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imelines/timeline3.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pivotTables/pivotTable10.xml" ContentType="application/vnd.openxmlformats-officedocument.spreadsheetml.pivotTable+xml"/>
  <Override PartName="/xl/drawings/drawing9.xml" ContentType="application/vnd.openxmlformats-officedocument.drawing+xml"/>
  <Override PartName="/xl/pivotTables/pivotTable11.xml" ContentType="application/vnd.openxmlformats-officedocument.spreadsheetml.pivotTable+xml"/>
  <Override PartName="/xl/drawings/drawing10.xml" ContentType="application/vnd.openxmlformats-officedocument.drawing+xml"/>
  <Override PartName="/xl/pivotTables/pivotTable12.xml" ContentType="application/vnd.openxmlformats-officedocument.spreadsheetml.pivotTable+xml"/>
  <Override PartName="/xl/drawings/drawing11.xml" ContentType="application/vnd.openxmlformats-officedocument.drawing+xml"/>
  <Override PartName="/xl/slicers/slicer6.xml" ContentType="application/vnd.ms-excel.slicer+xml"/>
  <Override PartName="/xl/pivotTables/pivotTable13.xml" ContentType="application/vnd.openxmlformats-officedocument.spreadsheetml.pivotTable+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drawings/drawing15.xml" ContentType="application/vnd.openxmlformats-officedocument.drawing+xml"/>
  <Override PartName="/xl/tables/table3.xml" ContentType="application/vnd.openxmlformats-officedocument.spreadsheetml.table+xml"/>
  <Override PartName="/xl/drawings/drawing16.xml" ContentType="application/vnd.openxmlformats-officedocument.drawing+xml"/>
  <Override PartName="/xl/tables/table4.xml" ContentType="application/vnd.openxmlformats-officedocument.spreadsheetml.table+xml"/>
  <Override PartName="/xl/drawings/drawing17.xml" ContentType="application/vnd.openxmlformats-officedocument.drawing+xml"/>
  <Override PartName="/xl/tables/table5.xml" ContentType="application/vnd.openxmlformats-officedocument.spreadsheetml.table+xml"/>
  <Override PartName="/xl/drawings/drawing1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https://d.docs.live.net/8678bd5a2a7ba1d0/Documents/Personal/"/>
    </mc:Choice>
  </mc:AlternateContent>
  <xr:revisionPtr revIDLastSave="29" documentId="13_ncr:1_{8BA9D323-A2EF-445D-9410-1EE975F0A41A}" xr6:coauthVersionLast="47" xr6:coauthVersionMax="47" xr10:uidLastSave="{F0A8A0DC-8031-4E6A-B01F-6E840A048C61}"/>
  <bookViews>
    <workbookView showHorizontalScroll="0" showVerticalScroll="0" showSheetTabs="0" xWindow="-120" yWindow="-120" windowWidth="34080" windowHeight="22080" tabRatio="862" xr2:uid="{00000000-000D-0000-FFFF-FFFF00000000}"/>
  </bookViews>
  <sheets>
    <sheet name="Home" sheetId="1" r:id="rId1"/>
    <sheet name="ExpensesGraph" sheetId="13" r:id="rId2"/>
    <sheet name="IncomeGraph" sheetId="19" r:id="rId3"/>
    <sheet name="WeeklyGraph" sheetId="20" r:id="rId4"/>
    <sheet name="MonthlyGraph" sheetId="21" r:id="rId5"/>
    <sheet name="SalaryGraph" sheetId="29" r:id="rId6"/>
    <sheet name="SavingRatio" sheetId="31" r:id="rId7"/>
    <sheet name="DailyReportDataBaseReport" sheetId="15" r:id="rId8"/>
    <sheet name="DailyExpensesDataBaseReport" sheetId="22" r:id="rId9"/>
    <sheet name="DailyIncomeDataBaseReport" sheetId="23" r:id="rId10"/>
    <sheet name="DailyWeeklyDataBaseReport" sheetId="24" r:id="rId11"/>
    <sheet name="DailyMonthlyDataBaseReport" sheetId="25" r:id="rId12"/>
    <sheet name="Daily Report DB" sheetId="2" r:id="rId13"/>
    <sheet name="Expenses DB" sheetId="3" r:id="rId14"/>
    <sheet name="Income DB" sheetId="4" r:id="rId15"/>
    <sheet name="Weekly Report" sheetId="5" r:id="rId16"/>
    <sheet name="Monthly Report" sheetId="6" r:id="rId17"/>
    <sheet name="ShopsAndCategories" sheetId="7" r:id="rId18"/>
    <sheet name="Databases" sheetId="27" r:id="rId19"/>
  </sheets>
  <definedNames>
    <definedName name="CategoryExpenses" localSheetId="18">OFFSET(Databases!$H$10,,,COUNTA(Databases!$H:$H),1)</definedName>
    <definedName name="CategoryExpenses">OFFSET(ShopsAndCategories!$H$10,,,COUNTA(ShopsAndCategories!$H:$H),1)</definedName>
    <definedName name="CategoryIncome" localSheetId="18">OFFSET(Databases!$I$10,,,COUNTA(Databases!$I:$I),1)</definedName>
    <definedName name="CategoryIncome">OFFSET(ShopsAndCategories!$I$10,,,COUNTA(ShopsAndCategories!$I:$I),1)</definedName>
    <definedName name="DailyReportDB">OFFSET('Daily Report DB'!$J$10,,,COUNTA('Daily Report DB'!$R:$R),10)</definedName>
    <definedName name="ExpensesDB">OFFSET('Expenses DB'!$J$10,,,COUNTA('Expenses DB'!$J:$J)-1,12)</definedName>
    <definedName name="IncomeDB">OFFSET('Income DB'!$J$10,,,COUNTA('Income DB'!$J:$J)-1,10)</definedName>
    <definedName name="MonthlyReport">OFFSET('Monthly Report'!$J$10,,,COUNTA('Monthly Report'!$J:$J)-1,9)</definedName>
    <definedName name="NativeTimeline_Date">#N/A</definedName>
    <definedName name="NativeTimeline_Date1">#N/A</definedName>
    <definedName name="NativeTimeline_Date2">#N/A</definedName>
    <definedName name="NativeTimeline_Date3">#N/A</definedName>
    <definedName name="Slicer_Category">#N/A</definedName>
    <definedName name="Slicer_Category1">#N/A</definedName>
    <definedName name="Slicer_Exclude_in_WE">#N/A</definedName>
    <definedName name="Slicer_Month">#N/A</definedName>
    <definedName name="Slicer_Month1">#N/A</definedName>
    <definedName name="Slicer_Store">#N/A</definedName>
    <definedName name="Slicer_Type">#N/A</definedName>
    <definedName name="Slicer_Week">#N/A</definedName>
    <definedName name="Slicer_Week_ID1">#N/A</definedName>
    <definedName name="Slicer_Week_ID2">#N/A</definedName>
    <definedName name="Slicer_Week1">#N/A</definedName>
    <definedName name="Slicer_Week2">#N/A</definedName>
    <definedName name="Slicer_Week3">#N/A</definedName>
    <definedName name="Slicer_Year1">#N/A</definedName>
    <definedName name="Slicer_Year2">#N/A</definedName>
    <definedName name="Slicer_Year3">#N/A</definedName>
    <definedName name="Slicer_Year4">#N/A</definedName>
    <definedName name="StoreOrShop" localSheetId="18">OFFSET(Databases!$G$10,,,COUNTA(Databases!$G:$G)-1,1)</definedName>
    <definedName name="StoreOrShop">OFFSET(ShopsAndCategories!$G$10,,,COUNTA(ShopsAndCategories!$G:$G)-1,1)</definedName>
    <definedName name="WeeklyReport">OFFSET('Weekly Report'!$J$10,,,COUNTA('Weekly Report'!$N:$N),5)</definedName>
  </definedNames>
  <calcPr calcId="191029"/>
  <pivotCaches>
    <pivotCache cacheId="515" r:id="rId20"/>
    <pivotCache cacheId="526" r:id="rId21"/>
    <pivotCache cacheId="530" r:id="rId22"/>
    <pivotCache cacheId="540" r:id="rId23"/>
    <pivotCache cacheId="54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 r:id="rId43"/>
        <x15:timelineCacheRef r:id="rId44"/>
        <x15:timelineCacheRef r:id="rId45"/>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776" i="3" l="1"/>
  <c r="L7776" i="3"/>
  <c r="M7776" i="3"/>
  <c r="O7776" i="3" s="1"/>
  <c r="N7776" i="3"/>
  <c r="P7776" i="3"/>
  <c r="K7775" i="3"/>
  <c r="L7775" i="3"/>
  <c r="M7775" i="3"/>
  <c r="O7775" i="3" s="1"/>
  <c r="N7775" i="3"/>
  <c r="P7775" i="3"/>
  <c r="K7774" i="3"/>
  <c r="L7774" i="3"/>
  <c r="M7774" i="3"/>
  <c r="O7774" i="3" s="1"/>
  <c r="N7774" i="3"/>
  <c r="P7774" i="3"/>
  <c r="K7773" i="3"/>
  <c r="L7773" i="3"/>
  <c r="M7773" i="3"/>
  <c r="O7773" i="3" s="1"/>
  <c r="N7773" i="3"/>
  <c r="P7773" i="3"/>
  <c r="K7772" i="3"/>
  <c r="L7772" i="3"/>
  <c r="M7772" i="3"/>
  <c r="O7772" i="3" s="1"/>
  <c r="N7772" i="3"/>
  <c r="P7772" i="3"/>
  <c r="K7771" i="3"/>
  <c r="L7771" i="3"/>
  <c r="M7771" i="3"/>
  <c r="O7771" i="3" s="1"/>
  <c r="N7771" i="3"/>
  <c r="P7771" i="3"/>
  <c r="K7770" i="3"/>
  <c r="L7770" i="3"/>
  <c r="M7770" i="3"/>
  <c r="O7770" i="3" s="1"/>
  <c r="N7770" i="3"/>
  <c r="P7770" i="3"/>
  <c r="K7769" i="3"/>
  <c r="L7769" i="3"/>
  <c r="M7769" i="3"/>
  <c r="O7769" i="3" s="1"/>
  <c r="N7769" i="3"/>
  <c r="P7769" i="3"/>
  <c r="K7768" i="3"/>
  <c r="L7768" i="3"/>
  <c r="M7768" i="3"/>
  <c r="O7768" i="3" s="1"/>
  <c r="N7768" i="3"/>
  <c r="P7768" i="3"/>
  <c r="K7767" i="3"/>
  <c r="L7767" i="3"/>
  <c r="M7767" i="3"/>
  <c r="O7767" i="3" s="1"/>
  <c r="N7767" i="3"/>
  <c r="P7767" i="3"/>
  <c r="K7766" i="3"/>
  <c r="L7766" i="3"/>
  <c r="M7766" i="3"/>
  <c r="O7766" i="3" s="1"/>
  <c r="N7766" i="3"/>
  <c r="P7766" i="3"/>
  <c r="K7765" i="3"/>
  <c r="L7765" i="3"/>
  <c r="M7765" i="3"/>
  <c r="O7765" i="3" s="1"/>
  <c r="N7765" i="3"/>
  <c r="P7765" i="3"/>
  <c r="K7764" i="3"/>
  <c r="L7764" i="3"/>
  <c r="M7764" i="3"/>
  <c r="O7764" i="3" s="1"/>
  <c r="N7764" i="3"/>
  <c r="P7764" i="3"/>
  <c r="K7763" i="3"/>
  <c r="L7763" i="3"/>
  <c r="M7763" i="3"/>
  <c r="O7763" i="3" s="1"/>
  <c r="N7763" i="3"/>
  <c r="P7763" i="3"/>
  <c r="K1857" i="2"/>
  <c r="M1857" i="2"/>
  <c r="N1857" i="2"/>
  <c r="L1857" i="2" s="1"/>
  <c r="O1857" i="2"/>
  <c r="P1857" i="2"/>
  <c r="S1857" i="2"/>
  <c r="K7762" i="3"/>
  <c r="L7762" i="3"/>
  <c r="M7762" i="3"/>
  <c r="O7762" i="3" s="1"/>
  <c r="N7762" i="3"/>
  <c r="P7762" i="3"/>
  <c r="K384" i="4"/>
  <c r="L384" i="4"/>
  <c r="M384" i="4"/>
  <c r="O384" i="4" s="1"/>
  <c r="N384" i="4"/>
  <c r="P384" i="4"/>
  <c r="K383" i="4"/>
  <c r="L383" i="4"/>
  <c r="M383" i="4"/>
  <c r="O383" i="4" s="1"/>
  <c r="N383" i="4"/>
  <c r="P383" i="4"/>
  <c r="K7761" i="3"/>
  <c r="L7761" i="3"/>
  <c r="M7761" i="3"/>
  <c r="O7761" i="3" s="1"/>
  <c r="N7761" i="3"/>
  <c r="P7761" i="3"/>
  <c r="K7760" i="3"/>
  <c r="L7760" i="3"/>
  <c r="M7760" i="3"/>
  <c r="O7760" i="3" s="1"/>
  <c r="N7760" i="3"/>
  <c r="P7760" i="3"/>
  <c r="K7759" i="3"/>
  <c r="L7759" i="3"/>
  <c r="M7759" i="3"/>
  <c r="O7759" i="3" s="1"/>
  <c r="N7759" i="3"/>
  <c r="P7759" i="3"/>
  <c r="K7758" i="3"/>
  <c r="L7758" i="3"/>
  <c r="M7758" i="3"/>
  <c r="O7758" i="3" s="1"/>
  <c r="N7758" i="3"/>
  <c r="P7758" i="3"/>
  <c r="K7757" i="3"/>
  <c r="L7757" i="3"/>
  <c r="M7757" i="3"/>
  <c r="O7757" i="3" s="1"/>
  <c r="N7757" i="3"/>
  <c r="P7757" i="3"/>
  <c r="K7756" i="3"/>
  <c r="L7756" i="3"/>
  <c r="M7756" i="3"/>
  <c r="O7756" i="3" s="1"/>
  <c r="N7756" i="3"/>
  <c r="P7756" i="3"/>
  <c r="K7755" i="3"/>
  <c r="L7755" i="3"/>
  <c r="M7755" i="3"/>
  <c r="O7755" i="3" s="1"/>
  <c r="N7755" i="3"/>
  <c r="P7755" i="3"/>
  <c r="K7754" i="3"/>
  <c r="L7754" i="3"/>
  <c r="M7754" i="3"/>
  <c r="O7754" i="3" s="1"/>
  <c r="N7754" i="3"/>
  <c r="P7754" i="3"/>
  <c r="K7753" i="3"/>
  <c r="L7753" i="3"/>
  <c r="M7753" i="3"/>
  <c r="O7753" i="3" s="1"/>
  <c r="N7753" i="3"/>
  <c r="P7753" i="3"/>
  <c r="K7752" i="3"/>
  <c r="L7752" i="3"/>
  <c r="M7752" i="3"/>
  <c r="O7752" i="3" s="1"/>
  <c r="N7752" i="3"/>
  <c r="P7752" i="3"/>
  <c r="L385" i="5"/>
  <c r="K1856" i="2"/>
  <c r="M1856" i="2"/>
  <c r="N1856" i="2"/>
  <c r="L1856" i="2" s="1"/>
  <c r="O1856" i="2"/>
  <c r="P1856" i="2"/>
  <c r="S1856" i="2"/>
  <c r="K7751" i="3"/>
  <c r="L7751" i="3"/>
  <c r="M7751" i="3"/>
  <c r="O7751" i="3" s="1"/>
  <c r="N7751" i="3"/>
  <c r="P7751" i="3"/>
  <c r="K7750" i="3"/>
  <c r="L7750" i="3"/>
  <c r="M7750" i="3"/>
  <c r="O7750" i="3" s="1"/>
  <c r="N7750" i="3"/>
  <c r="P7750" i="3"/>
  <c r="K7749" i="3"/>
  <c r="L7749" i="3"/>
  <c r="M7749" i="3"/>
  <c r="O7749" i="3" s="1"/>
  <c r="N7749" i="3"/>
  <c r="P7749" i="3"/>
  <c r="K7748" i="3"/>
  <c r="L7748" i="3"/>
  <c r="M7748" i="3"/>
  <c r="O7748" i="3" s="1"/>
  <c r="N7748" i="3"/>
  <c r="P7748" i="3"/>
  <c r="K7747" i="3"/>
  <c r="L7747" i="3"/>
  <c r="M7747" i="3"/>
  <c r="O7747" i="3" s="1"/>
  <c r="N7747" i="3"/>
  <c r="P7747" i="3"/>
  <c r="K7746" i="3"/>
  <c r="L7746" i="3"/>
  <c r="M7746" i="3"/>
  <c r="O7746" i="3" s="1"/>
  <c r="N7746" i="3"/>
  <c r="P7746" i="3"/>
  <c r="K7745" i="3"/>
  <c r="L7745" i="3"/>
  <c r="M7745" i="3"/>
  <c r="O7745" i="3" s="1"/>
  <c r="N7745" i="3"/>
  <c r="P7745" i="3"/>
  <c r="K7744" i="3"/>
  <c r="L7744" i="3"/>
  <c r="M7744" i="3"/>
  <c r="O7744" i="3" s="1"/>
  <c r="N7744" i="3"/>
  <c r="P7744" i="3"/>
  <c r="K7743" i="3"/>
  <c r="L7743" i="3"/>
  <c r="M7743" i="3"/>
  <c r="O7743" i="3" s="1"/>
  <c r="N7743" i="3"/>
  <c r="P7743" i="3"/>
  <c r="K7742" i="3"/>
  <c r="L7742" i="3"/>
  <c r="M7742" i="3"/>
  <c r="O7742" i="3" s="1"/>
  <c r="N7742" i="3"/>
  <c r="P7742" i="3"/>
  <c r="K7741" i="3"/>
  <c r="L7741" i="3"/>
  <c r="M7741" i="3"/>
  <c r="O7741" i="3" s="1"/>
  <c r="N7741" i="3"/>
  <c r="P7741" i="3"/>
  <c r="K7740" i="3"/>
  <c r="L7740" i="3"/>
  <c r="M7740" i="3"/>
  <c r="O7740" i="3" s="1"/>
  <c r="N7740" i="3"/>
  <c r="P7740" i="3"/>
  <c r="K7739" i="3"/>
  <c r="L7739" i="3"/>
  <c r="M7739" i="3"/>
  <c r="O7739" i="3" s="1"/>
  <c r="N7739" i="3"/>
  <c r="P7739" i="3"/>
  <c r="K1855" i="2"/>
  <c r="M1855" i="2"/>
  <c r="N1855" i="2"/>
  <c r="L1855" i="2" s="1"/>
  <c r="O1855" i="2"/>
  <c r="P1855" i="2"/>
  <c r="S1855" i="2"/>
  <c r="K7738" i="3"/>
  <c r="L7738" i="3"/>
  <c r="M7738" i="3"/>
  <c r="O7738" i="3" s="1"/>
  <c r="N7738" i="3"/>
  <c r="P7738" i="3"/>
  <c r="K7737" i="3"/>
  <c r="L7737" i="3"/>
  <c r="M7737" i="3"/>
  <c r="O7737" i="3" s="1"/>
  <c r="N7737" i="3"/>
  <c r="P7737" i="3"/>
  <c r="K7736" i="3"/>
  <c r="L7736" i="3"/>
  <c r="M7736" i="3"/>
  <c r="O7736" i="3" s="1"/>
  <c r="N7736" i="3"/>
  <c r="P7736" i="3"/>
  <c r="K7735" i="3"/>
  <c r="L7735" i="3"/>
  <c r="M7735" i="3"/>
  <c r="O7735" i="3" s="1"/>
  <c r="N7735" i="3"/>
  <c r="P7735" i="3"/>
  <c r="K7734" i="3"/>
  <c r="L7734" i="3"/>
  <c r="M7734" i="3"/>
  <c r="O7734" i="3" s="1"/>
  <c r="N7734" i="3"/>
  <c r="P7734" i="3"/>
  <c r="K7733" i="3"/>
  <c r="L7733" i="3"/>
  <c r="M7733" i="3"/>
  <c r="O7733" i="3" s="1"/>
  <c r="N7733" i="3"/>
  <c r="P7733" i="3"/>
  <c r="K7732" i="3"/>
  <c r="L7732" i="3"/>
  <c r="M7732" i="3"/>
  <c r="O7732" i="3" s="1"/>
  <c r="N7732" i="3"/>
  <c r="P7732" i="3"/>
  <c r="L384" i="5"/>
  <c r="K1854" i="2"/>
  <c r="M1854" i="2"/>
  <c r="N1854" i="2"/>
  <c r="L1854" i="2" s="1"/>
  <c r="O1854" i="2"/>
  <c r="P1854" i="2"/>
  <c r="S1854" i="2"/>
  <c r="K7731" i="3"/>
  <c r="L7731" i="3"/>
  <c r="M7731" i="3"/>
  <c r="O7731" i="3" s="1"/>
  <c r="N7731" i="3"/>
  <c r="P7731" i="3"/>
  <c r="K7730" i="3"/>
  <c r="L7730" i="3"/>
  <c r="M7730" i="3"/>
  <c r="O7730" i="3" s="1"/>
  <c r="N7730" i="3"/>
  <c r="P7730" i="3"/>
  <c r="K7729" i="3"/>
  <c r="L7729" i="3"/>
  <c r="M7729" i="3"/>
  <c r="O7729" i="3" s="1"/>
  <c r="N7729" i="3"/>
  <c r="P7729" i="3"/>
  <c r="K7728" i="3"/>
  <c r="L7728" i="3"/>
  <c r="M7728" i="3"/>
  <c r="O7728" i="3" s="1"/>
  <c r="N7728" i="3"/>
  <c r="P7728" i="3"/>
  <c r="K7727" i="3"/>
  <c r="L7727" i="3"/>
  <c r="M7727" i="3"/>
  <c r="O7727" i="3" s="1"/>
  <c r="N7727" i="3"/>
  <c r="P7727" i="3"/>
  <c r="K7726" i="3"/>
  <c r="P7726" i="3" s="1"/>
  <c r="L7726" i="3"/>
  <c r="M7726" i="3"/>
  <c r="N7726" i="3"/>
  <c r="O7726" i="3"/>
  <c r="K7725" i="3"/>
  <c r="L7725" i="3"/>
  <c r="M7725" i="3"/>
  <c r="O7725" i="3" s="1"/>
  <c r="N7725" i="3"/>
  <c r="P7725" i="3"/>
  <c r="K7724" i="3"/>
  <c r="L7724" i="3"/>
  <c r="M7724" i="3"/>
  <c r="O7724" i="3" s="1"/>
  <c r="N7724" i="3"/>
  <c r="P7724" i="3"/>
  <c r="K7723" i="3"/>
  <c r="L7723" i="3"/>
  <c r="M7723" i="3"/>
  <c r="O7723" i="3" s="1"/>
  <c r="N7723" i="3"/>
  <c r="P7723" i="3"/>
  <c r="K7722" i="3"/>
  <c r="L7722" i="3"/>
  <c r="M7722" i="3"/>
  <c r="O7722" i="3" s="1"/>
  <c r="N7722" i="3"/>
  <c r="P7722" i="3"/>
  <c r="K7721" i="3"/>
  <c r="L7721" i="3"/>
  <c r="M7721" i="3"/>
  <c r="O7721" i="3" s="1"/>
  <c r="N7721" i="3"/>
  <c r="P7721" i="3"/>
  <c r="M101" i="6"/>
  <c r="K1853" i="2"/>
  <c r="L1853" i="2" s="1"/>
  <c r="N1853" i="2"/>
  <c r="O1853" i="2"/>
  <c r="P1853" i="2"/>
  <c r="S1853" i="2"/>
  <c r="K7720" i="3"/>
  <c r="L7720" i="3"/>
  <c r="M7720" i="3"/>
  <c r="O7720" i="3" s="1"/>
  <c r="N7720" i="3"/>
  <c r="P7720" i="3"/>
  <c r="K1852" i="2"/>
  <c r="L1852" i="2" s="1"/>
  <c r="M1852" i="2"/>
  <c r="N1852" i="2"/>
  <c r="O1852" i="2"/>
  <c r="P1852" i="2"/>
  <c r="S1852" i="2"/>
  <c r="K382" i="4"/>
  <c r="L382" i="4"/>
  <c r="M382" i="4"/>
  <c r="O382" i="4" s="1"/>
  <c r="N382" i="4"/>
  <c r="P382" i="4"/>
  <c r="K7719" i="3"/>
  <c r="L7719" i="3"/>
  <c r="M7719" i="3"/>
  <c r="N7719" i="3"/>
  <c r="P7719" i="3"/>
  <c r="K7718" i="3"/>
  <c r="L7718" i="3"/>
  <c r="M7718" i="3"/>
  <c r="N7718" i="3"/>
  <c r="P7718" i="3"/>
  <c r="K7717" i="3"/>
  <c r="L7717" i="3"/>
  <c r="M7717" i="3"/>
  <c r="O7717" i="3" s="1"/>
  <c r="N7717" i="3"/>
  <c r="P7717" i="3"/>
  <c r="K7716" i="3"/>
  <c r="L7716" i="3"/>
  <c r="M7716" i="3"/>
  <c r="N7716" i="3"/>
  <c r="P7716" i="3"/>
  <c r="K7715" i="3"/>
  <c r="L7715" i="3"/>
  <c r="M7715" i="3"/>
  <c r="N7715" i="3"/>
  <c r="P7715" i="3"/>
  <c r="K7714" i="3"/>
  <c r="L7714" i="3"/>
  <c r="M7714" i="3"/>
  <c r="O7714" i="3" s="1"/>
  <c r="N7714" i="3"/>
  <c r="P7714" i="3"/>
  <c r="K7713" i="3"/>
  <c r="L7713" i="3"/>
  <c r="M7713" i="3"/>
  <c r="N7713" i="3"/>
  <c r="P7713" i="3"/>
  <c r="K7712" i="3"/>
  <c r="L7712" i="3"/>
  <c r="M7712" i="3"/>
  <c r="N7712" i="3"/>
  <c r="P7712" i="3"/>
  <c r="K7711" i="3"/>
  <c r="L7711" i="3"/>
  <c r="M7711" i="3"/>
  <c r="N7711" i="3"/>
  <c r="P7711" i="3"/>
  <c r="K7710" i="3"/>
  <c r="L7710" i="3"/>
  <c r="M7710" i="3"/>
  <c r="O7710" i="3" s="1"/>
  <c r="N7710" i="3"/>
  <c r="P7710" i="3"/>
  <c r="K7709" i="3"/>
  <c r="L7709" i="3"/>
  <c r="M7709" i="3"/>
  <c r="N7709" i="3"/>
  <c r="P7709" i="3"/>
  <c r="K7708" i="3"/>
  <c r="L7708" i="3"/>
  <c r="M7708" i="3"/>
  <c r="N7708" i="3"/>
  <c r="P7708" i="3"/>
  <c r="K7707" i="3"/>
  <c r="L7707" i="3"/>
  <c r="M7707" i="3"/>
  <c r="N7707" i="3"/>
  <c r="P7707" i="3"/>
  <c r="K7706" i="3"/>
  <c r="L7706" i="3"/>
  <c r="M7706" i="3"/>
  <c r="O7706" i="3" s="1"/>
  <c r="N7706" i="3"/>
  <c r="P7706" i="3"/>
  <c r="K7705" i="3"/>
  <c r="L7705" i="3"/>
  <c r="M7705" i="3"/>
  <c r="N7705" i="3"/>
  <c r="P7705" i="3"/>
  <c r="K7704" i="3"/>
  <c r="L7704" i="3"/>
  <c r="M7704" i="3"/>
  <c r="N7704" i="3"/>
  <c r="P7704" i="3"/>
  <c r="L383" i="5"/>
  <c r="K1851" i="2"/>
  <c r="L1851" i="2" s="1"/>
  <c r="M1851" i="2"/>
  <c r="N1851" i="2"/>
  <c r="O1851" i="2"/>
  <c r="P1851" i="2"/>
  <c r="S1851" i="2"/>
  <c r="K7703" i="3"/>
  <c r="L7703" i="3"/>
  <c r="M7703" i="3"/>
  <c r="O7703" i="3" s="1"/>
  <c r="N7703" i="3"/>
  <c r="P7703" i="3"/>
  <c r="K7702" i="3"/>
  <c r="L7702" i="3"/>
  <c r="M7702" i="3"/>
  <c r="N7702" i="3"/>
  <c r="P7702" i="3"/>
  <c r="K7701" i="3"/>
  <c r="L7701" i="3"/>
  <c r="M7701" i="3"/>
  <c r="N7701" i="3"/>
  <c r="P7701" i="3"/>
  <c r="K7700" i="3"/>
  <c r="L7700" i="3"/>
  <c r="M7700" i="3"/>
  <c r="N7700" i="3"/>
  <c r="P7700" i="3"/>
  <c r="K7699" i="3"/>
  <c r="L7699" i="3"/>
  <c r="M7699" i="3"/>
  <c r="N7699" i="3"/>
  <c r="P7699" i="3"/>
  <c r="K7698" i="3"/>
  <c r="L7698" i="3"/>
  <c r="M7698" i="3"/>
  <c r="N7698" i="3"/>
  <c r="P7698" i="3"/>
  <c r="K7697" i="3"/>
  <c r="L7697" i="3"/>
  <c r="M7697" i="3"/>
  <c r="N7697" i="3"/>
  <c r="P7697" i="3"/>
  <c r="K7696" i="3"/>
  <c r="L7696" i="3"/>
  <c r="M7696" i="3"/>
  <c r="N7696" i="3"/>
  <c r="P7696" i="3"/>
  <c r="K7695" i="3"/>
  <c r="L7695" i="3"/>
  <c r="M7695" i="3"/>
  <c r="N7695" i="3"/>
  <c r="P7695" i="3"/>
  <c r="K7694" i="3"/>
  <c r="L7694" i="3"/>
  <c r="M7694" i="3"/>
  <c r="N7694" i="3"/>
  <c r="P7694" i="3"/>
  <c r="K7693" i="3"/>
  <c r="L7693" i="3"/>
  <c r="M7693" i="3"/>
  <c r="N7693" i="3"/>
  <c r="P7693" i="3"/>
  <c r="K7692" i="3"/>
  <c r="L7692" i="3"/>
  <c r="M7692" i="3"/>
  <c r="N7692" i="3"/>
  <c r="P7692" i="3"/>
  <c r="K7691" i="3"/>
  <c r="L7691" i="3"/>
  <c r="M7691" i="3"/>
  <c r="N7691" i="3"/>
  <c r="P7691" i="3"/>
  <c r="K7690" i="3"/>
  <c r="L7690" i="3"/>
  <c r="M7690" i="3"/>
  <c r="N7690" i="3"/>
  <c r="P7690" i="3"/>
  <c r="K7689" i="3"/>
  <c r="L7689" i="3"/>
  <c r="M7689" i="3"/>
  <c r="N7689" i="3"/>
  <c r="P7689" i="3"/>
  <c r="K7688" i="3"/>
  <c r="L7688" i="3"/>
  <c r="M7688" i="3"/>
  <c r="N7688" i="3"/>
  <c r="P7688" i="3"/>
  <c r="K7687" i="3"/>
  <c r="L7687" i="3"/>
  <c r="M7687" i="3"/>
  <c r="N7687" i="3"/>
  <c r="P7687" i="3"/>
  <c r="K7686" i="3"/>
  <c r="L7686" i="3"/>
  <c r="M7686" i="3"/>
  <c r="N7686" i="3"/>
  <c r="P7686" i="3"/>
  <c r="K7685" i="3"/>
  <c r="P7685" i="3" s="1"/>
  <c r="L7685" i="3"/>
  <c r="M7685" i="3"/>
  <c r="N7685" i="3"/>
  <c r="K7684" i="3"/>
  <c r="L7684" i="3"/>
  <c r="M7684" i="3"/>
  <c r="N7684" i="3"/>
  <c r="P7684" i="3"/>
  <c r="K7683" i="3"/>
  <c r="L7683" i="3"/>
  <c r="M7683" i="3"/>
  <c r="N7683" i="3"/>
  <c r="P7683" i="3"/>
  <c r="K7682" i="3"/>
  <c r="L7682" i="3"/>
  <c r="M7682" i="3"/>
  <c r="N7682" i="3"/>
  <c r="P7682" i="3"/>
  <c r="K7681" i="3"/>
  <c r="L7681" i="3"/>
  <c r="M7681" i="3"/>
  <c r="O7681" i="3" s="1"/>
  <c r="N7681" i="3"/>
  <c r="P7681" i="3"/>
  <c r="K7680" i="3"/>
  <c r="L7680" i="3"/>
  <c r="M7680" i="3"/>
  <c r="N7680" i="3"/>
  <c r="P7680" i="3"/>
  <c r="K7679" i="3"/>
  <c r="L7679" i="3"/>
  <c r="M7679" i="3"/>
  <c r="N7679" i="3"/>
  <c r="P7679" i="3"/>
  <c r="K7678" i="3"/>
  <c r="L7678" i="3"/>
  <c r="M7678" i="3"/>
  <c r="N7678" i="3"/>
  <c r="P7678" i="3"/>
  <c r="K7677" i="3"/>
  <c r="L7677" i="3"/>
  <c r="M7677" i="3"/>
  <c r="O7677" i="3" s="1"/>
  <c r="N7677" i="3"/>
  <c r="P7677" i="3"/>
  <c r="K7676" i="3"/>
  <c r="L7676" i="3"/>
  <c r="M7676" i="3"/>
  <c r="N7676" i="3"/>
  <c r="P7676" i="3"/>
  <c r="K7675" i="3"/>
  <c r="L7675" i="3"/>
  <c r="M7675" i="3"/>
  <c r="N7675" i="3"/>
  <c r="P7675" i="3"/>
  <c r="K7674" i="3"/>
  <c r="L7674" i="3"/>
  <c r="M7674" i="3"/>
  <c r="N7674" i="3"/>
  <c r="P7674" i="3"/>
  <c r="K7673" i="3"/>
  <c r="L7673" i="3"/>
  <c r="M7673" i="3"/>
  <c r="O7673" i="3" s="1"/>
  <c r="N7673" i="3"/>
  <c r="P7673" i="3"/>
  <c r="L382" i="5"/>
  <c r="K1850" i="2"/>
  <c r="L1850" i="2" s="1"/>
  <c r="M1850" i="2"/>
  <c r="N1850" i="2"/>
  <c r="O1850" i="2"/>
  <c r="P1850" i="2"/>
  <c r="S1850" i="2"/>
  <c r="K7672" i="3"/>
  <c r="L7672" i="3"/>
  <c r="M7672" i="3"/>
  <c r="O7672" i="3" s="1"/>
  <c r="N7672" i="3"/>
  <c r="P7672" i="3"/>
  <c r="K7671" i="3"/>
  <c r="L7671" i="3"/>
  <c r="M7671" i="3"/>
  <c r="N7671" i="3"/>
  <c r="P7671" i="3"/>
  <c r="K7670" i="3"/>
  <c r="L7670" i="3"/>
  <c r="M7670" i="3"/>
  <c r="N7670" i="3"/>
  <c r="P7670" i="3"/>
  <c r="K7669" i="3"/>
  <c r="L7669" i="3"/>
  <c r="M7669" i="3"/>
  <c r="N7669" i="3"/>
  <c r="P7669" i="3"/>
  <c r="K7668" i="3"/>
  <c r="P7668" i="3" s="1"/>
  <c r="L7668" i="3"/>
  <c r="M7668" i="3"/>
  <c r="O7668" i="3" s="1"/>
  <c r="N7668" i="3"/>
  <c r="K7667" i="3"/>
  <c r="L7667" i="3"/>
  <c r="M7667" i="3"/>
  <c r="O7667" i="3" s="1"/>
  <c r="N7667" i="3"/>
  <c r="P7667" i="3"/>
  <c r="K7666" i="3"/>
  <c r="L7666" i="3"/>
  <c r="M7666" i="3"/>
  <c r="N7666" i="3"/>
  <c r="P7666" i="3"/>
  <c r="K7665" i="3"/>
  <c r="L7665" i="3"/>
  <c r="M7665" i="3"/>
  <c r="N7665" i="3"/>
  <c r="P7665" i="3"/>
  <c r="K7664" i="3"/>
  <c r="L7664" i="3"/>
  <c r="M7664" i="3"/>
  <c r="N7664" i="3"/>
  <c r="P7664" i="3"/>
  <c r="K7663" i="3"/>
  <c r="L7663" i="3"/>
  <c r="M7663" i="3"/>
  <c r="O7663" i="3" s="1"/>
  <c r="N7663" i="3"/>
  <c r="P7663" i="3"/>
  <c r="K7662" i="3"/>
  <c r="L7662" i="3"/>
  <c r="M7662" i="3"/>
  <c r="N7662" i="3"/>
  <c r="P7662" i="3"/>
  <c r="K7661" i="3"/>
  <c r="L7661" i="3"/>
  <c r="M7661" i="3"/>
  <c r="N7661" i="3"/>
  <c r="P7661" i="3"/>
  <c r="K7660" i="3"/>
  <c r="L7660" i="3"/>
  <c r="M7660" i="3"/>
  <c r="N7660" i="3"/>
  <c r="P7660" i="3"/>
  <c r="K7659" i="3"/>
  <c r="L7659" i="3"/>
  <c r="M7659" i="3"/>
  <c r="O7659" i="3" s="1"/>
  <c r="N7659" i="3"/>
  <c r="P7659" i="3"/>
  <c r="K7658" i="3"/>
  <c r="L7658" i="3"/>
  <c r="M7658" i="3"/>
  <c r="N7658" i="3"/>
  <c r="P7658" i="3"/>
  <c r="K7657" i="3"/>
  <c r="L7657" i="3"/>
  <c r="M7657" i="3"/>
  <c r="N7657" i="3"/>
  <c r="P7657" i="3"/>
  <c r="K7656" i="3"/>
  <c r="L7656" i="3"/>
  <c r="M7656" i="3"/>
  <c r="N7656" i="3"/>
  <c r="P7656" i="3"/>
  <c r="K7655" i="3"/>
  <c r="L7655" i="3"/>
  <c r="M7655" i="3"/>
  <c r="O7655" i="3" s="1"/>
  <c r="N7655" i="3"/>
  <c r="P7655" i="3"/>
  <c r="K7654" i="3"/>
  <c r="L7654" i="3"/>
  <c r="M7654" i="3"/>
  <c r="N7654" i="3"/>
  <c r="P7654" i="3"/>
  <c r="K7653" i="3"/>
  <c r="L7653" i="3"/>
  <c r="M7653" i="3"/>
  <c r="N7653" i="3"/>
  <c r="P7653" i="3"/>
  <c r="K7652" i="3"/>
  <c r="L7652" i="3"/>
  <c r="M7652" i="3"/>
  <c r="N7652" i="3"/>
  <c r="P7652" i="3"/>
  <c r="K7651" i="3"/>
  <c r="L7651" i="3"/>
  <c r="M7651" i="3"/>
  <c r="O7651" i="3" s="1"/>
  <c r="N7651" i="3"/>
  <c r="P7651" i="3"/>
  <c r="K7650" i="3"/>
  <c r="L7650" i="3"/>
  <c r="M7650" i="3"/>
  <c r="N7650" i="3"/>
  <c r="P7650" i="3"/>
  <c r="K7649" i="3"/>
  <c r="L7649" i="3"/>
  <c r="M7649" i="3"/>
  <c r="N7649" i="3"/>
  <c r="P7649" i="3"/>
  <c r="K7648" i="3"/>
  <c r="L7648" i="3"/>
  <c r="M7648" i="3"/>
  <c r="N7648" i="3"/>
  <c r="P7648" i="3"/>
  <c r="K7647" i="3"/>
  <c r="L7647" i="3"/>
  <c r="M7647" i="3"/>
  <c r="N7647" i="3"/>
  <c r="P7647" i="3"/>
  <c r="K7646" i="3"/>
  <c r="L7646" i="3"/>
  <c r="M7646" i="3"/>
  <c r="N7646" i="3"/>
  <c r="P7646" i="3"/>
  <c r="K7645" i="3"/>
  <c r="L7645" i="3"/>
  <c r="M7645" i="3"/>
  <c r="N7645" i="3"/>
  <c r="P7645" i="3"/>
  <c r="K7644" i="3"/>
  <c r="L7644" i="3"/>
  <c r="M7644" i="3"/>
  <c r="N7644" i="3"/>
  <c r="P7644" i="3"/>
  <c r="K1849" i="2"/>
  <c r="M1849" i="2"/>
  <c r="N1849" i="2"/>
  <c r="L1849" i="2" s="1"/>
  <c r="O1849" i="2"/>
  <c r="P1849" i="2"/>
  <c r="S1849" i="2"/>
  <c r="K7643" i="3"/>
  <c r="L7643" i="3"/>
  <c r="M7643" i="3"/>
  <c r="N7643" i="3"/>
  <c r="P7643" i="3"/>
  <c r="K7642" i="3"/>
  <c r="L7642" i="3"/>
  <c r="M7642" i="3"/>
  <c r="N7642" i="3"/>
  <c r="P7642" i="3"/>
  <c r="K381" i="4"/>
  <c r="L381" i="4"/>
  <c r="M381" i="4"/>
  <c r="O381" i="4" s="1"/>
  <c r="N381" i="4"/>
  <c r="P381" i="4"/>
  <c r="K7641" i="3"/>
  <c r="P7641" i="3" s="1"/>
  <c r="L7641" i="3"/>
  <c r="M7641" i="3"/>
  <c r="N7641" i="3"/>
  <c r="K7640" i="3"/>
  <c r="L7640" i="3"/>
  <c r="M7640" i="3"/>
  <c r="N7640" i="3"/>
  <c r="P7640" i="3"/>
  <c r="K7639" i="3"/>
  <c r="L7639" i="3"/>
  <c r="M7639" i="3"/>
  <c r="N7639" i="3"/>
  <c r="P7639" i="3"/>
  <c r="K7638" i="3"/>
  <c r="L7638" i="3"/>
  <c r="M7638" i="3"/>
  <c r="N7638" i="3"/>
  <c r="P7638" i="3"/>
  <c r="K7637" i="3"/>
  <c r="L7637" i="3"/>
  <c r="M7637" i="3"/>
  <c r="N7637" i="3"/>
  <c r="P7637" i="3"/>
  <c r="K7636" i="3"/>
  <c r="L7636" i="3"/>
  <c r="M7636" i="3"/>
  <c r="N7636" i="3"/>
  <c r="P7636" i="3"/>
  <c r="K7635" i="3"/>
  <c r="L7635" i="3"/>
  <c r="M7635" i="3"/>
  <c r="N7635" i="3"/>
  <c r="P7635" i="3"/>
  <c r="K7634" i="3"/>
  <c r="L7634" i="3"/>
  <c r="M7634" i="3"/>
  <c r="N7634" i="3"/>
  <c r="P7634" i="3"/>
  <c r="K7633" i="3"/>
  <c r="L7633" i="3"/>
  <c r="M7633" i="3"/>
  <c r="N7633" i="3"/>
  <c r="P7633" i="3"/>
  <c r="K7632" i="3"/>
  <c r="L7632" i="3"/>
  <c r="M7632" i="3"/>
  <c r="N7632" i="3"/>
  <c r="P7632" i="3"/>
  <c r="K7631" i="3"/>
  <c r="L7631" i="3"/>
  <c r="M7631" i="3"/>
  <c r="N7631" i="3"/>
  <c r="P7631" i="3"/>
  <c r="K7630" i="3"/>
  <c r="L7630" i="3"/>
  <c r="M7630" i="3"/>
  <c r="N7630" i="3"/>
  <c r="P7630" i="3"/>
  <c r="K7629" i="3"/>
  <c r="L7629" i="3"/>
  <c r="M7629" i="3"/>
  <c r="N7629" i="3"/>
  <c r="P7629" i="3"/>
  <c r="K7628" i="3"/>
  <c r="L7628" i="3"/>
  <c r="M7628" i="3"/>
  <c r="N7628" i="3"/>
  <c r="P7628" i="3"/>
  <c r="K7627" i="3"/>
  <c r="L7627" i="3"/>
  <c r="M7627" i="3"/>
  <c r="N7627" i="3"/>
  <c r="P7627" i="3"/>
  <c r="L381" i="5"/>
  <c r="K1848" i="2"/>
  <c r="L1848" i="2" s="1"/>
  <c r="M1848" i="2"/>
  <c r="N1848" i="2"/>
  <c r="O1848" i="2"/>
  <c r="P1848" i="2"/>
  <c r="S1848" i="2"/>
  <c r="K7626" i="3"/>
  <c r="L7626" i="3"/>
  <c r="M7626" i="3"/>
  <c r="N7626" i="3"/>
  <c r="P7626" i="3"/>
  <c r="K7625" i="3"/>
  <c r="L7625" i="3"/>
  <c r="M7625" i="3"/>
  <c r="N7625" i="3"/>
  <c r="P7625" i="3"/>
  <c r="K1847" i="2"/>
  <c r="M1847" i="2"/>
  <c r="N1847" i="2"/>
  <c r="L1847" i="2" s="1"/>
  <c r="O1847" i="2"/>
  <c r="P1847" i="2"/>
  <c r="S1847" i="2"/>
  <c r="K7624" i="3"/>
  <c r="L7624" i="3"/>
  <c r="M7624" i="3"/>
  <c r="N7624" i="3"/>
  <c r="P7624" i="3"/>
  <c r="K7623" i="3"/>
  <c r="L7623" i="3"/>
  <c r="M7623" i="3"/>
  <c r="N7623" i="3"/>
  <c r="P7623" i="3"/>
  <c r="K7622" i="3"/>
  <c r="L7622" i="3"/>
  <c r="M7622" i="3"/>
  <c r="N7622" i="3"/>
  <c r="P7622" i="3"/>
  <c r="K7621" i="3"/>
  <c r="L7621" i="3"/>
  <c r="M7621" i="3"/>
  <c r="N7621" i="3"/>
  <c r="P7621" i="3"/>
  <c r="K7620" i="3"/>
  <c r="L7620" i="3"/>
  <c r="M7620" i="3"/>
  <c r="N7620" i="3"/>
  <c r="P7620" i="3"/>
  <c r="K7619" i="3"/>
  <c r="L7619" i="3"/>
  <c r="M7619" i="3"/>
  <c r="N7619" i="3"/>
  <c r="P7619" i="3"/>
  <c r="K7618" i="3"/>
  <c r="L7618" i="3"/>
  <c r="M7618" i="3"/>
  <c r="N7618" i="3"/>
  <c r="P7618" i="3"/>
  <c r="K7617" i="3"/>
  <c r="L7617" i="3"/>
  <c r="M7617" i="3"/>
  <c r="N7617" i="3"/>
  <c r="P7617" i="3"/>
  <c r="K7616" i="3"/>
  <c r="L7616" i="3"/>
  <c r="M7616" i="3"/>
  <c r="N7616" i="3"/>
  <c r="P7616" i="3"/>
  <c r="K7615" i="3"/>
  <c r="L7615" i="3"/>
  <c r="M7615" i="3"/>
  <c r="N7615" i="3"/>
  <c r="P7615" i="3"/>
  <c r="K7614" i="3"/>
  <c r="L7614" i="3"/>
  <c r="M7614" i="3"/>
  <c r="N7614" i="3"/>
  <c r="P7614" i="3"/>
  <c r="K7613" i="3"/>
  <c r="L7613" i="3"/>
  <c r="M7613" i="3"/>
  <c r="N7613" i="3"/>
  <c r="P7613" i="3"/>
  <c r="K7612" i="3"/>
  <c r="L7612" i="3"/>
  <c r="M7612" i="3"/>
  <c r="N7612" i="3"/>
  <c r="P7612" i="3"/>
  <c r="K7611" i="3"/>
  <c r="L7611" i="3"/>
  <c r="M7611" i="3"/>
  <c r="N7611" i="3"/>
  <c r="P7611" i="3"/>
  <c r="K1846" i="2"/>
  <c r="L1846" i="2" s="1"/>
  <c r="N1846" i="2"/>
  <c r="O1846" i="2"/>
  <c r="P1846" i="2"/>
  <c r="S1846" i="2"/>
  <c r="K7610" i="3"/>
  <c r="L7610" i="3"/>
  <c r="M7610" i="3"/>
  <c r="O7610" i="3" s="1"/>
  <c r="N7610" i="3"/>
  <c r="P7610" i="3"/>
  <c r="K7609" i="3"/>
  <c r="L7609" i="3"/>
  <c r="M7609" i="3"/>
  <c r="N7609" i="3"/>
  <c r="P7609" i="3"/>
  <c r="L380" i="5"/>
  <c r="K1845" i="2"/>
  <c r="L1845" i="2" s="1"/>
  <c r="N1845" i="2"/>
  <c r="O1845" i="2"/>
  <c r="P1845" i="2"/>
  <c r="S1845" i="2"/>
  <c r="K7608" i="3"/>
  <c r="L7608" i="3"/>
  <c r="M7608" i="3"/>
  <c r="O7608" i="3" s="1"/>
  <c r="N7608" i="3"/>
  <c r="P7608" i="3"/>
  <c r="K7607" i="3"/>
  <c r="L7607" i="3"/>
  <c r="M7607" i="3"/>
  <c r="N7607" i="3"/>
  <c r="P7607" i="3"/>
  <c r="K7606" i="3"/>
  <c r="L7606" i="3"/>
  <c r="M7606" i="3"/>
  <c r="N7606" i="3"/>
  <c r="P7606" i="3"/>
  <c r="K7605" i="3"/>
  <c r="P7605" i="3" s="1"/>
  <c r="L7605" i="3"/>
  <c r="M7605" i="3"/>
  <c r="N7605" i="3"/>
  <c r="K7604" i="3"/>
  <c r="L7604" i="3"/>
  <c r="M7604" i="3"/>
  <c r="N7604" i="3"/>
  <c r="P7604" i="3"/>
  <c r="K7603" i="3"/>
  <c r="L7603" i="3"/>
  <c r="M7603" i="3"/>
  <c r="O7603" i="3" s="1"/>
  <c r="N7603" i="3"/>
  <c r="P7603" i="3"/>
  <c r="K7602" i="3"/>
  <c r="L7602" i="3"/>
  <c r="M7602" i="3"/>
  <c r="N7602" i="3"/>
  <c r="P7602" i="3"/>
  <c r="K7601" i="3"/>
  <c r="L7601" i="3"/>
  <c r="M7601" i="3"/>
  <c r="N7601" i="3"/>
  <c r="P7601" i="3"/>
  <c r="K7600" i="3"/>
  <c r="L7600" i="3"/>
  <c r="M7600" i="3"/>
  <c r="N7600" i="3"/>
  <c r="P7600" i="3"/>
  <c r="K7599" i="3"/>
  <c r="L7599" i="3"/>
  <c r="M7599" i="3"/>
  <c r="O7599" i="3" s="1"/>
  <c r="N7599" i="3"/>
  <c r="P7599" i="3"/>
  <c r="K7598" i="3"/>
  <c r="L7598" i="3"/>
  <c r="M7598" i="3"/>
  <c r="N7598" i="3"/>
  <c r="P7598" i="3"/>
  <c r="K7597" i="3"/>
  <c r="L7597" i="3"/>
  <c r="M7597" i="3"/>
  <c r="N7597" i="3"/>
  <c r="P7597" i="3"/>
  <c r="K7596" i="3"/>
  <c r="L7596" i="3"/>
  <c r="M7596" i="3"/>
  <c r="N7596" i="3"/>
  <c r="P7596" i="3"/>
  <c r="M100" i="6"/>
  <c r="K1844" i="2"/>
  <c r="L1844" i="2" s="1"/>
  <c r="M1844" i="2"/>
  <c r="N1844" i="2"/>
  <c r="O1844" i="2"/>
  <c r="P1844" i="2"/>
  <c r="S1844" i="2"/>
  <c r="K7595" i="3"/>
  <c r="L7595" i="3"/>
  <c r="M7595" i="3"/>
  <c r="N7595" i="3"/>
  <c r="P7595" i="3"/>
  <c r="K7594" i="3"/>
  <c r="L7594" i="3"/>
  <c r="M7594" i="3"/>
  <c r="O7594" i="3" s="1"/>
  <c r="N7594" i="3"/>
  <c r="P7594" i="3"/>
  <c r="K7593" i="3"/>
  <c r="L7593" i="3"/>
  <c r="M7593" i="3"/>
  <c r="N7593" i="3"/>
  <c r="P7593" i="3"/>
  <c r="K7592" i="3"/>
  <c r="L7592" i="3"/>
  <c r="M7592" i="3"/>
  <c r="N7592" i="3"/>
  <c r="P7592" i="3"/>
  <c r="L379" i="5"/>
  <c r="K1843" i="2"/>
  <c r="M1843" i="2"/>
  <c r="N1843" i="2"/>
  <c r="L1843" i="2" s="1"/>
  <c r="O1843" i="2"/>
  <c r="P1843" i="2"/>
  <c r="S1843" i="2"/>
  <c r="K7591" i="3"/>
  <c r="L7591" i="3"/>
  <c r="M7591" i="3"/>
  <c r="N7591" i="3"/>
  <c r="P7591" i="3"/>
  <c r="K7590" i="3"/>
  <c r="L7590" i="3"/>
  <c r="M7590" i="3"/>
  <c r="N7590" i="3"/>
  <c r="P7590" i="3"/>
  <c r="K7589" i="3"/>
  <c r="L7589" i="3"/>
  <c r="M7589" i="3"/>
  <c r="O7589" i="3" s="1"/>
  <c r="N7589" i="3"/>
  <c r="P7589" i="3"/>
  <c r="K7588" i="3"/>
  <c r="L7588" i="3"/>
  <c r="M7588" i="3"/>
  <c r="N7588" i="3"/>
  <c r="P7588" i="3"/>
  <c r="K7587" i="3"/>
  <c r="L7587" i="3"/>
  <c r="M7587" i="3"/>
  <c r="N7587" i="3"/>
  <c r="P7587" i="3"/>
  <c r="K7586" i="3"/>
  <c r="L7586" i="3"/>
  <c r="M7586" i="3"/>
  <c r="N7586" i="3"/>
  <c r="P7586" i="3"/>
  <c r="K7585" i="3"/>
  <c r="L7585" i="3"/>
  <c r="M7585" i="3"/>
  <c r="O7585" i="3" s="1"/>
  <c r="N7585" i="3"/>
  <c r="P7585" i="3"/>
  <c r="K7584" i="3"/>
  <c r="L7584" i="3"/>
  <c r="M7584" i="3"/>
  <c r="N7584" i="3"/>
  <c r="P7584" i="3"/>
  <c r="K7583" i="3"/>
  <c r="L7583" i="3"/>
  <c r="M7583" i="3"/>
  <c r="N7583" i="3"/>
  <c r="P7583" i="3"/>
  <c r="K7582" i="3"/>
  <c r="L7582" i="3"/>
  <c r="M7582" i="3"/>
  <c r="N7582" i="3"/>
  <c r="P7582" i="3"/>
  <c r="K7581" i="3"/>
  <c r="L7581" i="3"/>
  <c r="M7581" i="3"/>
  <c r="O7581" i="3" s="1"/>
  <c r="N7581" i="3"/>
  <c r="P7581" i="3"/>
  <c r="K7580" i="3"/>
  <c r="L7580" i="3"/>
  <c r="M7580" i="3"/>
  <c r="N7580" i="3"/>
  <c r="P7580" i="3"/>
  <c r="K7579" i="3"/>
  <c r="L7579" i="3"/>
  <c r="M7579" i="3"/>
  <c r="N7579" i="3"/>
  <c r="P7579" i="3"/>
  <c r="K7578" i="3"/>
  <c r="L7578" i="3"/>
  <c r="M7578" i="3"/>
  <c r="N7578" i="3"/>
  <c r="P7578" i="3"/>
  <c r="K7577" i="3"/>
  <c r="L7577" i="3"/>
  <c r="M7577" i="3"/>
  <c r="O7577" i="3" s="1"/>
  <c r="N7577" i="3"/>
  <c r="P7577" i="3"/>
  <c r="K7576" i="3"/>
  <c r="L7576" i="3"/>
  <c r="M7576" i="3"/>
  <c r="N7576" i="3"/>
  <c r="P7576" i="3"/>
  <c r="K7575" i="3"/>
  <c r="L7575" i="3"/>
  <c r="M7575" i="3"/>
  <c r="N7575" i="3"/>
  <c r="P7575" i="3"/>
  <c r="K7574" i="3"/>
  <c r="L7574" i="3"/>
  <c r="M7574" i="3"/>
  <c r="N7574" i="3"/>
  <c r="P7574" i="3"/>
  <c r="K7573" i="3"/>
  <c r="L7573" i="3"/>
  <c r="M7573" i="3"/>
  <c r="O7573" i="3" s="1"/>
  <c r="N7573" i="3"/>
  <c r="P7573" i="3"/>
  <c r="K7572" i="3"/>
  <c r="L7572" i="3"/>
  <c r="M7572" i="3"/>
  <c r="N7572" i="3"/>
  <c r="P7572" i="3"/>
  <c r="K7571" i="3"/>
  <c r="L7571" i="3"/>
  <c r="M7571" i="3"/>
  <c r="N7571" i="3"/>
  <c r="P7571" i="3"/>
  <c r="K7570" i="3"/>
  <c r="L7570" i="3"/>
  <c r="M7570" i="3"/>
  <c r="N7570" i="3"/>
  <c r="P7570" i="3"/>
  <c r="L378" i="5"/>
  <c r="K1842" i="2"/>
  <c r="M1842" i="2"/>
  <c r="N1842" i="2"/>
  <c r="L1842" i="2" s="1"/>
  <c r="O1842" i="2"/>
  <c r="P1842" i="2"/>
  <c r="S1842" i="2"/>
  <c r="K7569" i="3"/>
  <c r="L7569" i="3"/>
  <c r="M7569" i="3"/>
  <c r="N7569" i="3"/>
  <c r="P7569" i="3"/>
  <c r="K380" i="4"/>
  <c r="L380" i="4"/>
  <c r="M380" i="4"/>
  <c r="O380" i="4" s="1"/>
  <c r="N380" i="4"/>
  <c r="P380" i="4"/>
  <c r="K7568" i="3"/>
  <c r="L7568" i="3"/>
  <c r="M7568" i="3"/>
  <c r="N7568" i="3"/>
  <c r="P7568" i="3"/>
  <c r="K7567" i="3"/>
  <c r="L7567" i="3"/>
  <c r="M7567" i="3"/>
  <c r="N7567" i="3"/>
  <c r="P7567" i="3"/>
  <c r="K7566" i="3"/>
  <c r="L7566" i="3"/>
  <c r="M7566" i="3"/>
  <c r="N7566" i="3"/>
  <c r="P7566" i="3"/>
  <c r="K7565" i="3"/>
  <c r="L7565" i="3"/>
  <c r="M7565" i="3"/>
  <c r="O7565" i="3" s="1"/>
  <c r="N7565" i="3"/>
  <c r="P7565" i="3"/>
  <c r="K7564" i="3"/>
  <c r="L7564" i="3"/>
  <c r="M7564" i="3"/>
  <c r="N7564" i="3"/>
  <c r="P7564" i="3"/>
  <c r="K7563" i="3"/>
  <c r="L7563" i="3"/>
  <c r="M7563" i="3"/>
  <c r="N7563" i="3"/>
  <c r="P7563" i="3"/>
  <c r="K7562" i="3"/>
  <c r="L7562" i="3"/>
  <c r="M7562" i="3"/>
  <c r="N7562" i="3"/>
  <c r="P7562" i="3"/>
  <c r="K7561" i="3"/>
  <c r="L7561" i="3"/>
  <c r="M7561" i="3"/>
  <c r="O7561" i="3" s="1"/>
  <c r="N7561" i="3"/>
  <c r="P7561" i="3"/>
  <c r="K7560" i="3"/>
  <c r="L7560" i="3"/>
  <c r="M7560" i="3"/>
  <c r="N7560" i="3"/>
  <c r="P7560" i="3"/>
  <c r="K7559" i="3"/>
  <c r="L7559" i="3"/>
  <c r="M7559" i="3"/>
  <c r="N7559" i="3"/>
  <c r="P7559" i="3"/>
  <c r="K7558" i="3"/>
  <c r="L7558" i="3"/>
  <c r="M7558" i="3"/>
  <c r="N7558" i="3"/>
  <c r="P7558" i="3"/>
  <c r="K7557" i="3"/>
  <c r="L7557" i="3"/>
  <c r="M7557" i="3"/>
  <c r="O7557" i="3" s="1"/>
  <c r="N7557" i="3"/>
  <c r="P7557" i="3"/>
  <c r="K7556" i="3"/>
  <c r="L7556" i="3"/>
  <c r="M7556" i="3"/>
  <c r="N7556" i="3"/>
  <c r="P7556" i="3"/>
  <c r="K7555" i="3"/>
  <c r="L7555" i="3"/>
  <c r="M7555" i="3"/>
  <c r="N7555" i="3"/>
  <c r="P7555" i="3"/>
  <c r="K7554" i="3"/>
  <c r="L7554" i="3"/>
  <c r="M7554" i="3"/>
  <c r="N7554" i="3"/>
  <c r="P7554" i="3"/>
  <c r="K7553" i="3"/>
  <c r="L7553" i="3"/>
  <c r="M7553" i="3"/>
  <c r="N7553" i="3"/>
  <c r="P7553" i="3"/>
  <c r="K7552" i="3"/>
  <c r="L7552" i="3"/>
  <c r="M7552" i="3"/>
  <c r="N7552" i="3"/>
  <c r="P7552" i="3"/>
  <c r="K7551" i="3"/>
  <c r="P7551" i="3" s="1"/>
  <c r="L7551" i="3"/>
  <c r="M7551" i="3"/>
  <c r="N7551" i="3"/>
  <c r="K7550" i="3"/>
  <c r="L7550" i="3"/>
  <c r="M7550" i="3"/>
  <c r="N7550" i="3"/>
  <c r="P7550" i="3"/>
  <c r="K7549" i="3"/>
  <c r="L7549" i="3"/>
  <c r="M7549" i="3"/>
  <c r="O7549" i="3" s="1"/>
  <c r="N7549" i="3"/>
  <c r="P7549" i="3"/>
  <c r="K7548" i="3"/>
  <c r="L7548" i="3"/>
  <c r="M7548" i="3"/>
  <c r="N7548" i="3"/>
  <c r="P7548" i="3"/>
  <c r="K7547" i="3"/>
  <c r="L7547" i="3"/>
  <c r="M7547" i="3"/>
  <c r="N7547" i="3"/>
  <c r="P7547" i="3"/>
  <c r="K7546" i="3"/>
  <c r="L7546" i="3"/>
  <c r="M7546" i="3"/>
  <c r="N7546" i="3"/>
  <c r="P7546" i="3"/>
  <c r="K7545" i="3"/>
  <c r="L7545" i="3"/>
  <c r="M7545" i="3"/>
  <c r="O7545" i="3" s="1"/>
  <c r="N7545" i="3"/>
  <c r="P7545" i="3"/>
  <c r="K7544" i="3"/>
  <c r="L7544" i="3"/>
  <c r="M7544" i="3"/>
  <c r="N7544" i="3"/>
  <c r="P7544" i="3"/>
  <c r="K7543" i="3"/>
  <c r="P7543" i="3" s="1"/>
  <c r="L7543" i="3"/>
  <c r="M7543" i="3"/>
  <c r="N7543" i="3"/>
  <c r="K7542" i="3"/>
  <c r="L7542" i="3"/>
  <c r="M7542" i="3"/>
  <c r="N7542" i="3"/>
  <c r="P7542" i="3"/>
  <c r="K7541" i="3"/>
  <c r="L7541" i="3"/>
  <c r="M7541" i="3"/>
  <c r="N7541" i="3"/>
  <c r="P7541" i="3"/>
  <c r="K7540" i="3"/>
  <c r="L7540" i="3"/>
  <c r="M7540" i="3"/>
  <c r="N7540" i="3"/>
  <c r="P7540" i="3"/>
  <c r="L377" i="5"/>
  <c r="K1841" i="2"/>
  <c r="M1841" i="2"/>
  <c r="N1841" i="2"/>
  <c r="L1841" i="2" s="1"/>
  <c r="O1841" i="2"/>
  <c r="P1841" i="2"/>
  <c r="S1841" i="2"/>
  <c r="K7539" i="3"/>
  <c r="L7539" i="3"/>
  <c r="M7539" i="3"/>
  <c r="N7539" i="3"/>
  <c r="P7539" i="3"/>
  <c r="K7538" i="3"/>
  <c r="P7538" i="3" s="1"/>
  <c r="L7538" i="3"/>
  <c r="M7538" i="3"/>
  <c r="N7538" i="3"/>
  <c r="K7537" i="3"/>
  <c r="L7537" i="3"/>
  <c r="M7537" i="3"/>
  <c r="N7537" i="3"/>
  <c r="P7537" i="3"/>
  <c r="K7536" i="3"/>
  <c r="L7536" i="3"/>
  <c r="M7536" i="3"/>
  <c r="N7536" i="3"/>
  <c r="P7536" i="3"/>
  <c r="K7535" i="3"/>
  <c r="L7535" i="3"/>
  <c r="M7535" i="3"/>
  <c r="N7535" i="3"/>
  <c r="P7535" i="3"/>
  <c r="K7534" i="3"/>
  <c r="L7534" i="3"/>
  <c r="M7534" i="3"/>
  <c r="N7534" i="3"/>
  <c r="P7534" i="3"/>
  <c r="K7533" i="3"/>
  <c r="L7533" i="3"/>
  <c r="M7533" i="3"/>
  <c r="N7533" i="3"/>
  <c r="P7533" i="3"/>
  <c r="K7532" i="3"/>
  <c r="L7532" i="3"/>
  <c r="M7532" i="3"/>
  <c r="N7532" i="3"/>
  <c r="P7532" i="3"/>
  <c r="K7531" i="3"/>
  <c r="L7531" i="3"/>
  <c r="M7531" i="3"/>
  <c r="N7531" i="3"/>
  <c r="P7531" i="3"/>
  <c r="K7530" i="3"/>
  <c r="P7530" i="3" s="1"/>
  <c r="L7530" i="3"/>
  <c r="M7530" i="3"/>
  <c r="N7530" i="3"/>
  <c r="K7529" i="3"/>
  <c r="L7529" i="3"/>
  <c r="M7529" i="3"/>
  <c r="N7529" i="3"/>
  <c r="P7529" i="3"/>
  <c r="K7528" i="3"/>
  <c r="L7528" i="3"/>
  <c r="M7528" i="3"/>
  <c r="N7528" i="3"/>
  <c r="P7528" i="3"/>
  <c r="K7527" i="3"/>
  <c r="L7527" i="3"/>
  <c r="M7527" i="3"/>
  <c r="N7527" i="3"/>
  <c r="P7527" i="3"/>
  <c r="K7526" i="3"/>
  <c r="L7526" i="3"/>
  <c r="M7526" i="3"/>
  <c r="N7526" i="3"/>
  <c r="P7526" i="3"/>
  <c r="K7525" i="3"/>
  <c r="L7525" i="3"/>
  <c r="M7525" i="3"/>
  <c r="N7525" i="3"/>
  <c r="P7525" i="3"/>
  <c r="K7524" i="3"/>
  <c r="L7524" i="3"/>
  <c r="M7524" i="3"/>
  <c r="N7524" i="3"/>
  <c r="P7524" i="3"/>
  <c r="K7523" i="3"/>
  <c r="L7523" i="3"/>
  <c r="M7523" i="3"/>
  <c r="N7523" i="3"/>
  <c r="P7523" i="3"/>
  <c r="K7522" i="3"/>
  <c r="L7522" i="3"/>
  <c r="M7522" i="3"/>
  <c r="N7522" i="3"/>
  <c r="P7522" i="3"/>
  <c r="K379" i="4"/>
  <c r="L379" i="4"/>
  <c r="M379" i="4"/>
  <c r="O379" i="4" s="1"/>
  <c r="N379" i="4"/>
  <c r="P379" i="4"/>
  <c r="K7521" i="3"/>
  <c r="L7521" i="3"/>
  <c r="M7521" i="3"/>
  <c r="N7521" i="3"/>
  <c r="P7521" i="3"/>
  <c r="K7520" i="3"/>
  <c r="L7520" i="3"/>
  <c r="M7520" i="3"/>
  <c r="N7520" i="3"/>
  <c r="P7520" i="3"/>
  <c r="K7519" i="3"/>
  <c r="L7519" i="3"/>
  <c r="M7519" i="3"/>
  <c r="N7519" i="3"/>
  <c r="P7519" i="3"/>
  <c r="L376" i="5"/>
  <c r="K1840" i="2"/>
  <c r="M1840" i="2"/>
  <c r="N1840" i="2"/>
  <c r="L1840" i="2" s="1"/>
  <c r="O1840" i="2"/>
  <c r="P1840" i="2"/>
  <c r="S1840" i="2"/>
  <c r="K7518" i="3"/>
  <c r="P7518" i="3" s="1"/>
  <c r="L7518" i="3"/>
  <c r="M7518" i="3"/>
  <c r="N7518" i="3"/>
  <c r="K7517" i="3"/>
  <c r="L7517" i="3"/>
  <c r="M7517" i="3"/>
  <c r="O7517" i="3" s="1"/>
  <c r="N7517" i="3"/>
  <c r="P7517" i="3"/>
  <c r="K378" i="4"/>
  <c r="L378" i="4"/>
  <c r="M378" i="4"/>
  <c r="O378" i="4" s="1"/>
  <c r="N378" i="4"/>
  <c r="P378" i="4"/>
  <c r="K7516" i="3"/>
  <c r="L7516" i="3"/>
  <c r="M7516" i="3"/>
  <c r="N7516" i="3"/>
  <c r="P7516" i="3"/>
  <c r="K7515" i="3"/>
  <c r="L7515" i="3"/>
  <c r="M7515" i="3"/>
  <c r="N7515" i="3"/>
  <c r="P7515" i="3"/>
  <c r="K7514" i="3"/>
  <c r="L7514" i="3"/>
  <c r="M7514" i="3"/>
  <c r="O7514" i="3" s="1"/>
  <c r="N7514" i="3"/>
  <c r="P7514" i="3"/>
  <c r="K7513" i="3"/>
  <c r="L7513" i="3"/>
  <c r="M7513" i="3"/>
  <c r="N7513" i="3"/>
  <c r="P7513" i="3"/>
  <c r="K7512" i="3"/>
  <c r="L7512" i="3"/>
  <c r="M7512" i="3"/>
  <c r="N7512" i="3"/>
  <c r="P7512" i="3"/>
  <c r="K7511" i="3"/>
  <c r="L7511" i="3"/>
  <c r="M7511" i="3"/>
  <c r="N7511" i="3"/>
  <c r="P7511" i="3"/>
  <c r="K7510" i="3"/>
  <c r="L7510" i="3"/>
  <c r="M7510" i="3"/>
  <c r="O7510" i="3" s="1"/>
  <c r="N7510" i="3"/>
  <c r="P7510" i="3"/>
  <c r="K7509" i="3"/>
  <c r="L7509" i="3"/>
  <c r="M7509" i="3"/>
  <c r="N7509" i="3"/>
  <c r="P7509" i="3"/>
  <c r="K7508" i="3"/>
  <c r="L7508" i="3"/>
  <c r="M7508" i="3"/>
  <c r="N7508" i="3"/>
  <c r="P7508" i="3"/>
  <c r="K7507" i="3"/>
  <c r="P7507" i="3" s="1"/>
  <c r="L7507" i="3"/>
  <c r="M7507" i="3"/>
  <c r="N7507" i="3"/>
  <c r="K7506" i="3"/>
  <c r="L7506" i="3"/>
  <c r="M7506" i="3"/>
  <c r="N7506" i="3"/>
  <c r="P7506" i="3"/>
  <c r="K7505" i="3"/>
  <c r="P7505" i="3" s="1"/>
  <c r="L7505" i="3"/>
  <c r="M7505" i="3"/>
  <c r="O7505" i="3" s="1"/>
  <c r="N7505" i="3"/>
  <c r="K7504" i="3"/>
  <c r="L7504" i="3"/>
  <c r="M7504" i="3"/>
  <c r="N7504" i="3"/>
  <c r="P7504" i="3"/>
  <c r="K7503" i="3"/>
  <c r="P7503" i="3" s="1"/>
  <c r="L7503" i="3"/>
  <c r="M7503" i="3"/>
  <c r="N7503" i="3"/>
  <c r="K7502" i="3"/>
  <c r="L7502" i="3"/>
  <c r="M7502" i="3"/>
  <c r="N7502" i="3"/>
  <c r="P7502" i="3"/>
  <c r="K7501" i="3"/>
  <c r="L7501" i="3"/>
  <c r="M7501" i="3"/>
  <c r="N7501" i="3"/>
  <c r="P7501" i="3"/>
  <c r="K7500" i="3"/>
  <c r="L7500" i="3"/>
  <c r="M7500" i="3"/>
  <c r="N7500" i="3"/>
  <c r="P7500" i="3"/>
  <c r="K7499" i="3"/>
  <c r="L7499" i="3"/>
  <c r="M7499" i="3"/>
  <c r="N7499" i="3"/>
  <c r="P7499" i="3"/>
  <c r="K7498" i="3"/>
  <c r="L7498" i="3"/>
  <c r="M7498" i="3"/>
  <c r="N7498" i="3"/>
  <c r="P7498" i="3"/>
  <c r="K7497" i="3"/>
  <c r="L7497" i="3"/>
  <c r="M7497" i="3"/>
  <c r="N7497" i="3"/>
  <c r="P7497" i="3"/>
  <c r="K7496" i="3"/>
  <c r="L7496" i="3"/>
  <c r="M7496" i="3"/>
  <c r="N7496" i="3"/>
  <c r="P7496" i="3"/>
  <c r="K7495" i="3"/>
  <c r="L7495" i="3"/>
  <c r="M7495" i="3"/>
  <c r="N7495" i="3"/>
  <c r="P7495" i="3"/>
  <c r="K7494" i="3"/>
  <c r="L7494" i="3"/>
  <c r="M7494" i="3"/>
  <c r="N7494" i="3"/>
  <c r="P7494" i="3"/>
  <c r="K7493" i="3"/>
  <c r="L7493" i="3"/>
  <c r="M7493" i="3"/>
  <c r="N7493" i="3"/>
  <c r="P7493" i="3"/>
  <c r="K7492" i="3"/>
  <c r="L7492" i="3"/>
  <c r="M7492" i="3"/>
  <c r="N7492" i="3"/>
  <c r="P7492" i="3"/>
  <c r="K7491" i="3"/>
  <c r="L7491" i="3"/>
  <c r="M7491" i="3"/>
  <c r="N7491" i="3"/>
  <c r="P7491" i="3"/>
  <c r="K7490" i="3"/>
  <c r="P7490" i="3" s="1"/>
  <c r="L7490" i="3"/>
  <c r="M7490" i="3"/>
  <c r="N7490" i="3"/>
  <c r="L375" i="5"/>
  <c r="K1839" i="2"/>
  <c r="L1839" i="2" s="1"/>
  <c r="N1839" i="2"/>
  <c r="O1839" i="2"/>
  <c r="P1839" i="2"/>
  <c r="S1839" i="2"/>
  <c r="K7489" i="3"/>
  <c r="L7489" i="3"/>
  <c r="M7489" i="3"/>
  <c r="N7489" i="3"/>
  <c r="P7489" i="3"/>
  <c r="K7488" i="3"/>
  <c r="L7488" i="3"/>
  <c r="M7488" i="3"/>
  <c r="N7488" i="3"/>
  <c r="P7488" i="3"/>
  <c r="K7487" i="3"/>
  <c r="L7487" i="3"/>
  <c r="M7487" i="3"/>
  <c r="N7487" i="3"/>
  <c r="P7487" i="3"/>
  <c r="K7486" i="3"/>
  <c r="L7486" i="3"/>
  <c r="M7486" i="3"/>
  <c r="N7486" i="3"/>
  <c r="P7486" i="3"/>
  <c r="K7485" i="3"/>
  <c r="L7485" i="3"/>
  <c r="M7485" i="3"/>
  <c r="N7485" i="3"/>
  <c r="P7485" i="3"/>
  <c r="K7484" i="3"/>
  <c r="L7484" i="3"/>
  <c r="M7484" i="3"/>
  <c r="N7484" i="3"/>
  <c r="P7484" i="3"/>
  <c r="K7483" i="3"/>
  <c r="L7483" i="3"/>
  <c r="M7483" i="3"/>
  <c r="N7483" i="3"/>
  <c r="P7483" i="3"/>
  <c r="K7482" i="3"/>
  <c r="L7482" i="3"/>
  <c r="M7482" i="3"/>
  <c r="N7482" i="3"/>
  <c r="P7482" i="3"/>
  <c r="K7481" i="3"/>
  <c r="L7481" i="3"/>
  <c r="M7481" i="3"/>
  <c r="N7481" i="3"/>
  <c r="P7481" i="3"/>
  <c r="K7480" i="3"/>
  <c r="P7480" i="3" s="1"/>
  <c r="L7480" i="3"/>
  <c r="M7480" i="3"/>
  <c r="N7480" i="3"/>
  <c r="K7479" i="3"/>
  <c r="L7479" i="3"/>
  <c r="M7479" i="3"/>
  <c r="N7479" i="3"/>
  <c r="P7479" i="3"/>
  <c r="K7478" i="3"/>
  <c r="P7478" i="3" s="1"/>
  <c r="L7478" i="3"/>
  <c r="M7478" i="3"/>
  <c r="N7478" i="3"/>
  <c r="K7477" i="3"/>
  <c r="L7477" i="3"/>
  <c r="M7477" i="3"/>
  <c r="N7477" i="3"/>
  <c r="P7477" i="3"/>
  <c r="K7476" i="3"/>
  <c r="L7476" i="3"/>
  <c r="M7476" i="3"/>
  <c r="N7476" i="3"/>
  <c r="P7476" i="3"/>
  <c r="K7475" i="3"/>
  <c r="L7475" i="3"/>
  <c r="M7475" i="3"/>
  <c r="N7475" i="3"/>
  <c r="P7475" i="3"/>
  <c r="M99" i="6"/>
  <c r="K1838" i="2"/>
  <c r="L1838" i="2" s="1"/>
  <c r="N1838" i="2"/>
  <c r="O1838" i="2"/>
  <c r="P1838" i="2"/>
  <c r="S1838" i="2"/>
  <c r="K7474" i="3"/>
  <c r="L7474" i="3"/>
  <c r="M7474" i="3"/>
  <c r="N7474" i="3"/>
  <c r="P7474" i="3"/>
  <c r="Q1857" i="2" l="1"/>
  <c r="Q1856" i="2"/>
  <c r="M385" i="5"/>
  <c r="N385" i="5" s="1"/>
  <c r="Q1854" i="2"/>
  <c r="Q1855" i="2"/>
  <c r="M384" i="5"/>
  <c r="N384" i="5" s="1"/>
  <c r="Q1853" i="2"/>
  <c r="Q1852" i="2"/>
  <c r="M1853" i="2"/>
  <c r="O7607" i="3"/>
  <c r="O7609" i="3"/>
  <c r="O7612" i="3"/>
  <c r="O7616" i="3"/>
  <c r="O7620" i="3"/>
  <c r="O7624" i="3"/>
  <c r="O7626" i="3"/>
  <c r="O7688" i="3"/>
  <c r="O7692" i="3"/>
  <c r="O7696" i="3"/>
  <c r="O7700" i="3"/>
  <c r="O7705" i="3"/>
  <c r="O7709" i="3"/>
  <c r="O7713" i="3"/>
  <c r="O7716" i="3"/>
  <c r="O7719" i="3"/>
  <c r="O7553" i="3"/>
  <c r="O7613" i="3"/>
  <c r="O7617" i="3"/>
  <c r="O7621" i="3"/>
  <c r="O7628" i="3"/>
  <c r="O7632" i="3"/>
  <c r="O7636" i="3"/>
  <c r="O7640" i="3"/>
  <c r="O7650" i="3"/>
  <c r="O7654" i="3"/>
  <c r="O7658" i="3"/>
  <c r="O7662" i="3"/>
  <c r="O7666" i="3"/>
  <c r="O7671" i="3"/>
  <c r="O7676" i="3"/>
  <c r="O7680" i="3"/>
  <c r="O7684" i="3"/>
  <c r="O7685" i="3"/>
  <c r="O7689" i="3"/>
  <c r="O7693" i="3"/>
  <c r="O7697" i="3"/>
  <c r="O7627" i="3"/>
  <c r="O7631" i="3"/>
  <c r="O7635" i="3"/>
  <c r="O7639" i="3"/>
  <c r="O7643" i="3"/>
  <c r="O7645" i="3"/>
  <c r="O7649" i="3"/>
  <c r="O7653" i="3"/>
  <c r="O7657" i="3"/>
  <c r="O7661" i="3"/>
  <c r="O7665" i="3"/>
  <c r="O7670" i="3"/>
  <c r="O7675" i="3"/>
  <c r="O7679" i="3"/>
  <c r="O7683" i="3"/>
  <c r="O7687" i="3"/>
  <c r="O7691" i="3"/>
  <c r="O7695" i="3"/>
  <c r="O7699" i="3"/>
  <c r="O7702" i="3"/>
  <c r="O7707" i="3"/>
  <c r="O7711" i="3"/>
  <c r="O7704" i="3"/>
  <c r="O7708" i="3"/>
  <c r="O7712" i="3"/>
  <c r="O7715" i="3"/>
  <c r="O7718" i="3"/>
  <c r="O7570" i="3"/>
  <c r="O7574" i="3"/>
  <c r="O7578" i="3"/>
  <c r="O7582" i="3"/>
  <c r="O7586" i="3"/>
  <c r="O7590" i="3"/>
  <c r="O7595" i="3"/>
  <c r="O7596" i="3"/>
  <c r="O7600" i="3"/>
  <c r="O7604" i="3"/>
  <c r="O7501" i="3"/>
  <c r="O7532" i="3"/>
  <c r="O7536" i="3"/>
  <c r="O7541" i="3"/>
  <c r="O7546" i="3"/>
  <c r="O7550" i="3"/>
  <c r="O7554" i="3"/>
  <c r="O7558" i="3"/>
  <c r="O7562" i="3"/>
  <c r="O7566" i="3"/>
  <c r="O7569" i="3"/>
  <c r="O7475" i="3"/>
  <c r="O7479" i="3"/>
  <c r="O7480" i="3"/>
  <c r="O7484" i="3"/>
  <c r="O7488" i="3"/>
  <c r="O7490" i="3"/>
  <c r="O7494" i="3"/>
  <c r="O7498" i="3"/>
  <c r="O7502" i="3"/>
  <c r="O7642" i="3"/>
  <c r="O7644" i="3"/>
  <c r="O7648" i="3"/>
  <c r="O7652" i="3"/>
  <c r="O7656" i="3"/>
  <c r="O7660" i="3"/>
  <c r="O7664" i="3"/>
  <c r="O7669" i="3"/>
  <c r="O7674" i="3"/>
  <c r="O7678" i="3"/>
  <c r="O7682" i="3"/>
  <c r="O7686" i="3"/>
  <c r="O7690" i="3"/>
  <c r="O7694" i="3"/>
  <c r="O7698" i="3"/>
  <c r="O7701" i="3"/>
  <c r="Q1851" i="2"/>
  <c r="Q1850" i="2"/>
  <c r="O7641" i="3"/>
  <c r="O7474" i="3"/>
  <c r="O7476" i="3"/>
  <c r="O7481" i="3"/>
  <c r="O7485" i="3"/>
  <c r="O7489" i="3"/>
  <c r="O7491" i="3"/>
  <c r="O7495" i="3"/>
  <c r="O7499" i="3"/>
  <c r="O7521" i="3"/>
  <c r="O7524" i="3"/>
  <c r="O7528" i="3"/>
  <c r="O7533" i="3"/>
  <c r="O7537" i="3"/>
  <c r="O7542" i="3"/>
  <c r="O7509" i="3"/>
  <c r="O7513" i="3"/>
  <c r="O7525" i="3"/>
  <c r="O7529" i="3"/>
  <c r="O7522" i="3"/>
  <c r="O7526" i="3"/>
  <c r="O7530" i="3"/>
  <c r="O7534" i="3"/>
  <c r="O7538" i="3"/>
  <c r="O7543" i="3"/>
  <c r="O7547" i="3"/>
  <c r="O7551" i="3"/>
  <c r="O7555" i="3"/>
  <c r="O7559" i="3"/>
  <c r="O7563" i="3"/>
  <c r="O7567" i="3"/>
  <c r="O7571" i="3"/>
  <c r="O7575" i="3"/>
  <c r="O7579" i="3"/>
  <c r="O7583" i="3"/>
  <c r="O7587" i="3"/>
  <c r="O7591" i="3"/>
  <c r="O7592" i="3"/>
  <c r="O7597" i="3"/>
  <c r="O7601" i="3"/>
  <c r="O7605" i="3"/>
  <c r="O7614" i="3"/>
  <c r="O7618" i="3"/>
  <c r="O7622" i="3"/>
  <c r="O7629" i="3"/>
  <c r="O7633" i="3"/>
  <c r="O7637" i="3"/>
  <c r="O7646" i="3"/>
  <c r="O7477" i="3"/>
  <c r="O7482" i="3"/>
  <c r="O7486" i="3"/>
  <c r="O7492" i="3"/>
  <c r="O7496" i="3"/>
  <c r="O7500" i="3"/>
  <c r="O7503" i="3"/>
  <c r="O7506" i="3"/>
  <c r="O7507" i="3"/>
  <c r="O7511" i="3"/>
  <c r="O7515" i="3"/>
  <c r="O7518" i="3"/>
  <c r="O7519" i="3"/>
  <c r="O7478" i="3"/>
  <c r="O7483" i="3"/>
  <c r="O7487" i="3"/>
  <c r="O7493" i="3"/>
  <c r="O7497" i="3"/>
  <c r="O7504" i="3"/>
  <c r="O7508" i="3"/>
  <c r="O7512" i="3"/>
  <c r="O7516" i="3"/>
  <c r="O7520" i="3"/>
  <c r="O7523" i="3"/>
  <c r="O7527" i="3"/>
  <c r="O7531" i="3"/>
  <c r="O7535" i="3"/>
  <c r="O7539" i="3"/>
  <c r="O7540" i="3"/>
  <c r="O7544" i="3"/>
  <c r="O7548" i="3"/>
  <c r="O7552" i="3"/>
  <c r="O7556" i="3"/>
  <c r="O7560" i="3"/>
  <c r="O7564" i="3"/>
  <c r="O7568" i="3"/>
  <c r="O7572" i="3"/>
  <c r="O7576" i="3"/>
  <c r="O7580" i="3"/>
  <c r="O7584" i="3"/>
  <c r="O7588" i="3"/>
  <c r="O7593" i="3"/>
  <c r="O7598" i="3"/>
  <c r="O7602" i="3"/>
  <c r="O7606" i="3"/>
  <c r="O7611" i="3"/>
  <c r="O7615" i="3"/>
  <c r="O7619" i="3"/>
  <c r="O7623" i="3"/>
  <c r="O7625" i="3"/>
  <c r="O7630" i="3"/>
  <c r="O7634" i="3"/>
  <c r="O7638" i="3"/>
  <c r="O7647" i="3"/>
  <c r="Q1849" i="2"/>
  <c r="Q1847" i="2"/>
  <c r="Q1848" i="2"/>
  <c r="Q1846" i="2"/>
  <c r="M1846" i="2"/>
  <c r="Q1845" i="2"/>
  <c r="M1845" i="2"/>
  <c r="Q1844" i="2"/>
  <c r="Q1843" i="2"/>
  <c r="Q1842" i="2"/>
  <c r="Q1841" i="2"/>
  <c r="Q1840" i="2"/>
  <c r="Q1839" i="2"/>
  <c r="M1839" i="2"/>
  <c r="Q1838" i="2"/>
  <c r="M1838" i="2"/>
  <c r="K7473" i="3"/>
  <c r="L7473" i="3"/>
  <c r="M7473" i="3"/>
  <c r="N7473" i="3"/>
  <c r="P7473" i="3"/>
  <c r="K7472" i="3"/>
  <c r="L7472" i="3"/>
  <c r="M7472" i="3"/>
  <c r="N7472" i="3"/>
  <c r="P7472" i="3"/>
  <c r="K7471" i="3"/>
  <c r="L7471" i="3"/>
  <c r="M7471" i="3"/>
  <c r="O7471" i="3" s="1"/>
  <c r="N7471" i="3"/>
  <c r="P7471" i="3"/>
  <c r="K7470" i="3"/>
  <c r="L7470" i="3"/>
  <c r="M7470" i="3"/>
  <c r="O7470" i="3" s="1"/>
  <c r="N7470" i="3"/>
  <c r="P7470" i="3"/>
  <c r="K7469" i="3"/>
  <c r="L7469" i="3"/>
  <c r="M7469" i="3"/>
  <c r="N7469" i="3"/>
  <c r="P7469" i="3"/>
  <c r="K7468" i="3"/>
  <c r="L7468" i="3"/>
  <c r="M7468" i="3"/>
  <c r="N7468" i="3"/>
  <c r="P7468" i="3"/>
  <c r="K7467" i="3"/>
  <c r="L7467" i="3"/>
  <c r="M7467" i="3"/>
  <c r="O7467" i="3" s="1"/>
  <c r="N7467" i="3"/>
  <c r="P7467" i="3"/>
  <c r="K7466" i="3"/>
  <c r="L7466" i="3"/>
  <c r="M7466" i="3"/>
  <c r="O7466" i="3" s="1"/>
  <c r="N7466" i="3"/>
  <c r="P7466" i="3"/>
  <c r="K1837" i="2"/>
  <c r="M1837" i="2"/>
  <c r="N1837" i="2"/>
  <c r="L1837" i="2" s="1"/>
  <c r="O1837" i="2"/>
  <c r="P1837" i="2"/>
  <c r="S1837" i="2"/>
  <c r="K7465" i="3"/>
  <c r="L7465" i="3"/>
  <c r="M7465" i="3"/>
  <c r="O7465" i="3" s="1"/>
  <c r="N7465" i="3"/>
  <c r="P7465" i="3"/>
  <c r="K7464" i="3"/>
  <c r="L7464" i="3"/>
  <c r="M7464" i="3"/>
  <c r="N7464" i="3"/>
  <c r="P7464" i="3"/>
  <c r="K7463" i="3"/>
  <c r="P7463" i="3" s="1"/>
  <c r="L7463" i="3"/>
  <c r="M7463" i="3"/>
  <c r="N7463" i="3"/>
  <c r="O7463" i="3"/>
  <c r="L374" i="5"/>
  <c r="K1836" i="2"/>
  <c r="L1836" i="2" s="1"/>
  <c r="M1836" i="2"/>
  <c r="N1836" i="2"/>
  <c r="O1836" i="2"/>
  <c r="P1836" i="2"/>
  <c r="S1836" i="2"/>
  <c r="K7462" i="3"/>
  <c r="L7462" i="3"/>
  <c r="M7462" i="3"/>
  <c r="N7462" i="3"/>
  <c r="P7462" i="3"/>
  <c r="K7461" i="3"/>
  <c r="L7461" i="3"/>
  <c r="M7461" i="3"/>
  <c r="N7461" i="3"/>
  <c r="P7461" i="3"/>
  <c r="K7460" i="3"/>
  <c r="L7460" i="3"/>
  <c r="M7460" i="3"/>
  <c r="N7460" i="3"/>
  <c r="P7460" i="3"/>
  <c r="K7459" i="3"/>
  <c r="L7459" i="3"/>
  <c r="M7459" i="3"/>
  <c r="N7459" i="3"/>
  <c r="P7459" i="3"/>
  <c r="K7458" i="3"/>
  <c r="L7458" i="3"/>
  <c r="M7458" i="3"/>
  <c r="N7458" i="3"/>
  <c r="P7458" i="3"/>
  <c r="K7457" i="3"/>
  <c r="L7457" i="3"/>
  <c r="M7457" i="3"/>
  <c r="N7457" i="3"/>
  <c r="P7457" i="3"/>
  <c r="K1835" i="2"/>
  <c r="L1835" i="2" s="1"/>
  <c r="M1835" i="2"/>
  <c r="N1835" i="2"/>
  <c r="O1835" i="2"/>
  <c r="P1835" i="2"/>
  <c r="S1835" i="2"/>
  <c r="K7456" i="3"/>
  <c r="L7456" i="3"/>
  <c r="M7456" i="3"/>
  <c r="N7456" i="3"/>
  <c r="P7456" i="3"/>
  <c r="K7455" i="3"/>
  <c r="L7455" i="3"/>
  <c r="M7455" i="3"/>
  <c r="N7455" i="3"/>
  <c r="P7455" i="3"/>
  <c r="K1834" i="2"/>
  <c r="L1834" i="2" s="1"/>
  <c r="M1834" i="2"/>
  <c r="N1834" i="2"/>
  <c r="O1834" i="2"/>
  <c r="P1834" i="2"/>
  <c r="S1834" i="2"/>
  <c r="K7454" i="3"/>
  <c r="L7454" i="3"/>
  <c r="M7454" i="3"/>
  <c r="N7454" i="3"/>
  <c r="P7454" i="3"/>
  <c r="K7453" i="3"/>
  <c r="L7453" i="3"/>
  <c r="M7453" i="3"/>
  <c r="N7453" i="3"/>
  <c r="P7453" i="3"/>
  <c r="K7452" i="3"/>
  <c r="L7452" i="3"/>
  <c r="M7452" i="3"/>
  <c r="N7452" i="3"/>
  <c r="P7452" i="3"/>
  <c r="K7451" i="3"/>
  <c r="L7451" i="3"/>
  <c r="M7451" i="3"/>
  <c r="N7451" i="3"/>
  <c r="P7451" i="3"/>
  <c r="K7450" i="3"/>
  <c r="L7450" i="3"/>
  <c r="M7450" i="3"/>
  <c r="N7450" i="3"/>
  <c r="P7450" i="3"/>
  <c r="K7449" i="3"/>
  <c r="L7449" i="3"/>
  <c r="M7449" i="3"/>
  <c r="N7449" i="3"/>
  <c r="P7449" i="3"/>
  <c r="K7448" i="3"/>
  <c r="P7448" i="3" s="1"/>
  <c r="L7448" i="3"/>
  <c r="M7448" i="3"/>
  <c r="N7448" i="3"/>
  <c r="K7447" i="3"/>
  <c r="L7447" i="3"/>
  <c r="M7447" i="3"/>
  <c r="N7447" i="3"/>
  <c r="P7447" i="3"/>
  <c r="K7446" i="3"/>
  <c r="L7446" i="3"/>
  <c r="M7446" i="3"/>
  <c r="N7446" i="3"/>
  <c r="P7446" i="3"/>
  <c r="K7445" i="3"/>
  <c r="L7445" i="3"/>
  <c r="M7445" i="3"/>
  <c r="N7445" i="3"/>
  <c r="P7445" i="3"/>
  <c r="K7444" i="3"/>
  <c r="L7444" i="3"/>
  <c r="M7444" i="3"/>
  <c r="N7444" i="3"/>
  <c r="P7444" i="3"/>
  <c r="K7443" i="3"/>
  <c r="L7443" i="3"/>
  <c r="M7443" i="3"/>
  <c r="N7443" i="3"/>
  <c r="P7443" i="3"/>
  <c r="K7442" i="3"/>
  <c r="L7442" i="3"/>
  <c r="M7442" i="3"/>
  <c r="N7442" i="3"/>
  <c r="P7442" i="3"/>
  <c r="K7441" i="3"/>
  <c r="L7441" i="3"/>
  <c r="M7441" i="3"/>
  <c r="N7441" i="3"/>
  <c r="P7441" i="3"/>
  <c r="K7440" i="3"/>
  <c r="L7440" i="3"/>
  <c r="M7440" i="3"/>
  <c r="N7440" i="3"/>
  <c r="P7440" i="3"/>
  <c r="K7439" i="3"/>
  <c r="L7439" i="3"/>
  <c r="M7439" i="3"/>
  <c r="N7439" i="3"/>
  <c r="P7439" i="3"/>
  <c r="K7438" i="3"/>
  <c r="L7438" i="3"/>
  <c r="M7438" i="3"/>
  <c r="N7438" i="3"/>
  <c r="P7438" i="3"/>
  <c r="K7437" i="3"/>
  <c r="L7437" i="3"/>
  <c r="M7437" i="3"/>
  <c r="N7437" i="3"/>
  <c r="P7437" i="3"/>
  <c r="K1833" i="2"/>
  <c r="M1833" i="2"/>
  <c r="N1833" i="2"/>
  <c r="L1833" i="2" s="1"/>
  <c r="O1833" i="2"/>
  <c r="P1833" i="2"/>
  <c r="S1833" i="2"/>
  <c r="K7436" i="3"/>
  <c r="L7436" i="3"/>
  <c r="M7436" i="3"/>
  <c r="N7436" i="3"/>
  <c r="P7436" i="3"/>
  <c r="K7435" i="3"/>
  <c r="L7435" i="3"/>
  <c r="M7435" i="3"/>
  <c r="N7435" i="3"/>
  <c r="P7435" i="3"/>
  <c r="K7434" i="3"/>
  <c r="L7434" i="3"/>
  <c r="M7434" i="3"/>
  <c r="N7434" i="3"/>
  <c r="P7434" i="3"/>
  <c r="L373" i="5"/>
  <c r="K1832" i="2"/>
  <c r="L1832" i="2" s="1"/>
  <c r="N1832" i="2"/>
  <c r="O1832" i="2"/>
  <c r="P1832" i="2"/>
  <c r="S1832" i="2"/>
  <c r="K7433" i="3"/>
  <c r="P7433" i="3" s="1"/>
  <c r="L7433" i="3"/>
  <c r="M7433" i="3"/>
  <c r="N7433" i="3"/>
  <c r="K7432" i="3"/>
  <c r="L7432" i="3"/>
  <c r="M7432" i="3"/>
  <c r="O7432" i="3" s="1"/>
  <c r="N7432" i="3"/>
  <c r="P7432" i="3"/>
  <c r="K7431" i="3"/>
  <c r="L7431" i="3"/>
  <c r="M7431" i="3"/>
  <c r="N7431" i="3"/>
  <c r="P7431" i="3"/>
  <c r="K7430" i="3"/>
  <c r="L7430" i="3"/>
  <c r="M7430" i="3"/>
  <c r="N7430" i="3"/>
  <c r="P7430" i="3"/>
  <c r="K7429" i="3"/>
  <c r="L7429" i="3"/>
  <c r="M7429" i="3"/>
  <c r="N7429" i="3"/>
  <c r="P7429" i="3"/>
  <c r="K7428" i="3"/>
  <c r="L7428" i="3"/>
  <c r="M7428" i="3"/>
  <c r="O7428" i="3" s="1"/>
  <c r="N7428" i="3"/>
  <c r="P7428" i="3"/>
  <c r="K7427" i="3"/>
  <c r="L7427" i="3"/>
  <c r="M7427" i="3"/>
  <c r="N7427" i="3"/>
  <c r="P7427" i="3"/>
  <c r="K7426" i="3"/>
  <c r="L7426" i="3"/>
  <c r="M7426" i="3"/>
  <c r="N7426" i="3"/>
  <c r="P7426" i="3"/>
  <c r="K7425" i="3"/>
  <c r="L7425" i="3"/>
  <c r="M7425" i="3"/>
  <c r="N7425" i="3"/>
  <c r="P7425" i="3"/>
  <c r="K7424" i="3"/>
  <c r="L7424" i="3"/>
  <c r="M7424" i="3"/>
  <c r="O7424" i="3" s="1"/>
  <c r="N7424" i="3"/>
  <c r="P7424" i="3"/>
  <c r="K7423" i="3"/>
  <c r="L7423" i="3"/>
  <c r="M7423" i="3"/>
  <c r="N7423" i="3"/>
  <c r="P7423" i="3"/>
  <c r="K7422" i="3"/>
  <c r="L7422" i="3"/>
  <c r="M7422" i="3"/>
  <c r="N7422" i="3"/>
  <c r="P7422" i="3"/>
  <c r="K7421" i="3"/>
  <c r="P7421" i="3" s="1"/>
  <c r="L7421" i="3"/>
  <c r="M7421" i="3"/>
  <c r="O7421" i="3" s="1"/>
  <c r="N7421" i="3"/>
  <c r="K1831" i="2"/>
  <c r="L1831" i="2" s="1"/>
  <c r="M1831" i="2"/>
  <c r="N1831" i="2"/>
  <c r="O1831" i="2"/>
  <c r="P1831" i="2"/>
  <c r="S1831" i="2"/>
  <c r="K7420" i="3"/>
  <c r="L7420" i="3"/>
  <c r="M7420" i="3"/>
  <c r="N7420" i="3"/>
  <c r="P7420" i="3"/>
  <c r="K1830" i="2"/>
  <c r="M1830" i="2"/>
  <c r="N1830" i="2"/>
  <c r="L1830" i="2" s="1"/>
  <c r="O1830" i="2"/>
  <c r="P1830" i="2"/>
  <c r="S1830" i="2"/>
  <c r="K7419" i="3"/>
  <c r="L7419" i="3"/>
  <c r="M7419" i="3"/>
  <c r="N7419" i="3"/>
  <c r="P7419" i="3"/>
  <c r="K7418" i="3"/>
  <c r="L7418" i="3"/>
  <c r="M7418" i="3"/>
  <c r="N7418" i="3"/>
  <c r="P7418" i="3"/>
  <c r="L372" i="5"/>
  <c r="K7417" i="3"/>
  <c r="L7417" i="3"/>
  <c r="M7417" i="3"/>
  <c r="N7417" i="3"/>
  <c r="P7417" i="3"/>
  <c r="K377" i="4"/>
  <c r="L377" i="4"/>
  <c r="M377" i="4"/>
  <c r="O377" i="4" s="1"/>
  <c r="N377" i="4"/>
  <c r="P377" i="4"/>
  <c r="K1829" i="2"/>
  <c r="M1829" i="2"/>
  <c r="N1829" i="2"/>
  <c r="L1829" i="2" s="1"/>
  <c r="O1829" i="2"/>
  <c r="P1829" i="2"/>
  <c r="S1829" i="2"/>
  <c r="K376" i="4"/>
  <c r="L376" i="4"/>
  <c r="M376" i="4"/>
  <c r="O376" i="4" s="1"/>
  <c r="N376" i="4"/>
  <c r="P376" i="4"/>
  <c r="K375" i="4"/>
  <c r="L375" i="4"/>
  <c r="M375" i="4"/>
  <c r="O375" i="4" s="1"/>
  <c r="N375" i="4"/>
  <c r="P375" i="4"/>
  <c r="K1828" i="2"/>
  <c r="M1828" i="2"/>
  <c r="N1828" i="2"/>
  <c r="L1828" i="2" s="1"/>
  <c r="O1828" i="2"/>
  <c r="P1828" i="2"/>
  <c r="S1828" i="2"/>
  <c r="K374" i="4"/>
  <c r="L374" i="4"/>
  <c r="M374" i="4"/>
  <c r="O374" i="4" s="1"/>
  <c r="N374" i="4"/>
  <c r="P374" i="4"/>
  <c r="K7416" i="3"/>
  <c r="L7416" i="3"/>
  <c r="M7416" i="3"/>
  <c r="N7416" i="3"/>
  <c r="P7416" i="3"/>
  <c r="K7415" i="3"/>
  <c r="L7415" i="3"/>
  <c r="M7415" i="3"/>
  <c r="N7415" i="3"/>
  <c r="P7415" i="3"/>
  <c r="K7414" i="3"/>
  <c r="L7414" i="3"/>
  <c r="M7414" i="3"/>
  <c r="N7414" i="3"/>
  <c r="P7414" i="3"/>
  <c r="K7413" i="3"/>
  <c r="L7413" i="3"/>
  <c r="M7413" i="3"/>
  <c r="O7413" i="3" s="1"/>
  <c r="N7413" i="3"/>
  <c r="P7413" i="3"/>
  <c r="K7412" i="3"/>
  <c r="L7412" i="3"/>
  <c r="M7412" i="3"/>
  <c r="N7412" i="3"/>
  <c r="P7412" i="3"/>
  <c r="K7411" i="3"/>
  <c r="L7411" i="3"/>
  <c r="M7411" i="3"/>
  <c r="N7411" i="3"/>
  <c r="P7411" i="3"/>
  <c r="K7410" i="3"/>
  <c r="L7410" i="3"/>
  <c r="M7410" i="3"/>
  <c r="N7410" i="3"/>
  <c r="P7410" i="3"/>
  <c r="K7409" i="3"/>
  <c r="L7409" i="3"/>
  <c r="M7409" i="3"/>
  <c r="O7409" i="3" s="1"/>
  <c r="N7409" i="3"/>
  <c r="P7409" i="3"/>
  <c r="K7408" i="3"/>
  <c r="L7408" i="3"/>
  <c r="M7408" i="3"/>
  <c r="N7408" i="3"/>
  <c r="P7408" i="3"/>
  <c r="K7407" i="3"/>
  <c r="L7407" i="3"/>
  <c r="M7407" i="3"/>
  <c r="N7407" i="3"/>
  <c r="P7407" i="3"/>
  <c r="K7406" i="3"/>
  <c r="L7406" i="3"/>
  <c r="M7406" i="3"/>
  <c r="N7406" i="3"/>
  <c r="P7406" i="3"/>
  <c r="K7405" i="3"/>
  <c r="L7405" i="3"/>
  <c r="M7405" i="3"/>
  <c r="O7405" i="3" s="1"/>
  <c r="N7405" i="3"/>
  <c r="P7405" i="3"/>
  <c r="K7404" i="3"/>
  <c r="L7404" i="3"/>
  <c r="M7404" i="3"/>
  <c r="N7404" i="3"/>
  <c r="P7404" i="3"/>
  <c r="K7403" i="3"/>
  <c r="P7403" i="3" s="1"/>
  <c r="L7403" i="3"/>
  <c r="M7403" i="3"/>
  <c r="N7403" i="3"/>
  <c r="K7402" i="3"/>
  <c r="L7402" i="3"/>
  <c r="M7402" i="3"/>
  <c r="N7402" i="3"/>
  <c r="P7402" i="3"/>
  <c r="K7401" i="3"/>
  <c r="L7401" i="3"/>
  <c r="M7401" i="3"/>
  <c r="N7401" i="3"/>
  <c r="P7401" i="3"/>
  <c r="K7400" i="3"/>
  <c r="L7400" i="3"/>
  <c r="M7400" i="3"/>
  <c r="N7400" i="3"/>
  <c r="P7400" i="3"/>
  <c r="K7399" i="3"/>
  <c r="L7399" i="3"/>
  <c r="M7399" i="3"/>
  <c r="N7399" i="3"/>
  <c r="P7399" i="3"/>
  <c r="K7398" i="3"/>
  <c r="L7398" i="3"/>
  <c r="M7398" i="3"/>
  <c r="N7398" i="3"/>
  <c r="P7398" i="3"/>
  <c r="K7397" i="3"/>
  <c r="P7397" i="3" s="1"/>
  <c r="L7397" i="3"/>
  <c r="M7397" i="3"/>
  <c r="N7397" i="3"/>
  <c r="K7396" i="3"/>
  <c r="L7396" i="3"/>
  <c r="M7396" i="3"/>
  <c r="N7396" i="3"/>
  <c r="P7396" i="3"/>
  <c r="K7395" i="3"/>
  <c r="P7395" i="3" s="1"/>
  <c r="L7395" i="3"/>
  <c r="M7395" i="3"/>
  <c r="N7395" i="3"/>
  <c r="K7394" i="3"/>
  <c r="L7394" i="3"/>
  <c r="M7394" i="3"/>
  <c r="N7394" i="3"/>
  <c r="P7394" i="3"/>
  <c r="K7393" i="3"/>
  <c r="L7393" i="3"/>
  <c r="M7393" i="3"/>
  <c r="N7393" i="3"/>
  <c r="P7393" i="3"/>
  <c r="K7392" i="3"/>
  <c r="L7392" i="3"/>
  <c r="M7392" i="3"/>
  <c r="N7392" i="3"/>
  <c r="P7392" i="3"/>
  <c r="K7391" i="3"/>
  <c r="L7391" i="3"/>
  <c r="M7391" i="3"/>
  <c r="N7391" i="3"/>
  <c r="P7391" i="3"/>
  <c r="K7390" i="3"/>
  <c r="L7390" i="3"/>
  <c r="M7390" i="3"/>
  <c r="N7390" i="3"/>
  <c r="P7390" i="3"/>
  <c r="K7389" i="3"/>
  <c r="L7389" i="3"/>
  <c r="M7389" i="3"/>
  <c r="N7389" i="3"/>
  <c r="P7389" i="3"/>
  <c r="K7388" i="3"/>
  <c r="L7388" i="3"/>
  <c r="M7388" i="3"/>
  <c r="N7388" i="3"/>
  <c r="P7388" i="3"/>
  <c r="K7387" i="3"/>
  <c r="L7387" i="3"/>
  <c r="M7387" i="3"/>
  <c r="N7387" i="3"/>
  <c r="P7387" i="3"/>
  <c r="K7386" i="3"/>
  <c r="L7386" i="3"/>
  <c r="M7386" i="3"/>
  <c r="N7386" i="3"/>
  <c r="P7386" i="3"/>
  <c r="K7385" i="3"/>
  <c r="L7385" i="3"/>
  <c r="M7385" i="3"/>
  <c r="N7385" i="3"/>
  <c r="P7385" i="3"/>
  <c r="K7384" i="3"/>
  <c r="L7384" i="3"/>
  <c r="M7384" i="3"/>
  <c r="N7384" i="3"/>
  <c r="P7384" i="3"/>
  <c r="K7383" i="3"/>
  <c r="L7383" i="3"/>
  <c r="M7383" i="3"/>
  <c r="N7383" i="3"/>
  <c r="P7383" i="3"/>
  <c r="K7382" i="3"/>
  <c r="L7382" i="3"/>
  <c r="M7382" i="3"/>
  <c r="N7382" i="3"/>
  <c r="P7382" i="3"/>
  <c r="K7381" i="3"/>
  <c r="L7381" i="3"/>
  <c r="M7381" i="3"/>
  <c r="N7381" i="3"/>
  <c r="P7381" i="3"/>
  <c r="K7380" i="3"/>
  <c r="L7380" i="3"/>
  <c r="M7380" i="3"/>
  <c r="N7380" i="3"/>
  <c r="P7380" i="3"/>
  <c r="K7379" i="3"/>
  <c r="L7379" i="3"/>
  <c r="M7379" i="3"/>
  <c r="N7379" i="3"/>
  <c r="P7379" i="3"/>
  <c r="K7378" i="3"/>
  <c r="L7378" i="3"/>
  <c r="M7378" i="3"/>
  <c r="N7378" i="3"/>
  <c r="P7378" i="3"/>
  <c r="K7377" i="3"/>
  <c r="L7377" i="3"/>
  <c r="M7377" i="3"/>
  <c r="N7377" i="3"/>
  <c r="P7377" i="3"/>
  <c r="K7376" i="3"/>
  <c r="L7376" i="3"/>
  <c r="M7376" i="3"/>
  <c r="N7376" i="3"/>
  <c r="P7376" i="3"/>
  <c r="K7375" i="3"/>
  <c r="L7375" i="3"/>
  <c r="M7375" i="3"/>
  <c r="N7375" i="3"/>
  <c r="P7375" i="3"/>
  <c r="K7374" i="3"/>
  <c r="L7374" i="3"/>
  <c r="M7374" i="3"/>
  <c r="N7374" i="3"/>
  <c r="P7374" i="3"/>
  <c r="K7373" i="3"/>
  <c r="L7373" i="3"/>
  <c r="M7373" i="3"/>
  <c r="N7373" i="3"/>
  <c r="P7373" i="3"/>
  <c r="K7372" i="3"/>
  <c r="L7372" i="3"/>
  <c r="M7372" i="3"/>
  <c r="N7372" i="3"/>
  <c r="P7372" i="3"/>
  <c r="K7371" i="3"/>
  <c r="L7371" i="3"/>
  <c r="M7371" i="3"/>
  <c r="N7371" i="3"/>
  <c r="P7371" i="3"/>
  <c r="K7370" i="3"/>
  <c r="L7370" i="3"/>
  <c r="M7370" i="3"/>
  <c r="N7370" i="3"/>
  <c r="P7370" i="3"/>
  <c r="K7369" i="3"/>
  <c r="L7369" i="3"/>
  <c r="M7369" i="3"/>
  <c r="N7369" i="3"/>
  <c r="P7369" i="3"/>
  <c r="K7368" i="3"/>
  <c r="L7368" i="3"/>
  <c r="M7368" i="3"/>
  <c r="N7368" i="3"/>
  <c r="P7368" i="3"/>
  <c r="K7367" i="3"/>
  <c r="L7367" i="3"/>
  <c r="M7367" i="3"/>
  <c r="N7367" i="3"/>
  <c r="P7367" i="3"/>
  <c r="K7366" i="3"/>
  <c r="L7366" i="3"/>
  <c r="M7366" i="3"/>
  <c r="N7366" i="3"/>
  <c r="P7366" i="3"/>
  <c r="M98" i="6"/>
  <c r="K1827" i="2"/>
  <c r="M1827" i="2"/>
  <c r="N1827" i="2"/>
  <c r="L1827" i="2" s="1"/>
  <c r="O1827" i="2"/>
  <c r="P1827" i="2"/>
  <c r="S1827" i="2"/>
  <c r="K7365" i="3"/>
  <c r="L7365" i="3"/>
  <c r="M7365" i="3"/>
  <c r="N7365" i="3"/>
  <c r="P7365" i="3"/>
  <c r="K7364" i="3"/>
  <c r="L7364" i="3"/>
  <c r="M7364" i="3"/>
  <c r="N7364" i="3"/>
  <c r="P7364" i="3"/>
  <c r="K7363" i="3"/>
  <c r="L7363" i="3"/>
  <c r="M7363" i="3"/>
  <c r="N7363" i="3"/>
  <c r="P7363" i="3"/>
  <c r="K7362" i="3"/>
  <c r="L7362" i="3"/>
  <c r="M7362" i="3"/>
  <c r="N7362" i="3"/>
  <c r="P7362" i="3"/>
  <c r="K7361" i="3"/>
  <c r="L7361" i="3"/>
  <c r="M7361" i="3"/>
  <c r="N7361" i="3"/>
  <c r="P7361" i="3"/>
  <c r="K373" i="4"/>
  <c r="L373" i="4"/>
  <c r="M373" i="4"/>
  <c r="O373" i="4" s="1"/>
  <c r="N373" i="4"/>
  <c r="P373" i="4"/>
  <c r="K7360" i="3"/>
  <c r="L7360" i="3"/>
  <c r="M7360" i="3"/>
  <c r="N7360" i="3"/>
  <c r="P7360" i="3"/>
  <c r="K7359" i="3"/>
  <c r="L7359" i="3"/>
  <c r="M7359" i="3"/>
  <c r="N7359" i="3"/>
  <c r="P7359" i="3"/>
  <c r="K7358" i="3"/>
  <c r="L7358" i="3"/>
  <c r="M7358" i="3"/>
  <c r="N7358" i="3"/>
  <c r="P7358" i="3"/>
  <c r="K7357" i="3"/>
  <c r="L7357" i="3"/>
  <c r="M7357" i="3"/>
  <c r="N7357" i="3"/>
  <c r="P7357" i="3"/>
  <c r="K7356" i="3"/>
  <c r="L7356" i="3"/>
  <c r="M7356" i="3"/>
  <c r="N7356" i="3"/>
  <c r="P7356" i="3"/>
  <c r="K7355" i="3"/>
  <c r="L7355" i="3"/>
  <c r="M7355" i="3"/>
  <c r="N7355" i="3"/>
  <c r="P7355" i="3"/>
  <c r="K7354" i="3"/>
  <c r="L7354" i="3"/>
  <c r="M7354" i="3"/>
  <c r="N7354" i="3"/>
  <c r="P7354" i="3"/>
  <c r="K7353" i="3"/>
  <c r="L7353" i="3"/>
  <c r="M7353" i="3"/>
  <c r="N7353" i="3"/>
  <c r="P7353" i="3"/>
  <c r="K7352" i="3"/>
  <c r="L7352" i="3"/>
  <c r="M7352" i="3"/>
  <c r="N7352" i="3"/>
  <c r="P7352" i="3"/>
  <c r="K7351" i="3"/>
  <c r="L7351" i="3"/>
  <c r="M7351" i="3"/>
  <c r="N7351" i="3"/>
  <c r="P7351" i="3"/>
  <c r="K7350" i="3"/>
  <c r="L7350" i="3"/>
  <c r="M7350" i="3"/>
  <c r="N7350" i="3"/>
  <c r="P7350" i="3"/>
  <c r="K7349" i="3"/>
  <c r="L7349" i="3"/>
  <c r="M7349" i="3"/>
  <c r="N7349" i="3"/>
  <c r="P7349" i="3"/>
  <c r="K7348" i="3"/>
  <c r="L7348" i="3"/>
  <c r="M7348" i="3"/>
  <c r="N7348" i="3"/>
  <c r="P7348" i="3"/>
  <c r="K7347" i="3"/>
  <c r="L7347" i="3"/>
  <c r="M7347" i="3"/>
  <c r="N7347" i="3"/>
  <c r="P7347" i="3"/>
  <c r="K7346" i="3"/>
  <c r="L7346" i="3"/>
  <c r="M7346" i="3"/>
  <c r="N7346" i="3"/>
  <c r="P7346" i="3"/>
  <c r="K7345" i="3"/>
  <c r="L7345" i="3"/>
  <c r="M7345" i="3"/>
  <c r="N7345" i="3"/>
  <c r="P7345" i="3"/>
  <c r="K7344" i="3"/>
  <c r="L7344" i="3"/>
  <c r="M7344" i="3"/>
  <c r="N7344" i="3"/>
  <c r="P7344" i="3"/>
  <c r="K7343" i="3"/>
  <c r="L7343" i="3"/>
  <c r="M7343" i="3"/>
  <c r="N7343" i="3"/>
  <c r="P7343" i="3"/>
  <c r="K7342" i="3"/>
  <c r="P7342" i="3" s="1"/>
  <c r="L7342" i="3"/>
  <c r="M7342" i="3"/>
  <c r="O7342" i="3" s="1"/>
  <c r="N7342" i="3"/>
  <c r="K7341" i="3"/>
  <c r="L7341" i="3"/>
  <c r="M7341" i="3"/>
  <c r="O7341" i="3" s="1"/>
  <c r="N7341" i="3"/>
  <c r="P7341" i="3"/>
  <c r="K7340" i="3"/>
  <c r="L7340" i="3"/>
  <c r="M7340" i="3"/>
  <c r="N7340" i="3"/>
  <c r="P7340" i="3"/>
  <c r="K7339" i="3"/>
  <c r="L7339" i="3"/>
  <c r="M7339" i="3"/>
  <c r="N7339" i="3"/>
  <c r="P7339" i="3"/>
  <c r="K7338" i="3"/>
  <c r="L7338" i="3"/>
  <c r="M7338" i="3"/>
  <c r="N7338" i="3"/>
  <c r="P7338" i="3"/>
  <c r="K7337" i="3"/>
  <c r="L7337" i="3"/>
  <c r="M7337" i="3"/>
  <c r="O7337" i="3" s="1"/>
  <c r="N7337" i="3"/>
  <c r="P7337" i="3"/>
  <c r="K7336" i="3"/>
  <c r="L7336" i="3"/>
  <c r="M7336" i="3"/>
  <c r="N7336" i="3"/>
  <c r="P7336" i="3"/>
  <c r="K7335" i="3"/>
  <c r="L7335" i="3"/>
  <c r="M7335" i="3"/>
  <c r="N7335" i="3"/>
  <c r="P7335" i="3"/>
  <c r="K7334" i="3"/>
  <c r="L7334" i="3"/>
  <c r="M7334" i="3"/>
  <c r="N7334" i="3"/>
  <c r="P7334" i="3"/>
  <c r="K7333" i="3"/>
  <c r="L7333" i="3"/>
  <c r="M7333" i="3"/>
  <c r="O7333" i="3" s="1"/>
  <c r="N7333" i="3"/>
  <c r="P7333" i="3"/>
  <c r="K7332" i="3"/>
  <c r="L7332" i="3"/>
  <c r="M7332" i="3"/>
  <c r="N7332" i="3"/>
  <c r="P7332" i="3"/>
  <c r="K7331" i="3"/>
  <c r="P7331" i="3" s="1"/>
  <c r="L7331" i="3"/>
  <c r="M7331" i="3"/>
  <c r="N7331" i="3"/>
  <c r="O7331" i="3"/>
  <c r="K7330" i="3"/>
  <c r="P7330" i="3" s="1"/>
  <c r="L7330" i="3"/>
  <c r="M7330" i="3"/>
  <c r="N7330" i="3"/>
  <c r="K7329" i="3"/>
  <c r="L7329" i="3"/>
  <c r="M7329" i="3"/>
  <c r="N7329" i="3"/>
  <c r="P7329" i="3"/>
  <c r="K7328" i="3"/>
  <c r="L7328" i="3"/>
  <c r="M7328" i="3"/>
  <c r="O7328" i="3" s="1"/>
  <c r="N7328" i="3"/>
  <c r="P7328" i="3"/>
  <c r="K7327" i="3"/>
  <c r="L7327" i="3"/>
  <c r="M7327" i="3"/>
  <c r="N7327" i="3"/>
  <c r="P7327" i="3"/>
  <c r="K7326" i="3"/>
  <c r="L7326" i="3"/>
  <c r="M7326" i="3"/>
  <c r="N7326" i="3"/>
  <c r="P7326" i="3"/>
  <c r="K7325" i="3"/>
  <c r="L7325" i="3"/>
  <c r="M7325" i="3"/>
  <c r="N7325" i="3"/>
  <c r="P7325" i="3"/>
  <c r="K7324" i="3"/>
  <c r="L7324" i="3"/>
  <c r="M7324" i="3"/>
  <c r="O7324" i="3" s="1"/>
  <c r="N7324" i="3"/>
  <c r="P7324" i="3"/>
  <c r="K7323" i="3"/>
  <c r="L7323" i="3"/>
  <c r="M7323" i="3"/>
  <c r="N7323" i="3"/>
  <c r="P7323" i="3"/>
  <c r="K7322" i="3"/>
  <c r="L7322" i="3"/>
  <c r="M7322" i="3"/>
  <c r="N7322" i="3"/>
  <c r="P7322" i="3"/>
  <c r="K7321" i="3"/>
  <c r="L7321" i="3"/>
  <c r="M7321" i="3"/>
  <c r="N7321" i="3"/>
  <c r="P7321" i="3"/>
  <c r="K7320" i="3"/>
  <c r="L7320" i="3"/>
  <c r="M7320" i="3"/>
  <c r="O7320" i="3" s="1"/>
  <c r="N7320" i="3"/>
  <c r="P7320" i="3"/>
  <c r="K7319" i="3"/>
  <c r="L7319" i="3"/>
  <c r="M7319" i="3"/>
  <c r="N7319" i="3"/>
  <c r="P7319" i="3"/>
  <c r="K7318" i="3"/>
  <c r="L7318" i="3"/>
  <c r="M7318" i="3"/>
  <c r="N7318" i="3"/>
  <c r="P7318" i="3"/>
  <c r="K7317" i="3"/>
  <c r="L7317" i="3"/>
  <c r="M7317" i="3"/>
  <c r="N7317" i="3"/>
  <c r="P7317" i="3"/>
  <c r="L371" i="5"/>
  <c r="K1826" i="2"/>
  <c r="M1826" i="2"/>
  <c r="N1826" i="2"/>
  <c r="L1826" i="2" s="1"/>
  <c r="O1826" i="2"/>
  <c r="P1826" i="2"/>
  <c r="S1826" i="2"/>
  <c r="K7316" i="3"/>
  <c r="L7316" i="3"/>
  <c r="M7316" i="3"/>
  <c r="N7316" i="3"/>
  <c r="P7316" i="3"/>
  <c r="K7315" i="3"/>
  <c r="L7315" i="3"/>
  <c r="M7315" i="3"/>
  <c r="O7315" i="3" s="1"/>
  <c r="N7315" i="3"/>
  <c r="P7315" i="3"/>
  <c r="K7314" i="3"/>
  <c r="L7314" i="3"/>
  <c r="M7314" i="3"/>
  <c r="N7314" i="3"/>
  <c r="P7314" i="3"/>
  <c r="K1825" i="2"/>
  <c r="L1825" i="2" s="1"/>
  <c r="M1825" i="2"/>
  <c r="N1825" i="2"/>
  <c r="O1825" i="2"/>
  <c r="P1825" i="2"/>
  <c r="S1825" i="2"/>
  <c r="K7313" i="3"/>
  <c r="L7313" i="3"/>
  <c r="M7313" i="3"/>
  <c r="O7313" i="3" s="1"/>
  <c r="N7313" i="3"/>
  <c r="P7313" i="3"/>
  <c r="K7312" i="3"/>
  <c r="L7312" i="3"/>
  <c r="M7312" i="3"/>
  <c r="N7312" i="3"/>
  <c r="P7312" i="3"/>
  <c r="K372" i="4"/>
  <c r="L372" i="4"/>
  <c r="M372" i="4"/>
  <c r="O372" i="4" s="1"/>
  <c r="N372" i="4"/>
  <c r="P372" i="4"/>
  <c r="K371" i="4"/>
  <c r="L371" i="4"/>
  <c r="M371" i="4"/>
  <c r="O371" i="4" s="1"/>
  <c r="N371" i="4"/>
  <c r="P371" i="4"/>
  <c r="K7311" i="3"/>
  <c r="L7311" i="3"/>
  <c r="M7311" i="3"/>
  <c r="O7311" i="3" s="1"/>
  <c r="N7311" i="3"/>
  <c r="P7311" i="3"/>
  <c r="L370" i="5"/>
  <c r="K1824" i="2"/>
  <c r="L1824" i="2" s="1"/>
  <c r="M1824" i="2"/>
  <c r="N1824" i="2"/>
  <c r="O1824" i="2"/>
  <c r="P1824" i="2"/>
  <c r="S1824" i="2"/>
  <c r="K7310" i="3"/>
  <c r="L7310" i="3"/>
  <c r="M7310" i="3"/>
  <c r="O7310" i="3" s="1"/>
  <c r="N7310" i="3"/>
  <c r="P7310" i="3"/>
  <c r="K7309" i="3"/>
  <c r="L7309" i="3"/>
  <c r="M7309" i="3"/>
  <c r="N7309" i="3"/>
  <c r="P7309" i="3"/>
  <c r="K7308" i="3"/>
  <c r="L7308" i="3"/>
  <c r="M7308" i="3"/>
  <c r="N7308" i="3"/>
  <c r="P7308" i="3"/>
  <c r="K7307" i="3"/>
  <c r="L7307" i="3"/>
  <c r="M7307" i="3"/>
  <c r="N7307" i="3"/>
  <c r="P7307" i="3"/>
  <c r="K7306" i="3"/>
  <c r="L7306" i="3"/>
  <c r="M7306" i="3"/>
  <c r="O7306" i="3" s="1"/>
  <c r="N7306" i="3"/>
  <c r="P7306" i="3"/>
  <c r="K7305" i="3"/>
  <c r="L7305" i="3"/>
  <c r="M7305" i="3"/>
  <c r="N7305" i="3"/>
  <c r="P7305" i="3"/>
  <c r="K7304" i="3"/>
  <c r="L7304" i="3"/>
  <c r="M7304" i="3"/>
  <c r="N7304" i="3"/>
  <c r="P7304" i="3"/>
  <c r="K7303" i="3"/>
  <c r="L7303" i="3"/>
  <c r="M7303" i="3"/>
  <c r="N7303" i="3"/>
  <c r="P7303" i="3"/>
  <c r="K7302" i="3"/>
  <c r="L7302" i="3"/>
  <c r="M7302" i="3"/>
  <c r="O7302" i="3" s="1"/>
  <c r="N7302" i="3"/>
  <c r="P7302" i="3"/>
  <c r="K7301" i="3"/>
  <c r="L7301" i="3"/>
  <c r="M7301" i="3"/>
  <c r="N7301" i="3"/>
  <c r="P7301" i="3"/>
  <c r="K1823" i="2"/>
  <c r="L1823" i="2" s="1"/>
  <c r="N1823" i="2"/>
  <c r="O1823" i="2"/>
  <c r="P1823" i="2"/>
  <c r="S1823" i="2"/>
  <c r="K7300" i="3"/>
  <c r="L7300" i="3"/>
  <c r="M7300" i="3"/>
  <c r="N7300" i="3"/>
  <c r="P7300" i="3"/>
  <c r="K1822" i="2"/>
  <c r="L1822" i="2" s="1"/>
  <c r="N1822" i="2"/>
  <c r="O1822" i="2"/>
  <c r="P1822" i="2"/>
  <c r="S1822" i="2"/>
  <c r="K7299" i="3"/>
  <c r="L7299" i="3"/>
  <c r="M7299" i="3"/>
  <c r="N7299" i="3"/>
  <c r="P7299" i="3"/>
  <c r="K7298" i="3"/>
  <c r="L7298" i="3"/>
  <c r="M7298" i="3"/>
  <c r="N7298" i="3"/>
  <c r="P7298" i="3"/>
  <c r="K7297" i="3"/>
  <c r="L7297" i="3"/>
  <c r="M7297" i="3"/>
  <c r="N7297" i="3"/>
  <c r="P7297" i="3"/>
  <c r="K7296" i="3"/>
  <c r="L7296" i="3"/>
  <c r="M7296" i="3"/>
  <c r="O7296" i="3" s="1"/>
  <c r="N7296" i="3"/>
  <c r="P7296" i="3"/>
  <c r="K7295" i="3"/>
  <c r="L7295" i="3"/>
  <c r="M7295" i="3"/>
  <c r="N7295" i="3"/>
  <c r="P7295" i="3"/>
  <c r="K7294" i="3"/>
  <c r="L7294" i="3"/>
  <c r="M7294" i="3"/>
  <c r="N7294" i="3"/>
  <c r="P7294" i="3"/>
  <c r="K7293" i="3"/>
  <c r="L7293" i="3"/>
  <c r="M7293" i="3"/>
  <c r="N7293" i="3"/>
  <c r="P7293" i="3"/>
  <c r="L369" i="5"/>
  <c r="K1821" i="2"/>
  <c r="L1821" i="2" s="1"/>
  <c r="M1821" i="2"/>
  <c r="N1821" i="2"/>
  <c r="O1821" i="2"/>
  <c r="P1821" i="2"/>
  <c r="S1821" i="2"/>
  <c r="K7292" i="3"/>
  <c r="L7292" i="3"/>
  <c r="M7292" i="3"/>
  <c r="N7292" i="3"/>
  <c r="P7292" i="3"/>
  <c r="K7291" i="3"/>
  <c r="L7291" i="3"/>
  <c r="M7291" i="3"/>
  <c r="O7291" i="3" s="1"/>
  <c r="N7291" i="3"/>
  <c r="P7291" i="3"/>
  <c r="K7290" i="3"/>
  <c r="L7290" i="3"/>
  <c r="M7290" i="3"/>
  <c r="N7290" i="3"/>
  <c r="P7290" i="3"/>
  <c r="K7289" i="3"/>
  <c r="L7289" i="3"/>
  <c r="M7289" i="3"/>
  <c r="N7289" i="3"/>
  <c r="P7289" i="3"/>
  <c r="K7288" i="3"/>
  <c r="P7288" i="3" s="1"/>
  <c r="L7288" i="3"/>
  <c r="M7288" i="3"/>
  <c r="N7288" i="3"/>
  <c r="K7287" i="3"/>
  <c r="L7287" i="3"/>
  <c r="M7287" i="3"/>
  <c r="N7287" i="3"/>
  <c r="P7287" i="3"/>
  <c r="K7286" i="3"/>
  <c r="L7286" i="3"/>
  <c r="M7286" i="3"/>
  <c r="N7286" i="3"/>
  <c r="P7286" i="3"/>
  <c r="K7285" i="3"/>
  <c r="L7285" i="3"/>
  <c r="M7285" i="3"/>
  <c r="N7285" i="3"/>
  <c r="P7285" i="3"/>
  <c r="K7284" i="3"/>
  <c r="L7284" i="3"/>
  <c r="M7284" i="3"/>
  <c r="N7284" i="3"/>
  <c r="P7284" i="3"/>
  <c r="K7283" i="3"/>
  <c r="L7283" i="3"/>
  <c r="M7283" i="3"/>
  <c r="N7283" i="3"/>
  <c r="P7283" i="3"/>
  <c r="K7282" i="3"/>
  <c r="L7282" i="3"/>
  <c r="M7282" i="3"/>
  <c r="O7282" i="3" s="1"/>
  <c r="N7282" i="3"/>
  <c r="P7282" i="3"/>
  <c r="K7281" i="3"/>
  <c r="L7281" i="3"/>
  <c r="M7281" i="3"/>
  <c r="N7281" i="3"/>
  <c r="P7281" i="3"/>
  <c r="K7280" i="3"/>
  <c r="L7280" i="3"/>
  <c r="M7280" i="3"/>
  <c r="N7280" i="3"/>
  <c r="P7280" i="3"/>
  <c r="K7279" i="3"/>
  <c r="L7279" i="3"/>
  <c r="M7279" i="3"/>
  <c r="N7279" i="3"/>
  <c r="P7279" i="3"/>
  <c r="K7278" i="3"/>
  <c r="L7278" i="3"/>
  <c r="M7278" i="3"/>
  <c r="O7278" i="3" s="1"/>
  <c r="N7278" i="3"/>
  <c r="P7278" i="3"/>
  <c r="K7277" i="3"/>
  <c r="L7277" i="3"/>
  <c r="M7277" i="3"/>
  <c r="N7277" i="3"/>
  <c r="P7277" i="3"/>
  <c r="K7276" i="3"/>
  <c r="L7276" i="3"/>
  <c r="M7276" i="3"/>
  <c r="N7276" i="3"/>
  <c r="P7276" i="3"/>
  <c r="K7275" i="3"/>
  <c r="L7275" i="3"/>
  <c r="M7275" i="3"/>
  <c r="N7275" i="3"/>
  <c r="P7275" i="3"/>
  <c r="K7274" i="3"/>
  <c r="L7274" i="3"/>
  <c r="M7274" i="3"/>
  <c r="O7274" i="3" s="1"/>
  <c r="N7274" i="3"/>
  <c r="P7274" i="3"/>
  <c r="M97" i="6"/>
  <c r="L368" i="5"/>
  <c r="K1820" i="2"/>
  <c r="L1820" i="2" s="1"/>
  <c r="N1820" i="2"/>
  <c r="O1820" i="2"/>
  <c r="P1820" i="2"/>
  <c r="S1820" i="2"/>
  <c r="K7273" i="3"/>
  <c r="L7273" i="3"/>
  <c r="M7273" i="3"/>
  <c r="O7273" i="3" s="1"/>
  <c r="N7273" i="3"/>
  <c r="P7273" i="3"/>
  <c r="K7272" i="3"/>
  <c r="L7272" i="3"/>
  <c r="M7272" i="3"/>
  <c r="N7272" i="3"/>
  <c r="P7272" i="3"/>
  <c r="K7271" i="3"/>
  <c r="L7271" i="3"/>
  <c r="M7271" i="3"/>
  <c r="N7271" i="3"/>
  <c r="P7271" i="3"/>
  <c r="K7270" i="3"/>
  <c r="L7270" i="3"/>
  <c r="M7270" i="3"/>
  <c r="N7270" i="3"/>
  <c r="P7270" i="3"/>
  <c r="K7269" i="3"/>
  <c r="L7269" i="3"/>
  <c r="M7269" i="3"/>
  <c r="N7269" i="3"/>
  <c r="P7269" i="3"/>
  <c r="K7268" i="3"/>
  <c r="L7268" i="3"/>
  <c r="M7268" i="3"/>
  <c r="N7268" i="3"/>
  <c r="P7268" i="3"/>
  <c r="K7267" i="3"/>
  <c r="L7267" i="3"/>
  <c r="M7267" i="3"/>
  <c r="N7267" i="3"/>
  <c r="P7267" i="3"/>
  <c r="K7266" i="3"/>
  <c r="L7266" i="3"/>
  <c r="M7266" i="3"/>
  <c r="N7266" i="3"/>
  <c r="P7266" i="3"/>
  <c r="K7265" i="3"/>
  <c r="L7265" i="3"/>
  <c r="M7265" i="3"/>
  <c r="N7265" i="3"/>
  <c r="P7265" i="3"/>
  <c r="K7264" i="3"/>
  <c r="L7264" i="3"/>
  <c r="M7264" i="3"/>
  <c r="N7264" i="3"/>
  <c r="P7264" i="3"/>
  <c r="K7263" i="3"/>
  <c r="L7263" i="3"/>
  <c r="M7263" i="3"/>
  <c r="N7263" i="3"/>
  <c r="P7263" i="3"/>
  <c r="K7262" i="3"/>
  <c r="L7262" i="3"/>
  <c r="M7262" i="3"/>
  <c r="N7262" i="3"/>
  <c r="P7262" i="3"/>
  <c r="K7261" i="3"/>
  <c r="L7261" i="3"/>
  <c r="M7261" i="3"/>
  <c r="N7261" i="3"/>
  <c r="P7261" i="3"/>
  <c r="K7260" i="3"/>
  <c r="P7260" i="3" s="1"/>
  <c r="L7260" i="3"/>
  <c r="M7260" i="3"/>
  <c r="O7260" i="3" s="1"/>
  <c r="N7260" i="3"/>
  <c r="K7259" i="3"/>
  <c r="L7259" i="3"/>
  <c r="M7259" i="3"/>
  <c r="N7259" i="3"/>
  <c r="P7259" i="3"/>
  <c r="K7258" i="3"/>
  <c r="L7258" i="3"/>
  <c r="M7258" i="3"/>
  <c r="N7258" i="3"/>
  <c r="P7258" i="3"/>
  <c r="K7257" i="3"/>
  <c r="L7257" i="3"/>
  <c r="M7257" i="3"/>
  <c r="N7257" i="3"/>
  <c r="P7257" i="3"/>
  <c r="K1819" i="2"/>
  <c r="L1819" i="2" s="1"/>
  <c r="N1819" i="2"/>
  <c r="O1819" i="2"/>
  <c r="P1819" i="2"/>
  <c r="S1819" i="2"/>
  <c r="K7256" i="3"/>
  <c r="L7256" i="3"/>
  <c r="M7256" i="3"/>
  <c r="N7256" i="3"/>
  <c r="P7256" i="3"/>
  <c r="K7255" i="3"/>
  <c r="L7255" i="3"/>
  <c r="M7255" i="3"/>
  <c r="N7255" i="3"/>
  <c r="P7255" i="3"/>
  <c r="K7254" i="3"/>
  <c r="L7254" i="3"/>
  <c r="M7254" i="3"/>
  <c r="N7254" i="3"/>
  <c r="P7254" i="3"/>
  <c r="K7253" i="3"/>
  <c r="P7253" i="3" s="1"/>
  <c r="L7253" i="3"/>
  <c r="M7253" i="3"/>
  <c r="N7253" i="3"/>
  <c r="K7252" i="3"/>
  <c r="L7252" i="3"/>
  <c r="M7252" i="3"/>
  <c r="N7252" i="3"/>
  <c r="P7252" i="3"/>
  <c r="K7251" i="3"/>
  <c r="L7251" i="3"/>
  <c r="M7251" i="3"/>
  <c r="N7251" i="3"/>
  <c r="P7251" i="3"/>
  <c r="K7250" i="3"/>
  <c r="L7250" i="3"/>
  <c r="M7250" i="3"/>
  <c r="N7250" i="3"/>
  <c r="P7250" i="3"/>
  <c r="K7249" i="3"/>
  <c r="P7249" i="3" s="1"/>
  <c r="L7249" i="3"/>
  <c r="M7249" i="3"/>
  <c r="N7249" i="3"/>
  <c r="K7248" i="3"/>
  <c r="L7248" i="3"/>
  <c r="M7248" i="3"/>
  <c r="N7248" i="3"/>
  <c r="P7248" i="3"/>
  <c r="K7247" i="3"/>
  <c r="L7247" i="3"/>
  <c r="M7247" i="3"/>
  <c r="N7247" i="3"/>
  <c r="P7247" i="3"/>
  <c r="K7246" i="3"/>
  <c r="L7246" i="3"/>
  <c r="M7246" i="3"/>
  <c r="N7246" i="3"/>
  <c r="P7246" i="3"/>
  <c r="K7245" i="3"/>
  <c r="L7245" i="3"/>
  <c r="M7245" i="3"/>
  <c r="N7245" i="3"/>
  <c r="P7245" i="3"/>
  <c r="L367" i="5"/>
  <c r="K1818" i="2"/>
  <c r="L1818" i="2" s="1"/>
  <c r="M1818" i="2"/>
  <c r="N1818" i="2"/>
  <c r="O1818" i="2"/>
  <c r="P1818" i="2"/>
  <c r="S1818" i="2"/>
  <c r="K7244" i="3"/>
  <c r="L7244" i="3"/>
  <c r="M7244" i="3"/>
  <c r="N7244" i="3"/>
  <c r="P7244" i="3"/>
  <c r="K7243" i="3"/>
  <c r="P7243" i="3" s="1"/>
  <c r="L7243" i="3"/>
  <c r="M7243" i="3"/>
  <c r="N7243" i="3"/>
  <c r="K7242" i="3"/>
  <c r="P7242" i="3" s="1"/>
  <c r="L7242" i="3"/>
  <c r="M7242" i="3"/>
  <c r="N7242" i="3"/>
  <c r="K7241" i="3"/>
  <c r="L7241" i="3"/>
  <c r="M7241" i="3"/>
  <c r="N7241" i="3"/>
  <c r="P7241" i="3"/>
  <c r="K7240" i="3"/>
  <c r="P7240" i="3" s="1"/>
  <c r="L7240" i="3"/>
  <c r="M7240" i="3"/>
  <c r="N7240" i="3"/>
  <c r="K7239" i="3"/>
  <c r="L7239" i="3"/>
  <c r="M7239" i="3"/>
  <c r="N7239" i="3"/>
  <c r="P7239" i="3"/>
  <c r="K7238" i="3"/>
  <c r="L7238" i="3"/>
  <c r="M7238" i="3"/>
  <c r="N7238" i="3"/>
  <c r="P7238" i="3"/>
  <c r="K7237" i="3"/>
  <c r="L7237" i="3"/>
  <c r="M7237" i="3"/>
  <c r="N7237" i="3"/>
  <c r="P7237" i="3"/>
  <c r="K7236" i="3"/>
  <c r="L7236" i="3"/>
  <c r="M7236" i="3"/>
  <c r="N7236" i="3"/>
  <c r="P7236" i="3"/>
  <c r="K7235" i="3"/>
  <c r="L7235" i="3"/>
  <c r="M7235" i="3"/>
  <c r="N7235" i="3"/>
  <c r="P7235" i="3"/>
  <c r="K7234" i="3"/>
  <c r="L7234" i="3"/>
  <c r="M7234" i="3"/>
  <c r="N7234" i="3"/>
  <c r="P7234" i="3"/>
  <c r="K7233" i="3"/>
  <c r="L7233" i="3"/>
  <c r="M7233" i="3"/>
  <c r="N7233" i="3"/>
  <c r="P7233" i="3"/>
  <c r="K1817" i="2"/>
  <c r="L1817" i="2" s="1"/>
  <c r="M1817" i="2"/>
  <c r="N1817" i="2"/>
  <c r="O1817" i="2"/>
  <c r="P1817" i="2"/>
  <c r="S1817" i="2"/>
  <c r="K7232" i="3"/>
  <c r="L7232" i="3"/>
  <c r="M7232" i="3"/>
  <c r="N7232" i="3"/>
  <c r="P7232" i="3"/>
  <c r="K7231" i="3"/>
  <c r="L7231" i="3"/>
  <c r="M7231" i="3"/>
  <c r="N7231" i="3"/>
  <c r="P7231" i="3"/>
  <c r="K7230" i="3"/>
  <c r="L7230" i="3"/>
  <c r="M7230" i="3"/>
  <c r="N7230" i="3"/>
  <c r="P7230" i="3"/>
  <c r="K1816" i="2"/>
  <c r="M1816" i="2"/>
  <c r="N1816" i="2"/>
  <c r="L1816" i="2" s="1"/>
  <c r="O1816" i="2"/>
  <c r="P1816" i="2"/>
  <c r="S1816" i="2"/>
  <c r="K7229" i="3"/>
  <c r="L7229" i="3"/>
  <c r="M7229" i="3"/>
  <c r="N7229" i="3"/>
  <c r="P7229" i="3"/>
  <c r="K1815" i="2"/>
  <c r="L1815" i="2" s="1"/>
  <c r="N1815" i="2"/>
  <c r="O1815" i="2"/>
  <c r="P1815" i="2"/>
  <c r="S1815" i="2"/>
  <c r="K370" i="4"/>
  <c r="L370" i="4"/>
  <c r="M370" i="4"/>
  <c r="O370" i="4" s="1"/>
  <c r="N370" i="4"/>
  <c r="P370" i="4"/>
  <c r="K7228" i="3"/>
  <c r="L7228" i="3"/>
  <c r="M7228" i="3"/>
  <c r="N7228" i="3"/>
  <c r="P7228" i="3"/>
  <c r="K7227" i="3"/>
  <c r="L7227" i="3"/>
  <c r="M7227" i="3"/>
  <c r="N7227" i="3"/>
  <c r="P7227" i="3"/>
  <c r="K7226" i="3"/>
  <c r="L7226" i="3"/>
  <c r="M7226" i="3"/>
  <c r="N7226" i="3"/>
  <c r="P7226" i="3"/>
  <c r="K7225" i="3"/>
  <c r="L7225" i="3"/>
  <c r="M7225" i="3"/>
  <c r="N7225" i="3"/>
  <c r="P7225" i="3"/>
  <c r="K7224" i="3"/>
  <c r="L7224" i="3"/>
  <c r="M7224" i="3"/>
  <c r="N7224" i="3"/>
  <c r="P7224" i="3"/>
  <c r="K7223" i="3"/>
  <c r="P7223" i="3" s="1"/>
  <c r="L7223" i="3"/>
  <c r="M7223" i="3"/>
  <c r="N7223" i="3"/>
  <c r="L366" i="5"/>
  <c r="K1814" i="2"/>
  <c r="L1814" i="2" s="1"/>
  <c r="N1814" i="2"/>
  <c r="O1814" i="2"/>
  <c r="P1814" i="2"/>
  <c r="S1814" i="2"/>
  <c r="K7222" i="3"/>
  <c r="L7222" i="3"/>
  <c r="M7222" i="3"/>
  <c r="N7222" i="3"/>
  <c r="P7222" i="3"/>
  <c r="K1813" i="2"/>
  <c r="L1813" i="2" s="1"/>
  <c r="N1813" i="2"/>
  <c r="O1813" i="2"/>
  <c r="P1813" i="2"/>
  <c r="S1813" i="2"/>
  <c r="K7221" i="3"/>
  <c r="L7221" i="3"/>
  <c r="M7221" i="3"/>
  <c r="N7221" i="3"/>
  <c r="P7221" i="3"/>
  <c r="K7220" i="3"/>
  <c r="L7220" i="3"/>
  <c r="M7220" i="3"/>
  <c r="N7220" i="3"/>
  <c r="P7220" i="3"/>
  <c r="K7219" i="3"/>
  <c r="L7219" i="3"/>
  <c r="M7219" i="3"/>
  <c r="N7219" i="3"/>
  <c r="P7219" i="3"/>
  <c r="K7218" i="3"/>
  <c r="L7218" i="3"/>
  <c r="M7218" i="3"/>
  <c r="N7218" i="3"/>
  <c r="P7218" i="3"/>
  <c r="K7217" i="3"/>
  <c r="L7217" i="3"/>
  <c r="M7217" i="3"/>
  <c r="N7217" i="3"/>
  <c r="P7217" i="3"/>
  <c r="K7216" i="3"/>
  <c r="L7216" i="3"/>
  <c r="M7216" i="3"/>
  <c r="N7216" i="3"/>
  <c r="P7216" i="3"/>
  <c r="K7215" i="3"/>
  <c r="L7215" i="3"/>
  <c r="M7215" i="3"/>
  <c r="N7215" i="3"/>
  <c r="P7215" i="3"/>
  <c r="K7214" i="3"/>
  <c r="L7214" i="3"/>
  <c r="M7214" i="3"/>
  <c r="N7214" i="3"/>
  <c r="P7214" i="3"/>
  <c r="K7213" i="3"/>
  <c r="L7213" i="3"/>
  <c r="M7213" i="3"/>
  <c r="N7213" i="3"/>
  <c r="P7213" i="3"/>
  <c r="K7212" i="3"/>
  <c r="L7212" i="3"/>
  <c r="M7212" i="3"/>
  <c r="N7212" i="3"/>
  <c r="P7212" i="3"/>
  <c r="K369" i="4"/>
  <c r="L369" i="4"/>
  <c r="M369" i="4"/>
  <c r="O369" i="4" s="1"/>
  <c r="N369" i="4"/>
  <c r="P369" i="4"/>
  <c r="K1812" i="2"/>
  <c r="M1812" i="2"/>
  <c r="N1812" i="2"/>
  <c r="L1812" i="2" s="1"/>
  <c r="O1812" i="2"/>
  <c r="P1812" i="2"/>
  <c r="S1812" i="2"/>
  <c r="K368" i="4"/>
  <c r="L368" i="4"/>
  <c r="M368" i="4"/>
  <c r="O368" i="4" s="1"/>
  <c r="N368" i="4"/>
  <c r="P368" i="4"/>
  <c r="K7211" i="3"/>
  <c r="L7211" i="3"/>
  <c r="M7211" i="3"/>
  <c r="N7211" i="3"/>
  <c r="P7211" i="3"/>
  <c r="K7210" i="3"/>
  <c r="L7210" i="3"/>
  <c r="M7210" i="3"/>
  <c r="N7210" i="3"/>
  <c r="P7210" i="3"/>
  <c r="K7209" i="3"/>
  <c r="L7209" i="3"/>
  <c r="M7209" i="3"/>
  <c r="N7209" i="3"/>
  <c r="P7209" i="3"/>
  <c r="K7208" i="3"/>
  <c r="L7208" i="3"/>
  <c r="M7208" i="3"/>
  <c r="N7208" i="3"/>
  <c r="P7208" i="3"/>
  <c r="K7207" i="3"/>
  <c r="P7207" i="3" s="1"/>
  <c r="L7207" i="3"/>
  <c r="M7207" i="3"/>
  <c r="N7207" i="3"/>
  <c r="K7206" i="3"/>
  <c r="L7206" i="3"/>
  <c r="M7206" i="3"/>
  <c r="N7206" i="3"/>
  <c r="P7206" i="3"/>
  <c r="K7205" i="3"/>
  <c r="L7205" i="3"/>
  <c r="M7205" i="3"/>
  <c r="N7205" i="3"/>
  <c r="P7205" i="3"/>
  <c r="K7204" i="3"/>
  <c r="L7204" i="3"/>
  <c r="M7204" i="3"/>
  <c r="N7204" i="3"/>
  <c r="P7204" i="3"/>
  <c r="L365" i="5"/>
  <c r="K1811" i="2"/>
  <c r="L1811" i="2" s="1"/>
  <c r="M1811" i="2"/>
  <c r="N1811" i="2"/>
  <c r="O1811" i="2"/>
  <c r="P1811" i="2"/>
  <c r="S1811" i="2"/>
  <c r="K7203" i="3"/>
  <c r="L7203" i="3"/>
  <c r="M7203" i="3"/>
  <c r="N7203" i="3"/>
  <c r="P7203" i="3"/>
  <c r="K367" i="4"/>
  <c r="L367" i="4"/>
  <c r="M367" i="4"/>
  <c r="O367" i="4" s="1"/>
  <c r="N367" i="4"/>
  <c r="P367" i="4"/>
  <c r="K7202" i="3"/>
  <c r="L7202" i="3"/>
  <c r="M7202" i="3"/>
  <c r="N7202" i="3"/>
  <c r="P7202" i="3"/>
  <c r="K7201" i="3"/>
  <c r="L7201" i="3"/>
  <c r="M7201" i="3"/>
  <c r="N7201" i="3"/>
  <c r="P7201" i="3"/>
  <c r="K7200" i="3"/>
  <c r="L7200" i="3"/>
  <c r="M7200" i="3"/>
  <c r="N7200" i="3"/>
  <c r="P7200" i="3"/>
  <c r="K7199" i="3"/>
  <c r="P7199" i="3" s="1"/>
  <c r="L7199" i="3"/>
  <c r="M7199" i="3"/>
  <c r="N7199" i="3"/>
  <c r="K7198" i="3"/>
  <c r="L7198" i="3"/>
  <c r="M7198" i="3"/>
  <c r="N7198" i="3"/>
  <c r="P7198" i="3"/>
  <c r="K7197" i="3"/>
  <c r="L7197" i="3"/>
  <c r="M7197" i="3"/>
  <c r="N7197" i="3"/>
  <c r="P7197" i="3"/>
  <c r="K7196" i="3"/>
  <c r="L7196" i="3"/>
  <c r="M7196" i="3"/>
  <c r="N7196" i="3"/>
  <c r="P7196" i="3"/>
  <c r="K1810" i="2"/>
  <c r="M1810" i="2"/>
  <c r="N1810" i="2"/>
  <c r="L1810" i="2" s="1"/>
  <c r="O1810" i="2"/>
  <c r="P1810" i="2"/>
  <c r="S1810" i="2"/>
  <c r="K7195" i="3"/>
  <c r="L7195" i="3"/>
  <c r="M7195" i="3"/>
  <c r="N7195" i="3"/>
  <c r="P7195" i="3"/>
  <c r="K7194" i="3"/>
  <c r="L7194" i="3"/>
  <c r="M7194" i="3"/>
  <c r="N7194" i="3"/>
  <c r="P7194" i="3"/>
  <c r="K1809" i="2"/>
  <c r="M1809" i="2"/>
  <c r="N1809" i="2"/>
  <c r="L1809" i="2" s="1"/>
  <c r="O1809" i="2"/>
  <c r="P1809" i="2"/>
  <c r="S1809" i="2"/>
  <c r="K7193" i="3"/>
  <c r="L7193" i="3"/>
  <c r="M7193" i="3"/>
  <c r="N7193" i="3"/>
  <c r="P7193" i="3"/>
  <c r="K7192" i="3"/>
  <c r="L7192" i="3"/>
  <c r="M7192" i="3"/>
  <c r="N7192" i="3"/>
  <c r="P7192" i="3"/>
  <c r="K1808" i="2"/>
  <c r="L1808" i="2" s="1"/>
  <c r="M1808" i="2"/>
  <c r="N1808" i="2"/>
  <c r="O1808" i="2"/>
  <c r="P1808" i="2"/>
  <c r="S1808" i="2"/>
  <c r="K7191" i="3"/>
  <c r="L7191" i="3"/>
  <c r="M7191" i="3"/>
  <c r="N7191" i="3"/>
  <c r="P7191" i="3"/>
  <c r="K366" i="4"/>
  <c r="L366" i="4"/>
  <c r="M366" i="4"/>
  <c r="O366" i="4" s="1"/>
  <c r="N366" i="4"/>
  <c r="P366" i="4"/>
  <c r="K7190" i="3"/>
  <c r="L7190" i="3"/>
  <c r="M7190" i="3"/>
  <c r="N7190" i="3"/>
  <c r="P7190" i="3"/>
  <c r="K7189" i="3"/>
  <c r="L7189" i="3"/>
  <c r="M7189" i="3"/>
  <c r="N7189" i="3"/>
  <c r="P7189" i="3"/>
  <c r="K1807" i="2"/>
  <c r="M1807" i="2"/>
  <c r="N1807" i="2"/>
  <c r="L1807" i="2" s="1"/>
  <c r="O1807" i="2"/>
  <c r="P1807" i="2"/>
  <c r="S1807" i="2"/>
  <c r="K7188" i="3"/>
  <c r="L7188" i="3"/>
  <c r="M7188" i="3"/>
  <c r="N7188" i="3"/>
  <c r="P7188" i="3"/>
  <c r="K365" i="4"/>
  <c r="L365" i="4"/>
  <c r="M365" i="4"/>
  <c r="O365" i="4" s="1"/>
  <c r="N365" i="4"/>
  <c r="P365" i="4"/>
  <c r="K7187" i="3"/>
  <c r="L7187" i="3"/>
  <c r="M7187" i="3"/>
  <c r="N7187" i="3"/>
  <c r="P7187" i="3"/>
  <c r="K7186" i="3"/>
  <c r="L7186" i="3"/>
  <c r="M7186" i="3"/>
  <c r="N7186" i="3"/>
  <c r="P7186" i="3"/>
  <c r="M96" i="6"/>
  <c r="L364" i="5"/>
  <c r="K1806" i="2"/>
  <c r="M1806" i="2"/>
  <c r="N1806" i="2"/>
  <c r="L1806" i="2" s="1"/>
  <c r="O1806" i="2"/>
  <c r="P1806" i="2"/>
  <c r="S1806" i="2"/>
  <c r="K7185" i="3"/>
  <c r="L7185" i="3"/>
  <c r="M7185" i="3"/>
  <c r="N7185" i="3"/>
  <c r="P7185" i="3"/>
  <c r="K7184" i="3"/>
  <c r="L7184" i="3"/>
  <c r="M7184" i="3"/>
  <c r="N7184" i="3"/>
  <c r="P7184" i="3"/>
  <c r="K7183" i="3"/>
  <c r="L7183" i="3"/>
  <c r="M7183" i="3"/>
  <c r="N7183" i="3"/>
  <c r="P7183" i="3"/>
  <c r="K7182" i="3"/>
  <c r="L7182" i="3"/>
  <c r="M7182" i="3"/>
  <c r="N7182" i="3"/>
  <c r="P7182" i="3"/>
  <c r="K1805" i="2"/>
  <c r="M1805" i="2"/>
  <c r="N1805" i="2"/>
  <c r="L1805" i="2" s="1"/>
  <c r="O1805" i="2"/>
  <c r="P1805" i="2"/>
  <c r="S1805" i="2"/>
  <c r="K7181" i="3"/>
  <c r="L7181" i="3"/>
  <c r="M7181" i="3"/>
  <c r="N7181" i="3"/>
  <c r="P7181" i="3"/>
  <c r="K364" i="4"/>
  <c r="L364" i="4"/>
  <c r="M364" i="4"/>
  <c r="O364" i="4" s="1"/>
  <c r="N364" i="4"/>
  <c r="P364" i="4"/>
  <c r="K363" i="4"/>
  <c r="L363" i="4"/>
  <c r="M363" i="4"/>
  <c r="O363" i="4" s="1"/>
  <c r="N363" i="4"/>
  <c r="P363" i="4"/>
  <c r="K7180" i="3"/>
  <c r="L7180" i="3"/>
  <c r="M7180" i="3"/>
  <c r="N7180" i="3"/>
  <c r="P7180" i="3"/>
  <c r="K7179" i="3"/>
  <c r="L7179" i="3"/>
  <c r="M7179" i="3"/>
  <c r="N7179" i="3"/>
  <c r="P7179" i="3"/>
  <c r="K7178" i="3"/>
  <c r="L7178" i="3"/>
  <c r="M7178" i="3"/>
  <c r="N7178" i="3"/>
  <c r="P7178" i="3"/>
  <c r="K7177" i="3"/>
  <c r="L7177" i="3"/>
  <c r="M7177" i="3"/>
  <c r="N7177" i="3"/>
  <c r="P7177" i="3"/>
  <c r="K7176" i="3"/>
  <c r="L7176" i="3"/>
  <c r="M7176" i="3"/>
  <c r="N7176" i="3"/>
  <c r="P7176" i="3"/>
  <c r="K7175" i="3"/>
  <c r="L7175" i="3"/>
  <c r="M7175" i="3"/>
  <c r="N7175" i="3"/>
  <c r="P7175" i="3"/>
  <c r="K7174" i="3"/>
  <c r="L7174" i="3"/>
  <c r="M7174" i="3"/>
  <c r="N7174" i="3"/>
  <c r="P7174" i="3"/>
  <c r="K7173" i="3"/>
  <c r="L7173" i="3"/>
  <c r="M7173" i="3"/>
  <c r="N7173" i="3"/>
  <c r="P7173" i="3"/>
  <c r="K7172" i="3"/>
  <c r="L7172" i="3"/>
  <c r="M7172" i="3"/>
  <c r="N7172" i="3"/>
  <c r="P7172" i="3"/>
  <c r="K1804" i="2"/>
  <c r="M1804" i="2"/>
  <c r="N1804" i="2"/>
  <c r="L1804" i="2" s="1"/>
  <c r="O1804" i="2"/>
  <c r="P1804" i="2"/>
  <c r="S1804" i="2"/>
  <c r="K7171" i="3"/>
  <c r="L7171" i="3"/>
  <c r="M7171" i="3"/>
  <c r="N7171" i="3"/>
  <c r="P7171" i="3"/>
  <c r="K7170" i="3"/>
  <c r="L7170" i="3"/>
  <c r="M7170" i="3"/>
  <c r="N7170" i="3"/>
  <c r="P7170" i="3"/>
  <c r="K7169" i="3"/>
  <c r="L7169" i="3"/>
  <c r="M7169" i="3"/>
  <c r="N7169" i="3"/>
  <c r="P7169" i="3"/>
  <c r="K7168" i="3"/>
  <c r="P7168" i="3" s="1"/>
  <c r="L7168" i="3"/>
  <c r="M7168" i="3"/>
  <c r="N7168" i="3"/>
  <c r="K7167" i="3"/>
  <c r="L7167" i="3"/>
  <c r="M7167" i="3"/>
  <c r="N7167" i="3"/>
  <c r="P7167" i="3"/>
  <c r="K7166" i="3"/>
  <c r="L7166" i="3"/>
  <c r="M7166" i="3"/>
  <c r="N7166" i="3"/>
  <c r="P7166" i="3"/>
  <c r="K7165" i="3"/>
  <c r="L7165" i="3"/>
  <c r="M7165" i="3"/>
  <c r="N7165" i="3"/>
  <c r="P7165" i="3"/>
  <c r="K7164" i="3"/>
  <c r="L7164" i="3"/>
  <c r="M7164" i="3"/>
  <c r="N7164" i="3"/>
  <c r="P7164" i="3"/>
  <c r="K7163" i="3"/>
  <c r="L7163" i="3"/>
  <c r="M7163" i="3"/>
  <c r="N7163" i="3"/>
  <c r="P7163" i="3"/>
  <c r="K7162" i="3"/>
  <c r="L7162" i="3"/>
  <c r="M7162" i="3"/>
  <c r="N7162" i="3"/>
  <c r="P7162" i="3"/>
  <c r="L363" i="5"/>
  <c r="K1803" i="2"/>
  <c r="L1803" i="2" s="1"/>
  <c r="N1803" i="2"/>
  <c r="O1803" i="2"/>
  <c r="P1803" i="2"/>
  <c r="S1803" i="2"/>
  <c r="K7161" i="3"/>
  <c r="L7161" i="3"/>
  <c r="M7161" i="3"/>
  <c r="N7161" i="3"/>
  <c r="P7161" i="3"/>
  <c r="K1802" i="2"/>
  <c r="M1802" i="2"/>
  <c r="N1802" i="2"/>
  <c r="L1802" i="2" s="1"/>
  <c r="O1802" i="2"/>
  <c r="P1802" i="2"/>
  <c r="S1802" i="2"/>
  <c r="K362" i="4"/>
  <c r="L362" i="4"/>
  <c r="M362" i="4"/>
  <c r="O362" i="4" s="1"/>
  <c r="N362" i="4"/>
  <c r="P362" i="4"/>
  <c r="K7160" i="3"/>
  <c r="P7160" i="3" s="1"/>
  <c r="L7160" i="3"/>
  <c r="M7160" i="3"/>
  <c r="N7160" i="3"/>
  <c r="K7159" i="3"/>
  <c r="L7159" i="3"/>
  <c r="M7159" i="3"/>
  <c r="N7159" i="3"/>
  <c r="P7159" i="3"/>
  <c r="K7158" i="3"/>
  <c r="L7158" i="3"/>
  <c r="M7158" i="3"/>
  <c r="N7158" i="3"/>
  <c r="P7158" i="3"/>
  <c r="K7157" i="3"/>
  <c r="L7157" i="3"/>
  <c r="M7157" i="3"/>
  <c r="N7157" i="3"/>
  <c r="P7157" i="3"/>
  <c r="K7156" i="3"/>
  <c r="L7156" i="3"/>
  <c r="M7156" i="3"/>
  <c r="N7156" i="3"/>
  <c r="P7156" i="3"/>
  <c r="K7155" i="3"/>
  <c r="L7155" i="3"/>
  <c r="M7155" i="3"/>
  <c r="N7155" i="3"/>
  <c r="P7155" i="3"/>
  <c r="K7154" i="3"/>
  <c r="L7154" i="3"/>
  <c r="M7154" i="3"/>
  <c r="N7154" i="3"/>
  <c r="P7154" i="3"/>
  <c r="K7153" i="3"/>
  <c r="L7153" i="3"/>
  <c r="M7153" i="3"/>
  <c r="N7153" i="3"/>
  <c r="P7153" i="3"/>
  <c r="K7152" i="3"/>
  <c r="L7152" i="3"/>
  <c r="M7152" i="3"/>
  <c r="N7152" i="3"/>
  <c r="P7152" i="3"/>
  <c r="K7151" i="3"/>
  <c r="L7151" i="3"/>
  <c r="M7151" i="3"/>
  <c r="N7151" i="3"/>
  <c r="P7151" i="3"/>
  <c r="K1801" i="2"/>
  <c r="L1801" i="2" s="1"/>
  <c r="M1801" i="2"/>
  <c r="N1801" i="2"/>
  <c r="O1801" i="2"/>
  <c r="P1801" i="2"/>
  <c r="S1801" i="2"/>
  <c r="K7150" i="3"/>
  <c r="L7150" i="3"/>
  <c r="M7150" i="3"/>
  <c r="N7150" i="3"/>
  <c r="P7150" i="3"/>
  <c r="K7149" i="3"/>
  <c r="L7149" i="3"/>
  <c r="M7149" i="3"/>
  <c r="N7149" i="3"/>
  <c r="P7149" i="3"/>
  <c r="K7148" i="3"/>
  <c r="L7148" i="3"/>
  <c r="M7148" i="3"/>
  <c r="N7148" i="3"/>
  <c r="P7148" i="3"/>
  <c r="K7147" i="3"/>
  <c r="L7147" i="3"/>
  <c r="M7147" i="3"/>
  <c r="N7147" i="3"/>
  <c r="P7147" i="3"/>
  <c r="L362" i="5"/>
  <c r="K1800" i="2"/>
  <c r="L1800" i="2" s="1"/>
  <c r="N1800" i="2"/>
  <c r="O1800" i="2"/>
  <c r="P1800" i="2"/>
  <c r="S1800" i="2"/>
  <c r="K7146" i="3"/>
  <c r="L7146" i="3"/>
  <c r="M7146" i="3"/>
  <c r="N7146" i="3"/>
  <c r="P7146" i="3"/>
  <c r="K1799" i="2"/>
  <c r="L1799" i="2" s="1"/>
  <c r="M1799" i="2"/>
  <c r="N1799" i="2"/>
  <c r="O1799" i="2"/>
  <c r="P1799" i="2"/>
  <c r="S1799" i="2"/>
  <c r="K361" i="4"/>
  <c r="L361" i="4"/>
  <c r="M361" i="4"/>
  <c r="O361" i="4" s="1"/>
  <c r="N361" i="4"/>
  <c r="P361" i="4"/>
  <c r="K7145" i="3"/>
  <c r="L7145" i="3"/>
  <c r="M7145" i="3"/>
  <c r="N7145" i="3"/>
  <c r="P7145" i="3"/>
  <c r="K7144" i="3"/>
  <c r="L7144" i="3"/>
  <c r="M7144" i="3"/>
  <c r="N7144" i="3"/>
  <c r="P7144" i="3"/>
  <c r="K7143" i="3"/>
  <c r="L7143" i="3"/>
  <c r="M7143" i="3"/>
  <c r="N7143" i="3"/>
  <c r="P7143" i="3"/>
  <c r="K7142" i="3"/>
  <c r="L7142" i="3"/>
  <c r="M7142" i="3"/>
  <c r="N7142" i="3"/>
  <c r="P7142" i="3"/>
  <c r="K7141" i="3"/>
  <c r="L7141" i="3"/>
  <c r="M7141" i="3"/>
  <c r="N7141" i="3"/>
  <c r="P7141" i="3"/>
  <c r="K7140" i="3"/>
  <c r="L7140" i="3"/>
  <c r="M7140" i="3"/>
  <c r="N7140" i="3"/>
  <c r="P7140" i="3"/>
  <c r="K7139" i="3"/>
  <c r="L7139" i="3"/>
  <c r="M7139" i="3"/>
  <c r="N7139" i="3"/>
  <c r="P7139" i="3"/>
  <c r="K7138" i="3"/>
  <c r="L7138" i="3"/>
  <c r="M7138" i="3"/>
  <c r="N7138" i="3"/>
  <c r="P7138" i="3"/>
  <c r="K7137" i="3"/>
  <c r="L7137" i="3"/>
  <c r="M7137" i="3"/>
  <c r="N7137" i="3"/>
  <c r="P7137" i="3"/>
  <c r="K7136" i="3"/>
  <c r="L7136" i="3"/>
  <c r="M7136" i="3"/>
  <c r="N7136" i="3"/>
  <c r="P7136" i="3"/>
  <c r="K7135" i="3"/>
  <c r="L7135" i="3"/>
  <c r="M7135" i="3"/>
  <c r="N7135" i="3"/>
  <c r="P7135" i="3"/>
  <c r="K7134" i="3"/>
  <c r="L7134" i="3"/>
  <c r="M7134" i="3"/>
  <c r="N7134" i="3"/>
  <c r="P7134" i="3"/>
  <c r="K7133" i="3"/>
  <c r="L7133" i="3"/>
  <c r="M7133" i="3"/>
  <c r="N7133" i="3"/>
  <c r="P7133" i="3"/>
  <c r="K7132" i="3"/>
  <c r="L7132" i="3"/>
  <c r="M7132" i="3"/>
  <c r="N7132" i="3"/>
  <c r="P7132" i="3"/>
  <c r="K1798" i="2"/>
  <c r="M1798" i="2"/>
  <c r="N1798" i="2"/>
  <c r="L1798" i="2" s="1"/>
  <c r="O1798" i="2"/>
  <c r="P1798" i="2"/>
  <c r="S1798" i="2"/>
  <c r="K7131" i="3"/>
  <c r="L7131" i="3"/>
  <c r="M7131" i="3"/>
  <c r="N7131" i="3"/>
  <c r="P7131" i="3"/>
  <c r="K360" i="4"/>
  <c r="L360" i="4"/>
  <c r="M360" i="4"/>
  <c r="O360" i="4" s="1"/>
  <c r="N360" i="4"/>
  <c r="P360" i="4"/>
  <c r="K359" i="4"/>
  <c r="L359" i="4"/>
  <c r="M359" i="4"/>
  <c r="O359" i="4" s="1"/>
  <c r="N359" i="4"/>
  <c r="P359" i="4"/>
  <c r="K7130" i="3"/>
  <c r="L7130" i="3"/>
  <c r="M7130" i="3"/>
  <c r="N7130" i="3"/>
  <c r="P7130" i="3"/>
  <c r="K7129" i="3"/>
  <c r="L7129" i="3"/>
  <c r="M7129" i="3"/>
  <c r="N7129" i="3"/>
  <c r="P7129" i="3"/>
  <c r="K7128" i="3"/>
  <c r="L7128" i="3"/>
  <c r="M7128" i="3"/>
  <c r="N7128" i="3"/>
  <c r="P7128" i="3"/>
  <c r="K7127" i="3"/>
  <c r="L7127" i="3"/>
  <c r="M7127" i="3"/>
  <c r="N7127" i="3"/>
  <c r="P7127" i="3"/>
  <c r="K7126" i="3"/>
  <c r="L7126" i="3"/>
  <c r="M7126" i="3"/>
  <c r="N7126" i="3"/>
  <c r="P7126" i="3"/>
  <c r="K7125" i="3"/>
  <c r="L7125" i="3"/>
  <c r="M7125" i="3"/>
  <c r="N7125" i="3"/>
  <c r="P7125" i="3"/>
  <c r="K7124" i="3"/>
  <c r="L7124" i="3"/>
  <c r="M7124" i="3"/>
  <c r="N7124" i="3"/>
  <c r="P7124" i="3"/>
  <c r="K7123" i="3"/>
  <c r="L7123" i="3"/>
  <c r="M7123" i="3"/>
  <c r="N7123" i="3"/>
  <c r="P7123" i="3"/>
  <c r="K7122" i="3"/>
  <c r="L7122" i="3"/>
  <c r="M7122" i="3"/>
  <c r="N7122" i="3"/>
  <c r="P7122" i="3"/>
  <c r="K7121" i="3"/>
  <c r="L7121" i="3"/>
  <c r="M7121" i="3"/>
  <c r="N7121" i="3"/>
  <c r="P7121" i="3"/>
  <c r="K7120" i="3"/>
  <c r="L7120" i="3"/>
  <c r="M7120" i="3"/>
  <c r="N7120" i="3"/>
  <c r="P7120" i="3"/>
  <c r="K7119" i="3"/>
  <c r="L7119" i="3"/>
  <c r="M7119" i="3"/>
  <c r="N7119" i="3"/>
  <c r="P7119" i="3"/>
  <c r="K7118" i="3"/>
  <c r="L7118" i="3"/>
  <c r="M7118" i="3"/>
  <c r="N7118" i="3"/>
  <c r="P7118" i="3"/>
  <c r="K7117" i="3"/>
  <c r="L7117" i="3"/>
  <c r="M7117" i="3"/>
  <c r="N7117" i="3"/>
  <c r="P7117" i="3"/>
  <c r="K7116" i="3"/>
  <c r="L7116" i="3"/>
  <c r="M7116" i="3"/>
  <c r="N7116" i="3"/>
  <c r="P7116" i="3"/>
  <c r="K7115" i="3"/>
  <c r="L7115" i="3"/>
  <c r="M7115" i="3"/>
  <c r="N7115" i="3"/>
  <c r="P7115" i="3"/>
  <c r="K7114" i="3"/>
  <c r="L7114" i="3"/>
  <c r="M7114" i="3"/>
  <c r="N7114" i="3"/>
  <c r="P7114" i="3"/>
  <c r="K7113" i="3"/>
  <c r="L7113" i="3"/>
  <c r="M7113" i="3"/>
  <c r="N7113" i="3"/>
  <c r="P7113" i="3"/>
  <c r="K7112" i="3"/>
  <c r="L7112" i="3"/>
  <c r="M7112" i="3"/>
  <c r="N7112" i="3"/>
  <c r="P7112" i="3"/>
  <c r="K7111" i="3"/>
  <c r="L7111" i="3"/>
  <c r="M7111" i="3"/>
  <c r="N7111" i="3"/>
  <c r="P7111" i="3"/>
  <c r="K7110" i="3"/>
  <c r="L7110" i="3"/>
  <c r="M7110" i="3"/>
  <c r="N7110" i="3"/>
  <c r="P7110" i="3"/>
  <c r="K7109" i="3"/>
  <c r="L7109" i="3"/>
  <c r="M7109" i="3"/>
  <c r="N7109" i="3"/>
  <c r="P7109" i="3"/>
  <c r="K7108" i="3"/>
  <c r="L7108" i="3"/>
  <c r="M7108" i="3"/>
  <c r="N7108" i="3"/>
  <c r="P7108" i="3"/>
  <c r="L361" i="5"/>
  <c r="K1797" i="2"/>
  <c r="M1797" i="2"/>
  <c r="N1797" i="2"/>
  <c r="L1797" i="2" s="1"/>
  <c r="O1797" i="2"/>
  <c r="P1797" i="2"/>
  <c r="S1797" i="2"/>
  <c r="K7107" i="3"/>
  <c r="P7107" i="3" s="1"/>
  <c r="L7107" i="3"/>
  <c r="M7107" i="3"/>
  <c r="N7107" i="3"/>
  <c r="K7106" i="3"/>
  <c r="P7106" i="3" s="1"/>
  <c r="L7106" i="3"/>
  <c r="M7106" i="3"/>
  <c r="N7106" i="3"/>
  <c r="K7105" i="3"/>
  <c r="L7105" i="3"/>
  <c r="M7105" i="3"/>
  <c r="N7105" i="3"/>
  <c r="P7105" i="3"/>
  <c r="K7104" i="3"/>
  <c r="L7104" i="3"/>
  <c r="M7104" i="3"/>
  <c r="N7104" i="3"/>
  <c r="P7104" i="3"/>
  <c r="K7103" i="3"/>
  <c r="P7103" i="3" s="1"/>
  <c r="L7103" i="3"/>
  <c r="M7103" i="3"/>
  <c r="N7103" i="3"/>
  <c r="K7102" i="3"/>
  <c r="L7102" i="3"/>
  <c r="M7102" i="3"/>
  <c r="N7102" i="3"/>
  <c r="P7102" i="3"/>
  <c r="K7101" i="3"/>
  <c r="L7101" i="3"/>
  <c r="M7101" i="3"/>
  <c r="N7101" i="3"/>
  <c r="P7101" i="3"/>
  <c r="K7100" i="3"/>
  <c r="P7100" i="3" s="1"/>
  <c r="L7100" i="3"/>
  <c r="M7100" i="3"/>
  <c r="N7100" i="3"/>
  <c r="K1796" i="2"/>
  <c r="L1796" i="2" s="1"/>
  <c r="N1796" i="2"/>
  <c r="O1796" i="2"/>
  <c r="P1796" i="2"/>
  <c r="S1796" i="2"/>
  <c r="K7099" i="3"/>
  <c r="L7099" i="3"/>
  <c r="M7099" i="3"/>
  <c r="N7099" i="3"/>
  <c r="P7099" i="3"/>
  <c r="O7255" i="3" l="1"/>
  <c r="O7258" i="3"/>
  <c r="O7262" i="3"/>
  <c r="O7266" i="3"/>
  <c r="O7270" i="3"/>
  <c r="O7275" i="3"/>
  <c r="O7279" i="3"/>
  <c r="O7288" i="3"/>
  <c r="O7292" i="3"/>
  <c r="O7293" i="3"/>
  <c r="O7297" i="3"/>
  <c r="O7300" i="3"/>
  <c r="O7303" i="3"/>
  <c r="O7307" i="3"/>
  <c r="O7316" i="3"/>
  <c r="O7396" i="3"/>
  <c r="O7397" i="3"/>
  <c r="O7401" i="3"/>
  <c r="O7448" i="3"/>
  <c r="O7423" i="3"/>
  <c r="O7427" i="3"/>
  <c r="O7431" i="3"/>
  <c r="O7434" i="3"/>
  <c r="O7440" i="3"/>
  <c r="O7251" i="3"/>
  <c r="O7406" i="3"/>
  <c r="O7410" i="3"/>
  <c r="O7414" i="3"/>
  <c r="O7446" i="3"/>
  <c r="O7449" i="3"/>
  <c r="O7453" i="3"/>
  <c r="O7455" i="3"/>
  <c r="O7457" i="3"/>
  <c r="O7461" i="3"/>
  <c r="O7106" i="3"/>
  <c r="O7222" i="3"/>
  <c r="O7235" i="3"/>
  <c r="O7239" i="3"/>
  <c r="O7439" i="3"/>
  <c r="O7443" i="3"/>
  <c r="O7447" i="3"/>
  <c r="O7450" i="3"/>
  <c r="O7454" i="3"/>
  <c r="O7456" i="3"/>
  <c r="O7458" i="3"/>
  <c r="O7462" i="3"/>
  <c r="O7419" i="3"/>
  <c r="O7422" i="3"/>
  <c r="O7426" i="3"/>
  <c r="O7430" i="3"/>
  <c r="O7436" i="3"/>
  <c r="O7438" i="3"/>
  <c r="O7442" i="3"/>
  <c r="O7445" i="3"/>
  <c r="O7452" i="3"/>
  <c r="O7460" i="3"/>
  <c r="O7464" i="3"/>
  <c r="O7368" i="3"/>
  <c r="O7372" i="3"/>
  <c r="O7376" i="3"/>
  <c r="O7380" i="3"/>
  <c r="O7384" i="3"/>
  <c r="O7388" i="3"/>
  <c r="O7392" i="3"/>
  <c r="O7398" i="3"/>
  <c r="O7402" i="3"/>
  <c r="O7468" i="3"/>
  <c r="O7472" i="3"/>
  <c r="O7345" i="3"/>
  <c r="O7349" i="3"/>
  <c r="O7353" i="3"/>
  <c r="O7357" i="3"/>
  <c r="O7364" i="3"/>
  <c r="O7369" i="3"/>
  <c r="O7373" i="3"/>
  <c r="O7377" i="3"/>
  <c r="O7381" i="3"/>
  <c r="O7385" i="3"/>
  <c r="O7389" i="3"/>
  <c r="O7393" i="3"/>
  <c r="O7418" i="3"/>
  <c r="O7420" i="3"/>
  <c r="O7425" i="3"/>
  <c r="O7429" i="3"/>
  <c r="O7433" i="3"/>
  <c r="O7435" i="3"/>
  <c r="O7437" i="3"/>
  <c r="O7441" i="3"/>
  <c r="O7444" i="3"/>
  <c r="O7451" i="3"/>
  <c r="O7459" i="3"/>
  <c r="O7469" i="3"/>
  <c r="O7473" i="3"/>
  <c r="Q1837" i="2"/>
  <c r="Q1835" i="2"/>
  <c r="Q1836" i="2"/>
  <c r="Q1831" i="2"/>
  <c r="Q1834" i="2"/>
  <c r="Q1833" i="2"/>
  <c r="Q1832" i="2"/>
  <c r="Q1830" i="2"/>
  <c r="M1832" i="2"/>
  <c r="O7284" i="3"/>
  <c r="O7109" i="3"/>
  <c r="O7113" i="3"/>
  <c r="O7117" i="3"/>
  <c r="O7121" i="3"/>
  <c r="O7125" i="3"/>
  <c r="O7129" i="3"/>
  <c r="O7131" i="3"/>
  <c r="O7175" i="3"/>
  <c r="O7179" i="3"/>
  <c r="O7181" i="3"/>
  <c r="O7187" i="3"/>
  <c r="O7191" i="3"/>
  <c r="O7193" i="3"/>
  <c r="O7281" i="3"/>
  <c r="O7285" i="3"/>
  <c r="O7319" i="3"/>
  <c r="O7323" i="3"/>
  <c r="O7327" i="3"/>
  <c r="O7332" i="3"/>
  <c r="O7336" i="3"/>
  <c r="O7340" i="3"/>
  <c r="O7344" i="3"/>
  <c r="O7348" i="3"/>
  <c r="O7352" i="3"/>
  <c r="O7356" i="3"/>
  <c r="O7360" i="3"/>
  <c r="O7363" i="3"/>
  <c r="O7317" i="3"/>
  <c r="O7321" i="3"/>
  <c r="O7325" i="3"/>
  <c r="O7329" i="3"/>
  <c r="O7330" i="3"/>
  <c r="O7334" i="3"/>
  <c r="O7338" i="3"/>
  <c r="O7346" i="3"/>
  <c r="O7350" i="3"/>
  <c r="O7354" i="3"/>
  <c r="O7358" i="3"/>
  <c r="O7361" i="3"/>
  <c r="O7365" i="3"/>
  <c r="O7366" i="3"/>
  <c r="O7370" i="3"/>
  <c r="O7374" i="3"/>
  <c r="O7378" i="3"/>
  <c r="O7382" i="3"/>
  <c r="O7386" i="3"/>
  <c r="O7390" i="3"/>
  <c r="O7394" i="3"/>
  <c r="O7399" i="3"/>
  <c r="O7403" i="3"/>
  <c r="O7407" i="3"/>
  <c r="O7411" i="3"/>
  <c r="O7415" i="3"/>
  <c r="O7252" i="3"/>
  <c r="O7256" i="3"/>
  <c r="O7271" i="3"/>
  <c r="O7276" i="3"/>
  <c r="O7280" i="3"/>
  <c r="O7283" i="3"/>
  <c r="O7286" i="3"/>
  <c r="O7289" i="3"/>
  <c r="O7294" i="3"/>
  <c r="O7298" i="3"/>
  <c r="O7304" i="3"/>
  <c r="O7308" i="3"/>
  <c r="O7318" i="3"/>
  <c r="O7322" i="3"/>
  <c r="O7326" i="3"/>
  <c r="O7335" i="3"/>
  <c r="O7339" i="3"/>
  <c r="O7343" i="3"/>
  <c r="O7347" i="3"/>
  <c r="O7351" i="3"/>
  <c r="O7355" i="3"/>
  <c r="O7359" i="3"/>
  <c r="O7362" i="3"/>
  <c r="O7367" i="3"/>
  <c r="O7371" i="3"/>
  <c r="O7375" i="3"/>
  <c r="O7379" i="3"/>
  <c r="O7383" i="3"/>
  <c r="O7387" i="3"/>
  <c r="O7391" i="3"/>
  <c r="O7395" i="3"/>
  <c r="O7400" i="3"/>
  <c r="O7404" i="3"/>
  <c r="O7408" i="3"/>
  <c r="O7412" i="3"/>
  <c r="O7416" i="3"/>
  <c r="O7165" i="3"/>
  <c r="O7169" i="3"/>
  <c r="O7183" i="3"/>
  <c r="O7195" i="3"/>
  <c r="O7206" i="3"/>
  <c r="O7210" i="3"/>
  <c r="O7214" i="3"/>
  <c r="O7218" i="3"/>
  <c r="O7243" i="3"/>
  <c r="O7248" i="3"/>
  <c r="O7272" i="3"/>
  <c r="O7277" i="3"/>
  <c r="O7287" i="3"/>
  <c r="O7290" i="3"/>
  <c r="O7295" i="3"/>
  <c r="O7299" i="3"/>
  <c r="O7301" i="3"/>
  <c r="O7305" i="3"/>
  <c r="O7309" i="3"/>
  <c r="O7312" i="3"/>
  <c r="O7314" i="3"/>
  <c r="O7417" i="3"/>
  <c r="Q1829" i="2"/>
  <c r="Q1828" i="2"/>
  <c r="Q1827" i="2"/>
  <c r="Q1826" i="2"/>
  <c r="Q1825" i="2"/>
  <c r="Q1821" i="2"/>
  <c r="Q1822" i="2"/>
  <c r="Q1824" i="2"/>
  <c r="Q1823" i="2"/>
  <c r="M1823" i="2"/>
  <c r="M1822" i="2"/>
  <c r="Q1818" i="2"/>
  <c r="Q1820" i="2"/>
  <c r="M1820" i="2"/>
  <c r="O7100" i="3"/>
  <c r="O7110" i="3"/>
  <c r="O7114" i="3"/>
  <c r="O7118" i="3"/>
  <c r="O7122" i="3"/>
  <c r="O7126" i="3"/>
  <c r="O7130" i="3"/>
  <c r="O7134" i="3"/>
  <c r="O7138" i="3"/>
  <c r="O7142" i="3"/>
  <c r="O7149" i="3"/>
  <c r="O7151" i="3"/>
  <c r="O7155" i="3"/>
  <c r="O7159" i="3"/>
  <c r="O7162" i="3"/>
  <c r="O7166" i="3"/>
  <c r="O7199" i="3"/>
  <c r="O7207" i="3"/>
  <c r="O7211" i="3"/>
  <c r="O7215" i="3"/>
  <c r="O7219" i="3"/>
  <c r="O7225" i="3"/>
  <c r="O7259" i="3"/>
  <c r="O7267" i="3"/>
  <c r="O7103" i="3"/>
  <c r="O7105" i="3"/>
  <c r="O7102" i="3"/>
  <c r="O7152" i="3"/>
  <c r="O7156" i="3"/>
  <c r="O7160" i="3"/>
  <c r="O7161" i="3"/>
  <c r="O7200" i="3"/>
  <c r="O7203" i="3"/>
  <c r="O7204" i="3"/>
  <c r="O7226" i="3"/>
  <c r="O7230" i="3"/>
  <c r="O7236" i="3"/>
  <c r="O7240" i="3"/>
  <c r="O7244" i="3"/>
  <c r="O7245" i="3"/>
  <c r="O7249" i="3"/>
  <c r="O7135" i="3"/>
  <c r="O7139" i="3"/>
  <c r="O7143" i="3"/>
  <c r="O7150" i="3"/>
  <c r="O7168" i="3"/>
  <c r="O7174" i="3"/>
  <c r="O7178" i="3"/>
  <c r="O7182" i="3"/>
  <c r="O7186" i="3"/>
  <c r="O7192" i="3"/>
  <c r="O7194" i="3"/>
  <c r="O7196" i="3"/>
  <c r="O7223" i="3"/>
  <c r="O7229" i="3"/>
  <c r="O7261" i="3"/>
  <c r="O7101" i="3"/>
  <c r="O7104" i="3"/>
  <c r="O7107" i="3"/>
  <c r="O7133" i="3"/>
  <c r="O7137" i="3"/>
  <c r="O7141" i="3"/>
  <c r="O7145" i="3"/>
  <c r="O7146" i="3"/>
  <c r="O7148" i="3"/>
  <c r="O7154" i="3"/>
  <c r="O7158" i="3"/>
  <c r="O7197" i="3"/>
  <c r="O7201" i="3"/>
  <c r="O7205" i="3"/>
  <c r="O7208" i="3"/>
  <c r="O7212" i="3"/>
  <c r="O7216" i="3"/>
  <c r="O7220" i="3"/>
  <c r="O7224" i="3"/>
  <c r="O7227" i="3"/>
  <c r="O7231" i="3"/>
  <c r="O7233" i="3"/>
  <c r="O7237" i="3"/>
  <c r="O7241" i="3"/>
  <c r="O7246" i="3"/>
  <c r="O7250" i="3"/>
  <c r="O7253" i="3"/>
  <c r="O7263" i="3"/>
  <c r="O7111" i="3"/>
  <c r="O7115" i="3"/>
  <c r="O7119" i="3"/>
  <c r="O7123" i="3"/>
  <c r="O7127" i="3"/>
  <c r="O7163" i="3"/>
  <c r="O7167" i="3"/>
  <c r="O7170" i="3"/>
  <c r="O7172" i="3"/>
  <c r="O7176" i="3"/>
  <c r="O7180" i="3"/>
  <c r="O7184" i="3"/>
  <c r="O7189" i="3"/>
  <c r="O7198" i="3"/>
  <c r="O7202" i="3"/>
  <c r="O7209" i="3"/>
  <c r="O7213" i="3"/>
  <c r="O7217" i="3"/>
  <c r="O7221" i="3"/>
  <c r="O7228" i="3"/>
  <c r="O7232" i="3"/>
  <c r="O7234" i="3"/>
  <c r="O7238" i="3"/>
  <c r="O7242" i="3"/>
  <c r="O7247" i="3"/>
  <c r="O7254" i="3"/>
  <c r="O7257" i="3"/>
  <c r="O7264" i="3"/>
  <c r="O7268" i="3"/>
  <c r="O7099" i="3"/>
  <c r="O7108" i="3"/>
  <c r="O7112" i="3"/>
  <c r="O7116" i="3"/>
  <c r="O7120" i="3"/>
  <c r="O7124" i="3"/>
  <c r="O7128" i="3"/>
  <c r="O7132" i="3"/>
  <c r="O7136" i="3"/>
  <c r="O7140" i="3"/>
  <c r="O7144" i="3"/>
  <c r="O7147" i="3"/>
  <c r="O7153" i="3"/>
  <c r="O7157" i="3"/>
  <c r="O7164" i="3"/>
  <c r="O7171" i="3"/>
  <c r="O7173" i="3"/>
  <c r="O7177" i="3"/>
  <c r="O7185" i="3"/>
  <c r="O7188" i="3"/>
  <c r="O7190" i="3"/>
  <c r="O7265" i="3"/>
  <c r="O7269" i="3"/>
  <c r="Q1819" i="2"/>
  <c r="M1819" i="2"/>
  <c r="Q1816" i="2"/>
  <c r="Q1817" i="2"/>
  <c r="Q1815" i="2"/>
  <c r="M1815" i="2"/>
  <c r="Q1814" i="2"/>
  <c r="M1814" i="2"/>
  <c r="Q1813" i="2"/>
  <c r="M1813" i="2"/>
  <c r="Q1812" i="2"/>
  <c r="Q1811" i="2"/>
  <c r="Q1808" i="2"/>
  <c r="Q1810" i="2"/>
  <c r="Q1809" i="2"/>
  <c r="Q1807" i="2"/>
  <c r="Q1806" i="2"/>
  <c r="Q1805" i="2"/>
  <c r="Q1804" i="2"/>
  <c r="Q1803" i="2"/>
  <c r="Q1802" i="2"/>
  <c r="M1803" i="2"/>
  <c r="Q1799" i="2"/>
  <c r="Q1800" i="2"/>
  <c r="Q1801" i="2"/>
  <c r="M1800" i="2"/>
  <c r="Q1798" i="2"/>
  <c r="Q1797" i="2"/>
  <c r="Q1796" i="2"/>
  <c r="M1796" i="2"/>
  <c r="K7098" i="3"/>
  <c r="P7098" i="3" s="1"/>
  <c r="L7098" i="3"/>
  <c r="M7098" i="3"/>
  <c r="N7098" i="3"/>
  <c r="K7097" i="3"/>
  <c r="P7097" i="3" s="1"/>
  <c r="L7097" i="3"/>
  <c r="M7097" i="3"/>
  <c r="N7097" i="3"/>
  <c r="L360" i="5"/>
  <c r="K1795" i="2"/>
  <c r="L1795" i="2" s="1"/>
  <c r="N1795" i="2"/>
  <c r="O1795" i="2"/>
  <c r="P1795" i="2"/>
  <c r="S1795" i="2"/>
  <c r="K7096" i="3"/>
  <c r="P7096" i="3" s="1"/>
  <c r="L7096" i="3"/>
  <c r="M7096" i="3"/>
  <c r="N7096" i="3"/>
  <c r="K7095" i="3"/>
  <c r="L7095" i="3"/>
  <c r="M7095" i="3"/>
  <c r="N7095" i="3"/>
  <c r="P7095" i="3"/>
  <c r="K7094" i="3"/>
  <c r="P7094" i="3" s="1"/>
  <c r="L7094" i="3"/>
  <c r="M7094" i="3"/>
  <c r="N7094" i="3"/>
  <c r="K7093" i="3"/>
  <c r="L7093" i="3"/>
  <c r="M7093" i="3"/>
  <c r="N7093" i="3"/>
  <c r="P7093" i="3"/>
  <c r="K7092" i="3"/>
  <c r="L7092" i="3"/>
  <c r="M7092" i="3"/>
  <c r="N7092" i="3"/>
  <c r="P7092" i="3"/>
  <c r="K7091" i="3"/>
  <c r="L7091" i="3"/>
  <c r="M7091" i="3"/>
  <c r="N7091" i="3"/>
  <c r="P7091" i="3"/>
  <c r="K7090" i="3"/>
  <c r="L7090" i="3"/>
  <c r="M7090" i="3"/>
  <c r="N7090" i="3"/>
  <c r="P7090" i="3"/>
  <c r="K7089" i="3"/>
  <c r="L7089" i="3"/>
  <c r="M7089" i="3"/>
  <c r="N7089" i="3"/>
  <c r="P7089" i="3"/>
  <c r="K7088" i="3"/>
  <c r="P7088" i="3" s="1"/>
  <c r="L7088" i="3"/>
  <c r="M7088" i="3"/>
  <c r="N7088" i="3"/>
  <c r="K7087" i="3"/>
  <c r="L7087" i="3"/>
  <c r="M7087" i="3"/>
  <c r="N7087" i="3"/>
  <c r="P7087" i="3"/>
  <c r="K7086" i="3"/>
  <c r="L7086" i="3"/>
  <c r="M7086" i="3"/>
  <c r="N7086" i="3"/>
  <c r="P7086" i="3"/>
  <c r="K1794" i="2"/>
  <c r="L1794" i="2" s="1"/>
  <c r="N1794" i="2"/>
  <c r="O1794" i="2"/>
  <c r="P1794" i="2"/>
  <c r="S1794" i="2"/>
  <c r="K7085" i="3"/>
  <c r="L7085" i="3"/>
  <c r="M7085" i="3"/>
  <c r="N7085" i="3"/>
  <c r="P7085" i="3"/>
  <c r="O7087" i="3" l="1"/>
  <c r="O7088" i="3"/>
  <c r="O7085" i="3"/>
  <c r="O7094" i="3"/>
  <c r="O7086" i="3"/>
  <c r="O7090" i="3"/>
  <c r="O7098" i="3"/>
  <c r="O7096" i="3"/>
  <c r="O7089" i="3"/>
  <c r="O7093" i="3"/>
  <c r="O7091" i="3"/>
  <c r="O7092" i="3"/>
  <c r="O7095" i="3"/>
  <c r="O7097" i="3"/>
  <c r="Q1795" i="2"/>
  <c r="M1795" i="2"/>
  <c r="Q1794" i="2"/>
  <c r="M1794" i="2"/>
  <c r="K7084" i="3"/>
  <c r="L7084" i="3"/>
  <c r="M7084" i="3"/>
  <c r="N7084" i="3"/>
  <c r="P7084" i="3"/>
  <c r="M95" i="6"/>
  <c r="L359" i="5"/>
  <c r="K1793" i="2"/>
  <c r="L1793" i="2" s="1"/>
  <c r="N1793" i="2"/>
  <c r="O1793" i="2"/>
  <c r="P1793" i="2"/>
  <c r="S1793" i="2"/>
  <c r="K7083" i="3"/>
  <c r="L7083" i="3"/>
  <c r="M7083" i="3"/>
  <c r="N7083" i="3"/>
  <c r="P7083" i="3"/>
  <c r="K358" i="4"/>
  <c r="L358" i="4"/>
  <c r="M358" i="4"/>
  <c r="N358" i="4"/>
  <c r="O358" i="4"/>
  <c r="P358" i="4"/>
  <c r="K7082" i="3"/>
  <c r="L7082" i="3"/>
  <c r="M7082" i="3"/>
  <c r="N7082" i="3"/>
  <c r="P7082" i="3"/>
  <c r="K7081" i="3"/>
  <c r="L7081" i="3"/>
  <c r="M7081" i="3"/>
  <c r="N7081" i="3"/>
  <c r="P7081" i="3"/>
  <c r="K7080" i="3"/>
  <c r="L7080" i="3"/>
  <c r="M7080" i="3"/>
  <c r="N7080" i="3"/>
  <c r="P7080" i="3"/>
  <c r="K7079" i="3"/>
  <c r="L7079" i="3"/>
  <c r="M7079" i="3"/>
  <c r="N7079" i="3"/>
  <c r="P7079" i="3"/>
  <c r="K1792" i="2"/>
  <c r="M1792" i="2" s="1"/>
  <c r="N1792" i="2"/>
  <c r="L1792" i="2" s="1"/>
  <c r="O1792" i="2"/>
  <c r="P1792" i="2"/>
  <c r="S1792" i="2"/>
  <c r="K7078" i="3"/>
  <c r="L7078" i="3"/>
  <c r="M7078" i="3"/>
  <c r="N7078" i="3"/>
  <c r="P7078" i="3"/>
  <c r="O7078" i="3" l="1"/>
  <c r="O7084" i="3"/>
  <c r="O7083" i="3"/>
  <c r="O7081" i="3"/>
  <c r="O7080" i="3"/>
  <c r="O7082" i="3"/>
  <c r="O7079" i="3"/>
  <c r="Q1793" i="2"/>
  <c r="M1793" i="2"/>
  <c r="Q1792" i="2"/>
  <c r="K357" i="4"/>
  <c r="L357" i="4"/>
  <c r="M357" i="4"/>
  <c r="N357" i="4"/>
  <c r="O357" i="4"/>
  <c r="P357" i="4"/>
  <c r="K7077" i="3"/>
  <c r="L7077" i="3"/>
  <c r="M7077" i="3"/>
  <c r="N7077" i="3"/>
  <c r="P7077" i="3"/>
  <c r="K7076" i="3"/>
  <c r="L7076" i="3"/>
  <c r="M7076" i="3"/>
  <c r="N7076" i="3"/>
  <c r="P7076" i="3"/>
  <c r="K7075" i="3"/>
  <c r="L7075" i="3"/>
  <c r="M7075" i="3"/>
  <c r="N7075" i="3"/>
  <c r="P7075" i="3"/>
  <c r="K7074" i="3"/>
  <c r="L7074" i="3"/>
  <c r="M7074" i="3"/>
  <c r="N7074" i="3"/>
  <c r="P7074" i="3"/>
  <c r="K7073" i="3"/>
  <c r="L7073" i="3"/>
  <c r="M7073" i="3"/>
  <c r="N7073" i="3"/>
  <c r="P7073" i="3"/>
  <c r="K7072" i="3"/>
  <c r="L7072" i="3"/>
  <c r="M7072" i="3"/>
  <c r="N7072" i="3"/>
  <c r="P7072" i="3"/>
  <c r="K7071" i="3"/>
  <c r="L7071" i="3"/>
  <c r="M7071" i="3"/>
  <c r="N7071" i="3"/>
  <c r="P7071" i="3"/>
  <c r="K7070" i="3"/>
  <c r="P7070" i="3" s="1"/>
  <c r="L7070" i="3"/>
  <c r="M7070" i="3"/>
  <c r="N7070" i="3"/>
  <c r="K7069" i="3"/>
  <c r="L7069" i="3"/>
  <c r="M7069" i="3"/>
  <c r="N7069" i="3"/>
  <c r="P7069" i="3"/>
  <c r="K7068" i="3"/>
  <c r="L7068" i="3"/>
  <c r="M7068" i="3"/>
  <c r="N7068" i="3"/>
  <c r="P7068" i="3"/>
  <c r="K7067" i="3"/>
  <c r="L7067" i="3"/>
  <c r="M7067" i="3"/>
  <c r="N7067" i="3"/>
  <c r="P7067" i="3"/>
  <c r="K7066" i="3"/>
  <c r="P7066" i="3" s="1"/>
  <c r="L7066" i="3"/>
  <c r="M7066" i="3"/>
  <c r="N7066" i="3"/>
  <c r="K7065" i="3"/>
  <c r="L7065" i="3"/>
  <c r="M7065" i="3"/>
  <c r="N7065" i="3"/>
  <c r="P7065" i="3"/>
  <c r="K7064" i="3"/>
  <c r="L7064" i="3"/>
  <c r="M7064" i="3"/>
  <c r="N7064" i="3"/>
  <c r="P7064" i="3"/>
  <c r="K7063" i="3"/>
  <c r="L7063" i="3"/>
  <c r="M7063" i="3"/>
  <c r="N7063" i="3"/>
  <c r="P7063" i="3"/>
  <c r="K1791" i="2"/>
  <c r="L1791" i="2" s="1"/>
  <c r="N1791" i="2"/>
  <c r="O1791" i="2"/>
  <c r="P1791" i="2"/>
  <c r="S1791" i="2"/>
  <c r="K7062" i="3"/>
  <c r="L7062" i="3"/>
  <c r="M7062" i="3"/>
  <c r="N7062" i="3"/>
  <c r="P7062" i="3"/>
  <c r="K7061" i="3"/>
  <c r="L7061" i="3"/>
  <c r="M7061" i="3"/>
  <c r="N7061" i="3"/>
  <c r="P7061" i="3"/>
  <c r="K7060" i="3"/>
  <c r="L7060" i="3"/>
  <c r="M7060" i="3"/>
  <c r="N7060" i="3"/>
  <c r="P7060" i="3"/>
  <c r="K7059" i="3"/>
  <c r="L7059" i="3"/>
  <c r="M7059" i="3"/>
  <c r="N7059" i="3"/>
  <c r="P7059" i="3"/>
  <c r="K7058" i="3"/>
  <c r="L7058" i="3"/>
  <c r="M7058" i="3"/>
  <c r="N7058" i="3"/>
  <c r="P7058" i="3"/>
  <c r="K7057" i="3"/>
  <c r="L7057" i="3"/>
  <c r="M7057" i="3"/>
  <c r="N7057" i="3"/>
  <c r="P7057" i="3"/>
  <c r="K7056" i="3"/>
  <c r="L7056" i="3"/>
  <c r="M7056" i="3"/>
  <c r="N7056" i="3"/>
  <c r="P7056" i="3"/>
  <c r="L358" i="5"/>
  <c r="K1790" i="2"/>
  <c r="L1790" i="2" s="1"/>
  <c r="N1790" i="2"/>
  <c r="O1790" i="2"/>
  <c r="P1790" i="2"/>
  <c r="S1790" i="2"/>
  <c r="K7055" i="3"/>
  <c r="L7055" i="3"/>
  <c r="M7055" i="3"/>
  <c r="N7055" i="3"/>
  <c r="P7055" i="3"/>
  <c r="K7054" i="3"/>
  <c r="L7054" i="3"/>
  <c r="M7054" i="3"/>
  <c r="N7054" i="3"/>
  <c r="P7054" i="3"/>
  <c r="K7053" i="3"/>
  <c r="L7053" i="3"/>
  <c r="M7053" i="3"/>
  <c r="N7053" i="3"/>
  <c r="P7053" i="3"/>
  <c r="K7052" i="3"/>
  <c r="L7052" i="3"/>
  <c r="M7052" i="3"/>
  <c r="N7052" i="3"/>
  <c r="P7052" i="3"/>
  <c r="K7051" i="3"/>
  <c r="L7051" i="3"/>
  <c r="M7051" i="3"/>
  <c r="N7051" i="3"/>
  <c r="P7051" i="3"/>
  <c r="K7050" i="3"/>
  <c r="L7050" i="3"/>
  <c r="M7050" i="3"/>
  <c r="N7050" i="3"/>
  <c r="P7050" i="3"/>
  <c r="K1789" i="2"/>
  <c r="L1789" i="2" s="1"/>
  <c r="N1789" i="2"/>
  <c r="O1789" i="2"/>
  <c r="P1789" i="2"/>
  <c r="S1789" i="2"/>
  <c r="K7049" i="3"/>
  <c r="L7049" i="3"/>
  <c r="M7049" i="3"/>
  <c r="N7049" i="3"/>
  <c r="P7049" i="3"/>
  <c r="K7048" i="3"/>
  <c r="L7048" i="3"/>
  <c r="M7048" i="3"/>
  <c r="N7048" i="3"/>
  <c r="P7048" i="3"/>
  <c r="K7047" i="3"/>
  <c r="L7047" i="3"/>
  <c r="M7047" i="3"/>
  <c r="N7047" i="3"/>
  <c r="P7047" i="3"/>
  <c r="K7046" i="3"/>
  <c r="L7046" i="3"/>
  <c r="M7046" i="3"/>
  <c r="N7046" i="3"/>
  <c r="P7046" i="3"/>
  <c r="K7045" i="3"/>
  <c r="L7045" i="3"/>
  <c r="M7045" i="3"/>
  <c r="N7045" i="3"/>
  <c r="P7045" i="3"/>
  <c r="K1788" i="2"/>
  <c r="L1788" i="2" s="1"/>
  <c r="N1788" i="2"/>
  <c r="O1788" i="2"/>
  <c r="P1788" i="2"/>
  <c r="S1788" i="2"/>
  <c r="K7044" i="3"/>
  <c r="L7044" i="3"/>
  <c r="M7044" i="3"/>
  <c r="N7044" i="3"/>
  <c r="P7044" i="3"/>
  <c r="K7043" i="3"/>
  <c r="L7043" i="3"/>
  <c r="M7043" i="3"/>
  <c r="N7043" i="3"/>
  <c r="P7043" i="3"/>
  <c r="K7042" i="3"/>
  <c r="L7042" i="3"/>
  <c r="M7042" i="3"/>
  <c r="N7042" i="3"/>
  <c r="P7042" i="3"/>
  <c r="K1787" i="2"/>
  <c r="L1787" i="2" s="1"/>
  <c r="N1787" i="2"/>
  <c r="O1787" i="2"/>
  <c r="P1787" i="2"/>
  <c r="S1787" i="2"/>
  <c r="K7041" i="3"/>
  <c r="L7041" i="3"/>
  <c r="M7041" i="3"/>
  <c r="N7041" i="3"/>
  <c r="P7041" i="3"/>
  <c r="K7040" i="3"/>
  <c r="L7040" i="3"/>
  <c r="M7040" i="3"/>
  <c r="N7040" i="3"/>
  <c r="P7040" i="3"/>
  <c r="K7039" i="3"/>
  <c r="L7039" i="3"/>
  <c r="M7039" i="3"/>
  <c r="N7039" i="3"/>
  <c r="P7039" i="3"/>
  <c r="K7038" i="3"/>
  <c r="L7038" i="3"/>
  <c r="M7038" i="3"/>
  <c r="N7038" i="3"/>
  <c r="P7038" i="3"/>
  <c r="K7037" i="3"/>
  <c r="L7037" i="3"/>
  <c r="M7037" i="3"/>
  <c r="N7037" i="3"/>
  <c r="P7037" i="3"/>
  <c r="K7036" i="3"/>
  <c r="L7036" i="3"/>
  <c r="M7036" i="3"/>
  <c r="N7036" i="3"/>
  <c r="P7036" i="3"/>
  <c r="K1786" i="2"/>
  <c r="L1786" i="2" s="1"/>
  <c r="N1786" i="2"/>
  <c r="O1786" i="2"/>
  <c r="P1786" i="2"/>
  <c r="S1786" i="2"/>
  <c r="K7035" i="3"/>
  <c r="L7035" i="3"/>
  <c r="M7035" i="3"/>
  <c r="N7035" i="3"/>
  <c r="P7035" i="3"/>
  <c r="K7034" i="3"/>
  <c r="L7034" i="3"/>
  <c r="M7034" i="3"/>
  <c r="N7034" i="3"/>
  <c r="P7034" i="3"/>
  <c r="K7033" i="3"/>
  <c r="L7033" i="3"/>
  <c r="M7033" i="3"/>
  <c r="N7033" i="3"/>
  <c r="P7033" i="3"/>
  <c r="K7032" i="3"/>
  <c r="L7032" i="3"/>
  <c r="M7032" i="3"/>
  <c r="N7032" i="3"/>
  <c r="P7032" i="3"/>
  <c r="K1785" i="2"/>
  <c r="L1785" i="2" s="1"/>
  <c r="N1785" i="2"/>
  <c r="O1785" i="2"/>
  <c r="P1785" i="2"/>
  <c r="S1785" i="2"/>
  <c r="K7031" i="3"/>
  <c r="L7031" i="3"/>
  <c r="M7031" i="3"/>
  <c r="O7031" i="3" s="1"/>
  <c r="N7031" i="3"/>
  <c r="P7031" i="3"/>
  <c r="K7030" i="3"/>
  <c r="L7030" i="3"/>
  <c r="M7030" i="3"/>
  <c r="N7030" i="3"/>
  <c r="P7030" i="3"/>
  <c r="K1784" i="2"/>
  <c r="L1784" i="2" s="1"/>
  <c r="N1784" i="2"/>
  <c r="O1784" i="2"/>
  <c r="P1784" i="2"/>
  <c r="S1784" i="2"/>
  <c r="K7029" i="3"/>
  <c r="L7029" i="3"/>
  <c r="M7029" i="3"/>
  <c r="N7029" i="3"/>
  <c r="P7029" i="3"/>
  <c r="K7028" i="3"/>
  <c r="L7028" i="3"/>
  <c r="M7028" i="3"/>
  <c r="O7028" i="3" s="1"/>
  <c r="N7028" i="3"/>
  <c r="P7028" i="3"/>
  <c r="K7027" i="3"/>
  <c r="L7027" i="3"/>
  <c r="M7027" i="3"/>
  <c r="N7027" i="3"/>
  <c r="P7027" i="3"/>
  <c r="K7026" i="3"/>
  <c r="L7026" i="3"/>
  <c r="M7026" i="3"/>
  <c r="N7026" i="3"/>
  <c r="P7026" i="3"/>
  <c r="L357" i="5"/>
  <c r="K1783" i="2"/>
  <c r="M1783" i="2" s="1"/>
  <c r="L1783" i="2"/>
  <c r="N1783" i="2"/>
  <c r="O1783" i="2"/>
  <c r="P1783" i="2"/>
  <c r="S1783" i="2"/>
  <c r="K7025" i="3"/>
  <c r="L7025" i="3"/>
  <c r="M7025" i="3"/>
  <c r="N7025" i="3"/>
  <c r="P7025" i="3"/>
  <c r="K7024" i="3"/>
  <c r="P7024" i="3" s="1"/>
  <c r="L7024" i="3"/>
  <c r="M7024" i="3"/>
  <c r="N7024" i="3"/>
  <c r="K7023" i="3"/>
  <c r="L7023" i="3"/>
  <c r="M7023" i="3"/>
  <c r="N7023" i="3"/>
  <c r="P7023" i="3"/>
  <c r="K7022" i="3"/>
  <c r="P7022" i="3" s="1"/>
  <c r="L7022" i="3"/>
  <c r="M7022" i="3"/>
  <c r="N7022" i="3"/>
  <c r="K7021" i="3"/>
  <c r="P7021" i="3" s="1"/>
  <c r="L7021" i="3"/>
  <c r="M7021" i="3"/>
  <c r="N7021" i="3"/>
  <c r="K7020" i="3"/>
  <c r="L7020" i="3"/>
  <c r="M7020" i="3"/>
  <c r="N7020" i="3"/>
  <c r="P7020" i="3"/>
  <c r="K1782" i="2"/>
  <c r="L1782" i="2" s="1"/>
  <c r="N1782" i="2"/>
  <c r="O1782" i="2"/>
  <c r="P1782" i="2"/>
  <c r="S1782" i="2"/>
  <c r="K7019" i="3"/>
  <c r="L7019" i="3"/>
  <c r="M7019" i="3"/>
  <c r="N7019" i="3"/>
  <c r="P7019" i="3"/>
  <c r="O7022" i="3" l="1"/>
  <c r="O7034" i="3"/>
  <c r="O7037" i="3"/>
  <c r="O7041" i="3"/>
  <c r="O7029" i="3"/>
  <c r="O7048" i="3"/>
  <c r="O7070" i="3"/>
  <c r="O7066" i="3"/>
  <c r="O7068" i="3"/>
  <c r="O7072" i="3"/>
  <c r="O7076" i="3"/>
  <c r="O7025" i="3"/>
  <c r="O7042" i="3"/>
  <c r="O7045" i="3"/>
  <c r="O7049" i="3"/>
  <c r="O7065" i="3"/>
  <c r="O7069" i="3"/>
  <c r="O7026" i="3"/>
  <c r="O7062" i="3"/>
  <c r="O7021" i="3"/>
  <c r="O7027" i="3"/>
  <c r="O7019" i="3"/>
  <c r="O7024" i="3"/>
  <c r="O7030" i="3"/>
  <c r="O7033" i="3"/>
  <c r="O7036" i="3"/>
  <c r="O7040" i="3"/>
  <c r="O7043" i="3"/>
  <c r="O7046" i="3"/>
  <c r="O7053" i="3"/>
  <c r="O7059" i="3"/>
  <c r="O7050" i="3"/>
  <c r="O7054" i="3"/>
  <c r="O7056" i="3"/>
  <c r="O7060" i="3"/>
  <c r="O7071" i="3"/>
  <c r="O7075" i="3"/>
  <c r="O7051" i="3"/>
  <c r="O7055" i="3"/>
  <c r="O7057" i="3"/>
  <c r="O7061" i="3"/>
  <c r="O7063" i="3"/>
  <c r="O7073" i="3"/>
  <c r="O7035" i="3"/>
  <c r="O7038" i="3"/>
  <c r="O7044" i="3"/>
  <c r="O7047" i="3"/>
  <c r="O7052" i="3"/>
  <c r="O7058" i="3"/>
  <c r="O7064" i="3"/>
  <c r="O7067" i="3"/>
  <c r="O7074" i="3"/>
  <c r="O7077" i="3"/>
  <c r="O7020" i="3"/>
  <c r="O7023" i="3"/>
  <c r="O7032" i="3"/>
  <c r="O7039" i="3"/>
  <c r="Q1791" i="2"/>
  <c r="M1791" i="2"/>
  <c r="Q1790" i="2"/>
  <c r="M1790" i="2"/>
  <c r="Q1789" i="2"/>
  <c r="M1789" i="2"/>
  <c r="Q1788" i="2"/>
  <c r="M1788" i="2"/>
  <c r="Q1787" i="2"/>
  <c r="M1787" i="2"/>
  <c r="Q1786" i="2"/>
  <c r="M1786" i="2"/>
  <c r="Q1785" i="2"/>
  <c r="M1785" i="2"/>
  <c r="Q1784" i="2"/>
  <c r="M1784" i="2"/>
  <c r="Q1783" i="2"/>
  <c r="Q1782" i="2"/>
  <c r="M1782" i="2"/>
  <c r="K7018" i="3"/>
  <c r="L7018" i="3"/>
  <c r="M7018" i="3"/>
  <c r="N7018" i="3"/>
  <c r="P7018" i="3"/>
  <c r="K7017" i="3"/>
  <c r="P7017" i="3" s="1"/>
  <c r="L7017" i="3"/>
  <c r="M7017" i="3"/>
  <c r="N7017" i="3"/>
  <c r="K7016" i="3"/>
  <c r="L7016" i="3"/>
  <c r="M7016" i="3"/>
  <c r="N7016" i="3"/>
  <c r="P7016" i="3"/>
  <c r="K7015" i="3"/>
  <c r="P7015" i="3" s="1"/>
  <c r="L7015" i="3"/>
  <c r="M7015" i="3"/>
  <c r="N7015" i="3"/>
  <c r="K7014" i="3"/>
  <c r="L7014" i="3"/>
  <c r="M7014" i="3"/>
  <c r="N7014" i="3"/>
  <c r="P7014" i="3"/>
  <c r="K7013" i="3"/>
  <c r="P7013" i="3" s="1"/>
  <c r="L7013" i="3"/>
  <c r="M7013" i="3"/>
  <c r="N7013" i="3"/>
  <c r="K7012" i="3"/>
  <c r="L7012" i="3"/>
  <c r="M7012" i="3"/>
  <c r="N7012" i="3"/>
  <c r="P7012" i="3"/>
  <c r="K7011" i="3"/>
  <c r="L7011" i="3"/>
  <c r="M7011" i="3"/>
  <c r="N7011" i="3"/>
  <c r="P7011" i="3"/>
  <c r="K7010" i="3"/>
  <c r="L7010" i="3"/>
  <c r="M7010" i="3"/>
  <c r="N7010" i="3"/>
  <c r="P7010" i="3"/>
  <c r="K7009" i="3"/>
  <c r="L7009" i="3"/>
  <c r="M7009" i="3"/>
  <c r="N7009" i="3"/>
  <c r="P7009" i="3"/>
  <c r="K7008" i="3"/>
  <c r="L7008" i="3"/>
  <c r="M7008" i="3"/>
  <c r="N7008" i="3"/>
  <c r="P7008" i="3"/>
  <c r="K7007" i="3"/>
  <c r="L7007" i="3"/>
  <c r="M7007" i="3"/>
  <c r="N7007" i="3"/>
  <c r="P7007" i="3"/>
  <c r="K7006" i="3"/>
  <c r="P7006" i="3" s="1"/>
  <c r="L7006" i="3"/>
  <c r="M7006" i="3"/>
  <c r="N7006" i="3"/>
  <c r="K7005" i="3"/>
  <c r="P7005" i="3" s="1"/>
  <c r="L7005" i="3"/>
  <c r="M7005" i="3"/>
  <c r="N7005" i="3"/>
  <c r="K7004" i="3"/>
  <c r="L7004" i="3"/>
  <c r="M7004" i="3"/>
  <c r="N7004" i="3"/>
  <c r="P7004" i="3"/>
  <c r="K7003" i="3"/>
  <c r="P7003" i="3" s="1"/>
  <c r="L7003" i="3"/>
  <c r="M7003" i="3"/>
  <c r="N7003" i="3"/>
  <c r="K7002" i="3"/>
  <c r="L7002" i="3"/>
  <c r="M7002" i="3"/>
  <c r="N7002" i="3"/>
  <c r="P7002" i="3"/>
  <c r="K7001" i="3"/>
  <c r="P7001" i="3" s="1"/>
  <c r="L7001" i="3"/>
  <c r="M7001" i="3"/>
  <c r="N7001" i="3"/>
  <c r="K1781" i="2"/>
  <c r="M1781" i="2"/>
  <c r="N1781" i="2"/>
  <c r="L1781" i="2" s="1"/>
  <c r="O1781" i="2"/>
  <c r="P1781" i="2"/>
  <c r="S1781" i="2"/>
  <c r="K7000" i="3"/>
  <c r="P7000" i="3" s="1"/>
  <c r="L7000" i="3"/>
  <c r="M7000" i="3"/>
  <c r="N7000" i="3"/>
  <c r="O7002" i="3" l="1"/>
  <c r="O7007" i="3"/>
  <c r="O7011" i="3"/>
  <c r="O7015" i="3"/>
  <c r="O7000" i="3"/>
  <c r="O7003" i="3"/>
  <c r="O7008" i="3"/>
  <c r="O7012" i="3"/>
  <c r="O7016" i="3"/>
  <c r="O7001" i="3"/>
  <c r="O7005" i="3"/>
  <c r="O7006" i="3"/>
  <c r="O7010" i="3"/>
  <c r="O7014" i="3"/>
  <c r="O7018" i="3"/>
  <c r="O7004" i="3"/>
  <c r="O7009" i="3"/>
  <c r="O7013" i="3"/>
  <c r="O7017" i="3"/>
  <c r="Q1781" i="2"/>
  <c r="K6999" i="3"/>
  <c r="L6999" i="3"/>
  <c r="M6999" i="3"/>
  <c r="N6999" i="3"/>
  <c r="P6999" i="3"/>
  <c r="K6998" i="3"/>
  <c r="L6998" i="3"/>
  <c r="M6998" i="3"/>
  <c r="O6998" i="3" s="1"/>
  <c r="N6998" i="3"/>
  <c r="P6998" i="3"/>
  <c r="K1780" i="2"/>
  <c r="M1780" i="2"/>
  <c r="N1780" i="2"/>
  <c r="L1780" i="2" s="1"/>
  <c r="O1780" i="2"/>
  <c r="P1780" i="2"/>
  <c r="S1780" i="2"/>
  <c r="K6997" i="3"/>
  <c r="L6997" i="3"/>
  <c r="M6997" i="3"/>
  <c r="N6997" i="3"/>
  <c r="P6997" i="3"/>
  <c r="O6999" i="3" l="1"/>
  <c r="O6997" i="3"/>
  <c r="Q1780" i="2"/>
  <c r="K356" i="4"/>
  <c r="L356" i="4"/>
  <c r="M356" i="4"/>
  <c r="O356" i="4" s="1"/>
  <c r="N356" i="4"/>
  <c r="P356" i="4"/>
  <c r="K355" i="4"/>
  <c r="L355" i="4"/>
  <c r="M355" i="4"/>
  <c r="O355" i="4" s="1"/>
  <c r="N355" i="4"/>
  <c r="P355" i="4"/>
  <c r="K6996" i="3"/>
  <c r="L6996" i="3"/>
  <c r="M6996" i="3"/>
  <c r="O6996" i="3" s="1"/>
  <c r="N6996" i="3"/>
  <c r="P6996" i="3"/>
  <c r="K6995" i="3"/>
  <c r="P6995" i="3" s="1"/>
  <c r="L6995" i="3"/>
  <c r="M6995" i="3"/>
  <c r="N6995" i="3"/>
  <c r="K6994" i="3"/>
  <c r="P6994" i="3" s="1"/>
  <c r="L6994" i="3"/>
  <c r="M6994" i="3"/>
  <c r="N6994" i="3"/>
  <c r="K6993" i="3"/>
  <c r="L6993" i="3"/>
  <c r="M6993" i="3"/>
  <c r="N6993" i="3"/>
  <c r="P6993" i="3"/>
  <c r="K6992" i="3"/>
  <c r="P6992" i="3" s="1"/>
  <c r="L6992" i="3"/>
  <c r="M6992" i="3"/>
  <c r="N6992" i="3"/>
  <c r="L356" i="5"/>
  <c r="K1779" i="2"/>
  <c r="M1779" i="2"/>
  <c r="N1779" i="2"/>
  <c r="L1779" i="2" s="1"/>
  <c r="O1779" i="2"/>
  <c r="P1779" i="2"/>
  <c r="S1779" i="2"/>
  <c r="K6991" i="3"/>
  <c r="L6991" i="3"/>
  <c r="M6991" i="3"/>
  <c r="N6991" i="3"/>
  <c r="P6991" i="3"/>
  <c r="O6992" i="3" l="1"/>
  <c r="O6991" i="3"/>
  <c r="O6993" i="3"/>
  <c r="O6994" i="3"/>
  <c r="O6995" i="3"/>
  <c r="Q1779" i="2"/>
  <c r="K6990" i="3"/>
  <c r="L6990" i="3"/>
  <c r="M6990" i="3"/>
  <c r="N6990" i="3"/>
  <c r="P6990" i="3"/>
  <c r="K6989" i="3"/>
  <c r="L6989" i="3"/>
  <c r="M6989" i="3"/>
  <c r="N6989" i="3"/>
  <c r="P6989" i="3"/>
  <c r="K6988" i="3"/>
  <c r="L6988" i="3"/>
  <c r="M6988" i="3"/>
  <c r="N6988" i="3"/>
  <c r="P6988" i="3"/>
  <c r="K6987" i="3"/>
  <c r="P6987" i="3" s="1"/>
  <c r="L6987" i="3"/>
  <c r="M6987" i="3"/>
  <c r="N6987" i="3"/>
  <c r="K6986" i="3"/>
  <c r="L6986" i="3"/>
  <c r="M6986" i="3"/>
  <c r="N6986" i="3"/>
  <c r="P6986" i="3"/>
  <c r="K6985" i="3"/>
  <c r="L6985" i="3"/>
  <c r="M6985" i="3"/>
  <c r="N6985" i="3"/>
  <c r="P6985" i="3"/>
  <c r="K6984" i="3"/>
  <c r="L6984" i="3"/>
  <c r="M6984" i="3"/>
  <c r="N6984" i="3"/>
  <c r="P6984" i="3"/>
  <c r="K6983" i="3"/>
  <c r="L6983" i="3"/>
  <c r="M6983" i="3"/>
  <c r="N6983" i="3"/>
  <c r="P6983" i="3"/>
  <c r="K6982" i="3"/>
  <c r="L6982" i="3"/>
  <c r="M6982" i="3"/>
  <c r="N6982" i="3"/>
  <c r="P6982" i="3"/>
  <c r="K1778" i="2"/>
  <c r="M1778" i="2"/>
  <c r="N1778" i="2"/>
  <c r="L1778" i="2" s="1"/>
  <c r="O1778" i="2"/>
  <c r="P1778" i="2"/>
  <c r="S1778" i="2"/>
  <c r="K6981" i="3"/>
  <c r="L6981" i="3"/>
  <c r="M6981" i="3"/>
  <c r="N6981" i="3"/>
  <c r="P6981" i="3"/>
  <c r="O6982" i="3" l="1"/>
  <c r="O6986" i="3"/>
  <c r="O6990" i="3"/>
  <c r="O6985" i="3"/>
  <c r="O6989" i="3"/>
  <c r="O6981" i="3"/>
  <c r="O6983" i="3"/>
  <c r="O6987" i="3"/>
  <c r="O6984" i="3"/>
  <c r="O6988" i="3"/>
  <c r="Q1778" i="2"/>
  <c r="K6980" i="3"/>
  <c r="P6980" i="3" s="1"/>
  <c r="L6980" i="3"/>
  <c r="M6980" i="3"/>
  <c r="N6980" i="3"/>
  <c r="K6979" i="3"/>
  <c r="L6979" i="3"/>
  <c r="M6979" i="3"/>
  <c r="N6979" i="3"/>
  <c r="P6979" i="3"/>
  <c r="K6978" i="3"/>
  <c r="L6978" i="3"/>
  <c r="M6978" i="3"/>
  <c r="N6978" i="3"/>
  <c r="P6978" i="3"/>
  <c r="K6977" i="3"/>
  <c r="L6977" i="3"/>
  <c r="M6977" i="3"/>
  <c r="N6977" i="3"/>
  <c r="P6977" i="3"/>
  <c r="K6976" i="3"/>
  <c r="L6976" i="3"/>
  <c r="M6976" i="3"/>
  <c r="N6976" i="3"/>
  <c r="P6976" i="3"/>
  <c r="K6975" i="3"/>
  <c r="L6975" i="3"/>
  <c r="M6975" i="3"/>
  <c r="N6975" i="3"/>
  <c r="P6975" i="3"/>
  <c r="K6974" i="3"/>
  <c r="L6974" i="3"/>
  <c r="M6974" i="3"/>
  <c r="N6974" i="3"/>
  <c r="P6974" i="3"/>
  <c r="K6973" i="3"/>
  <c r="L6973" i="3"/>
  <c r="M6973" i="3"/>
  <c r="N6973" i="3"/>
  <c r="P6973" i="3"/>
  <c r="K6972" i="3"/>
  <c r="L6972" i="3"/>
  <c r="M6972" i="3"/>
  <c r="N6972" i="3"/>
  <c r="P6972" i="3"/>
  <c r="K6971" i="3"/>
  <c r="L6971" i="3"/>
  <c r="M6971" i="3"/>
  <c r="N6971" i="3"/>
  <c r="P6971" i="3"/>
  <c r="K6970" i="3"/>
  <c r="L6970" i="3"/>
  <c r="M6970" i="3"/>
  <c r="N6970" i="3"/>
  <c r="P6970" i="3"/>
  <c r="K6969" i="3"/>
  <c r="L6969" i="3"/>
  <c r="M6969" i="3"/>
  <c r="N6969" i="3"/>
  <c r="P6969" i="3"/>
  <c r="K6968" i="3"/>
  <c r="L6968" i="3"/>
  <c r="M6968" i="3"/>
  <c r="N6968" i="3"/>
  <c r="P6968" i="3"/>
  <c r="K6967" i="3"/>
  <c r="L6967" i="3"/>
  <c r="M6967" i="3"/>
  <c r="N6967" i="3"/>
  <c r="P6967" i="3"/>
  <c r="K6966" i="3"/>
  <c r="L6966" i="3"/>
  <c r="M6966" i="3"/>
  <c r="N6966" i="3"/>
  <c r="P6966" i="3"/>
  <c r="L355" i="5"/>
  <c r="K1777" i="2"/>
  <c r="M1777" i="2"/>
  <c r="N1777" i="2"/>
  <c r="L1777" i="2" s="1"/>
  <c r="O1777" i="2"/>
  <c r="P1777" i="2"/>
  <c r="S1777" i="2"/>
  <c r="K6965" i="3"/>
  <c r="L6965" i="3"/>
  <c r="M6965" i="3"/>
  <c r="N6965" i="3"/>
  <c r="P6965" i="3"/>
  <c r="O6976" i="3" l="1"/>
  <c r="O6980" i="3"/>
  <c r="O6968" i="3"/>
  <c r="O6972" i="3"/>
  <c r="O6969" i="3"/>
  <c r="O6973" i="3"/>
  <c r="O6977" i="3"/>
  <c r="O6966" i="3"/>
  <c r="O6970" i="3"/>
  <c r="O6974" i="3"/>
  <c r="O6978" i="3"/>
  <c r="O6965" i="3"/>
  <c r="O6967" i="3"/>
  <c r="O6971" i="3"/>
  <c r="O6975" i="3"/>
  <c r="O6979" i="3"/>
  <c r="Q1777" i="2"/>
  <c r="K6964" i="3"/>
  <c r="L6964" i="3"/>
  <c r="M6964" i="3"/>
  <c r="N6964" i="3"/>
  <c r="P6964" i="3"/>
  <c r="K6963" i="3"/>
  <c r="P6963" i="3" s="1"/>
  <c r="L6963" i="3"/>
  <c r="M6963" i="3"/>
  <c r="N6963" i="3"/>
  <c r="O6963" i="3"/>
  <c r="K6962" i="3"/>
  <c r="L6962" i="3"/>
  <c r="M6962" i="3"/>
  <c r="N6962" i="3"/>
  <c r="P6962" i="3"/>
  <c r="K6961" i="3"/>
  <c r="L6961" i="3"/>
  <c r="M6961" i="3"/>
  <c r="N6961" i="3"/>
  <c r="P6961" i="3"/>
  <c r="K6960" i="3"/>
  <c r="L6960" i="3"/>
  <c r="M6960" i="3"/>
  <c r="N6960" i="3"/>
  <c r="P6960" i="3"/>
  <c r="O6962" i="3" l="1"/>
  <c r="O6960" i="3"/>
  <c r="O6961" i="3"/>
  <c r="O6964" i="3"/>
  <c r="K6959" i="3"/>
  <c r="L6959" i="3"/>
  <c r="M6959" i="3"/>
  <c r="N6959" i="3"/>
  <c r="P6959" i="3"/>
  <c r="K6958" i="3"/>
  <c r="P6958" i="3" s="1"/>
  <c r="L6958" i="3"/>
  <c r="M6958" i="3"/>
  <c r="N6958" i="3"/>
  <c r="K6957" i="3"/>
  <c r="P6957" i="3" s="1"/>
  <c r="L6957" i="3"/>
  <c r="M6957" i="3"/>
  <c r="N6957" i="3"/>
  <c r="K1776" i="2"/>
  <c r="L1776" i="2" s="1"/>
  <c r="N1776" i="2"/>
  <c r="O1776" i="2"/>
  <c r="P1776" i="2"/>
  <c r="S1776" i="2"/>
  <c r="K6956" i="3"/>
  <c r="L6956" i="3"/>
  <c r="M6956" i="3"/>
  <c r="N6956" i="3"/>
  <c r="P6956" i="3"/>
  <c r="O6956" i="3" l="1"/>
  <c r="O6958" i="3"/>
  <c r="O6959" i="3"/>
  <c r="O6957" i="3"/>
  <c r="Q1776" i="2"/>
  <c r="M1776" i="2"/>
  <c r="K6955" i="3"/>
  <c r="L6955" i="3"/>
  <c r="M6955" i="3"/>
  <c r="N6955" i="3"/>
  <c r="P6955" i="3"/>
  <c r="K6954" i="3"/>
  <c r="P6954" i="3" s="1"/>
  <c r="L6954" i="3"/>
  <c r="M6954" i="3"/>
  <c r="N6954" i="3"/>
  <c r="K6953" i="3"/>
  <c r="L6953" i="3"/>
  <c r="M6953" i="3"/>
  <c r="N6953" i="3"/>
  <c r="P6953" i="3"/>
  <c r="K6952" i="3"/>
  <c r="P6952" i="3" s="1"/>
  <c r="L6952" i="3"/>
  <c r="M6952" i="3"/>
  <c r="N6952" i="3"/>
  <c r="K1775" i="2"/>
  <c r="L1775" i="2" s="1"/>
  <c r="N1775" i="2"/>
  <c r="O1775" i="2"/>
  <c r="P1775" i="2"/>
  <c r="S1775" i="2"/>
  <c r="K6951" i="3"/>
  <c r="P6951" i="3" s="1"/>
  <c r="L6951" i="3"/>
  <c r="M6951" i="3"/>
  <c r="N6951" i="3"/>
  <c r="O6952" i="3" l="1"/>
  <c r="O6951" i="3"/>
  <c r="O6953" i="3"/>
  <c r="O6954" i="3"/>
  <c r="O6955" i="3"/>
  <c r="Q1775" i="2"/>
  <c r="M1775" i="2"/>
  <c r="K6950" i="3"/>
  <c r="P6950" i="3" s="1"/>
  <c r="L6950" i="3"/>
  <c r="M6950" i="3"/>
  <c r="N6950" i="3"/>
  <c r="K1774" i="2"/>
  <c r="M1774" i="2"/>
  <c r="N1774" i="2"/>
  <c r="L1774" i="2" s="1"/>
  <c r="O1774" i="2"/>
  <c r="P1774" i="2"/>
  <c r="S1774" i="2"/>
  <c r="K6949" i="3"/>
  <c r="L6949" i="3"/>
  <c r="M6949" i="3"/>
  <c r="N6949" i="3"/>
  <c r="P6949" i="3"/>
  <c r="O6950" i="3" l="1"/>
  <c r="O6949" i="3"/>
  <c r="Q1774" i="2"/>
  <c r="K354" i="4"/>
  <c r="L354" i="4"/>
  <c r="M354" i="4"/>
  <c r="O354" i="4" s="1"/>
  <c r="N354" i="4"/>
  <c r="P354" i="4"/>
  <c r="K6948" i="3" l="1"/>
  <c r="L6948" i="3"/>
  <c r="M6948" i="3"/>
  <c r="O6948" i="3" s="1"/>
  <c r="N6948" i="3"/>
  <c r="P6948" i="3"/>
  <c r="K6947" i="3"/>
  <c r="P6947" i="3" s="1"/>
  <c r="L6947" i="3"/>
  <c r="M6947" i="3"/>
  <c r="N6947" i="3"/>
  <c r="K1773" i="2"/>
  <c r="L1773" i="2" s="1"/>
  <c r="M1773" i="2"/>
  <c r="N1773" i="2"/>
  <c r="O1773" i="2"/>
  <c r="P1773" i="2"/>
  <c r="S1773" i="2"/>
  <c r="K6946" i="3"/>
  <c r="L6946" i="3"/>
  <c r="M6946" i="3"/>
  <c r="O6946" i="3" s="1"/>
  <c r="N6946" i="3"/>
  <c r="P6946" i="3"/>
  <c r="K6945" i="3"/>
  <c r="P6945" i="3" s="1"/>
  <c r="L6945" i="3"/>
  <c r="M6945" i="3"/>
  <c r="N6945" i="3"/>
  <c r="K6944" i="3"/>
  <c r="L6944" i="3"/>
  <c r="M6944" i="3"/>
  <c r="N6944" i="3"/>
  <c r="P6944" i="3"/>
  <c r="K6943" i="3"/>
  <c r="L6943" i="3"/>
  <c r="M6943" i="3"/>
  <c r="N6943" i="3"/>
  <c r="P6943" i="3"/>
  <c r="K6942" i="3"/>
  <c r="L6942" i="3"/>
  <c r="M6942" i="3"/>
  <c r="O6942" i="3" s="1"/>
  <c r="N6942" i="3"/>
  <c r="P6942" i="3"/>
  <c r="K6941" i="3"/>
  <c r="P6941" i="3" s="1"/>
  <c r="L6941" i="3"/>
  <c r="M6941" i="3"/>
  <c r="N6941" i="3"/>
  <c r="M94" i="6"/>
  <c r="K1772" i="2"/>
  <c r="L1772" i="2" s="1"/>
  <c r="N1772" i="2"/>
  <c r="O1772" i="2"/>
  <c r="P1772" i="2"/>
  <c r="S1772" i="2"/>
  <c r="K6940" i="3"/>
  <c r="L6940" i="3"/>
  <c r="M6940" i="3"/>
  <c r="N6940" i="3"/>
  <c r="P6940" i="3"/>
  <c r="K6939" i="3"/>
  <c r="L6939" i="3"/>
  <c r="M6939" i="3"/>
  <c r="N6939" i="3"/>
  <c r="P6939" i="3"/>
  <c r="K6938" i="3"/>
  <c r="L6938" i="3"/>
  <c r="M6938" i="3"/>
  <c r="N6938" i="3"/>
  <c r="P6938" i="3"/>
  <c r="L354" i="5"/>
  <c r="K1771" i="2"/>
  <c r="L1771" i="2" s="1"/>
  <c r="N1771" i="2"/>
  <c r="O1771" i="2"/>
  <c r="P1771" i="2"/>
  <c r="S1771" i="2"/>
  <c r="K6937" i="3"/>
  <c r="L6937" i="3"/>
  <c r="M6937" i="3"/>
  <c r="N6937" i="3"/>
  <c r="P6937" i="3"/>
  <c r="O6940" i="3" l="1"/>
  <c r="O6943" i="3"/>
  <c r="O6938" i="3"/>
  <c r="O6937" i="3"/>
  <c r="O6941" i="3"/>
  <c r="O6945" i="3"/>
  <c r="O6947" i="3"/>
  <c r="O6939" i="3"/>
  <c r="O6944" i="3"/>
  <c r="Q1773" i="2"/>
  <c r="Q1771" i="2"/>
  <c r="Q1772" i="2"/>
  <c r="M1772" i="2"/>
  <c r="M1771" i="2"/>
  <c r="K6936" i="3"/>
  <c r="L6936" i="3"/>
  <c r="M6936" i="3"/>
  <c r="N6936" i="3"/>
  <c r="P6936" i="3"/>
  <c r="K6935" i="3"/>
  <c r="L6935" i="3"/>
  <c r="M6935" i="3"/>
  <c r="N6935" i="3"/>
  <c r="P6935" i="3"/>
  <c r="K6934" i="3"/>
  <c r="P6934" i="3" s="1"/>
  <c r="L6934" i="3"/>
  <c r="M6934" i="3"/>
  <c r="N6934" i="3"/>
  <c r="K6933" i="3"/>
  <c r="L6933" i="3"/>
  <c r="M6933" i="3"/>
  <c r="N6933" i="3"/>
  <c r="P6933" i="3"/>
  <c r="K6932" i="3"/>
  <c r="L6932" i="3"/>
  <c r="M6932" i="3"/>
  <c r="N6932" i="3"/>
  <c r="P6932" i="3"/>
  <c r="K6931" i="3"/>
  <c r="P6931" i="3" s="1"/>
  <c r="L6931" i="3"/>
  <c r="M6931" i="3"/>
  <c r="N6931" i="3"/>
  <c r="K6930" i="3"/>
  <c r="L6930" i="3"/>
  <c r="M6930" i="3"/>
  <c r="N6930" i="3"/>
  <c r="P6930" i="3"/>
  <c r="K353" i="4"/>
  <c r="L353" i="4"/>
  <c r="M353" i="4"/>
  <c r="O353" i="4" s="1"/>
  <c r="N353" i="4"/>
  <c r="P353" i="4"/>
  <c r="K6929" i="3"/>
  <c r="L6929" i="3"/>
  <c r="M6929" i="3"/>
  <c r="N6929" i="3"/>
  <c r="P6929" i="3"/>
  <c r="K6928" i="3"/>
  <c r="L6928" i="3"/>
  <c r="M6928" i="3"/>
  <c r="N6928" i="3"/>
  <c r="P6928" i="3"/>
  <c r="K6927" i="3"/>
  <c r="L6927" i="3"/>
  <c r="M6927" i="3"/>
  <c r="N6927" i="3"/>
  <c r="P6927" i="3"/>
  <c r="K6926" i="3"/>
  <c r="L6926" i="3"/>
  <c r="M6926" i="3"/>
  <c r="N6926" i="3"/>
  <c r="P6926" i="3"/>
  <c r="K6925" i="3"/>
  <c r="L6925" i="3"/>
  <c r="M6925" i="3"/>
  <c r="N6925" i="3"/>
  <c r="P6925" i="3"/>
  <c r="K6924" i="3"/>
  <c r="L6924" i="3"/>
  <c r="M6924" i="3"/>
  <c r="N6924" i="3"/>
  <c r="P6924" i="3"/>
  <c r="K6923" i="3"/>
  <c r="L6923" i="3"/>
  <c r="M6923" i="3"/>
  <c r="N6923" i="3"/>
  <c r="P6923" i="3"/>
  <c r="K6922" i="3"/>
  <c r="L6922" i="3"/>
  <c r="M6922" i="3"/>
  <c r="N6922" i="3"/>
  <c r="P6922" i="3"/>
  <c r="K6921" i="3"/>
  <c r="L6921" i="3"/>
  <c r="M6921" i="3"/>
  <c r="N6921" i="3"/>
  <c r="P6921" i="3"/>
  <c r="K6920" i="3"/>
  <c r="L6920" i="3"/>
  <c r="M6920" i="3"/>
  <c r="N6920" i="3"/>
  <c r="P6920" i="3"/>
  <c r="K6919" i="3"/>
  <c r="L6919" i="3"/>
  <c r="M6919" i="3"/>
  <c r="N6919" i="3"/>
  <c r="P6919" i="3"/>
  <c r="K6918" i="3"/>
  <c r="L6918" i="3"/>
  <c r="M6918" i="3"/>
  <c r="N6918" i="3"/>
  <c r="P6918" i="3"/>
  <c r="K6917" i="3"/>
  <c r="L6917" i="3"/>
  <c r="M6917" i="3"/>
  <c r="N6917" i="3"/>
  <c r="P6917" i="3"/>
  <c r="K6916" i="3"/>
  <c r="L6916" i="3"/>
  <c r="M6916" i="3"/>
  <c r="N6916" i="3"/>
  <c r="P6916" i="3"/>
  <c r="K6915" i="3"/>
  <c r="P6915" i="3" s="1"/>
  <c r="L6915" i="3"/>
  <c r="M6915" i="3"/>
  <c r="N6915" i="3"/>
  <c r="K6914" i="3"/>
  <c r="L6914" i="3"/>
  <c r="M6914" i="3"/>
  <c r="N6914" i="3"/>
  <c r="P6914" i="3"/>
  <c r="K6913" i="3"/>
  <c r="L6913" i="3"/>
  <c r="M6913" i="3"/>
  <c r="N6913" i="3"/>
  <c r="P6913" i="3"/>
  <c r="L353" i="5"/>
  <c r="K1770" i="2"/>
  <c r="L1770" i="2" s="1"/>
  <c r="M1770" i="2"/>
  <c r="N1770" i="2"/>
  <c r="O1770" i="2"/>
  <c r="P1770" i="2"/>
  <c r="S1770" i="2"/>
  <c r="K6912" i="3"/>
  <c r="P6912" i="3" s="1"/>
  <c r="L6912" i="3"/>
  <c r="M6912" i="3"/>
  <c r="N6912" i="3"/>
  <c r="O6936" i="3" l="1"/>
  <c r="O6917" i="3"/>
  <c r="O6921" i="3"/>
  <c r="O6925" i="3"/>
  <c r="O6929" i="3"/>
  <c r="O6913" i="3"/>
  <c r="O6912" i="3"/>
  <c r="O6932" i="3"/>
  <c r="O6914" i="3"/>
  <c r="O6918" i="3"/>
  <c r="O6922" i="3"/>
  <c r="O6926" i="3"/>
  <c r="O6933" i="3"/>
  <c r="O6916" i="3"/>
  <c r="O6920" i="3"/>
  <c r="O6924" i="3"/>
  <c r="O6928" i="3"/>
  <c r="O6931" i="3"/>
  <c r="O6935" i="3"/>
  <c r="O6915" i="3"/>
  <c r="O6919" i="3"/>
  <c r="O6923" i="3"/>
  <c r="O6927" i="3"/>
  <c r="O6930" i="3"/>
  <c r="O6934" i="3"/>
  <c r="Q1770" i="2"/>
  <c r="K6911" i="3"/>
  <c r="P6911" i="3" s="1"/>
  <c r="L6911" i="3"/>
  <c r="M6911" i="3"/>
  <c r="N6911" i="3"/>
  <c r="K6910" i="3"/>
  <c r="P6910" i="3" s="1"/>
  <c r="L6910" i="3"/>
  <c r="M6910" i="3"/>
  <c r="N6910" i="3"/>
  <c r="K6909" i="3"/>
  <c r="L6909" i="3"/>
  <c r="M6909" i="3"/>
  <c r="N6909" i="3"/>
  <c r="P6909" i="3"/>
  <c r="K6908" i="3"/>
  <c r="P6908" i="3" s="1"/>
  <c r="L6908" i="3"/>
  <c r="M6908" i="3"/>
  <c r="N6908" i="3"/>
  <c r="K6907" i="3"/>
  <c r="L6907" i="3"/>
  <c r="M6907" i="3"/>
  <c r="N6907" i="3"/>
  <c r="P6907" i="3"/>
  <c r="K6906" i="3"/>
  <c r="P6906" i="3" s="1"/>
  <c r="L6906" i="3"/>
  <c r="M6906" i="3"/>
  <c r="N6906" i="3"/>
  <c r="K6905" i="3"/>
  <c r="P6905" i="3" s="1"/>
  <c r="L6905" i="3"/>
  <c r="M6905" i="3"/>
  <c r="N6905" i="3"/>
  <c r="K6904" i="3"/>
  <c r="L6904" i="3"/>
  <c r="M6904" i="3"/>
  <c r="N6904" i="3"/>
  <c r="P6904" i="3"/>
  <c r="K6903" i="3"/>
  <c r="L6903" i="3"/>
  <c r="M6903" i="3"/>
  <c r="N6903" i="3"/>
  <c r="P6903" i="3"/>
  <c r="K6902" i="3"/>
  <c r="P6902" i="3" s="1"/>
  <c r="L6902" i="3"/>
  <c r="M6902" i="3"/>
  <c r="N6902" i="3"/>
  <c r="K6901" i="3"/>
  <c r="L6901" i="3"/>
  <c r="M6901" i="3"/>
  <c r="N6901" i="3"/>
  <c r="P6901" i="3"/>
  <c r="K6900" i="3"/>
  <c r="P6900" i="3" s="1"/>
  <c r="L6900" i="3"/>
  <c r="M6900" i="3"/>
  <c r="N6900" i="3"/>
  <c r="K6899" i="3"/>
  <c r="L6899" i="3"/>
  <c r="M6899" i="3"/>
  <c r="N6899" i="3"/>
  <c r="P6899" i="3"/>
  <c r="K6898" i="3"/>
  <c r="L6898" i="3"/>
  <c r="M6898" i="3"/>
  <c r="N6898" i="3"/>
  <c r="P6898" i="3"/>
  <c r="K6897" i="3"/>
  <c r="L6897" i="3"/>
  <c r="M6897" i="3"/>
  <c r="N6897" i="3"/>
  <c r="P6897" i="3"/>
  <c r="K6896" i="3"/>
  <c r="P6896" i="3" s="1"/>
  <c r="L6896" i="3"/>
  <c r="M6896" i="3"/>
  <c r="N6896" i="3"/>
  <c r="K6895" i="3"/>
  <c r="L6895" i="3"/>
  <c r="M6895" i="3"/>
  <c r="N6895" i="3"/>
  <c r="P6895" i="3"/>
  <c r="K6894" i="3"/>
  <c r="L6894" i="3"/>
  <c r="M6894" i="3"/>
  <c r="N6894" i="3"/>
  <c r="P6894" i="3"/>
  <c r="K6893" i="3"/>
  <c r="P6893" i="3" s="1"/>
  <c r="L6893" i="3"/>
  <c r="M6893" i="3"/>
  <c r="N6893" i="3"/>
  <c r="K6892" i="3"/>
  <c r="L6892" i="3"/>
  <c r="M6892" i="3"/>
  <c r="N6892" i="3"/>
  <c r="P6892" i="3"/>
  <c r="K6891" i="3"/>
  <c r="L6891" i="3"/>
  <c r="M6891" i="3"/>
  <c r="N6891" i="3"/>
  <c r="P6891" i="3"/>
  <c r="K6890" i="3"/>
  <c r="P6890" i="3" s="1"/>
  <c r="L6890" i="3"/>
  <c r="M6890" i="3"/>
  <c r="N6890" i="3"/>
  <c r="K6889" i="3"/>
  <c r="L6889" i="3"/>
  <c r="M6889" i="3"/>
  <c r="N6889" i="3"/>
  <c r="P6889" i="3"/>
  <c r="K6888" i="3"/>
  <c r="L6888" i="3"/>
  <c r="M6888" i="3"/>
  <c r="N6888" i="3"/>
  <c r="P6888" i="3"/>
  <c r="K6887" i="3"/>
  <c r="P6887" i="3" s="1"/>
  <c r="L6887" i="3"/>
  <c r="M6887" i="3"/>
  <c r="N6887" i="3"/>
  <c r="K1769" i="2"/>
  <c r="M1769" i="2"/>
  <c r="N1769" i="2"/>
  <c r="L1769" i="2" s="1"/>
  <c r="O1769" i="2"/>
  <c r="P1769" i="2"/>
  <c r="S1769" i="2"/>
  <c r="K6886" i="3"/>
  <c r="P6886" i="3" s="1"/>
  <c r="L6886" i="3"/>
  <c r="M6886" i="3"/>
  <c r="N6886" i="3"/>
  <c r="O6908" i="3" l="1"/>
  <c r="O6896" i="3"/>
  <c r="O6900" i="3"/>
  <c r="O6904" i="3"/>
  <c r="O6903" i="3"/>
  <c r="O6907" i="3"/>
  <c r="O6911" i="3"/>
  <c r="O6888" i="3"/>
  <c r="O6892" i="3"/>
  <c r="O6897" i="3"/>
  <c r="O6886" i="3"/>
  <c r="O6889" i="3"/>
  <c r="O6893" i="3"/>
  <c r="O6901" i="3"/>
  <c r="O6905" i="3"/>
  <c r="O6909" i="3"/>
  <c r="O6890" i="3"/>
  <c r="O6894" i="3"/>
  <c r="O6898" i="3"/>
  <c r="O6902" i="3"/>
  <c r="O6906" i="3"/>
  <c r="O6910" i="3"/>
  <c r="O6887" i="3"/>
  <c r="O6891" i="3"/>
  <c r="O6895" i="3"/>
  <c r="O6899" i="3"/>
  <c r="Q1769" i="2"/>
  <c r="K6885" i="3"/>
  <c r="P6885" i="3" s="1"/>
  <c r="L6885" i="3"/>
  <c r="M6885" i="3"/>
  <c r="N6885" i="3"/>
  <c r="K1768" i="2"/>
  <c r="N1768" i="2"/>
  <c r="O1768" i="2"/>
  <c r="P1768" i="2"/>
  <c r="S1768" i="2"/>
  <c r="K6884" i="3"/>
  <c r="P6884" i="3" s="1"/>
  <c r="L6884" i="3"/>
  <c r="M6884" i="3"/>
  <c r="O6884" i="3" s="1"/>
  <c r="N6884" i="3"/>
  <c r="K6883" i="3"/>
  <c r="L6883" i="3"/>
  <c r="M6883" i="3"/>
  <c r="N6883" i="3"/>
  <c r="P6883" i="3"/>
  <c r="O6885" i="3" l="1"/>
  <c r="O6883" i="3"/>
  <c r="L1768" i="2"/>
  <c r="Q1768" i="2"/>
  <c r="M1768" i="2"/>
  <c r="K352" i="4"/>
  <c r="L352" i="4"/>
  <c r="M352" i="4"/>
  <c r="O352" i="4" s="1"/>
  <c r="N352" i="4"/>
  <c r="P352" i="4"/>
  <c r="K351" i="4"/>
  <c r="P351" i="4" s="1"/>
  <c r="L351" i="4"/>
  <c r="M351" i="4"/>
  <c r="O351" i="4" s="1"/>
  <c r="N351" i="4"/>
  <c r="K6882" i="3"/>
  <c r="P6882" i="3" s="1"/>
  <c r="L6882" i="3"/>
  <c r="M6882" i="3"/>
  <c r="N6882" i="3"/>
  <c r="L352" i="5"/>
  <c r="K1767" i="2"/>
  <c r="M1767" i="2"/>
  <c r="N1767" i="2"/>
  <c r="L1767" i="2" s="1"/>
  <c r="O1767" i="2"/>
  <c r="P1767" i="2"/>
  <c r="S1767" i="2"/>
  <c r="K6881" i="3"/>
  <c r="L6881" i="3"/>
  <c r="M6881" i="3"/>
  <c r="O6881" i="3" s="1"/>
  <c r="N6881" i="3"/>
  <c r="P6881" i="3"/>
  <c r="K6880" i="3"/>
  <c r="L6880" i="3"/>
  <c r="M6880" i="3"/>
  <c r="N6880" i="3"/>
  <c r="P6880" i="3"/>
  <c r="K6879" i="3"/>
  <c r="L6879" i="3"/>
  <c r="M6879" i="3"/>
  <c r="N6879" i="3"/>
  <c r="P6879" i="3"/>
  <c r="K6878" i="3"/>
  <c r="L6878" i="3"/>
  <c r="M6878" i="3"/>
  <c r="O6878" i="3" s="1"/>
  <c r="N6878" i="3"/>
  <c r="P6878" i="3"/>
  <c r="K6877" i="3"/>
  <c r="L6877" i="3"/>
  <c r="M6877" i="3"/>
  <c r="O6877" i="3" s="1"/>
  <c r="N6877" i="3"/>
  <c r="P6877" i="3"/>
  <c r="K6876" i="3"/>
  <c r="L6876" i="3"/>
  <c r="M6876" i="3"/>
  <c r="N6876" i="3"/>
  <c r="P6876" i="3"/>
  <c r="K6875" i="3"/>
  <c r="P6875" i="3" s="1"/>
  <c r="L6875" i="3"/>
  <c r="M6875" i="3"/>
  <c r="N6875" i="3"/>
  <c r="K6874" i="3"/>
  <c r="L6874" i="3"/>
  <c r="M6874" i="3"/>
  <c r="N6874" i="3"/>
  <c r="P6874" i="3"/>
  <c r="K1766" i="2"/>
  <c r="L1766" i="2" s="1"/>
  <c r="M1766" i="2"/>
  <c r="N1766" i="2"/>
  <c r="O1766" i="2"/>
  <c r="P1766" i="2"/>
  <c r="S1766" i="2"/>
  <c r="K6873" i="3"/>
  <c r="L6873" i="3"/>
  <c r="M6873" i="3"/>
  <c r="N6873" i="3"/>
  <c r="P6873" i="3"/>
  <c r="O6874" i="3" l="1"/>
  <c r="O6875" i="3"/>
  <c r="O6873" i="3"/>
  <c r="O6879" i="3"/>
  <c r="O6876" i="3"/>
  <c r="O6880" i="3"/>
  <c r="O6882" i="3"/>
  <c r="Q1767" i="2"/>
  <c r="Q1766" i="2"/>
  <c r="K6872" i="3"/>
  <c r="L6872" i="3"/>
  <c r="M6872" i="3"/>
  <c r="N6872" i="3"/>
  <c r="P6872" i="3"/>
  <c r="K6871" i="3"/>
  <c r="P6871" i="3" s="1"/>
  <c r="L6871" i="3"/>
  <c r="M6871" i="3"/>
  <c r="N6871" i="3"/>
  <c r="K6870" i="3"/>
  <c r="P6870" i="3" s="1"/>
  <c r="L6870" i="3"/>
  <c r="M6870" i="3"/>
  <c r="N6870" i="3"/>
  <c r="K6869" i="3"/>
  <c r="P6869" i="3" s="1"/>
  <c r="L6869" i="3"/>
  <c r="M6869" i="3"/>
  <c r="N6869" i="3"/>
  <c r="K1765" i="2"/>
  <c r="N1765" i="2"/>
  <c r="O1765" i="2"/>
  <c r="P1765" i="2"/>
  <c r="S1765" i="2"/>
  <c r="K6868" i="3"/>
  <c r="P6868" i="3" s="1"/>
  <c r="L6868" i="3"/>
  <c r="M6868" i="3"/>
  <c r="N6868" i="3"/>
  <c r="O6869" i="3" l="1"/>
  <c r="O6870" i="3"/>
  <c r="L1765" i="2"/>
  <c r="O6868" i="3"/>
  <c r="O6871" i="3"/>
  <c r="O6872" i="3"/>
  <c r="Q1765" i="2"/>
  <c r="M1765" i="2"/>
  <c r="K6867" i="3"/>
  <c r="L6867" i="3"/>
  <c r="M6867" i="3"/>
  <c r="N6867" i="3"/>
  <c r="P6867" i="3"/>
  <c r="K6866" i="3"/>
  <c r="L6866" i="3"/>
  <c r="M6866" i="3"/>
  <c r="N6866" i="3"/>
  <c r="P6866" i="3"/>
  <c r="K6865" i="3"/>
  <c r="L6865" i="3"/>
  <c r="M6865" i="3"/>
  <c r="N6865" i="3"/>
  <c r="P6865" i="3"/>
  <c r="L351" i="5"/>
  <c r="K1764" i="2"/>
  <c r="M1764" i="2"/>
  <c r="N1764" i="2"/>
  <c r="O1764" i="2"/>
  <c r="P1764" i="2"/>
  <c r="S1764" i="2"/>
  <c r="K6864" i="3"/>
  <c r="L6864" i="3"/>
  <c r="M6864" i="3"/>
  <c r="O6864" i="3" s="1"/>
  <c r="N6864" i="3"/>
  <c r="P6864" i="3"/>
  <c r="K6863" i="3"/>
  <c r="L6863" i="3"/>
  <c r="M6863" i="3"/>
  <c r="N6863" i="3"/>
  <c r="P6863" i="3"/>
  <c r="K6862" i="3"/>
  <c r="L6862" i="3"/>
  <c r="M6862" i="3"/>
  <c r="N6862" i="3"/>
  <c r="P6862" i="3"/>
  <c r="K6861" i="3"/>
  <c r="L6861" i="3"/>
  <c r="M6861" i="3"/>
  <c r="N6861" i="3"/>
  <c r="P6861" i="3"/>
  <c r="K6860" i="3"/>
  <c r="L6860" i="3"/>
  <c r="M6860" i="3"/>
  <c r="O6860" i="3" s="1"/>
  <c r="N6860" i="3"/>
  <c r="P6860" i="3"/>
  <c r="K6859" i="3"/>
  <c r="L6859" i="3"/>
  <c r="M6859" i="3"/>
  <c r="N6859" i="3"/>
  <c r="P6859" i="3"/>
  <c r="K6858" i="3"/>
  <c r="L6858" i="3"/>
  <c r="M6858" i="3"/>
  <c r="N6858" i="3"/>
  <c r="P6858" i="3"/>
  <c r="K6857" i="3"/>
  <c r="P6857" i="3" s="1"/>
  <c r="L6857" i="3"/>
  <c r="M6857" i="3"/>
  <c r="N6857" i="3"/>
  <c r="K6856" i="3"/>
  <c r="L6856" i="3"/>
  <c r="M6856" i="3"/>
  <c r="N6856" i="3"/>
  <c r="P6856" i="3"/>
  <c r="K6855" i="3"/>
  <c r="P6855" i="3" s="1"/>
  <c r="L6855" i="3"/>
  <c r="M6855" i="3"/>
  <c r="N6855" i="3"/>
  <c r="K6854" i="3"/>
  <c r="L6854" i="3"/>
  <c r="M6854" i="3"/>
  <c r="N6854" i="3"/>
  <c r="P6854" i="3"/>
  <c r="K6853" i="3"/>
  <c r="L6853" i="3"/>
  <c r="M6853" i="3"/>
  <c r="N6853" i="3"/>
  <c r="P6853" i="3"/>
  <c r="K6852" i="3"/>
  <c r="L6852" i="3"/>
  <c r="M6852" i="3"/>
  <c r="N6852" i="3"/>
  <c r="P6852" i="3"/>
  <c r="K6851" i="3"/>
  <c r="L6851" i="3"/>
  <c r="M6851" i="3"/>
  <c r="N6851" i="3"/>
  <c r="P6851" i="3"/>
  <c r="K6850" i="3"/>
  <c r="L6850" i="3"/>
  <c r="M6850" i="3"/>
  <c r="N6850" i="3"/>
  <c r="P6850" i="3"/>
  <c r="K6849" i="3"/>
  <c r="L6849" i="3"/>
  <c r="M6849" i="3"/>
  <c r="N6849" i="3"/>
  <c r="P6849" i="3"/>
  <c r="K6848" i="3"/>
  <c r="L6848" i="3"/>
  <c r="M6848" i="3"/>
  <c r="N6848" i="3"/>
  <c r="P6848" i="3"/>
  <c r="K1763" i="2"/>
  <c r="M1763" i="2"/>
  <c r="N1763" i="2"/>
  <c r="L1763" i="2" s="1"/>
  <c r="O1763" i="2"/>
  <c r="P1763" i="2"/>
  <c r="S1763" i="2"/>
  <c r="K6847" i="3"/>
  <c r="L6847" i="3"/>
  <c r="M6847" i="3"/>
  <c r="N6847" i="3"/>
  <c r="P6847" i="3"/>
  <c r="O6848" i="3" l="1"/>
  <c r="O6852" i="3"/>
  <c r="O6856" i="3"/>
  <c r="O6857" i="3"/>
  <c r="O6851" i="3"/>
  <c r="O6855" i="3"/>
  <c r="O6859" i="3"/>
  <c r="O6863" i="3"/>
  <c r="O6865" i="3"/>
  <c r="O6847" i="3"/>
  <c r="O6849" i="3"/>
  <c r="O6866" i="3"/>
  <c r="O6853" i="3"/>
  <c r="O6861" i="3"/>
  <c r="O6850" i="3"/>
  <c r="O6854" i="3"/>
  <c r="O6858" i="3"/>
  <c r="O6862" i="3"/>
  <c r="L1764" i="2"/>
  <c r="O6867" i="3"/>
  <c r="Q1763" i="2"/>
  <c r="Q1764" i="2"/>
  <c r="K6846" i="3"/>
  <c r="P6846" i="3" s="1"/>
  <c r="L6846" i="3"/>
  <c r="M6846" i="3"/>
  <c r="N6846" i="3"/>
  <c r="K6845" i="3"/>
  <c r="L6845" i="3"/>
  <c r="M6845" i="3"/>
  <c r="N6845" i="3"/>
  <c r="P6845" i="3"/>
  <c r="K6844" i="3"/>
  <c r="P6844" i="3" s="1"/>
  <c r="L6844" i="3"/>
  <c r="M6844" i="3"/>
  <c r="N6844" i="3"/>
  <c r="K6843" i="3"/>
  <c r="L6843" i="3"/>
  <c r="M6843" i="3"/>
  <c r="N6843" i="3"/>
  <c r="P6843" i="3"/>
  <c r="K6842" i="3"/>
  <c r="L6842" i="3"/>
  <c r="M6842" i="3"/>
  <c r="N6842" i="3"/>
  <c r="P6842" i="3"/>
  <c r="K6841" i="3"/>
  <c r="L6841" i="3"/>
  <c r="M6841" i="3"/>
  <c r="N6841" i="3"/>
  <c r="P6841" i="3"/>
  <c r="K6840" i="3"/>
  <c r="L6840" i="3"/>
  <c r="M6840" i="3"/>
  <c r="N6840" i="3"/>
  <c r="P6840" i="3"/>
  <c r="K6839" i="3"/>
  <c r="L6839" i="3"/>
  <c r="M6839" i="3"/>
  <c r="N6839" i="3"/>
  <c r="P6839" i="3"/>
  <c r="K6838" i="3"/>
  <c r="L6838" i="3"/>
  <c r="M6838" i="3"/>
  <c r="N6838" i="3"/>
  <c r="P6838" i="3"/>
  <c r="K6837" i="3"/>
  <c r="L6837" i="3"/>
  <c r="M6837" i="3"/>
  <c r="N6837" i="3"/>
  <c r="P6837" i="3"/>
  <c r="K6836" i="3"/>
  <c r="P6836" i="3" s="1"/>
  <c r="L6836" i="3"/>
  <c r="M6836" i="3"/>
  <c r="N6836" i="3"/>
  <c r="K6835" i="3"/>
  <c r="L6835" i="3"/>
  <c r="M6835" i="3"/>
  <c r="N6835" i="3"/>
  <c r="P6835" i="3"/>
  <c r="K6834" i="3"/>
  <c r="P6834" i="3" s="1"/>
  <c r="L6834" i="3"/>
  <c r="M6834" i="3"/>
  <c r="N6834" i="3"/>
  <c r="K6833" i="3"/>
  <c r="P6833" i="3" s="1"/>
  <c r="L6833" i="3"/>
  <c r="M6833" i="3"/>
  <c r="N6833" i="3"/>
  <c r="K6832" i="3"/>
  <c r="L6832" i="3"/>
  <c r="M6832" i="3"/>
  <c r="N6832" i="3"/>
  <c r="P6832" i="3"/>
  <c r="L350" i="5"/>
  <c r="K1762" i="2"/>
  <c r="M1762" i="2" s="1"/>
  <c r="N1762" i="2"/>
  <c r="O1762" i="2"/>
  <c r="P1762" i="2"/>
  <c r="S1762" i="2"/>
  <c r="K6831" i="3"/>
  <c r="P6831" i="3" s="1"/>
  <c r="L6831" i="3"/>
  <c r="M6831" i="3"/>
  <c r="N6831" i="3"/>
  <c r="O6832" i="3" l="1"/>
  <c r="O6842" i="3"/>
  <c r="O6836" i="3"/>
  <c r="O6840" i="3"/>
  <c r="O6843" i="3"/>
  <c r="O6837" i="3"/>
  <c r="O6841" i="3"/>
  <c r="O6831" i="3"/>
  <c r="O6833" i="3"/>
  <c r="O6845" i="3"/>
  <c r="O6846" i="3"/>
  <c r="Q1762" i="2"/>
  <c r="O6838" i="3"/>
  <c r="O6835" i="3"/>
  <c r="L1762" i="2"/>
  <c r="O6834" i="3"/>
  <c r="O6839" i="3"/>
  <c r="O6844" i="3"/>
  <c r="K6830" i="3"/>
  <c r="L6830" i="3"/>
  <c r="M6830" i="3"/>
  <c r="N6830" i="3"/>
  <c r="P6830" i="3"/>
  <c r="K6829" i="3"/>
  <c r="P6829" i="3" s="1"/>
  <c r="L6829" i="3"/>
  <c r="M6829" i="3"/>
  <c r="N6829" i="3"/>
  <c r="M93" i="6"/>
  <c r="K1761" i="2"/>
  <c r="M1761" i="2"/>
  <c r="N1761" i="2"/>
  <c r="O1761" i="2"/>
  <c r="P1761" i="2"/>
  <c r="S1761" i="2"/>
  <c r="K6828" i="3"/>
  <c r="P6828" i="3" s="1"/>
  <c r="L6828" i="3"/>
  <c r="M6828" i="3"/>
  <c r="N6828" i="3"/>
  <c r="L1761" i="2" l="1"/>
  <c r="Q1761" i="2"/>
  <c r="O6829" i="3"/>
  <c r="O6828" i="3"/>
  <c r="O6830" i="3"/>
  <c r="K6827" i="3"/>
  <c r="P6827" i="3" s="1"/>
  <c r="L6827" i="3"/>
  <c r="M6827" i="3"/>
  <c r="N6827" i="3"/>
  <c r="K6826" i="3"/>
  <c r="L6826" i="3"/>
  <c r="M6826" i="3"/>
  <c r="N6826" i="3"/>
  <c r="P6826" i="3"/>
  <c r="K1760" i="2"/>
  <c r="M1760" i="2" s="1"/>
  <c r="N1760" i="2"/>
  <c r="O1760" i="2"/>
  <c r="P1760" i="2"/>
  <c r="S1760" i="2"/>
  <c r="K6825" i="3"/>
  <c r="L6825" i="3"/>
  <c r="M6825" i="3"/>
  <c r="N6825" i="3"/>
  <c r="P6825" i="3"/>
  <c r="O6826" i="3" l="1"/>
  <c r="Q1760" i="2"/>
  <c r="O6827" i="3"/>
  <c r="O6825" i="3"/>
  <c r="L1760" i="2"/>
  <c r="K6824" i="3"/>
  <c r="L6824" i="3"/>
  <c r="M6824" i="3"/>
  <c r="N6824" i="3"/>
  <c r="P6824" i="3"/>
  <c r="K6823" i="3"/>
  <c r="P6823" i="3" s="1"/>
  <c r="L6823" i="3"/>
  <c r="M6823" i="3"/>
  <c r="N6823" i="3"/>
  <c r="K6822" i="3"/>
  <c r="P6822" i="3" s="1"/>
  <c r="L6822" i="3"/>
  <c r="M6822" i="3"/>
  <c r="N6822" i="3"/>
  <c r="K1759" i="2"/>
  <c r="N1759" i="2"/>
  <c r="O1759" i="2"/>
  <c r="P1759" i="2"/>
  <c r="S1759" i="2"/>
  <c r="K6821" i="3"/>
  <c r="P6821" i="3" s="1"/>
  <c r="L6821" i="3"/>
  <c r="M6821" i="3"/>
  <c r="N6821" i="3"/>
  <c r="O6823" i="3" l="1"/>
  <c r="O6824" i="3"/>
  <c r="O6822" i="3"/>
  <c r="L1759" i="2"/>
  <c r="O6821" i="3"/>
  <c r="Q1759" i="2"/>
  <c r="M1759" i="2"/>
  <c r="K6820" i="3"/>
  <c r="L6820" i="3"/>
  <c r="M6820" i="3"/>
  <c r="N6820" i="3"/>
  <c r="P6820" i="3"/>
  <c r="K6819" i="3"/>
  <c r="P6819" i="3" s="1"/>
  <c r="L6819" i="3"/>
  <c r="M6819" i="3"/>
  <c r="N6819" i="3"/>
  <c r="K6818" i="3"/>
  <c r="L6818" i="3"/>
  <c r="M6818" i="3"/>
  <c r="N6818" i="3"/>
  <c r="P6818" i="3"/>
  <c r="K6817" i="3"/>
  <c r="P6817" i="3" s="1"/>
  <c r="L6817" i="3"/>
  <c r="M6817" i="3"/>
  <c r="N6817" i="3"/>
  <c r="K6816" i="3"/>
  <c r="L6816" i="3"/>
  <c r="M6816" i="3"/>
  <c r="N6816" i="3"/>
  <c r="P6816" i="3"/>
  <c r="K1758" i="2"/>
  <c r="M1758" i="2" s="1"/>
  <c r="N1758" i="2"/>
  <c r="O1758" i="2"/>
  <c r="P1758" i="2"/>
  <c r="S1758" i="2"/>
  <c r="K6815" i="3"/>
  <c r="L6815" i="3"/>
  <c r="M6815" i="3"/>
  <c r="N6815" i="3"/>
  <c r="P6815" i="3"/>
  <c r="O6815" i="3" l="1"/>
  <c r="Q1758" i="2"/>
  <c r="O6818" i="3"/>
  <c r="O6819" i="3"/>
  <c r="L1758" i="2"/>
  <c r="O6820" i="3"/>
  <c r="O6816" i="3"/>
  <c r="O6817" i="3"/>
  <c r="K6814" i="3"/>
  <c r="P6814" i="3" s="1"/>
  <c r="L6814" i="3"/>
  <c r="M6814" i="3"/>
  <c r="N6814" i="3"/>
  <c r="K6813" i="3"/>
  <c r="L6813" i="3"/>
  <c r="M6813" i="3"/>
  <c r="N6813" i="3"/>
  <c r="P6813" i="3"/>
  <c r="L349" i="5"/>
  <c r="K1757" i="2"/>
  <c r="M1757" i="2" s="1"/>
  <c r="N1757" i="2"/>
  <c r="O1757" i="2"/>
  <c r="P1757" i="2"/>
  <c r="S1757" i="2"/>
  <c r="K6812" i="3"/>
  <c r="L6812" i="3"/>
  <c r="M6812" i="3"/>
  <c r="N6812" i="3"/>
  <c r="P6812" i="3"/>
  <c r="K6811" i="3"/>
  <c r="L6811" i="3"/>
  <c r="M6811" i="3"/>
  <c r="N6811" i="3"/>
  <c r="P6811" i="3"/>
  <c r="K6810" i="3"/>
  <c r="P6810" i="3" s="1"/>
  <c r="L6810" i="3"/>
  <c r="M6810" i="3"/>
  <c r="N6810" i="3"/>
  <c r="K6809" i="3"/>
  <c r="L6809" i="3"/>
  <c r="M6809" i="3"/>
  <c r="N6809" i="3"/>
  <c r="P6809" i="3"/>
  <c r="K6808" i="3"/>
  <c r="L6808" i="3"/>
  <c r="M6808" i="3"/>
  <c r="N6808" i="3"/>
  <c r="P6808" i="3"/>
  <c r="K6807" i="3"/>
  <c r="P6807" i="3" s="1"/>
  <c r="L6807" i="3"/>
  <c r="M6807" i="3"/>
  <c r="N6807" i="3"/>
  <c r="O6808" i="3" l="1"/>
  <c r="O6812" i="3"/>
  <c r="O6814" i="3"/>
  <c r="O6813" i="3"/>
  <c r="O6807" i="3"/>
  <c r="O6811" i="3"/>
  <c r="O6809" i="3"/>
  <c r="O6810" i="3"/>
  <c r="L1757" i="2"/>
  <c r="Q1757" i="2"/>
  <c r="K6806" i="3"/>
  <c r="P6806" i="3" s="1"/>
  <c r="L6806" i="3"/>
  <c r="M6806" i="3"/>
  <c r="N6806" i="3"/>
  <c r="K6805" i="3"/>
  <c r="L6805" i="3"/>
  <c r="M6805" i="3"/>
  <c r="N6805" i="3"/>
  <c r="P6805" i="3"/>
  <c r="K6804" i="3"/>
  <c r="P6804" i="3" s="1"/>
  <c r="L6804" i="3"/>
  <c r="M6804" i="3"/>
  <c r="N6804" i="3"/>
  <c r="K1756" i="2"/>
  <c r="M1756" i="2" s="1"/>
  <c r="N1756" i="2"/>
  <c r="O1756" i="2"/>
  <c r="P1756" i="2"/>
  <c r="S1756" i="2"/>
  <c r="K6803" i="3"/>
  <c r="L6803" i="3"/>
  <c r="M6803" i="3"/>
  <c r="N6803" i="3"/>
  <c r="O6806" i="3" l="1"/>
  <c r="L1756" i="2"/>
  <c r="O6803" i="3"/>
  <c r="O6804" i="3"/>
  <c r="O6805" i="3"/>
  <c r="Q1756" i="2"/>
  <c r="P6803" i="3"/>
  <c r="K350" i="4"/>
  <c r="P350" i="4" s="1"/>
  <c r="L350" i="4"/>
  <c r="M350" i="4"/>
  <c r="N350" i="4"/>
  <c r="O350" i="4" l="1"/>
  <c r="K6802" i="3"/>
  <c r="L6802" i="3"/>
  <c r="M6802" i="3"/>
  <c r="O6802" i="3" s="1"/>
  <c r="N6802" i="3"/>
  <c r="P6802" i="3"/>
  <c r="K6801" i="3"/>
  <c r="L6801" i="3"/>
  <c r="M6801" i="3"/>
  <c r="N6801" i="3"/>
  <c r="P6801" i="3"/>
  <c r="K6800" i="3"/>
  <c r="L6800" i="3"/>
  <c r="M6800" i="3"/>
  <c r="N6800" i="3"/>
  <c r="P6800" i="3"/>
  <c r="K6799" i="3"/>
  <c r="L6799" i="3"/>
  <c r="M6799" i="3"/>
  <c r="N6799" i="3"/>
  <c r="P6799" i="3"/>
  <c r="K6798" i="3"/>
  <c r="L6798" i="3"/>
  <c r="M6798" i="3"/>
  <c r="O6798" i="3" s="1"/>
  <c r="N6798" i="3"/>
  <c r="P6798" i="3"/>
  <c r="K6797" i="3"/>
  <c r="L6797" i="3"/>
  <c r="M6797" i="3"/>
  <c r="N6797" i="3"/>
  <c r="P6797" i="3"/>
  <c r="K6796" i="3"/>
  <c r="P6796" i="3" s="1"/>
  <c r="L6796" i="3"/>
  <c r="M6796" i="3"/>
  <c r="N6796" i="3"/>
  <c r="K6795" i="3"/>
  <c r="L6795" i="3"/>
  <c r="M6795" i="3"/>
  <c r="N6795" i="3"/>
  <c r="P6795" i="3"/>
  <c r="K6794" i="3"/>
  <c r="L6794" i="3"/>
  <c r="M6794" i="3"/>
  <c r="N6794" i="3"/>
  <c r="P6794" i="3"/>
  <c r="K6793" i="3"/>
  <c r="L6793" i="3"/>
  <c r="M6793" i="3"/>
  <c r="N6793" i="3"/>
  <c r="P6793" i="3"/>
  <c r="K6792" i="3"/>
  <c r="P6792" i="3" s="1"/>
  <c r="L6792" i="3"/>
  <c r="M6792" i="3"/>
  <c r="N6792" i="3"/>
  <c r="K6791" i="3"/>
  <c r="L6791" i="3"/>
  <c r="M6791" i="3"/>
  <c r="N6791" i="3"/>
  <c r="P6791" i="3"/>
  <c r="K6790" i="3"/>
  <c r="P6790" i="3" s="1"/>
  <c r="L6790" i="3"/>
  <c r="M6790" i="3"/>
  <c r="N6790" i="3"/>
  <c r="K6789" i="3"/>
  <c r="L6789" i="3"/>
  <c r="M6789" i="3"/>
  <c r="N6789" i="3"/>
  <c r="P6789" i="3"/>
  <c r="K6788" i="3"/>
  <c r="P6788" i="3" s="1"/>
  <c r="L6788" i="3"/>
  <c r="M6788" i="3"/>
  <c r="N6788" i="3"/>
  <c r="L348" i="5"/>
  <c r="K1755" i="2"/>
  <c r="M1755" i="2" s="1"/>
  <c r="N1755" i="2"/>
  <c r="O1755" i="2"/>
  <c r="P1755" i="2"/>
  <c r="S1755" i="2"/>
  <c r="K6787" i="3"/>
  <c r="P6787" i="3" s="1"/>
  <c r="L6787" i="3"/>
  <c r="M6787" i="3"/>
  <c r="N6787" i="3"/>
  <c r="O6787" i="3" l="1"/>
  <c r="O6790" i="3"/>
  <c r="O6794" i="3"/>
  <c r="O6789" i="3"/>
  <c r="L1755" i="2"/>
  <c r="O6793" i="3"/>
  <c r="O6797" i="3"/>
  <c r="O6801" i="3"/>
  <c r="O6791" i="3"/>
  <c r="O6795" i="3"/>
  <c r="O6799" i="3"/>
  <c r="O6788" i="3"/>
  <c r="O6792" i="3"/>
  <c r="O6796" i="3"/>
  <c r="O6800" i="3"/>
  <c r="Q1755" i="2"/>
  <c r="K6786" i="3"/>
  <c r="L6786" i="3"/>
  <c r="M6786" i="3"/>
  <c r="N6786" i="3"/>
  <c r="P6786" i="3"/>
  <c r="K6785" i="3"/>
  <c r="P6785" i="3" s="1"/>
  <c r="L6785" i="3"/>
  <c r="M6785" i="3"/>
  <c r="N6785" i="3"/>
  <c r="K6784" i="3"/>
  <c r="L6784" i="3"/>
  <c r="M6784" i="3"/>
  <c r="N6784" i="3"/>
  <c r="P6784" i="3"/>
  <c r="K6783" i="3"/>
  <c r="L6783" i="3"/>
  <c r="M6783" i="3"/>
  <c r="N6783" i="3"/>
  <c r="P6783" i="3"/>
  <c r="K6782" i="3"/>
  <c r="L6782" i="3"/>
  <c r="M6782" i="3"/>
  <c r="N6782" i="3"/>
  <c r="P6782" i="3"/>
  <c r="K6781" i="3"/>
  <c r="L6781" i="3"/>
  <c r="M6781" i="3"/>
  <c r="N6781" i="3"/>
  <c r="P6781" i="3"/>
  <c r="K6780" i="3"/>
  <c r="L6780" i="3"/>
  <c r="M6780" i="3"/>
  <c r="N6780" i="3"/>
  <c r="P6780" i="3"/>
  <c r="K6779" i="3"/>
  <c r="L6779" i="3"/>
  <c r="M6779" i="3"/>
  <c r="N6779" i="3"/>
  <c r="P6779" i="3"/>
  <c r="K6778" i="3"/>
  <c r="P6778" i="3" s="1"/>
  <c r="L6778" i="3"/>
  <c r="M6778" i="3"/>
  <c r="N6778" i="3"/>
  <c r="K6777" i="3"/>
  <c r="P6777" i="3" s="1"/>
  <c r="L6777" i="3"/>
  <c r="M6777" i="3"/>
  <c r="N6777" i="3"/>
  <c r="K6776" i="3"/>
  <c r="L6776" i="3"/>
  <c r="M6776" i="3"/>
  <c r="N6776" i="3"/>
  <c r="P6776" i="3"/>
  <c r="K1754" i="2"/>
  <c r="N1754" i="2"/>
  <c r="O1754" i="2"/>
  <c r="P1754" i="2"/>
  <c r="S1754" i="2"/>
  <c r="K6775" i="3"/>
  <c r="P6775" i="3" s="1"/>
  <c r="L6775" i="3"/>
  <c r="M6775" i="3"/>
  <c r="N6775" i="3"/>
  <c r="O6777" i="3" l="1"/>
  <c r="O6786" i="3"/>
  <c r="O6775" i="3"/>
  <c r="L1754" i="2"/>
  <c r="O6778" i="3"/>
  <c r="O6782" i="3"/>
  <c r="O6779" i="3"/>
  <c r="O6783" i="3"/>
  <c r="O6776" i="3"/>
  <c r="O6780" i="3"/>
  <c r="O6784" i="3"/>
  <c r="O6781" i="3"/>
  <c r="O6785" i="3"/>
  <c r="Q1754" i="2"/>
  <c r="M1754" i="2"/>
  <c r="K1753" i="2"/>
  <c r="M1753" i="2" s="1"/>
  <c r="N1753" i="2"/>
  <c r="O1753" i="2"/>
  <c r="P1753" i="2"/>
  <c r="S1753" i="2"/>
  <c r="K6774" i="3"/>
  <c r="P6774" i="3" s="1"/>
  <c r="L6774" i="3"/>
  <c r="M6774" i="3"/>
  <c r="O6774" i="3" s="1"/>
  <c r="N6774" i="3"/>
  <c r="Q1753" i="2" l="1"/>
  <c r="L1753" i="2"/>
  <c r="K6773" i="3"/>
  <c r="P6773" i="3" s="1"/>
  <c r="L6773" i="3"/>
  <c r="M6773" i="3"/>
  <c r="N6773" i="3"/>
  <c r="K349" i="4"/>
  <c r="P349" i="4" s="1"/>
  <c r="L349" i="4"/>
  <c r="M349" i="4"/>
  <c r="N349" i="4"/>
  <c r="K1752" i="2"/>
  <c r="N1752" i="2"/>
  <c r="O1752" i="2"/>
  <c r="P1752" i="2"/>
  <c r="S1752" i="2"/>
  <c r="K348" i="4"/>
  <c r="L348" i="4"/>
  <c r="M348" i="4"/>
  <c r="N348" i="4"/>
  <c r="P348" i="4"/>
  <c r="L1752" i="2" l="1"/>
  <c r="O348" i="4"/>
  <c r="O6773" i="3"/>
  <c r="O349" i="4"/>
  <c r="Q1752" i="2"/>
  <c r="M1752" i="2"/>
  <c r="K6772" i="3"/>
  <c r="P6772" i="3" s="1"/>
  <c r="L6772" i="3"/>
  <c r="M6772" i="3"/>
  <c r="N6772" i="3"/>
  <c r="K6771" i="3"/>
  <c r="L6771" i="3"/>
  <c r="M6771" i="3"/>
  <c r="N6771" i="3"/>
  <c r="P6771" i="3"/>
  <c r="K6770" i="3"/>
  <c r="L6770" i="3"/>
  <c r="M6770" i="3"/>
  <c r="N6770" i="3"/>
  <c r="P6770" i="3"/>
  <c r="K6769" i="3"/>
  <c r="L6769" i="3"/>
  <c r="M6769" i="3"/>
  <c r="N6769" i="3"/>
  <c r="P6769" i="3"/>
  <c r="L347" i="5"/>
  <c r="K1751" i="2"/>
  <c r="N1751" i="2"/>
  <c r="O1751" i="2"/>
  <c r="P1751" i="2"/>
  <c r="S1751" i="2"/>
  <c r="K6768" i="3"/>
  <c r="P6768" i="3" s="1"/>
  <c r="L6768" i="3"/>
  <c r="M6768" i="3"/>
  <c r="N6768" i="3"/>
  <c r="O6768" i="3" l="1"/>
  <c r="O6772" i="3"/>
  <c r="O6770" i="3"/>
  <c r="O6771" i="3"/>
  <c r="O6769" i="3"/>
  <c r="L1751" i="2"/>
  <c r="Q1751" i="2"/>
  <c r="M1751" i="2"/>
  <c r="K6767" i="3"/>
  <c r="L6767" i="3"/>
  <c r="M6767" i="3"/>
  <c r="N6767" i="3"/>
  <c r="P6767" i="3"/>
  <c r="K6766" i="3"/>
  <c r="L6766" i="3"/>
  <c r="M6766" i="3"/>
  <c r="N6766" i="3"/>
  <c r="P6766" i="3"/>
  <c r="K6765" i="3"/>
  <c r="L6765" i="3"/>
  <c r="M6765" i="3"/>
  <c r="N6765" i="3"/>
  <c r="P6765" i="3"/>
  <c r="K6764" i="3"/>
  <c r="P6764" i="3" s="1"/>
  <c r="L6764" i="3"/>
  <c r="M6764" i="3"/>
  <c r="N6764" i="3"/>
  <c r="K6763" i="3"/>
  <c r="L6763" i="3"/>
  <c r="M6763" i="3"/>
  <c r="N6763" i="3"/>
  <c r="P6763" i="3"/>
  <c r="K6762" i="3"/>
  <c r="L6762" i="3"/>
  <c r="M6762" i="3"/>
  <c r="N6762" i="3"/>
  <c r="P6762" i="3"/>
  <c r="K6761" i="3"/>
  <c r="P6761" i="3" s="1"/>
  <c r="L6761" i="3"/>
  <c r="M6761" i="3"/>
  <c r="N6761" i="3"/>
  <c r="K6760" i="3"/>
  <c r="P6760" i="3" s="1"/>
  <c r="L6760" i="3"/>
  <c r="M6760" i="3"/>
  <c r="N6760" i="3"/>
  <c r="K6759" i="3"/>
  <c r="L6759" i="3"/>
  <c r="M6759" i="3"/>
  <c r="N6759" i="3"/>
  <c r="P6759" i="3"/>
  <c r="K6758" i="3"/>
  <c r="P6758" i="3" s="1"/>
  <c r="L6758" i="3"/>
  <c r="M6758" i="3"/>
  <c r="N6758" i="3"/>
  <c r="K6757" i="3"/>
  <c r="P6757" i="3" s="1"/>
  <c r="L6757" i="3"/>
  <c r="M6757" i="3"/>
  <c r="N6757" i="3"/>
  <c r="K6756" i="3"/>
  <c r="L6756" i="3"/>
  <c r="M6756" i="3"/>
  <c r="N6756" i="3"/>
  <c r="P6756" i="3"/>
  <c r="K6755" i="3"/>
  <c r="L6755" i="3"/>
  <c r="M6755" i="3"/>
  <c r="N6755" i="3"/>
  <c r="P6755" i="3"/>
  <c r="K6754" i="3"/>
  <c r="L6754" i="3"/>
  <c r="M6754" i="3"/>
  <c r="N6754" i="3"/>
  <c r="P6754" i="3"/>
  <c r="K6753" i="3"/>
  <c r="L6753" i="3"/>
  <c r="M6753" i="3"/>
  <c r="N6753" i="3"/>
  <c r="P6753" i="3"/>
  <c r="K6752" i="3"/>
  <c r="L6752" i="3"/>
  <c r="M6752" i="3"/>
  <c r="N6752" i="3"/>
  <c r="P6752" i="3"/>
  <c r="K6751" i="3"/>
  <c r="P6751" i="3" s="1"/>
  <c r="L6751" i="3"/>
  <c r="M6751" i="3"/>
  <c r="N6751" i="3"/>
  <c r="K6750" i="3"/>
  <c r="L6750" i="3"/>
  <c r="M6750" i="3"/>
  <c r="N6750" i="3"/>
  <c r="P6750" i="3"/>
  <c r="K6749" i="3"/>
  <c r="P6749" i="3" s="1"/>
  <c r="L6749" i="3"/>
  <c r="M6749" i="3"/>
  <c r="N6749" i="3"/>
  <c r="K1750" i="2"/>
  <c r="N1750" i="2"/>
  <c r="O1750" i="2"/>
  <c r="P1750" i="2"/>
  <c r="S1750" i="2"/>
  <c r="K6748" i="3"/>
  <c r="L6748" i="3"/>
  <c r="M6748" i="3"/>
  <c r="N6748" i="3"/>
  <c r="L1750" i="2" l="1"/>
  <c r="O6761" i="3"/>
  <c r="O6766" i="3"/>
  <c r="O6767" i="3"/>
  <c r="O6753" i="3"/>
  <c r="O6758" i="3"/>
  <c r="O6749" i="3"/>
  <c r="O6760" i="3"/>
  <c r="O6764" i="3"/>
  <c r="O6757" i="3"/>
  <c r="O6748" i="3"/>
  <c r="O6750" i="3"/>
  <c r="O6754" i="3"/>
  <c r="O6765" i="3"/>
  <c r="O6762" i="3"/>
  <c r="O6752" i="3"/>
  <c r="O6756" i="3"/>
  <c r="O6759" i="3"/>
  <c r="O6751" i="3"/>
  <c r="O6755" i="3"/>
  <c r="O6763" i="3"/>
  <c r="Q1750" i="2"/>
  <c r="M1750" i="2"/>
  <c r="P6748" i="3"/>
  <c r="K6747" i="3"/>
  <c r="L6747" i="3"/>
  <c r="M6747" i="3"/>
  <c r="N6747" i="3"/>
  <c r="P6747" i="3"/>
  <c r="K6746" i="3"/>
  <c r="P6746" i="3" s="1"/>
  <c r="L6746" i="3"/>
  <c r="M6746" i="3"/>
  <c r="N6746" i="3"/>
  <c r="K6745" i="3"/>
  <c r="L6745" i="3"/>
  <c r="M6745" i="3"/>
  <c r="N6745" i="3"/>
  <c r="P6745" i="3"/>
  <c r="K6744" i="3"/>
  <c r="L6744" i="3"/>
  <c r="M6744" i="3"/>
  <c r="N6744" i="3"/>
  <c r="P6744" i="3"/>
  <c r="L346" i="5"/>
  <c r="K1749" i="2"/>
  <c r="N1749" i="2"/>
  <c r="O1749" i="2"/>
  <c r="P1749" i="2"/>
  <c r="S1749" i="2"/>
  <c r="K6743" i="3"/>
  <c r="L6743" i="3"/>
  <c r="M6743" i="3"/>
  <c r="O6743" i="3" s="1"/>
  <c r="N6743" i="3"/>
  <c r="P6743" i="3"/>
  <c r="K6742" i="3"/>
  <c r="P6742" i="3" s="1"/>
  <c r="L6742" i="3"/>
  <c r="M6742" i="3"/>
  <c r="N6742" i="3"/>
  <c r="K6741" i="3"/>
  <c r="P6741" i="3" s="1"/>
  <c r="L6741" i="3"/>
  <c r="M6741" i="3"/>
  <c r="N6741" i="3"/>
  <c r="K6740" i="3"/>
  <c r="P6740" i="3" s="1"/>
  <c r="L6740" i="3"/>
  <c r="M6740" i="3"/>
  <c r="N6740" i="3"/>
  <c r="K6739" i="3"/>
  <c r="L6739" i="3"/>
  <c r="M6739" i="3"/>
  <c r="N6739" i="3"/>
  <c r="P6739" i="3"/>
  <c r="K6738" i="3"/>
  <c r="L6738" i="3"/>
  <c r="M6738" i="3"/>
  <c r="N6738" i="3"/>
  <c r="P6738" i="3"/>
  <c r="K1748" i="2"/>
  <c r="M1748" i="2" s="1"/>
  <c r="L1748" i="2"/>
  <c r="N1748" i="2"/>
  <c r="O1748" i="2"/>
  <c r="P1748" i="2"/>
  <c r="S1748" i="2"/>
  <c r="K6737" i="3"/>
  <c r="L6737" i="3"/>
  <c r="M6737" i="3"/>
  <c r="N6737" i="3"/>
  <c r="O6738" i="3" l="1"/>
  <c r="O6746" i="3"/>
  <c r="L1749" i="2"/>
  <c r="O6745" i="3"/>
  <c r="O6739" i="3"/>
  <c r="O6742" i="3"/>
  <c r="O6744" i="3"/>
  <c r="O6747" i="3"/>
  <c r="O6740" i="3"/>
  <c r="O6737" i="3"/>
  <c r="O6741" i="3"/>
  <c r="Q1749" i="2"/>
  <c r="M1749" i="2"/>
  <c r="Q1748" i="2"/>
  <c r="P6737" i="3"/>
  <c r="K6736" i="3"/>
  <c r="L6736" i="3"/>
  <c r="M6736" i="3"/>
  <c r="N6736" i="3"/>
  <c r="P6736" i="3"/>
  <c r="K6735" i="3"/>
  <c r="P6735" i="3" s="1"/>
  <c r="L6735" i="3"/>
  <c r="M6735" i="3"/>
  <c r="N6735" i="3"/>
  <c r="M92" i="6"/>
  <c r="K1747" i="2"/>
  <c r="N1747" i="2"/>
  <c r="O1747" i="2"/>
  <c r="P1747" i="2"/>
  <c r="S1747" i="2"/>
  <c r="K6734" i="3"/>
  <c r="L6734" i="3"/>
  <c r="M6734" i="3"/>
  <c r="N6734" i="3"/>
  <c r="L1747" i="2" l="1"/>
  <c r="O6736" i="3"/>
  <c r="O6734" i="3"/>
  <c r="O6735" i="3"/>
  <c r="Q1747" i="2"/>
  <c r="M1747" i="2"/>
  <c r="P6734" i="3"/>
  <c r="K6733" i="3"/>
  <c r="P6733" i="3" s="1"/>
  <c r="L6733" i="3"/>
  <c r="M6733" i="3"/>
  <c r="N6733" i="3"/>
  <c r="K6732" i="3"/>
  <c r="L6732" i="3"/>
  <c r="M6732" i="3"/>
  <c r="N6732" i="3"/>
  <c r="P6732" i="3"/>
  <c r="K1746" i="2"/>
  <c r="M1746" i="2" s="1"/>
  <c r="N1746" i="2"/>
  <c r="O1746" i="2"/>
  <c r="P1746" i="2"/>
  <c r="S1746" i="2"/>
  <c r="K6731" i="3"/>
  <c r="L6731" i="3"/>
  <c r="M6731" i="3"/>
  <c r="N6731" i="3"/>
  <c r="P6731" i="3"/>
  <c r="K1745" i="2"/>
  <c r="M1745" i="2"/>
  <c r="N1745" i="2"/>
  <c r="O1745" i="2"/>
  <c r="P1745" i="2"/>
  <c r="S1745" i="2"/>
  <c r="K6730" i="3"/>
  <c r="L6730" i="3"/>
  <c r="M6730" i="3"/>
  <c r="N6730" i="3"/>
  <c r="P6730" i="3"/>
  <c r="O6731" i="3" l="1"/>
  <c r="O6730" i="3"/>
  <c r="O6732" i="3"/>
  <c r="O6733" i="3"/>
  <c r="L1745" i="2"/>
  <c r="L1746" i="2"/>
  <c r="Q1746" i="2"/>
  <c r="Q1745" i="2"/>
  <c r="L345" i="5"/>
  <c r="K1744" i="2"/>
  <c r="M1744" i="2" s="1"/>
  <c r="N1744" i="2"/>
  <c r="O1744" i="2"/>
  <c r="P1744" i="2"/>
  <c r="S1744" i="2"/>
  <c r="K6729" i="3"/>
  <c r="P6729" i="3" s="1"/>
  <c r="L6729" i="3"/>
  <c r="M6729" i="3"/>
  <c r="N6729" i="3"/>
  <c r="K6728" i="3"/>
  <c r="L6728" i="3"/>
  <c r="M6728" i="3"/>
  <c r="N6728" i="3"/>
  <c r="P6728" i="3"/>
  <c r="K6727" i="3"/>
  <c r="L6727" i="3"/>
  <c r="M6727" i="3"/>
  <c r="N6727" i="3"/>
  <c r="P6727" i="3"/>
  <c r="K6726" i="3"/>
  <c r="L6726" i="3"/>
  <c r="M6726" i="3"/>
  <c r="N6726" i="3"/>
  <c r="P6726" i="3"/>
  <c r="K6725" i="3"/>
  <c r="P6725" i="3" s="1"/>
  <c r="L6725" i="3"/>
  <c r="M6725" i="3"/>
  <c r="N6725" i="3"/>
  <c r="K6724" i="3"/>
  <c r="L6724" i="3"/>
  <c r="M6724" i="3"/>
  <c r="N6724" i="3"/>
  <c r="P6724" i="3"/>
  <c r="K6723" i="3"/>
  <c r="L6723" i="3"/>
  <c r="M6723" i="3"/>
  <c r="N6723" i="3"/>
  <c r="P6723" i="3"/>
  <c r="K6722" i="3"/>
  <c r="L6722" i="3"/>
  <c r="M6722" i="3"/>
  <c r="N6722" i="3"/>
  <c r="P6722" i="3"/>
  <c r="K6721" i="3"/>
  <c r="L6721" i="3"/>
  <c r="M6721" i="3"/>
  <c r="N6721" i="3"/>
  <c r="P6721" i="3"/>
  <c r="K6720" i="3"/>
  <c r="L6720" i="3"/>
  <c r="M6720" i="3"/>
  <c r="N6720" i="3"/>
  <c r="P6720" i="3"/>
  <c r="K6719" i="3"/>
  <c r="P6719" i="3" s="1"/>
  <c r="L6719" i="3"/>
  <c r="M6719" i="3"/>
  <c r="N6719" i="3"/>
  <c r="K6718" i="3"/>
  <c r="P6718" i="3" s="1"/>
  <c r="L6718" i="3"/>
  <c r="M6718" i="3"/>
  <c r="N6718" i="3"/>
  <c r="K6717" i="3"/>
  <c r="P6717" i="3" s="1"/>
  <c r="L6717" i="3"/>
  <c r="M6717" i="3"/>
  <c r="N6717" i="3"/>
  <c r="K6716" i="3"/>
  <c r="P6716" i="3" s="1"/>
  <c r="L6716" i="3"/>
  <c r="M6716" i="3"/>
  <c r="N6716" i="3"/>
  <c r="L344" i="5"/>
  <c r="K1743" i="2"/>
  <c r="M1743" i="2" s="1"/>
  <c r="N1743" i="2"/>
  <c r="O1743" i="2"/>
  <c r="P1743" i="2"/>
  <c r="S1743" i="2"/>
  <c r="K6715" i="3"/>
  <c r="P6715" i="3" s="1"/>
  <c r="L6715" i="3"/>
  <c r="M6715" i="3"/>
  <c r="N6715" i="3"/>
  <c r="O6717" i="3" l="1"/>
  <c r="O6721" i="3"/>
  <c r="O6725" i="3"/>
  <c r="O6729" i="3"/>
  <c r="O6715" i="3"/>
  <c r="O6718" i="3"/>
  <c r="O6722" i="3"/>
  <c r="O6726" i="3"/>
  <c r="O6719" i="3"/>
  <c r="O6723" i="3"/>
  <c r="O6727" i="3"/>
  <c r="O6716" i="3"/>
  <c r="O6720" i="3"/>
  <c r="O6724" i="3"/>
  <c r="O6728" i="3"/>
  <c r="L1743" i="2"/>
  <c r="L1744" i="2"/>
  <c r="Q1744" i="2"/>
  <c r="Q1743" i="2"/>
  <c r="K347" i="4"/>
  <c r="P347" i="4" s="1"/>
  <c r="L347" i="4"/>
  <c r="M347" i="4"/>
  <c r="N347" i="4"/>
  <c r="K6714" i="3"/>
  <c r="P6714" i="3" s="1"/>
  <c r="L6714" i="3"/>
  <c r="M6714" i="3"/>
  <c r="N6714" i="3"/>
  <c r="K6713" i="3"/>
  <c r="P6713" i="3" s="1"/>
  <c r="L6713" i="3"/>
  <c r="M6713" i="3"/>
  <c r="N6713" i="3"/>
  <c r="K6712" i="3"/>
  <c r="L6712" i="3"/>
  <c r="M6712" i="3"/>
  <c r="N6712" i="3"/>
  <c r="P6712" i="3"/>
  <c r="K6711" i="3"/>
  <c r="P6711" i="3" s="1"/>
  <c r="L6711" i="3"/>
  <c r="M6711" i="3"/>
  <c r="N6711" i="3"/>
  <c r="K6710" i="3"/>
  <c r="P6710" i="3" s="1"/>
  <c r="L6710" i="3"/>
  <c r="M6710" i="3"/>
  <c r="N6710" i="3"/>
  <c r="K6709" i="3"/>
  <c r="L6709" i="3"/>
  <c r="M6709" i="3"/>
  <c r="N6709" i="3"/>
  <c r="P6709" i="3"/>
  <c r="K6708" i="3"/>
  <c r="L6708" i="3"/>
  <c r="M6708" i="3"/>
  <c r="N6708" i="3"/>
  <c r="P6708" i="3"/>
  <c r="K6707" i="3"/>
  <c r="L6707" i="3"/>
  <c r="M6707" i="3"/>
  <c r="N6707" i="3"/>
  <c r="P6707" i="3"/>
  <c r="K6706" i="3"/>
  <c r="L6706" i="3"/>
  <c r="M6706" i="3"/>
  <c r="N6706" i="3"/>
  <c r="P6706" i="3"/>
  <c r="K6705" i="3"/>
  <c r="L6705" i="3"/>
  <c r="M6705" i="3"/>
  <c r="N6705" i="3"/>
  <c r="P6705" i="3"/>
  <c r="K6704" i="3"/>
  <c r="L6704" i="3"/>
  <c r="M6704" i="3"/>
  <c r="N6704" i="3"/>
  <c r="P6704" i="3"/>
  <c r="K6703" i="3"/>
  <c r="L6703" i="3"/>
  <c r="M6703" i="3"/>
  <c r="N6703" i="3"/>
  <c r="P6703" i="3"/>
  <c r="K6702" i="3"/>
  <c r="L6702" i="3"/>
  <c r="M6702" i="3"/>
  <c r="N6702" i="3"/>
  <c r="P6702" i="3"/>
  <c r="K6701" i="3"/>
  <c r="P6701" i="3" s="1"/>
  <c r="L6701" i="3"/>
  <c r="M6701" i="3"/>
  <c r="N6701" i="3"/>
  <c r="K6700" i="3"/>
  <c r="L6700" i="3"/>
  <c r="M6700" i="3"/>
  <c r="N6700" i="3"/>
  <c r="P6700" i="3"/>
  <c r="K6699" i="3"/>
  <c r="P6699" i="3" s="1"/>
  <c r="L6699" i="3"/>
  <c r="M6699" i="3"/>
  <c r="N6699" i="3"/>
  <c r="K1742" i="2"/>
  <c r="N1742" i="2"/>
  <c r="O1742" i="2"/>
  <c r="P1742" i="2"/>
  <c r="S1742" i="2"/>
  <c r="K6698" i="3"/>
  <c r="P6698" i="3" s="1"/>
  <c r="L6698" i="3"/>
  <c r="M6698" i="3"/>
  <c r="N6698" i="3"/>
  <c r="O6713" i="3" l="1"/>
  <c r="O6705" i="3"/>
  <c r="O6709" i="3"/>
  <c r="O6702" i="3"/>
  <c r="O6704" i="3"/>
  <c r="O6699" i="3"/>
  <c r="O6703" i="3"/>
  <c r="O6706" i="3"/>
  <c r="O6710" i="3"/>
  <c r="O6714" i="3"/>
  <c r="L1742" i="2"/>
  <c r="O6700" i="3"/>
  <c r="O6707" i="3"/>
  <c r="O6711" i="3"/>
  <c r="O6698" i="3"/>
  <c r="O6701" i="3"/>
  <c r="O6708" i="3"/>
  <c r="O6712" i="3"/>
  <c r="O347" i="4"/>
  <c r="Q1742" i="2"/>
  <c r="M1742" i="2"/>
  <c r="K6697" i="3"/>
  <c r="P6697" i="3" s="1"/>
  <c r="L6697" i="3"/>
  <c r="M6697" i="3"/>
  <c r="O6697" i="3" s="1"/>
  <c r="N6697" i="3"/>
  <c r="K6696" i="3"/>
  <c r="P6696" i="3" s="1"/>
  <c r="L6696" i="3"/>
  <c r="M6696" i="3"/>
  <c r="N6696" i="3"/>
  <c r="L343" i="5"/>
  <c r="K1741" i="2"/>
  <c r="N1741" i="2"/>
  <c r="O1741" i="2"/>
  <c r="P1741" i="2"/>
  <c r="S1741" i="2"/>
  <c r="K6695" i="3"/>
  <c r="L6695" i="3"/>
  <c r="M6695" i="3"/>
  <c r="N6695" i="3"/>
  <c r="L1741" i="2" l="1"/>
  <c r="O6696" i="3"/>
  <c r="O6695" i="3"/>
  <c r="Q1741" i="2"/>
  <c r="M1741" i="2"/>
  <c r="P6695" i="3"/>
  <c r="K6694" i="3"/>
  <c r="P6694" i="3" s="1"/>
  <c r="L6694" i="3"/>
  <c r="M6694" i="3"/>
  <c r="N6694" i="3"/>
  <c r="K1740" i="2"/>
  <c r="N1740" i="2"/>
  <c r="O1740" i="2"/>
  <c r="P1740" i="2"/>
  <c r="S1740" i="2"/>
  <c r="K6693" i="3"/>
  <c r="L6693" i="3"/>
  <c r="M6693" i="3"/>
  <c r="N6693" i="3"/>
  <c r="P6693" i="3"/>
  <c r="O6694" i="3" l="1"/>
  <c r="L1740" i="2"/>
  <c r="O6693" i="3"/>
  <c r="Q1740" i="2"/>
  <c r="M1740" i="2"/>
  <c r="K346" i="4"/>
  <c r="P346" i="4" s="1"/>
  <c r="L346" i="4"/>
  <c r="M346" i="4"/>
  <c r="N346" i="4"/>
  <c r="K6692" i="3"/>
  <c r="L6692" i="3"/>
  <c r="M6692" i="3"/>
  <c r="O6692" i="3" s="1"/>
  <c r="N6692" i="3"/>
  <c r="P6692" i="3"/>
  <c r="K6691" i="3"/>
  <c r="P6691" i="3" s="1"/>
  <c r="L6691" i="3"/>
  <c r="M6691" i="3"/>
  <c r="N6691" i="3"/>
  <c r="K6690" i="3"/>
  <c r="L6690" i="3"/>
  <c r="M6690" i="3"/>
  <c r="N6690" i="3"/>
  <c r="P6690" i="3"/>
  <c r="K6689" i="3"/>
  <c r="L6689" i="3"/>
  <c r="M6689" i="3"/>
  <c r="N6689" i="3"/>
  <c r="P6689" i="3"/>
  <c r="K6688" i="3"/>
  <c r="L6688" i="3"/>
  <c r="M6688" i="3"/>
  <c r="N6688" i="3"/>
  <c r="P6688" i="3"/>
  <c r="K6687" i="3"/>
  <c r="P6687" i="3" s="1"/>
  <c r="L6687" i="3"/>
  <c r="M6687" i="3"/>
  <c r="N6687" i="3"/>
  <c r="K6686" i="3"/>
  <c r="P6686" i="3" s="1"/>
  <c r="L6686" i="3"/>
  <c r="M6686" i="3"/>
  <c r="N6686" i="3"/>
  <c r="K6685" i="3"/>
  <c r="P6685" i="3" s="1"/>
  <c r="L6685" i="3"/>
  <c r="M6685" i="3"/>
  <c r="N6685" i="3"/>
  <c r="K1739" i="2"/>
  <c r="M1739" i="2" s="1"/>
  <c r="N1739" i="2"/>
  <c r="O1739" i="2"/>
  <c r="P1739" i="2"/>
  <c r="S1739" i="2"/>
  <c r="K6684" i="3"/>
  <c r="P6684" i="3" s="1"/>
  <c r="L6684" i="3"/>
  <c r="M6684" i="3"/>
  <c r="N6684" i="3"/>
  <c r="O6688" i="3" l="1"/>
  <c r="O6684" i="3"/>
  <c r="L1739" i="2"/>
  <c r="O6687" i="3"/>
  <c r="O6691" i="3"/>
  <c r="O6685" i="3"/>
  <c r="O6689" i="3"/>
  <c r="O6686" i="3"/>
  <c r="O6690" i="3"/>
  <c r="Q1739" i="2"/>
  <c r="O346" i="4"/>
  <c r="K6683" i="3"/>
  <c r="P6683" i="3" s="1"/>
  <c r="L6683" i="3"/>
  <c r="M6683" i="3"/>
  <c r="N6683" i="3"/>
  <c r="K6682" i="3"/>
  <c r="L6682" i="3"/>
  <c r="M6682" i="3"/>
  <c r="N6682" i="3"/>
  <c r="P6682" i="3"/>
  <c r="K345" i="4"/>
  <c r="L345" i="4"/>
  <c r="M345" i="4"/>
  <c r="N345" i="4"/>
  <c r="P345" i="4"/>
  <c r="K6681" i="3"/>
  <c r="P6681" i="3" s="1"/>
  <c r="L6681" i="3"/>
  <c r="M6681" i="3"/>
  <c r="N6681" i="3"/>
  <c r="L342" i="5"/>
  <c r="K1738" i="2"/>
  <c r="N1738" i="2"/>
  <c r="O1738" i="2"/>
  <c r="P1738" i="2"/>
  <c r="S1738" i="2"/>
  <c r="K6680" i="3"/>
  <c r="P6680" i="3" s="1"/>
  <c r="L6680" i="3"/>
  <c r="M6680" i="3"/>
  <c r="N6680" i="3"/>
  <c r="O6680" i="3" l="1"/>
  <c r="O345" i="4"/>
  <c r="O6683" i="3"/>
  <c r="O6681" i="3"/>
  <c r="O6682" i="3"/>
  <c r="L1738" i="2"/>
  <c r="Q1738" i="2"/>
  <c r="M1738" i="2"/>
  <c r="K6679" i="3"/>
  <c r="L6679" i="3"/>
  <c r="M6679" i="3"/>
  <c r="N6679" i="3"/>
  <c r="P6679" i="3"/>
  <c r="K6678" i="3"/>
  <c r="L6678" i="3"/>
  <c r="M6678" i="3"/>
  <c r="N6678" i="3"/>
  <c r="O6679" i="3" l="1"/>
  <c r="O6678" i="3"/>
  <c r="P6678" i="3"/>
  <c r="K6677" i="3"/>
  <c r="L6677" i="3"/>
  <c r="M6677" i="3"/>
  <c r="N6677" i="3"/>
  <c r="P6677" i="3"/>
  <c r="K6676" i="3"/>
  <c r="L6676" i="3"/>
  <c r="M6676" i="3"/>
  <c r="N6676" i="3"/>
  <c r="P6676" i="3"/>
  <c r="K1737" i="2"/>
  <c r="N1737" i="2"/>
  <c r="O1737" i="2"/>
  <c r="P1737" i="2"/>
  <c r="S1737" i="2"/>
  <c r="K6675" i="3"/>
  <c r="L6675" i="3"/>
  <c r="M6675" i="3"/>
  <c r="O6675" i="3" s="1"/>
  <c r="N6675" i="3"/>
  <c r="P6675" i="3"/>
  <c r="K6674" i="3"/>
  <c r="P6674" i="3" s="1"/>
  <c r="L6674" i="3"/>
  <c r="M6674" i="3"/>
  <c r="N6674" i="3"/>
  <c r="K1736" i="2"/>
  <c r="N1736" i="2"/>
  <c r="O1736" i="2"/>
  <c r="P1736" i="2"/>
  <c r="S1736" i="2"/>
  <c r="K6673" i="3"/>
  <c r="L6673" i="3"/>
  <c r="M6673" i="3"/>
  <c r="O6673" i="3" s="1"/>
  <c r="N6673" i="3"/>
  <c r="P6673" i="3"/>
  <c r="K6672" i="3"/>
  <c r="L6672" i="3"/>
  <c r="M6672" i="3"/>
  <c r="N6672" i="3"/>
  <c r="P6672" i="3"/>
  <c r="K1735" i="2"/>
  <c r="N1735" i="2"/>
  <c r="O1735" i="2"/>
  <c r="P1735" i="2"/>
  <c r="S1735" i="2"/>
  <c r="K6671" i="3"/>
  <c r="P6671" i="3" s="1"/>
  <c r="L6671" i="3"/>
  <c r="M6671" i="3"/>
  <c r="N6671" i="3"/>
  <c r="K6670" i="3"/>
  <c r="L6670" i="3"/>
  <c r="M6670" i="3"/>
  <c r="N6670" i="3"/>
  <c r="P6670" i="3"/>
  <c r="K6669" i="3"/>
  <c r="L6669" i="3"/>
  <c r="M6669" i="3"/>
  <c r="N6669" i="3"/>
  <c r="P6669" i="3"/>
  <c r="O6674" i="3" l="1"/>
  <c r="O6671" i="3"/>
  <c r="L1737" i="2"/>
  <c r="O6669" i="3"/>
  <c r="O6672" i="3"/>
  <c r="O6670" i="3"/>
  <c r="L1735" i="2"/>
  <c r="L1736" i="2"/>
  <c r="O6676" i="3"/>
  <c r="O6677" i="3"/>
  <c r="Q1737" i="2"/>
  <c r="M1737" i="2"/>
  <c r="Q1736" i="2"/>
  <c r="M1736" i="2"/>
  <c r="Q1735" i="2"/>
  <c r="M1735" i="2"/>
  <c r="K344" i="4"/>
  <c r="P344" i="4" s="1"/>
  <c r="L344" i="4"/>
  <c r="M344" i="4"/>
  <c r="N344" i="4"/>
  <c r="K6668" i="3"/>
  <c r="L6668" i="3"/>
  <c r="M6668" i="3"/>
  <c r="N6668" i="3"/>
  <c r="P6668" i="3"/>
  <c r="K6667" i="3"/>
  <c r="L6667" i="3"/>
  <c r="M6667" i="3"/>
  <c r="N6667" i="3"/>
  <c r="P6667" i="3"/>
  <c r="K6666" i="3"/>
  <c r="L6666" i="3"/>
  <c r="M6666" i="3"/>
  <c r="N6666" i="3"/>
  <c r="P6666" i="3"/>
  <c r="M91" i="6"/>
  <c r="K1734" i="2"/>
  <c r="N1734" i="2"/>
  <c r="O1734" i="2"/>
  <c r="P1734" i="2"/>
  <c r="S1734" i="2"/>
  <c r="K6665" i="3"/>
  <c r="P6665" i="3" s="1"/>
  <c r="L6665" i="3"/>
  <c r="M6665" i="3"/>
  <c r="O6665" i="3" s="1"/>
  <c r="N6665" i="3"/>
  <c r="K6664" i="3"/>
  <c r="P6664" i="3" s="1"/>
  <c r="L6664" i="3"/>
  <c r="M6664" i="3"/>
  <c r="N6664" i="3"/>
  <c r="L341" i="5"/>
  <c r="K1733" i="2"/>
  <c r="N1733" i="2"/>
  <c r="O1733" i="2"/>
  <c r="P1733" i="2"/>
  <c r="S1733" i="2"/>
  <c r="K6663" i="3"/>
  <c r="P6663" i="3" s="1"/>
  <c r="L6663" i="3"/>
  <c r="M6663" i="3"/>
  <c r="N6663" i="3"/>
  <c r="O6663" i="3" l="1"/>
  <c r="O6668" i="3"/>
  <c r="O344" i="4"/>
  <c r="L1733" i="2"/>
  <c r="L1734" i="2"/>
  <c r="O6664" i="3"/>
  <c r="O6666" i="3"/>
  <c r="O6667" i="3"/>
  <c r="Q1734" i="2"/>
  <c r="M1734" i="2"/>
  <c r="Q1733" i="2"/>
  <c r="M1733" i="2"/>
  <c r="K6662" i="3"/>
  <c r="L6662" i="3"/>
  <c r="M6662" i="3"/>
  <c r="N6662" i="3"/>
  <c r="P6662" i="3"/>
  <c r="K6661" i="3"/>
  <c r="P6661" i="3" s="1"/>
  <c r="L6661" i="3"/>
  <c r="M6661" i="3"/>
  <c r="N6661" i="3"/>
  <c r="K6660" i="3"/>
  <c r="L6660" i="3"/>
  <c r="M6660" i="3"/>
  <c r="N6660" i="3"/>
  <c r="P6660" i="3"/>
  <c r="K6659" i="3"/>
  <c r="L6659" i="3"/>
  <c r="M6659" i="3"/>
  <c r="N6659" i="3"/>
  <c r="P6659" i="3"/>
  <c r="K6658" i="3"/>
  <c r="P6658" i="3" s="1"/>
  <c r="L6658" i="3"/>
  <c r="M6658" i="3"/>
  <c r="N6658" i="3"/>
  <c r="K6657" i="3"/>
  <c r="P6657" i="3" s="1"/>
  <c r="L6657" i="3"/>
  <c r="M6657" i="3"/>
  <c r="N6657" i="3"/>
  <c r="K6656" i="3"/>
  <c r="L6656" i="3"/>
  <c r="M6656" i="3"/>
  <c r="N6656" i="3"/>
  <c r="P6656" i="3"/>
  <c r="K6655" i="3"/>
  <c r="L6655" i="3"/>
  <c r="M6655" i="3"/>
  <c r="N6655" i="3"/>
  <c r="P6655" i="3"/>
  <c r="K6654" i="3"/>
  <c r="L6654" i="3"/>
  <c r="M6654" i="3"/>
  <c r="N6654" i="3"/>
  <c r="P6654" i="3"/>
  <c r="K6653" i="3"/>
  <c r="P6653" i="3" s="1"/>
  <c r="L6653" i="3"/>
  <c r="M6653" i="3"/>
  <c r="N6653" i="3"/>
  <c r="K1732" i="2"/>
  <c r="N1732" i="2"/>
  <c r="O1732" i="2"/>
  <c r="P1732" i="2"/>
  <c r="S1732" i="2"/>
  <c r="K6652" i="3"/>
  <c r="P6652" i="3" s="1"/>
  <c r="L6652" i="3"/>
  <c r="M6652" i="3"/>
  <c r="N6652" i="3"/>
  <c r="O6661" i="3" l="1"/>
  <c r="O6657" i="3"/>
  <c r="O6662" i="3"/>
  <c r="O6659" i="3"/>
  <c r="L1732" i="2"/>
  <c r="O6654" i="3"/>
  <c r="O6660" i="3"/>
  <c r="O6656" i="3"/>
  <c r="O6653" i="3"/>
  <c r="O6658" i="3"/>
  <c r="O6655" i="3"/>
  <c r="O6652" i="3"/>
  <c r="Q1732" i="2"/>
  <c r="M1732" i="2"/>
  <c r="L340" i="5"/>
  <c r="K1731" i="2"/>
  <c r="N1731" i="2"/>
  <c r="O1731" i="2"/>
  <c r="P1731" i="2"/>
  <c r="S1731" i="2"/>
  <c r="K6651" i="3"/>
  <c r="L6651" i="3"/>
  <c r="M6651" i="3"/>
  <c r="O6651" i="3" s="1"/>
  <c r="N6651" i="3"/>
  <c r="P6651" i="3"/>
  <c r="K6650" i="3"/>
  <c r="L6650" i="3"/>
  <c r="M6650" i="3"/>
  <c r="N6650" i="3"/>
  <c r="P6650" i="3"/>
  <c r="K6649" i="3"/>
  <c r="L6649" i="3"/>
  <c r="M6649" i="3"/>
  <c r="N6649" i="3"/>
  <c r="P6649" i="3"/>
  <c r="K6648" i="3"/>
  <c r="L6648" i="3"/>
  <c r="M6648" i="3"/>
  <c r="N6648" i="3"/>
  <c r="P6648" i="3"/>
  <c r="K6647" i="3"/>
  <c r="P6647" i="3" s="1"/>
  <c r="L6647" i="3"/>
  <c r="M6647" i="3"/>
  <c r="O6647" i="3" s="1"/>
  <c r="N6647" i="3"/>
  <c r="K6646" i="3"/>
  <c r="P6646" i="3" s="1"/>
  <c r="L6646" i="3"/>
  <c r="M6646" i="3"/>
  <c r="N6646" i="3"/>
  <c r="K6645" i="3"/>
  <c r="P6645" i="3" s="1"/>
  <c r="L6645" i="3"/>
  <c r="M6645" i="3"/>
  <c r="N6645" i="3"/>
  <c r="K6644" i="3"/>
  <c r="L6644" i="3"/>
  <c r="M6644" i="3"/>
  <c r="N6644" i="3"/>
  <c r="P6644" i="3"/>
  <c r="K1730" i="2"/>
  <c r="N1730" i="2"/>
  <c r="O1730" i="2"/>
  <c r="P1730" i="2"/>
  <c r="S1730" i="2"/>
  <c r="K6643" i="3"/>
  <c r="L6643" i="3"/>
  <c r="M6643" i="3"/>
  <c r="N6643" i="3"/>
  <c r="P6643" i="3"/>
  <c r="O6646" i="3" l="1"/>
  <c r="O6648" i="3"/>
  <c r="L1730" i="2"/>
  <c r="L1731" i="2"/>
  <c r="O6643" i="3"/>
  <c r="O6645" i="3"/>
  <c r="O6644" i="3"/>
  <c r="O6649" i="3"/>
  <c r="O6650" i="3"/>
  <c r="Q1731" i="2"/>
  <c r="M1731" i="2"/>
  <c r="Q1730" i="2"/>
  <c r="M1730" i="2"/>
  <c r="K6642" i="3"/>
  <c r="L6642" i="3"/>
  <c r="M6642" i="3"/>
  <c r="N6642" i="3"/>
  <c r="P6642" i="3"/>
  <c r="K6641" i="3"/>
  <c r="P6641" i="3" s="1"/>
  <c r="L6641" i="3"/>
  <c r="M6641" i="3"/>
  <c r="N6641" i="3"/>
  <c r="K6640" i="3"/>
  <c r="L6640" i="3"/>
  <c r="M6640" i="3"/>
  <c r="N6640" i="3"/>
  <c r="P6640" i="3"/>
  <c r="K6639" i="3"/>
  <c r="P6639" i="3" s="1"/>
  <c r="L6639" i="3"/>
  <c r="M6639" i="3"/>
  <c r="N6639" i="3"/>
  <c r="K6638" i="3"/>
  <c r="P6638" i="3" s="1"/>
  <c r="L6638" i="3"/>
  <c r="M6638" i="3"/>
  <c r="N6638" i="3"/>
  <c r="K6637" i="3"/>
  <c r="L6637" i="3"/>
  <c r="M6637" i="3"/>
  <c r="N6637" i="3"/>
  <c r="P6637" i="3"/>
  <c r="K6636" i="3"/>
  <c r="L6636" i="3"/>
  <c r="M6636" i="3"/>
  <c r="N6636" i="3"/>
  <c r="P6636" i="3"/>
  <c r="K6635" i="3"/>
  <c r="L6635" i="3"/>
  <c r="M6635" i="3"/>
  <c r="N6635" i="3"/>
  <c r="P6635" i="3"/>
  <c r="K6634" i="3"/>
  <c r="P6634" i="3" s="1"/>
  <c r="L6634" i="3"/>
  <c r="M6634" i="3"/>
  <c r="N6634" i="3"/>
  <c r="K6633" i="3"/>
  <c r="L6633" i="3"/>
  <c r="M6633" i="3"/>
  <c r="N6633" i="3"/>
  <c r="P6633" i="3"/>
  <c r="K6632" i="3"/>
  <c r="L6632" i="3"/>
  <c r="M6632" i="3"/>
  <c r="N6632" i="3"/>
  <c r="K1729" i="2"/>
  <c r="M1729" i="2" s="1"/>
  <c r="N1729" i="2"/>
  <c r="O1729" i="2"/>
  <c r="P1729" i="2"/>
  <c r="S1729" i="2"/>
  <c r="K6631" i="3"/>
  <c r="L6631" i="3"/>
  <c r="M6631" i="3"/>
  <c r="N6631" i="3"/>
  <c r="L1729" i="2" l="1"/>
  <c r="O6637" i="3"/>
  <c r="O6642" i="3"/>
  <c r="O6641" i="3"/>
  <c r="O6632" i="3"/>
  <c r="O6634" i="3"/>
  <c r="O6638" i="3"/>
  <c r="O6639" i="3"/>
  <c r="O6635" i="3"/>
  <c r="O6631" i="3"/>
  <c r="O6633" i="3"/>
  <c r="O6636" i="3"/>
  <c r="O6640" i="3"/>
  <c r="P6632" i="3"/>
  <c r="Q1729" i="2"/>
  <c r="P6631" i="3"/>
  <c r="K6630" i="3"/>
  <c r="L6630" i="3"/>
  <c r="M6630" i="3"/>
  <c r="N6630" i="3"/>
  <c r="P6630" i="3"/>
  <c r="K6629" i="3"/>
  <c r="L6629" i="3"/>
  <c r="M6629" i="3"/>
  <c r="N6629" i="3"/>
  <c r="P6629" i="3"/>
  <c r="L339" i="5"/>
  <c r="K1728" i="2"/>
  <c r="M1728" i="2" s="1"/>
  <c r="N1728" i="2"/>
  <c r="O1728" i="2"/>
  <c r="P1728" i="2"/>
  <c r="S1728" i="2"/>
  <c r="K6628" i="3"/>
  <c r="L6628" i="3"/>
  <c r="M6628" i="3"/>
  <c r="O6628" i="3" s="1"/>
  <c r="N6628" i="3"/>
  <c r="P6628" i="3"/>
  <c r="K6627" i="3"/>
  <c r="P6627" i="3" s="1"/>
  <c r="L6627" i="3"/>
  <c r="M6627" i="3"/>
  <c r="N6627" i="3"/>
  <c r="K6626" i="3"/>
  <c r="L6626" i="3"/>
  <c r="M6626" i="3"/>
  <c r="N6626" i="3"/>
  <c r="P6626" i="3"/>
  <c r="K6625" i="3"/>
  <c r="P6625" i="3" s="1"/>
  <c r="L6625" i="3"/>
  <c r="M6625" i="3"/>
  <c r="N6625" i="3"/>
  <c r="K6624" i="3"/>
  <c r="P6624" i="3" s="1"/>
  <c r="L6624" i="3"/>
  <c r="M6624" i="3"/>
  <c r="N6624" i="3"/>
  <c r="K6623" i="3"/>
  <c r="L6623" i="3"/>
  <c r="M6623" i="3"/>
  <c r="N6623" i="3"/>
  <c r="P6623" i="3"/>
  <c r="K6622" i="3"/>
  <c r="P6622" i="3" s="1"/>
  <c r="L6622" i="3"/>
  <c r="M6622" i="3"/>
  <c r="N6622" i="3"/>
  <c r="K6621" i="3"/>
  <c r="L6621" i="3"/>
  <c r="M6621" i="3"/>
  <c r="N6621" i="3"/>
  <c r="P6621" i="3"/>
  <c r="K6620" i="3"/>
  <c r="L6620" i="3"/>
  <c r="M6620" i="3"/>
  <c r="N6620" i="3"/>
  <c r="P6620" i="3"/>
  <c r="K1727" i="2"/>
  <c r="M1727" i="2"/>
  <c r="N1727" i="2"/>
  <c r="O1727" i="2"/>
  <c r="P1727" i="2"/>
  <c r="S1727" i="2"/>
  <c r="K6619" i="3"/>
  <c r="P6619" i="3" s="1"/>
  <c r="L6619" i="3"/>
  <c r="M6619" i="3"/>
  <c r="N6619" i="3"/>
  <c r="O6630" i="3" l="1"/>
  <c r="O6620" i="3"/>
  <c r="O6624" i="3"/>
  <c r="O6629" i="3"/>
  <c r="O6619" i="3"/>
  <c r="O6621" i="3"/>
  <c r="O6625" i="3"/>
  <c r="O6627" i="3"/>
  <c r="L1728" i="2"/>
  <c r="L1727" i="2"/>
  <c r="Q1727" i="2"/>
  <c r="O6622" i="3"/>
  <c r="O6626" i="3"/>
  <c r="O6623" i="3"/>
  <c r="Q1728" i="2"/>
  <c r="K343" i="4"/>
  <c r="L343" i="4"/>
  <c r="M343" i="4"/>
  <c r="N343" i="4"/>
  <c r="P343" i="4"/>
  <c r="K1726" i="2"/>
  <c r="M1726" i="2" s="1"/>
  <c r="N1726" i="2"/>
  <c r="O1726" i="2"/>
  <c r="P1726" i="2"/>
  <c r="S1726" i="2"/>
  <c r="K342" i="4"/>
  <c r="L342" i="4"/>
  <c r="M342" i="4"/>
  <c r="N342" i="4"/>
  <c r="P342" i="4"/>
  <c r="K6618" i="3"/>
  <c r="L6618" i="3"/>
  <c r="M6618" i="3"/>
  <c r="N6618" i="3"/>
  <c r="P6618" i="3"/>
  <c r="K6617" i="3"/>
  <c r="L6617" i="3"/>
  <c r="M6617" i="3"/>
  <c r="N6617" i="3"/>
  <c r="P6617" i="3"/>
  <c r="K6616" i="3"/>
  <c r="L6616" i="3"/>
  <c r="M6616" i="3"/>
  <c r="N6616" i="3"/>
  <c r="P6616" i="3"/>
  <c r="K6615" i="3"/>
  <c r="P6615" i="3" s="1"/>
  <c r="L6615" i="3"/>
  <c r="M6615" i="3"/>
  <c r="N6615" i="3"/>
  <c r="K6614" i="3"/>
  <c r="L6614" i="3"/>
  <c r="M6614" i="3"/>
  <c r="N6614" i="3"/>
  <c r="P6614" i="3"/>
  <c r="K6613" i="3"/>
  <c r="L6613" i="3"/>
  <c r="M6613" i="3"/>
  <c r="N6613" i="3"/>
  <c r="P6613" i="3"/>
  <c r="K6612" i="3"/>
  <c r="L6612" i="3"/>
  <c r="M6612" i="3"/>
  <c r="N6612" i="3"/>
  <c r="P6612" i="3"/>
  <c r="K6611" i="3"/>
  <c r="L6611" i="3"/>
  <c r="M6611" i="3"/>
  <c r="N6611" i="3"/>
  <c r="P6611" i="3"/>
  <c r="K1725" i="2"/>
  <c r="M1725" i="2"/>
  <c r="N1725" i="2"/>
  <c r="O1725" i="2"/>
  <c r="P1725" i="2"/>
  <c r="S1725" i="2"/>
  <c r="K6610" i="3"/>
  <c r="P6610" i="3" s="1"/>
  <c r="L6610" i="3"/>
  <c r="M6610" i="3"/>
  <c r="N6610" i="3"/>
  <c r="K1724" i="2"/>
  <c r="M1724" i="2"/>
  <c r="N1724" i="2"/>
  <c r="O1724" i="2"/>
  <c r="P1724" i="2"/>
  <c r="S1724" i="2"/>
  <c r="K6609" i="3"/>
  <c r="P6609" i="3" s="1"/>
  <c r="L6609" i="3"/>
  <c r="M6609" i="3"/>
  <c r="N6609" i="3"/>
  <c r="L338" i="5"/>
  <c r="K1723" i="2"/>
  <c r="M1723" i="2" s="1"/>
  <c r="N1723" i="2"/>
  <c r="O1723" i="2"/>
  <c r="P1723" i="2"/>
  <c r="S1723" i="2"/>
  <c r="K6608" i="3"/>
  <c r="P6608" i="3" s="1"/>
  <c r="L6608" i="3"/>
  <c r="M6608" i="3"/>
  <c r="N6608" i="3"/>
  <c r="K6607" i="3"/>
  <c r="P6607" i="3" s="1"/>
  <c r="L6607" i="3"/>
  <c r="M6607" i="3"/>
  <c r="N6607" i="3"/>
  <c r="O342" i="4" l="1"/>
  <c r="O6607" i="3"/>
  <c r="O6610" i="3"/>
  <c r="L1725" i="2"/>
  <c r="L1723" i="2"/>
  <c r="L1724" i="2"/>
  <c r="O6613" i="3"/>
  <c r="O6618" i="3"/>
  <c r="O343" i="4"/>
  <c r="L1726" i="2"/>
  <c r="Q1723" i="2"/>
  <c r="O6614" i="3"/>
  <c r="O6615" i="3"/>
  <c r="O6611" i="3"/>
  <c r="O6612" i="3"/>
  <c r="O6616" i="3"/>
  <c r="O6608" i="3"/>
  <c r="O6609" i="3"/>
  <c r="O6617" i="3"/>
  <c r="Q1726" i="2"/>
  <c r="Q1725" i="2"/>
  <c r="Q1724" i="2"/>
  <c r="K6606" i="3"/>
  <c r="L6606" i="3"/>
  <c r="M6606" i="3"/>
  <c r="N6606" i="3"/>
  <c r="P6606" i="3"/>
  <c r="K6605" i="3"/>
  <c r="P6605" i="3" s="1"/>
  <c r="L6605" i="3"/>
  <c r="M6605" i="3"/>
  <c r="N6605" i="3"/>
  <c r="K6604" i="3"/>
  <c r="P6604" i="3" s="1"/>
  <c r="L6604" i="3"/>
  <c r="M6604" i="3"/>
  <c r="N6604" i="3"/>
  <c r="K6603" i="3"/>
  <c r="P6603" i="3" s="1"/>
  <c r="L6603" i="3"/>
  <c r="M6603" i="3"/>
  <c r="N6603" i="3"/>
  <c r="K6602" i="3"/>
  <c r="L6602" i="3"/>
  <c r="M6602" i="3"/>
  <c r="N6602" i="3"/>
  <c r="P6602" i="3"/>
  <c r="K6601" i="3"/>
  <c r="L6601" i="3"/>
  <c r="M6601" i="3"/>
  <c r="N6601" i="3"/>
  <c r="P6601" i="3"/>
  <c r="K6600" i="3"/>
  <c r="P6600" i="3" s="1"/>
  <c r="L6600" i="3"/>
  <c r="M6600" i="3"/>
  <c r="N6600" i="3"/>
  <c r="K6599" i="3"/>
  <c r="P6599" i="3" s="1"/>
  <c r="L6599" i="3"/>
  <c r="M6599" i="3"/>
  <c r="N6599" i="3"/>
  <c r="K6598" i="3"/>
  <c r="P6598" i="3" s="1"/>
  <c r="L6598" i="3"/>
  <c r="M6598" i="3"/>
  <c r="N6598" i="3"/>
  <c r="K6597" i="3"/>
  <c r="P6597" i="3" s="1"/>
  <c r="L6597" i="3"/>
  <c r="M6597" i="3"/>
  <c r="N6597" i="3"/>
  <c r="K6596" i="3"/>
  <c r="P6596" i="3" s="1"/>
  <c r="L6596" i="3"/>
  <c r="M6596" i="3"/>
  <c r="N6596" i="3"/>
  <c r="L337" i="5"/>
  <c r="K1722" i="2"/>
  <c r="M1722" i="2" s="1"/>
  <c r="N1722" i="2"/>
  <c r="O1722" i="2"/>
  <c r="P1722" i="2"/>
  <c r="S1722" i="2"/>
  <c r="K6595" i="3"/>
  <c r="P6595" i="3" s="1"/>
  <c r="L6595" i="3"/>
  <c r="M6595" i="3"/>
  <c r="N6595" i="3"/>
  <c r="L1722" i="2" l="1"/>
  <c r="O6599" i="3"/>
  <c r="O6603" i="3"/>
  <c r="O6605" i="3"/>
  <c r="O6606" i="3"/>
  <c r="O6597" i="3"/>
  <c r="O6598" i="3"/>
  <c r="O6602" i="3"/>
  <c r="O6600" i="3"/>
  <c r="O6604" i="3"/>
  <c r="O6595" i="3"/>
  <c r="O6596" i="3"/>
  <c r="O6601" i="3"/>
  <c r="Q1722" i="2"/>
  <c r="K6594" i="3"/>
  <c r="L6594" i="3"/>
  <c r="M6594" i="3"/>
  <c r="N6594" i="3"/>
  <c r="P6594" i="3"/>
  <c r="K6593" i="3"/>
  <c r="L6593" i="3"/>
  <c r="M6593" i="3"/>
  <c r="N6593" i="3"/>
  <c r="P6593" i="3"/>
  <c r="K6592" i="3"/>
  <c r="L6592" i="3"/>
  <c r="M6592" i="3"/>
  <c r="N6592" i="3"/>
  <c r="P6592" i="3"/>
  <c r="K6591" i="3"/>
  <c r="L6591" i="3"/>
  <c r="M6591" i="3"/>
  <c r="N6591" i="3"/>
  <c r="P6591" i="3"/>
  <c r="K6590" i="3"/>
  <c r="L6590" i="3"/>
  <c r="M6590" i="3"/>
  <c r="N6590" i="3"/>
  <c r="P6590" i="3"/>
  <c r="K6589" i="3"/>
  <c r="L6589" i="3"/>
  <c r="M6589" i="3"/>
  <c r="N6589" i="3"/>
  <c r="P6589" i="3"/>
  <c r="K6588" i="3"/>
  <c r="L6588" i="3"/>
  <c r="M6588" i="3"/>
  <c r="N6588" i="3"/>
  <c r="P6588" i="3"/>
  <c r="K6587" i="3"/>
  <c r="L6587" i="3"/>
  <c r="M6587" i="3"/>
  <c r="N6587" i="3"/>
  <c r="P6587" i="3"/>
  <c r="K6586" i="3"/>
  <c r="P6586" i="3" s="1"/>
  <c r="L6586" i="3"/>
  <c r="M6586" i="3"/>
  <c r="N6586" i="3"/>
  <c r="K6585" i="3"/>
  <c r="P6585" i="3" s="1"/>
  <c r="L6585" i="3"/>
  <c r="M6585" i="3"/>
  <c r="N6585" i="3"/>
  <c r="K6584" i="3"/>
  <c r="L6584" i="3"/>
  <c r="M6584" i="3"/>
  <c r="N6584" i="3"/>
  <c r="P6584" i="3"/>
  <c r="M90" i="6"/>
  <c r="L336" i="5"/>
  <c r="K1721" i="2"/>
  <c r="N1721" i="2"/>
  <c r="O1721" i="2"/>
  <c r="P1721" i="2"/>
  <c r="S1721" i="2"/>
  <c r="K6583" i="3"/>
  <c r="L6583" i="3"/>
  <c r="M6583" i="3"/>
  <c r="N6583" i="3"/>
  <c r="L1721" i="2" l="1"/>
  <c r="O6586" i="3"/>
  <c r="O6588" i="3"/>
  <c r="O6592" i="3"/>
  <c r="O6585" i="3"/>
  <c r="O6589" i="3"/>
  <c r="O6593" i="3"/>
  <c r="O6583" i="3"/>
  <c r="O6594" i="3"/>
  <c r="O6584" i="3"/>
  <c r="O6590" i="3"/>
  <c r="O6587" i="3"/>
  <c r="O6591" i="3"/>
  <c r="Q1721" i="2"/>
  <c r="M1721" i="2"/>
  <c r="P6583" i="3"/>
  <c r="K6582" i="3"/>
  <c r="P6582" i="3" s="1"/>
  <c r="L6582" i="3"/>
  <c r="M6582" i="3"/>
  <c r="N6582" i="3"/>
  <c r="K6581" i="3"/>
  <c r="L6581" i="3"/>
  <c r="M6581" i="3"/>
  <c r="N6581" i="3"/>
  <c r="P6581" i="3"/>
  <c r="K6580" i="3"/>
  <c r="P6580" i="3" s="1"/>
  <c r="L6580" i="3"/>
  <c r="M6580" i="3"/>
  <c r="N6580" i="3"/>
  <c r="K6579" i="3"/>
  <c r="P6579" i="3" s="1"/>
  <c r="L6579" i="3"/>
  <c r="M6579" i="3"/>
  <c r="N6579" i="3"/>
  <c r="K6578" i="3"/>
  <c r="P6578" i="3" s="1"/>
  <c r="L6578" i="3"/>
  <c r="M6578" i="3"/>
  <c r="N6578" i="3"/>
  <c r="K6577" i="3"/>
  <c r="P6577" i="3" s="1"/>
  <c r="L6577" i="3"/>
  <c r="M6577" i="3"/>
  <c r="N6577" i="3"/>
  <c r="K1720" i="2"/>
  <c r="N1720" i="2"/>
  <c r="O1720" i="2"/>
  <c r="P1720" i="2"/>
  <c r="S1720" i="2"/>
  <c r="K6576" i="3"/>
  <c r="P6576" i="3" s="1"/>
  <c r="L6576" i="3"/>
  <c r="M6576" i="3"/>
  <c r="N6576" i="3"/>
  <c r="L1720" i="2" l="1"/>
  <c r="O6576" i="3"/>
  <c r="O6578" i="3"/>
  <c r="O6577" i="3"/>
  <c r="O6579" i="3"/>
  <c r="O6581" i="3"/>
  <c r="O6580" i="3"/>
  <c r="O6582" i="3"/>
  <c r="Q1720" i="2"/>
  <c r="M1720" i="2"/>
  <c r="K6575" i="3"/>
  <c r="P6575" i="3" s="1"/>
  <c r="L6575" i="3"/>
  <c r="M6575" i="3"/>
  <c r="N6575" i="3"/>
  <c r="K1719" i="2"/>
  <c r="N1719" i="2"/>
  <c r="O1719" i="2"/>
  <c r="P1719" i="2"/>
  <c r="S1719" i="2"/>
  <c r="K6574" i="3"/>
  <c r="P6574" i="3" s="1"/>
  <c r="L6574" i="3"/>
  <c r="M6574" i="3"/>
  <c r="N6574" i="3"/>
  <c r="O6575" i="3" l="1"/>
  <c r="L1719" i="2"/>
  <c r="O6574" i="3"/>
  <c r="Q1719" i="2"/>
  <c r="M1719" i="2"/>
  <c r="K6573" i="3"/>
  <c r="P6573" i="3" s="1"/>
  <c r="L6573" i="3"/>
  <c r="M6573" i="3"/>
  <c r="N6573" i="3"/>
  <c r="K6572" i="3"/>
  <c r="P6572" i="3" s="1"/>
  <c r="L6572" i="3"/>
  <c r="M6572" i="3"/>
  <c r="N6572" i="3"/>
  <c r="K6571" i="3"/>
  <c r="P6571" i="3" s="1"/>
  <c r="L6571" i="3"/>
  <c r="M6571" i="3"/>
  <c r="N6571" i="3"/>
  <c r="L335" i="5"/>
  <c r="K1718" i="2"/>
  <c r="N1718" i="2"/>
  <c r="O1718" i="2"/>
  <c r="P1718" i="2"/>
  <c r="S1718" i="2"/>
  <c r="K6570" i="3"/>
  <c r="L6570" i="3"/>
  <c r="M6570" i="3"/>
  <c r="N6570" i="3"/>
  <c r="P6570" i="3"/>
  <c r="O6570" i="3" l="1"/>
  <c r="L1718" i="2"/>
  <c r="O6571" i="3"/>
  <c r="O6572" i="3"/>
  <c r="O6573" i="3"/>
  <c r="Q1718" i="2"/>
  <c r="M1718" i="2"/>
  <c r="K341" i="4"/>
  <c r="P341" i="4" s="1"/>
  <c r="L341" i="4"/>
  <c r="M341" i="4"/>
  <c r="N341" i="4"/>
  <c r="K6563" i="3"/>
  <c r="L6563" i="3"/>
  <c r="M6563" i="3"/>
  <c r="N6563" i="3"/>
  <c r="P6563" i="3"/>
  <c r="K6562" i="3"/>
  <c r="L6562" i="3"/>
  <c r="M6562" i="3"/>
  <c r="N6562" i="3"/>
  <c r="P6562" i="3"/>
  <c r="K6561" i="3"/>
  <c r="L6561" i="3"/>
  <c r="M6561" i="3"/>
  <c r="N6561" i="3"/>
  <c r="P6561" i="3"/>
  <c r="K6560" i="3"/>
  <c r="L6560" i="3"/>
  <c r="M6560" i="3"/>
  <c r="N6560" i="3"/>
  <c r="P6560" i="3"/>
  <c r="K6559" i="3"/>
  <c r="P6559" i="3" s="1"/>
  <c r="L6559" i="3"/>
  <c r="M6559" i="3"/>
  <c r="N6559" i="3"/>
  <c r="K6558" i="3"/>
  <c r="P6558" i="3" s="1"/>
  <c r="L6558" i="3"/>
  <c r="M6558" i="3"/>
  <c r="N6558" i="3"/>
  <c r="K1717" i="2"/>
  <c r="N1717" i="2"/>
  <c r="O1717" i="2"/>
  <c r="P1717" i="2"/>
  <c r="S1717" i="2"/>
  <c r="K6557" i="3"/>
  <c r="L6557" i="3"/>
  <c r="M6557" i="3"/>
  <c r="N6557" i="3"/>
  <c r="P6557" i="3"/>
  <c r="K6569" i="3"/>
  <c r="L6569" i="3"/>
  <c r="M6569" i="3"/>
  <c r="N6569" i="3"/>
  <c r="P6569" i="3"/>
  <c r="K6568" i="3"/>
  <c r="P6568" i="3" s="1"/>
  <c r="L6568" i="3"/>
  <c r="M6568" i="3"/>
  <c r="N6568" i="3"/>
  <c r="K6567" i="3"/>
  <c r="L6567" i="3"/>
  <c r="M6567" i="3"/>
  <c r="N6567" i="3"/>
  <c r="P6567" i="3"/>
  <c r="K6566" i="3"/>
  <c r="P6566" i="3" s="1"/>
  <c r="L6566" i="3"/>
  <c r="M6566" i="3"/>
  <c r="N6566" i="3"/>
  <c r="K6565" i="3"/>
  <c r="P6565" i="3" s="1"/>
  <c r="L6565" i="3"/>
  <c r="M6565" i="3"/>
  <c r="N6565" i="3"/>
  <c r="K1716" i="2"/>
  <c r="M1716" i="2" s="1"/>
  <c r="N1716" i="2"/>
  <c r="L1716" i="2" s="1"/>
  <c r="O1716" i="2"/>
  <c r="P1716" i="2"/>
  <c r="S1716" i="2"/>
  <c r="K6564" i="3"/>
  <c r="P6564" i="3" s="1"/>
  <c r="L6564" i="3"/>
  <c r="M6564" i="3"/>
  <c r="N6564" i="3"/>
  <c r="O341" i="4" l="1"/>
  <c r="O6557" i="3"/>
  <c r="O6566" i="3"/>
  <c r="L1717" i="2"/>
  <c r="O6565" i="3"/>
  <c r="O6569" i="3"/>
  <c r="O6559" i="3"/>
  <c r="O6563" i="3"/>
  <c r="O6558" i="3"/>
  <c r="O6560" i="3"/>
  <c r="O6564" i="3"/>
  <c r="O6567" i="3"/>
  <c r="O6561" i="3"/>
  <c r="O6568" i="3"/>
  <c r="O6562" i="3"/>
  <c r="Q1717" i="2"/>
  <c r="M1717" i="2"/>
  <c r="Q1716" i="2"/>
  <c r="K340" i="4"/>
  <c r="L340" i="4"/>
  <c r="M340" i="4"/>
  <c r="N340" i="4"/>
  <c r="P340" i="4"/>
  <c r="K339" i="4"/>
  <c r="L339" i="4"/>
  <c r="M339" i="4"/>
  <c r="N339" i="4"/>
  <c r="P339" i="4"/>
  <c r="K6556" i="3"/>
  <c r="P6556" i="3" s="1"/>
  <c r="L6556" i="3"/>
  <c r="M6556" i="3"/>
  <c r="N6556" i="3"/>
  <c r="K6555" i="3"/>
  <c r="P6555" i="3" s="1"/>
  <c r="L6555" i="3"/>
  <c r="M6555" i="3"/>
  <c r="N6555" i="3"/>
  <c r="L334" i="5"/>
  <c r="K1715" i="2"/>
  <c r="N1715" i="2"/>
  <c r="O1715" i="2"/>
  <c r="P1715" i="2"/>
  <c r="S1715" i="2"/>
  <c r="K6554" i="3"/>
  <c r="L6554" i="3"/>
  <c r="M6554" i="3"/>
  <c r="N6554" i="3"/>
  <c r="P6554" i="3"/>
  <c r="O339" i="4" l="1"/>
  <c r="O6555" i="3"/>
  <c r="L1715" i="2"/>
  <c r="M1715" i="2"/>
  <c r="O340" i="4"/>
  <c r="O6556" i="3"/>
  <c r="O6554" i="3"/>
  <c r="Q1715" i="2"/>
  <c r="K6553" i="3"/>
  <c r="L6553" i="3"/>
  <c r="M6553" i="3"/>
  <c r="N6553" i="3"/>
  <c r="P6553" i="3"/>
  <c r="K6552" i="3"/>
  <c r="L6552" i="3"/>
  <c r="M6552" i="3"/>
  <c r="N6552" i="3"/>
  <c r="P6552" i="3"/>
  <c r="K6551" i="3"/>
  <c r="P6551" i="3" s="1"/>
  <c r="L6551" i="3"/>
  <c r="M6551" i="3"/>
  <c r="N6551" i="3"/>
  <c r="K6550" i="3"/>
  <c r="P6550" i="3" s="1"/>
  <c r="L6550" i="3"/>
  <c r="M6550" i="3"/>
  <c r="N6550" i="3"/>
  <c r="K6549" i="3"/>
  <c r="P6549" i="3" s="1"/>
  <c r="L6549" i="3"/>
  <c r="M6549" i="3"/>
  <c r="N6549" i="3"/>
  <c r="K6548" i="3"/>
  <c r="L6548" i="3"/>
  <c r="M6548" i="3"/>
  <c r="N6548" i="3"/>
  <c r="P6548" i="3"/>
  <c r="K6547" i="3"/>
  <c r="L6547" i="3"/>
  <c r="M6547" i="3"/>
  <c r="N6547" i="3"/>
  <c r="P6547" i="3"/>
  <c r="K6546" i="3"/>
  <c r="P6546" i="3" s="1"/>
  <c r="L6546" i="3"/>
  <c r="M6546" i="3"/>
  <c r="N6546" i="3"/>
  <c r="K6545" i="3"/>
  <c r="P6545" i="3" s="1"/>
  <c r="L6545" i="3"/>
  <c r="M6545" i="3"/>
  <c r="N6545" i="3"/>
  <c r="K6544" i="3"/>
  <c r="P6544" i="3" s="1"/>
  <c r="L6544" i="3"/>
  <c r="M6544" i="3"/>
  <c r="N6544" i="3"/>
  <c r="L333" i="5"/>
  <c r="K1714" i="2"/>
  <c r="N1714" i="2"/>
  <c r="O1714" i="2"/>
  <c r="P1714" i="2"/>
  <c r="S1714" i="2"/>
  <c r="K6543" i="3"/>
  <c r="L6543" i="3"/>
  <c r="M6543" i="3"/>
  <c r="N6543" i="3"/>
  <c r="P6543" i="3"/>
  <c r="O6553" i="3" l="1"/>
  <c r="L1714" i="2"/>
  <c r="O6543" i="3"/>
  <c r="O6546" i="3"/>
  <c r="O6550" i="3"/>
  <c r="O6545" i="3"/>
  <c r="O6552" i="3"/>
  <c r="O6548" i="3"/>
  <c r="O6544" i="3"/>
  <c r="O6549" i="3"/>
  <c r="O6551" i="3"/>
  <c r="O6547" i="3"/>
  <c r="Q1714" i="2"/>
  <c r="M1714" i="2"/>
  <c r="K6542" i="3"/>
  <c r="P6542" i="3" s="1"/>
  <c r="L6542" i="3"/>
  <c r="M6542" i="3"/>
  <c r="N6542" i="3"/>
  <c r="K6541" i="3"/>
  <c r="P6541" i="3" s="1"/>
  <c r="L6541" i="3"/>
  <c r="M6541" i="3"/>
  <c r="N6541" i="3"/>
  <c r="K6540" i="3"/>
  <c r="P6540" i="3" s="1"/>
  <c r="L6540" i="3"/>
  <c r="M6540" i="3"/>
  <c r="N6540" i="3"/>
  <c r="K6539" i="3"/>
  <c r="P6539" i="3" s="1"/>
  <c r="L6539" i="3"/>
  <c r="M6539" i="3"/>
  <c r="N6539" i="3"/>
  <c r="K6538" i="3"/>
  <c r="P6538" i="3" s="1"/>
  <c r="L6538" i="3"/>
  <c r="M6538" i="3"/>
  <c r="N6538" i="3"/>
  <c r="K1713" i="2"/>
  <c r="N1713" i="2"/>
  <c r="O1713" i="2"/>
  <c r="P1713" i="2"/>
  <c r="S1713" i="2"/>
  <c r="K6537" i="3"/>
  <c r="P6537" i="3" s="1"/>
  <c r="L6537" i="3"/>
  <c r="M6537" i="3"/>
  <c r="N6537" i="3"/>
  <c r="O6537" i="3" l="1"/>
  <c r="L1713" i="2"/>
  <c r="O6540" i="3"/>
  <c r="O6542" i="3"/>
  <c r="O6539" i="3"/>
  <c r="O6541" i="3"/>
  <c r="O6538" i="3"/>
  <c r="Q1713" i="2"/>
  <c r="M1713" i="2"/>
  <c r="K6536" i="3"/>
  <c r="P6536" i="3" s="1"/>
  <c r="L6536" i="3"/>
  <c r="M6536" i="3"/>
  <c r="N6536" i="3"/>
  <c r="K6535" i="3"/>
  <c r="L6535" i="3"/>
  <c r="M6535" i="3"/>
  <c r="N6535" i="3"/>
  <c r="P6535" i="3"/>
  <c r="K6534" i="3"/>
  <c r="L6534" i="3"/>
  <c r="M6534" i="3"/>
  <c r="N6534" i="3"/>
  <c r="P6534" i="3"/>
  <c r="K6533" i="3"/>
  <c r="P6533" i="3" s="1"/>
  <c r="L6533" i="3"/>
  <c r="M6533" i="3"/>
  <c r="N6533" i="3"/>
  <c r="K6532" i="3"/>
  <c r="L6532" i="3"/>
  <c r="M6532" i="3"/>
  <c r="N6532" i="3"/>
  <c r="P6532" i="3"/>
  <c r="K6531" i="3"/>
  <c r="L6531" i="3"/>
  <c r="M6531" i="3"/>
  <c r="N6531" i="3"/>
  <c r="P6531" i="3"/>
  <c r="M89" i="6"/>
  <c r="K1712" i="2"/>
  <c r="M1712" i="2" s="1"/>
  <c r="N1712" i="2"/>
  <c r="O1712" i="2"/>
  <c r="P1712" i="2"/>
  <c r="S1712" i="2"/>
  <c r="K6530" i="3"/>
  <c r="L6530" i="3"/>
  <c r="M6530" i="3"/>
  <c r="N6530" i="3"/>
  <c r="P6530" i="3"/>
  <c r="K6529" i="3"/>
  <c r="P6529" i="3" s="1"/>
  <c r="L6529" i="3"/>
  <c r="M6529" i="3"/>
  <c r="N6529" i="3"/>
  <c r="L332" i="5"/>
  <c r="K1711" i="2"/>
  <c r="N1711" i="2"/>
  <c r="O1711" i="2"/>
  <c r="P1711" i="2"/>
  <c r="S1711" i="2"/>
  <c r="K6528" i="3"/>
  <c r="P6528" i="3" s="1"/>
  <c r="L6528" i="3"/>
  <c r="M6528" i="3"/>
  <c r="N6528" i="3"/>
  <c r="L1711" i="2" l="1"/>
  <c r="O6528" i="3"/>
  <c r="M1711" i="2"/>
  <c r="L1712" i="2"/>
  <c r="O6534" i="3"/>
  <c r="O6535" i="3"/>
  <c r="O6531" i="3"/>
  <c r="O6530" i="3"/>
  <c r="O6536" i="3"/>
  <c r="O6532" i="3"/>
  <c r="O6533" i="3"/>
  <c r="O6529" i="3"/>
  <c r="Q1712" i="2"/>
  <c r="Q1711" i="2"/>
  <c r="K6527" i="3"/>
  <c r="P6527" i="3" s="1"/>
  <c r="L6527" i="3"/>
  <c r="M6527" i="3"/>
  <c r="N6527" i="3"/>
  <c r="K6526" i="3"/>
  <c r="L6526" i="3"/>
  <c r="M6526" i="3"/>
  <c r="N6526" i="3"/>
  <c r="P6526" i="3"/>
  <c r="K6525" i="3"/>
  <c r="P6525" i="3" s="1"/>
  <c r="L6525" i="3"/>
  <c r="M6525" i="3"/>
  <c r="N6525" i="3"/>
  <c r="K6524" i="3"/>
  <c r="P6524" i="3" s="1"/>
  <c r="L6524" i="3"/>
  <c r="M6524" i="3"/>
  <c r="N6524" i="3"/>
  <c r="K6523" i="3"/>
  <c r="L6523" i="3"/>
  <c r="M6523" i="3"/>
  <c r="N6523" i="3"/>
  <c r="P6523" i="3"/>
  <c r="K6522" i="3"/>
  <c r="P6522" i="3" s="1"/>
  <c r="L6522" i="3"/>
  <c r="M6522" i="3"/>
  <c r="N6522" i="3"/>
  <c r="K1710" i="2"/>
  <c r="M1710" i="2"/>
  <c r="N1710" i="2"/>
  <c r="O1710" i="2"/>
  <c r="P1710" i="2"/>
  <c r="S1710" i="2"/>
  <c r="K6521" i="3"/>
  <c r="P6521" i="3" s="1"/>
  <c r="L6521" i="3"/>
  <c r="M6521" i="3"/>
  <c r="N6521" i="3"/>
  <c r="L1710" i="2" l="1"/>
  <c r="O6521" i="3"/>
  <c r="O6522" i="3"/>
  <c r="O6525" i="3"/>
  <c r="O6523" i="3"/>
  <c r="O6526" i="3"/>
  <c r="O6527" i="3"/>
  <c r="O6524" i="3"/>
  <c r="Q1710" i="2"/>
  <c r="K6520" i="3"/>
  <c r="L6520" i="3"/>
  <c r="M6520" i="3"/>
  <c r="N6520" i="3"/>
  <c r="P6520" i="3"/>
  <c r="K1709" i="2"/>
  <c r="N1709" i="2"/>
  <c r="O1709" i="2"/>
  <c r="P1709" i="2"/>
  <c r="S1709" i="2"/>
  <c r="K6519" i="3"/>
  <c r="P6519" i="3" s="1"/>
  <c r="L6519" i="3"/>
  <c r="M6519" i="3"/>
  <c r="N6519" i="3"/>
  <c r="L1709" i="2" l="1"/>
  <c r="O6520" i="3"/>
  <c r="O6519" i="3"/>
  <c r="Q1709" i="2"/>
  <c r="M1709" i="2"/>
  <c r="K6518" i="3"/>
  <c r="P6518" i="3" s="1"/>
  <c r="L6518" i="3"/>
  <c r="M6518" i="3"/>
  <c r="N6518" i="3"/>
  <c r="K6517" i="3"/>
  <c r="L6517" i="3"/>
  <c r="M6517" i="3"/>
  <c r="N6517" i="3"/>
  <c r="P6517" i="3"/>
  <c r="K6516" i="3"/>
  <c r="L6516" i="3"/>
  <c r="M6516" i="3"/>
  <c r="N6516" i="3"/>
  <c r="P6516" i="3"/>
  <c r="K6515" i="3"/>
  <c r="P6515" i="3" s="1"/>
  <c r="L6515" i="3"/>
  <c r="M6515" i="3"/>
  <c r="N6515" i="3"/>
  <c r="K6514" i="3"/>
  <c r="P6514" i="3" s="1"/>
  <c r="L6514" i="3"/>
  <c r="M6514" i="3"/>
  <c r="N6514" i="3"/>
  <c r="K6513" i="3"/>
  <c r="L6513" i="3"/>
  <c r="M6513" i="3"/>
  <c r="N6513" i="3"/>
  <c r="P6513" i="3"/>
  <c r="K6512" i="3"/>
  <c r="L6512" i="3"/>
  <c r="M6512" i="3"/>
  <c r="N6512" i="3"/>
  <c r="P6512" i="3"/>
  <c r="L331" i="5"/>
  <c r="K1708" i="2"/>
  <c r="M1708" i="2"/>
  <c r="N1708" i="2"/>
  <c r="O1708" i="2"/>
  <c r="P1708" i="2"/>
  <c r="S1708" i="2"/>
  <c r="K6511" i="3"/>
  <c r="P6511" i="3" s="1"/>
  <c r="L6511" i="3"/>
  <c r="M6511" i="3"/>
  <c r="N6511" i="3"/>
  <c r="L1708" i="2" l="1"/>
  <c r="O6511" i="3"/>
  <c r="Q1708" i="2"/>
  <c r="O6512" i="3"/>
  <c r="O6516" i="3"/>
  <c r="O6515" i="3"/>
  <c r="O6513" i="3"/>
  <c r="O6517" i="3"/>
  <c r="O6514" i="3"/>
  <c r="O6518" i="3"/>
  <c r="K6510" i="3"/>
  <c r="P6510" i="3" s="1"/>
  <c r="L6510" i="3"/>
  <c r="M6510" i="3"/>
  <c r="N6510" i="3"/>
  <c r="K6509" i="3"/>
  <c r="P6509" i="3" s="1"/>
  <c r="L6509" i="3"/>
  <c r="M6509" i="3"/>
  <c r="N6509" i="3"/>
  <c r="K6508" i="3"/>
  <c r="P6508" i="3" s="1"/>
  <c r="L6508" i="3"/>
  <c r="M6508" i="3"/>
  <c r="N6508" i="3"/>
  <c r="K6507" i="3"/>
  <c r="P6507" i="3" s="1"/>
  <c r="L6507" i="3"/>
  <c r="M6507" i="3"/>
  <c r="N6507" i="3"/>
  <c r="K1707" i="2"/>
  <c r="N1707" i="2"/>
  <c r="O1707" i="2"/>
  <c r="P1707" i="2"/>
  <c r="S1707" i="2"/>
  <c r="K6506" i="3"/>
  <c r="P6506" i="3" s="1"/>
  <c r="L6506" i="3"/>
  <c r="M6506" i="3"/>
  <c r="N6506" i="3"/>
  <c r="L1707" i="2" l="1"/>
  <c r="O6510" i="3"/>
  <c r="O6506" i="3"/>
  <c r="O6507" i="3"/>
  <c r="O6508" i="3"/>
  <c r="O6509" i="3"/>
  <c r="Q1707" i="2"/>
  <c r="M1707" i="2"/>
  <c r="K6505" i="3"/>
  <c r="L6505" i="3"/>
  <c r="M6505" i="3"/>
  <c r="N6505" i="3"/>
  <c r="P6505" i="3"/>
  <c r="K6504" i="3"/>
  <c r="L6504" i="3"/>
  <c r="M6504" i="3"/>
  <c r="N6504" i="3"/>
  <c r="P6504" i="3"/>
  <c r="K6503" i="3"/>
  <c r="P6503" i="3" s="1"/>
  <c r="L6503" i="3"/>
  <c r="M6503" i="3"/>
  <c r="N6503" i="3"/>
  <c r="K6502" i="3"/>
  <c r="L6502" i="3"/>
  <c r="M6502" i="3"/>
  <c r="N6502" i="3"/>
  <c r="P6502" i="3"/>
  <c r="K1706" i="2"/>
  <c r="N1706" i="2"/>
  <c r="O1706" i="2"/>
  <c r="P1706" i="2"/>
  <c r="S1706" i="2"/>
  <c r="K6501" i="3"/>
  <c r="P6501" i="3" s="1"/>
  <c r="L6501" i="3"/>
  <c r="M6501" i="3"/>
  <c r="N6501" i="3"/>
  <c r="L1706" i="2" l="1"/>
  <c r="O6503" i="3"/>
  <c r="O6502" i="3"/>
  <c r="O6504" i="3"/>
  <c r="O6501" i="3"/>
  <c r="O6505" i="3"/>
  <c r="Q1706" i="2"/>
  <c r="M1706" i="2"/>
  <c r="K6500" i="3"/>
  <c r="L6500" i="3"/>
  <c r="M6500" i="3"/>
  <c r="N6500" i="3"/>
  <c r="P6500" i="3"/>
  <c r="K1705" i="2"/>
  <c r="M1705" i="2" s="1"/>
  <c r="N1705" i="2"/>
  <c r="O1705" i="2"/>
  <c r="P1705" i="2"/>
  <c r="S1705" i="2"/>
  <c r="K6499" i="3"/>
  <c r="P6499" i="3" s="1"/>
  <c r="L6499" i="3"/>
  <c r="M6499" i="3"/>
  <c r="N6499" i="3"/>
  <c r="L1705" i="2" l="1"/>
  <c r="O6499" i="3"/>
  <c r="O6500" i="3"/>
  <c r="Q1705" i="2"/>
  <c r="K6498" i="3"/>
  <c r="P6498" i="3" s="1"/>
  <c r="L6498" i="3"/>
  <c r="M6498" i="3"/>
  <c r="N6498" i="3"/>
  <c r="K6497" i="3"/>
  <c r="L6497" i="3"/>
  <c r="M6497" i="3"/>
  <c r="N6497" i="3"/>
  <c r="P6497" i="3"/>
  <c r="K6496" i="3"/>
  <c r="P6496" i="3" s="1"/>
  <c r="L6496" i="3"/>
  <c r="M6496" i="3"/>
  <c r="N6496" i="3"/>
  <c r="O6498" i="3" l="1"/>
  <c r="O6496" i="3"/>
  <c r="O6497" i="3"/>
  <c r="K6495" i="3"/>
  <c r="P6495" i="3" s="1"/>
  <c r="L6495" i="3"/>
  <c r="M6495" i="3"/>
  <c r="N6495" i="3"/>
  <c r="K6494" i="3"/>
  <c r="P6494" i="3" s="1"/>
  <c r="L6494" i="3"/>
  <c r="M6494" i="3"/>
  <c r="N6494" i="3"/>
  <c r="K1704" i="2"/>
  <c r="N1704" i="2"/>
  <c r="O1704" i="2"/>
  <c r="P1704" i="2"/>
  <c r="S1704" i="2"/>
  <c r="K6493" i="3"/>
  <c r="P6493" i="3" s="1"/>
  <c r="L6493" i="3"/>
  <c r="M6493" i="3"/>
  <c r="N6493" i="3"/>
  <c r="L1704" i="2" l="1"/>
  <c r="O6495" i="3"/>
  <c r="O6494" i="3"/>
  <c r="Q1704" i="2"/>
  <c r="M1704" i="2"/>
  <c r="O6493" i="3"/>
  <c r="L330" i="5"/>
  <c r="K1703" i="2"/>
  <c r="N1703" i="2"/>
  <c r="O1703" i="2"/>
  <c r="P1703" i="2"/>
  <c r="S1703" i="2"/>
  <c r="K6492" i="3"/>
  <c r="P6492" i="3" s="1"/>
  <c r="L6492" i="3"/>
  <c r="M6492" i="3"/>
  <c r="N6492" i="3"/>
  <c r="K6491" i="3"/>
  <c r="L6491" i="3"/>
  <c r="M6491" i="3"/>
  <c r="N6491" i="3"/>
  <c r="P6491" i="3"/>
  <c r="K6490" i="3"/>
  <c r="P6490" i="3" s="1"/>
  <c r="L6490" i="3"/>
  <c r="M6490" i="3"/>
  <c r="N6490" i="3"/>
  <c r="K6489" i="3"/>
  <c r="P6489" i="3" s="1"/>
  <c r="L6489" i="3"/>
  <c r="M6489" i="3"/>
  <c r="N6489" i="3"/>
  <c r="K6488" i="3"/>
  <c r="P6488" i="3" s="1"/>
  <c r="L6488" i="3"/>
  <c r="M6488" i="3"/>
  <c r="N6488" i="3"/>
  <c r="K1702" i="2"/>
  <c r="N1702" i="2"/>
  <c r="O1702" i="2"/>
  <c r="P1702" i="2"/>
  <c r="S1702" i="2"/>
  <c r="K6487" i="3"/>
  <c r="L6487" i="3"/>
  <c r="M6487" i="3"/>
  <c r="N6487" i="3"/>
  <c r="O6492" i="3" l="1"/>
  <c r="L1703" i="2"/>
  <c r="L1702" i="2"/>
  <c r="M1702" i="2"/>
  <c r="M1703" i="2"/>
  <c r="O6490" i="3"/>
  <c r="Q1702" i="2"/>
  <c r="O6489" i="3"/>
  <c r="O6487" i="3"/>
  <c r="Q1703" i="2"/>
  <c r="O6488" i="3"/>
  <c r="O6491" i="3"/>
  <c r="P6487" i="3"/>
  <c r="K338" i="4"/>
  <c r="L338" i="4"/>
  <c r="M338" i="4"/>
  <c r="N338" i="4"/>
  <c r="P338" i="4"/>
  <c r="K337" i="4"/>
  <c r="L337" i="4"/>
  <c r="M337" i="4"/>
  <c r="N337" i="4"/>
  <c r="P337" i="4"/>
  <c r="K6486" i="3"/>
  <c r="P6486" i="3" s="1"/>
  <c r="L6486" i="3"/>
  <c r="M6486" i="3"/>
  <c r="N6486" i="3"/>
  <c r="K6485" i="3"/>
  <c r="P6485" i="3" s="1"/>
  <c r="L6485" i="3"/>
  <c r="M6485" i="3"/>
  <c r="N6485" i="3"/>
  <c r="K6484" i="3"/>
  <c r="P6484" i="3" s="1"/>
  <c r="L6484" i="3"/>
  <c r="M6484" i="3"/>
  <c r="N6484" i="3"/>
  <c r="K1701" i="2"/>
  <c r="M1701" i="2" s="1"/>
  <c r="N1701" i="2"/>
  <c r="O1701" i="2"/>
  <c r="P1701" i="2"/>
  <c r="S1701" i="2"/>
  <c r="K6483" i="3"/>
  <c r="P6483" i="3" s="1"/>
  <c r="L6483" i="3"/>
  <c r="M6483" i="3"/>
  <c r="N6483" i="3"/>
  <c r="O337" i="4" l="1"/>
  <c r="L1701" i="2"/>
  <c r="O338" i="4"/>
  <c r="O6484" i="3"/>
  <c r="O6486" i="3"/>
  <c r="O6483" i="3"/>
  <c r="O6485" i="3"/>
  <c r="Q1701" i="2"/>
  <c r="K6482" i="3"/>
  <c r="P6482" i="3" s="1"/>
  <c r="L6482" i="3"/>
  <c r="M6482" i="3"/>
  <c r="N6482" i="3"/>
  <c r="K6481" i="3"/>
  <c r="P6481" i="3" s="1"/>
  <c r="L6481" i="3"/>
  <c r="M6481" i="3"/>
  <c r="N6481" i="3"/>
  <c r="K1700" i="2"/>
  <c r="M1700" i="2" s="1"/>
  <c r="N1700" i="2"/>
  <c r="O1700" i="2"/>
  <c r="P1700" i="2"/>
  <c r="S1700" i="2"/>
  <c r="K6480" i="3"/>
  <c r="P6480" i="3" s="1"/>
  <c r="L6480" i="3"/>
  <c r="M6480" i="3"/>
  <c r="N6480" i="3"/>
  <c r="O6482" i="3" l="1"/>
  <c r="L1700" i="2"/>
  <c r="O6480" i="3"/>
  <c r="O6481" i="3"/>
  <c r="Q1700" i="2"/>
  <c r="K1699" i="2"/>
  <c r="N1699" i="2"/>
  <c r="O1699" i="2"/>
  <c r="P1699" i="2"/>
  <c r="S1699" i="2"/>
  <c r="K6479" i="3"/>
  <c r="P6479" i="3" s="1"/>
  <c r="L6479" i="3"/>
  <c r="M6479" i="3"/>
  <c r="N6479" i="3"/>
  <c r="L1699" i="2" l="1"/>
  <c r="O6479" i="3"/>
  <c r="Q1699" i="2"/>
  <c r="M1699" i="2"/>
  <c r="K6478" i="3"/>
  <c r="L6478" i="3"/>
  <c r="M6478" i="3"/>
  <c r="N6478" i="3"/>
  <c r="P6478" i="3"/>
  <c r="K6477" i="3"/>
  <c r="P6477" i="3" s="1"/>
  <c r="L6477" i="3"/>
  <c r="M6477" i="3"/>
  <c r="N6477" i="3"/>
  <c r="L329" i="5"/>
  <c r="K1698" i="2"/>
  <c r="N1698" i="2"/>
  <c r="O1698" i="2"/>
  <c r="P1698" i="2"/>
  <c r="S1698" i="2"/>
  <c r="K6476" i="3"/>
  <c r="P6476" i="3" s="1"/>
  <c r="L6476" i="3"/>
  <c r="M6476" i="3"/>
  <c r="N6476" i="3"/>
  <c r="L1698" i="2" l="1"/>
  <c r="O6476" i="3"/>
  <c r="O6477" i="3"/>
  <c r="O6478" i="3"/>
  <c r="Q1698" i="2"/>
  <c r="M1698" i="2"/>
  <c r="K6475" i="3"/>
  <c r="P6475" i="3" s="1"/>
  <c r="L6475" i="3"/>
  <c r="M6475" i="3"/>
  <c r="N6475" i="3"/>
  <c r="K6474" i="3"/>
  <c r="P6474" i="3" s="1"/>
  <c r="L6474" i="3"/>
  <c r="M6474" i="3"/>
  <c r="N6474" i="3"/>
  <c r="K1697" i="2"/>
  <c r="N1697" i="2"/>
  <c r="O1697" i="2"/>
  <c r="P1697" i="2"/>
  <c r="S1697" i="2"/>
  <c r="K6473" i="3"/>
  <c r="P6473" i="3" s="1"/>
  <c r="L6473" i="3"/>
  <c r="M6473" i="3"/>
  <c r="N6473" i="3"/>
  <c r="L1697" i="2" l="1"/>
  <c r="O6473" i="3"/>
  <c r="O6474" i="3"/>
  <c r="O6475" i="3"/>
  <c r="Q1697" i="2"/>
  <c r="M1697" i="2"/>
  <c r="K6472" i="3"/>
  <c r="P6472" i="3" s="1"/>
  <c r="L6472" i="3"/>
  <c r="M6472" i="3"/>
  <c r="N6472" i="3"/>
  <c r="K6471" i="3"/>
  <c r="P6471" i="3" s="1"/>
  <c r="L6471" i="3"/>
  <c r="M6471" i="3"/>
  <c r="N6471" i="3"/>
  <c r="K6470" i="3"/>
  <c r="P6470" i="3" s="1"/>
  <c r="L6470" i="3"/>
  <c r="M6470" i="3"/>
  <c r="N6470" i="3"/>
  <c r="K6469" i="3"/>
  <c r="P6469" i="3" s="1"/>
  <c r="L6469" i="3"/>
  <c r="M6469" i="3"/>
  <c r="N6469" i="3"/>
  <c r="K1696" i="2"/>
  <c r="N1696" i="2"/>
  <c r="O1696" i="2"/>
  <c r="P1696" i="2"/>
  <c r="S1696" i="2"/>
  <c r="K6468" i="3"/>
  <c r="P6468" i="3" s="1"/>
  <c r="L6468" i="3"/>
  <c r="M6468" i="3"/>
  <c r="N6468" i="3"/>
  <c r="L1696" i="2" l="1"/>
  <c r="O6470" i="3"/>
  <c r="O6471" i="3"/>
  <c r="O6468" i="3"/>
  <c r="O6469" i="3"/>
  <c r="O6472" i="3"/>
  <c r="Q1696" i="2"/>
  <c r="M1696" i="2"/>
  <c r="K6467" i="3"/>
  <c r="L6467" i="3"/>
  <c r="M6467" i="3"/>
  <c r="N6467" i="3"/>
  <c r="P6467" i="3"/>
  <c r="K1695" i="2"/>
  <c r="N1695" i="2"/>
  <c r="O1695" i="2"/>
  <c r="P1695" i="2"/>
  <c r="S1695" i="2"/>
  <c r="K6466" i="3"/>
  <c r="P6466" i="3" s="1"/>
  <c r="L6466" i="3"/>
  <c r="M6466" i="3"/>
  <c r="N6466" i="3"/>
  <c r="L1695" i="2" l="1"/>
  <c r="O6466" i="3"/>
  <c r="O6467" i="3"/>
  <c r="Q1695" i="2"/>
  <c r="M1695" i="2"/>
  <c r="K6465" i="3"/>
  <c r="L6465" i="3"/>
  <c r="M6465" i="3"/>
  <c r="N6465" i="3"/>
  <c r="P6465" i="3"/>
  <c r="M88" i="6"/>
  <c r="L328" i="5"/>
  <c r="K1694" i="2"/>
  <c r="M1694" i="2" s="1"/>
  <c r="N1694" i="2"/>
  <c r="O1694" i="2"/>
  <c r="P1694" i="2"/>
  <c r="S1694" i="2"/>
  <c r="K6464" i="3"/>
  <c r="P6464" i="3" s="1"/>
  <c r="L6464" i="3"/>
  <c r="M6464" i="3"/>
  <c r="N6464" i="3"/>
  <c r="K6463" i="3"/>
  <c r="P6463" i="3" s="1"/>
  <c r="L6463" i="3"/>
  <c r="M6463" i="3"/>
  <c r="N6463" i="3"/>
  <c r="K6462" i="3"/>
  <c r="P6462" i="3" s="1"/>
  <c r="L6462" i="3"/>
  <c r="M6462" i="3"/>
  <c r="N6462" i="3"/>
  <c r="K6461" i="3"/>
  <c r="P6461" i="3" s="1"/>
  <c r="L6461" i="3"/>
  <c r="M6461" i="3"/>
  <c r="N6461" i="3"/>
  <c r="K6460" i="3"/>
  <c r="P6460" i="3" s="1"/>
  <c r="L6460" i="3"/>
  <c r="M6460" i="3"/>
  <c r="N6460" i="3"/>
  <c r="K6459" i="3"/>
  <c r="P6459" i="3" s="1"/>
  <c r="L6459" i="3"/>
  <c r="M6459" i="3"/>
  <c r="N6459" i="3"/>
  <c r="K6458" i="3"/>
  <c r="P6458" i="3" s="1"/>
  <c r="L6458" i="3"/>
  <c r="M6458" i="3"/>
  <c r="N6458" i="3"/>
  <c r="L327" i="5"/>
  <c r="K1693" i="2"/>
  <c r="N1693" i="2"/>
  <c r="O1693" i="2"/>
  <c r="P1693" i="2"/>
  <c r="S1693" i="2"/>
  <c r="K6457" i="3"/>
  <c r="P6457" i="3" s="1"/>
  <c r="L6457" i="3"/>
  <c r="M6457" i="3"/>
  <c r="N6457" i="3"/>
  <c r="L1694" i="2" l="1"/>
  <c r="L1693" i="2"/>
  <c r="O6457" i="3"/>
  <c r="O6459" i="3"/>
  <c r="O6463" i="3"/>
  <c r="O6460" i="3"/>
  <c r="O6464" i="3"/>
  <c r="O6461" i="3"/>
  <c r="O6465" i="3"/>
  <c r="O6458" i="3"/>
  <c r="O6462" i="3"/>
  <c r="Q1694" i="2"/>
  <c r="Q1693" i="2"/>
  <c r="M1693" i="2"/>
  <c r="K6456" i="3"/>
  <c r="P6456" i="3" s="1"/>
  <c r="L6456" i="3"/>
  <c r="M6456" i="3"/>
  <c r="N6456" i="3"/>
  <c r="K6455" i="3"/>
  <c r="P6455" i="3" s="1"/>
  <c r="L6455" i="3"/>
  <c r="M6455" i="3"/>
  <c r="N6455" i="3"/>
  <c r="K6454" i="3"/>
  <c r="P6454" i="3" s="1"/>
  <c r="L6454" i="3"/>
  <c r="M6454" i="3"/>
  <c r="N6454" i="3"/>
  <c r="K6453" i="3"/>
  <c r="P6453" i="3" s="1"/>
  <c r="L6453" i="3"/>
  <c r="M6453" i="3"/>
  <c r="N6453" i="3"/>
  <c r="K6452" i="3"/>
  <c r="P6452" i="3" s="1"/>
  <c r="L6452" i="3"/>
  <c r="M6452" i="3"/>
  <c r="N6452" i="3"/>
  <c r="K6451" i="3"/>
  <c r="P6451" i="3" s="1"/>
  <c r="L6451" i="3"/>
  <c r="M6451" i="3"/>
  <c r="N6451" i="3"/>
  <c r="K6450" i="3"/>
  <c r="P6450" i="3" s="1"/>
  <c r="L6450" i="3"/>
  <c r="M6450" i="3"/>
  <c r="N6450" i="3"/>
  <c r="K6449" i="3"/>
  <c r="P6449" i="3" s="1"/>
  <c r="L6449" i="3"/>
  <c r="M6449" i="3"/>
  <c r="N6449" i="3"/>
  <c r="K6448" i="3"/>
  <c r="P6448" i="3" s="1"/>
  <c r="L6448" i="3"/>
  <c r="M6448" i="3"/>
  <c r="N6448" i="3"/>
  <c r="K6447" i="3"/>
  <c r="P6447" i="3" s="1"/>
  <c r="L6447" i="3"/>
  <c r="M6447" i="3"/>
  <c r="N6447" i="3"/>
  <c r="K1692" i="2"/>
  <c r="M1692" i="2" s="1"/>
  <c r="N1692" i="2"/>
  <c r="O1692" i="2"/>
  <c r="P1692" i="2"/>
  <c r="S1692" i="2"/>
  <c r="K6446" i="3"/>
  <c r="P6446" i="3" s="1"/>
  <c r="L6446" i="3"/>
  <c r="M6446" i="3"/>
  <c r="N6446" i="3"/>
  <c r="L1692" i="2" l="1"/>
  <c r="O6446" i="3"/>
  <c r="O6447" i="3"/>
  <c r="O6452" i="3"/>
  <c r="O6448" i="3"/>
  <c r="O6449" i="3"/>
  <c r="O6453" i="3"/>
  <c r="O6456" i="3"/>
  <c r="O6450" i="3"/>
  <c r="O6454" i="3"/>
  <c r="O6451" i="3"/>
  <c r="O6455" i="3"/>
  <c r="Q1692" i="2"/>
  <c r="K6445" i="3"/>
  <c r="P6445" i="3" s="1"/>
  <c r="L6445" i="3"/>
  <c r="M6445" i="3"/>
  <c r="N6445" i="3"/>
  <c r="K6444" i="3"/>
  <c r="P6444" i="3" s="1"/>
  <c r="L6444" i="3"/>
  <c r="M6444" i="3"/>
  <c r="N6444" i="3"/>
  <c r="K6443" i="3"/>
  <c r="P6443" i="3" s="1"/>
  <c r="L6443" i="3"/>
  <c r="M6443" i="3"/>
  <c r="N6443" i="3"/>
  <c r="K6442" i="3"/>
  <c r="L6442" i="3"/>
  <c r="M6442" i="3"/>
  <c r="N6442" i="3"/>
  <c r="P6442" i="3"/>
  <c r="L326" i="5"/>
  <c r="K1691" i="2"/>
  <c r="N1691" i="2"/>
  <c r="O1691" i="2"/>
  <c r="P1691" i="2"/>
  <c r="S1691" i="2"/>
  <c r="K6441" i="3"/>
  <c r="P6441" i="3" s="1"/>
  <c r="L6441" i="3"/>
  <c r="M6441" i="3"/>
  <c r="N6441" i="3"/>
  <c r="L1691" i="2" l="1"/>
  <c r="O6445" i="3"/>
  <c r="O6441" i="3"/>
  <c r="O6442" i="3"/>
  <c r="O6443" i="3"/>
  <c r="O6444" i="3"/>
  <c r="Q1691" i="2"/>
  <c r="M1691" i="2"/>
  <c r="K6440" i="3"/>
  <c r="L6440" i="3"/>
  <c r="M6440" i="3"/>
  <c r="N6440" i="3"/>
  <c r="P6440" i="3"/>
  <c r="K6439" i="3"/>
  <c r="L6439" i="3"/>
  <c r="M6439" i="3"/>
  <c r="N6439" i="3"/>
  <c r="P6439" i="3"/>
  <c r="K6438" i="3"/>
  <c r="P6438" i="3" s="1"/>
  <c r="L6438" i="3"/>
  <c r="M6438" i="3"/>
  <c r="N6438" i="3"/>
  <c r="K6437" i="3"/>
  <c r="L6437" i="3"/>
  <c r="M6437" i="3"/>
  <c r="N6437" i="3"/>
  <c r="P6437" i="3"/>
  <c r="K6436" i="3"/>
  <c r="L6436" i="3"/>
  <c r="M6436" i="3"/>
  <c r="N6436" i="3"/>
  <c r="P6436" i="3"/>
  <c r="K6435" i="3"/>
  <c r="L6435" i="3"/>
  <c r="M6435" i="3"/>
  <c r="N6435" i="3"/>
  <c r="P6435" i="3"/>
  <c r="K6434" i="3"/>
  <c r="P6434" i="3" s="1"/>
  <c r="L6434" i="3"/>
  <c r="M6434" i="3"/>
  <c r="N6434" i="3"/>
  <c r="K6433" i="3"/>
  <c r="L6433" i="3"/>
  <c r="M6433" i="3"/>
  <c r="N6433" i="3"/>
  <c r="P6433" i="3"/>
  <c r="K6432" i="3"/>
  <c r="P6432" i="3" s="1"/>
  <c r="L6432" i="3"/>
  <c r="M6432" i="3"/>
  <c r="N6432" i="3"/>
  <c r="K6431" i="3"/>
  <c r="P6431" i="3" s="1"/>
  <c r="L6431" i="3"/>
  <c r="M6431" i="3"/>
  <c r="N6431" i="3"/>
  <c r="K6430" i="3"/>
  <c r="P6430" i="3" s="1"/>
  <c r="L6430" i="3"/>
  <c r="M6430" i="3"/>
  <c r="N6430" i="3"/>
  <c r="K6429" i="3"/>
  <c r="P6429" i="3" s="1"/>
  <c r="L6429" i="3"/>
  <c r="M6429" i="3"/>
  <c r="N6429" i="3"/>
  <c r="K1690" i="2"/>
  <c r="M1690" i="2"/>
  <c r="N1690" i="2"/>
  <c r="O1690" i="2"/>
  <c r="P1690" i="2"/>
  <c r="S1690" i="2"/>
  <c r="K6428" i="3"/>
  <c r="P6428" i="3" s="1"/>
  <c r="L6428" i="3"/>
  <c r="M6428" i="3"/>
  <c r="N6428" i="3"/>
  <c r="L1690" i="2" l="1"/>
  <c r="O6432" i="3"/>
  <c r="O6436" i="3"/>
  <c r="O6429" i="3"/>
  <c r="O6433" i="3"/>
  <c r="O6437" i="3"/>
  <c r="O6440" i="3"/>
  <c r="O6430" i="3"/>
  <c r="O6434" i="3"/>
  <c r="O6438" i="3"/>
  <c r="O6428" i="3"/>
  <c r="O6431" i="3"/>
  <c r="O6435" i="3"/>
  <c r="O6439" i="3"/>
  <c r="Q1690" i="2"/>
  <c r="K6427" i="3"/>
  <c r="P6427" i="3" s="1"/>
  <c r="L6427" i="3"/>
  <c r="M6427" i="3"/>
  <c r="N6427" i="3"/>
  <c r="K336" i="4"/>
  <c r="L336" i="4"/>
  <c r="M336" i="4"/>
  <c r="N336" i="4"/>
  <c r="P336" i="4"/>
  <c r="K335" i="4"/>
  <c r="L335" i="4"/>
  <c r="M335" i="4"/>
  <c r="N335" i="4"/>
  <c r="P335" i="4"/>
  <c r="K6426" i="3"/>
  <c r="P6426" i="3" s="1"/>
  <c r="L6426" i="3"/>
  <c r="M6426" i="3"/>
  <c r="N6426" i="3"/>
  <c r="K6425" i="3"/>
  <c r="L6425" i="3"/>
  <c r="M6425" i="3"/>
  <c r="N6425" i="3"/>
  <c r="P6425" i="3"/>
  <c r="K6424" i="3"/>
  <c r="P6424" i="3" s="1"/>
  <c r="L6424" i="3"/>
  <c r="M6424" i="3"/>
  <c r="N6424" i="3"/>
  <c r="K6423" i="3"/>
  <c r="P6423" i="3" s="1"/>
  <c r="L6423" i="3"/>
  <c r="M6423" i="3"/>
  <c r="N6423" i="3"/>
  <c r="K6422" i="3"/>
  <c r="P6422" i="3" s="1"/>
  <c r="L6422" i="3"/>
  <c r="M6422" i="3"/>
  <c r="N6422" i="3"/>
  <c r="K6421" i="3"/>
  <c r="L6421" i="3"/>
  <c r="M6421" i="3"/>
  <c r="N6421" i="3"/>
  <c r="P6421" i="3"/>
  <c r="K6420" i="3"/>
  <c r="P6420" i="3" s="1"/>
  <c r="L6420" i="3"/>
  <c r="M6420" i="3"/>
  <c r="N6420" i="3"/>
  <c r="L325" i="5"/>
  <c r="K1689" i="2"/>
  <c r="N1689" i="2"/>
  <c r="O1689" i="2"/>
  <c r="P1689" i="2"/>
  <c r="S1689" i="2"/>
  <c r="K6419" i="3"/>
  <c r="P6419" i="3" s="1"/>
  <c r="L6419" i="3"/>
  <c r="M6419" i="3"/>
  <c r="N6419" i="3"/>
  <c r="O335" i="4" l="1"/>
  <c r="L1689" i="2"/>
  <c r="O336" i="4"/>
  <c r="O6427" i="3"/>
  <c r="O6419" i="3"/>
  <c r="O6422" i="3"/>
  <c r="O6421" i="3"/>
  <c r="O6424" i="3"/>
  <c r="O6425" i="3"/>
  <c r="O6423" i="3"/>
  <c r="O6420" i="3"/>
  <c r="O6426" i="3"/>
  <c r="Q1689" i="2"/>
  <c r="M1689" i="2"/>
  <c r="K6418" i="3"/>
  <c r="P6418" i="3" s="1"/>
  <c r="L6418" i="3"/>
  <c r="M6418" i="3"/>
  <c r="N6418" i="3"/>
  <c r="K6417" i="3"/>
  <c r="L6417" i="3"/>
  <c r="M6417" i="3"/>
  <c r="N6417" i="3"/>
  <c r="P6417" i="3"/>
  <c r="K6416" i="3"/>
  <c r="L6416" i="3"/>
  <c r="M6416" i="3"/>
  <c r="N6416" i="3"/>
  <c r="P6416" i="3"/>
  <c r="K6415" i="3"/>
  <c r="L6415" i="3"/>
  <c r="M6415" i="3"/>
  <c r="N6415" i="3"/>
  <c r="P6415" i="3"/>
  <c r="K6414" i="3"/>
  <c r="L6414" i="3"/>
  <c r="M6414" i="3"/>
  <c r="N6414" i="3"/>
  <c r="P6414" i="3"/>
  <c r="K6413" i="3"/>
  <c r="P6413" i="3" s="1"/>
  <c r="L6413" i="3"/>
  <c r="M6413" i="3"/>
  <c r="N6413" i="3"/>
  <c r="K6412" i="3"/>
  <c r="P6412" i="3" s="1"/>
  <c r="L6412" i="3"/>
  <c r="M6412" i="3"/>
  <c r="N6412" i="3"/>
  <c r="K6411" i="3"/>
  <c r="P6411" i="3" s="1"/>
  <c r="L6411" i="3"/>
  <c r="M6411" i="3"/>
  <c r="N6411" i="3"/>
  <c r="K1688" i="2"/>
  <c r="N1688" i="2"/>
  <c r="O1688" i="2"/>
  <c r="P1688" i="2"/>
  <c r="S1688" i="2"/>
  <c r="K6410" i="3"/>
  <c r="P6410" i="3" s="1"/>
  <c r="L6410" i="3"/>
  <c r="M6410" i="3"/>
  <c r="N6410" i="3"/>
  <c r="L1688" i="2" l="1"/>
  <c r="O6415" i="3"/>
  <c r="O6414" i="3"/>
  <c r="O6418" i="3"/>
  <c r="O6412" i="3"/>
  <c r="O6416" i="3"/>
  <c r="O6410" i="3"/>
  <c r="O6411" i="3"/>
  <c r="O6413" i="3"/>
  <c r="O6417" i="3"/>
  <c r="Q1688" i="2"/>
  <c r="M1688" i="2"/>
  <c r="K1687" i="2"/>
  <c r="N1687" i="2"/>
  <c r="O1687" i="2"/>
  <c r="P1687" i="2"/>
  <c r="S1687" i="2"/>
  <c r="K6409" i="3"/>
  <c r="P6409" i="3" s="1"/>
  <c r="L6409" i="3"/>
  <c r="M6409" i="3"/>
  <c r="O6409" i="3" s="1"/>
  <c r="N6409" i="3"/>
  <c r="L1687" i="2" l="1"/>
  <c r="Q1687" i="2"/>
  <c r="M1687" i="2"/>
  <c r="K6408" i="3"/>
  <c r="P6408" i="3" s="1"/>
  <c r="L6408" i="3"/>
  <c r="M6408" i="3"/>
  <c r="N6408" i="3"/>
  <c r="K6407" i="3"/>
  <c r="L6407" i="3"/>
  <c r="M6407" i="3"/>
  <c r="N6407" i="3"/>
  <c r="P6407" i="3"/>
  <c r="K6406" i="3"/>
  <c r="P6406" i="3" s="1"/>
  <c r="L6406" i="3"/>
  <c r="M6406" i="3"/>
  <c r="N6406" i="3"/>
  <c r="K1686" i="2"/>
  <c r="M1686" i="2" s="1"/>
  <c r="N1686" i="2"/>
  <c r="O1686" i="2"/>
  <c r="P1686" i="2"/>
  <c r="S1686" i="2"/>
  <c r="K6405" i="3"/>
  <c r="L6405" i="3"/>
  <c r="M6405" i="3"/>
  <c r="N6405" i="3"/>
  <c r="P6405" i="3"/>
  <c r="L1686" i="2" l="1"/>
  <c r="O6405" i="3"/>
  <c r="O6408" i="3"/>
  <c r="O6406" i="3"/>
  <c r="O6407" i="3"/>
  <c r="Q1686" i="2"/>
  <c r="K6404" i="3"/>
  <c r="P6404" i="3" s="1"/>
  <c r="L6404" i="3"/>
  <c r="M6404" i="3"/>
  <c r="N6404" i="3"/>
  <c r="K334" i="4"/>
  <c r="L334" i="4"/>
  <c r="M334" i="4"/>
  <c r="N334" i="4"/>
  <c r="P334" i="4"/>
  <c r="L324" i="5"/>
  <c r="K1685" i="2"/>
  <c r="N1685" i="2"/>
  <c r="O1685" i="2"/>
  <c r="P1685" i="2"/>
  <c r="S1685" i="2"/>
  <c r="K6403" i="3"/>
  <c r="P6403" i="3" s="1"/>
  <c r="L6403" i="3"/>
  <c r="M6403" i="3"/>
  <c r="N6403" i="3"/>
  <c r="L1685" i="2" l="1"/>
  <c r="O334" i="4"/>
  <c r="M1685" i="2"/>
  <c r="O6404" i="3"/>
  <c r="O6403" i="3"/>
  <c r="Q1685" i="2"/>
  <c r="K6402" i="3"/>
  <c r="P6402" i="3" s="1"/>
  <c r="L6402" i="3"/>
  <c r="M6402" i="3"/>
  <c r="N6402" i="3"/>
  <c r="K1684" i="2"/>
  <c r="M1684" i="2"/>
  <c r="N1684" i="2"/>
  <c r="O1684" i="2"/>
  <c r="P1684" i="2"/>
  <c r="S1684" i="2"/>
  <c r="K6401" i="3"/>
  <c r="L6401" i="3"/>
  <c r="M6401" i="3"/>
  <c r="N6401" i="3"/>
  <c r="P6401" i="3"/>
  <c r="L1684" i="2" l="1"/>
  <c r="O6402" i="3"/>
  <c r="O6401" i="3"/>
  <c r="Q1684" i="2"/>
  <c r="M87" i="6"/>
  <c r="K1683" i="2"/>
  <c r="N1683" i="2"/>
  <c r="O1683" i="2"/>
  <c r="P1683" i="2"/>
  <c r="S1683" i="2"/>
  <c r="K6400" i="3"/>
  <c r="P6400" i="3" s="1"/>
  <c r="L6400" i="3"/>
  <c r="M6400" i="3"/>
  <c r="N6400" i="3"/>
  <c r="L1683" i="2" l="1"/>
  <c r="O6400" i="3"/>
  <c r="Q1683" i="2"/>
  <c r="M1683" i="2"/>
  <c r="K6399" i="3"/>
  <c r="P6399" i="3" s="1"/>
  <c r="L6399" i="3"/>
  <c r="M6399" i="3"/>
  <c r="N6399" i="3"/>
  <c r="L323" i="5"/>
  <c r="K1682" i="2"/>
  <c r="M1682" i="2" s="1"/>
  <c r="N1682" i="2"/>
  <c r="O1682" i="2"/>
  <c r="P1682" i="2"/>
  <c r="S1682" i="2"/>
  <c r="K6398" i="3"/>
  <c r="P6398" i="3" s="1"/>
  <c r="L6398" i="3"/>
  <c r="M6398" i="3"/>
  <c r="N6398" i="3"/>
  <c r="L1682" i="2" l="1"/>
  <c r="O6399" i="3"/>
  <c r="O6398" i="3"/>
  <c r="Q1682" i="2"/>
  <c r="K6397" i="3"/>
  <c r="P6397" i="3" s="1"/>
  <c r="L6397" i="3"/>
  <c r="M6397" i="3"/>
  <c r="N6397" i="3"/>
  <c r="K6396" i="3"/>
  <c r="P6396" i="3" s="1"/>
  <c r="L6396" i="3"/>
  <c r="M6396" i="3"/>
  <c r="N6396" i="3"/>
  <c r="K6395" i="3"/>
  <c r="P6395" i="3" s="1"/>
  <c r="L6395" i="3"/>
  <c r="M6395" i="3"/>
  <c r="N6395" i="3"/>
  <c r="K1681" i="2"/>
  <c r="N1681" i="2"/>
  <c r="O1681" i="2"/>
  <c r="P1681" i="2"/>
  <c r="S1681" i="2"/>
  <c r="K6394" i="3"/>
  <c r="P6394" i="3" s="1"/>
  <c r="L6394" i="3"/>
  <c r="M6394" i="3"/>
  <c r="N6394" i="3"/>
  <c r="L1681" i="2" l="1"/>
  <c r="O6394" i="3"/>
  <c r="O6397" i="3"/>
  <c r="O6395" i="3"/>
  <c r="O6396" i="3"/>
  <c r="Q1681" i="2"/>
  <c r="M1681" i="2"/>
  <c r="K6393" i="3"/>
  <c r="P6393" i="3" s="1"/>
  <c r="L6393" i="3"/>
  <c r="M6393" i="3"/>
  <c r="N6393" i="3"/>
  <c r="K6392" i="3"/>
  <c r="P6392" i="3" s="1"/>
  <c r="L6392" i="3"/>
  <c r="M6392" i="3"/>
  <c r="N6392" i="3"/>
  <c r="K6391" i="3"/>
  <c r="P6391" i="3" s="1"/>
  <c r="L6391" i="3"/>
  <c r="M6391" i="3"/>
  <c r="N6391" i="3"/>
  <c r="O6393" i="3" l="1"/>
  <c r="O6392" i="3"/>
  <c r="O6391" i="3"/>
  <c r="K6390" i="3"/>
  <c r="P6390" i="3" s="1"/>
  <c r="L6390" i="3"/>
  <c r="M6390" i="3"/>
  <c r="N6390" i="3"/>
  <c r="K1680" i="2"/>
  <c r="M1680" i="2" s="1"/>
  <c r="N1680" i="2"/>
  <c r="O1680" i="2"/>
  <c r="P1680" i="2"/>
  <c r="S1680" i="2"/>
  <c r="K6389" i="3"/>
  <c r="P6389" i="3" s="1"/>
  <c r="L6389" i="3"/>
  <c r="M6389" i="3"/>
  <c r="O6389" i="3" s="1"/>
  <c r="N6389" i="3"/>
  <c r="L1680" i="2" l="1"/>
  <c r="O6390" i="3"/>
  <c r="Q1680" i="2"/>
  <c r="K6388" i="3"/>
  <c r="P6388" i="3" s="1"/>
  <c r="L6388" i="3"/>
  <c r="M6388" i="3"/>
  <c r="N6388" i="3"/>
  <c r="K6387" i="3"/>
  <c r="P6387" i="3" s="1"/>
  <c r="L6387" i="3"/>
  <c r="M6387" i="3"/>
  <c r="N6387" i="3"/>
  <c r="K1679" i="2"/>
  <c r="N1679" i="2"/>
  <c r="O1679" i="2"/>
  <c r="P1679" i="2"/>
  <c r="S1679" i="2"/>
  <c r="K6386" i="3"/>
  <c r="P6386" i="3" s="1"/>
  <c r="L6386" i="3"/>
  <c r="M6386" i="3"/>
  <c r="N6386" i="3"/>
  <c r="L1679" i="2" l="1"/>
  <c r="O6386" i="3"/>
  <c r="O6388" i="3"/>
  <c r="O6387" i="3"/>
  <c r="Q1679" i="2"/>
  <c r="M1679" i="2"/>
  <c r="K1678" i="2"/>
  <c r="N1678" i="2"/>
  <c r="O1678" i="2"/>
  <c r="P1678" i="2"/>
  <c r="S1678" i="2"/>
  <c r="K6385" i="3"/>
  <c r="P6385" i="3" s="1"/>
  <c r="L6385" i="3"/>
  <c r="M6385" i="3"/>
  <c r="N6385" i="3"/>
  <c r="O6385" i="3" l="1"/>
  <c r="L1678" i="2"/>
  <c r="Q1678" i="2"/>
  <c r="M1678" i="2"/>
  <c r="K6384" i="3"/>
  <c r="P6384" i="3" s="1"/>
  <c r="L6384" i="3"/>
  <c r="M6384" i="3"/>
  <c r="N6384" i="3"/>
  <c r="K1677" i="2"/>
  <c r="N1677" i="2"/>
  <c r="O1677" i="2"/>
  <c r="P1677" i="2"/>
  <c r="S1677" i="2"/>
  <c r="K6383" i="3"/>
  <c r="P6383" i="3" s="1"/>
  <c r="L6383" i="3"/>
  <c r="M6383" i="3"/>
  <c r="N6383" i="3"/>
  <c r="L1677" i="2" l="1"/>
  <c r="M1677" i="2"/>
  <c r="O6383" i="3"/>
  <c r="O6384" i="3"/>
  <c r="Q1677" i="2"/>
  <c r="K6382" i="3"/>
  <c r="L6382" i="3"/>
  <c r="M6382" i="3"/>
  <c r="N6382" i="3"/>
  <c r="P6382" i="3"/>
  <c r="K6381" i="3"/>
  <c r="P6381" i="3" s="1"/>
  <c r="L6381" i="3"/>
  <c r="M6381" i="3"/>
  <c r="N6381" i="3"/>
  <c r="K6380" i="3"/>
  <c r="P6380" i="3" s="1"/>
  <c r="L6380" i="3"/>
  <c r="M6380" i="3"/>
  <c r="N6380" i="3"/>
  <c r="L322" i="5"/>
  <c r="K1676" i="2"/>
  <c r="N1676" i="2"/>
  <c r="O1676" i="2"/>
  <c r="P1676" i="2"/>
  <c r="S1676" i="2"/>
  <c r="K6379" i="3"/>
  <c r="L6379" i="3"/>
  <c r="M6379" i="3"/>
  <c r="N6379" i="3"/>
  <c r="L1676" i="2" l="1"/>
  <c r="O6381" i="3"/>
  <c r="O6380" i="3"/>
  <c r="O6382" i="3"/>
  <c r="O6379" i="3"/>
  <c r="Q1676" i="2"/>
  <c r="M1676" i="2"/>
  <c r="P6379" i="3"/>
  <c r="K1675" i="2"/>
  <c r="N1675" i="2"/>
  <c r="O1675" i="2"/>
  <c r="P1675" i="2"/>
  <c r="S1675" i="2"/>
  <c r="K6378" i="3"/>
  <c r="P6378" i="3" s="1"/>
  <c r="L6378" i="3"/>
  <c r="M6378" i="3"/>
  <c r="O6378" i="3" s="1"/>
  <c r="N6378" i="3"/>
  <c r="L1675" i="2" l="1"/>
  <c r="M1675" i="2"/>
  <c r="Q1675" i="2"/>
  <c r="K6377" i="3"/>
  <c r="P6377" i="3" s="1"/>
  <c r="L6377" i="3"/>
  <c r="M6377" i="3"/>
  <c r="N6377" i="3"/>
  <c r="K6376" i="3"/>
  <c r="L6376" i="3"/>
  <c r="M6376" i="3"/>
  <c r="N6376" i="3"/>
  <c r="P6376" i="3"/>
  <c r="K6375" i="3"/>
  <c r="P6375" i="3" s="1"/>
  <c r="L6375" i="3"/>
  <c r="M6375" i="3"/>
  <c r="N6375" i="3"/>
  <c r="K6374" i="3"/>
  <c r="L6374" i="3"/>
  <c r="M6374" i="3"/>
  <c r="N6374" i="3"/>
  <c r="P6374" i="3"/>
  <c r="K6373" i="3"/>
  <c r="L6373" i="3"/>
  <c r="M6373" i="3"/>
  <c r="N6373" i="3"/>
  <c r="P6373" i="3"/>
  <c r="K1674" i="2"/>
  <c r="N1674" i="2"/>
  <c r="O1674" i="2"/>
  <c r="P1674" i="2"/>
  <c r="S1674" i="2"/>
  <c r="K6372" i="3"/>
  <c r="P6372" i="3" s="1"/>
  <c r="L6372" i="3"/>
  <c r="M6372" i="3"/>
  <c r="N6372" i="3"/>
  <c r="L1674" i="2" l="1"/>
  <c r="O6376" i="3"/>
  <c r="O6374" i="3"/>
  <c r="O6375" i="3"/>
  <c r="O6372" i="3"/>
  <c r="O6377" i="3"/>
  <c r="O6373" i="3"/>
  <c r="Q1674" i="2"/>
  <c r="M1674" i="2"/>
  <c r="L321" i="5"/>
  <c r="K6371" i="3"/>
  <c r="P6371" i="3" s="1"/>
  <c r="L6371" i="3"/>
  <c r="M6371" i="3"/>
  <c r="N6371" i="3"/>
  <c r="O6371" i="3" l="1"/>
  <c r="K333" i="4"/>
  <c r="L333" i="4"/>
  <c r="M333" i="4"/>
  <c r="N333" i="4"/>
  <c r="P333" i="4"/>
  <c r="K1673" i="2"/>
  <c r="N1673" i="2"/>
  <c r="O1673" i="2"/>
  <c r="P1673" i="2"/>
  <c r="S1673" i="2"/>
  <c r="K332" i="4"/>
  <c r="L332" i="4"/>
  <c r="M332" i="4"/>
  <c r="N332" i="4"/>
  <c r="P332" i="4"/>
  <c r="L1673" i="2" l="1"/>
  <c r="O332" i="4"/>
  <c r="O333" i="4"/>
  <c r="Q1673" i="2"/>
  <c r="M1673" i="2"/>
  <c r="K1672" i="2"/>
  <c r="N1672" i="2"/>
  <c r="O1672" i="2"/>
  <c r="P1672" i="2"/>
  <c r="S1672" i="2"/>
  <c r="K6370" i="3"/>
  <c r="P6370" i="3" s="1"/>
  <c r="L6370" i="3"/>
  <c r="M6370" i="3"/>
  <c r="N6370" i="3"/>
  <c r="K1671" i="2"/>
  <c r="N1671" i="2"/>
  <c r="O1671" i="2"/>
  <c r="P1671" i="2"/>
  <c r="S1671" i="2"/>
  <c r="K6369" i="3"/>
  <c r="P6369" i="3" s="1"/>
  <c r="L6369" i="3"/>
  <c r="M6369" i="3"/>
  <c r="N6369" i="3"/>
  <c r="L1672" i="2" l="1"/>
  <c r="L1671" i="2"/>
  <c r="O6369" i="3"/>
  <c r="O6370" i="3"/>
  <c r="Q1672" i="2"/>
  <c r="M1672" i="2"/>
  <c r="Q1671" i="2"/>
  <c r="M1671" i="2"/>
  <c r="K1670" i="2"/>
  <c r="M1670" i="2" s="1"/>
  <c r="N1670" i="2"/>
  <c r="O1670" i="2"/>
  <c r="P1670" i="2"/>
  <c r="S1670" i="2"/>
  <c r="K6368" i="3"/>
  <c r="P6368" i="3" s="1"/>
  <c r="L6368" i="3"/>
  <c r="M6368" i="3"/>
  <c r="N6368" i="3"/>
  <c r="L1670" i="2" l="1"/>
  <c r="O6368" i="3"/>
  <c r="Q1670" i="2"/>
  <c r="K6367" i="3"/>
  <c r="P6367" i="3" s="1"/>
  <c r="L6367" i="3"/>
  <c r="M6367" i="3"/>
  <c r="N6367" i="3"/>
  <c r="K1669" i="2"/>
  <c r="N1669" i="2"/>
  <c r="O1669" i="2"/>
  <c r="P1669" i="2"/>
  <c r="S1669" i="2"/>
  <c r="K331" i="4"/>
  <c r="L331" i="4"/>
  <c r="M331" i="4"/>
  <c r="O331" i="4" s="1"/>
  <c r="N331" i="4"/>
  <c r="P331" i="4"/>
  <c r="K6366" i="3"/>
  <c r="L6366" i="3"/>
  <c r="M6366" i="3"/>
  <c r="N6366" i="3"/>
  <c r="P6366" i="3"/>
  <c r="L320" i="5"/>
  <c r="K1668" i="2"/>
  <c r="N1668" i="2"/>
  <c r="O1668" i="2"/>
  <c r="P1668" i="2"/>
  <c r="S1668" i="2"/>
  <c r="K6365" i="3"/>
  <c r="L6365" i="3"/>
  <c r="M6365" i="3"/>
  <c r="N6365" i="3"/>
  <c r="P6365" i="3"/>
  <c r="L1668" i="2" l="1"/>
  <c r="L1669" i="2"/>
  <c r="O6366" i="3"/>
  <c r="O6367" i="3"/>
  <c r="O6365" i="3"/>
  <c r="Q1669" i="2"/>
  <c r="M1669" i="2"/>
  <c r="Q1668" i="2"/>
  <c r="M1668" i="2"/>
  <c r="K1667" i="2"/>
  <c r="M1667" i="2" s="1"/>
  <c r="N1667" i="2"/>
  <c r="O1667" i="2"/>
  <c r="P1667" i="2"/>
  <c r="S1667" i="2"/>
  <c r="K6364" i="3"/>
  <c r="P6364" i="3" s="1"/>
  <c r="L6364" i="3"/>
  <c r="M6364" i="3"/>
  <c r="N6364" i="3"/>
  <c r="L1667" i="2" l="1"/>
  <c r="O6364" i="3"/>
  <c r="Q1667" i="2"/>
  <c r="K6363" i="3"/>
  <c r="L6363" i="3"/>
  <c r="M6363" i="3"/>
  <c r="N6363" i="3"/>
  <c r="P6363" i="3"/>
  <c r="K6362" i="3"/>
  <c r="L6362" i="3"/>
  <c r="M6362" i="3"/>
  <c r="N6362" i="3"/>
  <c r="P6362" i="3"/>
  <c r="K6361" i="3"/>
  <c r="P6361" i="3" s="1"/>
  <c r="L6361" i="3"/>
  <c r="M6361" i="3"/>
  <c r="N6361" i="3"/>
  <c r="K6360" i="3"/>
  <c r="P6360" i="3" s="1"/>
  <c r="L6360" i="3"/>
  <c r="M6360" i="3"/>
  <c r="N6360" i="3"/>
  <c r="K6359" i="3"/>
  <c r="P6359" i="3" s="1"/>
  <c r="L6359" i="3"/>
  <c r="M6359" i="3"/>
  <c r="N6359" i="3"/>
  <c r="K6358" i="3"/>
  <c r="P6358" i="3" s="1"/>
  <c r="L6358" i="3"/>
  <c r="M6358" i="3"/>
  <c r="N6358" i="3"/>
  <c r="M86" i="6"/>
  <c r="K1666" i="2"/>
  <c r="N1666" i="2"/>
  <c r="O1666" i="2"/>
  <c r="P1666" i="2"/>
  <c r="S1666" i="2"/>
  <c r="K6357" i="3"/>
  <c r="P6357" i="3" s="1"/>
  <c r="L6357" i="3"/>
  <c r="M6357" i="3"/>
  <c r="N6357" i="3"/>
  <c r="K1665" i="2"/>
  <c r="N1665" i="2"/>
  <c r="O1665" i="2"/>
  <c r="P1665" i="2"/>
  <c r="S1665" i="2"/>
  <c r="L1666" i="2" l="1"/>
  <c r="L1665" i="2"/>
  <c r="O6363" i="3"/>
  <c r="O6357" i="3"/>
  <c r="O6361" i="3"/>
  <c r="O6362" i="3"/>
  <c r="O6360" i="3"/>
  <c r="O6358" i="3"/>
  <c r="O6359" i="3"/>
  <c r="Q1666" i="2"/>
  <c r="M1666" i="2"/>
  <c r="Q1665" i="2"/>
  <c r="M1665" i="2"/>
  <c r="K6356" i="3"/>
  <c r="P6356" i="3" s="1"/>
  <c r="L6356" i="3"/>
  <c r="M6356" i="3"/>
  <c r="N6356" i="3"/>
  <c r="L319" i="5"/>
  <c r="K1664" i="2"/>
  <c r="N1664" i="2"/>
  <c r="O1664" i="2"/>
  <c r="P1664" i="2"/>
  <c r="S1664" i="2"/>
  <c r="K6355" i="3"/>
  <c r="P6355" i="3" s="1"/>
  <c r="L6355" i="3"/>
  <c r="M6355" i="3"/>
  <c r="N6355" i="3"/>
  <c r="L1664" i="2" l="1"/>
  <c r="O6355" i="3"/>
  <c r="O6356" i="3"/>
  <c r="Q1664" i="2"/>
  <c r="M1664" i="2"/>
  <c r="K6354" i="3"/>
  <c r="P6354" i="3" s="1"/>
  <c r="L6354" i="3"/>
  <c r="M6354" i="3"/>
  <c r="N6354" i="3"/>
  <c r="K6353" i="3"/>
  <c r="P6353" i="3" s="1"/>
  <c r="L6353" i="3"/>
  <c r="M6353" i="3"/>
  <c r="N6353" i="3"/>
  <c r="K6352" i="3"/>
  <c r="P6352" i="3" s="1"/>
  <c r="L6352" i="3"/>
  <c r="M6352" i="3"/>
  <c r="N6352" i="3"/>
  <c r="K6351" i="3"/>
  <c r="P6351" i="3" s="1"/>
  <c r="L6351" i="3"/>
  <c r="M6351" i="3"/>
  <c r="N6351" i="3"/>
  <c r="K6350" i="3"/>
  <c r="P6350" i="3" s="1"/>
  <c r="L6350" i="3"/>
  <c r="M6350" i="3"/>
  <c r="N6350" i="3"/>
  <c r="K1663" i="2"/>
  <c r="N1663" i="2"/>
  <c r="O1663" i="2"/>
  <c r="P1663" i="2"/>
  <c r="S1663" i="2"/>
  <c r="K6349" i="3"/>
  <c r="L6349" i="3"/>
  <c r="M6349" i="3"/>
  <c r="N6349" i="3"/>
  <c r="L1663" i="2" l="1"/>
  <c r="O6352" i="3"/>
  <c r="O6350" i="3"/>
  <c r="O6353" i="3"/>
  <c r="O6351" i="3"/>
  <c r="O6354" i="3"/>
  <c r="O6349" i="3"/>
  <c r="Q1663" i="2"/>
  <c r="M1663" i="2"/>
  <c r="P6349" i="3"/>
  <c r="K6348" i="3"/>
  <c r="P6348" i="3" s="1"/>
  <c r="L6348" i="3"/>
  <c r="M6348" i="3"/>
  <c r="N6348" i="3"/>
  <c r="K6347" i="3"/>
  <c r="P6347" i="3" s="1"/>
  <c r="L6347" i="3"/>
  <c r="M6347" i="3"/>
  <c r="N6347" i="3"/>
  <c r="K6346" i="3"/>
  <c r="P6346" i="3" s="1"/>
  <c r="L6346" i="3"/>
  <c r="M6346" i="3"/>
  <c r="N6346" i="3"/>
  <c r="L318" i="5"/>
  <c r="K1662" i="2"/>
  <c r="N1662" i="2"/>
  <c r="O1662" i="2"/>
  <c r="P1662" i="2"/>
  <c r="S1662" i="2"/>
  <c r="K6345" i="3"/>
  <c r="P6345" i="3" s="1"/>
  <c r="L6345" i="3"/>
  <c r="M6345" i="3"/>
  <c r="N6345" i="3"/>
  <c r="O6345" i="3" l="1"/>
  <c r="L1662" i="2"/>
  <c r="O6347" i="3"/>
  <c r="O6346" i="3"/>
  <c r="O6348" i="3"/>
  <c r="Q1662" i="2"/>
  <c r="M1662" i="2"/>
  <c r="K6344" i="3"/>
  <c r="P6344" i="3" s="1"/>
  <c r="L6344" i="3"/>
  <c r="M6344" i="3"/>
  <c r="N6344" i="3"/>
  <c r="K1661" i="2"/>
  <c r="N1661" i="2"/>
  <c r="O1661" i="2"/>
  <c r="P1661" i="2"/>
  <c r="S1661" i="2"/>
  <c r="K6343" i="3"/>
  <c r="P6343" i="3" s="1"/>
  <c r="L6343" i="3"/>
  <c r="M6343" i="3"/>
  <c r="N6343" i="3"/>
  <c r="L1661" i="2" l="1"/>
  <c r="O6344" i="3"/>
  <c r="O6343" i="3"/>
  <c r="Q1661" i="2"/>
  <c r="M1661" i="2"/>
  <c r="K6342" i="3"/>
  <c r="P6342" i="3" s="1"/>
  <c r="L6342" i="3"/>
  <c r="M6342" i="3"/>
  <c r="N6342" i="3"/>
  <c r="K6341" i="3"/>
  <c r="P6341" i="3" s="1"/>
  <c r="L6341" i="3"/>
  <c r="M6341" i="3"/>
  <c r="N6341" i="3"/>
  <c r="K6340" i="3"/>
  <c r="L6340" i="3"/>
  <c r="M6340" i="3"/>
  <c r="N6340" i="3"/>
  <c r="P6340" i="3"/>
  <c r="K6339" i="3"/>
  <c r="P6339" i="3" s="1"/>
  <c r="L6339" i="3"/>
  <c r="M6339" i="3"/>
  <c r="N6339" i="3"/>
  <c r="K1660" i="2"/>
  <c r="M1660" i="2" s="1"/>
  <c r="N1660" i="2"/>
  <c r="O1660" i="2"/>
  <c r="P1660" i="2"/>
  <c r="S1660" i="2"/>
  <c r="K6338" i="3"/>
  <c r="P6338" i="3" s="1"/>
  <c r="L6338" i="3"/>
  <c r="M6338" i="3"/>
  <c r="N6338" i="3"/>
  <c r="L1660" i="2" l="1"/>
  <c r="O6338" i="3"/>
  <c r="O6339" i="3"/>
  <c r="Q1660" i="2"/>
  <c r="O6340" i="3"/>
  <c r="O6341" i="3"/>
  <c r="O6342" i="3"/>
  <c r="K6337" i="3"/>
  <c r="P6337" i="3" s="1"/>
  <c r="L6337" i="3"/>
  <c r="M6337" i="3"/>
  <c r="N6337" i="3"/>
  <c r="O6337" i="3" l="1"/>
  <c r="K6336" i="3"/>
  <c r="L6336" i="3"/>
  <c r="M6336" i="3"/>
  <c r="N6336" i="3"/>
  <c r="P6336" i="3"/>
  <c r="K6335" i="3"/>
  <c r="L6335" i="3"/>
  <c r="M6335" i="3"/>
  <c r="N6335" i="3"/>
  <c r="P6335" i="3"/>
  <c r="K6334" i="3"/>
  <c r="P6334" i="3" s="1"/>
  <c r="L6334" i="3"/>
  <c r="M6334" i="3"/>
  <c r="N6334" i="3"/>
  <c r="K6333" i="3"/>
  <c r="L6333" i="3"/>
  <c r="M6333" i="3"/>
  <c r="N6333" i="3"/>
  <c r="P6333" i="3"/>
  <c r="K6332" i="3"/>
  <c r="L6332" i="3"/>
  <c r="M6332" i="3"/>
  <c r="N6332" i="3"/>
  <c r="P6332" i="3"/>
  <c r="K6331" i="3"/>
  <c r="P6331" i="3" s="1"/>
  <c r="L6331" i="3"/>
  <c r="M6331" i="3"/>
  <c r="N6331" i="3"/>
  <c r="K6330" i="3"/>
  <c r="P6330" i="3" s="1"/>
  <c r="L6330" i="3"/>
  <c r="M6330" i="3"/>
  <c r="N6330" i="3"/>
  <c r="K1659" i="2"/>
  <c r="N1659" i="2"/>
  <c r="O1659" i="2"/>
  <c r="P1659" i="2"/>
  <c r="S1659" i="2"/>
  <c r="K6329" i="3"/>
  <c r="P6329" i="3" s="1"/>
  <c r="L6329" i="3"/>
  <c r="M6329" i="3"/>
  <c r="N6329" i="3"/>
  <c r="N322" i="4"/>
  <c r="M322" i="4"/>
  <c r="L322" i="4"/>
  <c r="K322" i="4"/>
  <c r="P322" i="4" s="1"/>
  <c r="O6334" i="3" l="1"/>
  <c r="O6336" i="3"/>
  <c r="L1659" i="2"/>
  <c r="O6333" i="3"/>
  <c r="O6331" i="3"/>
  <c r="O6330" i="3"/>
  <c r="O6329" i="3"/>
  <c r="O6332" i="3"/>
  <c r="O6335" i="3"/>
  <c r="Q1659" i="2"/>
  <c r="M1659" i="2"/>
  <c r="O322" i="4"/>
  <c r="K330" i="4"/>
  <c r="L330" i="4"/>
  <c r="M330" i="4"/>
  <c r="N330" i="4"/>
  <c r="P330" i="4"/>
  <c r="K6328" i="3"/>
  <c r="L6328" i="3"/>
  <c r="M6328" i="3"/>
  <c r="N6328" i="3"/>
  <c r="P6328" i="3"/>
  <c r="K1658" i="2"/>
  <c r="N1658" i="2"/>
  <c r="O1658" i="2"/>
  <c r="P1658" i="2"/>
  <c r="S1658" i="2"/>
  <c r="K6327" i="3"/>
  <c r="L6327" i="3"/>
  <c r="M6327" i="3"/>
  <c r="N6327" i="3"/>
  <c r="P6327" i="3"/>
  <c r="K6326" i="3"/>
  <c r="P6326" i="3" s="1"/>
  <c r="L6326" i="3"/>
  <c r="M6326" i="3"/>
  <c r="N6326" i="3"/>
  <c r="K6325" i="3"/>
  <c r="P6325" i="3" s="1"/>
  <c r="L6325" i="3"/>
  <c r="M6325" i="3"/>
  <c r="N6325" i="3"/>
  <c r="L317" i="5"/>
  <c r="K1657" i="2"/>
  <c r="N1657" i="2"/>
  <c r="O1657" i="2"/>
  <c r="P1657" i="2"/>
  <c r="S1657" i="2"/>
  <c r="K6324" i="3"/>
  <c r="L6324" i="3"/>
  <c r="M6324" i="3"/>
  <c r="N6324" i="3"/>
  <c r="P6324" i="3"/>
  <c r="K6323" i="3"/>
  <c r="P6323" i="3" s="1"/>
  <c r="L6323" i="3"/>
  <c r="M6323" i="3"/>
  <c r="N6323" i="3"/>
  <c r="K6322" i="3"/>
  <c r="L6322" i="3"/>
  <c r="M6322" i="3"/>
  <c r="N6322" i="3"/>
  <c r="P6322" i="3"/>
  <c r="K6321" i="3"/>
  <c r="P6321" i="3" s="1"/>
  <c r="L6321" i="3"/>
  <c r="M6321" i="3"/>
  <c r="N6321" i="3"/>
  <c r="K6320" i="3"/>
  <c r="P6320" i="3" s="1"/>
  <c r="L6320" i="3"/>
  <c r="M6320" i="3"/>
  <c r="N6320" i="3"/>
  <c r="K1656" i="2"/>
  <c r="N1656" i="2"/>
  <c r="O1656" i="2"/>
  <c r="P1656" i="2"/>
  <c r="S1656" i="2"/>
  <c r="K6319" i="3"/>
  <c r="P6319" i="3" s="1"/>
  <c r="L6319" i="3"/>
  <c r="M6319" i="3"/>
  <c r="N6319" i="3"/>
  <c r="K6318" i="3"/>
  <c r="L6318" i="3"/>
  <c r="M6318" i="3"/>
  <c r="N6318" i="3"/>
  <c r="P6318" i="3"/>
  <c r="K1655" i="2"/>
  <c r="N1655" i="2"/>
  <c r="O1655" i="2"/>
  <c r="P1655" i="2"/>
  <c r="S1655" i="2"/>
  <c r="K6317" i="3"/>
  <c r="P6317" i="3" s="1"/>
  <c r="L6317" i="3"/>
  <c r="M6317" i="3"/>
  <c r="N6317" i="3"/>
  <c r="L1656" i="2" l="1"/>
  <c r="L1657" i="2"/>
  <c r="L1658" i="2"/>
  <c r="L1655" i="2"/>
  <c r="M1656" i="2"/>
  <c r="O6326" i="3"/>
  <c r="O6324" i="3"/>
  <c r="O6318" i="3"/>
  <c r="O6320" i="3"/>
  <c r="O6327" i="3"/>
  <c r="O6317" i="3"/>
  <c r="O6323" i="3"/>
  <c r="O6325" i="3"/>
  <c r="O6319" i="3"/>
  <c r="O6321" i="3"/>
  <c r="O6328" i="3"/>
  <c r="O6322" i="3"/>
  <c r="O330" i="4"/>
  <c r="Q1656" i="2"/>
  <c r="Q1658" i="2"/>
  <c r="M1658" i="2"/>
  <c r="Q1657" i="2"/>
  <c r="M1657" i="2"/>
  <c r="Q1655" i="2"/>
  <c r="M1655" i="2"/>
  <c r="K329" i="4"/>
  <c r="L329" i="4"/>
  <c r="M329" i="4"/>
  <c r="N329" i="4"/>
  <c r="P329" i="4"/>
  <c r="K1654" i="2"/>
  <c r="M1654" i="2" s="1"/>
  <c r="N1654" i="2"/>
  <c r="O1654" i="2"/>
  <c r="P1654" i="2"/>
  <c r="S1654" i="2"/>
  <c r="K6316" i="3"/>
  <c r="P6316" i="3" s="1"/>
  <c r="L6316" i="3"/>
  <c r="M6316" i="3"/>
  <c r="N6316" i="3"/>
  <c r="L1654" i="2" l="1"/>
  <c r="O329" i="4"/>
  <c r="O6316" i="3"/>
  <c r="Q1654" i="2"/>
  <c r="K6315" i="3"/>
  <c r="L6315" i="3"/>
  <c r="M6315" i="3"/>
  <c r="N6315" i="3"/>
  <c r="P6315" i="3"/>
  <c r="K6314" i="3"/>
  <c r="L6314" i="3"/>
  <c r="M6314" i="3"/>
  <c r="N6314" i="3"/>
  <c r="P6314" i="3"/>
  <c r="K6313" i="3"/>
  <c r="P6313" i="3" s="1"/>
  <c r="L6313" i="3"/>
  <c r="M6313" i="3"/>
  <c r="N6313" i="3"/>
  <c r="K6312" i="3"/>
  <c r="P6312" i="3" s="1"/>
  <c r="L6312" i="3"/>
  <c r="M6312" i="3"/>
  <c r="N6312" i="3"/>
  <c r="K6311" i="3"/>
  <c r="L6311" i="3"/>
  <c r="M6311" i="3"/>
  <c r="N6311" i="3"/>
  <c r="P6311" i="3"/>
  <c r="K6310" i="3"/>
  <c r="P6310" i="3" s="1"/>
  <c r="L6310" i="3"/>
  <c r="M6310" i="3"/>
  <c r="N6310" i="3"/>
  <c r="K6309" i="3"/>
  <c r="P6309" i="3" s="1"/>
  <c r="L6309" i="3"/>
  <c r="M6309" i="3"/>
  <c r="N6309" i="3"/>
  <c r="K6308" i="3"/>
  <c r="P6308" i="3" s="1"/>
  <c r="L6308" i="3"/>
  <c r="M6308" i="3"/>
  <c r="N6308" i="3"/>
  <c r="K6307" i="3"/>
  <c r="P6307" i="3" s="1"/>
  <c r="L6307" i="3"/>
  <c r="M6307" i="3"/>
  <c r="N6307" i="3"/>
  <c r="K6306" i="3"/>
  <c r="P6306" i="3" s="1"/>
  <c r="L6306" i="3"/>
  <c r="M6306" i="3"/>
  <c r="N6306" i="3"/>
  <c r="K6305" i="3"/>
  <c r="P6305" i="3" s="1"/>
  <c r="L6305" i="3"/>
  <c r="M6305" i="3"/>
  <c r="N6305" i="3"/>
  <c r="K1653" i="2"/>
  <c r="N1653" i="2"/>
  <c r="O1653" i="2"/>
  <c r="P1653" i="2"/>
  <c r="S1653" i="2"/>
  <c r="K6304" i="3"/>
  <c r="P6304" i="3" s="1"/>
  <c r="L6304" i="3"/>
  <c r="M6304" i="3"/>
  <c r="N6304" i="3"/>
  <c r="L1653" i="2" l="1"/>
  <c r="O6312" i="3"/>
  <c r="O6307" i="3"/>
  <c r="O6311" i="3"/>
  <c r="O6315" i="3"/>
  <c r="O6308" i="3"/>
  <c r="O6304" i="3"/>
  <c r="O6305" i="3"/>
  <c r="O6309" i="3"/>
  <c r="O6313" i="3"/>
  <c r="O6306" i="3"/>
  <c r="O6310" i="3"/>
  <c r="O6314" i="3"/>
  <c r="Q1653" i="2"/>
  <c r="M1653" i="2"/>
  <c r="K6303" i="3"/>
  <c r="P6303" i="3" s="1"/>
  <c r="L6303" i="3"/>
  <c r="M6303" i="3"/>
  <c r="N6303" i="3"/>
  <c r="K6302" i="3"/>
  <c r="L6302" i="3"/>
  <c r="M6302" i="3"/>
  <c r="N6302" i="3"/>
  <c r="P6302" i="3"/>
  <c r="K6301" i="3"/>
  <c r="L6301" i="3"/>
  <c r="M6301" i="3"/>
  <c r="N6301" i="3"/>
  <c r="P6301" i="3"/>
  <c r="K6300" i="3"/>
  <c r="P6300" i="3" s="1"/>
  <c r="L6300" i="3"/>
  <c r="M6300" i="3"/>
  <c r="N6300" i="3"/>
  <c r="K6299" i="3"/>
  <c r="L6299" i="3"/>
  <c r="M6299" i="3"/>
  <c r="N6299" i="3"/>
  <c r="P6299" i="3"/>
  <c r="K6298" i="3"/>
  <c r="P6298" i="3" s="1"/>
  <c r="L6298" i="3"/>
  <c r="M6298" i="3"/>
  <c r="N6298" i="3"/>
  <c r="K6297" i="3"/>
  <c r="P6297" i="3" s="1"/>
  <c r="L6297" i="3"/>
  <c r="M6297" i="3"/>
  <c r="N6297" i="3"/>
  <c r="K6296" i="3"/>
  <c r="L6296" i="3"/>
  <c r="M6296" i="3"/>
  <c r="N6296" i="3"/>
  <c r="P6296" i="3"/>
  <c r="K6295" i="3"/>
  <c r="P6295" i="3" s="1"/>
  <c r="L6295" i="3"/>
  <c r="M6295" i="3"/>
  <c r="N6295" i="3"/>
  <c r="K6294" i="3"/>
  <c r="L6294" i="3"/>
  <c r="M6294" i="3"/>
  <c r="N6294" i="3"/>
  <c r="P6294" i="3"/>
  <c r="K6293" i="3"/>
  <c r="L6293" i="3"/>
  <c r="M6293" i="3"/>
  <c r="N6293" i="3"/>
  <c r="P6293" i="3"/>
  <c r="K6292" i="3"/>
  <c r="L6292" i="3"/>
  <c r="M6292" i="3"/>
  <c r="N6292" i="3"/>
  <c r="P6292" i="3"/>
  <c r="K6291" i="3"/>
  <c r="P6291" i="3" s="1"/>
  <c r="L6291" i="3"/>
  <c r="M6291" i="3"/>
  <c r="N6291" i="3"/>
  <c r="K6290" i="3"/>
  <c r="P6290" i="3" s="1"/>
  <c r="L6290" i="3"/>
  <c r="M6290" i="3"/>
  <c r="N6290" i="3"/>
  <c r="K6289" i="3"/>
  <c r="P6289" i="3" s="1"/>
  <c r="L6289" i="3"/>
  <c r="M6289" i="3"/>
  <c r="N6289" i="3"/>
  <c r="K6288" i="3"/>
  <c r="L6288" i="3"/>
  <c r="M6288" i="3"/>
  <c r="N6288" i="3"/>
  <c r="P6288" i="3"/>
  <c r="K6287" i="3"/>
  <c r="P6287" i="3" s="1"/>
  <c r="L6287" i="3"/>
  <c r="M6287" i="3"/>
  <c r="N6287" i="3"/>
  <c r="K6286" i="3"/>
  <c r="P6286" i="3" s="1"/>
  <c r="L6286" i="3"/>
  <c r="M6286" i="3"/>
  <c r="N6286" i="3"/>
  <c r="L316" i="5"/>
  <c r="K1652" i="2"/>
  <c r="N1652" i="2"/>
  <c r="O1652" i="2"/>
  <c r="P1652" i="2"/>
  <c r="S1652" i="2"/>
  <c r="K6285" i="3"/>
  <c r="P6285" i="3" s="1"/>
  <c r="L6285" i="3"/>
  <c r="M6285" i="3"/>
  <c r="N6285" i="3"/>
  <c r="L1652" i="2" l="1"/>
  <c r="O6303" i="3"/>
  <c r="O6302" i="3"/>
  <c r="O6290" i="3"/>
  <c r="O6294" i="3"/>
  <c r="O6298" i="3"/>
  <c r="O6286" i="3"/>
  <c r="O6291" i="3"/>
  <c r="O6295" i="3"/>
  <c r="O6299" i="3"/>
  <c r="O6285" i="3"/>
  <c r="O6287" i="3"/>
  <c r="O6292" i="3"/>
  <c r="O6296" i="3"/>
  <c r="O6300" i="3"/>
  <c r="O6288" i="3"/>
  <c r="O6289" i="3"/>
  <c r="O6293" i="3"/>
  <c r="O6297" i="3"/>
  <c r="O6301" i="3"/>
  <c r="Q1652" i="2"/>
  <c r="M1652" i="2"/>
  <c r="L315" i="5"/>
  <c r="K6283" i="3"/>
  <c r="L6283" i="3"/>
  <c r="M6283" i="3"/>
  <c r="N6283" i="3"/>
  <c r="P6283" i="3"/>
  <c r="M85" i="6"/>
  <c r="K1651" i="2"/>
  <c r="M1651" i="2" s="1"/>
  <c r="N1651" i="2"/>
  <c r="O1651" i="2"/>
  <c r="P1651" i="2"/>
  <c r="S1651" i="2"/>
  <c r="K328" i="4"/>
  <c r="L328" i="4"/>
  <c r="M328" i="4"/>
  <c r="N328" i="4"/>
  <c r="P328" i="4"/>
  <c r="K6284" i="3"/>
  <c r="L6284" i="3"/>
  <c r="M6284" i="3"/>
  <c r="N6284" i="3"/>
  <c r="P6284" i="3"/>
  <c r="K6282" i="3"/>
  <c r="P6282" i="3" s="1"/>
  <c r="L6282" i="3"/>
  <c r="M6282" i="3"/>
  <c r="N6282" i="3"/>
  <c r="K6281" i="3"/>
  <c r="L6281" i="3"/>
  <c r="M6281" i="3"/>
  <c r="N6281" i="3"/>
  <c r="P6281" i="3"/>
  <c r="K6280" i="3"/>
  <c r="L6280" i="3"/>
  <c r="M6280" i="3"/>
  <c r="N6280" i="3"/>
  <c r="P6280" i="3"/>
  <c r="K6279" i="3"/>
  <c r="L6279" i="3"/>
  <c r="M6279" i="3"/>
  <c r="N6279" i="3"/>
  <c r="P6279" i="3"/>
  <c r="K6278" i="3"/>
  <c r="P6278" i="3" s="1"/>
  <c r="L6278" i="3"/>
  <c r="M6278" i="3"/>
  <c r="N6278" i="3"/>
  <c r="K6277" i="3"/>
  <c r="L6277" i="3"/>
  <c r="M6277" i="3"/>
  <c r="N6277" i="3"/>
  <c r="P6277" i="3"/>
  <c r="K6276" i="3"/>
  <c r="L6276" i="3"/>
  <c r="M6276" i="3"/>
  <c r="N6276" i="3"/>
  <c r="P6276" i="3"/>
  <c r="K6275" i="3"/>
  <c r="L6275" i="3"/>
  <c r="M6275" i="3"/>
  <c r="N6275" i="3"/>
  <c r="P6275" i="3"/>
  <c r="K6274" i="3"/>
  <c r="P6274" i="3" s="1"/>
  <c r="L6274" i="3"/>
  <c r="M6274" i="3"/>
  <c r="N6274" i="3"/>
  <c r="K6273" i="3"/>
  <c r="P6273" i="3" s="1"/>
  <c r="L6273" i="3"/>
  <c r="M6273" i="3"/>
  <c r="N6273" i="3"/>
  <c r="K6272" i="3"/>
  <c r="L6272" i="3"/>
  <c r="M6272" i="3"/>
  <c r="N6272" i="3"/>
  <c r="P6272" i="3"/>
  <c r="K6271" i="3"/>
  <c r="P6271" i="3" s="1"/>
  <c r="L6271" i="3"/>
  <c r="M6271" i="3"/>
  <c r="N6271" i="3"/>
  <c r="K6270" i="3"/>
  <c r="P6270" i="3" s="1"/>
  <c r="L6270" i="3"/>
  <c r="M6270" i="3"/>
  <c r="N6270" i="3"/>
  <c r="K6269" i="3"/>
  <c r="L6269" i="3"/>
  <c r="M6269" i="3"/>
  <c r="N6269" i="3"/>
  <c r="P6269" i="3"/>
  <c r="K6268" i="3"/>
  <c r="P6268" i="3" s="1"/>
  <c r="L6268" i="3"/>
  <c r="M6268" i="3"/>
  <c r="N6268" i="3"/>
  <c r="K6267" i="3"/>
  <c r="P6267" i="3" s="1"/>
  <c r="L6267" i="3"/>
  <c r="M6267" i="3"/>
  <c r="N6267" i="3"/>
  <c r="K6266" i="3"/>
  <c r="P6266" i="3" s="1"/>
  <c r="L6266" i="3"/>
  <c r="M6266" i="3"/>
  <c r="N6266" i="3"/>
  <c r="K6265" i="3"/>
  <c r="P6265" i="3" s="1"/>
  <c r="L6265" i="3"/>
  <c r="M6265" i="3"/>
  <c r="N6265" i="3"/>
  <c r="K6264" i="3"/>
  <c r="P6264" i="3" s="1"/>
  <c r="L6264" i="3"/>
  <c r="M6264" i="3"/>
  <c r="N6264" i="3"/>
  <c r="K6263" i="3"/>
  <c r="P6263" i="3" s="1"/>
  <c r="L6263" i="3"/>
  <c r="M6263" i="3"/>
  <c r="N6263" i="3"/>
  <c r="K6262" i="3"/>
  <c r="P6262" i="3" s="1"/>
  <c r="L6262" i="3"/>
  <c r="M6262" i="3"/>
  <c r="N6262" i="3"/>
  <c r="K6261" i="3"/>
  <c r="P6261" i="3" s="1"/>
  <c r="L6261" i="3"/>
  <c r="M6261" i="3"/>
  <c r="N6261" i="3"/>
  <c r="K6260" i="3"/>
  <c r="P6260" i="3" s="1"/>
  <c r="L6260" i="3"/>
  <c r="M6260" i="3"/>
  <c r="N6260" i="3"/>
  <c r="K6259" i="3"/>
  <c r="P6259" i="3" s="1"/>
  <c r="L6259" i="3"/>
  <c r="M6259" i="3"/>
  <c r="N6259" i="3"/>
  <c r="K6258" i="3"/>
  <c r="P6258" i="3" s="1"/>
  <c r="L6258" i="3"/>
  <c r="M6258" i="3"/>
  <c r="N6258" i="3"/>
  <c r="K6257" i="3"/>
  <c r="P6257" i="3" s="1"/>
  <c r="L6257" i="3"/>
  <c r="M6257" i="3"/>
  <c r="N6257" i="3"/>
  <c r="K6256" i="3"/>
  <c r="P6256" i="3" s="1"/>
  <c r="L6256" i="3"/>
  <c r="M6256" i="3"/>
  <c r="N6256" i="3"/>
  <c r="K1650" i="2"/>
  <c r="N1650" i="2"/>
  <c r="O1650" i="2"/>
  <c r="P1650" i="2"/>
  <c r="S1650" i="2"/>
  <c r="K6255" i="3"/>
  <c r="L6255" i="3"/>
  <c r="M6255" i="3"/>
  <c r="N6255" i="3"/>
  <c r="O6272" i="3" l="1"/>
  <c r="L1651" i="2"/>
  <c r="L1650" i="2"/>
  <c r="O6262" i="3"/>
  <c r="O6258" i="3"/>
  <c r="O6259" i="3"/>
  <c r="O6263" i="3"/>
  <c r="O6266" i="3"/>
  <c r="O6268" i="3"/>
  <c r="O6273" i="3"/>
  <c r="O6281" i="3"/>
  <c r="O6265" i="3"/>
  <c r="O6269" i="3"/>
  <c r="O6255" i="3"/>
  <c r="O6256" i="3"/>
  <c r="O6260" i="3"/>
  <c r="O6264" i="3"/>
  <c r="O6270" i="3"/>
  <c r="O6274" i="3"/>
  <c r="O6278" i="3"/>
  <c r="O6282" i="3"/>
  <c r="O6257" i="3"/>
  <c r="O6261" i="3"/>
  <c r="O6267" i="3"/>
  <c r="O6271" i="3"/>
  <c r="O6275" i="3"/>
  <c r="O6279" i="3"/>
  <c r="O6283" i="3"/>
  <c r="O328" i="4"/>
  <c r="O6284" i="3"/>
  <c r="O6276" i="3"/>
  <c r="O6280" i="3"/>
  <c r="O6277" i="3"/>
  <c r="Q1651" i="2"/>
  <c r="Q1650" i="2"/>
  <c r="M1650" i="2"/>
  <c r="P6255" i="3"/>
  <c r="K327" i="4"/>
  <c r="L327" i="4"/>
  <c r="M327" i="4"/>
  <c r="N327" i="4"/>
  <c r="P327" i="4"/>
  <c r="K6254" i="3"/>
  <c r="P6254" i="3" s="1"/>
  <c r="L6254" i="3"/>
  <c r="M6254" i="3"/>
  <c r="N6254" i="3"/>
  <c r="K6253" i="3"/>
  <c r="P6253" i="3" s="1"/>
  <c r="L6253" i="3"/>
  <c r="M6253" i="3"/>
  <c r="N6253" i="3"/>
  <c r="K6252" i="3"/>
  <c r="L6252" i="3"/>
  <c r="M6252" i="3"/>
  <c r="N6252" i="3"/>
  <c r="P6252" i="3"/>
  <c r="K6251" i="3"/>
  <c r="L6251" i="3"/>
  <c r="M6251" i="3"/>
  <c r="N6251" i="3"/>
  <c r="P6251" i="3"/>
  <c r="K6250" i="3"/>
  <c r="L6250" i="3"/>
  <c r="M6250" i="3"/>
  <c r="N6250" i="3"/>
  <c r="P6250" i="3"/>
  <c r="K6249" i="3"/>
  <c r="L6249" i="3"/>
  <c r="M6249" i="3"/>
  <c r="N6249" i="3"/>
  <c r="P6249" i="3"/>
  <c r="K6248" i="3"/>
  <c r="P6248" i="3" s="1"/>
  <c r="L6248" i="3"/>
  <c r="M6248" i="3"/>
  <c r="N6248" i="3"/>
  <c r="K1649" i="2"/>
  <c r="N1649" i="2"/>
  <c r="O1649" i="2"/>
  <c r="P1649" i="2"/>
  <c r="S1649" i="2"/>
  <c r="K6247" i="3"/>
  <c r="P6247" i="3" s="1"/>
  <c r="L6247" i="3"/>
  <c r="M6247" i="3"/>
  <c r="N6247" i="3"/>
  <c r="K6246" i="3"/>
  <c r="P6246" i="3" s="1"/>
  <c r="L6246" i="3"/>
  <c r="M6246" i="3"/>
  <c r="N6246" i="3"/>
  <c r="K6245" i="3"/>
  <c r="P6245" i="3" s="1"/>
  <c r="L6245" i="3"/>
  <c r="M6245" i="3"/>
  <c r="N6245" i="3"/>
  <c r="K6244" i="3"/>
  <c r="P6244" i="3" s="1"/>
  <c r="L6244" i="3"/>
  <c r="M6244" i="3"/>
  <c r="N6244" i="3"/>
  <c r="K1648" i="2"/>
  <c r="N1648" i="2"/>
  <c r="O1648" i="2"/>
  <c r="P1648" i="2"/>
  <c r="S1648" i="2"/>
  <c r="K6243" i="3"/>
  <c r="L6243" i="3"/>
  <c r="M6243" i="3"/>
  <c r="N6243" i="3"/>
  <c r="P6243" i="3"/>
  <c r="L1648" i="2" l="1"/>
  <c r="O6243" i="3"/>
  <c r="O6245" i="3"/>
  <c r="O6247" i="3"/>
  <c r="O6253" i="3"/>
  <c r="O6244" i="3"/>
  <c r="O6248" i="3"/>
  <c r="O6252" i="3"/>
  <c r="O6251" i="3"/>
  <c r="O6254" i="3"/>
  <c r="O327" i="4"/>
  <c r="O6246" i="3"/>
  <c r="L1649" i="2"/>
  <c r="O6249" i="3"/>
  <c r="O6250" i="3"/>
  <c r="Q1649" i="2"/>
  <c r="M1649" i="2"/>
  <c r="Q1648" i="2"/>
  <c r="M1648" i="2"/>
  <c r="K6242" i="3"/>
  <c r="P6242" i="3" s="1"/>
  <c r="L6242" i="3"/>
  <c r="M6242" i="3"/>
  <c r="N6242" i="3"/>
  <c r="O6242" i="3" l="1"/>
  <c r="K6241" i="3"/>
  <c r="L6241" i="3"/>
  <c r="M6241" i="3"/>
  <c r="N6241" i="3"/>
  <c r="P6241" i="3"/>
  <c r="K6240" i="3"/>
  <c r="P6240" i="3" s="1"/>
  <c r="L6240" i="3"/>
  <c r="M6240" i="3"/>
  <c r="N6240" i="3"/>
  <c r="L314" i="5"/>
  <c r="K1647" i="2"/>
  <c r="N1647" i="2"/>
  <c r="O1647" i="2"/>
  <c r="P1647" i="2"/>
  <c r="S1647" i="2"/>
  <c r="K6239" i="3"/>
  <c r="L6239" i="3"/>
  <c r="M6239" i="3"/>
  <c r="O6239" i="3" s="1"/>
  <c r="N6239" i="3"/>
  <c r="P6239" i="3"/>
  <c r="K6238" i="3"/>
  <c r="L6238" i="3"/>
  <c r="M6238" i="3"/>
  <c r="N6238" i="3"/>
  <c r="P6238" i="3"/>
  <c r="K6237" i="3"/>
  <c r="L6237" i="3"/>
  <c r="M6237" i="3"/>
  <c r="N6237" i="3"/>
  <c r="P6237" i="3"/>
  <c r="K6236" i="3"/>
  <c r="L6236" i="3"/>
  <c r="M6236" i="3"/>
  <c r="N6236" i="3"/>
  <c r="P6236" i="3"/>
  <c r="K6235" i="3"/>
  <c r="L6235" i="3"/>
  <c r="M6235" i="3"/>
  <c r="O6235" i="3" s="1"/>
  <c r="N6235" i="3"/>
  <c r="P6235" i="3"/>
  <c r="K6234" i="3"/>
  <c r="P6234" i="3" s="1"/>
  <c r="L6234" i="3"/>
  <c r="M6234" i="3"/>
  <c r="N6234" i="3"/>
  <c r="K1646" i="2"/>
  <c r="N1646" i="2"/>
  <c r="O1646" i="2"/>
  <c r="P1646" i="2"/>
  <c r="S1646" i="2"/>
  <c r="K6233" i="3"/>
  <c r="L6233" i="3"/>
  <c r="M6233" i="3"/>
  <c r="N6233" i="3"/>
  <c r="P6233" i="3"/>
  <c r="K6232" i="3"/>
  <c r="L6232" i="3"/>
  <c r="M6232" i="3"/>
  <c r="N6232" i="3"/>
  <c r="P6232" i="3"/>
  <c r="K6231" i="3"/>
  <c r="L6231" i="3"/>
  <c r="M6231" i="3"/>
  <c r="N6231" i="3"/>
  <c r="P6231" i="3"/>
  <c r="K6230" i="3"/>
  <c r="P6230" i="3" s="1"/>
  <c r="L6230" i="3"/>
  <c r="M6230" i="3"/>
  <c r="N6230" i="3"/>
  <c r="K6229" i="3"/>
  <c r="L6229" i="3"/>
  <c r="M6229" i="3"/>
  <c r="N6229" i="3"/>
  <c r="P6229" i="3"/>
  <c r="L1646" i="2" l="1"/>
  <c r="L1647" i="2"/>
  <c r="O6232" i="3"/>
  <c r="O6230" i="3"/>
  <c r="O6229" i="3"/>
  <c r="O6233" i="3"/>
  <c r="O6241" i="3"/>
  <c r="O6238" i="3"/>
  <c r="O6240" i="3"/>
  <c r="O6236" i="3"/>
  <c r="O6231" i="3"/>
  <c r="O6234" i="3"/>
  <c r="O6237" i="3"/>
  <c r="Q1647" i="2"/>
  <c r="M1647" i="2"/>
  <c r="Q1646" i="2"/>
  <c r="M1646" i="2"/>
  <c r="K1645" i="2"/>
  <c r="N1645" i="2"/>
  <c r="O1645" i="2"/>
  <c r="P1645" i="2"/>
  <c r="S1645" i="2"/>
  <c r="K6228" i="3"/>
  <c r="P6228" i="3" s="1"/>
  <c r="L6228" i="3"/>
  <c r="M6228" i="3"/>
  <c r="N6228" i="3"/>
  <c r="K6227" i="3"/>
  <c r="P6227" i="3" s="1"/>
  <c r="L6227" i="3"/>
  <c r="M6227" i="3"/>
  <c r="N6227" i="3"/>
  <c r="K6226" i="3"/>
  <c r="P6226" i="3" s="1"/>
  <c r="L6226" i="3"/>
  <c r="M6226" i="3"/>
  <c r="N6226" i="3"/>
  <c r="K6225" i="3"/>
  <c r="P6225" i="3" s="1"/>
  <c r="L6225" i="3"/>
  <c r="M6225" i="3"/>
  <c r="N6225" i="3"/>
  <c r="K6224" i="3"/>
  <c r="P6224" i="3" s="1"/>
  <c r="L6224" i="3"/>
  <c r="M6224" i="3"/>
  <c r="N6224" i="3"/>
  <c r="K1644" i="2"/>
  <c r="N1644" i="2"/>
  <c r="O1644" i="2"/>
  <c r="P1644" i="2"/>
  <c r="S1644" i="2"/>
  <c r="K6223" i="3"/>
  <c r="P6223" i="3" s="1"/>
  <c r="L6223" i="3"/>
  <c r="M6223" i="3"/>
  <c r="N6223" i="3"/>
  <c r="O6228" i="3" l="1"/>
  <c r="L1644" i="2"/>
  <c r="M1644" i="2"/>
  <c r="O6223" i="3"/>
  <c r="O6224" i="3"/>
  <c r="O6225" i="3"/>
  <c r="O6226" i="3"/>
  <c r="O6227" i="3"/>
  <c r="L1645" i="2"/>
  <c r="Q1645" i="2"/>
  <c r="M1645" i="2"/>
  <c r="Q1644" i="2"/>
  <c r="K1643" i="2"/>
  <c r="M1643" i="2" s="1"/>
  <c r="N1643" i="2"/>
  <c r="O1643" i="2"/>
  <c r="P1643" i="2"/>
  <c r="S1643" i="2"/>
  <c r="K6222" i="3"/>
  <c r="P6222" i="3" s="1"/>
  <c r="L6222" i="3"/>
  <c r="M6222" i="3"/>
  <c r="N6222" i="3"/>
  <c r="O6222" i="3" l="1"/>
  <c r="L1643" i="2"/>
  <c r="Q1643" i="2"/>
  <c r="K1642" i="2"/>
  <c r="M1642" i="2" s="1"/>
  <c r="N1642" i="2"/>
  <c r="O1642" i="2"/>
  <c r="P1642" i="2"/>
  <c r="S1642" i="2"/>
  <c r="K6221" i="3"/>
  <c r="L6221" i="3"/>
  <c r="M6221" i="3"/>
  <c r="O6221" i="3" s="1"/>
  <c r="N6221" i="3"/>
  <c r="P6221" i="3"/>
  <c r="K6220" i="3"/>
  <c r="P6220" i="3" s="1"/>
  <c r="L6220" i="3"/>
  <c r="M6220" i="3"/>
  <c r="N6220" i="3"/>
  <c r="K6219" i="3"/>
  <c r="P6219" i="3" s="1"/>
  <c r="L6219" i="3"/>
  <c r="M6219" i="3"/>
  <c r="N6219" i="3"/>
  <c r="K1641" i="2"/>
  <c r="N1641" i="2"/>
  <c r="O1641" i="2"/>
  <c r="P1641" i="2"/>
  <c r="S1641" i="2"/>
  <c r="K6218" i="3"/>
  <c r="L6218" i="3"/>
  <c r="M6218" i="3"/>
  <c r="N6218" i="3"/>
  <c r="P6218" i="3"/>
  <c r="K6217" i="3"/>
  <c r="P6217" i="3" s="1"/>
  <c r="L6217" i="3"/>
  <c r="M6217" i="3"/>
  <c r="N6217" i="3"/>
  <c r="K6216" i="3"/>
  <c r="P6216" i="3" s="1"/>
  <c r="L6216" i="3"/>
  <c r="M6216" i="3"/>
  <c r="N6216" i="3"/>
  <c r="K6215" i="3"/>
  <c r="P6215" i="3" s="1"/>
  <c r="L6215" i="3"/>
  <c r="M6215" i="3"/>
  <c r="N6215" i="3"/>
  <c r="K6214" i="3"/>
  <c r="P6214" i="3" s="1"/>
  <c r="L6214" i="3"/>
  <c r="M6214" i="3"/>
  <c r="N6214" i="3"/>
  <c r="K6213" i="3"/>
  <c r="P6213" i="3" s="1"/>
  <c r="L6213" i="3"/>
  <c r="M6213" i="3"/>
  <c r="N6213" i="3"/>
  <c r="K6212" i="3"/>
  <c r="P6212" i="3" s="1"/>
  <c r="L6212" i="3"/>
  <c r="M6212" i="3"/>
  <c r="N6212" i="3"/>
  <c r="L313" i="5"/>
  <c r="K1640" i="2"/>
  <c r="M1640" i="2" s="1"/>
  <c r="N1640" i="2"/>
  <c r="O1640" i="2"/>
  <c r="P1640" i="2"/>
  <c r="S1640" i="2"/>
  <c r="K6211" i="3"/>
  <c r="P6211" i="3" s="1"/>
  <c r="L6211" i="3"/>
  <c r="M6211" i="3"/>
  <c r="N6211" i="3"/>
  <c r="L1641" i="2" l="1"/>
  <c r="L1640" i="2"/>
  <c r="O6218" i="3"/>
  <c r="O6212" i="3"/>
  <c r="O6217" i="3"/>
  <c r="O6220" i="3"/>
  <c r="O6213" i="3"/>
  <c r="O6214" i="3"/>
  <c r="L1642" i="2"/>
  <c r="O6215" i="3"/>
  <c r="O6211" i="3"/>
  <c r="O6216" i="3"/>
  <c r="O6219" i="3"/>
  <c r="Q1640" i="2"/>
  <c r="Q1642" i="2"/>
  <c r="Q1641" i="2"/>
  <c r="M1641" i="2"/>
  <c r="K6210" i="3"/>
  <c r="P6210" i="3" s="1"/>
  <c r="L6210" i="3"/>
  <c r="M6210" i="3"/>
  <c r="N6210" i="3"/>
  <c r="K6209" i="3"/>
  <c r="P6209" i="3" s="1"/>
  <c r="L6209" i="3"/>
  <c r="M6209" i="3"/>
  <c r="N6209" i="3"/>
  <c r="K6208" i="3"/>
  <c r="P6208" i="3" s="1"/>
  <c r="L6208" i="3"/>
  <c r="M6208" i="3"/>
  <c r="N6208" i="3"/>
  <c r="O6209" i="3" l="1"/>
  <c r="O6210" i="3"/>
  <c r="O6208" i="3"/>
  <c r="K6207" i="3"/>
  <c r="P6207" i="3" s="1"/>
  <c r="L6207" i="3"/>
  <c r="M6207" i="3"/>
  <c r="N6207" i="3"/>
  <c r="K6206" i="3"/>
  <c r="P6206" i="3" s="1"/>
  <c r="L6206" i="3"/>
  <c r="M6206" i="3"/>
  <c r="N6206" i="3"/>
  <c r="O6207" i="3" l="1"/>
  <c r="O6206" i="3"/>
  <c r="K6205" i="3"/>
  <c r="P6205" i="3" s="1"/>
  <c r="L6205" i="3"/>
  <c r="M6205" i="3"/>
  <c r="N6205" i="3"/>
  <c r="K6204" i="3"/>
  <c r="P6204" i="3" s="1"/>
  <c r="L6204" i="3"/>
  <c r="M6204" i="3"/>
  <c r="N6204" i="3"/>
  <c r="K6203" i="3"/>
  <c r="L6203" i="3"/>
  <c r="M6203" i="3"/>
  <c r="N6203" i="3"/>
  <c r="P6203" i="3"/>
  <c r="K6202" i="3"/>
  <c r="L6202" i="3"/>
  <c r="M6202" i="3"/>
  <c r="N6202" i="3"/>
  <c r="P6202" i="3"/>
  <c r="K6201" i="3"/>
  <c r="L6201" i="3"/>
  <c r="M6201" i="3"/>
  <c r="N6201" i="3"/>
  <c r="P6201" i="3"/>
  <c r="K6200" i="3"/>
  <c r="P6200" i="3" s="1"/>
  <c r="L6200" i="3"/>
  <c r="M6200" i="3"/>
  <c r="N6200" i="3"/>
  <c r="K6199" i="3"/>
  <c r="L6199" i="3"/>
  <c r="M6199" i="3"/>
  <c r="N6199" i="3"/>
  <c r="P6199" i="3"/>
  <c r="K6198" i="3"/>
  <c r="L6198" i="3"/>
  <c r="M6198" i="3"/>
  <c r="N6198" i="3"/>
  <c r="P6198" i="3"/>
  <c r="K6197" i="3"/>
  <c r="P6197" i="3" s="1"/>
  <c r="L6197" i="3"/>
  <c r="M6197" i="3"/>
  <c r="N6197" i="3"/>
  <c r="K6196" i="3"/>
  <c r="P6196" i="3" s="1"/>
  <c r="L6196" i="3"/>
  <c r="M6196" i="3"/>
  <c r="N6196" i="3"/>
  <c r="K6195" i="3"/>
  <c r="P6195" i="3" s="1"/>
  <c r="L6195" i="3"/>
  <c r="M6195" i="3"/>
  <c r="N6195" i="3"/>
  <c r="K6194" i="3"/>
  <c r="P6194" i="3" s="1"/>
  <c r="L6194" i="3"/>
  <c r="M6194" i="3"/>
  <c r="N6194" i="3"/>
  <c r="K6193" i="3"/>
  <c r="P6193" i="3" s="1"/>
  <c r="L6193" i="3"/>
  <c r="M6193" i="3"/>
  <c r="N6193" i="3"/>
  <c r="K6192" i="3"/>
  <c r="P6192" i="3" s="1"/>
  <c r="L6192" i="3"/>
  <c r="M6192" i="3"/>
  <c r="N6192" i="3"/>
  <c r="K1639" i="2"/>
  <c r="L1639" i="2" s="1"/>
  <c r="N1639" i="2"/>
  <c r="O1639" i="2"/>
  <c r="P1639" i="2"/>
  <c r="S1639" i="2"/>
  <c r="K326" i="4"/>
  <c r="L326" i="4"/>
  <c r="M326" i="4"/>
  <c r="O326" i="4" s="1"/>
  <c r="N326" i="4"/>
  <c r="P326" i="4"/>
  <c r="O6202" i="3" l="1"/>
  <c r="O6198" i="3"/>
  <c r="O6194" i="3"/>
  <c r="O6205" i="3"/>
  <c r="O6193" i="3"/>
  <c r="O6197" i="3"/>
  <c r="O6201" i="3"/>
  <c r="O6195" i="3"/>
  <c r="O6199" i="3"/>
  <c r="O6203" i="3"/>
  <c r="O6192" i="3"/>
  <c r="O6196" i="3"/>
  <c r="O6200" i="3"/>
  <c r="O6204" i="3"/>
  <c r="Q1639" i="2"/>
  <c r="M1639" i="2"/>
  <c r="K6191" i="3"/>
  <c r="P6191" i="3" s="1"/>
  <c r="L6191" i="3"/>
  <c r="M6191" i="3"/>
  <c r="N6191" i="3"/>
  <c r="O6191" i="3" l="1"/>
  <c r="K6190" i="3"/>
  <c r="P6190" i="3" s="1"/>
  <c r="L6190" i="3"/>
  <c r="M6190" i="3"/>
  <c r="N6190" i="3"/>
  <c r="K6189" i="3"/>
  <c r="P6189" i="3" s="1"/>
  <c r="L6189" i="3"/>
  <c r="M6189" i="3"/>
  <c r="N6189" i="3"/>
  <c r="K6188" i="3"/>
  <c r="P6188" i="3" s="1"/>
  <c r="L6188" i="3"/>
  <c r="M6188" i="3"/>
  <c r="N6188" i="3"/>
  <c r="K1638" i="2"/>
  <c r="M1638" i="2"/>
  <c r="N1638" i="2"/>
  <c r="O1638" i="2"/>
  <c r="P1638" i="2"/>
  <c r="S1638" i="2"/>
  <c r="K6187" i="3"/>
  <c r="P6187" i="3" s="1"/>
  <c r="L6187" i="3"/>
  <c r="M6187" i="3"/>
  <c r="N6187" i="3"/>
  <c r="L1638" i="2" l="1"/>
  <c r="O6190" i="3"/>
  <c r="O6187" i="3"/>
  <c r="O6189" i="3"/>
  <c r="Q1638" i="2"/>
  <c r="O6188" i="3"/>
  <c r="K6186" i="3"/>
  <c r="P6186" i="3" s="1"/>
  <c r="L6186" i="3"/>
  <c r="M6186" i="3"/>
  <c r="N6186" i="3"/>
  <c r="O6186" i="3" l="1"/>
  <c r="K6185" i="3"/>
  <c r="L6185" i="3"/>
  <c r="M6185" i="3"/>
  <c r="N6185" i="3"/>
  <c r="P6185" i="3"/>
  <c r="K6184" i="3"/>
  <c r="P6184" i="3" s="1"/>
  <c r="L6184" i="3"/>
  <c r="M6184" i="3"/>
  <c r="N6184" i="3"/>
  <c r="L312" i="5"/>
  <c r="K1637" i="2"/>
  <c r="N1637" i="2"/>
  <c r="O1637" i="2"/>
  <c r="P1637" i="2"/>
  <c r="S1637" i="2"/>
  <c r="K6183" i="3"/>
  <c r="P6183" i="3" s="1"/>
  <c r="L6183" i="3"/>
  <c r="M6183" i="3"/>
  <c r="N6183" i="3"/>
  <c r="L1637" i="2" l="1"/>
  <c r="O6183" i="3"/>
  <c r="O6185" i="3"/>
  <c r="O6184" i="3"/>
  <c r="Q1637" i="2"/>
  <c r="M1637" i="2"/>
  <c r="K6182" i="3"/>
  <c r="P6182" i="3" s="1"/>
  <c r="L6182" i="3"/>
  <c r="M6182" i="3"/>
  <c r="N6182" i="3"/>
  <c r="K6181" i="3"/>
  <c r="P6181" i="3" s="1"/>
  <c r="L6181" i="3"/>
  <c r="M6181" i="3"/>
  <c r="N6181" i="3"/>
  <c r="O6181" i="3" l="1"/>
  <c r="O6182" i="3"/>
  <c r="K6180" i="3"/>
  <c r="P6180" i="3" s="1"/>
  <c r="L6180" i="3"/>
  <c r="M6180" i="3"/>
  <c r="N6180" i="3"/>
  <c r="K6179" i="3"/>
  <c r="P6179" i="3" s="1"/>
  <c r="L6179" i="3"/>
  <c r="M6179" i="3"/>
  <c r="N6179" i="3"/>
  <c r="K1636" i="2"/>
  <c r="N1636" i="2"/>
  <c r="O1636" i="2"/>
  <c r="P1636" i="2"/>
  <c r="S1636" i="2"/>
  <c r="K6178" i="3"/>
  <c r="P6178" i="3" s="1"/>
  <c r="L6178" i="3"/>
  <c r="M6178" i="3"/>
  <c r="N6178" i="3"/>
  <c r="O6179" i="3" l="1"/>
  <c r="L1636" i="2"/>
  <c r="O6180" i="3"/>
  <c r="O6178" i="3"/>
  <c r="Q1636" i="2"/>
  <c r="M1636" i="2"/>
  <c r="K6177" i="3"/>
  <c r="P6177" i="3" s="1"/>
  <c r="L6177" i="3"/>
  <c r="M6177" i="3"/>
  <c r="N6177" i="3"/>
  <c r="K6176" i="3"/>
  <c r="L6176" i="3"/>
  <c r="M6176" i="3"/>
  <c r="N6176" i="3"/>
  <c r="P6176" i="3"/>
  <c r="K6175" i="3"/>
  <c r="P6175" i="3" s="1"/>
  <c r="L6175" i="3"/>
  <c r="M6175" i="3"/>
  <c r="N6175" i="3"/>
  <c r="K6174" i="3"/>
  <c r="P6174" i="3" s="1"/>
  <c r="L6174" i="3"/>
  <c r="M6174" i="3"/>
  <c r="N6174" i="3"/>
  <c r="K1635" i="2"/>
  <c r="M1635" i="2" s="1"/>
  <c r="N1635" i="2"/>
  <c r="O1635" i="2"/>
  <c r="P1635" i="2"/>
  <c r="S1635" i="2"/>
  <c r="K6173" i="3"/>
  <c r="L6173" i="3"/>
  <c r="M6173" i="3"/>
  <c r="N6173" i="3"/>
  <c r="P6173" i="3"/>
  <c r="K6172" i="3"/>
  <c r="P6172" i="3" s="1"/>
  <c r="L6172" i="3"/>
  <c r="M6172" i="3"/>
  <c r="N6172" i="3"/>
  <c r="K6171" i="3"/>
  <c r="P6171" i="3" s="1"/>
  <c r="L6171" i="3"/>
  <c r="M6171" i="3"/>
  <c r="N6171" i="3"/>
  <c r="K1634" i="2"/>
  <c r="M1634" i="2" s="1"/>
  <c r="N1634" i="2"/>
  <c r="O1634" i="2"/>
  <c r="P1634" i="2"/>
  <c r="S1634" i="2"/>
  <c r="K6170" i="3"/>
  <c r="P6170" i="3" s="1"/>
  <c r="L6170" i="3"/>
  <c r="M6170" i="3"/>
  <c r="N6170" i="3"/>
  <c r="O6170" i="3" l="1"/>
  <c r="L1635" i="2"/>
  <c r="O6172" i="3"/>
  <c r="O6174" i="3"/>
  <c r="L1634" i="2"/>
  <c r="O6175" i="3"/>
  <c r="O6173" i="3"/>
  <c r="O6176" i="3"/>
  <c r="O6171" i="3"/>
  <c r="O6177" i="3"/>
  <c r="Q1635" i="2"/>
  <c r="Q1634" i="2"/>
  <c r="K6169" i="3"/>
  <c r="L6169" i="3"/>
  <c r="M6169" i="3"/>
  <c r="N6169" i="3"/>
  <c r="P6169" i="3"/>
  <c r="K6168" i="3"/>
  <c r="P6168" i="3" s="1"/>
  <c r="L6168" i="3"/>
  <c r="M6168" i="3"/>
  <c r="N6168" i="3"/>
  <c r="K6167" i="3"/>
  <c r="P6167" i="3" s="1"/>
  <c r="L6167" i="3"/>
  <c r="M6167" i="3"/>
  <c r="N6167" i="3"/>
  <c r="K325" i="4"/>
  <c r="P325" i="4" s="1"/>
  <c r="L325" i="4"/>
  <c r="M325" i="4"/>
  <c r="N325" i="4"/>
  <c r="O325" i="4" l="1"/>
  <c r="O6169" i="3"/>
  <c r="O6167" i="3"/>
  <c r="O6168" i="3"/>
  <c r="K6166" i="3"/>
  <c r="P6166" i="3" s="1"/>
  <c r="L6166" i="3"/>
  <c r="M6166" i="3"/>
  <c r="N6166" i="3"/>
  <c r="K6165" i="3"/>
  <c r="P6165" i="3" s="1"/>
  <c r="L6165" i="3"/>
  <c r="M6165" i="3"/>
  <c r="N6165" i="3"/>
  <c r="K6164" i="3"/>
  <c r="P6164" i="3" s="1"/>
  <c r="L6164" i="3"/>
  <c r="M6164" i="3"/>
  <c r="N6164" i="3"/>
  <c r="K6163" i="3"/>
  <c r="P6163" i="3" s="1"/>
  <c r="L6163" i="3"/>
  <c r="M6163" i="3"/>
  <c r="N6163" i="3"/>
  <c r="K6162" i="3"/>
  <c r="P6162" i="3" s="1"/>
  <c r="L6162" i="3"/>
  <c r="M6162" i="3"/>
  <c r="N6162" i="3"/>
  <c r="K6161" i="3"/>
  <c r="P6161" i="3" s="1"/>
  <c r="L6161" i="3"/>
  <c r="M6161" i="3"/>
  <c r="N6161" i="3"/>
  <c r="K1633" i="2"/>
  <c r="N1633" i="2"/>
  <c r="O1633" i="2"/>
  <c r="P1633" i="2"/>
  <c r="S1633" i="2"/>
  <c r="K6160" i="3"/>
  <c r="P6160" i="3" s="1"/>
  <c r="L6160" i="3"/>
  <c r="M6160" i="3"/>
  <c r="N6160" i="3"/>
  <c r="L1633" i="2" l="1"/>
  <c r="O6161" i="3"/>
  <c r="O6163" i="3"/>
  <c r="O6164" i="3"/>
  <c r="O6160" i="3"/>
  <c r="O6162" i="3"/>
  <c r="O6166" i="3"/>
  <c r="O6165" i="3"/>
  <c r="Q1633" i="2"/>
  <c r="M1633" i="2"/>
  <c r="K6159" i="3"/>
  <c r="P6159" i="3" s="1"/>
  <c r="L6159" i="3"/>
  <c r="M6159" i="3"/>
  <c r="N6159" i="3"/>
  <c r="K6158" i="3"/>
  <c r="P6158" i="3" s="1"/>
  <c r="L6158" i="3"/>
  <c r="M6158" i="3"/>
  <c r="N6158" i="3"/>
  <c r="K1632" i="2"/>
  <c r="M1632" i="2" s="1"/>
  <c r="N1632" i="2"/>
  <c r="O1632" i="2"/>
  <c r="P1632" i="2"/>
  <c r="S1632" i="2"/>
  <c r="K6157" i="3"/>
  <c r="P6157" i="3" s="1"/>
  <c r="L6157" i="3"/>
  <c r="M6157" i="3"/>
  <c r="N6157" i="3"/>
  <c r="L1632" i="2" l="1"/>
  <c r="O6158" i="3"/>
  <c r="O6157" i="3"/>
  <c r="O6159" i="3"/>
  <c r="Q1632" i="2"/>
  <c r="K6156" i="3"/>
  <c r="P6156" i="3" s="1"/>
  <c r="L6156" i="3"/>
  <c r="M6156" i="3"/>
  <c r="N6156" i="3"/>
  <c r="O6156" i="3" l="1"/>
  <c r="K324" i="4"/>
  <c r="P324" i="4" s="1"/>
  <c r="L324" i="4"/>
  <c r="M324" i="4"/>
  <c r="O324" i="4" s="1"/>
  <c r="N324" i="4"/>
  <c r="K6155" i="3"/>
  <c r="P6155" i="3" s="1"/>
  <c r="L6155" i="3"/>
  <c r="M6155" i="3"/>
  <c r="N6155" i="3"/>
  <c r="L311" i="5"/>
  <c r="K1631" i="2"/>
  <c r="N1631" i="2"/>
  <c r="O1631" i="2"/>
  <c r="P1631" i="2"/>
  <c r="S1631" i="2"/>
  <c r="K6154" i="3"/>
  <c r="P6154" i="3" s="1"/>
  <c r="L6154" i="3"/>
  <c r="M6154" i="3"/>
  <c r="N6154" i="3"/>
  <c r="L1631" i="2" l="1"/>
  <c r="O6154" i="3"/>
  <c r="O6155" i="3"/>
  <c r="Q1631" i="2"/>
  <c r="M1631" i="2"/>
  <c r="K6153" i="3"/>
  <c r="L6153" i="3"/>
  <c r="M6153" i="3"/>
  <c r="N6153" i="3"/>
  <c r="P6153" i="3"/>
  <c r="K6152" i="3"/>
  <c r="L6152" i="3"/>
  <c r="M6152" i="3"/>
  <c r="N6152" i="3"/>
  <c r="P6152" i="3"/>
  <c r="K6151" i="3"/>
  <c r="P6151" i="3" s="1"/>
  <c r="L6151" i="3"/>
  <c r="M6151" i="3"/>
  <c r="N6151" i="3"/>
  <c r="K6150" i="3"/>
  <c r="L6150" i="3"/>
  <c r="M6150" i="3"/>
  <c r="N6150" i="3"/>
  <c r="P6150" i="3"/>
  <c r="K6149" i="3"/>
  <c r="L6149" i="3"/>
  <c r="M6149" i="3"/>
  <c r="N6149" i="3"/>
  <c r="P6149" i="3"/>
  <c r="K1630" i="2"/>
  <c r="M1630" i="2" s="1"/>
  <c r="N1630" i="2"/>
  <c r="O1630" i="2"/>
  <c r="P1630" i="2"/>
  <c r="S1630" i="2"/>
  <c r="K6148" i="3"/>
  <c r="L6148" i="3"/>
  <c r="M6148" i="3"/>
  <c r="N6148" i="3"/>
  <c r="P6148" i="3"/>
  <c r="K6147" i="3"/>
  <c r="P6147" i="3" s="1"/>
  <c r="L6147" i="3"/>
  <c r="M6147" i="3"/>
  <c r="N6147" i="3"/>
  <c r="K6146" i="3"/>
  <c r="L6146" i="3"/>
  <c r="M6146" i="3"/>
  <c r="N6146" i="3"/>
  <c r="P6146" i="3"/>
  <c r="K6145" i="3"/>
  <c r="L6145" i="3"/>
  <c r="M6145" i="3"/>
  <c r="N6145" i="3"/>
  <c r="P6145" i="3"/>
  <c r="K6144" i="3"/>
  <c r="L6144" i="3"/>
  <c r="M6144" i="3"/>
  <c r="N6144" i="3"/>
  <c r="P6144" i="3"/>
  <c r="K6143" i="3"/>
  <c r="L6143" i="3"/>
  <c r="M6143" i="3"/>
  <c r="N6143" i="3"/>
  <c r="P6143" i="3"/>
  <c r="M84" i="6"/>
  <c r="K1629" i="2"/>
  <c r="M1629" i="2" s="1"/>
  <c r="N1629" i="2"/>
  <c r="O1629" i="2"/>
  <c r="P1629" i="2"/>
  <c r="S1629" i="2"/>
  <c r="K6142" i="3"/>
  <c r="L6142" i="3"/>
  <c r="M6142" i="3"/>
  <c r="N6142" i="3"/>
  <c r="P6142" i="3"/>
  <c r="K6141" i="3"/>
  <c r="P6141" i="3" s="1"/>
  <c r="L6141" i="3"/>
  <c r="M6141" i="3"/>
  <c r="N6141" i="3"/>
  <c r="K6140" i="3"/>
  <c r="P6140" i="3" s="1"/>
  <c r="L6140" i="3"/>
  <c r="M6140" i="3"/>
  <c r="N6140" i="3"/>
  <c r="K6139" i="3"/>
  <c r="P6139" i="3" s="1"/>
  <c r="L6139" i="3"/>
  <c r="M6139" i="3"/>
  <c r="N6139" i="3"/>
  <c r="K6138" i="3"/>
  <c r="L6138" i="3"/>
  <c r="M6138" i="3"/>
  <c r="N6138" i="3"/>
  <c r="P6138" i="3"/>
  <c r="K1628" i="2"/>
  <c r="M1628" i="2" s="1"/>
  <c r="N1628" i="2"/>
  <c r="O1628" i="2"/>
  <c r="P1628" i="2"/>
  <c r="S1628" i="2"/>
  <c r="K6137" i="3"/>
  <c r="L6137" i="3"/>
  <c r="M6137" i="3"/>
  <c r="N6137" i="3"/>
  <c r="P6137" i="3"/>
  <c r="K1627" i="2"/>
  <c r="M1627" i="2" s="1"/>
  <c r="N1627" i="2"/>
  <c r="O1627" i="2"/>
  <c r="P1627" i="2"/>
  <c r="S1627" i="2"/>
  <c r="K6136" i="3"/>
  <c r="P6136" i="3" s="1"/>
  <c r="L6136" i="3"/>
  <c r="M6136" i="3"/>
  <c r="N6136" i="3"/>
  <c r="K6135" i="3"/>
  <c r="P6135" i="3" s="1"/>
  <c r="L6135" i="3"/>
  <c r="M6135" i="3"/>
  <c r="N6135" i="3"/>
  <c r="K6134" i="3"/>
  <c r="P6134" i="3" s="1"/>
  <c r="L6134" i="3"/>
  <c r="M6134" i="3"/>
  <c r="N6134" i="3"/>
  <c r="K6133" i="3"/>
  <c r="L6133" i="3"/>
  <c r="M6133" i="3"/>
  <c r="N6133" i="3"/>
  <c r="P6133" i="3"/>
  <c r="L1630" i="2" l="1"/>
  <c r="L1627" i="2"/>
  <c r="L1629" i="2"/>
  <c r="O6136" i="3"/>
  <c r="O6151" i="3"/>
  <c r="O6145" i="3"/>
  <c r="O6135" i="3"/>
  <c r="O6137" i="3"/>
  <c r="O6139" i="3"/>
  <c r="O6152" i="3"/>
  <c r="L1628" i="2"/>
  <c r="O6144" i="3"/>
  <c r="O6148" i="3"/>
  <c r="O6140" i="3"/>
  <c r="O6133" i="3"/>
  <c r="O6141" i="3"/>
  <c r="O6146" i="3"/>
  <c r="O6134" i="3"/>
  <c r="O6138" i="3"/>
  <c r="O6142" i="3"/>
  <c r="O6143" i="3"/>
  <c r="O6147" i="3"/>
  <c r="O6149" i="3"/>
  <c r="O6153" i="3"/>
  <c r="O6150" i="3"/>
  <c r="Q1627" i="2"/>
  <c r="Q1630" i="2"/>
  <c r="Q1629" i="2"/>
  <c r="Q1628" i="2"/>
  <c r="K6132" i="3"/>
  <c r="P6132" i="3" s="1"/>
  <c r="L6132" i="3"/>
  <c r="M6132" i="3"/>
  <c r="N6132" i="3"/>
  <c r="L310" i="5"/>
  <c r="K1626" i="2"/>
  <c r="N1626" i="2"/>
  <c r="O1626" i="2"/>
  <c r="P1626" i="2"/>
  <c r="S1626" i="2"/>
  <c r="K6131" i="3"/>
  <c r="P6131" i="3" s="1"/>
  <c r="L6131" i="3"/>
  <c r="M6131" i="3"/>
  <c r="N6131" i="3"/>
  <c r="L1626" i="2" l="1"/>
  <c r="O6131" i="3"/>
  <c r="O6132" i="3"/>
  <c r="Q1626" i="2"/>
  <c r="M1626" i="2"/>
  <c r="M83" i="6"/>
  <c r="K1625" i="2"/>
  <c r="M1625" i="2" s="1"/>
  <c r="N1625" i="2"/>
  <c r="O1625" i="2"/>
  <c r="P1625" i="2"/>
  <c r="S1625" i="2"/>
  <c r="K323" i="4"/>
  <c r="L323" i="4"/>
  <c r="M323" i="4"/>
  <c r="N323" i="4"/>
  <c r="P323" i="4"/>
  <c r="O323" i="4" l="1"/>
  <c r="L1625" i="2"/>
  <c r="Q1625" i="2"/>
  <c r="K6130" i="3"/>
  <c r="L6130" i="3"/>
  <c r="M6130" i="3"/>
  <c r="N6130" i="3"/>
  <c r="P6130" i="3"/>
  <c r="K6129" i="3"/>
  <c r="L6129" i="3"/>
  <c r="M6129" i="3"/>
  <c r="N6129" i="3"/>
  <c r="P6129" i="3"/>
  <c r="K6128" i="3"/>
  <c r="P6128" i="3" s="1"/>
  <c r="L6128" i="3"/>
  <c r="M6128" i="3"/>
  <c r="N6128" i="3"/>
  <c r="K6127" i="3"/>
  <c r="L6127" i="3"/>
  <c r="M6127" i="3"/>
  <c r="N6127" i="3"/>
  <c r="P6127" i="3"/>
  <c r="K6126" i="3"/>
  <c r="L6126" i="3"/>
  <c r="M6126" i="3"/>
  <c r="N6126" i="3"/>
  <c r="P6126" i="3"/>
  <c r="K6125" i="3"/>
  <c r="P6125" i="3" s="1"/>
  <c r="L6125" i="3"/>
  <c r="M6125" i="3"/>
  <c r="N6125" i="3"/>
  <c r="K6124" i="3"/>
  <c r="P6124" i="3" s="1"/>
  <c r="L6124" i="3"/>
  <c r="M6124" i="3"/>
  <c r="N6124" i="3"/>
  <c r="K6123" i="3"/>
  <c r="P6123" i="3" s="1"/>
  <c r="L6123" i="3"/>
  <c r="M6123" i="3"/>
  <c r="N6123" i="3"/>
  <c r="K6122" i="3"/>
  <c r="P6122" i="3" s="1"/>
  <c r="L6122" i="3"/>
  <c r="M6122" i="3"/>
  <c r="N6122" i="3"/>
  <c r="K6121" i="3"/>
  <c r="P6121" i="3" s="1"/>
  <c r="L6121" i="3"/>
  <c r="M6121" i="3"/>
  <c r="N6121" i="3"/>
  <c r="K6120" i="3"/>
  <c r="P6120" i="3" s="1"/>
  <c r="L6120" i="3"/>
  <c r="M6120" i="3"/>
  <c r="N6120" i="3"/>
  <c r="K1624" i="2"/>
  <c r="M1624" i="2" s="1"/>
  <c r="N1624" i="2"/>
  <c r="O1624" i="2"/>
  <c r="P1624" i="2"/>
  <c r="S1624" i="2"/>
  <c r="K6119" i="3"/>
  <c r="P6119" i="3" s="1"/>
  <c r="L6119" i="3"/>
  <c r="M6119" i="3"/>
  <c r="N6119" i="3"/>
  <c r="L1624" i="2" l="1"/>
  <c r="O6123" i="3"/>
  <c r="O6127" i="3"/>
  <c r="O6120" i="3"/>
  <c r="O6124" i="3"/>
  <c r="O6128" i="3"/>
  <c r="O6119" i="3"/>
  <c r="O6121" i="3"/>
  <c r="O6125" i="3"/>
  <c r="O6129" i="3"/>
  <c r="O6122" i="3"/>
  <c r="O6126" i="3"/>
  <c r="O6130" i="3"/>
  <c r="Q1624" i="2"/>
  <c r="K6118" i="3"/>
  <c r="L6118" i="3"/>
  <c r="M6118" i="3"/>
  <c r="N6118" i="3"/>
  <c r="P6118" i="3"/>
  <c r="K6117" i="3"/>
  <c r="L6117" i="3"/>
  <c r="M6117" i="3"/>
  <c r="N6117" i="3"/>
  <c r="P6117" i="3"/>
  <c r="K6116" i="3"/>
  <c r="L6116" i="3"/>
  <c r="M6116" i="3"/>
  <c r="N6116" i="3"/>
  <c r="P6116" i="3"/>
  <c r="K6115" i="3"/>
  <c r="L6115" i="3"/>
  <c r="M6115" i="3"/>
  <c r="N6115" i="3"/>
  <c r="P6115" i="3"/>
  <c r="K6114" i="3"/>
  <c r="P6114" i="3" s="1"/>
  <c r="L6114" i="3"/>
  <c r="M6114" i="3"/>
  <c r="N6114" i="3"/>
  <c r="K6113" i="3"/>
  <c r="L6113" i="3"/>
  <c r="M6113" i="3"/>
  <c r="N6113" i="3"/>
  <c r="P6113" i="3"/>
  <c r="K6112" i="3"/>
  <c r="L6112" i="3"/>
  <c r="M6112" i="3"/>
  <c r="N6112" i="3"/>
  <c r="P6112" i="3"/>
  <c r="K6111" i="3"/>
  <c r="P6111" i="3" s="1"/>
  <c r="L6111" i="3"/>
  <c r="M6111" i="3"/>
  <c r="N6111" i="3"/>
  <c r="K6110" i="3"/>
  <c r="L6110" i="3"/>
  <c r="M6110" i="3"/>
  <c r="N6110" i="3"/>
  <c r="P6110" i="3"/>
  <c r="K6109" i="3"/>
  <c r="L6109" i="3"/>
  <c r="M6109" i="3"/>
  <c r="N6109" i="3"/>
  <c r="P6109" i="3"/>
  <c r="K6108" i="3"/>
  <c r="P6108" i="3" s="1"/>
  <c r="L6108" i="3"/>
  <c r="M6108" i="3"/>
  <c r="N6108" i="3"/>
  <c r="K6107" i="3"/>
  <c r="P6107" i="3" s="1"/>
  <c r="L6107" i="3"/>
  <c r="M6107" i="3"/>
  <c r="N6107" i="3"/>
  <c r="K6106" i="3"/>
  <c r="L6106" i="3"/>
  <c r="M6106" i="3"/>
  <c r="N6106" i="3"/>
  <c r="P6106" i="3"/>
  <c r="K6105" i="3"/>
  <c r="P6105" i="3" s="1"/>
  <c r="L6105" i="3"/>
  <c r="M6105" i="3"/>
  <c r="N6105" i="3"/>
  <c r="K6104" i="3"/>
  <c r="P6104" i="3" s="1"/>
  <c r="L6104" i="3"/>
  <c r="M6104" i="3"/>
  <c r="N6104" i="3"/>
  <c r="K6103" i="3"/>
  <c r="P6103" i="3" s="1"/>
  <c r="L6103" i="3"/>
  <c r="M6103" i="3"/>
  <c r="N6103" i="3"/>
  <c r="K6102" i="3"/>
  <c r="P6102" i="3" s="1"/>
  <c r="L6102" i="3"/>
  <c r="M6102" i="3"/>
  <c r="N6102" i="3"/>
  <c r="K6101" i="3"/>
  <c r="P6101" i="3" s="1"/>
  <c r="L6101" i="3"/>
  <c r="M6101" i="3"/>
  <c r="N6101" i="3"/>
  <c r="K6100" i="3"/>
  <c r="P6100" i="3" s="1"/>
  <c r="L6100" i="3"/>
  <c r="M6100" i="3"/>
  <c r="N6100" i="3"/>
  <c r="K6099" i="3"/>
  <c r="P6099" i="3" s="1"/>
  <c r="L6099" i="3"/>
  <c r="M6099" i="3"/>
  <c r="N6099" i="3"/>
  <c r="K6098" i="3"/>
  <c r="P6098" i="3" s="1"/>
  <c r="L6098" i="3"/>
  <c r="M6098" i="3"/>
  <c r="N6098" i="3"/>
  <c r="K1623" i="2"/>
  <c r="N1623" i="2"/>
  <c r="O1623" i="2"/>
  <c r="P1623" i="2"/>
  <c r="S1623" i="2"/>
  <c r="K6097" i="3"/>
  <c r="P6097" i="3" s="1"/>
  <c r="L6097" i="3"/>
  <c r="M6097" i="3"/>
  <c r="N6097" i="3"/>
  <c r="L1623" i="2" l="1"/>
  <c r="O6099" i="3"/>
  <c r="O6103" i="3"/>
  <c r="O6107" i="3"/>
  <c r="O6111" i="3"/>
  <c r="O6117" i="3"/>
  <c r="O6098" i="3"/>
  <c r="O6102" i="3"/>
  <c r="O6106" i="3"/>
  <c r="O6110" i="3"/>
  <c r="O6114" i="3"/>
  <c r="O6118" i="3"/>
  <c r="O6097" i="3"/>
  <c r="O6100" i="3"/>
  <c r="O6108" i="3"/>
  <c r="O6115" i="3"/>
  <c r="O6104" i="3"/>
  <c r="O6112" i="3"/>
  <c r="O6101" i="3"/>
  <c r="O6105" i="3"/>
  <c r="O6109" i="3"/>
  <c r="O6113" i="3"/>
  <c r="O6116" i="3"/>
  <c r="Q1623" i="2"/>
  <c r="M1623" i="2"/>
  <c r="L309" i="5"/>
  <c r="K1622" i="2"/>
  <c r="N1622" i="2"/>
  <c r="O1622" i="2"/>
  <c r="P1622" i="2"/>
  <c r="S1622" i="2"/>
  <c r="K6096" i="3"/>
  <c r="L6096" i="3"/>
  <c r="M6096" i="3"/>
  <c r="N6096" i="3"/>
  <c r="P6096" i="3"/>
  <c r="K6095" i="3"/>
  <c r="L6095" i="3"/>
  <c r="M6095" i="3"/>
  <c r="N6095" i="3"/>
  <c r="P6095" i="3"/>
  <c r="K6094" i="3"/>
  <c r="P6094" i="3" s="1"/>
  <c r="L6094" i="3"/>
  <c r="M6094" i="3"/>
  <c r="N6094" i="3"/>
  <c r="K6093" i="3"/>
  <c r="P6093" i="3" s="1"/>
  <c r="L6093" i="3"/>
  <c r="M6093" i="3"/>
  <c r="N6093" i="3"/>
  <c r="K6092" i="3"/>
  <c r="P6092" i="3" s="1"/>
  <c r="L6092" i="3"/>
  <c r="M6092" i="3"/>
  <c r="N6092" i="3"/>
  <c r="K6091" i="3"/>
  <c r="P6091" i="3" s="1"/>
  <c r="L6091" i="3"/>
  <c r="M6091" i="3"/>
  <c r="N6091" i="3"/>
  <c r="K6090" i="3"/>
  <c r="P6090" i="3" s="1"/>
  <c r="L6090" i="3"/>
  <c r="M6090" i="3"/>
  <c r="N6090" i="3"/>
  <c r="K6089" i="3"/>
  <c r="P6089" i="3" s="1"/>
  <c r="L6089" i="3"/>
  <c r="M6089" i="3"/>
  <c r="N6089" i="3"/>
  <c r="L1622" i="2" l="1"/>
  <c r="M1622" i="2"/>
  <c r="O6091" i="3"/>
  <c r="O6096" i="3"/>
  <c r="Q1622" i="2"/>
  <c r="O6092" i="3"/>
  <c r="O6093" i="3"/>
  <c r="O6089" i="3"/>
  <c r="O6090" i="3"/>
  <c r="O6094" i="3"/>
  <c r="O6095" i="3"/>
  <c r="K6088" i="3"/>
  <c r="P6088" i="3" s="1"/>
  <c r="L6088" i="3"/>
  <c r="M6088" i="3"/>
  <c r="N6088" i="3"/>
  <c r="K321" i="4"/>
  <c r="L321" i="4"/>
  <c r="M321" i="4"/>
  <c r="N321" i="4"/>
  <c r="P321" i="4"/>
  <c r="K6087" i="3"/>
  <c r="P6087" i="3" s="1"/>
  <c r="L6087" i="3"/>
  <c r="M6087" i="3"/>
  <c r="N6087" i="3"/>
  <c r="K6086" i="3"/>
  <c r="P6086" i="3" s="1"/>
  <c r="L6086" i="3"/>
  <c r="M6086" i="3"/>
  <c r="N6086" i="3"/>
  <c r="K6085" i="3"/>
  <c r="P6085" i="3" s="1"/>
  <c r="L6085" i="3"/>
  <c r="M6085" i="3"/>
  <c r="N6085" i="3"/>
  <c r="K6084" i="3"/>
  <c r="P6084" i="3" s="1"/>
  <c r="L6084" i="3"/>
  <c r="M6084" i="3"/>
  <c r="N6084" i="3"/>
  <c r="K6083" i="3"/>
  <c r="P6083" i="3" s="1"/>
  <c r="L6083" i="3"/>
  <c r="M6083" i="3"/>
  <c r="N6083" i="3"/>
  <c r="K1621" i="2"/>
  <c r="M1621" i="2" s="1"/>
  <c r="N1621" i="2"/>
  <c r="O1621" i="2"/>
  <c r="P1621" i="2"/>
  <c r="S1621" i="2"/>
  <c r="K6082" i="3"/>
  <c r="P6082" i="3" s="1"/>
  <c r="L6082" i="3"/>
  <c r="M6082" i="3"/>
  <c r="N6082" i="3"/>
  <c r="K6081" i="3"/>
  <c r="P6081" i="3" s="1"/>
  <c r="L6081" i="3"/>
  <c r="M6081" i="3"/>
  <c r="N6081" i="3"/>
  <c r="K6080" i="3"/>
  <c r="P6080" i="3" s="1"/>
  <c r="L6080" i="3"/>
  <c r="M6080" i="3"/>
  <c r="N6080" i="3"/>
  <c r="L1621" i="2" l="1"/>
  <c r="O321" i="4"/>
  <c r="O6082" i="3"/>
  <c r="O6088" i="3"/>
  <c r="O6084" i="3"/>
  <c r="O6085" i="3"/>
  <c r="O6080" i="3"/>
  <c r="O6086" i="3"/>
  <c r="O6081" i="3"/>
  <c r="O6083" i="3"/>
  <c r="O6087" i="3"/>
  <c r="Q1621" i="2"/>
  <c r="K6079" i="3"/>
  <c r="P6079" i="3" s="1"/>
  <c r="L6079" i="3"/>
  <c r="M6079" i="3"/>
  <c r="N6079" i="3"/>
  <c r="K6078" i="3"/>
  <c r="L6078" i="3"/>
  <c r="M6078" i="3"/>
  <c r="N6078" i="3"/>
  <c r="P6078" i="3"/>
  <c r="K6077" i="3"/>
  <c r="L6077" i="3"/>
  <c r="M6077" i="3"/>
  <c r="N6077" i="3"/>
  <c r="P6077" i="3"/>
  <c r="K6076" i="3"/>
  <c r="L6076" i="3"/>
  <c r="M6076" i="3"/>
  <c r="N6076" i="3"/>
  <c r="P6076" i="3"/>
  <c r="K6075" i="3"/>
  <c r="P6075" i="3" s="1"/>
  <c r="L6075" i="3"/>
  <c r="M6075" i="3"/>
  <c r="N6075" i="3"/>
  <c r="K6074" i="3"/>
  <c r="P6074" i="3" s="1"/>
  <c r="L6074" i="3"/>
  <c r="M6074" i="3"/>
  <c r="N6074" i="3"/>
  <c r="K1620" i="2"/>
  <c r="M1620" i="2" s="1"/>
  <c r="N1620" i="2"/>
  <c r="O1620" i="2"/>
  <c r="P1620" i="2"/>
  <c r="S1620" i="2"/>
  <c r="K6073" i="3"/>
  <c r="L6073" i="3"/>
  <c r="M6073" i="3"/>
  <c r="N6073" i="3"/>
  <c r="P6073" i="3"/>
  <c r="K6072" i="3"/>
  <c r="P6072" i="3" s="1"/>
  <c r="L6072" i="3"/>
  <c r="M6072" i="3"/>
  <c r="N6072" i="3"/>
  <c r="K6071" i="3"/>
  <c r="P6071" i="3" s="1"/>
  <c r="L6071" i="3"/>
  <c r="M6071" i="3"/>
  <c r="N6071" i="3"/>
  <c r="K6070" i="3"/>
  <c r="P6070" i="3" s="1"/>
  <c r="L6070" i="3"/>
  <c r="M6070" i="3"/>
  <c r="N6070" i="3"/>
  <c r="K6069" i="3"/>
  <c r="P6069" i="3" s="1"/>
  <c r="L6069" i="3"/>
  <c r="M6069" i="3"/>
  <c r="N6069" i="3"/>
  <c r="K6068" i="3"/>
  <c r="P6068" i="3" s="1"/>
  <c r="L6068" i="3"/>
  <c r="M6068" i="3"/>
  <c r="N6068" i="3"/>
  <c r="K6067" i="3"/>
  <c r="P6067" i="3" s="1"/>
  <c r="L6067" i="3"/>
  <c r="M6067" i="3"/>
  <c r="N6067" i="3"/>
  <c r="K1619" i="2"/>
  <c r="M1619" i="2" s="1"/>
  <c r="N1619" i="2"/>
  <c r="O1619" i="2"/>
  <c r="P1619" i="2"/>
  <c r="S1619" i="2"/>
  <c r="K6066" i="3"/>
  <c r="P6066" i="3" s="1"/>
  <c r="L6066" i="3"/>
  <c r="M6066" i="3"/>
  <c r="N6066" i="3"/>
  <c r="K6065" i="3"/>
  <c r="P6065" i="3" s="1"/>
  <c r="L6065" i="3"/>
  <c r="M6065" i="3"/>
  <c r="N6065" i="3"/>
  <c r="K1618" i="2"/>
  <c r="M1618" i="2" s="1"/>
  <c r="N1618" i="2"/>
  <c r="O1618" i="2"/>
  <c r="P1618" i="2"/>
  <c r="S1618" i="2"/>
  <c r="K6064" i="3"/>
  <c r="P6064" i="3" s="1"/>
  <c r="L6064" i="3"/>
  <c r="M6064" i="3"/>
  <c r="N6064" i="3"/>
  <c r="L1619" i="2" l="1"/>
  <c r="L1618" i="2"/>
  <c r="O6068" i="3"/>
  <c r="L1620" i="2"/>
  <c r="O6064" i="3"/>
  <c r="O6066" i="3"/>
  <c r="O6074" i="3"/>
  <c r="O6067" i="3"/>
  <c r="O6071" i="3"/>
  <c r="O6077" i="3"/>
  <c r="O6072" i="3"/>
  <c r="O6078" i="3"/>
  <c r="O6075" i="3"/>
  <c r="O6079" i="3"/>
  <c r="O6069" i="3"/>
  <c r="O6073" i="3"/>
  <c r="O6065" i="3"/>
  <c r="O6070" i="3"/>
  <c r="O6076" i="3"/>
  <c r="Q1620" i="2"/>
  <c r="Q1619" i="2"/>
  <c r="Q1618" i="2"/>
  <c r="K6063" i="3"/>
  <c r="P6063" i="3" s="1"/>
  <c r="L6063" i="3"/>
  <c r="M6063" i="3"/>
  <c r="N6063" i="3"/>
  <c r="K6062" i="3"/>
  <c r="L6062" i="3"/>
  <c r="M6062" i="3"/>
  <c r="N6062" i="3"/>
  <c r="P6062" i="3"/>
  <c r="K6061" i="3"/>
  <c r="L6061" i="3"/>
  <c r="M6061" i="3"/>
  <c r="N6061" i="3"/>
  <c r="P6061" i="3"/>
  <c r="L308" i="5"/>
  <c r="K1617" i="2"/>
  <c r="M1617" i="2" s="1"/>
  <c r="N1617" i="2"/>
  <c r="O1617" i="2"/>
  <c r="P1617" i="2"/>
  <c r="S1617" i="2"/>
  <c r="K6060" i="3"/>
  <c r="L6060" i="3"/>
  <c r="M6060" i="3"/>
  <c r="N6060" i="3"/>
  <c r="P6060" i="3"/>
  <c r="K6059" i="3"/>
  <c r="P6059" i="3" s="1"/>
  <c r="L6059" i="3"/>
  <c r="M6059" i="3"/>
  <c r="N6059" i="3"/>
  <c r="K6058" i="3"/>
  <c r="P6058" i="3" s="1"/>
  <c r="L6058" i="3"/>
  <c r="M6058" i="3"/>
  <c r="N6058" i="3"/>
  <c r="K6057" i="3"/>
  <c r="P6057" i="3" s="1"/>
  <c r="L6057" i="3"/>
  <c r="M6057" i="3"/>
  <c r="N6057" i="3"/>
  <c r="K6056" i="3"/>
  <c r="P6056" i="3" s="1"/>
  <c r="L6056" i="3"/>
  <c r="M6056" i="3"/>
  <c r="N6056" i="3"/>
  <c r="K6055" i="3"/>
  <c r="P6055" i="3" s="1"/>
  <c r="L6055" i="3"/>
  <c r="M6055" i="3"/>
  <c r="N6055" i="3"/>
  <c r="K6054" i="3"/>
  <c r="P6054" i="3" s="1"/>
  <c r="L6054" i="3"/>
  <c r="M6054" i="3"/>
  <c r="N6054" i="3"/>
  <c r="K6053" i="3"/>
  <c r="P6053" i="3" s="1"/>
  <c r="L6053" i="3"/>
  <c r="M6053" i="3"/>
  <c r="N6053" i="3"/>
  <c r="K6052" i="3"/>
  <c r="P6052" i="3" s="1"/>
  <c r="L6052" i="3"/>
  <c r="M6052" i="3"/>
  <c r="N6052" i="3"/>
  <c r="K6051" i="3"/>
  <c r="P6051" i="3" s="1"/>
  <c r="L6051" i="3"/>
  <c r="M6051" i="3"/>
  <c r="N6051" i="3"/>
  <c r="K6050" i="3"/>
  <c r="P6050" i="3" s="1"/>
  <c r="L6050" i="3"/>
  <c r="M6050" i="3"/>
  <c r="N6050" i="3"/>
  <c r="K6049" i="3"/>
  <c r="P6049" i="3" s="1"/>
  <c r="L6049" i="3"/>
  <c r="M6049" i="3"/>
  <c r="N6049" i="3"/>
  <c r="K6048" i="3"/>
  <c r="P6048" i="3" s="1"/>
  <c r="L6048" i="3"/>
  <c r="M6048" i="3"/>
  <c r="N6048" i="3"/>
  <c r="K1616" i="2"/>
  <c r="M1616" i="2" s="1"/>
  <c r="N1616" i="2"/>
  <c r="O1616" i="2"/>
  <c r="P1616" i="2"/>
  <c r="S1616" i="2"/>
  <c r="K6047" i="3"/>
  <c r="P6047" i="3" s="1"/>
  <c r="L6047" i="3"/>
  <c r="M6047" i="3"/>
  <c r="N6047" i="3"/>
  <c r="L1617" i="2" l="1"/>
  <c r="L1616" i="2"/>
  <c r="O6052" i="3"/>
  <c r="O6051" i="3"/>
  <c r="O6055" i="3"/>
  <c r="O6056" i="3"/>
  <c r="O6060" i="3"/>
  <c r="O6048" i="3"/>
  <c r="O6059" i="3"/>
  <c r="O6061" i="3"/>
  <c r="O6049" i="3"/>
  <c r="O6053" i="3"/>
  <c r="O6057" i="3"/>
  <c r="O6062" i="3"/>
  <c r="O6047" i="3"/>
  <c r="O6050" i="3"/>
  <c r="O6054" i="3"/>
  <c r="O6058" i="3"/>
  <c r="O6063" i="3"/>
  <c r="Q1617" i="2"/>
  <c r="Q1616" i="2"/>
  <c r="K6046" i="3"/>
  <c r="P6046" i="3" s="1"/>
  <c r="L6046" i="3"/>
  <c r="M6046" i="3"/>
  <c r="N6046" i="3"/>
  <c r="K6045" i="3"/>
  <c r="P6045" i="3" s="1"/>
  <c r="L6045" i="3"/>
  <c r="M6045" i="3"/>
  <c r="N6045" i="3"/>
  <c r="K6044" i="3"/>
  <c r="P6044" i="3" s="1"/>
  <c r="L6044" i="3"/>
  <c r="M6044" i="3"/>
  <c r="N6044" i="3"/>
  <c r="K6043" i="3"/>
  <c r="P6043" i="3" s="1"/>
  <c r="L6043" i="3"/>
  <c r="M6043" i="3"/>
  <c r="N6043" i="3"/>
  <c r="K1615" i="2"/>
  <c r="M1615" i="2"/>
  <c r="N1615" i="2"/>
  <c r="O1615" i="2"/>
  <c r="P1615" i="2"/>
  <c r="S1615" i="2"/>
  <c r="K6042" i="3"/>
  <c r="P6042" i="3" s="1"/>
  <c r="L6042" i="3"/>
  <c r="M6042" i="3"/>
  <c r="N6042" i="3"/>
  <c r="K1614" i="2"/>
  <c r="M1614" i="2" s="1"/>
  <c r="N1614" i="2"/>
  <c r="O1614" i="2"/>
  <c r="P1614" i="2"/>
  <c r="S1614" i="2"/>
  <c r="K320" i="4"/>
  <c r="L320" i="4"/>
  <c r="M320" i="4"/>
  <c r="N320" i="4"/>
  <c r="P320" i="4"/>
  <c r="L1614" i="2" l="1"/>
  <c r="O6042" i="3"/>
  <c r="L1615" i="2"/>
  <c r="O320" i="4"/>
  <c r="O6046" i="3"/>
  <c r="O6045" i="3"/>
  <c r="O6043" i="3"/>
  <c r="O6044" i="3"/>
  <c r="Q1615" i="2"/>
  <c r="Q1614" i="2"/>
  <c r="K1613" i="2"/>
  <c r="N1613" i="2"/>
  <c r="O1613" i="2"/>
  <c r="P1613" i="2"/>
  <c r="S1613" i="2"/>
  <c r="K6041" i="3"/>
  <c r="L6041" i="3"/>
  <c r="M6041" i="3"/>
  <c r="N6041" i="3"/>
  <c r="L1613" i="2" l="1"/>
  <c r="M1613" i="2"/>
  <c r="O6041" i="3"/>
  <c r="Q1613" i="2"/>
  <c r="P6041" i="3"/>
  <c r="K6039" i="3"/>
  <c r="P6039" i="3" s="1"/>
  <c r="L6039" i="3"/>
  <c r="M6039" i="3"/>
  <c r="N6039" i="3"/>
  <c r="K6038" i="3"/>
  <c r="P6038" i="3" s="1"/>
  <c r="L6038" i="3"/>
  <c r="M6038" i="3"/>
  <c r="N6038" i="3"/>
  <c r="K6037" i="3"/>
  <c r="P6037" i="3" s="1"/>
  <c r="L6037" i="3"/>
  <c r="M6037" i="3"/>
  <c r="N6037" i="3"/>
  <c r="K6032" i="3"/>
  <c r="P6032" i="3" s="1"/>
  <c r="L6032" i="3"/>
  <c r="M6032" i="3"/>
  <c r="N6032" i="3"/>
  <c r="K6031" i="3"/>
  <c r="P6031" i="3" s="1"/>
  <c r="L6031" i="3"/>
  <c r="M6031" i="3"/>
  <c r="N6031" i="3"/>
  <c r="K6030" i="3"/>
  <c r="P6030" i="3" s="1"/>
  <c r="L6030" i="3"/>
  <c r="M6030" i="3"/>
  <c r="N6030" i="3"/>
  <c r="K1612" i="2"/>
  <c r="N1612" i="2"/>
  <c r="O1612" i="2"/>
  <c r="P1612" i="2"/>
  <c r="S1612" i="2"/>
  <c r="K6040" i="3"/>
  <c r="P6040" i="3" s="1"/>
  <c r="L6040" i="3"/>
  <c r="M6040" i="3"/>
  <c r="N6040" i="3"/>
  <c r="O6031" i="3" l="1"/>
  <c r="L1612" i="2"/>
  <c r="O6037" i="3"/>
  <c r="O6030" i="3"/>
  <c r="O6038" i="3"/>
  <c r="O6040" i="3"/>
  <c r="O6039" i="3"/>
  <c r="O6032" i="3"/>
  <c r="Q1612" i="2"/>
  <c r="M1612" i="2"/>
  <c r="K6036" i="3"/>
  <c r="P6036" i="3" s="1"/>
  <c r="L6036" i="3"/>
  <c r="M6036" i="3"/>
  <c r="N6036" i="3"/>
  <c r="K6035" i="3"/>
  <c r="P6035" i="3" s="1"/>
  <c r="L6035" i="3"/>
  <c r="M6035" i="3"/>
  <c r="N6035" i="3"/>
  <c r="K6034" i="3"/>
  <c r="P6034" i="3" s="1"/>
  <c r="L6034" i="3"/>
  <c r="M6034" i="3"/>
  <c r="N6034" i="3"/>
  <c r="L307" i="5"/>
  <c r="K1611" i="2"/>
  <c r="L1611" i="2" s="1"/>
  <c r="N1611" i="2"/>
  <c r="O1611" i="2"/>
  <c r="P1611" i="2"/>
  <c r="S1611" i="2"/>
  <c r="K6033" i="3"/>
  <c r="P6033" i="3" s="1"/>
  <c r="L6033" i="3"/>
  <c r="M6033" i="3"/>
  <c r="N6033" i="3"/>
  <c r="K6028" i="3"/>
  <c r="P6028" i="3" s="1"/>
  <c r="L6028" i="3"/>
  <c r="M6028" i="3"/>
  <c r="N6028" i="3"/>
  <c r="K6029" i="3"/>
  <c r="P6029" i="3" s="1"/>
  <c r="L6029" i="3"/>
  <c r="M6029" i="3"/>
  <c r="N6029" i="3"/>
  <c r="M1611" i="2" l="1"/>
  <c r="O6036" i="3"/>
  <c r="O6028" i="3"/>
  <c r="O6034" i="3"/>
  <c r="O6033" i="3"/>
  <c r="O6035" i="3"/>
  <c r="Q1611" i="2"/>
  <c r="O6029" i="3"/>
  <c r="N6027" i="3"/>
  <c r="M6027" i="3"/>
  <c r="L6027" i="3"/>
  <c r="K6027" i="3"/>
  <c r="P6027" i="3" s="1"/>
  <c r="M82" i="6"/>
  <c r="K1610" i="2"/>
  <c r="M1610" i="2"/>
  <c r="N1610" i="2"/>
  <c r="O1610" i="2"/>
  <c r="P1610" i="2"/>
  <c r="S1610" i="2"/>
  <c r="K6026" i="3"/>
  <c r="L6026" i="3"/>
  <c r="M6026" i="3"/>
  <c r="N6026" i="3"/>
  <c r="P6026" i="3"/>
  <c r="K6025" i="3"/>
  <c r="L6025" i="3"/>
  <c r="M6025" i="3"/>
  <c r="N6025" i="3"/>
  <c r="P6025" i="3"/>
  <c r="K6024" i="3"/>
  <c r="P6024" i="3" s="1"/>
  <c r="L6024" i="3"/>
  <c r="M6024" i="3"/>
  <c r="N6024" i="3"/>
  <c r="K6023" i="3"/>
  <c r="L6023" i="3"/>
  <c r="M6023" i="3"/>
  <c r="N6023" i="3"/>
  <c r="P6023" i="3"/>
  <c r="K6022" i="3"/>
  <c r="L6022" i="3"/>
  <c r="M6022" i="3"/>
  <c r="N6022" i="3"/>
  <c r="P6022" i="3"/>
  <c r="K6021" i="3"/>
  <c r="L6021" i="3"/>
  <c r="M6021" i="3"/>
  <c r="N6021" i="3"/>
  <c r="P6021" i="3"/>
  <c r="K6020" i="3"/>
  <c r="L6020" i="3"/>
  <c r="M6020" i="3"/>
  <c r="N6020" i="3"/>
  <c r="P6020" i="3"/>
  <c r="K6019" i="3"/>
  <c r="L6019" i="3"/>
  <c r="M6019" i="3"/>
  <c r="N6019" i="3"/>
  <c r="P6019" i="3"/>
  <c r="K6018" i="3"/>
  <c r="L6018" i="3"/>
  <c r="M6018" i="3"/>
  <c r="N6018" i="3"/>
  <c r="P6018" i="3"/>
  <c r="K6017" i="3"/>
  <c r="L6017" i="3"/>
  <c r="M6017" i="3"/>
  <c r="N6017" i="3"/>
  <c r="P6017" i="3"/>
  <c r="K6016" i="3"/>
  <c r="L6016" i="3"/>
  <c r="M6016" i="3"/>
  <c r="N6016" i="3"/>
  <c r="P6016" i="3"/>
  <c r="K6015" i="3"/>
  <c r="L6015" i="3"/>
  <c r="M6015" i="3"/>
  <c r="N6015" i="3"/>
  <c r="P6015" i="3"/>
  <c r="K6014" i="3"/>
  <c r="L6014" i="3"/>
  <c r="M6014" i="3"/>
  <c r="N6014" i="3"/>
  <c r="P6014" i="3"/>
  <c r="K6013" i="3"/>
  <c r="P6013" i="3" s="1"/>
  <c r="L6013" i="3"/>
  <c r="M6013" i="3"/>
  <c r="N6013" i="3"/>
  <c r="K6012" i="3"/>
  <c r="L6012" i="3"/>
  <c r="M6012" i="3"/>
  <c r="N6012" i="3"/>
  <c r="P6012" i="3"/>
  <c r="K6011" i="3"/>
  <c r="P6011" i="3" s="1"/>
  <c r="L6011" i="3"/>
  <c r="M6011" i="3"/>
  <c r="N6011" i="3"/>
  <c r="K319" i="4"/>
  <c r="L319" i="4"/>
  <c r="M319" i="4"/>
  <c r="N319" i="4"/>
  <c r="P319" i="4"/>
  <c r="K6010" i="3"/>
  <c r="P6010" i="3" s="1"/>
  <c r="L6010" i="3"/>
  <c r="M6010" i="3"/>
  <c r="N6010" i="3"/>
  <c r="L306" i="5"/>
  <c r="K1609" i="2"/>
  <c r="M1609" i="2"/>
  <c r="N1609" i="2"/>
  <c r="O1609" i="2"/>
  <c r="P1609" i="2"/>
  <c r="S1609" i="2"/>
  <c r="K6009" i="3"/>
  <c r="P6009" i="3" s="1"/>
  <c r="L6009" i="3"/>
  <c r="M6009" i="3"/>
  <c r="N6009" i="3"/>
  <c r="K6008" i="3"/>
  <c r="P6008" i="3" s="1"/>
  <c r="L6008" i="3"/>
  <c r="M6008" i="3"/>
  <c r="N6008" i="3"/>
  <c r="K6007" i="3"/>
  <c r="P6007" i="3" s="1"/>
  <c r="L6007" i="3"/>
  <c r="M6007" i="3"/>
  <c r="N6007" i="3"/>
  <c r="K6006" i="3"/>
  <c r="P6006" i="3" s="1"/>
  <c r="L6006" i="3"/>
  <c r="M6006" i="3"/>
  <c r="N6006" i="3"/>
  <c r="K6005" i="3"/>
  <c r="P6005" i="3" s="1"/>
  <c r="L6005" i="3"/>
  <c r="M6005" i="3"/>
  <c r="N6005" i="3"/>
  <c r="K6004" i="3"/>
  <c r="P6004" i="3" s="1"/>
  <c r="L6004" i="3"/>
  <c r="M6004" i="3"/>
  <c r="N6004" i="3"/>
  <c r="K6003" i="3"/>
  <c r="P6003" i="3" s="1"/>
  <c r="L6003" i="3"/>
  <c r="M6003" i="3"/>
  <c r="N6003" i="3"/>
  <c r="K6002" i="3"/>
  <c r="P6002" i="3" s="1"/>
  <c r="L6002" i="3"/>
  <c r="M6002" i="3"/>
  <c r="N6002" i="3"/>
  <c r="K6001" i="3"/>
  <c r="P6001" i="3" s="1"/>
  <c r="L6001" i="3"/>
  <c r="M6001" i="3"/>
  <c r="N6001" i="3"/>
  <c r="K6000" i="3"/>
  <c r="P6000" i="3" s="1"/>
  <c r="L6000" i="3"/>
  <c r="M6000" i="3"/>
  <c r="N6000" i="3"/>
  <c r="K5999" i="3"/>
  <c r="P5999" i="3" s="1"/>
  <c r="L5999" i="3"/>
  <c r="M5999" i="3"/>
  <c r="N5999" i="3"/>
  <c r="K1608" i="2"/>
  <c r="N1608" i="2"/>
  <c r="O1608" i="2"/>
  <c r="P1608" i="2"/>
  <c r="S1608" i="2"/>
  <c r="K5998" i="3"/>
  <c r="P5998" i="3" s="1"/>
  <c r="L5998" i="3"/>
  <c r="M5998" i="3"/>
  <c r="N5998" i="3"/>
  <c r="L1608" i="2" l="1"/>
  <c r="O6014" i="3"/>
  <c r="O6018" i="3"/>
  <c r="O6022" i="3"/>
  <c r="O6026" i="3"/>
  <c r="L1609" i="2"/>
  <c r="O319" i="4"/>
  <c r="L1610" i="2"/>
  <c r="O6009" i="3"/>
  <c r="O6004" i="3"/>
  <c r="O6008" i="3"/>
  <c r="O6010" i="3"/>
  <c r="O6013" i="3"/>
  <c r="O6017" i="3"/>
  <c r="O6021" i="3"/>
  <c r="O6025" i="3"/>
  <c r="O6006" i="3"/>
  <c r="O6002" i="3"/>
  <c r="O6003" i="3"/>
  <c r="O6007" i="3"/>
  <c r="O6011" i="3"/>
  <c r="O6015" i="3"/>
  <c r="O6019" i="3"/>
  <c r="O6023" i="3"/>
  <c r="O5998" i="3"/>
  <c r="O6001" i="3"/>
  <c r="O6005" i="3"/>
  <c r="O6012" i="3"/>
  <c r="O6016" i="3"/>
  <c r="O6020" i="3"/>
  <c r="O6024" i="3"/>
  <c r="Q1610" i="2"/>
  <c r="O6027" i="3"/>
  <c r="Q1609" i="2"/>
  <c r="O5999" i="3"/>
  <c r="O6000" i="3"/>
  <c r="Q1608" i="2"/>
  <c r="M1608" i="2"/>
  <c r="K5997" i="3"/>
  <c r="L5997" i="3"/>
  <c r="M5997" i="3"/>
  <c r="N5997" i="3"/>
  <c r="P5997" i="3"/>
  <c r="K5996" i="3"/>
  <c r="L5996" i="3"/>
  <c r="M5996" i="3"/>
  <c r="N5996" i="3"/>
  <c r="P5996" i="3"/>
  <c r="K5995" i="3"/>
  <c r="L5995" i="3"/>
  <c r="M5995" i="3"/>
  <c r="N5995" i="3"/>
  <c r="P5995" i="3"/>
  <c r="K5994" i="3"/>
  <c r="L5994" i="3"/>
  <c r="M5994" i="3"/>
  <c r="N5994" i="3"/>
  <c r="P5994" i="3"/>
  <c r="K5993" i="3"/>
  <c r="L5993" i="3"/>
  <c r="M5993" i="3"/>
  <c r="N5993" i="3"/>
  <c r="P5993" i="3"/>
  <c r="L305" i="5"/>
  <c r="K1607" i="2"/>
  <c r="N1607" i="2"/>
  <c r="O1607" i="2"/>
  <c r="P1607" i="2"/>
  <c r="S1607" i="2"/>
  <c r="K5992" i="3"/>
  <c r="L5992" i="3"/>
  <c r="M5992" i="3"/>
  <c r="N5992" i="3"/>
  <c r="P5992" i="3"/>
  <c r="K5991" i="3"/>
  <c r="P5991" i="3" s="1"/>
  <c r="L5991" i="3"/>
  <c r="M5991" i="3"/>
  <c r="N5991" i="3"/>
  <c r="K5990" i="3"/>
  <c r="P5990" i="3" s="1"/>
  <c r="L5990" i="3"/>
  <c r="M5990" i="3"/>
  <c r="N5990" i="3"/>
  <c r="K5989" i="3"/>
  <c r="P5989" i="3" s="1"/>
  <c r="L5989" i="3"/>
  <c r="M5989" i="3"/>
  <c r="N5989" i="3"/>
  <c r="K5988" i="3"/>
  <c r="L5988" i="3"/>
  <c r="M5988" i="3"/>
  <c r="N5988" i="3"/>
  <c r="P5988" i="3"/>
  <c r="K5987" i="3"/>
  <c r="P5987" i="3" s="1"/>
  <c r="L5987" i="3"/>
  <c r="M5987" i="3"/>
  <c r="N5987" i="3"/>
  <c r="K5986" i="3"/>
  <c r="L5986" i="3"/>
  <c r="M5986" i="3"/>
  <c r="N5986" i="3"/>
  <c r="P5986" i="3"/>
  <c r="K5985" i="3"/>
  <c r="P5985" i="3" s="1"/>
  <c r="L5985" i="3"/>
  <c r="M5985" i="3"/>
  <c r="N5985" i="3"/>
  <c r="K5984" i="3"/>
  <c r="L5984" i="3"/>
  <c r="M5984" i="3"/>
  <c r="N5984" i="3"/>
  <c r="P5984" i="3"/>
  <c r="K1606" i="2"/>
  <c r="M1606" i="2"/>
  <c r="N1606" i="2"/>
  <c r="L1606" i="2" s="1"/>
  <c r="O1606" i="2"/>
  <c r="P1606" i="2"/>
  <c r="S1606" i="2"/>
  <c r="K5983" i="3"/>
  <c r="P5983" i="3" s="1"/>
  <c r="L5983" i="3"/>
  <c r="M5983" i="3"/>
  <c r="N5983" i="3"/>
  <c r="K5982" i="3"/>
  <c r="P5982" i="3" s="1"/>
  <c r="L5982" i="3"/>
  <c r="M5982" i="3"/>
  <c r="N5982" i="3"/>
  <c r="K5981" i="3"/>
  <c r="P5981" i="3" s="1"/>
  <c r="L5981" i="3"/>
  <c r="M5981" i="3"/>
  <c r="N5981" i="3"/>
  <c r="K5980" i="3"/>
  <c r="L5980" i="3"/>
  <c r="M5980" i="3"/>
  <c r="N5980" i="3"/>
  <c r="P5980" i="3"/>
  <c r="K5979" i="3"/>
  <c r="P5979" i="3" s="1"/>
  <c r="L5979" i="3"/>
  <c r="M5979" i="3"/>
  <c r="N5979" i="3"/>
  <c r="K5978" i="3"/>
  <c r="L5978" i="3"/>
  <c r="M5978" i="3"/>
  <c r="N5978" i="3"/>
  <c r="P5978" i="3"/>
  <c r="K1605" i="2"/>
  <c r="N1605" i="2"/>
  <c r="O1605" i="2"/>
  <c r="P1605" i="2"/>
  <c r="S1605" i="2"/>
  <c r="K5977" i="3"/>
  <c r="P5977" i="3" s="1"/>
  <c r="L5977" i="3"/>
  <c r="M5977" i="3"/>
  <c r="N5977" i="3"/>
  <c r="K5976" i="3"/>
  <c r="L5976" i="3"/>
  <c r="M5976" i="3"/>
  <c r="N5976" i="3"/>
  <c r="P5976" i="3"/>
  <c r="L1605" i="2" l="1"/>
  <c r="L1607" i="2"/>
  <c r="M1605" i="2"/>
  <c r="O5977" i="3"/>
  <c r="Q1605" i="2"/>
  <c r="Q1606" i="2"/>
  <c r="O5987" i="3"/>
  <c r="O5991" i="3"/>
  <c r="O5993" i="3"/>
  <c r="O5997" i="3"/>
  <c r="O5979" i="3"/>
  <c r="O5983" i="3"/>
  <c r="O5996" i="3"/>
  <c r="O5980" i="3"/>
  <c r="O5986" i="3"/>
  <c r="O5990" i="3"/>
  <c r="O5981" i="3"/>
  <c r="O5976" i="3"/>
  <c r="O5978" i="3"/>
  <c r="O5982" i="3"/>
  <c r="O5984" i="3"/>
  <c r="O5988" i="3"/>
  <c r="O5992" i="3"/>
  <c r="O5994" i="3"/>
  <c r="O5985" i="3"/>
  <c r="O5989" i="3"/>
  <c r="O5995" i="3"/>
  <c r="Q1607" i="2"/>
  <c r="M1607" i="2"/>
  <c r="K5975" i="3"/>
  <c r="P5975" i="3" s="1"/>
  <c r="L5975" i="3"/>
  <c r="M5975" i="3"/>
  <c r="N5975" i="3"/>
  <c r="K318" i="4"/>
  <c r="L318" i="4"/>
  <c r="M318" i="4"/>
  <c r="N318" i="4"/>
  <c r="P318" i="4"/>
  <c r="K5974" i="3"/>
  <c r="P5974" i="3" s="1"/>
  <c r="L5974" i="3"/>
  <c r="M5974" i="3"/>
  <c r="N5974" i="3"/>
  <c r="K5973" i="3"/>
  <c r="L5973" i="3"/>
  <c r="M5973" i="3"/>
  <c r="N5973" i="3"/>
  <c r="P5973" i="3"/>
  <c r="K5972" i="3"/>
  <c r="P5972" i="3" s="1"/>
  <c r="L5972" i="3"/>
  <c r="M5972" i="3"/>
  <c r="N5972" i="3"/>
  <c r="K5971" i="3"/>
  <c r="P5971" i="3" s="1"/>
  <c r="L5971" i="3"/>
  <c r="M5971" i="3"/>
  <c r="N5971" i="3"/>
  <c r="K5970" i="3"/>
  <c r="P5970" i="3" s="1"/>
  <c r="L5970" i="3"/>
  <c r="M5970" i="3"/>
  <c r="N5970" i="3"/>
  <c r="K5969" i="3"/>
  <c r="P5969" i="3" s="1"/>
  <c r="L5969" i="3"/>
  <c r="M5969" i="3"/>
  <c r="N5969" i="3"/>
  <c r="K5968" i="3"/>
  <c r="P5968" i="3" s="1"/>
  <c r="L5968" i="3"/>
  <c r="M5968" i="3"/>
  <c r="N5968" i="3"/>
  <c r="K5967" i="3"/>
  <c r="P5967" i="3" s="1"/>
  <c r="L5967" i="3"/>
  <c r="M5967" i="3"/>
  <c r="N5967" i="3"/>
  <c r="K5966" i="3"/>
  <c r="P5966" i="3" s="1"/>
  <c r="L5966" i="3"/>
  <c r="M5966" i="3"/>
  <c r="N5966" i="3"/>
  <c r="K5965" i="3"/>
  <c r="P5965" i="3" s="1"/>
  <c r="L5965" i="3"/>
  <c r="M5965" i="3"/>
  <c r="N5965" i="3"/>
  <c r="K5964" i="3"/>
  <c r="P5964" i="3" s="1"/>
  <c r="L5964" i="3"/>
  <c r="M5964" i="3"/>
  <c r="N5964" i="3"/>
  <c r="K1604" i="2"/>
  <c r="N1604" i="2"/>
  <c r="O1604" i="2"/>
  <c r="P1604" i="2"/>
  <c r="S1604" i="2"/>
  <c r="K5963" i="3"/>
  <c r="P5963" i="3" s="1"/>
  <c r="L5963" i="3"/>
  <c r="M5963" i="3"/>
  <c r="N5963" i="3"/>
  <c r="L1604" i="2" l="1"/>
  <c r="O318" i="4"/>
  <c r="M1604" i="2"/>
  <c r="O5966" i="3"/>
  <c r="O5970" i="3"/>
  <c r="O5974" i="3"/>
  <c r="O5963" i="3"/>
  <c r="O5967" i="3"/>
  <c r="O5971" i="3"/>
  <c r="O5975" i="3"/>
  <c r="O5964" i="3"/>
  <c r="O5968" i="3"/>
  <c r="O5972" i="3"/>
  <c r="O5965" i="3"/>
  <c r="O5969" i="3"/>
  <c r="O5973" i="3"/>
  <c r="Q1604" i="2"/>
  <c r="K5962" i="3"/>
  <c r="P5962" i="3" s="1"/>
  <c r="L5962" i="3"/>
  <c r="M5962" i="3"/>
  <c r="N5962" i="3"/>
  <c r="L304" i="5"/>
  <c r="K1603" i="2"/>
  <c r="M1603" i="2"/>
  <c r="N1603" i="2"/>
  <c r="O1603" i="2"/>
  <c r="P1603" i="2"/>
  <c r="S1603" i="2"/>
  <c r="K5961" i="3"/>
  <c r="P5961" i="3" s="1"/>
  <c r="L5961" i="3"/>
  <c r="M5961" i="3"/>
  <c r="N5961" i="3"/>
  <c r="K5960" i="3"/>
  <c r="P5960" i="3" s="1"/>
  <c r="L5960" i="3"/>
  <c r="M5960" i="3"/>
  <c r="N5960" i="3"/>
  <c r="K5959" i="3"/>
  <c r="L5959" i="3"/>
  <c r="M5959" i="3"/>
  <c r="N5959" i="3"/>
  <c r="P5959" i="3"/>
  <c r="K5958" i="3"/>
  <c r="P5958" i="3" s="1"/>
  <c r="L5958" i="3"/>
  <c r="M5958" i="3"/>
  <c r="N5958" i="3"/>
  <c r="K5957" i="3"/>
  <c r="P5957" i="3" s="1"/>
  <c r="L5957" i="3"/>
  <c r="M5957" i="3"/>
  <c r="N5957" i="3"/>
  <c r="K1602" i="2"/>
  <c r="M1602" i="2"/>
  <c r="N1602" i="2"/>
  <c r="O1602" i="2"/>
  <c r="P1602" i="2"/>
  <c r="S1602" i="2"/>
  <c r="K5956" i="3"/>
  <c r="P5956" i="3" s="1"/>
  <c r="L5956" i="3"/>
  <c r="M5956" i="3"/>
  <c r="N5956" i="3"/>
  <c r="L1603" i="2" l="1"/>
  <c r="L1602" i="2"/>
  <c r="O5957" i="3"/>
  <c r="O5961" i="3"/>
  <c r="O5962" i="3"/>
  <c r="Q1602" i="2"/>
  <c r="O5960" i="3"/>
  <c r="O5956" i="3"/>
  <c r="O5958" i="3"/>
  <c r="O5959" i="3"/>
  <c r="Q1603" i="2"/>
  <c r="K1601" i="2"/>
  <c r="M1601" i="2" s="1"/>
  <c r="N1601" i="2"/>
  <c r="O1601" i="2"/>
  <c r="P1601" i="2"/>
  <c r="S1601" i="2"/>
  <c r="K5955" i="3"/>
  <c r="L5955" i="3"/>
  <c r="M5955" i="3"/>
  <c r="N5955" i="3"/>
  <c r="P5955" i="3"/>
  <c r="K5954" i="3"/>
  <c r="L5954" i="3"/>
  <c r="M5954" i="3"/>
  <c r="N5954" i="3"/>
  <c r="P5954" i="3"/>
  <c r="K5953" i="3"/>
  <c r="P5953" i="3" s="1"/>
  <c r="L5953" i="3"/>
  <c r="M5953" i="3"/>
  <c r="N5953" i="3"/>
  <c r="K5952" i="3"/>
  <c r="L5952" i="3"/>
  <c r="M5952" i="3"/>
  <c r="N5952" i="3"/>
  <c r="P5952" i="3"/>
  <c r="K5951" i="3"/>
  <c r="L5951" i="3"/>
  <c r="M5951" i="3"/>
  <c r="N5951" i="3"/>
  <c r="P5951" i="3"/>
  <c r="K5950" i="3"/>
  <c r="L5950" i="3"/>
  <c r="M5950" i="3"/>
  <c r="N5950" i="3"/>
  <c r="P5950" i="3"/>
  <c r="K5949" i="3"/>
  <c r="P5949" i="3" s="1"/>
  <c r="L5949" i="3"/>
  <c r="M5949" i="3"/>
  <c r="N5949" i="3"/>
  <c r="K5948" i="3"/>
  <c r="P5948" i="3" s="1"/>
  <c r="L5948" i="3"/>
  <c r="M5948" i="3"/>
  <c r="N5948" i="3"/>
  <c r="K5947" i="3"/>
  <c r="L5947" i="3"/>
  <c r="M5947" i="3"/>
  <c r="N5947" i="3"/>
  <c r="P5947" i="3"/>
  <c r="K5946" i="3"/>
  <c r="L5946" i="3"/>
  <c r="M5946" i="3"/>
  <c r="N5946" i="3"/>
  <c r="P5946" i="3"/>
  <c r="K5945" i="3"/>
  <c r="L5945" i="3"/>
  <c r="M5945" i="3"/>
  <c r="N5945" i="3"/>
  <c r="P5945" i="3"/>
  <c r="K5944" i="3"/>
  <c r="L5944" i="3"/>
  <c r="M5944" i="3"/>
  <c r="N5944" i="3"/>
  <c r="P5944" i="3"/>
  <c r="K5943" i="3"/>
  <c r="L5943" i="3"/>
  <c r="M5943" i="3"/>
  <c r="N5943" i="3"/>
  <c r="P5943" i="3"/>
  <c r="K5942" i="3"/>
  <c r="L5942" i="3"/>
  <c r="M5942" i="3"/>
  <c r="N5942" i="3"/>
  <c r="P5942" i="3"/>
  <c r="K5941" i="3"/>
  <c r="L5941" i="3"/>
  <c r="M5941" i="3"/>
  <c r="N5941" i="3"/>
  <c r="P5941" i="3"/>
  <c r="K5940" i="3"/>
  <c r="L5940" i="3"/>
  <c r="M5940" i="3"/>
  <c r="N5940" i="3"/>
  <c r="P5940" i="3"/>
  <c r="K5939" i="3"/>
  <c r="P5939" i="3" s="1"/>
  <c r="L5939" i="3"/>
  <c r="M5939" i="3"/>
  <c r="N5939" i="3"/>
  <c r="K5938" i="3"/>
  <c r="P5938" i="3" s="1"/>
  <c r="L5938" i="3"/>
  <c r="M5938" i="3"/>
  <c r="N5938" i="3"/>
  <c r="K5937" i="3"/>
  <c r="P5937" i="3" s="1"/>
  <c r="L5937" i="3"/>
  <c r="M5937" i="3"/>
  <c r="N5937" i="3"/>
  <c r="K5936" i="3"/>
  <c r="P5936" i="3" s="1"/>
  <c r="L5936" i="3"/>
  <c r="M5936" i="3"/>
  <c r="N5936" i="3"/>
  <c r="K5935" i="3"/>
  <c r="P5935" i="3" s="1"/>
  <c r="L5935" i="3"/>
  <c r="M5935" i="3"/>
  <c r="N5935" i="3"/>
  <c r="K5934" i="3"/>
  <c r="P5934" i="3" s="1"/>
  <c r="L5934" i="3"/>
  <c r="M5934" i="3"/>
  <c r="N5934" i="3"/>
  <c r="L303" i="5"/>
  <c r="K1600" i="2"/>
  <c r="M1600" i="2" s="1"/>
  <c r="N1600" i="2"/>
  <c r="O1600" i="2"/>
  <c r="P1600" i="2"/>
  <c r="S1600" i="2"/>
  <c r="K5933" i="3"/>
  <c r="L5933" i="3"/>
  <c r="M5933" i="3"/>
  <c r="N5933" i="3"/>
  <c r="P5933" i="3"/>
  <c r="M81" i="6"/>
  <c r="K1599" i="2"/>
  <c r="N1599" i="2"/>
  <c r="O1599" i="2"/>
  <c r="P1599" i="2"/>
  <c r="S1599" i="2"/>
  <c r="K5932" i="3"/>
  <c r="P5932" i="3" s="1"/>
  <c r="L5932" i="3"/>
  <c r="M5932" i="3"/>
  <c r="N5932" i="3"/>
  <c r="L1599" i="2" l="1"/>
  <c r="L1601" i="2"/>
  <c r="L1600" i="2"/>
  <c r="O5941" i="3"/>
  <c r="O5945" i="3"/>
  <c r="O5954" i="3"/>
  <c r="O5936" i="3"/>
  <c r="O5949" i="3"/>
  <c r="O5938" i="3"/>
  <c r="O5942" i="3"/>
  <c r="O5932" i="3"/>
  <c r="O5935" i="3"/>
  <c r="O5951" i="3"/>
  <c r="O5955" i="3"/>
  <c r="O5948" i="3"/>
  <c r="O5952" i="3"/>
  <c r="O5939" i="3"/>
  <c r="O5943" i="3"/>
  <c r="O5946" i="3"/>
  <c r="O5953" i="3"/>
  <c r="O5933" i="3"/>
  <c r="O5934" i="3"/>
  <c r="O5937" i="3"/>
  <c r="O5940" i="3"/>
  <c r="O5944" i="3"/>
  <c r="O5947" i="3"/>
  <c r="O5950" i="3"/>
  <c r="Q1601" i="2"/>
  <c r="Q1600" i="2"/>
  <c r="Q1599" i="2"/>
  <c r="M1599" i="2"/>
  <c r="K317" i="4"/>
  <c r="P317" i="4" s="1"/>
  <c r="L317" i="4"/>
  <c r="M317" i="4"/>
  <c r="N317" i="4"/>
  <c r="K5931" i="3"/>
  <c r="P5931" i="3" s="1"/>
  <c r="L5931" i="3"/>
  <c r="M5931" i="3"/>
  <c r="N5931" i="3"/>
  <c r="K5930" i="3"/>
  <c r="P5930" i="3" s="1"/>
  <c r="L5930" i="3"/>
  <c r="M5930" i="3"/>
  <c r="N5930" i="3"/>
  <c r="K5929" i="3"/>
  <c r="P5929" i="3" s="1"/>
  <c r="L5929" i="3"/>
  <c r="M5929" i="3"/>
  <c r="N5929" i="3"/>
  <c r="K5928" i="3"/>
  <c r="P5928" i="3" s="1"/>
  <c r="L5928" i="3"/>
  <c r="M5928" i="3"/>
  <c r="N5928" i="3"/>
  <c r="K5927" i="3"/>
  <c r="P5927" i="3" s="1"/>
  <c r="L5927" i="3"/>
  <c r="M5927" i="3"/>
  <c r="N5927" i="3"/>
  <c r="K5926" i="3"/>
  <c r="P5926" i="3" s="1"/>
  <c r="L5926" i="3"/>
  <c r="M5926" i="3"/>
  <c r="N5926" i="3"/>
  <c r="K5925" i="3"/>
  <c r="P5925" i="3" s="1"/>
  <c r="L5925" i="3"/>
  <c r="M5925" i="3"/>
  <c r="N5925" i="3"/>
  <c r="K1598" i="2"/>
  <c r="M1598" i="2" s="1"/>
  <c r="N1598" i="2"/>
  <c r="O1598" i="2"/>
  <c r="P1598" i="2"/>
  <c r="S1598" i="2"/>
  <c r="K5924" i="3"/>
  <c r="P5924" i="3" s="1"/>
  <c r="L5924" i="3"/>
  <c r="M5924" i="3"/>
  <c r="N5924" i="3"/>
  <c r="O5925" i="3" l="1"/>
  <c r="O5929" i="3"/>
  <c r="O5926" i="3"/>
  <c r="O5930" i="3"/>
  <c r="O5924" i="3"/>
  <c r="O5927" i="3"/>
  <c r="O5931" i="3"/>
  <c r="L1598" i="2"/>
  <c r="O5928" i="3"/>
  <c r="O317" i="4"/>
  <c r="Q1598" i="2"/>
  <c r="K5923" i="3"/>
  <c r="P5923" i="3" s="1"/>
  <c r="L5923" i="3"/>
  <c r="M5923" i="3"/>
  <c r="N5923" i="3"/>
  <c r="O5923" i="3" l="1"/>
  <c r="K316" i="4"/>
  <c r="L316" i="4"/>
  <c r="M316" i="4"/>
  <c r="O316" i="4" s="1"/>
  <c r="N316" i="4"/>
  <c r="P316" i="4"/>
  <c r="K5922" i="3"/>
  <c r="P5922" i="3" s="1"/>
  <c r="L5922" i="3"/>
  <c r="M5922" i="3"/>
  <c r="N5922" i="3"/>
  <c r="K5921" i="3"/>
  <c r="P5921" i="3" s="1"/>
  <c r="L5921" i="3"/>
  <c r="M5921" i="3"/>
  <c r="N5921" i="3"/>
  <c r="K5920" i="3"/>
  <c r="P5920" i="3" s="1"/>
  <c r="L5920" i="3"/>
  <c r="M5920" i="3"/>
  <c r="N5920" i="3"/>
  <c r="K5919" i="3"/>
  <c r="L5919" i="3"/>
  <c r="M5919" i="3"/>
  <c r="N5919" i="3"/>
  <c r="P5919" i="3"/>
  <c r="K5918" i="3"/>
  <c r="L5918" i="3"/>
  <c r="M5918" i="3"/>
  <c r="N5918" i="3"/>
  <c r="P5918" i="3"/>
  <c r="K5917" i="3"/>
  <c r="L5917" i="3"/>
  <c r="M5917" i="3"/>
  <c r="N5917" i="3"/>
  <c r="P5917" i="3"/>
  <c r="K5916" i="3"/>
  <c r="P5916" i="3" s="1"/>
  <c r="L5916" i="3"/>
  <c r="M5916" i="3"/>
  <c r="N5916" i="3"/>
  <c r="K5915" i="3"/>
  <c r="P5915" i="3" s="1"/>
  <c r="L5915" i="3"/>
  <c r="M5915" i="3"/>
  <c r="N5915" i="3"/>
  <c r="K5914" i="3"/>
  <c r="P5914" i="3" s="1"/>
  <c r="L5914" i="3"/>
  <c r="M5914" i="3"/>
  <c r="N5914" i="3"/>
  <c r="K5913" i="3"/>
  <c r="P5913" i="3" s="1"/>
  <c r="L5913" i="3"/>
  <c r="M5913" i="3"/>
  <c r="N5913" i="3"/>
  <c r="K5912" i="3"/>
  <c r="P5912" i="3" s="1"/>
  <c r="L5912" i="3"/>
  <c r="M5912" i="3"/>
  <c r="N5912" i="3"/>
  <c r="L302" i="5"/>
  <c r="K1597" i="2"/>
  <c r="M1597" i="2" s="1"/>
  <c r="N1597" i="2"/>
  <c r="O1597" i="2"/>
  <c r="P1597" i="2"/>
  <c r="S1597" i="2"/>
  <c r="K5911" i="3"/>
  <c r="P5911" i="3" s="1"/>
  <c r="L5911" i="3"/>
  <c r="M5911" i="3"/>
  <c r="N5911" i="3"/>
  <c r="O5915" i="3" l="1"/>
  <c r="O5919" i="3"/>
  <c r="O5912" i="3"/>
  <c r="O5916" i="3"/>
  <c r="O5920" i="3"/>
  <c r="O5911" i="3"/>
  <c r="O5913" i="3"/>
  <c r="O5917" i="3"/>
  <c r="O5921" i="3"/>
  <c r="L1597" i="2"/>
  <c r="O5914" i="3"/>
  <c r="O5918" i="3"/>
  <c r="O5922" i="3"/>
  <c r="Q1597" i="2"/>
  <c r="K1596" i="2"/>
  <c r="M1596" i="2"/>
  <c r="N1596" i="2"/>
  <c r="O1596" i="2"/>
  <c r="P1596" i="2"/>
  <c r="S1596" i="2"/>
  <c r="K5910" i="3"/>
  <c r="P5910" i="3" s="1"/>
  <c r="L5910" i="3"/>
  <c r="M5910" i="3"/>
  <c r="N5910" i="3"/>
  <c r="L1596" i="2" l="1"/>
  <c r="O5910" i="3"/>
  <c r="Q1596" i="2"/>
  <c r="K5909" i="3"/>
  <c r="L5909" i="3"/>
  <c r="M5909" i="3"/>
  <c r="N5909" i="3"/>
  <c r="P5909" i="3"/>
  <c r="K5908" i="3"/>
  <c r="P5908" i="3" s="1"/>
  <c r="L5908" i="3"/>
  <c r="M5908" i="3"/>
  <c r="N5908" i="3"/>
  <c r="K5907" i="3"/>
  <c r="P5907" i="3" s="1"/>
  <c r="L5907" i="3"/>
  <c r="M5907" i="3"/>
  <c r="N5907" i="3"/>
  <c r="K1595" i="2"/>
  <c r="M1595" i="2" s="1"/>
  <c r="N1595" i="2"/>
  <c r="O1595" i="2"/>
  <c r="P1595" i="2"/>
  <c r="S1595" i="2"/>
  <c r="K5906" i="3"/>
  <c r="P5906" i="3" s="1"/>
  <c r="L5906" i="3"/>
  <c r="M5906" i="3"/>
  <c r="N5906" i="3"/>
  <c r="O5907" i="3" l="1"/>
  <c r="O5906" i="3"/>
  <c r="L1595" i="2"/>
  <c r="O5908" i="3"/>
  <c r="O5909" i="3"/>
  <c r="Q1595" i="2"/>
  <c r="K315" i="4"/>
  <c r="L315" i="4"/>
  <c r="M315" i="4"/>
  <c r="N315" i="4"/>
  <c r="P315" i="4"/>
  <c r="K5905" i="3"/>
  <c r="P5905" i="3" s="1"/>
  <c r="L5905" i="3"/>
  <c r="M5905" i="3"/>
  <c r="N5905" i="3"/>
  <c r="K5904" i="3"/>
  <c r="P5904" i="3" s="1"/>
  <c r="L5904" i="3"/>
  <c r="M5904" i="3"/>
  <c r="N5904" i="3"/>
  <c r="K5903" i="3"/>
  <c r="P5903" i="3" s="1"/>
  <c r="L5903" i="3"/>
  <c r="M5903" i="3"/>
  <c r="N5903" i="3"/>
  <c r="K5902" i="3"/>
  <c r="P5902" i="3" s="1"/>
  <c r="L5902" i="3"/>
  <c r="M5902" i="3"/>
  <c r="N5902" i="3"/>
  <c r="K5901" i="3"/>
  <c r="P5901" i="3" s="1"/>
  <c r="L5901" i="3"/>
  <c r="M5901" i="3"/>
  <c r="N5901" i="3"/>
  <c r="K5900" i="3"/>
  <c r="P5900" i="3" s="1"/>
  <c r="L5900" i="3"/>
  <c r="M5900" i="3"/>
  <c r="N5900" i="3"/>
  <c r="K5899" i="3"/>
  <c r="P5899" i="3" s="1"/>
  <c r="L5899" i="3"/>
  <c r="M5899" i="3"/>
  <c r="N5899" i="3"/>
  <c r="K5898" i="3"/>
  <c r="P5898" i="3" s="1"/>
  <c r="L5898" i="3"/>
  <c r="M5898" i="3"/>
  <c r="N5898" i="3"/>
  <c r="K5897" i="3"/>
  <c r="P5897" i="3" s="1"/>
  <c r="L5897" i="3"/>
  <c r="M5897" i="3"/>
  <c r="N5897" i="3"/>
  <c r="K5896" i="3"/>
  <c r="P5896" i="3" s="1"/>
  <c r="L5896" i="3"/>
  <c r="M5896" i="3"/>
  <c r="N5896" i="3"/>
  <c r="K5895" i="3"/>
  <c r="P5895" i="3" s="1"/>
  <c r="L5895" i="3"/>
  <c r="M5895" i="3"/>
  <c r="N5895" i="3"/>
  <c r="K5894" i="3"/>
  <c r="P5894" i="3" s="1"/>
  <c r="L5894" i="3"/>
  <c r="M5894" i="3"/>
  <c r="N5894" i="3"/>
  <c r="K5893" i="3"/>
  <c r="P5893" i="3" s="1"/>
  <c r="L5893" i="3"/>
  <c r="M5893" i="3"/>
  <c r="N5893" i="3"/>
  <c r="K5892" i="3"/>
  <c r="P5892" i="3" s="1"/>
  <c r="L5892" i="3"/>
  <c r="M5892" i="3"/>
  <c r="N5892" i="3"/>
  <c r="K5891" i="3"/>
  <c r="P5891" i="3" s="1"/>
  <c r="L5891" i="3"/>
  <c r="M5891" i="3"/>
  <c r="N5891" i="3"/>
  <c r="K5890" i="3"/>
  <c r="P5890" i="3" s="1"/>
  <c r="L5890" i="3"/>
  <c r="M5890" i="3"/>
  <c r="N5890" i="3"/>
  <c r="K5889" i="3"/>
  <c r="P5889" i="3" s="1"/>
  <c r="L5889" i="3"/>
  <c r="M5889" i="3"/>
  <c r="N5889" i="3"/>
  <c r="K5888" i="3"/>
  <c r="P5888" i="3" s="1"/>
  <c r="L5888" i="3"/>
  <c r="M5888" i="3"/>
  <c r="N5888" i="3"/>
  <c r="K5887" i="3"/>
  <c r="P5887" i="3" s="1"/>
  <c r="L5887" i="3"/>
  <c r="M5887" i="3"/>
  <c r="N5887" i="3"/>
  <c r="K5886" i="3"/>
  <c r="P5886" i="3" s="1"/>
  <c r="L5886" i="3"/>
  <c r="M5886" i="3"/>
  <c r="N5886" i="3"/>
  <c r="L301" i="5"/>
  <c r="K1594" i="2"/>
  <c r="M1594" i="2" s="1"/>
  <c r="N1594" i="2"/>
  <c r="O1594" i="2"/>
  <c r="P1594" i="2"/>
  <c r="S1594" i="2"/>
  <c r="K5885" i="3"/>
  <c r="P5885" i="3" s="1"/>
  <c r="L5885" i="3"/>
  <c r="M5885" i="3"/>
  <c r="N5885" i="3"/>
  <c r="O315" i="4" l="1"/>
  <c r="O5885" i="3"/>
  <c r="O5887" i="3"/>
  <c r="O5895" i="3"/>
  <c r="O5899" i="3"/>
  <c r="O5903" i="3"/>
  <c r="O5891" i="3"/>
  <c r="O5886" i="3"/>
  <c r="O5890" i="3"/>
  <c r="O5894" i="3"/>
  <c r="O5898" i="3"/>
  <c r="O5902" i="3"/>
  <c r="O5892" i="3"/>
  <c r="O5896" i="3"/>
  <c r="O5900" i="3"/>
  <c r="O5904" i="3"/>
  <c r="L1594" i="2"/>
  <c r="O5888" i="3"/>
  <c r="O5889" i="3"/>
  <c r="O5893" i="3"/>
  <c r="O5897" i="3"/>
  <c r="O5901" i="3"/>
  <c r="O5905" i="3"/>
  <c r="Q1594" i="2"/>
  <c r="K5884" i="3"/>
  <c r="L5884" i="3"/>
  <c r="M5884" i="3"/>
  <c r="N5884" i="3"/>
  <c r="P5884" i="3"/>
  <c r="K5883" i="3"/>
  <c r="L5883" i="3"/>
  <c r="M5883" i="3"/>
  <c r="N5883" i="3"/>
  <c r="P5883" i="3"/>
  <c r="K5882" i="3"/>
  <c r="P5882" i="3" s="1"/>
  <c r="L5882" i="3"/>
  <c r="M5882" i="3"/>
  <c r="N5882" i="3"/>
  <c r="K5881" i="3"/>
  <c r="L5881" i="3"/>
  <c r="M5881" i="3"/>
  <c r="N5881" i="3"/>
  <c r="P5881" i="3"/>
  <c r="K5880" i="3"/>
  <c r="P5880" i="3" s="1"/>
  <c r="L5880" i="3"/>
  <c r="M5880" i="3"/>
  <c r="N5880" i="3"/>
  <c r="K5879" i="3"/>
  <c r="P5879" i="3" s="1"/>
  <c r="L5879" i="3"/>
  <c r="M5879" i="3"/>
  <c r="N5879" i="3"/>
  <c r="K5878" i="3"/>
  <c r="P5878" i="3" s="1"/>
  <c r="L5878" i="3"/>
  <c r="M5878" i="3"/>
  <c r="N5878" i="3"/>
  <c r="K5877" i="3"/>
  <c r="P5877" i="3" s="1"/>
  <c r="L5877" i="3"/>
  <c r="M5877" i="3"/>
  <c r="N5877" i="3"/>
  <c r="K5876" i="3"/>
  <c r="P5876" i="3" s="1"/>
  <c r="L5876" i="3"/>
  <c r="M5876" i="3"/>
  <c r="N5876" i="3"/>
  <c r="K5875" i="3"/>
  <c r="P5875" i="3" s="1"/>
  <c r="L5875" i="3"/>
  <c r="M5875" i="3"/>
  <c r="N5875" i="3"/>
  <c r="K5874" i="3"/>
  <c r="P5874" i="3" s="1"/>
  <c r="L5874" i="3"/>
  <c r="M5874" i="3"/>
  <c r="N5874" i="3"/>
  <c r="K5873" i="3"/>
  <c r="P5873" i="3" s="1"/>
  <c r="L5873" i="3"/>
  <c r="M5873" i="3"/>
  <c r="N5873" i="3"/>
  <c r="K1593" i="2"/>
  <c r="M1593" i="2" s="1"/>
  <c r="N1593" i="2"/>
  <c r="O1593" i="2"/>
  <c r="P1593" i="2"/>
  <c r="S1593" i="2"/>
  <c r="K5872" i="3"/>
  <c r="P5872" i="3" s="1"/>
  <c r="L5872" i="3"/>
  <c r="M5872" i="3"/>
  <c r="N5872" i="3"/>
  <c r="O5876" i="3" l="1"/>
  <c r="O5880" i="3"/>
  <c r="O5884" i="3"/>
  <c r="O5873" i="3"/>
  <c r="O5877" i="3"/>
  <c r="O5881" i="3"/>
  <c r="O5874" i="3"/>
  <c r="O5872" i="3"/>
  <c r="O5875" i="3"/>
  <c r="O5878" i="3"/>
  <c r="O5882" i="3"/>
  <c r="L1593" i="2"/>
  <c r="O5879" i="3"/>
  <c r="O5883" i="3"/>
  <c r="Q1593" i="2"/>
  <c r="K5871" i="3"/>
  <c r="P5871" i="3" s="1"/>
  <c r="L5871" i="3"/>
  <c r="M5871" i="3"/>
  <c r="N5871" i="3"/>
  <c r="K5870" i="3"/>
  <c r="P5870" i="3" s="1"/>
  <c r="L5870" i="3"/>
  <c r="M5870" i="3"/>
  <c r="N5870" i="3"/>
  <c r="K1592" i="2"/>
  <c r="M1592" i="2" s="1"/>
  <c r="N1592" i="2"/>
  <c r="O1592" i="2"/>
  <c r="P1592" i="2"/>
  <c r="S1592" i="2"/>
  <c r="K5869" i="3"/>
  <c r="P5869" i="3" s="1"/>
  <c r="L5869" i="3"/>
  <c r="M5869" i="3"/>
  <c r="N5869" i="3"/>
  <c r="O5870" i="3" l="1"/>
  <c r="L1592" i="2"/>
  <c r="O5871" i="3"/>
  <c r="O5869" i="3"/>
  <c r="Q1592" i="2"/>
  <c r="K5868" i="3"/>
  <c r="P5868" i="3" s="1"/>
  <c r="L5868" i="3"/>
  <c r="M5868" i="3"/>
  <c r="N5868" i="3"/>
  <c r="O5868" i="3" l="1"/>
  <c r="K314" i="4"/>
  <c r="L314" i="4"/>
  <c r="M314" i="4"/>
  <c r="N314" i="4"/>
  <c r="P314" i="4"/>
  <c r="K1591" i="2"/>
  <c r="M1591" i="2" s="1"/>
  <c r="N1591" i="2"/>
  <c r="O1591" i="2"/>
  <c r="P1591" i="2"/>
  <c r="S1591" i="2"/>
  <c r="K5867" i="3"/>
  <c r="P5867" i="3" s="1"/>
  <c r="L5867" i="3"/>
  <c r="M5867" i="3"/>
  <c r="N5867" i="3"/>
  <c r="O5867" i="3" l="1"/>
  <c r="O314" i="4"/>
  <c r="L1591" i="2"/>
  <c r="Q1591" i="2"/>
  <c r="K5866" i="3"/>
  <c r="P5866" i="3" s="1"/>
  <c r="L5866" i="3"/>
  <c r="M5866" i="3"/>
  <c r="N5866" i="3"/>
  <c r="K5865" i="3"/>
  <c r="L5865" i="3"/>
  <c r="M5865" i="3"/>
  <c r="N5865" i="3"/>
  <c r="P5865" i="3"/>
  <c r="K1590" i="2"/>
  <c r="N1590" i="2"/>
  <c r="O1590" i="2"/>
  <c r="P1590" i="2"/>
  <c r="S1590" i="2"/>
  <c r="K5864" i="3"/>
  <c r="P5864" i="3" s="1"/>
  <c r="L5864" i="3"/>
  <c r="M5864" i="3"/>
  <c r="N5864" i="3"/>
  <c r="L1590" i="2" l="1"/>
  <c r="O5864" i="3"/>
  <c r="O5866" i="3"/>
  <c r="O5865" i="3"/>
  <c r="Q1590" i="2"/>
  <c r="M1590" i="2"/>
  <c r="K1589" i="2"/>
  <c r="N1589" i="2"/>
  <c r="O1589" i="2"/>
  <c r="P1589" i="2"/>
  <c r="S1589" i="2"/>
  <c r="K313" i="4"/>
  <c r="P313" i="4" s="1"/>
  <c r="L313" i="4"/>
  <c r="M313" i="4"/>
  <c r="N313" i="4"/>
  <c r="K5863" i="3"/>
  <c r="P5863" i="3" s="1"/>
  <c r="L5863" i="3"/>
  <c r="M5863" i="3"/>
  <c r="N5863" i="3"/>
  <c r="K5862" i="3"/>
  <c r="P5862" i="3" s="1"/>
  <c r="L5862" i="3"/>
  <c r="M5862" i="3"/>
  <c r="N5862" i="3"/>
  <c r="K5861" i="3"/>
  <c r="P5861" i="3" s="1"/>
  <c r="L5861" i="3"/>
  <c r="M5861" i="3"/>
  <c r="N5861" i="3"/>
  <c r="K5860" i="3"/>
  <c r="P5860" i="3" s="1"/>
  <c r="L5860" i="3"/>
  <c r="M5860" i="3"/>
  <c r="N5860" i="3"/>
  <c r="K5859" i="3"/>
  <c r="P5859" i="3" s="1"/>
  <c r="L5859" i="3"/>
  <c r="M5859" i="3"/>
  <c r="N5859" i="3"/>
  <c r="K5858" i="3"/>
  <c r="P5858" i="3" s="1"/>
  <c r="L5858" i="3"/>
  <c r="M5858" i="3"/>
  <c r="N5858" i="3"/>
  <c r="K5857" i="3"/>
  <c r="P5857" i="3" s="1"/>
  <c r="L5857" i="3"/>
  <c r="M5857" i="3"/>
  <c r="N5857" i="3"/>
  <c r="K5856" i="3"/>
  <c r="P5856" i="3" s="1"/>
  <c r="L5856" i="3"/>
  <c r="M5856" i="3"/>
  <c r="N5856" i="3"/>
  <c r="L300" i="5"/>
  <c r="K1588" i="2"/>
  <c r="N1588" i="2"/>
  <c r="O1588" i="2"/>
  <c r="P1588" i="2"/>
  <c r="S1588" i="2"/>
  <c r="K5855" i="3"/>
  <c r="P5855" i="3" s="1"/>
  <c r="L5855" i="3"/>
  <c r="M5855" i="3"/>
  <c r="N5855" i="3"/>
  <c r="L1588" i="2" l="1"/>
  <c r="O313" i="4"/>
  <c r="O5860" i="3"/>
  <c r="L1589" i="2"/>
  <c r="O5856" i="3"/>
  <c r="O5855" i="3"/>
  <c r="O5857" i="3"/>
  <c r="O5863" i="3"/>
  <c r="O5858" i="3"/>
  <c r="O5861" i="3"/>
  <c r="O5859" i="3"/>
  <c r="O5862" i="3"/>
  <c r="Q1589" i="2"/>
  <c r="M1589" i="2"/>
  <c r="Q1588" i="2"/>
  <c r="M1588" i="2"/>
  <c r="K312" i="4"/>
  <c r="P312" i="4" s="1"/>
  <c r="L312" i="4"/>
  <c r="M312" i="4"/>
  <c r="N312" i="4"/>
  <c r="O312" i="4" l="1"/>
  <c r="K5854" i="3"/>
  <c r="L5854" i="3"/>
  <c r="M5854" i="3"/>
  <c r="N5854" i="3"/>
  <c r="P5854" i="3"/>
  <c r="K5853" i="3"/>
  <c r="L5853" i="3"/>
  <c r="M5853" i="3"/>
  <c r="N5853" i="3"/>
  <c r="P5853" i="3"/>
  <c r="K5852" i="3"/>
  <c r="L5852" i="3"/>
  <c r="M5852" i="3"/>
  <c r="N5852" i="3"/>
  <c r="P5852" i="3"/>
  <c r="K5851" i="3"/>
  <c r="L5851" i="3"/>
  <c r="M5851" i="3"/>
  <c r="N5851" i="3"/>
  <c r="P5851" i="3"/>
  <c r="K5850" i="3"/>
  <c r="L5850" i="3"/>
  <c r="M5850" i="3"/>
  <c r="N5850" i="3"/>
  <c r="P5850" i="3"/>
  <c r="K5849" i="3"/>
  <c r="P5849" i="3" s="1"/>
  <c r="L5849" i="3"/>
  <c r="M5849" i="3"/>
  <c r="N5849" i="3"/>
  <c r="K5848" i="3"/>
  <c r="P5848" i="3" s="1"/>
  <c r="L5848" i="3"/>
  <c r="M5848" i="3"/>
  <c r="N5848" i="3"/>
  <c r="K5847" i="3"/>
  <c r="P5847" i="3" s="1"/>
  <c r="L5847" i="3"/>
  <c r="M5847" i="3"/>
  <c r="N5847" i="3"/>
  <c r="K5846" i="3"/>
  <c r="P5846" i="3" s="1"/>
  <c r="L5846" i="3"/>
  <c r="M5846" i="3"/>
  <c r="N5846" i="3"/>
  <c r="K5845" i="3"/>
  <c r="P5845" i="3" s="1"/>
  <c r="L5845" i="3"/>
  <c r="M5845" i="3"/>
  <c r="N5845" i="3"/>
  <c r="K5844" i="3"/>
  <c r="P5844" i="3" s="1"/>
  <c r="L5844" i="3"/>
  <c r="M5844" i="3"/>
  <c r="N5844" i="3"/>
  <c r="K5843" i="3"/>
  <c r="P5843" i="3" s="1"/>
  <c r="L5843" i="3"/>
  <c r="M5843" i="3"/>
  <c r="N5843" i="3"/>
  <c r="K5842" i="3"/>
  <c r="P5842" i="3" s="1"/>
  <c r="L5842" i="3"/>
  <c r="M5842" i="3"/>
  <c r="N5842" i="3"/>
  <c r="K5841" i="3"/>
  <c r="P5841" i="3" s="1"/>
  <c r="L5841" i="3"/>
  <c r="M5841" i="3"/>
  <c r="N5841" i="3"/>
  <c r="K5840" i="3"/>
  <c r="P5840" i="3" s="1"/>
  <c r="L5840" i="3"/>
  <c r="M5840" i="3"/>
  <c r="N5840" i="3"/>
  <c r="K5839" i="3"/>
  <c r="P5839" i="3" s="1"/>
  <c r="L5839" i="3"/>
  <c r="M5839" i="3"/>
  <c r="N5839" i="3"/>
  <c r="K5838" i="3"/>
  <c r="P5838" i="3" s="1"/>
  <c r="L5838" i="3"/>
  <c r="M5838" i="3"/>
  <c r="N5838" i="3"/>
  <c r="K5837" i="3"/>
  <c r="P5837" i="3" s="1"/>
  <c r="L5837" i="3"/>
  <c r="M5837" i="3"/>
  <c r="N5837" i="3"/>
  <c r="K1587" i="2"/>
  <c r="N1587" i="2"/>
  <c r="O1587" i="2"/>
  <c r="P1587" i="2"/>
  <c r="S1587" i="2"/>
  <c r="K5836" i="3"/>
  <c r="P5836" i="3" s="1"/>
  <c r="L5836" i="3"/>
  <c r="M5836" i="3"/>
  <c r="N5836" i="3"/>
  <c r="L1587" i="2" l="1"/>
  <c r="O5854" i="3"/>
  <c r="O5850" i="3"/>
  <c r="O5846" i="3"/>
  <c r="M1587" i="2"/>
  <c r="O5837" i="3"/>
  <c r="O5842" i="3"/>
  <c r="O5836" i="3"/>
  <c r="O5838" i="3"/>
  <c r="O5841" i="3"/>
  <c r="O5845" i="3"/>
  <c r="O5849" i="3"/>
  <c r="O5853" i="3"/>
  <c r="O5843" i="3"/>
  <c r="O5847" i="3"/>
  <c r="O5851" i="3"/>
  <c r="O5839" i="3"/>
  <c r="O5840" i="3"/>
  <c r="O5844" i="3"/>
  <c r="O5848" i="3"/>
  <c r="O5852" i="3"/>
  <c r="Q1587" i="2"/>
  <c r="K5835" i="3"/>
  <c r="P5835" i="3" s="1"/>
  <c r="L5835" i="3"/>
  <c r="M5835" i="3"/>
  <c r="N5835" i="3"/>
  <c r="K1586" i="2"/>
  <c r="N1586" i="2"/>
  <c r="O1586" i="2"/>
  <c r="P1586" i="2"/>
  <c r="S1586" i="2"/>
  <c r="K5834" i="3"/>
  <c r="P5834" i="3" s="1"/>
  <c r="L5834" i="3"/>
  <c r="M5834" i="3"/>
  <c r="N5834" i="3"/>
  <c r="O5835" i="3" l="1"/>
  <c r="O5834" i="3"/>
  <c r="L1586" i="2"/>
  <c r="Q1586" i="2"/>
  <c r="M1586" i="2"/>
  <c r="K311" i="4"/>
  <c r="P311" i="4" s="1"/>
  <c r="L311" i="4"/>
  <c r="M311" i="4"/>
  <c r="O311" i="4" s="1"/>
  <c r="N311" i="4"/>
  <c r="K5833" i="3"/>
  <c r="P5833" i="3" s="1"/>
  <c r="L5833" i="3"/>
  <c r="M5833" i="3"/>
  <c r="N5833" i="3"/>
  <c r="K5832" i="3"/>
  <c r="P5832" i="3" s="1"/>
  <c r="L5832" i="3"/>
  <c r="M5832" i="3"/>
  <c r="N5832" i="3"/>
  <c r="K5831" i="3"/>
  <c r="P5831" i="3" s="1"/>
  <c r="L5831" i="3"/>
  <c r="M5831" i="3"/>
  <c r="N5831" i="3"/>
  <c r="K5830" i="3"/>
  <c r="P5830" i="3" s="1"/>
  <c r="L5830" i="3"/>
  <c r="M5830" i="3"/>
  <c r="N5830" i="3"/>
  <c r="K5829" i="3"/>
  <c r="P5829" i="3" s="1"/>
  <c r="L5829" i="3"/>
  <c r="M5829" i="3"/>
  <c r="N5829" i="3"/>
  <c r="K5828" i="3"/>
  <c r="P5828" i="3" s="1"/>
  <c r="L5828" i="3"/>
  <c r="M5828" i="3"/>
  <c r="N5828" i="3"/>
  <c r="K5827" i="3"/>
  <c r="P5827" i="3" s="1"/>
  <c r="L5827" i="3"/>
  <c r="M5827" i="3"/>
  <c r="N5827" i="3"/>
  <c r="K5826" i="3"/>
  <c r="P5826" i="3" s="1"/>
  <c r="L5826" i="3"/>
  <c r="M5826" i="3"/>
  <c r="N5826" i="3"/>
  <c r="K5825" i="3"/>
  <c r="P5825" i="3" s="1"/>
  <c r="L5825" i="3"/>
  <c r="M5825" i="3"/>
  <c r="N5825" i="3"/>
  <c r="L299" i="5"/>
  <c r="K1585" i="2"/>
  <c r="M1585" i="2" s="1"/>
  <c r="N1585" i="2"/>
  <c r="O1585" i="2"/>
  <c r="P1585" i="2"/>
  <c r="S1585" i="2"/>
  <c r="K5824" i="3"/>
  <c r="P5824" i="3" s="1"/>
  <c r="L5824" i="3"/>
  <c r="M5824" i="3"/>
  <c r="N5824" i="3"/>
  <c r="O5825" i="3" l="1"/>
  <c r="O5829" i="3"/>
  <c r="O5833" i="3"/>
  <c r="O5826" i="3"/>
  <c r="O5830" i="3"/>
  <c r="O5824" i="3"/>
  <c r="O5831" i="3"/>
  <c r="L1585" i="2"/>
  <c r="O5827" i="3"/>
  <c r="O5828" i="3"/>
  <c r="O5832" i="3"/>
  <c r="Q1585" i="2"/>
  <c r="K5823" i="3"/>
  <c r="P5823" i="3" s="1"/>
  <c r="L5823" i="3"/>
  <c r="M5823" i="3"/>
  <c r="N5823" i="3"/>
  <c r="O5823" i="3" l="1"/>
  <c r="K5822" i="3"/>
  <c r="P5822" i="3" s="1"/>
  <c r="L5822" i="3"/>
  <c r="M5822" i="3"/>
  <c r="N5822" i="3"/>
  <c r="K5821" i="3"/>
  <c r="P5821" i="3" s="1"/>
  <c r="L5821" i="3"/>
  <c r="M5821" i="3"/>
  <c r="N5821" i="3"/>
  <c r="K5820" i="3"/>
  <c r="P5820" i="3" s="1"/>
  <c r="L5820" i="3"/>
  <c r="M5820" i="3"/>
  <c r="N5820" i="3"/>
  <c r="K5819" i="3"/>
  <c r="P5819" i="3" s="1"/>
  <c r="L5819" i="3"/>
  <c r="M5819" i="3"/>
  <c r="N5819" i="3"/>
  <c r="K5818" i="3"/>
  <c r="P5818" i="3" s="1"/>
  <c r="L5818" i="3"/>
  <c r="M5818" i="3"/>
  <c r="N5818" i="3"/>
  <c r="K5817" i="3"/>
  <c r="P5817" i="3" s="1"/>
  <c r="L5817" i="3"/>
  <c r="M5817" i="3"/>
  <c r="N5817" i="3"/>
  <c r="K5816" i="3"/>
  <c r="P5816" i="3" s="1"/>
  <c r="L5816" i="3"/>
  <c r="M5816" i="3"/>
  <c r="N5816" i="3"/>
  <c r="K5815" i="3"/>
  <c r="P5815" i="3" s="1"/>
  <c r="L5815" i="3"/>
  <c r="M5815" i="3"/>
  <c r="N5815" i="3"/>
  <c r="K5814" i="3"/>
  <c r="P5814" i="3" s="1"/>
  <c r="L5814" i="3"/>
  <c r="M5814" i="3"/>
  <c r="N5814" i="3"/>
  <c r="K1584" i="2"/>
  <c r="M1584" i="2"/>
  <c r="N1584" i="2"/>
  <c r="O1584" i="2"/>
  <c r="P1584" i="2"/>
  <c r="S1584" i="2"/>
  <c r="K5813" i="3"/>
  <c r="P5813" i="3" s="1"/>
  <c r="L5813" i="3"/>
  <c r="M5813" i="3"/>
  <c r="N5813" i="3"/>
  <c r="O5818" i="3" l="1"/>
  <c r="O5813" i="3"/>
  <c r="O5822" i="3"/>
  <c r="O5814" i="3"/>
  <c r="O5819" i="3"/>
  <c r="O5815" i="3"/>
  <c r="O5816" i="3"/>
  <c r="O5820" i="3"/>
  <c r="L1584" i="2"/>
  <c r="O5817" i="3"/>
  <c r="O5821" i="3"/>
  <c r="Q1584" i="2"/>
  <c r="K5812" i="3"/>
  <c r="P5812" i="3" s="1"/>
  <c r="L5812" i="3"/>
  <c r="M5812" i="3"/>
  <c r="N5812" i="3"/>
  <c r="K5811" i="3"/>
  <c r="L5811" i="3"/>
  <c r="M5811" i="3"/>
  <c r="N5811" i="3"/>
  <c r="P5811" i="3"/>
  <c r="K5810" i="3"/>
  <c r="P5810" i="3" s="1"/>
  <c r="L5810" i="3"/>
  <c r="M5810" i="3"/>
  <c r="N5810" i="3"/>
  <c r="K5809" i="3"/>
  <c r="P5809" i="3" s="1"/>
  <c r="L5809" i="3"/>
  <c r="M5809" i="3"/>
  <c r="N5809" i="3"/>
  <c r="K5808" i="3"/>
  <c r="P5808" i="3" s="1"/>
  <c r="L5808" i="3"/>
  <c r="M5808" i="3"/>
  <c r="N5808" i="3"/>
  <c r="K5807" i="3"/>
  <c r="P5807" i="3" s="1"/>
  <c r="L5807" i="3"/>
  <c r="M5807" i="3"/>
  <c r="N5807" i="3"/>
  <c r="K1583" i="2"/>
  <c r="M1583" i="2" s="1"/>
  <c r="N1583" i="2"/>
  <c r="O1583" i="2"/>
  <c r="P1583" i="2"/>
  <c r="S1583" i="2"/>
  <c r="K5806" i="3"/>
  <c r="P5806" i="3" s="1"/>
  <c r="L5806" i="3"/>
  <c r="M5806" i="3"/>
  <c r="N5806" i="3"/>
  <c r="O5806" i="3" l="1"/>
  <c r="O5809" i="3"/>
  <c r="O5810" i="3"/>
  <c r="O5807" i="3"/>
  <c r="O5811" i="3"/>
  <c r="O5808" i="3"/>
  <c r="O5812" i="3"/>
  <c r="L1583" i="2"/>
  <c r="Q1583" i="2"/>
  <c r="K310" i="4"/>
  <c r="L310" i="4"/>
  <c r="M310" i="4"/>
  <c r="N310" i="4"/>
  <c r="P310" i="4"/>
  <c r="K5805" i="3"/>
  <c r="P5805" i="3" s="1"/>
  <c r="L5805" i="3"/>
  <c r="M5805" i="3"/>
  <c r="N5805" i="3"/>
  <c r="K5804" i="3"/>
  <c r="P5804" i="3" s="1"/>
  <c r="L5804" i="3"/>
  <c r="M5804" i="3"/>
  <c r="N5804" i="3"/>
  <c r="K5803" i="3"/>
  <c r="P5803" i="3" s="1"/>
  <c r="L5803" i="3"/>
  <c r="M5803" i="3"/>
  <c r="N5803" i="3"/>
  <c r="K1582" i="2"/>
  <c r="N1582" i="2"/>
  <c r="O1582" i="2"/>
  <c r="P1582" i="2"/>
  <c r="S1582" i="2"/>
  <c r="K5802" i="3"/>
  <c r="P5802" i="3" s="1"/>
  <c r="L5802" i="3"/>
  <c r="M5802" i="3"/>
  <c r="N5802" i="3"/>
  <c r="O5804" i="3" l="1"/>
  <c r="O5803" i="3"/>
  <c r="O5805" i="3"/>
  <c r="O5802" i="3"/>
  <c r="O310" i="4"/>
  <c r="L1582" i="2"/>
  <c r="Q1582" i="2"/>
  <c r="M1582" i="2"/>
  <c r="K5801" i="3"/>
  <c r="P5801" i="3" s="1"/>
  <c r="L5801" i="3"/>
  <c r="M5801" i="3"/>
  <c r="N5801" i="3"/>
  <c r="K5800" i="3"/>
  <c r="L5800" i="3"/>
  <c r="M5800" i="3"/>
  <c r="N5800" i="3"/>
  <c r="P5800" i="3"/>
  <c r="K5799" i="3"/>
  <c r="P5799" i="3" s="1"/>
  <c r="L5799" i="3"/>
  <c r="M5799" i="3"/>
  <c r="N5799" i="3"/>
  <c r="M80" i="6"/>
  <c r="K1581" i="2"/>
  <c r="N1581" i="2"/>
  <c r="O1581" i="2"/>
  <c r="P1581" i="2"/>
  <c r="S1581" i="2"/>
  <c r="K5798" i="3"/>
  <c r="P5798" i="3" s="1"/>
  <c r="L5798" i="3"/>
  <c r="M5798" i="3"/>
  <c r="N5798" i="3"/>
  <c r="O5799" i="3" l="1"/>
  <c r="O5800" i="3"/>
  <c r="O5798" i="3"/>
  <c r="O5801" i="3"/>
  <c r="L1581" i="2"/>
  <c r="Q1581" i="2"/>
  <c r="M1581" i="2"/>
  <c r="K5797" i="3"/>
  <c r="P5797" i="3" s="1"/>
  <c r="L5797" i="3"/>
  <c r="M5797" i="3"/>
  <c r="N5797" i="3"/>
  <c r="K5796" i="3"/>
  <c r="P5796" i="3" s="1"/>
  <c r="L5796" i="3"/>
  <c r="M5796" i="3"/>
  <c r="N5796" i="3"/>
  <c r="K5795" i="3"/>
  <c r="P5795" i="3" s="1"/>
  <c r="L5795" i="3"/>
  <c r="M5795" i="3"/>
  <c r="N5795" i="3"/>
  <c r="K5794" i="3"/>
  <c r="P5794" i="3" s="1"/>
  <c r="L5794" i="3"/>
  <c r="M5794" i="3"/>
  <c r="N5794" i="3"/>
  <c r="K5793" i="3"/>
  <c r="P5793" i="3" s="1"/>
  <c r="L5793" i="3"/>
  <c r="M5793" i="3"/>
  <c r="N5793" i="3"/>
  <c r="K5792" i="3"/>
  <c r="P5792" i="3" s="1"/>
  <c r="L5792" i="3"/>
  <c r="M5792" i="3"/>
  <c r="N5792" i="3"/>
  <c r="L298" i="5"/>
  <c r="K5791" i="3"/>
  <c r="P5791" i="3" s="1"/>
  <c r="L5791" i="3"/>
  <c r="M5791" i="3"/>
  <c r="N5791" i="3"/>
  <c r="O5796" i="3" l="1"/>
  <c r="O5792" i="3"/>
  <c r="O5797" i="3"/>
  <c r="O5793" i="3"/>
  <c r="O5791" i="3"/>
  <c r="O5794" i="3"/>
  <c r="O5795" i="3"/>
  <c r="K1580" i="2"/>
  <c r="N1580" i="2"/>
  <c r="O1580" i="2"/>
  <c r="P1580" i="2"/>
  <c r="S1580" i="2"/>
  <c r="K309" i="4"/>
  <c r="L309" i="4"/>
  <c r="M309" i="4"/>
  <c r="N309" i="4"/>
  <c r="P309" i="4"/>
  <c r="L1580" i="2" l="1"/>
  <c r="O309" i="4"/>
  <c r="Q1580" i="2"/>
  <c r="M1580" i="2"/>
  <c r="K5790" i="3"/>
  <c r="L5790" i="3"/>
  <c r="M5790" i="3"/>
  <c r="N5790" i="3"/>
  <c r="P5790" i="3"/>
  <c r="K5789" i="3"/>
  <c r="L5789" i="3"/>
  <c r="M5789" i="3"/>
  <c r="N5789" i="3"/>
  <c r="P5789" i="3"/>
  <c r="K5788" i="3"/>
  <c r="L5788" i="3"/>
  <c r="M5788" i="3"/>
  <c r="N5788" i="3"/>
  <c r="P5788" i="3"/>
  <c r="K5787" i="3"/>
  <c r="P5787" i="3" s="1"/>
  <c r="L5787" i="3"/>
  <c r="M5787" i="3"/>
  <c r="N5787" i="3"/>
  <c r="K5786" i="3"/>
  <c r="P5786" i="3" s="1"/>
  <c r="L5786" i="3"/>
  <c r="M5786" i="3"/>
  <c r="N5786" i="3"/>
  <c r="K5785" i="3"/>
  <c r="P5785" i="3" s="1"/>
  <c r="L5785" i="3"/>
  <c r="M5785" i="3"/>
  <c r="N5785" i="3"/>
  <c r="K5784" i="3"/>
  <c r="L5784" i="3"/>
  <c r="M5784" i="3"/>
  <c r="N5784" i="3"/>
  <c r="P5784" i="3"/>
  <c r="K5783" i="3"/>
  <c r="L5783" i="3"/>
  <c r="M5783" i="3"/>
  <c r="N5783" i="3"/>
  <c r="P5783" i="3"/>
  <c r="K5782" i="3"/>
  <c r="L5782" i="3"/>
  <c r="M5782" i="3"/>
  <c r="N5782" i="3"/>
  <c r="P5782" i="3"/>
  <c r="K5781" i="3"/>
  <c r="P5781" i="3" s="1"/>
  <c r="L5781" i="3"/>
  <c r="M5781" i="3"/>
  <c r="N5781" i="3"/>
  <c r="K5780" i="3"/>
  <c r="P5780" i="3" s="1"/>
  <c r="L5780" i="3"/>
  <c r="M5780" i="3"/>
  <c r="N5780" i="3"/>
  <c r="K1579" i="2"/>
  <c r="N1579" i="2"/>
  <c r="O1579" i="2"/>
  <c r="P1579" i="2"/>
  <c r="S1579" i="2"/>
  <c r="K5779" i="3"/>
  <c r="L5779" i="3"/>
  <c r="M5779" i="3"/>
  <c r="N5779" i="3"/>
  <c r="P5779" i="3"/>
  <c r="K5778" i="3"/>
  <c r="P5778" i="3" s="1"/>
  <c r="L5778" i="3"/>
  <c r="M5778" i="3"/>
  <c r="N5778" i="3"/>
  <c r="K5777" i="3"/>
  <c r="P5777" i="3" s="1"/>
  <c r="L5777" i="3"/>
  <c r="M5777" i="3"/>
  <c r="N5777" i="3"/>
  <c r="K5776" i="3"/>
  <c r="P5776" i="3" s="1"/>
  <c r="L5776" i="3"/>
  <c r="M5776" i="3"/>
  <c r="N5776" i="3"/>
  <c r="K5775" i="3"/>
  <c r="P5775" i="3" s="1"/>
  <c r="L5775" i="3"/>
  <c r="M5775" i="3"/>
  <c r="N5775" i="3"/>
  <c r="K5774" i="3"/>
  <c r="P5774" i="3" s="1"/>
  <c r="L5774" i="3"/>
  <c r="M5774" i="3"/>
  <c r="N5774" i="3"/>
  <c r="K5773" i="3"/>
  <c r="P5773" i="3" s="1"/>
  <c r="L5773" i="3"/>
  <c r="M5773" i="3"/>
  <c r="N5773" i="3"/>
  <c r="K5772" i="3"/>
  <c r="P5772" i="3" s="1"/>
  <c r="L5772" i="3"/>
  <c r="M5772" i="3"/>
  <c r="N5772" i="3"/>
  <c r="K5771" i="3"/>
  <c r="P5771" i="3" s="1"/>
  <c r="L5771" i="3"/>
  <c r="M5771" i="3"/>
  <c r="N5771" i="3"/>
  <c r="K5770" i="3"/>
  <c r="P5770" i="3" s="1"/>
  <c r="L5770" i="3"/>
  <c r="M5770" i="3"/>
  <c r="N5770" i="3"/>
  <c r="K5769" i="3"/>
  <c r="P5769" i="3" s="1"/>
  <c r="L5769" i="3"/>
  <c r="M5769" i="3"/>
  <c r="N5769" i="3"/>
  <c r="K5768" i="3"/>
  <c r="P5768" i="3" s="1"/>
  <c r="L5768" i="3"/>
  <c r="M5768" i="3"/>
  <c r="N5768" i="3"/>
  <c r="K5767" i="3"/>
  <c r="P5767" i="3" s="1"/>
  <c r="L5767" i="3"/>
  <c r="M5767" i="3"/>
  <c r="N5767" i="3"/>
  <c r="K5766" i="3"/>
  <c r="P5766" i="3" s="1"/>
  <c r="L5766" i="3"/>
  <c r="M5766" i="3"/>
  <c r="N5766" i="3"/>
  <c r="O5771" i="3" l="1"/>
  <c r="O5775" i="3"/>
  <c r="O5779" i="3"/>
  <c r="O5787" i="3"/>
  <c r="L1579" i="2"/>
  <c r="O5767" i="3"/>
  <c r="O5772" i="3"/>
  <c r="O5776" i="3"/>
  <c r="O5783" i="3"/>
  <c r="O5768" i="3"/>
  <c r="O5785" i="3"/>
  <c r="O5789" i="3"/>
  <c r="O5786" i="3"/>
  <c r="O5790" i="3"/>
  <c r="O5780" i="3"/>
  <c r="O5784" i="3"/>
  <c r="O5769" i="3"/>
  <c r="O5773" i="3"/>
  <c r="O5777" i="3"/>
  <c r="O5766" i="3"/>
  <c r="O5770" i="3"/>
  <c r="O5774" i="3"/>
  <c r="O5778" i="3"/>
  <c r="O5781" i="3"/>
  <c r="O5782" i="3"/>
  <c r="O5788" i="3"/>
  <c r="Q1579" i="2"/>
  <c r="M1579" i="2"/>
  <c r="K5765" i="3"/>
  <c r="L5765" i="3"/>
  <c r="M5765" i="3"/>
  <c r="N5765" i="3"/>
  <c r="P5765" i="3"/>
  <c r="K5764" i="3"/>
  <c r="L5764" i="3"/>
  <c r="M5764" i="3"/>
  <c r="N5764" i="3"/>
  <c r="P5764" i="3"/>
  <c r="K1578" i="2"/>
  <c r="N1578" i="2"/>
  <c r="O1578" i="2"/>
  <c r="P1578" i="2"/>
  <c r="S1578" i="2"/>
  <c r="K5763" i="3"/>
  <c r="L5763" i="3"/>
  <c r="M5763" i="3"/>
  <c r="N5763" i="3"/>
  <c r="P5763" i="3"/>
  <c r="K5762" i="3"/>
  <c r="L5762" i="3"/>
  <c r="M5762" i="3"/>
  <c r="N5762" i="3"/>
  <c r="P5762" i="3"/>
  <c r="K5761" i="3"/>
  <c r="L5761" i="3"/>
  <c r="M5761" i="3"/>
  <c r="N5761" i="3"/>
  <c r="P5761" i="3"/>
  <c r="K5760" i="3"/>
  <c r="L5760" i="3"/>
  <c r="M5760" i="3"/>
  <c r="N5760" i="3"/>
  <c r="P5760" i="3"/>
  <c r="K5759" i="3"/>
  <c r="P5759" i="3" s="1"/>
  <c r="L5759" i="3"/>
  <c r="M5759" i="3"/>
  <c r="N5759" i="3"/>
  <c r="K5758" i="3"/>
  <c r="L5758" i="3"/>
  <c r="M5758" i="3"/>
  <c r="N5758" i="3"/>
  <c r="P5758" i="3"/>
  <c r="L297" i="5"/>
  <c r="K1577" i="2"/>
  <c r="M1577" i="2" s="1"/>
  <c r="N1577" i="2"/>
  <c r="O1577" i="2"/>
  <c r="P1577" i="2"/>
  <c r="S1577" i="2"/>
  <c r="K5757" i="3"/>
  <c r="P5757" i="3" s="1"/>
  <c r="L5757" i="3"/>
  <c r="M5757" i="3"/>
  <c r="N5757" i="3"/>
  <c r="K5756" i="3"/>
  <c r="L5756" i="3"/>
  <c r="M5756" i="3"/>
  <c r="N5756" i="3"/>
  <c r="P5756" i="3"/>
  <c r="K5755" i="3"/>
  <c r="L5755" i="3"/>
  <c r="M5755" i="3"/>
  <c r="N5755" i="3"/>
  <c r="P5755" i="3"/>
  <c r="K5754" i="3"/>
  <c r="L5754" i="3"/>
  <c r="M5754" i="3"/>
  <c r="N5754" i="3"/>
  <c r="P5754" i="3"/>
  <c r="K5753" i="3"/>
  <c r="L5753" i="3"/>
  <c r="M5753" i="3"/>
  <c r="N5753" i="3"/>
  <c r="P5753" i="3"/>
  <c r="K5752" i="3"/>
  <c r="L5752" i="3"/>
  <c r="M5752" i="3"/>
  <c r="N5752" i="3"/>
  <c r="P5752" i="3"/>
  <c r="K5751" i="3"/>
  <c r="L5751" i="3"/>
  <c r="M5751" i="3"/>
  <c r="N5751" i="3"/>
  <c r="P5751" i="3"/>
  <c r="K5750" i="3"/>
  <c r="P5750" i="3" s="1"/>
  <c r="L5750" i="3"/>
  <c r="M5750" i="3"/>
  <c r="N5750" i="3"/>
  <c r="K5749" i="3"/>
  <c r="P5749" i="3" s="1"/>
  <c r="L5749" i="3"/>
  <c r="M5749" i="3"/>
  <c r="N5749" i="3"/>
  <c r="K5748" i="3"/>
  <c r="L5748" i="3"/>
  <c r="M5748" i="3"/>
  <c r="N5748" i="3"/>
  <c r="P5748" i="3"/>
  <c r="K5747" i="3"/>
  <c r="P5747" i="3" s="1"/>
  <c r="L5747" i="3"/>
  <c r="M5747" i="3"/>
  <c r="N5747" i="3"/>
  <c r="K5746" i="3"/>
  <c r="L5746" i="3"/>
  <c r="M5746" i="3"/>
  <c r="N5746" i="3"/>
  <c r="P5746" i="3"/>
  <c r="K5745" i="3"/>
  <c r="P5745" i="3" s="1"/>
  <c r="L5745" i="3"/>
  <c r="M5745" i="3"/>
  <c r="N5745" i="3"/>
  <c r="K5744" i="3"/>
  <c r="P5744" i="3" s="1"/>
  <c r="L5744" i="3"/>
  <c r="M5744" i="3"/>
  <c r="N5744" i="3"/>
  <c r="K5743" i="3"/>
  <c r="P5743" i="3" s="1"/>
  <c r="L5743" i="3"/>
  <c r="M5743" i="3"/>
  <c r="N5743" i="3"/>
  <c r="K5742" i="3"/>
  <c r="L5742" i="3"/>
  <c r="M5742" i="3"/>
  <c r="N5742" i="3"/>
  <c r="P5742" i="3"/>
  <c r="K5741" i="3"/>
  <c r="P5741" i="3" s="1"/>
  <c r="L5741" i="3"/>
  <c r="M5741" i="3"/>
  <c r="N5741" i="3"/>
  <c r="K5740" i="3"/>
  <c r="L5740" i="3"/>
  <c r="M5740" i="3"/>
  <c r="N5740" i="3"/>
  <c r="P5740" i="3"/>
  <c r="K5739" i="3"/>
  <c r="L5739" i="3"/>
  <c r="M5739" i="3"/>
  <c r="N5739" i="3"/>
  <c r="P5739" i="3"/>
  <c r="K5738" i="3"/>
  <c r="L5738" i="3"/>
  <c r="M5738" i="3"/>
  <c r="N5738" i="3"/>
  <c r="P5738" i="3"/>
  <c r="K5737" i="3"/>
  <c r="L5737" i="3"/>
  <c r="M5737" i="3"/>
  <c r="N5737" i="3"/>
  <c r="P5737" i="3"/>
  <c r="K5736" i="3"/>
  <c r="P5736" i="3" s="1"/>
  <c r="L5736" i="3"/>
  <c r="M5736" i="3"/>
  <c r="N5736" i="3"/>
  <c r="K5735" i="3"/>
  <c r="L5735" i="3"/>
  <c r="M5735" i="3"/>
  <c r="N5735" i="3"/>
  <c r="P5735" i="3"/>
  <c r="K1576" i="2"/>
  <c r="M1576" i="2" s="1"/>
  <c r="N1576" i="2"/>
  <c r="O1576" i="2"/>
  <c r="P1576" i="2"/>
  <c r="S1576" i="2"/>
  <c r="K5734" i="3"/>
  <c r="P5734" i="3" s="1"/>
  <c r="L5734" i="3"/>
  <c r="M5734" i="3"/>
  <c r="N5734" i="3"/>
  <c r="L1576" i="2" l="1"/>
  <c r="L1577" i="2"/>
  <c r="O5760" i="3"/>
  <c r="L1578" i="2"/>
  <c r="O5737" i="3"/>
  <c r="O5741" i="3"/>
  <c r="O5745" i="3"/>
  <c r="O5749" i="3"/>
  <c r="O5753" i="3"/>
  <c r="O5757" i="3"/>
  <c r="O5738" i="3"/>
  <c r="O5742" i="3"/>
  <c r="O5746" i="3"/>
  <c r="O5750" i="3"/>
  <c r="Q1577" i="2"/>
  <c r="O5756" i="3"/>
  <c r="O5761" i="3"/>
  <c r="O5764" i="3"/>
  <c r="O5765" i="3"/>
  <c r="O5758" i="3"/>
  <c r="O5762" i="3"/>
  <c r="O5747" i="3"/>
  <c r="O5751" i="3"/>
  <c r="O5754" i="3"/>
  <c r="O5759" i="3"/>
  <c r="O5763" i="3"/>
  <c r="O5735" i="3"/>
  <c r="O5739" i="3"/>
  <c r="O5743" i="3"/>
  <c r="O5734" i="3"/>
  <c r="O5736" i="3"/>
  <c r="O5740" i="3"/>
  <c r="O5744" i="3"/>
  <c r="O5748" i="3"/>
  <c r="O5752" i="3"/>
  <c r="O5755" i="3"/>
  <c r="Q1578" i="2"/>
  <c r="M1578" i="2"/>
  <c r="Q1576" i="2"/>
  <c r="K1575" i="2"/>
  <c r="M1575" i="2" s="1"/>
  <c r="N1575" i="2"/>
  <c r="O1575" i="2"/>
  <c r="P1575" i="2"/>
  <c r="S1575" i="2"/>
  <c r="K5733" i="3"/>
  <c r="P5733" i="3" s="1"/>
  <c r="L5733" i="3"/>
  <c r="M5733" i="3"/>
  <c r="N5733" i="3"/>
  <c r="L1575" i="2" l="1"/>
  <c r="O5733" i="3"/>
  <c r="Q1575" i="2"/>
  <c r="K308" i="4"/>
  <c r="P308" i="4" s="1"/>
  <c r="L308" i="4"/>
  <c r="M308" i="4"/>
  <c r="N308" i="4"/>
  <c r="K5732" i="3"/>
  <c r="P5732" i="3" s="1"/>
  <c r="L5732" i="3"/>
  <c r="M5732" i="3"/>
  <c r="N5732" i="3"/>
  <c r="K5731" i="3"/>
  <c r="L5731" i="3"/>
  <c r="M5731" i="3"/>
  <c r="N5731" i="3"/>
  <c r="P5731" i="3"/>
  <c r="K5730" i="3"/>
  <c r="L5730" i="3"/>
  <c r="M5730" i="3"/>
  <c r="N5730" i="3"/>
  <c r="P5730" i="3"/>
  <c r="K5729" i="3"/>
  <c r="L5729" i="3"/>
  <c r="M5729" i="3"/>
  <c r="N5729" i="3"/>
  <c r="P5729" i="3"/>
  <c r="K5728" i="3"/>
  <c r="L5728" i="3"/>
  <c r="M5728" i="3"/>
  <c r="N5728" i="3"/>
  <c r="P5728" i="3"/>
  <c r="K5727" i="3"/>
  <c r="P5727" i="3" s="1"/>
  <c r="L5727" i="3"/>
  <c r="M5727" i="3"/>
  <c r="N5727" i="3"/>
  <c r="K5726" i="3"/>
  <c r="L5726" i="3"/>
  <c r="M5726" i="3"/>
  <c r="N5726" i="3"/>
  <c r="P5726" i="3"/>
  <c r="K5725" i="3"/>
  <c r="L5725" i="3"/>
  <c r="M5725" i="3"/>
  <c r="N5725" i="3"/>
  <c r="P5725" i="3"/>
  <c r="K5724" i="3"/>
  <c r="L5724" i="3"/>
  <c r="M5724" i="3"/>
  <c r="N5724" i="3"/>
  <c r="P5724" i="3"/>
  <c r="K5723" i="3"/>
  <c r="L5723" i="3"/>
  <c r="M5723" i="3"/>
  <c r="N5723" i="3"/>
  <c r="P5723" i="3"/>
  <c r="K5722" i="3"/>
  <c r="P5722" i="3" s="1"/>
  <c r="L5722" i="3"/>
  <c r="M5722" i="3"/>
  <c r="N5722" i="3"/>
  <c r="K5721" i="3"/>
  <c r="L5721" i="3"/>
  <c r="M5721" i="3"/>
  <c r="N5721" i="3"/>
  <c r="P5721" i="3"/>
  <c r="N5720" i="3"/>
  <c r="M5720" i="3"/>
  <c r="L5720" i="3"/>
  <c r="K5720" i="3"/>
  <c r="P5720" i="3" s="1"/>
  <c r="L296" i="5"/>
  <c r="K1574" i="2"/>
  <c r="M1574" i="2" s="1"/>
  <c r="N1574" i="2"/>
  <c r="O1574" i="2"/>
  <c r="P1574" i="2"/>
  <c r="S1574" i="2"/>
  <c r="K5719" i="3"/>
  <c r="L5719" i="3"/>
  <c r="M5719" i="3"/>
  <c r="N5719" i="3"/>
  <c r="P5719" i="3"/>
  <c r="K5718" i="3"/>
  <c r="L5718" i="3"/>
  <c r="M5718" i="3"/>
  <c r="N5718" i="3"/>
  <c r="P5718" i="3"/>
  <c r="K5717" i="3"/>
  <c r="L5717" i="3"/>
  <c r="M5717" i="3"/>
  <c r="N5717" i="3"/>
  <c r="P5717" i="3"/>
  <c r="K5716" i="3"/>
  <c r="L5716" i="3"/>
  <c r="M5716" i="3"/>
  <c r="N5716" i="3"/>
  <c r="P5716" i="3"/>
  <c r="K5715" i="3"/>
  <c r="P5715" i="3" s="1"/>
  <c r="L5715" i="3"/>
  <c r="M5715" i="3"/>
  <c r="N5715" i="3"/>
  <c r="K5714" i="3"/>
  <c r="L5714" i="3"/>
  <c r="M5714" i="3"/>
  <c r="N5714" i="3"/>
  <c r="P5714" i="3"/>
  <c r="K5713" i="3"/>
  <c r="P5713" i="3" s="1"/>
  <c r="L5713" i="3"/>
  <c r="M5713" i="3"/>
  <c r="N5713" i="3"/>
  <c r="K5712" i="3"/>
  <c r="P5712" i="3" s="1"/>
  <c r="L5712" i="3"/>
  <c r="M5712" i="3"/>
  <c r="N5712" i="3"/>
  <c r="K5711" i="3"/>
  <c r="P5711" i="3" s="1"/>
  <c r="L5711" i="3"/>
  <c r="M5711" i="3"/>
  <c r="N5711" i="3"/>
  <c r="K1573" i="2"/>
  <c r="N1573" i="2"/>
  <c r="O1573" i="2"/>
  <c r="P1573" i="2"/>
  <c r="S1573" i="2"/>
  <c r="K5710" i="3"/>
  <c r="P5710" i="3" s="1"/>
  <c r="L5710" i="3"/>
  <c r="M5710" i="3"/>
  <c r="N5710" i="3"/>
  <c r="O5722" i="3" l="1"/>
  <c r="O5726" i="3"/>
  <c r="O5730" i="3"/>
  <c r="L1573" i="2"/>
  <c r="L1574" i="2"/>
  <c r="O308" i="4"/>
  <c r="O5711" i="3"/>
  <c r="O5715" i="3"/>
  <c r="O5719" i="3"/>
  <c r="O5721" i="3"/>
  <c r="O5725" i="3"/>
  <c r="O5729" i="3"/>
  <c r="O5723" i="3"/>
  <c r="O5727" i="3"/>
  <c r="O5731" i="3"/>
  <c r="O5710" i="3"/>
  <c r="O5714" i="3"/>
  <c r="O5718" i="3"/>
  <c r="O5724" i="3"/>
  <c r="O5728" i="3"/>
  <c r="O5732" i="3"/>
  <c r="Q1574" i="2"/>
  <c r="O5720" i="3"/>
  <c r="O5712" i="3"/>
  <c r="O5716" i="3"/>
  <c r="O5713" i="3"/>
  <c r="O5717" i="3"/>
  <c r="Q1573" i="2"/>
  <c r="M1573" i="2"/>
  <c r="K307" i="4"/>
  <c r="P307" i="4" s="1"/>
  <c r="L307" i="4"/>
  <c r="M307" i="4"/>
  <c r="N307" i="4"/>
  <c r="K5709" i="3"/>
  <c r="L5709" i="3"/>
  <c r="M5709" i="3"/>
  <c r="N5709" i="3"/>
  <c r="P5709" i="3"/>
  <c r="K5708" i="3"/>
  <c r="P5708" i="3" s="1"/>
  <c r="L5708" i="3"/>
  <c r="M5708" i="3"/>
  <c r="N5708" i="3"/>
  <c r="K5707" i="3"/>
  <c r="P5707" i="3" s="1"/>
  <c r="L5707" i="3"/>
  <c r="M5707" i="3"/>
  <c r="N5707" i="3"/>
  <c r="K5706" i="3"/>
  <c r="P5706" i="3" s="1"/>
  <c r="L5706" i="3"/>
  <c r="M5706" i="3"/>
  <c r="N5706" i="3"/>
  <c r="K5705" i="3"/>
  <c r="P5705" i="3" s="1"/>
  <c r="L5705" i="3"/>
  <c r="M5705" i="3"/>
  <c r="N5705" i="3"/>
  <c r="K5704" i="3"/>
  <c r="P5704" i="3" s="1"/>
  <c r="L5704" i="3"/>
  <c r="M5704" i="3"/>
  <c r="N5704" i="3"/>
  <c r="K5703" i="3"/>
  <c r="P5703" i="3" s="1"/>
  <c r="L5703" i="3"/>
  <c r="M5703" i="3"/>
  <c r="N5703" i="3"/>
  <c r="K5702" i="3"/>
  <c r="P5702" i="3" s="1"/>
  <c r="L5702" i="3"/>
  <c r="M5702" i="3"/>
  <c r="N5702" i="3"/>
  <c r="K5701" i="3"/>
  <c r="P5701" i="3" s="1"/>
  <c r="L5701" i="3"/>
  <c r="M5701" i="3"/>
  <c r="N5701" i="3"/>
  <c r="K5700" i="3"/>
  <c r="P5700" i="3" s="1"/>
  <c r="L5700" i="3"/>
  <c r="M5700" i="3"/>
  <c r="N5700" i="3"/>
  <c r="K5699" i="3"/>
  <c r="P5699" i="3" s="1"/>
  <c r="L5699" i="3"/>
  <c r="M5699" i="3"/>
  <c r="N5699" i="3"/>
  <c r="K5698" i="3"/>
  <c r="P5698" i="3" s="1"/>
  <c r="L5698" i="3"/>
  <c r="M5698" i="3"/>
  <c r="N5698" i="3"/>
  <c r="K5697" i="3"/>
  <c r="P5697" i="3" s="1"/>
  <c r="L5697" i="3"/>
  <c r="M5697" i="3"/>
  <c r="N5697" i="3"/>
  <c r="K5696" i="3"/>
  <c r="P5696" i="3" s="1"/>
  <c r="L5696" i="3"/>
  <c r="M5696" i="3"/>
  <c r="N5696" i="3"/>
  <c r="K1572" i="2"/>
  <c r="M1572" i="2" s="1"/>
  <c r="N1572" i="2"/>
  <c r="O1572" i="2"/>
  <c r="P1572" i="2"/>
  <c r="S1572" i="2"/>
  <c r="K5695" i="3"/>
  <c r="P5695" i="3" s="1"/>
  <c r="L5695" i="3"/>
  <c r="M5695" i="3"/>
  <c r="N5695" i="3"/>
  <c r="O307" i="4" l="1"/>
  <c r="L1572" i="2"/>
  <c r="O5699" i="3"/>
  <c r="O5703" i="3"/>
  <c r="O5707" i="3"/>
  <c r="O5698" i="3"/>
  <c r="O5702" i="3"/>
  <c r="O5706" i="3"/>
  <c r="O5704" i="3"/>
  <c r="O5708" i="3"/>
  <c r="O5705" i="3"/>
  <c r="O5709" i="3"/>
  <c r="O5695" i="3"/>
  <c r="Q1572" i="2"/>
  <c r="O5696" i="3"/>
  <c r="O5700" i="3"/>
  <c r="O5697" i="3"/>
  <c r="O5701" i="3"/>
  <c r="K5694" i="3"/>
  <c r="P5694" i="3" s="1"/>
  <c r="L5694" i="3"/>
  <c r="M5694" i="3"/>
  <c r="N5694" i="3"/>
  <c r="O5694" i="3" l="1"/>
  <c r="L295" i="5"/>
  <c r="K5693" i="3"/>
  <c r="L5693" i="3"/>
  <c r="M5693" i="3"/>
  <c r="N5693" i="3"/>
  <c r="P5693" i="3"/>
  <c r="K1571" i="2"/>
  <c r="N1571" i="2"/>
  <c r="O1571" i="2"/>
  <c r="P1571" i="2"/>
  <c r="S1571" i="2"/>
  <c r="K306" i="4"/>
  <c r="L306" i="4"/>
  <c r="M306" i="4"/>
  <c r="N306" i="4"/>
  <c r="P306" i="4"/>
  <c r="K5692" i="3"/>
  <c r="L5692" i="3"/>
  <c r="M5692" i="3"/>
  <c r="N5692" i="3"/>
  <c r="P5692" i="3"/>
  <c r="K5691" i="3"/>
  <c r="L5691" i="3"/>
  <c r="M5691" i="3"/>
  <c r="N5691" i="3"/>
  <c r="P5691" i="3"/>
  <c r="K5690" i="3"/>
  <c r="L5690" i="3"/>
  <c r="M5690" i="3"/>
  <c r="N5690" i="3"/>
  <c r="P5690" i="3"/>
  <c r="K5689" i="3"/>
  <c r="L5689" i="3"/>
  <c r="M5689" i="3"/>
  <c r="N5689" i="3"/>
  <c r="P5689" i="3"/>
  <c r="K5688" i="3"/>
  <c r="P5688" i="3" s="1"/>
  <c r="L5688" i="3"/>
  <c r="M5688" i="3"/>
  <c r="N5688" i="3"/>
  <c r="K5687" i="3"/>
  <c r="L5687" i="3"/>
  <c r="M5687" i="3"/>
  <c r="N5687" i="3"/>
  <c r="P5687" i="3"/>
  <c r="K5686" i="3"/>
  <c r="P5686" i="3" s="1"/>
  <c r="L5686" i="3"/>
  <c r="M5686" i="3"/>
  <c r="N5686" i="3"/>
  <c r="K5685" i="3"/>
  <c r="P5685" i="3" s="1"/>
  <c r="L5685" i="3"/>
  <c r="M5685" i="3"/>
  <c r="N5685" i="3"/>
  <c r="K5684" i="3"/>
  <c r="P5684" i="3" s="1"/>
  <c r="L5684" i="3"/>
  <c r="M5684" i="3"/>
  <c r="N5684" i="3"/>
  <c r="K5683" i="3"/>
  <c r="P5683" i="3" s="1"/>
  <c r="L5683" i="3"/>
  <c r="M5683" i="3"/>
  <c r="N5683" i="3"/>
  <c r="K5682" i="3"/>
  <c r="P5682" i="3" s="1"/>
  <c r="L5682" i="3"/>
  <c r="M5682" i="3"/>
  <c r="N5682" i="3"/>
  <c r="K5681" i="3"/>
  <c r="P5681" i="3" s="1"/>
  <c r="L5681" i="3"/>
  <c r="M5681" i="3"/>
  <c r="N5681" i="3"/>
  <c r="K5680" i="3"/>
  <c r="P5680" i="3" s="1"/>
  <c r="L5680" i="3"/>
  <c r="M5680" i="3"/>
  <c r="N5680" i="3"/>
  <c r="K5679" i="3"/>
  <c r="P5679" i="3" s="1"/>
  <c r="L5679" i="3"/>
  <c r="M5679" i="3"/>
  <c r="N5679" i="3"/>
  <c r="K1570" i="2"/>
  <c r="M1570" i="2" s="1"/>
  <c r="N1570" i="2"/>
  <c r="O1570" i="2"/>
  <c r="P1570" i="2"/>
  <c r="S1570" i="2"/>
  <c r="K5678" i="3"/>
  <c r="P5678" i="3" s="1"/>
  <c r="L5678" i="3"/>
  <c r="M5678" i="3"/>
  <c r="N5678" i="3"/>
  <c r="K5677" i="3"/>
  <c r="P5677" i="3" s="1"/>
  <c r="L5677" i="3"/>
  <c r="M5677" i="3"/>
  <c r="N5677" i="3"/>
  <c r="K5676" i="3"/>
  <c r="P5676" i="3" s="1"/>
  <c r="L5676" i="3"/>
  <c r="M5676" i="3"/>
  <c r="N5676" i="3"/>
  <c r="O5693" i="3" l="1"/>
  <c r="O5687" i="3"/>
  <c r="O5691" i="3"/>
  <c r="O5677" i="3"/>
  <c r="O5679" i="3"/>
  <c r="O5683" i="3"/>
  <c r="O5688" i="3"/>
  <c r="O5692" i="3"/>
  <c r="L1570" i="2"/>
  <c r="L1571" i="2"/>
  <c r="O306" i="4"/>
  <c r="O5678" i="3"/>
  <c r="O5680" i="3"/>
  <c r="O5684" i="3"/>
  <c r="O5681" i="3"/>
  <c r="O5685" i="3"/>
  <c r="O5689" i="3"/>
  <c r="O5676" i="3"/>
  <c r="O5682" i="3"/>
  <c r="O5686" i="3"/>
  <c r="O5690" i="3"/>
  <c r="Q1571" i="2"/>
  <c r="M1571" i="2"/>
  <c r="Q1570" i="2"/>
  <c r="K305" i="4"/>
  <c r="P305" i="4" s="1"/>
  <c r="L305" i="4"/>
  <c r="M305" i="4"/>
  <c r="N305" i="4"/>
  <c r="K5675" i="3"/>
  <c r="P5675" i="3" s="1"/>
  <c r="L5675" i="3"/>
  <c r="M5675" i="3"/>
  <c r="N5675" i="3"/>
  <c r="K5674" i="3"/>
  <c r="P5674" i="3" s="1"/>
  <c r="L5674" i="3"/>
  <c r="M5674" i="3"/>
  <c r="N5674" i="3"/>
  <c r="K1569" i="2"/>
  <c r="M1569" i="2" s="1"/>
  <c r="N1569" i="2"/>
  <c r="O1569" i="2"/>
  <c r="P1569" i="2"/>
  <c r="S1569" i="2"/>
  <c r="K5673" i="3"/>
  <c r="P5673" i="3" s="1"/>
  <c r="L5673" i="3"/>
  <c r="M5673" i="3"/>
  <c r="N5673" i="3"/>
  <c r="L1569" i="2" l="1"/>
  <c r="O305" i="4"/>
  <c r="O5674" i="3"/>
  <c r="O5673" i="3"/>
  <c r="O5675" i="3"/>
  <c r="Q1569" i="2"/>
  <c r="K1568" i="2"/>
  <c r="M1568" i="2" s="1"/>
  <c r="N1568" i="2"/>
  <c r="O1568" i="2"/>
  <c r="P1568" i="2"/>
  <c r="S1568" i="2"/>
  <c r="K5672" i="3"/>
  <c r="P5672" i="3" s="1"/>
  <c r="L5672" i="3"/>
  <c r="M5672" i="3"/>
  <c r="N5672" i="3"/>
  <c r="L1568" i="2" l="1"/>
  <c r="O5672" i="3"/>
  <c r="Q1568" i="2"/>
  <c r="K5671" i="3"/>
  <c r="P5671" i="3" s="1"/>
  <c r="L5671" i="3"/>
  <c r="M5671" i="3"/>
  <c r="N5671" i="3"/>
  <c r="O5671" i="3" l="1"/>
  <c r="K5670" i="3"/>
  <c r="P5670" i="3" s="1"/>
  <c r="L5670" i="3"/>
  <c r="M5670" i="3"/>
  <c r="N5670" i="3"/>
  <c r="K5669" i="3"/>
  <c r="P5669" i="3" s="1"/>
  <c r="L5669" i="3"/>
  <c r="M5669" i="3"/>
  <c r="N5669" i="3"/>
  <c r="L294" i="5"/>
  <c r="K1567" i="2"/>
  <c r="M1567" i="2" s="1"/>
  <c r="N1567" i="2"/>
  <c r="O1567" i="2"/>
  <c r="P1567" i="2"/>
  <c r="S1567" i="2"/>
  <c r="K5668" i="3"/>
  <c r="P5668" i="3" s="1"/>
  <c r="L5668" i="3"/>
  <c r="M5668" i="3"/>
  <c r="N5668" i="3"/>
  <c r="O5670" i="3" l="1"/>
  <c r="L1567" i="2"/>
  <c r="O5668" i="3"/>
  <c r="O5669" i="3"/>
  <c r="Q1567" i="2"/>
  <c r="K5667" i="3"/>
  <c r="L5667" i="3"/>
  <c r="M5667" i="3"/>
  <c r="N5667" i="3"/>
  <c r="P5667" i="3"/>
  <c r="K5666" i="3"/>
  <c r="L5666" i="3"/>
  <c r="M5666" i="3"/>
  <c r="N5666" i="3"/>
  <c r="P5666" i="3"/>
  <c r="K5665" i="3"/>
  <c r="P5665" i="3" s="1"/>
  <c r="L5665" i="3"/>
  <c r="M5665" i="3"/>
  <c r="N5665" i="3"/>
  <c r="K5664" i="3"/>
  <c r="L5664" i="3"/>
  <c r="M5664" i="3"/>
  <c r="N5664" i="3"/>
  <c r="P5664" i="3"/>
  <c r="K5663" i="3"/>
  <c r="P5663" i="3" s="1"/>
  <c r="L5663" i="3"/>
  <c r="M5663" i="3"/>
  <c r="N5663" i="3"/>
  <c r="K5662" i="3"/>
  <c r="P5662" i="3" s="1"/>
  <c r="L5662" i="3"/>
  <c r="M5662" i="3"/>
  <c r="N5662" i="3"/>
  <c r="K5661" i="3"/>
  <c r="P5661" i="3" s="1"/>
  <c r="L5661" i="3"/>
  <c r="M5661" i="3"/>
  <c r="N5661" i="3"/>
  <c r="K5660" i="3"/>
  <c r="P5660" i="3" s="1"/>
  <c r="L5660" i="3"/>
  <c r="M5660" i="3"/>
  <c r="N5660" i="3"/>
  <c r="K5659" i="3"/>
  <c r="P5659" i="3" s="1"/>
  <c r="L5659" i="3"/>
  <c r="M5659" i="3"/>
  <c r="N5659" i="3"/>
  <c r="K5658" i="3"/>
  <c r="P5658" i="3" s="1"/>
  <c r="L5658" i="3"/>
  <c r="M5658" i="3"/>
  <c r="N5658" i="3"/>
  <c r="M79" i="6"/>
  <c r="K1566" i="2"/>
  <c r="M1566" i="2" s="1"/>
  <c r="N1566" i="2"/>
  <c r="O1566" i="2"/>
  <c r="P1566" i="2"/>
  <c r="S1566" i="2"/>
  <c r="K5657" i="3"/>
  <c r="P5657" i="3" s="1"/>
  <c r="L5657" i="3"/>
  <c r="M5657" i="3"/>
  <c r="N5657" i="3"/>
  <c r="L1566" i="2" l="1"/>
  <c r="O5665" i="3"/>
  <c r="O5661" i="3"/>
  <c r="O5662" i="3"/>
  <c r="O5666" i="3"/>
  <c r="O5657" i="3"/>
  <c r="O5658" i="3"/>
  <c r="O5659" i="3"/>
  <c r="O5663" i="3"/>
  <c r="O5667" i="3"/>
  <c r="O5660" i="3"/>
  <c r="O5664" i="3"/>
  <c r="Q1566" i="2"/>
  <c r="K5656" i="3"/>
  <c r="P5656" i="3" s="1"/>
  <c r="L5656" i="3"/>
  <c r="M5656" i="3"/>
  <c r="N5656" i="3"/>
  <c r="K5655" i="3"/>
  <c r="L5655" i="3"/>
  <c r="M5655" i="3"/>
  <c r="N5655" i="3"/>
  <c r="P5655" i="3"/>
  <c r="K5654" i="3"/>
  <c r="P5654" i="3" s="1"/>
  <c r="L5654" i="3"/>
  <c r="M5654" i="3"/>
  <c r="N5654" i="3"/>
  <c r="K5653" i="3"/>
  <c r="P5653" i="3" s="1"/>
  <c r="L5653" i="3"/>
  <c r="M5653" i="3"/>
  <c r="N5653" i="3"/>
  <c r="K5652" i="3"/>
  <c r="P5652" i="3" s="1"/>
  <c r="L5652" i="3"/>
  <c r="M5652" i="3"/>
  <c r="N5652" i="3"/>
  <c r="K1565" i="2"/>
  <c r="N1565" i="2"/>
  <c r="O1565" i="2"/>
  <c r="P1565" i="2"/>
  <c r="S1565" i="2"/>
  <c r="K5651" i="3"/>
  <c r="P5651" i="3" s="1"/>
  <c r="L5651" i="3"/>
  <c r="M5651" i="3"/>
  <c r="N5651" i="3"/>
  <c r="O5651" i="3" l="1"/>
  <c r="L1565" i="2"/>
  <c r="O5654" i="3"/>
  <c r="O5653" i="3"/>
  <c r="O5655" i="3"/>
  <c r="O5652" i="3"/>
  <c r="O5656" i="3"/>
  <c r="Q1565" i="2"/>
  <c r="M1565" i="2"/>
  <c r="K5650" i="3"/>
  <c r="P5650" i="3" s="1"/>
  <c r="L5650" i="3"/>
  <c r="M5650" i="3"/>
  <c r="N5650" i="3"/>
  <c r="K5649" i="3"/>
  <c r="P5649" i="3" s="1"/>
  <c r="L5649" i="3"/>
  <c r="M5649" i="3"/>
  <c r="N5649" i="3"/>
  <c r="K5648" i="3"/>
  <c r="P5648" i="3" s="1"/>
  <c r="L5648" i="3"/>
  <c r="M5648" i="3"/>
  <c r="N5648" i="3"/>
  <c r="K5647" i="3"/>
  <c r="P5647" i="3" s="1"/>
  <c r="L5647" i="3"/>
  <c r="M5647" i="3"/>
  <c r="N5647" i="3"/>
  <c r="K5646" i="3"/>
  <c r="P5646" i="3" s="1"/>
  <c r="L5646" i="3"/>
  <c r="M5646" i="3"/>
  <c r="N5646" i="3"/>
  <c r="K5645" i="3"/>
  <c r="P5645" i="3" s="1"/>
  <c r="L5645" i="3"/>
  <c r="M5645" i="3"/>
  <c r="N5645" i="3"/>
  <c r="O5646" i="3" l="1"/>
  <c r="O5647" i="3"/>
  <c r="O5650" i="3"/>
  <c r="O5649" i="3"/>
  <c r="O5645" i="3"/>
  <c r="O5648" i="3"/>
  <c r="K5644" i="3"/>
  <c r="P5644" i="3" s="1"/>
  <c r="L5644" i="3"/>
  <c r="M5644" i="3"/>
  <c r="N5644" i="3"/>
  <c r="K1564" i="2"/>
  <c r="M1564" i="2" s="1"/>
  <c r="N1564" i="2"/>
  <c r="O1564" i="2"/>
  <c r="P1564" i="2"/>
  <c r="S1564" i="2"/>
  <c r="K5643" i="3"/>
  <c r="P5643" i="3" s="1"/>
  <c r="L5643" i="3"/>
  <c r="M5643" i="3"/>
  <c r="N5643" i="3"/>
  <c r="L1564" i="2" l="1"/>
  <c r="O5643" i="3"/>
  <c r="Q1564" i="2"/>
  <c r="O5644" i="3"/>
  <c r="K304" i="4"/>
  <c r="L304" i="4"/>
  <c r="M304" i="4"/>
  <c r="N304" i="4"/>
  <c r="P304" i="4"/>
  <c r="K5642" i="3"/>
  <c r="P5642" i="3" s="1"/>
  <c r="L5642" i="3"/>
  <c r="M5642" i="3"/>
  <c r="N5642" i="3"/>
  <c r="K5641" i="3"/>
  <c r="P5641" i="3" s="1"/>
  <c r="L5641" i="3"/>
  <c r="M5641" i="3"/>
  <c r="N5641" i="3"/>
  <c r="K5640" i="3"/>
  <c r="P5640" i="3" s="1"/>
  <c r="L5640" i="3"/>
  <c r="M5640" i="3"/>
  <c r="N5640" i="3"/>
  <c r="O304" i="4" l="1"/>
  <c r="O5642" i="3"/>
  <c r="O5640" i="3"/>
  <c r="O5641" i="3"/>
  <c r="K303" i="4"/>
  <c r="L303" i="4"/>
  <c r="M303" i="4"/>
  <c r="N303" i="4"/>
  <c r="P303" i="4"/>
  <c r="K5639" i="3"/>
  <c r="P5639" i="3" s="1"/>
  <c r="L5639" i="3"/>
  <c r="M5639" i="3"/>
  <c r="N5639" i="3"/>
  <c r="K5638" i="3"/>
  <c r="L5638" i="3"/>
  <c r="M5638" i="3"/>
  <c r="N5638" i="3"/>
  <c r="P5638" i="3"/>
  <c r="K302" i="4"/>
  <c r="L302" i="4"/>
  <c r="M302" i="4"/>
  <c r="N302" i="4"/>
  <c r="P302" i="4"/>
  <c r="K5637" i="3"/>
  <c r="L5637" i="3"/>
  <c r="M5637" i="3"/>
  <c r="N5637" i="3"/>
  <c r="P5637" i="3"/>
  <c r="K5636" i="3"/>
  <c r="L5636" i="3"/>
  <c r="M5636" i="3"/>
  <c r="N5636" i="3"/>
  <c r="P5636" i="3"/>
  <c r="N5635" i="3"/>
  <c r="M5635" i="3"/>
  <c r="L5635" i="3"/>
  <c r="K5635" i="3"/>
  <c r="P5635" i="3" s="1"/>
  <c r="L293" i="5"/>
  <c r="K1563" i="2"/>
  <c r="M1563" i="2" s="1"/>
  <c r="N1563" i="2"/>
  <c r="O1563" i="2"/>
  <c r="P1563" i="2"/>
  <c r="S1563" i="2"/>
  <c r="K5634" i="3"/>
  <c r="L5634" i="3"/>
  <c r="M5634" i="3"/>
  <c r="N5634" i="3"/>
  <c r="P5634" i="3"/>
  <c r="K1562" i="2"/>
  <c r="N1562" i="2"/>
  <c r="O1562" i="2"/>
  <c r="P1562" i="2"/>
  <c r="S1562" i="2"/>
  <c r="K5633" i="3"/>
  <c r="P5633" i="3" s="1"/>
  <c r="L5633" i="3"/>
  <c r="M5633" i="3"/>
  <c r="N5633" i="3"/>
  <c r="K5632" i="3"/>
  <c r="L5632" i="3"/>
  <c r="M5632" i="3"/>
  <c r="N5632" i="3"/>
  <c r="P5632" i="3"/>
  <c r="K5631" i="3"/>
  <c r="P5631" i="3" s="1"/>
  <c r="L5631" i="3"/>
  <c r="M5631" i="3"/>
  <c r="N5631" i="3"/>
  <c r="K5630" i="3"/>
  <c r="P5630" i="3" s="1"/>
  <c r="L5630" i="3"/>
  <c r="M5630" i="3"/>
  <c r="N5630" i="3"/>
  <c r="K5629" i="3"/>
  <c r="P5629" i="3" s="1"/>
  <c r="L5629" i="3"/>
  <c r="M5629" i="3"/>
  <c r="N5629" i="3"/>
  <c r="K1561" i="2"/>
  <c r="M1561" i="2" s="1"/>
  <c r="N1561" i="2"/>
  <c r="O1561" i="2"/>
  <c r="P1561" i="2"/>
  <c r="S1561" i="2"/>
  <c r="K5628" i="3"/>
  <c r="P5628" i="3" s="1"/>
  <c r="L5628" i="3"/>
  <c r="M5628" i="3"/>
  <c r="N5628" i="3"/>
  <c r="O303" i="4" l="1"/>
  <c r="O5629" i="3"/>
  <c r="O5633" i="3"/>
  <c r="L1561" i="2"/>
  <c r="L1562" i="2"/>
  <c r="L1563" i="2"/>
  <c r="O302" i="4"/>
  <c r="O5632" i="3"/>
  <c r="O5637" i="3"/>
  <c r="O5630" i="3"/>
  <c r="O5638" i="3"/>
  <c r="O5639" i="3"/>
  <c r="O5628" i="3"/>
  <c r="O5631" i="3"/>
  <c r="O5634" i="3"/>
  <c r="O5636" i="3"/>
  <c r="Q1561" i="2"/>
  <c r="Q1563" i="2"/>
  <c r="O5635" i="3"/>
  <c r="Q1562" i="2"/>
  <c r="M1562" i="2"/>
  <c r="K5627" i="3"/>
  <c r="P5627" i="3" s="1"/>
  <c r="L5627" i="3"/>
  <c r="M5627" i="3"/>
  <c r="N5627" i="3"/>
  <c r="K5626" i="3"/>
  <c r="P5626" i="3" s="1"/>
  <c r="L5626" i="3"/>
  <c r="M5626" i="3"/>
  <c r="N5626" i="3"/>
  <c r="K5625" i="3"/>
  <c r="P5625" i="3" s="1"/>
  <c r="L5625" i="3"/>
  <c r="M5625" i="3"/>
  <c r="N5625" i="3"/>
  <c r="K5624" i="3"/>
  <c r="P5624" i="3" s="1"/>
  <c r="L5624" i="3"/>
  <c r="M5624" i="3"/>
  <c r="N5624" i="3"/>
  <c r="K5623" i="3"/>
  <c r="P5623" i="3" s="1"/>
  <c r="L5623" i="3"/>
  <c r="M5623" i="3"/>
  <c r="N5623" i="3"/>
  <c r="K5622" i="3"/>
  <c r="P5622" i="3" s="1"/>
  <c r="L5622" i="3"/>
  <c r="M5622" i="3"/>
  <c r="N5622" i="3"/>
  <c r="K5621" i="3"/>
  <c r="P5621" i="3" s="1"/>
  <c r="L5621" i="3"/>
  <c r="M5621" i="3"/>
  <c r="N5621" i="3"/>
  <c r="K5620" i="3"/>
  <c r="P5620" i="3" s="1"/>
  <c r="L5620" i="3"/>
  <c r="M5620" i="3"/>
  <c r="N5620" i="3"/>
  <c r="K1560" i="2"/>
  <c r="N1560" i="2"/>
  <c r="O1560" i="2"/>
  <c r="P1560" i="2"/>
  <c r="S1560" i="2"/>
  <c r="K5619" i="3"/>
  <c r="P5619" i="3" s="1"/>
  <c r="L5619" i="3"/>
  <c r="M5619" i="3"/>
  <c r="N5619" i="3"/>
  <c r="L1560" i="2" l="1"/>
  <c r="O5619" i="3"/>
  <c r="O5623" i="3"/>
  <c r="O5627" i="3"/>
  <c r="O5622" i="3"/>
  <c r="O5626" i="3"/>
  <c r="O5620" i="3"/>
  <c r="O5624" i="3"/>
  <c r="O5621" i="3"/>
  <c r="O5625" i="3"/>
  <c r="Q1560" i="2"/>
  <c r="M1560" i="2"/>
  <c r="K5618" i="3"/>
  <c r="L5618" i="3"/>
  <c r="M5618" i="3"/>
  <c r="N5618" i="3"/>
  <c r="P5618" i="3"/>
  <c r="K5617" i="3"/>
  <c r="P5617" i="3" s="1"/>
  <c r="L5617" i="3"/>
  <c r="M5617" i="3"/>
  <c r="N5617" i="3"/>
  <c r="L292" i="5"/>
  <c r="K1559" i="2"/>
  <c r="M1559" i="2" s="1"/>
  <c r="N1559" i="2"/>
  <c r="O1559" i="2"/>
  <c r="P1559" i="2"/>
  <c r="S1559" i="2"/>
  <c r="K5616" i="3"/>
  <c r="P5616" i="3" s="1"/>
  <c r="L5616" i="3"/>
  <c r="M5616" i="3"/>
  <c r="N5616" i="3"/>
  <c r="L1559" i="2" l="1"/>
  <c r="Q1559" i="2"/>
  <c r="O5617" i="3"/>
  <c r="O5616" i="3"/>
  <c r="O5618" i="3"/>
  <c r="K5615" i="3"/>
  <c r="L5615" i="3"/>
  <c r="M5615" i="3"/>
  <c r="N5615" i="3"/>
  <c r="P5615" i="3"/>
  <c r="K5614" i="3"/>
  <c r="L5614" i="3"/>
  <c r="M5614" i="3"/>
  <c r="N5614" i="3"/>
  <c r="P5614" i="3"/>
  <c r="K5613" i="3"/>
  <c r="L5613" i="3"/>
  <c r="M5613" i="3"/>
  <c r="N5613" i="3"/>
  <c r="P5613" i="3"/>
  <c r="K5612" i="3"/>
  <c r="P5612" i="3" s="1"/>
  <c r="L5612" i="3"/>
  <c r="M5612" i="3"/>
  <c r="N5612" i="3"/>
  <c r="K5611" i="3"/>
  <c r="L5611" i="3"/>
  <c r="M5611" i="3"/>
  <c r="N5611" i="3"/>
  <c r="P5611" i="3"/>
  <c r="K5610" i="3"/>
  <c r="L5610" i="3"/>
  <c r="M5610" i="3"/>
  <c r="N5610" i="3"/>
  <c r="P5610" i="3"/>
  <c r="K5609" i="3"/>
  <c r="L5609" i="3"/>
  <c r="M5609" i="3"/>
  <c r="N5609" i="3"/>
  <c r="P5609" i="3"/>
  <c r="K5608" i="3"/>
  <c r="L5608" i="3"/>
  <c r="M5608" i="3"/>
  <c r="N5608" i="3"/>
  <c r="P5608" i="3"/>
  <c r="K5607" i="3"/>
  <c r="L5607" i="3"/>
  <c r="M5607" i="3"/>
  <c r="N5607" i="3"/>
  <c r="P5607" i="3"/>
  <c r="K5606" i="3"/>
  <c r="P5606" i="3" s="1"/>
  <c r="L5606" i="3"/>
  <c r="M5606" i="3"/>
  <c r="N5606" i="3"/>
  <c r="K5605" i="3"/>
  <c r="P5605" i="3" s="1"/>
  <c r="L5605" i="3"/>
  <c r="M5605" i="3"/>
  <c r="N5605" i="3"/>
  <c r="K5604" i="3"/>
  <c r="P5604" i="3" s="1"/>
  <c r="L5604" i="3"/>
  <c r="M5604" i="3"/>
  <c r="N5604" i="3"/>
  <c r="K5603" i="3"/>
  <c r="P5603" i="3" s="1"/>
  <c r="L5603" i="3"/>
  <c r="M5603" i="3"/>
  <c r="N5603" i="3"/>
  <c r="K5602" i="3"/>
  <c r="P5602" i="3" s="1"/>
  <c r="L5602" i="3"/>
  <c r="M5602" i="3"/>
  <c r="N5602" i="3"/>
  <c r="K5601" i="3"/>
  <c r="P5601" i="3" s="1"/>
  <c r="L5601" i="3"/>
  <c r="M5601" i="3"/>
  <c r="N5601" i="3"/>
  <c r="K5600" i="3"/>
  <c r="P5600" i="3" s="1"/>
  <c r="L5600" i="3"/>
  <c r="M5600" i="3"/>
  <c r="N5600" i="3"/>
  <c r="K5599" i="3"/>
  <c r="P5599" i="3" s="1"/>
  <c r="L5599" i="3"/>
  <c r="M5599" i="3"/>
  <c r="N5599" i="3"/>
  <c r="K1558" i="2"/>
  <c r="N1558" i="2"/>
  <c r="O1558" i="2"/>
  <c r="P1558" i="2"/>
  <c r="S1558" i="2"/>
  <c r="K5598" i="3"/>
  <c r="P5598" i="3" s="1"/>
  <c r="L5598" i="3"/>
  <c r="M5598" i="3"/>
  <c r="N5598" i="3"/>
  <c r="O5598" i="3" l="1"/>
  <c r="L1558" i="2"/>
  <c r="O5614" i="3"/>
  <c r="O5602" i="3"/>
  <c r="O5606" i="3"/>
  <c r="O5610" i="3"/>
  <c r="O5599" i="3"/>
  <c r="O5603" i="3"/>
  <c r="O5607" i="3"/>
  <c r="O5611" i="3"/>
  <c r="O5615" i="3"/>
  <c r="O5600" i="3"/>
  <c r="O5604" i="3"/>
  <c r="O5608" i="3"/>
  <c r="O5612" i="3"/>
  <c r="O5601" i="3"/>
  <c r="O5605" i="3"/>
  <c r="O5609" i="3"/>
  <c r="O5613" i="3"/>
  <c r="Q1558" i="2"/>
  <c r="M1558" i="2"/>
  <c r="K5364" i="3"/>
  <c r="P5364" i="3" s="1"/>
  <c r="L5364" i="3"/>
  <c r="M5364" i="3"/>
  <c r="N5364" i="3"/>
  <c r="K5363" i="3"/>
  <c r="P5363" i="3" s="1"/>
  <c r="L5363" i="3"/>
  <c r="M5363" i="3"/>
  <c r="N5363" i="3"/>
  <c r="O5364" i="3" l="1"/>
  <c r="O5363" i="3"/>
  <c r="K301" i="4"/>
  <c r="L301" i="4"/>
  <c r="M301" i="4"/>
  <c r="N301" i="4"/>
  <c r="P301" i="4"/>
  <c r="K5597" i="3"/>
  <c r="P5597" i="3" s="1"/>
  <c r="L5597" i="3"/>
  <c r="M5597" i="3"/>
  <c r="N5597" i="3"/>
  <c r="K1557" i="2"/>
  <c r="M1557" i="2" s="1"/>
  <c r="N1557" i="2"/>
  <c r="O1557" i="2"/>
  <c r="P1557" i="2"/>
  <c r="S1557" i="2"/>
  <c r="K300" i="4"/>
  <c r="L300" i="4"/>
  <c r="M300" i="4"/>
  <c r="N300" i="4"/>
  <c r="P300" i="4"/>
  <c r="K5596" i="3"/>
  <c r="L5596" i="3"/>
  <c r="M5596" i="3"/>
  <c r="N5596" i="3"/>
  <c r="P5596" i="3"/>
  <c r="K5595" i="3"/>
  <c r="L5595" i="3"/>
  <c r="M5595" i="3"/>
  <c r="N5595" i="3"/>
  <c r="P5595" i="3"/>
  <c r="K5594" i="3"/>
  <c r="P5594" i="3" s="1"/>
  <c r="L5594" i="3"/>
  <c r="M5594" i="3"/>
  <c r="N5594" i="3"/>
  <c r="K1556" i="2"/>
  <c r="M1556" i="2" s="1"/>
  <c r="N1556" i="2"/>
  <c r="O1556" i="2"/>
  <c r="P1556" i="2"/>
  <c r="S1556" i="2"/>
  <c r="K5593" i="3"/>
  <c r="P5593" i="3" s="1"/>
  <c r="L5593" i="3"/>
  <c r="M5593" i="3"/>
  <c r="N5593" i="3"/>
  <c r="K5592" i="3"/>
  <c r="P5592" i="3" s="1"/>
  <c r="L5592" i="3"/>
  <c r="M5592" i="3"/>
  <c r="N5592" i="3"/>
  <c r="L291" i="5"/>
  <c r="K1555" i="2"/>
  <c r="N1555" i="2"/>
  <c r="O1555" i="2"/>
  <c r="P1555" i="2"/>
  <c r="S1555" i="2"/>
  <c r="K5591" i="3"/>
  <c r="L5591" i="3"/>
  <c r="M5591" i="3"/>
  <c r="N5591" i="3"/>
  <c r="P5591" i="3"/>
  <c r="L1555" i="2" l="1"/>
  <c r="L1556" i="2"/>
  <c r="L1557" i="2"/>
  <c r="O300" i="4"/>
  <c r="O301" i="4"/>
  <c r="O5593" i="3"/>
  <c r="O5591" i="3"/>
  <c r="O5597" i="3"/>
  <c r="O5596" i="3"/>
  <c r="O5595" i="3"/>
  <c r="Q1557" i="2"/>
  <c r="O5592" i="3"/>
  <c r="O5594" i="3"/>
  <c r="Q1556" i="2"/>
  <c r="Q1555" i="2"/>
  <c r="M1555" i="2"/>
  <c r="K5590" i="3"/>
  <c r="P5590" i="3" s="1"/>
  <c r="L5590" i="3"/>
  <c r="M5590" i="3"/>
  <c r="N5590" i="3"/>
  <c r="K5589" i="3"/>
  <c r="L5589" i="3"/>
  <c r="M5589" i="3"/>
  <c r="N5589" i="3"/>
  <c r="P5589" i="3"/>
  <c r="K5588" i="3"/>
  <c r="L5588" i="3"/>
  <c r="M5588" i="3"/>
  <c r="N5588" i="3"/>
  <c r="P5588" i="3"/>
  <c r="K5587" i="3"/>
  <c r="P5587" i="3" s="1"/>
  <c r="L5587" i="3"/>
  <c r="M5587" i="3"/>
  <c r="N5587" i="3"/>
  <c r="K5586" i="3"/>
  <c r="L5586" i="3"/>
  <c r="M5586" i="3"/>
  <c r="N5586" i="3"/>
  <c r="P5586" i="3"/>
  <c r="K5585" i="3"/>
  <c r="P5585" i="3" s="1"/>
  <c r="L5585" i="3"/>
  <c r="M5585" i="3"/>
  <c r="N5585" i="3"/>
  <c r="K5584" i="3"/>
  <c r="P5584" i="3" s="1"/>
  <c r="L5584" i="3"/>
  <c r="M5584" i="3"/>
  <c r="N5584" i="3"/>
  <c r="K5583" i="3"/>
  <c r="P5583" i="3" s="1"/>
  <c r="L5583" i="3"/>
  <c r="M5583" i="3"/>
  <c r="N5583" i="3"/>
  <c r="K5582" i="3"/>
  <c r="P5582" i="3" s="1"/>
  <c r="L5582" i="3"/>
  <c r="M5582" i="3"/>
  <c r="N5582" i="3"/>
  <c r="K5581" i="3"/>
  <c r="P5581" i="3" s="1"/>
  <c r="L5581" i="3"/>
  <c r="M5581" i="3"/>
  <c r="N5581" i="3"/>
  <c r="K5580" i="3"/>
  <c r="P5580" i="3" s="1"/>
  <c r="L5580" i="3"/>
  <c r="M5580" i="3"/>
  <c r="N5580" i="3"/>
  <c r="K5579" i="3"/>
  <c r="P5579" i="3" s="1"/>
  <c r="L5579" i="3"/>
  <c r="M5579" i="3"/>
  <c r="N5579" i="3"/>
  <c r="K5578" i="3"/>
  <c r="P5578" i="3" s="1"/>
  <c r="L5578" i="3"/>
  <c r="M5578" i="3"/>
  <c r="N5578" i="3"/>
  <c r="K1554" i="2"/>
  <c r="M1554" i="2" s="1"/>
  <c r="N1554" i="2"/>
  <c r="O1554" i="2"/>
  <c r="P1554" i="2"/>
  <c r="S1554" i="2"/>
  <c r="K5577" i="3"/>
  <c r="P5577" i="3" s="1"/>
  <c r="L5577" i="3"/>
  <c r="M5577" i="3"/>
  <c r="N5577" i="3"/>
  <c r="L1554" i="2" l="1"/>
  <c r="Q1554" i="2"/>
  <c r="O5581" i="3"/>
  <c r="O5585" i="3"/>
  <c r="O5589" i="3"/>
  <c r="O5578" i="3"/>
  <c r="O5582" i="3"/>
  <c r="O5586" i="3"/>
  <c r="O5590" i="3"/>
  <c r="O5577" i="3"/>
  <c r="O5580" i="3"/>
  <c r="O5584" i="3"/>
  <c r="O5579" i="3"/>
  <c r="O5583" i="3"/>
  <c r="O5587" i="3"/>
  <c r="O5588" i="3"/>
  <c r="K5576" i="3"/>
  <c r="P5576" i="3" s="1"/>
  <c r="L5576" i="3"/>
  <c r="M5576" i="3"/>
  <c r="N5576" i="3"/>
  <c r="K5575" i="3"/>
  <c r="P5575" i="3" s="1"/>
  <c r="L5575" i="3"/>
  <c r="M5575" i="3"/>
  <c r="N5575" i="3"/>
  <c r="K5574" i="3"/>
  <c r="P5574" i="3" s="1"/>
  <c r="L5574" i="3"/>
  <c r="M5574" i="3"/>
  <c r="N5574" i="3"/>
  <c r="K1553" i="2"/>
  <c r="M1553" i="2" s="1"/>
  <c r="N1553" i="2"/>
  <c r="O1553" i="2"/>
  <c r="P1553" i="2"/>
  <c r="S1553" i="2"/>
  <c r="K5573" i="3"/>
  <c r="P5573" i="3" s="1"/>
  <c r="L5573" i="3"/>
  <c r="M5573" i="3"/>
  <c r="N5573" i="3"/>
  <c r="L1553" i="2" l="1"/>
  <c r="O5574" i="3"/>
  <c r="O5575" i="3"/>
  <c r="O5573" i="3"/>
  <c r="O5576" i="3"/>
  <c r="Q1553" i="2"/>
  <c r="K5572" i="3"/>
  <c r="P5572" i="3" s="1"/>
  <c r="L5572" i="3"/>
  <c r="M5572" i="3"/>
  <c r="N5572" i="3"/>
  <c r="K1552" i="2"/>
  <c r="N1552" i="2"/>
  <c r="O1552" i="2"/>
  <c r="P1552" i="2"/>
  <c r="S1552" i="2"/>
  <c r="K5571" i="3"/>
  <c r="P5571" i="3" s="1"/>
  <c r="L5571" i="3"/>
  <c r="M5571" i="3"/>
  <c r="N5571" i="3"/>
  <c r="O5572" i="3" l="1"/>
  <c r="L1552" i="2"/>
  <c r="O5571" i="3"/>
  <c r="Q1552" i="2"/>
  <c r="M1552" i="2"/>
  <c r="K5570" i="3"/>
  <c r="P5570" i="3" s="1"/>
  <c r="L5570" i="3"/>
  <c r="M5570" i="3"/>
  <c r="N5570" i="3"/>
  <c r="L290" i="5"/>
  <c r="K1551" i="2"/>
  <c r="M1551" i="2" s="1"/>
  <c r="N1551" i="2"/>
  <c r="O1551" i="2"/>
  <c r="P1551" i="2"/>
  <c r="S1551" i="2"/>
  <c r="K5569" i="3"/>
  <c r="P5569" i="3" s="1"/>
  <c r="L5569" i="3"/>
  <c r="M5569" i="3"/>
  <c r="N5569" i="3"/>
  <c r="L1551" i="2" l="1"/>
  <c r="O5569" i="3"/>
  <c r="O5570" i="3"/>
  <c r="Q1551" i="2"/>
  <c r="K5568" i="3"/>
  <c r="P5568" i="3" s="1"/>
  <c r="L5568" i="3"/>
  <c r="M5568" i="3"/>
  <c r="N5568" i="3"/>
  <c r="K5567" i="3"/>
  <c r="L5567" i="3"/>
  <c r="M5567" i="3"/>
  <c r="N5567" i="3"/>
  <c r="P5567" i="3"/>
  <c r="K5566" i="3"/>
  <c r="P5566" i="3" s="1"/>
  <c r="L5566" i="3"/>
  <c r="M5566" i="3"/>
  <c r="N5566" i="3"/>
  <c r="K5565" i="3"/>
  <c r="P5565" i="3" s="1"/>
  <c r="L5565" i="3"/>
  <c r="M5565" i="3"/>
  <c r="N5565" i="3"/>
  <c r="K5564" i="3"/>
  <c r="P5564" i="3" s="1"/>
  <c r="L5564" i="3"/>
  <c r="M5564" i="3"/>
  <c r="N5564" i="3"/>
  <c r="K5563" i="3"/>
  <c r="P5563" i="3" s="1"/>
  <c r="L5563" i="3"/>
  <c r="M5563" i="3"/>
  <c r="N5563" i="3"/>
  <c r="K5562" i="3"/>
  <c r="P5562" i="3" s="1"/>
  <c r="L5562" i="3"/>
  <c r="M5562" i="3"/>
  <c r="N5562" i="3"/>
  <c r="K5561" i="3"/>
  <c r="P5561" i="3" s="1"/>
  <c r="L5561" i="3"/>
  <c r="M5561" i="3"/>
  <c r="N5561" i="3"/>
  <c r="K5560" i="3"/>
  <c r="P5560" i="3" s="1"/>
  <c r="L5560" i="3"/>
  <c r="M5560" i="3"/>
  <c r="N5560" i="3"/>
  <c r="K5559" i="3"/>
  <c r="P5559" i="3" s="1"/>
  <c r="L5559" i="3"/>
  <c r="M5559" i="3"/>
  <c r="N5559" i="3"/>
  <c r="K1550" i="2"/>
  <c r="M1550" i="2" s="1"/>
  <c r="N1550" i="2"/>
  <c r="L1550" i="2" s="1"/>
  <c r="O1550" i="2"/>
  <c r="P1550" i="2"/>
  <c r="S1550" i="2"/>
  <c r="K5558" i="3"/>
  <c r="P5558" i="3" s="1"/>
  <c r="L5558" i="3"/>
  <c r="M5558" i="3"/>
  <c r="N5558" i="3"/>
  <c r="Q1550" i="2" l="1"/>
  <c r="O5559" i="3"/>
  <c r="O5563" i="3"/>
  <c r="O5567" i="3"/>
  <c r="O5560" i="3"/>
  <c r="O5564" i="3"/>
  <c r="O5568" i="3"/>
  <c r="O5558" i="3"/>
  <c r="O5561" i="3"/>
  <c r="O5565" i="3"/>
  <c r="O5562" i="3"/>
  <c r="O5566" i="3"/>
  <c r="K5557" i="3"/>
  <c r="P5557" i="3" s="1"/>
  <c r="L5557" i="3"/>
  <c r="M5557" i="3"/>
  <c r="N5557" i="3"/>
  <c r="O5557" i="3" l="1"/>
  <c r="K5556" i="3"/>
  <c r="P5556" i="3" s="1"/>
  <c r="L5556" i="3"/>
  <c r="M5556" i="3"/>
  <c r="N5556" i="3"/>
  <c r="O5556" i="3" l="1"/>
  <c r="A2" i="31"/>
  <c r="K5555" i="3"/>
  <c r="L5555" i="3"/>
  <c r="M5555" i="3"/>
  <c r="N5555" i="3"/>
  <c r="P5555" i="3"/>
  <c r="K5554" i="3"/>
  <c r="P5554" i="3" s="1"/>
  <c r="L5554" i="3"/>
  <c r="M5554" i="3"/>
  <c r="N5554" i="3"/>
  <c r="K5553" i="3"/>
  <c r="P5553" i="3" s="1"/>
  <c r="L5553" i="3"/>
  <c r="M5553" i="3"/>
  <c r="N5553" i="3"/>
  <c r="K5552" i="3"/>
  <c r="P5552" i="3" s="1"/>
  <c r="L5552" i="3"/>
  <c r="M5552" i="3"/>
  <c r="N5552" i="3"/>
  <c r="K5551" i="3"/>
  <c r="P5551" i="3" s="1"/>
  <c r="L5551" i="3"/>
  <c r="M5551" i="3"/>
  <c r="N5551" i="3"/>
  <c r="K5550" i="3"/>
  <c r="P5550" i="3" s="1"/>
  <c r="L5550" i="3"/>
  <c r="M5550" i="3"/>
  <c r="N5550" i="3"/>
  <c r="K5549" i="3"/>
  <c r="P5549" i="3" s="1"/>
  <c r="L5549" i="3"/>
  <c r="M5549" i="3"/>
  <c r="N5549" i="3"/>
  <c r="K1549" i="2"/>
  <c r="N1549" i="2"/>
  <c r="O1549" i="2"/>
  <c r="P1549" i="2"/>
  <c r="S1549" i="2"/>
  <c r="K5548" i="3"/>
  <c r="P5548" i="3" s="1"/>
  <c r="L5548" i="3"/>
  <c r="M5548" i="3"/>
  <c r="N5548" i="3"/>
  <c r="O5555" i="3" l="1"/>
  <c r="L1549" i="2"/>
  <c r="O5551" i="3"/>
  <c r="O5548" i="3"/>
  <c r="O5552" i="3"/>
  <c r="O5549" i="3"/>
  <c r="O5553" i="3"/>
  <c r="O5550" i="3"/>
  <c r="O5554" i="3"/>
  <c r="Q1549" i="2"/>
  <c r="M1549" i="2"/>
  <c r="K299" i="4"/>
  <c r="L299" i="4"/>
  <c r="M299" i="4"/>
  <c r="N299" i="4"/>
  <c r="P299" i="4"/>
  <c r="K298" i="4"/>
  <c r="L298" i="4"/>
  <c r="M298" i="4"/>
  <c r="N298" i="4"/>
  <c r="P298" i="4"/>
  <c r="K5547" i="3"/>
  <c r="P5547" i="3" s="1"/>
  <c r="L5547" i="3"/>
  <c r="M5547" i="3"/>
  <c r="N5547" i="3"/>
  <c r="K5546" i="3"/>
  <c r="P5546" i="3" s="1"/>
  <c r="L5546" i="3"/>
  <c r="M5546" i="3"/>
  <c r="N5546" i="3"/>
  <c r="K5545" i="3"/>
  <c r="P5545" i="3" s="1"/>
  <c r="L5545" i="3"/>
  <c r="M5545" i="3"/>
  <c r="N5545" i="3"/>
  <c r="K5544" i="3"/>
  <c r="P5544" i="3" s="1"/>
  <c r="L5544" i="3"/>
  <c r="M5544" i="3"/>
  <c r="N5544" i="3"/>
  <c r="K5543" i="3"/>
  <c r="P5543" i="3" s="1"/>
  <c r="L5543" i="3"/>
  <c r="M5543" i="3"/>
  <c r="N5543" i="3"/>
  <c r="M78" i="6"/>
  <c r="K1548" i="2"/>
  <c r="M1548" i="2" s="1"/>
  <c r="N1548" i="2"/>
  <c r="O1548" i="2"/>
  <c r="P1548" i="2"/>
  <c r="S1548" i="2"/>
  <c r="K5542" i="3"/>
  <c r="P5542" i="3" s="1"/>
  <c r="L5542" i="3"/>
  <c r="M5542" i="3"/>
  <c r="N5542" i="3"/>
  <c r="O299" i="4" l="1"/>
  <c r="L1548" i="2"/>
  <c r="O298" i="4"/>
  <c r="O5547" i="3"/>
  <c r="O5546" i="3"/>
  <c r="O5543" i="3"/>
  <c r="O5542" i="3"/>
  <c r="O5544" i="3"/>
  <c r="O5545" i="3"/>
  <c r="Q1548" i="2"/>
  <c r="K5541" i="3"/>
  <c r="P5541" i="3" s="1"/>
  <c r="L5541" i="3"/>
  <c r="M5541" i="3"/>
  <c r="N5541" i="3"/>
  <c r="K5540" i="3"/>
  <c r="L5540" i="3"/>
  <c r="M5540" i="3"/>
  <c r="N5540" i="3"/>
  <c r="P5540" i="3"/>
  <c r="K5539" i="3"/>
  <c r="L5539" i="3"/>
  <c r="M5539" i="3"/>
  <c r="N5539" i="3"/>
  <c r="P5539" i="3"/>
  <c r="K5538" i="3"/>
  <c r="P5538" i="3" s="1"/>
  <c r="L5538" i="3"/>
  <c r="M5538" i="3"/>
  <c r="N5538" i="3"/>
  <c r="K5537" i="3"/>
  <c r="P5537" i="3" s="1"/>
  <c r="L5537" i="3"/>
  <c r="M5537" i="3"/>
  <c r="N5537" i="3"/>
  <c r="K5536" i="3"/>
  <c r="P5536" i="3" s="1"/>
  <c r="L5536" i="3"/>
  <c r="M5536" i="3"/>
  <c r="N5536" i="3"/>
  <c r="K5535" i="3"/>
  <c r="P5535" i="3" s="1"/>
  <c r="L5535" i="3"/>
  <c r="M5535" i="3"/>
  <c r="N5535" i="3"/>
  <c r="L289" i="5"/>
  <c r="K1547" i="2"/>
  <c r="N1547" i="2"/>
  <c r="O1547" i="2"/>
  <c r="P1547" i="2"/>
  <c r="S1547" i="2"/>
  <c r="K5534" i="3"/>
  <c r="P5534" i="3" s="1"/>
  <c r="L5534" i="3"/>
  <c r="M5534" i="3"/>
  <c r="N5534" i="3"/>
  <c r="L1547" i="2" l="1"/>
  <c r="O5534" i="3"/>
  <c r="O5538" i="3"/>
  <c r="O5535" i="3"/>
  <c r="O5539" i="3"/>
  <c r="O5536" i="3"/>
  <c r="O5540" i="3"/>
  <c r="O5537" i="3"/>
  <c r="O5541" i="3"/>
  <c r="Q1547" i="2"/>
  <c r="M1547" i="2"/>
  <c r="K1546" i="2"/>
  <c r="M1546" i="2" s="1"/>
  <c r="N1546" i="2"/>
  <c r="O1546" i="2"/>
  <c r="P1546" i="2"/>
  <c r="S1546" i="2"/>
  <c r="K297" i="4"/>
  <c r="L297" i="4"/>
  <c r="M297" i="4"/>
  <c r="O297" i="4" s="1"/>
  <c r="N297" i="4"/>
  <c r="P297" i="4"/>
  <c r="K5533" i="3"/>
  <c r="L5533" i="3"/>
  <c r="M5533" i="3"/>
  <c r="N5533" i="3"/>
  <c r="P5533" i="3"/>
  <c r="K5532" i="3"/>
  <c r="P5532" i="3" s="1"/>
  <c r="L5532" i="3"/>
  <c r="M5532" i="3"/>
  <c r="N5532" i="3"/>
  <c r="K5531" i="3"/>
  <c r="P5531" i="3" s="1"/>
  <c r="L5531" i="3"/>
  <c r="M5531" i="3"/>
  <c r="N5531" i="3"/>
  <c r="K5530" i="3"/>
  <c r="P5530" i="3" s="1"/>
  <c r="L5530" i="3"/>
  <c r="M5530" i="3"/>
  <c r="N5530" i="3"/>
  <c r="K5529" i="3"/>
  <c r="P5529" i="3" s="1"/>
  <c r="L5529" i="3"/>
  <c r="M5529" i="3"/>
  <c r="N5529" i="3"/>
  <c r="K5528" i="3"/>
  <c r="P5528" i="3" s="1"/>
  <c r="L5528" i="3"/>
  <c r="M5528" i="3"/>
  <c r="N5528" i="3"/>
  <c r="K5527" i="3"/>
  <c r="P5527" i="3" s="1"/>
  <c r="L5527" i="3"/>
  <c r="M5527" i="3"/>
  <c r="N5527" i="3"/>
  <c r="K5526" i="3"/>
  <c r="P5526" i="3" s="1"/>
  <c r="L5526" i="3"/>
  <c r="M5526" i="3"/>
  <c r="N5526" i="3"/>
  <c r="K5525" i="3"/>
  <c r="P5525" i="3" s="1"/>
  <c r="L5525" i="3"/>
  <c r="M5525" i="3"/>
  <c r="N5525" i="3"/>
  <c r="K1545" i="2"/>
  <c r="M1545" i="2" s="1"/>
  <c r="N1545" i="2"/>
  <c r="O1545" i="2"/>
  <c r="P1545" i="2"/>
  <c r="S1545" i="2"/>
  <c r="K5524" i="3"/>
  <c r="P5524" i="3" s="1"/>
  <c r="L5524" i="3"/>
  <c r="M5524" i="3"/>
  <c r="N5524" i="3"/>
  <c r="L1546" i="2" l="1"/>
  <c r="L1545" i="2"/>
  <c r="O5530" i="3"/>
  <c r="O5524" i="3"/>
  <c r="O5526" i="3"/>
  <c r="O5527" i="3"/>
  <c r="O5525" i="3"/>
  <c r="O5529" i="3"/>
  <c r="O5533" i="3"/>
  <c r="O5531" i="3"/>
  <c r="O5528" i="3"/>
  <c r="O5532" i="3"/>
  <c r="Q1546" i="2"/>
  <c r="Q1545" i="2"/>
  <c r="K5523" i="3"/>
  <c r="P5523" i="3" s="1"/>
  <c r="L5523" i="3"/>
  <c r="M5523" i="3"/>
  <c r="N5523" i="3"/>
  <c r="K5522" i="3"/>
  <c r="P5522" i="3" s="1"/>
  <c r="L5522" i="3"/>
  <c r="M5522" i="3"/>
  <c r="N5522" i="3"/>
  <c r="K5521" i="3"/>
  <c r="P5521" i="3" s="1"/>
  <c r="L5521" i="3"/>
  <c r="M5521" i="3"/>
  <c r="N5521" i="3"/>
  <c r="K5520" i="3"/>
  <c r="P5520" i="3" s="1"/>
  <c r="L5520" i="3"/>
  <c r="M5520" i="3"/>
  <c r="N5520" i="3"/>
  <c r="K5519" i="3"/>
  <c r="P5519" i="3" s="1"/>
  <c r="L5519" i="3"/>
  <c r="M5519" i="3"/>
  <c r="N5519" i="3"/>
  <c r="K5518" i="3"/>
  <c r="P5518" i="3" s="1"/>
  <c r="L5518" i="3"/>
  <c r="M5518" i="3"/>
  <c r="N5518" i="3"/>
  <c r="K1544" i="2"/>
  <c r="M1544" i="2"/>
  <c r="N1544" i="2"/>
  <c r="O1544" i="2"/>
  <c r="P1544" i="2"/>
  <c r="S1544" i="2"/>
  <c r="K5517" i="3"/>
  <c r="P5517" i="3" s="1"/>
  <c r="L5517" i="3"/>
  <c r="M5517" i="3"/>
  <c r="N5517" i="3"/>
  <c r="L1544" i="2" l="1"/>
  <c r="O5517" i="3"/>
  <c r="O5519" i="3"/>
  <c r="O5523" i="3"/>
  <c r="O5518" i="3"/>
  <c r="O5522" i="3"/>
  <c r="O5520" i="3"/>
  <c r="O5521" i="3"/>
  <c r="Q1544" i="2"/>
  <c r="K5516" i="3"/>
  <c r="P5516" i="3" s="1"/>
  <c r="L5516" i="3"/>
  <c r="M5516" i="3"/>
  <c r="N5516" i="3"/>
  <c r="K5515" i="3"/>
  <c r="L5515" i="3"/>
  <c r="M5515" i="3"/>
  <c r="N5515" i="3"/>
  <c r="P5515" i="3"/>
  <c r="K5514" i="3"/>
  <c r="P5514" i="3" s="1"/>
  <c r="L5514" i="3"/>
  <c r="M5514" i="3"/>
  <c r="N5514" i="3"/>
  <c r="K5513" i="3"/>
  <c r="P5513" i="3" s="1"/>
  <c r="L5513" i="3"/>
  <c r="M5513" i="3"/>
  <c r="N5513" i="3"/>
  <c r="K296" i="4"/>
  <c r="L296" i="4"/>
  <c r="M296" i="4"/>
  <c r="N296" i="4"/>
  <c r="P296" i="4"/>
  <c r="K5512" i="3"/>
  <c r="P5512" i="3" s="1"/>
  <c r="L5512" i="3"/>
  <c r="M5512" i="3"/>
  <c r="N5512" i="3"/>
  <c r="K5511" i="3"/>
  <c r="P5511" i="3" s="1"/>
  <c r="L5511" i="3"/>
  <c r="M5511" i="3"/>
  <c r="N5511" i="3"/>
  <c r="K5510" i="3"/>
  <c r="P5510" i="3" s="1"/>
  <c r="L5510" i="3"/>
  <c r="M5510" i="3"/>
  <c r="N5510" i="3"/>
  <c r="K5509" i="3"/>
  <c r="P5509" i="3" s="1"/>
  <c r="L5509" i="3"/>
  <c r="M5509" i="3"/>
  <c r="N5509" i="3"/>
  <c r="K1543" i="2"/>
  <c r="M1543" i="2" s="1"/>
  <c r="N1543" i="2"/>
  <c r="O1543" i="2"/>
  <c r="P1543" i="2"/>
  <c r="S1543" i="2"/>
  <c r="K5508" i="3"/>
  <c r="P5508" i="3" s="1"/>
  <c r="L5508" i="3"/>
  <c r="M5508" i="3"/>
  <c r="N5508" i="3"/>
  <c r="L1543" i="2" l="1"/>
  <c r="O296" i="4"/>
  <c r="O5512" i="3"/>
  <c r="O5515" i="3"/>
  <c r="O5516" i="3"/>
  <c r="O5508" i="3"/>
  <c r="O5514" i="3"/>
  <c r="O5509" i="3"/>
  <c r="O5513" i="3"/>
  <c r="O5510" i="3"/>
  <c r="O5511" i="3"/>
  <c r="Q1543" i="2"/>
  <c r="K5507" i="3"/>
  <c r="P5507" i="3" s="1"/>
  <c r="L5507" i="3"/>
  <c r="M5507" i="3"/>
  <c r="N5507" i="3"/>
  <c r="L288" i="5"/>
  <c r="K1542" i="2"/>
  <c r="M1542" i="2"/>
  <c r="N1542" i="2"/>
  <c r="L1542" i="2" s="1"/>
  <c r="O1542" i="2"/>
  <c r="P1542" i="2"/>
  <c r="S1542" i="2"/>
  <c r="K5506" i="3"/>
  <c r="P5506" i="3" s="1"/>
  <c r="L5506" i="3"/>
  <c r="M5506" i="3"/>
  <c r="N5506" i="3"/>
  <c r="O5506" i="3" l="1"/>
  <c r="O5507" i="3"/>
  <c r="Q1542" i="2"/>
  <c r="K5505" i="3"/>
  <c r="P5505" i="3" s="1"/>
  <c r="L5505" i="3"/>
  <c r="M5505" i="3"/>
  <c r="N5505" i="3"/>
  <c r="K5504" i="3"/>
  <c r="P5504" i="3" s="1"/>
  <c r="L5504" i="3"/>
  <c r="M5504" i="3"/>
  <c r="N5504" i="3"/>
  <c r="K5503" i="3"/>
  <c r="P5503" i="3" s="1"/>
  <c r="L5503" i="3"/>
  <c r="M5503" i="3"/>
  <c r="N5503" i="3"/>
  <c r="K5502" i="3"/>
  <c r="P5502" i="3" s="1"/>
  <c r="L5502" i="3"/>
  <c r="M5502" i="3"/>
  <c r="N5502" i="3"/>
  <c r="K5501" i="3"/>
  <c r="P5501" i="3" s="1"/>
  <c r="L5501" i="3"/>
  <c r="M5501" i="3"/>
  <c r="N5501" i="3"/>
  <c r="K5500" i="3"/>
  <c r="P5500" i="3" s="1"/>
  <c r="L5500" i="3"/>
  <c r="M5500" i="3"/>
  <c r="N5500" i="3"/>
  <c r="K5499" i="3"/>
  <c r="P5499" i="3" s="1"/>
  <c r="L5499" i="3"/>
  <c r="M5499" i="3"/>
  <c r="N5499" i="3"/>
  <c r="K5498" i="3"/>
  <c r="P5498" i="3" s="1"/>
  <c r="L5498" i="3"/>
  <c r="M5498" i="3"/>
  <c r="N5498" i="3"/>
  <c r="K5497" i="3"/>
  <c r="P5497" i="3" s="1"/>
  <c r="L5497" i="3"/>
  <c r="M5497" i="3"/>
  <c r="N5497" i="3"/>
  <c r="K5496" i="3"/>
  <c r="P5496" i="3" s="1"/>
  <c r="L5496" i="3"/>
  <c r="M5496" i="3"/>
  <c r="N5496" i="3"/>
  <c r="K5495" i="3"/>
  <c r="P5495" i="3" s="1"/>
  <c r="L5495" i="3"/>
  <c r="M5495" i="3"/>
  <c r="N5495" i="3"/>
  <c r="K5494" i="3"/>
  <c r="P5494" i="3" s="1"/>
  <c r="L5494" i="3"/>
  <c r="M5494" i="3"/>
  <c r="N5494" i="3"/>
  <c r="K5493" i="3"/>
  <c r="P5493" i="3" s="1"/>
  <c r="L5493" i="3"/>
  <c r="M5493" i="3"/>
  <c r="N5493" i="3"/>
  <c r="K1541" i="2"/>
  <c r="M1541" i="2" s="1"/>
  <c r="N1541" i="2"/>
  <c r="O1541" i="2"/>
  <c r="P1541" i="2"/>
  <c r="S1541" i="2"/>
  <c r="K5492" i="3"/>
  <c r="P5492" i="3" s="1"/>
  <c r="L5492" i="3"/>
  <c r="M5492" i="3"/>
  <c r="N5492" i="3"/>
  <c r="L1541" i="2" l="1"/>
  <c r="O5492" i="3"/>
  <c r="O5495" i="3"/>
  <c r="O5499" i="3"/>
  <c r="O5503" i="3"/>
  <c r="O5496" i="3"/>
  <c r="O5500" i="3"/>
  <c r="O5504" i="3"/>
  <c r="O5493" i="3"/>
  <c r="O5497" i="3"/>
  <c r="O5501" i="3"/>
  <c r="O5505" i="3"/>
  <c r="O5494" i="3"/>
  <c r="O5498" i="3"/>
  <c r="O5502" i="3"/>
  <c r="Q1541" i="2"/>
  <c r="K5491" i="3"/>
  <c r="P5491" i="3" s="1"/>
  <c r="L5491" i="3"/>
  <c r="M5491" i="3"/>
  <c r="N5491" i="3"/>
  <c r="K5490" i="3"/>
  <c r="P5490" i="3" s="1"/>
  <c r="L5490" i="3"/>
  <c r="M5490" i="3"/>
  <c r="N5490" i="3"/>
  <c r="K1540" i="2"/>
  <c r="M1540" i="2" s="1"/>
  <c r="N1540" i="2"/>
  <c r="O1540" i="2"/>
  <c r="P1540" i="2"/>
  <c r="S1540" i="2"/>
  <c r="K5489" i="3"/>
  <c r="P5489" i="3" s="1"/>
  <c r="L5489" i="3"/>
  <c r="M5489" i="3"/>
  <c r="N5489" i="3"/>
  <c r="L1540" i="2" l="1"/>
  <c r="O5489" i="3"/>
  <c r="O5491" i="3"/>
  <c r="O5490" i="3"/>
  <c r="Q1540" i="2"/>
  <c r="K5488" i="3"/>
  <c r="P5488" i="3" s="1"/>
  <c r="L5488" i="3"/>
  <c r="M5488" i="3"/>
  <c r="N5488" i="3"/>
  <c r="K5487" i="3"/>
  <c r="P5487" i="3" s="1"/>
  <c r="L5487" i="3"/>
  <c r="M5487" i="3"/>
  <c r="N5487" i="3"/>
  <c r="K1539" i="2"/>
  <c r="M1539" i="2"/>
  <c r="N1539" i="2"/>
  <c r="O1539" i="2"/>
  <c r="P1539" i="2"/>
  <c r="S1539" i="2"/>
  <c r="K5486" i="3"/>
  <c r="P5486" i="3" s="1"/>
  <c r="L5486" i="3"/>
  <c r="M5486" i="3"/>
  <c r="N5486" i="3"/>
  <c r="L1539" i="2" l="1"/>
  <c r="O5486" i="3"/>
  <c r="O5488" i="3"/>
  <c r="O5487" i="3"/>
  <c r="Q1539" i="2"/>
  <c r="K5485" i="3"/>
  <c r="P5485" i="3" s="1"/>
  <c r="L5485" i="3"/>
  <c r="M5485" i="3"/>
  <c r="N5485" i="3"/>
  <c r="K5484" i="3"/>
  <c r="P5484" i="3" s="1"/>
  <c r="L5484" i="3"/>
  <c r="M5484" i="3"/>
  <c r="N5484" i="3"/>
  <c r="K5483" i="3"/>
  <c r="P5483" i="3" s="1"/>
  <c r="L5483" i="3"/>
  <c r="M5483" i="3"/>
  <c r="N5483" i="3"/>
  <c r="K5482" i="3"/>
  <c r="P5482" i="3" s="1"/>
  <c r="L5482" i="3"/>
  <c r="M5482" i="3"/>
  <c r="N5482" i="3"/>
  <c r="K5481" i="3"/>
  <c r="P5481" i="3" s="1"/>
  <c r="L5481" i="3"/>
  <c r="M5481" i="3"/>
  <c r="N5481" i="3"/>
  <c r="K5480" i="3"/>
  <c r="P5480" i="3" s="1"/>
  <c r="L5480" i="3"/>
  <c r="M5480" i="3"/>
  <c r="N5480" i="3"/>
  <c r="L287" i="5"/>
  <c r="K1538" i="2"/>
  <c r="M1538" i="2" s="1"/>
  <c r="N1538" i="2"/>
  <c r="O1538" i="2"/>
  <c r="P1538" i="2"/>
  <c r="S1538" i="2"/>
  <c r="K5479" i="3"/>
  <c r="P5479" i="3" s="1"/>
  <c r="L5479" i="3"/>
  <c r="M5479" i="3"/>
  <c r="N5479" i="3"/>
  <c r="L1538" i="2" l="1"/>
  <c r="O5485" i="3"/>
  <c r="O5479" i="3"/>
  <c r="O5484" i="3"/>
  <c r="Q1538" i="2"/>
  <c r="O5480" i="3"/>
  <c r="O5481" i="3"/>
  <c r="O5482" i="3"/>
  <c r="O5483" i="3"/>
  <c r="K5478" i="3"/>
  <c r="L5478" i="3"/>
  <c r="M5478" i="3"/>
  <c r="N5478" i="3"/>
  <c r="P5478" i="3"/>
  <c r="K5477" i="3"/>
  <c r="L5477" i="3"/>
  <c r="M5477" i="3"/>
  <c r="N5477" i="3"/>
  <c r="P5477" i="3"/>
  <c r="K5476" i="3"/>
  <c r="P5476" i="3" s="1"/>
  <c r="L5476" i="3"/>
  <c r="M5476" i="3"/>
  <c r="N5476" i="3"/>
  <c r="K5475" i="3"/>
  <c r="L5475" i="3"/>
  <c r="M5475" i="3"/>
  <c r="N5475" i="3"/>
  <c r="P5475" i="3"/>
  <c r="K5474" i="3"/>
  <c r="L5474" i="3"/>
  <c r="M5474" i="3"/>
  <c r="N5474" i="3"/>
  <c r="P5474" i="3"/>
  <c r="K5473" i="3"/>
  <c r="L5473" i="3"/>
  <c r="M5473" i="3"/>
  <c r="N5473" i="3"/>
  <c r="P5473" i="3"/>
  <c r="K5472" i="3"/>
  <c r="L5472" i="3"/>
  <c r="M5472" i="3"/>
  <c r="N5472" i="3"/>
  <c r="P5472" i="3"/>
  <c r="K5471" i="3"/>
  <c r="L5471" i="3"/>
  <c r="M5471" i="3"/>
  <c r="N5471" i="3"/>
  <c r="P5471" i="3"/>
  <c r="K5470" i="3"/>
  <c r="L5470" i="3"/>
  <c r="M5470" i="3"/>
  <c r="N5470" i="3"/>
  <c r="P5470" i="3"/>
  <c r="K5469" i="3"/>
  <c r="L5469" i="3"/>
  <c r="M5469" i="3"/>
  <c r="N5469" i="3"/>
  <c r="P5469" i="3"/>
  <c r="K5468" i="3"/>
  <c r="P5468" i="3" s="1"/>
  <c r="L5468" i="3"/>
  <c r="M5468" i="3"/>
  <c r="N5468" i="3"/>
  <c r="K5467" i="3"/>
  <c r="P5467" i="3" s="1"/>
  <c r="L5467" i="3"/>
  <c r="M5467" i="3"/>
  <c r="N5467" i="3"/>
  <c r="K5466" i="3"/>
  <c r="L5466" i="3"/>
  <c r="M5466" i="3"/>
  <c r="N5466" i="3"/>
  <c r="P5466" i="3"/>
  <c r="K5465" i="3"/>
  <c r="P5465" i="3" s="1"/>
  <c r="L5465" i="3"/>
  <c r="M5465" i="3"/>
  <c r="N5465" i="3"/>
  <c r="K295" i="4"/>
  <c r="L295" i="4"/>
  <c r="M295" i="4"/>
  <c r="N295" i="4"/>
  <c r="P295" i="4"/>
  <c r="K5464" i="3"/>
  <c r="P5464" i="3" s="1"/>
  <c r="L5464" i="3"/>
  <c r="M5464" i="3"/>
  <c r="N5464" i="3"/>
  <c r="K5463" i="3"/>
  <c r="P5463" i="3" s="1"/>
  <c r="L5463" i="3"/>
  <c r="M5463" i="3"/>
  <c r="N5463" i="3"/>
  <c r="K5462" i="3"/>
  <c r="P5462" i="3" s="1"/>
  <c r="L5462" i="3"/>
  <c r="M5462" i="3"/>
  <c r="N5462" i="3"/>
  <c r="K5461" i="3"/>
  <c r="P5461" i="3" s="1"/>
  <c r="L5461" i="3"/>
  <c r="M5461" i="3"/>
  <c r="N5461" i="3"/>
  <c r="K5460" i="3"/>
  <c r="P5460" i="3" s="1"/>
  <c r="L5460" i="3"/>
  <c r="M5460" i="3"/>
  <c r="N5460" i="3"/>
  <c r="K5459" i="3"/>
  <c r="P5459" i="3" s="1"/>
  <c r="L5459" i="3"/>
  <c r="M5459" i="3"/>
  <c r="N5459" i="3"/>
  <c r="K5458" i="3"/>
  <c r="P5458" i="3" s="1"/>
  <c r="L5458" i="3"/>
  <c r="M5458" i="3"/>
  <c r="N5458" i="3"/>
  <c r="K5457" i="3"/>
  <c r="P5457" i="3" s="1"/>
  <c r="L5457" i="3"/>
  <c r="M5457" i="3"/>
  <c r="N5457" i="3"/>
  <c r="K5456" i="3"/>
  <c r="P5456" i="3" s="1"/>
  <c r="L5456" i="3"/>
  <c r="M5456" i="3"/>
  <c r="N5456" i="3"/>
  <c r="K1537" i="2"/>
  <c r="N1537" i="2"/>
  <c r="O1537" i="2"/>
  <c r="P1537" i="2"/>
  <c r="S1537" i="2"/>
  <c r="K5455" i="3"/>
  <c r="P5455" i="3" s="1"/>
  <c r="L5455" i="3"/>
  <c r="M5455" i="3"/>
  <c r="N5455" i="3"/>
  <c r="O295" i="4" l="1"/>
  <c r="L1537" i="2"/>
  <c r="O5464" i="3"/>
  <c r="O5456" i="3"/>
  <c r="O5460" i="3"/>
  <c r="O5476" i="3"/>
  <c r="O5455" i="3"/>
  <c r="O5465" i="3"/>
  <c r="O5469" i="3"/>
  <c r="O5473" i="3"/>
  <c r="O5459" i="3"/>
  <c r="O5463" i="3"/>
  <c r="O5466" i="3"/>
  <c r="O5470" i="3"/>
  <c r="O5474" i="3"/>
  <c r="O5477" i="3"/>
  <c r="O5457" i="3"/>
  <c r="O5461" i="3"/>
  <c r="O5467" i="3"/>
  <c r="O5471" i="3"/>
  <c r="O5475" i="3"/>
  <c r="O5478" i="3"/>
  <c r="O5458" i="3"/>
  <c r="O5462" i="3"/>
  <c r="O5468" i="3"/>
  <c r="O5472" i="3"/>
  <c r="Q1537" i="2"/>
  <c r="M1537" i="2"/>
  <c r="K5454" i="3"/>
  <c r="P5454" i="3" s="1"/>
  <c r="L5454" i="3"/>
  <c r="M5454" i="3"/>
  <c r="N5454" i="3"/>
  <c r="K5453" i="3"/>
  <c r="P5453" i="3" s="1"/>
  <c r="L5453" i="3"/>
  <c r="M5453" i="3"/>
  <c r="N5453" i="3"/>
  <c r="K5452" i="3"/>
  <c r="P5452" i="3" s="1"/>
  <c r="L5452" i="3"/>
  <c r="M5452" i="3"/>
  <c r="N5452" i="3"/>
  <c r="O5454" i="3" l="1"/>
  <c r="O5453" i="3"/>
  <c r="O5452" i="3"/>
  <c r="K294" i="4"/>
  <c r="P294" i="4" s="1"/>
  <c r="L294" i="4"/>
  <c r="M294" i="4"/>
  <c r="N294" i="4"/>
  <c r="K1536" i="2"/>
  <c r="M1536" i="2" s="1"/>
  <c r="N1536" i="2"/>
  <c r="O1536" i="2"/>
  <c r="P1536" i="2"/>
  <c r="S1536" i="2"/>
  <c r="K5451" i="3"/>
  <c r="L5451" i="3"/>
  <c r="M5451" i="3"/>
  <c r="N5451" i="3"/>
  <c r="P5451" i="3"/>
  <c r="K5437" i="3"/>
  <c r="L5437" i="3"/>
  <c r="M5437" i="3"/>
  <c r="N5437" i="3"/>
  <c r="P5437" i="3"/>
  <c r="K5436" i="3"/>
  <c r="P5436" i="3" s="1"/>
  <c r="L5436" i="3"/>
  <c r="M5436" i="3"/>
  <c r="N5436" i="3"/>
  <c r="K5435" i="3"/>
  <c r="L5435" i="3"/>
  <c r="M5435" i="3"/>
  <c r="N5435" i="3"/>
  <c r="P5435" i="3"/>
  <c r="K5434" i="3"/>
  <c r="L5434" i="3"/>
  <c r="M5434" i="3"/>
  <c r="N5434" i="3"/>
  <c r="P5434" i="3"/>
  <c r="K5433" i="3"/>
  <c r="P5433" i="3" s="1"/>
  <c r="L5433" i="3"/>
  <c r="M5433" i="3"/>
  <c r="N5433" i="3"/>
  <c r="K5432" i="3"/>
  <c r="P5432" i="3" s="1"/>
  <c r="L5432" i="3"/>
  <c r="M5432" i="3"/>
  <c r="N5432" i="3"/>
  <c r="K5431" i="3"/>
  <c r="L5431" i="3"/>
  <c r="M5431" i="3"/>
  <c r="N5431" i="3"/>
  <c r="P5431" i="3"/>
  <c r="K5430" i="3"/>
  <c r="L5430" i="3"/>
  <c r="M5430" i="3"/>
  <c r="N5430" i="3"/>
  <c r="P5430" i="3"/>
  <c r="K5429" i="3"/>
  <c r="L5429" i="3"/>
  <c r="M5429" i="3"/>
  <c r="N5429" i="3"/>
  <c r="P5429" i="3"/>
  <c r="K5428" i="3"/>
  <c r="L5428" i="3"/>
  <c r="M5428" i="3"/>
  <c r="N5428" i="3"/>
  <c r="P5428" i="3"/>
  <c r="K5427" i="3"/>
  <c r="P5427" i="3" s="1"/>
  <c r="L5427" i="3"/>
  <c r="M5427" i="3"/>
  <c r="N5427" i="3"/>
  <c r="K5426" i="3"/>
  <c r="L5426" i="3"/>
  <c r="M5426" i="3"/>
  <c r="N5426" i="3"/>
  <c r="P5426" i="3"/>
  <c r="K5425" i="3"/>
  <c r="L5425" i="3"/>
  <c r="M5425" i="3"/>
  <c r="N5425" i="3"/>
  <c r="P5425" i="3"/>
  <c r="K5424" i="3"/>
  <c r="P5424" i="3" s="1"/>
  <c r="L5424" i="3"/>
  <c r="M5424" i="3"/>
  <c r="N5424" i="3"/>
  <c r="K5423" i="3"/>
  <c r="L5423" i="3"/>
  <c r="M5423" i="3"/>
  <c r="N5423" i="3"/>
  <c r="P5423" i="3"/>
  <c r="K5422" i="3"/>
  <c r="L5422" i="3"/>
  <c r="M5422" i="3"/>
  <c r="N5422" i="3"/>
  <c r="P5422" i="3"/>
  <c r="K1535" i="2"/>
  <c r="M1535" i="2" s="1"/>
  <c r="N1535" i="2"/>
  <c r="O1535" i="2"/>
  <c r="P1535" i="2"/>
  <c r="S1535" i="2"/>
  <c r="K5421" i="3"/>
  <c r="P5421" i="3" s="1"/>
  <c r="L5421" i="3"/>
  <c r="M5421" i="3"/>
  <c r="N5421" i="3"/>
  <c r="K5450" i="3"/>
  <c r="L5450" i="3"/>
  <c r="M5450" i="3"/>
  <c r="N5450" i="3"/>
  <c r="P5450" i="3"/>
  <c r="K5449" i="3"/>
  <c r="L5449" i="3"/>
  <c r="M5449" i="3"/>
  <c r="N5449" i="3"/>
  <c r="P5449" i="3"/>
  <c r="K5448" i="3"/>
  <c r="P5448" i="3" s="1"/>
  <c r="L5448" i="3"/>
  <c r="M5448" i="3"/>
  <c r="N5448" i="3"/>
  <c r="K5447" i="3"/>
  <c r="P5447" i="3" s="1"/>
  <c r="L5447" i="3"/>
  <c r="M5447" i="3"/>
  <c r="N5447" i="3"/>
  <c r="K5446" i="3"/>
  <c r="L5446" i="3"/>
  <c r="M5446" i="3"/>
  <c r="N5446" i="3"/>
  <c r="P5446" i="3"/>
  <c r="K5445" i="3"/>
  <c r="L5445" i="3"/>
  <c r="M5445" i="3"/>
  <c r="N5445" i="3"/>
  <c r="P5445" i="3"/>
  <c r="K5444" i="3"/>
  <c r="P5444" i="3" s="1"/>
  <c r="L5444" i="3"/>
  <c r="M5444" i="3"/>
  <c r="N5444" i="3"/>
  <c r="K1534" i="2"/>
  <c r="M1534" i="2" s="1"/>
  <c r="N1534" i="2"/>
  <c r="O1534" i="2"/>
  <c r="P1534" i="2"/>
  <c r="S1534" i="2"/>
  <c r="K5438" i="3"/>
  <c r="P5438" i="3" s="1"/>
  <c r="L5438" i="3"/>
  <c r="M5438" i="3"/>
  <c r="N5438" i="3"/>
  <c r="K5443" i="3"/>
  <c r="P5443" i="3" s="1"/>
  <c r="L5443" i="3"/>
  <c r="M5443" i="3"/>
  <c r="N5443" i="3"/>
  <c r="K5442" i="3"/>
  <c r="P5442" i="3" s="1"/>
  <c r="L5442" i="3"/>
  <c r="M5442" i="3"/>
  <c r="N5442" i="3"/>
  <c r="K5441" i="3"/>
  <c r="L5441" i="3"/>
  <c r="M5441" i="3"/>
  <c r="N5441" i="3"/>
  <c r="P5441" i="3"/>
  <c r="K293" i="4"/>
  <c r="P293" i="4" s="1"/>
  <c r="L293" i="4"/>
  <c r="M293" i="4"/>
  <c r="N293" i="4"/>
  <c r="K292" i="4"/>
  <c r="L292" i="4"/>
  <c r="M292" i="4"/>
  <c r="N292" i="4"/>
  <c r="P292" i="4"/>
  <c r="K5440" i="3"/>
  <c r="P5440" i="3" s="1"/>
  <c r="L5440" i="3"/>
  <c r="M5440" i="3"/>
  <c r="N5440" i="3"/>
  <c r="L286" i="5"/>
  <c r="K1533" i="2"/>
  <c r="M1533" i="2" s="1"/>
  <c r="N1533" i="2"/>
  <c r="O1533" i="2"/>
  <c r="P1533" i="2"/>
  <c r="S1533" i="2"/>
  <c r="K5439" i="3"/>
  <c r="P5439" i="3" s="1"/>
  <c r="L5439" i="3"/>
  <c r="M5439" i="3"/>
  <c r="N5439" i="3"/>
  <c r="L1533" i="2" l="1"/>
  <c r="L1536" i="2"/>
  <c r="L1534" i="2"/>
  <c r="L1535" i="2"/>
  <c r="O292" i="4"/>
  <c r="O293" i="4"/>
  <c r="O294" i="4"/>
  <c r="O5426" i="3"/>
  <c r="O5430" i="3"/>
  <c r="O5438" i="3"/>
  <c r="O5434" i="3"/>
  <c r="O5451" i="3"/>
  <c r="O5446" i="3"/>
  <c r="O5450" i="3"/>
  <c r="O5422" i="3"/>
  <c r="O5441" i="3"/>
  <c r="O5447" i="3"/>
  <c r="O5421" i="3"/>
  <c r="O5425" i="3"/>
  <c r="O5429" i="3"/>
  <c r="O5433" i="3"/>
  <c r="O5437" i="3"/>
  <c r="O5445" i="3"/>
  <c r="O5449" i="3"/>
  <c r="O5439" i="3"/>
  <c r="O5423" i="3"/>
  <c r="O5427" i="3"/>
  <c r="O5431" i="3"/>
  <c r="O5435" i="3"/>
  <c r="O5440" i="3"/>
  <c r="O5442" i="3"/>
  <c r="O5443" i="3"/>
  <c r="O5444" i="3"/>
  <c r="O5448" i="3"/>
  <c r="O5424" i="3"/>
  <c r="O5428" i="3"/>
  <c r="O5432" i="3"/>
  <c r="O5436" i="3"/>
  <c r="Q1536" i="2"/>
  <c r="Q1534" i="2"/>
  <c r="Q1535" i="2"/>
  <c r="Q1533" i="2"/>
  <c r="K5420" i="3"/>
  <c r="P5420" i="3" s="1"/>
  <c r="L5420" i="3"/>
  <c r="M5420" i="3"/>
  <c r="N5420" i="3"/>
  <c r="K5419" i="3"/>
  <c r="P5419" i="3" s="1"/>
  <c r="L5419" i="3"/>
  <c r="M5419" i="3"/>
  <c r="N5419" i="3"/>
  <c r="K5418" i="3"/>
  <c r="P5418" i="3" s="1"/>
  <c r="L5418" i="3"/>
  <c r="M5418" i="3"/>
  <c r="N5418" i="3"/>
  <c r="K5417" i="3"/>
  <c r="P5417" i="3" s="1"/>
  <c r="L5417" i="3"/>
  <c r="M5417" i="3"/>
  <c r="N5417" i="3"/>
  <c r="K5416" i="3"/>
  <c r="P5416" i="3" s="1"/>
  <c r="L5416" i="3"/>
  <c r="M5416" i="3"/>
  <c r="N5416" i="3"/>
  <c r="K1532" i="2"/>
  <c r="N1532" i="2"/>
  <c r="O1532" i="2"/>
  <c r="P1532" i="2"/>
  <c r="S1532" i="2"/>
  <c r="K5415" i="3"/>
  <c r="P5415" i="3" s="1"/>
  <c r="L5415" i="3"/>
  <c r="M5415" i="3"/>
  <c r="N5415" i="3"/>
  <c r="K5414" i="3"/>
  <c r="P5414" i="3" s="1"/>
  <c r="L5414" i="3"/>
  <c r="M5414" i="3"/>
  <c r="N5414" i="3"/>
  <c r="M77" i="6"/>
  <c r="L285" i="5"/>
  <c r="K1531" i="2"/>
  <c r="M1531" i="2" s="1"/>
  <c r="N1531" i="2"/>
  <c r="O1531" i="2"/>
  <c r="P1531" i="2"/>
  <c r="S1531" i="2"/>
  <c r="K5413" i="3"/>
  <c r="P5413" i="3" s="1"/>
  <c r="L5413" i="3"/>
  <c r="M5413" i="3"/>
  <c r="N5413" i="3"/>
  <c r="L1531" i="2" l="1"/>
  <c r="L1532" i="2"/>
  <c r="O5415" i="3"/>
  <c r="O5420" i="3"/>
  <c r="O5418" i="3"/>
  <c r="O5419" i="3"/>
  <c r="Q1531" i="2"/>
  <c r="O5416" i="3"/>
  <c r="O5417" i="3"/>
  <c r="O5413" i="3"/>
  <c r="O5414" i="3"/>
  <c r="Q1532" i="2"/>
  <c r="M1532" i="2"/>
  <c r="K5412" i="3"/>
  <c r="P5412" i="3" s="1"/>
  <c r="L5412" i="3"/>
  <c r="M5412" i="3"/>
  <c r="N5412" i="3"/>
  <c r="K5411" i="3"/>
  <c r="P5411" i="3" s="1"/>
  <c r="L5411" i="3"/>
  <c r="M5411" i="3"/>
  <c r="N5411" i="3"/>
  <c r="K5410" i="3"/>
  <c r="P5410" i="3" s="1"/>
  <c r="L5410" i="3"/>
  <c r="M5410" i="3"/>
  <c r="N5410" i="3"/>
  <c r="K5409" i="3"/>
  <c r="P5409" i="3" s="1"/>
  <c r="L5409" i="3"/>
  <c r="M5409" i="3"/>
  <c r="N5409" i="3"/>
  <c r="K5408" i="3"/>
  <c r="P5408" i="3" s="1"/>
  <c r="L5408" i="3"/>
  <c r="M5408" i="3"/>
  <c r="N5408" i="3"/>
  <c r="K5407" i="3"/>
  <c r="L5407" i="3"/>
  <c r="M5407" i="3"/>
  <c r="N5407" i="3"/>
  <c r="P5407" i="3"/>
  <c r="K5406" i="3"/>
  <c r="L5406" i="3"/>
  <c r="M5406" i="3"/>
  <c r="N5406" i="3"/>
  <c r="P5406" i="3"/>
  <c r="K5405" i="3"/>
  <c r="L5405" i="3"/>
  <c r="M5405" i="3"/>
  <c r="N5405" i="3"/>
  <c r="P5405" i="3"/>
  <c r="K5404" i="3"/>
  <c r="L5404" i="3"/>
  <c r="M5404" i="3"/>
  <c r="N5404" i="3"/>
  <c r="P5404" i="3"/>
  <c r="K5403" i="3"/>
  <c r="P5403" i="3" s="1"/>
  <c r="L5403" i="3"/>
  <c r="M5403" i="3"/>
  <c r="N5403" i="3"/>
  <c r="K5402" i="3"/>
  <c r="P5402" i="3" s="1"/>
  <c r="L5402" i="3"/>
  <c r="M5402" i="3"/>
  <c r="N5402" i="3"/>
  <c r="K5401" i="3"/>
  <c r="P5401" i="3" s="1"/>
  <c r="L5401" i="3"/>
  <c r="M5401" i="3"/>
  <c r="N5401" i="3"/>
  <c r="K5400" i="3"/>
  <c r="P5400" i="3" s="1"/>
  <c r="L5400" i="3"/>
  <c r="M5400" i="3"/>
  <c r="N5400" i="3"/>
  <c r="K5399" i="3"/>
  <c r="P5399" i="3" s="1"/>
  <c r="L5399" i="3"/>
  <c r="M5399" i="3"/>
  <c r="N5399" i="3"/>
  <c r="K5398" i="3"/>
  <c r="P5398" i="3" s="1"/>
  <c r="L5398" i="3"/>
  <c r="M5398" i="3"/>
  <c r="N5398" i="3"/>
  <c r="K5397" i="3"/>
  <c r="P5397" i="3" s="1"/>
  <c r="L5397" i="3"/>
  <c r="M5397" i="3"/>
  <c r="N5397" i="3"/>
  <c r="K5396" i="3"/>
  <c r="P5396" i="3" s="1"/>
  <c r="L5396" i="3"/>
  <c r="M5396" i="3"/>
  <c r="N5396" i="3"/>
  <c r="K5395" i="3"/>
  <c r="P5395" i="3" s="1"/>
  <c r="L5395" i="3"/>
  <c r="M5395" i="3"/>
  <c r="N5395" i="3"/>
  <c r="K5394" i="3"/>
  <c r="P5394" i="3" s="1"/>
  <c r="L5394" i="3"/>
  <c r="M5394" i="3"/>
  <c r="N5394" i="3"/>
  <c r="K5393" i="3"/>
  <c r="P5393" i="3" s="1"/>
  <c r="L5393" i="3"/>
  <c r="M5393" i="3"/>
  <c r="N5393" i="3"/>
  <c r="K5392" i="3"/>
  <c r="P5392" i="3" s="1"/>
  <c r="L5392" i="3"/>
  <c r="M5392" i="3"/>
  <c r="N5392" i="3"/>
  <c r="K5391" i="3"/>
  <c r="P5391" i="3" s="1"/>
  <c r="L5391" i="3"/>
  <c r="M5391" i="3"/>
  <c r="N5391" i="3"/>
  <c r="K5390" i="3"/>
  <c r="P5390" i="3" s="1"/>
  <c r="L5390" i="3"/>
  <c r="M5390" i="3"/>
  <c r="N5390" i="3"/>
  <c r="K1530" i="2"/>
  <c r="N1530" i="2"/>
  <c r="O1530" i="2"/>
  <c r="P1530" i="2"/>
  <c r="S1530" i="2"/>
  <c r="K5389" i="3"/>
  <c r="P5389" i="3" s="1"/>
  <c r="L5389" i="3"/>
  <c r="M5389" i="3"/>
  <c r="N5389" i="3"/>
  <c r="L1530" i="2" l="1"/>
  <c r="O5412" i="3"/>
  <c r="O5395" i="3"/>
  <c r="O5399" i="3"/>
  <c r="O5403" i="3"/>
  <c r="O5407" i="3"/>
  <c r="O5411" i="3"/>
  <c r="O5392" i="3"/>
  <c r="O5396" i="3"/>
  <c r="O5400" i="3"/>
  <c r="O5404" i="3"/>
  <c r="O5408" i="3"/>
  <c r="O5389" i="3"/>
  <c r="O5390" i="3"/>
  <c r="O5393" i="3"/>
  <c r="O5397" i="3"/>
  <c r="O5401" i="3"/>
  <c r="O5405" i="3"/>
  <c r="O5409" i="3"/>
  <c r="O5391" i="3"/>
  <c r="O5394" i="3"/>
  <c r="O5398" i="3"/>
  <c r="O5402" i="3"/>
  <c r="O5406" i="3"/>
  <c r="O5410" i="3"/>
  <c r="Q1530" i="2"/>
  <c r="M1530" i="2"/>
  <c r="K1529" i="2"/>
  <c r="N1529" i="2"/>
  <c r="O1529" i="2"/>
  <c r="P1529" i="2"/>
  <c r="S1529" i="2"/>
  <c r="K5388" i="3"/>
  <c r="P5388" i="3" s="1"/>
  <c r="L5388" i="3"/>
  <c r="M5388" i="3"/>
  <c r="N5388" i="3"/>
  <c r="L1529" i="2" l="1"/>
  <c r="O5388" i="3"/>
  <c r="Q1529" i="2"/>
  <c r="M1529" i="2"/>
  <c r="K5387" i="3"/>
  <c r="P5387" i="3" s="1"/>
  <c r="L5387" i="3"/>
  <c r="M5387" i="3"/>
  <c r="N5387" i="3"/>
  <c r="K5386" i="3"/>
  <c r="P5386" i="3" s="1"/>
  <c r="L5386" i="3"/>
  <c r="M5386" i="3"/>
  <c r="N5386" i="3"/>
  <c r="K5385" i="3"/>
  <c r="P5385" i="3" s="1"/>
  <c r="L5385" i="3"/>
  <c r="M5385" i="3"/>
  <c r="N5385" i="3"/>
  <c r="O5385" i="3" l="1"/>
  <c r="O5386" i="3"/>
  <c r="O5387" i="3"/>
  <c r="K5384" i="3"/>
  <c r="P5384" i="3" s="1"/>
  <c r="L5384" i="3"/>
  <c r="M5384" i="3"/>
  <c r="N5384" i="3"/>
  <c r="O5384" i="3" l="1"/>
  <c r="L284" i="5"/>
  <c r="K1528" i="2"/>
  <c r="N1528" i="2"/>
  <c r="O1528" i="2"/>
  <c r="P1528" i="2"/>
  <c r="S1528" i="2"/>
  <c r="K5383" i="3"/>
  <c r="P5383" i="3" s="1"/>
  <c r="L5383" i="3"/>
  <c r="M5383" i="3"/>
  <c r="N5383" i="3"/>
  <c r="L1528" i="2" l="1"/>
  <c r="O5383" i="3"/>
  <c r="Q1528" i="2"/>
  <c r="M1528" i="2"/>
  <c r="K5382" i="3"/>
  <c r="P5382" i="3" s="1"/>
  <c r="L5382" i="3"/>
  <c r="M5382" i="3"/>
  <c r="N5382" i="3"/>
  <c r="K5381" i="3"/>
  <c r="P5381" i="3" s="1"/>
  <c r="L5381" i="3"/>
  <c r="M5381" i="3"/>
  <c r="N5381" i="3"/>
  <c r="K5380" i="3"/>
  <c r="L5380" i="3"/>
  <c r="M5380" i="3"/>
  <c r="N5380" i="3"/>
  <c r="P5380" i="3"/>
  <c r="K5379" i="3"/>
  <c r="L5379" i="3"/>
  <c r="M5379" i="3"/>
  <c r="N5379" i="3"/>
  <c r="P5379" i="3"/>
  <c r="K5378" i="3"/>
  <c r="P5378" i="3" s="1"/>
  <c r="L5378" i="3"/>
  <c r="M5378" i="3"/>
  <c r="N5378" i="3"/>
  <c r="K5377" i="3"/>
  <c r="L5377" i="3"/>
  <c r="M5377" i="3"/>
  <c r="N5377" i="3"/>
  <c r="P5377" i="3"/>
  <c r="K5376" i="3"/>
  <c r="P5376" i="3" s="1"/>
  <c r="L5376" i="3"/>
  <c r="M5376" i="3"/>
  <c r="N5376" i="3"/>
  <c r="K5375" i="3"/>
  <c r="P5375" i="3" s="1"/>
  <c r="L5375" i="3"/>
  <c r="M5375" i="3"/>
  <c r="N5375" i="3"/>
  <c r="K5374" i="3"/>
  <c r="P5374" i="3" s="1"/>
  <c r="L5374" i="3"/>
  <c r="M5374" i="3"/>
  <c r="N5374" i="3"/>
  <c r="K5373" i="3"/>
  <c r="P5373" i="3" s="1"/>
  <c r="L5373" i="3"/>
  <c r="M5373" i="3"/>
  <c r="N5373" i="3"/>
  <c r="K5372" i="3"/>
  <c r="P5372" i="3" s="1"/>
  <c r="L5372" i="3"/>
  <c r="M5372" i="3"/>
  <c r="N5372" i="3"/>
  <c r="K5371" i="3"/>
  <c r="P5371" i="3" s="1"/>
  <c r="L5371" i="3"/>
  <c r="M5371" i="3"/>
  <c r="N5371" i="3"/>
  <c r="K5370" i="3"/>
  <c r="P5370" i="3" s="1"/>
  <c r="L5370" i="3"/>
  <c r="M5370" i="3"/>
  <c r="N5370" i="3"/>
  <c r="K5369" i="3"/>
  <c r="P5369" i="3" s="1"/>
  <c r="L5369" i="3"/>
  <c r="M5369" i="3"/>
  <c r="N5369" i="3"/>
  <c r="K5368" i="3"/>
  <c r="P5368" i="3" s="1"/>
  <c r="L5368" i="3"/>
  <c r="M5368" i="3"/>
  <c r="N5368" i="3"/>
  <c r="K5367" i="3"/>
  <c r="P5367" i="3" s="1"/>
  <c r="L5367" i="3"/>
  <c r="M5367" i="3"/>
  <c r="N5367" i="3"/>
  <c r="K5366" i="3"/>
  <c r="P5366" i="3" s="1"/>
  <c r="L5366" i="3"/>
  <c r="M5366" i="3"/>
  <c r="N5366" i="3"/>
  <c r="K1527" i="2"/>
  <c r="M1527" i="2" s="1"/>
  <c r="N1527" i="2"/>
  <c r="O1527" i="2"/>
  <c r="P1527" i="2"/>
  <c r="S1527" i="2"/>
  <c r="K5365" i="3"/>
  <c r="P5365" i="3" s="1"/>
  <c r="L5365" i="3"/>
  <c r="M5365" i="3"/>
  <c r="N5365" i="3"/>
  <c r="L1527" i="2" l="1"/>
  <c r="Q1527" i="2"/>
  <c r="O5365" i="3"/>
  <c r="O5368" i="3"/>
  <c r="O5372" i="3"/>
  <c r="O5376" i="3"/>
  <c r="O5380" i="3"/>
  <c r="O5369" i="3"/>
  <c r="O5373" i="3"/>
  <c r="O5377" i="3"/>
  <c r="O5381" i="3"/>
  <c r="O5366" i="3"/>
  <c r="O5370" i="3"/>
  <c r="O5374" i="3"/>
  <c r="O5378" i="3"/>
  <c r="O5382" i="3"/>
  <c r="O5367" i="3"/>
  <c r="O5371" i="3"/>
  <c r="O5375" i="3"/>
  <c r="O5379" i="3"/>
  <c r="K5362" i="3"/>
  <c r="P5362" i="3" s="1"/>
  <c r="L5362" i="3"/>
  <c r="M5362" i="3"/>
  <c r="N5362" i="3"/>
  <c r="K5361" i="3"/>
  <c r="P5361" i="3" s="1"/>
  <c r="L5361" i="3"/>
  <c r="M5361" i="3"/>
  <c r="N5361" i="3"/>
  <c r="K5360" i="3"/>
  <c r="P5360" i="3" s="1"/>
  <c r="L5360" i="3"/>
  <c r="M5360" i="3"/>
  <c r="N5360" i="3"/>
  <c r="K5359" i="3"/>
  <c r="P5359" i="3" s="1"/>
  <c r="L5359" i="3"/>
  <c r="M5359" i="3"/>
  <c r="N5359" i="3"/>
  <c r="K1526" i="2"/>
  <c r="M1526" i="2" s="1"/>
  <c r="N1526" i="2"/>
  <c r="O1526" i="2"/>
  <c r="P1526" i="2"/>
  <c r="S1526" i="2"/>
  <c r="K5358" i="3"/>
  <c r="P5358" i="3" s="1"/>
  <c r="L5358" i="3"/>
  <c r="M5358" i="3"/>
  <c r="N5358" i="3"/>
  <c r="L1526" i="2" l="1"/>
  <c r="O5362" i="3"/>
  <c r="O5359" i="3"/>
  <c r="O5358" i="3"/>
  <c r="O5360" i="3"/>
  <c r="O5361" i="3"/>
  <c r="Q1526" i="2"/>
  <c r="K5357" i="3"/>
  <c r="P5357" i="3" s="1"/>
  <c r="L5357" i="3"/>
  <c r="M5357" i="3"/>
  <c r="N5357" i="3"/>
  <c r="O5357" i="3" l="1"/>
  <c r="K5356" i="3"/>
  <c r="P5356" i="3" s="1"/>
  <c r="L5356" i="3"/>
  <c r="M5356" i="3"/>
  <c r="N5356" i="3"/>
  <c r="O5356" i="3" l="1"/>
  <c r="K5355" i="3"/>
  <c r="P5355" i="3" s="1"/>
  <c r="L5355" i="3"/>
  <c r="M5355" i="3"/>
  <c r="N5355" i="3"/>
  <c r="K5354" i="3"/>
  <c r="P5354" i="3" s="1"/>
  <c r="L5354" i="3"/>
  <c r="M5354" i="3"/>
  <c r="N5354" i="3"/>
  <c r="K5353" i="3"/>
  <c r="P5353" i="3" s="1"/>
  <c r="L5353" i="3"/>
  <c r="M5353" i="3"/>
  <c r="N5353" i="3"/>
  <c r="K5352" i="3"/>
  <c r="P5352" i="3" s="1"/>
  <c r="L5352" i="3"/>
  <c r="M5352" i="3"/>
  <c r="N5352" i="3"/>
  <c r="K1525" i="2"/>
  <c r="M1525" i="2"/>
  <c r="N1525" i="2"/>
  <c r="O1525" i="2"/>
  <c r="P1525" i="2"/>
  <c r="S1525" i="2"/>
  <c r="K5351" i="3"/>
  <c r="P5351" i="3" s="1"/>
  <c r="L5351" i="3"/>
  <c r="M5351" i="3"/>
  <c r="N5351" i="3"/>
  <c r="L1525" i="2" l="1"/>
  <c r="O5351" i="3"/>
  <c r="O5354" i="3"/>
  <c r="Q1525" i="2"/>
  <c r="O5355" i="3"/>
  <c r="O5352" i="3"/>
  <c r="O5353" i="3"/>
  <c r="K5349" i="3"/>
  <c r="P5349" i="3" s="1"/>
  <c r="L5349" i="3"/>
  <c r="M5349" i="3"/>
  <c r="N5349" i="3"/>
  <c r="K1524" i="2"/>
  <c r="N1524" i="2"/>
  <c r="O1524" i="2"/>
  <c r="P1524" i="2"/>
  <c r="S1524" i="2"/>
  <c r="K5348" i="3"/>
  <c r="P5348" i="3" s="1"/>
  <c r="L5348" i="3"/>
  <c r="M5348" i="3"/>
  <c r="N5348" i="3"/>
  <c r="L283" i="5"/>
  <c r="K1523" i="2"/>
  <c r="N1523" i="2"/>
  <c r="O1523" i="2"/>
  <c r="P1523" i="2"/>
  <c r="S1523" i="2"/>
  <c r="K5350" i="3"/>
  <c r="P5350" i="3" s="1"/>
  <c r="L5350" i="3"/>
  <c r="M5350" i="3"/>
  <c r="N5350" i="3"/>
  <c r="L1523" i="2" l="1"/>
  <c r="L1524" i="2"/>
  <c r="O5348" i="3"/>
  <c r="O5350" i="3"/>
  <c r="O5349" i="3"/>
  <c r="Q1524" i="2"/>
  <c r="M1524" i="2"/>
  <c r="Q1523" i="2"/>
  <c r="M1523" i="2"/>
  <c r="K5347" i="3"/>
  <c r="P5347" i="3" s="1"/>
  <c r="L5347" i="3"/>
  <c r="M5347" i="3"/>
  <c r="N5347" i="3"/>
  <c r="K291" i="4"/>
  <c r="L291" i="4"/>
  <c r="M291" i="4"/>
  <c r="N291" i="4"/>
  <c r="P291" i="4"/>
  <c r="K290" i="4"/>
  <c r="L290" i="4"/>
  <c r="M290" i="4"/>
  <c r="N290" i="4"/>
  <c r="P290" i="4"/>
  <c r="K5346" i="3"/>
  <c r="L5346" i="3"/>
  <c r="M5346" i="3"/>
  <c r="N5346" i="3"/>
  <c r="P5346" i="3"/>
  <c r="K5345" i="3"/>
  <c r="L5345" i="3"/>
  <c r="M5345" i="3"/>
  <c r="N5345" i="3"/>
  <c r="P5345" i="3"/>
  <c r="K5344" i="3"/>
  <c r="P5344" i="3" s="1"/>
  <c r="L5344" i="3"/>
  <c r="M5344" i="3"/>
  <c r="N5344" i="3"/>
  <c r="K5343" i="3"/>
  <c r="P5343" i="3" s="1"/>
  <c r="L5343" i="3"/>
  <c r="M5343" i="3"/>
  <c r="N5343" i="3"/>
  <c r="K5342" i="3"/>
  <c r="P5342" i="3" s="1"/>
  <c r="L5342" i="3"/>
  <c r="M5342" i="3"/>
  <c r="N5342" i="3"/>
  <c r="K5341" i="3"/>
  <c r="P5341" i="3" s="1"/>
  <c r="L5341" i="3"/>
  <c r="M5341" i="3"/>
  <c r="N5341" i="3"/>
  <c r="K5340" i="3"/>
  <c r="P5340" i="3" s="1"/>
  <c r="L5340" i="3"/>
  <c r="M5340" i="3"/>
  <c r="N5340" i="3"/>
  <c r="K5339" i="3"/>
  <c r="P5339" i="3" s="1"/>
  <c r="L5339" i="3"/>
  <c r="M5339" i="3"/>
  <c r="N5339" i="3"/>
  <c r="K5338" i="3"/>
  <c r="P5338" i="3" s="1"/>
  <c r="L5338" i="3"/>
  <c r="M5338" i="3"/>
  <c r="N5338" i="3"/>
  <c r="K5337" i="3"/>
  <c r="P5337" i="3" s="1"/>
  <c r="L5337" i="3"/>
  <c r="M5337" i="3"/>
  <c r="N5337" i="3"/>
  <c r="K5336" i="3"/>
  <c r="P5336" i="3" s="1"/>
  <c r="L5336" i="3"/>
  <c r="M5336" i="3"/>
  <c r="N5336" i="3"/>
  <c r="K1522" i="2"/>
  <c r="N1522" i="2"/>
  <c r="O1522" i="2"/>
  <c r="P1522" i="2"/>
  <c r="S1522" i="2"/>
  <c r="K5335" i="3"/>
  <c r="P5335" i="3" s="1"/>
  <c r="L5335" i="3"/>
  <c r="M5335" i="3"/>
  <c r="N5335" i="3"/>
  <c r="K5334" i="3"/>
  <c r="P5334" i="3" s="1"/>
  <c r="L5334" i="3"/>
  <c r="M5334" i="3"/>
  <c r="N5334" i="3"/>
  <c r="K1521" i="2"/>
  <c r="N1521" i="2"/>
  <c r="O1521" i="2"/>
  <c r="P1521" i="2"/>
  <c r="S1521" i="2"/>
  <c r="K5333" i="3"/>
  <c r="P5333" i="3" s="1"/>
  <c r="L5333" i="3"/>
  <c r="M5333" i="3"/>
  <c r="N5333" i="3"/>
  <c r="O290" i="4" l="1"/>
  <c r="L1521" i="2"/>
  <c r="L1522" i="2"/>
  <c r="O291" i="4"/>
  <c r="O5346" i="3"/>
  <c r="O5335" i="3"/>
  <c r="O5338" i="3"/>
  <c r="O5342" i="3"/>
  <c r="O5339" i="3"/>
  <c r="O5343" i="3"/>
  <c r="O5333" i="3"/>
  <c r="O5336" i="3"/>
  <c r="O5340" i="3"/>
  <c r="O5344" i="3"/>
  <c r="O5334" i="3"/>
  <c r="O5337" i="3"/>
  <c r="O5341" i="3"/>
  <c r="O5345" i="3"/>
  <c r="O5347" i="3"/>
  <c r="Q1522" i="2"/>
  <c r="M1522" i="2"/>
  <c r="Q1521" i="2"/>
  <c r="M1521" i="2"/>
  <c r="K5332" i="3"/>
  <c r="P5332" i="3" s="1"/>
  <c r="L5332" i="3"/>
  <c r="M5332" i="3"/>
  <c r="N5332" i="3"/>
  <c r="K289" i="4"/>
  <c r="L289" i="4"/>
  <c r="M289" i="4"/>
  <c r="N289" i="4"/>
  <c r="P289" i="4"/>
  <c r="K5331" i="3"/>
  <c r="P5331" i="3" s="1"/>
  <c r="L5331" i="3"/>
  <c r="M5331" i="3"/>
  <c r="N5331" i="3"/>
  <c r="K5330" i="3"/>
  <c r="P5330" i="3" s="1"/>
  <c r="L5330" i="3"/>
  <c r="M5330" i="3"/>
  <c r="N5330" i="3"/>
  <c r="K5329" i="3"/>
  <c r="P5329" i="3" s="1"/>
  <c r="L5329" i="3"/>
  <c r="M5329" i="3"/>
  <c r="N5329" i="3"/>
  <c r="K5328" i="3"/>
  <c r="P5328" i="3" s="1"/>
  <c r="L5328" i="3"/>
  <c r="M5328" i="3"/>
  <c r="N5328" i="3"/>
  <c r="K1520" i="2"/>
  <c r="N1520" i="2"/>
  <c r="O1520" i="2"/>
  <c r="P1520" i="2"/>
  <c r="S1520" i="2"/>
  <c r="K5327" i="3"/>
  <c r="P5327" i="3" s="1"/>
  <c r="L5327" i="3"/>
  <c r="M5327" i="3"/>
  <c r="N5327" i="3"/>
  <c r="O289" i="4" l="1"/>
  <c r="L1520" i="2"/>
  <c r="O5329" i="3"/>
  <c r="O5331" i="3"/>
  <c r="O5328" i="3"/>
  <c r="O5330" i="3"/>
  <c r="O5327" i="3"/>
  <c r="O5332" i="3"/>
  <c r="Q1520" i="2"/>
  <c r="M1520" i="2"/>
  <c r="K5326" i="3"/>
  <c r="P5326" i="3" s="1"/>
  <c r="L5326" i="3"/>
  <c r="M5326" i="3"/>
  <c r="N5326" i="3"/>
  <c r="L282" i="5"/>
  <c r="K1519" i="2"/>
  <c r="M1519" i="2" s="1"/>
  <c r="N1519" i="2"/>
  <c r="O1519" i="2"/>
  <c r="P1519" i="2"/>
  <c r="S1519" i="2"/>
  <c r="K5325" i="3"/>
  <c r="P5325" i="3" s="1"/>
  <c r="L5325" i="3"/>
  <c r="M5325" i="3"/>
  <c r="N5325" i="3"/>
  <c r="L1519" i="2" l="1"/>
  <c r="O5326" i="3"/>
  <c r="O5325" i="3"/>
  <c r="Q1519" i="2"/>
  <c r="K5324" i="3"/>
  <c r="P5324" i="3" s="1"/>
  <c r="L5324" i="3"/>
  <c r="M5324" i="3"/>
  <c r="N5324" i="3"/>
  <c r="O5324" i="3" l="1"/>
  <c r="K5323" i="3"/>
  <c r="L5323" i="3"/>
  <c r="M5323" i="3"/>
  <c r="N5323" i="3"/>
  <c r="P5323" i="3"/>
  <c r="K5322" i="3"/>
  <c r="L5322" i="3"/>
  <c r="M5322" i="3"/>
  <c r="N5322" i="3"/>
  <c r="P5322" i="3"/>
  <c r="K5321" i="3"/>
  <c r="P5321" i="3" s="1"/>
  <c r="L5321" i="3"/>
  <c r="M5321" i="3"/>
  <c r="N5321" i="3"/>
  <c r="K5320" i="3"/>
  <c r="P5320" i="3" s="1"/>
  <c r="L5320" i="3"/>
  <c r="M5320" i="3"/>
  <c r="N5320" i="3"/>
  <c r="K5319" i="3"/>
  <c r="L5319" i="3"/>
  <c r="M5319" i="3"/>
  <c r="N5319" i="3"/>
  <c r="P5319" i="3"/>
  <c r="K5318" i="3"/>
  <c r="L5318" i="3"/>
  <c r="M5318" i="3"/>
  <c r="N5318" i="3"/>
  <c r="P5318" i="3"/>
  <c r="K5317" i="3"/>
  <c r="L5317" i="3"/>
  <c r="M5317" i="3"/>
  <c r="N5317" i="3"/>
  <c r="P5317" i="3"/>
  <c r="K5316" i="3"/>
  <c r="L5316" i="3"/>
  <c r="M5316" i="3"/>
  <c r="N5316" i="3"/>
  <c r="P5316" i="3"/>
  <c r="K5315" i="3"/>
  <c r="P5315" i="3" s="1"/>
  <c r="L5315" i="3"/>
  <c r="M5315" i="3"/>
  <c r="N5315" i="3"/>
  <c r="K5314" i="3"/>
  <c r="P5314" i="3" s="1"/>
  <c r="L5314" i="3"/>
  <c r="M5314" i="3"/>
  <c r="N5314" i="3"/>
  <c r="K1518" i="2"/>
  <c r="N1518" i="2"/>
  <c r="O1518" i="2"/>
  <c r="P1518" i="2"/>
  <c r="S1518" i="2"/>
  <c r="K5313" i="3"/>
  <c r="L5313" i="3"/>
  <c r="M5313" i="3"/>
  <c r="N5313" i="3"/>
  <c r="P5313" i="3"/>
  <c r="K5312" i="3"/>
  <c r="P5312" i="3" s="1"/>
  <c r="L5312" i="3"/>
  <c r="M5312" i="3"/>
  <c r="N5312" i="3"/>
  <c r="K5311" i="3"/>
  <c r="P5311" i="3" s="1"/>
  <c r="L5311" i="3"/>
  <c r="M5311" i="3"/>
  <c r="N5311" i="3"/>
  <c r="K5310" i="3"/>
  <c r="P5310" i="3" s="1"/>
  <c r="L5310" i="3"/>
  <c r="M5310" i="3"/>
  <c r="N5310" i="3"/>
  <c r="K1517" i="2"/>
  <c r="M1517" i="2" s="1"/>
  <c r="N1517" i="2"/>
  <c r="O1517" i="2"/>
  <c r="P1517" i="2"/>
  <c r="S1517" i="2"/>
  <c r="K5309" i="3"/>
  <c r="P5309" i="3" s="1"/>
  <c r="L5309" i="3"/>
  <c r="M5309" i="3"/>
  <c r="N5309" i="3"/>
  <c r="L1517" i="2" l="1"/>
  <c r="L1518" i="2"/>
  <c r="O5309" i="3"/>
  <c r="O5314" i="3"/>
  <c r="O5318" i="3"/>
  <c r="O5322" i="3"/>
  <c r="O5311" i="3"/>
  <c r="O5312" i="3"/>
  <c r="O5315" i="3"/>
  <c r="O5319" i="3"/>
  <c r="O5323" i="3"/>
  <c r="O5313" i="3"/>
  <c r="O5320" i="3"/>
  <c r="O5316" i="3"/>
  <c r="O5310" i="3"/>
  <c r="O5317" i="3"/>
  <c r="O5321" i="3"/>
  <c r="Q1517" i="2"/>
  <c r="Q1518" i="2"/>
  <c r="M1518" i="2"/>
  <c r="K5308" i="3"/>
  <c r="P5308" i="3" s="1"/>
  <c r="L5308" i="3"/>
  <c r="M5308" i="3"/>
  <c r="N5308" i="3"/>
  <c r="K5307" i="3"/>
  <c r="P5307" i="3" s="1"/>
  <c r="L5307" i="3"/>
  <c r="M5307" i="3"/>
  <c r="N5307" i="3"/>
  <c r="K5306" i="3"/>
  <c r="L5306" i="3"/>
  <c r="M5306" i="3"/>
  <c r="N5306" i="3"/>
  <c r="P5306" i="3"/>
  <c r="K5305" i="3"/>
  <c r="P5305" i="3" s="1"/>
  <c r="L5305" i="3"/>
  <c r="M5305" i="3"/>
  <c r="N5305" i="3"/>
  <c r="K5304" i="3"/>
  <c r="P5304" i="3" s="1"/>
  <c r="L5304" i="3"/>
  <c r="M5304" i="3"/>
  <c r="N5304" i="3"/>
  <c r="K5303" i="3"/>
  <c r="P5303" i="3" s="1"/>
  <c r="L5303" i="3"/>
  <c r="M5303" i="3"/>
  <c r="N5303" i="3"/>
  <c r="K5302" i="3"/>
  <c r="P5302" i="3" s="1"/>
  <c r="L5302" i="3"/>
  <c r="M5302" i="3"/>
  <c r="N5302" i="3"/>
  <c r="K5301" i="3"/>
  <c r="P5301" i="3" s="1"/>
  <c r="L5301" i="3"/>
  <c r="M5301" i="3"/>
  <c r="N5301" i="3"/>
  <c r="K5300" i="3"/>
  <c r="P5300" i="3" s="1"/>
  <c r="L5300" i="3"/>
  <c r="M5300" i="3"/>
  <c r="N5300" i="3"/>
  <c r="K1516" i="2"/>
  <c r="M1516" i="2" s="1"/>
  <c r="N1516" i="2"/>
  <c r="O1516" i="2"/>
  <c r="P1516" i="2"/>
  <c r="S1516" i="2"/>
  <c r="K5299" i="3"/>
  <c r="P5299" i="3" s="1"/>
  <c r="L5299" i="3"/>
  <c r="M5299" i="3"/>
  <c r="N5299" i="3"/>
  <c r="L1516" i="2" l="1"/>
  <c r="O5304" i="3"/>
  <c r="O5308" i="3"/>
  <c r="O5300" i="3"/>
  <c r="O5299" i="3"/>
  <c r="O5301" i="3"/>
  <c r="O5305" i="3"/>
  <c r="O5302" i="3"/>
  <c r="O5306" i="3"/>
  <c r="O5303" i="3"/>
  <c r="O5307" i="3"/>
  <c r="Q1516" i="2"/>
  <c r="K288" i="4"/>
  <c r="L288" i="4"/>
  <c r="M288" i="4"/>
  <c r="N288" i="4"/>
  <c r="P288" i="4"/>
  <c r="K5298" i="3"/>
  <c r="P5298" i="3" s="1"/>
  <c r="L5298" i="3"/>
  <c r="M5298" i="3"/>
  <c r="N5298" i="3"/>
  <c r="K5297" i="3"/>
  <c r="P5297" i="3" s="1"/>
  <c r="L5297" i="3"/>
  <c r="M5297" i="3"/>
  <c r="N5297" i="3"/>
  <c r="K5296" i="3"/>
  <c r="P5296" i="3" s="1"/>
  <c r="L5296" i="3"/>
  <c r="M5296" i="3"/>
  <c r="N5296" i="3"/>
  <c r="K5295" i="3"/>
  <c r="P5295" i="3" s="1"/>
  <c r="L5295" i="3"/>
  <c r="M5295" i="3"/>
  <c r="N5295" i="3"/>
  <c r="K5294" i="3"/>
  <c r="P5294" i="3" s="1"/>
  <c r="L5294" i="3"/>
  <c r="M5294" i="3"/>
  <c r="N5294" i="3"/>
  <c r="K1515" i="2"/>
  <c r="N1515" i="2"/>
  <c r="O1515" i="2"/>
  <c r="P1515" i="2"/>
  <c r="S1515" i="2"/>
  <c r="K5293" i="3"/>
  <c r="P5293" i="3" s="1"/>
  <c r="L5293" i="3"/>
  <c r="M5293" i="3"/>
  <c r="N5293" i="3"/>
  <c r="L1515" i="2" l="1"/>
  <c r="O288" i="4"/>
  <c r="O5295" i="3"/>
  <c r="O5293" i="3"/>
  <c r="O5296" i="3"/>
  <c r="O5297" i="3"/>
  <c r="O5294" i="3"/>
  <c r="O5298" i="3"/>
  <c r="Q1515" i="2"/>
  <c r="M1515" i="2"/>
  <c r="K1514" i="2"/>
  <c r="M1514" i="2" s="1"/>
  <c r="N1514" i="2"/>
  <c r="O1514" i="2"/>
  <c r="P1514" i="2"/>
  <c r="S1514" i="2"/>
  <c r="K5292" i="3"/>
  <c r="P5292" i="3" s="1"/>
  <c r="L5292" i="3"/>
  <c r="M5292" i="3"/>
  <c r="N5292" i="3"/>
  <c r="L1514" i="2" l="1"/>
  <c r="O5292" i="3"/>
  <c r="Q1514" i="2"/>
  <c r="K5291" i="3"/>
  <c r="P5291" i="3" s="1"/>
  <c r="L5291" i="3"/>
  <c r="M5291" i="3"/>
  <c r="N5291" i="3"/>
  <c r="O5291" i="3" l="1"/>
  <c r="L281" i="5"/>
  <c r="K1513" i="2"/>
  <c r="N1513" i="2"/>
  <c r="O1513" i="2"/>
  <c r="P1513" i="2"/>
  <c r="S1513" i="2"/>
  <c r="K5290" i="3"/>
  <c r="P5290" i="3" s="1"/>
  <c r="L5290" i="3"/>
  <c r="M5290" i="3"/>
  <c r="N5290" i="3"/>
  <c r="L1513" i="2" l="1"/>
  <c r="O5290" i="3"/>
  <c r="Q1513" i="2"/>
  <c r="M1513" i="2"/>
  <c r="K5289" i="3"/>
  <c r="P5289" i="3" s="1"/>
  <c r="L5289" i="3"/>
  <c r="M5289" i="3"/>
  <c r="N5289" i="3"/>
  <c r="K5288" i="3"/>
  <c r="L5288" i="3"/>
  <c r="M5288" i="3"/>
  <c r="N5288" i="3"/>
  <c r="P5288" i="3"/>
  <c r="K5287" i="3"/>
  <c r="P5287" i="3" s="1"/>
  <c r="L5287" i="3"/>
  <c r="M5287" i="3"/>
  <c r="N5287" i="3"/>
  <c r="K5286" i="3"/>
  <c r="P5286" i="3" s="1"/>
  <c r="L5286" i="3"/>
  <c r="M5286" i="3"/>
  <c r="N5286" i="3"/>
  <c r="K5285" i="3"/>
  <c r="P5285" i="3" s="1"/>
  <c r="L5285" i="3"/>
  <c r="M5285" i="3"/>
  <c r="N5285" i="3"/>
  <c r="K5284" i="3"/>
  <c r="P5284" i="3" s="1"/>
  <c r="L5284" i="3"/>
  <c r="M5284" i="3"/>
  <c r="N5284" i="3"/>
  <c r="K1512" i="2"/>
  <c r="M1512" i="2" s="1"/>
  <c r="N1512" i="2"/>
  <c r="O1512" i="2"/>
  <c r="P1512" i="2"/>
  <c r="S1512" i="2"/>
  <c r="K5283" i="3"/>
  <c r="P5283" i="3" s="1"/>
  <c r="L5283" i="3"/>
  <c r="M5283" i="3"/>
  <c r="N5283" i="3"/>
  <c r="L1512" i="2" l="1"/>
  <c r="O5283" i="3"/>
  <c r="O5286" i="3"/>
  <c r="O5288" i="3"/>
  <c r="O5285" i="3"/>
  <c r="O5289" i="3"/>
  <c r="O5287" i="3"/>
  <c r="O5284" i="3"/>
  <c r="Q1512" i="2"/>
  <c r="K5282" i="3"/>
  <c r="L5282" i="3"/>
  <c r="M5282" i="3"/>
  <c r="N5282" i="3"/>
  <c r="P5282" i="3"/>
  <c r="M76" i="6"/>
  <c r="K1511" i="2"/>
  <c r="M1511" i="2" s="1"/>
  <c r="N1511" i="2"/>
  <c r="O1511" i="2"/>
  <c r="P1511" i="2"/>
  <c r="S1511" i="2"/>
  <c r="K287" i="4"/>
  <c r="L287" i="4"/>
  <c r="M287" i="4"/>
  <c r="O287" i="4" s="1"/>
  <c r="N287" i="4"/>
  <c r="P287" i="4"/>
  <c r="K5281" i="3"/>
  <c r="P5281" i="3" s="1"/>
  <c r="L5281" i="3"/>
  <c r="M5281" i="3"/>
  <c r="N5281" i="3"/>
  <c r="K5280" i="3"/>
  <c r="P5280" i="3" s="1"/>
  <c r="L5280" i="3"/>
  <c r="M5280" i="3"/>
  <c r="N5280" i="3"/>
  <c r="K1510" i="2"/>
  <c r="M1510" i="2" s="1"/>
  <c r="N1510" i="2"/>
  <c r="O1510" i="2"/>
  <c r="P1510" i="2"/>
  <c r="S1510" i="2"/>
  <c r="K5279" i="3"/>
  <c r="P5279" i="3" s="1"/>
  <c r="L5279" i="3"/>
  <c r="M5279" i="3"/>
  <c r="N5279" i="3"/>
  <c r="K5278" i="3"/>
  <c r="P5278" i="3" s="1"/>
  <c r="L5278" i="3"/>
  <c r="M5278" i="3"/>
  <c r="N5278" i="3"/>
  <c r="K1509" i="2"/>
  <c r="N1509" i="2"/>
  <c r="O1509" i="2"/>
  <c r="P1509" i="2"/>
  <c r="S1509" i="2"/>
  <c r="K5277" i="3"/>
  <c r="P5277" i="3" s="1"/>
  <c r="L5277" i="3"/>
  <c r="M5277" i="3"/>
  <c r="N5277" i="3"/>
  <c r="O5279" i="3" l="1"/>
  <c r="L1509" i="2"/>
  <c r="L1510" i="2"/>
  <c r="L1511" i="2"/>
  <c r="O5280" i="3"/>
  <c r="O5281" i="3"/>
  <c r="O5277" i="3"/>
  <c r="O5282" i="3"/>
  <c r="Q1511" i="2"/>
  <c r="Q1510" i="2"/>
  <c r="O5278" i="3"/>
  <c r="Q1509" i="2"/>
  <c r="M1509" i="2"/>
  <c r="L280" i="5"/>
  <c r="K1508" i="2"/>
  <c r="M1508" i="2" s="1"/>
  <c r="N1508" i="2"/>
  <c r="O1508" i="2"/>
  <c r="P1508" i="2"/>
  <c r="S1508" i="2"/>
  <c r="K5276" i="3"/>
  <c r="P5276" i="3" s="1"/>
  <c r="L5276" i="3"/>
  <c r="M5276" i="3"/>
  <c r="N5276" i="3"/>
  <c r="L1508" i="2" l="1"/>
  <c r="O5276" i="3"/>
  <c r="Q1508" i="2"/>
  <c r="K5275" i="3"/>
  <c r="P5275" i="3" s="1"/>
  <c r="L5275" i="3"/>
  <c r="M5275" i="3"/>
  <c r="N5275" i="3"/>
  <c r="K5274" i="3"/>
  <c r="P5274" i="3" s="1"/>
  <c r="L5274" i="3"/>
  <c r="M5274" i="3"/>
  <c r="N5274" i="3"/>
  <c r="K5273" i="3"/>
  <c r="P5273" i="3" s="1"/>
  <c r="L5273" i="3"/>
  <c r="M5273" i="3"/>
  <c r="N5273" i="3"/>
  <c r="K5272" i="3"/>
  <c r="P5272" i="3" s="1"/>
  <c r="L5272" i="3"/>
  <c r="M5272" i="3"/>
  <c r="N5272" i="3"/>
  <c r="K5271" i="3"/>
  <c r="P5271" i="3" s="1"/>
  <c r="L5271" i="3"/>
  <c r="M5271" i="3"/>
  <c r="N5271" i="3"/>
  <c r="K5270" i="3"/>
  <c r="P5270" i="3" s="1"/>
  <c r="L5270" i="3"/>
  <c r="M5270" i="3"/>
  <c r="N5270" i="3"/>
  <c r="K5269" i="3"/>
  <c r="P5269" i="3" s="1"/>
  <c r="L5269" i="3"/>
  <c r="M5269" i="3"/>
  <c r="N5269" i="3"/>
  <c r="K5268" i="3"/>
  <c r="P5268" i="3" s="1"/>
  <c r="L5268" i="3"/>
  <c r="M5268" i="3"/>
  <c r="N5268" i="3"/>
  <c r="K5267" i="3"/>
  <c r="P5267" i="3" s="1"/>
  <c r="L5267" i="3"/>
  <c r="M5267" i="3"/>
  <c r="N5267" i="3"/>
  <c r="K5266" i="3"/>
  <c r="P5266" i="3" s="1"/>
  <c r="L5266" i="3"/>
  <c r="M5266" i="3"/>
  <c r="N5266" i="3"/>
  <c r="K5265" i="3"/>
  <c r="P5265" i="3" s="1"/>
  <c r="L5265" i="3"/>
  <c r="M5265" i="3"/>
  <c r="N5265" i="3"/>
  <c r="K1507" i="2"/>
  <c r="N1507" i="2"/>
  <c r="O1507" i="2"/>
  <c r="P1507" i="2"/>
  <c r="S1507" i="2"/>
  <c r="K5264" i="3"/>
  <c r="P5264" i="3" s="1"/>
  <c r="L5264" i="3"/>
  <c r="M5264" i="3"/>
  <c r="N5264" i="3"/>
  <c r="L1507" i="2" l="1"/>
  <c r="O5275" i="3"/>
  <c r="O5268" i="3"/>
  <c r="O5269" i="3"/>
  <c r="O5264" i="3"/>
  <c r="O5267" i="3"/>
  <c r="O5266" i="3"/>
  <c r="O5271" i="3"/>
  <c r="O5272" i="3"/>
  <c r="O5265" i="3"/>
  <c r="O5270" i="3"/>
  <c r="O5273" i="3"/>
  <c r="O5274" i="3"/>
  <c r="Q1507" i="2"/>
  <c r="M1507" i="2"/>
  <c r="K5263" i="3"/>
  <c r="L5263" i="3"/>
  <c r="M5263" i="3"/>
  <c r="N5263" i="3"/>
  <c r="P5263" i="3"/>
  <c r="K5262" i="3"/>
  <c r="L5262" i="3"/>
  <c r="M5262" i="3"/>
  <c r="N5262" i="3"/>
  <c r="P5262" i="3"/>
  <c r="K5261" i="3"/>
  <c r="L5261" i="3"/>
  <c r="M5261" i="3"/>
  <c r="N5261" i="3"/>
  <c r="P5261" i="3"/>
  <c r="K5260" i="3"/>
  <c r="L5260" i="3"/>
  <c r="M5260" i="3"/>
  <c r="N5260" i="3"/>
  <c r="P5260" i="3"/>
  <c r="K5259" i="3"/>
  <c r="L5259" i="3"/>
  <c r="M5259" i="3"/>
  <c r="N5259" i="3"/>
  <c r="P5259" i="3"/>
  <c r="K5258" i="3"/>
  <c r="L5258" i="3"/>
  <c r="M5258" i="3"/>
  <c r="N5258" i="3"/>
  <c r="P5258" i="3"/>
  <c r="K1506" i="2"/>
  <c r="N1506" i="2"/>
  <c r="O1506" i="2"/>
  <c r="P1506" i="2"/>
  <c r="S1506" i="2"/>
  <c r="K5257" i="3"/>
  <c r="L5257" i="3"/>
  <c r="M5257" i="3"/>
  <c r="N5257" i="3"/>
  <c r="P5257" i="3"/>
  <c r="M1506" i="2"/>
  <c r="K5256" i="3"/>
  <c r="L5256" i="3"/>
  <c r="M5256" i="3"/>
  <c r="N5256" i="3"/>
  <c r="P5256" i="3"/>
  <c r="K5255" i="3"/>
  <c r="P5255" i="3" s="1"/>
  <c r="L5255" i="3"/>
  <c r="M5255" i="3"/>
  <c r="N5255" i="3"/>
  <c r="K5254" i="3"/>
  <c r="L5254" i="3"/>
  <c r="M5254" i="3"/>
  <c r="N5254" i="3"/>
  <c r="P5254" i="3"/>
  <c r="K5253" i="3"/>
  <c r="L5253" i="3"/>
  <c r="M5253" i="3"/>
  <c r="N5253" i="3"/>
  <c r="P5253" i="3"/>
  <c r="K1505" i="2"/>
  <c r="M1505" i="2" s="1"/>
  <c r="N1505" i="2"/>
  <c r="O1505" i="2"/>
  <c r="P1505" i="2"/>
  <c r="S1505" i="2"/>
  <c r="K5252" i="3"/>
  <c r="L5252" i="3"/>
  <c r="M5252" i="3"/>
  <c r="N5252" i="3"/>
  <c r="P5252" i="3"/>
  <c r="K286" i="4"/>
  <c r="P286" i="4" s="1"/>
  <c r="L286" i="4"/>
  <c r="M286" i="4"/>
  <c r="N286" i="4"/>
  <c r="K5251" i="3"/>
  <c r="L5251" i="3"/>
  <c r="M5251" i="3"/>
  <c r="N5251" i="3"/>
  <c r="P5251" i="3"/>
  <c r="K5250" i="3"/>
  <c r="L5250" i="3"/>
  <c r="M5250" i="3"/>
  <c r="N5250" i="3"/>
  <c r="P5250" i="3"/>
  <c r="K5249" i="3"/>
  <c r="L5249" i="3"/>
  <c r="M5249" i="3"/>
  <c r="N5249" i="3"/>
  <c r="P5249" i="3"/>
  <c r="K5248" i="3"/>
  <c r="L5248" i="3"/>
  <c r="M5248" i="3"/>
  <c r="N5248" i="3"/>
  <c r="P5248" i="3"/>
  <c r="K5247" i="3"/>
  <c r="L5247" i="3"/>
  <c r="M5247" i="3"/>
  <c r="N5247" i="3"/>
  <c r="K5246" i="3"/>
  <c r="L5246" i="3"/>
  <c r="M5246" i="3"/>
  <c r="N5246" i="3"/>
  <c r="P5246" i="3"/>
  <c r="L279" i="5"/>
  <c r="K1504" i="2"/>
  <c r="N1504" i="2"/>
  <c r="O1504" i="2"/>
  <c r="P1504" i="2"/>
  <c r="S1504" i="2"/>
  <c r="K5245" i="3"/>
  <c r="L5245" i="3"/>
  <c r="M5245" i="3"/>
  <c r="N5245" i="3"/>
  <c r="P5245" i="3"/>
  <c r="K5244" i="3"/>
  <c r="L5244" i="3"/>
  <c r="M5244" i="3"/>
  <c r="N5244" i="3"/>
  <c r="P5244" i="3"/>
  <c r="K5243" i="3"/>
  <c r="L5243" i="3"/>
  <c r="M5243" i="3"/>
  <c r="N5243" i="3"/>
  <c r="P5243" i="3"/>
  <c r="K5242" i="3"/>
  <c r="L5242" i="3"/>
  <c r="M5242" i="3"/>
  <c r="N5242" i="3"/>
  <c r="P5242" i="3"/>
  <c r="K5241" i="3"/>
  <c r="L5241" i="3"/>
  <c r="M5241" i="3"/>
  <c r="N5241" i="3"/>
  <c r="P5241" i="3"/>
  <c r="K5240" i="3"/>
  <c r="L5240" i="3"/>
  <c r="M5240" i="3"/>
  <c r="N5240" i="3"/>
  <c r="P5240" i="3"/>
  <c r="K1503" i="2"/>
  <c r="M1503" i="2" s="1"/>
  <c r="N1503" i="2"/>
  <c r="O1503" i="2"/>
  <c r="P1503" i="2"/>
  <c r="S1503" i="2"/>
  <c r="K5239" i="3"/>
  <c r="L5239" i="3"/>
  <c r="M5239" i="3"/>
  <c r="N5239" i="3"/>
  <c r="M1504" i="2"/>
  <c r="K5238" i="3"/>
  <c r="L5238" i="3"/>
  <c r="M5238" i="3"/>
  <c r="N5238" i="3"/>
  <c r="P5238" i="3"/>
  <c r="K5237" i="3"/>
  <c r="L5237" i="3"/>
  <c r="M5237" i="3"/>
  <c r="N5237" i="3"/>
  <c r="P5237" i="3"/>
  <c r="K5236" i="3"/>
  <c r="L5236" i="3"/>
  <c r="M5236" i="3"/>
  <c r="N5236" i="3"/>
  <c r="P5236" i="3"/>
  <c r="K5235" i="3"/>
  <c r="L5235" i="3"/>
  <c r="M5235" i="3"/>
  <c r="N5235" i="3"/>
  <c r="P5235" i="3"/>
  <c r="K5234" i="3"/>
  <c r="L5234" i="3"/>
  <c r="M5234" i="3"/>
  <c r="N5234" i="3"/>
  <c r="P5234" i="3"/>
  <c r="K5233" i="3"/>
  <c r="L5233" i="3"/>
  <c r="M5233" i="3"/>
  <c r="N5233" i="3"/>
  <c r="P5233" i="3"/>
  <c r="K5232" i="3"/>
  <c r="P5232" i="3" s="1"/>
  <c r="L5232" i="3"/>
  <c r="M5232" i="3"/>
  <c r="N5232" i="3"/>
  <c r="K5231" i="3"/>
  <c r="L5231" i="3"/>
  <c r="M5231" i="3"/>
  <c r="N5231" i="3"/>
  <c r="P5231" i="3"/>
  <c r="K5230" i="3"/>
  <c r="L5230" i="3"/>
  <c r="M5230" i="3"/>
  <c r="N5230" i="3"/>
  <c r="K5229" i="3"/>
  <c r="L5229" i="3"/>
  <c r="M5229" i="3"/>
  <c r="N5229" i="3"/>
  <c r="P5229" i="3"/>
  <c r="K5228" i="3"/>
  <c r="P5228" i="3" s="1"/>
  <c r="L5228" i="3"/>
  <c r="M5228" i="3"/>
  <c r="N5228" i="3"/>
  <c r="K5227" i="3"/>
  <c r="P5227" i="3" s="1"/>
  <c r="L5227" i="3"/>
  <c r="M5227" i="3"/>
  <c r="N5227" i="3"/>
  <c r="K1502" i="2"/>
  <c r="M1502" i="2" s="1"/>
  <c r="N1502" i="2"/>
  <c r="O1502" i="2"/>
  <c r="P1502" i="2"/>
  <c r="S1502" i="2"/>
  <c r="K5226" i="3"/>
  <c r="L5226" i="3"/>
  <c r="M5226" i="3"/>
  <c r="N5226" i="3"/>
  <c r="P5226" i="3"/>
  <c r="K5225" i="3"/>
  <c r="L5225" i="3"/>
  <c r="M5225" i="3"/>
  <c r="N5225" i="3"/>
  <c r="P5225" i="3"/>
  <c r="K5224" i="3"/>
  <c r="L5224" i="3"/>
  <c r="M5224" i="3"/>
  <c r="N5224" i="3"/>
  <c r="P5224" i="3"/>
  <c r="K1501" i="2"/>
  <c r="M1501" i="2" s="1"/>
  <c r="N1501" i="2"/>
  <c r="O1501" i="2"/>
  <c r="P1501" i="2"/>
  <c r="S1501" i="2"/>
  <c r="K5223" i="3"/>
  <c r="P5223" i="3" s="1"/>
  <c r="L5223" i="3"/>
  <c r="M5223" i="3"/>
  <c r="N5223" i="3"/>
  <c r="K5222" i="3"/>
  <c r="L5222" i="3"/>
  <c r="M5222" i="3"/>
  <c r="N5222" i="3"/>
  <c r="P5222" i="3"/>
  <c r="K5221" i="3"/>
  <c r="L5221" i="3"/>
  <c r="M5221" i="3"/>
  <c r="N5221" i="3"/>
  <c r="P5221" i="3"/>
  <c r="K5220" i="3"/>
  <c r="L5220" i="3"/>
  <c r="M5220" i="3"/>
  <c r="N5220" i="3"/>
  <c r="P5220" i="3"/>
  <c r="K5219" i="3"/>
  <c r="L5219" i="3"/>
  <c r="M5219" i="3"/>
  <c r="N5219" i="3"/>
  <c r="P5219" i="3"/>
  <c r="K5218" i="3"/>
  <c r="L5218" i="3"/>
  <c r="M5218" i="3"/>
  <c r="N5218" i="3"/>
  <c r="P5218" i="3"/>
  <c r="K5217" i="3"/>
  <c r="L5217" i="3"/>
  <c r="M5217" i="3"/>
  <c r="N5217" i="3"/>
  <c r="P5217" i="3"/>
  <c r="K5216" i="3"/>
  <c r="L5216" i="3"/>
  <c r="M5216" i="3"/>
  <c r="N5216" i="3"/>
  <c r="P5216" i="3"/>
  <c r="K5215" i="3"/>
  <c r="L5215" i="3"/>
  <c r="M5215" i="3"/>
  <c r="N5215" i="3"/>
  <c r="P5215" i="3"/>
  <c r="K5214" i="3"/>
  <c r="L5214" i="3"/>
  <c r="M5214" i="3"/>
  <c r="N5214" i="3"/>
  <c r="P5214" i="3"/>
  <c r="L278" i="5"/>
  <c r="K1500" i="2"/>
  <c r="M1500" i="2" s="1"/>
  <c r="N1500" i="2"/>
  <c r="O1500" i="2"/>
  <c r="P1500" i="2"/>
  <c r="S1500" i="2"/>
  <c r="K5213" i="3"/>
  <c r="L5213" i="3"/>
  <c r="M5213" i="3"/>
  <c r="O5213" i="3" s="1"/>
  <c r="N5213" i="3"/>
  <c r="P5213" i="3"/>
  <c r="K5212" i="3"/>
  <c r="L5212" i="3"/>
  <c r="M5212" i="3"/>
  <c r="N5212" i="3"/>
  <c r="K5211" i="3"/>
  <c r="L5211" i="3"/>
  <c r="M5211" i="3"/>
  <c r="N5211" i="3"/>
  <c r="P5211" i="3"/>
  <c r="K5210" i="3"/>
  <c r="P5210" i="3" s="1"/>
  <c r="L5210" i="3"/>
  <c r="M5210" i="3"/>
  <c r="N5210" i="3"/>
  <c r="K5209" i="3"/>
  <c r="L5209" i="3"/>
  <c r="M5209" i="3"/>
  <c r="N5209" i="3"/>
  <c r="P5209" i="3"/>
  <c r="K5208" i="3"/>
  <c r="L5208" i="3"/>
  <c r="M5208" i="3"/>
  <c r="N5208" i="3"/>
  <c r="P5208" i="3"/>
  <c r="K5207" i="3"/>
  <c r="L5207" i="3"/>
  <c r="M5207" i="3"/>
  <c r="N5207" i="3"/>
  <c r="P5207" i="3"/>
  <c r="K5206" i="3"/>
  <c r="L5206" i="3"/>
  <c r="M5206" i="3"/>
  <c r="N5206" i="3"/>
  <c r="P5206" i="3"/>
  <c r="K5205" i="3"/>
  <c r="L5205" i="3"/>
  <c r="M5205" i="3"/>
  <c r="N5205" i="3"/>
  <c r="P5205" i="3"/>
  <c r="K5204" i="3"/>
  <c r="P5204" i="3" s="1"/>
  <c r="L5204" i="3"/>
  <c r="M5204" i="3"/>
  <c r="N5204" i="3"/>
  <c r="K5203" i="3"/>
  <c r="L5203" i="3"/>
  <c r="M5203" i="3"/>
  <c r="N5203" i="3"/>
  <c r="P5203" i="3"/>
  <c r="K5202" i="3"/>
  <c r="L5202" i="3"/>
  <c r="M5202" i="3"/>
  <c r="N5202" i="3"/>
  <c r="P5202" i="3"/>
  <c r="K5201" i="3"/>
  <c r="L5201" i="3"/>
  <c r="M5201" i="3"/>
  <c r="N5201" i="3"/>
  <c r="P5201" i="3"/>
  <c r="K5200" i="3"/>
  <c r="L5200" i="3"/>
  <c r="M5200" i="3"/>
  <c r="N5200" i="3"/>
  <c r="P5200" i="3"/>
  <c r="K5199" i="3"/>
  <c r="L5199" i="3"/>
  <c r="M5199" i="3"/>
  <c r="N5199" i="3"/>
  <c r="P5199" i="3"/>
  <c r="K5198" i="3"/>
  <c r="L5198" i="3"/>
  <c r="M5198" i="3"/>
  <c r="N5198" i="3"/>
  <c r="P5198" i="3"/>
  <c r="K1499" i="2"/>
  <c r="N1499" i="2"/>
  <c r="O1499" i="2"/>
  <c r="P1499" i="2"/>
  <c r="S1499" i="2"/>
  <c r="K5197" i="3"/>
  <c r="L5197" i="3"/>
  <c r="M5197" i="3"/>
  <c r="N5197" i="3"/>
  <c r="P5197" i="3"/>
  <c r="K1498" i="2"/>
  <c r="M1498" i="2" s="1"/>
  <c r="N1498" i="2"/>
  <c r="O1498" i="2"/>
  <c r="P1498" i="2"/>
  <c r="S1498" i="2"/>
  <c r="K285" i="4"/>
  <c r="L285" i="4"/>
  <c r="M285" i="4"/>
  <c r="N285" i="4"/>
  <c r="P285" i="4"/>
  <c r="K5077" i="3"/>
  <c r="L5077" i="3"/>
  <c r="M5077" i="3"/>
  <c r="N5077" i="3"/>
  <c r="P5077" i="3"/>
  <c r="K5076" i="3"/>
  <c r="L5076" i="3"/>
  <c r="M5076" i="3"/>
  <c r="N5076" i="3"/>
  <c r="K5196" i="3"/>
  <c r="L5196" i="3"/>
  <c r="M5196" i="3"/>
  <c r="N5196" i="3"/>
  <c r="P5196" i="3"/>
  <c r="K5195" i="3"/>
  <c r="L5195" i="3"/>
  <c r="M5195" i="3"/>
  <c r="N5195" i="3"/>
  <c r="P5195" i="3"/>
  <c r="K5194" i="3"/>
  <c r="L5194" i="3"/>
  <c r="M5194" i="3"/>
  <c r="N5194" i="3"/>
  <c r="P5194" i="3"/>
  <c r="M75" i="6"/>
  <c r="K1497" i="2"/>
  <c r="M1497" i="2" s="1"/>
  <c r="N1497" i="2"/>
  <c r="O1497" i="2"/>
  <c r="P1497" i="2"/>
  <c r="S1497" i="2"/>
  <c r="K5193" i="3"/>
  <c r="P5193" i="3" s="1"/>
  <c r="L5193" i="3"/>
  <c r="M5193" i="3"/>
  <c r="N5193" i="3"/>
  <c r="K5192" i="3"/>
  <c r="L5192" i="3"/>
  <c r="M5192" i="3"/>
  <c r="N5192" i="3"/>
  <c r="P5192" i="3"/>
  <c r="K5191" i="3"/>
  <c r="L5191" i="3"/>
  <c r="M5191" i="3"/>
  <c r="N5191" i="3"/>
  <c r="P5191" i="3"/>
  <c r="K5190" i="3"/>
  <c r="L5190" i="3"/>
  <c r="M5190" i="3"/>
  <c r="N5190" i="3"/>
  <c r="P5190" i="3"/>
  <c r="K5189" i="3"/>
  <c r="P5189" i="3" s="1"/>
  <c r="L5189" i="3"/>
  <c r="M5189" i="3"/>
  <c r="N5189" i="3"/>
  <c r="K5188" i="3"/>
  <c r="L5188" i="3"/>
  <c r="M5188" i="3"/>
  <c r="N5188" i="3"/>
  <c r="P5188" i="3"/>
  <c r="L277" i="5"/>
  <c r="K1496" i="2"/>
  <c r="N1496" i="2"/>
  <c r="O1496" i="2"/>
  <c r="P1496" i="2"/>
  <c r="S1496" i="2"/>
  <c r="K5187" i="3"/>
  <c r="L5187" i="3"/>
  <c r="M5187" i="3"/>
  <c r="N5187" i="3"/>
  <c r="P5187" i="3"/>
  <c r="K5186" i="3"/>
  <c r="L5186" i="3"/>
  <c r="M5186" i="3"/>
  <c r="N5186" i="3"/>
  <c r="P5186" i="3"/>
  <c r="K5185" i="3"/>
  <c r="L5185" i="3"/>
  <c r="M5185" i="3"/>
  <c r="N5185" i="3"/>
  <c r="P5185" i="3"/>
  <c r="K5184" i="3"/>
  <c r="L5184" i="3"/>
  <c r="M5184" i="3"/>
  <c r="N5184" i="3"/>
  <c r="P5184" i="3"/>
  <c r="K5183" i="3"/>
  <c r="L5183" i="3"/>
  <c r="M5183" i="3"/>
  <c r="N5183" i="3"/>
  <c r="P5183" i="3"/>
  <c r="K5182" i="3"/>
  <c r="L5182" i="3"/>
  <c r="M5182" i="3"/>
  <c r="N5182" i="3"/>
  <c r="P5182" i="3"/>
  <c r="K5181" i="3"/>
  <c r="L5181" i="3"/>
  <c r="M5181" i="3"/>
  <c r="N5181" i="3"/>
  <c r="P5181" i="3"/>
  <c r="K5180" i="3"/>
  <c r="P5180" i="3" s="1"/>
  <c r="L5180" i="3"/>
  <c r="M5180" i="3"/>
  <c r="N5180" i="3"/>
  <c r="K5179" i="3"/>
  <c r="L5179" i="3"/>
  <c r="M5179" i="3"/>
  <c r="N5179" i="3"/>
  <c r="P5179" i="3"/>
  <c r="K5178" i="3"/>
  <c r="L5178" i="3"/>
  <c r="M5178" i="3"/>
  <c r="N5178" i="3"/>
  <c r="P5178" i="3"/>
  <c r="K5177" i="3"/>
  <c r="L5177" i="3"/>
  <c r="M5177" i="3"/>
  <c r="N5177" i="3"/>
  <c r="P5177" i="3"/>
  <c r="K5176" i="3"/>
  <c r="L5176" i="3"/>
  <c r="M5176" i="3"/>
  <c r="N5176" i="3"/>
  <c r="P5176" i="3"/>
  <c r="K5175" i="3"/>
  <c r="P5175" i="3" s="1"/>
  <c r="L5175" i="3"/>
  <c r="M5175" i="3"/>
  <c r="N5175" i="3"/>
  <c r="K5174" i="3"/>
  <c r="L5174" i="3"/>
  <c r="M5174" i="3"/>
  <c r="N5174" i="3"/>
  <c r="P5174" i="3"/>
  <c r="K5173" i="3"/>
  <c r="L5173" i="3"/>
  <c r="M5173" i="3"/>
  <c r="N5173" i="3"/>
  <c r="P5173" i="3"/>
  <c r="K5172" i="3"/>
  <c r="L5172" i="3"/>
  <c r="M5172" i="3"/>
  <c r="N5172" i="3"/>
  <c r="P5172" i="3"/>
  <c r="K5171" i="3"/>
  <c r="L5171" i="3"/>
  <c r="M5171" i="3"/>
  <c r="N5171" i="3"/>
  <c r="K5170" i="3"/>
  <c r="L5170" i="3"/>
  <c r="M5170" i="3"/>
  <c r="N5170" i="3"/>
  <c r="P5170" i="3"/>
  <c r="K5169" i="3"/>
  <c r="P5169" i="3" s="1"/>
  <c r="L5169" i="3"/>
  <c r="M5169" i="3"/>
  <c r="N5169" i="3"/>
  <c r="K1495" i="2"/>
  <c r="N1495" i="2"/>
  <c r="O1495" i="2"/>
  <c r="P1495" i="2"/>
  <c r="S1495" i="2"/>
  <c r="K5168" i="3"/>
  <c r="P5168" i="3" s="1"/>
  <c r="L5168" i="3"/>
  <c r="M5168" i="3"/>
  <c r="N5168" i="3"/>
  <c r="K5167" i="3"/>
  <c r="L5167" i="3"/>
  <c r="M5167" i="3"/>
  <c r="N5167" i="3"/>
  <c r="P5167" i="3"/>
  <c r="K5166" i="3"/>
  <c r="L5166" i="3"/>
  <c r="M5166" i="3"/>
  <c r="N5166" i="3"/>
  <c r="P5166" i="3"/>
  <c r="K5165" i="3"/>
  <c r="L5165" i="3"/>
  <c r="M5165" i="3"/>
  <c r="N5165" i="3"/>
  <c r="P5165" i="3"/>
  <c r="K5164" i="3"/>
  <c r="L5164" i="3"/>
  <c r="M5164" i="3"/>
  <c r="N5164" i="3"/>
  <c r="P5164" i="3"/>
  <c r="K5163" i="3"/>
  <c r="L5163" i="3"/>
  <c r="M5163" i="3"/>
  <c r="N5163" i="3"/>
  <c r="P5163" i="3"/>
  <c r="K5162" i="3"/>
  <c r="P5162" i="3" s="1"/>
  <c r="L5162" i="3"/>
  <c r="M5162" i="3"/>
  <c r="N5162" i="3"/>
  <c r="K5161" i="3"/>
  <c r="L5161" i="3"/>
  <c r="M5161" i="3"/>
  <c r="N5161" i="3"/>
  <c r="P5161" i="3"/>
  <c r="K5160" i="3"/>
  <c r="L5160" i="3"/>
  <c r="M5160" i="3"/>
  <c r="N5160" i="3"/>
  <c r="P5160" i="3"/>
  <c r="K5159" i="3"/>
  <c r="L5159" i="3"/>
  <c r="M5159" i="3"/>
  <c r="N5159" i="3"/>
  <c r="P5159" i="3"/>
  <c r="K5158" i="3"/>
  <c r="L5158" i="3"/>
  <c r="M5158" i="3"/>
  <c r="N5158" i="3"/>
  <c r="P5158" i="3"/>
  <c r="K5157" i="3"/>
  <c r="L5157" i="3"/>
  <c r="M5157" i="3"/>
  <c r="N5157" i="3"/>
  <c r="P5157" i="3"/>
  <c r="K5156" i="3"/>
  <c r="L5156" i="3"/>
  <c r="M5156" i="3"/>
  <c r="N5156" i="3"/>
  <c r="P5156" i="3"/>
  <c r="K5155" i="3"/>
  <c r="L5155" i="3"/>
  <c r="M5155" i="3"/>
  <c r="N5155" i="3"/>
  <c r="P5155" i="3"/>
  <c r="K5154" i="3"/>
  <c r="L5154" i="3"/>
  <c r="M5154" i="3"/>
  <c r="N5154" i="3"/>
  <c r="P5154" i="3"/>
  <c r="K5153" i="3"/>
  <c r="L5153" i="3"/>
  <c r="M5153" i="3"/>
  <c r="N5153" i="3"/>
  <c r="P5153" i="3"/>
  <c r="K5152" i="3"/>
  <c r="L5152" i="3"/>
  <c r="M5152" i="3"/>
  <c r="N5152" i="3"/>
  <c r="P5152" i="3"/>
  <c r="K5151" i="3"/>
  <c r="P5151" i="3" s="1"/>
  <c r="L5151" i="3"/>
  <c r="M5151" i="3"/>
  <c r="N5151" i="3"/>
  <c r="K5150" i="3"/>
  <c r="P5150" i="3" s="1"/>
  <c r="L5150" i="3"/>
  <c r="M5150" i="3"/>
  <c r="N5150" i="3"/>
  <c r="K5149" i="3"/>
  <c r="P5149" i="3" s="1"/>
  <c r="L5149" i="3"/>
  <c r="M5149" i="3"/>
  <c r="N5149" i="3"/>
  <c r="K284" i="4"/>
  <c r="P284" i="4" s="1"/>
  <c r="L284" i="4"/>
  <c r="M284" i="4"/>
  <c r="N284" i="4"/>
  <c r="K1494" i="2"/>
  <c r="M1494" i="2" s="1"/>
  <c r="N1494" i="2"/>
  <c r="O1494" i="2"/>
  <c r="P1494" i="2"/>
  <c r="S1494" i="2"/>
  <c r="K5148" i="3"/>
  <c r="L5148" i="3"/>
  <c r="M5148" i="3"/>
  <c r="N5148" i="3"/>
  <c r="P5148" i="3"/>
  <c r="L276" i="5"/>
  <c r="K1493" i="2"/>
  <c r="M1493" i="2" s="1"/>
  <c r="N1493" i="2"/>
  <c r="O1493" i="2"/>
  <c r="P1493" i="2"/>
  <c r="S1493" i="2"/>
  <c r="K5147" i="3"/>
  <c r="L5147" i="3"/>
  <c r="M5147" i="3"/>
  <c r="N5147" i="3"/>
  <c r="P5147" i="3"/>
  <c r="K5146" i="3"/>
  <c r="L5146" i="3"/>
  <c r="M5146" i="3"/>
  <c r="N5146" i="3"/>
  <c r="P5146" i="3"/>
  <c r="K5145" i="3"/>
  <c r="L5145" i="3"/>
  <c r="M5145" i="3"/>
  <c r="N5145" i="3"/>
  <c r="P5145" i="3"/>
  <c r="K5144" i="3"/>
  <c r="L5144" i="3"/>
  <c r="M5144" i="3"/>
  <c r="N5144" i="3"/>
  <c r="P5144" i="3"/>
  <c r="K5143" i="3"/>
  <c r="L5143" i="3"/>
  <c r="M5143" i="3"/>
  <c r="N5143" i="3"/>
  <c r="P5143" i="3"/>
  <c r="K1492" i="2"/>
  <c r="M1492" i="2" s="1"/>
  <c r="N1492" i="2"/>
  <c r="O1492" i="2"/>
  <c r="P1492" i="2"/>
  <c r="S1492" i="2"/>
  <c r="K5142" i="3"/>
  <c r="L5142" i="3"/>
  <c r="M5142" i="3"/>
  <c r="N5142" i="3"/>
  <c r="P5142" i="3"/>
  <c r="K5141" i="3"/>
  <c r="L5141" i="3"/>
  <c r="M5141" i="3"/>
  <c r="N5141" i="3"/>
  <c r="K5140" i="3"/>
  <c r="L5140" i="3"/>
  <c r="M5140" i="3"/>
  <c r="N5140" i="3"/>
  <c r="P5140" i="3"/>
  <c r="K5139" i="3"/>
  <c r="P5139" i="3" s="1"/>
  <c r="L5139" i="3"/>
  <c r="M5139" i="3"/>
  <c r="N5139" i="3"/>
  <c r="K5138" i="3"/>
  <c r="L5138" i="3"/>
  <c r="M5138" i="3"/>
  <c r="N5138" i="3"/>
  <c r="P5138" i="3"/>
  <c r="K5137" i="3"/>
  <c r="L5137" i="3"/>
  <c r="M5137" i="3"/>
  <c r="N5137" i="3"/>
  <c r="P5137" i="3"/>
  <c r="K1491" i="2"/>
  <c r="M1491" i="2" s="1"/>
  <c r="N1491" i="2"/>
  <c r="O1491" i="2"/>
  <c r="P1491" i="2"/>
  <c r="S1491" i="2"/>
  <c r="K5136" i="3"/>
  <c r="L5136" i="3"/>
  <c r="M5136" i="3"/>
  <c r="N5136" i="3"/>
  <c r="K5135" i="3"/>
  <c r="P5135" i="3" s="1"/>
  <c r="L5135" i="3"/>
  <c r="M5135" i="3"/>
  <c r="N5135" i="3"/>
  <c r="K5134" i="3"/>
  <c r="L5134" i="3"/>
  <c r="M5134" i="3"/>
  <c r="N5134" i="3"/>
  <c r="P5134" i="3"/>
  <c r="K5133" i="3"/>
  <c r="P5133" i="3" s="1"/>
  <c r="L5133" i="3"/>
  <c r="M5133" i="3"/>
  <c r="N5133" i="3"/>
  <c r="K5132" i="3"/>
  <c r="L5132" i="3"/>
  <c r="M5132" i="3"/>
  <c r="N5132" i="3"/>
  <c r="P5132" i="3"/>
  <c r="K5131" i="3"/>
  <c r="L5131" i="3"/>
  <c r="M5131" i="3"/>
  <c r="N5131" i="3"/>
  <c r="P5131" i="3"/>
  <c r="K5130" i="3"/>
  <c r="L5130" i="3"/>
  <c r="M5130" i="3"/>
  <c r="N5130" i="3"/>
  <c r="P5130" i="3"/>
  <c r="K5129" i="3"/>
  <c r="L5129" i="3"/>
  <c r="M5129" i="3"/>
  <c r="N5129" i="3"/>
  <c r="P5129" i="3"/>
  <c r="K5128" i="3"/>
  <c r="L5128" i="3"/>
  <c r="M5128" i="3"/>
  <c r="N5128" i="3"/>
  <c r="P5128" i="3"/>
  <c r="K5127" i="3"/>
  <c r="L5127" i="3"/>
  <c r="M5127" i="3"/>
  <c r="N5127" i="3"/>
  <c r="P5127" i="3"/>
  <c r="K1490" i="2"/>
  <c r="N1490" i="2"/>
  <c r="O1490" i="2"/>
  <c r="P1490" i="2"/>
  <c r="S1490" i="2"/>
  <c r="K5126" i="3"/>
  <c r="L5126" i="3"/>
  <c r="M5126" i="3"/>
  <c r="N5126" i="3"/>
  <c r="P5126" i="3"/>
  <c r="K5122" i="3"/>
  <c r="L5122" i="3"/>
  <c r="M5122" i="3"/>
  <c r="N5122" i="3"/>
  <c r="K5125" i="3"/>
  <c r="L5125" i="3"/>
  <c r="M5125" i="3"/>
  <c r="N5125" i="3"/>
  <c r="P5125" i="3"/>
  <c r="K5124" i="3"/>
  <c r="L5124" i="3"/>
  <c r="M5124" i="3"/>
  <c r="N5124" i="3"/>
  <c r="P5124" i="3"/>
  <c r="L275" i="5"/>
  <c r="K1489" i="2"/>
  <c r="M1489" i="2" s="1"/>
  <c r="N1489" i="2"/>
  <c r="O1489" i="2"/>
  <c r="P1489" i="2"/>
  <c r="S1489" i="2"/>
  <c r="K5123" i="3"/>
  <c r="L5123" i="3"/>
  <c r="M5123" i="3"/>
  <c r="N5123" i="3"/>
  <c r="P5123" i="3"/>
  <c r="K5121" i="3"/>
  <c r="L5121" i="3"/>
  <c r="M5121" i="3"/>
  <c r="N5121" i="3"/>
  <c r="P5121" i="3"/>
  <c r="K5120" i="3"/>
  <c r="L5120" i="3"/>
  <c r="M5120" i="3"/>
  <c r="N5120" i="3"/>
  <c r="P5120" i="3"/>
  <c r="K5119" i="3"/>
  <c r="L5119" i="3"/>
  <c r="M5119" i="3"/>
  <c r="N5119" i="3"/>
  <c r="P5119" i="3"/>
  <c r="K1488" i="2"/>
  <c r="M1488" i="2" s="1"/>
  <c r="N1488" i="2"/>
  <c r="O1488" i="2"/>
  <c r="P1488" i="2"/>
  <c r="S1488" i="2"/>
  <c r="K5118" i="3"/>
  <c r="L5118" i="3"/>
  <c r="M5118" i="3"/>
  <c r="N5118" i="3"/>
  <c r="P5118" i="3"/>
  <c r="K283" i="4"/>
  <c r="L283" i="4"/>
  <c r="M283" i="4"/>
  <c r="N283" i="4"/>
  <c r="P283" i="4"/>
  <c r="K5117" i="3"/>
  <c r="L5117" i="3"/>
  <c r="M5117" i="3"/>
  <c r="N5117" i="3"/>
  <c r="K5116" i="3"/>
  <c r="L5116" i="3"/>
  <c r="M5116" i="3"/>
  <c r="N5116" i="3"/>
  <c r="P5116" i="3"/>
  <c r="K5115" i="3"/>
  <c r="L5115" i="3"/>
  <c r="M5115" i="3"/>
  <c r="N5115" i="3"/>
  <c r="P5115" i="3"/>
  <c r="K5114" i="3"/>
  <c r="L5114" i="3"/>
  <c r="M5114" i="3"/>
  <c r="N5114" i="3"/>
  <c r="P5114" i="3"/>
  <c r="K5113" i="3"/>
  <c r="P5113" i="3" s="1"/>
  <c r="L5113" i="3"/>
  <c r="M5113" i="3"/>
  <c r="N5113" i="3"/>
  <c r="K5112" i="3"/>
  <c r="L5112" i="3"/>
  <c r="M5112" i="3"/>
  <c r="N5112" i="3"/>
  <c r="P5112" i="3"/>
  <c r="K5111" i="3"/>
  <c r="L5111" i="3"/>
  <c r="M5111" i="3"/>
  <c r="N5111" i="3"/>
  <c r="P5111" i="3"/>
  <c r="K5110" i="3"/>
  <c r="L5110" i="3"/>
  <c r="M5110" i="3"/>
  <c r="N5110" i="3"/>
  <c r="P5110" i="3"/>
  <c r="K5109" i="3"/>
  <c r="L5109" i="3"/>
  <c r="M5109" i="3"/>
  <c r="N5109" i="3"/>
  <c r="P5109" i="3"/>
  <c r="K1487" i="2"/>
  <c r="M1487" i="2" s="1"/>
  <c r="N1487" i="2"/>
  <c r="O1487" i="2"/>
  <c r="P1487" i="2"/>
  <c r="S1487" i="2"/>
  <c r="K5108" i="3"/>
  <c r="P5108" i="3" s="1"/>
  <c r="L5108" i="3"/>
  <c r="M5108" i="3"/>
  <c r="N5108" i="3"/>
  <c r="K5107" i="3"/>
  <c r="L5107" i="3"/>
  <c r="M5107" i="3"/>
  <c r="N5107" i="3"/>
  <c r="P5107" i="3"/>
  <c r="K5106" i="3"/>
  <c r="L5106" i="3"/>
  <c r="M5106" i="3"/>
  <c r="N5106" i="3"/>
  <c r="P5106" i="3"/>
  <c r="K5105" i="3"/>
  <c r="P5105" i="3" s="1"/>
  <c r="L5105" i="3"/>
  <c r="M5105" i="3"/>
  <c r="N5105" i="3"/>
  <c r="K5104" i="3"/>
  <c r="L5104" i="3"/>
  <c r="M5104" i="3"/>
  <c r="N5104" i="3"/>
  <c r="P5104" i="3"/>
  <c r="K5103" i="3"/>
  <c r="L5103" i="3"/>
  <c r="M5103" i="3"/>
  <c r="N5103" i="3"/>
  <c r="P5103" i="3"/>
  <c r="K1486" i="2"/>
  <c r="M1486" i="2" s="1"/>
  <c r="N1486" i="2"/>
  <c r="O1486" i="2"/>
  <c r="P1486" i="2"/>
  <c r="S1486" i="2"/>
  <c r="K5102" i="3"/>
  <c r="L5102" i="3"/>
  <c r="M5102" i="3"/>
  <c r="N5102" i="3"/>
  <c r="P5102" i="3"/>
  <c r="K5101" i="3"/>
  <c r="P5101" i="3" s="1"/>
  <c r="L5101" i="3"/>
  <c r="M5101" i="3"/>
  <c r="N5101" i="3"/>
  <c r="K5100" i="3"/>
  <c r="P5100" i="3" s="1"/>
  <c r="L5100" i="3"/>
  <c r="M5100" i="3"/>
  <c r="N5100" i="3"/>
  <c r="K5099" i="3"/>
  <c r="L5099" i="3"/>
  <c r="M5099" i="3"/>
  <c r="N5099" i="3"/>
  <c r="P5099" i="3"/>
  <c r="K5098" i="3"/>
  <c r="P5098" i="3" s="1"/>
  <c r="L5098" i="3"/>
  <c r="M5098" i="3"/>
  <c r="N5098" i="3"/>
  <c r="K5097" i="3"/>
  <c r="L5097" i="3"/>
  <c r="M5097" i="3"/>
  <c r="N5097" i="3"/>
  <c r="P5097" i="3"/>
  <c r="K5096" i="3"/>
  <c r="L5096" i="3"/>
  <c r="M5096" i="3"/>
  <c r="N5096" i="3"/>
  <c r="P5096" i="3"/>
  <c r="K5093" i="3"/>
  <c r="L5093" i="3"/>
  <c r="M5093" i="3"/>
  <c r="N5093" i="3"/>
  <c r="P5093" i="3"/>
  <c r="K5092" i="3"/>
  <c r="L5092" i="3"/>
  <c r="M5092" i="3"/>
  <c r="N5092" i="3"/>
  <c r="P5092" i="3"/>
  <c r="K5091" i="3"/>
  <c r="L5091" i="3"/>
  <c r="M5091" i="3"/>
  <c r="N5091" i="3"/>
  <c r="P5091" i="3"/>
  <c r="K5090" i="3"/>
  <c r="L5090" i="3"/>
  <c r="M5090" i="3"/>
  <c r="N5090" i="3"/>
  <c r="P5090" i="3"/>
  <c r="K5089" i="3"/>
  <c r="L5089" i="3"/>
  <c r="M5089" i="3"/>
  <c r="N5089" i="3"/>
  <c r="P5089" i="3"/>
  <c r="K5095" i="3"/>
  <c r="L5095" i="3"/>
  <c r="M5095" i="3"/>
  <c r="N5095" i="3"/>
  <c r="P5095" i="3"/>
  <c r="L274" i="5"/>
  <c r="K1485" i="2"/>
  <c r="M1485" i="2" s="1"/>
  <c r="N1485" i="2"/>
  <c r="O1485" i="2"/>
  <c r="P1485" i="2"/>
  <c r="S1485" i="2"/>
  <c r="K5094" i="3"/>
  <c r="P5094" i="3" s="1"/>
  <c r="L5094" i="3"/>
  <c r="M5094" i="3"/>
  <c r="N5094" i="3"/>
  <c r="K282" i="4"/>
  <c r="L282" i="4"/>
  <c r="M282" i="4"/>
  <c r="N282" i="4"/>
  <c r="P282" i="4"/>
  <c r="K5088" i="3"/>
  <c r="L5088" i="3"/>
  <c r="M5088" i="3"/>
  <c r="N5088" i="3"/>
  <c r="K5087" i="3"/>
  <c r="L5087" i="3"/>
  <c r="M5087" i="3"/>
  <c r="N5087" i="3"/>
  <c r="K5086" i="3"/>
  <c r="L5086" i="3"/>
  <c r="M5086" i="3"/>
  <c r="N5086" i="3"/>
  <c r="P5086" i="3"/>
  <c r="K5085" i="3"/>
  <c r="L5085" i="3"/>
  <c r="M5085" i="3"/>
  <c r="N5085" i="3"/>
  <c r="P5085" i="3"/>
  <c r="K1484" i="2"/>
  <c r="M1484" i="2" s="1"/>
  <c r="N1484" i="2"/>
  <c r="O1484" i="2"/>
  <c r="P1484" i="2"/>
  <c r="S1484" i="2"/>
  <c r="K5084" i="3"/>
  <c r="L5084" i="3"/>
  <c r="M5084" i="3"/>
  <c r="N5084" i="3"/>
  <c r="P5084" i="3"/>
  <c r="K281" i="4"/>
  <c r="L281" i="4"/>
  <c r="M281" i="4"/>
  <c r="N281" i="4"/>
  <c r="P281" i="4"/>
  <c r="K280" i="4"/>
  <c r="L280" i="4"/>
  <c r="M280" i="4"/>
  <c r="N280" i="4"/>
  <c r="P280" i="4"/>
  <c r="K5083" i="3"/>
  <c r="P5083" i="3" s="1"/>
  <c r="L5083" i="3"/>
  <c r="M5083" i="3"/>
  <c r="N5083" i="3"/>
  <c r="K5082" i="3"/>
  <c r="P5082" i="3" s="1"/>
  <c r="L5082" i="3"/>
  <c r="M5082" i="3"/>
  <c r="N5082" i="3"/>
  <c r="K5081" i="3"/>
  <c r="L5081" i="3"/>
  <c r="M5081" i="3"/>
  <c r="N5081" i="3"/>
  <c r="K5080" i="3"/>
  <c r="P5080" i="3" s="1"/>
  <c r="L5080" i="3"/>
  <c r="M5080" i="3"/>
  <c r="N5080" i="3"/>
  <c r="K1483" i="2"/>
  <c r="M1483" i="2" s="1"/>
  <c r="N1483" i="2"/>
  <c r="O1483" i="2"/>
  <c r="P1483" i="2"/>
  <c r="S1483" i="2"/>
  <c r="K5079" i="3"/>
  <c r="L5079" i="3"/>
  <c r="M5079" i="3"/>
  <c r="N5079" i="3"/>
  <c r="P5079" i="3"/>
  <c r="K1482" i="2"/>
  <c r="N1482" i="2"/>
  <c r="O1482" i="2"/>
  <c r="P1482" i="2"/>
  <c r="S1482" i="2"/>
  <c r="K5078" i="3"/>
  <c r="L5078" i="3"/>
  <c r="M5078" i="3"/>
  <c r="N5078" i="3"/>
  <c r="K1481" i="2"/>
  <c r="M1481" i="2" s="1"/>
  <c r="N1481" i="2"/>
  <c r="O1481" i="2"/>
  <c r="P1481" i="2"/>
  <c r="S1481" i="2"/>
  <c r="K5075" i="3"/>
  <c r="L5075" i="3"/>
  <c r="M5075" i="3"/>
  <c r="N5075" i="3"/>
  <c r="K5074" i="3"/>
  <c r="L5074" i="3"/>
  <c r="M5074" i="3"/>
  <c r="N5074" i="3"/>
  <c r="P5074" i="3"/>
  <c r="K1480" i="2"/>
  <c r="M1480" i="2" s="1"/>
  <c r="N1480" i="2"/>
  <c r="O1480" i="2"/>
  <c r="P1480" i="2"/>
  <c r="S1480" i="2"/>
  <c r="K5073" i="3"/>
  <c r="L5073" i="3"/>
  <c r="M5073" i="3"/>
  <c r="N5073" i="3"/>
  <c r="P5073" i="3"/>
  <c r="M1482" i="2"/>
  <c r="M74" i="6"/>
  <c r="L273" i="5"/>
  <c r="K1479" i="2"/>
  <c r="M1479" i="2" s="1"/>
  <c r="N1479" i="2"/>
  <c r="O1479" i="2"/>
  <c r="P1479" i="2"/>
  <c r="S1479" i="2"/>
  <c r="K5072" i="3"/>
  <c r="L5072" i="3"/>
  <c r="M5072" i="3"/>
  <c r="N5072" i="3"/>
  <c r="K5071" i="3"/>
  <c r="P5071" i="3" s="1"/>
  <c r="L5071" i="3"/>
  <c r="M5071" i="3"/>
  <c r="N5071" i="3"/>
  <c r="K5070" i="3"/>
  <c r="L5070" i="3"/>
  <c r="M5070" i="3"/>
  <c r="N5070" i="3"/>
  <c r="P5070" i="3"/>
  <c r="K5069" i="3"/>
  <c r="L5069" i="3"/>
  <c r="M5069" i="3"/>
  <c r="N5069" i="3"/>
  <c r="P5069" i="3"/>
  <c r="K5068" i="3"/>
  <c r="L5068" i="3"/>
  <c r="M5068" i="3"/>
  <c r="N5068" i="3"/>
  <c r="P5068" i="3"/>
  <c r="K5067" i="3"/>
  <c r="L5067" i="3"/>
  <c r="M5067" i="3"/>
  <c r="N5067" i="3"/>
  <c r="P5067" i="3"/>
  <c r="K1478" i="2"/>
  <c r="N1478" i="2"/>
  <c r="O1478" i="2"/>
  <c r="P1478" i="2"/>
  <c r="S1478" i="2"/>
  <c r="K5066" i="3"/>
  <c r="L5066" i="3"/>
  <c r="M5066" i="3"/>
  <c r="N5066" i="3"/>
  <c r="K1477" i="2"/>
  <c r="M1477" i="2" s="1"/>
  <c r="N1477" i="2"/>
  <c r="O1477" i="2"/>
  <c r="P1477" i="2"/>
  <c r="S1477" i="2"/>
  <c r="K5065" i="3"/>
  <c r="P5065" i="3" s="1"/>
  <c r="L5065" i="3"/>
  <c r="M5065" i="3"/>
  <c r="N5065" i="3"/>
  <c r="K5064" i="3"/>
  <c r="P5064" i="3" s="1"/>
  <c r="L5064" i="3"/>
  <c r="M5064" i="3"/>
  <c r="N5064" i="3"/>
  <c r="K1476" i="2"/>
  <c r="M1476" i="2" s="1"/>
  <c r="N1476" i="2"/>
  <c r="O1476" i="2"/>
  <c r="P1476" i="2"/>
  <c r="S1476" i="2"/>
  <c r="K5063" i="3"/>
  <c r="P5063" i="3" s="1"/>
  <c r="L5063" i="3"/>
  <c r="M5063" i="3"/>
  <c r="N5063" i="3"/>
  <c r="K1475" i="2"/>
  <c r="M1475" i="2" s="1"/>
  <c r="N1475" i="2"/>
  <c r="O1475" i="2"/>
  <c r="P1475" i="2"/>
  <c r="S1475" i="2"/>
  <c r="K5062" i="3"/>
  <c r="L5062" i="3"/>
  <c r="M5062" i="3"/>
  <c r="N5062" i="3"/>
  <c r="P5062" i="3"/>
  <c r="K5061" i="3"/>
  <c r="L5061" i="3"/>
  <c r="M5061" i="3"/>
  <c r="N5061" i="3"/>
  <c r="K5060" i="3"/>
  <c r="L5060" i="3"/>
  <c r="M5060" i="3"/>
  <c r="N5060" i="3"/>
  <c r="P5060" i="3"/>
  <c r="K5059" i="3"/>
  <c r="L5059" i="3"/>
  <c r="M5059" i="3"/>
  <c r="N5059" i="3"/>
  <c r="P5059" i="3"/>
  <c r="K5058" i="3"/>
  <c r="L5058" i="3"/>
  <c r="M5058" i="3"/>
  <c r="N5058" i="3"/>
  <c r="P5058" i="3"/>
  <c r="K5057" i="3"/>
  <c r="L5057" i="3"/>
  <c r="M5057" i="3"/>
  <c r="N5057" i="3"/>
  <c r="P5057" i="3"/>
  <c r="K5056" i="3"/>
  <c r="L5056" i="3"/>
  <c r="M5056" i="3"/>
  <c r="N5056" i="3"/>
  <c r="P5056" i="3"/>
  <c r="L272" i="5"/>
  <c r="K1474" i="2"/>
  <c r="N1474" i="2"/>
  <c r="O1474" i="2"/>
  <c r="P1474" i="2"/>
  <c r="S1474" i="2"/>
  <c r="K5055" i="3"/>
  <c r="L5055" i="3"/>
  <c r="M5055" i="3"/>
  <c r="N5055" i="3"/>
  <c r="P5055" i="3"/>
  <c r="K5054" i="3"/>
  <c r="L5054" i="3"/>
  <c r="M5054" i="3"/>
  <c r="N5054" i="3"/>
  <c r="K5053" i="3"/>
  <c r="L5053" i="3"/>
  <c r="M5053" i="3"/>
  <c r="N5053" i="3"/>
  <c r="P5053" i="3"/>
  <c r="K5052" i="3"/>
  <c r="L5052" i="3"/>
  <c r="M5052" i="3"/>
  <c r="N5052" i="3"/>
  <c r="K5051" i="3"/>
  <c r="P5051" i="3" s="1"/>
  <c r="L5051" i="3"/>
  <c r="M5051" i="3"/>
  <c r="N5051" i="3"/>
  <c r="K5050" i="3"/>
  <c r="L5050" i="3"/>
  <c r="M5050" i="3"/>
  <c r="N5050" i="3"/>
  <c r="K5049" i="3"/>
  <c r="P5049" i="3" s="1"/>
  <c r="L5049" i="3"/>
  <c r="M5049" i="3"/>
  <c r="N5049" i="3"/>
  <c r="K1473" i="2"/>
  <c r="M1473" i="2" s="1"/>
  <c r="N1473" i="2"/>
  <c r="O1473" i="2"/>
  <c r="P1473" i="2"/>
  <c r="S1473" i="2"/>
  <c r="K5048" i="3"/>
  <c r="L5048" i="3"/>
  <c r="M5048" i="3"/>
  <c r="N5048" i="3"/>
  <c r="P5048" i="3"/>
  <c r="K5047" i="3"/>
  <c r="L5047" i="3"/>
  <c r="M5047" i="3"/>
  <c r="N5047" i="3"/>
  <c r="P5047" i="3"/>
  <c r="K5046" i="3"/>
  <c r="P5046" i="3" s="1"/>
  <c r="L5046" i="3"/>
  <c r="M5046" i="3"/>
  <c r="N5046" i="3"/>
  <c r="K5045" i="3"/>
  <c r="L5045" i="3"/>
  <c r="M5045" i="3"/>
  <c r="N5045" i="3"/>
  <c r="P5045" i="3"/>
  <c r="K5044" i="3"/>
  <c r="P5044" i="3" s="1"/>
  <c r="L5044" i="3"/>
  <c r="M5044" i="3"/>
  <c r="N5044" i="3"/>
  <c r="K5043" i="3"/>
  <c r="L5043" i="3"/>
  <c r="M5043" i="3"/>
  <c r="N5043" i="3"/>
  <c r="K5042" i="3"/>
  <c r="L5042" i="3"/>
  <c r="M5042" i="3"/>
  <c r="N5042" i="3"/>
  <c r="P5042" i="3"/>
  <c r="K5041" i="3"/>
  <c r="L5041" i="3"/>
  <c r="M5041" i="3"/>
  <c r="N5041" i="3"/>
  <c r="K5040" i="3"/>
  <c r="L5040" i="3"/>
  <c r="M5040" i="3"/>
  <c r="N5040" i="3"/>
  <c r="K5039" i="3"/>
  <c r="L5039" i="3"/>
  <c r="M5039" i="3"/>
  <c r="N5039" i="3"/>
  <c r="K1472" i="2"/>
  <c r="N1472" i="2"/>
  <c r="O1472" i="2"/>
  <c r="P1472" i="2"/>
  <c r="S1472" i="2"/>
  <c r="K5038" i="3"/>
  <c r="L5038" i="3"/>
  <c r="M5038" i="3"/>
  <c r="N5038" i="3"/>
  <c r="P5038" i="3"/>
  <c r="K5037" i="3"/>
  <c r="P5037" i="3" s="1"/>
  <c r="L5037" i="3"/>
  <c r="M5037" i="3"/>
  <c r="N5037" i="3"/>
  <c r="K5036" i="3"/>
  <c r="L5036" i="3"/>
  <c r="M5036" i="3"/>
  <c r="N5036" i="3"/>
  <c r="P5036" i="3"/>
  <c r="K5035" i="3"/>
  <c r="L5035" i="3"/>
  <c r="M5035" i="3"/>
  <c r="N5035" i="3"/>
  <c r="K5034" i="3"/>
  <c r="P5034" i="3" s="1"/>
  <c r="L5034" i="3"/>
  <c r="M5034" i="3"/>
  <c r="N5034" i="3"/>
  <c r="K5033" i="3"/>
  <c r="L5033" i="3"/>
  <c r="M5033" i="3"/>
  <c r="N5033" i="3"/>
  <c r="K1471" i="2"/>
  <c r="M1471" i="2" s="1"/>
  <c r="N1471" i="2"/>
  <c r="O1471" i="2"/>
  <c r="P1471" i="2"/>
  <c r="S1471" i="2"/>
  <c r="K5032" i="3"/>
  <c r="P5032" i="3" s="1"/>
  <c r="L5032" i="3"/>
  <c r="M5032" i="3"/>
  <c r="N5032" i="3"/>
  <c r="K5031" i="3"/>
  <c r="P5031" i="3" s="1"/>
  <c r="L5031" i="3"/>
  <c r="M5031" i="3"/>
  <c r="N5031" i="3"/>
  <c r="K5030" i="3"/>
  <c r="L5030" i="3"/>
  <c r="M5030" i="3"/>
  <c r="N5030" i="3"/>
  <c r="P5030" i="3"/>
  <c r="K5029" i="3"/>
  <c r="L5029" i="3"/>
  <c r="M5029" i="3"/>
  <c r="N5029" i="3"/>
  <c r="K5028" i="3"/>
  <c r="P5028" i="3" s="1"/>
  <c r="L5028" i="3"/>
  <c r="M5028" i="3"/>
  <c r="N5028" i="3"/>
  <c r="K1470" i="2"/>
  <c r="M1470" i="2" s="1"/>
  <c r="N1470" i="2"/>
  <c r="O1470" i="2"/>
  <c r="P1470" i="2"/>
  <c r="S1470" i="2"/>
  <c r="K5027" i="3"/>
  <c r="L5027" i="3"/>
  <c r="M5027" i="3"/>
  <c r="N5027" i="3"/>
  <c r="K5026" i="3"/>
  <c r="L5026" i="3"/>
  <c r="M5026" i="3"/>
  <c r="N5026" i="3"/>
  <c r="P5026" i="3"/>
  <c r="K5025" i="3"/>
  <c r="L5025" i="3"/>
  <c r="M5025" i="3"/>
  <c r="N5025" i="3"/>
  <c r="P5025" i="3"/>
  <c r="K5024" i="3"/>
  <c r="L5024" i="3"/>
  <c r="M5024" i="3"/>
  <c r="N5024" i="3"/>
  <c r="P5024" i="3"/>
  <c r="K5023" i="3"/>
  <c r="L5023" i="3"/>
  <c r="M5023" i="3"/>
  <c r="N5023" i="3"/>
  <c r="P5023" i="3"/>
  <c r="K5022" i="3"/>
  <c r="L5022" i="3"/>
  <c r="M5022" i="3"/>
  <c r="N5022" i="3"/>
  <c r="K1469" i="2"/>
  <c r="M1469" i="2" s="1"/>
  <c r="N1469" i="2"/>
  <c r="O1469" i="2"/>
  <c r="P1469" i="2"/>
  <c r="S1469" i="2"/>
  <c r="K5021" i="3"/>
  <c r="L5021" i="3"/>
  <c r="M5021" i="3"/>
  <c r="N5021" i="3"/>
  <c r="K5020" i="3"/>
  <c r="L5020" i="3"/>
  <c r="M5020" i="3"/>
  <c r="N5020" i="3"/>
  <c r="P5020" i="3"/>
  <c r="K5019" i="3"/>
  <c r="L5019" i="3"/>
  <c r="M5019" i="3"/>
  <c r="N5019" i="3"/>
  <c r="P5019" i="3"/>
  <c r="K5018" i="3"/>
  <c r="L5018" i="3"/>
  <c r="M5018" i="3"/>
  <c r="N5018" i="3"/>
  <c r="L271" i="5"/>
  <c r="K1468" i="2"/>
  <c r="M1468" i="2" s="1"/>
  <c r="N1468" i="2"/>
  <c r="O1468" i="2"/>
  <c r="P1468" i="2"/>
  <c r="S1468" i="2"/>
  <c r="K5017" i="3"/>
  <c r="L5017" i="3"/>
  <c r="M5017" i="3"/>
  <c r="N5017" i="3"/>
  <c r="P5017" i="3"/>
  <c r="K5016" i="3"/>
  <c r="P5016" i="3" s="1"/>
  <c r="L5016" i="3"/>
  <c r="M5016" i="3"/>
  <c r="N5016" i="3"/>
  <c r="K5015" i="3"/>
  <c r="L5015" i="3"/>
  <c r="M5015" i="3"/>
  <c r="N5015" i="3"/>
  <c r="K5014" i="3"/>
  <c r="P5014" i="3" s="1"/>
  <c r="L5014" i="3"/>
  <c r="M5014" i="3"/>
  <c r="N5014" i="3"/>
  <c r="K5013" i="3"/>
  <c r="L5013" i="3"/>
  <c r="M5013" i="3"/>
  <c r="N5013" i="3"/>
  <c r="P5013" i="3"/>
  <c r="K5012" i="3"/>
  <c r="P5012" i="3" s="1"/>
  <c r="L5012" i="3"/>
  <c r="M5012" i="3"/>
  <c r="N5012" i="3"/>
  <c r="K5011" i="3"/>
  <c r="L5011" i="3"/>
  <c r="M5011" i="3"/>
  <c r="N5011" i="3"/>
  <c r="P5011" i="3"/>
  <c r="K5010" i="3"/>
  <c r="P5010" i="3" s="1"/>
  <c r="L5010" i="3"/>
  <c r="M5010" i="3"/>
  <c r="N5010" i="3"/>
  <c r="K5009" i="3"/>
  <c r="L5009" i="3"/>
  <c r="M5009" i="3"/>
  <c r="N5009" i="3"/>
  <c r="P5009" i="3"/>
  <c r="K1467" i="2"/>
  <c r="M1467" i="2" s="1"/>
  <c r="N1467" i="2"/>
  <c r="O1467" i="2"/>
  <c r="P1467" i="2"/>
  <c r="S1467" i="2"/>
  <c r="K5008" i="3"/>
  <c r="P5008" i="3" s="1"/>
  <c r="L5008" i="3"/>
  <c r="M5008" i="3"/>
  <c r="N5008" i="3"/>
  <c r="K5007" i="3"/>
  <c r="P5007" i="3" s="1"/>
  <c r="L5007" i="3"/>
  <c r="M5007" i="3"/>
  <c r="N5007" i="3"/>
  <c r="K5006" i="3"/>
  <c r="P5006" i="3" s="1"/>
  <c r="L5006" i="3"/>
  <c r="M5006" i="3"/>
  <c r="N5006" i="3"/>
  <c r="K5005" i="3"/>
  <c r="L5005" i="3"/>
  <c r="M5005" i="3"/>
  <c r="N5005" i="3"/>
  <c r="P5005" i="3"/>
  <c r="K5004" i="3"/>
  <c r="L5004" i="3"/>
  <c r="M5004" i="3"/>
  <c r="N5004" i="3"/>
  <c r="P5004" i="3"/>
  <c r="K5003" i="3"/>
  <c r="P5003" i="3" s="1"/>
  <c r="L5003" i="3"/>
  <c r="M5003" i="3"/>
  <c r="N5003" i="3"/>
  <c r="K5002" i="3"/>
  <c r="L5002" i="3"/>
  <c r="M5002" i="3"/>
  <c r="N5002" i="3"/>
  <c r="P5002" i="3"/>
  <c r="K1466" i="2"/>
  <c r="M1466" i="2" s="1"/>
  <c r="N1466" i="2"/>
  <c r="O1466" i="2"/>
  <c r="P1466" i="2"/>
  <c r="S1466" i="2"/>
  <c r="K5001" i="3"/>
  <c r="P5001" i="3" s="1"/>
  <c r="L5001" i="3"/>
  <c r="M5001" i="3"/>
  <c r="N5001" i="3"/>
  <c r="K5000" i="3"/>
  <c r="L5000" i="3"/>
  <c r="M5000" i="3"/>
  <c r="N5000" i="3"/>
  <c r="P5000" i="3"/>
  <c r="K4999" i="3"/>
  <c r="L4999" i="3"/>
  <c r="M4999" i="3"/>
  <c r="N4999" i="3"/>
  <c r="P4999" i="3"/>
  <c r="K279" i="4"/>
  <c r="L279" i="4"/>
  <c r="M279" i="4"/>
  <c r="N279" i="4"/>
  <c r="P279" i="4"/>
  <c r="K4998" i="3"/>
  <c r="P4998" i="3" s="1"/>
  <c r="L4998" i="3"/>
  <c r="M4998" i="3"/>
  <c r="N4998" i="3"/>
  <c r="K4997" i="3"/>
  <c r="L4997" i="3"/>
  <c r="M4997" i="3"/>
  <c r="N4997" i="3"/>
  <c r="P4997" i="3"/>
  <c r="K4996" i="3"/>
  <c r="L4996" i="3"/>
  <c r="M4996" i="3"/>
  <c r="N4996" i="3"/>
  <c r="P4996" i="3"/>
  <c r="K4995" i="3"/>
  <c r="P4995" i="3" s="1"/>
  <c r="L4995" i="3"/>
  <c r="M4995" i="3"/>
  <c r="N4995" i="3"/>
  <c r="K4994" i="3"/>
  <c r="L4994" i="3"/>
  <c r="M4994" i="3"/>
  <c r="N4994" i="3"/>
  <c r="P4994" i="3"/>
  <c r="K4993" i="3"/>
  <c r="L4993" i="3"/>
  <c r="M4993" i="3"/>
  <c r="N4993" i="3"/>
  <c r="P4993" i="3"/>
  <c r="K4992" i="3"/>
  <c r="L4992" i="3"/>
  <c r="M4992" i="3"/>
  <c r="N4992" i="3"/>
  <c r="P4992" i="3"/>
  <c r="K4991" i="3"/>
  <c r="P4991" i="3" s="1"/>
  <c r="L4991" i="3"/>
  <c r="M4991" i="3"/>
  <c r="N4991" i="3"/>
  <c r="K4990" i="3"/>
  <c r="L4990" i="3"/>
  <c r="M4990" i="3"/>
  <c r="N4990" i="3"/>
  <c r="P4990" i="3"/>
  <c r="K1465" i="2"/>
  <c r="M1465" i="2" s="1"/>
  <c r="N1465" i="2"/>
  <c r="O1465" i="2"/>
  <c r="P1465" i="2"/>
  <c r="S1465" i="2"/>
  <c r="K4989" i="3"/>
  <c r="P4989" i="3" s="1"/>
  <c r="L4989" i="3"/>
  <c r="M4989" i="3"/>
  <c r="N4989" i="3"/>
  <c r="K4988" i="3"/>
  <c r="P4988" i="3" s="1"/>
  <c r="L4988" i="3"/>
  <c r="M4988" i="3"/>
  <c r="N4988" i="3"/>
  <c r="K4987" i="3"/>
  <c r="L4987" i="3"/>
  <c r="M4987" i="3"/>
  <c r="N4987" i="3"/>
  <c r="P4987" i="3"/>
  <c r="K4986" i="3"/>
  <c r="L4986" i="3"/>
  <c r="M4986" i="3"/>
  <c r="N4986" i="3"/>
  <c r="P4986" i="3"/>
  <c r="K4985" i="3"/>
  <c r="L4985" i="3"/>
  <c r="M4985" i="3"/>
  <c r="N4985" i="3"/>
  <c r="P4985" i="3"/>
  <c r="K4984" i="3"/>
  <c r="L4984" i="3"/>
  <c r="M4984" i="3"/>
  <c r="N4984" i="3"/>
  <c r="P4984" i="3"/>
  <c r="K1464" i="2"/>
  <c r="M1464" i="2" s="1"/>
  <c r="N1464" i="2"/>
  <c r="O1464" i="2"/>
  <c r="P1464" i="2"/>
  <c r="S1464" i="2"/>
  <c r="K4983" i="3"/>
  <c r="L4983" i="3"/>
  <c r="M4983" i="3"/>
  <c r="N4983" i="3"/>
  <c r="K4982" i="3"/>
  <c r="L4982" i="3"/>
  <c r="M4982" i="3"/>
  <c r="N4982" i="3"/>
  <c r="P4982" i="3"/>
  <c r="K4981" i="3"/>
  <c r="L4981" i="3"/>
  <c r="M4981" i="3"/>
  <c r="N4981" i="3"/>
  <c r="P4981" i="3"/>
  <c r="K4980" i="3"/>
  <c r="L4980" i="3"/>
  <c r="M4980" i="3"/>
  <c r="N4980" i="3"/>
  <c r="P4980" i="3"/>
  <c r="K4979" i="3"/>
  <c r="P4979" i="3" s="1"/>
  <c r="L4979" i="3"/>
  <c r="M4979" i="3"/>
  <c r="N4979" i="3"/>
  <c r="K4978" i="3"/>
  <c r="L4978" i="3"/>
  <c r="M4978" i="3"/>
  <c r="N4978" i="3"/>
  <c r="P4978" i="3"/>
  <c r="K4977" i="3"/>
  <c r="L4977" i="3"/>
  <c r="M4977" i="3"/>
  <c r="N4977" i="3"/>
  <c r="P4977" i="3"/>
  <c r="K4976" i="3"/>
  <c r="L4976" i="3"/>
  <c r="M4976" i="3"/>
  <c r="N4976" i="3"/>
  <c r="P4976" i="3"/>
  <c r="K4975" i="3"/>
  <c r="L4975" i="3"/>
  <c r="M4975" i="3"/>
  <c r="N4975" i="3"/>
  <c r="P4975" i="3"/>
  <c r="K4974" i="3"/>
  <c r="P4974" i="3" s="1"/>
  <c r="L4974" i="3"/>
  <c r="M4974" i="3"/>
  <c r="N4974" i="3"/>
  <c r="K1463" i="2"/>
  <c r="M1463" i="2" s="1"/>
  <c r="N1463" i="2"/>
  <c r="O1463" i="2"/>
  <c r="P1463" i="2"/>
  <c r="S1463" i="2"/>
  <c r="K4973" i="3"/>
  <c r="L4973" i="3"/>
  <c r="M4973" i="3"/>
  <c r="N4973" i="3"/>
  <c r="P4973" i="3"/>
  <c r="K4972" i="3"/>
  <c r="L4972" i="3"/>
  <c r="M4972" i="3"/>
  <c r="N4972" i="3"/>
  <c r="P4972" i="3"/>
  <c r="L270" i="5"/>
  <c r="K1462" i="2"/>
  <c r="M1462" i="2" s="1"/>
  <c r="N1462" i="2"/>
  <c r="O1462" i="2"/>
  <c r="P1462" i="2"/>
  <c r="S1462" i="2"/>
  <c r="K4971" i="3"/>
  <c r="L4971" i="3"/>
  <c r="M4971" i="3"/>
  <c r="N4971" i="3"/>
  <c r="P4971" i="3"/>
  <c r="K4970" i="3"/>
  <c r="L4970" i="3"/>
  <c r="M4970" i="3"/>
  <c r="N4970" i="3"/>
  <c r="P4970" i="3"/>
  <c r="K4969" i="3"/>
  <c r="L4969" i="3"/>
  <c r="M4969" i="3"/>
  <c r="N4969" i="3"/>
  <c r="K4968" i="3"/>
  <c r="L4968" i="3"/>
  <c r="M4968" i="3"/>
  <c r="N4968" i="3"/>
  <c r="K4967" i="3"/>
  <c r="L4967" i="3"/>
  <c r="M4967" i="3"/>
  <c r="N4967" i="3"/>
  <c r="P4967" i="3"/>
  <c r="K4966" i="3"/>
  <c r="L4966" i="3"/>
  <c r="M4966" i="3"/>
  <c r="N4966" i="3"/>
  <c r="P4966" i="3"/>
  <c r="K4965" i="3"/>
  <c r="P4965" i="3" s="1"/>
  <c r="L4965" i="3"/>
  <c r="M4965" i="3"/>
  <c r="N4965" i="3"/>
  <c r="K4964" i="3"/>
  <c r="L4964" i="3"/>
  <c r="M4964" i="3"/>
  <c r="N4964" i="3"/>
  <c r="P4964" i="3"/>
  <c r="K1461" i="2"/>
  <c r="M1461" i="2" s="1"/>
  <c r="N1461" i="2"/>
  <c r="O1461" i="2"/>
  <c r="P1461" i="2"/>
  <c r="S1461" i="2"/>
  <c r="K4963" i="3"/>
  <c r="P4963" i="3" s="1"/>
  <c r="L4963" i="3"/>
  <c r="M4963" i="3"/>
  <c r="N4963" i="3"/>
  <c r="K4962" i="3"/>
  <c r="L4962" i="3"/>
  <c r="M4962" i="3"/>
  <c r="N4962" i="3"/>
  <c r="P4962" i="3"/>
  <c r="K4961" i="3"/>
  <c r="L4961" i="3"/>
  <c r="M4961" i="3"/>
  <c r="N4961" i="3"/>
  <c r="K1460" i="2"/>
  <c r="M1460" i="2" s="1"/>
  <c r="N1460" i="2"/>
  <c r="O1460" i="2"/>
  <c r="P1460" i="2"/>
  <c r="S1460" i="2"/>
  <c r="K4960" i="3"/>
  <c r="L4960" i="3"/>
  <c r="M4960" i="3"/>
  <c r="N4960" i="3"/>
  <c r="P4960" i="3"/>
  <c r="K4959" i="3"/>
  <c r="L4959" i="3"/>
  <c r="M4959" i="3"/>
  <c r="N4959" i="3"/>
  <c r="K1459" i="2"/>
  <c r="M1459" i="2" s="1"/>
  <c r="N1459" i="2"/>
  <c r="O1459" i="2"/>
  <c r="P1459" i="2"/>
  <c r="S1459" i="2"/>
  <c r="K4958" i="3"/>
  <c r="L4958" i="3"/>
  <c r="M4958" i="3"/>
  <c r="N4958" i="3"/>
  <c r="P4958" i="3"/>
  <c r="K4957" i="3"/>
  <c r="L4957" i="3"/>
  <c r="M4957" i="3"/>
  <c r="N4957" i="3"/>
  <c r="P4957" i="3"/>
  <c r="K4956" i="3"/>
  <c r="L4956" i="3"/>
  <c r="M4956" i="3"/>
  <c r="N4956" i="3"/>
  <c r="P4956" i="3"/>
  <c r="K4955" i="3"/>
  <c r="P4955" i="3" s="1"/>
  <c r="L4955" i="3"/>
  <c r="M4955" i="3"/>
  <c r="N4955" i="3"/>
  <c r="K4954" i="3"/>
  <c r="L4954" i="3"/>
  <c r="M4954" i="3"/>
  <c r="N4954" i="3"/>
  <c r="P4954" i="3"/>
  <c r="K4953" i="3"/>
  <c r="L4953" i="3"/>
  <c r="M4953" i="3"/>
  <c r="N4953" i="3"/>
  <c r="P4953" i="3"/>
  <c r="K4952" i="3"/>
  <c r="P4952" i="3" s="1"/>
  <c r="L4952" i="3"/>
  <c r="M4952" i="3"/>
  <c r="N4952" i="3"/>
  <c r="K4951" i="3"/>
  <c r="L4951" i="3"/>
  <c r="M4951" i="3"/>
  <c r="N4951" i="3"/>
  <c r="P4951" i="3"/>
  <c r="L269" i="5"/>
  <c r="K1458" i="2"/>
  <c r="N1458" i="2"/>
  <c r="O1458" i="2"/>
  <c r="P1458" i="2"/>
  <c r="S1458" i="2"/>
  <c r="K4950" i="3"/>
  <c r="P4950" i="3" s="1"/>
  <c r="L4950" i="3"/>
  <c r="M4950" i="3"/>
  <c r="N4950" i="3"/>
  <c r="K4949" i="3"/>
  <c r="L4949" i="3"/>
  <c r="M4949" i="3"/>
  <c r="N4949" i="3"/>
  <c r="P4949" i="3"/>
  <c r="K4948" i="3"/>
  <c r="L4948" i="3"/>
  <c r="M4948" i="3"/>
  <c r="N4948" i="3"/>
  <c r="P4948" i="3"/>
  <c r="K4947" i="3"/>
  <c r="L4947" i="3"/>
  <c r="M4947" i="3"/>
  <c r="N4947" i="3"/>
  <c r="K4946" i="3"/>
  <c r="L4946" i="3"/>
  <c r="M4946" i="3"/>
  <c r="N4946" i="3"/>
  <c r="P4946" i="3"/>
  <c r="K4945" i="3"/>
  <c r="L4945" i="3"/>
  <c r="M4945" i="3"/>
  <c r="N4945" i="3"/>
  <c r="P4945" i="3"/>
  <c r="K4944" i="3"/>
  <c r="P4944" i="3" s="1"/>
  <c r="L4944" i="3"/>
  <c r="M4944" i="3"/>
  <c r="N4944" i="3"/>
  <c r="K4943" i="3"/>
  <c r="L4943" i="3"/>
  <c r="M4943" i="3"/>
  <c r="N4943" i="3"/>
  <c r="P4943" i="3"/>
  <c r="K4942" i="3"/>
  <c r="L4942" i="3"/>
  <c r="M4942" i="3"/>
  <c r="N4942" i="3"/>
  <c r="K4941" i="3"/>
  <c r="P4941" i="3" s="1"/>
  <c r="L4941" i="3"/>
  <c r="M4941" i="3"/>
  <c r="N4941" i="3"/>
  <c r="K4940" i="3"/>
  <c r="L4940" i="3"/>
  <c r="M4940" i="3"/>
  <c r="N4940" i="3"/>
  <c r="P4940" i="3"/>
  <c r="K4939" i="3"/>
  <c r="L4939" i="3"/>
  <c r="M4939" i="3"/>
  <c r="N4939" i="3"/>
  <c r="M73" i="6"/>
  <c r="K1457" i="2"/>
  <c r="N1457" i="2"/>
  <c r="O1457" i="2"/>
  <c r="P1457" i="2"/>
  <c r="S1457" i="2"/>
  <c r="K4938" i="3"/>
  <c r="P4938" i="3" s="1"/>
  <c r="L4938" i="3"/>
  <c r="M4938" i="3"/>
  <c r="N4938" i="3"/>
  <c r="K4937" i="3"/>
  <c r="P4937" i="3" s="1"/>
  <c r="L4937" i="3"/>
  <c r="M4937" i="3"/>
  <c r="N4937" i="3"/>
  <c r="K278" i="4"/>
  <c r="L278" i="4"/>
  <c r="M278" i="4"/>
  <c r="N278" i="4"/>
  <c r="P278" i="4"/>
  <c r="K4936" i="3"/>
  <c r="P4936" i="3" s="1"/>
  <c r="L4936" i="3"/>
  <c r="M4936" i="3"/>
  <c r="N4936" i="3"/>
  <c r="K4935" i="3"/>
  <c r="L4935" i="3"/>
  <c r="M4935" i="3"/>
  <c r="N4935" i="3"/>
  <c r="P4935" i="3"/>
  <c r="K4934" i="3"/>
  <c r="L4934" i="3"/>
  <c r="M4934" i="3"/>
  <c r="N4934" i="3"/>
  <c r="P4934" i="3"/>
  <c r="K4933" i="3"/>
  <c r="P4933" i="3" s="1"/>
  <c r="L4933" i="3"/>
  <c r="M4933" i="3"/>
  <c r="N4933" i="3"/>
  <c r="K4932" i="3"/>
  <c r="L4932" i="3"/>
  <c r="M4932" i="3"/>
  <c r="N4932" i="3"/>
  <c r="K1456" i="2"/>
  <c r="M1456" i="2" s="1"/>
  <c r="N1456" i="2"/>
  <c r="O1456" i="2"/>
  <c r="P1456" i="2"/>
  <c r="S1456" i="2"/>
  <c r="K4931" i="3"/>
  <c r="P4931" i="3" s="1"/>
  <c r="L4931" i="3"/>
  <c r="M4931" i="3"/>
  <c r="N4931" i="3"/>
  <c r="K4930" i="3"/>
  <c r="P4930" i="3" s="1"/>
  <c r="L4930" i="3"/>
  <c r="M4930" i="3"/>
  <c r="N4930" i="3"/>
  <c r="K4929" i="3"/>
  <c r="L4929" i="3"/>
  <c r="M4929" i="3"/>
  <c r="N4929" i="3"/>
  <c r="P4929" i="3"/>
  <c r="K4928" i="3"/>
  <c r="P4928" i="3" s="1"/>
  <c r="L4928" i="3"/>
  <c r="M4928" i="3"/>
  <c r="N4928" i="3"/>
  <c r="K4927" i="3"/>
  <c r="L4927" i="3"/>
  <c r="M4927" i="3"/>
  <c r="N4927" i="3"/>
  <c r="K4926" i="3"/>
  <c r="P4926" i="3" s="1"/>
  <c r="L4926" i="3"/>
  <c r="M4926" i="3"/>
  <c r="N4926" i="3"/>
  <c r="K1455" i="2"/>
  <c r="M1455" i="2" s="1"/>
  <c r="N1455" i="2"/>
  <c r="O1455" i="2"/>
  <c r="P1455" i="2"/>
  <c r="S1455" i="2"/>
  <c r="K4925" i="3"/>
  <c r="P4925" i="3" s="1"/>
  <c r="L4925" i="3"/>
  <c r="M4925" i="3"/>
  <c r="N4925" i="3"/>
  <c r="K4924" i="3"/>
  <c r="P4924" i="3" s="1"/>
  <c r="L4924" i="3"/>
  <c r="M4924" i="3"/>
  <c r="N4924" i="3"/>
  <c r="K4923" i="3"/>
  <c r="L4923" i="3"/>
  <c r="M4923" i="3"/>
  <c r="N4923" i="3"/>
  <c r="P4923" i="3"/>
  <c r="K4922" i="3"/>
  <c r="P4922" i="3" s="1"/>
  <c r="L4922" i="3"/>
  <c r="M4922" i="3"/>
  <c r="N4922" i="3"/>
  <c r="K4921" i="3"/>
  <c r="P4921" i="3" s="1"/>
  <c r="L4921" i="3"/>
  <c r="M4921" i="3"/>
  <c r="N4921" i="3"/>
  <c r="K4920" i="3"/>
  <c r="P4920" i="3" s="1"/>
  <c r="L4920" i="3"/>
  <c r="M4920" i="3"/>
  <c r="N4920" i="3"/>
  <c r="K4919" i="3"/>
  <c r="P4919" i="3" s="1"/>
  <c r="L4919" i="3"/>
  <c r="M4919" i="3"/>
  <c r="N4919" i="3"/>
  <c r="K4918" i="3"/>
  <c r="L4918" i="3"/>
  <c r="M4918" i="3"/>
  <c r="N4918" i="3"/>
  <c r="K4917" i="3"/>
  <c r="P4917" i="3" s="1"/>
  <c r="L4917" i="3"/>
  <c r="M4917" i="3"/>
  <c r="N4917" i="3"/>
  <c r="K4916" i="3"/>
  <c r="L4916" i="3"/>
  <c r="M4916" i="3"/>
  <c r="N4916" i="3"/>
  <c r="L268" i="5"/>
  <c r="K1454" i="2"/>
  <c r="M1454" i="2" s="1"/>
  <c r="N1454" i="2"/>
  <c r="O1454" i="2"/>
  <c r="P1454" i="2"/>
  <c r="S1454" i="2"/>
  <c r="K4915" i="3"/>
  <c r="P4915" i="3" s="1"/>
  <c r="L4915" i="3"/>
  <c r="M4915" i="3"/>
  <c r="N4915" i="3"/>
  <c r="K4914" i="3"/>
  <c r="L4914" i="3"/>
  <c r="M4914" i="3"/>
  <c r="N4914" i="3"/>
  <c r="P4914" i="3"/>
  <c r="K4913" i="3"/>
  <c r="L4913" i="3"/>
  <c r="M4913" i="3"/>
  <c r="N4913" i="3"/>
  <c r="P4913" i="3"/>
  <c r="K4912" i="3"/>
  <c r="P4912" i="3" s="1"/>
  <c r="L4912" i="3"/>
  <c r="M4912" i="3"/>
  <c r="N4912" i="3"/>
  <c r="K4911" i="3"/>
  <c r="P4911" i="3" s="1"/>
  <c r="L4911" i="3"/>
  <c r="M4911" i="3"/>
  <c r="N4911" i="3"/>
  <c r="K4910" i="3"/>
  <c r="L4910" i="3"/>
  <c r="M4910" i="3"/>
  <c r="N4910" i="3"/>
  <c r="P4910" i="3"/>
  <c r="K4909" i="3"/>
  <c r="L4909" i="3"/>
  <c r="M4909" i="3"/>
  <c r="N4909" i="3"/>
  <c r="P4909" i="3"/>
  <c r="K4908" i="3"/>
  <c r="L4908" i="3"/>
  <c r="M4908" i="3"/>
  <c r="N4908" i="3"/>
  <c r="P4908" i="3"/>
  <c r="K4907" i="3"/>
  <c r="P4907" i="3" s="1"/>
  <c r="L4907" i="3"/>
  <c r="M4907" i="3"/>
  <c r="N4907" i="3"/>
  <c r="K4906" i="3"/>
  <c r="L4906" i="3"/>
  <c r="M4906" i="3"/>
  <c r="N4906" i="3"/>
  <c r="P4906" i="3"/>
  <c r="K1453" i="2"/>
  <c r="N1453" i="2"/>
  <c r="O1453" i="2"/>
  <c r="P1453" i="2"/>
  <c r="S1453" i="2"/>
  <c r="K4905" i="3"/>
  <c r="L4905" i="3"/>
  <c r="M4905" i="3"/>
  <c r="N4905" i="3"/>
  <c r="K4904" i="3"/>
  <c r="P4904" i="3" s="1"/>
  <c r="L4904" i="3"/>
  <c r="M4904" i="3"/>
  <c r="N4904" i="3"/>
  <c r="K4903" i="3"/>
  <c r="L4903" i="3"/>
  <c r="M4903" i="3"/>
  <c r="N4903" i="3"/>
  <c r="K4902" i="3"/>
  <c r="L4902" i="3"/>
  <c r="M4902" i="3"/>
  <c r="N4902" i="3"/>
  <c r="P4902" i="3"/>
  <c r="K4901" i="3"/>
  <c r="L4901" i="3"/>
  <c r="M4901" i="3"/>
  <c r="N4901" i="3"/>
  <c r="P4901" i="3"/>
  <c r="K4900" i="3"/>
  <c r="L4900" i="3"/>
  <c r="M4900" i="3"/>
  <c r="N4900" i="3"/>
  <c r="P4900" i="3"/>
  <c r="K4899" i="3"/>
  <c r="L4899" i="3"/>
  <c r="M4899" i="3"/>
  <c r="N4899" i="3"/>
  <c r="K1452" i="2"/>
  <c r="N1452" i="2"/>
  <c r="O1452" i="2"/>
  <c r="P1452" i="2"/>
  <c r="S1452" i="2"/>
  <c r="K4898" i="3"/>
  <c r="P4898" i="3" s="1"/>
  <c r="L4898" i="3"/>
  <c r="M4898" i="3"/>
  <c r="N4898" i="3"/>
  <c r="K4897" i="3"/>
  <c r="P4897" i="3" s="1"/>
  <c r="L4897" i="3"/>
  <c r="M4897" i="3"/>
  <c r="N4897" i="3"/>
  <c r="K4896" i="3"/>
  <c r="L4896" i="3"/>
  <c r="M4896" i="3"/>
  <c r="N4896" i="3"/>
  <c r="P4896" i="3"/>
  <c r="K4895" i="3"/>
  <c r="P4895" i="3" s="1"/>
  <c r="L4895" i="3"/>
  <c r="M4895" i="3"/>
  <c r="N4895" i="3"/>
  <c r="K4894" i="3"/>
  <c r="L4894" i="3"/>
  <c r="M4894" i="3"/>
  <c r="N4894" i="3"/>
  <c r="K4893" i="3"/>
  <c r="P4893" i="3" s="1"/>
  <c r="L4893" i="3"/>
  <c r="M4893" i="3"/>
  <c r="N4893" i="3"/>
  <c r="K1451" i="2"/>
  <c r="M1451" i="2" s="1"/>
  <c r="N1451" i="2"/>
  <c r="O1451" i="2"/>
  <c r="P1451" i="2"/>
  <c r="S1451" i="2"/>
  <c r="K4892" i="3"/>
  <c r="L4892" i="3"/>
  <c r="M4892" i="3"/>
  <c r="N4892" i="3"/>
  <c r="P4892" i="3"/>
  <c r="K4891" i="3"/>
  <c r="L4891" i="3"/>
  <c r="M4891" i="3"/>
  <c r="N4891" i="3"/>
  <c r="P4891" i="3"/>
  <c r="K4890" i="3"/>
  <c r="L4890" i="3"/>
  <c r="M4890" i="3"/>
  <c r="N4890" i="3"/>
  <c r="K4889" i="3"/>
  <c r="L4889" i="3"/>
  <c r="M4889" i="3"/>
  <c r="N4889" i="3"/>
  <c r="K1450" i="2"/>
  <c r="M1450" i="2" s="1"/>
  <c r="N1450" i="2"/>
  <c r="O1450" i="2"/>
  <c r="P1450" i="2"/>
  <c r="S1450" i="2"/>
  <c r="K4888" i="3"/>
  <c r="P4888" i="3" s="1"/>
  <c r="L4888" i="3"/>
  <c r="M4888" i="3"/>
  <c r="N4888" i="3"/>
  <c r="K4887" i="3"/>
  <c r="P4887" i="3" s="1"/>
  <c r="L4887" i="3"/>
  <c r="M4887" i="3"/>
  <c r="N4887" i="3"/>
  <c r="K1449" i="2"/>
  <c r="M1449" i="2" s="1"/>
  <c r="N1449" i="2"/>
  <c r="O1449" i="2"/>
  <c r="P1449" i="2"/>
  <c r="S1449" i="2"/>
  <c r="K4886" i="3"/>
  <c r="L4886" i="3"/>
  <c r="M4886" i="3"/>
  <c r="N4886" i="3"/>
  <c r="P4886" i="3"/>
  <c r="K4885" i="3"/>
  <c r="P4885" i="3" s="1"/>
  <c r="L4885" i="3"/>
  <c r="M4885" i="3"/>
  <c r="N4885" i="3"/>
  <c r="K4884" i="3"/>
  <c r="P4884" i="3" s="1"/>
  <c r="L4884" i="3"/>
  <c r="M4884" i="3"/>
  <c r="N4884" i="3"/>
  <c r="K4883" i="3"/>
  <c r="L4883" i="3"/>
  <c r="M4883" i="3"/>
  <c r="N4883" i="3"/>
  <c r="P4883" i="3"/>
  <c r="K4882" i="3"/>
  <c r="P4882" i="3" s="1"/>
  <c r="L4882" i="3"/>
  <c r="M4882" i="3"/>
  <c r="N4882" i="3"/>
  <c r="K4881" i="3"/>
  <c r="P4881" i="3" s="1"/>
  <c r="L4881" i="3"/>
  <c r="M4881" i="3"/>
  <c r="N4881" i="3"/>
  <c r="K4880" i="3"/>
  <c r="L4880" i="3"/>
  <c r="M4880" i="3"/>
  <c r="N4880" i="3"/>
  <c r="P4880" i="3"/>
  <c r="K4879" i="3"/>
  <c r="L4879" i="3"/>
  <c r="M4879" i="3"/>
  <c r="N4879" i="3"/>
  <c r="P4879" i="3"/>
  <c r="L267" i="5"/>
  <c r="K1448" i="2"/>
  <c r="M1448" i="2" s="1"/>
  <c r="N1448" i="2"/>
  <c r="O1448" i="2"/>
  <c r="P1448" i="2"/>
  <c r="S1448" i="2"/>
  <c r="K4878" i="3"/>
  <c r="L4878" i="3"/>
  <c r="M4878" i="3"/>
  <c r="N4878" i="3"/>
  <c r="K4877" i="3"/>
  <c r="P4877" i="3" s="1"/>
  <c r="L4877" i="3"/>
  <c r="M4877" i="3"/>
  <c r="N4877" i="3"/>
  <c r="K4876" i="3"/>
  <c r="P4876" i="3" s="1"/>
  <c r="L4876" i="3"/>
  <c r="M4876" i="3"/>
  <c r="N4876" i="3"/>
  <c r="K4875" i="3"/>
  <c r="P4875" i="3" s="1"/>
  <c r="L4875" i="3"/>
  <c r="M4875" i="3"/>
  <c r="N4875" i="3"/>
  <c r="K4874" i="3"/>
  <c r="P4874" i="3" s="1"/>
  <c r="L4874" i="3"/>
  <c r="M4874" i="3"/>
  <c r="N4874" i="3"/>
  <c r="K4873" i="3"/>
  <c r="L4873" i="3"/>
  <c r="M4873" i="3"/>
  <c r="N4873" i="3"/>
  <c r="P4873" i="3"/>
  <c r="K4872" i="3"/>
  <c r="P4872" i="3" s="1"/>
  <c r="L4872" i="3"/>
  <c r="M4872" i="3"/>
  <c r="N4872" i="3"/>
  <c r="K4871" i="3"/>
  <c r="L4871" i="3"/>
  <c r="M4871" i="3"/>
  <c r="N4871" i="3"/>
  <c r="P4871" i="3"/>
  <c r="K4870" i="3"/>
  <c r="L4870" i="3"/>
  <c r="M4870" i="3"/>
  <c r="N4870" i="3"/>
  <c r="P4870" i="3"/>
  <c r="K4869" i="3"/>
  <c r="P4869" i="3" s="1"/>
  <c r="L4869" i="3"/>
  <c r="M4869" i="3"/>
  <c r="N4869" i="3"/>
  <c r="K4868" i="3"/>
  <c r="L4868" i="3"/>
  <c r="M4868" i="3"/>
  <c r="N4868" i="3"/>
  <c r="P4868" i="3"/>
  <c r="K4867" i="3"/>
  <c r="L4867" i="3"/>
  <c r="M4867" i="3"/>
  <c r="N4867" i="3"/>
  <c r="P4867" i="3"/>
  <c r="K4866" i="3"/>
  <c r="L4866" i="3"/>
  <c r="M4866" i="3"/>
  <c r="N4866" i="3"/>
  <c r="P4866" i="3"/>
  <c r="K4865" i="3"/>
  <c r="L4865" i="3"/>
  <c r="M4865" i="3"/>
  <c r="N4865" i="3"/>
  <c r="P4865" i="3"/>
  <c r="K4864" i="3"/>
  <c r="L4864" i="3"/>
  <c r="M4864" i="3"/>
  <c r="N4864" i="3"/>
  <c r="P4864" i="3"/>
  <c r="K4863" i="3"/>
  <c r="L4863" i="3"/>
  <c r="M4863" i="3"/>
  <c r="N4863" i="3"/>
  <c r="P4863" i="3"/>
  <c r="K4862" i="3"/>
  <c r="L4862" i="3"/>
  <c r="M4862" i="3"/>
  <c r="N4862" i="3"/>
  <c r="P4862" i="3"/>
  <c r="K4861" i="3"/>
  <c r="P4861" i="3" s="1"/>
  <c r="L4861" i="3"/>
  <c r="M4861" i="3"/>
  <c r="N4861" i="3"/>
  <c r="K1447" i="2"/>
  <c r="N1447" i="2"/>
  <c r="O1447" i="2"/>
  <c r="P1447" i="2"/>
  <c r="S1447" i="2"/>
  <c r="K4860" i="3"/>
  <c r="L4860" i="3"/>
  <c r="M4860" i="3"/>
  <c r="N4860" i="3"/>
  <c r="K277" i="4"/>
  <c r="L277" i="4"/>
  <c r="M277" i="4"/>
  <c r="N277" i="4"/>
  <c r="P277" i="4"/>
  <c r="K4859" i="3"/>
  <c r="L4859" i="3"/>
  <c r="M4859" i="3"/>
  <c r="N4859" i="3"/>
  <c r="P4859" i="3"/>
  <c r="K4858" i="3"/>
  <c r="L4858" i="3"/>
  <c r="M4858" i="3"/>
  <c r="N4858" i="3"/>
  <c r="P4858" i="3"/>
  <c r="K4857" i="3"/>
  <c r="P4857" i="3" s="1"/>
  <c r="L4857" i="3"/>
  <c r="M4857" i="3"/>
  <c r="N4857" i="3"/>
  <c r="K4856" i="3"/>
  <c r="L4856" i="3"/>
  <c r="M4856" i="3"/>
  <c r="N4856" i="3"/>
  <c r="P4856" i="3"/>
  <c r="K4855" i="3"/>
  <c r="L4855" i="3"/>
  <c r="M4855" i="3"/>
  <c r="N4855" i="3"/>
  <c r="K4854" i="3"/>
  <c r="P4854" i="3" s="1"/>
  <c r="L4854" i="3"/>
  <c r="M4854" i="3"/>
  <c r="N4854" i="3"/>
  <c r="K4853" i="3"/>
  <c r="P4853" i="3" s="1"/>
  <c r="L4853" i="3"/>
  <c r="M4853" i="3"/>
  <c r="N4853" i="3"/>
  <c r="K4852" i="3"/>
  <c r="L4852" i="3"/>
  <c r="M4852" i="3"/>
  <c r="N4852" i="3"/>
  <c r="K1446" i="2"/>
  <c r="M1446" i="2" s="1"/>
  <c r="N1446" i="2"/>
  <c r="O1446" i="2"/>
  <c r="P1446" i="2"/>
  <c r="S1446" i="2"/>
  <c r="K4851" i="3"/>
  <c r="P4851" i="3" s="1"/>
  <c r="L4851" i="3"/>
  <c r="M4851" i="3"/>
  <c r="N4851" i="3"/>
  <c r="K4850" i="3"/>
  <c r="P4850" i="3" s="1"/>
  <c r="L4850" i="3"/>
  <c r="M4850" i="3"/>
  <c r="N4850" i="3"/>
  <c r="K4849" i="3"/>
  <c r="L4849" i="3"/>
  <c r="M4849" i="3"/>
  <c r="N4849" i="3"/>
  <c r="P4849" i="3"/>
  <c r="K4848" i="3"/>
  <c r="P4848" i="3" s="1"/>
  <c r="L4848" i="3"/>
  <c r="M4848" i="3"/>
  <c r="N4848" i="3"/>
  <c r="K1445" i="2"/>
  <c r="M1445" i="2" s="1"/>
  <c r="N1445" i="2"/>
  <c r="O1445" i="2"/>
  <c r="P1445" i="2"/>
  <c r="S1445" i="2"/>
  <c r="K4847" i="3"/>
  <c r="L4847" i="3"/>
  <c r="M4847" i="3"/>
  <c r="N4847" i="3"/>
  <c r="K4846" i="3"/>
  <c r="P4846" i="3" s="1"/>
  <c r="L4846" i="3"/>
  <c r="M4846" i="3"/>
  <c r="N4846" i="3"/>
  <c r="K4845" i="3"/>
  <c r="P4845" i="3" s="1"/>
  <c r="L4845" i="3"/>
  <c r="M4845" i="3"/>
  <c r="N4845" i="3"/>
  <c r="K4844" i="3"/>
  <c r="P4844" i="3" s="1"/>
  <c r="L4844" i="3"/>
  <c r="M4844" i="3"/>
  <c r="N4844" i="3"/>
  <c r="K4843" i="3"/>
  <c r="L4843" i="3"/>
  <c r="M4843" i="3"/>
  <c r="N4843" i="3"/>
  <c r="K4842" i="3"/>
  <c r="P4842" i="3" s="1"/>
  <c r="L4842" i="3"/>
  <c r="M4842" i="3"/>
  <c r="N4842" i="3"/>
  <c r="K1444" i="2"/>
  <c r="M1444" i="2" s="1"/>
  <c r="N1444" i="2"/>
  <c r="O1444" i="2"/>
  <c r="P1444" i="2"/>
  <c r="S1444" i="2"/>
  <c r="K4841" i="3"/>
  <c r="P4841" i="3" s="1"/>
  <c r="L4841" i="3"/>
  <c r="M4841" i="3"/>
  <c r="N4841" i="3"/>
  <c r="L266" i="5"/>
  <c r="K1443" i="2"/>
  <c r="M1443" i="2" s="1"/>
  <c r="N1443" i="2"/>
  <c r="O1443" i="2"/>
  <c r="P1443" i="2"/>
  <c r="S1443" i="2"/>
  <c r="K4840" i="3"/>
  <c r="P4840" i="3" s="1"/>
  <c r="L4840" i="3"/>
  <c r="M4840" i="3"/>
  <c r="N4840" i="3"/>
  <c r="K4839" i="3"/>
  <c r="P4839" i="3" s="1"/>
  <c r="L4839" i="3"/>
  <c r="M4839" i="3"/>
  <c r="N4839" i="3"/>
  <c r="K4838" i="3"/>
  <c r="L4838" i="3"/>
  <c r="M4838" i="3"/>
  <c r="N4838" i="3"/>
  <c r="P4838" i="3"/>
  <c r="K4837" i="3"/>
  <c r="L4837" i="3"/>
  <c r="M4837" i="3"/>
  <c r="N4837" i="3"/>
  <c r="P4837" i="3"/>
  <c r="K4836" i="3"/>
  <c r="L4836" i="3"/>
  <c r="M4836" i="3"/>
  <c r="N4836" i="3"/>
  <c r="P4836" i="3"/>
  <c r="K4835" i="3"/>
  <c r="L4835" i="3"/>
  <c r="M4835" i="3"/>
  <c r="N4835" i="3"/>
  <c r="P4835" i="3"/>
  <c r="K4834" i="3"/>
  <c r="P4834" i="3" s="1"/>
  <c r="L4834" i="3"/>
  <c r="M4834" i="3"/>
  <c r="N4834" i="3"/>
  <c r="K4833" i="3"/>
  <c r="P4833" i="3" s="1"/>
  <c r="L4833" i="3"/>
  <c r="M4833" i="3"/>
  <c r="N4833" i="3"/>
  <c r="K4832" i="3"/>
  <c r="L4832" i="3"/>
  <c r="M4832" i="3"/>
  <c r="N4832" i="3"/>
  <c r="K1442" i="2"/>
  <c r="M1442" i="2" s="1"/>
  <c r="N1442" i="2"/>
  <c r="O1442" i="2"/>
  <c r="P1442" i="2"/>
  <c r="S1442" i="2"/>
  <c r="K4831" i="3"/>
  <c r="P4831" i="3" s="1"/>
  <c r="L4831" i="3"/>
  <c r="M4831" i="3"/>
  <c r="N4831" i="3"/>
  <c r="K4830" i="3"/>
  <c r="L4830" i="3"/>
  <c r="M4830" i="3"/>
  <c r="N4830" i="3"/>
  <c r="P4830" i="3"/>
  <c r="K4829" i="3"/>
  <c r="L4829" i="3"/>
  <c r="M4829" i="3"/>
  <c r="N4829" i="3"/>
  <c r="K4828" i="3"/>
  <c r="L4828" i="3"/>
  <c r="M4828" i="3"/>
  <c r="N4828" i="3"/>
  <c r="P4828" i="3"/>
  <c r="K4827" i="3"/>
  <c r="L4827" i="3"/>
  <c r="M4827" i="3"/>
  <c r="N4827" i="3"/>
  <c r="P4827" i="3"/>
  <c r="K4826" i="3"/>
  <c r="L4826" i="3"/>
  <c r="M4826" i="3"/>
  <c r="N4826" i="3"/>
  <c r="P4826" i="3"/>
  <c r="K4825" i="3"/>
  <c r="L4825" i="3"/>
  <c r="M4825" i="3"/>
  <c r="N4825" i="3"/>
  <c r="P4825" i="3"/>
  <c r="K4746" i="3"/>
  <c r="L4746" i="3"/>
  <c r="M4746" i="3"/>
  <c r="N4746" i="3"/>
  <c r="P4746" i="3"/>
  <c r="K4824" i="3"/>
  <c r="L4824" i="3"/>
  <c r="M4824" i="3"/>
  <c r="N4824" i="3"/>
  <c r="P4824" i="3"/>
  <c r="K4823" i="3"/>
  <c r="P4823" i="3" s="1"/>
  <c r="L4823" i="3"/>
  <c r="M4823" i="3"/>
  <c r="N4823" i="3"/>
  <c r="K4822" i="3"/>
  <c r="L4822" i="3"/>
  <c r="M4822" i="3"/>
  <c r="N4822" i="3"/>
  <c r="P4822" i="3"/>
  <c r="K4821" i="3"/>
  <c r="L4821" i="3"/>
  <c r="M4821" i="3"/>
  <c r="N4821" i="3"/>
  <c r="K4820" i="3"/>
  <c r="P4820" i="3" s="1"/>
  <c r="L4820" i="3"/>
  <c r="M4820" i="3"/>
  <c r="N4820" i="3"/>
  <c r="K4819" i="3"/>
  <c r="P4819" i="3" s="1"/>
  <c r="L4819" i="3"/>
  <c r="M4819" i="3"/>
  <c r="N4819" i="3"/>
  <c r="K4818" i="3"/>
  <c r="L4818" i="3"/>
  <c r="M4818" i="3"/>
  <c r="N4818" i="3"/>
  <c r="P4818" i="3"/>
  <c r="K4817" i="3"/>
  <c r="L4817" i="3"/>
  <c r="M4817" i="3"/>
  <c r="N4817" i="3"/>
  <c r="K4816" i="3"/>
  <c r="L4816" i="3"/>
  <c r="M4816" i="3"/>
  <c r="N4816" i="3"/>
  <c r="P4816" i="3"/>
  <c r="K4815" i="3"/>
  <c r="L4815" i="3"/>
  <c r="M4815" i="3"/>
  <c r="N4815" i="3"/>
  <c r="P4815" i="3"/>
  <c r="K4814" i="3"/>
  <c r="L4814" i="3"/>
  <c r="M4814" i="3"/>
  <c r="N4814" i="3"/>
  <c r="P4814" i="3"/>
  <c r="K4813" i="3"/>
  <c r="P4813" i="3" s="1"/>
  <c r="L4813" i="3"/>
  <c r="M4813" i="3"/>
  <c r="N4813" i="3"/>
  <c r="K4812" i="3"/>
  <c r="P4812" i="3" s="1"/>
  <c r="L4812" i="3"/>
  <c r="M4812" i="3"/>
  <c r="N4812" i="3"/>
  <c r="K1441" i="2"/>
  <c r="N1441" i="2"/>
  <c r="O1441" i="2"/>
  <c r="P1441" i="2"/>
  <c r="S1441" i="2"/>
  <c r="K4811" i="3"/>
  <c r="L4811" i="3"/>
  <c r="M4811" i="3"/>
  <c r="N4811" i="3"/>
  <c r="P4811" i="3"/>
  <c r="K4810" i="3"/>
  <c r="P4810" i="3" s="1"/>
  <c r="L4810" i="3"/>
  <c r="M4810" i="3"/>
  <c r="N4810" i="3"/>
  <c r="K4809" i="3"/>
  <c r="L4809" i="3"/>
  <c r="M4809" i="3"/>
  <c r="N4809" i="3"/>
  <c r="P4809" i="3"/>
  <c r="K4808" i="3"/>
  <c r="P4808" i="3" s="1"/>
  <c r="L4808" i="3"/>
  <c r="M4808" i="3"/>
  <c r="N4808" i="3"/>
  <c r="K4807" i="3"/>
  <c r="P4807" i="3" s="1"/>
  <c r="L4807" i="3"/>
  <c r="M4807" i="3"/>
  <c r="N4807" i="3"/>
  <c r="K4806" i="3"/>
  <c r="P4806" i="3" s="1"/>
  <c r="L4806" i="3"/>
  <c r="M4806" i="3"/>
  <c r="N4806" i="3"/>
  <c r="K4805" i="3"/>
  <c r="P4805" i="3" s="1"/>
  <c r="L4805" i="3"/>
  <c r="M4805" i="3"/>
  <c r="N4805" i="3"/>
  <c r="K4804" i="3"/>
  <c r="P4804" i="3" s="1"/>
  <c r="L4804" i="3"/>
  <c r="M4804" i="3"/>
  <c r="N4804" i="3"/>
  <c r="K4803" i="3"/>
  <c r="L4803" i="3"/>
  <c r="M4803" i="3"/>
  <c r="N4803" i="3"/>
  <c r="P4803" i="3"/>
  <c r="K4802" i="3"/>
  <c r="P4802" i="3" s="1"/>
  <c r="L4802" i="3"/>
  <c r="M4802" i="3"/>
  <c r="N4802" i="3"/>
  <c r="K4801" i="3"/>
  <c r="P4801" i="3" s="1"/>
  <c r="L4801" i="3"/>
  <c r="M4801" i="3"/>
  <c r="N4801" i="3"/>
  <c r="L265" i="5"/>
  <c r="K1440" i="2"/>
  <c r="M1440" i="2" s="1"/>
  <c r="N1440" i="2"/>
  <c r="O1440" i="2"/>
  <c r="P1440" i="2"/>
  <c r="S1440" i="2"/>
  <c r="K4800" i="3"/>
  <c r="L4800" i="3"/>
  <c r="M4800" i="3"/>
  <c r="N4800" i="3"/>
  <c r="K4799" i="3"/>
  <c r="P4799" i="3" s="1"/>
  <c r="L4799" i="3"/>
  <c r="M4799" i="3"/>
  <c r="N4799" i="3"/>
  <c r="K4798" i="3"/>
  <c r="P4798" i="3" s="1"/>
  <c r="L4798" i="3"/>
  <c r="M4798" i="3"/>
  <c r="N4798" i="3"/>
  <c r="K4797" i="3"/>
  <c r="P4797" i="3" s="1"/>
  <c r="L4797" i="3"/>
  <c r="M4797" i="3"/>
  <c r="N4797" i="3"/>
  <c r="K4796" i="3"/>
  <c r="P4796" i="3" s="1"/>
  <c r="L4796" i="3"/>
  <c r="M4796" i="3"/>
  <c r="N4796" i="3"/>
  <c r="K1439" i="2"/>
  <c r="M1439" i="2" s="1"/>
  <c r="N1439" i="2"/>
  <c r="O1439" i="2"/>
  <c r="P1439" i="2"/>
  <c r="S1439" i="2"/>
  <c r="K4795" i="3"/>
  <c r="L4795" i="3"/>
  <c r="M4795" i="3"/>
  <c r="N4795" i="3"/>
  <c r="K4794" i="3"/>
  <c r="L4794" i="3"/>
  <c r="M4794" i="3"/>
  <c r="N4794" i="3"/>
  <c r="P4794" i="3"/>
  <c r="K4793" i="3"/>
  <c r="P4793" i="3" s="1"/>
  <c r="L4793" i="3"/>
  <c r="M4793" i="3"/>
  <c r="N4793" i="3"/>
  <c r="K4792" i="3"/>
  <c r="P4792" i="3" s="1"/>
  <c r="L4792" i="3"/>
  <c r="M4792" i="3"/>
  <c r="N4792" i="3"/>
  <c r="M72" i="6"/>
  <c r="K1438" i="2"/>
  <c r="M1438" i="2" s="1"/>
  <c r="N1438" i="2"/>
  <c r="O1438" i="2"/>
  <c r="P1438" i="2"/>
  <c r="S1438" i="2"/>
  <c r="K4791" i="3"/>
  <c r="P4791" i="3" s="1"/>
  <c r="L4791" i="3"/>
  <c r="M4791" i="3"/>
  <c r="N4791" i="3"/>
  <c r="K276" i="4"/>
  <c r="L276" i="4"/>
  <c r="M276" i="4"/>
  <c r="N276" i="4"/>
  <c r="P276" i="4"/>
  <c r="K4790" i="3"/>
  <c r="L4790" i="3"/>
  <c r="M4790" i="3"/>
  <c r="N4790" i="3"/>
  <c r="K4789" i="3"/>
  <c r="L4789" i="3"/>
  <c r="M4789" i="3"/>
  <c r="N4789" i="3"/>
  <c r="K4788" i="3"/>
  <c r="P4788" i="3" s="1"/>
  <c r="L4788" i="3"/>
  <c r="M4788" i="3"/>
  <c r="N4788" i="3"/>
  <c r="K4787" i="3"/>
  <c r="P4787" i="3" s="1"/>
  <c r="L4787" i="3"/>
  <c r="M4787" i="3"/>
  <c r="N4787" i="3"/>
  <c r="K4786" i="3"/>
  <c r="P4786" i="3" s="1"/>
  <c r="L4786" i="3"/>
  <c r="M4786" i="3"/>
  <c r="N4786" i="3"/>
  <c r="K1437" i="2"/>
  <c r="N1437" i="2"/>
  <c r="O1437" i="2"/>
  <c r="P1437" i="2"/>
  <c r="S1437" i="2"/>
  <c r="K4785" i="3"/>
  <c r="P4785" i="3" s="1"/>
  <c r="L4785" i="3"/>
  <c r="M4785" i="3"/>
  <c r="N4785" i="3"/>
  <c r="K4784" i="3"/>
  <c r="P4784" i="3" s="1"/>
  <c r="L4784" i="3"/>
  <c r="M4784" i="3"/>
  <c r="N4784" i="3"/>
  <c r="K4783" i="3"/>
  <c r="P4783" i="3" s="1"/>
  <c r="L4783" i="3"/>
  <c r="M4783" i="3"/>
  <c r="N4783" i="3"/>
  <c r="K1436" i="2"/>
  <c r="N1436" i="2"/>
  <c r="O1436" i="2"/>
  <c r="P1436" i="2"/>
  <c r="S1436" i="2"/>
  <c r="K4782" i="3"/>
  <c r="L4782" i="3"/>
  <c r="M4782" i="3"/>
  <c r="N4782" i="3"/>
  <c r="K4781" i="3"/>
  <c r="P4781" i="3" s="1"/>
  <c r="L4781" i="3"/>
  <c r="M4781" i="3"/>
  <c r="N4781" i="3"/>
  <c r="L264" i="5"/>
  <c r="K1435" i="2"/>
  <c r="M1435" i="2" s="1"/>
  <c r="N1435" i="2"/>
  <c r="O1435" i="2"/>
  <c r="P1435" i="2"/>
  <c r="S1435" i="2"/>
  <c r="K4780" i="3"/>
  <c r="L4780" i="3"/>
  <c r="M4780" i="3"/>
  <c r="N4780" i="3"/>
  <c r="K4779" i="3"/>
  <c r="P4779" i="3" s="1"/>
  <c r="L4779" i="3"/>
  <c r="M4779" i="3"/>
  <c r="N4779" i="3"/>
  <c r="K4778" i="3"/>
  <c r="P4778" i="3" s="1"/>
  <c r="L4778" i="3"/>
  <c r="M4778" i="3"/>
  <c r="N4778" i="3"/>
  <c r="K4777" i="3"/>
  <c r="L4777" i="3"/>
  <c r="M4777" i="3"/>
  <c r="N4777" i="3"/>
  <c r="P4777" i="3"/>
  <c r="K4776" i="3"/>
  <c r="L4776" i="3"/>
  <c r="M4776" i="3"/>
  <c r="N4776" i="3"/>
  <c r="K4775" i="3"/>
  <c r="L4775" i="3"/>
  <c r="M4775" i="3"/>
  <c r="N4775" i="3"/>
  <c r="P4775" i="3"/>
  <c r="K4774" i="3"/>
  <c r="L4774" i="3"/>
  <c r="M4774" i="3"/>
  <c r="N4774" i="3"/>
  <c r="P4774" i="3"/>
  <c r="K4773" i="3"/>
  <c r="L4773" i="3"/>
  <c r="M4773" i="3"/>
  <c r="N4773" i="3"/>
  <c r="P4773" i="3"/>
  <c r="K4772" i="3"/>
  <c r="L4772" i="3"/>
  <c r="M4772" i="3"/>
  <c r="N4772" i="3"/>
  <c r="K4771" i="3"/>
  <c r="L4771" i="3"/>
  <c r="M4771" i="3"/>
  <c r="N4771" i="3"/>
  <c r="K4770" i="3"/>
  <c r="P4770" i="3" s="1"/>
  <c r="L4770" i="3"/>
  <c r="M4770" i="3"/>
  <c r="N4770" i="3"/>
  <c r="K4769" i="3"/>
  <c r="P4769" i="3" s="1"/>
  <c r="L4769" i="3"/>
  <c r="M4769" i="3"/>
  <c r="N4769" i="3"/>
  <c r="K4768" i="3"/>
  <c r="P4768" i="3" s="1"/>
  <c r="L4768" i="3"/>
  <c r="M4768" i="3"/>
  <c r="N4768" i="3"/>
  <c r="K4767" i="3"/>
  <c r="P4767" i="3" s="1"/>
  <c r="L4767" i="3"/>
  <c r="M4767" i="3"/>
  <c r="N4767" i="3"/>
  <c r="K4766" i="3"/>
  <c r="L4766" i="3"/>
  <c r="M4766" i="3"/>
  <c r="N4766" i="3"/>
  <c r="P4766" i="3"/>
  <c r="K4765" i="3"/>
  <c r="P4765" i="3" s="1"/>
  <c r="L4765" i="3"/>
  <c r="M4765" i="3"/>
  <c r="N4765" i="3"/>
  <c r="K4764" i="3"/>
  <c r="L4764" i="3"/>
  <c r="M4764" i="3"/>
  <c r="N4764" i="3"/>
  <c r="P4764" i="3"/>
  <c r="K4763" i="3"/>
  <c r="P4763" i="3" s="1"/>
  <c r="L4763" i="3"/>
  <c r="M4763" i="3"/>
  <c r="N4763" i="3"/>
  <c r="K1434" i="2"/>
  <c r="M1434" i="2" s="1"/>
  <c r="N1434" i="2"/>
  <c r="O1434" i="2"/>
  <c r="P1434" i="2"/>
  <c r="S1434" i="2"/>
  <c r="K4762" i="3"/>
  <c r="P4762" i="3" s="1"/>
  <c r="L4762" i="3"/>
  <c r="M4762" i="3"/>
  <c r="N4762" i="3"/>
  <c r="K4761" i="3"/>
  <c r="P4761" i="3" s="1"/>
  <c r="L4761" i="3"/>
  <c r="M4761" i="3"/>
  <c r="N4761" i="3"/>
  <c r="K4760" i="3"/>
  <c r="L4760" i="3"/>
  <c r="M4760" i="3"/>
  <c r="N4760" i="3"/>
  <c r="P4760" i="3"/>
  <c r="K4759" i="3"/>
  <c r="P4759" i="3" s="1"/>
  <c r="L4759" i="3"/>
  <c r="M4759" i="3"/>
  <c r="N4759" i="3"/>
  <c r="K4758" i="3"/>
  <c r="L4758" i="3"/>
  <c r="M4758" i="3"/>
  <c r="N4758" i="3"/>
  <c r="K4757" i="3"/>
  <c r="L4757" i="3"/>
  <c r="M4757" i="3"/>
  <c r="N4757" i="3"/>
  <c r="P4757" i="3"/>
  <c r="K4756" i="3"/>
  <c r="P4756" i="3" s="1"/>
  <c r="L4756" i="3"/>
  <c r="M4756" i="3"/>
  <c r="N4756" i="3"/>
  <c r="K4755" i="3"/>
  <c r="P4755" i="3" s="1"/>
  <c r="L4755" i="3"/>
  <c r="M4755" i="3"/>
  <c r="N4755" i="3"/>
  <c r="K4754" i="3"/>
  <c r="L4754" i="3"/>
  <c r="M4754" i="3"/>
  <c r="N4754" i="3"/>
  <c r="K4753" i="3"/>
  <c r="L4753" i="3"/>
  <c r="M4753" i="3"/>
  <c r="N4753" i="3"/>
  <c r="K4752" i="3"/>
  <c r="P4752" i="3" s="1"/>
  <c r="L4752" i="3"/>
  <c r="M4752" i="3"/>
  <c r="N4752" i="3"/>
  <c r="K1433" i="2"/>
  <c r="N1433" i="2"/>
  <c r="O1433" i="2"/>
  <c r="P1433" i="2"/>
  <c r="S1433" i="2"/>
  <c r="K4751" i="3"/>
  <c r="P4751" i="3" s="1"/>
  <c r="L4751" i="3"/>
  <c r="M4751" i="3"/>
  <c r="N4751" i="3"/>
  <c r="K4750" i="3"/>
  <c r="L4750" i="3"/>
  <c r="M4750" i="3"/>
  <c r="N4750" i="3"/>
  <c r="P4750" i="3"/>
  <c r="K4749" i="3"/>
  <c r="P4749" i="3" s="1"/>
  <c r="L4749" i="3"/>
  <c r="M4749" i="3"/>
  <c r="N4749" i="3"/>
  <c r="K4748" i="3"/>
  <c r="P4748" i="3" s="1"/>
  <c r="L4748" i="3"/>
  <c r="M4748" i="3"/>
  <c r="N4748" i="3"/>
  <c r="K1432" i="2"/>
  <c r="M1432" i="2" s="1"/>
  <c r="N1432" i="2"/>
  <c r="O1432" i="2"/>
  <c r="P1432" i="2"/>
  <c r="S1432" i="2"/>
  <c r="K4747" i="3"/>
  <c r="L4747" i="3"/>
  <c r="M4747" i="3"/>
  <c r="N4747" i="3"/>
  <c r="P4747" i="3"/>
  <c r="K4745" i="3"/>
  <c r="P4745" i="3" s="1"/>
  <c r="L4745" i="3"/>
  <c r="M4745" i="3"/>
  <c r="N4745" i="3"/>
  <c r="L263" i="5"/>
  <c r="K1431" i="2"/>
  <c r="N1431" i="2"/>
  <c r="O1431" i="2"/>
  <c r="P1431" i="2"/>
  <c r="S1431" i="2"/>
  <c r="K4744" i="3"/>
  <c r="L4744" i="3"/>
  <c r="M4744" i="3"/>
  <c r="N4744" i="3"/>
  <c r="K275" i="4"/>
  <c r="L275" i="4"/>
  <c r="M275" i="4"/>
  <c r="N275" i="4"/>
  <c r="P275" i="4"/>
  <c r="K4743" i="3"/>
  <c r="L4743" i="3"/>
  <c r="M4743" i="3"/>
  <c r="N4743" i="3"/>
  <c r="P4743" i="3"/>
  <c r="K4742" i="3"/>
  <c r="P4742" i="3" s="1"/>
  <c r="L4742" i="3"/>
  <c r="M4742" i="3"/>
  <c r="N4742" i="3"/>
  <c r="K4741" i="3"/>
  <c r="L4741" i="3"/>
  <c r="M4741" i="3"/>
  <c r="N4741" i="3"/>
  <c r="P4741" i="3"/>
  <c r="K4740" i="3"/>
  <c r="L4740" i="3"/>
  <c r="M4740" i="3"/>
  <c r="N4740" i="3"/>
  <c r="K4739" i="3"/>
  <c r="L4739" i="3"/>
  <c r="M4739" i="3"/>
  <c r="N4739" i="3"/>
  <c r="P4739" i="3"/>
  <c r="K4738" i="3"/>
  <c r="L4738" i="3"/>
  <c r="M4738" i="3"/>
  <c r="N4738" i="3"/>
  <c r="P4738" i="3"/>
  <c r="K4737" i="3"/>
  <c r="P4737" i="3" s="1"/>
  <c r="L4737" i="3"/>
  <c r="M4737" i="3"/>
  <c r="N4737" i="3"/>
  <c r="K4736" i="3"/>
  <c r="P4736" i="3" s="1"/>
  <c r="L4736" i="3"/>
  <c r="M4736" i="3"/>
  <c r="N4736" i="3"/>
  <c r="K4735" i="3"/>
  <c r="P4735" i="3" s="1"/>
  <c r="L4735" i="3"/>
  <c r="M4735" i="3"/>
  <c r="N4735" i="3"/>
  <c r="K4734" i="3"/>
  <c r="P4734" i="3" s="1"/>
  <c r="L4734" i="3"/>
  <c r="M4734" i="3"/>
  <c r="N4734" i="3"/>
  <c r="K1430" i="2"/>
  <c r="N1430" i="2"/>
  <c r="O1430" i="2"/>
  <c r="P1430" i="2"/>
  <c r="S1430" i="2"/>
  <c r="K4733" i="3"/>
  <c r="P4733" i="3" s="1"/>
  <c r="L4733" i="3"/>
  <c r="M4733" i="3"/>
  <c r="N4733" i="3"/>
  <c r="K4732" i="3"/>
  <c r="L4732" i="3"/>
  <c r="M4732" i="3"/>
  <c r="N4732" i="3"/>
  <c r="K4731" i="3"/>
  <c r="L4731" i="3"/>
  <c r="M4731" i="3"/>
  <c r="N4731" i="3"/>
  <c r="P4731" i="3"/>
  <c r="K4730" i="3"/>
  <c r="P4730" i="3" s="1"/>
  <c r="L4730" i="3"/>
  <c r="M4730" i="3"/>
  <c r="N4730" i="3"/>
  <c r="K4729" i="3"/>
  <c r="P4729" i="3" s="1"/>
  <c r="L4729" i="3"/>
  <c r="M4729" i="3"/>
  <c r="N4729" i="3"/>
  <c r="K4728" i="3"/>
  <c r="P4728" i="3" s="1"/>
  <c r="L4728" i="3"/>
  <c r="M4728" i="3"/>
  <c r="N4728" i="3"/>
  <c r="K4727" i="3"/>
  <c r="L4727" i="3"/>
  <c r="M4727" i="3"/>
  <c r="N4727" i="3"/>
  <c r="K4726" i="3"/>
  <c r="L4726" i="3"/>
  <c r="M4726" i="3"/>
  <c r="N4726" i="3"/>
  <c r="P4726" i="3"/>
  <c r="K4725" i="3"/>
  <c r="L4725" i="3"/>
  <c r="M4725" i="3"/>
  <c r="N4725" i="3"/>
  <c r="P4725" i="3"/>
  <c r="L262" i="5"/>
  <c r="K1429" i="2"/>
  <c r="M1429" i="2" s="1"/>
  <c r="N1429" i="2"/>
  <c r="O1429" i="2"/>
  <c r="P1429" i="2"/>
  <c r="S1429" i="2"/>
  <c r="K4724" i="3"/>
  <c r="L4724" i="3"/>
  <c r="M4724" i="3"/>
  <c r="N4724" i="3"/>
  <c r="M71" i="6"/>
  <c r="K1428" i="2"/>
  <c r="M1428" i="2" s="1"/>
  <c r="N1428" i="2"/>
  <c r="O1428" i="2"/>
  <c r="P1428" i="2"/>
  <c r="S1428" i="2"/>
  <c r="K274" i="4"/>
  <c r="P274" i="4" s="1"/>
  <c r="L274" i="4"/>
  <c r="M274" i="4"/>
  <c r="N274" i="4"/>
  <c r="K4723" i="3"/>
  <c r="P4723" i="3" s="1"/>
  <c r="L4723" i="3"/>
  <c r="M4723" i="3"/>
  <c r="N4723" i="3"/>
  <c r="L261" i="5"/>
  <c r="K1427" i="2"/>
  <c r="N1427" i="2"/>
  <c r="O1427" i="2"/>
  <c r="P1427" i="2"/>
  <c r="S1427" i="2"/>
  <c r="K4722" i="3"/>
  <c r="L4722" i="3"/>
  <c r="M4722" i="3"/>
  <c r="N4722" i="3"/>
  <c r="K4721" i="3"/>
  <c r="L4721" i="3"/>
  <c r="M4721" i="3"/>
  <c r="N4721" i="3"/>
  <c r="P4721" i="3"/>
  <c r="K4720" i="3"/>
  <c r="P4720" i="3" s="1"/>
  <c r="L4720" i="3"/>
  <c r="M4720" i="3"/>
  <c r="N4720" i="3"/>
  <c r="K4719" i="3"/>
  <c r="P4719" i="3" s="1"/>
  <c r="L4719" i="3"/>
  <c r="M4719" i="3"/>
  <c r="N4719" i="3"/>
  <c r="K4718" i="3"/>
  <c r="L4718" i="3"/>
  <c r="M4718" i="3"/>
  <c r="N4718" i="3"/>
  <c r="P4718" i="3"/>
  <c r="K4717" i="3"/>
  <c r="L4717" i="3"/>
  <c r="M4717" i="3"/>
  <c r="N4717" i="3"/>
  <c r="P4717" i="3"/>
  <c r="K4716" i="3"/>
  <c r="L4716" i="3"/>
  <c r="M4716" i="3"/>
  <c r="N4716" i="3"/>
  <c r="K4715" i="3"/>
  <c r="L4715" i="3"/>
  <c r="M4715" i="3"/>
  <c r="N4715" i="3"/>
  <c r="P4715" i="3"/>
  <c r="K4714" i="3"/>
  <c r="P4714" i="3" s="1"/>
  <c r="L4714" i="3"/>
  <c r="M4714" i="3"/>
  <c r="N4714" i="3"/>
  <c r="K4713" i="3"/>
  <c r="P4713" i="3" s="1"/>
  <c r="L4713" i="3"/>
  <c r="M4713" i="3"/>
  <c r="N4713" i="3"/>
  <c r="K1426" i="2"/>
  <c r="M1426" i="2" s="1"/>
  <c r="N1426" i="2"/>
  <c r="O1426" i="2"/>
  <c r="P1426" i="2"/>
  <c r="S1426" i="2"/>
  <c r="K4712" i="3"/>
  <c r="P4712" i="3" s="1"/>
  <c r="L4712" i="3"/>
  <c r="M4712" i="3"/>
  <c r="N4712" i="3"/>
  <c r="K4711" i="3"/>
  <c r="P4711" i="3" s="1"/>
  <c r="L4711" i="3"/>
  <c r="M4711" i="3"/>
  <c r="N4711" i="3"/>
  <c r="K4710" i="3"/>
  <c r="L4710" i="3"/>
  <c r="M4710" i="3"/>
  <c r="N4710" i="3"/>
  <c r="P4710" i="3"/>
  <c r="K4709" i="3"/>
  <c r="L4709" i="3"/>
  <c r="M4709" i="3"/>
  <c r="N4709" i="3"/>
  <c r="P4709" i="3"/>
  <c r="K4708" i="3"/>
  <c r="L4708" i="3"/>
  <c r="M4708" i="3"/>
  <c r="N4708" i="3"/>
  <c r="P4708" i="3"/>
  <c r="K4707" i="3"/>
  <c r="P4707" i="3" s="1"/>
  <c r="L4707" i="3"/>
  <c r="M4707" i="3"/>
  <c r="N4707" i="3"/>
  <c r="K4706" i="3"/>
  <c r="L4706" i="3"/>
  <c r="M4706" i="3"/>
  <c r="N4706" i="3"/>
  <c r="K1425" i="2"/>
  <c r="M1425" i="2" s="1"/>
  <c r="N1425" i="2"/>
  <c r="O1425" i="2"/>
  <c r="P1425" i="2"/>
  <c r="S1425" i="2"/>
  <c r="K4705" i="3"/>
  <c r="P4705" i="3" s="1"/>
  <c r="L4705" i="3"/>
  <c r="M4705" i="3"/>
  <c r="N4705" i="3"/>
  <c r="K1421" i="2"/>
  <c r="M1421" i="2" s="1"/>
  <c r="N1421" i="2"/>
  <c r="O1421" i="2"/>
  <c r="P1421" i="2"/>
  <c r="S1421" i="2"/>
  <c r="K4683" i="3"/>
  <c r="P4683" i="3" s="1"/>
  <c r="L4683" i="3"/>
  <c r="M4683" i="3"/>
  <c r="N4683" i="3"/>
  <c r="K4654" i="3"/>
  <c r="L4654" i="3"/>
  <c r="M4654" i="3"/>
  <c r="N4654" i="3"/>
  <c r="K4627" i="3"/>
  <c r="L4627" i="3"/>
  <c r="M4627" i="3"/>
  <c r="N4627" i="3"/>
  <c r="K273" i="4"/>
  <c r="L273" i="4"/>
  <c r="M273" i="4"/>
  <c r="N273" i="4"/>
  <c r="P273" i="4"/>
  <c r="K272" i="4"/>
  <c r="L272" i="4"/>
  <c r="M272" i="4"/>
  <c r="N272" i="4"/>
  <c r="P272" i="4"/>
  <c r="K4704" i="3"/>
  <c r="L4704" i="3"/>
  <c r="M4704" i="3"/>
  <c r="N4704" i="3"/>
  <c r="P4704" i="3"/>
  <c r="K4703" i="3"/>
  <c r="L4703" i="3"/>
  <c r="M4703" i="3"/>
  <c r="N4703" i="3"/>
  <c r="K4702" i="3"/>
  <c r="L4702" i="3"/>
  <c r="M4702" i="3"/>
  <c r="N4702" i="3"/>
  <c r="P4702" i="3"/>
  <c r="K4701" i="3"/>
  <c r="P4701" i="3" s="1"/>
  <c r="L4701" i="3"/>
  <c r="M4701" i="3"/>
  <c r="N4701" i="3"/>
  <c r="K4700" i="3"/>
  <c r="P4700" i="3" s="1"/>
  <c r="L4700" i="3"/>
  <c r="M4700" i="3"/>
  <c r="N4700" i="3"/>
  <c r="K4699" i="3"/>
  <c r="L4699" i="3"/>
  <c r="M4699" i="3"/>
  <c r="N4699" i="3"/>
  <c r="K1424" i="2"/>
  <c r="M1424" i="2" s="1"/>
  <c r="N1424" i="2"/>
  <c r="O1424" i="2"/>
  <c r="P1424" i="2"/>
  <c r="S1424" i="2"/>
  <c r="K4698" i="3"/>
  <c r="L4698" i="3"/>
  <c r="M4698" i="3"/>
  <c r="N4698" i="3"/>
  <c r="P4698" i="3"/>
  <c r="K4697" i="3"/>
  <c r="L4697" i="3"/>
  <c r="M4697" i="3"/>
  <c r="N4697" i="3"/>
  <c r="K4696" i="3"/>
  <c r="L4696" i="3"/>
  <c r="M4696" i="3"/>
  <c r="N4696" i="3"/>
  <c r="P4696" i="3"/>
  <c r="K4695" i="3"/>
  <c r="L4695" i="3"/>
  <c r="M4695" i="3"/>
  <c r="N4695" i="3"/>
  <c r="K4694" i="3"/>
  <c r="P4694" i="3" s="1"/>
  <c r="L4694" i="3"/>
  <c r="M4694" i="3"/>
  <c r="N4694" i="3"/>
  <c r="K1423" i="2"/>
  <c r="M1423" i="2" s="1"/>
  <c r="N1423" i="2"/>
  <c r="O1423" i="2"/>
  <c r="P1423" i="2"/>
  <c r="S1423" i="2"/>
  <c r="K4693" i="3"/>
  <c r="P4693" i="3" s="1"/>
  <c r="L4693" i="3"/>
  <c r="M4693" i="3"/>
  <c r="N4693" i="3"/>
  <c r="K4692" i="3"/>
  <c r="P4692" i="3" s="1"/>
  <c r="L4692" i="3"/>
  <c r="M4692" i="3"/>
  <c r="N4692" i="3"/>
  <c r="K4691" i="3"/>
  <c r="L4691" i="3"/>
  <c r="M4691" i="3"/>
  <c r="N4691" i="3"/>
  <c r="K4690" i="3"/>
  <c r="L4690" i="3"/>
  <c r="M4690" i="3"/>
  <c r="N4690" i="3"/>
  <c r="P4690" i="3"/>
  <c r="K4689" i="3"/>
  <c r="P4689" i="3" s="1"/>
  <c r="L4689" i="3"/>
  <c r="M4689" i="3"/>
  <c r="N4689" i="3"/>
  <c r="K4688" i="3"/>
  <c r="P4688" i="3" s="1"/>
  <c r="L4688" i="3"/>
  <c r="M4688" i="3"/>
  <c r="N4688" i="3"/>
  <c r="K4687" i="3"/>
  <c r="P4687" i="3" s="1"/>
  <c r="L4687" i="3"/>
  <c r="M4687" i="3"/>
  <c r="N4687" i="3"/>
  <c r="K4686" i="3"/>
  <c r="L4686" i="3"/>
  <c r="M4686" i="3"/>
  <c r="N4686" i="3"/>
  <c r="K4685" i="3"/>
  <c r="P4685" i="3" s="1"/>
  <c r="L4685" i="3"/>
  <c r="M4685" i="3"/>
  <c r="N4685" i="3"/>
  <c r="L260" i="5"/>
  <c r="K1422" i="2"/>
  <c r="N1422" i="2"/>
  <c r="O1422" i="2"/>
  <c r="P1422" i="2"/>
  <c r="S1422" i="2"/>
  <c r="K4684" i="3"/>
  <c r="P4684" i="3" s="1"/>
  <c r="L4684" i="3"/>
  <c r="M4684" i="3"/>
  <c r="N4684" i="3"/>
  <c r="K4682" i="3"/>
  <c r="L4682" i="3"/>
  <c r="M4682" i="3"/>
  <c r="N4682" i="3"/>
  <c r="P4682" i="3"/>
  <c r="K4681" i="3"/>
  <c r="L4681" i="3"/>
  <c r="M4681" i="3"/>
  <c r="N4681" i="3"/>
  <c r="P4681" i="3"/>
  <c r="K1420" i="2"/>
  <c r="N1420" i="2"/>
  <c r="O1420" i="2"/>
  <c r="P1420" i="2"/>
  <c r="S1420" i="2"/>
  <c r="K4680" i="3"/>
  <c r="L4680" i="3"/>
  <c r="M4680" i="3"/>
  <c r="N4680" i="3"/>
  <c r="P4680" i="3"/>
  <c r="K4679" i="3"/>
  <c r="L4679" i="3"/>
  <c r="M4679" i="3"/>
  <c r="N4679" i="3"/>
  <c r="P4679" i="3"/>
  <c r="K4678" i="3"/>
  <c r="L4678" i="3"/>
  <c r="M4678" i="3"/>
  <c r="N4678" i="3"/>
  <c r="P4678" i="3"/>
  <c r="M70" i="6"/>
  <c r="K1419" i="2"/>
  <c r="N1419" i="2"/>
  <c r="O1419" i="2"/>
  <c r="P1419" i="2"/>
  <c r="S1419" i="2"/>
  <c r="K4677" i="3"/>
  <c r="L4677" i="3"/>
  <c r="M4677" i="3"/>
  <c r="N4677" i="3"/>
  <c r="K4669" i="3"/>
  <c r="L4669" i="3"/>
  <c r="M4669" i="3"/>
  <c r="N4669" i="3"/>
  <c r="P4669" i="3"/>
  <c r="K4668" i="3"/>
  <c r="L4668" i="3"/>
  <c r="M4668" i="3"/>
  <c r="N4668" i="3"/>
  <c r="P4668" i="3"/>
  <c r="K4665" i="3"/>
  <c r="L4665" i="3"/>
  <c r="M4665" i="3"/>
  <c r="N4665" i="3"/>
  <c r="P4665" i="3"/>
  <c r="K4676" i="3"/>
  <c r="L4676" i="3"/>
  <c r="M4676" i="3"/>
  <c r="N4676" i="3"/>
  <c r="K4675" i="3"/>
  <c r="L4675" i="3"/>
  <c r="M4675" i="3"/>
  <c r="N4675" i="3"/>
  <c r="P4675" i="3"/>
  <c r="K4674" i="3"/>
  <c r="L4674" i="3"/>
  <c r="M4674" i="3"/>
  <c r="N4674" i="3"/>
  <c r="P4674" i="3"/>
  <c r="K4673" i="3"/>
  <c r="L4673" i="3"/>
  <c r="M4673" i="3"/>
  <c r="N4673" i="3"/>
  <c r="K4672" i="3"/>
  <c r="L4672" i="3"/>
  <c r="M4672" i="3"/>
  <c r="N4672" i="3"/>
  <c r="P4672" i="3"/>
  <c r="K4671" i="3"/>
  <c r="P4671" i="3" s="1"/>
  <c r="L4671" i="3"/>
  <c r="M4671" i="3"/>
  <c r="N4671" i="3"/>
  <c r="K1418" i="2"/>
  <c r="N1418" i="2"/>
  <c r="O1418" i="2"/>
  <c r="P1418" i="2"/>
  <c r="S1418" i="2"/>
  <c r="K4670" i="3"/>
  <c r="L4670" i="3"/>
  <c r="M4670" i="3"/>
  <c r="N4670" i="3"/>
  <c r="P4670" i="3"/>
  <c r="K4664" i="3"/>
  <c r="P4664" i="3" s="1"/>
  <c r="L4664" i="3"/>
  <c r="M4664" i="3"/>
  <c r="N4664" i="3"/>
  <c r="K4659" i="3"/>
  <c r="L4659" i="3"/>
  <c r="M4659" i="3"/>
  <c r="N4659" i="3"/>
  <c r="P4659" i="3"/>
  <c r="K4658" i="3"/>
  <c r="P4658" i="3" s="1"/>
  <c r="L4658" i="3"/>
  <c r="M4658" i="3"/>
  <c r="N4658" i="3"/>
  <c r="K4663" i="3"/>
  <c r="L4663" i="3"/>
  <c r="M4663" i="3"/>
  <c r="N4663" i="3"/>
  <c r="P4663" i="3"/>
  <c r="K4667" i="3"/>
  <c r="P4667" i="3" s="1"/>
  <c r="L4667" i="3"/>
  <c r="M4667" i="3"/>
  <c r="N4667" i="3"/>
  <c r="K1417" i="2"/>
  <c r="M1417" i="2" s="1"/>
  <c r="N1417" i="2"/>
  <c r="O1417" i="2"/>
  <c r="P1417" i="2"/>
  <c r="S1417" i="2"/>
  <c r="K4666" i="3"/>
  <c r="L4666" i="3"/>
  <c r="M4666" i="3"/>
  <c r="N4666" i="3"/>
  <c r="K4662" i="3"/>
  <c r="L4662" i="3"/>
  <c r="M4662" i="3"/>
  <c r="N4662" i="3"/>
  <c r="P4662" i="3"/>
  <c r="K4661" i="3"/>
  <c r="P4661" i="3" s="1"/>
  <c r="L4661" i="3"/>
  <c r="M4661" i="3"/>
  <c r="N4661" i="3"/>
  <c r="K1416" i="2"/>
  <c r="N1416" i="2"/>
  <c r="O1416" i="2"/>
  <c r="P1416" i="2"/>
  <c r="S1416" i="2"/>
  <c r="K4660" i="3"/>
  <c r="P4660" i="3" s="1"/>
  <c r="L4660" i="3"/>
  <c r="M4660" i="3"/>
  <c r="N4660" i="3"/>
  <c r="K4657" i="3"/>
  <c r="L4657" i="3"/>
  <c r="M4657" i="3"/>
  <c r="N4657" i="3"/>
  <c r="P4657" i="3"/>
  <c r="K4656" i="3"/>
  <c r="L4656" i="3"/>
  <c r="M4656" i="3"/>
  <c r="N4656" i="3"/>
  <c r="K1415" i="2"/>
  <c r="M1415" i="2" s="1"/>
  <c r="N1415" i="2"/>
  <c r="O1415" i="2"/>
  <c r="P1415" i="2"/>
  <c r="S1415" i="2"/>
  <c r="K4655" i="3"/>
  <c r="P4655" i="3" s="1"/>
  <c r="L4655" i="3"/>
  <c r="M4655" i="3"/>
  <c r="N4655" i="3"/>
  <c r="K4653" i="3"/>
  <c r="P4653" i="3" s="1"/>
  <c r="L4653" i="3"/>
  <c r="M4653" i="3"/>
  <c r="N4653" i="3"/>
  <c r="L259" i="5"/>
  <c r="K1414" i="2"/>
  <c r="M1414" i="2" s="1"/>
  <c r="N1414" i="2"/>
  <c r="O1414" i="2"/>
  <c r="P1414" i="2"/>
  <c r="S1414" i="2"/>
  <c r="K4652" i="3"/>
  <c r="L4652" i="3"/>
  <c r="M4652" i="3"/>
  <c r="N4652" i="3"/>
  <c r="K4651" i="3"/>
  <c r="L4651" i="3"/>
  <c r="M4651" i="3"/>
  <c r="N4651" i="3"/>
  <c r="K4650" i="3"/>
  <c r="P4650" i="3" s="1"/>
  <c r="L4650" i="3"/>
  <c r="M4650" i="3"/>
  <c r="N4650" i="3"/>
  <c r="K1413" i="2"/>
  <c r="M1413" i="2" s="1"/>
  <c r="N1413" i="2"/>
  <c r="O1413" i="2"/>
  <c r="P1413" i="2"/>
  <c r="S1413" i="2"/>
  <c r="K4649" i="3"/>
  <c r="P4649" i="3" s="1"/>
  <c r="L4649" i="3"/>
  <c r="M4649" i="3"/>
  <c r="N4649" i="3"/>
  <c r="K4648" i="3"/>
  <c r="P4648" i="3" s="1"/>
  <c r="L4648" i="3"/>
  <c r="M4648" i="3"/>
  <c r="N4648" i="3"/>
  <c r="K4647" i="3"/>
  <c r="L4647" i="3"/>
  <c r="M4647" i="3"/>
  <c r="N4647" i="3"/>
  <c r="K4646" i="3"/>
  <c r="P4646" i="3" s="1"/>
  <c r="L4646" i="3"/>
  <c r="M4646" i="3"/>
  <c r="N4646" i="3"/>
  <c r="K4645" i="3"/>
  <c r="L4645" i="3"/>
  <c r="M4645" i="3"/>
  <c r="N4645" i="3"/>
  <c r="K1412" i="2"/>
  <c r="M1412" i="2" s="1"/>
  <c r="N1412" i="2"/>
  <c r="O1412" i="2"/>
  <c r="P1412" i="2"/>
  <c r="S1412" i="2"/>
  <c r="K4644" i="3"/>
  <c r="L4644" i="3"/>
  <c r="M4644" i="3"/>
  <c r="N4644" i="3"/>
  <c r="K4643" i="3"/>
  <c r="L4643" i="3"/>
  <c r="M4643" i="3"/>
  <c r="N4643" i="3"/>
  <c r="K4642" i="3"/>
  <c r="P4642" i="3" s="1"/>
  <c r="L4642" i="3"/>
  <c r="M4642" i="3"/>
  <c r="N4642" i="3"/>
  <c r="K4641" i="3"/>
  <c r="P4641" i="3" s="1"/>
  <c r="L4641" i="3"/>
  <c r="M4641" i="3"/>
  <c r="N4641" i="3"/>
  <c r="K4640" i="3"/>
  <c r="P4640" i="3" s="1"/>
  <c r="L4640" i="3"/>
  <c r="M4640" i="3"/>
  <c r="N4640" i="3"/>
  <c r="K1411" i="2"/>
  <c r="M1411" i="2" s="1"/>
  <c r="N1411" i="2"/>
  <c r="O1411" i="2"/>
  <c r="P1411" i="2"/>
  <c r="S1411" i="2"/>
  <c r="K4639" i="3"/>
  <c r="P4639" i="3" s="1"/>
  <c r="L4639" i="3"/>
  <c r="M4639" i="3"/>
  <c r="N4639" i="3"/>
  <c r="K1410" i="2"/>
  <c r="N1410" i="2"/>
  <c r="O1410" i="2"/>
  <c r="P1410" i="2"/>
  <c r="S1410" i="2"/>
  <c r="K4638" i="3"/>
  <c r="P4638" i="3" s="1"/>
  <c r="L4638" i="3"/>
  <c r="M4638" i="3"/>
  <c r="N4638" i="3"/>
  <c r="K4637" i="3"/>
  <c r="L4637" i="3"/>
  <c r="M4637" i="3"/>
  <c r="N4637" i="3"/>
  <c r="P4637" i="3"/>
  <c r="K4636" i="3"/>
  <c r="L4636" i="3"/>
  <c r="M4636" i="3"/>
  <c r="N4636" i="3"/>
  <c r="K4635" i="3"/>
  <c r="P4635" i="3" s="1"/>
  <c r="L4635" i="3"/>
  <c r="M4635" i="3"/>
  <c r="N4635" i="3"/>
  <c r="K1409" i="2"/>
  <c r="N1409" i="2"/>
  <c r="O1409" i="2"/>
  <c r="P1409" i="2"/>
  <c r="S1409" i="2"/>
  <c r="K4634" i="3"/>
  <c r="L4634" i="3"/>
  <c r="M4634" i="3"/>
  <c r="N4634" i="3"/>
  <c r="K4633" i="3"/>
  <c r="P4633" i="3" s="1"/>
  <c r="L4633" i="3"/>
  <c r="M4633" i="3"/>
  <c r="N4633" i="3"/>
  <c r="K4632" i="3"/>
  <c r="L4632" i="3"/>
  <c r="M4632" i="3"/>
  <c r="N4632" i="3"/>
  <c r="K4631" i="3"/>
  <c r="P4631" i="3" s="1"/>
  <c r="L4631" i="3"/>
  <c r="M4631" i="3"/>
  <c r="N4631" i="3"/>
  <c r="K4630" i="3"/>
  <c r="P4630" i="3" s="1"/>
  <c r="L4630" i="3"/>
  <c r="M4630" i="3"/>
  <c r="N4630" i="3"/>
  <c r="K4629" i="3"/>
  <c r="L4629" i="3"/>
  <c r="M4629" i="3"/>
  <c r="N4629" i="3"/>
  <c r="P4629" i="3"/>
  <c r="K1408" i="2"/>
  <c r="M1408" i="2" s="1"/>
  <c r="N1408" i="2"/>
  <c r="O1408" i="2"/>
  <c r="P1408" i="2"/>
  <c r="S1408" i="2"/>
  <c r="K4628" i="3"/>
  <c r="P4628" i="3" s="1"/>
  <c r="L4628" i="3"/>
  <c r="M4628" i="3"/>
  <c r="N4628" i="3"/>
  <c r="K4626" i="3"/>
  <c r="P4626" i="3" s="1"/>
  <c r="L4626" i="3"/>
  <c r="M4626" i="3"/>
  <c r="N4626" i="3"/>
  <c r="K4625" i="3"/>
  <c r="L4625" i="3"/>
  <c r="M4625" i="3"/>
  <c r="N4625" i="3"/>
  <c r="P4625" i="3"/>
  <c r="K4624" i="3"/>
  <c r="P4624" i="3" s="1"/>
  <c r="L4624" i="3"/>
  <c r="M4624" i="3"/>
  <c r="N4624" i="3"/>
  <c r="K4623" i="3"/>
  <c r="L4623" i="3"/>
  <c r="M4623" i="3"/>
  <c r="N4623" i="3"/>
  <c r="P4623" i="3"/>
  <c r="K4622" i="3"/>
  <c r="P4622" i="3" s="1"/>
  <c r="L4622" i="3"/>
  <c r="M4622" i="3"/>
  <c r="N4622" i="3"/>
  <c r="L258" i="5"/>
  <c r="K1407" i="2"/>
  <c r="N1407" i="2"/>
  <c r="O1407" i="2"/>
  <c r="P1407" i="2"/>
  <c r="S1407" i="2"/>
  <c r="K4621" i="3"/>
  <c r="P4621" i="3" s="1"/>
  <c r="L4621" i="3"/>
  <c r="M4621" i="3"/>
  <c r="N4621" i="3"/>
  <c r="K4620" i="3"/>
  <c r="L4620" i="3"/>
  <c r="M4620" i="3"/>
  <c r="N4620" i="3"/>
  <c r="P4620" i="3"/>
  <c r="K4619" i="3"/>
  <c r="P4619" i="3" s="1"/>
  <c r="L4619" i="3"/>
  <c r="M4619" i="3"/>
  <c r="N4619" i="3"/>
  <c r="K4618" i="3"/>
  <c r="P4618" i="3" s="1"/>
  <c r="L4618" i="3"/>
  <c r="M4618" i="3"/>
  <c r="N4618" i="3"/>
  <c r="K1406" i="2"/>
  <c r="N1406" i="2"/>
  <c r="O1406" i="2"/>
  <c r="P1406" i="2"/>
  <c r="S1406" i="2"/>
  <c r="K4617" i="3"/>
  <c r="P4617" i="3" s="1"/>
  <c r="L4617" i="3"/>
  <c r="M4617" i="3"/>
  <c r="N4617" i="3"/>
  <c r="K4616" i="3"/>
  <c r="P4616" i="3" s="1"/>
  <c r="L4616" i="3"/>
  <c r="M4616" i="3"/>
  <c r="N4616" i="3"/>
  <c r="K4615" i="3"/>
  <c r="P4615" i="3" s="1"/>
  <c r="L4615" i="3"/>
  <c r="M4615" i="3"/>
  <c r="N4615" i="3"/>
  <c r="K1405" i="2"/>
  <c r="M1405" i="2" s="1"/>
  <c r="N1405" i="2"/>
  <c r="O1405" i="2"/>
  <c r="P1405" i="2"/>
  <c r="S1405" i="2"/>
  <c r="K4614" i="3"/>
  <c r="L4614" i="3"/>
  <c r="M4614" i="3"/>
  <c r="N4614" i="3"/>
  <c r="K271" i="4"/>
  <c r="L271" i="4"/>
  <c r="M271" i="4"/>
  <c r="N271" i="4"/>
  <c r="P271" i="4"/>
  <c r="K4613" i="3"/>
  <c r="L4613" i="3"/>
  <c r="M4613" i="3"/>
  <c r="N4613" i="3"/>
  <c r="K4612" i="3"/>
  <c r="P4612" i="3" s="1"/>
  <c r="L4612" i="3"/>
  <c r="M4612" i="3"/>
  <c r="N4612" i="3"/>
  <c r="K4611" i="3"/>
  <c r="P4611" i="3" s="1"/>
  <c r="L4611" i="3"/>
  <c r="M4611" i="3"/>
  <c r="N4611" i="3"/>
  <c r="K4610" i="3"/>
  <c r="L4610" i="3"/>
  <c r="M4610" i="3"/>
  <c r="N4610" i="3"/>
  <c r="P4610" i="3"/>
  <c r="K4609" i="3"/>
  <c r="P4609" i="3" s="1"/>
  <c r="L4609" i="3"/>
  <c r="M4609" i="3"/>
  <c r="N4609" i="3"/>
  <c r="K4608" i="3"/>
  <c r="L4608" i="3"/>
  <c r="M4608" i="3"/>
  <c r="N4608" i="3"/>
  <c r="K4607" i="3"/>
  <c r="P4607" i="3" s="1"/>
  <c r="L4607" i="3"/>
  <c r="M4607" i="3"/>
  <c r="N4607" i="3"/>
  <c r="K4606" i="3"/>
  <c r="P4606" i="3" s="1"/>
  <c r="L4606" i="3"/>
  <c r="M4606" i="3"/>
  <c r="N4606" i="3"/>
  <c r="K4605" i="3"/>
  <c r="P4605" i="3" s="1"/>
  <c r="L4605" i="3"/>
  <c r="M4605" i="3"/>
  <c r="N4605" i="3"/>
  <c r="K4604" i="3"/>
  <c r="L4604" i="3"/>
  <c r="M4604" i="3"/>
  <c r="N4604" i="3"/>
  <c r="K4603" i="3"/>
  <c r="P4603" i="3" s="1"/>
  <c r="L4603" i="3"/>
  <c r="M4603" i="3"/>
  <c r="N4603" i="3"/>
  <c r="K1404" i="2"/>
  <c r="M1404" i="2" s="1"/>
  <c r="N1404" i="2"/>
  <c r="O1404" i="2"/>
  <c r="P1404" i="2"/>
  <c r="S1404" i="2"/>
  <c r="K4602" i="3"/>
  <c r="P4602" i="3" s="1"/>
  <c r="L4602" i="3"/>
  <c r="M4602" i="3"/>
  <c r="N4602" i="3"/>
  <c r="K4601" i="3"/>
  <c r="L4601" i="3"/>
  <c r="M4601" i="3"/>
  <c r="N4601" i="3"/>
  <c r="K4600" i="3"/>
  <c r="P4600" i="3" s="1"/>
  <c r="L4600" i="3"/>
  <c r="M4600" i="3"/>
  <c r="N4600" i="3"/>
  <c r="K4599" i="3"/>
  <c r="L4599" i="3"/>
  <c r="M4599" i="3"/>
  <c r="N4599" i="3"/>
  <c r="K4598" i="3"/>
  <c r="P4598" i="3" s="1"/>
  <c r="L4598" i="3"/>
  <c r="M4598" i="3"/>
  <c r="N4598" i="3"/>
  <c r="K1403" i="2"/>
  <c r="M1403" i="2" s="1"/>
  <c r="N1403" i="2"/>
  <c r="O1403" i="2"/>
  <c r="P1403" i="2"/>
  <c r="S1403" i="2"/>
  <c r="K4597" i="3"/>
  <c r="P4597" i="3" s="1"/>
  <c r="L4597" i="3"/>
  <c r="M4597" i="3"/>
  <c r="N4597" i="3"/>
  <c r="K4596" i="3"/>
  <c r="P4596" i="3" s="1"/>
  <c r="L4596" i="3"/>
  <c r="M4596" i="3"/>
  <c r="N4596" i="3"/>
  <c r="K4595" i="3"/>
  <c r="L4595" i="3"/>
  <c r="M4595" i="3"/>
  <c r="N4595" i="3"/>
  <c r="K4594" i="3"/>
  <c r="L4594" i="3"/>
  <c r="M4594" i="3"/>
  <c r="N4594" i="3"/>
  <c r="K4593" i="3"/>
  <c r="P4593" i="3" s="1"/>
  <c r="L4593" i="3"/>
  <c r="M4593" i="3"/>
  <c r="N4593" i="3"/>
  <c r="L257" i="5"/>
  <c r="K1402" i="2"/>
  <c r="M1402" i="2" s="1"/>
  <c r="N1402" i="2"/>
  <c r="O1402" i="2"/>
  <c r="P1402" i="2"/>
  <c r="S1402" i="2"/>
  <c r="K4592" i="3"/>
  <c r="P4592" i="3" s="1"/>
  <c r="L4592" i="3"/>
  <c r="M4592" i="3"/>
  <c r="N4592" i="3"/>
  <c r="K4591" i="3"/>
  <c r="L4591" i="3"/>
  <c r="M4591" i="3"/>
  <c r="N4591" i="3"/>
  <c r="P4591" i="3"/>
  <c r="K4590" i="3"/>
  <c r="P4590" i="3" s="1"/>
  <c r="L4590" i="3"/>
  <c r="M4590" i="3"/>
  <c r="N4590" i="3"/>
  <c r="K4589" i="3"/>
  <c r="L4589" i="3"/>
  <c r="M4589" i="3"/>
  <c r="N4589" i="3"/>
  <c r="K1401" i="2"/>
  <c r="M1401" i="2" s="1"/>
  <c r="N1401" i="2"/>
  <c r="O1401" i="2"/>
  <c r="P1401" i="2"/>
  <c r="S1401" i="2"/>
  <c r="K4588" i="3"/>
  <c r="P4588" i="3" s="1"/>
  <c r="L4588" i="3"/>
  <c r="M4588" i="3"/>
  <c r="N4588" i="3"/>
  <c r="K4587" i="3"/>
  <c r="P4587" i="3" s="1"/>
  <c r="L4587" i="3"/>
  <c r="M4587" i="3"/>
  <c r="N4587" i="3"/>
  <c r="K4586" i="3"/>
  <c r="P4586" i="3" s="1"/>
  <c r="L4586" i="3"/>
  <c r="M4586" i="3"/>
  <c r="N4586" i="3"/>
  <c r="K4575" i="3"/>
  <c r="L4575" i="3"/>
  <c r="M4575" i="3"/>
  <c r="N4575" i="3"/>
  <c r="P4575" i="3"/>
  <c r="K4569" i="3"/>
  <c r="P4569" i="3" s="1"/>
  <c r="L4569" i="3"/>
  <c r="M4569" i="3"/>
  <c r="N4569" i="3"/>
  <c r="K4585" i="3"/>
  <c r="L4585" i="3"/>
  <c r="M4585" i="3"/>
  <c r="N4585" i="3"/>
  <c r="P4585" i="3"/>
  <c r="K4584" i="3"/>
  <c r="L4584" i="3"/>
  <c r="M4584" i="3"/>
  <c r="N4584" i="3"/>
  <c r="P4584" i="3"/>
  <c r="K4581" i="3"/>
  <c r="L4581" i="3"/>
  <c r="M4581" i="3"/>
  <c r="N4581" i="3"/>
  <c r="P4581" i="3"/>
  <c r="K4580" i="3"/>
  <c r="P4580" i="3" s="1"/>
  <c r="L4580" i="3"/>
  <c r="M4580" i="3"/>
  <c r="N4580" i="3"/>
  <c r="K4579" i="3"/>
  <c r="L4579" i="3"/>
  <c r="M4579" i="3"/>
  <c r="N4579" i="3"/>
  <c r="P4579" i="3"/>
  <c r="K4578" i="3"/>
  <c r="L4578" i="3"/>
  <c r="M4578" i="3"/>
  <c r="N4578" i="3"/>
  <c r="K4577" i="3"/>
  <c r="L4577" i="3"/>
  <c r="M4577" i="3"/>
  <c r="N4577" i="3"/>
  <c r="P4577" i="3"/>
  <c r="K1399" i="2"/>
  <c r="M1399" i="2" s="1"/>
  <c r="N1399" i="2"/>
  <c r="O1399" i="2"/>
  <c r="P1399" i="2"/>
  <c r="S1399" i="2"/>
  <c r="K4576" i="3"/>
  <c r="L4576" i="3"/>
  <c r="M4576" i="3"/>
  <c r="N4576" i="3"/>
  <c r="K4574" i="3"/>
  <c r="L4574" i="3"/>
  <c r="M4574" i="3"/>
  <c r="N4574" i="3"/>
  <c r="P4574" i="3"/>
  <c r="K4573" i="3"/>
  <c r="L4573" i="3"/>
  <c r="M4573" i="3"/>
  <c r="N4573" i="3"/>
  <c r="P4573" i="3"/>
  <c r="K4583" i="3"/>
  <c r="P4583" i="3" s="1"/>
  <c r="L4583" i="3"/>
  <c r="M4583" i="3"/>
  <c r="N4583" i="3"/>
  <c r="K4572" i="3"/>
  <c r="L4572" i="3"/>
  <c r="M4572" i="3"/>
  <c r="N4572" i="3"/>
  <c r="K4571" i="3"/>
  <c r="P4571" i="3" s="1"/>
  <c r="L4571" i="3"/>
  <c r="M4571" i="3"/>
  <c r="N4571" i="3"/>
  <c r="K1398" i="2"/>
  <c r="M1398" i="2" s="1"/>
  <c r="N1398" i="2"/>
  <c r="O1398" i="2"/>
  <c r="P1398" i="2"/>
  <c r="S1398" i="2"/>
  <c r="K4570" i="3"/>
  <c r="L4570" i="3"/>
  <c r="M4570" i="3"/>
  <c r="N4570" i="3"/>
  <c r="K1400" i="2"/>
  <c r="M1400" i="2" s="1"/>
  <c r="N1400" i="2"/>
  <c r="O1400" i="2"/>
  <c r="P1400" i="2"/>
  <c r="S1400" i="2"/>
  <c r="K4582" i="3"/>
  <c r="L4582" i="3"/>
  <c r="M4582" i="3"/>
  <c r="N4582" i="3"/>
  <c r="P4582" i="3"/>
  <c r="K1397" i="2"/>
  <c r="M1397" i="2" s="1"/>
  <c r="N1397" i="2"/>
  <c r="O1397" i="2"/>
  <c r="P1397" i="2"/>
  <c r="S1397" i="2"/>
  <c r="K270" i="4"/>
  <c r="L270" i="4"/>
  <c r="M270" i="4"/>
  <c r="N270" i="4"/>
  <c r="P270" i="4"/>
  <c r="K4568" i="3"/>
  <c r="P4568" i="3" s="1"/>
  <c r="L4568" i="3"/>
  <c r="M4568" i="3"/>
  <c r="N4568" i="3"/>
  <c r="K4567" i="3"/>
  <c r="P4567" i="3" s="1"/>
  <c r="L4567" i="3"/>
  <c r="M4567" i="3"/>
  <c r="N4567" i="3"/>
  <c r="K4566" i="3"/>
  <c r="L4566" i="3"/>
  <c r="M4566" i="3"/>
  <c r="N4566" i="3"/>
  <c r="K4565" i="3"/>
  <c r="P4565" i="3" s="1"/>
  <c r="L4565" i="3"/>
  <c r="M4565" i="3"/>
  <c r="N4565" i="3"/>
  <c r="K4564" i="3"/>
  <c r="P4564" i="3" s="1"/>
  <c r="L4564" i="3"/>
  <c r="M4564" i="3"/>
  <c r="N4564" i="3"/>
  <c r="K4563" i="3"/>
  <c r="P4563" i="3" s="1"/>
  <c r="L4563" i="3"/>
  <c r="M4563" i="3"/>
  <c r="N4563" i="3"/>
  <c r="K4562" i="3"/>
  <c r="L4562" i="3"/>
  <c r="M4562" i="3"/>
  <c r="N4562" i="3"/>
  <c r="L256" i="5"/>
  <c r="K1396" i="2"/>
  <c r="N1396" i="2"/>
  <c r="O1396" i="2"/>
  <c r="P1396" i="2"/>
  <c r="S1396" i="2"/>
  <c r="K4561" i="3"/>
  <c r="P4561" i="3" s="1"/>
  <c r="L4561" i="3"/>
  <c r="M4561" i="3"/>
  <c r="N4561" i="3"/>
  <c r="K4560" i="3"/>
  <c r="P4560" i="3" s="1"/>
  <c r="L4560" i="3"/>
  <c r="M4560" i="3"/>
  <c r="N4560" i="3"/>
  <c r="K4559" i="3"/>
  <c r="P4559" i="3" s="1"/>
  <c r="L4559" i="3"/>
  <c r="M4559" i="3"/>
  <c r="N4559" i="3"/>
  <c r="K4558" i="3"/>
  <c r="P4558" i="3" s="1"/>
  <c r="L4558" i="3"/>
  <c r="M4558" i="3"/>
  <c r="N4558" i="3"/>
  <c r="K1395" i="2"/>
  <c r="M1395" i="2" s="1"/>
  <c r="N1395" i="2"/>
  <c r="O1395" i="2"/>
  <c r="P1395" i="2"/>
  <c r="S1395" i="2"/>
  <c r="K4557" i="3"/>
  <c r="P4557" i="3" s="1"/>
  <c r="L4557" i="3"/>
  <c r="M4557" i="3"/>
  <c r="N4557" i="3"/>
  <c r="K4556" i="3"/>
  <c r="P4556" i="3" s="1"/>
  <c r="L4556" i="3"/>
  <c r="M4556" i="3"/>
  <c r="N4556" i="3"/>
  <c r="K4555" i="3"/>
  <c r="P4555" i="3" s="1"/>
  <c r="L4555" i="3"/>
  <c r="M4555" i="3"/>
  <c r="N4555" i="3"/>
  <c r="K4554" i="3"/>
  <c r="P4554" i="3" s="1"/>
  <c r="L4554" i="3"/>
  <c r="M4554" i="3"/>
  <c r="N4554" i="3"/>
  <c r="K1394" i="2"/>
  <c r="M1394" i="2" s="1"/>
  <c r="N1394" i="2"/>
  <c r="O1394" i="2"/>
  <c r="P1394" i="2"/>
  <c r="S1394" i="2"/>
  <c r="K4553" i="3"/>
  <c r="P4553" i="3" s="1"/>
  <c r="L4553" i="3"/>
  <c r="M4553" i="3"/>
  <c r="N4553" i="3"/>
  <c r="K4552" i="3"/>
  <c r="P4552" i="3" s="1"/>
  <c r="L4552" i="3"/>
  <c r="M4552" i="3"/>
  <c r="N4552" i="3"/>
  <c r="K4551" i="3"/>
  <c r="P4551" i="3" s="1"/>
  <c r="L4551" i="3"/>
  <c r="M4551" i="3"/>
  <c r="N4551" i="3"/>
  <c r="M69" i="6"/>
  <c r="K11" i="4"/>
  <c r="P11" i="4" s="1"/>
  <c r="K12" i="4"/>
  <c r="P12" i="4" s="1"/>
  <c r="K13" i="4"/>
  <c r="P13" i="4" s="1"/>
  <c r="K14" i="4"/>
  <c r="P14" i="4" s="1"/>
  <c r="K15" i="4"/>
  <c r="P15" i="4" s="1"/>
  <c r="K16" i="4"/>
  <c r="P16" i="4" s="1"/>
  <c r="K17" i="4"/>
  <c r="P17" i="4" s="1"/>
  <c r="K18" i="4"/>
  <c r="P18" i="4" s="1"/>
  <c r="K19" i="4"/>
  <c r="P19" i="4" s="1"/>
  <c r="K20" i="4"/>
  <c r="P20" i="4" s="1"/>
  <c r="K21" i="4"/>
  <c r="P21" i="4" s="1"/>
  <c r="K22" i="4"/>
  <c r="P22" i="4" s="1"/>
  <c r="K23" i="4"/>
  <c r="P23" i="4" s="1"/>
  <c r="K24" i="4"/>
  <c r="P24" i="4" s="1"/>
  <c r="K25" i="4"/>
  <c r="P25" i="4" s="1"/>
  <c r="K26" i="4"/>
  <c r="P26" i="4" s="1"/>
  <c r="K27" i="4"/>
  <c r="P27" i="4" s="1"/>
  <c r="K28" i="4"/>
  <c r="P28" i="4" s="1"/>
  <c r="K29" i="4"/>
  <c r="P29" i="4" s="1"/>
  <c r="K30" i="4"/>
  <c r="P30" i="4" s="1"/>
  <c r="K31" i="4"/>
  <c r="P31" i="4" s="1"/>
  <c r="K32" i="4"/>
  <c r="P32" i="4" s="1"/>
  <c r="K33" i="4"/>
  <c r="P33" i="4" s="1"/>
  <c r="K34" i="4"/>
  <c r="P34" i="4" s="1"/>
  <c r="K35" i="4"/>
  <c r="P35" i="4" s="1"/>
  <c r="K36" i="4"/>
  <c r="P36" i="4" s="1"/>
  <c r="K37" i="4"/>
  <c r="P37" i="4" s="1"/>
  <c r="K38" i="4"/>
  <c r="P38" i="4" s="1"/>
  <c r="K39" i="4"/>
  <c r="P39" i="4" s="1"/>
  <c r="K40" i="4"/>
  <c r="P40" i="4" s="1"/>
  <c r="K41" i="4"/>
  <c r="P41" i="4" s="1"/>
  <c r="K42" i="4"/>
  <c r="P42" i="4" s="1"/>
  <c r="K43" i="4"/>
  <c r="P43" i="4" s="1"/>
  <c r="K44" i="4"/>
  <c r="P44" i="4" s="1"/>
  <c r="K45" i="4"/>
  <c r="P45" i="4" s="1"/>
  <c r="K46" i="4"/>
  <c r="P46" i="4" s="1"/>
  <c r="K47" i="4"/>
  <c r="P47" i="4" s="1"/>
  <c r="K48" i="4"/>
  <c r="P48" i="4" s="1"/>
  <c r="K49" i="4"/>
  <c r="P49" i="4" s="1"/>
  <c r="K50" i="4"/>
  <c r="P50" i="4" s="1"/>
  <c r="K51" i="4"/>
  <c r="P51" i="4" s="1"/>
  <c r="K52" i="4"/>
  <c r="P52" i="4" s="1"/>
  <c r="K53" i="4"/>
  <c r="P53" i="4" s="1"/>
  <c r="K54" i="4"/>
  <c r="P54" i="4" s="1"/>
  <c r="K55" i="4"/>
  <c r="P55" i="4" s="1"/>
  <c r="K56" i="4"/>
  <c r="P56" i="4" s="1"/>
  <c r="K57" i="4"/>
  <c r="P57" i="4" s="1"/>
  <c r="K58" i="4"/>
  <c r="P58" i="4" s="1"/>
  <c r="K59" i="4"/>
  <c r="P59" i="4" s="1"/>
  <c r="K60" i="4"/>
  <c r="P60" i="4" s="1"/>
  <c r="K61" i="4"/>
  <c r="P61" i="4" s="1"/>
  <c r="K62" i="4"/>
  <c r="P62" i="4" s="1"/>
  <c r="K63" i="4"/>
  <c r="P63" i="4" s="1"/>
  <c r="K64" i="4"/>
  <c r="P64" i="4" s="1"/>
  <c r="K65" i="4"/>
  <c r="P65" i="4" s="1"/>
  <c r="K66" i="4"/>
  <c r="P66" i="4" s="1"/>
  <c r="K67" i="4"/>
  <c r="P67" i="4" s="1"/>
  <c r="K68" i="4"/>
  <c r="P68" i="4" s="1"/>
  <c r="K69" i="4"/>
  <c r="P69" i="4" s="1"/>
  <c r="K70" i="4"/>
  <c r="P70" i="4" s="1"/>
  <c r="K71" i="4"/>
  <c r="P71" i="4" s="1"/>
  <c r="K72" i="4"/>
  <c r="P72" i="4" s="1"/>
  <c r="K73" i="4"/>
  <c r="P73" i="4" s="1"/>
  <c r="K74" i="4"/>
  <c r="P74" i="4" s="1"/>
  <c r="K75" i="4"/>
  <c r="P75" i="4" s="1"/>
  <c r="K76" i="4"/>
  <c r="P76" i="4" s="1"/>
  <c r="K77" i="4"/>
  <c r="P77" i="4" s="1"/>
  <c r="K78" i="4"/>
  <c r="P78" i="4" s="1"/>
  <c r="K79" i="4"/>
  <c r="P79" i="4" s="1"/>
  <c r="K80" i="4"/>
  <c r="P80" i="4" s="1"/>
  <c r="K81" i="4"/>
  <c r="P81" i="4" s="1"/>
  <c r="K82" i="4"/>
  <c r="P82" i="4" s="1"/>
  <c r="K83" i="4"/>
  <c r="P83" i="4" s="1"/>
  <c r="K84" i="4"/>
  <c r="P84" i="4" s="1"/>
  <c r="K85" i="4"/>
  <c r="P85" i="4" s="1"/>
  <c r="K86" i="4"/>
  <c r="P86" i="4" s="1"/>
  <c r="K87" i="4"/>
  <c r="P87" i="4" s="1"/>
  <c r="K88" i="4"/>
  <c r="P88" i="4" s="1"/>
  <c r="K89" i="4"/>
  <c r="P89" i="4" s="1"/>
  <c r="K90" i="4"/>
  <c r="P90" i="4" s="1"/>
  <c r="K91" i="4"/>
  <c r="P91" i="4" s="1"/>
  <c r="K92" i="4"/>
  <c r="P92" i="4" s="1"/>
  <c r="K93" i="4"/>
  <c r="P93" i="4" s="1"/>
  <c r="K94" i="4"/>
  <c r="P94" i="4" s="1"/>
  <c r="K95" i="4"/>
  <c r="P95" i="4" s="1"/>
  <c r="K96" i="4"/>
  <c r="P96" i="4" s="1"/>
  <c r="K97" i="4"/>
  <c r="P97" i="4" s="1"/>
  <c r="K98" i="4"/>
  <c r="P98" i="4" s="1"/>
  <c r="K99" i="4"/>
  <c r="P99" i="4" s="1"/>
  <c r="K100" i="4"/>
  <c r="P100" i="4" s="1"/>
  <c r="K101" i="4"/>
  <c r="P101" i="4" s="1"/>
  <c r="K102" i="4"/>
  <c r="P102" i="4" s="1"/>
  <c r="K103" i="4"/>
  <c r="P103" i="4" s="1"/>
  <c r="K104" i="4"/>
  <c r="P104" i="4" s="1"/>
  <c r="K105" i="4"/>
  <c r="P105" i="4" s="1"/>
  <c r="K106" i="4"/>
  <c r="P106" i="4" s="1"/>
  <c r="K107" i="4"/>
  <c r="P107" i="4" s="1"/>
  <c r="K108" i="4"/>
  <c r="P108" i="4" s="1"/>
  <c r="K109" i="4"/>
  <c r="P109" i="4" s="1"/>
  <c r="K110" i="4"/>
  <c r="P110" i="4" s="1"/>
  <c r="K111" i="4"/>
  <c r="P111" i="4" s="1"/>
  <c r="K112" i="4"/>
  <c r="P112" i="4" s="1"/>
  <c r="K113" i="4"/>
  <c r="P113" i="4" s="1"/>
  <c r="K114" i="4"/>
  <c r="P114" i="4" s="1"/>
  <c r="K115" i="4"/>
  <c r="P115" i="4" s="1"/>
  <c r="K116" i="4"/>
  <c r="P116" i="4" s="1"/>
  <c r="K117" i="4"/>
  <c r="P117" i="4" s="1"/>
  <c r="K118" i="4"/>
  <c r="P118" i="4" s="1"/>
  <c r="K119" i="4"/>
  <c r="P119" i="4" s="1"/>
  <c r="K120" i="4"/>
  <c r="P120" i="4" s="1"/>
  <c r="K121" i="4"/>
  <c r="P121" i="4" s="1"/>
  <c r="K122" i="4"/>
  <c r="P122" i="4" s="1"/>
  <c r="K123" i="4"/>
  <c r="P123" i="4" s="1"/>
  <c r="K124" i="4"/>
  <c r="P124" i="4" s="1"/>
  <c r="K125" i="4"/>
  <c r="P125" i="4" s="1"/>
  <c r="K126" i="4"/>
  <c r="P126" i="4" s="1"/>
  <c r="K127" i="4"/>
  <c r="P127" i="4" s="1"/>
  <c r="K128" i="4"/>
  <c r="P128" i="4" s="1"/>
  <c r="K129" i="4"/>
  <c r="P129" i="4" s="1"/>
  <c r="K130" i="4"/>
  <c r="P130" i="4" s="1"/>
  <c r="K131" i="4"/>
  <c r="P131" i="4" s="1"/>
  <c r="K132" i="4"/>
  <c r="P132" i="4" s="1"/>
  <c r="K133" i="4"/>
  <c r="P133" i="4" s="1"/>
  <c r="K134" i="4"/>
  <c r="P134" i="4" s="1"/>
  <c r="K135" i="4"/>
  <c r="P135" i="4" s="1"/>
  <c r="K136" i="4"/>
  <c r="P136" i="4" s="1"/>
  <c r="K137" i="4"/>
  <c r="P137" i="4" s="1"/>
  <c r="K138" i="4"/>
  <c r="P138" i="4" s="1"/>
  <c r="K139" i="4"/>
  <c r="P139" i="4" s="1"/>
  <c r="K140" i="4"/>
  <c r="P140" i="4" s="1"/>
  <c r="K141" i="4"/>
  <c r="P141" i="4" s="1"/>
  <c r="K142" i="4"/>
  <c r="P142" i="4" s="1"/>
  <c r="K143" i="4"/>
  <c r="P143" i="4" s="1"/>
  <c r="K144" i="4"/>
  <c r="P144" i="4" s="1"/>
  <c r="K145" i="4"/>
  <c r="P145" i="4" s="1"/>
  <c r="K146" i="4"/>
  <c r="P146" i="4" s="1"/>
  <c r="K147" i="4"/>
  <c r="P147" i="4" s="1"/>
  <c r="K148" i="4"/>
  <c r="P148" i="4" s="1"/>
  <c r="K149" i="4"/>
  <c r="P149" i="4" s="1"/>
  <c r="K150" i="4"/>
  <c r="P150" i="4" s="1"/>
  <c r="K151" i="4"/>
  <c r="P151" i="4" s="1"/>
  <c r="K152" i="4"/>
  <c r="P152" i="4" s="1"/>
  <c r="K153" i="4"/>
  <c r="P153" i="4" s="1"/>
  <c r="K154" i="4"/>
  <c r="P154" i="4" s="1"/>
  <c r="K155" i="4"/>
  <c r="P155" i="4" s="1"/>
  <c r="K156" i="4"/>
  <c r="P156" i="4" s="1"/>
  <c r="K157" i="4"/>
  <c r="P157" i="4" s="1"/>
  <c r="K158" i="4"/>
  <c r="P158" i="4" s="1"/>
  <c r="K159" i="4"/>
  <c r="P159" i="4" s="1"/>
  <c r="K160" i="4"/>
  <c r="P160" i="4" s="1"/>
  <c r="K161" i="4"/>
  <c r="P161" i="4" s="1"/>
  <c r="K162" i="4"/>
  <c r="P162" i="4" s="1"/>
  <c r="K163" i="4"/>
  <c r="P163" i="4" s="1"/>
  <c r="K164" i="4"/>
  <c r="P164" i="4" s="1"/>
  <c r="K165" i="4"/>
  <c r="P165" i="4" s="1"/>
  <c r="K166" i="4"/>
  <c r="P166" i="4" s="1"/>
  <c r="K167" i="4"/>
  <c r="P167" i="4" s="1"/>
  <c r="K168" i="4"/>
  <c r="P168" i="4" s="1"/>
  <c r="K169" i="4"/>
  <c r="P169" i="4" s="1"/>
  <c r="K170" i="4"/>
  <c r="P170" i="4" s="1"/>
  <c r="K171" i="4"/>
  <c r="P171" i="4" s="1"/>
  <c r="K172" i="4"/>
  <c r="P172" i="4" s="1"/>
  <c r="K173" i="4"/>
  <c r="P173" i="4" s="1"/>
  <c r="K174" i="4"/>
  <c r="P174" i="4" s="1"/>
  <c r="K175" i="4"/>
  <c r="P175" i="4" s="1"/>
  <c r="K176" i="4"/>
  <c r="P176" i="4" s="1"/>
  <c r="K177" i="4"/>
  <c r="P177" i="4" s="1"/>
  <c r="K178" i="4"/>
  <c r="P178" i="4" s="1"/>
  <c r="K179" i="4"/>
  <c r="P179" i="4" s="1"/>
  <c r="K180" i="4"/>
  <c r="P180" i="4" s="1"/>
  <c r="K181" i="4"/>
  <c r="P181" i="4" s="1"/>
  <c r="K182" i="4"/>
  <c r="P182" i="4" s="1"/>
  <c r="K183" i="4"/>
  <c r="P183" i="4" s="1"/>
  <c r="K184" i="4"/>
  <c r="P184" i="4" s="1"/>
  <c r="K185" i="4"/>
  <c r="P185" i="4" s="1"/>
  <c r="K186" i="4"/>
  <c r="P186" i="4" s="1"/>
  <c r="K187" i="4"/>
  <c r="P187" i="4" s="1"/>
  <c r="K188" i="4"/>
  <c r="P188" i="4" s="1"/>
  <c r="K189" i="4"/>
  <c r="P189" i="4" s="1"/>
  <c r="K190" i="4"/>
  <c r="P190" i="4" s="1"/>
  <c r="K191" i="4"/>
  <c r="P191" i="4" s="1"/>
  <c r="K192" i="4"/>
  <c r="P192" i="4" s="1"/>
  <c r="K193" i="4"/>
  <c r="P193" i="4" s="1"/>
  <c r="K194" i="4"/>
  <c r="P194" i="4" s="1"/>
  <c r="K195" i="4"/>
  <c r="P195" i="4" s="1"/>
  <c r="K196" i="4"/>
  <c r="P196" i="4" s="1"/>
  <c r="K197" i="4"/>
  <c r="P197" i="4" s="1"/>
  <c r="K198" i="4"/>
  <c r="P198" i="4" s="1"/>
  <c r="K199" i="4"/>
  <c r="P199" i="4" s="1"/>
  <c r="K200" i="4"/>
  <c r="P200" i="4" s="1"/>
  <c r="K201" i="4"/>
  <c r="P201" i="4" s="1"/>
  <c r="K202" i="4"/>
  <c r="P202" i="4" s="1"/>
  <c r="K203" i="4"/>
  <c r="P203" i="4" s="1"/>
  <c r="K204" i="4"/>
  <c r="P204" i="4" s="1"/>
  <c r="K205" i="4"/>
  <c r="P205" i="4" s="1"/>
  <c r="K206" i="4"/>
  <c r="P206" i="4" s="1"/>
  <c r="K207" i="4"/>
  <c r="P207" i="4" s="1"/>
  <c r="K208" i="4"/>
  <c r="P208" i="4" s="1"/>
  <c r="K209" i="4"/>
  <c r="P209" i="4" s="1"/>
  <c r="K210" i="4"/>
  <c r="P210" i="4" s="1"/>
  <c r="K211" i="4"/>
  <c r="P211" i="4" s="1"/>
  <c r="K212" i="4"/>
  <c r="P212" i="4" s="1"/>
  <c r="K213" i="4"/>
  <c r="P213" i="4" s="1"/>
  <c r="K214" i="4"/>
  <c r="P214" i="4" s="1"/>
  <c r="K215" i="4"/>
  <c r="P215" i="4" s="1"/>
  <c r="K216" i="4"/>
  <c r="P216" i="4" s="1"/>
  <c r="K217" i="4"/>
  <c r="P217" i="4" s="1"/>
  <c r="K218" i="4"/>
  <c r="P218" i="4" s="1"/>
  <c r="K219" i="4"/>
  <c r="P219" i="4" s="1"/>
  <c r="K220" i="4"/>
  <c r="P220" i="4" s="1"/>
  <c r="K221" i="4"/>
  <c r="P221" i="4" s="1"/>
  <c r="K222" i="4"/>
  <c r="P222" i="4" s="1"/>
  <c r="K223" i="4"/>
  <c r="P223" i="4" s="1"/>
  <c r="K224" i="4"/>
  <c r="P224" i="4" s="1"/>
  <c r="K225" i="4"/>
  <c r="P225" i="4" s="1"/>
  <c r="K226" i="4"/>
  <c r="P226" i="4" s="1"/>
  <c r="K227" i="4"/>
  <c r="P227" i="4" s="1"/>
  <c r="K228" i="4"/>
  <c r="P228" i="4" s="1"/>
  <c r="K229" i="4"/>
  <c r="P229" i="4" s="1"/>
  <c r="K230" i="4"/>
  <c r="P230" i="4" s="1"/>
  <c r="K231" i="4"/>
  <c r="P231" i="4" s="1"/>
  <c r="K232" i="4"/>
  <c r="P232" i="4" s="1"/>
  <c r="K233" i="4"/>
  <c r="P233" i="4" s="1"/>
  <c r="K234" i="4"/>
  <c r="P234" i="4" s="1"/>
  <c r="K235" i="4"/>
  <c r="P235" i="4" s="1"/>
  <c r="K236" i="4"/>
  <c r="P236" i="4" s="1"/>
  <c r="K237" i="4"/>
  <c r="P237" i="4" s="1"/>
  <c r="K238" i="4"/>
  <c r="P238" i="4" s="1"/>
  <c r="K239" i="4"/>
  <c r="P239" i="4" s="1"/>
  <c r="K240" i="4"/>
  <c r="P240" i="4" s="1"/>
  <c r="K241" i="4"/>
  <c r="P241" i="4" s="1"/>
  <c r="K242" i="4"/>
  <c r="P242" i="4" s="1"/>
  <c r="K243" i="4"/>
  <c r="P243" i="4" s="1"/>
  <c r="K244" i="4"/>
  <c r="P244" i="4" s="1"/>
  <c r="K245" i="4"/>
  <c r="P245" i="4" s="1"/>
  <c r="K246" i="4"/>
  <c r="P246" i="4" s="1"/>
  <c r="K247" i="4"/>
  <c r="P247" i="4" s="1"/>
  <c r="K248" i="4"/>
  <c r="P248" i="4" s="1"/>
  <c r="K249" i="4"/>
  <c r="P249" i="4" s="1"/>
  <c r="K250" i="4"/>
  <c r="P250" i="4" s="1"/>
  <c r="K251" i="4"/>
  <c r="P251" i="4" s="1"/>
  <c r="K252" i="4"/>
  <c r="P252" i="4" s="1"/>
  <c r="K253" i="4"/>
  <c r="P253" i="4" s="1"/>
  <c r="K254" i="4"/>
  <c r="P254" i="4" s="1"/>
  <c r="K255" i="4"/>
  <c r="P255" i="4" s="1"/>
  <c r="K256" i="4"/>
  <c r="P256" i="4" s="1"/>
  <c r="K257" i="4"/>
  <c r="P257" i="4" s="1"/>
  <c r="K258" i="4"/>
  <c r="P258" i="4" s="1"/>
  <c r="K259" i="4"/>
  <c r="P259" i="4" s="1"/>
  <c r="K260" i="4"/>
  <c r="P260" i="4" s="1"/>
  <c r="K261" i="4"/>
  <c r="P261" i="4" s="1"/>
  <c r="K262" i="4"/>
  <c r="P262" i="4" s="1"/>
  <c r="K263" i="4"/>
  <c r="P263" i="4" s="1"/>
  <c r="K264" i="4"/>
  <c r="P264" i="4" s="1"/>
  <c r="K265" i="4"/>
  <c r="P265" i="4" s="1"/>
  <c r="K266" i="4"/>
  <c r="P266" i="4" s="1"/>
  <c r="K267" i="4"/>
  <c r="P267" i="4" s="1"/>
  <c r="K268" i="4"/>
  <c r="P268" i="4" s="1"/>
  <c r="K269" i="4"/>
  <c r="P269" i="4" s="1"/>
  <c r="K1393" i="2"/>
  <c r="M1393" i="2" s="1"/>
  <c r="N1393" i="2"/>
  <c r="O1393" i="2"/>
  <c r="P1393" i="2"/>
  <c r="S1393" i="2"/>
  <c r="K4550" i="3"/>
  <c r="P4550" i="3" s="1"/>
  <c r="L4550" i="3"/>
  <c r="M4550" i="3"/>
  <c r="N4550" i="3"/>
  <c r="K4549" i="3"/>
  <c r="P4549" i="3" s="1"/>
  <c r="L4549" i="3"/>
  <c r="M4549" i="3"/>
  <c r="N4549" i="3"/>
  <c r="L269" i="4"/>
  <c r="M269" i="4"/>
  <c r="N269" i="4"/>
  <c r="K4548" i="3"/>
  <c r="P4548" i="3" s="1"/>
  <c r="L4548" i="3"/>
  <c r="M4548" i="3"/>
  <c r="N4548" i="3"/>
  <c r="K4547" i="3"/>
  <c r="P4547" i="3" s="1"/>
  <c r="L4547" i="3"/>
  <c r="M4547" i="3"/>
  <c r="N4547" i="3"/>
  <c r="K1392" i="2"/>
  <c r="M1392" i="2" s="1"/>
  <c r="N1392" i="2"/>
  <c r="O1392" i="2"/>
  <c r="P1392" i="2"/>
  <c r="S1392" i="2"/>
  <c r="K4546" i="3"/>
  <c r="L4546" i="3"/>
  <c r="M4546" i="3"/>
  <c r="N4546" i="3"/>
  <c r="K4545" i="3"/>
  <c r="P4545" i="3" s="1"/>
  <c r="L4545" i="3"/>
  <c r="M4545" i="3"/>
  <c r="N4545" i="3"/>
  <c r="K4544" i="3"/>
  <c r="P4544" i="3" s="1"/>
  <c r="L4544" i="3"/>
  <c r="M4544" i="3"/>
  <c r="N4544" i="3"/>
  <c r="K4543" i="3"/>
  <c r="P4543" i="3" s="1"/>
  <c r="L4543" i="3"/>
  <c r="M4543" i="3"/>
  <c r="N4543" i="3"/>
  <c r="K4542" i="3"/>
  <c r="P4542" i="3" s="1"/>
  <c r="L4542" i="3"/>
  <c r="M4542" i="3"/>
  <c r="N4542" i="3"/>
  <c r="K1391" i="2"/>
  <c r="N1391" i="2"/>
  <c r="O1391" i="2"/>
  <c r="P1391" i="2"/>
  <c r="S1391" i="2"/>
  <c r="K4541" i="3"/>
  <c r="L4541" i="3"/>
  <c r="M4541" i="3"/>
  <c r="N4541" i="3"/>
  <c r="K4540" i="3"/>
  <c r="L4540" i="3"/>
  <c r="M4540" i="3"/>
  <c r="N4540" i="3"/>
  <c r="K4539" i="3"/>
  <c r="L4539" i="3"/>
  <c r="M4539" i="3"/>
  <c r="N4539" i="3"/>
  <c r="K4538" i="3"/>
  <c r="L4538" i="3"/>
  <c r="M4538" i="3"/>
  <c r="N4538" i="3"/>
  <c r="L255" i="5"/>
  <c r="K1390" i="2"/>
  <c r="N1390" i="2"/>
  <c r="O1390" i="2"/>
  <c r="P1390" i="2"/>
  <c r="S1390" i="2"/>
  <c r="K4537" i="3"/>
  <c r="L4537" i="3"/>
  <c r="M4537" i="3"/>
  <c r="N4537" i="3"/>
  <c r="K4536" i="3"/>
  <c r="L4536" i="3"/>
  <c r="M4536" i="3"/>
  <c r="N4536" i="3"/>
  <c r="K4535" i="3"/>
  <c r="L4535" i="3"/>
  <c r="M4535" i="3"/>
  <c r="N4535" i="3"/>
  <c r="K4534" i="3"/>
  <c r="L4534" i="3"/>
  <c r="M4534" i="3"/>
  <c r="N4534" i="3"/>
  <c r="K4533" i="3"/>
  <c r="L4533" i="3"/>
  <c r="M4533" i="3"/>
  <c r="N4533" i="3"/>
  <c r="K4532" i="3"/>
  <c r="L4532" i="3"/>
  <c r="M4532" i="3"/>
  <c r="N4532" i="3"/>
  <c r="K4531" i="3"/>
  <c r="L4531" i="3"/>
  <c r="M4531" i="3"/>
  <c r="N4531" i="3"/>
  <c r="K1389" i="2"/>
  <c r="M1389" i="2" s="1"/>
  <c r="N1389" i="2"/>
  <c r="O1389" i="2"/>
  <c r="P1389" i="2"/>
  <c r="S1389" i="2"/>
  <c r="K4530" i="3"/>
  <c r="L4530" i="3"/>
  <c r="M4530" i="3"/>
  <c r="N4530" i="3"/>
  <c r="K4529" i="3"/>
  <c r="P4529" i="3" s="1"/>
  <c r="L4529" i="3"/>
  <c r="M4529" i="3"/>
  <c r="N4529" i="3"/>
  <c r="K4528" i="3"/>
  <c r="P4528" i="3" s="1"/>
  <c r="L4528" i="3"/>
  <c r="M4528" i="3"/>
  <c r="N4528" i="3"/>
  <c r="K1388" i="2"/>
  <c r="N1388" i="2"/>
  <c r="O1388" i="2"/>
  <c r="P1388" i="2"/>
  <c r="S1388" i="2"/>
  <c r="K4527" i="3"/>
  <c r="L4527" i="3"/>
  <c r="M4527" i="3"/>
  <c r="N4527" i="3"/>
  <c r="L268" i="4"/>
  <c r="M268" i="4"/>
  <c r="N268" i="4"/>
  <c r="K4526" i="3"/>
  <c r="L4526" i="3"/>
  <c r="M4526" i="3"/>
  <c r="N4526" i="3"/>
  <c r="K4525" i="3"/>
  <c r="L4525" i="3"/>
  <c r="M4525" i="3"/>
  <c r="N4525" i="3"/>
  <c r="K1387" i="2"/>
  <c r="M1387" i="2" s="1"/>
  <c r="N1387" i="2"/>
  <c r="O1387" i="2"/>
  <c r="P1387" i="2"/>
  <c r="S1387" i="2"/>
  <c r="K4524" i="3"/>
  <c r="L4524" i="3"/>
  <c r="M4524" i="3"/>
  <c r="N4524" i="3"/>
  <c r="K4523" i="3"/>
  <c r="P4523" i="3" s="1"/>
  <c r="L4523" i="3"/>
  <c r="M4523" i="3"/>
  <c r="N4523" i="3"/>
  <c r="K4522" i="3"/>
  <c r="P4522" i="3" s="1"/>
  <c r="L4522" i="3"/>
  <c r="M4522" i="3"/>
  <c r="N4522" i="3"/>
  <c r="K1386" i="2"/>
  <c r="N1386" i="2"/>
  <c r="O1386" i="2"/>
  <c r="P1386" i="2"/>
  <c r="S1386" i="2"/>
  <c r="L267" i="4"/>
  <c r="M267" i="4"/>
  <c r="N267" i="4"/>
  <c r="K4521" i="3"/>
  <c r="L4521" i="3"/>
  <c r="M4521" i="3"/>
  <c r="N4521" i="3"/>
  <c r="K4520" i="3"/>
  <c r="L4520" i="3"/>
  <c r="M4520" i="3"/>
  <c r="N4520" i="3"/>
  <c r="K4519" i="3"/>
  <c r="L4519" i="3"/>
  <c r="M4519" i="3"/>
  <c r="N4519" i="3"/>
  <c r="K4518" i="3"/>
  <c r="L4518" i="3"/>
  <c r="M4518" i="3"/>
  <c r="N4518" i="3"/>
  <c r="K4517" i="3"/>
  <c r="L4517" i="3"/>
  <c r="M4517" i="3"/>
  <c r="N4517" i="3"/>
  <c r="K4516" i="3"/>
  <c r="L4516" i="3"/>
  <c r="M4516" i="3"/>
  <c r="N4516" i="3"/>
  <c r="K4515" i="3"/>
  <c r="L4515" i="3"/>
  <c r="M4515" i="3"/>
  <c r="N4515" i="3"/>
  <c r="K4514" i="3"/>
  <c r="L4514" i="3"/>
  <c r="M4514" i="3"/>
  <c r="N4514" i="3"/>
  <c r="K4513" i="3"/>
  <c r="L4513" i="3"/>
  <c r="M4513" i="3"/>
  <c r="N4513" i="3"/>
  <c r="K1385" i="2"/>
  <c r="M1385" i="2" s="1"/>
  <c r="N1385" i="2"/>
  <c r="O1385" i="2"/>
  <c r="P1385" i="2"/>
  <c r="S1385" i="2"/>
  <c r="K4512" i="3"/>
  <c r="P4512" i="3" s="1"/>
  <c r="L4512" i="3"/>
  <c r="M4512" i="3"/>
  <c r="N4512" i="3"/>
  <c r="K4511" i="3"/>
  <c r="P4511" i="3" s="1"/>
  <c r="L4511" i="3"/>
  <c r="M4511" i="3"/>
  <c r="N4511" i="3"/>
  <c r="K4510" i="3"/>
  <c r="P4510" i="3" s="1"/>
  <c r="L4510" i="3"/>
  <c r="M4510" i="3"/>
  <c r="N4510" i="3"/>
  <c r="K4509" i="3"/>
  <c r="L4509" i="3"/>
  <c r="M4509" i="3"/>
  <c r="N4509" i="3"/>
  <c r="K4508" i="3"/>
  <c r="P4508" i="3" s="1"/>
  <c r="L4508" i="3"/>
  <c r="M4508" i="3"/>
  <c r="N4508" i="3"/>
  <c r="K4507" i="3"/>
  <c r="P4507" i="3" s="1"/>
  <c r="L4507" i="3"/>
  <c r="M4507" i="3"/>
  <c r="N4507" i="3"/>
  <c r="K4506" i="3"/>
  <c r="P4506" i="3" s="1"/>
  <c r="L4506" i="3"/>
  <c r="M4506" i="3"/>
  <c r="N4506" i="3"/>
  <c r="K4505" i="3"/>
  <c r="P4505" i="3" s="1"/>
  <c r="L4505" i="3"/>
  <c r="M4505" i="3"/>
  <c r="N4505" i="3"/>
  <c r="L254" i="5"/>
  <c r="K1384" i="2"/>
  <c r="M1384" i="2" s="1"/>
  <c r="N1384" i="2"/>
  <c r="O1384" i="2"/>
  <c r="P1384" i="2"/>
  <c r="S1384" i="2"/>
  <c r="K4504" i="3"/>
  <c r="P4504" i="3" s="1"/>
  <c r="L4504" i="3"/>
  <c r="M4504" i="3"/>
  <c r="N4504" i="3"/>
  <c r="K4503" i="3"/>
  <c r="P4503" i="3" s="1"/>
  <c r="L4503" i="3"/>
  <c r="M4503" i="3"/>
  <c r="N4503" i="3"/>
  <c r="K4502" i="3"/>
  <c r="P4502" i="3" s="1"/>
  <c r="L4502" i="3"/>
  <c r="M4502" i="3"/>
  <c r="N4502" i="3"/>
  <c r="K4501" i="3"/>
  <c r="P4501" i="3" s="1"/>
  <c r="L4501" i="3"/>
  <c r="M4501" i="3"/>
  <c r="N4501" i="3"/>
  <c r="K1383" i="2"/>
  <c r="N1383" i="2"/>
  <c r="O1383" i="2"/>
  <c r="P1383" i="2"/>
  <c r="S1383" i="2"/>
  <c r="K4500" i="3"/>
  <c r="L4500" i="3"/>
  <c r="M4500" i="3"/>
  <c r="N4500" i="3"/>
  <c r="K4499" i="3"/>
  <c r="L4499" i="3"/>
  <c r="M4499" i="3"/>
  <c r="N4499" i="3"/>
  <c r="K4498" i="3"/>
  <c r="L4498" i="3"/>
  <c r="M4498" i="3"/>
  <c r="N4498" i="3"/>
  <c r="K4497" i="3"/>
  <c r="L4497" i="3"/>
  <c r="M4497" i="3"/>
  <c r="N4497" i="3"/>
  <c r="K4496" i="3"/>
  <c r="L4496" i="3"/>
  <c r="M4496" i="3"/>
  <c r="N4496" i="3"/>
  <c r="K4495" i="3"/>
  <c r="L4495" i="3"/>
  <c r="M4495" i="3"/>
  <c r="N4495" i="3"/>
  <c r="K4494" i="3"/>
  <c r="L4494" i="3"/>
  <c r="M4494" i="3"/>
  <c r="N4494" i="3"/>
  <c r="K4493" i="3"/>
  <c r="L4493" i="3"/>
  <c r="M4493" i="3"/>
  <c r="N4493" i="3"/>
  <c r="K4492" i="3"/>
  <c r="L4492" i="3"/>
  <c r="M4492" i="3"/>
  <c r="N4492" i="3"/>
  <c r="K4491" i="3"/>
  <c r="L4491" i="3"/>
  <c r="M4491" i="3"/>
  <c r="N4491" i="3"/>
  <c r="K4490" i="3"/>
  <c r="L4490" i="3"/>
  <c r="M4490" i="3"/>
  <c r="N4490" i="3"/>
  <c r="K1382" i="2"/>
  <c r="N1382" i="2"/>
  <c r="O1382" i="2"/>
  <c r="P1382" i="2"/>
  <c r="S1382" i="2"/>
  <c r="K4489" i="3"/>
  <c r="P4489" i="3" s="1"/>
  <c r="L4489" i="3"/>
  <c r="M4489" i="3"/>
  <c r="N4489" i="3"/>
  <c r="K4488" i="3"/>
  <c r="P4488" i="3" s="1"/>
  <c r="L4488" i="3"/>
  <c r="M4488" i="3"/>
  <c r="N4488" i="3"/>
  <c r="K1381" i="2"/>
  <c r="M1381" i="2" s="1"/>
  <c r="N1381" i="2"/>
  <c r="O1381" i="2"/>
  <c r="P1381" i="2"/>
  <c r="S1381" i="2"/>
  <c r="K4487" i="3"/>
  <c r="L4487" i="3"/>
  <c r="M4487" i="3"/>
  <c r="N4487" i="3"/>
  <c r="K4486" i="3"/>
  <c r="L4486" i="3"/>
  <c r="M4486" i="3"/>
  <c r="N4486" i="3"/>
  <c r="L266" i="4"/>
  <c r="M266" i="4"/>
  <c r="N266" i="4"/>
  <c r="K4485" i="3"/>
  <c r="L4485" i="3"/>
  <c r="M4485" i="3"/>
  <c r="N4485" i="3"/>
  <c r="K4484" i="3"/>
  <c r="P4484" i="3" s="1"/>
  <c r="L4484" i="3"/>
  <c r="M4484" i="3"/>
  <c r="N4484" i="3"/>
  <c r="K4483" i="3"/>
  <c r="P4483" i="3" s="1"/>
  <c r="L4483" i="3"/>
  <c r="M4483" i="3"/>
  <c r="N4483" i="3"/>
  <c r="K1380" i="2"/>
  <c r="M1380" i="2" s="1"/>
  <c r="N1380" i="2"/>
  <c r="O1380" i="2"/>
  <c r="P1380" i="2"/>
  <c r="S1380" i="2"/>
  <c r="K4482" i="3"/>
  <c r="L4482" i="3"/>
  <c r="M4482" i="3"/>
  <c r="N4482" i="3"/>
  <c r="K4481" i="3"/>
  <c r="L4481" i="3"/>
  <c r="M4481" i="3"/>
  <c r="N4481" i="3"/>
  <c r="K4480" i="3"/>
  <c r="L4480" i="3"/>
  <c r="M4480" i="3"/>
  <c r="N4480" i="3"/>
  <c r="K1379" i="2"/>
  <c r="N1379" i="2"/>
  <c r="O1379" i="2"/>
  <c r="P1379" i="2"/>
  <c r="S1379" i="2"/>
  <c r="K4479" i="3"/>
  <c r="P4479" i="3" s="1"/>
  <c r="L4479" i="3"/>
  <c r="M4479" i="3"/>
  <c r="N4479" i="3"/>
  <c r="K4478" i="3"/>
  <c r="L4478" i="3"/>
  <c r="M4478" i="3"/>
  <c r="N4478" i="3"/>
  <c r="K4477" i="3"/>
  <c r="P4477" i="3" s="1"/>
  <c r="L4477" i="3"/>
  <c r="M4477" i="3"/>
  <c r="N4477" i="3"/>
  <c r="L253" i="5"/>
  <c r="K1378" i="2"/>
  <c r="M1378" i="2" s="1"/>
  <c r="N1378" i="2"/>
  <c r="O1378" i="2"/>
  <c r="P1378" i="2"/>
  <c r="S1378" i="2"/>
  <c r="K4476" i="3"/>
  <c r="P4476" i="3" s="1"/>
  <c r="L4476" i="3"/>
  <c r="M4476" i="3"/>
  <c r="N4476" i="3"/>
  <c r="K4475" i="3"/>
  <c r="P4475" i="3" s="1"/>
  <c r="L4475" i="3"/>
  <c r="M4475" i="3"/>
  <c r="N4475" i="3"/>
  <c r="K4474" i="3"/>
  <c r="L4474" i="3"/>
  <c r="M4474" i="3"/>
  <c r="N4474" i="3"/>
  <c r="K4473" i="3"/>
  <c r="P4473" i="3" s="1"/>
  <c r="L4473" i="3"/>
  <c r="M4473" i="3"/>
  <c r="N4473" i="3"/>
  <c r="K1377" i="2"/>
  <c r="M1377" i="2" s="1"/>
  <c r="N1377" i="2"/>
  <c r="O1377" i="2"/>
  <c r="P1377" i="2"/>
  <c r="S1377" i="2"/>
  <c r="K4472" i="3"/>
  <c r="L4472" i="3"/>
  <c r="M4472" i="3"/>
  <c r="N4472" i="3"/>
  <c r="K4471" i="3"/>
  <c r="L4471" i="3"/>
  <c r="M4471" i="3"/>
  <c r="N4471" i="3"/>
  <c r="K4470" i="3"/>
  <c r="L4470" i="3"/>
  <c r="M4470" i="3"/>
  <c r="N4470" i="3"/>
  <c r="K4469" i="3"/>
  <c r="L4469" i="3"/>
  <c r="M4469" i="3"/>
  <c r="N4469" i="3"/>
  <c r="K4468" i="3"/>
  <c r="P4468" i="3" s="1"/>
  <c r="L4468" i="3"/>
  <c r="M4468" i="3"/>
  <c r="N4468" i="3"/>
  <c r="K4467" i="3"/>
  <c r="P4467" i="3" s="1"/>
  <c r="L4467" i="3"/>
  <c r="M4467" i="3"/>
  <c r="N4467" i="3"/>
  <c r="K4466" i="3"/>
  <c r="P4466" i="3" s="1"/>
  <c r="L4466" i="3"/>
  <c r="M4466" i="3"/>
  <c r="N4466" i="3"/>
  <c r="K4465" i="3"/>
  <c r="P4465" i="3" s="1"/>
  <c r="L4465" i="3"/>
  <c r="M4465" i="3"/>
  <c r="N4465" i="3"/>
  <c r="K1376" i="2"/>
  <c r="M1376" i="2" s="1"/>
  <c r="N1376" i="2"/>
  <c r="O1376" i="2"/>
  <c r="P1376" i="2"/>
  <c r="S1376" i="2"/>
  <c r="K4464" i="3"/>
  <c r="L4464" i="3"/>
  <c r="M4464" i="3"/>
  <c r="N4464" i="3"/>
  <c r="L265" i="4"/>
  <c r="M265" i="4"/>
  <c r="N265" i="4"/>
  <c r="K4463" i="3"/>
  <c r="P4463" i="3" s="1"/>
  <c r="L4463" i="3"/>
  <c r="M4463" i="3"/>
  <c r="N4463" i="3"/>
  <c r="K4462" i="3"/>
  <c r="P4462" i="3" s="1"/>
  <c r="L4462" i="3"/>
  <c r="M4462" i="3"/>
  <c r="N4462" i="3"/>
  <c r="K4461" i="3"/>
  <c r="P4461" i="3" s="1"/>
  <c r="L4461" i="3"/>
  <c r="M4461" i="3"/>
  <c r="N4461" i="3"/>
  <c r="K4460" i="3"/>
  <c r="P4460" i="3" s="1"/>
  <c r="L4460" i="3"/>
  <c r="M4460" i="3"/>
  <c r="N4460" i="3"/>
  <c r="K1375" i="2"/>
  <c r="M1375" i="2" s="1"/>
  <c r="N1375" i="2"/>
  <c r="O1375" i="2"/>
  <c r="P1375" i="2"/>
  <c r="S1375" i="2"/>
  <c r="K4459" i="3"/>
  <c r="L4459" i="3"/>
  <c r="M4459" i="3"/>
  <c r="N4459" i="3"/>
  <c r="L264" i="4"/>
  <c r="M264" i="4"/>
  <c r="N264" i="4"/>
  <c r="K4458" i="3"/>
  <c r="L4458" i="3"/>
  <c r="M4458" i="3"/>
  <c r="N4458" i="3"/>
  <c r="K1374" i="2"/>
  <c r="M1374" i="2" s="1"/>
  <c r="N1374" i="2"/>
  <c r="O1374" i="2"/>
  <c r="P1374" i="2"/>
  <c r="S1374" i="2"/>
  <c r="K4457" i="3"/>
  <c r="P4457" i="3" s="1"/>
  <c r="L4457" i="3"/>
  <c r="M4457" i="3"/>
  <c r="N4457" i="3"/>
  <c r="K4456" i="3"/>
  <c r="P4456" i="3" s="1"/>
  <c r="L4456" i="3"/>
  <c r="M4456" i="3"/>
  <c r="N4456" i="3"/>
  <c r="K4455" i="3"/>
  <c r="P4455" i="3" s="1"/>
  <c r="L4455" i="3"/>
  <c r="M4455" i="3"/>
  <c r="N4455" i="3"/>
  <c r="K4454" i="3"/>
  <c r="P4454" i="3" s="1"/>
  <c r="L4454" i="3"/>
  <c r="M4454" i="3"/>
  <c r="N4454" i="3"/>
  <c r="K4453" i="3"/>
  <c r="P4453" i="3" s="1"/>
  <c r="L4453" i="3"/>
  <c r="M4453" i="3"/>
  <c r="N4453" i="3"/>
  <c r="K4452" i="3"/>
  <c r="P4452" i="3" s="1"/>
  <c r="L4452" i="3"/>
  <c r="M4452" i="3"/>
  <c r="N4452" i="3"/>
  <c r="K1373" i="2"/>
  <c r="M1373" i="2" s="1"/>
  <c r="N1373" i="2"/>
  <c r="O1373" i="2"/>
  <c r="P1373" i="2"/>
  <c r="S1373" i="2"/>
  <c r="K4451" i="3"/>
  <c r="L4451" i="3"/>
  <c r="M4451" i="3"/>
  <c r="N4451" i="3"/>
  <c r="K4450" i="3"/>
  <c r="L4450" i="3"/>
  <c r="M4450" i="3"/>
  <c r="N4450" i="3"/>
  <c r="K4449" i="3"/>
  <c r="L4449" i="3"/>
  <c r="M4449" i="3"/>
  <c r="N4449" i="3"/>
  <c r="K4448" i="3"/>
  <c r="L4448" i="3"/>
  <c r="M4448" i="3"/>
  <c r="N4448" i="3"/>
  <c r="K4447" i="3"/>
  <c r="L4447" i="3"/>
  <c r="M4447" i="3"/>
  <c r="N4447" i="3"/>
  <c r="K1372" i="2"/>
  <c r="M1372" i="2" s="1"/>
  <c r="N1372" i="2"/>
  <c r="O1372" i="2"/>
  <c r="P1372" i="2"/>
  <c r="S1372" i="2"/>
  <c r="K4446" i="3"/>
  <c r="P4446" i="3" s="1"/>
  <c r="L4446" i="3"/>
  <c r="M4446" i="3"/>
  <c r="N4446" i="3"/>
  <c r="K4445" i="3"/>
  <c r="P4445" i="3" s="1"/>
  <c r="L4445" i="3"/>
  <c r="M4445" i="3"/>
  <c r="N4445" i="3"/>
  <c r="L252" i="5"/>
  <c r="K1371" i="2"/>
  <c r="N1371" i="2"/>
  <c r="O1371" i="2"/>
  <c r="P1371" i="2"/>
  <c r="S1371" i="2"/>
  <c r="K4444" i="3"/>
  <c r="L4444" i="3"/>
  <c r="M4444" i="3"/>
  <c r="N4444" i="3"/>
  <c r="K4443" i="3"/>
  <c r="L4443" i="3"/>
  <c r="M4443" i="3"/>
  <c r="N4443" i="3"/>
  <c r="K4442" i="3"/>
  <c r="P4442" i="3" s="1"/>
  <c r="L4442" i="3"/>
  <c r="M4442" i="3"/>
  <c r="N4442" i="3"/>
  <c r="K4441" i="3"/>
  <c r="P4441" i="3" s="1"/>
  <c r="L4441" i="3"/>
  <c r="M4441" i="3"/>
  <c r="N4441" i="3"/>
  <c r="K4440" i="3"/>
  <c r="P4440" i="3" s="1"/>
  <c r="L4440" i="3"/>
  <c r="M4440" i="3"/>
  <c r="N4440" i="3"/>
  <c r="K4439" i="3"/>
  <c r="P4439" i="3" s="1"/>
  <c r="L4439" i="3"/>
  <c r="M4439" i="3"/>
  <c r="N4439" i="3"/>
  <c r="K4438" i="3"/>
  <c r="P4438" i="3" s="1"/>
  <c r="L4438" i="3"/>
  <c r="M4438" i="3"/>
  <c r="N4438" i="3"/>
  <c r="K4437" i="3"/>
  <c r="P4437" i="3" s="1"/>
  <c r="L4437" i="3"/>
  <c r="M4437" i="3"/>
  <c r="N4437" i="3"/>
  <c r="K4436" i="3"/>
  <c r="L4436" i="3"/>
  <c r="M4436" i="3"/>
  <c r="N4436" i="3"/>
  <c r="K4435" i="3"/>
  <c r="L4435" i="3"/>
  <c r="M4435" i="3"/>
  <c r="N4435" i="3"/>
  <c r="K4434" i="3"/>
  <c r="P4434" i="3" s="1"/>
  <c r="L4434" i="3"/>
  <c r="M4434" i="3"/>
  <c r="N4434" i="3"/>
  <c r="K4433" i="3"/>
  <c r="P4433" i="3" s="1"/>
  <c r="L4433" i="3"/>
  <c r="M4433" i="3"/>
  <c r="N4433" i="3"/>
  <c r="K4432" i="3"/>
  <c r="P4432" i="3" s="1"/>
  <c r="L4432" i="3"/>
  <c r="M4432" i="3"/>
  <c r="N4432" i="3"/>
  <c r="K1370" i="2"/>
  <c r="N1370" i="2"/>
  <c r="O1370" i="2"/>
  <c r="P1370" i="2"/>
  <c r="S1370" i="2"/>
  <c r="K4431" i="3"/>
  <c r="L4431" i="3"/>
  <c r="M4431" i="3"/>
  <c r="N4431" i="3"/>
  <c r="K4430" i="3"/>
  <c r="L4430" i="3"/>
  <c r="M4430" i="3"/>
  <c r="N4430" i="3"/>
  <c r="K4429" i="3"/>
  <c r="L4429" i="3"/>
  <c r="M4429" i="3"/>
  <c r="N4429" i="3"/>
  <c r="K4428" i="3"/>
  <c r="L4428" i="3"/>
  <c r="M4428" i="3"/>
  <c r="N4428" i="3"/>
  <c r="K4427" i="3"/>
  <c r="L4427" i="3"/>
  <c r="M4427" i="3"/>
  <c r="N4427" i="3"/>
  <c r="K4426" i="3"/>
  <c r="L4426" i="3"/>
  <c r="M4426" i="3"/>
  <c r="N4426" i="3"/>
  <c r="K4425" i="3"/>
  <c r="L4425" i="3"/>
  <c r="M4425" i="3"/>
  <c r="N4425" i="3"/>
  <c r="K4424" i="3"/>
  <c r="L4424" i="3"/>
  <c r="M4424" i="3"/>
  <c r="N4424" i="3"/>
  <c r="K4423" i="3"/>
  <c r="L4423" i="3"/>
  <c r="M4423" i="3"/>
  <c r="N4423" i="3"/>
  <c r="K4422" i="3"/>
  <c r="L4422" i="3"/>
  <c r="M4422" i="3"/>
  <c r="N4422" i="3"/>
  <c r="K4421" i="3"/>
  <c r="L4421" i="3"/>
  <c r="M4421" i="3"/>
  <c r="N4421" i="3"/>
  <c r="K1369" i="2"/>
  <c r="N1369" i="2"/>
  <c r="O1369" i="2"/>
  <c r="P1369" i="2"/>
  <c r="S1369" i="2"/>
  <c r="K4420" i="3"/>
  <c r="P4420" i="3" s="1"/>
  <c r="L4420" i="3"/>
  <c r="M4420" i="3"/>
  <c r="N4420" i="3"/>
  <c r="K4419" i="3"/>
  <c r="P4419" i="3" s="1"/>
  <c r="L4419" i="3"/>
  <c r="M4419" i="3"/>
  <c r="N4419" i="3"/>
  <c r="K4418" i="3"/>
  <c r="P4418" i="3" s="1"/>
  <c r="L4418" i="3"/>
  <c r="M4418" i="3"/>
  <c r="N4418" i="3"/>
  <c r="K4417" i="3"/>
  <c r="P4417" i="3" s="1"/>
  <c r="L4417" i="3"/>
  <c r="M4417" i="3"/>
  <c r="N4417" i="3"/>
  <c r="K1368" i="2"/>
  <c r="M1368" i="2" s="1"/>
  <c r="N1368" i="2"/>
  <c r="O1368" i="2"/>
  <c r="P1368" i="2"/>
  <c r="S1368" i="2"/>
  <c r="K4416" i="3"/>
  <c r="L4416" i="3"/>
  <c r="M4416" i="3"/>
  <c r="N4416" i="3"/>
  <c r="L263" i="4"/>
  <c r="M263" i="4"/>
  <c r="N263" i="4"/>
  <c r="K1367" i="2"/>
  <c r="N1367" i="2"/>
  <c r="O1367" i="2"/>
  <c r="P1367" i="2"/>
  <c r="S1367" i="2"/>
  <c r="L262" i="4"/>
  <c r="M262" i="4"/>
  <c r="N262" i="4"/>
  <c r="K4415" i="3"/>
  <c r="P4415" i="3" s="1"/>
  <c r="L4415" i="3"/>
  <c r="M4415" i="3"/>
  <c r="N4415" i="3"/>
  <c r="K4414" i="3"/>
  <c r="P4414" i="3" s="1"/>
  <c r="L4414" i="3"/>
  <c r="M4414" i="3"/>
  <c r="N4414" i="3"/>
  <c r="K4413" i="3"/>
  <c r="P4413" i="3" s="1"/>
  <c r="L4413" i="3"/>
  <c r="M4413" i="3"/>
  <c r="N4413" i="3"/>
  <c r="K4412" i="3"/>
  <c r="P4412" i="3" s="1"/>
  <c r="L4412" i="3"/>
  <c r="M4412" i="3"/>
  <c r="N4412" i="3"/>
  <c r="K1366" i="2"/>
  <c r="N1366" i="2"/>
  <c r="O1366" i="2"/>
  <c r="P1366" i="2"/>
  <c r="S1366" i="2"/>
  <c r="K4411" i="3"/>
  <c r="P4411" i="3" s="1"/>
  <c r="L4411" i="3"/>
  <c r="M4411" i="3"/>
  <c r="N4411" i="3"/>
  <c r="K4410" i="3"/>
  <c r="L4410" i="3"/>
  <c r="M4410" i="3"/>
  <c r="N4410" i="3"/>
  <c r="K1365" i="2"/>
  <c r="N1365" i="2"/>
  <c r="O1365" i="2"/>
  <c r="P1365" i="2"/>
  <c r="S1365" i="2"/>
  <c r="K4409" i="3"/>
  <c r="P4409" i="3" s="1"/>
  <c r="L4409" i="3"/>
  <c r="M4409" i="3"/>
  <c r="N4409" i="3"/>
  <c r="K4408" i="3"/>
  <c r="P4408" i="3" s="1"/>
  <c r="L4408" i="3"/>
  <c r="M4408" i="3"/>
  <c r="N4408" i="3"/>
  <c r="K4407" i="3"/>
  <c r="P4407" i="3" s="1"/>
  <c r="L4407" i="3"/>
  <c r="M4407" i="3"/>
  <c r="N4407" i="3"/>
  <c r="K4406" i="3"/>
  <c r="P4406" i="3" s="1"/>
  <c r="L4406" i="3"/>
  <c r="M4406" i="3"/>
  <c r="N4406" i="3"/>
  <c r="K4405" i="3"/>
  <c r="L4405" i="3"/>
  <c r="M4405" i="3"/>
  <c r="N4405" i="3"/>
  <c r="M68" i="6"/>
  <c r="L251" i="5"/>
  <c r="K1364" i="2"/>
  <c r="M1364" i="2" s="1"/>
  <c r="N1364" i="2"/>
  <c r="O1364" i="2"/>
  <c r="P1364" i="2"/>
  <c r="S1364" i="2"/>
  <c r="K4404" i="3"/>
  <c r="L4404" i="3"/>
  <c r="M4404" i="3"/>
  <c r="N4404" i="3"/>
  <c r="K4403" i="3"/>
  <c r="L4403" i="3"/>
  <c r="M4403" i="3"/>
  <c r="N4403" i="3"/>
  <c r="K4402" i="3"/>
  <c r="L4402" i="3"/>
  <c r="M4402" i="3"/>
  <c r="N4402" i="3"/>
  <c r="K4401" i="3"/>
  <c r="L4401" i="3"/>
  <c r="M4401" i="3"/>
  <c r="N4401" i="3"/>
  <c r="K4400" i="3"/>
  <c r="L4400" i="3"/>
  <c r="M4400" i="3"/>
  <c r="N4400" i="3"/>
  <c r="K4399" i="3"/>
  <c r="P4399" i="3" s="1"/>
  <c r="L4399" i="3"/>
  <c r="M4399" i="3"/>
  <c r="N4399" i="3"/>
  <c r="K4398" i="3"/>
  <c r="L4398" i="3"/>
  <c r="M4398" i="3"/>
  <c r="N4398" i="3"/>
  <c r="K4397" i="3"/>
  <c r="L4397" i="3"/>
  <c r="M4397" i="3"/>
  <c r="N4397" i="3"/>
  <c r="K4396" i="3"/>
  <c r="L4396" i="3"/>
  <c r="M4396" i="3"/>
  <c r="N4396" i="3"/>
  <c r="K4395" i="3"/>
  <c r="P4395" i="3" s="1"/>
  <c r="L4395" i="3"/>
  <c r="M4395" i="3"/>
  <c r="N4395" i="3"/>
  <c r="K4394" i="3"/>
  <c r="L4394" i="3"/>
  <c r="M4394" i="3"/>
  <c r="N4394" i="3"/>
  <c r="K1363" i="2"/>
  <c r="M1363" i="2" s="1"/>
  <c r="N1363" i="2"/>
  <c r="O1363" i="2"/>
  <c r="P1363" i="2"/>
  <c r="S1363" i="2"/>
  <c r="K4393" i="3"/>
  <c r="P4393" i="3" s="1"/>
  <c r="L4393" i="3"/>
  <c r="M4393" i="3"/>
  <c r="N4393" i="3"/>
  <c r="K4392" i="3"/>
  <c r="P4392" i="3" s="1"/>
  <c r="L4392" i="3"/>
  <c r="M4392" i="3"/>
  <c r="N4392" i="3"/>
  <c r="K4391" i="3"/>
  <c r="P4391" i="3" s="1"/>
  <c r="L4391" i="3"/>
  <c r="M4391" i="3"/>
  <c r="N4391" i="3"/>
  <c r="K1362" i="2"/>
  <c r="N1362" i="2"/>
  <c r="O1362" i="2"/>
  <c r="P1362" i="2"/>
  <c r="S1362" i="2"/>
  <c r="K4390" i="3"/>
  <c r="L4390" i="3"/>
  <c r="M4390" i="3"/>
  <c r="N4390" i="3"/>
  <c r="K4389" i="3"/>
  <c r="L4389" i="3"/>
  <c r="M4389" i="3"/>
  <c r="N4389" i="3"/>
  <c r="K4388" i="3"/>
  <c r="L4388" i="3"/>
  <c r="M4388" i="3"/>
  <c r="N4388" i="3"/>
  <c r="K4387" i="3"/>
  <c r="L4387" i="3"/>
  <c r="M4387" i="3"/>
  <c r="N4387" i="3"/>
  <c r="K4386" i="3"/>
  <c r="L4386" i="3"/>
  <c r="M4386" i="3"/>
  <c r="N4386" i="3"/>
  <c r="K1361" i="2"/>
  <c r="M1361" i="2" s="1"/>
  <c r="N1361" i="2"/>
  <c r="O1361" i="2"/>
  <c r="P1361" i="2"/>
  <c r="S1361" i="2"/>
  <c r="K4385" i="3"/>
  <c r="L4385" i="3"/>
  <c r="M4385" i="3"/>
  <c r="N4385" i="3"/>
  <c r="L261" i="4"/>
  <c r="M261" i="4"/>
  <c r="N261" i="4"/>
  <c r="K4384" i="3"/>
  <c r="L4384" i="3"/>
  <c r="M4384" i="3"/>
  <c r="N4384" i="3"/>
  <c r="K4383" i="3"/>
  <c r="L4383" i="3"/>
  <c r="M4383" i="3"/>
  <c r="N4383" i="3"/>
  <c r="K4382" i="3"/>
  <c r="L4382" i="3"/>
  <c r="M4382" i="3"/>
  <c r="N4382" i="3"/>
  <c r="K4381" i="3"/>
  <c r="L4381" i="3"/>
  <c r="M4381" i="3"/>
  <c r="N4381" i="3"/>
  <c r="K1360" i="2"/>
  <c r="M1360" i="2" s="1"/>
  <c r="N1360" i="2"/>
  <c r="O1360" i="2"/>
  <c r="P1360" i="2"/>
  <c r="S1360" i="2"/>
  <c r="K4380" i="3"/>
  <c r="L4380" i="3"/>
  <c r="M4380" i="3"/>
  <c r="N4380" i="3"/>
  <c r="L260" i="4"/>
  <c r="M260" i="4"/>
  <c r="N260" i="4"/>
  <c r="K1359" i="2"/>
  <c r="M1359" i="2" s="1"/>
  <c r="N1359" i="2"/>
  <c r="O1359" i="2"/>
  <c r="P1359" i="2"/>
  <c r="S1359" i="2"/>
  <c r="K4379" i="3"/>
  <c r="L4379" i="3"/>
  <c r="M4379" i="3"/>
  <c r="N4379" i="3"/>
  <c r="K4378" i="3"/>
  <c r="L4378" i="3"/>
  <c r="M4378" i="3"/>
  <c r="N4378" i="3"/>
  <c r="K4377" i="3"/>
  <c r="L4377" i="3"/>
  <c r="M4377" i="3"/>
  <c r="N4377" i="3"/>
  <c r="K4376" i="3"/>
  <c r="L4376" i="3"/>
  <c r="M4376" i="3"/>
  <c r="N4376" i="3"/>
  <c r="K4375" i="3"/>
  <c r="L4375" i="3"/>
  <c r="M4375" i="3"/>
  <c r="N4375" i="3"/>
  <c r="K4374" i="3"/>
  <c r="L4374" i="3"/>
  <c r="M4374" i="3"/>
  <c r="N4374" i="3"/>
  <c r="K4373" i="3"/>
  <c r="L4373" i="3"/>
  <c r="M4373" i="3"/>
  <c r="N4373" i="3"/>
  <c r="K4372" i="3"/>
  <c r="L4372" i="3"/>
  <c r="M4372" i="3"/>
  <c r="N4372" i="3"/>
  <c r="K4371" i="3"/>
  <c r="L4371" i="3"/>
  <c r="M4371" i="3"/>
  <c r="N4371" i="3"/>
  <c r="K4370" i="3"/>
  <c r="L4370" i="3"/>
  <c r="M4370" i="3"/>
  <c r="N4370" i="3"/>
  <c r="K4369" i="3"/>
  <c r="L4369" i="3"/>
  <c r="M4369" i="3"/>
  <c r="N4369" i="3"/>
  <c r="K4368" i="3"/>
  <c r="L4368" i="3"/>
  <c r="M4368" i="3"/>
  <c r="N4368" i="3"/>
  <c r="K4367" i="3"/>
  <c r="L4367" i="3"/>
  <c r="M4367" i="3"/>
  <c r="N4367" i="3"/>
  <c r="K4366" i="3"/>
  <c r="L4366" i="3"/>
  <c r="M4366" i="3"/>
  <c r="N4366" i="3"/>
  <c r="K1357" i="2"/>
  <c r="N1357" i="2"/>
  <c r="O1357" i="2"/>
  <c r="P1357" i="2"/>
  <c r="S1357" i="2"/>
  <c r="K4365" i="3"/>
  <c r="L4365" i="3"/>
  <c r="M4365" i="3"/>
  <c r="N4365" i="3"/>
  <c r="L250" i="5"/>
  <c r="K1358" i="2"/>
  <c r="N1358" i="2"/>
  <c r="O1358" i="2"/>
  <c r="P1358" i="2"/>
  <c r="S1358" i="2"/>
  <c r="K4364" i="3"/>
  <c r="P4364" i="3" s="1"/>
  <c r="L4364" i="3"/>
  <c r="M4364" i="3"/>
  <c r="N4364" i="3"/>
  <c r="K4363" i="3"/>
  <c r="P4363" i="3" s="1"/>
  <c r="L4363" i="3"/>
  <c r="M4363" i="3"/>
  <c r="N4363" i="3"/>
  <c r="K4362" i="3"/>
  <c r="L4362" i="3"/>
  <c r="M4362" i="3"/>
  <c r="N4362" i="3"/>
  <c r="K4361" i="3"/>
  <c r="L4361" i="3"/>
  <c r="M4361" i="3"/>
  <c r="N4361" i="3"/>
  <c r="K4360" i="3"/>
  <c r="L4360" i="3"/>
  <c r="M4360" i="3"/>
  <c r="N4360" i="3"/>
  <c r="K4359" i="3"/>
  <c r="L4359" i="3"/>
  <c r="M4359" i="3"/>
  <c r="N4359" i="3"/>
  <c r="K4358" i="3"/>
  <c r="L4358" i="3"/>
  <c r="M4358" i="3"/>
  <c r="N4358" i="3"/>
  <c r="K4357" i="3"/>
  <c r="L4357" i="3"/>
  <c r="M4357" i="3"/>
  <c r="N4357" i="3"/>
  <c r="K1356" i="2"/>
  <c r="N1356" i="2"/>
  <c r="O1356" i="2"/>
  <c r="P1356" i="2"/>
  <c r="S1356" i="2"/>
  <c r="K4356" i="3"/>
  <c r="L4356" i="3"/>
  <c r="M4356" i="3"/>
  <c r="N4356" i="3"/>
  <c r="K4355" i="3"/>
  <c r="L4355" i="3"/>
  <c r="M4355" i="3"/>
  <c r="N4355" i="3"/>
  <c r="K4354" i="3"/>
  <c r="L4354" i="3"/>
  <c r="M4354" i="3"/>
  <c r="N4354" i="3"/>
  <c r="K4353" i="3"/>
  <c r="L4353" i="3"/>
  <c r="M4353" i="3"/>
  <c r="N4353" i="3"/>
  <c r="K4352" i="3"/>
  <c r="L4352" i="3"/>
  <c r="M4352" i="3"/>
  <c r="N4352" i="3"/>
  <c r="K1355" i="2"/>
  <c r="M1355" i="2" s="1"/>
  <c r="N1355" i="2"/>
  <c r="O1355" i="2"/>
  <c r="P1355" i="2"/>
  <c r="S1355" i="2"/>
  <c r="K4351" i="3"/>
  <c r="L4351" i="3"/>
  <c r="M4351" i="3"/>
  <c r="N4351" i="3"/>
  <c r="L259" i="4"/>
  <c r="M259" i="4"/>
  <c r="N259" i="4"/>
  <c r="K4350" i="3"/>
  <c r="P4350" i="3" s="1"/>
  <c r="L4350" i="3"/>
  <c r="M4350" i="3"/>
  <c r="N4350" i="3"/>
  <c r="K4349" i="3"/>
  <c r="L4349" i="3"/>
  <c r="M4349" i="3"/>
  <c r="N4349" i="3"/>
  <c r="K4348" i="3"/>
  <c r="P4348" i="3" s="1"/>
  <c r="L4348" i="3"/>
  <c r="M4348" i="3"/>
  <c r="N4348" i="3"/>
  <c r="K4347" i="3"/>
  <c r="P4347" i="3" s="1"/>
  <c r="L4347" i="3"/>
  <c r="M4347" i="3"/>
  <c r="N4347" i="3"/>
  <c r="K4346" i="3"/>
  <c r="L4346" i="3"/>
  <c r="M4346" i="3"/>
  <c r="N4346" i="3"/>
  <c r="K4345" i="3"/>
  <c r="L4345" i="3"/>
  <c r="M4345" i="3"/>
  <c r="N4345" i="3"/>
  <c r="K1354" i="2"/>
  <c r="M1354" i="2" s="1"/>
  <c r="N1354" i="2"/>
  <c r="O1354" i="2"/>
  <c r="P1354" i="2"/>
  <c r="S1354" i="2"/>
  <c r="K4344" i="3"/>
  <c r="L4344" i="3"/>
  <c r="M4344" i="3"/>
  <c r="N4344" i="3"/>
  <c r="K4343" i="3"/>
  <c r="L4343" i="3"/>
  <c r="M4343" i="3"/>
  <c r="N4343" i="3"/>
  <c r="K1353" i="2"/>
  <c r="M1353" i="2" s="1"/>
  <c r="N1353" i="2"/>
  <c r="O1353" i="2"/>
  <c r="P1353" i="2"/>
  <c r="S1353" i="2"/>
  <c r="K4342" i="3"/>
  <c r="L4342" i="3"/>
  <c r="M4342" i="3"/>
  <c r="N4342" i="3"/>
  <c r="K4341" i="3"/>
  <c r="L4341" i="3"/>
  <c r="M4341" i="3"/>
  <c r="N4341" i="3"/>
  <c r="K4340" i="3"/>
  <c r="L4340" i="3"/>
  <c r="M4340" i="3"/>
  <c r="N4340" i="3"/>
  <c r="K4339" i="3"/>
  <c r="L4339" i="3"/>
  <c r="M4339" i="3"/>
  <c r="N4339" i="3"/>
  <c r="L249" i="5"/>
  <c r="K11" i="3"/>
  <c r="M11" i="3"/>
  <c r="K12" i="3"/>
  <c r="M12" i="3"/>
  <c r="K13" i="3"/>
  <c r="M13" i="3"/>
  <c r="K14" i="3"/>
  <c r="M14" i="3"/>
  <c r="K15" i="3"/>
  <c r="M15" i="3"/>
  <c r="K16" i="3"/>
  <c r="M16" i="3"/>
  <c r="K17" i="3"/>
  <c r="M17" i="3"/>
  <c r="K18" i="3"/>
  <c r="M18" i="3"/>
  <c r="K19" i="3"/>
  <c r="M19" i="3"/>
  <c r="K20" i="3"/>
  <c r="M20" i="3"/>
  <c r="K21" i="3"/>
  <c r="M21" i="3"/>
  <c r="K22" i="3"/>
  <c r="M22" i="3"/>
  <c r="K23" i="3"/>
  <c r="M23" i="3"/>
  <c r="K24" i="3"/>
  <c r="M24" i="3"/>
  <c r="K25" i="3"/>
  <c r="M25" i="3"/>
  <c r="K26" i="3"/>
  <c r="M26" i="3"/>
  <c r="K27" i="3"/>
  <c r="M27" i="3"/>
  <c r="K28" i="3"/>
  <c r="M28" i="3"/>
  <c r="K29" i="3"/>
  <c r="M29" i="3"/>
  <c r="K30" i="3"/>
  <c r="M30" i="3"/>
  <c r="K31" i="3"/>
  <c r="M31" i="3"/>
  <c r="K32" i="3"/>
  <c r="M32" i="3"/>
  <c r="K33" i="3"/>
  <c r="M33" i="3"/>
  <c r="K34" i="3"/>
  <c r="M34" i="3"/>
  <c r="K35" i="3"/>
  <c r="M35" i="3"/>
  <c r="K36" i="3"/>
  <c r="M36" i="3"/>
  <c r="K37" i="3"/>
  <c r="M37" i="3"/>
  <c r="K38" i="3"/>
  <c r="M38" i="3"/>
  <c r="K39" i="3"/>
  <c r="M39" i="3"/>
  <c r="K40" i="3"/>
  <c r="M40" i="3"/>
  <c r="K41" i="3"/>
  <c r="M41" i="3"/>
  <c r="K42" i="3"/>
  <c r="M42" i="3"/>
  <c r="K43" i="3"/>
  <c r="M43" i="3"/>
  <c r="K44" i="3"/>
  <c r="M44" i="3"/>
  <c r="K45" i="3"/>
  <c r="M45" i="3"/>
  <c r="K46" i="3"/>
  <c r="M46" i="3"/>
  <c r="K47" i="3"/>
  <c r="M47" i="3"/>
  <c r="K48" i="3"/>
  <c r="M48" i="3"/>
  <c r="K49" i="3"/>
  <c r="M49" i="3"/>
  <c r="K50" i="3"/>
  <c r="M50" i="3"/>
  <c r="K51" i="3"/>
  <c r="M51" i="3"/>
  <c r="K52" i="3"/>
  <c r="M52" i="3"/>
  <c r="K53" i="3"/>
  <c r="M53" i="3"/>
  <c r="K54" i="3"/>
  <c r="M54" i="3"/>
  <c r="K55" i="3"/>
  <c r="M55" i="3"/>
  <c r="K56" i="3"/>
  <c r="M56" i="3"/>
  <c r="K57" i="3"/>
  <c r="M57" i="3"/>
  <c r="K58" i="3"/>
  <c r="M58" i="3"/>
  <c r="K59" i="3"/>
  <c r="M59" i="3"/>
  <c r="K60" i="3"/>
  <c r="M60" i="3"/>
  <c r="K61" i="3"/>
  <c r="M61" i="3"/>
  <c r="K62" i="3"/>
  <c r="M62" i="3"/>
  <c r="K63" i="3"/>
  <c r="M63" i="3"/>
  <c r="K64" i="3"/>
  <c r="M64" i="3"/>
  <c r="K65" i="3"/>
  <c r="M65" i="3"/>
  <c r="K66" i="3"/>
  <c r="M66" i="3"/>
  <c r="K67" i="3"/>
  <c r="M67" i="3"/>
  <c r="K68" i="3"/>
  <c r="M68" i="3"/>
  <c r="K69" i="3"/>
  <c r="M69" i="3"/>
  <c r="K70" i="3"/>
  <c r="M70" i="3"/>
  <c r="K71" i="3"/>
  <c r="M71" i="3"/>
  <c r="K72" i="3"/>
  <c r="M72" i="3"/>
  <c r="K73" i="3"/>
  <c r="M73" i="3"/>
  <c r="K74" i="3"/>
  <c r="M74" i="3"/>
  <c r="K75" i="3"/>
  <c r="M75" i="3"/>
  <c r="K76" i="3"/>
  <c r="M76" i="3"/>
  <c r="K77" i="3"/>
  <c r="M77" i="3"/>
  <c r="K78" i="3"/>
  <c r="M78" i="3"/>
  <c r="K79" i="3"/>
  <c r="M79" i="3"/>
  <c r="K80" i="3"/>
  <c r="M80" i="3"/>
  <c r="K81" i="3"/>
  <c r="M81" i="3"/>
  <c r="K82" i="3"/>
  <c r="M82" i="3"/>
  <c r="K83" i="3"/>
  <c r="M83" i="3"/>
  <c r="K84" i="3"/>
  <c r="M84" i="3"/>
  <c r="K85" i="3"/>
  <c r="M85" i="3"/>
  <c r="K86" i="3"/>
  <c r="M86" i="3"/>
  <c r="K87" i="3"/>
  <c r="M87" i="3"/>
  <c r="K88" i="3"/>
  <c r="M88" i="3"/>
  <c r="K89" i="3"/>
  <c r="M89" i="3"/>
  <c r="K90" i="3"/>
  <c r="M90" i="3"/>
  <c r="K91" i="3"/>
  <c r="M91" i="3"/>
  <c r="K92" i="3"/>
  <c r="M92" i="3"/>
  <c r="K93" i="3"/>
  <c r="M93" i="3"/>
  <c r="K94" i="3"/>
  <c r="M94" i="3"/>
  <c r="K95" i="3"/>
  <c r="M95" i="3"/>
  <c r="K96" i="3"/>
  <c r="M96" i="3"/>
  <c r="K97" i="3"/>
  <c r="M97" i="3"/>
  <c r="K98" i="3"/>
  <c r="M98" i="3"/>
  <c r="K99" i="3"/>
  <c r="M99" i="3"/>
  <c r="K100" i="3"/>
  <c r="M100" i="3"/>
  <c r="K101" i="3"/>
  <c r="M101" i="3"/>
  <c r="K102" i="3"/>
  <c r="M102" i="3"/>
  <c r="K103" i="3"/>
  <c r="M103" i="3"/>
  <c r="K104" i="3"/>
  <c r="M104" i="3"/>
  <c r="K105" i="3"/>
  <c r="M105" i="3"/>
  <c r="K106" i="3"/>
  <c r="M106" i="3"/>
  <c r="K107" i="3"/>
  <c r="M107" i="3"/>
  <c r="K108" i="3"/>
  <c r="M108" i="3"/>
  <c r="K109" i="3"/>
  <c r="M109" i="3"/>
  <c r="K110" i="3"/>
  <c r="M110" i="3"/>
  <c r="K111" i="3"/>
  <c r="M111" i="3"/>
  <c r="K112" i="3"/>
  <c r="M112" i="3"/>
  <c r="K113" i="3"/>
  <c r="M113" i="3"/>
  <c r="K114" i="3"/>
  <c r="M114" i="3"/>
  <c r="K115" i="3"/>
  <c r="M115" i="3"/>
  <c r="K116" i="3"/>
  <c r="M116" i="3"/>
  <c r="K117" i="3"/>
  <c r="M117" i="3"/>
  <c r="K118" i="3"/>
  <c r="M118" i="3"/>
  <c r="K119" i="3"/>
  <c r="M119" i="3"/>
  <c r="K120" i="3"/>
  <c r="M120" i="3"/>
  <c r="K121" i="3"/>
  <c r="M121" i="3"/>
  <c r="K122" i="3"/>
  <c r="M122" i="3"/>
  <c r="K123" i="3"/>
  <c r="M123" i="3"/>
  <c r="K124" i="3"/>
  <c r="M124" i="3"/>
  <c r="K125" i="3"/>
  <c r="M125" i="3"/>
  <c r="K126" i="3"/>
  <c r="M126" i="3"/>
  <c r="K127" i="3"/>
  <c r="M127" i="3"/>
  <c r="K128" i="3"/>
  <c r="M128" i="3"/>
  <c r="K129" i="3"/>
  <c r="M129" i="3"/>
  <c r="K130" i="3"/>
  <c r="M130" i="3"/>
  <c r="K131" i="3"/>
  <c r="M131" i="3"/>
  <c r="K132" i="3"/>
  <c r="M132" i="3"/>
  <c r="K133" i="3"/>
  <c r="M133" i="3"/>
  <c r="K134" i="3"/>
  <c r="M134" i="3"/>
  <c r="K135" i="3"/>
  <c r="M135" i="3"/>
  <c r="K136" i="3"/>
  <c r="M136" i="3"/>
  <c r="K137" i="3"/>
  <c r="M137" i="3"/>
  <c r="K138" i="3"/>
  <c r="M138" i="3"/>
  <c r="K139" i="3"/>
  <c r="M139" i="3"/>
  <c r="K140" i="3"/>
  <c r="M140" i="3"/>
  <c r="K141" i="3"/>
  <c r="M141" i="3"/>
  <c r="K142" i="3"/>
  <c r="M142" i="3"/>
  <c r="K143" i="3"/>
  <c r="M143" i="3"/>
  <c r="K144" i="3"/>
  <c r="M144" i="3"/>
  <c r="K145" i="3"/>
  <c r="M145" i="3"/>
  <c r="K146" i="3"/>
  <c r="M146" i="3"/>
  <c r="K147" i="3"/>
  <c r="M147" i="3"/>
  <c r="K148" i="3"/>
  <c r="M148" i="3"/>
  <c r="K149" i="3"/>
  <c r="M149" i="3"/>
  <c r="K150" i="3"/>
  <c r="M150" i="3"/>
  <c r="K151" i="3"/>
  <c r="M151" i="3"/>
  <c r="K152" i="3"/>
  <c r="M152" i="3"/>
  <c r="K153" i="3"/>
  <c r="M153" i="3"/>
  <c r="K154" i="3"/>
  <c r="M154" i="3"/>
  <c r="K155" i="3"/>
  <c r="M155" i="3"/>
  <c r="K156" i="3"/>
  <c r="M156" i="3"/>
  <c r="K157" i="3"/>
  <c r="M157" i="3"/>
  <c r="K158" i="3"/>
  <c r="M158" i="3"/>
  <c r="K159" i="3"/>
  <c r="M159" i="3"/>
  <c r="K160" i="3"/>
  <c r="M160" i="3"/>
  <c r="K161" i="3"/>
  <c r="M161" i="3"/>
  <c r="K162" i="3"/>
  <c r="M162" i="3"/>
  <c r="K163" i="3"/>
  <c r="M163" i="3"/>
  <c r="K164" i="3"/>
  <c r="M164" i="3"/>
  <c r="K165" i="3"/>
  <c r="M165" i="3"/>
  <c r="K166" i="3"/>
  <c r="M166" i="3"/>
  <c r="K167" i="3"/>
  <c r="M167" i="3"/>
  <c r="K168" i="3"/>
  <c r="M168" i="3"/>
  <c r="K169" i="3"/>
  <c r="M169" i="3"/>
  <c r="K170" i="3"/>
  <c r="M170" i="3"/>
  <c r="K171" i="3"/>
  <c r="M171" i="3"/>
  <c r="K172" i="3"/>
  <c r="M172" i="3"/>
  <c r="K173" i="3"/>
  <c r="M173" i="3"/>
  <c r="K174" i="3"/>
  <c r="M174" i="3"/>
  <c r="K175" i="3"/>
  <c r="M175" i="3"/>
  <c r="K176" i="3"/>
  <c r="M176" i="3"/>
  <c r="K177" i="3"/>
  <c r="M177" i="3"/>
  <c r="K178" i="3"/>
  <c r="M178" i="3"/>
  <c r="K179" i="3"/>
  <c r="M179" i="3"/>
  <c r="K180" i="3"/>
  <c r="M180" i="3"/>
  <c r="K181" i="3"/>
  <c r="M181" i="3"/>
  <c r="K182" i="3"/>
  <c r="M182" i="3"/>
  <c r="K183" i="3"/>
  <c r="M183" i="3"/>
  <c r="K184" i="3"/>
  <c r="M184" i="3"/>
  <c r="K185" i="3"/>
  <c r="M185" i="3"/>
  <c r="K186" i="3"/>
  <c r="M186" i="3"/>
  <c r="K187" i="3"/>
  <c r="M187" i="3"/>
  <c r="K188" i="3"/>
  <c r="M188" i="3"/>
  <c r="K189" i="3"/>
  <c r="M189" i="3"/>
  <c r="K190" i="3"/>
  <c r="M190" i="3"/>
  <c r="K191" i="3"/>
  <c r="M191" i="3"/>
  <c r="K192" i="3"/>
  <c r="M192" i="3"/>
  <c r="K193" i="3"/>
  <c r="M193" i="3"/>
  <c r="K194" i="3"/>
  <c r="M194" i="3"/>
  <c r="K195" i="3"/>
  <c r="M195" i="3"/>
  <c r="K196" i="3"/>
  <c r="M196" i="3"/>
  <c r="K197" i="3"/>
  <c r="M197" i="3"/>
  <c r="K198" i="3"/>
  <c r="M198" i="3"/>
  <c r="K199" i="3"/>
  <c r="M199" i="3"/>
  <c r="K200" i="3"/>
  <c r="M200" i="3"/>
  <c r="K201" i="3"/>
  <c r="M201" i="3"/>
  <c r="K202" i="3"/>
  <c r="M202" i="3"/>
  <c r="K203" i="3"/>
  <c r="M203" i="3"/>
  <c r="K204" i="3"/>
  <c r="M204" i="3"/>
  <c r="K205" i="3"/>
  <c r="M205" i="3"/>
  <c r="K206" i="3"/>
  <c r="M206" i="3"/>
  <c r="K207" i="3"/>
  <c r="M207" i="3"/>
  <c r="K208" i="3"/>
  <c r="M208" i="3"/>
  <c r="K209" i="3"/>
  <c r="M209" i="3"/>
  <c r="K210" i="3"/>
  <c r="M210" i="3"/>
  <c r="K211" i="3"/>
  <c r="M211" i="3"/>
  <c r="K212" i="3"/>
  <c r="M212" i="3"/>
  <c r="K213" i="3"/>
  <c r="M213" i="3"/>
  <c r="K214" i="3"/>
  <c r="M214" i="3"/>
  <c r="K215" i="3"/>
  <c r="M215" i="3"/>
  <c r="K216" i="3"/>
  <c r="M216" i="3"/>
  <c r="K217" i="3"/>
  <c r="M217" i="3"/>
  <c r="K218" i="3"/>
  <c r="M218" i="3"/>
  <c r="K219" i="3"/>
  <c r="M219" i="3"/>
  <c r="K220" i="3"/>
  <c r="M220" i="3"/>
  <c r="K221" i="3"/>
  <c r="M221" i="3"/>
  <c r="K222" i="3"/>
  <c r="M222" i="3"/>
  <c r="K223" i="3"/>
  <c r="M223" i="3"/>
  <c r="K224" i="3"/>
  <c r="M224" i="3"/>
  <c r="K225" i="3"/>
  <c r="M225" i="3"/>
  <c r="K226" i="3"/>
  <c r="M226" i="3"/>
  <c r="K227" i="3"/>
  <c r="M227" i="3"/>
  <c r="K228" i="3"/>
  <c r="M228" i="3"/>
  <c r="K229" i="3"/>
  <c r="M229" i="3"/>
  <c r="K230" i="3"/>
  <c r="M230" i="3"/>
  <c r="K231" i="3"/>
  <c r="M231" i="3"/>
  <c r="K232" i="3"/>
  <c r="M232" i="3"/>
  <c r="K233" i="3"/>
  <c r="M233" i="3"/>
  <c r="K234" i="3"/>
  <c r="M234" i="3"/>
  <c r="K235" i="3"/>
  <c r="M235" i="3"/>
  <c r="K236" i="3"/>
  <c r="M236" i="3"/>
  <c r="K237" i="3"/>
  <c r="M237" i="3"/>
  <c r="K238" i="3"/>
  <c r="M238" i="3"/>
  <c r="K239" i="3"/>
  <c r="M239" i="3"/>
  <c r="K240" i="3"/>
  <c r="M240" i="3"/>
  <c r="K241" i="3"/>
  <c r="M241" i="3"/>
  <c r="K242" i="3"/>
  <c r="M242" i="3"/>
  <c r="K243" i="3"/>
  <c r="M243" i="3"/>
  <c r="K244" i="3"/>
  <c r="M244" i="3"/>
  <c r="K245" i="3"/>
  <c r="M245" i="3"/>
  <c r="K246" i="3"/>
  <c r="M246" i="3"/>
  <c r="K247" i="3"/>
  <c r="M247" i="3"/>
  <c r="K248" i="3"/>
  <c r="M248" i="3"/>
  <c r="K249" i="3"/>
  <c r="M249" i="3"/>
  <c r="K250" i="3"/>
  <c r="M250" i="3"/>
  <c r="K251" i="3"/>
  <c r="M251" i="3"/>
  <c r="K252" i="3"/>
  <c r="M252" i="3"/>
  <c r="K253" i="3"/>
  <c r="M253" i="3"/>
  <c r="K254" i="3"/>
  <c r="M254" i="3"/>
  <c r="K255" i="3"/>
  <c r="M255" i="3"/>
  <c r="K256" i="3"/>
  <c r="M256" i="3"/>
  <c r="K257" i="3"/>
  <c r="M257" i="3"/>
  <c r="K258" i="3"/>
  <c r="M258" i="3"/>
  <c r="K259" i="3"/>
  <c r="M259" i="3"/>
  <c r="K260" i="3"/>
  <c r="M260" i="3"/>
  <c r="K261" i="3"/>
  <c r="M261" i="3"/>
  <c r="K262" i="3"/>
  <c r="M262" i="3"/>
  <c r="K263" i="3"/>
  <c r="M263" i="3"/>
  <c r="K264" i="3"/>
  <c r="M264" i="3"/>
  <c r="K265" i="3"/>
  <c r="M265" i="3"/>
  <c r="K266" i="3"/>
  <c r="M266" i="3"/>
  <c r="K267" i="3"/>
  <c r="M267" i="3"/>
  <c r="K268" i="3"/>
  <c r="M268" i="3"/>
  <c r="K269" i="3"/>
  <c r="M269" i="3"/>
  <c r="K270" i="3"/>
  <c r="M270" i="3"/>
  <c r="K271" i="3"/>
  <c r="M271" i="3"/>
  <c r="K272" i="3"/>
  <c r="M272" i="3"/>
  <c r="K273" i="3"/>
  <c r="M273" i="3"/>
  <c r="K274" i="3"/>
  <c r="M274" i="3"/>
  <c r="K275" i="3"/>
  <c r="M275" i="3"/>
  <c r="K276" i="3"/>
  <c r="M276" i="3"/>
  <c r="K277" i="3"/>
  <c r="M277" i="3"/>
  <c r="K278" i="3"/>
  <c r="M278" i="3"/>
  <c r="K279" i="3"/>
  <c r="M279" i="3"/>
  <c r="K280" i="3"/>
  <c r="M280" i="3"/>
  <c r="K281" i="3"/>
  <c r="M281" i="3"/>
  <c r="K282" i="3"/>
  <c r="M282" i="3"/>
  <c r="K283" i="3"/>
  <c r="M283" i="3"/>
  <c r="K284" i="3"/>
  <c r="M284" i="3"/>
  <c r="K285" i="3"/>
  <c r="M285" i="3"/>
  <c r="K286" i="3"/>
  <c r="M286" i="3"/>
  <c r="K287" i="3"/>
  <c r="M287" i="3"/>
  <c r="K288" i="3"/>
  <c r="M288" i="3"/>
  <c r="K289" i="3"/>
  <c r="M289" i="3"/>
  <c r="K290" i="3"/>
  <c r="M290" i="3"/>
  <c r="K291" i="3"/>
  <c r="M291" i="3"/>
  <c r="K292" i="3"/>
  <c r="M292" i="3"/>
  <c r="K293" i="3"/>
  <c r="M293" i="3"/>
  <c r="K294" i="3"/>
  <c r="M294" i="3"/>
  <c r="K295" i="3"/>
  <c r="M295" i="3"/>
  <c r="K296" i="3"/>
  <c r="M296" i="3"/>
  <c r="K297" i="3"/>
  <c r="M297" i="3"/>
  <c r="K298" i="3"/>
  <c r="M298" i="3"/>
  <c r="K299" i="3"/>
  <c r="M299" i="3"/>
  <c r="K300" i="3"/>
  <c r="M300" i="3"/>
  <c r="K301" i="3"/>
  <c r="M301" i="3"/>
  <c r="K302" i="3"/>
  <c r="M302" i="3"/>
  <c r="K303" i="3"/>
  <c r="M303" i="3"/>
  <c r="K304" i="3"/>
  <c r="M304" i="3"/>
  <c r="K305" i="3"/>
  <c r="M305" i="3"/>
  <c r="K306" i="3"/>
  <c r="M306" i="3"/>
  <c r="K307" i="3"/>
  <c r="M307" i="3"/>
  <c r="K308" i="3"/>
  <c r="M308" i="3"/>
  <c r="K309" i="3"/>
  <c r="M309" i="3"/>
  <c r="K310" i="3"/>
  <c r="M310" i="3"/>
  <c r="K311" i="3"/>
  <c r="M311" i="3"/>
  <c r="K312" i="3"/>
  <c r="M312" i="3"/>
  <c r="K313" i="3"/>
  <c r="M313" i="3"/>
  <c r="K314" i="3"/>
  <c r="M314" i="3"/>
  <c r="K315" i="3"/>
  <c r="M315" i="3"/>
  <c r="K316" i="3"/>
  <c r="M316" i="3"/>
  <c r="K317" i="3"/>
  <c r="M317" i="3"/>
  <c r="K318" i="3"/>
  <c r="M318" i="3"/>
  <c r="K319" i="3"/>
  <c r="M319" i="3"/>
  <c r="K320" i="3"/>
  <c r="M320" i="3"/>
  <c r="K321" i="3"/>
  <c r="M321" i="3"/>
  <c r="K322" i="3"/>
  <c r="M322" i="3"/>
  <c r="K323" i="3"/>
  <c r="M323" i="3"/>
  <c r="K324" i="3"/>
  <c r="M324" i="3"/>
  <c r="K325" i="3"/>
  <c r="M325" i="3"/>
  <c r="K326" i="3"/>
  <c r="M326" i="3"/>
  <c r="K327" i="3"/>
  <c r="M327" i="3"/>
  <c r="K328" i="3"/>
  <c r="M328" i="3"/>
  <c r="K329" i="3"/>
  <c r="M329" i="3"/>
  <c r="K330" i="3"/>
  <c r="M330" i="3"/>
  <c r="K331" i="3"/>
  <c r="M331" i="3"/>
  <c r="K332" i="3"/>
  <c r="M332" i="3"/>
  <c r="K333" i="3"/>
  <c r="M333" i="3"/>
  <c r="K334" i="3"/>
  <c r="M334" i="3"/>
  <c r="K335" i="3"/>
  <c r="M335" i="3"/>
  <c r="K336" i="3"/>
  <c r="M336" i="3"/>
  <c r="K337" i="3"/>
  <c r="M337" i="3"/>
  <c r="K338" i="3"/>
  <c r="M338" i="3"/>
  <c r="K339" i="3"/>
  <c r="M339" i="3"/>
  <c r="K340" i="3"/>
  <c r="M340" i="3"/>
  <c r="K341" i="3"/>
  <c r="M341" i="3"/>
  <c r="K342" i="3"/>
  <c r="M342" i="3"/>
  <c r="K343" i="3"/>
  <c r="M343" i="3"/>
  <c r="K344" i="3"/>
  <c r="M344" i="3"/>
  <c r="K345" i="3"/>
  <c r="M345" i="3"/>
  <c r="K346" i="3"/>
  <c r="M346" i="3"/>
  <c r="K347" i="3"/>
  <c r="M347" i="3"/>
  <c r="K348" i="3"/>
  <c r="M348" i="3"/>
  <c r="K349" i="3"/>
  <c r="M349" i="3"/>
  <c r="K350" i="3"/>
  <c r="M350" i="3"/>
  <c r="K351" i="3"/>
  <c r="M351" i="3"/>
  <c r="K352" i="3"/>
  <c r="M352" i="3"/>
  <c r="K353" i="3"/>
  <c r="M353" i="3"/>
  <c r="K354" i="3"/>
  <c r="M354" i="3"/>
  <c r="K355" i="3"/>
  <c r="M355" i="3"/>
  <c r="K356" i="3"/>
  <c r="M356" i="3"/>
  <c r="K357" i="3"/>
  <c r="M357" i="3"/>
  <c r="K358" i="3"/>
  <c r="M358" i="3"/>
  <c r="K359" i="3"/>
  <c r="M359" i="3"/>
  <c r="K360" i="3"/>
  <c r="M360" i="3"/>
  <c r="K361" i="3"/>
  <c r="M361" i="3"/>
  <c r="K362" i="3"/>
  <c r="M362" i="3"/>
  <c r="K363" i="3"/>
  <c r="M363" i="3"/>
  <c r="K364" i="3"/>
  <c r="M364" i="3"/>
  <c r="K365" i="3"/>
  <c r="M365" i="3"/>
  <c r="K366" i="3"/>
  <c r="M366" i="3"/>
  <c r="K367" i="3"/>
  <c r="M367" i="3"/>
  <c r="K368" i="3"/>
  <c r="M368" i="3"/>
  <c r="K369" i="3"/>
  <c r="M369" i="3"/>
  <c r="K370" i="3"/>
  <c r="M370" i="3"/>
  <c r="K371" i="3"/>
  <c r="M371" i="3"/>
  <c r="K372" i="3"/>
  <c r="M372" i="3"/>
  <c r="K373" i="3"/>
  <c r="M373" i="3"/>
  <c r="K374" i="3"/>
  <c r="M374" i="3"/>
  <c r="K375" i="3"/>
  <c r="M375" i="3"/>
  <c r="K376" i="3"/>
  <c r="M376" i="3"/>
  <c r="K377" i="3"/>
  <c r="M377" i="3"/>
  <c r="K378" i="3"/>
  <c r="M378" i="3"/>
  <c r="K379" i="3"/>
  <c r="M379" i="3"/>
  <c r="K380" i="3"/>
  <c r="M380" i="3"/>
  <c r="K381" i="3"/>
  <c r="M381" i="3"/>
  <c r="K382" i="3"/>
  <c r="M382" i="3"/>
  <c r="K383" i="3"/>
  <c r="M383" i="3"/>
  <c r="K384" i="3"/>
  <c r="M384" i="3"/>
  <c r="K385" i="3"/>
  <c r="M385" i="3"/>
  <c r="K386" i="3"/>
  <c r="M386" i="3"/>
  <c r="K387" i="3"/>
  <c r="M387" i="3"/>
  <c r="K388" i="3"/>
  <c r="M388" i="3"/>
  <c r="K389" i="3"/>
  <c r="M389" i="3"/>
  <c r="K390" i="3"/>
  <c r="M390" i="3"/>
  <c r="K391" i="3"/>
  <c r="M391" i="3"/>
  <c r="K392" i="3"/>
  <c r="M392" i="3"/>
  <c r="K393" i="3"/>
  <c r="M393" i="3"/>
  <c r="K394" i="3"/>
  <c r="M394" i="3"/>
  <c r="K395" i="3"/>
  <c r="M395" i="3"/>
  <c r="K396" i="3"/>
  <c r="M396" i="3"/>
  <c r="K397" i="3"/>
  <c r="M397" i="3"/>
  <c r="K398" i="3"/>
  <c r="M398" i="3"/>
  <c r="K399" i="3"/>
  <c r="M399" i="3"/>
  <c r="K400" i="3"/>
  <c r="M400" i="3"/>
  <c r="K401" i="3"/>
  <c r="M401" i="3"/>
  <c r="K402" i="3"/>
  <c r="M402" i="3"/>
  <c r="K403" i="3"/>
  <c r="M403" i="3"/>
  <c r="K404" i="3"/>
  <c r="M404" i="3"/>
  <c r="K405" i="3"/>
  <c r="M405" i="3"/>
  <c r="K406" i="3"/>
  <c r="M406" i="3"/>
  <c r="K407" i="3"/>
  <c r="M407" i="3"/>
  <c r="K408" i="3"/>
  <c r="M408" i="3"/>
  <c r="K409" i="3"/>
  <c r="M409" i="3"/>
  <c r="K410" i="3"/>
  <c r="M410" i="3"/>
  <c r="K411" i="3"/>
  <c r="M411" i="3"/>
  <c r="K412" i="3"/>
  <c r="M412" i="3"/>
  <c r="K413" i="3"/>
  <c r="M413" i="3"/>
  <c r="K414" i="3"/>
  <c r="M414" i="3"/>
  <c r="K415" i="3"/>
  <c r="M415" i="3"/>
  <c r="K416" i="3"/>
  <c r="M416" i="3"/>
  <c r="K417" i="3"/>
  <c r="M417" i="3"/>
  <c r="K418" i="3"/>
  <c r="M418" i="3"/>
  <c r="K419" i="3"/>
  <c r="M419" i="3"/>
  <c r="K420" i="3"/>
  <c r="M420" i="3"/>
  <c r="K421" i="3"/>
  <c r="M421" i="3"/>
  <c r="K422" i="3"/>
  <c r="M422" i="3"/>
  <c r="K423" i="3"/>
  <c r="M423" i="3"/>
  <c r="K424" i="3"/>
  <c r="M424" i="3"/>
  <c r="K425" i="3"/>
  <c r="M425" i="3"/>
  <c r="K426" i="3"/>
  <c r="M426" i="3"/>
  <c r="K427" i="3"/>
  <c r="M427" i="3"/>
  <c r="K428" i="3"/>
  <c r="M428" i="3"/>
  <c r="K429" i="3"/>
  <c r="M429" i="3"/>
  <c r="K430" i="3"/>
  <c r="M430" i="3"/>
  <c r="K431" i="3"/>
  <c r="M431" i="3"/>
  <c r="K432" i="3"/>
  <c r="M432" i="3"/>
  <c r="K433" i="3"/>
  <c r="M433" i="3"/>
  <c r="K434" i="3"/>
  <c r="M434" i="3"/>
  <c r="K435" i="3"/>
  <c r="M435" i="3"/>
  <c r="K436" i="3"/>
  <c r="M436" i="3"/>
  <c r="K437" i="3"/>
  <c r="M437" i="3"/>
  <c r="K438" i="3"/>
  <c r="M438" i="3"/>
  <c r="K439" i="3"/>
  <c r="M439" i="3"/>
  <c r="K440" i="3"/>
  <c r="M440" i="3"/>
  <c r="K441" i="3"/>
  <c r="M441" i="3"/>
  <c r="K442" i="3"/>
  <c r="M442" i="3"/>
  <c r="K443" i="3"/>
  <c r="M443" i="3"/>
  <c r="K444" i="3"/>
  <c r="M444" i="3"/>
  <c r="K445" i="3"/>
  <c r="M445" i="3"/>
  <c r="K446" i="3"/>
  <c r="M446" i="3"/>
  <c r="K447" i="3"/>
  <c r="M447" i="3"/>
  <c r="K448" i="3"/>
  <c r="M448" i="3"/>
  <c r="K449" i="3"/>
  <c r="M449" i="3"/>
  <c r="K450" i="3"/>
  <c r="M450" i="3"/>
  <c r="K451" i="3"/>
  <c r="M451" i="3"/>
  <c r="K452" i="3"/>
  <c r="M452" i="3"/>
  <c r="K453" i="3"/>
  <c r="M453" i="3"/>
  <c r="K454" i="3"/>
  <c r="M454" i="3"/>
  <c r="K455" i="3"/>
  <c r="M455" i="3"/>
  <c r="K456" i="3"/>
  <c r="M456" i="3"/>
  <c r="K457" i="3"/>
  <c r="M457" i="3"/>
  <c r="K458" i="3"/>
  <c r="M458" i="3"/>
  <c r="K459" i="3"/>
  <c r="M459" i="3"/>
  <c r="K460" i="3"/>
  <c r="M460" i="3"/>
  <c r="K461" i="3"/>
  <c r="M461" i="3"/>
  <c r="K462" i="3"/>
  <c r="M462" i="3"/>
  <c r="K463" i="3"/>
  <c r="M463" i="3"/>
  <c r="K464" i="3"/>
  <c r="M464" i="3"/>
  <c r="K465" i="3"/>
  <c r="M465" i="3"/>
  <c r="K466" i="3"/>
  <c r="M466" i="3"/>
  <c r="K467" i="3"/>
  <c r="M467" i="3"/>
  <c r="K468" i="3"/>
  <c r="M468" i="3"/>
  <c r="K469" i="3"/>
  <c r="M469" i="3"/>
  <c r="K470" i="3"/>
  <c r="M470" i="3"/>
  <c r="K471" i="3"/>
  <c r="M471" i="3"/>
  <c r="K472" i="3"/>
  <c r="M472" i="3"/>
  <c r="K473" i="3"/>
  <c r="M473" i="3"/>
  <c r="K474" i="3"/>
  <c r="M474" i="3"/>
  <c r="K475" i="3"/>
  <c r="M475" i="3"/>
  <c r="K476" i="3"/>
  <c r="M476" i="3"/>
  <c r="K477" i="3"/>
  <c r="M477" i="3"/>
  <c r="K478" i="3"/>
  <c r="M478" i="3"/>
  <c r="K479" i="3"/>
  <c r="M479" i="3"/>
  <c r="K480" i="3"/>
  <c r="M480" i="3"/>
  <c r="K481" i="3"/>
  <c r="M481" i="3"/>
  <c r="K482" i="3"/>
  <c r="M482" i="3"/>
  <c r="K483" i="3"/>
  <c r="M483" i="3"/>
  <c r="K484" i="3"/>
  <c r="M484" i="3"/>
  <c r="K485" i="3"/>
  <c r="M485" i="3"/>
  <c r="K486" i="3"/>
  <c r="M486" i="3"/>
  <c r="K487" i="3"/>
  <c r="M487" i="3"/>
  <c r="K488" i="3"/>
  <c r="M488" i="3"/>
  <c r="K489" i="3"/>
  <c r="M489" i="3"/>
  <c r="K490" i="3"/>
  <c r="M490" i="3"/>
  <c r="K491" i="3"/>
  <c r="M491" i="3"/>
  <c r="K492" i="3"/>
  <c r="M492" i="3"/>
  <c r="K493" i="3"/>
  <c r="M493" i="3"/>
  <c r="K494" i="3"/>
  <c r="M494" i="3"/>
  <c r="K495" i="3"/>
  <c r="M495" i="3"/>
  <c r="K496" i="3"/>
  <c r="M496" i="3"/>
  <c r="K497" i="3"/>
  <c r="M497" i="3"/>
  <c r="K498" i="3"/>
  <c r="M498" i="3"/>
  <c r="K499" i="3"/>
  <c r="M499" i="3"/>
  <c r="K500" i="3"/>
  <c r="M500" i="3"/>
  <c r="K501" i="3"/>
  <c r="M501" i="3"/>
  <c r="K502" i="3"/>
  <c r="M502" i="3"/>
  <c r="K503" i="3"/>
  <c r="M503" i="3"/>
  <c r="K504" i="3"/>
  <c r="M504" i="3"/>
  <c r="K505" i="3"/>
  <c r="M505" i="3"/>
  <c r="K506" i="3"/>
  <c r="M506" i="3"/>
  <c r="K507" i="3"/>
  <c r="M507" i="3"/>
  <c r="K508" i="3"/>
  <c r="M508" i="3"/>
  <c r="K509" i="3"/>
  <c r="M509" i="3"/>
  <c r="K510" i="3"/>
  <c r="M510" i="3"/>
  <c r="K511" i="3"/>
  <c r="M511" i="3"/>
  <c r="K512" i="3"/>
  <c r="M512" i="3"/>
  <c r="K513" i="3"/>
  <c r="M513" i="3"/>
  <c r="K514" i="3"/>
  <c r="M514" i="3"/>
  <c r="K515" i="3"/>
  <c r="M515" i="3"/>
  <c r="K516" i="3"/>
  <c r="M516" i="3"/>
  <c r="K517" i="3"/>
  <c r="M517" i="3"/>
  <c r="K518" i="3"/>
  <c r="M518" i="3"/>
  <c r="K519" i="3"/>
  <c r="M519" i="3"/>
  <c r="K520" i="3"/>
  <c r="M520" i="3"/>
  <c r="K521" i="3"/>
  <c r="M521" i="3"/>
  <c r="K522" i="3"/>
  <c r="M522" i="3"/>
  <c r="K523" i="3"/>
  <c r="M523" i="3"/>
  <c r="K524" i="3"/>
  <c r="M524" i="3"/>
  <c r="K525" i="3"/>
  <c r="M525" i="3"/>
  <c r="K526" i="3"/>
  <c r="M526" i="3"/>
  <c r="K527" i="3"/>
  <c r="M527" i="3"/>
  <c r="K528" i="3"/>
  <c r="M528" i="3"/>
  <c r="K529" i="3"/>
  <c r="M529" i="3"/>
  <c r="K530" i="3"/>
  <c r="M530" i="3"/>
  <c r="K531" i="3"/>
  <c r="M531" i="3"/>
  <c r="K532" i="3"/>
  <c r="M532" i="3"/>
  <c r="K533" i="3"/>
  <c r="M533" i="3"/>
  <c r="K534" i="3"/>
  <c r="M534" i="3"/>
  <c r="K535" i="3"/>
  <c r="M535" i="3"/>
  <c r="K536" i="3"/>
  <c r="M536" i="3"/>
  <c r="K537" i="3"/>
  <c r="M537" i="3"/>
  <c r="K538" i="3"/>
  <c r="M538" i="3"/>
  <c r="K539" i="3"/>
  <c r="M539" i="3"/>
  <c r="K540" i="3"/>
  <c r="M540" i="3"/>
  <c r="K541" i="3"/>
  <c r="M541" i="3"/>
  <c r="K542" i="3"/>
  <c r="M542" i="3"/>
  <c r="K543" i="3"/>
  <c r="M543" i="3"/>
  <c r="K544" i="3"/>
  <c r="M544" i="3"/>
  <c r="K545" i="3"/>
  <c r="M545" i="3"/>
  <c r="K546" i="3"/>
  <c r="M546" i="3"/>
  <c r="K547" i="3"/>
  <c r="M547" i="3"/>
  <c r="K548" i="3"/>
  <c r="M548" i="3"/>
  <c r="K549" i="3"/>
  <c r="M549" i="3"/>
  <c r="K550" i="3"/>
  <c r="M550" i="3"/>
  <c r="K551" i="3"/>
  <c r="M551" i="3"/>
  <c r="K552" i="3"/>
  <c r="M552" i="3"/>
  <c r="K553" i="3"/>
  <c r="M553" i="3"/>
  <c r="K554" i="3"/>
  <c r="M554" i="3"/>
  <c r="K555" i="3"/>
  <c r="M555" i="3"/>
  <c r="K556" i="3"/>
  <c r="M556" i="3"/>
  <c r="K557" i="3"/>
  <c r="M557" i="3"/>
  <c r="K558" i="3"/>
  <c r="M558" i="3"/>
  <c r="K559" i="3"/>
  <c r="M559" i="3"/>
  <c r="K560" i="3"/>
  <c r="M560" i="3"/>
  <c r="K561" i="3"/>
  <c r="M561" i="3"/>
  <c r="K562" i="3"/>
  <c r="M562" i="3"/>
  <c r="K563" i="3"/>
  <c r="M563" i="3"/>
  <c r="K564" i="3"/>
  <c r="M564" i="3"/>
  <c r="K565" i="3"/>
  <c r="M565" i="3"/>
  <c r="K566" i="3"/>
  <c r="M566" i="3"/>
  <c r="K567" i="3"/>
  <c r="M567" i="3"/>
  <c r="K568" i="3"/>
  <c r="M568" i="3"/>
  <c r="K569" i="3"/>
  <c r="M569" i="3"/>
  <c r="K570" i="3"/>
  <c r="M570" i="3"/>
  <c r="K571" i="3"/>
  <c r="M571" i="3"/>
  <c r="K572" i="3"/>
  <c r="M572" i="3"/>
  <c r="K573" i="3"/>
  <c r="M573" i="3"/>
  <c r="K574" i="3"/>
  <c r="M574" i="3"/>
  <c r="K575" i="3"/>
  <c r="M575" i="3"/>
  <c r="K576" i="3"/>
  <c r="M576" i="3"/>
  <c r="K577" i="3"/>
  <c r="M577" i="3"/>
  <c r="K578" i="3"/>
  <c r="M578" i="3"/>
  <c r="K579" i="3"/>
  <c r="M579" i="3"/>
  <c r="K580" i="3"/>
  <c r="M580" i="3"/>
  <c r="K581" i="3"/>
  <c r="M581" i="3"/>
  <c r="K582" i="3"/>
  <c r="M582" i="3"/>
  <c r="K583" i="3"/>
  <c r="M583" i="3"/>
  <c r="K584" i="3"/>
  <c r="M584" i="3"/>
  <c r="K585" i="3"/>
  <c r="M585" i="3"/>
  <c r="K586" i="3"/>
  <c r="M586" i="3"/>
  <c r="K587" i="3"/>
  <c r="M587" i="3"/>
  <c r="K588" i="3"/>
  <c r="M588" i="3"/>
  <c r="K589" i="3"/>
  <c r="M589" i="3"/>
  <c r="K590" i="3"/>
  <c r="M590" i="3"/>
  <c r="K591" i="3"/>
  <c r="M591" i="3"/>
  <c r="K592" i="3"/>
  <c r="M592" i="3"/>
  <c r="K593" i="3"/>
  <c r="M593" i="3"/>
  <c r="K594" i="3"/>
  <c r="M594" i="3"/>
  <c r="K595" i="3"/>
  <c r="M595" i="3"/>
  <c r="K596" i="3"/>
  <c r="M596" i="3"/>
  <c r="K597" i="3"/>
  <c r="M597" i="3"/>
  <c r="K598" i="3"/>
  <c r="M598" i="3"/>
  <c r="K599" i="3"/>
  <c r="M599" i="3"/>
  <c r="K600" i="3"/>
  <c r="M600" i="3"/>
  <c r="K601" i="3"/>
  <c r="M601" i="3"/>
  <c r="K602" i="3"/>
  <c r="M602" i="3"/>
  <c r="K603" i="3"/>
  <c r="M603" i="3"/>
  <c r="K604" i="3"/>
  <c r="M604" i="3"/>
  <c r="K605" i="3"/>
  <c r="M605" i="3"/>
  <c r="K606" i="3"/>
  <c r="M606" i="3"/>
  <c r="K607" i="3"/>
  <c r="M607" i="3"/>
  <c r="K608" i="3"/>
  <c r="M608" i="3"/>
  <c r="K609" i="3"/>
  <c r="M609" i="3"/>
  <c r="K610" i="3"/>
  <c r="M610" i="3"/>
  <c r="K611" i="3"/>
  <c r="M611" i="3"/>
  <c r="K612" i="3"/>
  <c r="M612" i="3"/>
  <c r="K613" i="3"/>
  <c r="M613" i="3"/>
  <c r="K614" i="3"/>
  <c r="M614" i="3"/>
  <c r="K615" i="3"/>
  <c r="M615" i="3"/>
  <c r="K616" i="3"/>
  <c r="M616" i="3"/>
  <c r="K617" i="3"/>
  <c r="M617" i="3"/>
  <c r="K618" i="3"/>
  <c r="M618" i="3"/>
  <c r="K619" i="3"/>
  <c r="M619" i="3"/>
  <c r="K620" i="3"/>
  <c r="M620" i="3"/>
  <c r="K621" i="3"/>
  <c r="M621" i="3"/>
  <c r="K622" i="3"/>
  <c r="M622" i="3"/>
  <c r="K623" i="3"/>
  <c r="M623" i="3"/>
  <c r="K624" i="3"/>
  <c r="M624" i="3"/>
  <c r="K625" i="3"/>
  <c r="M625" i="3"/>
  <c r="K626" i="3"/>
  <c r="M626" i="3"/>
  <c r="K627" i="3"/>
  <c r="M627" i="3"/>
  <c r="K628" i="3"/>
  <c r="M628" i="3"/>
  <c r="K629" i="3"/>
  <c r="M629" i="3"/>
  <c r="K630" i="3"/>
  <c r="M630" i="3"/>
  <c r="K631" i="3"/>
  <c r="M631" i="3"/>
  <c r="K632" i="3"/>
  <c r="M632" i="3"/>
  <c r="K633" i="3"/>
  <c r="M633" i="3"/>
  <c r="K634" i="3"/>
  <c r="M634" i="3"/>
  <c r="K635" i="3"/>
  <c r="M635" i="3"/>
  <c r="K636" i="3"/>
  <c r="M636" i="3"/>
  <c r="K637" i="3"/>
  <c r="M637" i="3"/>
  <c r="K638" i="3"/>
  <c r="M638" i="3"/>
  <c r="K639" i="3"/>
  <c r="M639" i="3"/>
  <c r="K640" i="3"/>
  <c r="M640" i="3"/>
  <c r="K641" i="3"/>
  <c r="M641" i="3"/>
  <c r="K642" i="3"/>
  <c r="M642" i="3"/>
  <c r="K643" i="3"/>
  <c r="M643" i="3"/>
  <c r="K644" i="3"/>
  <c r="M644" i="3"/>
  <c r="K645" i="3"/>
  <c r="M645" i="3"/>
  <c r="K646" i="3"/>
  <c r="M646" i="3"/>
  <c r="K647" i="3"/>
  <c r="M647" i="3"/>
  <c r="K648" i="3"/>
  <c r="M648" i="3"/>
  <c r="K649" i="3"/>
  <c r="M649" i="3"/>
  <c r="K650" i="3"/>
  <c r="M650" i="3"/>
  <c r="K651" i="3"/>
  <c r="M651" i="3"/>
  <c r="K652" i="3"/>
  <c r="M652" i="3"/>
  <c r="K653" i="3"/>
  <c r="M653" i="3"/>
  <c r="K654" i="3"/>
  <c r="M654" i="3"/>
  <c r="K655" i="3"/>
  <c r="M655" i="3"/>
  <c r="K656" i="3"/>
  <c r="M656" i="3"/>
  <c r="K657" i="3"/>
  <c r="M657" i="3"/>
  <c r="K658" i="3"/>
  <c r="M658" i="3"/>
  <c r="K659" i="3"/>
  <c r="M659" i="3"/>
  <c r="K660" i="3"/>
  <c r="M660" i="3"/>
  <c r="K661" i="3"/>
  <c r="M661" i="3"/>
  <c r="K662" i="3"/>
  <c r="M662" i="3"/>
  <c r="K663" i="3"/>
  <c r="M663" i="3"/>
  <c r="K664" i="3"/>
  <c r="M664" i="3"/>
  <c r="K665" i="3"/>
  <c r="M665" i="3"/>
  <c r="K666" i="3"/>
  <c r="M666" i="3"/>
  <c r="K667" i="3"/>
  <c r="M667" i="3"/>
  <c r="K668" i="3"/>
  <c r="M668" i="3"/>
  <c r="K669" i="3"/>
  <c r="M669" i="3"/>
  <c r="K670" i="3"/>
  <c r="M670" i="3"/>
  <c r="K671" i="3"/>
  <c r="M671" i="3"/>
  <c r="K672" i="3"/>
  <c r="M672" i="3"/>
  <c r="K673" i="3"/>
  <c r="M673" i="3"/>
  <c r="K674" i="3"/>
  <c r="M674" i="3"/>
  <c r="K675" i="3"/>
  <c r="M675" i="3"/>
  <c r="K676" i="3"/>
  <c r="M676" i="3"/>
  <c r="K677" i="3"/>
  <c r="M677" i="3"/>
  <c r="K678" i="3"/>
  <c r="M678" i="3"/>
  <c r="K679" i="3"/>
  <c r="M679" i="3"/>
  <c r="K680" i="3"/>
  <c r="M680" i="3"/>
  <c r="K681" i="3"/>
  <c r="M681" i="3"/>
  <c r="K682" i="3"/>
  <c r="M682" i="3"/>
  <c r="K683" i="3"/>
  <c r="M683" i="3"/>
  <c r="K684" i="3"/>
  <c r="M684" i="3"/>
  <c r="K685" i="3"/>
  <c r="M685" i="3"/>
  <c r="K686" i="3"/>
  <c r="M686" i="3"/>
  <c r="K687" i="3"/>
  <c r="M687" i="3"/>
  <c r="K688" i="3"/>
  <c r="M688" i="3"/>
  <c r="K689" i="3"/>
  <c r="M689" i="3"/>
  <c r="K690" i="3"/>
  <c r="M690" i="3"/>
  <c r="K691" i="3"/>
  <c r="M691" i="3"/>
  <c r="K692" i="3"/>
  <c r="M692" i="3"/>
  <c r="K693" i="3"/>
  <c r="M693" i="3"/>
  <c r="K694" i="3"/>
  <c r="M694" i="3"/>
  <c r="K695" i="3"/>
  <c r="M695" i="3"/>
  <c r="K696" i="3"/>
  <c r="M696" i="3"/>
  <c r="K697" i="3"/>
  <c r="M697" i="3"/>
  <c r="K698" i="3"/>
  <c r="M698" i="3"/>
  <c r="K699" i="3"/>
  <c r="M699" i="3"/>
  <c r="K700" i="3"/>
  <c r="M700" i="3"/>
  <c r="K701" i="3"/>
  <c r="M701" i="3"/>
  <c r="K702" i="3"/>
  <c r="M702" i="3"/>
  <c r="K703" i="3"/>
  <c r="M703" i="3"/>
  <c r="K704" i="3"/>
  <c r="M704" i="3"/>
  <c r="K705" i="3"/>
  <c r="M705" i="3"/>
  <c r="K706" i="3"/>
  <c r="M706" i="3"/>
  <c r="K707" i="3"/>
  <c r="M707" i="3"/>
  <c r="K708" i="3"/>
  <c r="M708" i="3"/>
  <c r="K709" i="3"/>
  <c r="M709" i="3"/>
  <c r="K710" i="3"/>
  <c r="M710" i="3"/>
  <c r="K711" i="3"/>
  <c r="M711" i="3"/>
  <c r="K712" i="3"/>
  <c r="M712" i="3"/>
  <c r="K713" i="3"/>
  <c r="M713" i="3"/>
  <c r="K714" i="3"/>
  <c r="M714" i="3"/>
  <c r="K715" i="3"/>
  <c r="M715" i="3"/>
  <c r="K716" i="3"/>
  <c r="M716" i="3"/>
  <c r="K717" i="3"/>
  <c r="M717" i="3"/>
  <c r="K718" i="3"/>
  <c r="M718" i="3"/>
  <c r="K719" i="3"/>
  <c r="M719" i="3"/>
  <c r="K720" i="3"/>
  <c r="M720" i="3"/>
  <c r="K721" i="3"/>
  <c r="M721" i="3"/>
  <c r="K722" i="3"/>
  <c r="M722" i="3"/>
  <c r="K723" i="3"/>
  <c r="M723" i="3"/>
  <c r="K724" i="3"/>
  <c r="M724" i="3"/>
  <c r="K725" i="3"/>
  <c r="M725" i="3"/>
  <c r="K726" i="3"/>
  <c r="M726" i="3"/>
  <c r="K727" i="3"/>
  <c r="M727" i="3"/>
  <c r="K728" i="3"/>
  <c r="M728" i="3"/>
  <c r="K729" i="3"/>
  <c r="M729" i="3"/>
  <c r="K730" i="3"/>
  <c r="M730" i="3"/>
  <c r="K731" i="3"/>
  <c r="M731" i="3"/>
  <c r="K732" i="3"/>
  <c r="M732" i="3"/>
  <c r="K733" i="3"/>
  <c r="M733" i="3"/>
  <c r="K734" i="3"/>
  <c r="M734" i="3"/>
  <c r="K735" i="3"/>
  <c r="M735" i="3"/>
  <c r="K736" i="3"/>
  <c r="M736" i="3"/>
  <c r="K737" i="3"/>
  <c r="M737" i="3"/>
  <c r="K738" i="3"/>
  <c r="M738" i="3"/>
  <c r="K739" i="3"/>
  <c r="M739" i="3"/>
  <c r="K740" i="3"/>
  <c r="M740" i="3"/>
  <c r="K741" i="3"/>
  <c r="M741" i="3"/>
  <c r="K742" i="3"/>
  <c r="M742" i="3"/>
  <c r="K743" i="3"/>
  <c r="M743" i="3"/>
  <c r="K744" i="3"/>
  <c r="M744" i="3"/>
  <c r="K745" i="3"/>
  <c r="M745" i="3"/>
  <c r="K746" i="3"/>
  <c r="M746" i="3"/>
  <c r="K747" i="3"/>
  <c r="M747" i="3"/>
  <c r="K748" i="3"/>
  <c r="M748" i="3"/>
  <c r="K749" i="3"/>
  <c r="M749" i="3"/>
  <c r="K750" i="3"/>
  <c r="M750" i="3"/>
  <c r="K751" i="3"/>
  <c r="M751" i="3"/>
  <c r="K752" i="3"/>
  <c r="M752" i="3"/>
  <c r="K753" i="3"/>
  <c r="M753" i="3"/>
  <c r="K754" i="3"/>
  <c r="M754" i="3"/>
  <c r="K755" i="3"/>
  <c r="M755" i="3"/>
  <c r="K756" i="3"/>
  <c r="M756" i="3"/>
  <c r="K757" i="3"/>
  <c r="M757" i="3"/>
  <c r="K758" i="3"/>
  <c r="M758" i="3"/>
  <c r="K759" i="3"/>
  <c r="M759" i="3"/>
  <c r="K760" i="3"/>
  <c r="M760" i="3"/>
  <c r="K761" i="3"/>
  <c r="M761" i="3"/>
  <c r="K762" i="3"/>
  <c r="M762" i="3"/>
  <c r="K763" i="3"/>
  <c r="M763" i="3"/>
  <c r="K764" i="3"/>
  <c r="M764" i="3"/>
  <c r="K765" i="3"/>
  <c r="M765" i="3"/>
  <c r="K766" i="3"/>
  <c r="M766" i="3"/>
  <c r="K767" i="3"/>
  <c r="M767" i="3"/>
  <c r="K768" i="3"/>
  <c r="M768" i="3"/>
  <c r="K769" i="3"/>
  <c r="M769" i="3"/>
  <c r="K770" i="3"/>
  <c r="M770" i="3"/>
  <c r="K771" i="3"/>
  <c r="M771" i="3"/>
  <c r="K772" i="3"/>
  <c r="M772" i="3"/>
  <c r="K773" i="3"/>
  <c r="M773" i="3"/>
  <c r="K774" i="3"/>
  <c r="M774" i="3"/>
  <c r="K775" i="3"/>
  <c r="M775" i="3"/>
  <c r="K776" i="3"/>
  <c r="M776" i="3"/>
  <c r="K777" i="3"/>
  <c r="M777" i="3"/>
  <c r="K778" i="3"/>
  <c r="M778" i="3"/>
  <c r="K779" i="3"/>
  <c r="M779" i="3"/>
  <c r="K780" i="3"/>
  <c r="M780" i="3"/>
  <c r="K781" i="3"/>
  <c r="M781" i="3"/>
  <c r="K782" i="3"/>
  <c r="M782" i="3"/>
  <c r="K783" i="3"/>
  <c r="M783" i="3"/>
  <c r="K784" i="3"/>
  <c r="M784" i="3"/>
  <c r="K785" i="3"/>
  <c r="M785" i="3"/>
  <c r="K786" i="3"/>
  <c r="M786" i="3"/>
  <c r="K787" i="3"/>
  <c r="M787" i="3"/>
  <c r="K788" i="3"/>
  <c r="M788" i="3"/>
  <c r="K789" i="3"/>
  <c r="M789" i="3"/>
  <c r="K790" i="3"/>
  <c r="M790" i="3"/>
  <c r="K791" i="3"/>
  <c r="M791" i="3"/>
  <c r="K792" i="3"/>
  <c r="M792" i="3"/>
  <c r="K793" i="3"/>
  <c r="M793" i="3"/>
  <c r="K794" i="3"/>
  <c r="M794" i="3"/>
  <c r="K795" i="3"/>
  <c r="M795" i="3"/>
  <c r="K796" i="3"/>
  <c r="M796" i="3"/>
  <c r="K797" i="3"/>
  <c r="M797" i="3"/>
  <c r="K798" i="3"/>
  <c r="M798" i="3"/>
  <c r="K799" i="3"/>
  <c r="M799" i="3"/>
  <c r="K800" i="3"/>
  <c r="M800" i="3"/>
  <c r="K801" i="3"/>
  <c r="M801" i="3"/>
  <c r="K802" i="3"/>
  <c r="M802" i="3"/>
  <c r="K803" i="3"/>
  <c r="M803" i="3"/>
  <c r="K804" i="3"/>
  <c r="M804" i="3"/>
  <c r="K805" i="3"/>
  <c r="M805" i="3"/>
  <c r="K806" i="3"/>
  <c r="M806" i="3"/>
  <c r="K807" i="3"/>
  <c r="M807" i="3"/>
  <c r="K808" i="3"/>
  <c r="M808" i="3"/>
  <c r="K809" i="3"/>
  <c r="M809" i="3"/>
  <c r="K810" i="3"/>
  <c r="M810" i="3"/>
  <c r="K811" i="3"/>
  <c r="M811" i="3"/>
  <c r="K812" i="3"/>
  <c r="M812" i="3"/>
  <c r="K813" i="3"/>
  <c r="M813" i="3"/>
  <c r="K814" i="3"/>
  <c r="M814" i="3"/>
  <c r="K815" i="3"/>
  <c r="M815" i="3"/>
  <c r="K816" i="3"/>
  <c r="M816" i="3"/>
  <c r="K817" i="3"/>
  <c r="M817" i="3"/>
  <c r="K818" i="3"/>
  <c r="M818" i="3"/>
  <c r="K819" i="3"/>
  <c r="M819" i="3"/>
  <c r="K820" i="3"/>
  <c r="M820" i="3"/>
  <c r="K821" i="3"/>
  <c r="M821" i="3"/>
  <c r="K822" i="3"/>
  <c r="M822" i="3"/>
  <c r="K823" i="3"/>
  <c r="M823" i="3"/>
  <c r="K824" i="3"/>
  <c r="M824" i="3"/>
  <c r="K825" i="3"/>
  <c r="M825" i="3"/>
  <c r="K826" i="3"/>
  <c r="M826" i="3"/>
  <c r="K827" i="3"/>
  <c r="M827" i="3"/>
  <c r="K828" i="3"/>
  <c r="M828" i="3"/>
  <c r="K829" i="3"/>
  <c r="M829" i="3"/>
  <c r="K830" i="3"/>
  <c r="M830" i="3"/>
  <c r="K831" i="3"/>
  <c r="M831" i="3"/>
  <c r="K832" i="3"/>
  <c r="M832" i="3"/>
  <c r="K833" i="3"/>
  <c r="M833" i="3"/>
  <c r="K834" i="3"/>
  <c r="M834" i="3"/>
  <c r="K835" i="3"/>
  <c r="M835" i="3"/>
  <c r="K836" i="3"/>
  <c r="M836" i="3"/>
  <c r="K837" i="3"/>
  <c r="M837" i="3"/>
  <c r="K838" i="3"/>
  <c r="M838" i="3"/>
  <c r="K839" i="3"/>
  <c r="M839" i="3"/>
  <c r="K840" i="3"/>
  <c r="M840" i="3"/>
  <c r="K841" i="3"/>
  <c r="M841" i="3"/>
  <c r="K842" i="3"/>
  <c r="M842" i="3"/>
  <c r="K843" i="3"/>
  <c r="M843" i="3"/>
  <c r="K844" i="3"/>
  <c r="M844" i="3"/>
  <c r="K845" i="3"/>
  <c r="M845" i="3"/>
  <c r="K846" i="3"/>
  <c r="M846" i="3"/>
  <c r="K847" i="3"/>
  <c r="M847" i="3"/>
  <c r="K848" i="3"/>
  <c r="M848" i="3"/>
  <c r="K849" i="3"/>
  <c r="M849" i="3"/>
  <c r="K850" i="3"/>
  <c r="M850" i="3"/>
  <c r="K851" i="3"/>
  <c r="M851" i="3"/>
  <c r="K852" i="3"/>
  <c r="M852" i="3"/>
  <c r="K853" i="3"/>
  <c r="M853" i="3"/>
  <c r="K854" i="3"/>
  <c r="M854" i="3"/>
  <c r="K855" i="3"/>
  <c r="M855" i="3"/>
  <c r="K856" i="3"/>
  <c r="M856" i="3"/>
  <c r="K857" i="3"/>
  <c r="M857" i="3"/>
  <c r="K858" i="3"/>
  <c r="M858" i="3"/>
  <c r="K859" i="3"/>
  <c r="M859" i="3"/>
  <c r="K860" i="3"/>
  <c r="M860" i="3"/>
  <c r="K861" i="3"/>
  <c r="M861" i="3"/>
  <c r="K862" i="3"/>
  <c r="M862" i="3"/>
  <c r="K863" i="3"/>
  <c r="M863" i="3"/>
  <c r="K864" i="3"/>
  <c r="M864" i="3"/>
  <c r="K865" i="3"/>
  <c r="M865" i="3"/>
  <c r="K866" i="3"/>
  <c r="M866" i="3"/>
  <c r="K867" i="3"/>
  <c r="M867" i="3"/>
  <c r="K868" i="3"/>
  <c r="M868" i="3"/>
  <c r="K869" i="3"/>
  <c r="M869" i="3"/>
  <c r="K870" i="3"/>
  <c r="M870" i="3"/>
  <c r="K871" i="3"/>
  <c r="M871" i="3"/>
  <c r="K872" i="3"/>
  <c r="M872" i="3"/>
  <c r="K873" i="3"/>
  <c r="M873" i="3"/>
  <c r="K874" i="3"/>
  <c r="M874" i="3"/>
  <c r="K875" i="3"/>
  <c r="M875" i="3"/>
  <c r="K876" i="3"/>
  <c r="M876" i="3"/>
  <c r="K877" i="3"/>
  <c r="M877" i="3"/>
  <c r="K878" i="3"/>
  <c r="M878" i="3"/>
  <c r="K879" i="3"/>
  <c r="M879" i="3"/>
  <c r="K880" i="3"/>
  <c r="M880" i="3"/>
  <c r="K881" i="3"/>
  <c r="M881" i="3"/>
  <c r="K882" i="3"/>
  <c r="M882" i="3"/>
  <c r="K883" i="3"/>
  <c r="M883" i="3"/>
  <c r="K884" i="3"/>
  <c r="M884" i="3"/>
  <c r="K885" i="3"/>
  <c r="M885" i="3"/>
  <c r="K886" i="3"/>
  <c r="M886" i="3"/>
  <c r="K887" i="3"/>
  <c r="M887" i="3"/>
  <c r="K888" i="3"/>
  <c r="M888" i="3"/>
  <c r="K889" i="3"/>
  <c r="M889" i="3"/>
  <c r="K890" i="3"/>
  <c r="M890" i="3"/>
  <c r="K891" i="3"/>
  <c r="M891" i="3"/>
  <c r="K892" i="3"/>
  <c r="M892" i="3"/>
  <c r="K893" i="3"/>
  <c r="M893" i="3"/>
  <c r="K894" i="3"/>
  <c r="M894" i="3"/>
  <c r="K895" i="3"/>
  <c r="M895" i="3"/>
  <c r="K896" i="3"/>
  <c r="M896" i="3"/>
  <c r="K897" i="3"/>
  <c r="M897" i="3"/>
  <c r="K898" i="3"/>
  <c r="M898" i="3"/>
  <c r="K899" i="3"/>
  <c r="M899" i="3"/>
  <c r="K900" i="3"/>
  <c r="M900" i="3"/>
  <c r="K901" i="3"/>
  <c r="M901" i="3"/>
  <c r="K902" i="3"/>
  <c r="M902" i="3"/>
  <c r="K903" i="3"/>
  <c r="M903" i="3"/>
  <c r="K904" i="3"/>
  <c r="M904" i="3"/>
  <c r="K905" i="3"/>
  <c r="M905" i="3"/>
  <c r="K906" i="3"/>
  <c r="M906" i="3"/>
  <c r="K907" i="3"/>
  <c r="M907" i="3"/>
  <c r="K908" i="3"/>
  <c r="M908" i="3"/>
  <c r="K909" i="3"/>
  <c r="M909" i="3"/>
  <c r="K910" i="3"/>
  <c r="M910" i="3"/>
  <c r="K911" i="3"/>
  <c r="M911" i="3"/>
  <c r="K912" i="3"/>
  <c r="M912" i="3"/>
  <c r="K913" i="3"/>
  <c r="M913" i="3"/>
  <c r="K914" i="3"/>
  <c r="M914" i="3"/>
  <c r="K915" i="3"/>
  <c r="M915" i="3"/>
  <c r="K916" i="3"/>
  <c r="M916" i="3"/>
  <c r="K917" i="3"/>
  <c r="M917" i="3"/>
  <c r="K918" i="3"/>
  <c r="M918" i="3"/>
  <c r="K919" i="3"/>
  <c r="M919" i="3"/>
  <c r="K920" i="3"/>
  <c r="M920" i="3"/>
  <c r="K921" i="3"/>
  <c r="M921" i="3"/>
  <c r="K922" i="3"/>
  <c r="M922" i="3"/>
  <c r="K923" i="3"/>
  <c r="M923" i="3"/>
  <c r="K924" i="3"/>
  <c r="M924" i="3"/>
  <c r="K925" i="3"/>
  <c r="M925" i="3"/>
  <c r="K926" i="3"/>
  <c r="M926" i="3"/>
  <c r="K927" i="3"/>
  <c r="M927" i="3"/>
  <c r="K928" i="3"/>
  <c r="M928" i="3"/>
  <c r="K929" i="3"/>
  <c r="M929" i="3"/>
  <c r="K930" i="3"/>
  <c r="M930" i="3"/>
  <c r="K931" i="3"/>
  <c r="M931" i="3"/>
  <c r="K932" i="3"/>
  <c r="M932" i="3"/>
  <c r="K933" i="3"/>
  <c r="M933" i="3"/>
  <c r="K934" i="3"/>
  <c r="M934" i="3"/>
  <c r="K935" i="3"/>
  <c r="M935" i="3"/>
  <c r="K936" i="3"/>
  <c r="M936" i="3"/>
  <c r="K937" i="3"/>
  <c r="M937" i="3"/>
  <c r="K938" i="3"/>
  <c r="M938" i="3"/>
  <c r="K939" i="3"/>
  <c r="M939" i="3"/>
  <c r="K940" i="3"/>
  <c r="M940" i="3"/>
  <c r="K941" i="3"/>
  <c r="M941" i="3"/>
  <c r="K942" i="3"/>
  <c r="M942" i="3"/>
  <c r="K943" i="3"/>
  <c r="M943" i="3"/>
  <c r="K944" i="3"/>
  <c r="M944" i="3"/>
  <c r="K945" i="3"/>
  <c r="M945" i="3"/>
  <c r="K946" i="3"/>
  <c r="M946" i="3"/>
  <c r="K947" i="3"/>
  <c r="M947" i="3"/>
  <c r="K948" i="3"/>
  <c r="M948" i="3"/>
  <c r="K949" i="3"/>
  <c r="M949" i="3"/>
  <c r="K950" i="3"/>
  <c r="M950" i="3"/>
  <c r="K951" i="3"/>
  <c r="M951" i="3"/>
  <c r="K952" i="3"/>
  <c r="M952" i="3"/>
  <c r="K953" i="3"/>
  <c r="M953" i="3"/>
  <c r="K954" i="3"/>
  <c r="M954" i="3"/>
  <c r="K955" i="3"/>
  <c r="M955" i="3"/>
  <c r="K956" i="3"/>
  <c r="M956" i="3"/>
  <c r="K957" i="3"/>
  <c r="M957" i="3"/>
  <c r="K958" i="3"/>
  <c r="M958" i="3"/>
  <c r="K959" i="3"/>
  <c r="M959" i="3"/>
  <c r="K960" i="3"/>
  <c r="M960" i="3"/>
  <c r="K961" i="3"/>
  <c r="M961" i="3"/>
  <c r="K962" i="3"/>
  <c r="M962" i="3"/>
  <c r="K963" i="3"/>
  <c r="M963" i="3"/>
  <c r="K964" i="3"/>
  <c r="M964" i="3"/>
  <c r="K965" i="3"/>
  <c r="M965" i="3"/>
  <c r="K966" i="3"/>
  <c r="M966" i="3"/>
  <c r="K967" i="3"/>
  <c r="M967" i="3"/>
  <c r="K968" i="3"/>
  <c r="M968" i="3"/>
  <c r="K969" i="3"/>
  <c r="M969" i="3"/>
  <c r="K970" i="3"/>
  <c r="M970" i="3"/>
  <c r="K971" i="3"/>
  <c r="M971" i="3"/>
  <c r="K972" i="3"/>
  <c r="M972" i="3"/>
  <c r="K973" i="3"/>
  <c r="M973" i="3"/>
  <c r="K974" i="3"/>
  <c r="M974" i="3"/>
  <c r="K975" i="3"/>
  <c r="M975" i="3"/>
  <c r="K976" i="3"/>
  <c r="M976" i="3"/>
  <c r="K977" i="3"/>
  <c r="M977" i="3"/>
  <c r="K978" i="3"/>
  <c r="M978" i="3"/>
  <c r="K979" i="3"/>
  <c r="M979" i="3"/>
  <c r="K980" i="3"/>
  <c r="M980" i="3"/>
  <c r="K981" i="3"/>
  <c r="M981" i="3"/>
  <c r="K982" i="3"/>
  <c r="M982" i="3"/>
  <c r="K983" i="3"/>
  <c r="M983" i="3"/>
  <c r="K984" i="3"/>
  <c r="M984" i="3"/>
  <c r="K985" i="3"/>
  <c r="M985" i="3"/>
  <c r="K986" i="3"/>
  <c r="M986" i="3"/>
  <c r="K987" i="3"/>
  <c r="M987" i="3"/>
  <c r="K988" i="3"/>
  <c r="M988" i="3"/>
  <c r="K989" i="3"/>
  <c r="M989" i="3"/>
  <c r="K990" i="3"/>
  <c r="M990" i="3"/>
  <c r="K991" i="3"/>
  <c r="M991" i="3"/>
  <c r="K992" i="3"/>
  <c r="M992" i="3"/>
  <c r="K993" i="3"/>
  <c r="M993" i="3"/>
  <c r="K994" i="3"/>
  <c r="M994" i="3"/>
  <c r="K995" i="3"/>
  <c r="M995" i="3"/>
  <c r="K996" i="3"/>
  <c r="M996" i="3"/>
  <c r="K997" i="3"/>
  <c r="M997" i="3"/>
  <c r="K998" i="3"/>
  <c r="M998" i="3"/>
  <c r="K999" i="3"/>
  <c r="M999" i="3"/>
  <c r="K1000" i="3"/>
  <c r="M1000" i="3"/>
  <c r="K1001" i="3"/>
  <c r="M1001" i="3"/>
  <c r="K1002" i="3"/>
  <c r="M1002" i="3"/>
  <c r="K1003" i="3"/>
  <c r="M1003" i="3"/>
  <c r="K1004" i="3"/>
  <c r="M1004" i="3"/>
  <c r="K1005" i="3"/>
  <c r="M1005" i="3"/>
  <c r="K1006" i="3"/>
  <c r="M1006" i="3"/>
  <c r="K1007" i="3"/>
  <c r="M1007" i="3"/>
  <c r="K1008" i="3"/>
  <c r="M1008" i="3"/>
  <c r="K1009" i="3"/>
  <c r="M1009" i="3"/>
  <c r="K1010" i="3"/>
  <c r="M1010" i="3"/>
  <c r="K1011" i="3"/>
  <c r="M1011" i="3"/>
  <c r="K1012" i="3"/>
  <c r="M1012" i="3"/>
  <c r="K1013" i="3"/>
  <c r="M1013" i="3"/>
  <c r="K1014" i="3"/>
  <c r="M1014" i="3"/>
  <c r="K1015" i="3"/>
  <c r="M1015" i="3"/>
  <c r="K1016" i="3"/>
  <c r="M1016" i="3"/>
  <c r="K1017" i="3"/>
  <c r="M1017" i="3"/>
  <c r="K1018" i="3"/>
  <c r="M1018" i="3"/>
  <c r="K1019" i="3"/>
  <c r="M1019" i="3"/>
  <c r="K1020" i="3"/>
  <c r="M1020" i="3"/>
  <c r="K1021" i="3"/>
  <c r="M1021" i="3"/>
  <c r="K1022" i="3"/>
  <c r="M1022" i="3"/>
  <c r="K1023" i="3"/>
  <c r="M1023" i="3"/>
  <c r="K1024" i="3"/>
  <c r="M1024" i="3"/>
  <c r="K1025" i="3"/>
  <c r="M1025" i="3"/>
  <c r="K1026" i="3"/>
  <c r="M1026" i="3"/>
  <c r="K1027" i="3"/>
  <c r="M1027" i="3"/>
  <c r="K1028" i="3"/>
  <c r="M1028" i="3"/>
  <c r="K1029" i="3"/>
  <c r="M1029" i="3"/>
  <c r="K1030" i="3"/>
  <c r="M1030" i="3"/>
  <c r="K1031" i="3"/>
  <c r="M1031" i="3"/>
  <c r="K1032" i="3"/>
  <c r="M1032" i="3"/>
  <c r="K1033" i="3"/>
  <c r="M1033" i="3"/>
  <c r="K1034" i="3"/>
  <c r="M1034" i="3"/>
  <c r="K1035" i="3"/>
  <c r="M1035" i="3"/>
  <c r="K1036" i="3"/>
  <c r="M1036" i="3"/>
  <c r="K1037" i="3"/>
  <c r="M1037" i="3"/>
  <c r="K1038" i="3"/>
  <c r="M1038" i="3"/>
  <c r="K1039" i="3"/>
  <c r="M1039" i="3"/>
  <c r="K1040" i="3"/>
  <c r="M1040" i="3"/>
  <c r="K1041" i="3"/>
  <c r="M1041" i="3"/>
  <c r="K1042" i="3"/>
  <c r="M1042" i="3"/>
  <c r="K1043" i="3"/>
  <c r="M1043" i="3"/>
  <c r="K1044" i="3"/>
  <c r="M1044" i="3"/>
  <c r="K1045" i="3"/>
  <c r="M1045" i="3"/>
  <c r="K1046" i="3"/>
  <c r="M1046" i="3"/>
  <c r="K1047" i="3"/>
  <c r="M1047" i="3"/>
  <c r="K1048" i="3"/>
  <c r="M1048" i="3"/>
  <c r="K1049" i="3"/>
  <c r="M1049" i="3"/>
  <c r="K1050" i="3"/>
  <c r="M1050" i="3"/>
  <c r="K1051" i="3"/>
  <c r="M1051" i="3"/>
  <c r="K1052" i="3"/>
  <c r="M1052" i="3"/>
  <c r="K1053" i="3"/>
  <c r="M1053" i="3"/>
  <c r="K1054" i="3"/>
  <c r="M1054" i="3"/>
  <c r="K1055" i="3"/>
  <c r="M1055" i="3"/>
  <c r="K1056" i="3"/>
  <c r="M1056" i="3"/>
  <c r="K1057" i="3"/>
  <c r="M1057" i="3"/>
  <c r="K1058" i="3"/>
  <c r="M1058" i="3"/>
  <c r="K1059" i="3"/>
  <c r="M1059" i="3"/>
  <c r="K1060" i="3"/>
  <c r="M1060" i="3"/>
  <c r="K1061" i="3"/>
  <c r="M1061" i="3"/>
  <c r="K1062" i="3"/>
  <c r="M1062" i="3"/>
  <c r="K1063" i="3"/>
  <c r="M1063" i="3"/>
  <c r="K1064" i="3"/>
  <c r="M1064" i="3"/>
  <c r="K1065" i="3"/>
  <c r="M1065" i="3"/>
  <c r="K1066" i="3"/>
  <c r="M1066" i="3"/>
  <c r="K1067" i="3"/>
  <c r="M1067" i="3"/>
  <c r="K1068" i="3"/>
  <c r="M1068" i="3"/>
  <c r="K1069" i="3"/>
  <c r="M1069" i="3"/>
  <c r="K1070" i="3"/>
  <c r="M1070" i="3"/>
  <c r="K1071" i="3"/>
  <c r="M1071" i="3"/>
  <c r="K1072" i="3"/>
  <c r="M1072" i="3"/>
  <c r="K1073" i="3"/>
  <c r="M1073" i="3"/>
  <c r="K1074" i="3"/>
  <c r="M1074" i="3"/>
  <c r="K1075" i="3"/>
  <c r="M1075" i="3"/>
  <c r="K1076" i="3"/>
  <c r="M1076" i="3"/>
  <c r="K1077" i="3"/>
  <c r="M1077" i="3"/>
  <c r="K1078" i="3"/>
  <c r="M1078" i="3"/>
  <c r="K1079" i="3"/>
  <c r="M1079" i="3"/>
  <c r="K1080" i="3"/>
  <c r="M1080" i="3"/>
  <c r="K1081" i="3"/>
  <c r="M1081" i="3"/>
  <c r="K1082" i="3"/>
  <c r="M1082" i="3"/>
  <c r="K1083" i="3"/>
  <c r="M1083" i="3"/>
  <c r="K1084" i="3"/>
  <c r="M1084" i="3"/>
  <c r="K1085" i="3"/>
  <c r="M1085" i="3"/>
  <c r="K1086" i="3"/>
  <c r="M1086" i="3"/>
  <c r="K1087" i="3"/>
  <c r="M1087" i="3"/>
  <c r="K1088" i="3"/>
  <c r="M1088" i="3"/>
  <c r="K1089" i="3"/>
  <c r="M1089" i="3"/>
  <c r="K1090" i="3"/>
  <c r="M1090" i="3"/>
  <c r="K1091" i="3"/>
  <c r="M1091" i="3"/>
  <c r="K1092" i="3"/>
  <c r="M1092" i="3"/>
  <c r="K1093" i="3"/>
  <c r="M1093" i="3"/>
  <c r="K1094" i="3"/>
  <c r="M1094" i="3"/>
  <c r="K1095" i="3"/>
  <c r="M1095" i="3"/>
  <c r="K1096" i="3"/>
  <c r="M1096" i="3"/>
  <c r="K1097" i="3"/>
  <c r="M1097" i="3"/>
  <c r="K1098" i="3"/>
  <c r="M1098" i="3"/>
  <c r="K1099" i="3"/>
  <c r="M1099" i="3"/>
  <c r="K1100" i="3"/>
  <c r="M1100" i="3"/>
  <c r="K1101" i="3"/>
  <c r="M1101" i="3"/>
  <c r="K1102" i="3"/>
  <c r="M1102" i="3"/>
  <c r="K1103" i="3"/>
  <c r="M1103" i="3"/>
  <c r="K1104" i="3"/>
  <c r="M1104" i="3"/>
  <c r="K1105" i="3"/>
  <c r="M1105" i="3"/>
  <c r="K1106" i="3"/>
  <c r="M1106" i="3"/>
  <c r="K1107" i="3"/>
  <c r="M1107" i="3"/>
  <c r="K1108" i="3"/>
  <c r="M1108" i="3"/>
  <c r="K1109" i="3"/>
  <c r="M1109" i="3"/>
  <c r="K1110" i="3"/>
  <c r="M1110" i="3"/>
  <c r="K1111" i="3"/>
  <c r="M1111" i="3"/>
  <c r="K1112" i="3"/>
  <c r="M1112" i="3"/>
  <c r="K1113" i="3"/>
  <c r="M1113" i="3"/>
  <c r="K1114" i="3"/>
  <c r="M1114" i="3"/>
  <c r="K1115" i="3"/>
  <c r="M1115" i="3"/>
  <c r="K1116" i="3"/>
  <c r="M1116" i="3"/>
  <c r="K1117" i="3"/>
  <c r="M1117" i="3"/>
  <c r="K1118" i="3"/>
  <c r="M1118" i="3"/>
  <c r="K1119" i="3"/>
  <c r="M1119" i="3"/>
  <c r="K1120" i="3"/>
  <c r="M1120" i="3"/>
  <c r="K1121" i="3"/>
  <c r="M1121" i="3"/>
  <c r="K1122" i="3"/>
  <c r="M1122" i="3"/>
  <c r="K1123" i="3"/>
  <c r="M1123" i="3"/>
  <c r="K1124" i="3"/>
  <c r="M1124" i="3"/>
  <c r="K1125" i="3"/>
  <c r="M1125" i="3"/>
  <c r="K1126" i="3"/>
  <c r="M1126" i="3"/>
  <c r="K1127" i="3"/>
  <c r="M1127" i="3"/>
  <c r="K1128" i="3"/>
  <c r="M1128" i="3"/>
  <c r="K1129" i="3"/>
  <c r="M1129" i="3"/>
  <c r="K1130" i="3"/>
  <c r="M1130" i="3"/>
  <c r="K1131" i="3"/>
  <c r="M1131" i="3"/>
  <c r="K1132" i="3"/>
  <c r="M1132" i="3"/>
  <c r="K1133" i="3"/>
  <c r="M1133" i="3"/>
  <c r="K1134" i="3"/>
  <c r="M1134" i="3"/>
  <c r="K1135" i="3"/>
  <c r="M1135" i="3"/>
  <c r="K1136" i="3"/>
  <c r="M1136" i="3"/>
  <c r="K1137" i="3"/>
  <c r="M1137" i="3"/>
  <c r="K1138" i="3"/>
  <c r="M1138" i="3"/>
  <c r="K1139" i="3"/>
  <c r="M1139" i="3"/>
  <c r="K1140" i="3"/>
  <c r="M1140" i="3"/>
  <c r="K1141" i="3"/>
  <c r="M1141" i="3"/>
  <c r="K1142" i="3"/>
  <c r="M1142" i="3"/>
  <c r="K1143" i="3"/>
  <c r="M1143" i="3"/>
  <c r="K1144" i="3"/>
  <c r="M1144" i="3"/>
  <c r="K1145" i="3"/>
  <c r="M1145" i="3"/>
  <c r="K1146" i="3"/>
  <c r="M1146" i="3"/>
  <c r="K1147" i="3"/>
  <c r="M1147" i="3"/>
  <c r="K1148" i="3"/>
  <c r="M1148" i="3"/>
  <c r="K1149" i="3"/>
  <c r="M1149" i="3"/>
  <c r="K1150" i="3"/>
  <c r="M1150" i="3"/>
  <c r="K1151" i="3"/>
  <c r="M1151" i="3"/>
  <c r="K1152" i="3"/>
  <c r="M1152" i="3"/>
  <c r="K1153" i="3"/>
  <c r="M1153" i="3"/>
  <c r="K1154" i="3"/>
  <c r="M1154" i="3"/>
  <c r="K1155" i="3"/>
  <c r="M1155" i="3"/>
  <c r="K1156" i="3"/>
  <c r="M1156" i="3"/>
  <c r="K1157" i="3"/>
  <c r="M1157" i="3"/>
  <c r="K1158" i="3"/>
  <c r="M1158" i="3"/>
  <c r="K1159" i="3"/>
  <c r="M1159" i="3"/>
  <c r="K1160" i="3"/>
  <c r="M1160" i="3"/>
  <c r="K1161" i="3"/>
  <c r="M1161" i="3"/>
  <c r="K1162" i="3"/>
  <c r="M1162" i="3"/>
  <c r="K1163" i="3"/>
  <c r="M1163" i="3"/>
  <c r="K1164" i="3"/>
  <c r="M1164" i="3"/>
  <c r="K1165" i="3"/>
  <c r="M1165" i="3"/>
  <c r="K1166" i="3"/>
  <c r="M1166" i="3"/>
  <c r="K1167" i="3"/>
  <c r="M1167" i="3"/>
  <c r="K1168" i="3"/>
  <c r="M1168" i="3"/>
  <c r="K1169" i="3"/>
  <c r="M1169" i="3"/>
  <c r="K1170" i="3"/>
  <c r="M1170" i="3"/>
  <c r="K1171" i="3"/>
  <c r="M1171" i="3"/>
  <c r="K1172" i="3"/>
  <c r="M1172" i="3"/>
  <c r="K1173" i="3"/>
  <c r="M1173" i="3"/>
  <c r="K1174" i="3"/>
  <c r="M1174" i="3"/>
  <c r="K1175" i="3"/>
  <c r="M1175" i="3"/>
  <c r="K1176" i="3"/>
  <c r="M1176" i="3"/>
  <c r="K1177" i="3"/>
  <c r="M1177" i="3"/>
  <c r="K1178" i="3"/>
  <c r="M1178" i="3"/>
  <c r="K1179" i="3"/>
  <c r="M1179" i="3"/>
  <c r="K1180" i="3"/>
  <c r="M1180" i="3"/>
  <c r="K1181" i="3"/>
  <c r="M1181" i="3"/>
  <c r="K1182" i="3"/>
  <c r="M1182" i="3"/>
  <c r="K1183" i="3"/>
  <c r="M1183" i="3"/>
  <c r="K1184" i="3"/>
  <c r="M1184" i="3"/>
  <c r="K1185" i="3"/>
  <c r="M1185" i="3"/>
  <c r="K1186" i="3"/>
  <c r="M1186" i="3"/>
  <c r="K1187" i="3"/>
  <c r="M1187" i="3"/>
  <c r="K1188" i="3"/>
  <c r="M1188" i="3"/>
  <c r="K1189" i="3"/>
  <c r="M1189" i="3"/>
  <c r="K1190" i="3"/>
  <c r="M1190" i="3"/>
  <c r="K1191" i="3"/>
  <c r="M1191" i="3"/>
  <c r="K1192" i="3"/>
  <c r="M1192" i="3"/>
  <c r="K1193" i="3"/>
  <c r="M1193" i="3"/>
  <c r="K1194" i="3"/>
  <c r="M1194" i="3"/>
  <c r="K1195" i="3"/>
  <c r="M1195" i="3"/>
  <c r="K1196" i="3"/>
  <c r="M1196" i="3"/>
  <c r="K1197" i="3"/>
  <c r="M1197" i="3"/>
  <c r="K1198" i="3"/>
  <c r="M1198" i="3"/>
  <c r="K1199" i="3"/>
  <c r="M1199" i="3"/>
  <c r="K1200" i="3"/>
  <c r="M1200" i="3"/>
  <c r="K1201" i="3"/>
  <c r="M1201" i="3"/>
  <c r="K1202" i="3"/>
  <c r="M1202" i="3"/>
  <c r="K1203" i="3"/>
  <c r="M1203" i="3"/>
  <c r="K1204" i="3"/>
  <c r="M1204" i="3"/>
  <c r="K1205" i="3"/>
  <c r="M1205" i="3"/>
  <c r="K1206" i="3"/>
  <c r="M1206" i="3"/>
  <c r="K1207" i="3"/>
  <c r="M1207" i="3"/>
  <c r="K1208" i="3"/>
  <c r="M1208" i="3"/>
  <c r="K1209" i="3"/>
  <c r="M1209" i="3"/>
  <c r="K1210" i="3"/>
  <c r="M1210" i="3"/>
  <c r="K1211" i="3"/>
  <c r="M1211" i="3"/>
  <c r="K1212" i="3"/>
  <c r="M1212" i="3"/>
  <c r="K1213" i="3"/>
  <c r="M1213" i="3"/>
  <c r="K1214" i="3"/>
  <c r="M1214" i="3"/>
  <c r="K1215" i="3"/>
  <c r="M1215" i="3"/>
  <c r="K1216" i="3"/>
  <c r="M1216" i="3"/>
  <c r="K1217" i="3"/>
  <c r="M1217" i="3"/>
  <c r="K1218" i="3"/>
  <c r="M1218" i="3"/>
  <c r="K1219" i="3"/>
  <c r="M1219" i="3"/>
  <c r="K1220" i="3"/>
  <c r="M1220" i="3"/>
  <c r="K1221" i="3"/>
  <c r="M1221" i="3"/>
  <c r="K1222" i="3"/>
  <c r="M1222" i="3"/>
  <c r="K1223" i="3"/>
  <c r="M1223" i="3"/>
  <c r="K1224" i="3"/>
  <c r="M1224" i="3"/>
  <c r="K1225" i="3"/>
  <c r="M1225" i="3"/>
  <c r="K1226" i="3"/>
  <c r="M1226" i="3"/>
  <c r="K1227" i="3"/>
  <c r="M1227" i="3"/>
  <c r="K1228" i="3"/>
  <c r="M1228" i="3"/>
  <c r="K1229" i="3"/>
  <c r="M1229" i="3"/>
  <c r="K1230" i="3"/>
  <c r="M1230" i="3"/>
  <c r="K1231" i="3"/>
  <c r="M1231" i="3"/>
  <c r="K1232" i="3"/>
  <c r="M1232" i="3"/>
  <c r="K1233" i="3"/>
  <c r="M1233" i="3"/>
  <c r="K1234" i="3"/>
  <c r="M1234" i="3"/>
  <c r="K1235" i="3"/>
  <c r="M1235" i="3"/>
  <c r="K1236" i="3"/>
  <c r="M1236" i="3"/>
  <c r="K1237" i="3"/>
  <c r="M1237" i="3"/>
  <c r="K1238" i="3"/>
  <c r="M1238" i="3"/>
  <c r="K1239" i="3"/>
  <c r="M1239" i="3"/>
  <c r="K1240" i="3"/>
  <c r="M1240" i="3"/>
  <c r="K1241" i="3"/>
  <c r="M1241" i="3"/>
  <c r="K1242" i="3"/>
  <c r="M1242" i="3"/>
  <c r="K1243" i="3"/>
  <c r="M1243" i="3"/>
  <c r="K1245" i="3"/>
  <c r="M1245" i="3"/>
  <c r="K1246" i="3"/>
  <c r="M1246" i="3"/>
  <c r="K1244" i="3"/>
  <c r="M1244" i="3"/>
  <c r="K1247" i="3"/>
  <c r="M1247" i="3"/>
  <c r="K1248" i="3"/>
  <c r="M1248" i="3"/>
  <c r="K1249" i="3"/>
  <c r="M1249" i="3"/>
  <c r="K1250" i="3"/>
  <c r="M1250" i="3"/>
  <c r="K1251" i="3"/>
  <c r="M1251" i="3"/>
  <c r="K1252" i="3"/>
  <c r="M1252" i="3"/>
  <c r="K1253" i="3"/>
  <c r="M1253" i="3"/>
  <c r="K1254" i="3"/>
  <c r="M1254" i="3"/>
  <c r="K1255" i="3"/>
  <c r="M1255" i="3"/>
  <c r="K1256" i="3"/>
  <c r="M1256" i="3"/>
  <c r="K1257" i="3"/>
  <c r="M1257" i="3"/>
  <c r="K1258" i="3"/>
  <c r="M1258" i="3"/>
  <c r="K1259" i="3"/>
  <c r="M1259" i="3"/>
  <c r="K1260" i="3"/>
  <c r="M1260" i="3"/>
  <c r="K1261" i="3"/>
  <c r="M1261" i="3"/>
  <c r="K1262" i="3"/>
  <c r="M1262" i="3"/>
  <c r="K1263" i="3"/>
  <c r="M1263" i="3"/>
  <c r="K1264" i="3"/>
  <c r="M1264" i="3"/>
  <c r="K1265" i="3"/>
  <c r="M1265" i="3"/>
  <c r="K1266" i="3"/>
  <c r="M1266" i="3"/>
  <c r="K1267" i="3"/>
  <c r="M1267" i="3"/>
  <c r="K1268" i="3"/>
  <c r="M1268" i="3"/>
  <c r="K1269" i="3"/>
  <c r="M1269" i="3"/>
  <c r="K1270" i="3"/>
  <c r="M1270" i="3"/>
  <c r="K1271" i="3"/>
  <c r="M1271" i="3"/>
  <c r="K1272" i="3"/>
  <c r="M1272" i="3"/>
  <c r="K1273" i="3"/>
  <c r="M1273" i="3"/>
  <c r="K1274" i="3"/>
  <c r="M1274" i="3"/>
  <c r="K1275" i="3"/>
  <c r="M1275" i="3"/>
  <c r="K1276" i="3"/>
  <c r="M1276" i="3"/>
  <c r="K1277" i="3"/>
  <c r="M1277" i="3"/>
  <c r="K1278" i="3"/>
  <c r="M1278" i="3"/>
  <c r="K1279" i="3"/>
  <c r="M1279" i="3"/>
  <c r="K1280" i="3"/>
  <c r="M1280" i="3"/>
  <c r="K1281" i="3"/>
  <c r="M1281" i="3"/>
  <c r="K1282" i="3"/>
  <c r="M1282" i="3"/>
  <c r="K1283" i="3"/>
  <c r="M1283" i="3"/>
  <c r="K1284" i="3"/>
  <c r="M1284" i="3"/>
  <c r="K1285" i="3"/>
  <c r="M1285" i="3"/>
  <c r="K1286" i="3"/>
  <c r="M1286" i="3"/>
  <c r="K1287" i="3"/>
  <c r="M1287" i="3"/>
  <c r="K1288" i="3"/>
  <c r="M1288" i="3"/>
  <c r="K1289" i="3"/>
  <c r="M1289" i="3"/>
  <c r="K1290" i="3"/>
  <c r="M1290" i="3"/>
  <c r="K1291" i="3"/>
  <c r="M1291" i="3"/>
  <c r="K1292" i="3"/>
  <c r="M1292" i="3"/>
  <c r="K1293" i="3"/>
  <c r="M1293" i="3"/>
  <c r="K1294" i="3"/>
  <c r="M1294" i="3"/>
  <c r="K1295" i="3"/>
  <c r="M1295" i="3"/>
  <c r="K1296" i="3"/>
  <c r="M1296" i="3"/>
  <c r="K1297" i="3"/>
  <c r="M1297" i="3"/>
  <c r="K1298" i="3"/>
  <c r="M1298" i="3"/>
  <c r="K1299" i="3"/>
  <c r="M1299" i="3"/>
  <c r="K1300" i="3"/>
  <c r="M1300" i="3"/>
  <c r="K1301" i="3"/>
  <c r="M1301" i="3"/>
  <c r="K1302" i="3"/>
  <c r="M1302" i="3"/>
  <c r="K1303" i="3"/>
  <c r="M1303" i="3"/>
  <c r="K1304" i="3"/>
  <c r="M1304" i="3"/>
  <c r="K1305" i="3"/>
  <c r="M1305" i="3"/>
  <c r="K1306" i="3"/>
  <c r="M1306" i="3"/>
  <c r="K1307" i="3"/>
  <c r="M1307" i="3"/>
  <c r="K1308" i="3"/>
  <c r="M1308" i="3"/>
  <c r="K1309" i="3"/>
  <c r="M1309" i="3"/>
  <c r="K1310" i="3"/>
  <c r="M1310" i="3"/>
  <c r="K1311" i="3"/>
  <c r="M1311" i="3"/>
  <c r="K1312" i="3"/>
  <c r="M1312" i="3"/>
  <c r="K1313" i="3"/>
  <c r="M1313" i="3"/>
  <c r="K1314" i="3"/>
  <c r="M1314" i="3"/>
  <c r="K1315" i="3"/>
  <c r="M1315" i="3"/>
  <c r="K1316" i="3"/>
  <c r="M1316" i="3"/>
  <c r="K1317" i="3"/>
  <c r="M1317" i="3"/>
  <c r="K1318" i="3"/>
  <c r="M1318" i="3"/>
  <c r="K1319" i="3"/>
  <c r="M1319" i="3"/>
  <c r="K1320" i="3"/>
  <c r="M1320" i="3"/>
  <c r="K1321" i="3"/>
  <c r="M1321" i="3"/>
  <c r="K1322" i="3"/>
  <c r="M1322" i="3"/>
  <c r="K1323" i="3"/>
  <c r="M1323" i="3"/>
  <c r="K1324" i="3"/>
  <c r="M1324" i="3"/>
  <c r="K1325" i="3"/>
  <c r="M1325" i="3"/>
  <c r="K1326" i="3"/>
  <c r="M1326" i="3"/>
  <c r="K1327" i="3"/>
  <c r="M1327" i="3"/>
  <c r="K1328" i="3"/>
  <c r="M1328" i="3"/>
  <c r="K1329" i="3"/>
  <c r="M1329" i="3"/>
  <c r="K1330" i="3"/>
  <c r="M1330" i="3"/>
  <c r="K1331" i="3"/>
  <c r="M1331" i="3"/>
  <c r="K1332" i="3"/>
  <c r="M1332" i="3"/>
  <c r="K1333" i="3"/>
  <c r="M1333" i="3"/>
  <c r="K1334" i="3"/>
  <c r="M1334" i="3"/>
  <c r="K1335" i="3"/>
  <c r="M1335" i="3"/>
  <c r="K1336" i="3"/>
  <c r="M1336" i="3"/>
  <c r="K1337" i="3"/>
  <c r="M1337" i="3"/>
  <c r="K1338" i="3"/>
  <c r="M1338" i="3"/>
  <c r="K1339" i="3"/>
  <c r="M1339" i="3"/>
  <c r="K1340" i="3"/>
  <c r="M1340" i="3"/>
  <c r="K1341" i="3"/>
  <c r="M1341" i="3"/>
  <c r="K1342" i="3"/>
  <c r="M1342" i="3"/>
  <c r="K1343" i="3"/>
  <c r="M1343" i="3"/>
  <c r="K1344" i="3"/>
  <c r="M1344" i="3"/>
  <c r="K1345" i="3"/>
  <c r="M1345" i="3"/>
  <c r="K1346" i="3"/>
  <c r="M1346" i="3"/>
  <c r="K1347" i="3"/>
  <c r="M1347" i="3"/>
  <c r="K1348" i="3"/>
  <c r="M1348" i="3"/>
  <c r="K1349" i="3"/>
  <c r="M1349" i="3"/>
  <c r="K1350" i="3"/>
  <c r="M1350" i="3"/>
  <c r="K1351" i="3"/>
  <c r="M1351" i="3"/>
  <c r="K1352" i="3"/>
  <c r="M1352" i="3"/>
  <c r="K1353" i="3"/>
  <c r="M1353" i="3"/>
  <c r="K1354" i="3"/>
  <c r="M1354" i="3"/>
  <c r="K1355" i="3"/>
  <c r="M1355" i="3"/>
  <c r="K1356" i="3"/>
  <c r="M1356" i="3"/>
  <c r="K1357" i="3"/>
  <c r="M1357" i="3"/>
  <c r="K1358" i="3"/>
  <c r="M1358" i="3"/>
  <c r="K1359" i="3"/>
  <c r="M1359" i="3"/>
  <c r="K1360" i="3"/>
  <c r="M1360" i="3"/>
  <c r="K1361" i="3"/>
  <c r="M1361" i="3"/>
  <c r="K1362" i="3"/>
  <c r="M1362" i="3"/>
  <c r="K1363" i="3"/>
  <c r="M1363" i="3"/>
  <c r="K1364" i="3"/>
  <c r="M1364" i="3"/>
  <c r="K1365" i="3"/>
  <c r="M1365" i="3"/>
  <c r="K1366" i="3"/>
  <c r="M1366" i="3"/>
  <c r="K1367" i="3"/>
  <c r="M1367" i="3"/>
  <c r="K1368" i="3"/>
  <c r="M1368" i="3"/>
  <c r="K1369" i="3"/>
  <c r="M1369" i="3"/>
  <c r="K1370" i="3"/>
  <c r="M1370" i="3"/>
  <c r="K1371" i="3"/>
  <c r="M1371" i="3"/>
  <c r="K1372" i="3"/>
  <c r="M1372" i="3"/>
  <c r="K1373" i="3"/>
  <c r="M1373" i="3"/>
  <c r="K1374" i="3"/>
  <c r="M1374" i="3"/>
  <c r="K1375" i="3"/>
  <c r="M1375" i="3"/>
  <c r="K1376" i="3"/>
  <c r="M1376" i="3"/>
  <c r="K1377" i="3"/>
  <c r="M1377" i="3"/>
  <c r="K1378" i="3"/>
  <c r="M1378" i="3"/>
  <c r="K1379" i="3"/>
  <c r="M1379" i="3"/>
  <c r="K1380" i="3"/>
  <c r="M1380" i="3"/>
  <c r="K1381" i="3"/>
  <c r="M1381" i="3"/>
  <c r="K1382" i="3"/>
  <c r="M1382" i="3"/>
  <c r="K1383" i="3"/>
  <c r="M1383" i="3"/>
  <c r="K1384" i="3"/>
  <c r="M1384" i="3"/>
  <c r="K1385" i="3"/>
  <c r="M1385" i="3"/>
  <c r="K1386" i="3"/>
  <c r="M1386" i="3"/>
  <c r="K1387" i="3"/>
  <c r="M1387" i="3"/>
  <c r="K1388" i="3"/>
  <c r="M1388" i="3"/>
  <c r="K1389" i="3"/>
  <c r="M1389" i="3"/>
  <c r="K1390" i="3"/>
  <c r="M1390" i="3"/>
  <c r="K1391" i="3"/>
  <c r="M1391" i="3"/>
  <c r="K1392" i="3"/>
  <c r="M1392" i="3"/>
  <c r="K1393" i="3"/>
  <c r="M1393" i="3"/>
  <c r="K1394" i="3"/>
  <c r="M1394" i="3"/>
  <c r="K1395" i="3"/>
  <c r="M1395" i="3"/>
  <c r="K1396" i="3"/>
  <c r="M1396" i="3"/>
  <c r="K1397" i="3"/>
  <c r="M1397" i="3"/>
  <c r="K1398" i="3"/>
  <c r="M1398" i="3"/>
  <c r="K1399" i="3"/>
  <c r="M1399" i="3"/>
  <c r="K1400" i="3"/>
  <c r="M1400" i="3"/>
  <c r="K1401" i="3"/>
  <c r="M1401" i="3"/>
  <c r="K1402" i="3"/>
  <c r="M1402" i="3"/>
  <c r="K1403" i="3"/>
  <c r="M1403" i="3"/>
  <c r="K1404" i="3"/>
  <c r="M1404" i="3"/>
  <c r="K1405" i="3"/>
  <c r="M1405" i="3"/>
  <c r="K1406" i="3"/>
  <c r="M1406" i="3"/>
  <c r="K1407" i="3"/>
  <c r="M1407" i="3"/>
  <c r="K1408" i="3"/>
  <c r="M1408" i="3"/>
  <c r="K1409" i="3"/>
  <c r="M1409" i="3"/>
  <c r="K1410" i="3"/>
  <c r="M1410" i="3"/>
  <c r="K1411" i="3"/>
  <c r="M1411" i="3"/>
  <c r="K1412" i="3"/>
  <c r="M1412" i="3"/>
  <c r="K1413" i="3"/>
  <c r="M1413" i="3"/>
  <c r="K1414" i="3"/>
  <c r="M1414" i="3"/>
  <c r="K1415" i="3"/>
  <c r="M1415" i="3"/>
  <c r="K1416" i="3"/>
  <c r="M1416" i="3"/>
  <c r="K1417" i="3"/>
  <c r="M1417" i="3"/>
  <c r="K1418" i="3"/>
  <c r="M1418" i="3"/>
  <c r="K1419" i="3"/>
  <c r="M1419" i="3"/>
  <c r="K1420" i="3"/>
  <c r="M1420" i="3"/>
  <c r="K1421" i="3"/>
  <c r="M1421" i="3"/>
  <c r="K1422" i="3"/>
  <c r="M1422" i="3"/>
  <c r="K1423" i="3"/>
  <c r="M1423" i="3"/>
  <c r="K1424" i="3"/>
  <c r="M1424" i="3"/>
  <c r="K1425" i="3"/>
  <c r="M1425" i="3"/>
  <c r="K1426" i="3"/>
  <c r="M1426" i="3"/>
  <c r="K1427" i="3"/>
  <c r="M1427" i="3"/>
  <c r="K1428" i="3"/>
  <c r="M1428" i="3"/>
  <c r="K1429" i="3"/>
  <c r="M1429" i="3"/>
  <c r="K1430" i="3"/>
  <c r="M1430" i="3"/>
  <c r="K1431" i="3"/>
  <c r="M1431" i="3"/>
  <c r="K1432" i="3"/>
  <c r="M1432" i="3"/>
  <c r="K1433" i="3"/>
  <c r="M1433" i="3"/>
  <c r="K1434" i="3"/>
  <c r="M1434" i="3"/>
  <c r="K1435" i="3"/>
  <c r="M1435" i="3"/>
  <c r="K1436" i="3"/>
  <c r="M1436" i="3"/>
  <c r="K1437" i="3"/>
  <c r="M1437" i="3"/>
  <c r="K1438" i="3"/>
  <c r="M1438" i="3"/>
  <c r="K1439" i="3"/>
  <c r="M1439" i="3"/>
  <c r="K1440" i="3"/>
  <c r="M1440" i="3"/>
  <c r="K1441" i="3"/>
  <c r="M1441" i="3"/>
  <c r="K1442" i="3"/>
  <c r="M1442" i="3"/>
  <c r="K1443" i="3"/>
  <c r="M1443" i="3"/>
  <c r="K1444" i="3"/>
  <c r="M1444" i="3"/>
  <c r="K1445" i="3"/>
  <c r="M1445" i="3"/>
  <c r="K1446" i="3"/>
  <c r="M1446" i="3"/>
  <c r="K1447" i="3"/>
  <c r="M1447" i="3"/>
  <c r="K1448" i="3"/>
  <c r="M1448" i="3"/>
  <c r="K1449" i="3"/>
  <c r="M1449" i="3"/>
  <c r="K1450" i="3"/>
  <c r="M1450" i="3"/>
  <c r="K1451" i="3"/>
  <c r="M1451" i="3"/>
  <c r="K1452" i="3"/>
  <c r="M1452" i="3"/>
  <c r="K1453" i="3"/>
  <c r="M1453" i="3"/>
  <c r="K1454" i="3"/>
  <c r="M1454" i="3"/>
  <c r="K1455" i="3"/>
  <c r="M1455" i="3"/>
  <c r="K1456" i="3"/>
  <c r="M1456" i="3"/>
  <c r="K1457" i="3"/>
  <c r="M1457" i="3"/>
  <c r="K1458" i="3"/>
  <c r="M1458" i="3"/>
  <c r="K1459" i="3"/>
  <c r="M1459" i="3"/>
  <c r="K1460" i="3"/>
  <c r="M1460" i="3"/>
  <c r="K1461" i="3"/>
  <c r="M1461" i="3"/>
  <c r="K1462" i="3"/>
  <c r="M1462" i="3"/>
  <c r="K1463" i="3"/>
  <c r="M1463" i="3"/>
  <c r="K1464" i="3"/>
  <c r="M1464" i="3"/>
  <c r="K1465" i="3"/>
  <c r="M1465" i="3"/>
  <c r="K1466" i="3"/>
  <c r="M1466" i="3"/>
  <c r="K1467" i="3"/>
  <c r="M1467" i="3"/>
  <c r="K1468" i="3"/>
  <c r="M1468" i="3"/>
  <c r="K1469" i="3"/>
  <c r="M1469" i="3"/>
  <c r="K1470" i="3"/>
  <c r="M1470" i="3"/>
  <c r="K1471" i="3"/>
  <c r="M1471" i="3"/>
  <c r="K1472" i="3"/>
  <c r="M1472" i="3"/>
  <c r="K1473" i="3"/>
  <c r="M1473" i="3"/>
  <c r="K1474" i="3"/>
  <c r="M1474" i="3"/>
  <c r="K1475" i="3"/>
  <c r="M1475" i="3"/>
  <c r="K1476" i="3"/>
  <c r="M1476" i="3"/>
  <c r="K1477" i="3"/>
  <c r="M1477" i="3"/>
  <c r="K1478" i="3"/>
  <c r="M1478" i="3"/>
  <c r="K1479" i="3"/>
  <c r="M1479" i="3"/>
  <c r="K1480" i="3"/>
  <c r="M1480" i="3"/>
  <c r="K1481" i="3"/>
  <c r="M1481" i="3"/>
  <c r="K1482" i="3"/>
  <c r="M1482" i="3"/>
  <c r="K1483" i="3"/>
  <c r="M1483" i="3"/>
  <c r="K1484" i="3"/>
  <c r="M1484" i="3"/>
  <c r="K1485" i="3"/>
  <c r="M1485" i="3"/>
  <c r="K1486" i="3"/>
  <c r="M1486" i="3"/>
  <c r="K1487" i="3"/>
  <c r="M1487" i="3"/>
  <c r="K1488" i="3"/>
  <c r="M1488" i="3"/>
  <c r="K1489" i="3"/>
  <c r="M1489" i="3"/>
  <c r="K1490" i="3"/>
  <c r="M1490" i="3"/>
  <c r="K1491" i="3"/>
  <c r="M1491" i="3"/>
  <c r="K1492" i="3"/>
  <c r="M1492" i="3"/>
  <c r="K1493" i="3"/>
  <c r="M1493" i="3"/>
  <c r="K1494" i="3"/>
  <c r="M1494" i="3"/>
  <c r="K1495" i="3"/>
  <c r="M1495" i="3"/>
  <c r="K1496" i="3"/>
  <c r="M1496" i="3"/>
  <c r="K1497" i="3"/>
  <c r="M1497" i="3"/>
  <c r="K1498" i="3"/>
  <c r="M1498" i="3"/>
  <c r="K1499" i="3"/>
  <c r="M1499" i="3"/>
  <c r="K1500" i="3"/>
  <c r="M1500" i="3"/>
  <c r="K1501" i="3"/>
  <c r="M1501" i="3"/>
  <c r="K1502" i="3"/>
  <c r="M1502" i="3"/>
  <c r="K1503" i="3"/>
  <c r="M1503" i="3"/>
  <c r="K1504" i="3"/>
  <c r="M1504" i="3"/>
  <c r="K1505" i="3"/>
  <c r="M1505" i="3"/>
  <c r="K1506" i="3"/>
  <c r="M1506" i="3"/>
  <c r="K1507" i="3"/>
  <c r="M1507" i="3"/>
  <c r="K1508" i="3"/>
  <c r="M1508" i="3"/>
  <c r="K1509" i="3"/>
  <c r="M1509" i="3"/>
  <c r="K1510" i="3"/>
  <c r="M1510" i="3"/>
  <c r="K1511" i="3"/>
  <c r="M1511" i="3"/>
  <c r="K1512" i="3"/>
  <c r="M1512" i="3"/>
  <c r="K1513" i="3"/>
  <c r="M1513" i="3"/>
  <c r="K1514" i="3"/>
  <c r="M1514" i="3"/>
  <c r="K1515" i="3"/>
  <c r="M1515" i="3"/>
  <c r="K1516" i="3"/>
  <c r="M1516" i="3"/>
  <c r="K1517" i="3"/>
  <c r="M1517" i="3"/>
  <c r="K1518" i="3"/>
  <c r="M1518" i="3"/>
  <c r="K1519" i="3"/>
  <c r="M1519" i="3"/>
  <c r="K1520" i="3"/>
  <c r="M1520" i="3"/>
  <c r="K1521" i="3"/>
  <c r="M1521" i="3"/>
  <c r="K1522" i="3"/>
  <c r="M1522" i="3"/>
  <c r="K1523" i="3"/>
  <c r="M1523" i="3"/>
  <c r="K1524" i="3"/>
  <c r="M1524" i="3"/>
  <c r="K1525" i="3"/>
  <c r="M1525" i="3"/>
  <c r="K1526" i="3"/>
  <c r="M1526" i="3"/>
  <c r="K1527" i="3"/>
  <c r="M1527" i="3"/>
  <c r="K1528" i="3"/>
  <c r="M1528" i="3"/>
  <c r="K1529" i="3"/>
  <c r="M1529" i="3"/>
  <c r="K1530" i="3"/>
  <c r="M1530" i="3"/>
  <c r="K1531" i="3"/>
  <c r="M1531" i="3"/>
  <c r="K1532" i="3"/>
  <c r="M1532" i="3"/>
  <c r="K1533" i="3"/>
  <c r="M1533" i="3"/>
  <c r="K1534" i="3"/>
  <c r="M1534" i="3"/>
  <c r="K1535" i="3"/>
  <c r="M1535" i="3"/>
  <c r="K1536" i="3"/>
  <c r="M1536" i="3"/>
  <c r="K1537" i="3"/>
  <c r="M1537" i="3"/>
  <c r="K1538" i="3"/>
  <c r="M1538" i="3"/>
  <c r="K1539" i="3"/>
  <c r="M1539" i="3"/>
  <c r="K1540" i="3"/>
  <c r="M1540" i="3"/>
  <c r="K1541" i="3"/>
  <c r="M1541" i="3"/>
  <c r="K1542" i="3"/>
  <c r="M1542" i="3"/>
  <c r="K1543" i="3"/>
  <c r="M1543" i="3"/>
  <c r="K1544" i="3"/>
  <c r="M1544" i="3"/>
  <c r="K1545" i="3"/>
  <c r="M1545" i="3"/>
  <c r="K1546" i="3"/>
  <c r="M1546" i="3"/>
  <c r="K1547" i="3"/>
  <c r="M1547" i="3"/>
  <c r="K1548" i="3"/>
  <c r="M1548" i="3"/>
  <c r="K1549" i="3"/>
  <c r="M1549" i="3"/>
  <c r="K1550" i="3"/>
  <c r="M1550" i="3"/>
  <c r="K1551" i="3"/>
  <c r="M1551" i="3"/>
  <c r="K1552" i="3"/>
  <c r="M1552" i="3"/>
  <c r="K1553" i="3"/>
  <c r="M1553" i="3"/>
  <c r="K1554" i="3"/>
  <c r="M1554" i="3"/>
  <c r="K1555" i="3"/>
  <c r="M1555" i="3"/>
  <c r="K1556" i="3"/>
  <c r="M1556" i="3"/>
  <c r="K1557" i="3"/>
  <c r="M1557" i="3"/>
  <c r="K1558" i="3"/>
  <c r="M1558" i="3"/>
  <c r="K1559" i="3"/>
  <c r="M1559" i="3"/>
  <c r="K1560" i="3"/>
  <c r="M1560" i="3"/>
  <c r="K1561" i="3"/>
  <c r="M1561" i="3"/>
  <c r="K1562" i="3"/>
  <c r="M1562" i="3"/>
  <c r="K1563" i="3"/>
  <c r="M1563" i="3"/>
  <c r="K1564" i="3"/>
  <c r="M1564" i="3"/>
  <c r="K1565" i="3"/>
  <c r="M1565" i="3"/>
  <c r="K1566" i="3"/>
  <c r="M1566" i="3"/>
  <c r="K1567" i="3"/>
  <c r="M1567" i="3"/>
  <c r="K1568" i="3"/>
  <c r="M1568" i="3"/>
  <c r="K1569" i="3"/>
  <c r="M1569" i="3"/>
  <c r="K1570" i="3"/>
  <c r="M1570" i="3"/>
  <c r="K1571" i="3"/>
  <c r="M1571" i="3"/>
  <c r="K1572" i="3"/>
  <c r="M1572" i="3"/>
  <c r="K1573" i="3"/>
  <c r="M1573" i="3"/>
  <c r="K1574" i="3"/>
  <c r="M1574" i="3"/>
  <c r="K1575" i="3"/>
  <c r="M1575" i="3"/>
  <c r="K1576" i="3"/>
  <c r="M1576" i="3"/>
  <c r="K1577" i="3"/>
  <c r="M1577" i="3"/>
  <c r="K1578" i="3"/>
  <c r="M1578" i="3"/>
  <c r="K1579" i="3"/>
  <c r="M1579" i="3"/>
  <c r="K1580" i="3"/>
  <c r="M1580" i="3"/>
  <c r="K1581" i="3"/>
  <c r="M1581" i="3"/>
  <c r="K1582" i="3"/>
  <c r="M1582" i="3"/>
  <c r="K1583" i="3"/>
  <c r="M1583" i="3"/>
  <c r="K1584" i="3"/>
  <c r="M1584" i="3"/>
  <c r="K1585" i="3"/>
  <c r="M1585" i="3"/>
  <c r="K1586" i="3"/>
  <c r="M1586" i="3"/>
  <c r="K1587" i="3"/>
  <c r="M1587" i="3"/>
  <c r="K1588" i="3"/>
  <c r="M1588" i="3"/>
  <c r="K1589" i="3"/>
  <c r="M1589" i="3"/>
  <c r="K1590" i="3"/>
  <c r="M1590" i="3"/>
  <c r="K1591" i="3"/>
  <c r="M1591" i="3"/>
  <c r="K1592" i="3"/>
  <c r="M1592" i="3"/>
  <c r="K1593" i="3"/>
  <c r="M1593" i="3"/>
  <c r="K1594" i="3"/>
  <c r="M1594" i="3"/>
  <c r="K1595" i="3"/>
  <c r="M1595" i="3"/>
  <c r="K1596" i="3"/>
  <c r="M1596" i="3"/>
  <c r="K1597" i="3"/>
  <c r="M1597" i="3"/>
  <c r="K1598" i="3"/>
  <c r="M1598" i="3"/>
  <c r="K1599" i="3"/>
  <c r="M1599" i="3"/>
  <c r="K1600" i="3"/>
  <c r="M1600" i="3"/>
  <c r="K1601" i="3"/>
  <c r="M1601" i="3"/>
  <c r="K1602" i="3"/>
  <c r="M1602" i="3"/>
  <c r="K1603" i="3"/>
  <c r="M1603" i="3"/>
  <c r="K1604" i="3"/>
  <c r="M1604" i="3"/>
  <c r="K1605" i="3"/>
  <c r="M1605" i="3"/>
  <c r="K1606" i="3"/>
  <c r="M1606" i="3"/>
  <c r="K1607" i="3"/>
  <c r="M1607" i="3"/>
  <c r="K1608" i="3"/>
  <c r="M1608" i="3"/>
  <c r="K1609" i="3"/>
  <c r="M1609" i="3"/>
  <c r="K1610" i="3"/>
  <c r="M1610" i="3"/>
  <c r="K1611" i="3"/>
  <c r="M1611" i="3"/>
  <c r="K1612" i="3"/>
  <c r="M1612" i="3"/>
  <c r="K1613" i="3"/>
  <c r="M1613" i="3"/>
  <c r="K1614" i="3"/>
  <c r="M1614" i="3"/>
  <c r="K1615" i="3"/>
  <c r="M1615" i="3"/>
  <c r="K1616" i="3"/>
  <c r="M1616" i="3"/>
  <c r="K1617" i="3"/>
  <c r="M1617" i="3"/>
  <c r="K1618" i="3"/>
  <c r="M1618" i="3"/>
  <c r="K1619" i="3"/>
  <c r="M1619" i="3"/>
  <c r="K1620" i="3"/>
  <c r="M1620" i="3"/>
  <c r="K1621" i="3"/>
  <c r="M1621" i="3"/>
  <c r="K1622" i="3"/>
  <c r="M1622" i="3"/>
  <c r="K1623" i="3"/>
  <c r="M1623" i="3"/>
  <c r="K1624" i="3"/>
  <c r="M1624" i="3"/>
  <c r="K1625" i="3"/>
  <c r="M1625" i="3"/>
  <c r="K1626" i="3"/>
  <c r="M1626" i="3"/>
  <c r="K1627" i="3"/>
  <c r="M1627" i="3"/>
  <c r="K1628" i="3"/>
  <c r="M1628" i="3"/>
  <c r="K1629" i="3"/>
  <c r="M1629" i="3"/>
  <c r="K1630" i="3"/>
  <c r="M1630" i="3"/>
  <c r="K1631" i="3"/>
  <c r="M1631" i="3"/>
  <c r="K1632" i="3"/>
  <c r="M1632" i="3"/>
  <c r="K1633" i="3"/>
  <c r="M1633" i="3"/>
  <c r="K1634" i="3"/>
  <c r="M1634" i="3"/>
  <c r="K1635" i="3"/>
  <c r="M1635" i="3"/>
  <c r="K1636" i="3"/>
  <c r="M1636" i="3"/>
  <c r="K1637" i="3"/>
  <c r="M1637" i="3"/>
  <c r="K1638" i="3"/>
  <c r="M1638" i="3"/>
  <c r="K1639" i="3"/>
  <c r="M1639" i="3"/>
  <c r="K1640" i="3"/>
  <c r="M1640" i="3"/>
  <c r="K1641" i="3"/>
  <c r="M1641" i="3"/>
  <c r="K1642" i="3"/>
  <c r="M1642" i="3"/>
  <c r="K1643" i="3"/>
  <c r="M1643" i="3"/>
  <c r="K1644" i="3"/>
  <c r="M1644" i="3"/>
  <c r="K1645" i="3"/>
  <c r="M1645" i="3"/>
  <c r="K1646" i="3"/>
  <c r="M1646" i="3"/>
  <c r="K1647" i="3"/>
  <c r="M1647" i="3"/>
  <c r="K1648" i="3"/>
  <c r="M1648" i="3"/>
  <c r="K1649" i="3"/>
  <c r="M1649" i="3"/>
  <c r="K1650" i="3"/>
  <c r="M1650" i="3"/>
  <c r="K1651" i="3"/>
  <c r="M1651" i="3"/>
  <c r="K1652" i="3"/>
  <c r="M1652" i="3"/>
  <c r="K1653" i="3"/>
  <c r="M1653" i="3"/>
  <c r="K1654" i="3"/>
  <c r="M1654" i="3"/>
  <c r="K1655" i="3"/>
  <c r="M1655" i="3"/>
  <c r="K1656" i="3"/>
  <c r="M1656" i="3"/>
  <c r="K1657" i="3"/>
  <c r="M1657" i="3"/>
  <c r="K1658" i="3"/>
  <c r="M1658" i="3"/>
  <c r="K1659" i="3"/>
  <c r="M1659" i="3"/>
  <c r="K1660" i="3"/>
  <c r="M1660" i="3"/>
  <c r="K1661" i="3"/>
  <c r="M1661" i="3"/>
  <c r="K1662" i="3"/>
  <c r="M1662" i="3"/>
  <c r="K1663" i="3"/>
  <c r="M1663" i="3"/>
  <c r="K1664" i="3"/>
  <c r="M1664" i="3"/>
  <c r="K1665" i="3"/>
  <c r="M1665" i="3"/>
  <c r="K1666" i="3"/>
  <c r="M1666" i="3"/>
  <c r="K1667" i="3"/>
  <c r="M1667" i="3"/>
  <c r="K1668" i="3"/>
  <c r="M1668" i="3"/>
  <c r="K1669" i="3"/>
  <c r="M1669" i="3"/>
  <c r="K1670" i="3"/>
  <c r="M1670" i="3"/>
  <c r="K1671" i="3"/>
  <c r="M1671" i="3"/>
  <c r="K1672" i="3"/>
  <c r="M1672" i="3"/>
  <c r="K1673" i="3"/>
  <c r="M1673" i="3"/>
  <c r="K1674" i="3"/>
  <c r="M1674" i="3"/>
  <c r="K1675" i="3"/>
  <c r="M1675" i="3"/>
  <c r="K1676" i="3"/>
  <c r="M1676" i="3"/>
  <c r="K1677" i="3"/>
  <c r="M1677" i="3"/>
  <c r="K1678" i="3"/>
  <c r="M1678" i="3"/>
  <c r="K1679" i="3"/>
  <c r="M1679" i="3"/>
  <c r="K1680" i="3"/>
  <c r="M1680" i="3"/>
  <c r="K1681" i="3"/>
  <c r="M1681" i="3"/>
  <c r="K1682" i="3"/>
  <c r="M1682" i="3"/>
  <c r="K1683" i="3"/>
  <c r="M1683" i="3"/>
  <c r="K1684" i="3"/>
  <c r="M1684" i="3"/>
  <c r="K1685" i="3"/>
  <c r="M1685" i="3"/>
  <c r="K1686" i="3"/>
  <c r="M1686" i="3"/>
  <c r="K1687" i="3"/>
  <c r="M1687" i="3"/>
  <c r="K1688" i="3"/>
  <c r="M1688" i="3"/>
  <c r="K1689" i="3"/>
  <c r="M1689" i="3"/>
  <c r="K1690" i="3"/>
  <c r="M1690" i="3"/>
  <c r="K1691" i="3"/>
  <c r="M1691" i="3"/>
  <c r="K1692" i="3"/>
  <c r="M1692" i="3"/>
  <c r="K1693" i="3"/>
  <c r="M1693" i="3"/>
  <c r="K1694" i="3"/>
  <c r="M1694" i="3"/>
  <c r="K1695" i="3"/>
  <c r="M1695" i="3"/>
  <c r="K1696" i="3"/>
  <c r="M1696" i="3"/>
  <c r="K1697" i="3"/>
  <c r="M1697" i="3"/>
  <c r="K1698" i="3"/>
  <c r="M1698" i="3"/>
  <c r="K1699" i="3"/>
  <c r="M1699" i="3"/>
  <c r="K1700" i="3"/>
  <c r="M1700" i="3"/>
  <c r="K1701" i="3"/>
  <c r="M1701" i="3"/>
  <c r="K1702" i="3"/>
  <c r="M1702" i="3"/>
  <c r="K1703" i="3"/>
  <c r="M1703" i="3"/>
  <c r="K1704" i="3"/>
  <c r="M1704" i="3"/>
  <c r="K1705" i="3"/>
  <c r="M1705" i="3"/>
  <c r="K1706" i="3"/>
  <c r="M1706" i="3"/>
  <c r="K1707" i="3"/>
  <c r="M1707" i="3"/>
  <c r="K1708" i="3"/>
  <c r="M1708" i="3"/>
  <c r="K1709" i="3"/>
  <c r="M1709" i="3"/>
  <c r="K1710" i="3"/>
  <c r="M1710" i="3"/>
  <c r="K1711" i="3"/>
  <c r="M1711" i="3"/>
  <c r="K1712" i="3"/>
  <c r="M1712" i="3"/>
  <c r="K1713" i="3"/>
  <c r="M1713" i="3"/>
  <c r="K1714" i="3"/>
  <c r="M1714" i="3"/>
  <c r="K1715" i="3"/>
  <c r="M1715" i="3"/>
  <c r="K1716" i="3"/>
  <c r="M1716" i="3"/>
  <c r="K1717" i="3"/>
  <c r="M1717" i="3"/>
  <c r="K1718" i="3"/>
  <c r="M1718" i="3"/>
  <c r="K1719" i="3"/>
  <c r="M1719" i="3"/>
  <c r="K1720" i="3"/>
  <c r="M1720" i="3"/>
  <c r="K1721" i="3"/>
  <c r="M1721" i="3"/>
  <c r="K1722" i="3"/>
  <c r="M1722" i="3"/>
  <c r="K1723" i="3"/>
  <c r="M1723" i="3"/>
  <c r="K1724" i="3"/>
  <c r="M1724" i="3"/>
  <c r="K1725" i="3"/>
  <c r="M1725" i="3"/>
  <c r="K1726" i="3"/>
  <c r="M1726" i="3"/>
  <c r="K1727" i="3"/>
  <c r="M1727" i="3"/>
  <c r="K1728" i="3"/>
  <c r="M1728" i="3"/>
  <c r="K1729" i="3"/>
  <c r="M1729" i="3"/>
  <c r="K1730" i="3"/>
  <c r="M1730" i="3"/>
  <c r="K1731" i="3"/>
  <c r="M1731" i="3"/>
  <c r="K1732" i="3"/>
  <c r="M1732" i="3"/>
  <c r="K1733" i="3"/>
  <c r="M1733" i="3"/>
  <c r="K1734" i="3"/>
  <c r="M1734" i="3"/>
  <c r="K1735" i="3"/>
  <c r="M1735" i="3"/>
  <c r="K1736" i="3"/>
  <c r="M1736" i="3"/>
  <c r="K1737" i="3"/>
  <c r="M1737" i="3"/>
  <c r="K1738" i="3"/>
  <c r="M1738" i="3"/>
  <c r="K1739" i="3"/>
  <c r="M1739" i="3"/>
  <c r="K1740" i="3"/>
  <c r="M1740" i="3"/>
  <c r="K1741" i="3"/>
  <c r="M1741" i="3"/>
  <c r="K1742" i="3"/>
  <c r="M1742" i="3"/>
  <c r="K1743" i="3"/>
  <c r="M1743" i="3"/>
  <c r="K1744" i="3"/>
  <c r="M1744" i="3"/>
  <c r="K1745" i="3"/>
  <c r="M1745" i="3"/>
  <c r="K1746" i="3"/>
  <c r="M1746" i="3"/>
  <c r="K1747" i="3"/>
  <c r="M1747" i="3"/>
  <c r="K1748" i="3"/>
  <c r="M1748" i="3"/>
  <c r="K1749" i="3"/>
  <c r="M1749" i="3"/>
  <c r="K1750" i="3"/>
  <c r="M1750" i="3"/>
  <c r="K1751" i="3"/>
  <c r="M1751" i="3"/>
  <c r="K1752" i="3"/>
  <c r="M1752" i="3"/>
  <c r="K1753" i="3"/>
  <c r="M1753" i="3"/>
  <c r="K1754" i="3"/>
  <c r="M1754" i="3"/>
  <c r="K1755" i="3"/>
  <c r="M1755" i="3"/>
  <c r="K1756" i="3"/>
  <c r="M1756" i="3"/>
  <c r="K1757" i="3"/>
  <c r="M1757" i="3"/>
  <c r="K1758" i="3"/>
  <c r="M1758" i="3"/>
  <c r="K1759" i="3"/>
  <c r="M1759" i="3"/>
  <c r="K1760" i="3"/>
  <c r="M1760" i="3"/>
  <c r="K1761" i="3"/>
  <c r="M1761" i="3"/>
  <c r="K1762" i="3"/>
  <c r="M1762" i="3"/>
  <c r="K1763" i="3"/>
  <c r="M1763" i="3"/>
  <c r="K1764" i="3"/>
  <c r="M1764" i="3"/>
  <c r="K1765" i="3"/>
  <c r="M1765" i="3"/>
  <c r="K1766" i="3"/>
  <c r="M1766" i="3"/>
  <c r="K1767" i="3"/>
  <c r="M1767" i="3"/>
  <c r="K1768" i="3"/>
  <c r="M1768" i="3"/>
  <c r="K1769" i="3"/>
  <c r="M1769" i="3"/>
  <c r="K1770" i="3"/>
  <c r="M1770" i="3"/>
  <c r="K1771" i="3"/>
  <c r="M1771" i="3"/>
  <c r="K1772" i="3"/>
  <c r="M1772" i="3"/>
  <c r="K1773" i="3"/>
  <c r="M1773" i="3"/>
  <c r="K1774" i="3"/>
  <c r="M1774" i="3"/>
  <c r="K1775" i="3"/>
  <c r="M1775" i="3"/>
  <c r="K1776" i="3"/>
  <c r="M1776" i="3"/>
  <c r="K1777" i="3"/>
  <c r="M1777" i="3"/>
  <c r="K1778" i="3"/>
  <c r="M1778" i="3"/>
  <c r="K1779" i="3"/>
  <c r="M1779" i="3"/>
  <c r="K1780" i="3"/>
  <c r="M1780" i="3"/>
  <c r="K1781" i="3"/>
  <c r="M1781" i="3"/>
  <c r="K1782" i="3"/>
  <c r="M1782" i="3"/>
  <c r="K1783" i="3"/>
  <c r="M1783" i="3"/>
  <c r="K1784" i="3"/>
  <c r="M1784" i="3"/>
  <c r="K1785" i="3"/>
  <c r="M1785" i="3"/>
  <c r="K1786" i="3"/>
  <c r="M1786" i="3"/>
  <c r="K1787" i="3"/>
  <c r="M1787" i="3"/>
  <c r="K1788" i="3"/>
  <c r="M1788" i="3"/>
  <c r="K1789" i="3"/>
  <c r="M1789" i="3"/>
  <c r="K1790" i="3"/>
  <c r="M1790" i="3"/>
  <c r="K1791" i="3"/>
  <c r="M1791" i="3"/>
  <c r="K1792" i="3"/>
  <c r="M1792" i="3"/>
  <c r="K1793" i="3"/>
  <c r="M1793" i="3"/>
  <c r="K1794" i="3"/>
  <c r="M1794" i="3"/>
  <c r="K1795" i="3"/>
  <c r="M1795" i="3"/>
  <c r="K1796" i="3"/>
  <c r="M1796" i="3"/>
  <c r="K1797" i="3"/>
  <c r="M1797" i="3"/>
  <c r="K1798" i="3"/>
  <c r="M1798" i="3"/>
  <c r="K1799" i="3"/>
  <c r="M1799" i="3"/>
  <c r="K1800" i="3"/>
  <c r="M1800" i="3"/>
  <c r="K1801" i="3"/>
  <c r="M1801" i="3"/>
  <c r="K1802" i="3"/>
  <c r="M1802" i="3"/>
  <c r="K1803" i="3"/>
  <c r="M1803" i="3"/>
  <c r="K1804" i="3"/>
  <c r="M1804" i="3"/>
  <c r="K1805" i="3"/>
  <c r="M1805" i="3"/>
  <c r="K1806" i="3"/>
  <c r="M1806" i="3"/>
  <c r="K1807" i="3"/>
  <c r="M1807" i="3"/>
  <c r="K1808" i="3"/>
  <c r="M1808" i="3"/>
  <c r="K1809" i="3"/>
  <c r="M1809" i="3"/>
  <c r="K1810" i="3"/>
  <c r="M1810" i="3"/>
  <c r="K1811" i="3"/>
  <c r="M1811" i="3"/>
  <c r="K1812" i="3"/>
  <c r="M1812" i="3"/>
  <c r="K1813" i="3"/>
  <c r="M1813" i="3"/>
  <c r="K1814" i="3"/>
  <c r="M1814" i="3"/>
  <c r="K1815" i="3"/>
  <c r="M1815" i="3"/>
  <c r="K1816" i="3"/>
  <c r="M1816" i="3"/>
  <c r="K1817" i="3"/>
  <c r="M1817" i="3"/>
  <c r="K1818" i="3"/>
  <c r="M1818" i="3"/>
  <c r="K1819" i="3"/>
  <c r="M1819" i="3"/>
  <c r="K1820" i="3"/>
  <c r="M1820" i="3"/>
  <c r="K1821" i="3"/>
  <c r="M1821" i="3"/>
  <c r="K1822" i="3"/>
  <c r="M1822" i="3"/>
  <c r="K1823" i="3"/>
  <c r="M1823" i="3"/>
  <c r="K1824" i="3"/>
  <c r="M1824" i="3"/>
  <c r="K1825" i="3"/>
  <c r="M1825" i="3"/>
  <c r="K1833" i="3"/>
  <c r="M1833" i="3"/>
  <c r="K1834" i="3"/>
  <c r="M1834" i="3"/>
  <c r="K1826" i="3"/>
  <c r="M1826" i="3"/>
  <c r="K1827" i="3"/>
  <c r="M1827" i="3"/>
  <c r="K1828" i="3"/>
  <c r="M1828" i="3"/>
  <c r="K1830" i="3"/>
  <c r="M1830" i="3"/>
  <c r="K1831" i="3"/>
  <c r="M1831" i="3"/>
  <c r="K1832" i="3"/>
  <c r="M1832" i="3"/>
  <c r="K1829" i="3"/>
  <c r="M1829" i="3"/>
  <c r="K1835" i="3"/>
  <c r="M1835" i="3"/>
  <c r="K1836" i="3"/>
  <c r="M1836" i="3"/>
  <c r="K1837" i="3"/>
  <c r="M1837" i="3"/>
  <c r="K1838" i="3"/>
  <c r="M1838" i="3"/>
  <c r="K1839" i="3"/>
  <c r="M1839" i="3"/>
  <c r="K1840" i="3"/>
  <c r="M1840" i="3"/>
  <c r="K1841" i="3"/>
  <c r="M1841" i="3"/>
  <c r="K1842" i="3"/>
  <c r="M1842" i="3"/>
  <c r="K1843" i="3"/>
  <c r="M1843" i="3"/>
  <c r="K1844" i="3"/>
  <c r="M1844" i="3"/>
  <c r="K1845" i="3"/>
  <c r="M1845" i="3"/>
  <c r="K1846" i="3"/>
  <c r="M1846" i="3"/>
  <c r="K1847" i="3"/>
  <c r="M1847" i="3"/>
  <c r="K1848" i="3"/>
  <c r="M1848" i="3"/>
  <c r="K1849" i="3"/>
  <c r="M1849" i="3"/>
  <c r="K1850" i="3"/>
  <c r="M1850" i="3"/>
  <c r="K1851" i="3"/>
  <c r="M1851" i="3"/>
  <c r="K1852" i="3"/>
  <c r="M1852" i="3"/>
  <c r="K1853" i="3"/>
  <c r="M1853" i="3"/>
  <c r="K1854" i="3"/>
  <c r="M1854" i="3"/>
  <c r="K1855" i="3"/>
  <c r="M1855" i="3"/>
  <c r="K1856" i="3"/>
  <c r="M1856" i="3"/>
  <c r="K1857" i="3"/>
  <c r="M1857" i="3"/>
  <c r="K1858" i="3"/>
  <c r="M1858" i="3"/>
  <c r="K1859" i="3"/>
  <c r="M1859" i="3"/>
  <c r="K1860" i="3"/>
  <c r="M1860" i="3"/>
  <c r="K1861" i="3"/>
  <c r="M1861" i="3"/>
  <c r="K1862" i="3"/>
  <c r="M1862" i="3"/>
  <c r="K1863" i="3"/>
  <c r="M1863" i="3"/>
  <c r="K1864" i="3"/>
  <c r="M1864" i="3"/>
  <c r="K1865" i="3"/>
  <c r="M1865" i="3"/>
  <c r="K1866" i="3"/>
  <c r="M1866" i="3"/>
  <c r="K1867" i="3"/>
  <c r="M1867" i="3"/>
  <c r="K1868" i="3"/>
  <c r="M1868" i="3"/>
  <c r="K1869" i="3"/>
  <c r="M1869" i="3"/>
  <c r="K1870" i="3"/>
  <c r="M1870" i="3"/>
  <c r="K1871" i="3"/>
  <c r="M1871" i="3"/>
  <c r="K1872" i="3"/>
  <c r="M1872" i="3"/>
  <c r="K1873" i="3"/>
  <c r="M1873" i="3"/>
  <c r="K1874" i="3"/>
  <c r="M1874" i="3"/>
  <c r="K1875" i="3"/>
  <c r="M1875" i="3"/>
  <c r="K1876" i="3"/>
  <c r="M1876" i="3"/>
  <c r="K1877" i="3"/>
  <c r="M1877" i="3"/>
  <c r="K1878" i="3"/>
  <c r="M1878" i="3"/>
  <c r="K1879" i="3"/>
  <c r="M1879" i="3"/>
  <c r="K1880" i="3"/>
  <c r="M1880" i="3"/>
  <c r="K1881" i="3"/>
  <c r="M1881" i="3"/>
  <c r="K1882" i="3"/>
  <c r="M1882" i="3"/>
  <c r="K1883" i="3"/>
  <c r="M1883" i="3"/>
  <c r="K1884" i="3"/>
  <c r="M1884" i="3"/>
  <c r="K1885" i="3"/>
  <c r="M1885" i="3"/>
  <c r="K1886" i="3"/>
  <c r="M1886" i="3"/>
  <c r="K1887" i="3"/>
  <c r="M1887" i="3"/>
  <c r="K1888" i="3"/>
  <c r="M1888" i="3"/>
  <c r="K1889" i="3"/>
  <c r="M1889" i="3"/>
  <c r="K1890" i="3"/>
  <c r="M1890" i="3"/>
  <c r="K1891" i="3"/>
  <c r="M1891" i="3"/>
  <c r="K1892" i="3"/>
  <c r="M1892" i="3"/>
  <c r="K1893" i="3"/>
  <c r="M1893" i="3"/>
  <c r="K1894" i="3"/>
  <c r="M1894" i="3"/>
  <c r="K1895" i="3"/>
  <c r="M1895" i="3"/>
  <c r="K1896" i="3"/>
  <c r="M1896" i="3"/>
  <c r="K1897" i="3"/>
  <c r="M1897" i="3"/>
  <c r="K1898" i="3"/>
  <c r="M1898" i="3"/>
  <c r="K1899" i="3"/>
  <c r="M1899" i="3"/>
  <c r="K1900" i="3"/>
  <c r="M1900" i="3"/>
  <c r="K1901" i="3"/>
  <c r="M1901" i="3"/>
  <c r="K1902" i="3"/>
  <c r="M1902" i="3"/>
  <c r="K1903" i="3"/>
  <c r="M1903" i="3"/>
  <c r="K1904" i="3"/>
  <c r="M1904" i="3"/>
  <c r="K1905" i="3"/>
  <c r="M1905" i="3"/>
  <c r="K1906" i="3"/>
  <c r="M1906" i="3"/>
  <c r="K1907" i="3"/>
  <c r="M1907" i="3"/>
  <c r="K1908" i="3"/>
  <c r="M1908" i="3"/>
  <c r="K1909" i="3"/>
  <c r="M1909" i="3"/>
  <c r="K1910" i="3"/>
  <c r="M1910" i="3"/>
  <c r="K1911" i="3"/>
  <c r="M1911" i="3"/>
  <c r="K1912" i="3"/>
  <c r="M1912" i="3"/>
  <c r="K1913" i="3"/>
  <c r="M1913" i="3"/>
  <c r="K1914" i="3"/>
  <c r="M1914" i="3"/>
  <c r="K1915" i="3"/>
  <c r="M1915" i="3"/>
  <c r="K1916" i="3"/>
  <c r="M1916" i="3"/>
  <c r="K1917" i="3"/>
  <c r="M1917" i="3"/>
  <c r="K1918" i="3"/>
  <c r="M1918" i="3"/>
  <c r="K1919" i="3"/>
  <c r="M1919" i="3"/>
  <c r="K1920" i="3"/>
  <c r="M1920" i="3"/>
  <c r="K1921" i="3"/>
  <c r="M1921" i="3"/>
  <c r="K1922" i="3"/>
  <c r="M1922" i="3"/>
  <c r="K1923" i="3"/>
  <c r="M1923" i="3"/>
  <c r="K1924" i="3"/>
  <c r="M1924" i="3"/>
  <c r="K1925" i="3"/>
  <c r="M1925" i="3"/>
  <c r="K1926" i="3"/>
  <c r="M1926" i="3"/>
  <c r="K1927" i="3"/>
  <c r="M1927" i="3"/>
  <c r="K1928" i="3"/>
  <c r="M1928" i="3"/>
  <c r="K1929" i="3"/>
  <c r="M1929" i="3"/>
  <c r="K1930" i="3"/>
  <c r="M1930" i="3"/>
  <c r="K1931" i="3"/>
  <c r="M1931" i="3"/>
  <c r="K1932" i="3"/>
  <c r="M1932" i="3"/>
  <c r="K1933" i="3"/>
  <c r="M1933" i="3"/>
  <c r="K1934" i="3"/>
  <c r="M1934" i="3"/>
  <c r="K1935" i="3"/>
  <c r="M1935" i="3"/>
  <c r="K1936" i="3"/>
  <c r="M1936" i="3"/>
  <c r="K1937" i="3"/>
  <c r="M1937" i="3"/>
  <c r="K1938" i="3"/>
  <c r="M1938" i="3"/>
  <c r="K1939" i="3"/>
  <c r="M1939" i="3"/>
  <c r="K1940" i="3"/>
  <c r="M1940" i="3"/>
  <c r="K1941" i="3"/>
  <c r="M1941" i="3"/>
  <c r="K1942" i="3"/>
  <c r="M1942" i="3"/>
  <c r="K1943" i="3"/>
  <c r="M1943" i="3"/>
  <c r="K1944" i="3"/>
  <c r="M1944" i="3"/>
  <c r="K1945" i="3"/>
  <c r="M1945" i="3"/>
  <c r="K1946" i="3"/>
  <c r="M1946" i="3"/>
  <c r="K1947" i="3"/>
  <c r="M1947" i="3"/>
  <c r="K1948" i="3"/>
  <c r="M1948" i="3"/>
  <c r="K1949" i="3"/>
  <c r="M1949" i="3"/>
  <c r="K1950" i="3"/>
  <c r="M1950" i="3"/>
  <c r="K1951" i="3"/>
  <c r="M1951" i="3"/>
  <c r="K1952" i="3"/>
  <c r="M1952" i="3"/>
  <c r="K1953" i="3"/>
  <c r="M1953" i="3"/>
  <c r="K1954" i="3"/>
  <c r="M1954" i="3"/>
  <c r="K1955" i="3"/>
  <c r="M1955" i="3"/>
  <c r="K1956" i="3"/>
  <c r="M1956" i="3"/>
  <c r="K1957" i="3"/>
  <c r="M1957" i="3"/>
  <c r="K1958" i="3"/>
  <c r="M1958" i="3"/>
  <c r="K1959" i="3"/>
  <c r="M1959" i="3"/>
  <c r="K1960" i="3"/>
  <c r="M1960" i="3"/>
  <c r="K1961" i="3"/>
  <c r="M1961" i="3"/>
  <c r="K1962" i="3"/>
  <c r="M1962" i="3"/>
  <c r="K1963" i="3"/>
  <c r="M1963" i="3"/>
  <c r="K1964" i="3"/>
  <c r="M1964" i="3"/>
  <c r="K1965" i="3"/>
  <c r="M1965" i="3"/>
  <c r="K1966" i="3"/>
  <c r="M1966" i="3"/>
  <c r="K1967" i="3"/>
  <c r="M1967" i="3"/>
  <c r="K1968" i="3"/>
  <c r="M1968" i="3"/>
  <c r="K1969" i="3"/>
  <c r="M1969" i="3"/>
  <c r="K1970" i="3"/>
  <c r="M1970" i="3"/>
  <c r="K1971" i="3"/>
  <c r="M1971" i="3"/>
  <c r="K1972" i="3"/>
  <c r="M1972" i="3"/>
  <c r="K1973" i="3"/>
  <c r="M1973" i="3"/>
  <c r="K1974" i="3"/>
  <c r="M1974" i="3"/>
  <c r="K1975" i="3"/>
  <c r="M1975" i="3"/>
  <c r="K1976" i="3"/>
  <c r="M1976" i="3"/>
  <c r="K1977" i="3"/>
  <c r="M1977" i="3"/>
  <c r="K1978" i="3"/>
  <c r="M1978" i="3"/>
  <c r="K1979" i="3"/>
  <c r="M1979" i="3"/>
  <c r="K1980" i="3"/>
  <c r="M1980" i="3"/>
  <c r="K1981" i="3"/>
  <c r="M1981" i="3"/>
  <c r="K1982" i="3"/>
  <c r="M1982" i="3"/>
  <c r="K1983" i="3"/>
  <c r="M1983" i="3"/>
  <c r="K1984" i="3"/>
  <c r="M1984" i="3"/>
  <c r="K1985" i="3"/>
  <c r="M1985" i="3"/>
  <c r="K1986" i="3"/>
  <c r="M1986" i="3"/>
  <c r="K1987" i="3"/>
  <c r="M1987" i="3"/>
  <c r="K1988" i="3"/>
  <c r="M1988" i="3"/>
  <c r="K1989" i="3"/>
  <c r="M1989" i="3"/>
  <c r="K1990" i="3"/>
  <c r="M1990" i="3"/>
  <c r="K1991" i="3"/>
  <c r="M1991" i="3"/>
  <c r="K1992" i="3"/>
  <c r="M1992" i="3"/>
  <c r="K1993" i="3"/>
  <c r="M1993" i="3"/>
  <c r="K1994" i="3"/>
  <c r="M1994" i="3"/>
  <c r="K1995" i="3"/>
  <c r="M1995" i="3"/>
  <c r="K1996" i="3"/>
  <c r="M1996" i="3"/>
  <c r="K1997" i="3"/>
  <c r="M1997" i="3"/>
  <c r="K1998" i="3"/>
  <c r="M1998" i="3"/>
  <c r="K1999" i="3"/>
  <c r="M1999" i="3"/>
  <c r="K2000" i="3"/>
  <c r="M2000" i="3"/>
  <c r="K2001" i="3"/>
  <c r="M2001" i="3"/>
  <c r="K2002" i="3"/>
  <c r="M2002" i="3"/>
  <c r="K2003" i="3"/>
  <c r="M2003" i="3"/>
  <c r="K2004" i="3"/>
  <c r="M2004" i="3"/>
  <c r="K2005" i="3"/>
  <c r="M2005" i="3"/>
  <c r="K2006" i="3"/>
  <c r="M2006" i="3"/>
  <c r="K2007" i="3"/>
  <c r="M2007" i="3"/>
  <c r="K2008" i="3"/>
  <c r="M2008" i="3"/>
  <c r="K2009" i="3"/>
  <c r="M2009" i="3"/>
  <c r="K2010" i="3"/>
  <c r="M2010" i="3"/>
  <c r="K2011" i="3"/>
  <c r="M2011" i="3"/>
  <c r="K2012" i="3"/>
  <c r="M2012" i="3"/>
  <c r="K2013" i="3"/>
  <c r="M2013" i="3"/>
  <c r="K2014" i="3"/>
  <c r="M2014" i="3"/>
  <c r="K2015" i="3"/>
  <c r="M2015" i="3"/>
  <c r="K2016" i="3"/>
  <c r="M2016" i="3"/>
  <c r="K2017" i="3"/>
  <c r="M2017" i="3"/>
  <c r="K2018" i="3"/>
  <c r="M2018" i="3"/>
  <c r="K2019" i="3"/>
  <c r="M2019" i="3"/>
  <c r="K2020" i="3"/>
  <c r="M2020" i="3"/>
  <c r="K2021" i="3"/>
  <c r="M2021" i="3"/>
  <c r="K2022" i="3"/>
  <c r="M2022" i="3"/>
  <c r="K2023" i="3"/>
  <c r="M2023" i="3"/>
  <c r="K2024" i="3"/>
  <c r="M2024" i="3"/>
  <c r="K2025" i="3"/>
  <c r="M2025" i="3"/>
  <c r="K2026" i="3"/>
  <c r="M2026" i="3"/>
  <c r="K2027" i="3"/>
  <c r="M2027" i="3"/>
  <c r="K2028" i="3"/>
  <c r="M2028" i="3"/>
  <c r="K2029" i="3"/>
  <c r="M2029" i="3"/>
  <c r="K2030" i="3"/>
  <c r="M2030" i="3"/>
  <c r="K2031" i="3"/>
  <c r="M2031" i="3"/>
  <c r="K2032" i="3"/>
  <c r="M2032" i="3"/>
  <c r="K2033" i="3"/>
  <c r="M2033" i="3"/>
  <c r="K2034" i="3"/>
  <c r="M2034" i="3"/>
  <c r="K2035" i="3"/>
  <c r="M2035" i="3"/>
  <c r="K2036" i="3"/>
  <c r="M2036" i="3"/>
  <c r="K2037" i="3"/>
  <c r="M2037" i="3"/>
  <c r="K2038" i="3"/>
  <c r="M2038" i="3"/>
  <c r="K2039" i="3"/>
  <c r="M2039" i="3"/>
  <c r="K2040" i="3"/>
  <c r="M2040" i="3"/>
  <c r="K2041" i="3"/>
  <c r="M2041" i="3"/>
  <c r="K2042" i="3"/>
  <c r="M2042" i="3"/>
  <c r="K2043" i="3"/>
  <c r="M2043" i="3"/>
  <c r="K2044" i="3"/>
  <c r="M2044" i="3"/>
  <c r="K2045" i="3"/>
  <c r="M2045" i="3"/>
  <c r="K2046" i="3"/>
  <c r="M2046" i="3"/>
  <c r="K2047" i="3"/>
  <c r="M2047" i="3"/>
  <c r="K2048" i="3"/>
  <c r="M2048" i="3"/>
  <c r="K2049" i="3"/>
  <c r="M2049" i="3"/>
  <c r="K2050" i="3"/>
  <c r="M2050" i="3"/>
  <c r="K2051" i="3"/>
  <c r="M2051" i="3"/>
  <c r="K2052" i="3"/>
  <c r="M2052" i="3"/>
  <c r="K2053" i="3"/>
  <c r="M2053" i="3"/>
  <c r="K2054" i="3"/>
  <c r="M2054" i="3"/>
  <c r="K2055" i="3"/>
  <c r="M2055" i="3"/>
  <c r="K2056" i="3"/>
  <c r="M2056" i="3"/>
  <c r="K2057" i="3"/>
  <c r="M2057" i="3"/>
  <c r="K2058" i="3"/>
  <c r="M2058" i="3"/>
  <c r="K2059" i="3"/>
  <c r="M2059" i="3"/>
  <c r="K2060" i="3"/>
  <c r="M2060" i="3"/>
  <c r="K2061" i="3"/>
  <c r="M2061" i="3"/>
  <c r="K2062" i="3"/>
  <c r="M2062" i="3"/>
  <c r="K2063" i="3"/>
  <c r="M2063" i="3"/>
  <c r="K2064" i="3"/>
  <c r="M2064" i="3"/>
  <c r="K2065" i="3"/>
  <c r="M2065" i="3"/>
  <c r="K2066" i="3"/>
  <c r="M2066" i="3"/>
  <c r="K2073" i="3"/>
  <c r="M2073" i="3"/>
  <c r="K2067" i="3"/>
  <c r="M2067" i="3"/>
  <c r="K2068" i="3"/>
  <c r="M2068" i="3"/>
  <c r="K2069" i="3"/>
  <c r="M2069" i="3"/>
  <c r="K2070" i="3"/>
  <c r="M2070" i="3"/>
  <c r="K2071" i="3"/>
  <c r="M2071" i="3"/>
  <c r="K2072" i="3"/>
  <c r="M2072" i="3"/>
  <c r="K2074" i="3"/>
  <c r="M2074" i="3"/>
  <c r="K2075" i="3"/>
  <c r="M2075" i="3"/>
  <c r="K2076" i="3"/>
  <c r="M2076" i="3"/>
  <c r="K2077" i="3"/>
  <c r="M2077" i="3"/>
  <c r="K2078" i="3"/>
  <c r="M2078" i="3"/>
  <c r="K2079" i="3"/>
  <c r="M2079" i="3"/>
  <c r="K2080" i="3"/>
  <c r="M2080" i="3"/>
  <c r="K2081" i="3"/>
  <c r="M2081" i="3"/>
  <c r="K2082" i="3"/>
  <c r="M2082" i="3"/>
  <c r="K2083" i="3"/>
  <c r="M2083" i="3"/>
  <c r="K2084" i="3"/>
  <c r="M2084" i="3"/>
  <c r="K2085" i="3"/>
  <c r="M2085" i="3"/>
  <c r="K2086" i="3"/>
  <c r="M2086" i="3"/>
  <c r="K2087" i="3"/>
  <c r="M2087" i="3"/>
  <c r="K2088" i="3"/>
  <c r="M2088" i="3"/>
  <c r="K2089" i="3"/>
  <c r="M2089" i="3"/>
  <c r="K2090" i="3"/>
  <c r="M2090" i="3"/>
  <c r="K2091" i="3"/>
  <c r="M2091" i="3"/>
  <c r="K2092" i="3"/>
  <c r="M2092" i="3"/>
  <c r="K2093" i="3"/>
  <c r="M2093" i="3"/>
  <c r="K2094" i="3"/>
  <c r="M2094" i="3"/>
  <c r="K2095" i="3"/>
  <c r="M2095" i="3"/>
  <c r="K2096" i="3"/>
  <c r="M2096" i="3"/>
  <c r="K2097" i="3"/>
  <c r="M2097" i="3"/>
  <c r="K2098" i="3"/>
  <c r="M2098" i="3"/>
  <c r="K2099" i="3"/>
  <c r="M2099" i="3"/>
  <c r="K2100" i="3"/>
  <c r="M2100" i="3"/>
  <c r="K2101" i="3"/>
  <c r="M2101" i="3"/>
  <c r="K2102" i="3"/>
  <c r="M2102" i="3"/>
  <c r="K2103" i="3"/>
  <c r="M2103" i="3"/>
  <c r="K2104" i="3"/>
  <c r="M2104" i="3"/>
  <c r="K2105" i="3"/>
  <c r="M2105" i="3"/>
  <c r="K2106" i="3"/>
  <c r="M2106" i="3"/>
  <c r="K2107" i="3"/>
  <c r="M2107" i="3"/>
  <c r="K2108" i="3"/>
  <c r="M2108" i="3"/>
  <c r="K2109" i="3"/>
  <c r="M2109" i="3"/>
  <c r="K2110" i="3"/>
  <c r="M2110" i="3"/>
  <c r="K2111" i="3"/>
  <c r="M2111" i="3"/>
  <c r="K2112" i="3"/>
  <c r="M2112" i="3"/>
  <c r="K2113" i="3"/>
  <c r="M2113" i="3"/>
  <c r="K2114" i="3"/>
  <c r="M2114" i="3"/>
  <c r="K2115" i="3"/>
  <c r="M2115" i="3"/>
  <c r="K2116" i="3"/>
  <c r="M2116" i="3"/>
  <c r="K2117" i="3"/>
  <c r="M2117" i="3"/>
  <c r="K2118" i="3"/>
  <c r="M2118" i="3"/>
  <c r="K2119" i="3"/>
  <c r="M2119" i="3"/>
  <c r="K2120" i="3"/>
  <c r="M2120" i="3"/>
  <c r="K2121" i="3"/>
  <c r="M2121" i="3"/>
  <c r="K2122" i="3"/>
  <c r="M2122" i="3"/>
  <c r="K2123" i="3"/>
  <c r="M2123" i="3"/>
  <c r="K2124" i="3"/>
  <c r="M2124" i="3"/>
  <c r="K2125" i="3"/>
  <c r="M2125" i="3"/>
  <c r="K2126" i="3"/>
  <c r="M2126" i="3"/>
  <c r="K2127" i="3"/>
  <c r="M2127" i="3"/>
  <c r="K2128" i="3"/>
  <c r="M2128" i="3"/>
  <c r="K2129" i="3"/>
  <c r="M2129" i="3"/>
  <c r="K2130" i="3"/>
  <c r="M2130" i="3"/>
  <c r="K2131" i="3"/>
  <c r="M2131" i="3"/>
  <c r="K2132" i="3"/>
  <c r="M2132" i="3"/>
  <c r="K2133" i="3"/>
  <c r="M2133" i="3"/>
  <c r="K2134" i="3"/>
  <c r="M2134" i="3"/>
  <c r="K2135" i="3"/>
  <c r="M2135" i="3"/>
  <c r="K2136" i="3"/>
  <c r="M2136" i="3"/>
  <c r="K2137" i="3"/>
  <c r="M2137" i="3"/>
  <c r="K2138" i="3"/>
  <c r="M2138" i="3"/>
  <c r="K2139" i="3"/>
  <c r="M2139" i="3"/>
  <c r="K2140" i="3"/>
  <c r="M2140" i="3"/>
  <c r="K2141" i="3"/>
  <c r="M2141" i="3"/>
  <c r="K2142" i="3"/>
  <c r="M2142" i="3"/>
  <c r="K2143" i="3"/>
  <c r="M2143" i="3"/>
  <c r="K2144" i="3"/>
  <c r="M2144" i="3"/>
  <c r="K2145" i="3"/>
  <c r="M2145" i="3"/>
  <c r="K2146" i="3"/>
  <c r="M2146" i="3"/>
  <c r="K2147" i="3"/>
  <c r="M2147" i="3"/>
  <c r="K2148" i="3"/>
  <c r="M2148" i="3"/>
  <c r="K2149" i="3"/>
  <c r="M2149" i="3"/>
  <c r="K2150" i="3"/>
  <c r="M2150" i="3"/>
  <c r="K2151" i="3"/>
  <c r="M2151" i="3"/>
  <c r="K2152" i="3"/>
  <c r="M2152" i="3"/>
  <c r="K2153" i="3"/>
  <c r="M2153" i="3"/>
  <c r="K2154" i="3"/>
  <c r="M2154" i="3"/>
  <c r="K2155" i="3"/>
  <c r="M2155" i="3"/>
  <c r="K2156" i="3"/>
  <c r="M2156" i="3"/>
  <c r="K2157" i="3"/>
  <c r="M2157" i="3"/>
  <c r="K2158" i="3"/>
  <c r="M2158" i="3"/>
  <c r="K2159" i="3"/>
  <c r="M2159" i="3"/>
  <c r="K2160" i="3"/>
  <c r="M2160" i="3"/>
  <c r="K2161" i="3"/>
  <c r="M2161" i="3"/>
  <c r="K2162" i="3"/>
  <c r="M2162" i="3"/>
  <c r="K2163" i="3"/>
  <c r="M2163" i="3"/>
  <c r="K2164" i="3"/>
  <c r="M2164" i="3"/>
  <c r="K2165" i="3"/>
  <c r="M2165" i="3"/>
  <c r="K2166" i="3"/>
  <c r="M2166" i="3"/>
  <c r="K2167" i="3"/>
  <c r="M2167" i="3"/>
  <c r="K2168" i="3"/>
  <c r="M2168" i="3"/>
  <c r="K2169" i="3"/>
  <c r="M2169" i="3"/>
  <c r="K2170" i="3"/>
  <c r="M2170" i="3"/>
  <c r="K2171" i="3"/>
  <c r="M2171" i="3"/>
  <c r="K2172" i="3"/>
  <c r="M2172" i="3"/>
  <c r="K2173" i="3"/>
  <c r="M2173" i="3"/>
  <c r="K2174" i="3"/>
  <c r="M2174" i="3"/>
  <c r="K2175" i="3"/>
  <c r="M2175" i="3"/>
  <c r="K2176" i="3"/>
  <c r="M2176" i="3"/>
  <c r="K2177" i="3"/>
  <c r="M2177" i="3"/>
  <c r="K2178" i="3"/>
  <c r="M2178" i="3"/>
  <c r="K2179" i="3"/>
  <c r="M2179" i="3"/>
  <c r="K2180" i="3"/>
  <c r="M2180" i="3"/>
  <c r="K2181" i="3"/>
  <c r="M2181" i="3"/>
  <c r="K2182" i="3"/>
  <c r="M2182" i="3"/>
  <c r="K2183" i="3"/>
  <c r="M2183" i="3"/>
  <c r="K2184" i="3"/>
  <c r="M2184" i="3"/>
  <c r="K2185" i="3"/>
  <c r="M2185" i="3"/>
  <c r="K2186" i="3"/>
  <c r="M2186" i="3"/>
  <c r="K2187" i="3"/>
  <c r="M2187" i="3"/>
  <c r="K2188" i="3"/>
  <c r="M2188" i="3"/>
  <c r="K2189" i="3"/>
  <c r="M2189" i="3"/>
  <c r="K2190" i="3"/>
  <c r="M2190" i="3"/>
  <c r="K2191" i="3"/>
  <c r="M2191" i="3"/>
  <c r="K2192" i="3"/>
  <c r="M2192" i="3"/>
  <c r="K2193" i="3"/>
  <c r="M2193" i="3"/>
  <c r="K2194" i="3"/>
  <c r="M2194" i="3"/>
  <c r="K2195" i="3"/>
  <c r="M2195" i="3"/>
  <c r="K2196" i="3"/>
  <c r="M2196" i="3"/>
  <c r="K2197" i="3"/>
  <c r="M2197" i="3"/>
  <c r="K2198" i="3"/>
  <c r="M2198" i="3"/>
  <c r="K2199" i="3"/>
  <c r="M2199" i="3"/>
  <c r="K2200" i="3"/>
  <c r="M2200" i="3"/>
  <c r="K2201" i="3"/>
  <c r="M2201" i="3"/>
  <c r="K2202" i="3"/>
  <c r="M2202" i="3"/>
  <c r="K2203" i="3"/>
  <c r="M2203" i="3"/>
  <c r="K2204" i="3"/>
  <c r="M2204" i="3"/>
  <c r="K2205" i="3"/>
  <c r="M2205" i="3"/>
  <c r="K2206" i="3"/>
  <c r="M2206" i="3"/>
  <c r="K2207" i="3"/>
  <c r="M2207" i="3"/>
  <c r="K2208" i="3"/>
  <c r="M2208" i="3"/>
  <c r="K2209" i="3"/>
  <c r="M2209" i="3"/>
  <c r="K2210" i="3"/>
  <c r="M2210" i="3"/>
  <c r="K2211" i="3"/>
  <c r="M2211" i="3"/>
  <c r="K2212" i="3"/>
  <c r="M2212" i="3"/>
  <c r="K2213" i="3"/>
  <c r="M2213" i="3"/>
  <c r="K2214" i="3"/>
  <c r="M2214" i="3"/>
  <c r="K2215" i="3"/>
  <c r="M2215" i="3"/>
  <c r="K2216" i="3"/>
  <c r="M2216" i="3"/>
  <c r="K2217" i="3"/>
  <c r="M2217" i="3"/>
  <c r="K2218" i="3"/>
  <c r="M2218" i="3"/>
  <c r="K2219" i="3"/>
  <c r="M2219" i="3"/>
  <c r="K2220" i="3"/>
  <c r="M2220" i="3"/>
  <c r="K2221" i="3"/>
  <c r="M2221" i="3"/>
  <c r="K2222" i="3"/>
  <c r="M2222" i="3"/>
  <c r="K2223" i="3"/>
  <c r="M2223" i="3"/>
  <c r="K2224" i="3"/>
  <c r="M2224" i="3"/>
  <c r="K2225" i="3"/>
  <c r="M2225" i="3"/>
  <c r="K2226" i="3"/>
  <c r="M2226" i="3"/>
  <c r="K2227" i="3"/>
  <c r="M2227" i="3"/>
  <c r="K2228" i="3"/>
  <c r="M2228" i="3"/>
  <c r="K2229" i="3"/>
  <c r="M2229" i="3"/>
  <c r="K2230" i="3"/>
  <c r="M2230" i="3"/>
  <c r="K2231" i="3"/>
  <c r="M2231" i="3"/>
  <c r="K2232" i="3"/>
  <c r="M2232" i="3"/>
  <c r="K2233" i="3"/>
  <c r="M2233" i="3"/>
  <c r="K2234" i="3"/>
  <c r="M2234" i="3"/>
  <c r="K2235" i="3"/>
  <c r="M2235" i="3"/>
  <c r="K2236" i="3"/>
  <c r="M2236" i="3"/>
  <c r="K2237" i="3"/>
  <c r="M2237" i="3"/>
  <c r="K2238" i="3"/>
  <c r="M2238" i="3"/>
  <c r="K2239" i="3"/>
  <c r="M2239" i="3"/>
  <c r="K2240" i="3"/>
  <c r="M2240" i="3"/>
  <c r="K2241" i="3"/>
  <c r="M2241" i="3"/>
  <c r="K2242" i="3"/>
  <c r="M2242" i="3"/>
  <c r="K2243" i="3"/>
  <c r="M2243" i="3"/>
  <c r="K2244" i="3"/>
  <c r="M2244" i="3"/>
  <c r="K2245" i="3"/>
  <c r="M2245" i="3"/>
  <c r="K2246" i="3"/>
  <c r="M2246" i="3"/>
  <c r="K2247" i="3"/>
  <c r="M2247" i="3"/>
  <c r="K2248" i="3"/>
  <c r="M2248" i="3"/>
  <c r="K2249" i="3"/>
  <c r="M2249" i="3"/>
  <c r="K2250" i="3"/>
  <c r="M2250" i="3"/>
  <c r="K2251" i="3"/>
  <c r="M2251" i="3"/>
  <c r="K2252" i="3"/>
  <c r="M2252" i="3"/>
  <c r="K2253" i="3"/>
  <c r="M2253" i="3"/>
  <c r="K2254" i="3"/>
  <c r="M2254" i="3"/>
  <c r="K2255" i="3"/>
  <c r="M2255" i="3"/>
  <c r="K2256" i="3"/>
  <c r="M2256" i="3"/>
  <c r="K2257" i="3"/>
  <c r="M2257" i="3"/>
  <c r="K2258" i="3"/>
  <c r="M2258" i="3"/>
  <c r="K2259" i="3"/>
  <c r="M2259" i="3"/>
  <c r="K2270" i="3"/>
  <c r="M2270" i="3"/>
  <c r="K2260" i="3"/>
  <c r="M2260" i="3"/>
  <c r="K2261" i="3"/>
  <c r="M2261" i="3"/>
  <c r="K2262" i="3"/>
  <c r="M2262" i="3"/>
  <c r="K2263" i="3"/>
  <c r="M2263" i="3"/>
  <c r="K2264" i="3"/>
  <c r="M2264" i="3"/>
  <c r="K2265" i="3"/>
  <c r="M2265" i="3"/>
  <c r="K2266" i="3"/>
  <c r="M2266" i="3"/>
  <c r="K2268" i="3"/>
  <c r="M2268" i="3"/>
  <c r="K2269" i="3"/>
  <c r="M2269" i="3"/>
  <c r="K2267" i="3"/>
  <c r="M2267" i="3"/>
  <c r="K2271" i="3"/>
  <c r="M2271" i="3"/>
  <c r="K2272" i="3"/>
  <c r="M2272" i="3"/>
  <c r="K2273" i="3"/>
  <c r="M2273" i="3"/>
  <c r="K2274" i="3"/>
  <c r="M2274" i="3"/>
  <c r="K2275" i="3"/>
  <c r="M2275" i="3"/>
  <c r="K2276" i="3"/>
  <c r="M2276" i="3"/>
  <c r="K2277" i="3"/>
  <c r="M2277" i="3"/>
  <c r="K2278" i="3"/>
  <c r="M2278" i="3"/>
  <c r="K2279" i="3"/>
  <c r="M2279" i="3"/>
  <c r="K2280" i="3"/>
  <c r="M2280" i="3"/>
  <c r="K2281" i="3"/>
  <c r="M2281" i="3"/>
  <c r="K2282" i="3"/>
  <c r="M2282" i="3"/>
  <c r="K2283" i="3"/>
  <c r="M2283" i="3"/>
  <c r="K2284" i="3"/>
  <c r="M2284" i="3"/>
  <c r="K2285" i="3"/>
  <c r="M2285" i="3"/>
  <c r="K2286" i="3"/>
  <c r="M2286" i="3"/>
  <c r="K2287" i="3"/>
  <c r="M2287" i="3"/>
  <c r="K2288" i="3"/>
  <c r="M2288" i="3"/>
  <c r="K2289" i="3"/>
  <c r="M2289" i="3"/>
  <c r="K2290" i="3"/>
  <c r="M2290" i="3"/>
  <c r="K2291" i="3"/>
  <c r="M2291" i="3"/>
  <c r="K2292" i="3"/>
  <c r="M2292" i="3"/>
  <c r="K2293" i="3"/>
  <c r="M2293" i="3"/>
  <c r="K2294" i="3"/>
  <c r="M2294" i="3"/>
  <c r="K2295" i="3"/>
  <c r="M2295" i="3"/>
  <c r="K2296" i="3"/>
  <c r="M2296" i="3"/>
  <c r="K2297" i="3"/>
  <c r="M2297" i="3"/>
  <c r="K2298" i="3"/>
  <c r="M2298" i="3"/>
  <c r="K2299" i="3"/>
  <c r="M2299" i="3"/>
  <c r="K2300" i="3"/>
  <c r="M2300" i="3"/>
  <c r="K2301" i="3"/>
  <c r="M2301" i="3"/>
  <c r="K2302" i="3"/>
  <c r="M2302" i="3"/>
  <c r="K2303" i="3"/>
  <c r="M2303" i="3"/>
  <c r="K2304" i="3"/>
  <c r="M2304" i="3"/>
  <c r="K2305" i="3"/>
  <c r="M2305" i="3"/>
  <c r="K2306" i="3"/>
  <c r="M2306" i="3"/>
  <c r="K2307" i="3"/>
  <c r="M2307" i="3"/>
  <c r="K2308" i="3"/>
  <c r="M2308" i="3"/>
  <c r="K2309" i="3"/>
  <c r="M2309" i="3"/>
  <c r="K2310" i="3"/>
  <c r="M2310" i="3"/>
  <c r="K2311" i="3"/>
  <c r="M2311" i="3"/>
  <c r="K2312" i="3"/>
  <c r="M2312" i="3"/>
  <c r="K2313" i="3"/>
  <c r="M2313" i="3"/>
  <c r="K2314" i="3"/>
  <c r="M2314" i="3"/>
  <c r="K2315" i="3"/>
  <c r="M2315" i="3"/>
  <c r="K2316" i="3"/>
  <c r="M2316" i="3"/>
  <c r="K2317" i="3"/>
  <c r="M2317" i="3"/>
  <c r="K2318" i="3"/>
  <c r="M2318" i="3"/>
  <c r="K2319" i="3"/>
  <c r="M2319" i="3"/>
  <c r="K2320" i="3"/>
  <c r="M2320" i="3"/>
  <c r="K2321" i="3"/>
  <c r="M2321" i="3"/>
  <c r="K2322" i="3"/>
  <c r="M2322" i="3"/>
  <c r="K2323" i="3"/>
  <c r="M2323" i="3"/>
  <c r="K2324" i="3"/>
  <c r="M2324" i="3"/>
  <c r="K2325" i="3"/>
  <c r="M2325" i="3"/>
  <c r="K2326" i="3"/>
  <c r="M2326" i="3"/>
  <c r="K2327" i="3"/>
  <c r="M2327" i="3"/>
  <c r="K2328" i="3"/>
  <c r="M2328" i="3"/>
  <c r="K2329" i="3"/>
  <c r="M2329" i="3"/>
  <c r="K2330" i="3"/>
  <c r="M2330" i="3"/>
  <c r="K2331" i="3"/>
  <c r="M2331" i="3"/>
  <c r="K2332" i="3"/>
  <c r="M2332" i="3"/>
  <c r="K2333" i="3"/>
  <c r="M2333" i="3"/>
  <c r="K2334" i="3"/>
  <c r="M2334" i="3"/>
  <c r="K2335" i="3"/>
  <c r="M2335" i="3"/>
  <c r="K2336" i="3"/>
  <c r="M2336" i="3"/>
  <c r="K2342" i="3"/>
  <c r="M2342" i="3"/>
  <c r="K2337" i="3"/>
  <c r="M2337" i="3"/>
  <c r="K2338" i="3"/>
  <c r="M2338" i="3"/>
  <c r="K2339" i="3"/>
  <c r="M2339" i="3"/>
  <c r="K2340" i="3"/>
  <c r="M2340" i="3"/>
  <c r="K2341" i="3"/>
  <c r="M2341" i="3"/>
  <c r="K2343" i="3"/>
  <c r="M2343" i="3"/>
  <c r="K2344" i="3"/>
  <c r="M2344" i="3"/>
  <c r="K2345" i="3"/>
  <c r="M2345" i="3"/>
  <c r="K2346" i="3"/>
  <c r="M2346" i="3"/>
  <c r="K2347" i="3"/>
  <c r="M2347" i="3"/>
  <c r="K2348" i="3"/>
  <c r="M2348" i="3"/>
  <c r="K2349" i="3"/>
  <c r="M2349" i="3"/>
  <c r="K2350" i="3"/>
  <c r="M2350" i="3"/>
  <c r="K2351" i="3"/>
  <c r="M2351" i="3"/>
  <c r="K2352" i="3"/>
  <c r="M2352" i="3"/>
  <c r="K2353" i="3"/>
  <c r="M2353" i="3"/>
  <c r="K2354" i="3"/>
  <c r="M2354" i="3"/>
  <c r="K2355" i="3"/>
  <c r="M2355" i="3"/>
  <c r="K2356" i="3"/>
  <c r="M2356" i="3"/>
  <c r="K2357" i="3"/>
  <c r="M2357" i="3"/>
  <c r="K2358" i="3"/>
  <c r="M2358" i="3"/>
  <c r="K2359" i="3"/>
  <c r="M2359" i="3"/>
  <c r="K2360" i="3"/>
  <c r="M2360" i="3"/>
  <c r="K2361" i="3"/>
  <c r="M2361" i="3"/>
  <c r="K2362" i="3"/>
  <c r="M2362" i="3"/>
  <c r="K2363" i="3"/>
  <c r="M2363" i="3"/>
  <c r="K2364" i="3"/>
  <c r="M2364" i="3"/>
  <c r="K2365" i="3"/>
  <c r="M2365" i="3"/>
  <c r="K2366" i="3"/>
  <c r="M2366" i="3"/>
  <c r="K2367" i="3"/>
  <c r="M2367" i="3"/>
  <c r="K2368" i="3"/>
  <c r="M2368" i="3"/>
  <c r="K2369" i="3"/>
  <c r="M2369" i="3"/>
  <c r="K2371" i="3"/>
  <c r="M2371" i="3"/>
  <c r="K2372" i="3"/>
  <c r="M2372" i="3"/>
  <c r="K2373" i="3"/>
  <c r="M2373" i="3"/>
  <c r="K2370" i="3"/>
  <c r="M2370" i="3"/>
  <c r="K2374" i="3"/>
  <c r="M2374" i="3"/>
  <c r="K2375" i="3"/>
  <c r="M2375" i="3"/>
  <c r="K2376" i="3"/>
  <c r="M2376" i="3"/>
  <c r="K2377" i="3"/>
  <c r="M2377" i="3"/>
  <c r="K2378" i="3"/>
  <c r="M2378" i="3"/>
  <c r="K2379" i="3"/>
  <c r="M2379" i="3"/>
  <c r="K2380" i="3"/>
  <c r="M2380" i="3"/>
  <c r="K2381" i="3"/>
  <c r="M2381" i="3"/>
  <c r="K2382" i="3"/>
  <c r="M2382" i="3"/>
  <c r="K2383" i="3"/>
  <c r="M2383" i="3"/>
  <c r="K2384" i="3"/>
  <c r="M2384" i="3"/>
  <c r="K2385" i="3"/>
  <c r="M2385" i="3"/>
  <c r="K2386" i="3"/>
  <c r="M2386" i="3"/>
  <c r="K2387" i="3"/>
  <c r="M2387" i="3"/>
  <c r="K2388" i="3"/>
  <c r="M2388" i="3"/>
  <c r="K2389" i="3"/>
  <c r="M2389" i="3"/>
  <c r="K2390" i="3"/>
  <c r="M2390" i="3"/>
  <c r="K2391" i="3"/>
  <c r="M2391" i="3"/>
  <c r="K2392" i="3"/>
  <c r="M2392" i="3"/>
  <c r="K2393" i="3"/>
  <c r="M2393" i="3"/>
  <c r="K2394" i="3"/>
  <c r="M2394" i="3"/>
  <c r="K2395" i="3"/>
  <c r="M2395" i="3"/>
  <c r="K2396" i="3"/>
  <c r="M2396" i="3"/>
  <c r="K2397" i="3"/>
  <c r="M2397" i="3"/>
  <c r="K2398" i="3"/>
  <c r="M2398" i="3"/>
  <c r="K2399" i="3"/>
  <c r="M2399" i="3"/>
  <c r="K2400" i="3"/>
  <c r="M2400" i="3"/>
  <c r="K2401" i="3"/>
  <c r="M2401" i="3"/>
  <c r="K2402" i="3"/>
  <c r="M2402" i="3"/>
  <c r="K2403" i="3"/>
  <c r="M2403" i="3"/>
  <c r="K2404" i="3"/>
  <c r="M2404" i="3"/>
  <c r="K2405" i="3"/>
  <c r="M2405" i="3"/>
  <c r="K2406" i="3"/>
  <c r="M2406" i="3"/>
  <c r="K2407" i="3"/>
  <c r="M2407" i="3"/>
  <c r="K2408" i="3"/>
  <c r="M2408" i="3"/>
  <c r="K2409" i="3"/>
  <c r="M2409" i="3"/>
  <c r="K2410" i="3"/>
  <c r="M2410" i="3"/>
  <c r="K2411" i="3"/>
  <c r="M2411" i="3"/>
  <c r="K2412" i="3"/>
  <c r="M2412" i="3"/>
  <c r="K2413" i="3"/>
  <c r="M2413" i="3"/>
  <c r="K2414" i="3"/>
  <c r="M2414" i="3"/>
  <c r="K2415" i="3"/>
  <c r="M2415" i="3"/>
  <c r="K2416" i="3"/>
  <c r="M2416" i="3"/>
  <c r="K2417" i="3"/>
  <c r="M2417" i="3"/>
  <c r="K2418" i="3"/>
  <c r="M2418" i="3"/>
  <c r="K2419" i="3"/>
  <c r="M2419" i="3"/>
  <c r="K2420" i="3"/>
  <c r="M2420" i="3"/>
  <c r="K2421" i="3"/>
  <c r="M2421" i="3"/>
  <c r="K2422" i="3"/>
  <c r="M2422" i="3"/>
  <c r="K2423" i="3"/>
  <c r="M2423" i="3"/>
  <c r="K2424" i="3"/>
  <c r="M2424" i="3"/>
  <c r="K2425" i="3"/>
  <c r="M2425" i="3"/>
  <c r="K2426" i="3"/>
  <c r="M2426" i="3"/>
  <c r="K2427" i="3"/>
  <c r="M2427" i="3"/>
  <c r="K2428" i="3"/>
  <c r="M2428" i="3"/>
  <c r="K2429" i="3"/>
  <c r="M2429" i="3"/>
  <c r="K2430" i="3"/>
  <c r="M2430" i="3"/>
  <c r="K2431" i="3"/>
  <c r="M2431" i="3"/>
  <c r="K2432" i="3"/>
  <c r="M2432" i="3"/>
  <c r="K2433" i="3"/>
  <c r="M2433" i="3"/>
  <c r="K2434" i="3"/>
  <c r="M2434" i="3"/>
  <c r="K2435" i="3"/>
  <c r="M2435" i="3"/>
  <c r="K2436" i="3"/>
  <c r="M2436" i="3"/>
  <c r="K2437" i="3"/>
  <c r="M2437" i="3"/>
  <c r="K2438" i="3"/>
  <c r="M2438" i="3"/>
  <c r="K2439" i="3"/>
  <c r="M2439" i="3"/>
  <c r="K2440" i="3"/>
  <c r="M2440" i="3"/>
  <c r="K2441" i="3"/>
  <c r="M2441" i="3"/>
  <c r="K2442" i="3"/>
  <c r="M2442" i="3"/>
  <c r="K2443" i="3"/>
  <c r="M2443" i="3"/>
  <c r="K2444" i="3"/>
  <c r="M2444" i="3"/>
  <c r="K2445" i="3"/>
  <c r="M2445" i="3"/>
  <c r="K2446" i="3"/>
  <c r="M2446" i="3"/>
  <c r="K2447" i="3"/>
  <c r="M2447" i="3"/>
  <c r="K2448" i="3"/>
  <c r="M2448" i="3"/>
  <c r="K2449" i="3"/>
  <c r="M2449" i="3"/>
  <c r="K2450" i="3"/>
  <c r="M2450" i="3"/>
  <c r="K2451" i="3"/>
  <c r="M2451" i="3"/>
  <c r="K2452" i="3"/>
  <c r="M2452" i="3"/>
  <c r="K2453" i="3"/>
  <c r="M2453" i="3"/>
  <c r="K2454" i="3"/>
  <c r="M2454" i="3"/>
  <c r="K2455" i="3"/>
  <c r="M2455" i="3"/>
  <c r="K2456" i="3"/>
  <c r="M2456" i="3"/>
  <c r="K2457" i="3"/>
  <c r="M2457" i="3"/>
  <c r="K2458" i="3"/>
  <c r="M2458" i="3"/>
  <c r="K2459" i="3"/>
  <c r="M2459" i="3"/>
  <c r="K2460" i="3"/>
  <c r="M2460" i="3"/>
  <c r="K2461" i="3"/>
  <c r="M2461" i="3"/>
  <c r="K2462" i="3"/>
  <c r="M2462" i="3"/>
  <c r="K2463" i="3"/>
  <c r="M2463" i="3"/>
  <c r="K2464" i="3"/>
  <c r="M2464" i="3"/>
  <c r="K2465" i="3"/>
  <c r="M2465" i="3"/>
  <c r="K2466" i="3"/>
  <c r="M2466" i="3"/>
  <c r="K2467" i="3"/>
  <c r="M2467" i="3"/>
  <c r="K2468" i="3"/>
  <c r="M2468" i="3"/>
  <c r="K2469" i="3"/>
  <c r="M2469" i="3"/>
  <c r="K2470" i="3"/>
  <c r="M2470" i="3"/>
  <c r="K2471" i="3"/>
  <c r="M2471" i="3"/>
  <c r="K2472" i="3"/>
  <c r="M2472" i="3"/>
  <c r="K2473" i="3"/>
  <c r="M2473" i="3"/>
  <c r="K2474" i="3"/>
  <c r="M2474" i="3"/>
  <c r="K2475" i="3"/>
  <c r="M2475" i="3"/>
  <c r="K2476" i="3"/>
  <c r="M2476" i="3"/>
  <c r="K2477" i="3"/>
  <c r="M2477" i="3"/>
  <c r="K2478" i="3"/>
  <c r="M2478" i="3"/>
  <c r="K2479" i="3"/>
  <c r="M2479" i="3"/>
  <c r="K2480" i="3"/>
  <c r="M2480" i="3"/>
  <c r="K2481" i="3"/>
  <c r="M2481" i="3"/>
  <c r="K2482" i="3"/>
  <c r="M2482" i="3"/>
  <c r="K2483" i="3"/>
  <c r="M2483" i="3"/>
  <c r="K2484" i="3"/>
  <c r="M2484" i="3"/>
  <c r="K2485" i="3"/>
  <c r="M2485" i="3"/>
  <c r="K2486" i="3"/>
  <c r="M2486" i="3"/>
  <c r="K2487" i="3"/>
  <c r="M2487" i="3"/>
  <c r="K2488" i="3"/>
  <c r="M2488" i="3"/>
  <c r="K2489" i="3"/>
  <c r="M2489" i="3"/>
  <c r="K2490" i="3"/>
  <c r="M2490" i="3"/>
  <c r="K2491" i="3"/>
  <c r="M2491" i="3"/>
  <c r="K2492" i="3"/>
  <c r="M2492" i="3"/>
  <c r="K2493" i="3"/>
  <c r="M2493" i="3"/>
  <c r="K2494" i="3"/>
  <c r="M2494" i="3"/>
  <c r="K2495" i="3"/>
  <c r="M2495" i="3"/>
  <c r="K2496" i="3"/>
  <c r="M2496" i="3"/>
  <c r="K2497" i="3"/>
  <c r="M2497" i="3"/>
  <c r="K2498" i="3"/>
  <c r="M2498" i="3"/>
  <c r="K2499" i="3"/>
  <c r="M2499" i="3"/>
  <c r="K2500" i="3"/>
  <c r="M2500" i="3"/>
  <c r="K2501" i="3"/>
  <c r="M2501" i="3"/>
  <c r="K2502" i="3"/>
  <c r="M2502" i="3"/>
  <c r="K2503" i="3"/>
  <c r="M2503" i="3"/>
  <c r="K2504" i="3"/>
  <c r="M2504" i="3"/>
  <c r="K2505" i="3"/>
  <c r="M2505" i="3"/>
  <c r="K2506" i="3"/>
  <c r="M2506" i="3"/>
  <c r="K2507" i="3"/>
  <c r="M2507" i="3"/>
  <c r="K2508" i="3"/>
  <c r="M2508" i="3"/>
  <c r="K2509" i="3"/>
  <c r="M2509" i="3"/>
  <c r="K2510" i="3"/>
  <c r="M2510" i="3"/>
  <c r="K2511" i="3"/>
  <c r="M2511" i="3"/>
  <c r="K2512" i="3"/>
  <c r="M2512" i="3"/>
  <c r="K2513" i="3"/>
  <c r="M2513" i="3"/>
  <c r="K2514" i="3"/>
  <c r="M2514" i="3"/>
  <c r="K2515" i="3"/>
  <c r="M2515" i="3"/>
  <c r="K2516" i="3"/>
  <c r="M2516" i="3"/>
  <c r="K2517" i="3"/>
  <c r="M2517" i="3"/>
  <c r="K2518" i="3"/>
  <c r="M2518" i="3"/>
  <c r="K2519" i="3"/>
  <c r="M2519" i="3"/>
  <c r="K2520" i="3"/>
  <c r="M2520" i="3"/>
  <c r="K2521" i="3"/>
  <c r="M2521" i="3"/>
  <c r="K2522" i="3"/>
  <c r="M2522" i="3"/>
  <c r="K2523" i="3"/>
  <c r="M2523" i="3"/>
  <c r="K2524" i="3"/>
  <c r="M2524" i="3"/>
  <c r="K2525" i="3"/>
  <c r="M2525" i="3"/>
  <c r="K2526" i="3"/>
  <c r="M2526" i="3"/>
  <c r="K2527" i="3"/>
  <c r="M2527" i="3"/>
  <c r="K2528" i="3"/>
  <c r="M2528" i="3"/>
  <c r="K2529" i="3"/>
  <c r="M2529" i="3"/>
  <c r="K2530" i="3"/>
  <c r="M2530" i="3"/>
  <c r="K2531" i="3"/>
  <c r="M2531" i="3"/>
  <c r="K2532" i="3"/>
  <c r="M2532" i="3"/>
  <c r="K2533" i="3"/>
  <c r="M2533" i="3"/>
  <c r="K2534" i="3"/>
  <c r="M2534" i="3"/>
  <c r="K2535" i="3"/>
  <c r="M2535" i="3"/>
  <c r="K2536" i="3"/>
  <c r="M2536" i="3"/>
  <c r="K2537" i="3"/>
  <c r="M2537" i="3"/>
  <c r="K2538" i="3"/>
  <c r="M2538" i="3"/>
  <c r="K2539" i="3"/>
  <c r="M2539" i="3"/>
  <c r="K2540" i="3"/>
  <c r="M2540" i="3"/>
  <c r="K2541" i="3"/>
  <c r="M2541" i="3"/>
  <c r="K2542" i="3"/>
  <c r="M2542" i="3"/>
  <c r="K2543" i="3"/>
  <c r="M2543" i="3"/>
  <c r="K2544" i="3"/>
  <c r="M2544" i="3"/>
  <c r="K2545" i="3"/>
  <c r="M2545" i="3"/>
  <c r="K2546" i="3"/>
  <c r="M2546" i="3"/>
  <c r="K2547" i="3"/>
  <c r="M2547" i="3"/>
  <c r="K2548" i="3"/>
  <c r="M2548" i="3"/>
  <c r="K2549" i="3"/>
  <c r="M2549" i="3"/>
  <c r="K2550" i="3"/>
  <c r="M2550" i="3"/>
  <c r="K2551" i="3"/>
  <c r="M2551" i="3"/>
  <c r="K2552" i="3"/>
  <c r="M2552" i="3"/>
  <c r="K2553" i="3"/>
  <c r="M2553" i="3"/>
  <c r="K2554" i="3"/>
  <c r="M2554" i="3"/>
  <c r="K2555" i="3"/>
  <c r="M2555" i="3"/>
  <c r="K2556" i="3"/>
  <c r="M2556" i="3"/>
  <c r="K2557" i="3"/>
  <c r="M2557" i="3"/>
  <c r="K2558" i="3"/>
  <c r="M2558" i="3"/>
  <c r="K2559" i="3"/>
  <c r="M2559" i="3"/>
  <c r="K2561" i="3"/>
  <c r="M2561" i="3"/>
  <c r="K2562" i="3"/>
  <c r="M2562" i="3"/>
  <c r="K2563" i="3"/>
  <c r="M2563" i="3"/>
  <c r="K2560" i="3"/>
  <c r="M2560" i="3"/>
  <c r="K2564" i="3"/>
  <c r="M2564" i="3"/>
  <c r="K2565" i="3"/>
  <c r="M2565" i="3"/>
  <c r="K2566" i="3"/>
  <c r="M2566" i="3"/>
  <c r="K2567" i="3"/>
  <c r="M2567" i="3"/>
  <c r="K2568" i="3"/>
  <c r="M2568" i="3"/>
  <c r="K2569" i="3"/>
  <c r="M2569" i="3"/>
  <c r="K2570" i="3"/>
  <c r="M2570" i="3"/>
  <c r="K2571" i="3"/>
  <c r="M2571" i="3"/>
  <c r="K2572" i="3"/>
  <c r="M2572" i="3"/>
  <c r="K2573" i="3"/>
  <c r="M2573" i="3"/>
  <c r="K2574" i="3"/>
  <c r="M2574" i="3"/>
  <c r="K2575" i="3"/>
  <c r="M2575" i="3"/>
  <c r="K2576" i="3"/>
  <c r="M2576" i="3"/>
  <c r="K2577" i="3"/>
  <c r="M2577" i="3"/>
  <c r="K2578" i="3"/>
  <c r="M2578" i="3"/>
  <c r="K2579" i="3"/>
  <c r="M2579" i="3"/>
  <c r="K2580" i="3"/>
  <c r="M2580" i="3"/>
  <c r="K2581" i="3"/>
  <c r="M2581" i="3"/>
  <c r="K2582" i="3"/>
  <c r="M2582" i="3"/>
  <c r="K2583" i="3"/>
  <c r="M2583" i="3"/>
  <c r="K2584" i="3"/>
  <c r="M2584" i="3"/>
  <c r="K2585" i="3"/>
  <c r="M2585" i="3"/>
  <c r="K2586" i="3"/>
  <c r="M2586" i="3"/>
  <c r="K2587" i="3"/>
  <c r="M2587" i="3"/>
  <c r="K2588" i="3"/>
  <c r="M2588" i="3"/>
  <c r="K2589" i="3"/>
  <c r="M2589" i="3"/>
  <c r="K2590" i="3"/>
  <c r="M2590" i="3"/>
  <c r="K2591" i="3"/>
  <c r="M2591" i="3"/>
  <c r="K2592" i="3"/>
  <c r="M2592" i="3"/>
  <c r="K2593" i="3"/>
  <c r="M2593" i="3"/>
  <c r="K2594" i="3"/>
  <c r="M2594" i="3"/>
  <c r="K2595" i="3"/>
  <c r="M2595" i="3"/>
  <c r="K2596" i="3"/>
  <c r="M2596" i="3"/>
  <c r="K2597" i="3"/>
  <c r="M2597" i="3"/>
  <c r="K2598" i="3"/>
  <c r="M2598" i="3"/>
  <c r="K2599" i="3"/>
  <c r="M2599" i="3"/>
  <c r="K2600" i="3"/>
  <c r="M2600" i="3"/>
  <c r="K2601" i="3"/>
  <c r="M2601" i="3"/>
  <c r="K2602" i="3"/>
  <c r="M2602" i="3"/>
  <c r="K2603" i="3"/>
  <c r="M2603" i="3"/>
  <c r="K2604" i="3"/>
  <c r="M2604" i="3"/>
  <c r="K2605" i="3"/>
  <c r="M2605" i="3"/>
  <c r="K2606" i="3"/>
  <c r="M2606" i="3"/>
  <c r="K2607" i="3"/>
  <c r="M2607" i="3"/>
  <c r="K2608" i="3"/>
  <c r="M2608" i="3"/>
  <c r="K2609" i="3"/>
  <c r="M2609" i="3"/>
  <c r="K2610" i="3"/>
  <c r="M2610" i="3"/>
  <c r="K2611" i="3"/>
  <c r="M2611" i="3"/>
  <c r="K2612" i="3"/>
  <c r="M2612" i="3"/>
  <c r="K2613" i="3"/>
  <c r="M2613" i="3"/>
  <c r="K2614" i="3"/>
  <c r="M2614" i="3"/>
  <c r="K2615" i="3"/>
  <c r="M2615" i="3"/>
  <c r="K2616" i="3"/>
  <c r="M2616" i="3"/>
  <c r="K2618" i="3"/>
  <c r="M2618" i="3"/>
  <c r="K2619" i="3"/>
  <c r="M2619" i="3"/>
  <c r="K2617" i="3"/>
  <c r="M2617" i="3"/>
  <c r="K2620" i="3"/>
  <c r="M2620" i="3"/>
  <c r="K2621" i="3"/>
  <c r="M2621" i="3"/>
  <c r="K2622" i="3"/>
  <c r="M2622" i="3"/>
  <c r="K2623" i="3"/>
  <c r="M2623" i="3"/>
  <c r="K2624" i="3"/>
  <c r="M2624" i="3"/>
  <c r="K2625" i="3"/>
  <c r="M2625" i="3"/>
  <c r="K2626" i="3"/>
  <c r="M2626" i="3"/>
  <c r="K2627" i="3"/>
  <c r="M2627" i="3"/>
  <c r="K2628" i="3"/>
  <c r="M2628" i="3"/>
  <c r="K2629" i="3"/>
  <c r="M2629" i="3"/>
  <c r="K2630" i="3"/>
  <c r="M2630" i="3"/>
  <c r="K2631" i="3"/>
  <c r="M2631" i="3"/>
  <c r="K2632" i="3"/>
  <c r="M2632" i="3"/>
  <c r="K2633" i="3"/>
  <c r="M2633" i="3"/>
  <c r="K2637" i="3"/>
  <c r="M2637" i="3"/>
  <c r="K2634" i="3"/>
  <c r="M2634" i="3"/>
  <c r="K2635" i="3"/>
  <c r="M2635" i="3"/>
  <c r="K2636" i="3"/>
  <c r="M2636" i="3"/>
  <c r="K2638" i="3"/>
  <c r="M2638" i="3"/>
  <c r="K2639" i="3"/>
  <c r="M2639" i="3"/>
  <c r="K2640" i="3"/>
  <c r="M2640" i="3"/>
  <c r="K2641" i="3"/>
  <c r="M2641" i="3"/>
  <c r="K2642" i="3"/>
  <c r="M2642" i="3"/>
  <c r="K2643" i="3"/>
  <c r="M2643" i="3"/>
  <c r="K2644" i="3"/>
  <c r="M2644" i="3"/>
  <c r="K2645" i="3"/>
  <c r="M2645" i="3"/>
  <c r="K2646" i="3"/>
  <c r="M2646" i="3"/>
  <c r="K2647" i="3"/>
  <c r="M2647" i="3"/>
  <c r="K2648" i="3"/>
  <c r="M2648" i="3"/>
  <c r="K2649" i="3"/>
  <c r="M2649" i="3"/>
  <c r="K2650" i="3"/>
  <c r="M2650" i="3"/>
  <c r="K2651" i="3"/>
  <c r="M2651" i="3"/>
  <c r="K2652" i="3"/>
  <c r="M2652" i="3"/>
  <c r="K2653" i="3"/>
  <c r="M2653" i="3"/>
  <c r="K2654" i="3"/>
  <c r="M2654" i="3"/>
  <c r="K2655" i="3"/>
  <c r="M2655" i="3"/>
  <c r="K2656" i="3"/>
  <c r="M2656" i="3"/>
  <c r="K2657" i="3"/>
  <c r="M2657" i="3"/>
  <c r="K2658" i="3"/>
  <c r="M2658" i="3"/>
  <c r="K2659" i="3"/>
  <c r="M2659" i="3"/>
  <c r="K2660" i="3"/>
  <c r="M2660" i="3"/>
  <c r="K2661" i="3"/>
  <c r="M2661" i="3"/>
  <c r="K2662" i="3"/>
  <c r="M2662" i="3"/>
  <c r="K2663" i="3"/>
  <c r="M2663" i="3"/>
  <c r="K2664" i="3"/>
  <c r="M2664" i="3"/>
  <c r="K2665" i="3"/>
  <c r="M2665" i="3"/>
  <c r="K2666" i="3"/>
  <c r="M2666" i="3"/>
  <c r="K2667" i="3"/>
  <c r="M2667" i="3"/>
  <c r="K2668" i="3"/>
  <c r="M2668" i="3"/>
  <c r="K2669" i="3"/>
  <c r="M2669" i="3"/>
  <c r="K2670" i="3"/>
  <c r="M2670" i="3"/>
  <c r="K2671" i="3"/>
  <c r="P2671" i="3" s="1"/>
  <c r="M2671" i="3"/>
  <c r="K2672" i="3"/>
  <c r="M2672" i="3"/>
  <c r="K2673" i="3"/>
  <c r="P2673" i="3" s="1"/>
  <c r="M2673" i="3"/>
  <c r="K2674" i="3"/>
  <c r="M2674" i="3"/>
  <c r="K2675" i="3"/>
  <c r="M2675" i="3"/>
  <c r="K2676" i="3"/>
  <c r="M2676" i="3"/>
  <c r="K2677" i="3"/>
  <c r="M2677" i="3"/>
  <c r="K2678" i="3"/>
  <c r="M2678" i="3"/>
  <c r="K2679" i="3"/>
  <c r="P2679" i="3" s="1"/>
  <c r="M2679" i="3"/>
  <c r="K2680" i="3"/>
  <c r="M2680" i="3"/>
  <c r="K2681" i="3"/>
  <c r="M2681" i="3"/>
  <c r="K2682" i="3"/>
  <c r="M2682" i="3"/>
  <c r="K2683" i="3"/>
  <c r="M2683" i="3"/>
  <c r="K2684" i="3"/>
  <c r="M2684" i="3"/>
  <c r="K2685" i="3"/>
  <c r="P2685" i="3" s="1"/>
  <c r="M2685" i="3"/>
  <c r="K2686" i="3"/>
  <c r="M2686" i="3"/>
  <c r="K2687" i="3"/>
  <c r="P2687" i="3" s="1"/>
  <c r="M2687" i="3"/>
  <c r="K2688" i="3"/>
  <c r="M2688" i="3"/>
  <c r="K2689" i="3"/>
  <c r="P2689" i="3" s="1"/>
  <c r="M2689" i="3"/>
  <c r="K2690" i="3"/>
  <c r="M2690" i="3"/>
  <c r="K2691" i="3"/>
  <c r="M2691" i="3"/>
  <c r="K2692" i="3"/>
  <c r="M2692" i="3"/>
  <c r="K2693" i="3"/>
  <c r="M2693" i="3"/>
  <c r="K2694" i="3"/>
  <c r="M2694" i="3"/>
  <c r="K2695" i="3"/>
  <c r="P2695" i="3" s="1"/>
  <c r="M2695" i="3"/>
  <c r="K2696" i="3"/>
  <c r="M2696" i="3"/>
  <c r="K2697" i="3"/>
  <c r="M2697" i="3"/>
  <c r="K2698" i="3"/>
  <c r="M2698" i="3"/>
  <c r="K2699" i="3"/>
  <c r="P2699" i="3" s="1"/>
  <c r="M2699" i="3"/>
  <c r="K2700" i="3"/>
  <c r="M2700" i="3"/>
  <c r="K2701" i="3"/>
  <c r="M2701" i="3"/>
  <c r="K2702" i="3"/>
  <c r="M2702" i="3"/>
  <c r="K2703" i="3"/>
  <c r="M2703" i="3"/>
  <c r="K2704" i="3"/>
  <c r="M2704" i="3"/>
  <c r="K2705" i="3"/>
  <c r="P2705" i="3" s="1"/>
  <c r="M2705" i="3"/>
  <c r="K2706" i="3"/>
  <c r="M2706" i="3"/>
  <c r="K2707" i="3"/>
  <c r="M2707" i="3"/>
  <c r="K2708" i="3"/>
  <c r="M2708" i="3"/>
  <c r="K2709" i="3"/>
  <c r="P2709" i="3" s="1"/>
  <c r="M2709" i="3"/>
  <c r="K2710" i="3"/>
  <c r="M2710" i="3"/>
  <c r="K2711" i="3"/>
  <c r="M2711" i="3"/>
  <c r="K2712" i="3"/>
  <c r="M2712" i="3"/>
  <c r="K2713" i="3"/>
  <c r="M2713" i="3"/>
  <c r="K2714" i="3"/>
  <c r="M2714" i="3"/>
  <c r="K2715" i="3"/>
  <c r="M2715" i="3"/>
  <c r="K2716" i="3"/>
  <c r="M2716" i="3"/>
  <c r="K2717" i="3"/>
  <c r="M2717" i="3"/>
  <c r="K2718" i="3"/>
  <c r="M2718" i="3"/>
  <c r="K2719" i="3"/>
  <c r="M2719" i="3"/>
  <c r="K2720" i="3"/>
  <c r="M2720" i="3"/>
  <c r="K2721" i="3"/>
  <c r="P2721" i="3" s="1"/>
  <c r="M2721" i="3"/>
  <c r="K2722" i="3"/>
  <c r="M2722" i="3"/>
  <c r="K2723" i="3"/>
  <c r="M2723" i="3"/>
  <c r="K2724" i="3"/>
  <c r="M2724" i="3"/>
  <c r="K2725" i="3"/>
  <c r="P2725" i="3" s="1"/>
  <c r="M2725" i="3"/>
  <c r="K2726" i="3"/>
  <c r="M2726" i="3"/>
  <c r="K2727" i="3"/>
  <c r="M2727" i="3"/>
  <c r="K2728" i="3"/>
  <c r="M2728" i="3"/>
  <c r="K2729" i="3"/>
  <c r="M2729" i="3"/>
  <c r="K2730" i="3"/>
  <c r="M2730" i="3"/>
  <c r="K2731" i="3"/>
  <c r="P2731" i="3" s="1"/>
  <c r="M2731" i="3"/>
  <c r="K2732" i="3"/>
  <c r="M2732" i="3"/>
  <c r="K2733" i="3"/>
  <c r="M2733" i="3"/>
  <c r="K2734" i="3"/>
  <c r="M2734" i="3"/>
  <c r="K2735" i="3"/>
  <c r="M2735" i="3"/>
  <c r="K2736" i="3"/>
  <c r="M2736" i="3"/>
  <c r="K2737" i="3"/>
  <c r="M2737" i="3"/>
  <c r="K2738" i="3"/>
  <c r="M2738" i="3"/>
  <c r="K2739" i="3"/>
  <c r="M2739" i="3"/>
  <c r="K2740" i="3"/>
  <c r="M2740" i="3"/>
  <c r="K2741" i="3"/>
  <c r="M2741" i="3"/>
  <c r="K2742" i="3"/>
  <c r="M2742" i="3"/>
  <c r="K2743" i="3"/>
  <c r="M2743" i="3"/>
  <c r="K2744" i="3"/>
  <c r="M2744" i="3"/>
  <c r="K2745" i="3"/>
  <c r="M2745" i="3"/>
  <c r="K2746" i="3"/>
  <c r="M2746" i="3"/>
  <c r="K2747" i="3"/>
  <c r="M2747" i="3"/>
  <c r="K2748" i="3"/>
  <c r="M2748" i="3"/>
  <c r="K2749" i="3"/>
  <c r="M2749" i="3"/>
  <c r="K2750" i="3"/>
  <c r="M2750" i="3"/>
  <c r="K2751" i="3"/>
  <c r="M2751" i="3"/>
  <c r="K2752" i="3"/>
  <c r="M2752" i="3"/>
  <c r="K2753" i="3"/>
  <c r="M2753" i="3"/>
  <c r="K2754" i="3"/>
  <c r="M2754" i="3"/>
  <c r="K2755" i="3"/>
  <c r="M2755" i="3"/>
  <c r="K2756" i="3"/>
  <c r="M2756" i="3"/>
  <c r="K2757" i="3"/>
  <c r="P2757" i="3" s="1"/>
  <c r="M2757" i="3"/>
  <c r="K2758" i="3"/>
  <c r="M2758" i="3"/>
  <c r="K2759" i="3"/>
  <c r="M2759" i="3"/>
  <c r="K2760" i="3"/>
  <c r="M2760" i="3"/>
  <c r="K2761" i="3"/>
  <c r="M2761" i="3"/>
  <c r="K2762" i="3"/>
  <c r="M2762" i="3"/>
  <c r="K2763" i="3"/>
  <c r="P2763" i="3" s="1"/>
  <c r="M2763" i="3"/>
  <c r="K2764" i="3"/>
  <c r="M2764" i="3"/>
  <c r="K2765" i="3"/>
  <c r="M2765" i="3"/>
  <c r="K2766" i="3"/>
  <c r="M2766" i="3"/>
  <c r="K2767" i="3"/>
  <c r="P2767" i="3" s="1"/>
  <c r="M2767" i="3"/>
  <c r="K2768" i="3"/>
  <c r="M2768" i="3"/>
  <c r="K2769" i="3"/>
  <c r="M2769" i="3"/>
  <c r="K2770" i="3"/>
  <c r="M2770" i="3"/>
  <c r="K2771" i="3"/>
  <c r="M2771" i="3"/>
  <c r="K2772" i="3"/>
  <c r="M2772" i="3"/>
  <c r="K2773" i="3"/>
  <c r="P2773" i="3" s="1"/>
  <c r="M2773" i="3"/>
  <c r="K2774" i="3"/>
  <c r="M2774" i="3"/>
  <c r="K2775" i="3"/>
  <c r="P2775" i="3" s="1"/>
  <c r="M2775" i="3"/>
  <c r="K2776" i="3"/>
  <c r="M2776" i="3"/>
  <c r="K2777" i="3"/>
  <c r="P2777" i="3" s="1"/>
  <c r="M2777" i="3"/>
  <c r="K2778" i="3"/>
  <c r="M2778" i="3"/>
  <c r="K2779" i="3"/>
  <c r="M2779" i="3"/>
  <c r="K2780" i="3"/>
  <c r="M2780" i="3"/>
  <c r="K2781" i="3"/>
  <c r="M2781" i="3"/>
  <c r="K2782" i="3"/>
  <c r="M2782" i="3"/>
  <c r="K2783" i="3"/>
  <c r="P2783" i="3" s="1"/>
  <c r="M2783" i="3"/>
  <c r="K2784" i="3"/>
  <c r="M2784" i="3"/>
  <c r="K2785" i="3"/>
  <c r="M2785" i="3"/>
  <c r="K2786" i="3"/>
  <c r="M2786" i="3"/>
  <c r="K2787" i="3"/>
  <c r="P2787" i="3" s="1"/>
  <c r="M2787" i="3"/>
  <c r="K2788" i="3"/>
  <c r="M2788" i="3"/>
  <c r="K2789" i="3"/>
  <c r="M2789" i="3"/>
  <c r="K2790" i="3"/>
  <c r="M2790" i="3"/>
  <c r="K2791" i="3"/>
  <c r="P2791" i="3" s="1"/>
  <c r="M2791" i="3"/>
  <c r="K2792" i="3"/>
  <c r="M2792" i="3"/>
  <c r="K2793" i="3"/>
  <c r="M2793" i="3"/>
  <c r="K2795" i="3"/>
  <c r="M2795" i="3"/>
  <c r="K2796" i="3"/>
  <c r="M2796" i="3"/>
  <c r="K2797" i="3"/>
  <c r="M2797" i="3"/>
  <c r="K2798" i="3"/>
  <c r="P2798" i="3" s="1"/>
  <c r="M2798" i="3"/>
  <c r="K2794" i="3"/>
  <c r="M2794" i="3"/>
  <c r="K2799" i="3"/>
  <c r="M2799" i="3"/>
  <c r="K2800" i="3"/>
  <c r="M2800" i="3"/>
  <c r="K2801" i="3"/>
  <c r="M2801" i="3"/>
  <c r="K2802" i="3"/>
  <c r="M2802" i="3"/>
  <c r="K2803" i="3"/>
  <c r="P2803" i="3" s="1"/>
  <c r="M2803" i="3"/>
  <c r="K2804" i="3"/>
  <c r="M2804" i="3"/>
  <c r="K2805" i="3"/>
  <c r="M2805" i="3"/>
  <c r="K2806" i="3"/>
  <c r="M2806" i="3"/>
  <c r="K2807" i="3"/>
  <c r="P2807" i="3" s="1"/>
  <c r="M2807" i="3"/>
  <c r="K2808" i="3"/>
  <c r="M2808" i="3"/>
  <c r="K2809" i="3"/>
  <c r="P2809" i="3" s="1"/>
  <c r="M2809" i="3"/>
  <c r="K2810" i="3"/>
  <c r="M2810" i="3"/>
  <c r="K2812" i="3"/>
  <c r="M2812" i="3"/>
  <c r="K2813" i="3"/>
  <c r="M2813" i="3"/>
  <c r="K2814" i="3"/>
  <c r="P2814" i="3" s="1"/>
  <c r="M2814" i="3"/>
  <c r="K2815" i="3"/>
  <c r="M2815" i="3"/>
  <c r="K2816" i="3"/>
  <c r="P2816" i="3" s="1"/>
  <c r="M2816" i="3"/>
  <c r="K2811" i="3"/>
  <c r="M2811" i="3"/>
  <c r="K2817" i="3"/>
  <c r="M2817" i="3"/>
  <c r="K2818" i="3"/>
  <c r="M2818" i="3"/>
  <c r="K2819" i="3"/>
  <c r="P2819" i="3" s="1"/>
  <c r="M2819" i="3"/>
  <c r="K2820" i="3"/>
  <c r="M2820" i="3"/>
  <c r="K2821" i="3"/>
  <c r="P2821" i="3" s="1"/>
  <c r="M2821" i="3"/>
  <c r="K2822" i="3"/>
  <c r="M2822" i="3"/>
  <c r="K2823" i="3"/>
  <c r="P2823" i="3" s="1"/>
  <c r="M2823" i="3"/>
  <c r="K2824" i="3"/>
  <c r="M2824" i="3"/>
  <c r="K2825" i="3"/>
  <c r="M2825" i="3"/>
  <c r="K2826" i="3"/>
  <c r="M2826" i="3"/>
  <c r="K2827" i="3"/>
  <c r="M2827" i="3"/>
  <c r="K2828" i="3"/>
  <c r="M2828" i="3"/>
  <c r="K2829" i="3"/>
  <c r="M2829" i="3"/>
  <c r="K2830" i="3"/>
  <c r="M2830" i="3"/>
  <c r="K2831" i="3"/>
  <c r="P2831" i="3" s="1"/>
  <c r="M2831" i="3"/>
  <c r="K2832" i="3"/>
  <c r="M2832" i="3"/>
  <c r="K2833" i="3"/>
  <c r="P2833" i="3" s="1"/>
  <c r="M2833" i="3"/>
  <c r="K2834" i="3"/>
  <c r="M2834" i="3"/>
  <c r="K2835" i="3"/>
  <c r="P2835" i="3" s="1"/>
  <c r="M2835" i="3"/>
  <c r="K2836" i="3"/>
  <c r="M2836" i="3"/>
  <c r="K2837" i="3"/>
  <c r="M2837" i="3"/>
  <c r="K2838" i="3"/>
  <c r="M2838" i="3"/>
  <c r="K2839" i="3"/>
  <c r="P2839" i="3" s="1"/>
  <c r="M2839" i="3"/>
  <c r="K2840" i="3"/>
  <c r="M2840" i="3"/>
  <c r="K2841" i="3"/>
  <c r="M2841" i="3"/>
  <c r="K2842" i="3"/>
  <c r="M2842" i="3"/>
  <c r="K2843" i="3"/>
  <c r="M2843" i="3"/>
  <c r="K2844" i="3"/>
  <c r="M2844" i="3"/>
  <c r="K2845" i="3"/>
  <c r="M2845" i="3"/>
  <c r="K2846" i="3"/>
  <c r="M2846" i="3"/>
  <c r="K2847" i="3"/>
  <c r="P2847" i="3" s="1"/>
  <c r="M2847" i="3"/>
  <c r="K2848" i="3"/>
  <c r="M2848" i="3"/>
  <c r="K2849" i="3"/>
  <c r="M2849" i="3"/>
  <c r="K2850" i="3"/>
  <c r="M2850" i="3"/>
  <c r="K2851" i="3"/>
  <c r="P2851" i="3" s="1"/>
  <c r="M2851" i="3"/>
  <c r="K2852" i="3"/>
  <c r="M2852" i="3"/>
  <c r="K2853" i="3"/>
  <c r="M2853" i="3"/>
  <c r="K2854" i="3"/>
  <c r="M2854" i="3"/>
  <c r="K2855" i="3"/>
  <c r="M2855" i="3"/>
  <c r="K2856" i="3"/>
  <c r="M2856" i="3"/>
  <c r="K2857" i="3"/>
  <c r="M2857" i="3"/>
  <c r="K2858" i="3"/>
  <c r="M2858" i="3"/>
  <c r="K2859" i="3"/>
  <c r="P2859" i="3" s="1"/>
  <c r="M2859" i="3"/>
  <c r="K2860" i="3"/>
  <c r="M2860" i="3"/>
  <c r="K2861" i="3"/>
  <c r="M2861" i="3"/>
  <c r="K2862" i="3"/>
  <c r="M2862" i="3"/>
  <c r="K2863" i="3"/>
  <c r="P2863" i="3" s="1"/>
  <c r="M2863" i="3"/>
  <c r="K2864" i="3"/>
  <c r="M2864" i="3"/>
  <c r="K2865" i="3"/>
  <c r="M2865" i="3"/>
  <c r="K2866" i="3"/>
  <c r="M2866" i="3"/>
  <c r="K2867" i="3"/>
  <c r="M2867" i="3"/>
  <c r="K2868" i="3"/>
  <c r="M2868" i="3"/>
  <c r="K2869" i="3"/>
  <c r="M2869" i="3"/>
  <c r="K2870" i="3"/>
  <c r="M2870" i="3"/>
  <c r="K2871" i="3"/>
  <c r="P2871" i="3" s="1"/>
  <c r="M2871" i="3"/>
  <c r="K2872" i="3"/>
  <c r="M2872" i="3"/>
  <c r="K2873" i="3"/>
  <c r="P2873" i="3" s="1"/>
  <c r="M2873" i="3"/>
  <c r="K2874" i="3"/>
  <c r="M2874" i="3"/>
  <c r="K2875" i="3"/>
  <c r="M2875" i="3"/>
  <c r="K2876" i="3"/>
  <c r="M2876" i="3"/>
  <c r="K2877" i="3"/>
  <c r="M2877" i="3"/>
  <c r="K2878" i="3"/>
  <c r="M2878" i="3"/>
  <c r="K2879" i="3"/>
  <c r="P2879" i="3" s="1"/>
  <c r="M2879" i="3"/>
  <c r="K2880" i="3"/>
  <c r="M2880" i="3"/>
  <c r="K2881" i="3"/>
  <c r="M2881" i="3"/>
  <c r="K2882" i="3"/>
  <c r="M2882" i="3"/>
  <c r="K2883" i="3"/>
  <c r="M2883" i="3"/>
  <c r="K2884" i="3"/>
  <c r="M2884" i="3"/>
  <c r="K2885" i="3"/>
  <c r="M2885" i="3"/>
  <c r="K2886" i="3"/>
  <c r="M2886" i="3"/>
  <c r="K2887" i="3"/>
  <c r="P2887" i="3" s="1"/>
  <c r="M2887" i="3"/>
  <c r="K2888" i="3"/>
  <c r="M2888" i="3"/>
  <c r="K2889" i="3"/>
  <c r="M2889" i="3"/>
  <c r="K2890" i="3"/>
  <c r="M2890" i="3"/>
  <c r="K2891" i="3"/>
  <c r="P2891" i="3" s="1"/>
  <c r="M2891" i="3"/>
  <c r="K2892" i="3"/>
  <c r="M2892" i="3"/>
  <c r="K2893" i="3"/>
  <c r="P2893" i="3" s="1"/>
  <c r="M2893" i="3"/>
  <c r="K2894" i="3"/>
  <c r="M2894" i="3"/>
  <c r="K2895" i="3"/>
  <c r="P2895" i="3" s="1"/>
  <c r="M2895" i="3"/>
  <c r="K2896" i="3"/>
  <c r="M2896" i="3"/>
  <c r="K2897" i="3"/>
  <c r="M2897" i="3"/>
  <c r="K2898" i="3"/>
  <c r="M2898" i="3"/>
  <c r="K2899" i="3"/>
  <c r="M2899" i="3"/>
  <c r="K2900" i="3"/>
  <c r="M2900" i="3"/>
  <c r="K2901" i="3"/>
  <c r="P2901" i="3" s="1"/>
  <c r="M2901" i="3"/>
  <c r="K2902" i="3"/>
  <c r="M2902" i="3"/>
  <c r="K2903" i="3"/>
  <c r="P2903" i="3" s="1"/>
  <c r="M2903" i="3"/>
  <c r="K2904" i="3"/>
  <c r="M2904" i="3"/>
  <c r="K2905" i="3"/>
  <c r="M2905" i="3"/>
  <c r="K2906" i="3"/>
  <c r="M2906" i="3"/>
  <c r="K2907" i="3"/>
  <c r="P2907" i="3" s="1"/>
  <c r="M2907" i="3"/>
  <c r="K2908" i="3"/>
  <c r="M2908" i="3"/>
  <c r="K2909" i="3"/>
  <c r="M2909" i="3"/>
  <c r="K2910" i="3"/>
  <c r="M2910" i="3"/>
  <c r="K2911" i="3"/>
  <c r="M2911" i="3"/>
  <c r="K2912" i="3"/>
  <c r="M2912" i="3"/>
  <c r="K2913" i="3"/>
  <c r="P2913" i="3" s="1"/>
  <c r="M2913" i="3"/>
  <c r="K2914" i="3"/>
  <c r="M2914" i="3"/>
  <c r="K2915" i="3"/>
  <c r="M2915" i="3"/>
  <c r="K2916" i="3"/>
  <c r="M2916" i="3"/>
  <c r="K2917" i="3"/>
  <c r="M2917" i="3"/>
  <c r="K2918" i="3"/>
  <c r="M2918" i="3"/>
  <c r="K2919" i="3"/>
  <c r="P2919" i="3" s="1"/>
  <c r="M2919" i="3"/>
  <c r="K2920" i="3"/>
  <c r="M2920" i="3"/>
  <c r="K2921" i="3"/>
  <c r="P2921" i="3" s="1"/>
  <c r="M2921" i="3"/>
  <c r="K2922" i="3"/>
  <c r="M2922" i="3"/>
  <c r="K2923" i="3"/>
  <c r="M2923" i="3"/>
  <c r="K2924" i="3"/>
  <c r="M2924" i="3"/>
  <c r="K2925" i="3"/>
  <c r="P2925" i="3" s="1"/>
  <c r="M2925" i="3"/>
  <c r="K2926" i="3"/>
  <c r="M2926" i="3"/>
  <c r="K2927" i="3"/>
  <c r="P2927" i="3" s="1"/>
  <c r="M2927" i="3"/>
  <c r="K2928" i="3"/>
  <c r="M2928" i="3"/>
  <c r="K2929" i="3"/>
  <c r="P2929" i="3" s="1"/>
  <c r="M2929" i="3"/>
  <c r="K2930" i="3"/>
  <c r="M2930" i="3"/>
  <c r="K2931" i="3"/>
  <c r="P2931" i="3" s="1"/>
  <c r="M2931" i="3"/>
  <c r="K2932" i="3"/>
  <c r="M2932" i="3"/>
  <c r="K2933" i="3"/>
  <c r="P2933" i="3" s="1"/>
  <c r="M2933" i="3"/>
  <c r="K2934" i="3"/>
  <c r="M2934" i="3"/>
  <c r="K2935" i="3"/>
  <c r="P2935" i="3" s="1"/>
  <c r="M2935" i="3"/>
  <c r="K2936" i="3"/>
  <c r="M2936" i="3"/>
  <c r="K2937" i="3"/>
  <c r="P2937" i="3" s="1"/>
  <c r="M2937" i="3"/>
  <c r="K2938" i="3"/>
  <c r="M2938" i="3"/>
  <c r="K2939" i="3"/>
  <c r="P2939" i="3" s="1"/>
  <c r="M2939" i="3"/>
  <c r="K2940" i="3"/>
  <c r="M2940" i="3"/>
  <c r="K2941" i="3"/>
  <c r="M2941" i="3"/>
  <c r="K2942" i="3"/>
  <c r="M2942" i="3"/>
  <c r="K2943" i="3"/>
  <c r="P2943" i="3" s="1"/>
  <c r="M2943" i="3"/>
  <c r="K2944" i="3"/>
  <c r="M2944" i="3"/>
  <c r="K2945" i="3"/>
  <c r="P2945" i="3" s="1"/>
  <c r="M2945" i="3"/>
  <c r="K2946" i="3"/>
  <c r="M2946" i="3"/>
  <c r="K2947" i="3"/>
  <c r="P2947" i="3" s="1"/>
  <c r="M2947" i="3"/>
  <c r="K2948" i="3"/>
  <c r="M2948" i="3"/>
  <c r="K2949" i="3"/>
  <c r="P2949" i="3" s="1"/>
  <c r="M2949" i="3"/>
  <c r="K2950" i="3"/>
  <c r="M2950" i="3"/>
  <c r="K2951" i="3"/>
  <c r="P2951" i="3" s="1"/>
  <c r="M2951" i="3"/>
  <c r="K2952" i="3"/>
  <c r="M2952" i="3"/>
  <c r="K2953" i="3"/>
  <c r="P2953" i="3" s="1"/>
  <c r="M2953" i="3"/>
  <c r="K2954" i="3"/>
  <c r="M2954" i="3"/>
  <c r="K2955" i="3"/>
  <c r="P2955" i="3" s="1"/>
  <c r="M2955" i="3"/>
  <c r="K2956" i="3"/>
  <c r="M2956" i="3"/>
  <c r="K2957" i="3"/>
  <c r="M2957" i="3"/>
  <c r="K2958" i="3"/>
  <c r="M2958" i="3"/>
  <c r="K2959" i="3"/>
  <c r="M2959" i="3"/>
  <c r="K2960" i="3"/>
  <c r="M2960" i="3"/>
  <c r="K2961" i="3"/>
  <c r="P2961" i="3" s="1"/>
  <c r="M2961" i="3"/>
  <c r="K2962" i="3"/>
  <c r="M2962" i="3"/>
  <c r="K2963" i="3"/>
  <c r="M2963" i="3"/>
  <c r="K2964" i="3"/>
  <c r="M2964" i="3"/>
  <c r="K2965" i="3"/>
  <c r="P2965" i="3" s="1"/>
  <c r="M2965" i="3"/>
  <c r="K2966" i="3"/>
  <c r="M2966" i="3"/>
  <c r="K2967" i="3"/>
  <c r="P2967" i="3" s="1"/>
  <c r="M2967" i="3"/>
  <c r="K2968" i="3"/>
  <c r="M2968" i="3"/>
  <c r="K2969" i="3"/>
  <c r="P2969" i="3" s="1"/>
  <c r="M2969" i="3"/>
  <c r="K2970" i="3"/>
  <c r="M2970" i="3"/>
  <c r="K2971" i="3"/>
  <c r="P2971" i="3" s="1"/>
  <c r="M2971" i="3"/>
  <c r="K2972" i="3"/>
  <c r="M2972" i="3"/>
  <c r="K2973" i="3"/>
  <c r="P2973" i="3" s="1"/>
  <c r="M2973" i="3"/>
  <c r="K2974" i="3"/>
  <c r="M2974" i="3"/>
  <c r="K2975" i="3"/>
  <c r="M2975" i="3"/>
  <c r="K2976" i="3"/>
  <c r="M2976" i="3"/>
  <c r="K2977" i="3"/>
  <c r="M2977" i="3"/>
  <c r="K2978" i="3"/>
  <c r="M2978" i="3"/>
  <c r="K2979" i="3"/>
  <c r="P2979" i="3" s="1"/>
  <c r="M2979" i="3"/>
  <c r="K2980" i="3"/>
  <c r="M2980" i="3"/>
  <c r="K2981" i="3"/>
  <c r="P2981" i="3" s="1"/>
  <c r="M2981" i="3"/>
  <c r="K2982" i="3"/>
  <c r="M2982" i="3"/>
  <c r="K2983" i="3"/>
  <c r="P2983" i="3" s="1"/>
  <c r="M2983" i="3"/>
  <c r="K2984" i="3"/>
  <c r="M2984" i="3"/>
  <c r="K2985" i="3"/>
  <c r="P2985" i="3" s="1"/>
  <c r="M2985" i="3"/>
  <c r="K2986" i="3"/>
  <c r="M2986" i="3"/>
  <c r="K2987" i="3"/>
  <c r="P2987" i="3" s="1"/>
  <c r="M2987" i="3"/>
  <c r="K2988" i="3"/>
  <c r="M2988" i="3"/>
  <c r="K2989" i="3"/>
  <c r="P2989" i="3" s="1"/>
  <c r="M2989" i="3"/>
  <c r="K2990" i="3"/>
  <c r="M2990" i="3"/>
  <c r="K2991" i="3"/>
  <c r="P2991" i="3" s="1"/>
  <c r="M2991" i="3"/>
  <c r="K2992" i="3"/>
  <c r="M2992" i="3"/>
  <c r="K2993" i="3"/>
  <c r="P2993" i="3" s="1"/>
  <c r="M2993" i="3"/>
  <c r="K2994" i="3"/>
  <c r="M2994" i="3"/>
  <c r="K2995" i="3"/>
  <c r="P2995" i="3" s="1"/>
  <c r="M2995" i="3"/>
  <c r="K2996" i="3"/>
  <c r="M2996" i="3"/>
  <c r="K2997" i="3"/>
  <c r="P2997" i="3" s="1"/>
  <c r="M2997" i="3"/>
  <c r="K2998" i="3"/>
  <c r="M2998" i="3"/>
  <c r="K2999" i="3"/>
  <c r="M2999" i="3"/>
  <c r="K3000" i="3"/>
  <c r="M3000" i="3"/>
  <c r="K3001" i="3"/>
  <c r="P3001" i="3" s="1"/>
  <c r="M3001" i="3"/>
  <c r="K3002" i="3"/>
  <c r="M3002" i="3"/>
  <c r="K3003" i="3"/>
  <c r="P3003" i="3" s="1"/>
  <c r="M3003" i="3"/>
  <c r="K3004" i="3"/>
  <c r="M3004" i="3"/>
  <c r="K3005" i="3"/>
  <c r="P3005" i="3" s="1"/>
  <c r="M3005" i="3"/>
  <c r="K3006" i="3"/>
  <c r="M3006" i="3"/>
  <c r="K3007" i="3"/>
  <c r="P3007" i="3" s="1"/>
  <c r="M3007" i="3"/>
  <c r="K3008" i="3"/>
  <c r="M3008" i="3"/>
  <c r="K3009" i="3"/>
  <c r="P3009" i="3" s="1"/>
  <c r="M3009" i="3"/>
  <c r="K3010" i="3"/>
  <c r="M3010" i="3"/>
  <c r="K3011" i="3"/>
  <c r="P3011" i="3" s="1"/>
  <c r="M3011" i="3"/>
  <c r="K3012" i="3"/>
  <c r="M3012" i="3"/>
  <c r="K3013" i="3"/>
  <c r="P3013" i="3" s="1"/>
  <c r="M3013" i="3"/>
  <c r="K3014" i="3"/>
  <c r="M3014" i="3"/>
  <c r="K3015" i="3"/>
  <c r="P3015" i="3" s="1"/>
  <c r="M3015" i="3"/>
  <c r="K3016" i="3"/>
  <c r="M3016" i="3"/>
  <c r="K3017" i="3"/>
  <c r="P3017" i="3" s="1"/>
  <c r="M3017" i="3"/>
  <c r="K3018" i="3"/>
  <c r="M3018" i="3"/>
  <c r="K3019" i="3"/>
  <c r="P3019" i="3" s="1"/>
  <c r="M3019" i="3"/>
  <c r="K3020" i="3"/>
  <c r="M3020" i="3"/>
  <c r="K3021" i="3"/>
  <c r="P3021" i="3" s="1"/>
  <c r="M3021" i="3"/>
  <c r="K3022" i="3"/>
  <c r="M3022" i="3"/>
  <c r="K3023" i="3"/>
  <c r="P3023" i="3" s="1"/>
  <c r="M3023" i="3"/>
  <c r="K3024" i="3"/>
  <c r="M3024" i="3"/>
  <c r="K3025" i="3"/>
  <c r="P3025" i="3" s="1"/>
  <c r="M3025" i="3"/>
  <c r="K3026" i="3"/>
  <c r="M3026" i="3"/>
  <c r="K3027" i="3"/>
  <c r="P3027" i="3" s="1"/>
  <c r="M3027" i="3"/>
  <c r="K3028" i="3"/>
  <c r="M3028" i="3"/>
  <c r="K3029" i="3"/>
  <c r="M3029" i="3"/>
  <c r="K3030" i="3"/>
  <c r="M3030" i="3"/>
  <c r="K3031" i="3"/>
  <c r="P3031" i="3" s="1"/>
  <c r="M3031" i="3"/>
  <c r="K3032" i="3"/>
  <c r="M3032" i="3"/>
  <c r="K3033" i="3"/>
  <c r="M3033" i="3"/>
  <c r="K3034" i="3"/>
  <c r="M3034" i="3"/>
  <c r="K3035" i="3"/>
  <c r="M3035" i="3"/>
  <c r="K3036" i="3"/>
  <c r="M3036" i="3"/>
  <c r="K3037" i="3"/>
  <c r="P3037" i="3" s="1"/>
  <c r="M3037" i="3"/>
  <c r="K3038" i="3"/>
  <c r="M3038" i="3"/>
  <c r="K3039" i="3"/>
  <c r="M3039" i="3"/>
  <c r="K3040" i="3"/>
  <c r="M3040" i="3"/>
  <c r="K3041" i="3"/>
  <c r="P3041" i="3" s="1"/>
  <c r="M3041" i="3"/>
  <c r="K3042" i="3"/>
  <c r="M3042" i="3"/>
  <c r="K3043" i="3"/>
  <c r="P3043" i="3" s="1"/>
  <c r="M3043" i="3"/>
  <c r="K3044" i="3"/>
  <c r="M3044" i="3"/>
  <c r="K3045" i="3"/>
  <c r="M3045" i="3"/>
  <c r="K3046" i="3"/>
  <c r="M3046" i="3"/>
  <c r="K3047" i="3"/>
  <c r="P3047" i="3" s="1"/>
  <c r="M3047" i="3"/>
  <c r="K3048" i="3"/>
  <c r="M3048" i="3"/>
  <c r="K3049" i="3"/>
  <c r="P3049" i="3" s="1"/>
  <c r="M3049" i="3"/>
  <c r="K3050" i="3"/>
  <c r="M3050" i="3"/>
  <c r="K3051" i="3"/>
  <c r="P3051" i="3" s="1"/>
  <c r="M3051" i="3"/>
  <c r="K3052" i="3"/>
  <c r="M3052" i="3"/>
  <c r="K3053" i="3"/>
  <c r="P3053" i="3" s="1"/>
  <c r="M3053" i="3"/>
  <c r="K3054" i="3"/>
  <c r="M3054" i="3"/>
  <c r="K3055" i="3"/>
  <c r="P3055" i="3" s="1"/>
  <c r="M3055" i="3"/>
  <c r="K3056" i="3"/>
  <c r="M3056" i="3"/>
  <c r="K3057" i="3"/>
  <c r="P3057" i="3" s="1"/>
  <c r="M3057" i="3"/>
  <c r="K3058" i="3"/>
  <c r="M3058" i="3"/>
  <c r="K3059" i="3"/>
  <c r="P3059" i="3" s="1"/>
  <c r="M3059" i="3"/>
  <c r="K3060" i="3"/>
  <c r="M3060" i="3"/>
  <c r="K3061" i="3"/>
  <c r="P3061" i="3" s="1"/>
  <c r="M3061" i="3"/>
  <c r="K3062" i="3"/>
  <c r="M3062" i="3"/>
  <c r="K3063" i="3"/>
  <c r="P3063" i="3" s="1"/>
  <c r="M3063" i="3"/>
  <c r="K3064" i="3"/>
  <c r="M3064" i="3"/>
  <c r="K3065" i="3"/>
  <c r="P3065" i="3" s="1"/>
  <c r="M3065" i="3"/>
  <c r="K3066" i="3"/>
  <c r="M3066" i="3"/>
  <c r="K3067" i="3"/>
  <c r="P3067" i="3" s="1"/>
  <c r="M3067" i="3"/>
  <c r="K3068" i="3"/>
  <c r="M3068" i="3"/>
  <c r="K3069" i="3"/>
  <c r="P3069" i="3" s="1"/>
  <c r="M3069" i="3"/>
  <c r="K3070" i="3"/>
  <c r="M3070" i="3"/>
  <c r="K3071" i="3"/>
  <c r="P3071" i="3" s="1"/>
  <c r="M3071" i="3"/>
  <c r="K3072" i="3"/>
  <c r="M3072" i="3"/>
  <c r="K3073" i="3"/>
  <c r="P3073" i="3" s="1"/>
  <c r="M3073" i="3"/>
  <c r="K3074" i="3"/>
  <c r="M3074" i="3"/>
  <c r="K3075" i="3"/>
  <c r="P3075" i="3" s="1"/>
  <c r="M3075" i="3"/>
  <c r="K3076" i="3"/>
  <c r="M3076" i="3"/>
  <c r="K3077" i="3"/>
  <c r="P3077" i="3" s="1"/>
  <c r="M3077" i="3"/>
  <c r="K3078" i="3"/>
  <c r="M3078" i="3"/>
  <c r="K3079" i="3"/>
  <c r="P3079" i="3" s="1"/>
  <c r="M3079" i="3"/>
  <c r="K3080" i="3"/>
  <c r="M3080" i="3"/>
  <c r="K3081" i="3"/>
  <c r="P3081" i="3" s="1"/>
  <c r="M3081" i="3"/>
  <c r="K3082" i="3"/>
  <c r="M3082" i="3"/>
  <c r="K3083" i="3"/>
  <c r="P3083" i="3" s="1"/>
  <c r="M3083" i="3"/>
  <c r="K3084" i="3"/>
  <c r="M3084" i="3"/>
  <c r="K3085" i="3"/>
  <c r="P3085" i="3" s="1"/>
  <c r="M3085" i="3"/>
  <c r="K3086" i="3"/>
  <c r="M3086" i="3"/>
  <c r="K3087" i="3"/>
  <c r="P3087" i="3" s="1"/>
  <c r="M3087" i="3"/>
  <c r="K3088" i="3"/>
  <c r="M3088" i="3"/>
  <c r="K3089" i="3"/>
  <c r="P3089" i="3" s="1"/>
  <c r="M3089" i="3"/>
  <c r="K3090" i="3"/>
  <c r="M3090" i="3"/>
  <c r="K3091" i="3"/>
  <c r="P3091" i="3" s="1"/>
  <c r="M3091" i="3"/>
  <c r="K3092" i="3"/>
  <c r="M3092" i="3"/>
  <c r="K3093" i="3"/>
  <c r="P3093" i="3" s="1"/>
  <c r="M3093" i="3"/>
  <c r="K3094" i="3"/>
  <c r="M3094" i="3"/>
  <c r="K3095" i="3"/>
  <c r="P3095" i="3" s="1"/>
  <c r="M3095" i="3"/>
  <c r="K3096" i="3"/>
  <c r="M3096" i="3"/>
  <c r="K3097" i="3"/>
  <c r="P3097" i="3" s="1"/>
  <c r="M3097" i="3"/>
  <c r="K3098" i="3"/>
  <c r="M3098" i="3"/>
  <c r="K3099" i="3"/>
  <c r="P3099" i="3" s="1"/>
  <c r="M3099" i="3"/>
  <c r="K3100" i="3"/>
  <c r="M3100" i="3"/>
  <c r="K3101" i="3"/>
  <c r="P3101" i="3" s="1"/>
  <c r="M3101" i="3"/>
  <c r="K3102" i="3"/>
  <c r="M3102" i="3"/>
  <c r="K3103" i="3"/>
  <c r="P3103" i="3" s="1"/>
  <c r="M3103" i="3"/>
  <c r="K3104" i="3"/>
  <c r="M3104" i="3"/>
  <c r="K3105" i="3"/>
  <c r="P3105" i="3" s="1"/>
  <c r="M3105" i="3"/>
  <c r="K3106" i="3"/>
  <c r="M3106" i="3"/>
  <c r="K3107" i="3"/>
  <c r="P3107" i="3" s="1"/>
  <c r="M3107" i="3"/>
  <c r="K3108" i="3"/>
  <c r="M3108" i="3"/>
  <c r="K3109" i="3"/>
  <c r="P3109" i="3" s="1"/>
  <c r="M3109" i="3"/>
  <c r="K3110" i="3"/>
  <c r="M3110" i="3"/>
  <c r="K3111" i="3"/>
  <c r="P3111" i="3" s="1"/>
  <c r="M3111" i="3"/>
  <c r="K3112" i="3"/>
  <c r="M3112" i="3"/>
  <c r="K3113" i="3"/>
  <c r="P3113" i="3" s="1"/>
  <c r="M3113" i="3"/>
  <c r="K3114" i="3"/>
  <c r="M3114" i="3"/>
  <c r="K3115" i="3"/>
  <c r="P3115" i="3" s="1"/>
  <c r="M3115" i="3"/>
  <c r="K3116" i="3"/>
  <c r="M3116" i="3"/>
  <c r="K3117" i="3"/>
  <c r="M3117" i="3"/>
  <c r="K3118" i="3"/>
  <c r="M3118" i="3"/>
  <c r="K3119" i="3"/>
  <c r="P3119" i="3" s="1"/>
  <c r="M3119" i="3"/>
  <c r="K3120" i="3"/>
  <c r="M3120" i="3"/>
  <c r="K3121" i="3"/>
  <c r="P3121" i="3" s="1"/>
  <c r="M3121" i="3"/>
  <c r="K3122" i="3"/>
  <c r="M3122" i="3"/>
  <c r="K3123" i="3"/>
  <c r="P3123" i="3" s="1"/>
  <c r="M3123" i="3"/>
  <c r="K3124" i="3"/>
  <c r="M3124" i="3"/>
  <c r="K3125" i="3"/>
  <c r="P3125" i="3" s="1"/>
  <c r="M3125" i="3"/>
  <c r="K3126" i="3"/>
  <c r="M3126" i="3"/>
  <c r="K3127" i="3"/>
  <c r="P3127" i="3" s="1"/>
  <c r="M3127" i="3"/>
  <c r="K3128" i="3"/>
  <c r="M3128" i="3"/>
  <c r="K3129" i="3"/>
  <c r="P3129" i="3" s="1"/>
  <c r="M3129" i="3"/>
  <c r="K3130" i="3"/>
  <c r="P3130" i="3" s="1"/>
  <c r="M3130" i="3"/>
  <c r="K3131" i="3"/>
  <c r="P3131" i="3" s="1"/>
  <c r="M3131" i="3"/>
  <c r="K3132" i="3"/>
  <c r="M3132" i="3"/>
  <c r="K3133" i="3"/>
  <c r="P3133" i="3" s="1"/>
  <c r="M3133" i="3"/>
  <c r="K3134" i="3"/>
  <c r="M3134" i="3"/>
  <c r="K3135" i="3"/>
  <c r="P3135" i="3" s="1"/>
  <c r="M3135" i="3"/>
  <c r="K3136" i="3"/>
  <c r="M3136" i="3"/>
  <c r="K3137" i="3"/>
  <c r="P3137" i="3" s="1"/>
  <c r="M3137" i="3"/>
  <c r="K3138" i="3"/>
  <c r="P3138" i="3" s="1"/>
  <c r="M3138" i="3"/>
  <c r="K3139" i="3"/>
  <c r="P3139" i="3" s="1"/>
  <c r="M3139" i="3"/>
  <c r="K3140" i="3"/>
  <c r="M3140" i="3"/>
  <c r="K3141" i="3"/>
  <c r="P3141" i="3" s="1"/>
  <c r="M3141" i="3"/>
  <c r="K3142" i="3"/>
  <c r="P3142" i="3" s="1"/>
  <c r="M3142" i="3"/>
  <c r="K3143" i="3"/>
  <c r="P3143" i="3" s="1"/>
  <c r="M3143" i="3"/>
  <c r="K3144" i="3"/>
  <c r="M3144" i="3"/>
  <c r="K3145" i="3"/>
  <c r="P3145" i="3" s="1"/>
  <c r="M3145" i="3"/>
  <c r="K3146" i="3"/>
  <c r="P3146" i="3" s="1"/>
  <c r="M3146" i="3"/>
  <c r="K3147" i="3"/>
  <c r="P3147" i="3" s="1"/>
  <c r="M3147" i="3"/>
  <c r="K3148" i="3"/>
  <c r="P3148" i="3" s="1"/>
  <c r="M3148" i="3"/>
  <c r="K3149" i="3"/>
  <c r="P3149" i="3" s="1"/>
  <c r="M3149" i="3"/>
  <c r="K3150" i="3"/>
  <c r="M3150" i="3"/>
  <c r="K3151" i="3"/>
  <c r="P3151" i="3" s="1"/>
  <c r="M3151" i="3"/>
  <c r="K3152" i="3"/>
  <c r="M3152" i="3"/>
  <c r="K3153" i="3"/>
  <c r="P3153" i="3" s="1"/>
  <c r="M3153" i="3"/>
  <c r="K3154" i="3"/>
  <c r="M3154" i="3"/>
  <c r="K3155" i="3"/>
  <c r="P3155" i="3" s="1"/>
  <c r="M3155" i="3"/>
  <c r="K3156" i="3"/>
  <c r="M3156" i="3"/>
  <c r="K3157" i="3"/>
  <c r="P3157" i="3" s="1"/>
  <c r="M3157" i="3"/>
  <c r="K3158" i="3"/>
  <c r="P3158" i="3" s="1"/>
  <c r="M3158" i="3"/>
  <c r="K3159" i="3"/>
  <c r="P3159" i="3" s="1"/>
  <c r="M3159" i="3"/>
  <c r="K3160" i="3"/>
  <c r="P3160" i="3" s="1"/>
  <c r="M3160" i="3"/>
  <c r="K3161" i="3"/>
  <c r="P3161" i="3" s="1"/>
  <c r="M3161" i="3"/>
  <c r="K3162" i="3"/>
  <c r="P3162" i="3" s="1"/>
  <c r="M3162" i="3"/>
  <c r="K3163" i="3"/>
  <c r="P3163" i="3" s="1"/>
  <c r="M3163" i="3"/>
  <c r="K3164" i="3"/>
  <c r="M3164" i="3"/>
  <c r="K3165" i="3"/>
  <c r="P3165" i="3" s="1"/>
  <c r="M3165" i="3"/>
  <c r="K3166" i="3"/>
  <c r="M3166" i="3"/>
  <c r="K3167" i="3"/>
  <c r="P3167" i="3" s="1"/>
  <c r="M3167" i="3"/>
  <c r="K3168" i="3"/>
  <c r="M3168" i="3"/>
  <c r="K3169" i="3"/>
  <c r="M3169" i="3"/>
  <c r="K3170" i="3"/>
  <c r="P3170" i="3" s="1"/>
  <c r="M3170" i="3"/>
  <c r="K3171" i="3"/>
  <c r="P3171" i="3" s="1"/>
  <c r="M3171" i="3"/>
  <c r="K3172" i="3"/>
  <c r="M3172" i="3"/>
  <c r="K3173" i="3"/>
  <c r="P3173" i="3" s="1"/>
  <c r="M3173" i="3"/>
  <c r="K3174" i="3"/>
  <c r="M3174" i="3"/>
  <c r="K3175" i="3"/>
  <c r="P3175" i="3" s="1"/>
  <c r="M3175" i="3"/>
  <c r="K3176" i="3"/>
  <c r="P3176" i="3" s="1"/>
  <c r="M3176" i="3"/>
  <c r="K3177" i="3"/>
  <c r="P3177" i="3" s="1"/>
  <c r="M3177" i="3"/>
  <c r="K3178" i="3"/>
  <c r="M3178" i="3"/>
  <c r="K3179" i="3"/>
  <c r="P3179" i="3" s="1"/>
  <c r="M3179" i="3"/>
  <c r="K3180" i="3"/>
  <c r="P3180" i="3" s="1"/>
  <c r="M3180" i="3"/>
  <c r="K3181" i="3"/>
  <c r="P3181" i="3" s="1"/>
  <c r="M3181" i="3"/>
  <c r="K3182" i="3"/>
  <c r="P3182" i="3" s="1"/>
  <c r="M3182" i="3"/>
  <c r="K3183" i="3"/>
  <c r="P3183" i="3" s="1"/>
  <c r="M3183" i="3"/>
  <c r="K3184" i="3"/>
  <c r="P3184" i="3" s="1"/>
  <c r="M3184" i="3"/>
  <c r="K3185" i="3"/>
  <c r="P3185" i="3" s="1"/>
  <c r="M3185" i="3"/>
  <c r="K3186" i="3"/>
  <c r="P3186" i="3" s="1"/>
  <c r="M3186" i="3"/>
  <c r="K3187" i="3"/>
  <c r="P3187" i="3" s="1"/>
  <c r="M3187" i="3"/>
  <c r="K3188" i="3"/>
  <c r="M3188" i="3"/>
  <c r="K3189" i="3"/>
  <c r="P3189" i="3" s="1"/>
  <c r="M3189" i="3"/>
  <c r="K3190" i="3"/>
  <c r="M3190" i="3"/>
  <c r="K3191" i="3"/>
  <c r="P3191" i="3" s="1"/>
  <c r="M3191" i="3"/>
  <c r="K3192" i="3"/>
  <c r="P3192" i="3" s="1"/>
  <c r="M3192" i="3"/>
  <c r="K3193" i="3"/>
  <c r="P3193" i="3" s="1"/>
  <c r="M3193" i="3"/>
  <c r="K3194" i="3"/>
  <c r="M3194" i="3"/>
  <c r="K3195" i="3"/>
  <c r="P3195" i="3" s="1"/>
  <c r="M3195" i="3"/>
  <c r="K3196" i="3"/>
  <c r="M3196" i="3"/>
  <c r="K3197" i="3"/>
  <c r="P3197" i="3" s="1"/>
  <c r="M3197" i="3"/>
  <c r="K3198" i="3"/>
  <c r="M3198" i="3"/>
  <c r="K3199" i="3"/>
  <c r="P3199" i="3" s="1"/>
  <c r="M3199" i="3"/>
  <c r="K3200" i="3"/>
  <c r="M3200" i="3"/>
  <c r="K3201" i="3"/>
  <c r="P3201" i="3" s="1"/>
  <c r="M3201" i="3"/>
  <c r="K3202" i="3"/>
  <c r="M3202" i="3"/>
  <c r="K3203" i="3"/>
  <c r="P3203" i="3" s="1"/>
  <c r="M3203" i="3"/>
  <c r="K3204" i="3"/>
  <c r="M3204" i="3"/>
  <c r="K3205" i="3"/>
  <c r="P3205" i="3" s="1"/>
  <c r="M3205" i="3"/>
  <c r="K3206" i="3"/>
  <c r="M3206" i="3"/>
  <c r="K3207" i="3"/>
  <c r="P3207" i="3" s="1"/>
  <c r="M3207" i="3"/>
  <c r="K3208" i="3"/>
  <c r="P3208" i="3" s="1"/>
  <c r="M3208" i="3"/>
  <c r="K3209" i="3"/>
  <c r="P3209" i="3" s="1"/>
  <c r="M3209" i="3"/>
  <c r="K3210" i="3"/>
  <c r="M3210" i="3"/>
  <c r="K3211" i="3"/>
  <c r="P3211" i="3" s="1"/>
  <c r="M3211" i="3"/>
  <c r="K3212" i="3"/>
  <c r="M3212" i="3"/>
  <c r="K3213" i="3"/>
  <c r="M3213" i="3"/>
  <c r="K3214" i="3"/>
  <c r="P3214" i="3" s="1"/>
  <c r="M3214" i="3"/>
  <c r="K3215" i="3"/>
  <c r="P3215" i="3" s="1"/>
  <c r="M3215" i="3"/>
  <c r="K3216" i="3"/>
  <c r="M3216" i="3"/>
  <c r="K3217" i="3"/>
  <c r="P3217" i="3" s="1"/>
  <c r="M3217" i="3"/>
  <c r="K3218" i="3"/>
  <c r="M3218" i="3"/>
  <c r="K3219" i="3"/>
  <c r="P3219" i="3" s="1"/>
  <c r="M3219" i="3"/>
  <c r="K3220" i="3"/>
  <c r="M3220" i="3"/>
  <c r="K3221" i="3"/>
  <c r="P3221" i="3" s="1"/>
  <c r="M3221" i="3"/>
  <c r="K3222" i="3"/>
  <c r="M3222" i="3"/>
  <c r="K3223" i="3"/>
  <c r="P3223" i="3" s="1"/>
  <c r="M3223" i="3"/>
  <c r="K3224" i="3"/>
  <c r="M3224" i="3"/>
  <c r="K3225" i="3"/>
  <c r="P3225" i="3" s="1"/>
  <c r="M3225" i="3"/>
  <c r="K3226" i="3"/>
  <c r="M3226" i="3"/>
  <c r="K3227" i="3"/>
  <c r="P3227" i="3" s="1"/>
  <c r="M3227" i="3"/>
  <c r="K3228" i="3"/>
  <c r="M3228" i="3"/>
  <c r="K3229" i="3"/>
  <c r="P3229" i="3" s="1"/>
  <c r="M3229" i="3"/>
  <c r="K3230" i="3"/>
  <c r="M3230" i="3"/>
  <c r="K3231" i="3"/>
  <c r="P3231" i="3" s="1"/>
  <c r="M3231" i="3"/>
  <c r="K3232" i="3"/>
  <c r="P3232" i="3" s="1"/>
  <c r="M3232" i="3"/>
  <c r="K3233" i="3"/>
  <c r="P3233" i="3" s="1"/>
  <c r="M3233" i="3"/>
  <c r="K3234" i="3"/>
  <c r="P3234" i="3" s="1"/>
  <c r="M3234" i="3"/>
  <c r="K3235" i="3"/>
  <c r="P3235" i="3" s="1"/>
  <c r="M3235" i="3"/>
  <c r="K3236" i="3"/>
  <c r="M3236" i="3"/>
  <c r="K3237" i="3"/>
  <c r="P3237" i="3" s="1"/>
  <c r="M3237" i="3"/>
  <c r="K3238" i="3"/>
  <c r="M3238" i="3"/>
  <c r="K3239" i="3"/>
  <c r="M3239" i="3"/>
  <c r="K3240" i="3"/>
  <c r="M3240" i="3"/>
  <c r="K3241" i="3"/>
  <c r="P3241" i="3" s="1"/>
  <c r="M3241" i="3"/>
  <c r="K3242" i="3"/>
  <c r="P3242" i="3" s="1"/>
  <c r="M3242" i="3"/>
  <c r="K3243" i="3"/>
  <c r="P3243" i="3" s="1"/>
  <c r="M3243" i="3"/>
  <c r="K3244" i="3"/>
  <c r="M3244" i="3"/>
  <c r="K3245" i="3"/>
  <c r="P3245" i="3" s="1"/>
  <c r="M3245" i="3"/>
  <c r="K3246" i="3"/>
  <c r="P3246" i="3" s="1"/>
  <c r="M3246" i="3"/>
  <c r="K3247" i="3"/>
  <c r="P3247" i="3" s="1"/>
  <c r="M3247" i="3"/>
  <c r="K3248" i="3"/>
  <c r="P3248" i="3" s="1"/>
  <c r="M3248" i="3"/>
  <c r="K3249" i="3"/>
  <c r="P3249" i="3" s="1"/>
  <c r="M3249" i="3"/>
  <c r="K3250" i="3"/>
  <c r="M3250" i="3"/>
  <c r="K3251" i="3"/>
  <c r="P3251" i="3" s="1"/>
  <c r="M3251" i="3"/>
  <c r="K3252" i="3"/>
  <c r="P3252" i="3" s="1"/>
  <c r="M3252" i="3"/>
  <c r="K3253" i="3"/>
  <c r="M3253" i="3"/>
  <c r="K3254" i="3"/>
  <c r="M3254" i="3"/>
  <c r="K3255" i="3"/>
  <c r="P3255" i="3" s="1"/>
  <c r="M3255" i="3"/>
  <c r="K3256" i="3"/>
  <c r="M3256" i="3"/>
  <c r="K3257" i="3"/>
  <c r="P3257" i="3" s="1"/>
  <c r="M3257" i="3"/>
  <c r="K3258" i="3"/>
  <c r="M3258" i="3"/>
  <c r="K3259" i="3"/>
  <c r="P3259" i="3" s="1"/>
  <c r="M3259" i="3"/>
  <c r="K3260" i="3"/>
  <c r="M3260" i="3"/>
  <c r="K3261" i="3"/>
  <c r="P3261" i="3" s="1"/>
  <c r="M3261" i="3"/>
  <c r="K3262" i="3"/>
  <c r="P3262" i="3" s="1"/>
  <c r="M3262" i="3"/>
  <c r="K3263" i="3"/>
  <c r="P3263" i="3" s="1"/>
  <c r="M3263" i="3"/>
  <c r="K3264" i="3"/>
  <c r="P3264" i="3" s="1"/>
  <c r="M3264" i="3"/>
  <c r="K3265" i="3"/>
  <c r="M3265" i="3"/>
  <c r="K3266" i="3"/>
  <c r="P3266" i="3" s="1"/>
  <c r="M3266" i="3"/>
  <c r="K3267" i="3"/>
  <c r="M3267" i="3"/>
  <c r="K3268" i="3"/>
  <c r="M3268" i="3"/>
  <c r="K3269" i="3"/>
  <c r="P3269" i="3" s="1"/>
  <c r="M3269" i="3"/>
  <c r="K3270" i="3"/>
  <c r="M3270" i="3"/>
  <c r="K3271" i="3"/>
  <c r="P3271" i="3" s="1"/>
  <c r="M3271" i="3"/>
  <c r="K3272" i="3"/>
  <c r="M3272" i="3"/>
  <c r="K3273" i="3"/>
  <c r="P3273" i="3" s="1"/>
  <c r="M3273" i="3"/>
  <c r="K3274" i="3"/>
  <c r="M3274" i="3"/>
  <c r="K3275" i="3"/>
  <c r="P3275" i="3" s="1"/>
  <c r="M3275" i="3"/>
  <c r="K3276" i="3"/>
  <c r="M3276" i="3"/>
  <c r="K3277" i="3"/>
  <c r="P3277" i="3" s="1"/>
  <c r="M3277" i="3"/>
  <c r="K3278" i="3"/>
  <c r="P3278" i="3" s="1"/>
  <c r="M3278" i="3"/>
  <c r="K3279" i="3"/>
  <c r="P3279" i="3" s="1"/>
  <c r="M3279" i="3"/>
  <c r="K3280" i="3"/>
  <c r="M3280" i="3"/>
  <c r="K3281" i="3"/>
  <c r="P3281" i="3" s="1"/>
  <c r="M3281" i="3"/>
  <c r="K3282" i="3"/>
  <c r="M3282" i="3"/>
  <c r="K3283" i="3"/>
  <c r="P3283" i="3" s="1"/>
  <c r="M3283" i="3"/>
  <c r="K3284" i="3"/>
  <c r="P3284" i="3" s="1"/>
  <c r="M3284" i="3"/>
  <c r="K3285" i="3"/>
  <c r="P3285" i="3" s="1"/>
  <c r="M3285" i="3"/>
  <c r="K3286" i="3"/>
  <c r="M3286" i="3"/>
  <c r="K3287" i="3"/>
  <c r="P3287" i="3" s="1"/>
  <c r="M3287" i="3"/>
  <c r="K3288" i="3"/>
  <c r="P3288" i="3" s="1"/>
  <c r="M3288" i="3"/>
  <c r="K3289" i="3"/>
  <c r="P3289" i="3" s="1"/>
  <c r="M3289" i="3"/>
  <c r="K3290" i="3"/>
  <c r="M3290" i="3"/>
  <c r="K3291" i="3"/>
  <c r="P3291" i="3" s="1"/>
  <c r="M3291" i="3"/>
  <c r="K3292" i="3"/>
  <c r="M3292" i="3"/>
  <c r="K3293" i="3"/>
  <c r="P3293" i="3" s="1"/>
  <c r="M3293" i="3"/>
  <c r="K3294" i="3"/>
  <c r="M3294" i="3"/>
  <c r="K3295" i="3"/>
  <c r="P3295" i="3" s="1"/>
  <c r="M3295" i="3"/>
  <c r="K3296" i="3"/>
  <c r="P3296" i="3" s="1"/>
  <c r="M3296" i="3"/>
  <c r="K3297" i="3"/>
  <c r="P3297" i="3" s="1"/>
  <c r="M3297" i="3"/>
  <c r="K3298" i="3"/>
  <c r="M3298" i="3"/>
  <c r="K3299" i="3"/>
  <c r="P3299" i="3" s="1"/>
  <c r="M3299" i="3"/>
  <c r="K3300" i="3"/>
  <c r="M3300" i="3"/>
  <c r="K3301" i="3"/>
  <c r="P3301" i="3" s="1"/>
  <c r="M3301" i="3"/>
  <c r="K3302" i="3"/>
  <c r="M3302" i="3"/>
  <c r="K3303" i="3"/>
  <c r="P3303" i="3" s="1"/>
  <c r="M3303" i="3"/>
  <c r="K3304" i="3"/>
  <c r="M3304" i="3"/>
  <c r="K3305" i="3"/>
  <c r="P3305" i="3" s="1"/>
  <c r="M3305" i="3"/>
  <c r="K3306" i="3"/>
  <c r="P3306" i="3" s="1"/>
  <c r="M3306" i="3"/>
  <c r="K3307" i="3"/>
  <c r="P3307" i="3" s="1"/>
  <c r="M3307" i="3"/>
  <c r="K3308" i="3"/>
  <c r="P3308" i="3" s="1"/>
  <c r="M3308" i="3"/>
  <c r="K3309" i="3"/>
  <c r="P3309" i="3" s="1"/>
  <c r="M3309" i="3"/>
  <c r="K3310" i="3"/>
  <c r="P3310" i="3" s="1"/>
  <c r="M3310" i="3"/>
  <c r="K3311" i="3"/>
  <c r="P3311" i="3" s="1"/>
  <c r="M3311" i="3"/>
  <c r="K3312" i="3"/>
  <c r="P3312" i="3" s="1"/>
  <c r="M3312" i="3"/>
  <c r="K3313" i="3"/>
  <c r="P3313" i="3" s="1"/>
  <c r="M3313" i="3"/>
  <c r="K3314" i="3"/>
  <c r="M3314" i="3"/>
  <c r="K3315" i="3"/>
  <c r="P3315" i="3" s="1"/>
  <c r="M3315" i="3"/>
  <c r="K3316" i="3"/>
  <c r="P3316" i="3" s="1"/>
  <c r="M3316" i="3"/>
  <c r="K3317" i="3"/>
  <c r="P3317" i="3" s="1"/>
  <c r="M3317" i="3"/>
  <c r="K3318" i="3"/>
  <c r="M3318" i="3"/>
  <c r="K3319" i="3"/>
  <c r="P3319" i="3" s="1"/>
  <c r="M3319" i="3"/>
  <c r="K3320" i="3"/>
  <c r="P3320" i="3" s="1"/>
  <c r="M3320" i="3"/>
  <c r="K3321" i="3"/>
  <c r="P3321" i="3" s="1"/>
  <c r="M3321" i="3"/>
  <c r="K3322" i="3"/>
  <c r="P3322" i="3" s="1"/>
  <c r="M3322" i="3"/>
  <c r="K3323" i="3"/>
  <c r="P3323" i="3" s="1"/>
  <c r="M3323" i="3"/>
  <c r="K3324" i="3"/>
  <c r="M3324" i="3"/>
  <c r="K3325" i="3"/>
  <c r="P3325" i="3" s="1"/>
  <c r="M3325" i="3"/>
  <c r="K3326" i="3"/>
  <c r="M3326" i="3"/>
  <c r="K3327" i="3"/>
  <c r="P3327" i="3" s="1"/>
  <c r="M3327" i="3"/>
  <c r="K3328" i="3"/>
  <c r="M3328" i="3"/>
  <c r="K3329" i="3"/>
  <c r="P3329" i="3" s="1"/>
  <c r="M3329" i="3"/>
  <c r="K3330" i="3"/>
  <c r="M3330" i="3"/>
  <c r="K3331" i="3"/>
  <c r="P3331" i="3" s="1"/>
  <c r="M3331" i="3"/>
  <c r="K3332" i="3"/>
  <c r="P3332" i="3" s="1"/>
  <c r="M3332" i="3"/>
  <c r="K3333" i="3"/>
  <c r="P3333" i="3" s="1"/>
  <c r="M3333" i="3"/>
  <c r="K3334" i="3"/>
  <c r="M3334" i="3"/>
  <c r="K3335" i="3"/>
  <c r="P3335" i="3" s="1"/>
  <c r="M3335" i="3"/>
  <c r="K3336" i="3"/>
  <c r="P3336" i="3" s="1"/>
  <c r="M3336" i="3"/>
  <c r="K3337" i="3"/>
  <c r="P3337" i="3" s="1"/>
  <c r="M3337" i="3"/>
  <c r="K3338" i="3"/>
  <c r="P3338" i="3" s="1"/>
  <c r="M3338" i="3"/>
  <c r="K3339" i="3"/>
  <c r="P3339" i="3" s="1"/>
  <c r="M3339" i="3"/>
  <c r="K3340" i="3"/>
  <c r="M3340" i="3"/>
  <c r="K3341" i="3"/>
  <c r="M3341" i="3"/>
  <c r="K3342" i="3"/>
  <c r="M3342" i="3"/>
  <c r="K3343" i="3"/>
  <c r="P3343" i="3" s="1"/>
  <c r="M3343" i="3"/>
  <c r="K3344" i="3"/>
  <c r="P3344" i="3" s="1"/>
  <c r="M3344" i="3"/>
  <c r="K3345" i="3"/>
  <c r="P3345" i="3" s="1"/>
  <c r="M3345" i="3"/>
  <c r="K3346" i="3"/>
  <c r="P3346" i="3" s="1"/>
  <c r="M3346" i="3"/>
  <c r="K3347" i="3"/>
  <c r="P3347" i="3" s="1"/>
  <c r="M3347" i="3"/>
  <c r="K3348" i="3"/>
  <c r="M3348" i="3"/>
  <c r="K3349" i="3"/>
  <c r="P3349" i="3" s="1"/>
  <c r="M3349" i="3"/>
  <c r="K3350" i="3"/>
  <c r="P3350" i="3" s="1"/>
  <c r="M3350" i="3"/>
  <c r="K3351" i="3"/>
  <c r="P3351" i="3" s="1"/>
  <c r="M3351" i="3"/>
  <c r="K3352" i="3"/>
  <c r="M3352" i="3"/>
  <c r="K3353" i="3"/>
  <c r="P3353" i="3" s="1"/>
  <c r="M3353" i="3"/>
  <c r="K3354" i="3"/>
  <c r="P3354" i="3" s="1"/>
  <c r="M3354" i="3"/>
  <c r="K3355" i="3"/>
  <c r="P3355" i="3" s="1"/>
  <c r="M3355" i="3"/>
  <c r="K3356" i="3"/>
  <c r="M3356" i="3"/>
  <c r="K3357" i="3"/>
  <c r="P3357" i="3" s="1"/>
  <c r="M3357" i="3"/>
  <c r="K3358" i="3"/>
  <c r="M3358" i="3"/>
  <c r="K3359" i="3"/>
  <c r="P3359" i="3" s="1"/>
  <c r="M3359" i="3"/>
  <c r="K3360" i="3"/>
  <c r="P3360" i="3" s="1"/>
  <c r="M3360" i="3"/>
  <c r="K3361" i="3"/>
  <c r="P3361" i="3" s="1"/>
  <c r="M3361" i="3"/>
  <c r="K3362" i="3"/>
  <c r="M3362" i="3"/>
  <c r="K3363" i="3"/>
  <c r="P3363" i="3" s="1"/>
  <c r="M3363" i="3"/>
  <c r="K3364" i="3"/>
  <c r="P3364" i="3" s="1"/>
  <c r="M3364" i="3"/>
  <c r="K3365" i="3"/>
  <c r="P3365" i="3" s="1"/>
  <c r="M3365" i="3"/>
  <c r="K3366" i="3"/>
  <c r="M3366" i="3"/>
  <c r="K3367" i="3"/>
  <c r="P3367" i="3" s="1"/>
  <c r="M3367" i="3"/>
  <c r="K3368" i="3"/>
  <c r="P3368" i="3" s="1"/>
  <c r="M3368" i="3"/>
  <c r="K3369" i="3"/>
  <c r="P3369" i="3" s="1"/>
  <c r="M3369" i="3"/>
  <c r="K3370" i="3"/>
  <c r="M3370" i="3"/>
  <c r="K3371" i="3"/>
  <c r="P3371" i="3" s="1"/>
  <c r="M3371" i="3"/>
  <c r="K3372" i="3"/>
  <c r="P3372" i="3" s="1"/>
  <c r="M3372" i="3"/>
  <c r="K3373" i="3"/>
  <c r="P3373" i="3" s="1"/>
  <c r="M3373" i="3"/>
  <c r="K3374" i="3"/>
  <c r="P3374" i="3" s="1"/>
  <c r="M3374" i="3"/>
  <c r="K3375" i="3"/>
  <c r="P3375" i="3" s="1"/>
  <c r="M3375" i="3"/>
  <c r="K3376" i="3"/>
  <c r="P3376" i="3" s="1"/>
  <c r="M3376" i="3"/>
  <c r="K3377" i="3"/>
  <c r="P3377" i="3" s="1"/>
  <c r="M3377" i="3"/>
  <c r="K3378" i="3"/>
  <c r="P3378" i="3" s="1"/>
  <c r="M3378" i="3"/>
  <c r="K3379" i="3"/>
  <c r="P3379" i="3" s="1"/>
  <c r="M3379" i="3"/>
  <c r="K3380" i="3"/>
  <c r="P3380" i="3" s="1"/>
  <c r="M3380" i="3"/>
  <c r="K3381" i="3"/>
  <c r="P3381" i="3" s="1"/>
  <c r="M3381" i="3"/>
  <c r="K3382" i="3"/>
  <c r="M3382" i="3"/>
  <c r="K3383" i="3"/>
  <c r="M3383" i="3"/>
  <c r="K3384" i="3"/>
  <c r="P3384" i="3" s="1"/>
  <c r="M3384" i="3"/>
  <c r="K3385" i="3"/>
  <c r="P3385" i="3" s="1"/>
  <c r="M3385" i="3"/>
  <c r="K3386" i="3"/>
  <c r="P3386" i="3" s="1"/>
  <c r="M3386" i="3"/>
  <c r="K3387" i="3"/>
  <c r="P3387" i="3" s="1"/>
  <c r="M3387" i="3"/>
  <c r="K3388" i="3"/>
  <c r="P3388" i="3" s="1"/>
  <c r="M3388" i="3"/>
  <c r="K3389" i="3"/>
  <c r="P3389" i="3" s="1"/>
  <c r="M3389" i="3"/>
  <c r="K3390" i="3"/>
  <c r="M3390" i="3"/>
  <c r="K3391" i="3"/>
  <c r="P3391" i="3" s="1"/>
  <c r="M3391" i="3"/>
  <c r="K3392" i="3"/>
  <c r="M3392" i="3"/>
  <c r="K3393" i="3"/>
  <c r="P3393" i="3" s="1"/>
  <c r="M3393" i="3"/>
  <c r="K3394" i="3"/>
  <c r="M3394" i="3"/>
  <c r="K3395" i="3"/>
  <c r="P3395" i="3" s="1"/>
  <c r="M3395" i="3"/>
  <c r="K3396" i="3"/>
  <c r="P3396" i="3" s="1"/>
  <c r="M3396" i="3"/>
  <c r="K3397" i="3"/>
  <c r="P3397" i="3" s="1"/>
  <c r="M3397" i="3"/>
  <c r="K3398" i="3"/>
  <c r="M3398" i="3"/>
  <c r="K3399" i="3"/>
  <c r="P3399" i="3" s="1"/>
  <c r="M3399" i="3"/>
  <c r="K3400" i="3"/>
  <c r="P3400" i="3" s="1"/>
  <c r="M3400" i="3"/>
  <c r="K3401" i="3"/>
  <c r="P3401" i="3" s="1"/>
  <c r="M3401" i="3"/>
  <c r="K3402" i="3"/>
  <c r="M3402" i="3"/>
  <c r="K3403" i="3"/>
  <c r="P3403" i="3" s="1"/>
  <c r="M3403" i="3"/>
  <c r="K3404" i="3"/>
  <c r="M3404" i="3"/>
  <c r="K3405" i="3"/>
  <c r="P3405" i="3" s="1"/>
  <c r="M3405" i="3"/>
  <c r="K3406" i="3"/>
  <c r="M3406" i="3"/>
  <c r="K3407" i="3"/>
  <c r="P3407" i="3" s="1"/>
  <c r="M3407" i="3"/>
  <c r="K3408" i="3"/>
  <c r="M3408" i="3"/>
  <c r="K3409" i="3"/>
  <c r="P3409" i="3" s="1"/>
  <c r="M3409" i="3"/>
  <c r="K3410" i="3"/>
  <c r="M3410" i="3"/>
  <c r="K3411" i="3"/>
  <c r="P3411" i="3" s="1"/>
  <c r="M3411" i="3"/>
  <c r="K3412" i="3"/>
  <c r="P3412" i="3" s="1"/>
  <c r="M3412" i="3"/>
  <c r="K3413" i="3"/>
  <c r="P3413" i="3" s="1"/>
  <c r="M3413" i="3"/>
  <c r="K3414" i="3"/>
  <c r="M3414" i="3"/>
  <c r="K3415" i="3"/>
  <c r="P3415" i="3" s="1"/>
  <c r="M3415" i="3"/>
  <c r="K3416" i="3"/>
  <c r="P3416" i="3" s="1"/>
  <c r="M3416" i="3"/>
  <c r="K3417" i="3"/>
  <c r="P3417" i="3" s="1"/>
  <c r="M3417" i="3"/>
  <c r="K3418" i="3"/>
  <c r="M3418" i="3"/>
  <c r="K3419" i="3"/>
  <c r="P3419" i="3" s="1"/>
  <c r="M3419" i="3"/>
  <c r="K3420" i="3"/>
  <c r="P3420" i="3" s="1"/>
  <c r="M3420" i="3"/>
  <c r="K3421" i="3"/>
  <c r="P3421" i="3" s="1"/>
  <c r="M3421" i="3"/>
  <c r="K3422" i="3"/>
  <c r="P3422" i="3" s="1"/>
  <c r="M3422" i="3"/>
  <c r="K3423" i="3"/>
  <c r="P3423" i="3" s="1"/>
  <c r="M3423" i="3"/>
  <c r="K3424" i="3"/>
  <c r="P3424" i="3" s="1"/>
  <c r="M3424" i="3"/>
  <c r="K3425" i="3"/>
  <c r="M3425" i="3"/>
  <c r="K3426" i="3"/>
  <c r="M3426" i="3"/>
  <c r="K3427" i="3"/>
  <c r="P3427" i="3" s="1"/>
  <c r="M3427" i="3"/>
  <c r="K3428" i="3"/>
  <c r="P3428" i="3" s="1"/>
  <c r="M3428" i="3"/>
  <c r="K3429" i="3"/>
  <c r="P3429" i="3" s="1"/>
  <c r="M3429" i="3"/>
  <c r="K3430" i="3"/>
  <c r="M3430" i="3"/>
  <c r="K3431" i="3"/>
  <c r="P3431" i="3" s="1"/>
  <c r="M3431" i="3"/>
  <c r="K3432" i="3"/>
  <c r="P3432" i="3" s="1"/>
  <c r="M3432" i="3"/>
  <c r="K3433" i="3"/>
  <c r="P3433" i="3" s="1"/>
  <c r="M3433" i="3"/>
  <c r="K3434" i="3"/>
  <c r="P3434" i="3" s="1"/>
  <c r="M3434" i="3"/>
  <c r="K3435" i="3"/>
  <c r="P3435" i="3" s="1"/>
  <c r="M3435" i="3"/>
  <c r="K3436" i="3"/>
  <c r="P3436" i="3" s="1"/>
  <c r="M3436" i="3"/>
  <c r="K3437" i="3"/>
  <c r="P3437" i="3" s="1"/>
  <c r="M3437" i="3"/>
  <c r="K3438" i="3"/>
  <c r="P3438" i="3" s="1"/>
  <c r="M3438" i="3"/>
  <c r="K3439" i="3"/>
  <c r="P3439" i="3" s="1"/>
  <c r="M3439" i="3"/>
  <c r="K3440" i="3"/>
  <c r="M3440" i="3"/>
  <c r="K3441" i="3"/>
  <c r="P3441" i="3" s="1"/>
  <c r="M3441" i="3"/>
  <c r="K3442" i="3"/>
  <c r="M3442" i="3"/>
  <c r="K3443" i="3"/>
  <c r="P3443" i="3" s="1"/>
  <c r="M3443" i="3"/>
  <c r="K3444" i="3"/>
  <c r="P3444" i="3" s="1"/>
  <c r="M3444" i="3"/>
  <c r="K3445" i="3"/>
  <c r="P3445" i="3" s="1"/>
  <c r="M3445" i="3"/>
  <c r="K3446" i="3"/>
  <c r="M3446" i="3"/>
  <c r="K3447" i="3"/>
  <c r="P3447" i="3" s="1"/>
  <c r="M3447" i="3"/>
  <c r="K3448" i="3"/>
  <c r="P3448" i="3" s="1"/>
  <c r="M3448" i="3"/>
  <c r="K3449" i="3"/>
  <c r="P3449" i="3" s="1"/>
  <c r="M3449" i="3"/>
  <c r="K3450" i="3"/>
  <c r="M3450" i="3"/>
  <c r="K3451" i="3"/>
  <c r="P3451" i="3" s="1"/>
  <c r="M3451" i="3"/>
  <c r="K3452" i="3"/>
  <c r="M3452" i="3"/>
  <c r="K3453" i="3"/>
  <c r="P3453" i="3" s="1"/>
  <c r="M3453" i="3"/>
  <c r="K3454" i="3"/>
  <c r="P3454" i="3" s="1"/>
  <c r="M3454" i="3"/>
  <c r="K3455" i="3"/>
  <c r="P3455" i="3" s="1"/>
  <c r="M3455" i="3"/>
  <c r="K3456" i="3"/>
  <c r="P3456" i="3" s="1"/>
  <c r="M3456" i="3"/>
  <c r="K3457" i="3"/>
  <c r="P3457" i="3" s="1"/>
  <c r="M3457" i="3"/>
  <c r="K3458" i="3"/>
  <c r="M3458" i="3"/>
  <c r="K3459" i="3"/>
  <c r="P3459" i="3" s="1"/>
  <c r="M3459" i="3"/>
  <c r="K3460" i="3"/>
  <c r="M3460" i="3"/>
  <c r="K3461" i="3"/>
  <c r="P3461" i="3" s="1"/>
  <c r="M3461" i="3"/>
  <c r="K3462" i="3"/>
  <c r="P3462" i="3" s="1"/>
  <c r="M3462" i="3"/>
  <c r="K3463" i="3"/>
  <c r="P3463" i="3" s="1"/>
  <c r="M3463" i="3"/>
  <c r="K3464" i="3"/>
  <c r="M3464" i="3"/>
  <c r="K3465" i="3"/>
  <c r="P3465" i="3" s="1"/>
  <c r="M3465" i="3"/>
  <c r="K3466" i="3"/>
  <c r="M3466" i="3"/>
  <c r="K3467" i="3"/>
  <c r="P3467" i="3" s="1"/>
  <c r="M3467" i="3"/>
  <c r="K3468" i="3"/>
  <c r="P3468" i="3" s="1"/>
  <c r="M3468" i="3"/>
  <c r="K3469" i="3"/>
  <c r="P3469" i="3" s="1"/>
  <c r="M3469" i="3"/>
  <c r="K3470" i="3"/>
  <c r="M3470" i="3"/>
  <c r="K3471" i="3"/>
  <c r="P3471" i="3" s="1"/>
  <c r="M3471" i="3"/>
  <c r="K3472" i="3"/>
  <c r="P3472" i="3" s="1"/>
  <c r="M3472" i="3"/>
  <c r="K3473" i="3"/>
  <c r="M3473" i="3"/>
  <c r="K3474" i="3"/>
  <c r="M3474" i="3"/>
  <c r="K3475" i="3"/>
  <c r="M3475" i="3"/>
  <c r="K3476" i="3"/>
  <c r="P3476" i="3" s="1"/>
  <c r="M3476" i="3"/>
  <c r="K3477" i="3"/>
  <c r="P3477" i="3" s="1"/>
  <c r="M3477" i="3"/>
  <c r="K3478" i="3"/>
  <c r="P3478" i="3" s="1"/>
  <c r="M3478" i="3"/>
  <c r="K3479" i="3"/>
  <c r="P3479" i="3" s="1"/>
  <c r="M3479" i="3"/>
  <c r="K3480" i="3"/>
  <c r="P3480" i="3" s="1"/>
  <c r="M3480" i="3"/>
  <c r="K3481" i="3"/>
  <c r="P3481" i="3" s="1"/>
  <c r="M3481" i="3"/>
  <c r="K3482" i="3"/>
  <c r="M3482" i="3"/>
  <c r="K3483" i="3"/>
  <c r="P3483" i="3" s="1"/>
  <c r="M3483" i="3"/>
  <c r="K3484" i="3"/>
  <c r="P3484" i="3" s="1"/>
  <c r="M3484" i="3"/>
  <c r="K3485" i="3"/>
  <c r="P3485" i="3" s="1"/>
  <c r="M3485" i="3"/>
  <c r="K3486" i="3"/>
  <c r="M3486" i="3"/>
  <c r="K3487" i="3"/>
  <c r="P3487" i="3" s="1"/>
  <c r="M3487" i="3"/>
  <c r="K3488" i="3"/>
  <c r="P3488" i="3" s="1"/>
  <c r="M3488" i="3"/>
  <c r="K3489" i="3"/>
  <c r="P3489" i="3" s="1"/>
  <c r="M3489" i="3"/>
  <c r="K3490" i="3"/>
  <c r="M3490" i="3"/>
  <c r="K3491" i="3"/>
  <c r="P3491" i="3" s="1"/>
  <c r="M3491" i="3"/>
  <c r="K3492" i="3"/>
  <c r="P3492" i="3" s="1"/>
  <c r="M3492" i="3"/>
  <c r="K3493" i="3"/>
  <c r="P3493" i="3" s="1"/>
  <c r="M3493" i="3"/>
  <c r="K3494" i="3"/>
  <c r="M3494" i="3"/>
  <c r="K3495" i="3"/>
  <c r="P3495" i="3" s="1"/>
  <c r="M3495" i="3"/>
  <c r="K3496" i="3"/>
  <c r="M3496" i="3"/>
  <c r="K3497" i="3"/>
  <c r="P3497" i="3" s="1"/>
  <c r="M3497" i="3"/>
  <c r="K3498" i="3"/>
  <c r="M3498" i="3"/>
  <c r="K3499" i="3"/>
  <c r="M3499" i="3"/>
  <c r="K3500" i="3"/>
  <c r="M3500" i="3"/>
  <c r="K3501" i="3"/>
  <c r="P3501" i="3" s="1"/>
  <c r="M3501" i="3"/>
  <c r="K3502" i="3"/>
  <c r="P3502" i="3" s="1"/>
  <c r="M3502" i="3"/>
  <c r="K3503" i="3"/>
  <c r="P3503" i="3" s="1"/>
  <c r="M3503" i="3"/>
  <c r="K3504" i="3"/>
  <c r="P3504" i="3" s="1"/>
  <c r="M3504" i="3"/>
  <c r="K3505" i="3"/>
  <c r="P3505" i="3" s="1"/>
  <c r="M3505" i="3"/>
  <c r="K3506" i="3"/>
  <c r="P3506" i="3" s="1"/>
  <c r="M3506" i="3"/>
  <c r="K3507" i="3"/>
  <c r="P3507" i="3" s="1"/>
  <c r="M3507" i="3"/>
  <c r="K3508" i="3"/>
  <c r="P3508" i="3" s="1"/>
  <c r="M3508" i="3"/>
  <c r="K3509" i="3"/>
  <c r="P3509" i="3" s="1"/>
  <c r="M3509" i="3"/>
  <c r="K3510" i="3"/>
  <c r="P3510" i="3" s="1"/>
  <c r="M3510" i="3"/>
  <c r="K3511" i="3"/>
  <c r="P3511" i="3" s="1"/>
  <c r="M3511" i="3"/>
  <c r="K3512" i="3"/>
  <c r="M3512" i="3"/>
  <c r="K3513" i="3"/>
  <c r="P3513" i="3" s="1"/>
  <c r="M3513" i="3"/>
  <c r="K3514" i="3"/>
  <c r="P3514" i="3" s="1"/>
  <c r="M3514" i="3"/>
  <c r="K3515" i="3"/>
  <c r="P3515" i="3" s="1"/>
  <c r="M3515" i="3"/>
  <c r="K3516" i="3"/>
  <c r="P3516" i="3" s="1"/>
  <c r="M3516" i="3"/>
  <c r="K3517" i="3"/>
  <c r="P3517" i="3" s="1"/>
  <c r="M3517" i="3"/>
  <c r="K3518" i="3"/>
  <c r="M3518" i="3"/>
  <c r="K3519" i="3"/>
  <c r="P3519" i="3" s="1"/>
  <c r="M3519" i="3"/>
  <c r="K3520" i="3"/>
  <c r="P3520" i="3" s="1"/>
  <c r="M3520" i="3"/>
  <c r="K3521" i="3"/>
  <c r="P3521" i="3" s="1"/>
  <c r="M3521" i="3"/>
  <c r="K3522" i="3"/>
  <c r="P3522" i="3" s="1"/>
  <c r="M3522" i="3"/>
  <c r="K3523" i="3"/>
  <c r="P3523" i="3" s="1"/>
  <c r="M3523" i="3"/>
  <c r="K3524" i="3"/>
  <c r="M3524" i="3"/>
  <c r="K3525" i="3"/>
  <c r="P3525" i="3" s="1"/>
  <c r="M3525" i="3"/>
  <c r="K3526" i="3"/>
  <c r="M3526" i="3"/>
  <c r="K3527" i="3"/>
  <c r="P3527" i="3" s="1"/>
  <c r="M3527" i="3"/>
  <c r="K3528" i="3"/>
  <c r="P3528" i="3" s="1"/>
  <c r="M3528" i="3"/>
  <c r="K3529" i="3"/>
  <c r="P3529" i="3" s="1"/>
  <c r="M3529" i="3"/>
  <c r="K3530" i="3"/>
  <c r="M3530" i="3"/>
  <c r="K3531" i="3"/>
  <c r="P3531" i="3" s="1"/>
  <c r="M3531" i="3"/>
  <c r="K3532" i="3"/>
  <c r="P3532" i="3" s="1"/>
  <c r="M3532" i="3"/>
  <c r="K3533" i="3"/>
  <c r="P3533" i="3" s="1"/>
  <c r="M3533" i="3"/>
  <c r="K3534" i="3"/>
  <c r="M3534" i="3"/>
  <c r="K3535" i="3"/>
  <c r="P3535" i="3" s="1"/>
  <c r="M3535" i="3"/>
  <c r="K3536" i="3"/>
  <c r="M3536" i="3"/>
  <c r="K3537" i="3"/>
  <c r="P3537" i="3" s="1"/>
  <c r="M3537" i="3"/>
  <c r="K3538" i="3"/>
  <c r="P3538" i="3" s="1"/>
  <c r="M3538" i="3"/>
  <c r="K3539" i="3"/>
  <c r="P3539" i="3" s="1"/>
  <c r="M3539" i="3"/>
  <c r="K3540" i="3"/>
  <c r="P3540" i="3" s="1"/>
  <c r="M3540" i="3"/>
  <c r="K3541" i="3"/>
  <c r="P3541" i="3" s="1"/>
  <c r="M3541" i="3"/>
  <c r="K3542" i="3"/>
  <c r="M3542" i="3"/>
  <c r="K3543" i="3"/>
  <c r="P3543" i="3" s="1"/>
  <c r="M3543" i="3"/>
  <c r="K3544" i="3"/>
  <c r="M3544" i="3"/>
  <c r="K3545" i="3"/>
  <c r="P3545" i="3" s="1"/>
  <c r="M3545" i="3"/>
  <c r="K3546" i="3"/>
  <c r="P3546" i="3" s="1"/>
  <c r="M3546" i="3"/>
  <c r="K3547" i="3"/>
  <c r="P3547" i="3" s="1"/>
  <c r="M3547" i="3"/>
  <c r="K3548" i="3"/>
  <c r="M3548" i="3"/>
  <c r="K3549" i="3"/>
  <c r="P3549" i="3" s="1"/>
  <c r="M3549" i="3"/>
  <c r="K3550" i="3"/>
  <c r="P3550" i="3" s="1"/>
  <c r="M3550" i="3"/>
  <c r="K3551" i="3"/>
  <c r="P3551" i="3" s="1"/>
  <c r="M3551" i="3"/>
  <c r="K3552" i="3"/>
  <c r="P3552" i="3" s="1"/>
  <c r="M3552" i="3"/>
  <c r="K3553" i="3"/>
  <c r="P3553" i="3" s="1"/>
  <c r="M3553" i="3"/>
  <c r="K3554" i="3"/>
  <c r="P3554" i="3" s="1"/>
  <c r="M3554" i="3"/>
  <c r="K3555" i="3"/>
  <c r="M3555" i="3"/>
  <c r="K3556" i="3"/>
  <c r="P3556" i="3" s="1"/>
  <c r="M3556" i="3"/>
  <c r="K3557" i="3"/>
  <c r="P3557" i="3" s="1"/>
  <c r="M3557" i="3"/>
  <c r="K3558" i="3"/>
  <c r="P3558" i="3" s="1"/>
  <c r="M3558" i="3"/>
  <c r="K3559" i="3"/>
  <c r="P3559" i="3" s="1"/>
  <c r="M3559" i="3"/>
  <c r="K3560" i="3"/>
  <c r="P3560" i="3" s="1"/>
  <c r="M3560" i="3"/>
  <c r="K3561" i="3"/>
  <c r="P3561" i="3" s="1"/>
  <c r="M3561" i="3"/>
  <c r="K3562" i="3"/>
  <c r="P3562" i="3" s="1"/>
  <c r="M3562" i="3"/>
  <c r="K3563" i="3"/>
  <c r="P3563" i="3" s="1"/>
  <c r="M3563" i="3"/>
  <c r="K3564" i="3"/>
  <c r="P3564" i="3" s="1"/>
  <c r="M3564" i="3"/>
  <c r="K3565" i="3"/>
  <c r="M3565" i="3"/>
  <c r="K3566" i="3"/>
  <c r="M3566" i="3"/>
  <c r="K3567" i="3"/>
  <c r="P3567" i="3" s="1"/>
  <c r="M3567" i="3"/>
  <c r="K3568" i="3"/>
  <c r="P3568" i="3" s="1"/>
  <c r="M3568" i="3"/>
  <c r="K3569" i="3"/>
  <c r="P3569" i="3" s="1"/>
  <c r="M3569" i="3"/>
  <c r="K3570" i="3"/>
  <c r="P3570" i="3" s="1"/>
  <c r="M3570" i="3"/>
  <c r="K3571" i="3"/>
  <c r="P3571" i="3" s="1"/>
  <c r="M3571" i="3"/>
  <c r="K3572" i="3"/>
  <c r="P3572" i="3" s="1"/>
  <c r="M3572" i="3"/>
  <c r="K3573" i="3"/>
  <c r="P3573" i="3" s="1"/>
  <c r="M3573" i="3"/>
  <c r="K3574" i="3"/>
  <c r="P3574" i="3" s="1"/>
  <c r="M3574" i="3"/>
  <c r="K3575" i="3"/>
  <c r="P3575" i="3" s="1"/>
  <c r="M3575" i="3"/>
  <c r="K3576" i="3"/>
  <c r="P3576" i="3" s="1"/>
  <c r="M3576" i="3"/>
  <c r="K3577" i="3"/>
  <c r="P3577" i="3" s="1"/>
  <c r="M3577" i="3"/>
  <c r="K3578" i="3"/>
  <c r="M3578" i="3"/>
  <c r="K3579" i="3"/>
  <c r="P3579" i="3" s="1"/>
  <c r="M3579" i="3"/>
  <c r="K3580" i="3"/>
  <c r="M3580" i="3"/>
  <c r="K3581" i="3"/>
  <c r="M3581" i="3"/>
  <c r="K3582" i="3"/>
  <c r="P3582" i="3" s="1"/>
  <c r="M3582" i="3"/>
  <c r="K3583" i="3"/>
  <c r="P3583" i="3" s="1"/>
  <c r="M3583" i="3"/>
  <c r="K3584" i="3"/>
  <c r="M3584" i="3"/>
  <c r="K3585" i="3"/>
  <c r="P3585" i="3" s="1"/>
  <c r="M3585" i="3"/>
  <c r="K3586" i="3"/>
  <c r="P3586" i="3" s="1"/>
  <c r="M3586" i="3"/>
  <c r="K3587" i="3"/>
  <c r="P3587" i="3" s="1"/>
  <c r="M3587" i="3"/>
  <c r="K3588" i="3"/>
  <c r="P3588" i="3" s="1"/>
  <c r="M3588" i="3"/>
  <c r="K3589" i="3"/>
  <c r="P3589" i="3" s="1"/>
  <c r="M3589" i="3"/>
  <c r="K3590" i="3"/>
  <c r="P3590" i="3" s="1"/>
  <c r="M3590" i="3"/>
  <c r="K3591" i="3"/>
  <c r="P3591" i="3" s="1"/>
  <c r="M3591" i="3"/>
  <c r="K3592" i="3"/>
  <c r="P3592" i="3" s="1"/>
  <c r="M3592" i="3"/>
  <c r="K3593" i="3"/>
  <c r="P3593" i="3" s="1"/>
  <c r="M3593" i="3"/>
  <c r="K3594" i="3"/>
  <c r="P3594" i="3" s="1"/>
  <c r="M3594" i="3"/>
  <c r="K3595" i="3"/>
  <c r="P3595" i="3" s="1"/>
  <c r="M3595" i="3"/>
  <c r="K3596" i="3"/>
  <c r="P3596" i="3" s="1"/>
  <c r="M3596" i="3"/>
  <c r="K3597" i="3"/>
  <c r="P3597" i="3" s="1"/>
  <c r="M3597" i="3"/>
  <c r="K3598" i="3"/>
  <c r="P3598" i="3" s="1"/>
  <c r="M3598" i="3"/>
  <c r="K3599" i="3"/>
  <c r="P3599" i="3" s="1"/>
  <c r="M3599" i="3"/>
  <c r="K3600" i="3"/>
  <c r="P3600" i="3" s="1"/>
  <c r="M3600" i="3"/>
  <c r="K3601" i="3"/>
  <c r="P3601" i="3" s="1"/>
  <c r="M3601" i="3"/>
  <c r="K3602" i="3"/>
  <c r="P3602" i="3" s="1"/>
  <c r="M3602" i="3"/>
  <c r="K3603" i="3"/>
  <c r="P3603" i="3" s="1"/>
  <c r="M3603" i="3"/>
  <c r="K3604" i="3"/>
  <c r="P3604" i="3" s="1"/>
  <c r="M3604" i="3"/>
  <c r="K3605" i="3"/>
  <c r="P3605" i="3" s="1"/>
  <c r="M3605" i="3"/>
  <c r="K3606" i="3"/>
  <c r="P3606" i="3" s="1"/>
  <c r="M3606" i="3"/>
  <c r="K3607" i="3"/>
  <c r="P3607" i="3" s="1"/>
  <c r="M3607" i="3"/>
  <c r="K3608" i="3"/>
  <c r="P3608" i="3" s="1"/>
  <c r="M3608" i="3"/>
  <c r="K3609" i="3"/>
  <c r="P3609" i="3" s="1"/>
  <c r="M3609" i="3"/>
  <c r="K3610" i="3"/>
  <c r="P3610" i="3" s="1"/>
  <c r="M3610" i="3"/>
  <c r="K3611" i="3"/>
  <c r="P3611" i="3" s="1"/>
  <c r="M3611" i="3"/>
  <c r="K3612" i="3"/>
  <c r="P3612" i="3" s="1"/>
  <c r="M3612" i="3"/>
  <c r="K3613" i="3"/>
  <c r="P3613" i="3" s="1"/>
  <c r="M3613" i="3"/>
  <c r="K3614" i="3"/>
  <c r="P3614" i="3" s="1"/>
  <c r="M3614" i="3"/>
  <c r="K3615" i="3"/>
  <c r="P3615" i="3" s="1"/>
  <c r="M3615" i="3"/>
  <c r="K3616" i="3"/>
  <c r="P3616" i="3" s="1"/>
  <c r="M3616" i="3"/>
  <c r="K3617" i="3"/>
  <c r="P3617" i="3" s="1"/>
  <c r="M3617" i="3"/>
  <c r="K3618" i="3"/>
  <c r="M3618" i="3"/>
  <c r="K3619" i="3"/>
  <c r="P3619" i="3" s="1"/>
  <c r="M3619" i="3"/>
  <c r="K3620" i="3"/>
  <c r="P3620" i="3" s="1"/>
  <c r="M3620" i="3"/>
  <c r="K3621" i="3"/>
  <c r="P3621" i="3" s="1"/>
  <c r="M3621" i="3"/>
  <c r="K3622" i="3"/>
  <c r="P3622" i="3" s="1"/>
  <c r="M3622" i="3"/>
  <c r="K3623" i="3"/>
  <c r="P3623" i="3" s="1"/>
  <c r="M3623" i="3"/>
  <c r="K3624" i="3"/>
  <c r="P3624" i="3" s="1"/>
  <c r="M3624" i="3"/>
  <c r="K3625" i="3"/>
  <c r="P3625" i="3" s="1"/>
  <c r="M3625" i="3"/>
  <c r="K3626" i="3"/>
  <c r="P3626" i="3" s="1"/>
  <c r="M3626" i="3"/>
  <c r="K3627" i="3"/>
  <c r="P3627" i="3" s="1"/>
  <c r="M3627" i="3"/>
  <c r="K3628" i="3"/>
  <c r="P3628" i="3" s="1"/>
  <c r="M3628" i="3"/>
  <c r="K3629" i="3"/>
  <c r="P3629" i="3" s="1"/>
  <c r="M3629" i="3"/>
  <c r="K3630" i="3"/>
  <c r="P3630" i="3" s="1"/>
  <c r="M3630" i="3"/>
  <c r="K3631" i="3"/>
  <c r="P3631" i="3" s="1"/>
  <c r="M3631" i="3"/>
  <c r="K3632" i="3"/>
  <c r="P3632" i="3" s="1"/>
  <c r="M3632" i="3"/>
  <c r="K3633" i="3"/>
  <c r="P3633" i="3" s="1"/>
  <c r="M3633" i="3"/>
  <c r="K3634" i="3"/>
  <c r="P3634" i="3" s="1"/>
  <c r="M3634" i="3"/>
  <c r="K3635" i="3"/>
  <c r="P3635" i="3" s="1"/>
  <c r="M3635" i="3"/>
  <c r="K3636" i="3"/>
  <c r="P3636" i="3" s="1"/>
  <c r="M3636" i="3"/>
  <c r="K3637" i="3"/>
  <c r="P3637" i="3" s="1"/>
  <c r="M3637" i="3"/>
  <c r="K3638" i="3"/>
  <c r="P3638" i="3" s="1"/>
  <c r="M3638" i="3"/>
  <c r="K3639" i="3"/>
  <c r="P3639" i="3" s="1"/>
  <c r="M3639" i="3"/>
  <c r="K3640" i="3"/>
  <c r="P3640" i="3" s="1"/>
  <c r="M3640" i="3"/>
  <c r="K3641" i="3"/>
  <c r="P3641" i="3" s="1"/>
  <c r="M3641" i="3"/>
  <c r="K3642" i="3"/>
  <c r="P3642" i="3" s="1"/>
  <c r="M3642" i="3"/>
  <c r="K3643" i="3"/>
  <c r="P3643" i="3" s="1"/>
  <c r="M3643" i="3"/>
  <c r="K3644" i="3"/>
  <c r="P3644" i="3" s="1"/>
  <c r="M3644" i="3"/>
  <c r="K3645" i="3"/>
  <c r="P3645" i="3" s="1"/>
  <c r="M3645" i="3"/>
  <c r="K3646" i="3"/>
  <c r="P3646" i="3" s="1"/>
  <c r="M3646" i="3"/>
  <c r="K3647" i="3"/>
  <c r="P3647" i="3" s="1"/>
  <c r="M3647" i="3"/>
  <c r="K3648" i="3"/>
  <c r="P3648" i="3" s="1"/>
  <c r="M3648" i="3"/>
  <c r="K3649" i="3"/>
  <c r="P3649" i="3" s="1"/>
  <c r="M3649" i="3"/>
  <c r="K3650" i="3"/>
  <c r="P3650" i="3" s="1"/>
  <c r="M3650" i="3"/>
  <c r="K3651" i="3"/>
  <c r="P3651" i="3" s="1"/>
  <c r="M3651" i="3"/>
  <c r="K3652" i="3"/>
  <c r="P3652" i="3" s="1"/>
  <c r="M3652" i="3"/>
  <c r="K3653" i="3"/>
  <c r="P3653" i="3" s="1"/>
  <c r="M3653" i="3"/>
  <c r="K3654" i="3"/>
  <c r="P3654" i="3" s="1"/>
  <c r="M3654" i="3"/>
  <c r="K3655" i="3"/>
  <c r="P3655" i="3" s="1"/>
  <c r="M3655" i="3"/>
  <c r="K3656" i="3"/>
  <c r="P3656" i="3" s="1"/>
  <c r="M3656" i="3"/>
  <c r="K3657" i="3"/>
  <c r="P3657" i="3" s="1"/>
  <c r="M3657" i="3"/>
  <c r="K3658" i="3"/>
  <c r="M3658" i="3"/>
  <c r="K3659" i="3"/>
  <c r="P3659" i="3" s="1"/>
  <c r="M3659" i="3"/>
  <c r="K3660" i="3"/>
  <c r="P3660" i="3" s="1"/>
  <c r="M3660" i="3"/>
  <c r="K3661" i="3"/>
  <c r="P3661" i="3" s="1"/>
  <c r="M3661" i="3"/>
  <c r="K3662" i="3"/>
  <c r="P3662" i="3" s="1"/>
  <c r="M3662" i="3"/>
  <c r="K3663" i="3"/>
  <c r="P3663" i="3" s="1"/>
  <c r="M3663" i="3"/>
  <c r="K3664" i="3"/>
  <c r="P3664" i="3" s="1"/>
  <c r="M3664" i="3"/>
  <c r="K3665" i="3"/>
  <c r="P3665" i="3" s="1"/>
  <c r="M3665" i="3"/>
  <c r="K3666" i="3"/>
  <c r="M3666" i="3"/>
  <c r="K3667" i="3"/>
  <c r="P3667" i="3" s="1"/>
  <c r="M3667" i="3"/>
  <c r="K3668" i="3"/>
  <c r="P3668" i="3" s="1"/>
  <c r="M3668" i="3"/>
  <c r="K3669" i="3"/>
  <c r="P3669" i="3" s="1"/>
  <c r="M3669" i="3"/>
  <c r="K3670" i="3"/>
  <c r="P3670" i="3" s="1"/>
  <c r="M3670" i="3"/>
  <c r="K3671" i="3"/>
  <c r="P3671" i="3" s="1"/>
  <c r="M3671" i="3"/>
  <c r="K3672" i="3"/>
  <c r="P3672" i="3" s="1"/>
  <c r="M3672" i="3"/>
  <c r="K3673" i="3"/>
  <c r="P3673" i="3" s="1"/>
  <c r="M3673" i="3"/>
  <c r="K3674" i="3"/>
  <c r="P3674" i="3" s="1"/>
  <c r="M3674" i="3"/>
  <c r="K3675" i="3"/>
  <c r="P3675" i="3" s="1"/>
  <c r="M3675" i="3"/>
  <c r="K3676" i="3"/>
  <c r="P3676" i="3" s="1"/>
  <c r="M3676" i="3"/>
  <c r="K3677" i="3"/>
  <c r="P3677" i="3" s="1"/>
  <c r="M3677" i="3"/>
  <c r="K3678" i="3"/>
  <c r="P3678" i="3" s="1"/>
  <c r="M3678" i="3"/>
  <c r="K3679" i="3"/>
  <c r="P3679" i="3" s="1"/>
  <c r="M3679" i="3"/>
  <c r="K3680" i="3"/>
  <c r="P3680" i="3" s="1"/>
  <c r="M3680" i="3"/>
  <c r="K3681" i="3"/>
  <c r="P3681" i="3" s="1"/>
  <c r="M3681" i="3"/>
  <c r="K3682" i="3"/>
  <c r="P3682" i="3" s="1"/>
  <c r="M3682" i="3"/>
  <c r="K3683" i="3"/>
  <c r="P3683" i="3" s="1"/>
  <c r="M3683" i="3"/>
  <c r="K3684" i="3"/>
  <c r="P3684" i="3" s="1"/>
  <c r="M3684" i="3"/>
  <c r="K3685" i="3"/>
  <c r="P3685" i="3" s="1"/>
  <c r="M3685" i="3"/>
  <c r="K3686" i="3"/>
  <c r="P3686" i="3" s="1"/>
  <c r="M3686" i="3"/>
  <c r="K3687" i="3"/>
  <c r="P3687" i="3" s="1"/>
  <c r="M3687" i="3"/>
  <c r="K3688" i="3"/>
  <c r="P3688" i="3" s="1"/>
  <c r="M3688" i="3"/>
  <c r="K3689" i="3"/>
  <c r="P3689" i="3" s="1"/>
  <c r="M3689" i="3"/>
  <c r="K3690" i="3"/>
  <c r="P3690" i="3" s="1"/>
  <c r="M3690" i="3"/>
  <c r="K3691" i="3"/>
  <c r="P3691" i="3" s="1"/>
  <c r="M3691" i="3"/>
  <c r="K3692" i="3"/>
  <c r="P3692" i="3" s="1"/>
  <c r="M3692" i="3"/>
  <c r="K3693" i="3"/>
  <c r="P3693" i="3" s="1"/>
  <c r="M3693" i="3"/>
  <c r="K3694" i="3"/>
  <c r="P3694" i="3" s="1"/>
  <c r="M3694" i="3"/>
  <c r="K3695" i="3"/>
  <c r="P3695" i="3" s="1"/>
  <c r="M3695" i="3"/>
  <c r="K3696" i="3"/>
  <c r="P3696" i="3" s="1"/>
  <c r="M3696" i="3"/>
  <c r="K3697" i="3"/>
  <c r="P3697" i="3" s="1"/>
  <c r="M3697" i="3"/>
  <c r="K3698" i="3"/>
  <c r="P3698" i="3" s="1"/>
  <c r="M3698" i="3"/>
  <c r="K3699" i="3"/>
  <c r="P3699" i="3" s="1"/>
  <c r="M3699" i="3"/>
  <c r="K3700" i="3"/>
  <c r="P3700" i="3" s="1"/>
  <c r="M3700" i="3"/>
  <c r="K3701" i="3"/>
  <c r="P3701" i="3" s="1"/>
  <c r="M3701" i="3"/>
  <c r="K3702" i="3"/>
  <c r="P3702" i="3" s="1"/>
  <c r="M3702" i="3"/>
  <c r="K3703" i="3"/>
  <c r="P3703" i="3" s="1"/>
  <c r="M3703" i="3"/>
  <c r="K3704" i="3"/>
  <c r="P3704" i="3" s="1"/>
  <c r="M3704" i="3"/>
  <c r="K3705" i="3"/>
  <c r="M3705" i="3"/>
  <c r="K3706" i="3"/>
  <c r="P3706" i="3" s="1"/>
  <c r="M3706" i="3"/>
  <c r="K3707" i="3"/>
  <c r="P3707" i="3" s="1"/>
  <c r="M3707" i="3"/>
  <c r="K3708" i="3"/>
  <c r="P3708" i="3" s="1"/>
  <c r="M3708" i="3"/>
  <c r="K3709" i="3"/>
  <c r="P3709" i="3" s="1"/>
  <c r="M3709" i="3"/>
  <c r="K3710" i="3"/>
  <c r="P3710" i="3" s="1"/>
  <c r="M3710" i="3"/>
  <c r="K3711" i="3"/>
  <c r="P3711" i="3" s="1"/>
  <c r="M3711" i="3"/>
  <c r="K3712" i="3"/>
  <c r="P3712" i="3" s="1"/>
  <c r="M3712" i="3"/>
  <c r="K3713" i="3"/>
  <c r="P3713" i="3" s="1"/>
  <c r="M3713" i="3"/>
  <c r="K3714" i="3"/>
  <c r="P3714" i="3" s="1"/>
  <c r="M3714" i="3"/>
  <c r="K3715" i="3"/>
  <c r="P3715" i="3" s="1"/>
  <c r="M3715" i="3"/>
  <c r="K3716" i="3"/>
  <c r="P3716" i="3" s="1"/>
  <c r="M3716" i="3"/>
  <c r="K3717" i="3"/>
  <c r="P3717" i="3" s="1"/>
  <c r="M3717" i="3"/>
  <c r="K3718" i="3"/>
  <c r="P3718" i="3" s="1"/>
  <c r="M3718" i="3"/>
  <c r="K3719" i="3"/>
  <c r="P3719" i="3" s="1"/>
  <c r="M3719" i="3"/>
  <c r="K3720" i="3"/>
  <c r="P3720" i="3" s="1"/>
  <c r="M3720" i="3"/>
  <c r="K3721" i="3"/>
  <c r="P3721" i="3" s="1"/>
  <c r="M3721" i="3"/>
  <c r="K3722" i="3"/>
  <c r="P3722" i="3" s="1"/>
  <c r="M3722" i="3"/>
  <c r="K3723" i="3"/>
  <c r="P3723" i="3" s="1"/>
  <c r="M3723" i="3"/>
  <c r="K3724" i="3"/>
  <c r="P3724" i="3" s="1"/>
  <c r="M3724" i="3"/>
  <c r="K3725" i="3"/>
  <c r="P3725" i="3" s="1"/>
  <c r="M3725" i="3"/>
  <c r="K3727" i="3"/>
  <c r="P3727" i="3" s="1"/>
  <c r="M3727" i="3"/>
  <c r="K3726" i="3"/>
  <c r="P3726" i="3" s="1"/>
  <c r="M3726" i="3"/>
  <c r="K3728" i="3"/>
  <c r="P3728" i="3" s="1"/>
  <c r="M3728" i="3"/>
  <c r="K3729" i="3"/>
  <c r="P3729" i="3" s="1"/>
  <c r="M3729" i="3"/>
  <c r="K3730" i="3"/>
  <c r="P3730" i="3" s="1"/>
  <c r="M3730" i="3"/>
  <c r="K3731" i="3"/>
  <c r="P3731" i="3" s="1"/>
  <c r="M3731" i="3"/>
  <c r="K3732" i="3"/>
  <c r="P3732" i="3" s="1"/>
  <c r="M3732" i="3"/>
  <c r="K3733" i="3"/>
  <c r="P3733" i="3" s="1"/>
  <c r="M3733" i="3"/>
  <c r="K3734" i="3"/>
  <c r="P3734" i="3" s="1"/>
  <c r="M3734" i="3"/>
  <c r="K3735" i="3"/>
  <c r="P3735" i="3" s="1"/>
  <c r="M3735" i="3"/>
  <c r="K3736" i="3"/>
  <c r="P3736" i="3" s="1"/>
  <c r="M3736" i="3"/>
  <c r="K3737" i="3"/>
  <c r="P3737" i="3" s="1"/>
  <c r="M3737" i="3"/>
  <c r="K3738" i="3"/>
  <c r="P3738" i="3" s="1"/>
  <c r="M3738" i="3"/>
  <c r="K3739" i="3"/>
  <c r="P3739" i="3" s="1"/>
  <c r="M3739" i="3"/>
  <c r="K3740" i="3"/>
  <c r="P3740" i="3" s="1"/>
  <c r="M3740" i="3"/>
  <c r="K3741" i="3"/>
  <c r="P3741" i="3" s="1"/>
  <c r="M3741" i="3"/>
  <c r="K3742" i="3"/>
  <c r="P3742" i="3" s="1"/>
  <c r="M3742" i="3"/>
  <c r="K3743" i="3"/>
  <c r="P3743" i="3" s="1"/>
  <c r="M3743" i="3"/>
  <c r="K3744" i="3"/>
  <c r="P3744" i="3" s="1"/>
  <c r="M3744" i="3"/>
  <c r="K3745" i="3"/>
  <c r="P3745" i="3" s="1"/>
  <c r="M3745" i="3"/>
  <c r="K3746" i="3"/>
  <c r="P3746" i="3" s="1"/>
  <c r="M3746" i="3"/>
  <c r="K3747" i="3"/>
  <c r="P3747" i="3" s="1"/>
  <c r="M3747" i="3"/>
  <c r="K3748" i="3"/>
  <c r="P3748" i="3" s="1"/>
  <c r="M3748" i="3"/>
  <c r="K3749" i="3"/>
  <c r="P3749" i="3" s="1"/>
  <c r="M3749" i="3"/>
  <c r="K3750" i="3"/>
  <c r="P3750" i="3" s="1"/>
  <c r="M3750" i="3"/>
  <c r="K3751" i="3"/>
  <c r="P3751" i="3" s="1"/>
  <c r="M3751" i="3"/>
  <c r="K3752" i="3"/>
  <c r="P3752" i="3" s="1"/>
  <c r="M3752" i="3"/>
  <c r="K3753" i="3"/>
  <c r="P3753" i="3" s="1"/>
  <c r="M3753" i="3"/>
  <c r="K3754" i="3"/>
  <c r="P3754" i="3" s="1"/>
  <c r="M3754" i="3"/>
  <c r="K3755" i="3"/>
  <c r="P3755" i="3" s="1"/>
  <c r="M3755" i="3"/>
  <c r="K3756" i="3"/>
  <c r="P3756" i="3" s="1"/>
  <c r="M3756" i="3"/>
  <c r="K3757" i="3"/>
  <c r="P3757" i="3" s="1"/>
  <c r="M3757" i="3"/>
  <c r="K3758" i="3"/>
  <c r="P3758" i="3" s="1"/>
  <c r="M3758" i="3"/>
  <c r="K3759" i="3"/>
  <c r="P3759" i="3" s="1"/>
  <c r="M3759" i="3"/>
  <c r="K3760" i="3"/>
  <c r="P3760" i="3" s="1"/>
  <c r="M3760" i="3"/>
  <c r="K3761" i="3"/>
  <c r="P3761" i="3" s="1"/>
  <c r="M3761" i="3"/>
  <c r="K3762" i="3"/>
  <c r="P3762" i="3" s="1"/>
  <c r="M3762" i="3"/>
  <c r="K3763" i="3"/>
  <c r="P3763" i="3" s="1"/>
  <c r="M3763" i="3"/>
  <c r="K3764" i="3"/>
  <c r="P3764" i="3" s="1"/>
  <c r="M3764" i="3"/>
  <c r="K3765" i="3"/>
  <c r="P3765" i="3" s="1"/>
  <c r="M3765" i="3"/>
  <c r="K3766" i="3"/>
  <c r="P3766" i="3" s="1"/>
  <c r="M3766" i="3"/>
  <c r="K3767" i="3"/>
  <c r="P3767" i="3" s="1"/>
  <c r="M3767" i="3"/>
  <c r="K3768" i="3"/>
  <c r="P3768" i="3" s="1"/>
  <c r="M3768" i="3"/>
  <c r="K3769" i="3"/>
  <c r="P3769" i="3" s="1"/>
  <c r="M3769" i="3"/>
  <c r="K3770" i="3"/>
  <c r="P3770" i="3" s="1"/>
  <c r="M3770" i="3"/>
  <c r="K3771" i="3"/>
  <c r="P3771" i="3" s="1"/>
  <c r="M3771" i="3"/>
  <c r="K3772" i="3"/>
  <c r="P3772" i="3" s="1"/>
  <c r="M3772" i="3"/>
  <c r="K3773" i="3"/>
  <c r="P3773" i="3" s="1"/>
  <c r="M3773" i="3"/>
  <c r="K3774" i="3"/>
  <c r="P3774" i="3" s="1"/>
  <c r="M3774" i="3"/>
  <c r="K3775" i="3"/>
  <c r="P3775" i="3" s="1"/>
  <c r="M3775" i="3"/>
  <c r="K3776" i="3"/>
  <c r="P3776" i="3" s="1"/>
  <c r="M3776" i="3"/>
  <c r="K3777" i="3"/>
  <c r="P3777" i="3" s="1"/>
  <c r="M3777" i="3"/>
  <c r="K3778" i="3"/>
  <c r="P3778" i="3" s="1"/>
  <c r="M3778" i="3"/>
  <c r="K3779" i="3"/>
  <c r="P3779" i="3" s="1"/>
  <c r="M3779" i="3"/>
  <c r="K3780" i="3"/>
  <c r="P3780" i="3" s="1"/>
  <c r="M3780" i="3"/>
  <c r="K3781" i="3"/>
  <c r="P3781" i="3" s="1"/>
  <c r="M3781" i="3"/>
  <c r="K3782" i="3"/>
  <c r="P3782" i="3" s="1"/>
  <c r="M3782" i="3"/>
  <c r="K3783" i="3"/>
  <c r="P3783" i="3" s="1"/>
  <c r="M3783" i="3"/>
  <c r="K3784" i="3"/>
  <c r="P3784" i="3" s="1"/>
  <c r="M3784" i="3"/>
  <c r="K3785" i="3"/>
  <c r="P3785" i="3" s="1"/>
  <c r="M3785" i="3"/>
  <c r="K3786" i="3"/>
  <c r="P3786" i="3" s="1"/>
  <c r="M3786" i="3"/>
  <c r="K3787" i="3"/>
  <c r="P3787" i="3" s="1"/>
  <c r="M3787" i="3"/>
  <c r="K3788" i="3"/>
  <c r="P3788" i="3" s="1"/>
  <c r="M3788" i="3"/>
  <c r="K3789" i="3"/>
  <c r="P3789" i="3" s="1"/>
  <c r="M3789" i="3"/>
  <c r="K3790" i="3"/>
  <c r="P3790" i="3" s="1"/>
  <c r="M3790" i="3"/>
  <c r="K3791" i="3"/>
  <c r="P3791" i="3" s="1"/>
  <c r="M3791" i="3"/>
  <c r="K3792" i="3"/>
  <c r="P3792" i="3" s="1"/>
  <c r="M3792" i="3"/>
  <c r="K3793" i="3"/>
  <c r="P3793" i="3" s="1"/>
  <c r="M3793" i="3"/>
  <c r="K3794" i="3"/>
  <c r="P3794" i="3" s="1"/>
  <c r="M3794" i="3"/>
  <c r="K3795" i="3"/>
  <c r="P3795" i="3" s="1"/>
  <c r="M3795" i="3"/>
  <c r="K3796" i="3"/>
  <c r="P3796" i="3" s="1"/>
  <c r="M3796" i="3"/>
  <c r="K3797" i="3"/>
  <c r="P3797" i="3" s="1"/>
  <c r="M3797" i="3"/>
  <c r="K3798" i="3"/>
  <c r="P3798" i="3" s="1"/>
  <c r="M3798" i="3"/>
  <c r="K3799" i="3"/>
  <c r="P3799" i="3" s="1"/>
  <c r="M3799" i="3"/>
  <c r="K3800" i="3"/>
  <c r="P3800" i="3" s="1"/>
  <c r="M3800" i="3"/>
  <c r="K3801" i="3"/>
  <c r="P3801" i="3" s="1"/>
  <c r="M3801" i="3"/>
  <c r="K3802" i="3"/>
  <c r="P3802" i="3" s="1"/>
  <c r="M3802" i="3"/>
  <c r="K3803" i="3"/>
  <c r="P3803" i="3" s="1"/>
  <c r="M3803" i="3"/>
  <c r="K3804" i="3"/>
  <c r="P3804" i="3" s="1"/>
  <c r="M3804" i="3"/>
  <c r="K3805" i="3"/>
  <c r="P3805" i="3" s="1"/>
  <c r="M3805" i="3"/>
  <c r="K3806" i="3"/>
  <c r="P3806" i="3" s="1"/>
  <c r="M3806" i="3"/>
  <c r="K3807" i="3"/>
  <c r="P3807" i="3" s="1"/>
  <c r="M3807" i="3"/>
  <c r="K3808" i="3"/>
  <c r="P3808" i="3" s="1"/>
  <c r="M3808" i="3"/>
  <c r="K3809" i="3"/>
  <c r="P3809" i="3" s="1"/>
  <c r="M3809" i="3"/>
  <c r="K3810" i="3"/>
  <c r="P3810" i="3" s="1"/>
  <c r="M3810" i="3"/>
  <c r="K3811" i="3"/>
  <c r="P3811" i="3" s="1"/>
  <c r="M3811" i="3"/>
  <c r="K3812" i="3"/>
  <c r="P3812" i="3" s="1"/>
  <c r="M3812" i="3"/>
  <c r="K3813" i="3"/>
  <c r="P3813" i="3" s="1"/>
  <c r="M3813" i="3"/>
  <c r="K3814" i="3"/>
  <c r="P3814" i="3" s="1"/>
  <c r="M3814" i="3"/>
  <c r="K3815" i="3"/>
  <c r="P3815" i="3" s="1"/>
  <c r="M3815" i="3"/>
  <c r="K3816" i="3"/>
  <c r="P3816" i="3" s="1"/>
  <c r="M3816" i="3"/>
  <c r="K3817" i="3"/>
  <c r="P3817" i="3" s="1"/>
  <c r="M3817" i="3"/>
  <c r="K3818" i="3"/>
  <c r="P3818" i="3" s="1"/>
  <c r="M3818" i="3"/>
  <c r="K3819" i="3"/>
  <c r="P3819" i="3" s="1"/>
  <c r="M3819" i="3"/>
  <c r="K3820" i="3"/>
  <c r="P3820" i="3" s="1"/>
  <c r="M3820" i="3"/>
  <c r="K3821" i="3"/>
  <c r="P3821" i="3" s="1"/>
  <c r="M3821" i="3"/>
  <c r="K3822" i="3"/>
  <c r="P3822" i="3" s="1"/>
  <c r="M3822" i="3"/>
  <c r="K3823" i="3"/>
  <c r="P3823" i="3" s="1"/>
  <c r="M3823" i="3"/>
  <c r="K3824" i="3"/>
  <c r="P3824" i="3" s="1"/>
  <c r="M3824" i="3"/>
  <c r="K3825" i="3"/>
  <c r="P3825" i="3" s="1"/>
  <c r="M3825" i="3"/>
  <c r="K3826" i="3"/>
  <c r="P3826" i="3" s="1"/>
  <c r="M3826" i="3"/>
  <c r="K3827" i="3"/>
  <c r="P3827" i="3" s="1"/>
  <c r="M3827" i="3"/>
  <c r="K3828" i="3"/>
  <c r="P3828" i="3" s="1"/>
  <c r="M3828" i="3"/>
  <c r="K3829" i="3"/>
  <c r="P3829" i="3" s="1"/>
  <c r="M3829" i="3"/>
  <c r="K3830" i="3"/>
  <c r="P3830" i="3" s="1"/>
  <c r="M3830" i="3"/>
  <c r="K3831" i="3"/>
  <c r="P3831" i="3" s="1"/>
  <c r="M3831" i="3"/>
  <c r="K3832" i="3"/>
  <c r="P3832" i="3" s="1"/>
  <c r="M3832" i="3"/>
  <c r="K3833" i="3"/>
  <c r="P3833" i="3" s="1"/>
  <c r="M3833" i="3"/>
  <c r="K3834" i="3"/>
  <c r="P3834" i="3" s="1"/>
  <c r="M3834" i="3"/>
  <c r="K3835" i="3"/>
  <c r="P3835" i="3" s="1"/>
  <c r="M3835" i="3"/>
  <c r="K3836" i="3"/>
  <c r="P3836" i="3" s="1"/>
  <c r="M3836" i="3"/>
  <c r="K3837" i="3"/>
  <c r="P3837" i="3" s="1"/>
  <c r="M3837" i="3"/>
  <c r="K3838" i="3"/>
  <c r="P3838" i="3" s="1"/>
  <c r="M3838" i="3"/>
  <c r="K3839" i="3"/>
  <c r="P3839" i="3" s="1"/>
  <c r="M3839" i="3"/>
  <c r="K3840" i="3"/>
  <c r="P3840" i="3" s="1"/>
  <c r="M3840" i="3"/>
  <c r="K3841" i="3"/>
  <c r="P3841" i="3" s="1"/>
  <c r="M3841" i="3"/>
  <c r="K3842" i="3"/>
  <c r="P3842" i="3" s="1"/>
  <c r="M3842" i="3"/>
  <c r="K3843" i="3"/>
  <c r="P3843" i="3" s="1"/>
  <c r="M3843" i="3"/>
  <c r="K3844" i="3"/>
  <c r="P3844" i="3" s="1"/>
  <c r="M3844" i="3"/>
  <c r="K3846" i="3"/>
  <c r="P3846" i="3" s="1"/>
  <c r="M3846" i="3"/>
  <c r="K3847" i="3"/>
  <c r="P3847" i="3" s="1"/>
  <c r="M3847" i="3"/>
  <c r="K3848" i="3"/>
  <c r="P3848" i="3" s="1"/>
  <c r="M3848" i="3"/>
  <c r="K3849" i="3"/>
  <c r="P3849" i="3" s="1"/>
  <c r="M3849" i="3"/>
  <c r="K3850" i="3"/>
  <c r="P3850" i="3" s="1"/>
  <c r="M3850" i="3"/>
  <c r="K3851" i="3"/>
  <c r="P3851" i="3" s="1"/>
  <c r="M3851" i="3"/>
  <c r="K3845" i="3"/>
  <c r="P3845" i="3" s="1"/>
  <c r="M3845" i="3"/>
  <c r="K3852" i="3"/>
  <c r="P3852" i="3" s="1"/>
  <c r="M3852" i="3"/>
  <c r="K3853" i="3"/>
  <c r="P3853" i="3" s="1"/>
  <c r="M3853" i="3"/>
  <c r="K3854" i="3"/>
  <c r="P3854" i="3" s="1"/>
  <c r="M3854" i="3"/>
  <c r="K3855" i="3"/>
  <c r="P3855" i="3" s="1"/>
  <c r="M3855" i="3"/>
  <c r="K3856" i="3"/>
  <c r="P3856" i="3" s="1"/>
  <c r="M3856" i="3"/>
  <c r="K3857" i="3"/>
  <c r="P3857" i="3" s="1"/>
  <c r="M3857" i="3"/>
  <c r="K3858" i="3"/>
  <c r="P3858" i="3" s="1"/>
  <c r="M3858" i="3"/>
  <c r="K3859" i="3"/>
  <c r="P3859" i="3" s="1"/>
  <c r="M3859" i="3"/>
  <c r="K3860" i="3"/>
  <c r="P3860" i="3" s="1"/>
  <c r="M3860" i="3"/>
  <c r="K3861" i="3"/>
  <c r="P3861" i="3" s="1"/>
  <c r="M3861" i="3"/>
  <c r="K3862" i="3"/>
  <c r="P3862" i="3" s="1"/>
  <c r="M3862" i="3"/>
  <c r="K3863" i="3"/>
  <c r="P3863" i="3" s="1"/>
  <c r="M3863" i="3"/>
  <c r="K3864" i="3"/>
  <c r="P3864" i="3" s="1"/>
  <c r="M3864" i="3"/>
  <c r="K3865" i="3"/>
  <c r="P3865" i="3" s="1"/>
  <c r="M3865" i="3"/>
  <c r="K3866" i="3"/>
  <c r="P3866" i="3" s="1"/>
  <c r="M3866" i="3"/>
  <c r="K3867" i="3"/>
  <c r="P3867" i="3" s="1"/>
  <c r="M3867" i="3"/>
  <c r="K3868" i="3"/>
  <c r="P3868" i="3" s="1"/>
  <c r="M3868" i="3"/>
  <c r="K3869" i="3"/>
  <c r="P3869" i="3" s="1"/>
  <c r="M3869" i="3"/>
  <c r="K3870" i="3"/>
  <c r="P3870" i="3" s="1"/>
  <c r="M3870" i="3"/>
  <c r="K3871" i="3"/>
  <c r="P3871" i="3" s="1"/>
  <c r="M3871" i="3"/>
  <c r="K3872" i="3"/>
  <c r="P3872" i="3" s="1"/>
  <c r="M3872" i="3"/>
  <c r="K3873" i="3"/>
  <c r="P3873" i="3" s="1"/>
  <c r="M3873" i="3"/>
  <c r="K3874" i="3"/>
  <c r="P3874" i="3" s="1"/>
  <c r="M3874" i="3"/>
  <c r="K3875" i="3"/>
  <c r="P3875" i="3" s="1"/>
  <c r="M3875" i="3"/>
  <c r="K3876" i="3"/>
  <c r="P3876" i="3" s="1"/>
  <c r="M3876" i="3"/>
  <c r="K3877" i="3"/>
  <c r="P3877" i="3" s="1"/>
  <c r="M3877" i="3"/>
  <c r="K3878" i="3"/>
  <c r="P3878" i="3" s="1"/>
  <c r="M3878" i="3"/>
  <c r="K3879" i="3"/>
  <c r="P3879" i="3" s="1"/>
  <c r="M3879" i="3"/>
  <c r="K3880" i="3"/>
  <c r="P3880" i="3" s="1"/>
  <c r="M3880" i="3"/>
  <c r="K3881" i="3"/>
  <c r="P3881" i="3" s="1"/>
  <c r="M3881" i="3"/>
  <c r="K3882" i="3"/>
  <c r="P3882" i="3" s="1"/>
  <c r="M3882" i="3"/>
  <c r="K3883" i="3"/>
  <c r="P3883" i="3" s="1"/>
  <c r="M3883" i="3"/>
  <c r="K3884" i="3"/>
  <c r="P3884" i="3" s="1"/>
  <c r="M3884" i="3"/>
  <c r="K3885" i="3"/>
  <c r="P3885" i="3" s="1"/>
  <c r="M3885" i="3"/>
  <c r="K3886" i="3"/>
  <c r="P3886" i="3" s="1"/>
  <c r="M3886" i="3"/>
  <c r="K3887" i="3"/>
  <c r="P3887" i="3" s="1"/>
  <c r="M3887" i="3"/>
  <c r="K3888" i="3"/>
  <c r="P3888" i="3" s="1"/>
  <c r="M3888" i="3"/>
  <c r="K3889" i="3"/>
  <c r="P3889" i="3" s="1"/>
  <c r="M3889" i="3"/>
  <c r="K3890" i="3"/>
  <c r="P3890" i="3" s="1"/>
  <c r="M3890" i="3"/>
  <c r="K3891" i="3"/>
  <c r="P3891" i="3" s="1"/>
  <c r="M3891" i="3"/>
  <c r="K3892" i="3"/>
  <c r="P3892" i="3" s="1"/>
  <c r="M3892" i="3"/>
  <c r="K3893" i="3"/>
  <c r="P3893" i="3" s="1"/>
  <c r="M3893" i="3"/>
  <c r="K3894" i="3"/>
  <c r="P3894" i="3" s="1"/>
  <c r="M3894" i="3"/>
  <c r="K3895" i="3"/>
  <c r="P3895" i="3" s="1"/>
  <c r="M3895" i="3"/>
  <c r="K3896" i="3"/>
  <c r="P3896" i="3" s="1"/>
  <c r="M3896" i="3"/>
  <c r="K3897" i="3"/>
  <c r="P3897" i="3" s="1"/>
  <c r="M3897" i="3"/>
  <c r="K3898" i="3"/>
  <c r="P3898" i="3" s="1"/>
  <c r="M3898" i="3"/>
  <c r="K3899" i="3"/>
  <c r="P3899" i="3" s="1"/>
  <c r="M3899" i="3"/>
  <c r="K3900" i="3"/>
  <c r="P3900" i="3" s="1"/>
  <c r="M3900" i="3"/>
  <c r="K3901" i="3"/>
  <c r="P3901" i="3" s="1"/>
  <c r="M3901" i="3"/>
  <c r="K3902" i="3"/>
  <c r="P3902" i="3" s="1"/>
  <c r="M3902" i="3"/>
  <c r="K3903" i="3"/>
  <c r="P3903" i="3" s="1"/>
  <c r="M3903" i="3"/>
  <c r="K3904" i="3"/>
  <c r="P3904" i="3" s="1"/>
  <c r="M3904" i="3"/>
  <c r="K3905" i="3"/>
  <c r="P3905" i="3" s="1"/>
  <c r="M3905" i="3"/>
  <c r="K3906" i="3"/>
  <c r="P3906" i="3" s="1"/>
  <c r="M3906" i="3"/>
  <c r="K3907" i="3"/>
  <c r="P3907" i="3" s="1"/>
  <c r="M3907" i="3"/>
  <c r="K3908" i="3"/>
  <c r="P3908" i="3" s="1"/>
  <c r="M3908" i="3"/>
  <c r="K3909" i="3"/>
  <c r="P3909" i="3" s="1"/>
  <c r="M3909" i="3"/>
  <c r="K3910" i="3"/>
  <c r="P3910" i="3" s="1"/>
  <c r="M3910" i="3"/>
  <c r="K3911" i="3"/>
  <c r="P3911" i="3" s="1"/>
  <c r="M3911" i="3"/>
  <c r="K3912" i="3"/>
  <c r="P3912" i="3" s="1"/>
  <c r="M3912" i="3"/>
  <c r="K3913" i="3"/>
  <c r="P3913" i="3" s="1"/>
  <c r="M3913" i="3"/>
  <c r="K3914" i="3"/>
  <c r="P3914" i="3" s="1"/>
  <c r="M3914" i="3"/>
  <c r="K3915" i="3"/>
  <c r="P3915" i="3" s="1"/>
  <c r="M3915" i="3"/>
  <c r="K3916" i="3"/>
  <c r="P3916" i="3" s="1"/>
  <c r="M3916" i="3"/>
  <c r="K3917" i="3"/>
  <c r="P3917" i="3" s="1"/>
  <c r="M3917" i="3"/>
  <c r="K3918" i="3"/>
  <c r="P3918" i="3" s="1"/>
  <c r="M3918" i="3"/>
  <c r="K3919" i="3"/>
  <c r="P3919" i="3" s="1"/>
  <c r="M3919" i="3"/>
  <c r="K3920" i="3"/>
  <c r="P3920" i="3" s="1"/>
  <c r="M3920" i="3"/>
  <c r="K3921" i="3"/>
  <c r="P3921" i="3" s="1"/>
  <c r="M3921" i="3"/>
  <c r="K3922" i="3"/>
  <c r="P3922" i="3" s="1"/>
  <c r="M3922" i="3"/>
  <c r="K3923" i="3"/>
  <c r="P3923" i="3" s="1"/>
  <c r="M3923" i="3"/>
  <c r="K3924" i="3"/>
  <c r="P3924" i="3" s="1"/>
  <c r="M3924" i="3"/>
  <c r="K3925" i="3"/>
  <c r="P3925" i="3" s="1"/>
  <c r="M3925" i="3"/>
  <c r="K3926" i="3"/>
  <c r="P3926" i="3" s="1"/>
  <c r="M3926" i="3"/>
  <c r="K3927" i="3"/>
  <c r="P3927" i="3" s="1"/>
  <c r="M3927" i="3"/>
  <c r="K3928" i="3"/>
  <c r="P3928" i="3" s="1"/>
  <c r="M3928" i="3"/>
  <c r="K3929" i="3"/>
  <c r="P3929" i="3" s="1"/>
  <c r="M3929" i="3"/>
  <c r="K3930" i="3"/>
  <c r="P3930" i="3" s="1"/>
  <c r="M3930" i="3"/>
  <c r="K3931" i="3"/>
  <c r="P3931" i="3" s="1"/>
  <c r="M3931" i="3"/>
  <c r="K3932" i="3"/>
  <c r="P3932" i="3" s="1"/>
  <c r="M3932" i="3"/>
  <c r="K3933" i="3"/>
  <c r="P3933" i="3" s="1"/>
  <c r="M3933" i="3"/>
  <c r="K3934" i="3"/>
  <c r="P3934" i="3" s="1"/>
  <c r="M3934" i="3"/>
  <c r="K3935" i="3"/>
  <c r="P3935" i="3" s="1"/>
  <c r="M3935" i="3"/>
  <c r="K3936" i="3"/>
  <c r="P3936" i="3" s="1"/>
  <c r="M3936" i="3"/>
  <c r="K3937" i="3"/>
  <c r="P3937" i="3" s="1"/>
  <c r="M3937" i="3"/>
  <c r="K3938" i="3"/>
  <c r="P3938" i="3" s="1"/>
  <c r="M3938" i="3"/>
  <c r="K3939" i="3"/>
  <c r="P3939" i="3" s="1"/>
  <c r="M3939" i="3"/>
  <c r="K3940" i="3"/>
  <c r="P3940" i="3" s="1"/>
  <c r="M3940" i="3"/>
  <c r="K3941" i="3"/>
  <c r="P3941" i="3" s="1"/>
  <c r="M3941" i="3"/>
  <c r="K3942" i="3"/>
  <c r="P3942" i="3" s="1"/>
  <c r="M3942" i="3"/>
  <c r="K3943" i="3"/>
  <c r="P3943" i="3" s="1"/>
  <c r="M3943" i="3"/>
  <c r="K3944" i="3"/>
  <c r="P3944" i="3" s="1"/>
  <c r="M3944" i="3"/>
  <c r="K3945" i="3"/>
  <c r="P3945" i="3" s="1"/>
  <c r="M3945" i="3"/>
  <c r="K3946" i="3"/>
  <c r="P3946" i="3" s="1"/>
  <c r="M3946" i="3"/>
  <c r="K3947" i="3"/>
  <c r="P3947" i="3" s="1"/>
  <c r="M3947" i="3"/>
  <c r="K3948" i="3"/>
  <c r="P3948" i="3" s="1"/>
  <c r="M3948" i="3"/>
  <c r="K3949" i="3"/>
  <c r="P3949" i="3" s="1"/>
  <c r="M3949" i="3"/>
  <c r="K3950" i="3"/>
  <c r="P3950" i="3" s="1"/>
  <c r="M3950" i="3"/>
  <c r="K3951" i="3"/>
  <c r="P3951" i="3" s="1"/>
  <c r="M3951" i="3"/>
  <c r="K3952" i="3"/>
  <c r="P3952" i="3" s="1"/>
  <c r="M3952" i="3"/>
  <c r="K3953" i="3"/>
  <c r="P3953" i="3" s="1"/>
  <c r="M3953" i="3"/>
  <c r="K3954" i="3"/>
  <c r="P3954" i="3" s="1"/>
  <c r="M3954" i="3"/>
  <c r="K3955" i="3"/>
  <c r="P3955" i="3" s="1"/>
  <c r="M3955" i="3"/>
  <c r="K3956" i="3"/>
  <c r="P3956" i="3" s="1"/>
  <c r="M3956" i="3"/>
  <c r="K3957" i="3"/>
  <c r="P3957" i="3" s="1"/>
  <c r="M3957" i="3"/>
  <c r="K3958" i="3"/>
  <c r="P3958" i="3" s="1"/>
  <c r="M3958" i="3"/>
  <c r="K3959" i="3"/>
  <c r="P3959" i="3" s="1"/>
  <c r="M3959" i="3"/>
  <c r="K3960" i="3"/>
  <c r="P3960" i="3" s="1"/>
  <c r="M3960" i="3"/>
  <c r="K3961" i="3"/>
  <c r="P3961" i="3" s="1"/>
  <c r="M3961" i="3"/>
  <c r="K3962" i="3"/>
  <c r="P3962" i="3" s="1"/>
  <c r="M3962" i="3"/>
  <c r="K3963" i="3"/>
  <c r="P3963" i="3" s="1"/>
  <c r="M3963" i="3"/>
  <c r="K3964" i="3"/>
  <c r="P3964" i="3" s="1"/>
  <c r="M3964" i="3"/>
  <c r="K3965" i="3"/>
  <c r="P3965" i="3" s="1"/>
  <c r="M3965" i="3"/>
  <c r="K3966" i="3"/>
  <c r="P3966" i="3" s="1"/>
  <c r="M3966" i="3"/>
  <c r="K3967" i="3"/>
  <c r="P3967" i="3" s="1"/>
  <c r="M3967" i="3"/>
  <c r="K3968" i="3"/>
  <c r="P3968" i="3" s="1"/>
  <c r="M3968" i="3"/>
  <c r="K3969" i="3"/>
  <c r="P3969" i="3" s="1"/>
  <c r="M3969" i="3"/>
  <c r="K3970" i="3"/>
  <c r="P3970" i="3" s="1"/>
  <c r="M3970" i="3"/>
  <c r="K3971" i="3"/>
  <c r="P3971" i="3" s="1"/>
  <c r="M3971" i="3"/>
  <c r="K3972" i="3"/>
  <c r="P3972" i="3" s="1"/>
  <c r="M3972" i="3"/>
  <c r="K3973" i="3"/>
  <c r="P3973" i="3" s="1"/>
  <c r="M3973" i="3"/>
  <c r="K3974" i="3"/>
  <c r="P3974" i="3" s="1"/>
  <c r="M3974" i="3"/>
  <c r="K3975" i="3"/>
  <c r="P3975" i="3" s="1"/>
  <c r="M3975" i="3"/>
  <c r="K3976" i="3"/>
  <c r="P3976" i="3" s="1"/>
  <c r="M3976" i="3"/>
  <c r="K3977" i="3"/>
  <c r="P3977" i="3" s="1"/>
  <c r="M3977" i="3"/>
  <c r="K3978" i="3"/>
  <c r="P3978" i="3" s="1"/>
  <c r="M3978" i="3"/>
  <c r="K3979" i="3"/>
  <c r="P3979" i="3" s="1"/>
  <c r="M3979" i="3"/>
  <c r="K3980" i="3"/>
  <c r="P3980" i="3" s="1"/>
  <c r="M3980" i="3"/>
  <c r="K3981" i="3"/>
  <c r="P3981" i="3" s="1"/>
  <c r="M3981" i="3"/>
  <c r="K3982" i="3"/>
  <c r="P3982" i="3" s="1"/>
  <c r="M3982" i="3"/>
  <c r="K3983" i="3"/>
  <c r="P3983" i="3" s="1"/>
  <c r="M3983" i="3"/>
  <c r="K3984" i="3"/>
  <c r="P3984" i="3" s="1"/>
  <c r="M3984" i="3"/>
  <c r="K3985" i="3"/>
  <c r="P3985" i="3" s="1"/>
  <c r="M3985" i="3"/>
  <c r="K3986" i="3"/>
  <c r="P3986" i="3" s="1"/>
  <c r="M3986" i="3"/>
  <c r="K3987" i="3"/>
  <c r="P3987" i="3" s="1"/>
  <c r="M3987" i="3"/>
  <c r="K3988" i="3"/>
  <c r="P3988" i="3" s="1"/>
  <c r="M3988" i="3"/>
  <c r="K3989" i="3"/>
  <c r="P3989" i="3" s="1"/>
  <c r="M3989" i="3"/>
  <c r="K3990" i="3"/>
  <c r="P3990" i="3" s="1"/>
  <c r="M3990" i="3"/>
  <c r="K3991" i="3"/>
  <c r="P3991" i="3" s="1"/>
  <c r="M3991" i="3"/>
  <c r="K3992" i="3"/>
  <c r="P3992" i="3" s="1"/>
  <c r="M3992" i="3"/>
  <c r="K3993" i="3"/>
  <c r="P3993" i="3" s="1"/>
  <c r="M3993" i="3"/>
  <c r="K3994" i="3"/>
  <c r="P3994" i="3" s="1"/>
  <c r="M3994" i="3"/>
  <c r="K3995" i="3"/>
  <c r="P3995" i="3" s="1"/>
  <c r="M3995" i="3"/>
  <c r="K3996" i="3"/>
  <c r="P3996" i="3" s="1"/>
  <c r="M3996" i="3"/>
  <c r="K3997" i="3"/>
  <c r="P3997" i="3" s="1"/>
  <c r="M3997" i="3"/>
  <c r="K3998" i="3"/>
  <c r="P3998" i="3" s="1"/>
  <c r="M3998" i="3"/>
  <c r="K3999" i="3"/>
  <c r="P3999" i="3" s="1"/>
  <c r="M3999" i="3"/>
  <c r="K4000" i="3"/>
  <c r="P4000" i="3" s="1"/>
  <c r="M4000" i="3"/>
  <c r="K4001" i="3"/>
  <c r="P4001" i="3" s="1"/>
  <c r="M4001" i="3"/>
  <c r="K4002" i="3"/>
  <c r="P4002" i="3" s="1"/>
  <c r="M4002" i="3"/>
  <c r="K4003" i="3"/>
  <c r="P4003" i="3" s="1"/>
  <c r="M4003" i="3"/>
  <c r="K4004" i="3"/>
  <c r="P4004" i="3" s="1"/>
  <c r="M4004" i="3"/>
  <c r="K4005" i="3"/>
  <c r="P4005" i="3" s="1"/>
  <c r="M4005" i="3"/>
  <c r="K4006" i="3"/>
  <c r="P4006" i="3" s="1"/>
  <c r="M4006" i="3"/>
  <c r="K4007" i="3"/>
  <c r="P4007" i="3" s="1"/>
  <c r="M4007" i="3"/>
  <c r="K4008" i="3"/>
  <c r="P4008" i="3" s="1"/>
  <c r="M4008" i="3"/>
  <c r="K4009" i="3"/>
  <c r="P4009" i="3" s="1"/>
  <c r="M4009" i="3"/>
  <c r="K4010" i="3"/>
  <c r="P4010" i="3" s="1"/>
  <c r="M4010" i="3"/>
  <c r="K4011" i="3"/>
  <c r="P4011" i="3" s="1"/>
  <c r="M4011" i="3"/>
  <c r="K4012" i="3"/>
  <c r="P4012" i="3" s="1"/>
  <c r="M4012" i="3"/>
  <c r="K4013" i="3"/>
  <c r="P4013" i="3" s="1"/>
  <c r="M4013" i="3"/>
  <c r="K4014" i="3"/>
  <c r="P4014" i="3" s="1"/>
  <c r="M4014" i="3"/>
  <c r="K4015" i="3"/>
  <c r="P4015" i="3" s="1"/>
  <c r="M4015" i="3"/>
  <c r="K4016" i="3"/>
  <c r="P4016" i="3" s="1"/>
  <c r="M4016" i="3"/>
  <c r="K4017" i="3"/>
  <c r="P4017" i="3" s="1"/>
  <c r="M4017" i="3"/>
  <c r="K4019" i="3"/>
  <c r="P4019" i="3" s="1"/>
  <c r="M4019" i="3"/>
  <c r="K4018" i="3"/>
  <c r="P4018" i="3" s="1"/>
  <c r="M4018" i="3"/>
  <c r="K4020" i="3"/>
  <c r="P4020" i="3" s="1"/>
  <c r="M4020" i="3"/>
  <c r="K4021" i="3"/>
  <c r="P4021" i="3" s="1"/>
  <c r="M4021" i="3"/>
  <c r="K4022" i="3"/>
  <c r="P4022" i="3" s="1"/>
  <c r="M4022" i="3"/>
  <c r="K4023" i="3"/>
  <c r="P4023" i="3" s="1"/>
  <c r="M4023" i="3"/>
  <c r="K4024" i="3"/>
  <c r="P4024" i="3" s="1"/>
  <c r="M4024" i="3"/>
  <c r="K4025" i="3"/>
  <c r="P4025" i="3" s="1"/>
  <c r="M4025" i="3"/>
  <c r="K4026" i="3"/>
  <c r="P4026" i="3" s="1"/>
  <c r="M4026" i="3"/>
  <c r="K4027" i="3"/>
  <c r="P4027" i="3" s="1"/>
  <c r="M4027" i="3"/>
  <c r="K4028" i="3"/>
  <c r="P4028" i="3" s="1"/>
  <c r="M4028" i="3"/>
  <c r="K4029" i="3"/>
  <c r="P4029" i="3" s="1"/>
  <c r="M4029" i="3"/>
  <c r="K4030" i="3"/>
  <c r="P4030" i="3" s="1"/>
  <c r="M4030" i="3"/>
  <c r="K4031" i="3"/>
  <c r="P4031" i="3" s="1"/>
  <c r="M4031" i="3"/>
  <c r="K4032" i="3"/>
  <c r="P4032" i="3" s="1"/>
  <c r="M4032" i="3"/>
  <c r="K4033" i="3"/>
  <c r="P4033" i="3" s="1"/>
  <c r="M4033" i="3"/>
  <c r="K4034" i="3"/>
  <c r="P4034" i="3" s="1"/>
  <c r="M4034" i="3"/>
  <c r="K4035" i="3"/>
  <c r="P4035" i="3" s="1"/>
  <c r="M4035" i="3"/>
  <c r="K4036" i="3"/>
  <c r="P4036" i="3" s="1"/>
  <c r="M4036" i="3"/>
  <c r="K4037" i="3"/>
  <c r="P4037" i="3" s="1"/>
  <c r="M4037" i="3"/>
  <c r="K4038" i="3"/>
  <c r="P4038" i="3" s="1"/>
  <c r="M4038" i="3"/>
  <c r="K4039" i="3"/>
  <c r="P4039" i="3" s="1"/>
  <c r="M4039" i="3"/>
  <c r="K4040" i="3"/>
  <c r="P4040" i="3" s="1"/>
  <c r="M4040" i="3"/>
  <c r="K4041" i="3"/>
  <c r="P4041" i="3" s="1"/>
  <c r="M4041" i="3"/>
  <c r="K4042" i="3"/>
  <c r="P4042" i="3" s="1"/>
  <c r="M4042" i="3"/>
  <c r="K4043" i="3"/>
  <c r="P4043" i="3" s="1"/>
  <c r="M4043" i="3"/>
  <c r="K4044" i="3"/>
  <c r="P4044" i="3" s="1"/>
  <c r="M4044" i="3"/>
  <c r="K4045" i="3"/>
  <c r="P4045" i="3" s="1"/>
  <c r="M4045" i="3"/>
  <c r="K4046" i="3"/>
  <c r="P4046" i="3" s="1"/>
  <c r="M4046" i="3"/>
  <c r="K4047" i="3"/>
  <c r="P4047" i="3" s="1"/>
  <c r="M4047" i="3"/>
  <c r="K4048" i="3"/>
  <c r="P4048" i="3" s="1"/>
  <c r="M4048" i="3"/>
  <c r="K4049" i="3"/>
  <c r="P4049" i="3" s="1"/>
  <c r="M4049" i="3"/>
  <c r="K4050" i="3"/>
  <c r="P4050" i="3" s="1"/>
  <c r="M4050" i="3"/>
  <c r="K4051" i="3"/>
  <c r="P4051" i="3" s="1"/>
  <c r="M4051" i="3"/>
  <c r="K4052" i="3"/>
  <c r="P4052" i="3" s="1"/>
  <c r="M4052" i="3"/>
  <c r="K4053" i="3"/>
  <c r="P4053" i="3" s="1"/>
  <c r="M4053" i="3"/>
  <c r="K4054" i="3"/>
  <c r="P4054" i="3" s="1"/>
  <c r="M4054" i="3"/>
  <c r="K4055" i="3"/>
  <c r="P4055" i="3" s="1"/>
  <c r="M4055" i="3"/>
  <c r="K4056" i="3"/>
  <c r="P4056" i="3" s="1"/>
  <c r="M4056" i="3"/>
  <c r="K4057" i="3"/>
  <c r="P4057" i="3" s="1"/>
  <c r="M4057" i="3"/>
  <c r="K4058" i="3"/>
  <c r="P4058" i="3" s="1"/>
  <c r="M4058" i="3"/>
  <c r="K4059" i="3"/>
  <c r="P4059" i="3" s="1"/>
  <c r="M4059" i="3"/>
  <c r="K4060" i="3"/>
  <c r="P4060" i="3" s="1"/>
  <c r="M4060" i="3"/>
  <c r="K4061" i="3"/>
  <c r="P4061" i="3" s="1"/>
  <c r="M4061" i="3"/>
  <c r="K4062" i="3"/>
  <c r="P4062" i="3" s="1"/>
  <c r="M4062" i="3"/>
  <c r="K4063" i="3"/>
  <c r="P4063" i="3" s="1"/>
  <c r="M4063" i="3"/>
  <c r="K4064" i="3"/>
  <c r="P4064" i="3" s="1"/>
  <c r="M4064" i="3"/>
  <c r="K4065" i="3"/>
  <c r="P4065" i="3" s="1"/>
  <c r="M4065" i="3"/>
  <c r="K4066" i="3"/>
  <c r="P4066" i="3" s="1"/>
  <c r="M4066" i="3"/>
  <c r="K4067" i="3"/>
  <c r="P4067" i="3" s="1"/>
  <c r="M4067" i="3"/>
  <c r="K4068" i="3"/>
  <c r="P4068" i="3" s="1"/>
  <c r="M4068" i="3"/>
  <c r="K4069" i="3"/>
  <c r="P4069" i="3" s="1"/>
  <c r="M4069" i="3"/>
  <c r="K4070" i="3"/>
  <c r="P4070" i="3" s="1"/>
  <c r="M4070" i="3"/>
  <c r="K4071" i="3"/>
  <c r="P4071" i="3" s="1"/>
  <c r="M4071" i="3"/>
  <c r="K4072" i="3"/>
  <c r="P4072" i="3" s="1"/>
  <c r="M4072" i="3"/>
  <c r="K4073" i="3"/>
  <c r="P4073" i="3" s="1"/>
  <c r="M4073" i="3"/>
  <c r="K4074" i="3"/>
  <c r="P4074" i="3" s="1"/>
  <c r="M4074" i="3"/>
  <c r="K4075" i="3"/>
  <c r="P4075" i="3" s="1"/>
  <c r="M4075" i="3"/>
  <c r="K4076" i="3"/>
  <c r="P4076" i="3" s="1"/>
  <c r="M4076" i="3"/>
  <c r="K4077" i="3"/>
  <c r="P4077" i="3" s="1"/>
  <c r="M4077" i="3"/>
  <c r="K4078" i="3"/>
  <c r="P4078" i="3" s="1"/>
  <c r="M4078" i="3"/>
  <c r="K4079" i="3"/>
  <c r="P4079" i="3" s="1"/>
  <c r="M4079" i="3"/>
  <c r="K4080" i="3"/>
  <c r="P4080" i="3" s="1"/>
  <c r="M4080" i="3"/>
  <c r="K4081" i="3"/>
  <c r="P4081" i="3" s="1"/>
  <c r="M4081" i="3"/>
  <c r="K4082" i="3"/>
  <c r="P4082" i="3" s="1"/>
  <c r="M4082" i="3"/>
  <c r="K4083" i="3"/>
  <c r="P4083" i="3" s="1"/>
  <c r="M4083" i="3"/>
  <c r="K4084" i="3"/>
  <c r="P4084" i="3" s="1"/>
  <c r="M4084" i="3"/>
  <c r="K4085" i="3"/>
  <c r="P4085" i="3" s="1"/>
  <c r="M4085" i="3"/>
  <c r="K4086" i="3"/>
  <c r="P4086" i="3" s="1"/>
  <c r="M4086" i="3"/>
  <c r="K4087" i="3"/>
  <c r="P4087" i="3" s="1"/>
  <c r="M4087" i="3"/>
  <c r="K4088" i="3"/>
  <c r="P4088" i="3" s="1"/>
  <c r="M4088" i="3"/>
  <c r="K4089" i="3"/>
  <c r="P4089" i="3" s="1"/>
  <c r="M4089" i="3"/>
  <c r="K4090" i="3"/>
  <c r="P4090" i="3" s="1"/>
  <c r="M4090" i="3"/>
  <c r="K4091" i="3"/>
  <c r="P4091" i="3" s="1"/>
  <c r="M4091" i="3"/>
  <c r="K4092" i="3"/>
  <c r="P4092" i="3" s="1"/>
  <c r="M4092" i="3"/>
  <c r="K4093" i="3"/>
  <c r="P4093" i="3" s="1"/>
  <c r="M4093" i="3"/>
  <c r="K4094" i="3"/>
  <c r="P4094" i="3" s="1"/>
  <c r="M4094" i="3"/>
  <c r="K4095" i="3"/>
  <c r="P4095" i="3" s="1"/>
  <c r="M4095" i="3"/>
  <c r="K4096" i="3"/>
  <c r="P4096" i="3" s="1"/>
  <c r="M4096" i="3"/>
  <c r="K4097" i="3"/>
  <c r="P4097" i="3" s="1"/>
  <c r="M4097" i="3"/>
  <c r="K4098" i="3"/>
  <c r="P4098" i="3" s="1"/>
  <c r="M4098" i="3"/>
  <c r="K4099" i="3"/>
  <c r="P4099" i="3" s="1"/>
  <c r="M4099" i="3"/>
  <c r="K4100" i="3"/>
  <c r="P4100" i="3" s="1"/>
  <c r="M4100" i="3"/>
  <c r="K4101" i="3"/>
  <c r="P4101" i="3" s="1"/>
  <c r="M4101" i="3"/>
  <c r="K4102" i="3"/>
  <c r="P4102" i="3" s="1"/>
  <c r="M4102" i="3"/>
  <c r="K4103" i="3"/>
  <c r="P4103" i="3" s="1"/>
  <c r="M4103" i="3"/>
  <c r="K4104" i="3"/>
  <c r="P4104" i="3" s="1"/>
  <c r="M4104" i="3"/>
  <c r="K4105" i="3"/>
  <c r="P4105" i="3" s="1"/>
  <c r="M4105" i="3"/>
  <c r="K4106" i="3"/>
  <c r="P4106" i="3" s="1"/>
  <c r="M4106" i="3"/>
  <c r="K4107" i="3"/>
  <c r="P4107" i="3" s="1"/>
  <c r="M4107" i="3"/>
  <c r="K4108" i="3"/>
  <c r="P4108" i="3" s="1"/>
  <c r="M4108" i="3"/>
  <c r="K4109" i="3"/>
  <c r="P4109" i="3" s="1"/>
  <c r="M4109" i="3"/>
  <c r="K4110" i="3"/>
  <c r="P4110" i="3" s="1"/>
  <c r="M4110" i="3"/>
  <c r="K4111" i="3"/>
  <c r="P4111" i="3" s="1"/>
  <c r="M4111" i="3"/>
  <c r="K4112" i="3"/>
  <c r="P4112" i="3" s="1"/>
  <c r="M4112" i="3"/>
  <c r="K4113" i="3"/>
  <c r="P4113" i="3" s="1"/>
  <c r="M4113" i="3"/>
  <c r="K4114" i="3"/>
  <c r="P4114" i="3" s="1"/>
  <c r="M4114" i="3"/>
  <c r="K4115" i="3"/>
  <c r="P4115" i="3" s="1"/>
  <c r="M4115" i="3"/>
  <c r="K4116" i="3"/>
  <c r="P4116" i="3" s="1"/>
  <c r="M4116" i="3"/>
  <c r="K4117" i="3"/>
  <c r="P4117" i="3" s="1"/>
  <c r="M4117" i="3"/>
  <c r="K4118" i="3"/>
  <c r="P4118" i="3" s="1"/>
  <c r="M4118" i="3"/>
  <c r="K4119" i="3"/>
  <c r="P4119" i="3" s="1"/>
  <c r="M4119" i="3"/>
  <c r="K4120" i="3"/>
  <c r="P4120" i="3" s="1"/>
  <c r="M4120" i="3"/>
  <c r="K4121" i="3"/>
  <c r="P4121" i="3" s="1"/>
  <c r="M4121" i="3"/>
  <c r="K4122" i="3"/>
  <c r="P4122" i="3" s="1"/>
  <c r="M4122" i="3"/>
  <c r="K4123" i="3"/>
  <c r="P4123" i="3" s="1"/>
  <c r="M4123" i="3"/>
  <c r="K4124" i="3"/>
  <c r="P4124" i="3" s="1"/>
  <c r="M4124" i="3"/>
  <c r="K4125" i="3"/>
  <c r="P4125" i="3" s="1"/>
  <c r="M4125" i="3"/>
  <c r="K4126" i="3"/>
  <c r="P4126" i="3" s="1"/>
  <c r="M4126" i="3"/>
  <c r="K4127" i="3"/>
  <c r="P4127" i="3" s="1"/>
  <c r="M4127" i="3"/>
  <c r="K4128" i="3"/>
  <c r="P4128" i="3" s="1"/>
  <c r="M4128" i="3"/>
  <c r="K4129" i="3"/>
  <c r="P4129" i="3" s="1"/>
  <c r="M4129" i="3"/>
  <c r="K4130" i="3"/>
  <c r="P4130" i="3" s="1"/>
  <c r="M4130" i="3"/>
  <c r="K4131" i="3"/>
  <c r="P4131" i="3" s="1"/>
  <c r="M4131" i="3"/>
  <c r="K4132" i="3"/>
  <c r="P4132" i="3" s="1"/>
  <c r="M4132" i="3"/>
  <c r="K4133" i="3"/>
  <c r="P4133" i="3" s="1"/>
  <c r="M4133" i="3"/>
  <c r="K4134" i="3"/>
  <c r="P4134" i="3" s="1"/>
  <c r="M4134" i="3"/>
  <c r="K4135" i="3"/>
  <c r="P4135" i="3" s="1"/>
  <c r="M4135" i="3"/>
  <c r="K4136" i="3"/>
  <c r="P4136" i="3" s="1"/>
  <c r="M4136" i="3"/>
  <c r="K4137" i="3"/>
  <c r="P4137" i="3" s="1"/>
  <c r="M4137" i="3"/>
  <c r="K4138" i="3"/>
  <c r="P4138" i="3" s="1"/>
  <c r="M4138" i="3"/>
  <c r="K4139" i="3"/>
  <c r="P4139" i="3" s="1"/>
  <c r="M4139" i="3"/>
  <c r="K4140" i="3"/>
  <c r="P4140" i="3" s="1"/>
  <c r="M4140" i="3"/>
  <c r="K4141" i="3"/>
  <c r="P4141" i="3" s="1"/>
  <c r="M4141" i="3"/>
  <c r="K4142" i="3"/>
  <c r="P4142" i="3" s="1"/>
  <c r="M4142" i="3"/>
  <c r="K4143" i="3"/>
  <c r="P4143" i="3" s="1"/>
  <c r="M4143" i="3"/>
  <c r="K4144" i="3"/>
  <c r="P4144" i="3" s="1"/>
  <c r="M4144" i="3"/>
  <c r="K4145" i="3"/>
  <c r="P4145" i="3" s="1"/>
  <c r="M4145" i="3"/>
  <c r="K4146" i="3"/>
  <c r="P4146" i="3" s="1"/>
  <c r="M4146" i="3"/>
  <c r="K4147" i="3"/>
  <c r="P4147" i="3" s="1"/>
  <c r="M4147" i="3"/>
  <c r="K4148" i="3"/>
  <c r="P4148" i="3" s="1"/>
  <c r="M4148" i="3"/>
  <c r="K4149" i="3"/>
  <c r="P4149" i="3" s="1"/>
  <c r="M4149" i="3"/>
  <c r="K4150" i="3"/>
  <c r="P4150" i="3" s="1"/>
  <c r="M4150" i="3"/>
  <c r="K4151" i="3"/>
  <c r="P4151" i="3" s="1"/>
  <c r="M4151" i="3"/>
  <c r="K4152" i="3"/>
  <c r="P4152" i="3" s="1"/>
  <c r="M4152" i="3"/>
  <c r="K4153" i="3"/>
  <c r="P4153" i="3" s="1"/>
  <c r="M4153" i="3"/>
  <c r="K4154" i="3"/>
  <c r="P4154" i="3" s="1"/>
  <c r="M4154" i="3"/>
  <c r="K4155" i="3"/>
  <c r="P4155" i="3" s="1"/>
  <c r="M4155" i="3"/>
  <c r="K4156" i="3"/>
  <c r="P4156" i="3" s="1"/>
  <c r="M4156" i="3"/>
  <c r="K4157" i="3"/>
  <c r="P4157" i="3" s="1"/>
  <c r="M4157" i="3"/>
  <c r="K4158" i="3"/>
  <c r="P4158" i="3" s="1"/>
  <c r="M4158" i="3"/>
  <c r="K4159" i="3"/>
  <c r="P4159" i="3" s="1"/>
  <c r="M4159" i="3"/>
  <c r="K4160" i="3"/>
  <c r="P4160" i="3" s="1"/>
  <c r="M4160" i="3"/>
  <c r="K4161" i="3"/>
  <c r="P4161" i="3" s="1"/>
  <c r="M4161" i="3"/>
  <c r="K4162" i="3"/>
  <c r="P4162" i="3" s="1"/>
  <c r="M4162" i="3"/>
  <c r="K4163" i="3"/>
  <c r="P4163" i="3" s="1"/>
  <c r="M4163" i="3"/>
  <c r="K4165" i="3"/>
  <c r="P4165" i="3" s="1"/>
  <c r="M4165" i="3"/>
  <c r="K4166" i="3"/>
  <c r="P4166" i="3" s="1"/>
  <c r="M4166" i="3"/>
  <c r="K4167" i="3"/>
  <c r="P4167" i="3" s="1"/>
  <c r="M4167" i="3"/>
  <c r="K4168" i="3"/>
  <c r="P4168" i="3" s="1"/>
  <c r="M4168" i="3"/>
  <c r="K4169" i="3"/>
  <c r="P4169" i="3" s="1"/>
  <c r="M4169" i="3"/>
  <c r="K4170" i="3"/>
  <c r="P4170" i="3" s="1"/>
  <c r="M4170" i="3"/>
  <c r="K4171" i="3"/>
  <c r="P4171" i="3" s="1"/>
  <c r="M4171" i="3"/>
  <c r="K4172" i="3"/>
  <c r="P4172" i="3" s="1"/>
  <c r="M4172" i="3"/>
  <c r="K4173" i="3"/>
  <c r="P4173" i="3" s="1"/>
  <c r="M4173" i="3"/>
  <c r="K4174" i="3"/>
  <c r="P4174" i="3" s="1"/>
  <c r="M4174" i="3"/>
  <c r="K4175" i="3"/>
  <c r="P4175" i="3" s="1"/>
  <c r="M4175" i="3"/>
  <c r="K4176" i="3"/>
  <c r="P4176" i="3" s="1"/>
  <c r="M4176" i="3"/>
  <c r="K4177" i="3"/>
  <c r="P4177" i="3" s="1"/>
  <c r="M4177" i="3"/>
  <c r="K4178" i="3"/>
  <c r="P4178" i="3" s="1"/>
  <c r="M4178" i="3"/>
  <c r="K4179" i="3"/>
  <c r="P4179" i="3" s="1"/>
  <c r="M4179" i="3"/>
  <c r="K4180" i="3"/>
  <c r="P4180" i="3" s="1"/>
  <c r="M4180" i="3"/>
  <c r="K4181" i="3"/>
  <c r="P4181" i="3" s="1"/>
  <c r="M4181" i="3"/>
  <c r="K4182" i="3"/>
  <c r="P4182" i="3" s="1"/>
  <c r="M4182" i="3"/>
  <c r="K4183" i="3"/>
  <c r="P4183" i="3" s="1"/>
  <c r="M4183" i="3"/>
  <c r="K4184" i="3"/>
  <c r="P4184" i="3" s="1"/>
  <c r="M4184" i="3"/>
  <c r="K4185" i="3"/>
  <c r="P4185" i="3" s="1"/>
  <c r="M4185" i="3"/>
  <c r="K4188" i="3"/>
  <c r="P4188" i="3" s="1"/>
  <c r="M4188" i="3"/>
  <c r="K4189" i="3"/>
  <c r="P4189" i="3" s="1"/>
  <c r="M4189" i="3"/>
  <c r="K4190" i="3"/>
  <c r="P4190" i="3" s="1"/>
  <c r="M4190" i="3"/>
  <c r="K4191" i="3"/>
  <c r="P4191" i="3" s="1"/>
  <c r="M4191" i="3"/>
  <c r="K4192" i="3"/>
  <c r="P4192" i="3" s="1"/>
  <c r="M4192" i="3"/>
  <c r="K4193" i="3"/>
  <c r="P4193" i="3" s="1"/>
  <c r="M4193" i="3"/>
  <c r="K4194" i="3"/>
  <c r="P4194" i="3" s="1"/>
  <c r="M4194" i="3"/>
  <c r="K4195" i="3"/>
  <c r="P4195" i="3" s="1"/>
  <c r="M4195" i="3"/>
  <c r="K4196" i="3"/>
  <c r="P4196" i="3" s="1"/>
  <c r="M4196" i="3"/>
  <c r="K4197" i="3"/>
  <c r="P4197" i="3" s="1"/>
  <c r="M4197" i="3"/>
  <c r="K4164" i="3"/>
  <c r="P4164" i="3" s="1"/>
  <c r="M4164" i="3"/>
  <c r="K4186" i="3"/>
  <c r="P4186" i="3" s="1"/>
  <c r="M4186" i="3"/>
  <c r="K4187" i="3"/>
  <c r="P4187" i="3" s="1"/>
  <c r="M4187" i="3"/>
  <c r="K4198" i="3"/>
  <c r="P4198" i="3" s="1"/>
  <c r="M4198" i="3"/>
  <c r="K4199" i="3"/>
  <c r="P4199" i="3" s="1"/>
  <c r="M4199" i="3"/>
  <c r="K4200" i="3"/>
  <c r="P4200" i="3" s="1"/>
  <c r="M4200" i="3"/>
  <c r="K4201" i="3"/>
  <c r="P4201" i="3" s="1"/>
  <c r="M4201" i="3"/>
  <c r="K4202" i="3"/>
  <c r="P4202" i="3" s="1"/>
  <c r="M4202" i="3"/>
  <c r="K4203" i="3"/>
  <c r="P4203" i="3" s="1"/>
  <c r="M4203" i="3"/>
  <c r="K4204" i="3"/>
  <c r="P4204" i="3" s="1"/>
  <c r="M4204" i="3"/>
  <c r="K4205" i="3"/>
  <c r="P4205" i="3" s="1"/>
  <c r="M4205" i="3"/>
  <c r="K4206" i="3"/>
  <c r="P4206" i="3" s="1"/>
  <c r="M4206" i="3"/>
  <c r="K4207" i="3"/>
  <c r="P4207" i="3" s="1"/>
  <c r="M4207" i="3"/>
  <c r="K4208" i="3"/>
  <c r="P4208" i="3" s="1"/>
  <c r="M4208" i="3"/>
  <c r="K4209" i="3"/>
  <c r="P4209" i="3" s="1"/>
  <c r="M4209" i="3"/>
  <c r="K4210" i="3"/>
  <c r="P4210" i="3" s="1"/>
  <c r="M4210" i="3"/>
  <c r="K4211" i="3"/>
  <c r="P4211" i="3" s="1"/>
  <c r="M4211" i="3"/>
  <c r="K4212" i="3"/>
  <c r="P4212" i="3" s="1"/>
  <c r="M4212" i="3"/>
  <c r="K4213" i="3"/>
  <c r="P4213" i="3" s="1"/>
  <c r="M4213" i="3"/>
  <c r="K4214" i="3"/>
  <c r="P4214" i="3" s="1"/>
  <c r="M4214" i="3"/>
  <c r="K4215" i="3"/>
  <c r="P4215" i="3" s="1"/>
  <c r="M4215" i="3"/>
  <c r="K4216" i="3"/>
  <c r="P4216" i="3" s="1"/>
  <c r="M4216" i="3"/>
  <c r="K4217" i="3"/>
  <c r="P4217" i="3" s="1"/>
  <c r="M4217" i="3"/>
  <c r="K4218" i="3"/>
  <c r="P4218" i="3" s="1"/>
  <c r="M4218" i="3"/>
  <c r="K4219" i="3"/>
  <c r="P4219" i="3" s="1"/>
  <c r="M4219" i="3"/>
  <c r="K4220" i="3"/>
  <c r="P4220" i="3" s="1"/>
  <c r="M4220" i="3"/>
  <c r="K4221" i="3"/>
  <c r="P4221" i="3" s="1"/>
  <c r="M4221" i="3"/>
  <c r="K4222" i="3"/>
  <c r="P4222" i="3" s="1"/>
  <c r="M4222" i="3"/>
  <c r="K4223" i="3"/>
  <c r="P4223" i="3" s="1"/>
  <c r="M4223" i="3"/>
  <c r="K4224" i="3"/>
  <c r="P4224" i="3" s="1"/>
  <c r="M4224" i="3"/>
  <c r="K4225" i="3"/>
  <c r="P4225" i="3" s="1"/>
  <c r="M4225" i="3"/>
  <c r="K4226" i="3"/>
  <c r="P4226" i="3" s="1"/>
  <c r="M4226" i="3"/>
  <c r="K4227" i="3"/>
  <c r="P4227" i="3" s="1"/>
  <c r="M4227" i="3"/>
  <c r="K4228" i="3"/>
  <c r="P4228" i="3" s="1"/>
  <c r="M4228" i="3"/>
  <c r="K4229" i="3"/>
  <c r="P4229" i="3" s="1"/>
  <c r="M4229" i="3"/>
  <c r="K4230" i="3"/>
  <c r="P4230" i="3" s="1"/>
  <c r="M4230" i="3"/>
  <c r="K4231" i="3"/>
  <c r="P4231" i="3" s="1"/>
  <c r="M4231" i="3"/>
  <c r="K4232" i="3"/>
  <c r="P4232" i="3" s="1"/>
  <c r="M4232" i="3"/>
  <c r="K4233" i="3"/>
  <c r="P4233" i="3" s="1"/>
  <c r="M4233" i="3"/>
  <c r="K4234" i="3"/>
  <c r="P4234" i="3" s="1"/>
  <c r="M4234" i="3"/>
  <c r="K4235" i="3"/>
  <c r="P4235" i="3" s="1"/>
  <c r="M4235" i="3"/>
  <c r="K4236" i="3"/>
  <c r="P4236" i="3" s="1"/>
  <c r="M4236" i="3"/>
  <c r="K4237" i="3"/>
  <c r="P4237" i="3" s="1"/>
  <c r="M4237" i="3"/>
  <c r="K4238" i="3"/>
  <c r="P4238" i="3" s="1"/>
  <c r="M4238" i="3"/>
  <c r="K4239" i="3"/>
  <c r="P4239" i="3" s="1"/>
  <c r="M4239" i="3"/>
  <c r="K4240" i="3"/>
  <c r="P4240" i="3" s="1"/>
  <c r="M4240" i="3"/>
  <c r="K4241" i="3"/>
  <c r="P4241" i="3" s="1"/>
  <c r="M4241" i="3"/>
  <c r="K4242" i="3"/>
  <c r="P4242" i="3" s="1"/>
  <c r="M4242" i="3"/>
  <c r="K4243" i="3"/>
  <c r="P4243" i="3" s="1"/>
  <c r="M4243" i="3"/>
  <c r="K4244" i="3"/>
  <c r="P4244" i="3" s="1"/>
  <c r="M4244" i="3"/>
  <c r="K4245" i="3"/>
  <c r="P4245" i="3" s="1"/>
  <c r="M4245" i="3"/>
  <c r="K4246" i="3"/>
  <c r="P4246" i="3" s="1"/>
  <c r="M4246" i="3"/>
  <c r="K4247" i="3"/>
  <c r="P4247" i="3" s="1"/>
  <c r="M4247" i="3"/>
  <c r="K4248" i="3"/>
  <c r="P4248" i="3" s="1"/>
  <c r="M4248" i="3"/>
  <c r="K4249" i="3"/>
  <c r="P4249" i="3" s="1"/>
  <c r="M4249" i="3"/>
  <c r="K4250" i="3"/>
  <c r="P4250" i="3" s="1"/>
  <c r="M4250" i="3"/>
  <c r="K4251" i="3"/>
  <c r="P4251" i="3" s="1"/>
  <c r="M4251" i="3"/>
  <c r="K4252" i="3"/>
  <c r="P4252" i="3" s="1"/>
  <c r="M4252" i="3"/>
  <c r="K4253" i="3"/>
  <c r="P4253" i="3" s="1"/>
  <c r="M4253" i="3"/>
  <c r="K4254" i="3"/>
  <c r="P4254" i="3" s="1"/>
  <c r="M4254" i="3"/>
  <c r="K4255" i="3"/>
  <c r="P4255" i="3" s="1"/>
  <c r="M4255" i="3"/>
  <c r="K4256" i="3"/>
  <c r="P4256" i="3" s="1"/>
  <c r="M4256" i="3"/>
  <c r="K4257" i="3"/>
  <c r="P4257" i="3" s="1"/>
  <c r="M4257" i="3"/>
  <c r="K4258" i="3"/>
  <c r="P4258" i="3" s="1"/>
  <c r="M4258" i="3"/>
  <c r="K4259" i="3"/>
  <c r="P4259" i="3" s="1"/>
  <c r="M4259" i="3"/>
  <c r="K4260" i="3"/>
  <c r="P4260" i="3" s="1"/>
  <c r="M4260" i="3"/>
  <c r="K4261" i="3"/>
  <c r="P4261" i="3" s="1"/>
  <c r="M4261" i="3"/>
  <c r="K4262" i="3"/>
  <c r="P4262" i="3" s="1"/>
  <c r="M4262" i="3"/>
  <c r="K4263" i="3"/>
  <c r="P4263" i="3" s="1"/>
  <c r="M4263" i="3"/>
  <c r="K4264" i="3"/>
  <c r="P4264" i="3" s="1"/>
  <c r="M4264" i="3"/>
  <c r="K4265" i="3"/>
  <c r="P4265" i="3" s="1"/>
  <c r="M4265" i="3"/>
  <c r="K4266" i="3"/>
  <c r="P4266" i="3" s="1"/>
  <c r="M4266" i="3"/>
  <c r="K4267" i="3"/>
  <c r="P4267" i="3" s="1"/>
  <c r="M4267" i="3"/>
  <c r="K4268" i="3"/>
  <c r="P4268" i="3" s="1"/>
  <c r="M4268" i="3"/>
  <c r="K4269" i="3"/>
  <c r="P4269" i="3" s="1"/>
  <c r="M4269" i="3"/>
  <c r="K4270" i="3"/>
  <c r="P4270" i="3" s="1"/>
  <c r="M4270" i="3"/>
  <c r="K4271" i="3"/>
  <c r="P4271" i="3" s="1"/>
  <c r="M4271" i="3"/>
  <c r="K4272" i="3"/>
  <c r="P4272" i="3" s="1"/>
  <c r="M4272" i="3"/>
  <c r="K4273" i="3"/>
  <c r="P4273" i="3" s="1"/>
  <c r="M4273" i="3"/>
  <c r="K4274" i="3"/>
  <c r="P4274" i="3" s="1"/>
  <c r="M4274" i="3"/>
  <c r="K4275" i="3"/>
  <c r="P4275" i="3" s="1"/>
  <c r="M4275" i="3"/>
  <c r="K4276" i="3"/>
  <c r="P4276" i="3" s="1"/>
  <c r="M4276" i="3"/>
  <c r="K4277" i="3"/>
  <c r="P4277" i="3" s="1"/>
  <c r="M4277" i="3"/>
  <c r="K4278" i="3"/>
  <c r="P4278" i="3" s="1"/>
  <c r="M4278" i="3"/>
  <c r="K4279" i="3"/>
  <c r="P4279" i="3" s="1"/>
  <c r="M4279" i="3"/>
  <c r="K4280" i="3"/>
  <c r="P4280" i="3" s="1"/>
  <c r="M4280" i="3"/>
  <c r="K4281" i="3"/>
  <c r="P4281" i="3" s="1"/>
  <c r="M4281" i="3"/>
  <c r="K4282" i="3"/>
  <c r="P4282" i="3" s="1"/>
  <c r="M4282" i="3"/>
  <c r="K4283" i="3"/>
  <c r="P4283" i="3" s="1"/>
  <c r="M4283" i="3"/>
  <c r="K4284" i="3"/>
  <c r="P4284" i="3" s="1"/>
  <c r="M4284" i="3"/>
  <c r="K4285" i="3"/>
  <c r="P4285" i="3" s="1"/>
  <c r="M4285" i="3"/>
  <c r="K4286" i="3"/>
  <c r="P4286" i="3" s="1"/>
  <c r="M4286" i="3"/>
  <c r="K4287" i="3"/>
  <c r="P4287" i="3" s="1"/>
  <c r="M4287" i="3"/>
  <c r="K4288" i="3"/>
  <c r="P4288" i="3" s="1"/>
  <c r="M4288" i="3"/>
  <c r="K4289" i="3"/>
  <c r="P4289" i="3" s="1"/>
  <c r="M4289" i="3"/>
  <c r="K4290" i="3"/>
  <c r="P4290" i="3" s="1"/>
  <c r="M4290" i="3"/>
  <c r="K4291" i="3"/>
  <c r="P4291" i="3" s="1"/>
  <c r="M4291" i="3"/>
  <c r="K4292" i="3"/>
  <c r="P4292" i="3" s="1"/>
  <c r="M4292" i="3"/>
  <c r="K4293" i="3"/>
  <c r="P4293" i="3" s="1"/>
  <c r="M4293" i="3"/>
  <c r="K4294" i="3"/>
  <c r="P4294" i="3" s="1"/>
  <c r="M4294" i="3"/>
  <c r="K4295" i="3"/>
  <c r="P4295" i="3" s="1"/>
  <c r="M4295" i="3"/>
  <c r="K4296" i="3"/>
  <c r="P4296" i="3" s="1"/>
  <c r="M4296" i="3"/>
  <c r="K4297" i="3"/>
  <c r="P4297" i="3" s="1"/>
  <c r="M4297" i="3"/>
  <c r="K4298" i="3"/>
  <c r="P4298" i="3" s="1"/>
  <c r="M4298" i="3"/>
  <c r="K4299" i="3"/>
  <c r="P4299" i="3" s="1"/>
  <c r="M4299" i="3"/>
  <c r="K4300" i="3"/>
  <c r="P4300" i="3" s="1"/>
  <c r="M4300" i="3"/>
  <c r="K4301" i="3"/>
  <c r="P4301" i="3" s="1"/>
  <c r="M4301" i="3"/>
  <c r="K4302" i="3"/>
  <c r="P4302" i="3" s="1"/>
  <c r="M4302" i="3"/>
  <c r="K4303" i="3"/>
  <c r="P4303" i="3" s="1"/>
  <c r="M4303" i="3"/>
  <c r="K4304" i="3"/>
  <c r="P4304" i="3" s="1"/>
  <c r="M4304" i="3"/>
  <c r="K4305" i="3"/>
  <c r="P4305" i="3" s="1"/>
  <c r="M4305" i="3"/>
  <c r="K4306" i="3"/>
  <c r="P4306" i="3" s="1"/>
  <c r="M4306" i="3"/>
  <c r="K4307" i="3"/>
  <c r="P4307" i="3" s="1"/>
  <c r="M4307" i="3"/>
  <c r="K4308" i="3"/>
  <c r="P4308" i="3" s="1"/>
  <c r="M4308" i="3"/>
  <c r="K4309" i="3"/>
  <c r="P4309" i="3" s="1"/>
  <c r="M4309" i="3"/>
  <c r="K4310" i="3"/>
  <c r="P4310" i="3" s="1"/>
  <c r="M4310" i="3"/>
  <c r="K4311" i="3"/>
  <c r="P4311" i="3" s="1"/>
  <c r="M4311" i="3"/>
  <c r="K4312" i="3"/>
  <c r="P4312" i="3" s="1"/>
  <c r="M4312" i="3"/>
  <c r="K4313" i="3"/>
  <c r="P4313" i="3" s="1"/>
  <c r="M4313" i="3"/>
  <c r="K4314" i="3"/>
  <c r="P4314" i="3" s="1"/>
  <c r="M4314" i="3"/>
  <c r="K4315" i="3"/>
  <c r="P4315" i="3" s="1"/>
  <c r="M4315" i="3"/>
  <c r="K4316" i="3"/>
  <c r="P4316" i="3" s="1"/>
  <c r="M4316" i="3"/>
  <c r="K4317" i="3"/>
  <c r="P4317" i="3" s="1"/>
  <c r="M4317" i="3"/>
  <c r="K4318" i="3"/>
  <c r="P4318" i="3" s="1"/>
  <c r="M4318" i="3"/>
  <c r="K4319" i="3"/>
  <c r="P4319" i="3" s="1"/>
  <c r="M4319" i="3"/>
  <c r="K4320" i="3"/>
  <c r="P4320" i="3" s="1"/>
  <c r="M4320" i="3"/>
  <c r="K4321" i="3"/>
  <c r="P4321" i="3" s="1"/>
  <c r="M4321" i="3"/>
  <c r="K4322" i="3"/>
  <c r="P4322" i="3" s="1"/>
  <c r="M4322" i="3"/>
  <c r="K4323" i="3"/>
  <c r="P4323" i="3" s="1"/>
  <c r="M4323" i="3"/>
  <c r="K4324" i="3"/>
  <c r="P4324" i="3" s="1"/>
  <c r="M4324" i="3"/>
  <c r="K4325" i="3"/>
  <c r="P4325" i="3" s="1"/>
  <c r="M4325" i="3"/>
  <c r="K4326" i="3"/>
  <c r="P4326" i="3" s="1"/>
  <c r="M4326" i="3"/>
  <c r="K4327" i="3"/>
  <c r="P4327" i="3" s="1"/>
  <c r="M4327" i="3"/>
  <c r="K4328" i="3"/>
  <c r="P4328" i="3" s="1"/>
  <c r="M4328" i="3"/>
  <c r="K4329" i="3"/>
  <c r="P4329" i="3" s="1"/>
  <c r="M4329" i="3"/>
  <c r="K4330" i="3"/>
  <c r="P4330" i="3" s="1"/>
  <c r="M4330" i="3"/>
  <c r="K4331" i="3"/>
  <c r="P4331" i="3" s="1"/>
  <c r="M4331" i="3"/>
  <c r="K4332" i="3"/>
  <c r="P4332" i="3" s="1"/>
  <c r="M4332" i="3"/>
  <c r="K4333" i="3"/>
  <c r="P4333" i="3" s="1"/>
  <c r="M4333" i="3"/>
  <c r="K4334" i="3"/>
  <c r="P4334" i="3" s="1"/>
  <c r="M4334" i="3"/>
  <c r="K4335" i="3"/>
  <c r="P4335" i="3" s="1"/>
  <c r="M4335" i="3"/>
  <c r="K4336" i="3"/>
  <c r="P4336" i="3" s="1"/>
  <c r="M4336" i="3"/>
  <c r="K4337" i="3"/>
  <c r="P4337" i="3" s="1"/>
  <c r="M4337" i="3"/>
  <c r="K4338" i="3"/>
  <c r="P4338" i="3" s="1"/>
  <c r="M4338" i="3"/>
  <c r="K1352" i="2"/>
  <c r="N1352" i="2"/>
  <c r="O1352" i="2"/>
  <c r="P1352" i="2"/>
  <c r="S1352" i="2"/>
  <c r="L4338" i="3"/>
  <c r="N4338" i="3"/>
  <c r="L4337" i="3"/>
  <c r="N4337" i="3"/>
  <c r="K1351" i="2"/>
  <c r="M1351" i="2" s="1"/>
  <c r="N1351" i="2"/>
  <c r="O1351" i="2"/>
  <c r="P1351" i="2"/>
  <c r="S1351" i="2"/>
  <c r="L4336" i="3"/>
  <c r="N4336" i="3"/>
  <c r="L4335" i="3"/>
  <c r="N4335" i="3"/>
  <c r="L4334" i="3"/>
  <c r="N4334" i="3"/>
  <c r="L4333" i="3"/>
  <c r="N4333" i="3"/>
  <c r="L4332" i="3"/>
  <c r="N4332" i="3"/>
  <c r="L4331" i="3"/>
  <c r="N4331" i="3"/>
  <c r="L4330" i="3"/>
  <c r="N4330" i="3"/>
  <c r="L4329" i="3"/>
  <c r="N4329" i="3"/>
  <c r="L4328" i="3"/>
  <c r="N4328" i="3"/>
  <c r="L4327" i="3"/>
  <c r="N4327" i="3"/>
  <c r="L4326" i="3"/>
  <c r="N4326" i="3"/>
  <c r="L4325" i="3"/>
  <c r="N4325" i="3"/>
  <c r="K1350" i="2"/>
  <c r="M1350" i="2" s="1"/>
  <c r="N1350" i="2"/>
  <c r="O1350" i="2"/>
  <c r="P1350" i="2"/>
  <c r="S1350" i="2"/>
  <c r="L4324" i="3"/>
  <c r="N4324" i="3"/>
  <c r="L4323" i="3"/>
  <c r="N4323" i="3"/>
  <c r="L4322" i="3"/>
  <c r="N4322" i="3"/>
  <c r="L4321" i="3"/>
  <c r="N4321" i="3"/>
  <c r="L4320" i="3"/>
  <c r="N4320" i="3"/>
  <c r="K1349" i="2"/>
  <c r="M1349" i="2" s="1"/>
  <c r="N1349" i="2"/>
  <c r="O1349" i="2"/>
  <c r="P1349" i="2"/>
  <c r="S1349" i="2"/>
  <c r="L4319" i="3"/>
  <c r="N4319" i="3"/>
  <c r="L258" i="4"/>
  <c r="M258" i="4"/>
  <c r="N258" i="4"/>
  <c r="L4318" i="3"/>
  <c r="N4318" i="3"/>
  <c r="L4317" i="3"/>
  <c r="N4317" i="3"/>
  <c r="L4316" i="3"/>
  <c r="N4316" i="3"/>
  <c r="L4315" i="3"/>
  <c r="N4315" i="3"/>
  <c r="K1348" i="2"/>
  <c r="N1348" i="2"/>
  <c r="O1348" i="2"/>
  <c r="P1348" i="2"/>
  <c r="S1348" i="2"/>
  <c r="L4314" i="3"/>
  <c r="N4314" i="3"/>
  <c r="L257" i="4"/>
  <c r="M257" i="4"/>
  <c r="N257" i="4"/>
  <c r="L4313" i="3"/>
  <c r="N4313" i="3"/>
  <c r="K1347" i="2"/>
  <c r="M1347" i="2" s="1"/>
  <c r="N1347" i="2"/>
  <c r="O1347" i="2"/>
  <c r="P1347" i="2"/>
  <c r="S1347" i="2"/>
  <c r="L4312" i="3"/>
  <c r="N4312" i="3"/>
  <c r="L4311" i="3"/>
  <c r="N4311" i="3"/>
  <c r="L4310" i="3"/>
  <c r="N4310" i="3"/>
  <c r="L248" i="5"/>
  <c r="K1346" i="2"/>
  <c r="M1346" i="2" s="1"/>
  <c r="N1346" i="2"/>
  <c r="O1346" i="2"/>
  <c r="P1346" i="2"/>
  <c r="S1346" i="2"/>
  <c r="L4309" i="3"/>
  <c r="N4309" i="3"/>
  <c r="L4308" i="3"/>
  <c r="N4308" i="3"/>
  <c r="L4307" i="3"/>
  <c r="N4307" i="3"/>
  <c r="K1345" i="2"/>
  <c r="M1345" i="2" s="1"/>
  <c r="N1345" i="2"/>
  <c r="O1345" i="2"/>
  <c r="P1345" i="2"/>
  <c r="S1345" i="2"/>
  <c r="L4306" i="3"/>
  <c r="N4306" i="3"/>
  <c r="L4305" i="3"/>
  <c r="N4305" i="3"/>
  <c r="L4304" i="3"/>
  <c r="N4304" i="3"/>
  <c r="L4303" i="3"/>
  <c r="N4303" i="3"/>
  <c r="K1344" i="2"/>
  <c r="M1344" i="2" s="1"/>
  <c r="N1344" i="2"/>
  <c r="O1344" i="2"/>
  <c r="P1344" i="2"/>
  <c r="S1344" i="2"/>
  <c r="L4302" i="3"/>
  <c r="N4302" i="3"/>
  <c r="L4301" i="3"/>
  <c r="N4301" i="3"/>
  <c r="L4300" i="3"/>
  <c r="N4300" i="3"/>
  <c r="L4299" i="3"/>
  <c r="N4299" i="3"/>
  <c r="L4298" i="3"/>
  <c r="N4298" i="3"/>
  <c r="L4297" i="3"/>
  <c r="N4297" i="3"/>
  <c r="L4296" i="3"/>
  <c r="N4296" i="3"/>
  <c r="K1343" i="2"/>
  <c r="M1343" i="2" s="1"/>
  <c r="N1343" i="2"/>
  <c r="O1343" i="2"/>
  <c r="P1343" i="2"/>
  <c r="S1343" i="2"/>
  <c r="L4295" i="3"/>
  <c r="N4295" i="3"/>
  <c r="L4294" i="3"/>
  <c r="N4294" i="3"/>
  <c r="L4293" i="3"/>
  <c r="N4293" i="3"/>
  <c r="L4292" i="3"/>
  <c r="N4292" i="3"/>
  <c r="K1342" i="2"/>
  <c r="M1342" i="2" s="1"/>
  <c r="N1342" i="2"/>
  <c r="O1342" i="2"/>
  <c r="P1342" i="2"/>
  <c r="S1342" i="2"/>
  <c r="L4291" i="3"/>
  <c r="N4291" i="3"/>
  <c r="L256" i="4"/>
  <c r="M256" i="4"/>
  <c r="N256" i="4"/>
  <c r="L4290" i="3"/>
  <c r="N4290" i="3"/>
  <c r="L4289" i="3"/>
  <c r="N4289" i="3"/>
  <c r="L4288" i="3"/>
  <c r="N4288" i="3"/>
  <c r="K1341" i="2"/>
  <c r="N1341" i="2"/>
  <c r="O1341" i="2"/>
  <c r="P1341" i="2"/>
  <c r="S1341" i="2"/>
  <c r="L4287" i="3"/>
  <c r="N4287" i="3"/>
  <c r="L4286" i="3"/>
  <c r="N4286" i="3"/>
  <c r="K1340" i="2"/>
  <c r="N1340" i="2"/>
  <c r="O1340" i="2"/>
  <c r="P1340" i="2"/>
  <c r="S1340" i="2"/>
  <c r="L4285" i="3"/>
  <c r="N4285" i="3"/>
  <c r="L4284" i="3"/>
  <c r="N4284" i="3"/>
  <c r="L4283" i="3"/>
  <c r="N4283" i="3"/>
  <c r="L4282" i="3"/>
  <c r="N4282" i="3"/>
  <c r="L4281" i="3"/>
  <c r="N4281" i="3"/>
  <c r="L4280" i="3"/>
  <c r="N4280" i="3"/>
  <c r="L4279" i="3"/>
  <c r="N4279" i="3"/>
  <c r="L247" i="5"/>
  <c r="K1339" i="2"/>
  <c r="N1339" i="2"/>
  <c r="O1339" i="2"/>
  <c r="P1339" i="2"/>
  <c r="S1339" i="2"/>
  <c r="L4278" i="3"/>
  <c r="N4278" i="3"/>
  <c r="L4277" i="3"/>
  <c r="N4277" i="3"/>
  <c r="L4276" i="3"/>
  <c r="N4276" i="3"/>
  <c r="L4275" i="3"/>
  <c r="N4275" i="3"/>
  <c r="L4274" i="3"/>
  <c r="N4274" i="3"/>
  <c r="L4273" i="3"/>
  <c r="N4273" i="3"/>
  <c r="K1338" i="2"/>
  <c r="N1338" i="2"/>
  <c r="O1338" i="2"/>
  <c r="P1338" i="2"/>
  <c r="S1338" i="2"/>
  <c r="L4272" i="3"/>
  <c r="N4272" i="3"/>
  <c r="L4271" i="3"/>
  <c r="N4271" i="3"/>
  <c r="L4270" i="3"/>
  <c r="N4270" i="3"/>
  <c r="M67" i="6"/>
  <c r="K1337" i="2"/>
  <c r="M1337" i="2" s="1"/>
  <c r="N1337" i="2"/>
  <c r="O1337" i="2"/>
  <c r="P1337" i="2"/>
  <c r="S1337" i="2"/>
  <c r="L4269" i="3"/>
  <c r="N4269" i="3"/>
  <c r="L4268" i="3"/>
  <c r="N4268" i="3"/>
  <c r="L4267" i="3"/>
  <c r="N4267" i="3"/>
  <c r="L4266" i="3"/>
  <c r="N4266" i="3"/>
  <c r="L4265" i="3"/>
  <c r="N4265" i="3"/>
  <c r="L4264" i="3"/>
  <c r="N4264" i="3"/>
  <c r="L4263" i="3"/>
  <c r="N4263" i="3"/>
  <c r="L4262" i="3"/>
  <c r="N4262" i="3"/>
  <c r="K1336" i="2"/>
  <c r="N1336" i="2"/>
  <c r="O1336" i="2"/>
  <c r="P1336" i="2"/>
  <c r="S1336" i="2"/>
  <c r="L4261" i="3"/>
  <c r="N4261" i="3"/>
  <c r="L4260" i="3"/>
  <c r="N4260" i="3"/>
  <c r="L4259" i="3"/>
  <c r="N4259" i="3"/>
  <c r="K1335" i="2"/>
  <c r="M1335" i="2" s="1"/>
  <c r="N1335" i="2"/>
  <c r="O1335" i="2"/>
  <c r="P1335" i="2"/>
  <c r="S1335" i="2"/>
  <c r="L4258" i="3"/>
  <c r="N4258" i="3"/>
  <c r="L4257" i="3"/>
  <c r="N4257" i="3"/>
  <c r="L4256" i="3"/>
  <c r="N4256" i="3"/>
  <c r="L4255" i="3"/>
  <c r="N4255" i="3"/>
  <c r="L255" i="4"/>
  <c r="M255" i="4"/>
  <c r="N255" i="4"/>
  <c r="L4254" i="3"/>
  <c r="N4254" i="3"/>
  <c r="L4253" i="3"/>
  <c r="N4253" i="3"/>
  <c r="K1334" i="2"/>
  <c r="M1334" i="2" s="1"/>
  <c r="N1334" i="2"/>
  <c r="O1334" i="2"/>
  <c r="P1334" i="2"/>
  <c r="S1334" i="2"/>
  <c r="L4252" i="3"/>
  <c r="N4252" i="3"/>
  <c r="K1333" i="2"/>
  <c r="N1333" i="2"/>
  <c r="O1333" i="2"/>
  <c r="P1333" i="2"/>
  <c r="S1333" i="2"/>
  <c r="L4251" i="3"/>
  <c r="N4251" i="3"/>
  <c r="L4250" i="3"/>
  <c r="N4250" i="3"/>
  <c r="L4249" i="3"/>
  <c r="N4249" i="3"/>
  <c r="L4248" i="3"/>
  <c r="N4248" i="3"/>
  <c r="L4247" i="3"/>
  <c r="N4247" i="3"/>
  <c r="L4246" i="3"/>
  <c r="N4246" i="3"/>
  <c r="L246" i="5"/>
  <c r="K1332" i="2"/>
  <c r="N1332" i="2"/>
  <c r="O1332" i="2"/>
  <c r="P1332" i="2"/>
  <c r="S1332" i="2"/>
  <c r="L4245" i="3"/>
  <c r="N4245" i="3"/>
  <c r="L4244" i="3"/>
  <c r="N4244" i="3"/>
  <c r="L4243" i="3"/>
  <c r="N4243" i="3"/>
  <c r="L4242" i="3"/>
  <c r="N4242" i="3"/>
  <c r="L4241" i="3"/>
  <c r="N4241" i="3"/>
  <c r="L4240" i="3"/>
  <c r="N4240" i="3"/>
  <c r="L4239" i="3"/>
  <c r="N4239" i="3"/>
  <c r="L4238" i="3"/>
  <c r="N4238" i="3"/>
  <c r="K1331" i="2"/>
  <c r="N1331" i="2"/>
  <c r="O1331" i="2"/>
  <c r="P1331" i="2"/>
  <c r="S1331" i="2"/>
  <c r="L4237" i="3"/>
  <c r="N4237" i="3"/>
  <c r="L254" i="4"/>
  <c r="M254" i="4"/>
  <c r="N254" i="4"/>
  <c r="L4236" i="3"/>
  <c r="N4236" i="3"/>
  <c r="K1330" i="2"/>
  <c r="M1330" i="2" s="1"/>
  <c r="N1330" i="2"/>
  <c r="O1330" i="2"/>
  <c r="P1330" i="2"/>
  <c r="S1330" i="2"/>
  <c r="L4235" i="3"/>
  <c r="N4235" i="3"/>
  <c r="L4234" i="3"/>
  <c r="N4234" i="3"/>
  <c r="L4233" i="3"/>
  <c r="N4233" i="3"/>
  <c r="L4232" i="3"/>
  <c r="N4232" i="3"/>
  <c r="K1329" i="2"/>
  <c r="M1329" i="2" s="1"/>
  <c r="N1329" i="2"/>
  <c r="O1329" i="2"/>
  <c r="P1329" i="2"/>
  <c r="S1329" i="2"/>
  <c r="L4231" i="3"/>
  <c r="N4231" i="3"/>
  <c r="L253" i="4"/>
  <c r="M253" i="4"/>
  <c r="N253" i="4"/>
  <c r="L4230" i="3"/>
  <c r="N4230" i="3"/>
  <c r="L4229" i="3"/>
  <c r="N4229" i="3"/>
  <c r="L4228" i="3"/>
  <c r="N4228" i="3"/>
  <c r="L4227" i="3"/>
  <c r="N4227" i="3"/>
  <c r="L4226" i="3"/>
  <c r="N4226" i="3"/>
  <c r="L4225" i="3"/>
  <c r="N4225" i="3"/>
  <c r="L4224" i="3"/>
  <c r="N4224" i="3"/>
  <c r="K1328" i="2"/>
  <c r="M1328" i="2" s="1"/>
  <c r="N1328" i="2"/>
  <c r="O1328" i="2"/>
  <c r="P1328" i="2"/>
  <c r="S1328" i="2"/>
  <c r="L4223" i="3"/>
  <c r="N4223" i="3"/>
  <c r="L252" i="4"/>
  <c r="M252" i="4"/>
  <c r="N252" i="4"/>
  <c r="L4222" i="3"/>
  <c r="N4222" i="3"/>
  <c r="L4221" i="3"/>
  <c r="N4221" i="3"/>
  <c r="L4220" i="3"/>
  <c r="N4220" i="3"/>
  <c r="L4219" i="3"/>
  <c r="N4219" i="3"/>
  <c r="L4218" i="3"/>
  <c r="N4218" i="3"/>
  <c r="K1327" i="2"/>
  <c r="N1327" i="2"/>
  <c r="O1327" i="2"/>
  <c r="P1327" i="2"/>
  <c r="S1327" i="2"/>
  <c r="L4217" i="3"/>
  <c r="N4217" i="3"/>
  <c r="L4216" i="3"/>
  <c r="N4216" i="3"/>
  <c r="K1326" i="2"/>
  <c r="N1326" i="2"/>
  <c r="O1326" i="2"/>
  <c r="P1326" i="2"/>
  <c r="S1326" i="2"/>
  <c r="L4215" i="3"/>
  <c r="N4215" i="3"/>
  <c r="L4214" i="3"/>
  <c r="N4214" i="3"/>
  <c r="L4213" i="3"/>
  <c r="N4213" i="3"/>
  <c r="L4212" i="3"/>
  <c r="N4212" i="3"/>
  <c r="L4211" i="3"/>
  <c r="N4211" i="3"/>
  <c r="L4210" i="3"/>
  <c r="N4210" i="3"/>
  <c r="L245" i="5"/>
  <c r="K1325" i="2"/>
  <c r="N1325" i="2"/>
  <c r="O1325" i="2"/>
  <c r="P1325" i="2"/>
  <c r="S1325" i="2"/>
  <c r="L4209" i="3"/>
  <c r="N4209" i="3"/>
  <c r="L4208" i="3"/>
  <c r="N4208" i="3"/>
  <c r="L4207" i="3"/>
  <c r="N4207" i="3"/>
  <c r="L4206" i="3"/>
  <c r="N4206" i="3"/>
  <c r="L4205" i="3"/>
  <c r="N4205" i="3"/>
  <c r="L4204" i="3"/>
  <c r="N4204" i="3"/>
  <c r="K1324" i="2"/>
  <c r="M1324" i="2" s="1"/>
  <c r="N1324" i="2"/>
  <c r="O1324" i="2"/>
  <c r="P1324" i="2"/>
  <c r="S1324" i="2"/>
  <c r="L4203" i="3"/>
  <c r="N4203" i="3"/>
  <c r="L4202" i="3"/>
  <c r="N4202" i="3"/>
  <c r="L4201" i="3"/>
  <c r="N4201" i="3"/>
  <c r="L4200" i="3"/>
  <c r="N4200" i="3"/>
  <c r="L4199" i="3"/>
  <c r="N4199" i="3"/>
  <c r="L4198" i="3"/>
  <c r="N4198" i="3"/>
  <c r="L4187" i="3"/>
  <c r="N4187" i="3"/>
  <c r="L4186" i="3"/>
  <c r="N4186" i="3"/>
  <c r="L4164" i="3"/>
  <c r="N4164" i="3"/>
  <c r="L4197" i="3"/>
  <c r="N4197" i="3"/>
  <c r="L4196" i="3"/>
  <c r="N4196" i="3"/>
  <c r="K1323" i="2"/>
  <c r="N1323" i="2"/>
  <c r="O1323" i="2"/>
  <c r="P1323" i="2"/>
  <c r="S1323" i="2"/>
  <c r="L4195" i="3"/>
  <c r="N4195" i="3"/>
  <c r="L4194" i="3"/>
  <c r="N4194" i="3"/>
  <c r="L4193" i="3"/>
  <c r="N4193" i="3"/>
  <c r="L4192" i="3"/>
  <c r="N4192" i="3"/>
  <c r="K1322" i="2"/>
  <c r="M1322" i="2" s="1"/>
  <c r="N1322" i="2"/>
  <c r="O1322" i="2"/>
  <c r="P1322" i="2"/>
  <c r="S1322" i="2"/>
  <c r="L4191" i="3"/>
  <c r="N4191" i="3"/>
  <c r="L251" i="4"/>
  <c r="M251" i="4"/>
  <c r="O251" i="4" s="1"/>
  <c r="N251" i="4"/>
  <c r="L250" i="4"/>
  <c r="M250" i="4"/>
  <c r="N250" i="4"/>
  <c r="L4190" i="3"/>
  <c r="N4190" i="3"/>
  <c r="L4189" i="3"/>
  <c r="N4189" i="3"/>
  <c r="K1321" i="2"/>
  <c r="N1321" i="2"/>
  <c r="O1321" i="2"/>
  <c r="P1321" i="2"/>
  <c r="S1321" i="2"/>
  <c r="L4188" i="3"/>
  <c r="N4188" i="3"/>
  <c r="L4185" i="3"/>
  <c r="N4185" i="3"/>
  <c r="L4184" i="3"/>
  <c r="N4184" i="3"/>
  <c r="L4183" i="3"/>
  <c r="N4183" i="3"/>
  <c r="L4182" i="3"/>
  <c r="N4182" i="3"/>
  <c r="L244" i="5"/>
  <c r="K1320" i="2"/>
  <c r="N1320" i="2"/>
  <c r="O1320" i="2"/>
  <c r="P1320" i="2"/>
  <c r="S1320" i="2"/>
  <c r="L4181" i="3"/>
  <c r="N4181" i="3"/>
  <c r="L4180" i="3"/>
  <c r="N4180" i="3"/>
  <c r="L4179" i="3"/>
  <c r="N4179" i="3"/>
  <c r="L4178" i="3"/>
  <c r="N4178" i="3"/>
  <c r="K1319" i="2"/>
  <c r="N1319" i="2"/>
  <c r="O1319" i="2"/>
  <c r="P1319" i="2"/>
  <c r="S1319" i="2"/>
  <c r="L4177" i="3"/>
  <c r="N4177" i="3"/>
  <c r="L4176" i="3"/>
  <c r="N4176" i="3"/>
  <c r="L4175" i="3"/>
  <c r="N4175" i="3"/>
  <c r="L4174" i="3"/>
  <c r="N4174" i="3"/>
  <c r="K1318" i="2"/>
  <c r="M1318" i="2" s="1"/>
  <c r="N1318" i="2"/>
  <c r="O1318" i="2"/>
  <c r="P1318" i="2"/>
  <c r="S1318" i="2"/>
  <c r="L4173" i="3"/>
  <c r="N4173" i="3"/>
  <c r="K1317" i="2"/>
  <c r="N1317" i="2"/>
  <c r="O1317" i="2"/>
  <c r="P1317" i="2"/>
  <c r="S1317" i="2"/>
  <c r="L4172" i="3"/>
  <c r="N4172" i="3"/>
  <c r="L4171" i="3"/>
  <c r="N4171" i="3"/>
  <c r="L4170" i="3"/>
  <c r="N4170" i="3"/>
  <c r="K1316" i="2"/>
  <c r="N1316" i="2"/>
  <c r="O1316" i="2"/>
  <c r="P1316" i="2"/>
  <c r="S1316" i="2"/>
  <c r="L4169" i="3"/>
  <c r="N4169" i="3"/>
  <c r="L249" i="4"/>
  <c r="M249" i="4"/>
  <c r="N249" i="4"/>
  <c r="L4168" i="3"/>
  <c r="N4168" i="3"/>
  <c r="L4167" i="3"/>
  <c r="N4167" i="3"/>
  <c r="L4166" i="3"/>
  <c r="N4166" i="3"/>
  <c r="K1315" i="2"/>
  <c r="M1315" i="2" s="1"/>
  <c r="N1315" i="2"/>
  <c r="O1315" i="2"/>
  <c r="P1315" i="2"/>
  <c r="S1315" i="2"/>
  <c r="L4165" i="3"/>
  <c r="N4165" i="3"/>
  <c r="K1314" i="2"/>
  <c r="N1314" i="2"/>
  <c r="O1314" i="2"/>
  <c r="P1314" i="2"/>
  <c r="S1314" i="2"/>
  <c r="L4163" i="3"/>
  <c r="N4163" i="3"/>
  <c r="L4162" i="3"/>
  <c r="N4162" i="3"/>
  <c r="L4161" i="3"/>
  <c r="N4161" i="3"/>
  <c r="L4160" i="3"/>
  <c r="N4160" i="3"/>
  <c r="L4159" i="3"/>
  <c r="N4159" i="3"/>
  <c r="L4158" i="3"/>
  <c r="N4158" i="3"/>
  <c r="L4157" i="3"/>
  <c r="N4157" i="3"/>
  <c r="L243" i="5"/>
  <c r="K1313" i="2"/>
  <c r="N1313" i="2"/>
  <c r="O1313" i="2"/>
  <c r="P1313" i="2"/>
  <c r="S1313" i="2"/>
  <c r="L4156" i="3"/>
  <c r="N4156" i="3"/>
  <c r="L4155" i="3"/>
  <c r="N4155" i="3"/>
  <c r="L4154" i="3"/>
  <c r="N4154" i="3"/>
  <c r="L4153" i="3"/>
  <c r="N4153" i="3"/>
  <c r="K1312" i="2"/>
  <c r="M1312" i="2" s="1"/>
  <c r="N1312" i="2"/>
  <c r="O1312" i="2"/>
  <c r="P1312" i="2"/>
  <c r="S1312" i="2"/>
  <c r="L4152" i="3"/>
  <c r="N4152" i="3"/>
  <c r="K1311" i="2"/>
  <c r="N1311" i="2"/>
  <c r="O1311" i="2"/>
  <c r="P1311" i="2"/>
  <c r="S1311" i="2"/>
  <c r="L4151" i="3"/>
  <c r="N4151" i="3"/>
  <c r="L4150" i="3"/>
  <c r="N4150" i="3"/>
  <c r="K1310" i="2"/>
  <c r="M1310" i="2" s="1"/>
  <c r="N1310" i="2"/>
  <c r="O1310" i="2"/>
  <c r="P1310" i="2"/>
  <c r="S1310" i="2"/>
  <c r="L4149" i="3"/>
  <c r="N4149" i="3"/>
  <c r="L4148" i="3"/>
  <c r="N4148" i="3"/>
  <c r="L4147" i="3"/>
  <c r="N4147" i="3"/>
  <c r="L4146" i="3"/>
  <c r="N4146" i="3"/>
  <c r="L4145" i="3"/>
  <c r="N4145" i="3"/>
  <c r="L4144" i="3"/>
  <c r="N4144" i="3"/>
  <c r="K1309" i="2"/>
  <c r="N1309" i="2"/>
  <c r="O1309" i="2"/>
  <c r="P1309" i="2"/>
  <c r="S1309" i="2"/>
  <c r="L4143" i="3"/>
  <c r="N4143" i="3"/>
  <c r="L248" i="4"/>
  <c r="M248" i="4"/>
  <c r="N248" i="4"/>
  <c r="L4142" i="3"/>
  <c r="N4142" i="3"/>
  <c r="M66" i="6"/>
  <c r="K1308" i="2"/>
  <c r="N1308" i="2"/>
  <c r="O1308" i="2"/>
  <c r="P1308" i="2"/>
  <c r="S1308" i="2"/>
  <c r="L4141" i="3"/>
  <c r="N4141" i="3"/>
  <c r="L4140" i="3"/>
  <c r="N4140" i="3"/>
  <c r="L4139" i="3"/>
  <c r="N4139" i="3"/>
  <c r="L4138" i="3"/>
  <c r="N4138" i="3"/>
  <c r="L242" i="5"/>
  <c r="K1307" i="2"/>
  <c r="N1307" i="2"/>
  <c r="O1307" i="2"/>
  <c r="P1307" i="2"/>
  <c r="S1307" i="2"/>
  <c r="L4137" i="3"/>
  <c r="N4137" i="3"/>
  <c r="L4136" i="3"/>
  <c r="N4136" i="3"/>
  <c r="L4135" i="3"/>
  <c r="N4135" i="3"/>
  <c r="L4134" i="3"/>
  <c r="N4134" i="3"/>
  <c r="L4133" i="3"/>
  <c r="N4133" i="3"/>
  <c r="K1306" i="2"/>
  <c r="N1306" i="2"/>
  <c r="O1306" i="2"/>
  <c r="P1306" i="2"/>
  <c r="S1306" i="2"/>
  <c r="L4132" i="3"/>
  <c r="N4132" i="3"/>
  <c r="L4131" i="3"/>
  <c r="N4131" i="3"/>
  <c r="L4130" i="3"/>
  <c r="N4130" i="3"/>
  <c r="K1305" i="2"/>
  <c r="N1305" i="2"/>
  <c r="O1305" i="2"/>
  <c r="P1305" i="2"/>
  <c r="S1305" i="2"/>
  <c r="L4129" i="3"/>
  <c r="N4129" i="3"/>
  <c r="L4128" i="3"/>
  <c r="N4128" i="3"/>
  <c r="L4127" i="3"/>
  <c r="N4127" i="3"/>
  <c r="L4126" i="3"/>
  <c r="N4126" i="3"/>
  <c r="K1304" i="2"/>
  <c r="N1304" i="2"/>
  <c r="O1304" i="2"/>
  <c r="P1304" i="2"/>
  <c r="S1304" i="2"/>
  <c r="L4125" i="3"/>
  <c r="N4125" i="3"/>
  <c r="K1303" i="2"/>
  <c r="N1303" i="2"/>
  <c r="O1303" i="2"/>
  <c r="P1303" i="2"/>
  <c r="S1303" i="2"/>
  <c r="L4124" i="3"/>
  <c r="N4124" i="3"/>
  <c r="L247" i="4"/>
  <c r="M247" i="4"/>
  <c r="N247" i="4"/>
  <c r="L4123" i="3"/>
  <c r="N4123" i="3"/>
  <c r="L4122" i="3"/>
  <c r="N4122" i="3"/>
  <c r="L4121" i="3"/>
  <c r="N4121" i="3"/>
  <c r="L4120" i="3"/>
  <c r="N4120" i="3"/>
  <c r="L4119" i="3"/>
  <c r="N4119" i="3"/>
  <c r="K1302" i="2"/>
  <c r="N1302" i="2"/>
  <c r="O1302" i="2"/>
  <c r="P1302" i="2"/>
  <c r="S1302" i="2"/>
  <c r="L4118" i="3"/>
  <c r="N4118" i="3"/>
  <c r="L4117" i="3"/>
  <c r="N4117" i="3"/>
  <c r="L4116" i="3"/>
  <c r="N4116" i="3"/>
  <c r="L4115" i="3"/>
  <c r="N4115" i="3"/>
  <c r="K1301" i="2"/>
  <c r="N1301" i="2"/>
  <c r="O1301" i="2"/>
  <c r="P1301" i="2"/>
  <c r="S1301" i="2"/>
  <c r="L4114" i="3"/>
  <c r="N4114" i="3"/>
  <c r="L4113" i="3"/>
  <c r="N4113" i="3"/>
  <c r="L4112" i="3"/>
  <c r="N4112" i="3"/>
  <c r="L4111" i="3"/>
  <c r="N4111" i="3"/>
  <c r="L4110" i="3"/>
  <c r="N4110" i="3"/>
  <c r="L241" i="5"/>
  <c r="K1300" i="2"/>
  <c r="M1300" i="2" s="1"/>
  <c r="N1300" i="2"/>
  <c r="O1300" i="2"/>
  <c r="P1300" i="2"/>
  <c r="S1300" i="2"/>
  <c r="L4109" i="3"/>
  <c r="N4109" i="3"/>
  <c r="L4108" i="3"/>
  <c r="N4108" i="3"/>
  <c r="L4107" i="3"/>
  <c r="N4107" i="3"/>
  <c r="L4106" i="3"/>
  <c r="N4106" i="3"/>
  <c r="K1299" i="2"/>
  <c r="M1299" i="2" s="1"/>
  <c r="N1299" i="2"/>
  <c r="O1299" i="2"/>
  <c r="P1299" i="2"/>
  <c r="S1299" i="2"/>
  <c r="L4105" i="3"/>
  <c r="N4105" i="3"/>
  <c r="L4104" i="3"/>
  <c r="N4104" i="3"/>
  <c r="L4103" i="3"/>
  <c r="N4103" i="3"/>
  <c r="L4102" i="3"/>
  <c r="N4102" i="3"/>
  <c r="L4101" i="3"/>
  <c r="N4101" i="3"/>
  <c r="K1298" i="2"/>
  <c r="M1298" i="2" s="1"/>
  <c r="N1298" i="2"/>
  <c r="O1298" i="2"/>
  <c r="P1298" i="2"/>
  <c r="S1298" i="2"/>
  <c r="L4100" i="3"/>
  <c r="N4100" i="3"/>
  <c r="L4099" i="3"/>
  <c r="N4099" i="3"/>
  <c r="L4098" i="3"/>
  <c r="N4098" i="3"/>
  <c r="L4097" i="3"/>
  <c r="N4097" i="3"/>
  <c r="K1297" i="2"/>
  <c r="M1297" i="2" s="1"/>
  <c r="N1297" i="2"/>
  <c r="O1297" i="2"/>
  <c r="P1297" i="2"/>
  <c r="S1297" i="2"/>
  <c r="L4096" i="3"/>
  <c r="N4096" i="3"/>
  <c r="L4095" i="3"/>
  <c r="N4095" i="3"/>
  <c r="K1296" i="2"/>
  <c r="M1296" i="2" s="1"/>
  <c r="N1296" i="2"/>
  <c r="O1296" i="2"/>
  <c r="P1296" i="2"/>
  <c r="S1296" i="2"/>
  <c r="L4094" i="3"/>
  <c r="N4094" i="3"/>
  <c r="L4093" i="3"/>
  <c r="N4093" i="3"/>
  <c r="L4092" i="3"/>
  <c r="N4092" i="3"/>
  <c r="L246" i="4"/>
  <c r="M246" i="4"/>
  <c r="N246" i="4"/>
  <c r="L4091" i="3"/>
  <c r="N4091" i="3"/>
  <c r="L4090" i="3"/>
  <c r="N4090" i="3"/>
  <c r="K1295" i="2"/>
  <c r="N1295" i="2"/>
  <c r="O1295" i="2"/>
  <c r="P1295" i="2"/>
  <c r="S1295" i="2"/>
  <c r="L4089" i="3"/>
  <c r="N4089" i="3"/>
  <c r="L4088" i="3"/>
  <c r="N4088" i="3"/>
  <c r="L4087" i="3"/>
  <c r="N4087" i="3"/>
  <c r="L4086" i="3"/>
  <c r="N4086" i="3"/>
  <c r="L4085" i="3"/>
  <c r="N4085" i="3"/>
  <c r="L4084" i="3"/>
  <c r="N4084" i="3"/>
  <c r="L4083" i="3"/>
  <c r="N4083" i="3"/>
  <c r="L4082" i="3"/>
  <c r="N4082" i="3"/>
  <c r="L4081" i="3"/>
  <c r="N4081" i="3"/>
  <c r="L4080" i="3"/>
  <c r="N4080" i="3"/>
  <c r="L4079" i="3"/>
  <c r="N4079" i="3"/>
  <c r="L240" i="5"/>
  <c r="L4078" i="3"/>
  <c r="N4078" i="3"/>
  <c r="K1294" i="2"/>
  <c r="M1294" i="2" s="1"/>
  <c r="N1294" i="2"/>
  <c r="O1294" i="2"/>
  <c r="P1294" i="2"/>
  <c r="S1294" i="2"/>
  <c r="L245" i="4"/>
  <c r="M245" i="4"/>
  <c r="N245" i="4"/>
  <c r="L4077" i="3"/>
  <c r="N4077" i="3"/>
  <c r="L4076" i="3"/>
  <c r="N4076" i="3"/>
  <c r="L4075" i="3"/>
  <c r="N4075" i="3"/>
  <c r="L4074" i="3"/>
  <c r="N4074" i="3"/>
  <c r="L4073" i="3"/>
  <c r="N4073" i="3"/>
  <c r="L4072" i="3"/>
  <c r="N4072" i="3"/>
  <c r="K1293" i="2"/>
  <c r="M1293" i="2" s="1"/>
  <c r="N1293" i="2"/>
  <c r="O1293" i="2"/>
  <c r="P1293" i="2"/>
  <c r="S1293" i="2"/>
  <c r="L4071" i="3"/>
  <c r="N4071" i="3"/>
  <c r="L4070" i="3"/>
  <c r="N4070" i="3"/>
  <c r="L4069" i="3"/>
  <c r="N4069" i="3"/>
  <c r="K1292" i="2"/>
  <c r="M1292" i="2" s="1"/>
  <c r="N1292" i="2"/>
  <c r="O1292" i="2"/>
  <c r="P1292" i="2"/>
  <c r="S1292" i="2"/>
  <c r="L4068" i="3"/>
  <c r="N4068" i="3"/>
  <c r="L4067" i="3"/>
  <c r="N4067" i="3"/>
  <c r="L4066" i="3"/>
  <c r="N4066" i="3"/>
  <c r="L4065" i="3"/>
  <c r="N4065" i="3"/>
  <c r="L4064" i="3"/>
  <c r="N4064" i="3"/>
  <c r="L4063" i="3"/>
  <c r="N4063" i="3"/>
  <c r="L4062" i="3"/>
  <c r="N4062" i="3"/>
  <c r="K1291" i="2"/>
  <c r="M1291" i="2" s="1"/>
  <c r="N1291" i="2"/>
  <c r="O1291" i="2"/>
  <c r="P1291" i="2"/>
  <c r="S1291" i="2"/>
  <c r="L4061" i="3"/>
  <c r="N4061" i="3"/>
  <c r="L4060" i="3"/>
  <c r="N4060" i="3"/>
  <c r="L4059" i="3"/>
  <c r="N4059" i="3"/>
  <c r="L4058" i="3"/>
  <c r="N4058" i="3"/>
  <c r="L4057" i="3"/>
  <c r="N4057" i="3"/>
  <c r="K1290" i="2"/>
  <c r="N1290" i="2"/>
  <c r="O1290" i="2"/>
  <c r="P1290" i="2"/>
  <c r="S1290" i="2"/>
  <c r="L4056" i="3"/>
  <c r="N4056" i="3"/>
  <c r="L244" i="4"/>
  <c r="M244" i="4"/>
  <c r="O244" i="4" s="1"/>
  <c r="N244" i="4"/>
  <c r="L4055" i="3"/>
  <c r="N4055" i="3"/>
  <c r="K1289" i="2"/>
  <c r="M1289" i="2" s="1"/>
  <c r="N1289" i="2"/>
  <c r="O1289" i="2"/>
  <c r="P1289" i="2"/>
  <c r="S1289" i="2"/>
  <c r="L4054" i="3"/>
  <c r="N4054" i="3"/>
  <c r="L243" i="4"/>
  <c r="M243" i="4"/>
  <c r="N243" i="4"/>
  <c r="L242" i="4"/>
  <c r="M242" i="4"/>
  <c r="N242" i="4"/>
  <c r="L4053" i="3"/>
  <c r="N4053" i="3"/>
  <c r="L4052" i="3"/>
  <c r="N4052" i="3"/>
  <c r="L4051" i="3"/>
  <c r="N4051" i="3"/>
  <c r="L4050" i="3"/>
  <c r="N4050" i="3"/>
  <c r="K1288" i="2"/>
  <c r="N1288" i="2"/>
  <c r="O1288" i="2"/>
  <c r="P1288" i="2"/>
  <c r="S1288" i="2"/>
  <c r="L4049" i="3"/>
  <c r="N4049" i="3"/>
  <c r="L4048" i="3"/>
  <c r="N4048" i="3"/>
  <c r="L4047" i="3"/>
  <c r="N4047" i="3"/>
  <c r="L239" i="5"/>
  <c r="K1287" i="2"/>
  <c r="N1287" i="2"/>
  <c r="O1287" i="2"/>
  <c r="P1287" i="2"/>
  <c r="S1287" i="2"/>
  <c r="L4046" i="3"/>
  <c r="N4046" i="3"/>
  <c r="L4045" i="3"/>
  <c r="N4045" i="3"/>
  <c r="L4044" i="3"/>
  <c r="N4044" i="3"/>
  <c r="K1286" i="2"/>
  <c r="N1286" i="2"/>
  <c r="O1286" i="2"/>
  <c r="P1286" i="2"/>
  <c r="S1286" i="2"/>
  <c r="L4043" i="3"/>
  <c r="N4043" i="3"/>
  <c r="L4042" i="3"/>
  <c r="N4042" i="3"/>
  <c r="L4041" i="3"/>
  <c r="N4041" i="3"/>
  <c r="L4040" i="3"/>
  <c r="N4040" i="3"/>
  <c r="L4039" i="3"/>
  <c r="N4039" i="3"/>
  <c r="L4038" i="3"/>
  <c r="N4038" i="3"/>
  <c r="K1285" i="2"/>
  <c r="M1285" i="2" s="1"/>
  <c r="N1285" i="2"/>
  <c r="O1285" i="2"/>
  <c r="P1285" i="2"/>
  <c r="S1285" i="2"/>
  <c r="L4037" i="3"/>
  <c r="N4037" i="3"/>
  <c r="L4036" i="3"/>
  <c r="N4036" i="3"/>
  <c r="L4035" i="3"/>
  <c r="N4035" i="3"/>
  <c r="L4034" i="3"/>
  <c r="N4034" i="3"/>
  <c r="L4033" i="3"/>
  <c r="N4033" i="3"/>
  <c r="L4032" i="3"/>
  <c r="N4032" i="3"/>
  <c r="K1284" i="2"/>
  <c r="N1284" i="2"/>
  <c r="O1284" i="2"/>
  <c r="P1284" i="2"/>
  <c r="S1284" i="2"/>
  <c r="L4031" i="3"/>
  <c r="N4031" i="3"/>
  <c r="L241" i="4"/>
  <c r="M241" i="4"/>
  <c r="O241" i="4" s="1"/>
  <c r="N241" i="4"/>
  <c r="L4030" i="3"/>
  <c r="N4030" i="3"/>
  <c r="L4029" i="3"/>
  <c r="N4029" i="3"/>
  <c r="L4028" i="3"/>
  <c r="N4028" i="3"/>
  <c r="K1283" i="2"/>
  <c r="N1283" i="2"/>
  <c r="O1283" i="2"/>
  <c r="P1283" i="2"/>
  <c r="S1283" i="2"/>
  <c r="L4027" i="3"/>
  <c r="N4027" i="3"/>
  <c r="L4026" i="3"/>
  <c r="N4026" i="3"/>
  <c r="L4025" i="3"/>
  <c r="N4025" i="3"/>
  <c r="L4024" i="3"/>
  <c r="N4024" i="3"/>
  <c r="L4023" i="3"/>
  <c r="N4023" i="3"/>
  <c r="L4022" i="3"/>
  <c r="N4022" i="3"/>
  <c r="L4021" i="3"/>
  <c r="N4021" i="3"/>
  <c r="L238" i="5"/>
  <c r="K1282" i="2"/>
  <c r="M1282" i="2" s="1"/>
  <c r="N1282" i="2"/>
  <c r="O1282" i="2"/>
  <c r="P1282" i="2"/>
  <c r="S1282" i="2"/>
  <c r="L4020" i="3"/>
  <c r="N4020" i="3"/>
  <c r="L240" i="4"/>
  <c r="M240" i="4"/>
  <c r="O240" i="4" s="1"/>
  <c r="N240" i="4"/>
  <c r="K1280" i="2"/>
  <c r="M1280" i="2" s="1"/>
  <c r="N1280" i="2"/>
  <c r="O1280" i="2"/>
  <c r="P1280" i="2"/>
  <c r="S1280" i="2"/>
  <c r="L4018" i="3"/>
  <c r="N4018" i="3"/>
  <c r="M65" i="6"/>
  <c r="K1281" i="2"/>
  <c r="N1281" i="2"/>
  <c r="O1281" i="2"/>
  <c r="P1281" i="2"/>
  <c r="S1281" i="2"/>
  <c r="L4019" i="3"/>
  <c r="N4019" i="3"/>
  <c r="L4017" i="3"/>
  <c r="N4017" i="3"/>
  <c r="L4016" i="3"/>
  <c r="N4016" i="3"/>
  <c r="L4015" i="3"/>
  <c r="N4015" i="3"/>
  <c r="L4014" i="3"/>
  <c r="N4014" i="3"/>
  <c r="L4013" i="3"/>
  <c r="N4013" i="3"/>
  <c r="L4012" i="3"/>
  <c r="N4012" i="3"/>
  <c r="K1279" i="2"/>
  <c r="M1279" i="2" s="1"/>
  <c r="N1279" i="2"/>
  <c r="O1279" i="2"/>
  <c r="P1279" i="2"/>
  <c r="S1279" i="2"/>
  <c r="L4011" i="3"/>
  <c r="N4011" i="3"/>
  <c r="L4010" i="3"/>
  <c r="N4010" i="3"/>
  <c r="L4009" i="3"/>
  <c r="N4009" i="3"/>
  <c r="L4008" i="3"/>
  <c r="N4008" i="3"/>
  <c r="L4007" i="3"/>
  <c r="N4007" i="3"/>
  <c r="K1278" i="2"/>
  <c r="M1278" i="2" s="1"/>
  <c r="N1278" i="2"/>
  <c r="O1278" i="2"/>
  <c r="P1278" i="2"/>
  <c r="S1278" i="2"/>
  <c r="L4006" i="3"/>
  <c r="N4006" i="3"/>
  <c r="K1277" i="2"/>
  <c r="N1277" i="2"/>
  <c r="O1277" i="2"/>
  <c r="P1277" i="2"/>
  <c r="S1277" i="2"/>
  <c r="L4005" i="3"/>
  <c r="N4005" i="3"/>
  <c r="L4004" i="3"/>
  <c r="N4004" i="3"/>
  <c r="L4003" i="3"/>
  <c r="N4003" i="3"/>
  <c r="L237" i="5"/>
  <c r="K1276" i="2"/>
  <c r="M1276" i="2" s="1"/>
  <c r="N1276" i="2"/>
  <c r="O1276" i="2"/>
  <c r="P1276" i="2"/>
  <c r="S1276" i="2"/>
  <c r="L4002" i="3"/>
  <c r="N4002" i="3"/>
  <c r="L4001" i="3"/>
  <c r="N4001" i="3"/>
  <c r="L239" i="4"/>
  <c r="M239" i="4"/>
  <c r="O239" i="4" s="1"/>
  <c r="N239" i="4"/>
  <c r="L4000" i="3"/>
  <c r="N4000" i="3"/>
  <c r="L238" i="4"/>
  <c r="M238" i="4"/>
  <c r="N238" i="4"/>
  <c r="L237" i="4"/>
  <c r="M237" i="4"/>
  <c r="N237" i="4"/>
  <c r="L3999" i="3"/>
  <c r="N3999" i="3"/>
  <c r="L3998" i="3"/>
  <c r="N3998" i="3"/>
  <c r="L3997" i="3"/>
  <c r="N3997" i="3"/>
  <c r="L3996" i="3"/>
  <c r="N3996" i="3"/>
  <c r="L3995" i="3"/>
  <c r="N3995" i="3"/>
  <c r="L3994" i="3"/>
  <c r="N3994" i="3"/>
  <c r="L3993" i="3"/>
  <c r="N3993" i="3"/>
  <c r="L3992" i="3"/>
  <c r="N3992" i="3"/>
  <c r="L3991" i="3"/>
  <c r="N3991" i="3"/>
  <c r="L3990" i="3"/>
  <c r="N3990" i="3"/>
  <c r="L3989" i="3"/>
  <c r="N3989" i="3"/>
  <c r="L3988" i="3"/>
  <c r="N3988" i="3"/>
  <c r="L3987" i="3"/>
  <c r="N3987" i="3"/>
  <c r="L236" i="5"/>
  <c r="L3986" i="3"/>
  <c r="N3986" i="3"/>
  <c r="K1275" i="2"/>
  <c r="M1275" i="2" s="1"/>
  <c r="N1275" i="2"/>
  <c r="O1275" i="2"/>
  <c r="P1275" i="2"/>
  <c r="S1275" i="2"/>
  <c r="L236" i="4"/>
  <c r="M236" i="4"/>
  <c r="N236" i="4"/>
  <c r="L3985" i="3"/>
  <c r="N3985" i="3"/>
  <c r="L3984" i="3"/>
  <c r="N3984" i="3"/>
  <c r="L3983" i="3"/>
  <c r="N3983" i="3"/>
  <c r="L3982" i="3"/>
  <c r="N3982" i="3"/>
  <c r="K1274" i="2"/>
  <c r="N1274" i="2"/>
  <c r="O1274" i="2"/>
  <c r="P1274" i="2"/>
  <c r="S1274" i="2"/>
  <c r="L3981" i="3"/>
  <c r="N3981" i="3"/>
  <c r="L3980" i="3"/>
  <c r="N3980" i="3"/>
  <c r="L3979" i="3"/>
  <c r="N3979" i="3"/>
  <c r="L3978" i="3"/>
  <c r="N3978" i="3"/>
  <c r="L3977" i="3"/>
  <c r="N3977" i="3"/>
  <c r="L3976" i="3"/>
  <c r="N3976" i="3"/>
  <c r="K1273" i="2"/>
  <c r="M1273" i="2" s="1"/>
  <c r="N1273" i="2"/>
  <c r="O1273" i="2"/>
  <c r="P1273" i="2"/>
  <c r="S1273" i="2"/>
  <c r="L3975" i="3"/>
  <c r="N3975" i="3"/>
  <c r="L3974" i="3"/>
  <c r="N3974" i="3"/>
  <c r="L3973" i="3"/>
  <c r="N3973" i="3"/>
  <c r="L3972" i="3"/>
  <c r="N3972" i="3"/>
  <c r="K1272" i="2"/>
  <c r="M1272" i="2" s="1"/>
  <c r="N1272" i="2"/>
  <c r="O1272" i="2"/>
  <c r="P1272" i="2"/>
  <c r="S1272" i="2"/>
  <c r="L3971" i="3"/>
  <c r="N3971" i="3"/>
  <c r="L235" i="4"/>
  <c r="M235" i="4"/>
  <c r="N235" i="4"/>
  <c r="L3970" i="3"/>
  <c r="N3970" i="3"/>
  <c r="L3969" i="3"/>
  <c r="N3969" i="3"/>
  <c r="L3968" i="3"/>
  <c r="N3968" i="3"/>
  <c r="L3967" i="3"/>
  <c r="N3967" i="3"/>
  <c r="K1271" i="2"/>
  <c r="N1271" i="2"/>
  <c r="O1271" i="2"/>
  <c r="P1271" i="2"/>
  <c r="S1271" i="2"/>
  <c r="L3966" i="3"/>
  <c r="N3966" i="3"/>
  <c r="K1270" i="2"/>
  <c r="M1270" i="2" s="1"/>
  <c r="N1270" i="2"/>
  <c r="O1270" i="2"/>
  <c r="P1270" i="2"/>
  <c r="S1270" i="2"/>
  <c r="L234" i="4"/>
  <c r="M234" i="4"/>
  <c r="N234" i="4"/>
  <c r="L3965" i="3"/>
  <c r="N3965" i="3"/>
  <c r="L235" i="5"/>
  <c r="K1269" i="2"/>
  <c r="M1269" i="2" s="1"/>
  <c r="N1269" i="2"/>
  <c r="O1269" i="2"/>
  <c r="P1269" i="2"/>
  <c r="S1269" i="2"/>
  <c r="L3964" i="3"/>
  <c r="N3964" i="3"/>
  <c r="L3963" i="3"/>
  <c r="N3963" i="3"/>
  <c r="L3962" i="3"/>
  <c r="N3962" i="3"/>
  <c r="L3961" i="3"/>
  <c r="N3961" i="3"/>
  <c r="K1268" i="2"/>
  <c r="M1268" i="2" s="1"/>
  <c r="N1268" i="2"/>
  <c r="O1268" i="2"/>
  <c r="P1268" i="2"/>
  <c r="S1268" i="2"/>
  <c r="L3960" i="3"/>
  <c r="N3960" i="3"/>
  <c r="L3959" i="3"/>
  <c r="N3959" i="3"/>
  <c r="L3958" i="3"/>
  <c r="N3958" i="3"/>
  <c r="K1267" i="2"/>
  <c r="M1267" i="2" s="1"/>
  <c r="N1267" i="2"/>
  <c r="O1267" i="2"/>
  <c r="P1267" i="2"/>
  <c r="S1267" i="2"/>
  <c r="L3957" i="3"/>
  <c r="N3957" i="3"/>
  <c r="L3956" i="3"/>
  <c r="N3956" i="3"/>
  <c r="L233" i="4"/>
  <c r="M233" i="4"/>
  <c r="O233" i="4" s="1"/>
  <c r="N233" i="4"/>
  <c r="L3955" i="3"/>
  <c r="N3955" i="3"/>
  <c r="L3954" i="3"/>
  <c r="N3954" i="3"/>
  <c r="L3953" i="3"/>
  <c r="N3953" i="3"/>
  <c r="L3952" i="3"/>
  <c r="N3952" i="3"/>
  <c r="L3951" i="3"/>
  <c r="N3951" i="3"/>
  <c r="M64" i="6"/>
  <c r="K1266" i="2"/>
  <c r="M1266" i="2" s="1"/>
  <c r="N1266" i="2"/>
  <c r="O1266" i="2"/>
  <c r="P1266" i="2"/>
  <c r="S1266" i="2"/>
  <c r="L3950" i="3"/>
  <c r="N3950" i="3"/>
  <c r="L232" i="4"/>
  <c r="M232" i="4"/>
  <c r="O232" i="4" s="1"/>
  <c r="N232" i="4"/>
  <c r="L3949" i="3"/>
  <c r="N3949" i="3"/>
  <c r="L231" i="4"/>
  <c r="M231" i="4"/>
  <c r="O231" i="4" s="1"/>
  <c r="N231" i="4"/>
  <c r="L3948" i="3"/>
  <c r="N3948" i="3"/>
  <c r="K1265" i="2"/>
  <c r="M1265" i="2" s="1"/>
  <c r="N1265" i="2"/>
  <c r="O1265" i="2"/>
  <c r="P1265" i="2"/>
  <c r="S1265" i="2"/>
  <c r="L3947" i="3"/>
  <c r="N3947" i="3"/>
  <c r="L3946" i="3"/>
  <c r="N3946" i="3"/>
  <c r="L3945" i="3"/>
  <c r="N3945" i="3"/>
  <c r="L3944" i="3"/>
  <c r="N3944" i="3"/>
  <c r="L3943" i="3"/>
  <c r="N3943" i="3"/>
  <c r="L3942" i="3"/>
  <c r="N3942" i="3"/>
  <c r="K1264" i="2"/>
  <c r="M1264" i="2" s="1"/>
  <c r="N1264" i="2"/>
  <c r="O1264" i="2"/>
  <c r="P1264" i="2"/>
  <c r="S1264" i="2"/>
  <c r="L3941" i="3"/>
  <c r="N3941" i="3"/>
  <c r="L3940" i="3"/>
  <c r="N3940" i="3"/>
  <c r="L234" i="5"/>
  <c r="K1263" i="2"/>
  <c r="M1263" i="2" s="1"/>
  <c r="N1263" i="2"/>
  <c r="O1263" i="2"/>
  <c r="P1263" i="2"/>
  <c r="S1263" i="2"/>
  <c r="L3939" i="3"/>
  <c r="N3939" i="3"/>
  <c r="L3938" i="3"/>
  <c r="N3938" i="3"/>
  <c r="L3937" i="3"/>
  <c r="N3937" i="3"/>
  <c r="L3936" i="3"/>
  <c r="N3936" i="3"/>
  <c r="L3935" i="3"/>
  <c r="N3935" i="3"/>
  <c r="L3934" i="3"/>
  <c r="N3934" i="3"/>
  <c r="K1262" i="2"/>
  <c r="M1262" i="2" s="1"/>
  <c r="N1262" i="2"/>
  <c r="O1262" i="2"/>
  <c r="P1262" i="2"/>
  <c r="S1262" i="2"/>
  <c r="L3933" i="3"/>
  <c r="N3933" i="3"/>
  <c r="L3932" i="3"/>
  <c r="N3932" i="3"/>
  <c r="L3931" i="3"/>
  <c r="N3931" i="3"/>
  <c r="L3930" i="3"/>
  <c r="N3930" i="3"/>
  <c r="L3929" i="3"/>
  <c r="N3929" i="3"/>
  <c r="K1261" i="2"/>
  <c r="M1261" i="2" s="1"/>
  <c r="N1261" i="2"/>
  <c r="O1261" i="2"/>
  <c r="P1261" i="2"/>
  <c r="S1261" i="2"/>
  <c r="L3928" i="3"/>
  <c r="N3928" i="3"/>
  <c r="L3927" i="3"/>
  <c r="N3927" i="3"/>
  <c r="L3926" i="3"/>
  <c r="N3926" i="3"/>
  <c r="L3925" i="3"/>
  <c r="N3925" i="3"/>
  <c r="L3924" i="3"/>
  <c r="N3924" i="3"/>
  <c r="K1260" i="2"/>
  <c r="M1260" i="2" s="1"/>
  <c r="N1260" i="2"/>
  <c r="O1260" i="2"/>
  <c r="P1260" i="2"/>
  <c r="S1260" i="2"/>
  <c r="L3923" i="3"/>
  <c r="N3923" i="3"/>
  <c r="L230" i="4"/>
  <c r="M230" i="4"/>
  <c r="O230" i="4" s="1"/>
  <c r="N230" i="4"/>
  <c r="L229" i="4"/>
  <c r="M229" i="4"/>
  <c r="N229" i="4"/>
  <c r="K1259" i="2"/>
  <c r="M1259" i="2" s="1"/>
  <c r="N1259" i="2"/>
  <c r="O1259" i="2"/>
  <c r="P1259" i="2"/>
  <c r="S1259" i="2"/>
  <c r="L3922" i="3"/>
  <c r="N3922" i="3"/>
  <c r="L3921" i="3"/>
  <c r="N3921" i="3"/>
  <c r="L3920" i="3"/>
  <c r="N3920" i="3"/>
  <c r="K1258" i="2"/>
  <c r="N1258" i="2"/>
  <c r="O1258" i="2"/>
  <c r="P1258" i="2"/>
  <c r="S1258" i="2"/>
  <c r="L3919" i="3"/>
  <c r="N3919" i="3"/>
  <c r="L3918" i="3"/>
  <c r="N3918" i="3"/>
  <c r="K1257" i="2"/>
  <c r="M1257" i="2" s="1"/>
  <c r="N1257" i="2"/>
  <c r="O1257" i="2"/>
  <c r="P1257" i="2"/>
  <c r="S1257" i="2"/>
  <c r="L3917" i="3"/>
  <c r="N3917" i="3"/>
  <c r="L3916" i="3"/>
  <c r="N3916" i="3"/>
  <c r="L3915" i="3"/>
  <c r="N3915" i="3"/>
  <c r="L3914" i="3"/>
  <c r="N3914" i="3"/>
  <c r="L233" i="5"/>
  <c r="K1256" i="2"/>
  <c r="M1256" i="2" s="1"/>
  <c r="N1256" i="2"/>
  <c r="O1256" i="2"/>
  <c r="P1256" i="2"/>
  <c r="S1256" i="2"/>
  <c r="L3913" i="3"/>
  <c r="N3913" i="3"/>
  <c r="K1255" i="2"/>
  <c r="M1255" i="2" s="1"/>
  <c r="N1255" i="2"/>
  <c r="O1255" i="2"/>
  <c r="P1255" i="2"/>
  <c r="S1255" i="2"/>
  <c r="L3912" i="3"/>
  <c r="N3912" i="3"/>
  <c r="L3911" i="3"/>
  <c r="N3911" i="3"/>
  <c r="L3910" i="3"/>
  <c r="N3910" i="3"/>
  <c r="L3909" i="3"/>
  <c r="N3909" i="3"/>
  <c r="L3908" i="3"/>
  <c r="N3908" i="3"/>
  <c r="L3907" i="3"/>
  <c r="N3907" i="3"/>
  <c r="L3906" i="3"/>
  <c r="N3906" i="3"/>
  <c r="L3905" i="3"/>
  <c r="N3905" i="3"/>
  <c r="L3904" i="3"/>
  <c r="N3904" i="3"/>
  <c r="L3903" i="3"/>
  <c r="N3903" i="3"/>
  <c r="L3902" i="3"/>
  <c r="N3902" i="3"/>
  <c r="L3901" i="3"/>
  <c r="N3901" i="3"/>
  <c r="L3900" i="3"/>
  <c r="N3900" i="3"/>
  <c r="K1254" i="2"/>
  <c r="M1254" i="2" s="1"/>
  <c r="N1254" i="2"/>
  <c r="O1254" i="2"/>
  <c r="P1254" i="2"/>
  <c r="S1254" i="2"/>
  <c r="L3899" i="3"/>
  <c r="N3899" i="3"/>
  <c r="L3898" i="3"/>
  <c r="N3898" i="3"/>
  <c r="L3897" i="3"/>
  <c r="N3897" i="3"/>
  <c r="K1253" i="2"/>
  <c r="M1253" i="2" s="1"/>
  <c r="N1253" i="2"/>
  <c r="O1253" i="2"/>
  <c r="P1253" i="2"/>
  <c r="S1253" i="2"/>
  <c r="L3896" i="3"/>
  <c r="N3896" i="3"/>
  <c r="L228" i="4"/>
  <c r="M228" i="4"/>
  <c r="N228" i="4"/>
  <c r="K1252" i="2"/>
  <c r="M1252" i="2" s="1"/>
  <c r="N1252" i="2"/>
  <c r="O1252" i="2"/>
  <c r="P1252" i="2"/>
  <c r="S1252" i="2"/>
  <c r="L3895" i="3"/>
  <c r="N3895" i="3"/>
  <c r="L3894" i="3"/>
  <c r="N3894" i="3"/>
  <c r="L3893" i="3"/>
  <c r="N3893" i="3"/>
  <c r="L3892" i="3"/>
  <c r="N3892" i="3"/>
  <c r="L3891" i="3"/>
  <c r="N3891" i="3"/>
  <c r="L3890" i="3"/>
  <c r="N3890" i="3"/>
  <c r="K1251" i="2"/>
  <c r="N1251" i="2"/>
  <c r="O1251" i="2"/>
  <c r="P1251" i="2"/>
  <c r="S1251" i="2"/>
  <c r="L227" i="4"/>
  <c r="M227" i="4"/>
  <c r="N227" i="4"/>
  <c r="L3889" i="3"/>
  <c r="N3889" i="3"/>
  <c r="L232" i="5"/>
  <c r="K1250" i="2"/>
  <c r="M1250" i="2" s="1"/>
  <c r="N1250" i="2"/>
  <c r="O1250" i="2"/>
  <c r="P1250" i="2"/>
  <c r="S1250" i="2"/>
  <c r="L3888" i="3"/>
  <c r="N3888" i="3"/>
  <c r="L3887" i="3"/>
  <c r="N3887" i="3"/>
  <c r="L3886" i="3"/>
  <c r="N3886" i="3"/>
  <c r="L3885" i="3"/>
  <c r="N3885" i="3"/>
  <c r="K1249" i="2"/>
  <c r="N1249" i="2"/>
  <c r="O1249" i="2"/>
  <c r="P1249" i="2"/>
  <c r="S1249" i="2"/>
  <c r="L3884" i="3"/>
  <c r="N3884" i="3"/>
  <c r="L3883" i="3"/>
  <c r="N3883" i="3"/>
  <c r="L3882" i="3"/>
  <c r="N3882" i="3"/>
  <c r="K1248" i="2"/>
  <c r="M1248" i="2" s="1"/>
  <c r="N1248" i="2"/>
  <c r="O1248" i="2"/>
  <c r="P1248" i="2"/>
  <c r="S1248" i="2"/>
  <c r="L3881" i="3"/>
  <c r="N3881" i="3"/>
  <c r="L3880" i="3"/>
  <c r="N3880" i="3"/>
  <c r="L3879" i="3"/>
  <c r="N3879" i="3"/>
  <c r="L3878" i="3"/>
  <c r="N3878" i="3"/>
  <c r="K1247" i="2"/>
  <c r="N1247" i="2"/>
  <c r="O1247" i="2"/>
  <c r="P1247" i="2"/>
  <c r="S1247" i="2"/>
  <c r="L3877" i="3"/>
  <c r="N3877" i="3"/>
  <c r="L3876" i="3"/>
  <c r="N3876" i="3"/>
  <c r="L3875" i="3"/>
  <c r="N3875" i="3"/>
  <c r="L3874" i="3"/>
  <c r="N3874" i="3"/>
  <c r="K1246" i="2"/>
  <c r="M1246" i="2" s="1"/>
  <c r="N1246" i="2"/>
  <c r="O1246" i="2"/>
  <c r="P1246" i="2"/>
  <c r="S1246" i="2"/>
  <c r="L3873" i="3"/>
  <c r="N3873" i="3"/>
  <c r="L226" i="4"/>
  <c r="M226" i="4"/>
  <c r="N226" i="4"/>
  <c r="L3872" i="3"/>
  <c r="N3872" i="3"/>
  <c r="L3871" i="3"/>
  <c r="N3871" i="3"/>
  <c r="L3870" i="3"/>
  <c r="N3870" i="3"/>
  <c r="K1245" i="2"/>
  <c r="M1245" i="2" s="1"/>
  <c r="N1245" i="2"/>
  <c r="O1245" i="2"/>
  <c r="P1245" i="2"/>
  <c r="S1245" i="2"/>
  <c r="L3869" i="3"/>
  <c r="N3869" i="3"/>
  <c r="L3868" i="3"/>
  <c r="N3868" i="3"/>
  <c r="L3867" i="3"/>
  <c r="N3867" i="3"/>
  <c r="L3866" i="3"/>
  <c r="N3866" i="3"/>
  <c r="L231" i="5"/>
  <c r="K1244" i="2"/>
  <c r="M1244" i="2" s="1"/>
  <c r="N1244" i="2"/>
  <c r="O1244" i="2"/>
  <c r="P1244" i="2"/>
  <c r="S1244" i="2"/>
  <c r="L3865" i="3"/>
  <c r="N3865" i="3"/>
  <c r="L3864" i="3"/>
  <c r="N3864" i="3"/>
  <c r="L3863" i="3"/>
  <c r="N3863" i="3"/>
  <c r="L3862" i="3"/>
  <c r="N3862" i="3"/>
  <c r="L3861" i="3"/>
  <c r="N3861" i="3"/>
  <c r="L3860" i="3"/>
  <c r="N3860" i="3"/>
  <c r="L3859" i="3"/>
  <c r="N3859" i="3"/>
  <c r="L3858" i="3"/>
  <c r="N3858" i="3"/>
  <c r="L3857" i="3"/>
  <c r="N3857" i="3"/>
  <c r="L3856" i="3"/>
  <c r="N3856" i="3"/>
  <c r="K1243" i="2"/>
  <c r="M1243" i="2" s="1"/>
  <c r="N1243" i="2"/>
  <c r="O1243" i="2"/>
  <c r="P1243" i="2"/>
  <c r="S1243" i="2"/>
  <c r="L3855" i="3"/>
  <c r="N3855" i="3"/>
  <c r="L3854" i="3"/>
  <c r="N3854" i="3"/>
  <c r="L3853" i="3"/>
  <c r="N3853" i="3"/>
  <c r="K1242" i="2"/>
  <c r="M1242" i="2" s="1"/>
  <c r="N1242" i="2"/>
  <c r="O1242" i="2"/>
  <c r="P1242" i="2"/>
  <c r="S1242" i="2"/>
  <c r="L3852" i="3"/>
  <c r="N3852" i="3"/>
  <c r="L3845" i="3"/>
  <c r="N3845" i="3"/>
  <c r="L3851" i="3"/>
  <c r="N3851" i="3"/>
  <c r="L3850" i="3"/>
  <c r="N3850" i="3"/>
  <c r="K1241" i="2"/>
  <c r="M1241" i="2" s="1"/>
  <c r="N1241" i="2"/>
  <c r="O1241" i="2"/>
  <c r="P1241" i="2"/>
  <c r="S1241" i="2"/>
  <c r="L3849" i="3"/>
  <c r="N3849" i="3"/>
  <c r="L225" i="4"/>
  <c r="M225" i="4"/>
  <c r="N225" i="4"/>
  <c r="L3848" i="3"/>
  <c r="N3848" i="3"/>
  <c r="L3847" i="3"/>
  <c r="N3847" i="3"/>
  <c r="K1240" i="2"/>
  <c r="M1240" i="2" s="1"/>
  <c r="N1240" i="2"/>
  <c r="O1240" i="2"/>
  <c r="P1240" i="2"/>
  <c r="S1240" i="2"/>
  <c r="L3846" i="3"/>
  <c r="N3846" i="3"/>
  <c r="L224" i="4"/>
  <c r="M224" i="4"/>
  <c r="O224" i="4" s="1"/>
  <c r="N224" i="4"/>
  <c r="L3844" i="3"/>
  <c r="N3844" i="3"/>
  <c r="L3843" i="3"/>
  <c r="N3843" i="3"/>
  <c r="L3842" i="3"/>
  <c r="N3842" i="3"/>
  <c r="L3841" i="3"/>
  <c r="N3841" i="3"/>
  <c r="L3840" i="3"/>
  <c r="N3840" i="3"/>
  <c r="M63" i="6"/>
  <c r="K1239" i="2"/>
  <c r="N1239" i="2"/>
  <c r="O1239" i="2"/>
  <c r="P1239" i="2"/>
  <c r="S1239" i="2"/>
  <c r="L3839" i="3"/>
  <c r="N3839" i="3"/>
  <c r="L3838" i="3"/>
  <c r="N3838" i="3"/>
  <c r="L230" i="5"/>
  <c r="K1238" i="2"/>
  <c r="M1238" i="2" s="1"/>
  <c r="N1238" i="2"/>
  <c r="O1238" i="2"/>
  <c r="P1238" i="2"/>
  <c r="S1238" i="2"/>
  <c r="L3837" i="3"/>
  <c r="N3837" i="3"/>
  <c r="L3836" i="3"/>
  <c r="N3836" i="3"/>
  <c r="L3835" i="3"/>
  <c r="N3835" i="3"/>
  <c r="L3834" i="3"/>
  <c r="N3834" i="3"/>
  <c r="L3833" i="3"/>
  <c r="N3833" i="3"/>
  <c r="K1237" i="2"/>
  <c r="M1237" i="2" s="1"/>
  <c r="N1237" i="2"/>
  <c r="O1237" i="2"/>
  <c r="P1237" i="2"/>
  <c r="S1237" i="2"/>
  <c r="L3832" i="3"/>
  <c r="N3832" i="3"/>
  <c r="L3831" i="3"/>
  <c r="N3831" i="3"/>
  <c r="L3830" i="3"/>
  <c r="N3830" i="3"/>
  <c r="L3829" i="3"/>
  <c r="N3829" i="3"/>
  <c r="L3828" i="3"/>
  <c r="N3828" i="3"/>
  <c r="L3827" i="3"/>
  <c r="N3827" i="3"/>
  <c r="L3826" i="3"/>
  <c r="N3826" i="3"/>
  <c r="L3825" i="3"/>
  <c r="N3825" i="3"/>
  <c r="L3824" i="3"/>
  <c r="N3824" i="3"/>
  <c r="L3823" i="3"/>
  <c r="N3823" i="3"/>
  <c r="L3822" i="3"/>
  <c r="N3822" i="3"/>
  <c r="K1236" i="2"/>
  <c r="M1236" i="2" s="1"/>
  <c r="N1236" i="2"/>
  <c r="O1236" i="2"/>
  <c r="P1236" i="2"/>
  <c r="S1236" i="2"/>
  <c r="L3821" i="3"/>
  <c r="N3821" i="3"/>
  <c r="L223" i="4"/>
  <c r="M223" i="4"/>
  <c r="N223" i="4"/>
  <c r="L3820" i="3"/>
  <c r="N3820" i="3"/>
  <c r="L3819" i="3"/>
  <c r="N3819" i="3"/>
  <c r="K1235" i="2"/>
  <c r="M1235" i="2" s="1"/>
  <c r="N1235" i="2"/>
  <c r="O1235" i="2"/>
  <c r="P1235" i="2"/>
  <c r="S1235" i="2"/>
  <c r="L3818" i="3"/>
  <c r="N3818" i="3"/>
  <c r="L3817" i="3"/>
  <c r="N3817" i="3"/>
  <c r="L3816" i="3"/>
  <c r="N3816" i="3"/>
  <c r="K1234" i="2"/>
  <c r="M1234" i="2" s="1"/>
  <c r="N1234" i="2"/>
  <c r="O1234" i="2"/>
  <c r="P1234" i="2"/>
  <c r="S1234" i="2"/>
  <c r="L3815" i="3"/>
  <c r="N3815" i="3"/>
  <c r="L3814" i="3"/>
  <c r="N3814" i="3"/>
  <c r="L3813" i="3"/>
  <c r="N3813" i="3"/>
  <c r="L3812" i="3"/>
  <c r="N3812" i="3"/>
  <c r="L229" i="5"/>
  <c r="K1233" i="2"/>
  <c r="M1233" i="2" s="1"/>
  <c r="N1233" i="2"/>
  <c r="O1233" i="2"/>
  <c r="P1233" i="2"/>
  <c r="S1233" i="2"/>
  <c r="L3811" i="3"/>
  <c r="N3811" i="3"/>
  <c r="L3810" i="3"/>
  <c r="N3810" i="3"/>
  <c r="L3809" i="3"/>
  <c r="N3809" i="3"/>
  <c r="L3808" i="3"/>
  <c r="N3808" i="3"/>
  <c r="L3807" i="3"/>
  <c r="N3807" i="3"/>
  <c r="L3806" i="3"/>
  <c r="N3806" i="3"/>
  <c r="L3805" i="3"/>
  <c r="N3805" i="3"/>
  <c r="K1232" i="2"/>
  <c r="M1232" i="2" s="1"/>
  <c r="N1232" i="2"/>
  <c r="O1232" i="2"/>
  <c r="P1232" i="2"/>
  <c r="S1232" i="2"/>
  <c r="L3804" i="3"/>
  <c r="N3804" i="3"/>
  <c r="K1231" i="2"/>
  <c r="M1231" i="2" s="1"/>
  <c r="N1231" i="2"/>
  <c r="O1231" i="2"/>
  <c r="P1231" i="2"/>
  <c r="S1231" i="2"/>
  <c r="L3803" i="3"/>
  <c r="N3803" i="3"/>
  <c r="L3802" i="3"/>
  <c r="N3802" i="3"/>
  <c r="L3801" i="3"/>
  <c r="N3801" i="3"/>
  <c r="L3800" i="3"/>
  <c r="N3800" i="3"/>
  <c r="K1230" i="2"/>
  <c r="M1230" i="2" s="1"/>
  <c r="N1230" i="2"/>
  <c r="O1230" i="2"/>
  <c r="P1230" i="2"/>
  <c r="S1230" i="2"/>
  <c r="L3799" i="3"/>
  <c r="N3799" i="3"/>
  <c r="K1229" i="2"/>
  <c r="M1229" i="2" s="1"/>
  <c r="N1229" i="2"/>
  <c r="O1229" i="2"/>
  <c r="P1229" i="2"/>
  <c r="S1229" i="2"/>
  <c r="L3798" i="3"/>
  <c r="N3798" i="3"/>
  <c r="L222" i="4"/>
  <c r="M222" i="4"/>
  <c r="O222" i="4" s="1"/>
  <c r="N222" i="4"/>
  <c r="L3797" i="3"/>
  <c r="N3797" i="3"/>
  <c r="K1228" i="2"/>
  <c r="M1228" i="2" s="1"/>
  <c r="N1228" i="2"/>
  <c r="O1228" i="2"/>
  <c r="P1228" i="2"/>
  <c r="S1228" i="2"/>
  <c r="L3796" i="3"/>
  <c r="N3796" i="3"/>
  <c r="L3795" i="3"/>
  <c r="N3795" i="3"/>
  <c r="L3794" i="3"/>
  <c r="N3794" i="3"/>
  <c r="K1227" i="2"/>
  <c r="M1227" i="2" s="1"/>
  <c r="N1227" i="2"/>
  <c r="O1227" i="2"/>
  <c r="P1227" i="2"/>
  <c r="S1227" i="2"/>
  <c r="L3793" i="3"/>
  <c r="N3793" i="3"/>
  <c r="L3792" i="3"/>
  <c r="N3792" i="3"/>
  <c r="L3791" i="3"/>
  <c r="N3791" i="3"/>
  <c r="L3790" i="3"/>
  <c r="N3790" i="3"/>
  <c r="L3789" i="3"/>
  <c r="N3789" i="3"/>
  <c r="L3788" i="3"/>
  <c r="N3788" i="3"/>
  <c r="L228" i="5"/>
  <c r="K1226" i="2"/>
  <c r="M1226" i="2" s="1"/>
  <c r="N1226" i="2"/>
  <c r="O1226" i="2"/>
  <c r="P1226" i="2"/>
  <c r="S1226" i="2"/>
  <c r="L3787" i="3"/>
  <c r="N3787" i="3"/>
  <c r="L3786" i="3"/>
  <c r="N3786" i="3"/>
  <c r="L3785" i="3"/>
  <c r="N3785" i="3"/>
  <c r="L3784" i="3"/>
  <c r="N3784" i="3"/>
  <c r="K1225" i="2"/>
  <c r="M1225" i="2" s="1"/>
  <c r="N1225" i="2"/>
  <c r="O1225" i="2"/>
  <c r="P1225" i="2"/>
  <c r="S1225" i="2"/>
  <c r="L3783" i="3"/>
  <c r="N3783" i="3"/>
  <c r="L3782" i="3"/>
  <c r="N3782" i="3"/>
  <c r="L3781" i="3"/>
  <c r="N3781" i="3"/>
  <c r="L3780" i="3"/>
  <c r="N3780" i="3"/>
  <c r="K1224" i="2"/>
  <c r="M1224" i="2" s="1"/>
  <c r="N1224" i="2"/>
  <c r="O1224" i="2"/>
  <c r="P1224" i="2"/>
  <c r="S1224" i="2"/>
  <c r="L3779" i="3"/>
  <c r="N3779" i="3"/>
  <c r="L221" i="4"/>
  <c r="M221" i="4"/>
  <c r="N221" i="4"/>
  <c r="L3778" i="3"/>
  <c r="N3778" i="3"/>
  <c r="L3777" i="3"/>
  <c r="N3777" i="3"/>
  <c r="L3776" i="3"/>
  <c r="N3776" i="3"/>
  <c r="L3775" i="3"/>
  <c r="N3775" i="3"/>
  <c r="K1223" i="2"/>
  <c r="M1223" i="2" s="1"/>
  <c r="N1223" i="2"/>
  <c r="O1223" i="2"/>
  <c r="P1223" i="2"/>
  <c r="S1223" i="2"/>
  <c r="L3774" i="3"/>
  <c r="N3774" i="3"/>
  <c r="L220" i="4"/>
  <c r="M220" i="4"/>
  <c r="O220" i="4" s="1"/>
  <c r="N220" i="4"/>
  <c r="L3773" i="3"/>
  <c r="N3773" i="3"/>
  <c r="K1222" i="2"/>
  <c r="N1222" i="2"/>
  <c r="O1222" i="2"/>
  <c r="P1222" i="2"/>
  <c r="S1222" i="2"/>
  <c r="L3772" i="3"/>
  <c r="N3772" i="3"/>
  <c r="L3771" i="3"/>
  <c r="N3771" i="3"/>
  <c r="L3770" i="3"/>
  <c r="N3770" i="3"/>
  <c r="L3769" i="3"/>
  <c r="N3769" i="3"/>
  <c r="K1221" i="2"/>
  <c r="M1221" i="2" s="1"/>
  <c r="N1221" i="2"/>
  <c r="O1221" i="2"/>
  <c r="P1221" i="2"/>
  <c r="S1221" i="2"/>
  <c r="L3768" i="3"/>
  <c r="N3768" i="3"/>
  <c r="L3767" i="3"/>
  <c r="N3767" i="3"/>
  <c r="L3766" i="3"/>
  <c r="N3766" i="3"/>
  <c r="K1220" i="2"/>
  <c r="M1220" i="2" s="1"/>
  <c r="N1220" i="2"/>
  <c r="O1220" i="2"/>
  <c r="P1220" i="2"/>
  <c r="S1220" i="2"/>
  <c r="L3765" i="3"/>
  <c r="N3765" i="3"/>
  <c r="L3764" i="3"/>
  <c r="N3764" i="3"/>
  <c r="L3763" i="3"/>
  <c r="N3763" i="3"/>
  <c r="L227" i="5"/>
  <c r="K1219" i="2"/>
  <c r="M1219" i="2" s="1"/>
  <c r="N1219" i="2"/>
  <c r="O1219" i="2"/>
  <c r="P1219" i="2"/>
  <c r="S1219" i="2"/>
  <c r="L3762" i="3"/>
  <c r="N3762" i="3"/>
  <c r="L3761" i="3"/>
  <c r="N3761" i="3"/>
  <c r="K1218" i="2"/>
  <c r="M1218" i="2" s="1"/>
  <c r="N1218" i="2"/>
  <c r="O1218" i="2"/>
  <c r="P1218" i="2"/>
  <c r="S1218" i="2"/>
  <c r="L3760" i="3"/>
  <c r="N3760" i="3"/>
  <c r="L3759" i="3"/>
  <c r="N3759" i="3"/>
  <c r="L3758" i="3"/>
  <c r="N3758" i="3"/>
  <c r="K1217" i="2"/>
  <c r="M1217" i="2" s="1"/>
  <c r="N1217" i="2"/>
  <c r="O1217" i="2"/>
  <c r="P1217" i="2"/>
  <c r="S1217" i="2"/>
  <c r="L3757" i="3"/>
  <c r="N3757" i="3"/>
  <c r="K1216" i="2"/>
  <c r="M1216" i="2" s="1"/>
  <c r="N1216" i="2"/>
  <c r="O1216" i="2"/>
  <c r="P1216" i="2"/>
  <c r="S1216" i="2"/>
  <c r="L3756" i="3"/>
  <c r="N3756" i="3"/>
  <c r="L219" i="4"/>
  <c r="M219" i="4"/>
  <c r="O219" i="4" s="1"/>
  <c r="N219" i="4"/>
  <c r="K1215" i="2"/>
  <c r="M1215" i="2" s="1"/>
  <c r="N1215" i="2"/>
  <c r="O1215" i="2"/>
  <c r="P1215" i="2"/>
  <c r="S1215" i="2"/>
  <c r="L3755" i="3"/>
  <c r="N3755" i="3"/>
  <c r="L3754" i="3"/>
  <c r="N3754" i="3"/>
  <c r="L3753" i="3"/>
  <c r="N3753" i="3"/>
  <c r="K1214" i="2"/>
  <c r="M1214" i="2" s="1"/>
  <c r="N1214" i="2"/>
  <c r="O1214" i="2"/>
  <c r="P1214" i="2"/>
  <c r="S1214" i="2"/>
  <c r="L3752" i="3"/>
  <c r="N3752" i="3"/>
  <c r="L3751" i="3"/>
  <c r="N3751" i="3"/>
  <c r="L3750" i="3"/>
  <c r="N3750" i="3"/>
  <c r="L3749" i="3"/>
  <c r="N3749" i="3"/>
  <c r="L218" i="4"/>
  <c r="M218" i="4"/>
  <c r="N218" i="4"/>
  <c r="L3748" i="3"/>
  <c r="N3748" i="3"/>
  <c r="L3747" i="3"/>
  <c r="N3747" i="3"/>
  <c r="L226" i="5"/>
  <c r="K1213" i="2"/>
  <c r="M1213" i="2" s="1"/>
  <c r="N1213" i="2"/>
  <c r="O1213" i="2"/>
  <c r="P1213" i="2"/>
  <c r="S1213" i="2"/>
  <c r="L3746" i="3"/>
  <c r="N3746" i="3"/>
  <c r="L3745" i="3"/>
  <c r="N3745" i="3"/>
  <c r="L3744" i="3"/>
  <c r="N3744" i="3"/>
  <c r="M62" i="6"/>
  <c r="K1212" i="2"/>
  <c r="M1212" i="2" s="1"/>
  <c r="N1212" i="2"/>
  <c r="O1212" i="2"/>
  <c r="P1212" i="2"/>
  <c r="S1212" i="2"/>
  <c r="L3743" i="3"/>
  <c r="N3743" i="3"/>
  <c r="K1211" i="2"/>
  <c r="M1211" i="2" s="1"/>
  <c r="N1211" i="2"/>
  <c r="O1211" i="2"/>
  <c r="P1211" i="2"/>
  <c r="S1211" i="2"/>
  <c r="L3742" i="3"/>
  <c r="N3742" i="3"/>
  <c r="L3741" i="3"/>
  <c r="N3741" i="3"/>
  <c r="L3740" i="3"/>
  <c r="N3740" i="3"/>
  <c r="L3739" i="3"/>
  <c r="N3739" i="3"/>
  <c r="L3738" i="3"/>
  <c r="N3738" i="3"/>
  <c r="L3737" i="3"/>
  <c r="N3737" i="3"/>
  <c r="L3736" i="3"/>
  <c r="N3736" i="3"/>
  <c r="K1210" i="2"/>
  <c r="M1210" i="2" s="1"/>
  <c r="N1210" i="2"/>
  <c r="O1210" i="2"/>
  <c r="P1210" i="2"/>
  <c r="S1210" i="2"/>
  <c r="L3735" i="3"/>
  <c r="N3735" i="3"/>
  <c r="K1209" i="2"/>
  <c r="M1209" i="2" s="1"/>
  <c r="N1209" i="2"/>
  <c r="O1209" i="2"/>
  <c r="P1209" i="2"/>
  <c r="S1209" i="2"/>
  <c r="L3734" i="3"/>
  <c r="N3734" i="3"/>
  <c r="L3733" i="3"/>
  <c r="N3733" i="3"/>
  <c r="L3732" i="3"/>
  <c r="N3732" i="3"/>
  <c r="L3731" i="3"/>
  <c r="N3731" i="3"/>
  <c r="K1208" i="2"/>
  <c r="M1208" i="2" s="1"/>
  <c r="N1208" i="2"/>
  <c r="O1208" i="2"/>
  <c r="P1208" i="2"/>
  <c r="S1208" i="2"/>
  <c r="L217" i="4"/>
  <c r="M217" i="4"/>
  <c r="O217" i="4" s="1"/>
  <c r="N217" i="4"/>
  <c r="L3730" i="3"/>
  <c r="N3730" i="3"/>
  <c r="L3729" i="3"/>
  <c r="N3729" i="3"/>
  <c r="L225" i="5"/>
  <c r="K1207" i="2"/>
  <c r="M1207" i="2" s="1"/>
  <c r="N1207" i="2"/>
  <c r="O1207" i="2"/>
  <c r="P1207" i="2"/>
  <c r="S1207" i="2"/>
  <c r="L3728" i="3"/>
  <c r="N3728" i="3"/>
  <c r="L3726" i="3"/>
  <c r="N3726" i="3"/>
  <c r="K1206" i="2"/>
  <c r="M1206" i="2" s="1"/>
  <c r="N1206" i="2"/>
  <c r="O1206" i="2"/>
  <c r="P1206" i="2"/>
  <c r="S1206" i="2"/>
  <c r="L3727" i="3"/>
  <c r="N3727" i="3"/>
  <c r="L3725" i="3"/>
  <c r="N3725" i="3"/>
  <c r="L3724" i="3"/>
  <c r="N3724" i="3"/>
  <c r="K1205" i="2"/>
  <c r="M1205" i="2" s="1"/>
  <c r="N1205" i="2"/>
  <c r="O1205" i="2"/>
  <c r="P1205" i="2"/>
  <c r="S1205" i="2"/>
  <c r="L3723" i="3"/>
  <c r="N3723" i="3"/>
  <c r="K1204" i="2"/>
  <c r="M1204" i="2" s="1"/>
  <c r="N1204" i="2"/>
  <c r="O1204" i="2"/>
  <c r="P1204" i="2"/>
  <c r="S1204" i="2"/>
  <c r="L3722" i="3"/>
  <c r="N3722" i="3"/>
  <c r="L3721" i="3"/>
  <c r="N3721" i="3"/>
  <c r="L3720" i="3"/>
  <c r="N3720" i="3"/>
  <c r="L3719" i="3"/>
  <c r="N3719" i="3"/>
  <c r="L3718" i="3"/>
  <c r="N3718" i="3"/>
  <c r="L3717" i="3"/>
  <c r="N3717" i="3"/>
  <c r="L3716" i="3"/>
  <c r="N3716" i="3"/>
  <c r="K1203" i="2"/>
  <c r="M1203" i="2" s="1"/>
  <c r="N1203" i="2"/>
  <c r="O1203" i="2"/>
  <c r="P1203" i="2"/>
  <c r="S1203" i="2"/>
  <c r="L3715" i="3"/>
  <c r="N3715" i="3"/>
  <c r="L3714" i="3"/>
  <c r="N3714" i="3"/>
  <c r="L3713" i="3"/>
  <c r="N3713" i="3"/>
  <c r="L3712" i="3"/>
  <c r="N3712" i="3"/>
  <c r="K1202" i="2"/>
  <c r="M1202" i="2" s="1"/>
  <c r="N1202" i="2"/>
  <c r="O1202" i="2"/>
  <c r="P1202" i="2"/>
  <c r="S1202" i="2"/>
  <c r="L216" i="4"/>
  <c r="M216" i="4"/>
  <c r="O216" i="4" s="1"/>
  <c r="N216" i="4"/>
  <c r="L3711" i="3"/>
  <c r="N3711" i="3"/>
  <c r="K1201" i="2"/>
  <c r="M1201" i="2" s="1"/>
  <c r="N1201" i="2"/>
  <c r="O1201" i="2"/>
  <c r="P1201" i="2"/>
  <c r="S1201" i="2"/>
  <c r="L3710" i="3"/>
  <c r="N3710" i="3"/>
  <c r="L224" i="5"/>
  <c r="K1200" i="2"/>
  <c r="N1200" i="2"/>
  <c r="O1200" i="2"/>
  <c r="P1200" i="2"/>
  <c r="S1200" i="2"/>
  <c r="L3709" i="3"/>
  <c r="N3709" i="3"/>
  <c r="L3708" i="3"/>
  <c r="N3708" i="3"/>
  <c r="L3707" i="3"/>
  <c r="N3707" i="3"/>
  <c r="L3706" i="3"/>
  <c r="N3706" i="3"/>
  <c r="K1199" i="2"/>
  <c r="M1199" i="2" s="1"/>
  <c r="N1199" i="2"/>
  <c r="O1199" i="2"/>
  <c r="P1199" i="2"/>
  <c r="S1199" i="2"/>
  <c r="P3705" i="3"/>
  <c r="L3705" i="3"/>
  <c r="N3705" i="3"/>
  <c r="L3704" i="3"/>
  <c r="N3704" i="3"/>
  <c r="L3703" i="3"/>
  <c r="N3703" i="3"/>
  <c r="L3702" i="3"/>
  <c r="N3702" i="3"/>
  <c r="K1198" i="2"/>
  <c r="M1198" i="2" s="1"/>
  <c r="N1198" i="2"/>
  <c r="O1198" i="2"/>
  <c r="P1198" i="2"/>
  <c r="S1198" i="2"/>
  <c r="L3701" i="3"/>
  <c r="N3701" i="3"/>
  <c r="L3700" i="3"/>
  <c r="N3700" i="3"/>
  <c r="L3699" i="3"/>
  <c r="N3699" i="3"/>
  <c r="L3698" i="3"/>
  <c r="N3698" i="3"/>
  <c r="K1197" i="2"/>
  <c r="M1197" i="2" s="1"/>
  <c r="N1197" i="2"/>
  <c r="O1197" i="2"/>
  <c r="P1197" i="2"/>
  <c r="S1197" i="2"/>
  <c r="L3697" i="3"/>
  <c r="N3697" i="3"/>
  <c r="K1196" i="2"/>
  <c r="N1196" i="2"/>
  <c r="O1196" i="2"/>
  <c r="P1196" i="2"/>
  <c r="S1196" i="2"/>
  <c r="L3696" i="3"/>
  <c r="N3696" i="3"/>
  <c r="L215" i="4"/>
  <c r="M215" i="4"/>
  <c r="N215" i="4"/>
  <c r="L3695" i="3"/>
  <c r="N3695" i="3"/>
  <c r="L3694" i="3"/>
  <c r="N3694" i="3"/>
  <c r="K1195" i="2"/>
  <c r="N1195" i="2"/>
  <c r="O1195" i="2"/>
  <c r="P1195" i="2"/>
  <c r="S1195" i="2"/>
  <c r="L3693" i="3"/>
  <c r="N3693" i="3"/>
  <c r="L3692" i="3"/>
  <c r="N3692" i="3"/>
  <c r="K1194" i="2"/>
  <c r="N1194" i="2"/>
  <c r="O1194" i="2"/>
  <c r="P1194" i="2"/>
  <c r="S1194" i="2"/>
  <c r="L3691" i="3"/>
  <c r="N3691" i="3"/>
  <c r="L3690" i="3"/>
  <c r="N3690" i="3"/>
  <c r="L223" i="5"/>
  <c r="K1193" i="2"/>
  <c r="N1193" i="2"/>
  <c r="O1193" i="2"/>
  <c r="P1193" i="2"/>
  <c r="S1193" i="2"/>
  <c r="L3689" i="3"/>
  <c r="N3689" i="3"/>
  <c r="L3688" i="3"/>
  <c r="N3688" i="3"/>
  <c r="L3687" i="3"/>
  <c r="N3687" i="3"/>
  <c r="L3686" i="3"/>
  <c r="N3686" i="3"/>
  <c r="L3685" i="3"/>
  <c r="N3685" i="3"/>
  <c r="L3684" i="3"/>
  <c r="N3684" i="3"/>
  <c r="L3683" i="3"/>
  <c r="N3683" i="3"/>
  <c r="L3682" i="3"/>
  <c r="N3682" i="3"/>
  <c r="L3681" i="3"/>
  <c r="N3681" i="3"/>
  <c r="L3680" i="3"/>
  <c r="N3680" i="3"/>
  <c r="L3679" i="3"/>
  <c r="N3679" i="3"/>
  <c r="L3678" i="3"/>
  <c r="N3678" i="3"/>
  <c r="L3677" i="3"/>
  <c r="N3677" i="3"/>
  <c r="K1192" i="2"/>
  <c r="M1192" i="2" s="1"/>
  <c r="N1192" i="2"/>
  <c r="O1192" i="2"/>
  <c r="P1192" i="2"/>
  <c r="S1192" i="2"/>
  <c r="L3676" i="3"/>
  <c r="N3676" i="3"/>
  <c r="L3675" i="3"/>
  <c r="N3675" i="3"/>
  <c r="L3674" i="3"/>
  <c r="N3674" i="3"/>
  <c r="L3673" i="3"/>
  <c r="N3673" i="3"/>
  <c r="K1191" i="2"/>
  <c r="N1191" i="2"/>
  <c r="O1191" i="2"/>
  <c r="P1191" i="2"/>
  <c r="S1191" i="2"/>
  <c r="L3672" i="3"/>
  <c r="N3672" i="3"/>
  <c r="L3671" i="3"/>
  <c r="N3671" i="3"/>
  <c r="K1190" i="2"/>
  <c r="M1190" i="2" s="1"/>
  <c r="N1190" i="2"/>
  <c r="O1190" i="2"/>
  <c r="P1190" i="2"/>
  <c r="S1190" i="2"/>
  <c r="L3670" i="3"/>
  <c r="N3670" i="3"/>
  <c r="L3669" i="3"/>
  <c r="N3669" i="3"/>
  <c r="K1189" i="2"/>
  <c r="M1189" i="2" s="1"/>
  <c r="N1189" i="2"/>
  <c r="O1189" i="2"/>
  <c r="P1189" i="2"/>
  <c r="S1189" i="2"/>
  <c r="L3668" i="3"/>
  <c r="N3668" i="3"/>
  <c r="L214" i="4"/>
  <c r="M214" i="4"/>
  <c r="O214" i="4" s="1"/>
  <c r="N214" i="4"/>
  <c r="L3667" i="3"/>
  <c r="N3667" i="3"/>
  <c r="P3666" i="3"/>
  <c r="L3666" i="3"/>
  <c r="N3666" i="3"/>
  <c r="K1188" i="2"/>
  <c r="N1188" i="2"/>
  <c r="O1188" i="2"/>
  <c r="P1188" i="2"/>
  <c r="S1188" i="2"/>
  <c r="L3665" i="3"/>
  <c r="N3665" i="3"/>
  <c r="L3664" i="3"/>
  <c r="N3664" i="3"/>
  <c r="L3663" i="3"/>
  <c r="N3663" i="3"/>
  <c r="L3662" i="3"/>
  <c r="N3662" i="3"/>
  <c r="L3661" i="3"/>
  <c r="N3661" i="3"/>
  <c r="L3660" i="3"/>
  <c r="N3660" i="3"/>
  <c r="L3659" i="3"/>
  <c r="N3659" i="3"/>
  <c r="L222" i="5"/>
  <c r="K1187" i="2"/>
  <c r="M1187" i="2" s="1"/>
  <c r="N1187" i="2"/>
  <c r="O1187" i="2"/>
  <c r="P1187" i="2"/>
  <c r="S1187" i="2"/>
  <c r="P3658" i="3"/>
  <c r="L3658" i="3"/>
  <c r="N3658" i="3"/>
  <c r="L3657" i="3"/>
  <c r="N3657" i="3"/>
  <c r="L3656" i="3"/>
  <c r="N3656" i="3"/>
  <c r="L3655" i="3"/>
  <c r="N3655" i="3"/>
  <c r="L3654" i="3"/>
  <c r="N3654" i="3"/>
  <c r="L3653" i="3"/>
  <c r="N3653" i="3"/>
  <c r="K1186" i="2"/>
  <c r="N1186" i="2"/>
  <c r="O1186" i="2"/>
  <c r="P1186" i="2"/>
  <c r="S1186" i="2"/>
  <c r="L3652" i="3"/>
  <c r="N3652" i="3"/>
  <c r="L3651" i="3"/>
  <c r="N3651" i="3"/>
  <c r="L3650" i="3"/>
  <c r="N3650" i="3"/>
  <c r="L3649" i="3"/>
  <c r="N3649" i="3"/>
  <c r="L3648" i="3"/>
  <c r="N3648" i="3"/>
  <c r="L3647" i="3"/>
  <c r="N3647" i="3"/>
  <c r="L3646" i="3"/>
  <c r="N3646" i="3"/>
  <c r="L3645" i="3"/>
  <c r="N3645" i="3"/>
  <c r="K1185" i="2"/>
  <c r="M1185" i="2" s="1"/>
  <c r="N1185" i="2"/>
  <c r="O1185" i="2"/>
  <c r="P1185" i="2"/>
  <c r="S1185" i="2"/>
  <c r="L3644" i="3"/>
  <c r="N3644" i="3"/>
  <c r="L213" i="4"/>
  <c r="M213" i="4"/>
  <c r="N213" i="4"/>
  <c r="L3643" i="3"/>
  <c r="N3643" i="3"/>
  <c r="M61" i="6"/>
  <c r="K1184" i="2"/>
  <c r="N1184" i="2"/>
  <c r="O1184" i="2"/>
  <c r="P1184" i="2"/>
  <c r="S1184" i="2"/>
  <c r="L3642" i="3"/>
  <c r="N3642" i="3"/>
  <c r="L3641" i="3"/>
  <c r="N3641" i="3"/>
  <c r="L3640" i="3"/>
  <c r="N3640" i="3"/>
  <c r="L3639" i="3"/>
  <c r="N3639" i="3"/>
  <c r="L3638" i="3"/>
  <c r="N3638" i="3"/>
  <c r="L3637" i="3"/>
  <c r="N3637" i="3"/>
  <c r="L3636" i="3"/>
  <c r="N3636" i="3"/>
  <c r="K1183" i="2"/>
  <c r="M1183" i="2" s="1"/>
  <c r="N1183" i="2"/>
  <c r="O1183" i="2"/>
  <c r="P1183" i="2"/>
  <c r="S1183" i="2"/>
  <c r="L3635" i="3"/>
  <c r="N3635" i="3"/>
  <c r="L3634" i="3"/>
  <c r="N3634" i="3"/>
  <c r="L3633" i="3"/>
  <c r="N3633" i="3"/>
  <c r="L3632" i="3"/>
  <c r="N3632" i="3"/>
  <c r="L221" i="5"/>
  <c r="K1182" i="2"/>
  <c r="M1182" i="2" s="1"/>
  <c r="N1182" i="2"/>
  <c r="O1182" i="2"/>
  <c r="P1182" i="2"/>
  <c r="S1182" i="2"/>
  <c r="L3631" i="3"/>
  <c r="N3631" i="3"/>
  <c r="L3630" i="3"/>
  <c r="N3630" i="3"/>
  <c r="L3629" i="3"/>
  <c r="N3629" i="3"/>
  <c r="L3628" i="3"/>
  <c r="N3628" i="3"/>
  <c r="K1181" i="2"/>
  <c r="N1181" i="2"/>
  <c r="O1181" i="2"/>
  <c r="P1181" i="2"/>
  <c r="S1181" i="2"/>
  <c r="L3627" i="3"/>
  <c r="N3627" i="3"/>
  <c r="L3626" i="3"/>
  <c r="N3626" i="3"/>
  <c r="L3625" i="3"/>
  <c r="N3625" i="3"/>
  <c r="L3624" i="3"/>
  <c r="N3624" i="3"/>
  <c r="K1180" i="2"/>
  <c r="M1180" i="2" s="1"/>
  <c r="N1180" i="2"/>
  <c r="O1180" i="2"/>
  <c r="P1180" i="2"/>
  <c r="S1180" i="2"/>
  <c r="L3623" i="3"/>
  <c r="N3623" i="3"/>
  <c r="L3622" i="3"/>
  <c r="N3622" i="3"/>
  <c r="L3621" i="3"/>
  <c r="N3621" i="3"/>
  <c r="L3620" i="3"/>
  <c r="N3620" i="3"/>
  <c r="L3619" i="3"/>
  <c r="N3619" i="3"/>
  <c r="P3618" i="3"/>
  <c r="L3618" i="3"/>
  <c r="N3618" i="3"/>
  <c r="L3617" i="3"/>
  <c r="N3617" i="3"/>
  <c r="L3616" i="3"/>
  <c r="N3616" i="3"/>
  <c r="L3615" i="3"/>
  <c r="N3615" i="3"/>
  <c r="K1179" i="2"/>
  <c r="M1179" i="2" s="1"/>
  <c r="N1179" i="2"/>
  <c r="O1179" i="2"/>
  <c r="P1179" i="2"/>
  <c r="S1179" i="2"/>
  <c r="L3614" i="3"/>
  <c r="N3614" i="3"/>
  <c r="L212" i="4"/>
  <c r="M212" i="4"/>
  <c r="O212" i="4" s="1"/>
  <c r="N212" i="4"/>
  <c r="L3613" i="3"/>
  <c r="N3613" i="3"/>
  <c r="L3612" i="3"/>
  <c r="N3612" i="3"/>
  <c r="L3611" i="3"/>
  <c r="N3611" i="3"/>
  <c r="L3610" i="3"/>
  <c r="N3610" i="3"/>
  <c r="K1178" i="2"/>
  <c r="M1178" i="2" s="1"/>
  <c r="N1178" i="2"/>
  <c r="O1178" i="2"/>
  <c r="P1178" i="2"/>
  <c r="S1178" i="2"/>
  <c r="L3609" i="3"/>
  <c r="N3609" i="3"/>
  <c r="L3608" i="3"/>
  <c r="N3608" i="3"/>
  <c r="L3607" i="3"/>
  <c r="N3607" i="3"/>
  <c r="L3606" i="3"/>
  <c r="N3606" i="3"/>
  <c r="L220" i="5"/>
  <c r="K1177" i="2"/>
  <c r="M1177" i="2" s="1"/>
  <c r="N1177" i="2"/>
  <c r="O1177" i="2"/>
  <c r="P1177" i="2"/>
  <c r="S1177" i="2"/>
  <c r="L3605" i="3"/>
  <c r="N3605" i="3"/>
  <c r="L3604" i="3"/>
  <c r="N3604" i="3"/>
  <c r="L3603" i="3"/>
  <c r="N3603" i="3"/>
  <c r="L3602" i="3"/>
  <c r="N3602" i="3"/>
  <c r="K1176" i="2"/>
  <c r="M1176" i="2" s="1"/>
  <c r="N1176" i="2"/>
  <c r="O1176" i="2"/>
  <c r="P1176" i="2"/>
  <c r="S1176" i="2"/>
  <c r="L3601" i="3"/>
  <c r="N3601" i="3"/>
  <c r="L3600" i="3"/>
  <c r="N3600" i="3"/>
  <c r="L3599" i="3"/>
  <c r="N3599" i="3"/>
  <c r="K1175" i="2"/>
  <c r="M1175" i="2" s="1"/>
  <c r="N1175" i="2"/>
  <c r="O1175" i="2"/>
  <c r="P1175" i="2"/>
  <c r="S1175" i="2"/>
  <c r="L3598" i="3"/>
  <c r="N3598" i="3"/>
  <c r="L3597" i="3"/>
  <c r="N3597" i="3"/>
  <c r="L3596" i="3"/>
  <c r="N3596" i="3"/>
  <c r="L3595" i="3"/>
  <c r="N3595" i="3"/>
  <c r="L3594" i="3"/>
  <c r="N3594" i="3"/>
  <c r="K1174" i="2"/>
  <c r="M1174" i="2" s="1"/>
  <c r="N1174" i="2"/>
  <c r="O1174" i="2"/>
  <c r="P1174" i="2"/>
  <c r="S1174" i="2"/>
  <c r="L3593" i="3"/>
  <c r="N3593" i="3"/>
  <c r="K1173" i="2"/>
  <c r="N1173" i="2"/>
  <c r="O1173" i="2"/>
  <c r="P1173" i="2"/>
  <c r="S1173" i="2"/>
  <c r="L3592" i="3"/>
  <c r="N3592" i="3"/>
  <c r="L3591" i="3"/>
  <c r="N3591" i="3"/>
  <c r="L211" i="4"/>
  <c r="M211" i="4"/>
  <c r="N211" i="4"/>
  <c r="L3590" i="3"/>
  <c r="N3590" i="3"/>
  <c r="L3589" i="3"/>
  <c r="N3589" i="3"/>
  <c r="K1172" i="2"/>
  <c r="M1172" i="2" s="1"/>
  <c r="N1172" i="2"/>
  <c r="O1172" i="2"/>
  <c r="P1172" i="2"/>
  <c r="S1172" i="2"/>
  <c r="L3588" i="3"/>
  <c r="N3588" i="3"/>
  <c r="L3587" i="3"/>
  <c r="N3587" i="3"/>
  <c r="L3586" i="3"/>
  <c r="N3586" i="3"/>
  <c r="L219" i="5"/>
  <c r="K1171" i="2"/>
  <c r="M1171" i="2" s="1"/>
  <c r="N1171" i="2"/>
  <c r="O1171" i="2"/>
  <c r="P1171" i="2"/>
  <c r="S1171" i="2"/>
  <c r="L3585" i="3"/>
  <c r="N3585" i="3"/>
  <c r="L3584" i="3"/>
  <c r="N3584" i="3"/>
  <c r="P3584" i="3"/>
  <c r="L3583" i="3"/>
  <c r="N3583" i="3"/>
  <c r="L3582" i="3"/>
  <c r="N3582" i="3"/>
  <c r="K1170" i="2"/>
  <c r="M1170" i="2" s="1"/>
  <c r="N1170" i="2"/>
  <c r="O1170" i="2"/>
  <c r="P1170" i="2"/>
  <c r="S1170" i="2"/>
  <c r="L3581" i="3"/>
  <c r="N3581" i="3"/>
  <c r="P3581" i="3"/>
  <c r="L3580" i="3"/>
  <c r="N3580" i="3"/>
  <c r="P3580" i="3"/>
  <c r="L3579" i="3"/>
  <c r="N3579" i="3"/>
  <c r="K1169" i="2"/>
  <c r="N1169" i="2"/>
  <c r="O1169" i="2"/>
  <c r="P1169" i="2"/>
  <c r="S1169" i="2"/>
  <c r="L3578" i="3"/>
  <c r="N3578" i="3"/>
  <c r="P3578" i="3"/>
  <c r="M1169" i="2"/>
  <c r="L3577" i="3"/>
  <c r="N3577" i="3"/>
  <c r="L3576" i="3"/>
  <c r="N3576" i="3"/>
  <c r="L3575" i="3"/>
  <c r="N3575" i="3"/>
  <c r="L3574" i="3"/>
  <c r="N3574" i="3"/>
  <c r="K1168" i="2"/>
  <c r="M1168" i="2" s="1"/>
  <c r="N1168" i="2"/>
  <c r="O1168" i="2"/>
  <c r="P1168" i="2"/>
  <c r="S1168" i="2"/>
  <c r="L3573" i="3"/>
  <c r="N3573" i="3"/>
  <c r="L3572" i="3"/>
  <c r="N3572" i="3"/>
  <c r="L3571" i="3"/>
  <c r="N3571" i="3"/>
  <c r="K1167" i="2"/>
  <c r="N1167" i="2"/>
  <c r="O1167" i="2"/>
  <c r="P1167" i="2"/>
  <c r="S1167" i="2"/>
  <c r="L210" i="4"/>
  <c r="M210" i="4"/>
  <c r="N210" i="4"/>
  <c r="L3570" i="3"/>
  <c r="N3570" i="3"/>
  <c r="L3569" i="3"/>
  <c r="N3569" i="3"/>
  <c r="L218" i="5"/>
  <c r="K1166" i="2"/>
  <c r="M1166" i="2" s="1"/>
  <c r="N1166" i="2"/>
  <c r="O1166" i="2"/>
  <c r="P1166" i="2"/>
  <c r="S1166" i="2"/>
  <c r="L3568" i="3"/>
  <c r="N3568" i="3"/>
  <c r="L3567" i="3"/>
  <c r="N3567" i="3"/>
  <c r="L3566" i="3"/>
  <c r="N3566" i="3"/>
  <c r="P3566" i="3"/>
  <c r="L3565" i="3"/>
  <c r="N3565" i="3"/>
  <c r="P3565" i="3"/>
  <c r="K1165" i="2"/>
  <c r="N1165" i="2"/>
  <c r="O1165" i="2"/>
  <c r="P1165" i="2"/>
  <c r="S1165" i="2"/>
  <c r="L3564" i="3"/>
  <c r="N3564" i="3"/>
  <c r="L3563" i="3"/>
  <c r="N3563" i="3"/>
  <c r="L3562" i="3"/>
  <c r="N3562" i="3"/>
  <c r="K1164" i="2"/>
  <c r="M1164" i="2" s="1"/>
  <c r="N1164" i="2"/>
  <c r="O1164" i="2"/>
  <c r="P1164" i="2"/>
  <c r="S1164" i="2"/>
  <c r="L3561" i="3"/>
  <c r="N3561" i="3"/>
  <c r="L3560" i="3"/>
  <c r="N3560" i="3"/>
  <c r="L3559" i="3"/>
  <c r="N3559" i="3"/>
  <c r="L3558" i="3"/>
  <c r="N3558" i="3"/>
  <c r="M60" i="6"/>
  <c r="K1163" i="2"/>
  <c r="N1163" i="2"/>
  <c r="O1163" i="2"/>
  <c r="P1163" i="2"/>
  <c r="S1163" i="2"/>
  <c r="L209" i="4"/>
  <c r="M209" i="4"/>
  <c r="O209" i="4" s="1"/>
  <c r="N209" i="4"/>
  <c r="M1163" i="2"/>
  <c r="L3557" i="3"/>
  <c r="N3557" i="3"/>
  <c r="L3556" i="3"/>
  <c r="N3556" i="3"/>
  <c r="L3555" i="3"/>
  <c r="N3555" i="3"/>
  <c r="P3555" i="3"/>
  <c r="K1162" i="2"/>
  <c r="M1162" i="2" s="1"/>
  <c r="N1162" i="2"/>
  <c r="O1162" i="2"/>
  <c r="P1162" i="2"/>
  <c r="S1162" i="2"/>
  <c r="L3554" i="3"/>
  <c r="N3554" i="3"/>
  <c r="L3553" i="3"/>
  <c r="N3553" i="3"/>
  <c r="K1161" i="2"/>
  <c r="M1161" i="2" s="1"/>
  <c r="N1161" i="2"/>
  <c r="O1161" i="2"/>
  <c r="P1161" i="2"/>
  <c r="S1161" i="2"/>
  <c r="L3552" i="3"/>
  <c r="N3552" i="3"/>
  <c r="L3551" i="3"/>
  <c r="N3551" i="3"/>
  <c r="L3550" i="3"/>
  <c r="N3550" i="3"/>
  <c r="L217" i="5"/>
  <c r="K1160" i="2"/>
  <c r="M1160" i="2" s="1"/>
  <c r="N1160" i="2"/>
  <c r="O1160" i="2"/>
  <c r="P1160" i="2"/>
  <c r="S1160" i="2"/>
  <c r="L3549" i="3"/>
  <c r="N3549" i="3"/>
  <c r="L3548" i="3"/>
  <c r="N3548" i="3"/>
  <c r="P3548" i="3"/>
  <c r="K1159" i="2"/>
  <c r="M1159" i="2" s="1"/>
  <c r="N1159" i="2"/>
  <c r="O1159" i="2"/>
  <c r="P1159" i="2"/>
  <c r="S1159" i="2"/>
  <c r="L3547" i="3"/>
  <c r="N3547" i="3"/>
  <c r="L3546" i="3"/>
  <c r="N3546" i="3"/>
  <c r="L3545" i="3"/>
  <c r="N3545" i="3"/>
  <c r="L3544" i="3"/>
  <c r="N3544" i="3"/>
  <c r="P3544" i="3"/>
  <c r="L3543" i="3"/>
  <c r="N3543" i="3"/>
  <c r="K1158" i="2"/>
  <c r="N1158" i="2"/>
  <c r="O1158" i="2"/>
  <c r="P1158" i="2"/>
  <c r="S1158" i="2"/>
  <c r="L3542" i="3"/>
  <c r="N3542" i="3"/>
  <c r="P3542" i="3"/>
  <c r="M1158" i="2"/>
  <c r="L3541" i="3"/>
  <c r="N3541" i="3"/>
  <c r="L3540" i="3"/>
  <c r="N3540" i="3"/>
  <c r="L3539" i="3"/>
  <c r="N3539" i="3"/>
  <c r="L3538" i="3"/>
  <c r="N3538" i="3"/>
  <c r="L3537" i="3"/>
  <c r="N3537" i="3"/>
  <c r="K1157" i="2"/>
  <c r="N1157" i="2"/>
  <c r="O1157" i="2"/>
  <c r="P1157" i="2"/>
  <c r="S1157" i="2"/>
  <c r="L3536" i="3"/>
  <c r="N3536" i="3"/>
  <c r="P3536" i="3"/>
  <c r="M1157" i="2"/>
  <c r="L3535" i="3"/>
  <c r="N3535" i="3"/>
  <c r="P3534" i="3"/>
  <c r="L3534" i="3"/>
  <c r="N3534" i="3"/>
  <c r="K1156" i="2"/>
  <c r="M1156" i="2" s="1"/>
  <c r="N1156" i="2"/>
  <c r="O1156" i="2"/>
  <c r="P1156" i="2"/>
  <c r="S1156" i="2"/>
  <c r="L3533" i="3"/>
  <c r="N3533" i="3"/>
  <c r="L3532" i="3"/>
  <c r="N3532" i="3"/>
  <c r="K1155" i="2"/>
  <c r="M1155" i="2" s="1"/>
  <c r="N1155" i="2"/>
  <c r="O1155" i="2"/>
  <c r="P1155" i="2"/>
  <c r="S1155" i="2"/>
  <c r="L3531" i="3"/>
  <c r="N3531" i="3"/>
  <c r="L208" i="4"/>
  <c r="M208" i="4"/>
  <c r="O208" i="4" s="1"/>
  <c r="N208" i="4"/>
  <c r="L3530" i="3"/>
  <c r="N3530" i="3"/>
  <c r="P3530" i="3"/>
  <c r="L3529" i="3"/>
  <c r="N3529" i="3"/>
  <c r="K1154" i="2"/>
  <c r="M1154" i="2" s="1"/>
  <c r="N1154" i="2"/>
  <c r="O1154" i="2"/>
  <c r="P1154" i="2"/>
  <c r="S1154" i="2"/>
  <c r="L3528" i="3"/>
  <c r="N3528" i="3"/>
  <c r="L3527" i="3"/>
  <c r="N3527" i="3"/>
  <c r="L3526" i="3"/>
  <c r="N3526" i="3"/>
  <c r="P3526" i="3"/>
  <c r="L3525" i="3"/>
  <c r="N3525" i="3"/>
  <c r="L216" i="5"/>
  <c r="K1153" i="2"/>
  <c r="M1153" i="2" s="1"/>
  <c r="N1153" i="2"/>
  <c r="O1153" i="2"/>
  <c r="P1153" i="2"/>
  <c r="S1153" i="2"/>
  <c r="L3524" i="3"/>
  <c r="N3524" i="3"/>
  <c r="P3524" i="3"/>
  <c r="L3523" i="3"/>
  <c r="N3523" i="3"/>
  <c r="L3522" i="3"/>
  <c r="N3522" i="3"/>
  <c r="L3521" i="3"/>
  <c r="N3521" i="3"/>
  <c r="L3520" i="3"/>
  <c r="N3520" i="3"/>
  <c r="L3519" i="3"/>
  <c r="N3519" i="3"/>
  <c r="K1152" i="2"/>
  <c r="M1152" i="2" s="1"/>
  <c r="N1152" i="2"/>
  <c r="O1152" i="2"/>
  <c r="P1152" i="2"/>
  <c r="S1152" i="2"/>
  <c r="L3518" i="3"/>
  <c r="N3518" i="3"/>
  <c r="P3518" i="3"/>
  <c r="K1151" i="2"/>
  <c r="M1151" i="2" s="1"/>
  <c r="N1151" i="2"/>
  <c r="O1151" i="2"/>
  <c r="P1151" i="2"/>
  <c r="S1151" i="2"/>
  <c r="L3517" i="3"/>
  <c r="N3517" i="3"/>
  <c r="L3516" i="3"/>
  <c r="N3516" i="3"/>
  <c r="L3515" i="3"/>
  <c r="N3515" i="3"/>
  <c r="K1150" i="2"/>
  <c r="N1150" i="2"/>
  <c r="O1150" i="2"/>
  <c r="P1150" i="2"/>
  <c r="S1150" i="2"/>
  <c r="L3514" i="3"/>
  <c r="N3514" i="3"/>
  <c r="L3513" i="3"/>
  <c r="N3513" i="3"/>
  <c r="L3512" i="3"/>
  <c r="N3512" i="3"/>
  <c r="P3512" i="3"/>
  <c r="L3511" i="3"/>
  <c r="N3511" i="3"/>
  <c r="L3510" i="3"/>
  <c r="N3510" i="3"/>
  <c r="K1149" i="2"/>
  <c r="N1149" i="2"/>
  <c r="O1149" i="2"/>
  <c r="P1149" i="2"/>
  <c r="S1149" i="2"/>
  <c r="L3509" i="3"/>
  <c r="N3509" i="3"/>
  <c r="L3508" i="3"/>
  <c r="N3508" i="3"/>
  <c r="K1148" i="2"/>
  <c r="M1148" i="2" s="1"/>
  <c r="N1148" i="2"/>
  <c r="O1148" i="2"/>
  <c r="P1148" i="2"/>
  <c r="S1148" i="2"/>
  <c r="L3507" i="3"/>
  <c r="N3507" i="3"/>
  <c r="L3506" i="3"/>
  <c r="N3506" i="3"/>
  <c r="L3505" i="3"/>
  <c r="N3505" i="3"/>
  <c r="L3504" i="3"/>
  <c r="N3504" i="3"/>
  <c r="L3503" i="3"/>
  <c r="N3503" i="3"/>
  <c r="L215" i="5"/>
  <c r="K1147" i="2"/>
  <c r="M1147" i="2" s="1"/>
  <c r="N1147" i="2"/>
  <c r="O1147" i="2"/>
  <c r="P1147" i="2"/>
  <c r="S1147" i="2"/>
  <c r="L3502" i="3"/>
  <c r="N3502" i="3"/>
  <c r="L3501" i="3"/>
  <c r="N3501" i="3"/>
  <c r="L3500" i="3"/>
  <c r="N3500" i="3"/>
  <c r="P3500" i="3"/>
  <c r="L3499" i="3"/>
  <c r="N3499" i="3"/>
  <c r="P3499" i="3"/>
  <c r="K1146" i="2"/>
  <c r="M1146" i="2" s="1"/>
  <c r="N1146" i="2"/>
  <c r="O1146" i="2"/>
  <c r="P1146" i="2"/>
  <c r="S1146" i="2"/>
  <c r="L3498" i="3"/>
  <c r="N3498" i="3"/>
  <c r="P3498" i="3"/>
  <c r="L207" i="4"/>
  <c r="M207" i="4"/>
  <c r="N207" i="4"/>
  <c r="L3497" i="3"/>
  <c r="N3497" i="3"/>
  <c r="P3496" i="3"/>
  <c r="L3496" i="3"/>
  <c r="N3496" i="3"/>
  <c r="L3495" i="3"/>
  <c r="N3495" i="3"/>
  <c r="L3494" i="3"/>
  <c r="N3494" i="3"/>
  <c r="P3494" i="3"/>
  <c r="L3493" i="3"/>
  <c r="N3493" i="3"/>
  <c r="L3492" i="3"/>
  <c r="N3492" i="3"/>
  <c r="L3491" i="3"/>
  <c r="N3491" i="3"/>
  <c r="L3490" i="3"/>
  <c r="N3490" i="3"/>
  <c r="P3490" i="3"/>
  <c r="L3489" i="3"/>
  <c r="N3489" i="3"/>
  <c r="K1145" i="2"/>
  <c r="M1145" i="2" s="1"/>
  <c r="N1145" i="2"/>
  <c r="O1145" i="2"/>
  <c r="P1145" i="2"/>
  <c r="S1145" i="2"/>
  <c r="L3488" i="3"/>
  <c r="N3488" i="3"/>
  <c r="K1144" i="2"/>
  <c r="M1144" i="2" s="1"/>
  <c r="N1144" i="2"/>
  <c r="O1144" i="2"/>
  <c r="P1144" i="2"/>
  <c r="S1144" i="2"/>
  <c r="L206" i="4"/>
  <c r="M206" i="4"/>
  <c r="O206" i="4" s="1"/>
  <c r="N206" i="4"/>
  <c r="L3487" i="3"/>
  <c r="N3487" i="3"/>
  <c r="L3486" i="3"/>
  <c r="N3486" i="3"/>
  <c r="P3486" i="3"/>
  <c r="L3485" i="3"/>
  <c r="N3485" i="3"/>
  <c r="L3484" i="3"/>
  <c r="N3484" i="3"/>
  <c r="L3483" i="3"/>
  <c r="N3483" i="3"/>
  <c r="L3482" i="3"/>
  <c r="N3482" i="3"/>
  <c r="P3482" i="3"/>
  <c r="L3481" i="3"/>
  <c r="N3481" i="3"/>
  <c r="L3480" i="3"/>
  <c r="N3480" i="3"/>
  <c r="L214" i="5"/>
  <c r="K1143" i="2"/>
  <c r="M1143" i="2" s="1"/>
  <c r="N1143" i="2"/>
  <c r="O1143" i="2"/>
  <c r="P1143" i="2"/>
  <c r="S1143" i="2"/>
  <c r="L3479" i="3"/>
  <c r="N3479" i="3"/>
  <c r="L3478" i="3"/>
  <c r="N3478" i="3"/>
  <c r="L3477" i="3"/>
  <c r="N3477" i="3"/>
  <c r="K1142" i="2"/>
  <c r="N1142" i="2"/>
  <c r="O1142" i="2"/>
  <c r="P1142" i="2"/>
  <c r="S1142" i="2"/>
  <c r="L3476" i="3"/>
  <c r="N3476" i="3"/>
  <c r="L3475" i="3"/>
  <c r="N3475" i="3"/>
  <c r="P3475" i="3"/>
  <c r="L3474" i="3"/>
  <c r="N3474" i="3"/>
  <c r="P3474" i="3"/>
  <c r="P3473" i="3"/>
  <c r="L3473" i="3"/>
  <c r="N3473" i="3"/>
  <c r="L3472" i="3"/>
  <c r="N3472" i="3"/>
  <c r="L3471" i="3"/>
  <c r="N3471" i="3"/>
  <c r="L3470" i="3"/>
  <c r="N3470" i="3"/>
  <c r="P3470" i="3"/>
  <c r="L3469" i="3"/>
  <c r="N3469" i="3"/>
  <c r="L3468" i="3"/>
  <c r="N3468" i="3"/>
  <c r="L3467" i="3"/>
  <c r="N3467" i="3"/>
  <c r="L3466" i="3"/>
  <c r="N3466" i="3"/>
  <c r="P3466" i="3"/>
  <c r="K1141" i="2"/>
  <c r="M1141" i="2" s="1"/>
  <c r="N1141" i="2"/>
  <c r="O1141" i="2"/>
  <c r="P1141" i="2"/>
  <c r="S1141" i="2"/>
  <c r="L3465" i="3"/>
  <c r="N3465" i="3"/>
  <c r="L3464" i="3"/>
  <c r="N3464" i="3"/>
  <c r="P3464" i="3"/>
  <c r="L3463" i="3"/>
  <c r="N3463" i="3"/>
  <c r="L3462" i="3"/>
  <c r="N3462" i="3"/>
  <c r="L3461" i="3"/>
  <c r="N3461" i="3"/>
  <c r="L3460" i="3"/>
  <c r="N3460" i="3"/>
  <c r="P3460" i="3"/>
  <c r="K1140" i="2"/>
  <c r="M1140" i="2" s="1"/>
  <c r="N1140" i="2"/>
  <c r="O1140" i="2"/>
  <c r="P1140" i="2"/>
  <c r="S1140" i="2"/>
  <c r="L3459" i="3"/>
  <c r="N3459" i="3"/>
  <c r="K1139" i="2"/>
  <c r="N1139" i="2"/>
  <c r="O1139" i="2"/>
  <c r="P1139" i="2"/>
  <c r="S1139" i="2"/>
  <c r="L3458" i="3"/>
  <c r="N3458" i="3"/>
  <c r="P3458" i="3"/>
  <c r="M1139" i="2"/>
  <c r="L3457" i="3"/>
  <c r="N3457" i="3"/>
  <c r="L205" i="4"/>
  <c r="M205" i="4"/>
  <c r="O205" i="4" s="1"/>
  <c r="N205" i="4"/>
  <c r="L3456" i="3"/>
  <c r="N3456" i="3"/>
  <c r="M59" i="6"/>
  <c r="L213" i="5"/>
  <c r="K1138" i="2"/>
  <c r="M1138" i="2" s="1"/>
  <c r="N1138" i="2"/>
  <c r="O1138" i="2"/>
  <c r="P1138" i="2"/>
  <c r="S1138" i="2"/>
  <c r="L3455" i="3"/>
  <c r="N3455" i="3"/>
  <c r="L3454" i="3"/>
  <c r="N3454" i="3"/>
  <c r="L3453" i="3"/>
  <c r="N3453" i="3"/>
  <c r="L3452" i="3"/>
  <c r="N3452" i="3"/>
  <c r="P3452" i="3"/>
  <c r="L3451" i="3"/>
  <c r="N3451" i="3"/>
  <c r="K1137" i="2"/>
  <c r="N1137" i="2"/>
  <c r="O1137" i="2"/>
  <c r="P1137" i="2"/>
  <c r="S1137" i="2"/>
  <c r="L3450" i="3"/>
  <c r="N3450" i="3"/>
  <c r="P3450" i="3"/>
  <c r="M1137" i="2"/>
  <c r="L3449" i="3"/>
  <c r="N3449" i="3"/>
  <c r="L3448" i="3"/>
  <c r="N3448" i="3"/>
  <c r="L3447" i="3"/>
  <c r="N3447" i="3"/>
  <c r="L3446" i="3"/>
  <c r="N3446" i="3"/>
  <c r="P3446" i="3"/>
  <c r="K1136" i="2"/>
  <c r="M1136" i="2" s="1"/>
  <c r="N1136" i="2"/>
  <c r="O1136" i="2"/>
  <c r="P1136" i="2"/>
  <c r="S1136" i="2"/>
  <c r="L3445" i="3"/>
  <c r="N3445" i="3"/>
  <c r="L3444" i="3"/>
  <c r="N3444" i="3"/>
  <c r="L3443" i="3"/>
  <c r="N3443" i="3"/>
  <c r="P3442" i="3"/>
  <c r="L3442" i="3"/>
  <c r="N3442" i="3"/>
  <c r="L3441" i="3"/>
  <c r="N3441" i="3"/>
  <c r="L3440" i="3"/>
  <c r="N3440" i="3"/>
  <c r="P3440" i="3"/>
  <c r="L3439" i="3"/>
  <c r="N3439" i="3"/>
  <c r="L3438" i="3"/>
  <c r="N3438" i="3"/>
  <c r="K1135" i="2"/>
  <c r="M1135" i="2" s="1"/>
  <c r="N1135" i="2"/>
  <c r="O1135" i="2"/>
  <c r="P1135" i="2"/>
  <c r="S1135" i="2"/>
  <c r="L3437" i="3"/>
  <c r="N3437" i="3"/>
  <c r="L3436" i="3"/>
  <c r="N3436" i="3"/>
  <c r="L3435" i="3"/>
  <c r="N3435" i="3"/>
  <c r="L3434" i="3"/>
  <c r="N3434" i="3"/>
  <c r="L3433" i="3"/>
  <c r="N3433" i="3"/>
  <c r="L3432" i="3"/>
  <c r="N3432" i="3"/>
  <c r="L3431" i="3"/>
  <c r="N3431" i="3"/>
  <c r="K1134" i="2"/>
  <c r="M1134" i="2" s="1"/>
  <c r="N1134" i="2"/>
  <c r="O1134" i="2"/>
  <c r="P1134" i="2"/>
  <c r="S1134" i="2"/>
  <c r="L3430" i="3"/>
  <c r="N3430" i="3"/>
  <c r="P3430" i="3"/>
  <c r="L3429" i="3"/>
  <c r="N3429" i="3"/>
  <c r="L3428" i="3"/>
  <c r="N3428" i="3"/>
  <c r="L212" i="5"/>
  <c r="K1133" i="2"/>
  <c r="M1133" i="2" s="1"/>
  <c r="N1133" i="2"/>
  <c r="O1133" i="2"/>
  <c r="P1133" i="2"/>
  <c r="S1133" i="2"/>
  <c r="L3427" i="3"/>
  <c r="N3427" i="3"/>
  <c r="P3426" i="3"/>
  <c r="L3426" i="3"/>
  <c r="N3426" i="3"/>
  <c r="L3425" i="3"/>
  <c r="N3425" i="3"/>
  <c r="P3425" i="3"/>
  <c r="L3424" i="3"/>
  <c r="N3424" i="3"/>
  <c r="L3423" i="3"/>
  <c r="N3423" i="3"/>
  <c r="L3422" i="3"/>
  <c r="N3422" i="3"/>
  <c r="K1132" i="2"/>
  <c r="M1132" i="2" s="1"/>
  <c r="N1132" i="2"/>
  <c r="O1132" i="2"/>
  <c r="P1132" i="2"/>
  <c r="S1132" i="2"/>
  <c r="L3421" i="3"/>
  <c r="N3421" i="3"/>
  <c r="L204" i="4"/>
  <c r="M204" i="4"/>
  <c r="O204" i="4" s="1"/>
  <c r="N204" i="4"/>
  <c r="L3420" i="3"/>
  <c r="N3420" i="3"/>
  <c r="L3419" i="3"/>
  <c r="N3419" i="3"/>
  <c r="L3418" i="3"/>
  <c r="N3418" i="3"/>
  <c r="P3418" i="3"/>
  <c r="L3417" i="3"/>
  <c r="N3417" i="3"/>
  <c r="L3416" i="3"/>
  <c r="N3416" i="3"/>
  <c r="K1131" i="2"/>
  <c r="M1131" i="2" s="1"/>
  <c r="N1131" i="2"/>
  <c r="O1131" i="2"/>
  <c r="P1131" i="2"/>
  <c r="S1131" i="2"/>
  <c r="L3415" i="3"/>
  <c r="N3415" i="3"/>
  <c r="L3414" i="3"/>
  <c r="N3414" i="3"/>
  <c r="P3414" i="3"/>
  <c r="L3413" i="3"/>
  <c r="N3413" i="3"/>
  <c r="L3412" i="3"/>
  <c r="N3412" i="3"/>
  <c r="L3411" i="3"/>
  <c r="N3411" i="3"/>
  <c r="L3410" i="3"/>
  <c r="N3410" i="3"/>
  <c r="P3410" i="3"/>
  <c r="L3409" i="3"/>
  <c r="N3409" i="3"/>
  <c r="K1130" i="2"/>
  <c r="N1130" i="2"/>
  <c r="O1130" i="2"/>
  <c r="P1130" i="2"/>
  <c r="S1130" i="2"/>
  <c r="L3408" i="3"/>
  <c r="N3408" i="3"/>
  <c r="P3408" i="3"/>
  <c r="L203" i="4"/>
  <c r="M203" i="4"/>
  <c r="N203" i="4"/>
  <c r="L3407" i="3"/>
  <c r="N3407" i="3"/>
  <c r="L3406" i="3"/>
  <c r="N3406" i="3"/>
  <c r="P3406" i="3"/>
  <c r="K1129" i="2"/>
  <c r="N1129" i="2"/>
  <c r="O1129" i="2"/>
  <c r="P1129" i="2"/>
  <c r="S1129" i="2"/>
  <c r="L3405" i="3"/>
  <c r="N3405" i="3"/>
  <c r="L3404" i="3"/>
  <c r="N3404" i="3"/>
  <c r="P3404" i="3"/>
  <c r="L3403" i="3"/>
  <c r="N3403" i="3"/>
  <c r="P3402" i="3"/>
  <c r="L3402" i="3"/>
  <c r="N3402" i="3"/>
  <c r="K1128" i="2"/>
  <c r="M1128" i="2" s="1"/>
  <c r="N1128" i="2"/>
  <c r="O1128" i="2"/>
  <c r="P1128" i="2"/>
  <c r="S1128" i="2"/>
  <c r="L3401" i="3"/>
  <c r="N3401" i="3"/>
  <c r="L3400" i="3"/>
  <c r="N3400" i="3"/>
  <c r="L3399" i="3"/>
  <c r="N3399" i="3"/>
  <c r="L3398" i="3"/>
  <c r="N3398" i="3"/>
  <c r="P3398" i="3"/>
  <c r="L3397" i="3"/>
  <c r="N3397" i="3"/>
  <c r="L3396" i="3"/>
  <c r="N3396" i="3"/>
  <c r="L3395" i="3"/>
  <c r="N3395" i="3"/>
  <c r="L211" i="5"/>
  <c r="K1127" i="2"/>
  <c r="N1127" i="2"/>
  <c r="O1127" i="2"/>
  <c r="P1127" i="2"/>
  <c r="S1127" i="2"/>
  <c r="P3394" i="3"/>
  <c r="L3394" i="3"/>
  <c r="N3394" i="3"/>
  <c r="L3393" i="3"/>
  <c r="N3393" i="3"/>
  <c r="L3392" i="3"/>
  <c r="N3392" i="3"/>
  <c r="P3392" i="3"/>
  <c r="K1126" i="2"/>
  <c r="N1126" i="2"/>
  <c r="O1126" i="2"/>
  <c r="P1126" i="2"/>
  <c r="S1126" i="2"/>
  <c r="L3391" i="3"/>
  <c r="N3391" i="3"/>
  <c r="L3390" i="3"/>
  <c r="N3390" i="3"/>
  <c r="P3390" i="3"/>
  <c r="L3389" i="3"/>
  <c r="N3389" i="3"/>
  <c r="L3388" i="3"/>
  <c r="N3388" i="3"/>
  <c r="L3387" i="3"/>
  <c r="N3387" i="3"/>
  <c r="L3386" i="3"/>
  <c r="N3386" i="3"/>
  <c r="L3385" i="3"/>
  <c r="N3385" i="3"/>
  <c r="L3384" i="3"/>
  <c r="N3384" i="3"/>
  <c r="L3383" i="3"/>
  <c r="N3383" i="3"/>
  <c r="P3383" i="3"/>
  <c r="L3382" i="3"/>
  <c r="N3382" i="3"/>
  <c r="P3382" i="3"/>
  <c r="L3381" i="3"/>
  <c r="N3381" i="3"/>
  <c r="L3380" i="3"/>
  <c r="N3380" i="3"/>
  <c r="K1124" i="2"/>
  <c r="M1124" i="2" s="1"/>
  <c r="N1124" i="2"/>
  <c r="O1124" i="2"/>
  <c r="P1124" i="2"/>
  <c r="S1124" i="2"/>
  <c r="L3379" i="3"/>
  <c r="N3379" i="3"/>
  <c r="K1125" i="2"/>
  <c r="N1125" i="2"/>
  <c r="O1125" i="2"/>
  <c r="P1125" i="2"/>
  <c r="S1125" i="2"/>
  <c r="L202" i="4"/>
  <c r="M202" i="4"/>
  <c r="N202" i="4"/>
  <c r="L3378" i="3"/>
  <c r="N3378" i="3"/>
  <c r="K1123" i="2"/>
  <c r="N1123" i="2"/>
  <c r="O1123" i="2"/>
  <c r="P1123" i="2"/>
  <c r="S1123" i="2"/>
  <c r="L3377" i="3"/>
  <c r="N3377" i="3"/>
  <c r="L3376" i="3"/>
  <c r="N3376" i="3"/>
  <c r="L3375" i="3"/>
  <c r="N3375" i="3"/>
  <c r="K1122" i="2"/>
  <c r="M1122" i="2" s="1"/>
  <c r="N1122" i="2"/>
  <c r="O1122" i="2"/>
  <c r="P1122" i="2"/>
  <c r="S1122" i="2"/>
  <c r="L3374" i="3"/>
  <c r="N3374" i="3"/>
  <c r="L201" i="4"/>
  <c r="M201" i="4"/>
  <c r="O201" i="4" s="1"/>
  <c r="N201" i="4"/>
  <c r="L3373" i="3"/>
  <c r="N3373" i="3"/>
  <c r="L3372" i="3"/>
  <c r="N3372" i="3"/>
  <c r="L3371" i="3"/>
  <c r="N3371" i="3"/>
  <c r="L210" i="5"/>
  <c r="K1121" i="2"/>
  <c r="N1121" i="2"/>
  <c r="O1121" i="2"/>
  <c r="P1121" i="2"/>
  <c r="S1121" i="2"/>
  <c r="L3370" i="3"/>
  <c r="N3370" i="3"/>
  <c r="P3370" i="3"/>
  <c r="M1121" i="2"/>
  <c r="L3369" i="3"/>
  <c r="N3369" i="3"/>
  <c r="L3368" i="3"/>
  <c r="N3368" i="3"/>
  <c r="L3367" i="3"/>
  <c r="N3367" i="3"/>
  <c r="L3366" i="3"/>
  <c r="N3366" i="3"/>
  <c r="P3366" i="3"/>
  <c r="L3365" i="3"/>
  <c r="N3365" i="3"/>
  <c r="L3364" i="3"/>
  <c r="N3364" i="3"/>
  <c r="L3363" i="3"/>
  <c r="N3363" i="3"/>
  <c r="L3362" i="3"/>
  <c r="N3362" i="3"/>
  <c r="P3362" i="3"/>
  <c r="L3361" i="3"/>
  <c r="N3361" i="3"/>
  <c r="L3360" i="3"/>
  <c r="N3360" i="3"/>
  <c r="K1120" i="2"/>
  <c r="M1120" i="2" s="1"/>
  <c r="N1120" i="2"/>
  <c r="O1120" i="2"/>
  <c r="P1120" i="2"/>
  <c r="S1120" i="2"/>
  <c r="L3359" i="3"/>
  <c r="N3359" i="3"/>
  <c r="L200" i="4"/>
  <c r="M200" i="4"/>
  <c r="O200" i="4" s="1"/>
  <c r="N200" i="4"/>
  <c r="P3358" i="3"/>
  <c r="L3358" i="3"/>
  <c r="N3358" i="3"/>
  <c r="L3357" i="3"/>
  <c r="N3357" i="3"/>
  <c r="K1119" i="2"/>
  <c r="M1119" i="2" s="1"/>
  <c r="N1119" i="2"/>
  <c r="O1119" i="2"/>
  <c r="P1119" i="2"/>
  <c r="S1119" i="2"/>
  <c r="P3356" i="3"/>
  <c r="L3356" i="3"/>
  <c r="N3356" i="3"/>
  <c r="L3355" i="3"/>
  <c r="N3355" i="3"/>
  <c r="L3354" i="3"/>
  <c r="N3354" i="3"/>
  <c r="L3353" i="3"/>
  <c r="N3353" i="3"/>
  <c r="K1118" i="2"/>
  <c r="M1118" i="2" s="1"/>
  <c r="N1118" i="2"/>
  <c r="O1118" i="2"/>
  <c r="P1118" i="2"/>
  <c r="S1118" i="2"/>
  <c r="L3352" i="3"/>
  <c r="N3352" i="3"/>
  <c r="P3352" i="3"/>
  <c r="L209" i="5"/>
  <c r="K1117" i="2"/>
  <c r="M1117" i="2" s="1"/>
  <c r="N1117" i="2"/>
  <c r="O1117" i="2"/>
  <c r="P1117" i="2"/>
  <c r="S1117" i="2"/>
  <c r="L3351" i="3"/>
  <c r="N3351" i="3"/>
  <c r="L3350" i="3"/>
  <c r="N3350" i="3"/>
  <c r="L3349" i="3"/>
  <c r="N3349" i="3"/>
  <c r="L3348" i="3"/>
  <c r="N3348" i="3"/>
  <c r="P3348" i="3"/>
  <c r="L3347" i="3"/>
  <c r="N3347" i="3"/>
  <c r="L3346" i="3"/>
  <c r="N3346" i="3"/>
  <c r="L3345" i="3"/>
  <c r="N3345" i="3"/>
  <c r="K1116" i="2"/>
  <c r="M1116" i="2" s="1"/>
  <c r="N1116" i="2"/>
  <c r="O1116" i="2"/>
  <c r="P1116" i="2"/>
  <c r="S1116" i="2"/>
  <c r="L3344" i="3"/>
  <c r="N3344" i="3"/>
  <c r="K1115" i="2"/>
  <c r="M1115" i="2" s="1"/>
  <c r="N1115" i="2"/>
  <c r="O1115" i="2"/>
  <c r="P1115" i="2"/>
  <c r="S1115" i="2"/>
  <c r="L3343" i="3"/>
  <c r="N3343" i="3"/>
  <c r="P3342" i="3"/>
  <c r="L3342" i="3"/>
  <c r="N3342" i="3"/>
  <c r="L3341" i="3"/>
  <c r="N3341" i="3"/>
  <c r="P3341" i="3"/>
  <c r="L3340" i="3"/>
  <c r="N3340" i="3"/>
  <c r="P3340" i="3"/>
  <c r="L3339" i="3"/>
  <c r="N3339" i="3"/>
  <c r="L3338" i="3"/>
  <c r="N3338" i="3"/>
  <c r="M58" i="6"/>
  <c r="K1114" i="2"/>
  <c r="N1114" i="2"/>
  <c r="O1114" i="2"/>
  <c r="P1114" i="2"/>
  <c r="S1114" i="2"/>
  <c r="L3337" i="3"/>
  <c r="N3337" i="3"/>
  <c r="L3336" i="3"/>
  <c r="N3336" i="3"/>
  <c r="L3335" i="3"/>
  <c r="N3335" i="3"/>
  <c r="L3334" i="3"/>
  <c r="N3334" i="3"/>
  <c r="P3334" i="3"/>
  <c r="L3333" i="3"/>
  <c r="N3333" i="3"/>
  <c r="L3332" i="3"/>
  <c r="N3332" i="3"/>
  <c r="L3331" i="3"/>
  <c r="N3331" i="3"/>
  <c r="K1113" i="2"/>
  <c r="M1113" i="2" s="1"/>
  <c r="N1113" i="2"/>
  <c r="O1113" i="2"/>
  <c r="P1113" i="2"/>
  <c r="S1113" i="2"/>
  <c r="P3330" i="3"/>
  <c r="L3330" i="3"/>
  <c r="N3330" i="3"/>
  <c r="L3329" i="3"/>
  <c r="N3329" i="3"/>
  <c r="L199" i="4"/>
  <c r="M199" i="4"/>
  <c r="N199" i="4"/>
  <c r="P3328" i="3"/>
  <c r="L3328" i="3"/>
  <c r="N3328" i="3"/>
  <c r="L3327" i="3"/>
  <c r="N3327" i="3"/>
  <c r="L3326" i="3"/>
  <c r="N3326" i="3"/>
  <c r="P3326" i="3"/>
  <c r="L208" i="5"/>
  <c r="K1112" i="2"/>
  <c r="N1112" i="2"/>
  <c r="O1112" i="2"/>
  <c r="P1112" i="2"/>
  <c r="S1112" i="2"/>
  <c r="L3325" i="3"/>
  <c r="N3325" i="3"/>
  <c r="L3324" i="3"/>
  <c r="N3324" i="3"/>
  <c r="P3324" i="3"/>
  <c r="L3323" i="3"/>
  <c r="N3323" i="3"/>
  <c r="L3322" i="3"/>
  <c r="N3322" i="3"/>
  <c r="L3321" i="3"/>
  <c r="N3321" i="3"/>
  <c r="L3320" i="3"/>
  <c r="N3320" i="3"/>
  <c r="K1111" i="2"/>
  <c r="M1111" i="2" s="1"/>
  <c r="N1111" i="2"/>
  <c r="O1111" i="2"/>
  <c r="P1111" i="2"/>
  <c r="S1111" i="2"/>
  <c r="L3319" i="3"/>
  <c r="N3319" i="3"/>
  <c r="L3318" i="3"/>
  <c r="N3318" i="3"/>
  <c r="P3318" i="3"/>
  <c r="L3317" i="3"/>
  <c r="N3317" i="3"/>
  <c r="L3316" i="3"/>
  <c r="N3316" i="3"/>
  <c r="L3315" i="3"/>
  <c r="N3315" i="3"/>
  <c r="L3314" i="3"/>
  <c r="N3314" i="3"/>
  <c r="P3314" i="3"/>
  <c r="L3313" i="3"/>
  <c r="N3313" i="3"/>
  <c r="L3312" i="3"/>
  <c r="N3312" i="3"/>
  <c r="K1110" i="2"/>
  <c r="N1110" i="2"/>
  <c r="O1110" i="2"/>
  <c r="P1110" i="2"/>
  <c r="S1110" i="2"/>
  <c r="L3311" i="3"/>
  <c r="N3311" i="3"/>
  <c r="K1109" i="2"/>
  <c r="M1109" i="2" s="1"/>
  <c r="N1109" i="2"/>
  <c r="O1109" i="2"/>
  <c r="P1109" i="2"/>
  <c r="S1109" i="2"/>
  <c r="L3310" i="3"/>
  <c r="N3310" i="3"/>
  <c r="L3309" i="3"/>
  <c r="N3309" i="3"/>
  <c r="L3308" i="3"/>
  <c r="N3308" i="3"/>
  <c r="K1108" i="2"/>
  <c r="M1108" i="2" s="1"/>
  <c r="N1108" i="2"/>
  <c r="O1108" i="2"/>
  <c r="P1108" i="2"/>
  <c r="S1108" i="2"/>
  <c r="L3307" i="3"/>
  <c r="N3307" i="3"/>
  <c r="L3306" i="3"/>
  <c r="N3306" i="3"/>
  <c r="L3305" i="3"/>
  <c r="N3305" i="3"/>
  <c r="K1107" i="2"/>
  <c r="M1107" i="2" s="1"/>
  <c r="N1107" i="2"/>
  <c r="O1107" i="2"/>
  <c r="P1107" i="2"/>
  <c r="S1107" i="2"/>
  <c r="P3304" i="3"/>
  <c r="L3304" i="3"/>
  <c r="N3304" i="3"/>
  <c r="L3303" i="3"/>
  <c r="N3303" i="3"/>
  <c r="L3302" i="3"/>
  <c r="N3302" i="3"/>
  <c r="P3302" i="3"/>
  <c r="K1106" i="2"/>
  <c r="N1106" i="2"/>
  <c r="O1106" i="2"/>
  <c r="P1106" i="2"/>
  <c r="S1106" i="2"/>
  <c r="L3301" i="3"/>
  <c r="N3301" i="3"/>
  <c r="L207" i="5"/>
  <c r="K1105" i="2"/>
  <c r="N1105" i="2"/>
  <c r="O1105" i="2"/>
  <c r="P1105" i="2"/>
  <c r="S1105" i="2"/>
  <c r="L3300" i="3"/>
  <c r="N3300" i="3"/>
  <c r="P3300" i="3"/>
  <c r="L3299" i="3"/>
  <c r="N3299" i="3"/>
  <c r="P3298" i="3"/>
  <c r="L3298" i="3"/>
  <c r="N3298" i="3"/>
  <c r="L3297" i="3"/>
  <c r="N3297" i="3"/>
  <c r="K1104" i="2"/>
  <c r="N1104" i="2"/>
  <c r="O1104" i="2"/>
  <c r="P1104" i="2"/>
  <c r="S1104" i="2"/>
  <c r="L3296" i="3"/>
  <c r="N3296" i="3"/>
  <c r="L3295" i="3"/>
  <c r="N3295" i="3"/>
  <c r="L3294" i="3"/>
  <c r="N3294" i="3"/>
  <c r="P3294" i="3"/>
  <c r="L3293" i="3"/>
  <c r="N3293" i="3"/>
  <c r="P3292" i="3"/>
  <c r="L3292" i="3"/>
  <c r="N3292" i="3"/>
  <c r="L3291" i="3"/>
  <c r="N3291" i="3"/>
  <c r="L3290" i="3"/>
  <c r="N3290" i="3"/>
  <c r="P3290" i="3"/>
  <c r="L3289" i="3"/>
  <c r="N3289" i="3"/>
  <c r="K1103" i="2"/>
  <c r="M1103" i="2" s="1"/>
  <c r="N1103" i="2"/>
  <c r="O1103" i="2"/>
  <c r="P1103" i="2"/>
  <c r="S1103" i="2"/>
  <c r="L3288" i="3"/>
  <c r="N3288" i="3"/>
  <c r="L3287" i="3"/>
  <c r="N3287" i="3"/>
  <c r="P3286" i="3"/>
  <c r="L3286" i="3"/>
  <c r="N3286" i="3"/>
  <c r="K1102" i="2"/>
  <c r="M1102" i="2" s="1"/>
  <c r="N1102" i="2"/>
  <c r="O1102" i="2"/>
  <c r="P1102" i="2"/>
  <c r="S1102" i="2"/>
  <c r="L3285" i="3"/>
  <c r="N3285" i="3"/>
  <c r="L3284" i="3"/>
  <c r="N3284" i="3"/>
  <c r="L3283" i="3"/>
  <c r="N3283" i="3"/>
  <c r="K1101" i="2"/>
  <c r="M1101" i="2" s="1"/>
  <c r="N1101" i="2"/>
  <c r="O1101" i="2"/>
  <c r="P1101" i="2"/>
  <c r="S1101" i="2"/>
  <c r="L3282" i="3"/>
  <c r="N3282" i="3"/>
  <c r="P3282" i="3"/>
  <c r="L198" i="4"/>
  <c r="M198" i="4"/>
  <c r="O198" i="4" s="1"/>
  <c r="N198" i="4"/>
  <c r="L197" i="4"/>
  <c r="M197" i="4"/>
  <c r="O197" i="4" s="1"/>
  <c r="N197" i="4"/>
  <c r="L3281" i="3"/>
  <c r="N3281" i="3"/>
  <c r="K1100" i="2"/>
  <c r="M1100" i="2" s="1"/>
  <c r="N1100" i="2"/>
  <c r="O1100" i="2"/>
  <c r="P1100" i="2"/>
  <c r="S1100" i="2"/>
  <c r="L3280" i="3"/>
  <c r="N3280" i="3"/>
  <c r="P3280" i="3"/>
  <c r="L3279" i="3"/>
  <c r="N3279" i="3"/>
  <c r="L3278" i="3"/>
  <c r="N3278" i="3"/>
  <c r="L206" i="5"/>
  <c r="K1099" i="2"/>
  <c r="N1099" i="2"/>
  <c r="O1099" i="2"/>
  <c r="P1099" i="2"/>
  <c r="S1099" i="2"/>
  <c r="L3277" i="3"/>
  <c r="N3277" i="3"/>
  <c r="K1098" i="2"/>
  <c r="M1098" i="2" s="1"/>
  <c r="N1098" i="2"/>
  <c r="O1098" i="2"/>
  <c r="P1098" i="2"/>
  <c r="S1098" i="2"/>
  <c r="P3276" i="3"/>
  <c r="L3276" i="3"/>
  <c r="N3276" i="3"/>
  <c r="L3275" i="3"/>
  <c r="N3275" i="3"/>
  <c r="L3274" i="3"/>
  <c r="N3274" i="3"/>
  <c r="P3274" i="3"/>
  <c r="K1097" i="2"/>
  <c r="M1097" i="2" s="1"/>
  <c r="N1097" i="2"/>
  <c r="O1097" i="2"/>
  <c r="P1097" i="2"/>
  <c r="S1097" i="2"/>
  <c r="L3273" i="3"/>
  <c r="N3273" i="3"/>
  <c r="L3272" i="3"/>
  <c r="N3272" i="3"/>
  <c r="P3272" i="3"/>
  <c r="L3271" i="3"/>
  <c r="N3271" i="3"/>
  <c r="P3270" i="3"/>
  <c r="L3270" i="3"/>
  <c r="N3270" i="3"/>
  <c r="L3269" i="3"/>
  <c r="N3269" i="3"/>
  <c r="L3268" i="3"/>
  <c r="N3268" i="3"/>
  <c r="P3268" i="3"/>
  <c r="L3267" i="3"/>
  <c r="N3267" i="3"/>
  <c r="P3267" i="3"/>
  <c r="K1096" i="2"/>
  <c r="M1096" i="2" s="1"/>
  <c r="N1096" i="2"/>
  <c r="O1096" i="2"/>
  <c r="P1096" i="2"/>
  <c r="S1096" i="2"/>
  <c r="L3266" i="3"/>
  <c r="N3266" i="3"/>
  <c r="K1095" i="2"/>
  <c r="M1095" i="2" s="1"/>
  <c r="N1095" i="2"/>
  <c r="O1095" i="2"/>
  <c r="P1095" i="2"/>
  <c r="S1095" i="2"/>
  <c r="L3265" i="3"/>
  <c r="N3265" i="3"/>
  <c r="P3265" i="3"/>
  <c r="L3264" i="3"/>
  <c r="N3264" i="3"/>
  <c r="L3263" i="3"/>
  <c r="N3263" i="3"/>
  <c r="L3262" i="3"/>
  <c r="N3262" i="3"/>
  <c r="L3261" i="3"/>
  <c r="N3261" i="3"/>
  <c r="L3260" i="3"/>
  <c r="N3260" i="3"/>
  <c r="P3260" i="3"/>
  <c r="K1094" i="2"/>
  <c r="N1094" i="2"/>
  <c r="O1094" i="2"/>
  <c r="P1094" i="2"/>
  <c r="S1094" i="2"/>
  <c r="L3259" i="3"/>
  <c r="N3259" i="3"/>
  <c r="P3258" i="3"/>
  <c r="L3258" i="3"/>
  <c r="N3258" i="3"/>
  <c r="L3257" i="3"/>
  <c r="N3257" i="3"/>
  <c r="L3256" i="3"/>
  <c r="N3256" i="3"/>
  <c r="P3256" i="3"/>
  <c r="L205" i="5"/>
  <c r="K1093" i="2"/>
  <c r="N1093" i="2"/>
  <c r="O1093" i="2"/>
  <c r="P1093" i="2"/>
  <c r="S1093" i="2"/>
  <c r="L3255" i="3"/>
  <c r="N3255" i="3"/>
  <c r="L3254" i="3"/>
  <c r="N3254" i="3"/>
  <c r="P3254" i="3"/>
  <c r="P3253" i="3"/>
  <c r="L3253" i="3"/>
  <c r="N3253" i="3"/>
  <c r="L3252" i="3"/>
  <c r="N3252" i="3"/>
  <c r="L3251" i="3"/>
  <c r="N3251" i="3"/>
  <c r="L3250" i="3"/>
  <c r="N3250" i="3"/>
  <c r="P3250" i="3"/>
  <c r="L3249" i="3"/>
  <c r="N3249" i="3"/>
  <c r="L3248" i="3"/>
  <c r="N3248" i="3"/>
  <c r="L3247" i="3"/>
  <c r="N3247" i="3"/>
  <c r="K1092" i="2"/>
  <c r="N1092" i="2"/>
  <c r="O1092" i="2"/>
  <c r="P1092" i="2"/>
  <c r="S1092" i="2"/>
  <c r="L3246" i="3"/>
  <c r="N3246" i="3"/>
  <c r="K1091" i="2"/>
  <c r="M1091" i="2" s="1"/>
  <c r="N1091" i="2"/>
  <c r="O1091" i="2"/>
  <c r="P1091" i="2"/>
  <c r="S1091" i="2"/>
  <c r="L3245" i="3"/>
  <c r="N3245" i="3"/>
  <c r="P3244" i="3"/>
  <c r="L3244" i="3"/>
  <c r="N3244" i="3"/>
  <c r="K1090" i="2"/>
  <c r="N1090" i="2"/>
  <c r="O1090" i="2"/>
  <c r="P1090" i="2"/>
  <c r="S1090" i="2"/>
  <c r="L3243" i="3"/>
  <c r="N3243" i="3"/>
  <c r="L196" i="4"/>
  <c r="M196" i="4"/>
  <c r="N196" i="4"/>
  <c r="L3242" i="3"/>
  <c r="N3242" i="3"/>
  <c r="M57" i="6"/>
  <c r="K1089" i="2"/>
  <c r="N1089" i="2"/>
  <c r="O1089" i="2"/>
  <c r="P1089" i="2"/>
  <c r="S1089" i="2"/>
  <c r="L3241" i="3"/>
  <c r="N3241" i="3"/>
  <c r="L3240" i="3"/>
  <c r="N3240" i="3"/>
  <c r="L3239" i="3"/>
  <c r="N3239" i="3"/>
  <c r="P3239" i="3"/>
  <c r="P3240" i="3"/>
  <c r="K1088" i="2"/>
  <c r="N1088" i="2"/>
  <c r="O1088" i="2"/>
  <c r="P1088" i="2"/>
  <c r="S1088" i="2"/>
  <c r="L195" i="4"/>
  <c r="M195" i="4"/>
  <c r="O195" i="4" s="1"/>
  <c r="N195" i="4"/>
  <c r="L204" i="5"/>
  <c r="K1087" i="2"/>
  <c r="N1087" i="2"/>
  <c r="O1087" i="2"/>
  <c r="P1087" i="2"/>
  <c r="S1087" i="2"/>
  <c r="L3238" i="3"/>
  <c r="N3238" i="3"/>
  <c r="P3238" i="3"/>
  <c r="L3237" i="3"/>
  <c r="N3237" i="3"/>
  <c r="P3236" i="3"/>
  <c r="L3236" i="3"/>
  <c r="N3236" i="3"/>
  <c r="L3235" i="3"/>
  <c r="N3235" i="3"/>
  <c r="L3234" i="3"/>
  <c r="N3234" i="3"/>
  <c r="K1086" i="2"/>
  <c r="M1086" i="2" s="1"/>
  <c r="N1086" i="2"/>
  <c r="O1086" i="2"/>
  <c r="P1086" i="2"/>
  <c r="S1086" i="2"/>
  <c r="L3233" i="3"/>
  <c r="N3233" i="3"/>
  <c r="L3232" i="3"/>
  <c r="N3232" i="3"/>
  <c r="L3231" i="3"/>
  <c r="N3231" i="3"/>
  <c r="K1085" i="2"/>
  <c r="N1085" i="2"/>
  <c r="O1085" i="2"/>
  <c r="P1085" i="2"/>
  <c r="S1085" i="2"/>
  <c r="L3230" i="3"/>
  <c r="N3230" i="3"/>
  <c r="P3230" i="3"/>
  <c r="L3229" i="3"/>
  <c r="N3229" i="3"/>
  <c r="P3228" i="3"/>
  <c r="L3228" i="3"/>
  <c r="N3228" i="3"/>
  <c r="L3227" i="3"/>
  <c r="N3227" i="3"/>
  <c r="L3226" i="3"/>
  <c r="N3226" i="3"/>
  <c r="P3226" i="3"/>
  <c r="K1084" i="2"/>
  <c r="M1084" i="2" s="1"/>
  <c r="N1084" i="2"/>
  <c r="O1084" i="2"/>
  <c r="P1084" i="2"/>
  <c r="S1084" i="2"/>
  <c r="L3225" i="3"/>
  <c r="N3225" i="3"/>
  <c r="L3224" i="3"/>
  <c r="N3224" i="3"/>
  <c r="P3224" i="3"/>
  <c r="L3223" i="3"/>
  <c r="N3223" i="3"/>
  <c r="P3222" i="3"/>
  <c r="L3222" i="3"/>
  <c r="N3222" i="3"/>
  <c r="L203" i="5"/>
  <c r="K1083" i="2"/>
  <c r="M1083" i="2" s="1"/>
  <c r="N1083" i="2"/>
  <c r="O1083" i="2"/>
  <c r="P1083" i="2"/>
  <c r="S1083" i="2"/>
  <c r="L3221" i="3"/>
  <c r="N3221" i="3"/>
  <c r="P3220" i="3"/>
  <c r="L3220" i="3"/>
  <c r="N3220" i="3"/>
  <c r="L3219" i="3"/>
  <c r="N3219" i="3"/>
  <c r="K1082" i="2"/>
  <c r="N1082" i="2"/>
  <c r="O1082" i="2"/>
  <c r="P1082" i="2"/>
  <c r="S1082" i="2"/>
  <c r="P3218" i="3"/>
  <c r="L3218" i="3"/>
  <c r="N3218" i="3"/>
  <c r="L194" i="4"/>
  <c r="M194" i="4"/>
  <c r="O194" i="4" s="1"/>
  <c r="N194" i="4"/>
  <c r="L3217" i="3"/>
  <c r="N3217" i="3"/>
  <c r="L3216" i="3"/>
  <c r="N3216" i="3"/>
  <c r="P3216" i="3"/>
  <c r="K1081" i="2"/>
  <c r="M1081" i="2" s="1"/>
  <c r="N1081" i="2"/>
  <c r="O1081" i="2"/>
  <c r="P1081" i="2"/>
  <c r="S1081" i="2"/>
  <c r="L3215" i="3"/>
  <c r="N3215" i="3"/>
  <c r="L193" i="4"/>
  <c r="M193" i="4"/>
  <c r="O193" i="4" s="1"/>
  <c r="N193" i="4"/>
  <c r="L3214" i="3"/>
  <c r="N3214" i="3"/>
  <c r="P3213" i="3"/>
  <c r="L3213" i="3"/>
  <c r="N3213" i="3"/>
  <c r="P3212" i="3"/>
  <c r="L3212" i="3"/>
  <c r="N3212" i="3"/>
  <c r="K1080" i="2"/>
  <c r="N1080" i="2"/>
  <c r="O1080" i="2"/>
  <c r="P1080" i="2"/>
  <c r="S1080" i="2"/>
  <c r="L3211" i="3"/>
  <c r="N3211" i="3"/>
  <c r="L3210" i="3"/>
  <c r="N3210" i="3"/>
  <c r="P3210" i="3"/>
  <c r="L192" i="4"/>
  <c r="M192" i="4"/>
  <c r="O192" i="4" s="1"/>
  <c r="N192" i="4"/>
  <c r="L3209" i="3"/>
  <c r="N3209" i="3"/>
  <c r="K1079" i="2"/>
  <c r="N1079" i="2"/>
  <c r="O1079" i="2"/>
  <c r="P1079" i="2"/>
  <c r="S1079" i="2"/>
  <c r="L3208" i="3"/>
  <c r="N3208" i="3"/>
  <c r="L3207" i="3"/>
  <c r="N3207" i="3"/>
  <c r="P3206" i="3"/>
  <c r="L3206" i="3"/>
  <c r="N3206" i="3"/>
  <c r="L202" i="5"/>
  <c r="K1078" i="2"/>
  <c r="N1078" i="2"/>
  <c r="O1078" i="2"/>
  <c r="P1078" i="2"/>
  <c r="S1078" i="2"/>
  <c r="L3205" i="3"/>
  <c r="N3205" i="3"/>
  <c r="P3204" i="3"/>
  <c r="L3204" i="3"/>
  <c r="N3204" i="3"/>
  <c r="K1075" i="2"/>
  <c r="N1075" i="2"/>
  <c r="O1075" i="2"/>
  <c r="P1075" i="2"/>
  <c r="S1075" i="2"/>
  <c r="L191" i="4"/>
  <c r="M191" i="4"/>
  <c r="O191" i="4" s="1"/>
  <c r="N191" i="4"/>
  <c r="L3203" i="3"/>
  <c r="N3203" i="3"/>
  <c r="K1077" i="2"/>
  <c r="M1077" i="2" s="1"/>
  <c r="N1077" i="2"/>
  <c r="O1077" i="2"/>
  <c r="P1077" i="2"/>
  <c r="S1077" i="2"/>
  <c r="P3202" i="3"/>
  <c r="L3202" i="3"/>
  <c r="N3202" i="3"/>
  <c r="L3201" i="3"/>
  <c r="N3201" i="3"/>
  <c r="L3200" i="3"/>
  <c r="N3200" i="3"/>
  <c r="P3200" i="3"/>
  <c r="L3199" i="3"/>
  <c r="N3199" i="3"/>
  <c r="P3198" i="3"/>
  <c r="L3198" i="3"/>
  <c r="N3198" i="3"/>
  <c r="L3197" i="3"/>
  <c r="N3197" i="3"/>
  <c r="L3196" i="3"/>
  <c r="N3196" i="3"/>
  <c r="P3196" i="3"/>
  <c r="L3195" i="3"/>
  <c r="N3195" i="3"/>
  <c r="P3194" i="3"/>
  <c r="L3194" i="3"/>
  <c r="N3194" i="3"/>
  <c r="L3193" i="3"/>
  <c r="N3193" i="3"/>
  <c r="L3192" i="3"/>
  <c r="N3192" i="3"/>
  <c r="K1076" i="2"/>
  <c r="M1076" i="2" s="1"/>
  <c r="N1076" i="2"/>
  <c r="O1076" i="2"/>
  <c r="P1076" i="2"/>
  <c r="S1076" i="2"/>
  <c r="L3191" i="3"/>
  <c r="N3191" i="3"/>
  <c r="L3190" i="3"/>
  <c r="N3190" i="3"/>
  <c r="P3190" i="3"/>
  <c r="L3189" i="3"/>
  <c r="N3189" i="3"/>
  <c r="K1074" i="2"/>
  <c r="N1074" i="2"/>
  <c r="O1074" i="2"/>
  <c r="P1074" i="2"/>
  <c r="S1074" i="2"/>
  <c r="L3188" i="3"/>
  <c r="N3188" i="3"/>
  <c r="P3188" i="3"/>
  <c r="M1074" i="2"/>
  <c r="L3187" i="3"/>
  <c r="N3187" i="3"/>
  <c r="K1073" i="2"/>
  <c r="N1073" i="2"/>
  <c r="O1073" i="2"/>
  <c r="P1073" i="2"/>
  <c r="S1073" i="2"/>
  <c r="L3186" i="3"/>
  <c r="N3186" i="3"/>
  <c r="L3185" i="3"/>
  <c r="N3185" i="3"/>
  <c r="K1072" i="2"/>
  <c r="N1072" i="2"/>
  <c r="O1072" i="2"/>
  <c r="P1072" i="2"/>
  <c r="S1072" i="2"/>
  <c r="L3184" i="3"/>
  <c r="N3184" i="3"/>
  <c r="L3183" i="3"/>
  <c r="N3183" i="3"/>
  <c r="L201" i="5"/>
  <c r="K1071" i="2"/>
  <c r="M1071" i="2" s="1"/>
  <c r="N1071" i="2"/>
  <c r="O1071" i="2"/>
  <c r="P1071" i="2"/>
  <c r="S1071" i="2"/>
  <c r="L3182" i="3"/>
  <c r="N3182" i="3"/>
  <c r="L3181" i="3"/>
  <c r="N3181" i="3"/>
  <c r="L3180" i="3"/>
  <c r="N3180" i="3"/>
  <c r="L3179" i="3"/>
  <c r="N3179" i="3"/>
  <c r="K1070" i="2"/>
  <c r="M1070" i="2" s="1"/>
  <c r="N1070" i="2"/>
  <c r="O1070" i="2"/>
  <c r="P1070" i="2"/>
  <c r="S1070" i="2"/>
  <c r="P3178" i="3"/>
  <c r="L3178" i="3"/>
  <c r="N3178" i="3"/>
  <c r="L3177" i="3"/>
  <c r="N3177" i="3"/>
  <c r="L3176" i="3"/>
  <c r="N3176" i="3"/>
  <c r="L3175" i="3"/>
  <c r="N3175" i="3"/>
  <c r="P3174" i="3"/>
  <c r="L3174" i="3"/>
  <c r="N3174" i="3"/>
  <c r="L3173" i="3"/>
  <c r="N3173" i="3"/>
  <c r="L3172" i="3"/>
  <c r="N3172" i="3"/>
  <c r="P3172" i="3"/>
  <c r="K1069" i="2"/>
  <c r="M1069" i="2" s="1"/>
  <c r="N1069" i="2"/>
  <c r="O1069" i="2"/>
  <c r="P1069" i="2"/>
  <c r="S1069" i="2"/>
  <c r="L3171" i="3"/>
  <c r="N3171" i="3"/>
  <c r="L3170" i="3"/>
  <c r="N3170" i="3"/>
  <c r="P3169" i="3"/>
  <c r="L3169" i="3"/>
  <c r="N3169" i="3"/>
  <c r="P3168" i="3"/>
  <c r="L3168" i="3"/>
  <c r="N3168" i="3"/>
  <c r="K1068" i="2"/>
  <c r="M1068" i="2" s="1"/>
  <c r="N1068" i="2"/>
  <c r="O1068" i="2"/>
  <c r="P1068" i="2"/>
  <c r="S1068" i="2"/>
  <c r="L3167" i="3"/>
  <c r="N3167" i="3"/>
  <c r="K1067" i="2"/>
  <c r="M1067" i="2" s="1"/>
  <c r="N1067" i="2"/>
  <c r="O1067" i="2"/>
  <c r="P1067" i="2"/>
  <c r="S1067" i="2"/>
  <c r="L3166" i="3"/>
  <c r="N3166" i="3"/>
  <c r="P3166" i="3"/>
  <c r="L190" i="4"/>
  <c r="M190" i="4"/>
  <c r="N190" i="4"/>
  <c r="L3165" i="3"/>
  <c r="N3165" i="3"/>
  <c r="P3164" i="3"/>
  <c r="L3164" i="3"/>
  <c r="N3164" i="3"/>
  <c r="L3163" i="3"/>
  <c r="N3163" i="3"/>
  <c r="L200" i="5"/>
  <c r="K1066" i="2"/>
  <c r="M1066" i="2" s="1"/>
  <c r="N1066" i="2"/>
  <c r="O1066" i="2"/>
  <c r="P1066" i="2"/>
  <c r="S1066" i="2"/>
  <c r="L3162" i="3"/>
  <c r="N3162" i="3"/>
  <c r="L189" i="4"/>
  <c r="M189" i="4"/>
  <c r="O189" i="4" s="1"/>
  <c r="N189" i="4"/>
  <c r="L3161" i="3"/>
  <c r="N3161" i="3"/>
  <c r="L3160" i="3"/>
  <c r="N3160" i="3"/>
  <c r="L3159" i="3"/>
  <c r="N3159" i="3"/>
  <c r="M56" i="6"/>
  <c r="K1065" i="2"/>
  <c r="M1065" i="2" s="1"/>
  <c r="N1065" i="2"/>
  <c r="O1065" i="2"/>
  <c r="P1065" i="2"/>
  <c r="S1065" i="2"/>
  <c r="L3158" i="3"/>
  <c r="N3158" i="3"/>
  <c r="L3157" i="3"/>
  <c r="N3157" i="3"/>
  <c r="P3156" i="3"/>
  <c r="L3156" i="3"/>
  <c r="N3156" i="3"/>
  <c r="L3155" i="3"/>
  <c r="N3155" i="3"/>
  <c r="K1064" i="2"/>
  <c r="N1064" i="2"/>
  <c r="O1064" i="2"/>
  <c r="P1064" i="2"/>
  <c r="S1064" i="2"/>
  <c r="P3154" i="3"/>
  <c r="L3154" i="3"/>
  <c r="N3154" i="3"/>
  <c r="L3153" i="3"/>
  <c r="N3153" i="3"/>
  <c r="L3152" i="3"/>
  <c r="N3152" i="3"/>
  <c r="P3152" i="3"/>
  <c r="L3151" i="3"/>
  <c r="N3151" i="3"/>
  <c r="K1063" i="2"/>
  <c r="M1063" i="2" s="1"/>
  <c r="N1063" i="2"/>
  <c r="O1063" i="2"/>
  <c r="P1063" i="2"/>
  <c r="S1063" i="2"/>
  <c r="L3150" i="3"/>
  <c r="N3150" i="3"/>
  <c r="P3150" i="3"/>
  <c r="L3149" i="3"/>
  <c r="N3149" i="3"/>
  <c r="L3148" i="3"/>
  <c r="N3148" i="3"/>
  <c r="L3147" i="3"/>
  <c r="N3147" i="3"/>
  <c r="K1062" i="2"/>
  <c r="N1062" i="2"/>
  <c r="O1062" i="2"/>
  <c r="P1062" i="2"/>
  <c r="S1062" i="2"/>
  <c r="L3146" i="3"/>
  <c r="N3146" i="3"/>
  <c r="L3145" i="3"/>
  <c r="N3145" i="3"/>
  <c r="K1061" i="2"/>
  <c r="M1061" i="2" s="1"/>
  <c r="N1061" i="2"/>
  <c r="O1061" i="2"/>
  <c r="P1061" i="2"/>
  <c r="S1061" i="2"/>
  <c r="L3144" i="3"/>
  <c r="N3144" i="3"/>
  <c r="P3144" i="3"/>
  <c r="L3143" i="3"/>
  <c r="N3143" i="3"/>
  <c r="L3142" i="3"/>
  <c r="N3142" i="3"/>
  <c r="K1060" i="2"/>
  <c r="N1060" i="2"/>
  <c r="O1060" i="2"/>
  <c r="P1060" i="2"/>
  <c r="S1060" i="2"/>
  <c r="L3141" i="3"/>
  <c r="N3141" i="3"/>
  <c r="P3140" i="3"/>
  <c r="L3140" i="3"/>
  <c r="N3140" i="3"/>
  <c r="L199" i="5"/>
  <c r="K1059" i="2"/>
  <c r="N1059" i="2"/>
  <c r="O1059" i="2"/>
  <c r="P1059" i="2"/>
  <c r="S1059" i="2"/>
  <c r="L3139" i="3"/>
  <c r="N3139" i="3"/>
  <c r="L3138" i="3"/>
  <c r="N3138" i="3"/>
  <c r="L3137" i="3"/>
  <c r="N3137" i="3"/>
  <c r="K1058" i="2"/>
  <c r="N1058" i="2"/>
  <c r="O1058" i="2"/>
  <c r="P1058" i="2"/>
  <c r="S1058" i="2"/>
  <c r="P3136" i="3"/>
  <c r="L3136" i="3"/>
  <c r="N3136" i="3"/>
  <c r="M1058" i="2"/>
  <c r="L3135" i="3"/>
  <c r="N3135" i="3"/>
  <c r="L3134" i="3"/>
  <c r="N3134" i="3"/>
  <c r="P3134" i="3"/>
  <c r="L3133" i="3"/>
  <c r="N3133" i="3"/>
  <c r="P3132" i="3"/>
  <c r="L3132" i="3"/>
  <c r="N3132" i="3"/>
  <c r="K1057" i="2"/>
  <c r="M1057" i="2" s="1"/>
  <c r="N1057" i="2"/>
  <c r="O1057" i="2"/>
  <c r="P1057" i="2"/>
  <c r="S1057" i="2"/>
  <c r="L3131" i="3"/>
  <c r="N3131" i="3"/>
  <c r="L3130" i="3"/>
  <c r="N3130" i="3"/>
  <c r="L3129" i="3"/>
  <c r="N3129" i="3"/>
  <c r="L3128" i="3"/>
  <c r="N3128" i="3"/>
  <c r="P3128" i="3"/>
  <c r="L3127" i="3"/>
  <c r="N3127" i="3"/>
  <c r="P3126" i="3"/>
  <c r="L3126" i="3"/>
  <c r="N3126" i="3"/>
  <c r="L3125" i="3"/>
  <c r="N3125" i="3"/>
  <c r="P3124" i="3"/>
  <c r="L3124" i="3"/>
  <c r="N3124" i="3"/>
  <c r="K1056" i="2"/>
  <c r="N1056" i="2"/>
  <c r="O1056" i="2"/>
  <c r="P1056" i="2"/>
  <c r="S1056" i="2"/>
  <c r="L3123" i="3"/>
  <c r="N3123" i="3"/>
  <c r="K1055" i="2"/>
  <c r="M1055" i="2" s="1"/>
  <c r="N1055" i="2"/>
  <c r="O1055" i="2"/>
  <c r="P1055" i="2"/>
  <c r="S1055" i="2"/>
  <c r="L188" i="4"/>
  <c r="M188" i="4"/>
  <c r="N188" i="4"/>
  <c r="L3122" i="3"/>
  <c r="N3122" i="3"/>
  <c r="P3122" i="3"/>
  <c r="L3121" i="3"/>
  <c r="N3121" i="3"/>
  <c r="P3120" i="3"/>
  <c r="L3120" i="3"/>
  <c r="N3120" i="3"/>
  <c r="L198" i="5"/>
  <c r="K1054" i="2"/>
  <c r="M1054" i="2" s="1"/>
  <c r="N1054" i="2"/>
  <c r="O1054" i="2"/>
  <c r="P1054" i="2"/>
  <c r="S1054" i="2"/>
  <c r="L3119" i="3"/>
  <c r="N3119" i="3"/>
  <c r="P3118" i="3"/>
  <c r="L3118" i="3"/>
  <c r="N3118" i="3"/>
  <c r="P3117" i="3"/>
  <c r="L3117" i="3"/>
  <c r="N3117" i="3"/>
  <c r="L3116" i="3"/>
  <c r="N3116" i="3"/>
  <c r="P3116" i="3"/>
  <c r="L3115" i="3"/>
  <c r="N3115" i="3"/>
  <c r="P3114" i="3"/>
  <c r="L3114" i="3"/>
  <c r="N3114" i="3"/>
  <c r="K1053" i="2"/>
  <c r="M1053" i="2" s="1"/>
  <c r="N1053" i="2"/>
  <c r="O1053" i="2"/>
  <c r="P1053" i="2"/>
  <c r="S1053" i="2"/>
  <c r="L3113" i="3"/>
  <c r="N3113" i="3"/>
  <c r="P3112" i="3"/>
  <c r="L3112" i="3"/>
  <c r="N3112" i="3"/>
  <c r="L3111" i="3"/>
  <c r="N3111" i="3"/>
  <c r="P3110" i="3"/>
  <c r="L3110" i="3"/>
  <c r="N3110" i="3"/>
  <c r="L3109" i="3"/>
  <c r="N3109" i="3"/>
  <c r="P3108" i="3"/>
  <c r="L3108" i="3"/>
  <c r="N3108" i="3"/>
  <c r="L3107" i="3"/>
  <c r="N3107" i="3"/>
  <c r="P3106" i="3"/>
  <c r="L3106" i="3"/>
  <c r="N3106" i="3"/>
  <c r="K1052" i="2"/>
  <c r="M1052" i="2" s="1"/>
  <c r="N1052" i="2"/>
  <c r="O1052" i="2"/>
  <c r="P1052" i="2"/>
  <c r="S1052" i="2"/>
  <c r="L3105" i="3"/>
  <c r="N3105" i="3"/>
  <c r="L187" i="4"/>
  <c r="M187" i="4"/>
  <c r="N187" i="4"/>
  <c r="L186" i="4"/>
  <c r="M186" i="4"/>
  <c r="N186" i="4"/>
  <c r="L3104" i="3"/>
  <c r="N3104" i="3"/>
  <c r="P3104" i="3"/>
  <c r="L3103" i="3"/>
  <c r="N3103" i="3"/>
  <c r="K1051" i="2"/>
  <c r="N1051" i="2"/>
  <c r="O1051" i="2"/>
  <c r="P1051" i="2"/>
  <c r="S1051" i="2"/>
  <c r="L3102" i="3"/>
  <c r="N3102" i="3"/>
  <c r="P3102" i="3"/>
  <c r="L3101" i="3"/>
  <c r="N3101" i="3"/>
  <c r="K1050" i="2"/>
  <c r="M1050" i="2" s="1"/>
  <c r="N1050" i="2"/>
  <c r="O1050" i="2"/>
  <c r="P1050" i="2"/>
  <c r="S1050" i="2"/>
  <c r="P3100" i="3"/>
  <c r="L3100" i="3"/>
  <c r="N3100" i="3"/>
  <c r="L3099" i="3"/>
  <c r="N3099" i="3"/>
  <c r="K1049" i="2"/>
  <c r="N1049" i="2"/>
  <c r="O1049" i="2"/>
  <c r="P1049" i="2"/>
  <c r="S1049" i="2"/>
  <c r="L3098" i="3"/>
  <c r="N3098" i="3"/>
  <c r="P3098" i="3"/>
  <c r="M1049" i="2"/>
  <c r="L3097" i="3"/>
  <c r="N3097" i="3"/>
  <c r="L197" i="5"/>
  <c r="K1048" i="2"/>
  <c r="N1048" i="2"/>
  <c r="O1048" i="2"/>
  <c r="P1048" i="2"/>
  <c r="S1048" i="2"/>
  <c r="L3096" i="3"/>
  <c r="N3096" i="3"/>
  <c r="P3096" i="3"/>
  <c r="M1048" i="2"/>
  <c r="L3095" i="3"/>
  <c r="N3095" i="3"/>
  <c r="L3094" i="3"/>
  <c r="N3094" i="3"/>
  <c r="P3094" i="3"/>
  <c r="L3093" i="3"/>
  <c r="N3093" i="3"/>
  <c r="P3092" i="3"/>
  <c r="L3092" i="3"/>
  <c r="N3092" i="3"/>
  <c r="L3091" i="3"/>
  <c r="N3091" i="3"/>
  <c r="K1047" i="2"/>
  <c r="N1047" i="2"/>
  <c r="O1047" i="2"/>
  <c r="P1047" i="2"/>
  <c r="S1047" i="2"/>
  <c r="P3090" i="3"/>
  <c r="L3090" i="3"/>
  <c r="N3090" i="3"/>
  <c r="L3089" i="3"/>
  <c r="N3089" i="3"/>
  <c r="P3088" i="3"/>
  <c r="L3088" i="3"/>
  <c r="N3088" i="3"/>
  <c r="L3087" i="3"/>
  <c r="N3087" i="3"/>
  <c r="P3086" i="3"/>
  <c r="L3086" i="3"/>
  <c r="N3086" i="3"/>
  <c r="K1046" i="2"/>
  <c r="N1046" i="2"/>
  <c r="O1046" i="2"/>
  <c r="P1046" i="2"/>
  <c r="S1046" i="2"/>
  <c r="L3085" i="3"/>
  <c r="N3085" i="3"/>
  <c r="P3084" i="3"/>
  <c r="L3084" i="3"/>
  <c r="N3084" i="3"/>
  <c r="L3083" i="3"/>
  <c r="N3083" i="3"/>
  <c r="K1045" i="2"/>
  <c r="N1045" i="2"/>
  <c r="O1045" i="2"/>
  <c r="P1045" i="2"/>
  <c r="S1045" i="2"/>
  <c r="P3082" i="3"/>
  <c r="L3082" i="3"/>
  <c r="N3082" i="3"/>
  <c r="L3081" i="3"/>
  <c r="N3081" i="3"/>
  <c r="K1044" i="2"/>
  <c r="N1044" i="2"/>
  <c r="O1044" i="2"/>
  <c r="P1044" i="2"/>
  <c r="S1044" i="2"/>
  <c r="P3080" i="3"/>
  <c r="L3080" i="3"/>
  <c r="N3080" i="3"/>
  <c r="M1044" i="2"/>
  <c r="K1043" i="2"/>
  <c r="N1043" i="2"/>
  <c r="O1043" i="2"/>
  <c r="P1043" i="2"/>
  <c r="S1043" i="2"/>
  <c r="L185" i="4"/>
  <c r="M185" i="4"/>
  <c r="O185" i="4" s="1"/>
  <c r="N185" i="4"/>
  <c r="L184" i="4"/>
  <c r="M184" i="4"/>
  <c r="O184" i="4" s="1"/>
  <c r="N184" i="4"/>
  <c r="K1042" i="2"/>
  <c r="M1042" i="2" s="1"/>
  <c r="N1042" i="2"/>
  <c r="O1042" i="2"/>
  <c r="P1042" i="2"/>
  <c r="S1042" i="2"/>
  <c r="L3079" i="3"/>
  <c r="N3079" i="3"/>
  <c r="L3078" i="3"/>
  <c r="N3078" i="3"/>
  <c r="P3078" i="3"/>
  <c r="L196" i="5"/>
  <c r="K1041" i="2"/>
  <c r="N1041" i="2"/>
  <c r="O1041" i="2"/>
  <c r="P1041" i="2"/>
  <c r="S1041" i="2"/>
  <c r="L3077" i="3"/>
  <c r="N3077" i="3"/>
  <c r="P3076" i="3"/>
  <c r="L3076" i="3"/>
  <c r="N3076" i="3"/>
  <c r="L3075" i="3"/>
  <c r="N3075" i="3"/>
  <c r="L3074" i="3"/>
  <c r="N3074" i="3"/>
  <c r="P3074" i="3"/>
  <c r="L3073" i="3"/>
  <c r="N3073" i="3"/>
  <c r="P3072" i="3"/>
  <c r="L3072" i="3"/>
  <c r="N3072" i="3"/>
  <c r="L3071" i="3"/>
  <c r="N3071" i="3"/>
  <c r="K1040" i="2"/>
  <c r="M1040" i="2" s="1"/>
  <c r="N1040" i="2"/>
  <c r="O1040" i="2"/>
  <c r="P1040" i="2"/>
  <c r="S1040" i="2"/>
  <c r="P3070" i="3"/>
  <c r="L3070" i="3"/>
  <c r="N3070" i="3"/>
  <c r="L3069" i="3"/>
  <c r="N3069" i="3"/>
  <c r="P3068" i="3"/>
  <c r="L3068" i="3"/>
  <c r="N3068" i="3"/>
  <c r="L3067" i="3"/>
  <c r="N3067" i="3"/>
  <c r="P3066" i="3"/>
  <c r="L3066" i="3"/>
  <c r="N3066" i="3"/>
  <c r="L3065" i="3"/>
  <c r="N3065" i="3"/>
  <c r="L3064" i="3"/>
  <c r="N3064" i="3"/>
  <c r="P3064" i="3"/>
  <c r="M55" i="6"/>
  <c r="K1039" i="2"/>
  <c r="N1039" i="2"/>
  <c r="O1039" i="2"/>
  <c r="P1039" i="2"/>
  <c r="S1039" i="2"/>
  <c r="L3063" i="3"/>
  <c r="N3063" i="3"/>
  <c r="K1038" i="2"/>
  <c r="N1038" i="2"/>
  <c r="O1038" i="2"/>
  <c r="P1038" i="2"/>
  <c r="S1038" i="2"/>
  <c r="P3062" i="3"/>
  <c r="L3062" i="3"/>
  <c r="N3062" i="3"/>
  <c r="M1038" i="2"/>
  <c r="L3061" i="3"/>
  <c r="N3061" i="3"/>
  <c r="P3060" i="3"/>
  <c r="L3060" i="3"/>
  <c r="N3060" i="3"/>
  <c r="K1037" i="2"/>
  <c r="M1037" i="2" s="1"/>
  <c r="N1037" i="2"/>
  <c r="O1037" i="2"/>
  <c r="P1037" i="2"/>
  <c r="S1037" i="2"/>
  <c r="L3059" i="3"/>
  <c r="N3059" i="3"/>
  <c r="L195" i="5"/>
  <c r="K1036" i="2"/>
  <c r="N1036" i="2"/>
  <c r="O1036" i="2"/>
  <c r="P1036" i="2"/>
  <c r="S1036" i="2"/>
  <c r="P3058" i="3"/>
  <c r="L3058" i="3"/>
  <c r="N3058" i="3"/>
  <c r="L3057" i="3"/>
  <c r="N3057" i="3"/>
  <c r="P3056" i="3"/>
  <c r="L3056" i="3"/>
  <c r="N3056" i="3"/>
  <c r="L3055" i="3"/>
  <c r="N3055" i="3"/>
  <c r="P3054" i="3"/>
  <c r="L3054" i="3"/>
  <c r="N3054" i="3"/>
  <c r="K1035" i="2"/>
  <c r="M1035" i="2" s="1"/>
  <c r="N1035" i="2"/>
  <c r="O1035" i="2"/>
  <c r="P1035" i="2"/>
  <c r="S1035" i="2"/>
  <c r="L3053" i="3"/>
  <c r="N3053" i="3"/>
  <c r="P3052" i="3"/>
  <c r="L3052" i="3"/>
  <c r="N3052" i="3"/>
  <c r="K1034" i="2"/>
  <c r="M1034" i="2" s="1"/>
  <c r="N1034" i="2"/>
  <c r="O1034" i="2"/>
  <c r="P1034" i="2"/>
  <c r="S1034" i="2"/>
  <c r="L3051" i="3"/>
  <c r="N3051" i="3"/>
  <c r="L3050" i="3"/>
  <c r="N3050" i="3"/>
  <c r="P3050" i="3"/>
  <c r="L3049" i="3"/>
  <c r="N3049" i="3"/>
  <c r="P3048" i="3"/>
  <c r="L3048" i="3"/>
  <c r="N3048" i="3"/>
  <c r="K1033" i="2"/>
  <c r="N1033" i="2"/>
  <c r="O1033" i="2"/>
  <c r="P1033" i="2"/>
  <c r="S1033" i="2"/>
  <c r="L3047" i="3"/>
  <c r="N3047" i="3"/>
  <c r="P3046" i="3"/>
  <c r="L3046" i="3"/>
  <c r="N3046" i="3"/>
  <c r="P3045" i="3"/>
  <c r="L3045" i="3"/>
  <c r="N3045" i="3"/>
  <c r="K1032" i="2"/>
  <c r="N1032" i="2"/>
  <c r="O1032" i="2"/>
  <c r="P1032" i="2"/>
  <c r="S1032" i="2"/>
  <c r="P3044" i="3"/>
  <c r="L3044" i="3"/>
  <c r="N3044" i="3"/>
  <c r="L183" i="4"/>
  <c r="M183" i="4"/>
  <c r="O183" i="4" s="1"/>
  <c r="N183" i="4"/>
  <c r="L3043" i="3"/>
  <c r="N3043" i="3"/>
  <c r="L194" i="5"/>
  <c r="K1031" i="2"/>
  <c r="M1031" i="2" s="1"/>
  <c r="N1031" i="2"/>
  <c r="O1031" i="2"/>
  <c r="P1031" i="2"/>
  <c r="S1031" i="2"/>
  <c r="P3042" i="3"/>
  <c r="L3042" i="3"/>
  <c r="N3042" i="3"/>
  <c r="L3041" i="3"/>
  <c r="N3041" i="3"/>
  <c r="L3040" i="3"/>
  <c r="N3040" i="3"/>
  <c r="P3040" i="3"/>
  <c r="P3039" i="3"/>
  <c r="L3039" i="3"/>
  <c r="N3039" i="3"/>
  <c r="P3038" i="3"/>
  <c r="L3038" i="3"/>
  <c r="N3038" i="3"/>
  <c r="L3037" i="3"/>
  <c r="N3037" i="3"/>
  <c r="P3036" i="3"/>
  <c r="L3036" i="3"/>
  <c r="N3036" i="3"/>
  <c r="P3035" i="3"/>
  <c r="L3035" i="3"/>
  <c r="N3035" i="3"/>
  <c r="K1030" i="2"/>
  <c r="N1030" i="2"/>
  <c r="O1030" i="2"/>
  <c r="P1030" i="2"/>
  <c r="S1030" i="2"/>
  <c r="P3034" i="3"/>
  <c r="L3034" i="3"/>
  <c r="N3034" i="3"/>
  <c r="M1030" i="2"/>
  <c r="P3033" i="3"/>
  <c r="L3033" i="3"/>
  <c r="N3033" i="3"/>
  <c r="P3032" i="3"/>
  <c r="L3032" i="3"/>
  <c r="N3032" i="3"/>
  <c r="K1029" i="2"/>
  <c r="M1029" i="2" s="1"/>
  <c r="N1029" i="2"/>
  <c r="O1029" i="2"/>
  <c r="P1029" i="2"/>
  <c r="S1029" i="2"/>
  <c r="L3031" i="3"/>
  <c r="N3031" i="3"/>
  <c r="K1028" i="2"/>
  <c r="M1028" i="2" s="1"/>
  <c r="N1028" i="2"/>
  <c r="O1028" i="2"/>
  <c r="P1028" i="2"/>
  <c r="S1028" i="2"/>
  <c r="L3030" i="3"/>
  <c r="N3030" i="3"/>
  <c r="P3030" i="3"/>
  <c r="P3029" i="3"/>
  <c r="L3029" i="3"/>
  <c r="N3029" i="3"/>
  <c r="P3028" i="3"/>
  <c r="L3028" i="3"/>
  <c r="N3028" i="3"/>
  <c r="L3027" i="3"/>
  <c r="N3027" i="3"/>
  <c r="P3026" i="3"/>
  <c r="L3026" i="3"/>
  <c r="N3026" i="3"/>
  <c r="K1027" i="2"/>
  <c r="N1027" i="2"/>
  <c r="O1027" i="2"/>
  <c r="P1027" i="2"/>
  <c r="S1027" i="2"/>
  <c r="L3025" i="3"/>
  <c r="N3025" i="3"/>
  <c r="P3024" i="3"/>
  <c r="L3024" i="3"/>
  <c r="N3024" i="3"/>
  <c r="K1026" i="2"/>
  <c r="M1026" i="2" s="1"/>
  <c r="N1026" i="2"/>
  <c r="O1026" i="2"/>
  <c r="P1026" i="2"/>
  <c r="S1026" i="2"/>
  <c r="L3023" i="3"/>
  <c r="N3023" i="3"/>
  <c r="L3022" i="3"/>
  <c r="N3022" i="3"/>
  <c r="P3022" i="3"/>
  <c r="K1025" i="2"/>
  <c r="M1025" i="2" s="1"/>
  <c r="N1025" i="2"/>
  <c r="O1025" i="2"/>
  <c r="P1025" i="2"/>
  <c r="S1025" i="2"/>
  <c r="L3021" i="3"/>
  <c r="N3021" i="3"/>
  <c r="P3020" i="3"/>
  <c r="L3020" i="3"/>
  <c r="N3020" i="3"/>
  <c r="L182" i="4"/>
  <c r="M182" i="4"/>
  <c r="O182" i="4" s="1"/>
  <c r="N182" i="4"/>
  <c r="L193" i="5"/>
  <c r="K1024" i="2"/>
  <c r="N1024" i="2"/>
  <c r="O1024" i="2"/>
  <c r="P1024" i="2"/>
  <c r="S1024" i="2"/>
  <c r="L3019" i="3"/>
  <c r="N3019" i="3"/>
  <c r="P3018" i="3"/>
  <c r="L3018" i="3"/>
  <c r="N3018" i="3"/>
  <c r="L3017" i="3"/>
  <c r="N3017" i="3"/>
  <c r="P3016" i="3"/>
  <c r="L3016" i="3"/>
  <c r="N3016" i="3"/>
  <c r="L3015" i="3"/>
  <c r="N3015" i="3"/>
  <c r="K1023" i="2"/>
  <c r="M1023" i="2" s="1"/>
  <c r="N1023" i="2"/>
  <c r="O1023" i="2"/>
  <c r="P1023" i="2"/>
  <c r="S1023" i="2"/>
  <c r="P3014" i="3"/>
  <c r="L3014" i="3"/>
  <c r="N3014" i="3"/>
  <c r="L3013" i="3"/>
  <c r="N3013" i="3"/>
  <c r="P3012" i="3"/>
  <c r="L3012" i="3"/>
  <c r="N3012" i="3"/>
  <c r="K1022" i="2"/>
  <c r="M1022" i="2" s="1"/>
  <c r="N1022" i="2"/>
  <c r="O1022" i="2"/>
  <c r="P1022" i="2"/>
  <c r="S1022" i="2"/>
  <c r="L3011" i="3"/>
  <c r="N3011" i="3"/>
  <c r="K1021" i="2"/>
  <c r="M1021" i="2" s="1"/>
  <c r="N1021" i="2"/>
  <c r="O1021" i="2"/>
  <c r="P1021" i="2"/>
  <c r="S1021" i="2"/>
  <c r="P3010" i="3"/>
  <c r="L3010" i="3"/>
  <c r="N3010" i="3"/>
  <c r="L3009" i="3"/>
  <c r="N3009" i="3"/>
  <c r="P3008" i="3"/>
  <c r="L3008" i="3"/>
  <c r="N3008" i="3"/>
  <c r="K1020" i="2"/>
  <c r="M1020" i="2" s="1"/>
  <c r="N1020" i="2"/>
  <c r="O1020" i="2"/>
  <c r="P1020" i="2"/>
  <c r="S1020" i="2"/>
  <c r="L3007" i="3"/>
  <c r="N3007" i="3"/>
  <c r="L181" i="4"/>
  <c r="M181" i="4"/>
  <c r="N181" i="4"/>
  <c r="P3006" i="3"/>
  <c r="L3006" i="3"/>
  <c r="N3006" i="3"/>
  <c r="K1019" i="2"/>
  <c r="M1019" i="2" s="1"/>
  <c r="N1019" i="2"/>
  <c r="O1019" i="2"/>
  <c r="P1019" i="2"/>
  <c r="S1019" i="2"/>
  <c r="L3005" i="3"/>
  <c r="N3005" i="3"/>
  <c r="L192" i="5"/>
  <c r="K1018" i="2"/>
  <c r="N1018" i="2"/>
  <c r="O1018" i="2"/>
  <c r="P1018" i="2"/>
  <c r="S1018" i="2"/>
  <c r="P3004" i="3"/>
  <c r="L3004" i="3"/>
  <c r="N3004" i="3"/>
  <c r="L3003" i="3"/>
  <c r="N3003" i="3"/>
  <c r="P3002" i="3"/>
  <c r="L3002" i="3"/>
  <c r="N3002" i="3"/>
  <c r="L3001" i="3"/>
  <c r="N3001" i="3"/>
  <c r="K1017" i="2"/>
  <c r="N1017" i="2"/>
  <c r="O1017" i="2"/>
  <c r="P1017" i="2"/>
  <c r="S1017" i="2"/>
  <c r="P3000" i="3"/>
  <c r="L3000" i="3"/>
  <c r="N3000" i="3"/>
  <c r="L2999" i="3"/>
  <c r="N2999" i="3"/>
  <c r="P2999" i="3"/>
  <c r="K1016" i="2"/>
  <c r="N1016" i="2"/>
  <c r="O1016" i="2"/>
  <c r="P1016" i="2"/>
  <c r="S1016" i="2"/>
  <c r="L2998" i="3"/>
  <c r="N2998" i="3"/>
  <c r="P2998" i="3"/>
  <c r="L2997" i="3"/>
  <c r="N2997" i="3"/>
  <c r="P2996" i="3"/>
  <c r="L2996" i="3"/>
  <c r="N2996" i="3"/>
  <c r="L2995" i="3"/>
  <c r="N2995" i="3"/>
  <c r="K1015" i="2"/>
  <c r="M1015" i="2" s="1"/>
  <c r="N1015" i="2"/>
  <c r="O1015" i="2"/>
  <c r="P1015" i="2"/>
  <c r="S1015" i="2"/>
  <c r="L2994" i="3"/>
  <c r="N2994" i="3"/>
  <c r="P2994" i="3"/>
  <c r="L2993" i="3"/>
  <c r="N2993" i="3"/>
  <c r="L2992" i="3"/>
  <c r="N2992" i="3"/>
  <c r="P2992" i="3"/>
  <c r="L2991" i="3"/>
  <c r="N2991" i="3"/>
  <c r="L2990" i="3"/>
  <c r="N2990" i="3"/>
  <c r="P2990" i="3"/>
  <c r="L2989" i="3"/>
  <c r="N2989" i="3"/>
  <c r="P2988" i="3"/>
  <c r="L2988" i="3"/>
  <c r="N2988" i="3"/>
  <c r="K1014" i="2"/>
  <c r="N1014" i="2"/>
  <c r="O1014" i="2"/>
  <c r="P1014" i="2"/>
  <c r="S1014" i="2"/>
  <c r="L2987" i="3"/>
  <c r="N2987" i="3"/>
  <c r="P2986" i="3"/>
  <c r="L2986" i="3"/>
  <c r="N2986" i="3"/>
  <c r="K1013" i="2"/>
  <c r="M1013" i="2" s="1"/>
  <c r="N1013" i="2"/>
  <c r="O1013" i="2"/>
  <c r="P1013" i="2"/>
  <c r="S1013" i="2"/>
  <c r="L2985" i="3"/>
  <c r="N2985" i="3"/>
  <c r="L180" i="4"/>
  <c r="M180" i="4"/>
  <c r="O180" i="4" s="1"/>
  <c r="N180" i="4"/>
  <c r="P2984" i="3"/>
  <c r="L2984" i="3"/>
  <c r="N2984" i="3"/>
  <c r="M54" i="6"/>
  <c r="K1012" i="2"/>
  <c r="M1012" i="2" s="1"/>
  <c r="N1012" i="2"/>
  <c r="O1012" i="2"/>
  <c r="P1012" i="2"/>
  <c r="S1012" i="2"/>
  <c r="L2983" i="3"/>
  <c r="N2983" i="3"/>
  <c r="P2982" i="3"/>
  <c r="L2982" i="3"/>
  <c r="N2982" i="3"/>
  <c r="L2981" i="3"/>
  <c r="N2981" i="3"/>
  <c r="L191" i="5"/>
  <c r="K1011" i="2"/>
  <c r="N1011" i="2"/>
  <c r="O1011" i="2"/>
  <c r="P1011" i="2"/>
  <c r="S1011" i="2"/>
  <c r="P2980" i="3"/>
  <c r="L2980" i="3"/>
  <c r="N2980" i="3"/>
  <c r="M1011" i="2"/>
  <c r="L2979" i="3"/>
  <c r="N2979" i="3"/>
  <c r="P2978" i="3"/>
  <c r="L2978" i="3"/>
  <c r="N2978" i="3"/>
  <c r="P2977" i="3"/>
  <c r="L2977" i="3"/>
  <c r="N2977" i="3"/>
  <c r="P2976" i="3"/>
  <c r="L2976" i="3"/>
  <c r="N2976" i="3"/>
  <c r="L2975" i="3"/>
  <c r="N2975" i="3"/>
  <c r="P2975" i="3"/>
  <c r="K1010" i="2"/>
  <c r="N1010" i="2"/>
  <c r="O1010" i="2"/>
  <c r="P1010" i="2"/>
  <c r="S1010" i="2"/>
  <c r="L2974" i="3"/>
  <c r="N2974" i="3"/>
  <c r="P2974" i="3"/>
  <c r="L2973" i="3"/>
  <c r="N2973" i="3"/>
  <c r="P2972" i="3"/>
  <c r="L2972" i="3"/>
  <c r="N2972" i="3"/>
  <c r="L2971" i="3"/>
  <c r="N2971" i="3"/>
  <c r="K1009" i="2"/>
  <c r="N1009" i="2"/>
  <c r="O1009" i="2"/>
  <c r="P1009" i="2"/>
  <c r="S1009" i="2"/>
  <c r="P2970" i="3"/>
  <c r="L2970" i="3"/>
  <c r="N2970" i="3"/>
  <c r="M1009" i="2"/>
  <c r="L2969" i="3"/>
  <c r="N2969" i="3"/>
  <c r="P2968" i="3"/>
  <c r="L2968" i="3"/>
  <c r="N2968" i="3"/>
  <c r="K1008" i="2"/>
  <c r="N1008" i="2"/>
  <c r="O1008" i="2"/>
  <c r="P1008" i="2"/>
  <c r="S1008" i="2"/>
  <c r="L2967" i="3"/>
  <c r="N2967" i="3"/>
  <c r="K1007" i="2"/>
  <c r="M1007" i="2" s="1"/>
  <c r="N1007" i="2"/>
  <c r="O1007" i="2"/>
  <c r="P1007" i="2"/>
  <c r="S1007" i="2"/>
  <c r="P2966" i="3"/>
  <c r="L2966" i="3"/>
  <c r="N2966" i="3"/>
  <c r="L179" i="4"/>
  <c r="M179" i="4"/>
  <c r="N179" i="4"/>
  <c r="L2965" i="3"/>
  <c r="N2965" i="3"/>
  <c r="K1006" i="2"/>
  <c r="N1006" i="2"/>
  <c r="O1006" i="2"/>
  <c r="P1006" i="2"/>
  <c r="S1006" i="2"/>
  <c r="P2964" i="3"/>
  <c r="L2964" i="3"/>
  <c r="N2964" i="3"/>
  <c r="P2963" i="3"/>
  <c r="L2963" i="3"/>
  <c r="N2963" i="3"/>
  <c r="L190" i="5"/>
  <c r="K1005" i="2"/>
  <c r="M1005" i="2" s="1"/>
  <c r="N1005" i="2"/>
  <c r="O1005" i="2"/>
  <c r="P1005" i="2"/>
  <c r="S1005" i="2"/>
  <c r="L2962" i="3"/>
  <c r="N2962" i="3"/>
  <c r="P2962" i="3"/>
  <c r="L2961" i="3"/>
  <c r="N2961" i="3"/>
  <c r="P2960" i="3"/>
  <c r="L2960" i="3"/>
  <c r="N2960" i="3"/>
  <c r="K1004" i="2"/>
  <c r="N1004" i="2"/>
  <c r="O1004" i="2"/>
  <c r="P1004" i="2"/>
  <c r="S1004" i="2"/>
  <c r="P2959" i="3"/>
  <c r="L2959" i="3"/>
  <c r="N2959" i="3"/>
  <c r="P2958" i="3"/>
  <c r="L2958" i="3"/>
  <c r="N2958" i="3"/>
  <c r="L2957" i="3"/>
  <c r="N2957" i="3"/>
  <c r="P2957" i="3"/>
  <c r="P2956" i="3"/>
  <c r="L2956" i="3"/>
  <c r="N2956" i="3"/>
  <c r="L2955" i="3"/>
  <c r="N2955" i="3"/>
  <c r="L2954" i="3"/>
  <c r="N2954" i="3"/>
  <c r="P2954" i="3"/>
  <c r="L2953" i="3"/>
  <c r="N2953" i="3"/>
  <c r="L2952" i="3"/>
  <c r="N2952" i="3"/>
  <c r="P2952" i="3"/>
  <c r="K1003" i="2"/>
  <c r="N1003" i="2"/>
  <c r="O1003" i="2"/>
  <c r="P1003" i="2"/>
  <c r="S1003" i="2"/>
  <c r="L2951" i="3"/>
  <c r="N2951" i="3"/>
  <c r="P2950" i="3"/>
  <c r="L2950" i="3"/>
  <c r="N2950" i="3"/>
  <c r="L2949" i="3"/>
  <c r="N2949" i="3"/>
  <c r="P2948" i="3"/>
  <c r="L2948" i="3"/>
  <c r="N2948" i="3"/>
  <c r="K1002" i="2"/>
  <c r="M1002" i="2" s="1"/>
  <c r="N1002" i="2"/>
  <c r="O1002" i="2"/>
  <c r="P1002" i="2"/>
  <c r="S1002" i="2"/>
  <c r="L2947" i="3"/>
  <c r="N2947" i="3"/>
  <c r="L2946" i="3"/>
  <c r="N2946" i="3"/>
  <c r="P2946" i="3"/>
  <c r="L2945" i="3"/>
  <c r="N2945" i="3"/>
  <c r="K1001" i="2"/>
  <c r="M1001" i="2" s="1"/>
  <c r="N1001" i="2"/>
  <c r="O1001" i="2"/>
  <c r="P1001" i="2"/>
  <c r="S1001" i="2"/>
  <c r="P2944" i="3"/>
  <c r="L2944" i="3"/>
  <c r="N2944" i="3"/>
  <c r="K1000" i="2"/>
  <c r="N1000" i="2"/>
  <c r="O1000" i="2"/>
  <c r="P1000" i="2"/>
  <c r="S1000" i="2"/>
  <c r="L2943" i="3"/>
  <c r="N2943" i="3"/>
  <c r="P2942" i="3"/>
  <c r="L2942" i="3"/>
  <c r="N2942" i="3"/>
  <c r="P2941" i="3"/>
  <c r="L2941" i="3"/>
  <c r="N2941" i="3"/>
  <c r="L189" i="5"/>
  <c r="K999" i="2"/>
  <c r="M999" i="2" s="1"/>
  <c r="N999" i="2"/>
  <c r="O999" i="2"/>
  <c r="P999" i="2"/>
  <c r="S999" i="2"/>
  <c r="P2940" i="3"/>
  <c r="L2940" i="3"/>
  <c r="N2940" i="3"/>
  <c r="L2939" i="3"/>
  <c r="N2939" i="3"/>
  <c r="P2938" i="3"/>
  <c r="L2938" i="3"/>
  <c r="N2938" i="3"/>
  <c r="L2937" i="3"/>
  <c r="N2937" i="3"/>
  <c r="P2936" i="3"/>
  <c r="L2936" i="3"/>
  <c r="N2936" i="3"/>
  <c r="K998" i="2"/>
  <c r="M998" i="2" s="1"/>
  <c r="N998" i="2"/>
  <c r="O998" i="2"/>
  <c r="P998" i="2"/>
  <c r="S998" i="2"/>
  <c r="L2935" i="3"/>
  <c r="N2935" i="3"/>
  <c r="K997" i="2"/>
  <c r="N997" i="2"/>
  <c r="O997" i="2"/>
  <c r="P997" i="2"/>
  <c r="S997" i="2"/>
  <c r="P2934" i="3"/>
  <c r="L2934" i="3"/>
  <c r="N2934" i="3"/>
  <c r="K996" i="2"/>
  <c r="N996" i="2"/>
  <c r="O996" i="2"/>
  <c r="P996" i="2"/>
  <c r="S996" i="2"/>
  <c r="L178" i="4"/>
  <c r="M178" i="4"/>
  <c r="O178" i="4" s="1"/>
  <c r="N178" i="4"/>
  <c r="L2933" i="3"/>
  <c r="N2933" i="3"/>
  <c r="P2932" i="3"/>
  <c r="L2932" i="3"/>
  <c r="N2932" i="3"/>
  <c r="L2931" i="3"/>
  <c r="N2931" i="3"/>
  <c r="P2930" i="3"/>
  <c r="L2930" i="3"/>
  <c r="N2930" i="3"/>
  <c r="L2929" i="3"/>
  <c r="N2929" i="3"/>
  <c r="P2928" i="3"/>
  <c r="L2928" i="3"/>
  <c r="N2928" i="3"/>
  <c r="L2927" i="3"/>
  <c r="N2927" i="3"/>
  <c r="P2926" i="3"/>
  <c r="L2926" i="3"/>
  <c r="N2926" i="3"/>
  <c r="K995" i="2"/>
  <c r="M995" i="2" s="1"/>
  <c r="N995" i="2"/>
  <c r="O995" i="2"/>
  <c r="P995" i="2"/>
  <c r="S995" i="2"/>
  <c r="L2925" i="3"/>
  <c r="N2925" i="3"/>
  <c r="P2924" i="3"/>
  <c r="L2924" i="3"/>
  <c r="N2924" i="3"/>
  <c r="K994" i="2"/>
  <c r="N994" i="2"/>
  <c r="O994" i="2"/>
  <c r="P994" i="2"/>
  <c r="S994" i="2"/>
  <c r="P2923" i="3"/>
  <c r="L2923" i="3"/>
  <c r="N2923" i="3"/>
  <c r="M994" i="2"/>
  <c r="L177" i="4"/>
  <c r="M177" i="4"/>
  <c r="O177" i="4" s="1"/>
  <c r="N177" i="4"/>
  <c r="P2922" i="3"/>
  <c r="L2922" i="3"/>
  <c r="N2922" i="3"/>
  <c r="K993" i="2"/>
  <c r="M993" i="2" s="1"/>
  <c r="N993" i="2"/>
  <c r="O993" i="2"/>
  <c r="P993" i="2"/>
  <c r="S993" i="2"/>
  <c r="L2921" i="3"/>
  <c r="N2921" i="3"/>
  <c r="L2920" i="3"/>
  <c r="N2920" i="3"/>
  <c r="P2920" i="3"/>
  <c r="L2919" i="3"/>
  <c r="N2919" i="3"/>
  <c r="L188" i="5"/>
  <c r="K992" i="2"/>
  <c r="N992" i="2"/>
  <c r="O992" i="2"/>
  <c r="P992" i="2"/>
  <c r="S992" i="2"/>
  <c r="P2918" i="3"/>
  <c r="L2918" i="3"/>
  <c r="N2918" i="3"/>
  <c r="M992" i="2"/>
  <c r="L176" i="4"/>
  <c r="M176" i="4"/>
  <c r="O176" i="4" s="1"/>
  <c r="N176" i="4"/>
  <c r="P2917" i="3"/>
  <c r="L2917" i="3"/>
  <c r="N2917" i="3"/>
  <c r="P2916" i="3"/>
  <c r="L2916" i="3"/>
  <c r="N2916" i="3"/>
  <c r="K991" i="2"/>
  <c r="M991" i="2" s="1"/>
  <c r="N991" i="2"/>
  <c r="O991" i="2"/>
  <c r="P991" i="2"/>
  <c r="S991" i="2"/>
  <c r="P2915" i="3"/>
  <c r="L2915" i="3"/>
  <c r="N2915" i="3"/>
  <c r="P2914" i="3"/>
  <c r="L2914" i="3"/>
  <c r="N2914" i="3"/>
  <c r="L2913" i="3"/>
  <c r="N2913" i="3"/>
  <c r="P2912" i="3"/>
  <c r="L2912" i="3"/>
  <c r="N2912" i="3"/>
  <c r="P2911" i="3"/>
  <c r="L2911" i="3"/>
  <c r="N2911" i="3"/>
  <c r="K990" i="2"/>
  <c r="N990" i="2"/>
  <c r="O990" i="2"/>
  <c r="P990" i="2"/>
  <c r="S990" i="2"/>
  <c r="P2910" i="3"/>
  <c r="L2910" i="3"/>
  <c r="N2910" i="3"/>
  <c r="M990" i="2"/>
  <c r="P2909" i="3"/>
  <c r="L2909" i="3"/>
  <c r="N2909" i="3"/>
  <c r="P2908" i="3"/>
  <c r="L2908" i="3"/>
  <c r="N2908" i="3"/>
  <c r="L2907" i="3"/>
  <c r="N2907" i="3"/>
  <c r="K989" i="2"/>
  <c r="N989" i="2"/>
  <c r="O989" i="2"/>
  <c r="P989" i="2"/>
  <c r="S989" i="2"/>
  <c r="P2906" i="3"/>
  <c r="L2906" i="3"/>
  <c r="N2906" i="3"/>
  <c r="M989" i="2"/>
  <c r="K988" i="2"/>
  <c r="M988" i="2" s="1"/>
  <c r="N988" i="2"/>
  <c r="O988" i="2"/>
  <c r="P988" i="2"/>
  <c r="S988" i="2"/>
  <c r="P2905" i="3"/>
  <c r="L2905" i="3"/>
  <c r="N2905" i="3"/>
  <c r="L2904" i="3"/>
  <c r="N2904" i="3"/>
  <c r="P2904" i="3"/>
  <c r="L2903" i="3"/>
  <c r="N2903" i="3"/>
  <c r="K987" i="2"/>
  <c r="M987" i="2" s="1"/>
  <c r="N987" i="2"/>
  <c r="O987" i="2"/>
  <c r="P987" i="2"/>
  <c r="S987" i="2"/>
  <c r="P2902" i="3"/>
  <c r="L2902" i="3"/>
  <c r="N2902" i="3"/>
  <c r="L2901" i="3"/>
  <c r="N2901" i="3"/>
  <c r="K986" i="2"/>
  <c r="M986" i="2" s="1"/>
  <c r="N986" i="2"/>
  <c r="O986" i="2"/>
  <c r="P986" i="2"/>
  <c r="S986" i="2"/>
  <c r="P2900" i="3"/>
  <c r="L2900" i="3"/>
  <c r="N2900" i="3"/>
  <c r="L2899" i="3"/>
  <c r="N2899" i="3"/>
  <c r="P2899" i="3"/>
  <c r="P2898" i="3"/>
  <c r="L2898" i="3"/>
  <c r="N2898" i="3"/>
  <c r="P2897" i="3"/>
  <c r="L2897" i="3"/>
  <c r="N2897" i="3"/>
  <c r="L187" i="5"/>
  <c r="K985" i="2"/>
  <c r="M985" i="2" s="1"/>
  <c r="N985" i="2"/>
  <c r="O985" i="2"/>
  <c r="P985" i="2"/>
  <c r="S985" i="2"/>
  <c r="P2896" i="3"/>
  <c r="L2896" i="3"/>
  <c r="N2896" i="3"/>
  <c r="L2895" i="3"/>
  <c r="N2895" i="3"/>
  <c r="P2894" i="3"/>
  <c r="L2894" i="3"/>
  <c r="N2894" i="3"/>
  <c r="L2893" i="3"/>
  <c r="N2893" i="3"/>
  <c r="K984" i="2"/>
  <c r="M984" i="2" s="1"/>
  <c r="N984" i="2"/>
  <c r="O984" i="2"/>
  <c r="P984" i="2"/>
  <c r="S984" i="2"/>
  <c r="P2892" i="3"/>
  <c r="L2892" i="3"/>
  <c r="N2892" i="3"/>
  <c r="L2891" i="3"/>
  <c r="N2891" i="3"/>
  <c r="M53" i="6"/>
  <c r="K983" i="2"/>
  <c r="M983" i="2" s="1"/>
  <c r="N983" i="2"/>
  <c r="O983" i="2"/>
  <c r="P983" i="2"/>
  <c r="S983" i="2"/>
  <c r="L2890" i="3"/>
  <c r="N2890" i="3"/>
  <c r="P2890" i="3"/>
  <c r="L2889" i="3"/>
  <c r="N2889" i="3"/>
  <c r="L2888" i="3"/>
  <c r="N2888" i="3"/>
  <c r="P2888" i="3"/>
  <c r="L2887" i="3"/>
  <c r="N2887" i="3"/>
  <c r="L2886" i="3"/>
  <c r="N2886" i="3"/>
  <c r="L2885" i="3"/>
  <c r="N2885" i="3"/>
  <c r="P2885" i="3"/>
  <c r="L2884" i="3"/>
  <c r="N2884" i="3"/>
  <c r="K982" i="2"/>
  <c r="M982" i="2" s="1"/>
  <c r="N982" i="2"/>
  <c r="O982" i="2"/>
  <c r="P982" i="2"/>
  <c r="S982" i="2"/>
  <c r="L2883" i="3"/>
  <c r="N2883" i="3"/>
  <c r="K981" i="2"/>
  <c r="M981" i="2" s="1"/>
  <c r="N981" i="2"/>
  <c r="O981" i="2"/>
  <c r="P981" i="2"/>
  <c r="S981" i="2"/>
  <c r="L2882" i="3"/>
  <c r="N2882" i="3"/>
  <c r="P2882" i="3"/>
  <c r="P2881" i="3"/>
  <c r="L2881" i="3"/>
  <c r="N2881" i="3"/>
  <c r="L2880" i="3"/>
  <c r="N2880" i="3"/>
  <c r="P2880" i="3"/>
  <c r="K980" i="2"/>
  <c r="M980" i="2" s="1"/>
  <c r="N980" i="2"/>
  <c r="O980" i="2"/>
  <c r="P980" i="2"/>
  <c r="S980" i="2"/>
  <c r="L2879" i="3"/>
  <c r="N2879" i="3"/>
  <c r="L175" i="4"/>
  <c r="M175" i="4"/>
  <c r="N175" i="4"/>
  <c r="L2878" i="3"/>
  <c r="N2878" i="3"/>
  <c r="K979" i="2"/>
  <c r="N979" i="2"/>
  <c r="O979" i="2"/>
  <c r="P979" i="2"/>
  <c r="S979" i="2"/>
  <c r="L2877" i="3"/>
  <c r="N2877" i="3"/>
  <c r="P2877" i="3"/>
  <c r="P2876" i="3"/>
  <c r="L2876" i="3"/>
  <c r="N2876" i="3"/>
  <c r="L186" i="5"/>
  <c r="K978" i="2"/>
  <c r="N978" i="2"/>
  <c r="O978" i="2"/>
  <c r="P978" i="2"/>
  <c r="S978" i="2"/>
  <c r="L2875" i="3"/>
  <c r="N2875" i="3"/>
  <c r="P2875" i="3"/>
  <c r="P2530" i="3"/>
  <c r="P2534" i="3"/>
  <c r="P2536" i="3"/>
  <c r="P2538" i="3"/>
  <c r="P2540" i="3"/>
  <c r="P2542" i="3"/>
  <c r="P2544" i="3"/>
  <c r="P2546" i="3"/>
  <c r="P2548" i="3"/>
  <c r="P2552" i="3"/>
  <c r="P2558" i="3"/>
  <c r="P2564" i="3"/>
  <c r="P2566" i="3"/>
  <c r="P2568" i="3"/>
  <c r="P2570" i="3"/>
  <c r="P2578" i="3"/>
  <c r="P2582" i="3"/>
  <c r="P2584" i="3"/>
  <c r="P2586" i="3"/>
  <c r="P2590" i="3"/>
  <c r="P2592" i="3"/>
  <c r="P2600" i="3"/>
  <c r="P2602" i="3"/>
  <c r="P2604" i="3"/>
  <c r="P2606" i="3"/>
  <c r="P2608" i="3"/>
  <c r="P2610" i="3"/>
  <c r="P2612" i="3"/>
  <c r="P2614" i="3"/>
  <c r="P2616" i="3"/>
  <c r="P2619" i="3"/>
  <c r="P2620" i="3"/>
  <c r="P2624" i="3"/>
  <c r="P2626" i="3"/>
  <c r="P2628" i="3"/>
  <c r="P2630" i="3"/>
  <c r="P2637" i="3"/>
  <c r="P2642" i="3"/>
  <c r="P2646" i="3"/>
  <c r="P2650" i="3"/>
  <c r="P2656" i="3"/>
  <c r="P2662" i="3"/>
  <c r="P2664" i="3"/>
  <c r="P2670" i="3"/>
  <c r="P2672" i="3"/>
  <c r="P2674" i="3"/>
  <c r="P2678" i="3"/>
  <c r="P2680" i="3"/>
  <c r="P2681" i="3"/>
  <c r="P2682" i="3"/>
  <c r="P2684" i="3"/>
  <c r="P2686" i="3"/>
  <c r="P2692" i="3"/>
  <c r="P2693" i="3"/>
  <c r="P2694" i="3"/>
  <c r="P2696" i="3"/>
  <c r="P2698" i="3"/>
  <c r="P2700" i="3"/>
  <c r="P2702" i="3"/>
  <c r="P2703" i="3"/>
  <c r="P2704" i="3"/>
  <c r="P2706" i="3"/>
  <c r="P2707" i="3"/>
  <c r="P2708" i="3"/>
  <c r="P2710" i="3"/>
  <c r="P2711" i="3"/>
  <c r="P2712" i="3"/>
  <c r="P2714" i="3"/>
  <c r="P2716" i="3"/>
  <c r="P2718" i="3"/>
  <c r="P2720" i="3"/>
  <c r="P2722" i="3"/>
  <c r="P2724" i="3"/>
  <c r="P2726" i="3"/>
  <c r="P2728" i="3"/>
  <c r="P2729" i="3"/>
  <c r="P2730" i="3"/>
  <c r="P2732" i="3"/>
  <c r="P2733" i="3"/>
  <c r="P2734" i="3"/>
  <c r="P2736" i="3"/>
  <c r="P2738" i="3"/>
  <c r="P2740" i="3"/>
  <c r="P2742" i="3"/>
  <c r="P2744" i="3"/>
  <c r="P2746" i="3"/>
  <c r="P2748" i="3"/>
  <c r="P2750" i="3"/>
  <c r="P2752" i="3"/>
  <c r="P2754" i="3"/>
  <c r="P2755" i="3"/>
  <c r="P2756" i="3"/>
  <c r="P2758" i="3"/>
  <c r="P2760" i="3"/>
  <c r="P2762" i="3"/>
  <c r="P2764" i="3"/>
  <c r="P2765" i="3"/>
  <c r="P2766" i="3"/>
  <c r="P2768" i="3"/>
  <c r="P2769" i="3"/>
  <c r="P2770" i="3"/>
  <c r="P2772" i="3"/>
  <c r="P2774" i="3"/>
  <c r="P2776" i="3"/>
  <c r="P2778" i="3"/>
  <c r="P2780" i="3"/>
  <c r="P2782" i="3"/>
  <c r="P2784" i="3"/>
  <c r="P2786" i="3"/>
  <c r="P2788" i="3"/>
  <c r="P2789" i="3"/>
  <c r="P2790" i="3"/>
  <c r="P2792" i="3"/>
  <c r="P2793" i="3"/>
  <c r="P2795" i="3"/>
  <c r="P2797" i="3"/>
  <c r="P2794" i="3"/>
  <c r="P2800" i="3"/>
  <c r="P2802" i="3"/>
  <c r="P2805" i="3"/>
  <c r="P2806" i="3"/>
  <c r="P2810" i="3"/>
  <c r="P2812" i="3"/>
  <c r="P2813" i="3"/>
  <c r="P2818" i="3"/>
  <c r="P2822" i="3"/>
  <c r="P2824" i="3"/>
  <c r="P2826" i="3"/>
  <c r="P2828" i="3"/>
  <c r="P2830" i="3"/>
  <c r="P2832" i="3"/>
  <c r="P2834" i="3"/>
  <c r="P2836" i="3"/>
  <c r="P2838" i="3"/>
  <c r="P2840" i="3"/>
  <c r="P2842" i="3"/>
  <c r="P2844" i="3"/>
  <c r="P2846" i="3"/>
  <c r="P2849" i="3"/>
  <c r="P2850" i="3"/>
  <c r="P2854" i="3"/>
  <c r="P2855" i="3"/>
  <c r="P2856" i="3"/>
  <c r="P2858" i="3"/>
  <c r="P2862" i="3"/>
  <c r="L2874" i="3"/>
  <c r="N2874" i="3"/>
  <c r="K977" i="2"/>
  <c r="N977" i="2"/>
  <c r="O977" i="2"/>
  <c r="P977" i="2"/>
  <c r="S977" i="2"/>
  <c r="L2873" i="3"/>
  <c r="N2873" i="3"/>
  <c r="L2872" i="3"/>
  <c r="N2872" i="3"/>
  <c r="P2872" i="3"/>
  <c r="L2871" i="3"/>
  <c r="N2871" i="3"/>
  <c r="L2870" i="3"/>
  <c r="N2870" i="3"/>
  <c r="L2869" i="3"/>
  <c r="N2869" i="3"/>
  <c r="L2868" i="3"/>
  <c r="N2868" i="3"/>
  <c r="L2867" i="3"/>
  <c r="N2867" i="3"/>
  <c r="L2866" i="3"/>
  <c r="N2866" i="3"/>
  <c r="K976" i="2"/>
  <c r="N976" i="2"/>
  <c r="O976" i="2"/>
  <c r="P976" i="2"/>
  <c r="S976" i="2"/>
  <c r="L2865" i="3"/>
  <c r="N2865" i="3"/>
  <c r="L2864" i="3"/>
  <c r="N2864" i="3"/>
  <c r="L2863" i="3"/>
  <c r="N2863" i="3"/>
  <c r="L2862" i="3"/>
  <c r="N2862" i="3"/>
  <c r="K975" i="2"/>
  <c r="N975" i="2"/>
  <c r="O975" i="2"/>
  <c r="P975" i="2"/>
  <c r="S975" i="2"/>
  <c r="L2861" i="3"/>
  <c r="N2861" i="3"/>
  <c r="L2860" i="3"/>
  <c r="N2860" i="3"/>
  <c r="K974" i="2"/>
  <c r="N974" i="2"/>
  <c r="O974" i="2"/>
  <c r="P974" i="2"/>
  <c r="S974" i="2"/>
  <c r="L2859" i="3"/>
  <c r="N2859" i="3"/>
  <c r="K973" i="2"/>
  <c r="M973" i="2" s="1"/>
  <c r="N973" i="2"/>
  <c r="O973" i="2"/>
  <c r="P973" i="2"/>
  <c r="S973" i="2"/>
  <c r="L2858" i="3"/>
  <c r="N2858" i="3"/>
  <c r="L185" i="5"/>
  <c r="K972" i="2"/>
  <c r="M972" i="2" s="1"/>
  <c r="N972" i="2"/>
  <c r="O972" i="2"/>
  <c r="P972" i="2"/>
  <c r="S972" i="2"/>
  <c r="L2857" i="3"/>
  <c r="N2857" i="3"/>
  <c r="L2856" i="3"/>
  <c r="N2856" i="3"/>
  <c r="L2855" i="3"/>
  <c r="N2855" i="3"/>
  <c r="K971" i="2"/>
  <c r="M971" i="2" s="1"/>
  <c r="N971" i="2"/>
  <c r="O971" i="2"/>
  <c r="P971" i="2"/>
  <c r="S971" i="2"/>
  <c r="L2854" i="3"/>
  <c r="N2854" i="3"/>
  <c r="L2853" i="3"/>
  <c r="N2853" i="3"/>
  <c r="L2852" i="3"/>
  <c r="N2852" i="3"/>
  <c r="L2851" i="3"/>
  <c r="N2851" i="3"/>
  <c r="K970" i="2"/>
  <c r="N970" i="2"/>
  <c r="O970" i="2"/>
  <c r="P970" i="2"/>
  <c r="S970" i="2"/>
  <c r="L2850" i="3"/>
  <c r="N2850" i="3"/>
  <c r="L2849" i="3"/>
  <c r="N2849" i="3"/>
  <c r="L2848" i="3"/>
  <c r="N2848" i="3"/>
  <c r="P2848" i="3"/>
  <c r="L174" i="4"/>
  <c r="M174" i="4"/>
  <c r="O174" i="4" s="1"/>
  <c r="N174" i="4"/>
  <c r="K969" i="2"/>
  <c r="M969" i="2" s="1"/>
  <c r="N969" i="2"/>
  <c r="O969" i="2"/>
  <c r="P969" i="2"/>
  <c r="S969" i="2"/>
  <c r="L2847" i="3"/>
  <c r="N2847" i="3"/>
  <c r="L2846" i="3"/>
  <c r="N2846" i="3"/>
  <c r="K968" i="2"/>
  <c r="N968" i="2"/>
  <c r="O968" i="2"/>
  <c r="P968" i="2"/>
  <c r="S968" i="2"/>
  <c r="L2845" i="3"/>
  <c r="N2845" i="3"/>
  <c r="P2845" i="3"/>
  <c r="M968" i="2"/>
  <c r="A2" i="29"/>
  <c r="L173" i="4"/>
  <c r="M173" i="4"/>
  <c r="N173" i="4"/>
  <c r="K967" i="2"/>
  <c r="N967" i="2"/>
  <c r="O967" i="2"/>
  <c r="P967" i="2"/>
  <c r="S967" i="2"/>
  <c r="L2844" i="3"/>
  <c r="N2844" i="3"/>
  <c r="L172" i="4"/>
  <c r="M172" i="4"/>
  <c r="O172" i="4" s="1"/>
  <c r="N172" i="4"/>
  <c r="L2843" i="3"/>
  <c r="N2843" i="3"/>
  <c r="L2842" i="3"/>
  <c r="N2842" i="3"/>
  <c r="L2841" i="3"/>
  <c r="N2841" i="3"/>
  <c r="L2840" i="3"/>
  <c r="N2840" i="3"/>
  <c r="L2839" i="3"/>
  <c r="N2839" i="3"/>
  <c r="L2838" i="3"/>
  <c r="N2838" i="3"/>
  <c r="K966" i="2"/>
  <c r="N966" i="2"/>
  <c r="O966" i="2"/>
  <c r="P966" i="2"/>
  <c r="S966" i="2"/>
  <c r="L2837" i="3"/>
  <c r="N2837" i="3"/>
  <c r="L2836" i="3"/>
  <c r="N2836" i="3"/>
  <c r="L2835" i="3"/>
  <c r="N2835" i="3"/>
  <c r="L2834" i="3"/>
  <c r="N2834" i="3"/>
  <c r="L2833" i="3"/>
  <c r="N2833" i="3"/>
  <c r="L184" i="5"/>
  <c r="K965" i="2"/>
  <c r="N965" i="2"/>
  <c r="O965" i="2"/>
  <c r="P965" i="2"/>
  <c r="S965" i="2"/>
  <c r="L2832" i="3"/>
  <c r="N2832" i="3"/>
  <c r="L2831" i="3"/>
  <c r="N2831" i="3"/>
  <c r="L2830" i="3"/>
  <c r="N2830" i="3"/>
  <c r="L2829" i="3"/>
  <c r="N2829" i="3"/>
  <c r="L2828" i="3"/>
  <c r="N2828" i="3"/>
  <c r="K964" i="2"/>
  <c r="M964" i="2" s="1"/>
  <c r="N964" i="2"/>
  <c r="O964" i="2"/>
  <c r="P964" i="2"/>
  <c r="S964" i="2"/>
  <c r="L2827" i="3"/>
  <c r="N2827" i="3"/>
  <c r="L2826" i="3"/>
  <c r="N2826" i="3"/>
  <c r="L2825" i="3"/>
  <c r="N2825" i="3"/>
  <c r="L2824" i="3"/>
  <c r="N2824" i="3"/>
  <c r="K963" i="2"/>
  <c r="N963" i="2"/>
  <c r="O963" i="2"/>
  <c r="P963" i="2"/>
  <c r="S963" i="2"/>
  <c r="L2823" i="3"/>
  <c r="N2823" i="3"/>
  <c r="L2822" i="3"/>
  <c r="N2822" i="3"/>
  <c r="L2821" i="3"/>
  <c r="N2821" i="3"/>
  <c r="K962" i="2"/>
  <c r="N962" i="2"/>
  <c r="O962" i="2"/>
  <c r="P962" i="2"/>
  <c r="S962" i="2"/>
  <c r="L2820" i="3"/>
  <c r="N2820" i="3"/>
  <c r="K961" i="2"/>
  <c r="N961" i="2"/>
  <c r="O961" i="2"/>
  <c r="P961" i="2"/>
  <c r="S961" i="2"/>
  <c r="L2819" i="3"/>
  <c r="N2819" i="3"/>
  <c r="L2818" i="3"/>
  <c r="N2818" i="3"/>
  <c r="L2817" i="3"/>
  <c r="N2817" i="3"/>
  <c r="P2817" i="3"/>
  <c r="K959" i="2"/>
  <c r="M959" i="2" s="1"/>
  <c r="N959" i="2"/>
  <c r="O959" i="2"/>
  <c r="P959" i="2"/>
  <c r="S959" i="2"/>
  <c r="L2811" i="3"/>
  <c r="N2811" i="3"/>
  <c r="L2816" i="3"/>
  <c r="N2816" i="3"/>
  <c r="L2815" i="3"/>
  <c r="N2815" i="3"/>
  <c r="L2814" i="3"/>
  <c r="N2814" i="3"/>
  <c r="L2813" i="3"/>
  <c r="N2813" i="3"/>
  <c r="L183" i="5"/>
  <c r="K960" i="2"/>
  <c r="N960" i="2"/>
  <c r="O960" i="2"/>
  <c r="P960" i="2"/>
  <c r="S960" i="2"/>
  <c r="L2812" i="3"/>
  <c r="N2812" i="3"/>
  <c r="L2810" i="3"/>
  <c r="N2810" i="3"/>
  <c r="L2809" i="3"/>
  <c r="N2809" i="3"/>
  <c r="L2808" i="3"/>
  <c r="N2808" i="3"/>
  <c r="L2807" i="3"/>
  <c r="N2807" i="3"/>
  <c r="L2806" i="3"/>
  <c r="N2806" i="3"/>
  <c r="L2805" i="3"/>
  <c r="N2805" i="3"/>
  <c r="L2804" i="3"/>
  <c r="N2804" i="3"/>
  <c r="K958" i="2"/>
  <c r="M958" i="2" s="1"/>
  <c r="N958" i="2"/>
  <c r="O958" i="2"/>
  <c r="P958" i="2"/>
  <c r="S958" i="2"/>
  <c r="L2803" i="3"/>
  <c r="N2803" i="3"/>
  <c r="L2802" i="3"/>
  <c r="N2802" i="3"/>
  <c r="L2801" i="3"/>
  <c r="N2801" i="3"/>
  <c r="P2801" i="3"/>
  <c r="K957" i="2"/>
  <c r="M957" i="2" s="1"/>
  <c r="N957" i="2"/>
  <c r="O957" i="2"/>
  <c r="P957" i="2"/>
  <c r="S957" i="2"/>
  <c r="L2800" i="3"/>
  <c r="N2800" i="3"/>
  <c r="L2799" i="3"/>
  <c r="N2799" i="3"/>
  <c r="P2799" i="3"/>
  <c r="L2794" i="3"/>
  <c r="N2794" i="3"/>
  <c r="L2798" i="3"/>
  <c r="N2798" i="3"/>
  <c r="L2797" i="3"/>
  <c r="N2797" i="3"/>
  <c r="L2796" i="3"/>
  <c r="N2796" i="3"/>
  <c r="P2796" i="3"/>
  <c r="L2795" i="3"/>
  <c r="N2795" i="3"/>
  <c r="M52" i="6"/>
  <c r="K956" i="2"/>
  <c r="N956" i="2"/>
  <c r="O956" i="2"/>
  <c r="P956" i="2"/>
  <c r="S956" i="2"/>
  <c r="L171" i="4"/>
  <c r="M171" i="4"/>
  <c r="N171" i="4"/>
  <c r="L170" i="4"/>
  <c r="M170" i="4"/>
  <c r="O170" i="4" s="1"/>
  <c r="N170" i="4"/>
  <c r="L2793" i="3"/>
  <c r="N2793" i="3"/>
  <c r="K955" i="2"/>
  <c r="M955" i="2" s="1"/>
  <c r="N955" i="2"/>
  <c r="O955" i="2"/>
  <c r="P955" i="2"/>
  <c r="S955" i="2"/>
  <c r="L2792" i="3"/>
  <c r="N2792" i="3"/>
  <c r="L169" i="4"/>
  <c r="M169" i="4"/>
  <c r="O169" i="4" s="1"/>
  <c r="N169" i="4"/>
  <c r="L2791" i="3"/>
  <c r="N2791" i="3"/>
  <c r="L2790" i="3"/>
  <c r="N2790" i="3"/>
  <c r="K954" i="2"/>
  <c r="N954" i="2"/>
  <c r="O954" i="2"/>
  <c r="P954" i="2"/>
  <c r="S954" i="2"/>
  <c r="L2789" i="3"/>
  <c r="N2789" i="3"/>
  <c r="L2788" i="3"/>
  <c r="N2788" i="3"/>
  <c r="L2787" i="3"/>
  <c r="N2787" i="3"/>
  <c r="L182" i="5"/>
  <c r="K953" i="2"/>
  <c r="M953" i="2" s="1"/>
  <c r="N953" i="2"/>
  <c r="O953" i="2"/>
  <c r="P953" i="2"/>
  <c r="S953" i="2"/>
  <c r="L2786" i="3"/>
  <c r="N2786" i="3"/>
  <c r="L2785" i="3"/>
  <c r="N2785" i="3"/>
  <c r="P2785" i="3"/>
  <c r="L2784" i="3"/>
  <c r="N2784" i="3"/>
  <c r="L2783" i="3"/>
  <c r="N2783" i="3"/>
  <c r="L2782" i="3"/>
  <c r="N2782" i="3"/>
  <c r="L2781" i="3"/>
  <c r="N2781" i="3"/>
  <c r="P2781" i="3"/>
  <c r="K952" i="2"/>
  <c r="M952" i="2" s="1"/>
  <c r="N952" i="2"/>
  <c r="O952" i="2"/>
  <c r="P952" i="2"/>
  <c r="S952" i="2"/>
  <c r="L2780" i="3"/>
  <c r="N2780" i="3"/>
  <c r="L2779" i="3"/>
  <c r="N2779" i="3"/>
  <c r="P2779" i="3"/>
  <c r="L2778" i="3"/>
  <c r="N2778" i="3"/>
  <c r="L2777" i="3"/>
  <c r="N2777" i="3"/>
  <c r="K951" i="2"/>
  <c r="N951" i="2"/>
  <c r="O951" i="2"/>
  <c r="P951" i="2"/>
  <c r="S951" i="2"/>
  <c r="L2776" i="3"/>
  <c r="N2776" i="3"/>
  <c r="L2775" i="3"/>
  <c r="N2775" i="3"/>
  <c r="L2774" i="3"/>
  <c r="N2774" i="3"/>
  <c r="K950" i="2"/>
  <c r="M950" i="2" s="1"/>
  <c r="N950" i="2"/>
  <c r="O950" i="2"/>
  <c r="P950" i="2"/>
  <c r="S950" i="2"/>
  <c r="L2773" i="3"/>
  <c r="N2773" i="3"/>
  <c r="L2772" i="3"/>
  <c r="N2772" i="3"/>
  <c r="P2771" i="3"/>
  <c r="L2771" i="3"/>
  <c r="N2771" i="3"/>
  <c r="L2770" i="3"/>
  <c r="N2770" i="3"/>
  <c r="L2769" i="3"/>
  <c r="N2769" i="3"/>
  <c r="K949" i="2"/>
  <c r="M949" i="2" s="1"/>
  <c r="N949" i="2"/>
  <c r="O949" i="2"/>
  <c r="P949" i="2"/>
  <c r="S949" i="2"/>
  <c r="L2768" i="3"/>
  <c r="N2768" i="3"/>
  <c r="K948" i="2"/>
  <c r="M948" i="2" s="1"/>
  <c r="N948" i="2"/>
  <c r="O948" i="2"/>
  <c r="P948" i="2"/>
  <c r="S948" i="2"/>
  <c r="L2767" i="3"/>
  <c r="N2767" i="3"/>
  <c r="L2766" i="3"/>
  <c r="N2766" i="3"/>
  <c r="K947" i="2"/>
  <c r="M947" i="2" s="1"/>
  <c r="N947" i="2"/>
  <c r="O947" i="2"/>
  <c r="P947" i="2"/>
  <c r="S947" i="2"/>
  <c r="L2765" i="3"/>
  <c r="N2765" i="3"/>
  <c r="L181" i="5"/>
  <c r="K946" i="2"/>
  <c r="N946" i="2"/>
  <c r="O946" i="2"/>
  <c r="P946" i="2"/>
  <c r="S946" i="2"/>
  <c r="L2764" i="3"/>
  <c r="N2764" i="3"/>
  <c r="K945" i="2"/>
  <c r="N945" i="2"/>
  <c r="O945" i="2"/>
  <c r="P945" i="2"/>
  <c r="S945" i="2"/>
  <c r="L2763" i="3"/>
  <c r="N2763" i="3"/>
  <c r="K944" i="2"/>
  <c r="N944" i="2"/>
  <c r="O944" i="2"/>
  <c r="P944" i="2"/>
  <c r="S944" i="2"/>
  <c r="L2762" i="3"/>
  <c r="N2762" i="3"/>
  <c r="L2761" i="3"/>
  <c r="N2761" i="3"/>
  <c r="P2761" i="3"/>
  <c r="K943" i="2"/>
  <c r="M943" i="2" s="1"/>
  <c r="N943" i="2"/>
  <c r="O943" i="2"/>
  <c r="P943" i="2"/>
  <c r="S943" i="2"/>
  <c r="L2760" i="3"/>
  <c r="N2760" i="3"/>
  <c r="L2759" i="3"/>
  <c r="N2759" i="3"/>
  <c r="P2759" i="3"/>
  <c r="L2758" i="3"/>
  <c r="N2758" i="3"/>
  <c r="K942" i="2"/>
  <c r="M942" i="2" s="1"/>
  <c r="N942" i="2"/>
  <c r="O942" i="2"/>
  <c r="P942" i="2"/>
  <c r="S942" i="2"/>
  <c r="L2757" i="3"/>
  <c r="N2757" i="3"/>
  <c r="L2756" i="3"/>
  <c r="N2756" i="3"/>
  <c r="L2755" i="3"/>
  <c r="N2755" i="3"/>
  <c r="L2754" i="3"/>
  <c r="N2754" i="3"/>
  <c r="K941" i="2"/>
  <c r="N941" i="2"/>
  <c r="O941" i="2"/>
  <c r="P941" i="2"/>
  <c r="S941" i="2"/>
  <c r="L2753" i="3"/>
  <c r="N2753" i="3"/>
  <c r="P2753" i="3"/>
  <c r="M941" i="2"/>
  <c r="L168" i="4"/>
  <c r="M168" i="4"/>
  <c r="O168" i="4" s="1"/>
  <c r="N168" i="4"/>
  <c r="L180" i="5"/>
  <c r="K940" i="2"/>
  <c r="M940" i="2" s="1"/>
  <c r="N940" i="2"/>
  <c r="O940" i="2"/>
  <c r="P940" i="2"/>
  <c r="S940" i="2"/>
  <c r="L2752" i="3"/>
  <c r="N2752" i="3"/>
  <c r="L167" i="4"/>
  <c r="M167" i="4"/>
  <c r="N167" i="4"/>
  <c r="K939" i="2"/>
  <c r="M939" i="2" s="1"/>
  <c r="N939" i="2"/>
  <c r="O939" i="2"/>
  <c r="P939" i="2"/>
  <c r="S939" i="2"/>
  <c r="L2751" i="3"/>
  <c r="N2751" i="3"/>
  <c r="P2751" i="3"/>
  <c r="L2750" i="3"/>
  <c r="N2750" i="3"/>
  <c r="L2749" i="3"/>
  <c r="N2749" i="3"/>
  <c r="P2749" i="3"/>
  <c r="L2748" i="3"/>
  <c r="N2748" i="3"/>
  <c r="K938" i="2"/>
  <c r="M938" i="2" s="1"/>
  <c r="N938" i="2"/>
  <c r="O938" i="2"/>
  <c r="P938" i="2"/>
  <c r="S938" i="2"/>
  <c r="L2747" i="3"/>
  <c r="N2747" i="3"/>
  <c r="P2747" i="3"/>
  <c r="L2746" i="3"/>
  <c r="N2746" i="3"/>
  <c r="L2745" i="3"/>
  <c r="N2745" i="3"/>
  <c r="P2745" i="3"/>
  <c r="L2744" i="3"/>
  <c r="N2744" i="3"/>
  <c r="K937" i="2"/>
  <c r="N937" i="2"/>
  <c r="O937" i="2"/>
  <c r="P937" i="2"/>
  <c r="S937" i="2"/>
  <c r="P2743" i="3"/>
  <c r="L2743" i="3"/>
  <c r="N2743" i="3"/>
  <c r="M937" i="2"/>
  <c r="K936" i="2"/>
  <c r="M936" i="2" s="1"/>
  <c r="N936" i="2"/>
  <c r="O936" i="2"/>
  <c r="P936" i="2"/>
  <c r="S936" i="2"/>
  <c r="L2742" i="3"/>
  <c r="N2742" i="3"/>
  <c r="L2741" i="3"/>
  <c r="N2741" i="3"/>
  <c r="P2741" i="3"/>
  <c r="K935" i="2"/>
  <c r="M935" i="2" s="1"/>
  <c r="N935" i="2"/>
  <c r="O935" i="2"/>
  <c r="P935" i="2"/>
  <c r="S935" i="2"/>
  <c r="L2740" i="3"/>
  <c r="N2740" i="3"/>
  <c r="K934" i="2"/>
  <c r="N934" i="2"/>
  <c r="O934" i="2"/>
  <c r="P934" i="2"/>
  <c r="S934" i="2"/>
  <c r="L2739" i="3"/>
  <c r="N2739" i="3"/>
  <c r="P2739" i="3"/>
  <c r="M934" i="2"/>
  <c r="L2738" i="3"/>
  <c r="N2738" i="3"/>
  <c r="L2737" i="3"/>
  <c r="N2737" i="3"/>
  <c r="P2737" i="3"/>
  <c r="L179" i="5"/>
  <c r="K933" i="2"/>
  <c r="M933" i="2" s="1"/>
  <c r="N933" i="2"/>
  <c r="O933" i="2"/>
  <c r="P933" i="2"/>
  <c r="S933" i="2"/>
  <c r="L2736" i="3"/>
  <c r="N2736" i="3"/>
  <c r="L2735" i="3"/>
  <c r="N2735" i="3"/>
  <c r="P2735" i="3"/>
  <c r="L2734" i="3"/>
  <c r="N2734" i="3"/>
  <c r="L2733" i="3"/>
  <c r="N2733" i="3"/>
  <c r="L2732" i="3"/>
  <c r="N2732" i="3"/>
  <c r="K932" i="2"/>
  <c r="L932" i="2" s="1"/>
  <c r="N932" i="2"/>
  <c r="O932" i="2"/>
  <c r="P932" i="2"/>
  <c r="S932" i="2"/>
  <c r="L2731" i="3"/>
  <c r="N2731" i="3"/>
  <c r="K931" i="2"/>
  <c r="N931" i="2"/>
  <c r="O931" i="2"/>
  <c r="P931" i="2"/>
  <c r="S931" i="2"/>
  <c r="L2730" i="3"/>
  <c r="N2730" i="3"/>
  <c r="L2729" i="3"/>
  <c r="N2729" i="3"/>
  <c r="L2728" i="3"/>
  <c r="N2728" i="3"/>
  <c r="K930" i="2"/>
  <c r="N930" i="2"/>
  <c r="O930" i="2"/>
  <c r="P930" i="2"/>
  <c r="S930" i="2"/>
  <c r="L2727" i="3"/>
  <c r="N2727" i="3"/>
  <c r="P2727" i="3"/>
  <c r="K929" i="2"/>
  <c r="N929" i="2"/>
  <c r="O929" i="2"/>
  <c r="P929" i="2"/>
  <c r="S929" i="2"/>
  <c r="L2726" i="3"/>
  <c r="N2726" i="3"/>
  <c r="L2725" i="3"/>
  <c r="N2725" i="3"/>
  <c r="L2724" i="3"/>
  <c r="N2724" i="3"/>
  <c r="L2723" i="3"/>
  <c r="N2723" i="3"/>
  <c r="P2723" i="3"/>
  <c r="K928" i="2"/>
  <c r="M928" i="2" s="1"/>
  <c r="N928" i="2"/>
  <c r="O928" i="2"/>
  <c r="P928" i="2"/>
  <c r="S928" i="2"/>
  <c r="L2722" i="3"/>
  <c r="N2722" i="3"/>
  <c r="L166" i="4"/>
  <c r="M166" i="4"/>
  <c r="O166" i="4" s="1"/>
  <c r="N166" i="4"/>
  <c r="L2721" i="3"/>
  <c r="N2721" i="3"/>
  <c r="K927" i="2"/>
  <c r="M927" i="2" s="1"/>
  <c r="N927" i="2"/>
  <c r="O927" i="2"/>
  <c r="P927" i="2"/>
  <c r="S927" i="2"/>
  <c r="L2720" i="3"/>
  <c r="N2720" i="3"/>
  <c r="P2719" i="3"/>
  <c r="L2719" i="3"/>
  <c r="N2719" i="3"/>
  <c r="L165" i="4"/>
  <c r="M165" i="4"/>
  <c r="O165" i="4" s="1"/>
  <c r="N165" i="4"/>
  <c r="M51" i="6"/>
  <c r="L178" i="5"/>
  <c r="K926" i="2"/>
  <c r="N926" i="2"/>
  <c r="O926" i="2"/>
  <c r="P926" i="2"/>
  <c r="S926" i="2"/>
  <c r="L2718" i="3"/>
  <c r="N2718" i="3"/>
  <c r="L164" i="4"/>
  <c r="M164" i="4"/>
  <c r="O164" i="4" s="1"/>
  <c r="N164" i="4"/>
  <c r="L2717" i="3"/>
  <c r="N2717" i="3"/>
  <c r="P2717" i="3"/>
  <c r="L2716" i="3"/>
  <c r="N2716" i="3"/>
  <c r="P2715" i="3"/>
  <c r="L2715" i="3"/>
  <c r="N2715" i="3"/>
  <c r="K925" i="2"/>
  <c r="N925" i="2"/>
  <c r="O925" i="2"/>
  <c r="P925" i="2"/>
  <c r="S925" i="2"/>
  <c r="L2714" i="3"/>
  <c r="N2714" i="3"/>
  <c r="L2713" i="3"/>
  <c r="N2713" i="3"/>
  <c r="P2713" i="3"/>
  <c r="L2712" i="3"/>
  <c r="N2712" i="3"/>
  <c r="L2711" i="3"/>
  <c r="N2711" i="3"/>
  <c r="L2710" i="3"/>
  <c r="N2710" i="3"/>
  <c r="K924" i="2"/>
  <c r="M924" i="2" s="1"/>
  <c r="N924" i="2"/>
  <c r="O924" i="2"/>
  <c r="P924" i="2"/>
  <c r="S924" i="2"/>
  <c r="L2709" i="3"/>
  <c r="N2709" i="3"/>
  <c r="L2708" i="3"/>
  <c r="N2708" i="3"/>
  <c r="L2707" i="3"/>
  <c r="N2707" i="3"/>
  <c r="L2706" i="3"/>
  <c r="N2706" i="3"/>
  <c r="K923" i="2"/>
  <c r="N923" i="2"/>
  <c r="O923" i="2"/>
  <c r="P923" i="2"/>
  <c r="S923" i="2"/>
  <c r="L2705" i="3"/>
  <c r="N2705" i="3"/>
  <c r="K922" i="2"/>
  <c r="M922" i="2" s="1"/>
  <c r="N922" i="2"/>
  <c r="O922" i="2"/>
  <c r="P922" i="2"/>
  <c r="S922" i="2"/>
  <c r="L2704" i="3"/>
  <c r="N2704" i="3"/>
  <c r="K921" i="2"/>
  <c r="M921" i="2" s="1"/>
  <c r="N921" i="2"/>
  <c r="O921" i="2"/>
  <c r="P921" i="2"/>
  <c r="S921" i="2"/>
  <c r="L2703" i="3"/>
  <c r="N2703" i="3"/>
  <c r="L2702" i="3"/>
  <c r="N2702" i="3"/>
  <c r="L2701" i="3"/>
  <c r="N2701" i="3"/>
  <c r="L2700" i="3"/>
  <c r="N2700" i="3"/>
  <c r="L2699" i="3"/>
  <c r="N2699" i="3"/>
  <c r="K920" i="2"/>
  <c r="N920" i="2"/>
  <c r="O920" i="2"/>
  <c r="P920" i="2"/>
  <c r="S920" i="2"/>
  <c r="L2698" i="3"/>
  <c r="N2698" i="3"/>
  <c r="L177" i="5"/>
  <c r="K919" i="2"/>
  <c r="M919" i="2" s="1"/>
  <c r="N919" i="2"/>
  <c r="O919" i="2"/>
  <c r="P919" i="2"/>
  <c r="S919" i="2"/>
  <c r="P2697" i="3"/>
  <c r="L2697" i="3"/>
  <c r="N2697" i="3"/>
  <c r="L2696" i="3"/>
  <c r="N2696" i="3"/>
  <c r="L2695" i="3"/>
  <c r="N2695" i="3"/>
  <c r="K918" i="2"/>
  <c r="M918" i="2" s="1"/>
  <c r="N918" i="2"/>
  <c r="O918" i="2"/>
  <c r="P918" i="2"/>
  <c r="S918" i="2"/>
  <c r="L2694" i="3"/>
  <c r="N2694" i="3"/>
  <c r="L2693" i="3"/>
  <c r="N2693" i="3"/>
  <c r="K917" i="2"/>
  <c r="M917" i="2" s="1"/>
  <c r="N917" i="2"/>
  <c r="O917" i="2"/>
  <c r="P917" i="2"/>
  <c r="S917" i="2"/>
  <c r="L2692" i="3"/>
  <c r="N2692" i="3"/>
  <c r="K916" i="2"/>
  <c r="M916" i="2" s="1"/>
  <c r="N916" i="2"/>
  <c r="O916" i="2"/>
  <c r="P916" i="2"/>
  <c r="S916" i="2"/>
  <c r="L2691" i="3"/>
  <c r="N2691" i="3"/>
  <c r="L2690" i="3"/>
  <c r="N2690" i="3"/>
  <c r="P2690" i="3"/>
  <c r="L163" i="4"/>
  <c r="M163" i="4"/>
  <c r="N163" i="4"/>
  <c r="L2689" i="3"/>
  <c r="N2689" i="3"/>
  <c r="K915" i="2"/>
  <c r="M915" i="2" s="1"/>
  <c r="N915" i="2"/>
  <c r="O915" i="2"/>
  <c r="P915" i="2"/>
  <c r="S915" i="2"/>
  <c r="P2688" i="3"/>
  <c r="L2688" i="3"/>
  <c r="N2688" i="3"/>
  <c r="L2687" i="3"/>
  <c r="N2687" i="3"/>
  <c r="L2686" i="3"/>
  <c r="N2686" i="3"/>
  <c r="K914" i="2"/>
  <c r="N914" i="2"/>
  <c r="O914" i="2"/>
  <c r="P914" i="2"/>
  <c r="S914" i="2"/>
  <c r="L2685" i="3"/>
  <c r="N2685" i="3"/>
  <c r="L2684" i="3"/>
  <c r="N2684" i="3"/>
  <c r="L2683" i="3"/>
  <c r="N2683" i="3"/>
  <c r="P2683" i="3"/>
  <c r="L2682" i="3"/>
  <c r="N2682" i="3"/>
  <c r="L2681" i="3"/>
  <c r="N2681" i="3"/>
  <c r="L176" i="5"/>
  <c r="K913" i="2"/>
  <c r="M913" i="2" s="1"/>
  <c r="N913" i="2"/>
  <c r="O913" i="2"/>
  <c r="P913" i="2"/>
  <c r="S913" i="2"/>
  <c r="L2680" i="3"/>
  <c r="N2680" i="3"/>
  <c r="L2679" i="3"/>
  <c r="N2679" i="3"/>
  <c r="L2678" i="3"/>
  <c r="N2678" i="3"/>
  <c r="P2677" i="3"/>
  <c r="L2677" i="3"/>
  <c r="N2677" i="3"/>
  <c r="K912" i="2"/>
  <c r="M912" i="2" s="1"/>
  <c r="N912" i="2"/>
  <c r="O912" i="2"/>
  <c r="P912" i="2"/>
  <c r="S912" i="2"/>
  <c r="L2676" i="3"/>
  <c r="N2676" i="3"/>
  <c r="P2676" i="3"/>
  <c r="K911" i="2"/>
  <c r="M911" i="2" s="1"/>
  <c r="N911" i="2"/>
  <c r="O911" i="2"/>
  <c r="P911" i="2"/>
  <c r="S911" i="2"/>
  <c r="L2675" i="3"/>
  <c r="N2675" i="3"/>
  <c r="K910" i="2"/>
  <c r="M910" i="2" s="1"/>
  <c r="N910" i="2"/>
  <c r="O910" i="2"/>
  <c r="P910" i="2"/>
  <c r="S910" i="2"/>
  <c r="L162" i="4"/>
  <c r="M162" i="4"/>
  <c r="O162" i="4" s="1"/>
  <c r="N162" i="4"/>
  <c r="L2674" i="3"/>
  <c r="N2674" i="3"/>
  <c r="L2673" i="3"/>
  <c r="N2673" i="3"/>
  <c r="L2672" i="3"/>
  <c r="N2672" i="3"/>
  <c r="L2671" i="3"/>
  <c r="N2671" i="3"/>
  <c r="L2670" i="3"/>
  <c r="N2670" i="3"/>
  <c r="K909" i="2"/>
  <c r="N909" i="2"/>
  <c r="O909" i="2"/>
  <c r="P909" i="2"/>
  <c r="S909" i="2"/>
  <c r="L2669" i="3"/>
  <c r="N2669" i="3"/>
  <c r="P2669" i="3"/>
  <c r="P2668" i="3"/>
  <c r="L2668" i="3"/>
  <c r="N2668" i="3"/>
  <c r="K908" i="2"/>
  <c r="N908" i="2"/>
  <c r="O908" i="2"/>
  <c r="P908" i="2"/>
  <c r="S908" i="2"/>
  <c r="L2667" i="3"/>
  <c r="N2667" i="3"/>
  <c r="P2667" i="3"/>
  <c r="M908" i="2"/>
  <c r="L175" i="5"/>
  <c r="K907" i="2"/>
  <c r="M907" i="2" s="1"/>
  <c r="N907" i="2"/>
  <c r="O907" i="2"/>
  <c r="P907" i="2"/>
  <c r="S907" i="2"/>
  <c r="P2666" i="3"/>
  <c r="L2666" i="3"/>
  <c r="N2666" i="3"/>
  <c r="L2665" i="3"/>
  <c r="N2665" i="3"/>
  <c r="P2665" i="3"/>
  <c r="L2664" i="3"/>
  <c r="N2664" i="3"/>
  <c r="K906" i="2"/>
  <c r="M906" i="2" s="1"/>
  <c r="N906" i="2"/>
  <c r="O906" i="2"/>
  <c r="P906" i="2"/>
  <c r="S906" i="2"/>
  <c r="P2663" i="3"/>
  <c r="L2663" i="3"/>
  <c r="N2663" i="3"/>
  <c r="L2662" i="3"/>
  <c r="N2662" i="3"/>
  <c r="L2661" i="3"/>
  <c r="N2661" i="3"/>
  <c r="P2661" i="3"/>
  <c r="L2660" i="3"/>
  <c r="N2660" i="3"/>
  <c r="P2660" i="3"/>
  <c r="P2659" i="3"/>
  <c r="L2659" i="3"/>
  <c r="N2659" i="3"/>
  <c r="K905" i="2"/>
  <c r="M905" i="2" s="1"/>
  <c r="N905" i="2"/>
  <c r="O905" i="2"/>
  <c r="P905" i="2"/>
  <c r="S905" i="2"/>
  <c r="L2658" i="3"/>
  <c r="N2658" i="3"/>
  <c r="P2658" i="3"/>
  <c r="P2657" i="3"/>
  <c r="L2657" i="3"/>
  <c r="N2657" i="3"/>
  <c r="L2656" i="3"/>
  <c r="N2656" i="3"/>
  <c r="P2655" i="3"/>
  <c r="L2655" i="3"/>
  <c r="N2655" i="3"/>
  <c r="L2654" i="3"/>
  <c r="N2654" i="3"/>
  <c r="P2654" i="3"/>
  <c r="L2653" i="3"/>
  <c r="N2653" i="3"/>
  <c r="P2653" i="3"/>
  <c r="K904" i="2"/>
  <c r="N904" i="2"/>
  <c r="O904" i="2"/>
  <c r="P904" i="2"/>
  <c r="S904" i="2"/>
  <c r="P2652" i="3"/>
  <c r="L2652" i="3"/>
  <c r="N2652" i="3"/>
  <c r="L2651" i="3"/>
  <c r="N2651" i="3"/>
  <c r="P2651" i="3"/>
  <c r="L2650" i="3"/>
  <c r="N2650" i="3"/>
  <c r="K903" i="2"/>
  <c r="M903" i="2" s="1"/>
  <c r="N903" i="2"/>
  <c r="O903" i="2"/>
  <c r="P903" i="2"/>
  <c r="S903" i="2"/>
  <c r="P2649" i="3"/>
  <c r="L2649" i="3"/>
  <c r="N2649" i="3"/>
  <c r="P2648" i="3"/>
  <c r="L2648" i="3"/>
  <c r="N2648" i="3"/>
  <c r="L161" i="4"/>
  <c r="M161" i="4"/>
  <c r="O161" i="4" s="1"/>
  <c r="N161" i="4"/>
  <c r="L174" i="5"/>
  <c r="K902" i="2"/>
  <c r="N902" i="2"/>
  <c r="O902" i="2"/>
  <c r="P902" i="2"/>
  <c r="S902" i="2"/>
  <c r="L2647" i="3"/>
  <c r="N2647" i="3"/>
  <c r="P2647" i="3"/>
  <c r="M902" i="2"/>
  <c r="L2646" i="3"/>
  <c r="N2646" i="3"/>
  <c r="L2645" i="3"/>
  <c r="N2645" i="3"/>
  <c r="P2645" i="3"/>
  <c r="P2644" i="3"/>
  <c r="L2644" i="3"/>
  <c r="N2644" i="3"/>
  <c r="P2643" i="3"/>
  <c r="L2643" i="3"/>
  <c r="N2643" i="3"/>
  <c r="L2642" i="3"/>
  <c r="N2642" i="3"/>
  <c r="K901" i="2"/>
  <c r="M901" i="2" s="1"/>
  <c r="N901" i="2"/>
  <c r="O901" i="2"/>
  <c r="P901" i="2"/>
  <c r="S901" i="2"/>
  <c r="P2641" i="3"/>
  <c r="L2641" i="3"/>
  <c r="N2641" i="3"/>
  <c r="L2640" i="3"/>
  <c r="N2640" i="3"/>
  <c r="P2640" i="3"/>
  <c r="L2639" i="3"/>
  <c r="N2639" i="3"/>
  <c r="P2639" i="3"/>
  <c r="P2638" i="3"/>
  <c r="L2638" i="3"/>
  <c r="N2638" i="3"/>
  <c r="L160" i="4"/>
  <c r="M160" i="4"/>
  <c r="O160" i="4" s="1"/>
  <c r="N160" i="4"/>
  <c r="P2636" i="3"/>
  <c r="L2636" i="3"/>
  <c r="N2636" i="3"/>
  <c r="L2635" i="3"/>
  <c r="N2635" i="3"/>
  <c r="P2635" i="3"/>
  <c r="K899" i="2"/>
  <c r="N899" i="2"/>
  <c r="O899" i="2"/>
  <c r="P899" i="2"/>
  <c r="S899" i="2"/>
  <c r="P2634" i="3"/>
  <c r="L2634" i="3"/>
  <c r="N2634" i="3"/>
  <c r="M50" i="6"/>
  <c r="K900" i="2"/>
  <c r="N900" i="2"/>
  <c r="O900" i="2"/>
  <c r="P900" i="2"/>
  <c r="S900" i="2"/>
  <c r="L2637" i="3"/>
  <c r="N2637" i="3"/>
  <c r="K898" i="2"/>
  <c r="M898" i="2" s="1"/>
  <c r="N898" i="2"/>
  <c r="O898" i="2"/>
  <c r="P898" i="2"/>
  <c r="S898" i="2"/>
  <c r="P2633" i="3"/>
  <c r="L2633" i="3"/>
  <c r="N2633" i="3"/>
  <c r="K897" i="2"/>
  <c r="N897" i="2"/>
  <c r="O897" i="2"/>
  <c r="P897" i="2"/>
  <c r="S897" i="2"/>
  <c r="P2632" i="3"/>
  <c r="L2632" i="3"/>
  <c r="N2632" i="3"/>
  <c r="L2631" i="3"/>
  <c r="N2631" i="3"/>
  <c r="P2631" i="3"/>
  <c r="L2630" i="3"/>
  <c r="N2630" i="3"/>
  <c r="L173" i="5"/>
  <c r="K896" i="2"/>
  <c r="N896" i="2"/>
  <c r="O896" i="2"/>
  <c r="P896" i="2"/>
  <c r="S896" i="2"/>
  <c r="L2629" i="3"/>
  <c r="N2629" i="3"/>
  <c r="P2629" i="3"/>
  <c r="M896" i="2"/>
  <c r="L2628" i="3"/>
  <c r="N2628" i="3"/>
  <c r="L2627" i="3"/>
  <c r="N2627" i="3"/>
  <c r="P2627" i="3"/>
  <c r="L2626" i="3"/>
  <c r="N2626" i="3"/>
  <c r="K895" i="2"/>
  <c r="M895" i="2" s="1"/>
  <c r="N895" i="2"/>
  <c r="O895" i="2"/>
  <c r="P895" i="2"/>
  <c r="S895" i="2"/>
  <c r="L2625" i="3"/>
  <c r="N2625" i="3"/>
  <c r="P2625" i="3"/>
  <c r="L2624" i="3"/>
  <c r="N2624" i="3"/>
  <c r="L2623" i="3"/>
  <c r="N2623" i="3"/>
  <c r="P2623" i="3"/>
  <c r="P2622" i="3"/>
  <c r="L2622" i="3"/>
  <c r="N2622" i="3"/>
  <c r="L2621" i="3"/>
  <c r="N2621" i="3"/>
  <c r="P2621" i="3"/>
  <c r="L2620" i="3"/>
  <c r="N2620" i="3"/>
  <c r="P2617" i="3"/>
  <c r="L2617" i="3"/>
  <c r="N2617" i="3"/>
  <c r="L2619" i="3"/>
  <c r="N2619" i="3"/>
  <c r="K894" i="2"/>
  <c r="M894" i="2" s="1"/>
  <c r="N894" i="2"/>
  <c r="O894" i="2"/>
  <c r="P894" i="2"/>
  <c r="S894" i="2"/>
  <c r="L2618" i="3"/>
  <c r="N2618" i="3"/>
  <c r="P2618" i="3"/>
  <c r="L2616" i="3"/>
  <c r="N2616" i="3"/>
  <c r="P2615" i="3"/>
  <c r="L2615" i="3"/>
  <c r="N2615" i="3"/>
  <c r="K893" i="2"/>
  <c r="M893" i="2" s="1"/>
  <c r="N893" i="2"/>
  <c r="O893" i="2"/>
  <c r="P893" i="2"/>
  <c r="S893" i="2"/>
  <c r="L2614" i="3"/>
  <c r="N2614" i="3"/>
  <c r="L2613" i="3"/>
  <c r="N2613" i="3"/>
  <c r="P2613" i="3"/>
  <c r="K892" i="2"/>
  <c r="M892" i="2" s="1"/>
  <c r="N892" i="2"/>
  <c r="O892" i="2"/>
  <c r="P892" i="2"/>
  <c r="S892" i="2"/>
  <c r="L2612" i="3"/>
  <c r="N2612" i="3"/>
  <c r="P2611" i="3"/>
  <c r="L2611" i="3"/>
  <c r="N2611" i="3"/>
  <c r="L159" i="4"/>
  <c r="M159" i="4"/>
  <c r="O159" i="4" s="1"/>
  <c r="N159" i="4"/>
  <c r="K891" i="2"/>
  <c r="M891" i="2" s="1"/>
  <c r="N891" i="2"/>
  <c r="O891" i="2"/>
  <c r="P891" i="2"/>
  <c r="S891" i="2"/>
  <c r="L2610" i="3"/>
  <c r="N2610" i="3"/>
  <c r="L172" i="5"/>
  <c r="K890" i="2"/>
  <c r="M890" i="2" s="1"/>
  <c r="N890" i="2"/>
  <c r="O890" i="2"/>
  <c r="P890" i="2"/>
  <c r="S890" i="2"/>
  <c r="P2609" i="3"/>
  <c r="L2609" i="3"/>
  <c r="N2609" i="3"/>
  <c r="L2608" i="3"/>
  <c r="N2608" i="3"/>
  <c r="L2607" i="3"/>
  <c r="N2607" i="3"/>
  <c r="P2607" i="3"/>
  <c r="L2606" i="3"/>
  <c r="N2606" i="3"/>
  <c r="P2605" i="3"/>
  <c r="L2605" i="3"/>
  <c r="N2605" i="3"/>
  <c r="K889" i="2"/>
  <c r="M889" i="2" s="1"/>
  <c r="N889" i="2"/>
  <c r="O889" i="2"/>
  <c r="P889" i="2"/>
  <c r="S889" i="2"/>
  <c r="L2604" i="3"/>
  <c r="N2604" i="3"/>
  <c r="K888" i="2"/>
  <c r="N888" i="2"/>
  <c r="O888" i="2"/>
  <c r="P888" i="2"/>
  <c r="S888" i="2"/>
  <c r="P2603" i="3"/>
  <c r="L2603" i="3"/>
  <c r="N2603" i="3"/>
  <c r="M888" i="2"/>
  <c r="L2602" i="3"/>
  <c r="N2602" i="3"/>
  <c r="P2601" i="3"/>
  <c r="L2601" i="3"/>
  <c r="N2601" i="3"/>
  <c r="L2600" i="3"/>
  <c r="N2600" i="3"/>
  <c r="K887" i="2"/>
  <c r="M887" i="2" s="1"/>
  <c r="N887" i="2"/>
  <c r="O887" i="2"/>
  <c r="P887" i="2"/>
  <c r="S887" i="2"/>
  <c r="P2599" i="3"/>
  <c r="L2599" i="3"/>
  <c r="N2599" i="3"/>
  <c r="P2598" i="3"/>
  <c r="L2598" i="3"/>
  <c r="N2598" i="3"/>
  <c r="P2597" i="3"/>
  <c r="L2597" i="3"/>
  <c r="N2597" i="3"/>
  <c r="K886" i="2"/>
  <c r="M886" i="2" s="1"/>
  <c r="N886" i="2"/>
  <c r="O886" i="2"/>
  <c r="P886" i="2"/>
  <c r="S886" i="2"/>
  <c r="P2596" i="3"/>
  <c r="L2596" i="3"/>
  <c r="N2596" i="3"/>
  <c r="K885" i="2"/>
  <c r="M885" i="2" s="1"/>
  <c r="N885" i="2"/>
  <c r="O885" i="2"/>
  <c r="P885" i="2"/>
  <c r="S885" i="2"/>
  <c r="P2595" i="3"/>
  <c r="L2595" i="3"/>
  <c r="N2595" i="3"/>
  <c r="L158" i="4"/>
  <c r="M158" i="4"/>
  <c r="O158" i="4" s="1"/>
  <c r="N158" i="4"/>
  <c r="L2594" i="3"/>
  <c r="N2594" i="3"/>
  <c r="P2594" i="3"/>
  <c r="P2593" i="3"/>
  <c r="L2593" i="3"/>
  <c r="N2593" i="3"/>
  <c r="L2592" i="3"/>
  <c r="N2592" i="3"/>
  <c r="L2591" i="3"/>
  <c r="N2591" i="3"/>
  <c r="P2591" i="3"/>
  <c r="L2590" i="3"/>
  <c r="N2590" i="3"/>
  <c r="P2589" i="3"/>
  <c r="L2589" i="3"/>
  <c r="N2589" i="3"/>
  <c r="L171" i="5"/>
  <c r="K884" i="2"/>
  <c r="M884" i="2" s="1"/>
  <c r="N884" i="2"/>
  <c r="O884" i="2"/>
  <c r="P884" i="2"/>
  <c r="S884" i="2"/>
  <c r="P2588" i="3"/>
  <c r="L2588" i="3"/>
  <c r="N2588" i="3"/>
  <c r="P2587" i="3"/>
  <c r="L2587" i="3"/>
  <c r="N2587" i="3"/>
  <c r="L2586" i="3"/>
  <c r="N2586" i="3"/>
  <c r="K883" i="2"/>
  <c r="N883" i="2"/>
  <c r="O883" i="2"/>
  <c r="P883" i="2"/>
  <c r="S883" i="2"/>
  <c r="P2585" i="3"/>
  <c r="L2585" i="3"/>
  <c r="N2585" i="3"/>
  <c r="M883" i="2"/>
  <c r="L2584" i="3"/>
  <c r="N2584" i="3"/>
  <c r="P2583" i="3"/>
  <c r="L2583" i="3"/>
  <c r="N2583" i="3"/>
  <c r="K882" i="2"/>
  <c r="M882" i="2" s="1"/>
  <c r="N882" i="2"/>
  <c r="O882" i="2"/>
  <c r="P882" i="2"/>
  <c r="S882" i="2"/>
  <c r="L2582" i="3"/>
  <c r="N2582" i="3"/>
  <c r="L2581" i="3"/>
  <c r="N2581" i="3"/>
  <c r="P2581" i="3"/>
  <c r="L2580" i="3"/>
  <c r="N2580" i="3"/>
  <c r="P2580" i="3"/>
  <c r="K881" i="2"/>
  <c r="L881" i="2" s="1"/>
  <c r="N881" i="2"/>
  <c r="O881" i="2"/>
  <c r="P881" i="2"/>
  <c r="S881" i="2"/>
  <c r="P2579" i="3"/>
  <c r="L2579" i="3"/>
  <c r="N2579" i="3"/>
  <c r="M881" i="2"/>
  <c r="L2578" i="3"/>
  <c r="N2578" i="3"/>
  <c r="P2577" i="3"/>
  <c r="L2577" i="3"/>
  <c r="N2577" i="3"/>
  <c r="K880" i="2"/>
  <c r="M880" i="2" s="1"/>
  <c r="N880" i="2"/>
  <c r="O880" i="2"/>
  <c r="P880" i="2"/>
  <c r="S880" i="2"/>
  <c r="P2576" i="3"/>
  <c r="L2576" i="3"/>
  <c r="N2576" i="3"/>
  <c r="L2575" i="3"/>
  <c r="N2575" i="3"/>
  <c r="P2575" i="3"/>
  <c r="K879" i="2"/>
  <c r="N879" i="2"/>
  <c r="O879" i="2"/>
  <c r="P879" i="2"/>
  <c r="S879" i="2"/>
  <c r="P2574" i="3"/>
  <c r="L2574" i="3"/>
  <c r="N2574" i="3"/>
  <c r="M879" i="2"/>
  <c r="L2573" i="3"/>
  <c r="N2573" i="3"/>
  <c r="P2573" i="3"/>
  <c r="L157" i="4"/>
  <c r="M157" i="4"/>
  <c r="O157" i="4" s="1"/>
  <c r="N157" i="4"/>
  <c r="L2572" i="3"/>
  <c r="N2572" i="3"/>
  <c r="P2572" i="3"/>
  <c r="K878" i="2"/>
  <c r="M878" i="2" s="1"/>
  <c r="N878" i="2"/>
  <c r="O878" i="2"/>
  <c r="P878" i="2"/>
  <c r="S878" i="2"/>
  <c r="L2571" i="3"/>
  <c r="N2571" i="3"/>
  <c r="P2571" i="3"/>
  <c r="L2570" i="3"/>
  <c r="N2570" i="3"/>
  <c r="L170" i="5"/>
  <c r="K877" i="2"/>
  <c r="M877" i="2" s="1"/>
  <c r="N877" i="2"/>
  <c r="O877" i="2"/>
  <c r="P877" i="2"/>
  <c r="S877" i="2"/>
  <c r="L2569" i="3"/>
  <c r="N2569" i="3"/>
  <c r="P2569" i="3"/>
  <c r="L2568" i="3"/>
  <c r="N2568" i="3"/>
  <c r="P2567" i="3"/>
  <c r="L2567" i="3"/>
  <c r="N2567" i="3"/>
  <c r="L2566" i="3"/>
  <c r="N2566" i="3"/>
  <c r="P2565" i="3"/>
  <c r="L2565" i="3"/>
  <c r="N2565" i="3"/>
  <c r="K876" i="2"/>
  <c r="M876" i="2" s="1"/>
  <c r="N876" i="2"/>
  <c r="O876" i="2"/>
  <c r="P876" i="2"/>
  <c r="S876" i="2"/>
  <c r="L2564" i="3"/>
  <c r="N2564" i="3"/>
  <c r="P2560" i="3"/>
  <c r="L2560" i="3"/>
  <c r="N2560" i="3"/>
  <c r="P2563" i="3"/>
  <c r="L2563" i="3"/>
  <c r="N2563" i="3"/>
  <c r="P2562" i="3"/>
  <c r="L2562" i="3"/>
  <c r="N2562" i="3"/>
  <c r="K875" i="2"/>
  <c r="M875" i="2" s="1"/>
  <c r="N875" i="2"/>
  <c r="O875" i="2"/>
  <c r="P875" i="2"/>
  <c r="S875" i="2"/>
  <c r="P2561" i="3"/>
  <c r="L2561" i="3"/>
  <c r="N2561" i="3"/>
  <c r="P2559" i="3"/>
  <c r="L2559" i="3"/>
  <c r="N2559" i="3"/>
  <c r="K874" i="2"/>
  <c r="M874" i="2" s="1"/>
  <c r="N874" i="2"/>
  <c r="O874" i="2"/>
  <c r="P874" i="2"/>
  <c r="S874" i="2"/>
  <c r="L2558" i="3"/>
  <c r="N2558" i="3"/>
  <c r="L2557" i="3"/>
  <c r="N2557" i="3"/>
  <c r="P2557" i="3"/>
  <c r="K873" i="2"/>
  <c r="M873" i="2" s="1"/>
  <c r="N873" i="2"/>
  <c r="O873" i="2"/>
  <c r="P873" i="2"/>
  <c r="S873" i="2"/>
  <c r="L2556" i="3"/>
  <c r="N2556" i="3"/>
  <c r="P2556" i="3"/>
  <c r="L156" i="4"/>
  <c r="M156" i="4"/>
  <c r="N156" i="4"/>
  <c r="L2555" i="3"/>
  <c r="N2555" i="3"/>
  <c r="P2555" i="3"/>
  <c r="P2554" i="3"/>
  <c r="L2554" i="3"/>
  <c r="N2554" i="3"/>
  <c r="M49" i="6"/>
  <c r="K872" i="2"/>
  <c r="N872" i="2"/>
  <c r="O872" i="2"/>
  <c r="P872" i="2"/>
  <c r="S872" i="2"/>
  <c r="L2553" i="3"/>
  <c r="N2553" i="3"/>
  <c r="P2553" i="3"/>
  <c r="L2552" i="3"/>
  <c r="N2552" i="3"/>
  <c r="P2551" i="3"/>
  <c r="L2551" i="3"/>
  <c r="N2551" i="3"/>
  <c r="K871" i="2"/>
  <c r="N871" i="2"/>
  <c r="O871" i="2"/>
  <c r="P871" i="2"/>
  <c r="S871" i="2"/>
  <c r="L2550" i="3"/>
  <c r="N2550" i="3"/>
  <c r="P2550" i="3"/>
  <c r="L169" i="5"/>
  <c r="K870" i="2"/>
  <c r="N870" i="2"/>
  <c r="O870" i="2"/>
  <c r="P870" i="2"/>
  <c r="S870" i="2"/>
  <c r="L2549" i="3"/>
  <c r="N2549" i="3"/>
  <c r="P2549" i="3"/>
  <c r="M870" i="2"/>
  <c r="L2548" i="3"/>
  <c r="N2548" i="3"/>
  <c r="L2547" i="3"/>
  <c r="N2547" i="3"/>
  <c r="P2547" i="3"/>
  <c r="L2546" i="3"/>
  <c r="N2546" i="3"/>
  <c r="L2545" i="3"/>
  <c r="N2545" i="3"/>
  <c r="P2545" i="3"/>
  <c r="L2544" i="3"/>
  <c r="N2544" i="3"/>
  <c r="P2543" i="3"/>
  <c r="L2543" i="3"/>
  <c r="N2543" i="3"/>
  <c r="K869" i="2"/>
  <c r="N869" i="2"/>
  <c r="O869" i="2"/>
  <c r="P869" i="2"/>
  <c r="S869" i="2"/>
  <c r="L2542" i="3"/>
  <c r="N2542" i="3"/>
  <c r="P2541" i="3"/>
  <c r="L2541" i="3"/>
  <c r="N2541" i="3"/>
  <c r="L2540" i="3"/>
  <c r="N2540" i="3"/>
  <c r="K868" i="2"/>
  <c r="N868" i="2"/>
  <c r="O868" i="2"/>
  <c r="P868" i="2"/>
  <c r="S868" i="2"/>
  <c r="P2539" i="3"/>
  <c r="L2539" i="3"/>
  <c r="N2539" i="3"/>
  <c r="M868" i="2"/>
  <c r="L2538" i="3"/>
  <c r="N2538" i="3"/>
  <c r="P2537" i="3"/>
  <c r="L2537" i="3"/>
  <c r="N2537" i="3"/>
  <c r="L2536" i="3"/>
  <c r="N2536" i="3"/>
  <c r="P2535" i="3"/>
  <c r="L2535" i="3"/>
  <c r="N2535" i="3"/>
  <c r="L2534" i="3"/>
  <c r="N2534" i="3"/>
  <c r="P2533" i="3"/>
  <c r="L2533" i="3"/>
  <c r="N2533" i="3"/>
  <c r="K867" i="2"/>
  <c r="N867" i="2"/>
  <c r="O867" i="2"/>
  <c r="P867" i="2"/>
  <c r="S867" i="2"/>
  <c r="L2532" i="3"/>
  <c r="N2532" i="3"/>
  <c r="L155" i="4"/>
  <c r="M155" i="4"/>
  <c r="N155" i="4"/>
  <c r="L2531" i="3"/>
  <c r="N2531" i="3"/>
  <c r="P2531" i="3"/>
  <c r="K866" i="2"/>
  <c r="M866" i="2" s="1"/>
  <c r="N866" i="2"/>
  <c r="L866" i="2" s="1"/>
  <c r="O866" i="2"/>
  <c r="P866" i="2"/>
  <c r="S866" i="2"/>
  <c r="L2530" i="3"/>
  <c r="N2530" i="3"/>
  <c r="P2529" i="3"/>
  <c r="L2529" i="3"/>
  <c r="N2529" i="3"/>
  <c r="L2528" i="3"/>
  <c r="N2528" i="3"/>
  <c r="P2528" i="3"/>
  <c r="L168" i="5"/>
  <c r="K865" i="2"/>
  <c r="N865" i="2"/>
  <c r="O865" i="2"/>
  <c r="P865" i="2"/>
  <c r="S865" i="2"/>
  <c r="P2527" i="3"/>
  <c r="L2527" i="3"/>
  <c r="N2527" i="3"/>
  <c r="M865" i="2"/>
  <c r="P2526" i="3"/>
  <c r="L2526" i="3"/>
  <c r="N2526" i="3"/>
  <c r="K864" i="2"/>
  <c r="M864" i="2" s="1"/>
  <c r="N864" i="2"/>
  <c r="O864" i="2"/>
  <c r="P864" i="2"/>
  <c r="S864" i="2"/>
  <c r="P2525" i="3"/>
  <c r="L2525" i="3"/>
  <c r="N2525" i="3"/>
  <c r="L2524" i="3"/>
  <c r="N2524" i="3"/>
  <c r="P2524" i="3"/>
  <c r="P2523" i="3"/>
  <c r="L2523" i="3"/>
  <c r="N2523" i="3"/>
  <c r="P2522" i="3"/>
  <c r="L2522" i="3"/>
  <c r="N2522" i="3"/>
  <c r="K863" i="2"/>
  <c r="N863" i="2"/>
  <c r="O863" i="2"/>
  <c r="P863" i="2"/>
  <c r="S863" i="2"/>
  <c r="P2521" i="3"/>
  <c r="L2521" i="3"/>
  <c r="N2521" i="3"/>
  <c r="M863" i="2"/>
  <c r="L2520" i="3"/>
  <c r="N2520" i="3"/>
  <c r="P2520" i="3"/>
  <c r="P2519" i="3"/>
  <c r="L2519" i="3"/>
  <c r="N2519" i="3"/>
  <c r="P2518" i="3"/>
  <c r="L2518" i="3"/>
  <c r="N2518" i="3"/>
  <c r="K862" i="2"/>
  <c r="M862" i="2" s="1"/>
  <c r="N862" i="2"/>
  <c r="O862" i="2"/>
  <c r="P862" i="2"/>
  <c r="S862" i="2"/>
  <c r="L2517" i="3"/>
  <c r="N2517" i="3"/>
  <c r="P2517" i="3"/>
  <c r="L154" i="4"/>
  <c r="M154" i="4"/>
  <c r="O154" i="4" s="1"/>
  <c r="N154" i="4"/>
  <c r="P2516" i="3"/>
  <c r="L2516" i="3"/>
  <c r="N2516" i="3"/>
  <c r="P2515" i="3"/>
  <c r="L2515" i="3"/>
  <c r="N2515" i="3"/>
  <c r="K861" i="2"/>
  <c r="N861" i="2"/>
  <c r="O861" i="2"/>
  <c r="P861" i="2"/>
  <c r="S861" i="2"/>
  <c r="P2514" i="3"/>
  <c r="L2514" i="3"/>
  <c r="N2514" i="3"/>
  <c r="M861" i="2"/>
  <c r="L2513" i="3"/>
  <c r="N2513" i="3"/>
  <c r="P2513" i="3"/>
  <c r="K860" i="2"/>
  <c r="N860" i="2"/>
  <c r="O860" i="2"/>
  <c r="P860" i="2"/>
  <c r="S860" i="2"/>
  <c r="P2512" i="3"/>
  <c r="L2512" i="3"/>
  <c r="N2512" i="3"/>
  <c r="M860" i="2"/>
  <c r="L167" i="5"/>
  <c r="K859" i="2"/>
  <c r="N859" i="2"/>
  <c r="O859" i="2"/>
  <c r="P859" i="2"/>
  <c r="S859" i="2"/>
  <c r="L2511" i="3"/>
  <c r="N2511" i="3"/>
  <c r="P2511" i="3"/>
  <c r="P2510" i="3"/>
  <c r="L2510" i="3"/>
  <c r="N2510" i="3"/>
  <c r="K858" i="2"/>
  <c r="N858" i="2"/>
  <c r="O858" i="2"/>
  <c r="P858" i="2"/>
  <c r="S858" i="2"/>
  <c r="L2509" i="3"/>
  <c r="N2509" i="3"/>
  <c r="P2509" i="3"/>
  <c r="M858" i="2"/>
  <c r="P2508" i="3"/>
  <c r="L2508" i="3"/>
  <c r="N2508" i="3"/>
  <c r="P2507" i="3"/>
  <c r="L2507" i="3"/>
  <c r="N2507" i="3"/>
  <c r="P2506" i="3"/>
  <c r="L2506" i="3"/>
  <c r="N2506" i="3"/>
  <c r="K857" i="2"/>
  <c r="M857" i="2" s="1"/>
  <c r="N857" i="2"/>
  <c r="O857" i="2"/>
  <c r="P857" i="2"/>
  <c r="S857" i="2"/>
  <c r="P2505" i="3"/>
  <c r="L2505" i="3"/>
  <c r="N2505" i="3"/>
  <c r="P2504" i="3"/>
  <c r="L2504" i="3"/>
  <c r="N2504" i="3"/>
  <c r="L2503" i="3"/>
  <c r="N2503" i="3"/>
  <c r="P2503" i="3"/>
  <c r="P2502" i="3"/>
  <c r="L2502" i="3"/>
  <c r="N2502" i="3"/>
  <c r="P2501" i="3"/>
  <c r="L2501" i="3"/>
  <c r="N2501" i="3"/>
  <c r="K856" i="2"/>
  <c r="N856" i="2"/>
  <c r="O856" i="2"/>
  <c r="P856" i="2"/>
  <c r="S856" i="2"/>
  <c r="P2500" i="3"/>
  <c r="L2500" i="3"/>
  <c r="N2500" i="3"/>
  <c r="L153" i="4"/>
  <c r="M153" i="4"/>
  <c r="O153" i="4" s="1"/>
  <c r="N153" i="4"/>
  <c r="L166" i="5"/>
  <c r="K855" i="2"/>
  <c r="N855" i="2"/>
  <c r="O855" i="2"/>
  <c r="P855" i="2"/>
  <c r="S855" i="2"/>
  <c r="P2499" i="3"/>
  <c r="L2499" i="3"/>
  <c r="N2499" i="3"/>
  <c r="L2498" i="3"/>
  <c r="N2498" i="3"/>
  <c r="P2498" i="3"/>
  <c r="P2497" i="3"/>
  <c r="L2497" i="3"/>
  <c r="N2497" i="3"/>
  <c r="P2496" i="3"/>
  <c r="L2496" i="3"/>
  <c r="N2496" i="3"/>
  <c r="L2495" i="3"/>
  <c r="N2495" i="3"/>
  <c r="P2495" i="3"/>
  <c r="P2494" i="3"/>
  <c r="L2494" i="3"/>
  <c r="N2494" i="3"/>
  <c r="P2493" i="3"/>
  <c r="L2493" i="3"/>
  <c r="N2493" i="3"/>
  <c r="P2492" i="3"/>
  <c r="L2492" i="3"/>
  <c r="N2492" i="3"/>
  <c r="K854" i="2"/>
  <c r="M854" i="2" s="1"/>
  <c r="N854" i="2"/>
  <c r="O854" i="2"/>
  <c r="P854" i="2"/>
  <c r="S854" i="2"/>
  <c r="L2491" i="3"/>
  <c r="N2491" i="3"/>
  <c r="P2491" i="3"/>
  <c r="K853" i="2"/>
  <c r="N853" i="2"/>
  <c r="O853" i="2"/>
  <c r="P853" i="2"/>
  <c r="O11" i="2"/>
  <c r="P11" i="2"/>
  <c r="O12" i="2"/>
  <c r="P12" i="2"/>
  <c r="O13" i="2"/>
  <c r="P13" i="2"/>
  <c r="O14" i="2"/>
  <c r="P14" i="2"/>
  <c r="O15" i="2"/>
  <c r="P15" i="2"/>
  <c r="O16" i="2"/>
  <c r="P16" i="2"/>
  <c r="O17" i="2"/>
  <c r="P17" i="2"/>
  <c r="O18" i="2"/>
  <c r="P18" i="2"/>
  <c r="O19" i="2"/>
  <c r="P19" i="2"/>
  <c r="O20" i="2"/>
  <c r="P20" i="2"/>
  <c r="O21" i="2"/>
  <c r="P21" i="2"/>
  <c r="O22" i="2"/>
  <c r="P22" i="2"/>
  <c r="O23" i="2"/>
  <c r="P23" i="2"/>
  <c r="O24" i="2"/>
  <c r="P24" i="2"/>
  <c r="O25" i="2"/>
  <c r="P25" i="2"/>
  <c r="O26" i="2"/>
  <c r="P26" i="2"/>
  <c r="O27" i="2"/>
  <c r="P27" i="2"/>
  <c r="O28" i="2"/>
  <c r="P28" i="2"/>
  <c r="O29" i="2"/>
  <c r="P29" i="2"/>
  <c r="O30" i="2"/>
  <c r="P30" i="2"/>
  <c r="O31" i="2"/>
  <c r="P31" i="2"/>
  <c r="O32" i="2"/>
  <c r="P32" i="2"/>
  <c r="O33" i="2"/>
  <c r="P33" i="2"/>
  <c r="O34" i="2"/>
  <c r="P34" i="2"/>
  <c r="O35" i="2"/>
  <c r="P35" i="2"/>
  <c r="O36" i="2"/>
  <c r="P36" i="2"/>
  <c r="O37" i="2"/>
  <c r="P37" i="2"/>
  <c r="O38" i="2"/>
  <c r="P38" i="2"/>
  <c r="O39" i="2"/>
  <c r="P39" i="2"/>
  <c r="O40" i="2"/>
  <c r="P40" i="2"/>
  <c r="O41" i="2"/>
  <c r="P41" i="2"/>
  <c r="O42" i="2"/>
  <c r="P42" i="2"/>
  <c r="O43" i="2"/>
  <c r="P43" i="2"/>
  <c r="O44" i="2"/>
  <c r="P44" i="2"/>
  <c r="O45" i="2"/>
  <c r="P45" i="2"/>
  <c r="O46" i="2"/>
  <c r="P46" i="2"/>
  <c r="O47" i="2"/>
  <c r="P47" i="2"/>
  <c r="O48" i="2"/>
  <c r="P48" i="2"/>
  <c r="O49" i="2"/>
  <c r="P49" i="2"/>
  <c r="O50" i="2"/>
  <c r="P50" i="2"/>
  <c r="O51" i="2"/>
  <c r="P51" i="2"/>
  <c r="O52" i="2"/>
  <c r="P52" i="2"/>
  <c r="O53" i="2"/>
  <c r="P53" i="2"/>
  <c r="O54" i="2"/>
  <c r="P54" i="2"/>
  <c r="O55" i="2"/>
  <c r="P55" i="2"/>
  <c r="O56" i="2"/>
  <c r="P56" i="2"/>
  <c r="O57" i="2"/>
  <c r="P57" i="2"/>
  <c r="O58" i="2"/>
  <c r="P58" i="2"/>
  <c r="O59" i="2"/>
  <c r="P59" i="2"/>
  <c r="O60" i="2"/>
  <c r="P60" i="2"/>
  <c r="O61" i="2"/>
  <c r="P61" i="2"/>
  <c r="O62" i="2"/>
  <c r="P62" i="2"/>
  <c r="O63" i="2"/>
  <c r="P63" i="2"/>
  <c r="O64" i="2"/>
  <c r="P64" i="2"/>
  <c r="O65" i="2"/>
  <c r="P65" i="2"/>
  <c r="O66" i="2"/>
  <c r="P66" i="2"/>
  <c r="O67" i="2"/>
  <c r="P67" i="2"/>
  <c r="O68" i="2"/>
  <c r="P68" i="2"/>
  <c r="O69" i="2"/>
  <c r="P69" i="2"/>
  <c r="O70" i="2"/>
  <c r="P70" i="2"/>
  <c r="O71" i="2"/>
  <c r="P71" i="2"/>
  <c r="O72" i="2"/>
  <c r="P72" i="2"/>
  <c r="O73" i="2"/>
  <c r="P73" i="2"/>
  <c r="O74" i="2"/>
  <c r="P74" i="2"/>
  <c r="O75" i="2"/>
  <c r="P75" i="2"/>
  <c r="O76" i="2"/>
  <c r="P76" i="2"/>
  <c r="O77" i="2"/>
  <c r="P77" i="2"/>
  <c r="O78" i="2"/>
  <c r="P78" i="2"/>
  <c r="O79" i="2"/>
  <c r="P79" i="2"/>
  <c r="O80" i="2"/>
  <c r="P80" i="2"/>
  <c r="O81" i="2"/>
  <c r="P81" i="2"/>
  <c r="O82" i="2"/>
  <c r="P82" i="2"/>
  <c r="O83" i="2"/>
  <c r="P83" i="2"/>
  <c r="O84" i="2"/>
  <c r="P84" i="2"/>
  <c r="O85" i="2"/>
  <c r="P85" i="2"/>
  <c r="O86" i="2"/>
  <c r="P86" i="2"/>
  <c r="O87" i="2"/>
  <c r="P87" i="2"/>
  <c r="O88" i="2"/>
  <c r="P88" i="2"/>
  <c r="O89" i="2"/>
  <c r="P89" i="2"/>
  <c r="O90" i="2"/>
  <c r="P90" i="2"/>
  <c r="O91" i="2"/>
  <c r="P91" i="2"/>
  <c r="O92" i="2"/>
  <c r="P92" i="2"/>
  <c r="O93" i="2"/>
  <c r="P93" i="2"/>
  <c r="O94" i="2"/>
  <c r="P94" i="2"/>
  <c r="O95" i="2"/>
  <c r="P95" i="2"/>
  <c r="O96" i="2"/>
  <c r="P96" i="2"/>
  <c r="O97" i="2"/>
  <c r="P97" i="2"/>
  <c r="O98" i="2"/>
  <c r="P98" i="2"/>
  <c r="O99" i="2"/>
  <c r="P99" i="2"/>
  <c r="O100" i="2"/>
  <c r="P100" i="2"/>
  <c r="O101" i="2"/>
  <c r="P101" i="2"/>
  <c r="O102" i="2"/>
  <c r="P102" i="2"/>
  <c r="O103" i="2"/>
  <c r="P103" i="2"/>
  <c r="O104" i="2"/>
  <c r="P104" i="2"/>
  <c r="O105" i="2"/>
  <c r="P105" i="2"/>
  <c r="O106" i="2"/>
  <c r="P106" i="2"/>
  <c r="O107" i="2"/>
  <c r="P107" i="2"/>
  <c r="O108" i="2"/>
  <c r="P108" i="2"/>
  <c r="O109" i="2"/>
  <c r="P109" i="2"/>
  <c r="O110" i="2"/>
  <c r="P110" i="2"/>
  <c r="O111" i="2"/>
  <c r="P111" i="2"/>
  <c r="O112" i="2"/>
  <c r="P112" i="2"/>
  <c r="O113" i="2"/>
  <c r="P113" i="2"/>
  <c r="O114" i="2"/>
  <c r="P114" i="2"/>
  <c r="O115" i="2"/>
  <c r="P115" i="2"/>
  <c r="O116" i="2"/>
  <c r="P116" i="2"/>
  <c r="O117" i="2"/>
  <c r="P117" i="2"/>
  <c r="O118" i="2"/>
  <c r="P118" i="2"/>
  <c r="O119" i="2"/>
  <c r="P119" i="2"/>
  <c r="O120" i="2"/>
  <c r="P120" i="2"/>
  <c r="O121" i="2"/>
  <c r="P121" i="2"/>
  <c r="O122" i="2"/>
  <c r="P122" i="2"/>
  <c r="O123" i="2"/>
  <c r="P123" i="2"/>
  <c r="O124" i="2"/>
  <c r="P124" i="2"/>
  <c r="O125" i="2"/>
  <c r="P125" i="2"/>
  <c r="O126" i="2"/>
  <c r="P126" i="2"/>
  <c r="O127" i="2"/>
  <c r="P127" i="2"/>
  <c r="O128" i="2"/>
  <c r="P128" i="2"/>
  <c r="O129" i="2"/>
  <c r="P129" i="2"/>
  <c r="O130" i="2"/>
  <c r="P130" i="2"/>
  <c r="O131" i="2"/>
  <c r="P131" i="2"/>
  <c r="O132" i="2"/>
  <c r="P132" i="2"/>
  <c r="O133" i="2"/>
  <c r="P133" i="2"/>
  <c r="O134" i="2"/>
  <c r="P134" i="2"/>
  <c r="O135" i="2"/>
  <c r="P135" i="2"/>
  <c r="O136" i="2"/>
  <c r="P136" i="2"/>
  <c r="O137" i="2"/>
  <c r="P137" i="2"/>
  <c r="O138" i="2"/>
  <c r="P138" i="2"/>
  <c r="O139" i="2"/>
  <c r="P139" i="2"/>
  <c r="O140" i="2"/>
  <c r="P140" i="2"/>
  <c r="O141" i="2"/>
  <c r="P141" i="2"/>
  <c r="O142" i="2"/>
  <c r="P142" i="2"/>
  <c r="O143" i="2"/>
  <c r="P143" i="2"/>
  <c r="O144" i="2"/>
  <c r="P144" i="2"/>
  <c r="O145" i="2"/>
  <c r="P145" i="2"/>
  <c r="O146" i="2"/>
  <c r="P146" i="2"/>
  <c r="O147" i="2"/>
  <c r="P147" i="2"/>
  <c r="O148" i="2"/>
  <c r="P148" i="2"/>
  <c r="O149" i="2"/>
  <c r="P149" i="2"/>
  <c r="O150" i="2"/>
  <c r="P150" i="2"/>
  <c r="O151" i="2"/>
  <c r="P151" i="2"/>
  <c r="O152" i="2"/>
  <c r="P152" i="2"/>
  <c r="O153" i="2"/>
  <c r="P153" i="2"/>
  <c r="O154" i="2"/>
  <c r="P154" i="2"/>
  <c r="O155" i="2"/>
  <c r="P155" i="2"/>
  <c r="O156" i="2"/>
  <c r="P156" i="2"/>
  <c r="O157" i="2"/>
  <c r="P157" i="2"/>
  <c r="O158" i="2"/>
  <c r="P158" i="2"/>
  <c r="O159" i="2"/>
  <c r="P159" i="2"/>
  <c r="O160" i="2"/>
  <c r="P160" i="2"/>
  <c r="O161" i="2"/>
  <c r="P161" i="2"/>
  <c r="O162" i="2"/>
  <c r="P162" i="2"/>
  <c r="O163" i="2"/>
  <c r="P163" i="2"/>
  <c r="O164" i="2"/>
  <c r="P164" i="2"/>
  <c r="O165" i="2"/>
  <c r="P165" i="2"/>
  <c r="O166" i="2"/>
  <c r="P166" i="2"/>
  <c r="O167" i="2"/>
  <c r="P167" i="2"/>
  <c r="O168" i="2"/>
  <c r="P168" i="2"/>
  <c r="O169" i="2"/>
  <c r="P169" i="2"/>
  <c r="O170" i="2"/>
  <c r="P170" i="2"/>
  <c r="O171" i="2"/>
  <c r="P171" i="2"/>
  <c r="O172" i="2"/>
  <c r="P172" i="2"/>
  <c r="O173" i="2"/>
  <c r="P173" i="2"/>
  <c r="O174" i="2"/>
  <c r="P174" i="2"/>
  <c r="O175" i="2"/>
  <c r="P175" i="2"/>
  <c r="O176" i="2"/>
  <c r="P176" i="2"/>
  <c r="O177" i="2"/>
  <c r="P177" i="2"/>
  <c r="O178" i="2"/>
  <c r="P178" i="2"/>
  <c r="O179" i="2"/>
  <c r="P179" i="2"/>
  <c r="O180" i="2"/>
  <c r="P180" i="2"/>
  <c r="O181" i="2"/>
  <c r="P181" i="2"/>
  <c r="O182" i="2"/>
  <c r="P182" i="2"/>
  <c r="O183" i="2"/>
  <c r="P183" i="2"/>
  <c r="O184" i="2"/>
  <c r="P184" i="2"/>
  <c r="O185" i="2"/>
  <c r="P185" i="2"/>
  <c r="O186" i="2"/>
  <c r="P186" i="2"/>
  <c r="O187" i="2"/>
  <c r="P187" i="2"/>
  <c r="O188" i="2"/>
  <c r="P188" i="2"/>
  <c r="O189" i="2"/>
  <c r="P189" i="2"/>
  <c r="O190" i="2"/>
  <c r="P190" i="2"/>
  <c r="O191" i="2"/>
  <c r="P191" i="2"/>
  <c r="O192" i="2"/>
  <c r="P192" i="2"/>
  <c r="O193" i="2"/>
  <c r="P193" i="2"/>
  <c r="O194" i="2"/>
  <c r="P194" i="2"/>
  <c r="O195" i="2"/>
  <c r="P195" i="2"/>
  <c r="O196" i="2"/>
  <c r="P196" i="2"/>
  <c r="O197" i="2"/>
  <c r="P197" i="2"/>
  <c r="O198" i="2"/>
  <c r="P198" i="2"/>
  <c r="O199" i="2"/>
  <c r="P199" i="2"/>
  <c r="O200" i="2"/>
  <c r="P200" i="2"/>
  <c r="O201" i="2"/>
  <c r="P201" i="2"/>
  <c r="O202" i="2"/>
  <c r="P202" i="2"/>
  <c r="O203" i="2"/>
  <c r="P203" i="2"/>
  <c r="O204" i="2"/>
  <c r="P204" i="2"/>
  <c r="O205" i="2"/>
  <c r="P205" i="2"/>
  <c r="O206" i="2"/>
  <c r="P206" i="2"/>
  <c r="O207" i="2"/>
  <c r="P207" i="2"/>
  <c r="O208" i="2"/>
  <c r="P208" i="2"/>
  <c r="O209" i="2"/>
  <c r="P209" i="2"/>
  <c r="O210" i="2"/>
  <c r="P210" i="2"/>
  <c r="O211" i="2"/>
  <c r="P211" i="2"/>
  <c r="O212" i="2"/>
  <c r="P212" i="2"/>
  <c r="O213" i="2"/>
  <c r="P213" i="2"/>
  <c r="O214" i="2"/>
  <c r="P214" i="2"/>
  <c r="O215" i="2"/>
  <c r="P215" i="2"/>
  <c r="O216" i="2"/>
  <c r="P216" i="2"/>
  <c r="O217" i="2"/>
  <c r="P217" i="2"/>
  <c r="O218" i="2"/>
  <c r="P218" i="2"/>
  <c r="O219" i="2"/>
  <c r="P219" i="2"/>
  <c r="O220" i="2"/>
  <c r="P220" i="2"/>
  <c r="O221" i="2"/>
  <c r="P221" i="2"/>
  <c r="O222" i="2"/>
  <c r="P222" i="2"/>
  <c r="O223" i="2"/>
  <c r="P223" i="2"/>
  <c r="O224" i="2"/>
  <c r="P224" i="2"/>
  <c r="O225" i="2"/>
  <c r="P225" i="2"/>
  <c r="O226" i="2"/>
  <c r="P226" i="2"/>
  <c r="O227" i="2"/>
  <c r="P227" i="2"/>
  <c r="O228" i="2"/>
  <c r="P228" i="2"/>
  <c r="O229" i="2"/>
  <c r="P229" i="2"/>
  <c r="O230" i="2"/>
  <c r="P230" i="2"/>
  <c r="O231" i="2"/>
  <c r="P231" i="2"/>
  <c r="O232" i="2"/>
  <c r="P232" i="2"/>
  <c r="O233" i="2"/>
  <c r="P233" i="2"/>
  <c r="O234" i="2"/>
  <c r="P234" i="2"/>
  <c r="O235" i="2"/>
  <c r="P235" i="2"/>
  <c r="O236" i="2"/>
  <c r="P236" i="2"/>
  <c r="O237" i="2"/>
  <c r="P237" i="2"/>
  <c r="O238" i="2"/>
  <c r="P238" i="2"/>
  <c r="O239" i="2"/>
  <c r="P239" i="2"/>
  <c r="O240" i="2"/>
  <c r="P240" i="2"/>
  <c r="O241" i="2"/>
  <c r="P241" i="2"/>
  <c r="O242" i="2"/>
  <c r="P242" i="2"/>
  <c r="O243" i="2"/>
  <c r="P243" i="2"/>
  <c r="O244" i="2"/>
  <c r="P244" i="2"/>
  <c r="O245" i="2"/>
  <c r="P245" i="2"/>
  <c r="O246" i="2"/>
  <c r="P246" i="2"/>
  <c r="O247" i="2"/>
  <c r="P247" i="2"/>
  <c r="O248" i="2"/>
  <c r="P248" i="2"/>
  <c r="O249" i="2"/>
  <c r="P249" i="2"/>
  <c r="O250" i="2"/>
  <c r="P250" i="2"/>
  <c r="O251" i="2"/>
  <c r="P251" i="2"/>
  <c r="O252" i="2"/>
  <c r="P252" i="2"/>
  <c r="O253" i="2"/>
  <c r="P253" i="2"/>
  <c r="O254" i="2"/>
  <c r="P254" i="2"/>
  <c r="O255" i="2"/>
  <c r="P255" i="2"/>
  <c r="O256" i="2"/>
  <c r="P256" i="2"/>
  <c r="O257" i="2"/>
  <c r="P257" i="2"/>
  <c r="O258" i="2"/>
  <c r="P258" i="2"/>
  <c r="O259" i="2"/>
  <c r="P259" i="2"/>
  <c r="O260" i="2"/>
  <c r="P260" i="2"/>
  <c r="O261" i="2"/>
  <c r="P261" i="2"/>
  <c r="O262" i="2"/>
  <c r="P262" i="2"/>
  <c r="O263" i="2"/>
  <c r="P263" i="2"/>
  <c r="O264" i="2"/>
  <c r="P264" i="2"/>
  <c r="O265" i="2"/>
  <c r="P265" i="2"/>
  <c r="O266" i="2"/>
  <c r="P266" i="2"/>
  <c r="O267" i="2"/>
  <c r="P267" i="2"/>
  <c r="O268" i="2"/>
  <c r="P268" i="2"/>
  <c r="O269" i="2"/>
  <c r="P269" i="2"/>
  <c r="O270" i="2"/>
  <c r="P270" i="2"/>
  <c r="O271" i="2"/>
  <c r="P271" i="2"/>
  <c r="O272" i="2"/>
  <c r="P272" i="2"/>
  <c r="O273" i="2"/>
  <c r="P273" i="2"/>
  <c r="O274" i="2"/>
  <c r="P274" i="2"/>
  <c r="O275" i="2"/>
  <c r="P275" i="2"/>
  <c r="O276" i="2"/>
  <c r="P276" i="2"/>
  <c r="O277" i="2"/>
  <c r="P277" i="2"/>
  <c r="O278" i="2"/>
  <c r="P278" i="2"/>
  <c r="O279" i="2"/>
  <c r="P279" i="2"/>
  <c r="O280" i="2"/>
  <c r="P280" i="2"/>
  <c r="O281" i="2"/>
  <c r="P281" i="2"/>
  <c r="O282" i="2"/>
  <c r="P282" i="2"/>
  <c r="O283" i="2"/>
  <c r="P283" i="2"/>
  <c r="O284" i="2"/>
  <c r="P284" i="2"/>
  <c r="O285" i="2"/>
  <c r="P285" i="2"/>
  <c r="O286" i="2"/>
  <c r="P286" i="2"/>
  <c r="O287" i="2"/>
  <c r="P287" i="2"/>
  <c r="O288" i="2"/>
  <c r="P288" i="2"/>
  <c r="O289" i="2"/>
  <c r="P289" i="2"/>
  <c r="O290" i="2"/>
  <c r="P290" i="2"/>
  <c r="O291" i="2"/>
  <c r="P291" i="2"/>
  <c r="O292" i="2"/>
  <c r="P292" i="2"/>
  <c r="O293" i="2"/>
  <c r="P293" i="2"/>
  <c r="O294" i="2"/>
  <c r="P294" i="2"/>
  <c r="O295" i="2"/>
  <c r="P295" i="2"/>
  <c r="O296" i="2"/>
  <c r="P296" i="2"/>
  <c r="O297" i="2"/>
  <c r="P297" i="2"/>
  <c r="O298" i="2"/>
  <c r="P298" i="2"/>
  <c r="O299" i="2"/>
  <c r="P299" i="2"/>
  <c r="O300" i="2"/>
  <c r="P300" i="2"/>
  <c r="O301" i="2"/>
  <c r="P301" i="2"/>
  <c r="O302" i="2"/>
  <c r="P302" i="2"/>
  <c r="O303" i="2"/>
  <c r="P303" i="2"/>
  <c r="O304" i="2"/>
  <c r="P304" i="2"/>
  <c r="O305" i="2"/>
  <c r="P305" i="2"/>
  <c r="O306" i="2"/>
  <c r="P306" i="2"/>
  <c r="O307" i="2"/>
  <c r="P307" i="2"/>
  <c r="O308" i="2"/>
  <c r="P308" i="2"/>
  <c r="O309" i="2"/>
  <c r="P309" i="2"/>
  <c r="O310" i="2"/>
  <c r="P310" i="2"/>
  <c r="O311" i="2"/>
  <c r="P311" i="2"/>
  <c r="O312" i="2"/>
  <c r="P312" i="2"/>
  <c r="O313" i="2"/>
  <c r="P313" i="2"/>
  <c r="O314" i="2"/>
  <c r="P314" i="2"/>
  <c r="O315" i="2"/>
  <c r="P315" i="2"/>
  <c r="O316" i="2"/>
  <c r="P316" i="2"/>
  <c r="O317" i="2"/>
  <c r="P317" i="2"/>
  <c r="O318" i="2"/>
  <c r="P318" i="2"/>
  <c r="O319" i="2"/>
  <c r="P319" i="2"/>
  <c r="O320" i="2"/>
  <c r="P320" i="2"/>
  <c r="O321" i="2"/>
  <c r="P321" i="2"/>
  <c r="O322" i="2"/>
  <c r="P322" i="2"/>
  <c r="O323" i="2"/>
  <c r="P323" i="2"/>
  <c r="O324" i="2"/>
  <c r="P324" i="2"/>
  <c r="O325" i="2"/>
  <c r="P325" i="2"/>
  <c r="O326" i="2"/>
  <c r="P326" i="2"/>
  <c r="O327" i="2"/>
  <c r="P327" i="2"/>
  <c r="O328" i="2"/>
  <c r="P328" i="2"/>
  <c r="O329" i="2"/>
  <c r="P329" i="2"/>
  <c r="O330" i="2"/>
  <c r="P330" i="2"/>
  <c r="O331" i="2"/>
  <c r="P331" i="2"/>
  <c r="O332" i="2"/>
  <c r="P332" i="2"/>
  <c r="O333" i="2"/>
  <c r="P333" i="2"/>
  <c r="O334" i="2"/>
  <c r="P334" i="2"/>
  <c r="O335" i="2"/>
  <c r="P335" i="2"/>
  <c r="O336" i="2"/>
  <c r="P336" i="2"/>
  <c r="O337" i="2"/>
  <c r="P337" i="2"/>
  <c r="O338" i="2"/>
  <c r="P338" i="2"/>
  <c r="O339" i="2"/>
  <c r="P339" i="2"/>
  <c r="O340" i="2"/>
  <c r="P340" i="2"/>
  <c r="O341" i="2"/>
  <c r="P341" i="2"/>
  <c r="O342" i="2"/>
  <c r="P342" i="2"/>
  <c r="O343" i="2"/>
  <c r="P343" i="2"/>
  <c r="O344" i="2"/>
  <c r="P344" i="2"/>
  <c r="O345" i="2"/>
  <c r="P345" i="2"/>
  <c r="O346" i="2"/>
  <c r="P346" i="2"/>
  <c r="O347" i="2"/>
  <c r="P347" i="2"/>
  <c r="O348" i="2"/>
  <c r="P348" i="2"/>
  <c r="O349" i="2"/>
  <c r="P349" i="2"/>
  <c r="O350" i="2"/>
  <c r="P350" i="2"/>
  <c r="O351" i="2"/>
  <c r="P351" i="2"/>
  <c r="O352" i="2"/>
  <c r="P352" i="2"/>
  <c r="O353" i="2"/>
  <c r="P353" i="2"/>
  <c r="O354" i="2"/>
  <c r="P354" i="2"/>
  <c r="O355" i="2"/>
  <c r="P355" i="2"/>
  <c r="O356" i="2"/>
  <c r="P356" i="2"/>
  <c r="O357" i="2"/>
  <c r="P357" i="2"/>
  <c r="O358" i="2"/>
  <c r="P358" i="2"/>
  <c r="O359" i="2"/>
  <c r="P359" i="2"/>
  <c r="O360" i="2"/>
  <c r="P360" i="2"/>
  <c r="O361" i="2"/>
  <c r="P361" i="2"/>
  <c r="O362" i="2"/>
  <c r="P362" i="2"/>
  <c r="O363" i="2"/>
  <c r="P363" i="2"/>
  <c r="O364" i="2"/>
  <c r="P364" i="2"/>
  <c r="O365" i="2"/>
  <c r="P365" i="2"/>
  <c r="O366" i="2"/>
  <c r="P366" i="2"/>
  <c r="O367" i="2"/>
  <c r="P367" i="2"/>
  <c r="O368" i="2"/>
  <c r="P368" i="2"/>
  <c r="O369" i="2"/>
  <c r="P369" i="2"/>
  <c r="O370" i="2"/>
  <c r="P370" i="2"/>
  <c r="O371" i="2"/>
  <c r="P371" i="2"/>
  <c r="O372" i="2"/>
  <c r="P372" i="2"/>
  <c r="O373" i="2"/>
  <c r="P373" i="2"/>
  <c r="O374" i="2"/>
  <c r="P374" i="2"/>
  <c r="O375" i="2"/>
  <c r="P375" i="2"/>
  <c r="O376" i="2"/>
  <c r="P376" i="2"/>
  <c r="O377" i="2"/>
  <c r="P377" i="2"/>
  <c r="O378" i="2"/>
  <c r="P378" i="2"/>
  <c r="O379" i="2"/>
  <c r="P379" i="2"/>
  <c r="O380" i="2"/>
  <c r="P380" i="2"/>
  <c r="O381" i="2"/>
  <c r="P381" i="2"/>
  <c r="O382" i="2"/>
  <c r="P382" i="2"/>
  <c r="O383" i="2"/>
  <c r="P383" i="2"/>
  <c r="O384" i="2"/>
  <c r="P384" i="2"/>
  <c r="O386" i="2"/>
  <c r="P386" i="2"/>
  <c r="O385" i="2"/>
  <c r="P385" i="2"/>
  <c r="O387" i="2"/>
  <c r="P387" i="2"/>
  <c r="O388" i="2"/>
  <c r="P388" i="2"/>
  <c r="O389" i="2"/>
  <c r="P389" i="2"/>
  <c r="O390" i="2"/>
  <c r="P390" i="2"/>
  <c r="O391" i="2"/>
  <c r="P391" i="2"/>
  <c r="O392" i="2"/>
  <c r="P392" i="2"/>
  <c r="O393" i="2"/>
  <c r="P393" i="2"/>
  <c r="O394" i="2"/>
  <c r="P394" i="2"/>
  <c r="O395" i="2"/>
  <c r="P395" i="2"/>
  <c r="O396" i="2"/>
  <c r="P396" i="2"/>
  <c r="O397" i="2"/>
  <c r="P397" i="2"/>
  <c r="O398" i="2"/>
  <c r="P398" i="2"/>
  <c r="O399" i="2"/>
  <c r="P399" i="2"/>
  <c r="O400" i="2"/>
  <c r="P400" i="2"/>
  <c r="O401" i="2"/>
  <c r="P401" i="2"/>
  <c r="O402" i="2"/>
  <c r="P402" i="2"/>
  <c r="O403" i="2"/>
  <c r="P403" i="2"/>
  <c r="O404" i="2"/>
  <c r="P404" i="2"/>
  <c r="O405" i="2"/>
  <c r="P405" i="2"/>
  <c r="O407" i="2"/>
  <c r="P407" i="2"/>
  <c r="O408" i="2"/>
  <c r="P408" i="2"/>
  <c r="O409" i="2"/>
  <c r="P409" i="2"/>
  <c r="O406" i="2"/>
  <c r="P406" i="2"/>
  <c r="O410" i="2"/>
  <c r="P410" i="2"/>
  <c r="O411" i="2"/>
  <c r="P411" i="2"/>
  <c r="O412" i="2"/>
  <c r="P412" i="2"/>
  <c r="O413" i="2"/>
  <c r="P413" i="2"/>
  <c r="O414" i="2"/>
  <c r="P414" i="2"/>
  <c r="O415" i="2"/>
  <c r="P415" i="2"/>
  <c r="O416" i="2"/>
  <c r="P416" i="2"/>
  <c r="O417" i="2"/>
  <c r="P417" i="2"/>
  <c r="O418" i="2"/>
  <c r="P418" i="2"/>
  <c r="O419" i="2"/>
  <c r="P419" i="2"/>
  <c r="O420" i="2"/>
  <c r="P420" i="2"/>
  <c r="O421" i="2"/>
  <c r="P421" i="2"/>
  <c r="O422" i="2"/>
  <c r="P422" i="2"/>
  <c r="O423" i="2"/>
  <c r="P423" i="2"/>
  <c r="O424" i="2"/>
  <c r="P424" i="2"/>
  <c r="O425" i="2"/>
  <c r="P425" i="2"/>
  <c r="O426" i="2"/>
  <c r="P426" i="2"/>
  <c r="O427" i="2"/>
  <c r="P427" i="2"/>
  <c r="O428" i="2"/>
  <c r="P428" i="2"/>
  <c r="O429" i="2"/>
  <c r="P429" i="2"/>
  <c r="O430" i="2"/>
  <c r="P430" i="2"/>
  <c r="O431" i="2"/>
  <c r="P431" i="2"/>
  <c r="O432" i="2"/>
  <c r="P432" i="2"/>
  <c r="O433" i="2"/>
  <c r="P433" i="2"/>
  <c r="O434" i="2"/>
  <c r="P434" i="2"/>
  <c r="O435" i="2"/>
  <c r="P435" i="2"/>
  <c r="O436" i="2"/>
  <c r="P436" i="2"/>
  <c r="O437" i="2"/>
  <c r="P437" i="2"/>
  <c r="O438" i="2"/>
  <c r="P438" i="2"/>
  <c r="O439" i="2"/>
  <c r="P439" i="2"/>
  <c r="O440" i="2"/>
  <c r="P440" i="2"/>
  <c r="O441" i="2"/>
  <c r="P441" i="2"/>
  <c r="O442" i="2"/>
  <c r="P442" i="2"/>
  <c r="O443" i="2"/>
  <c r="P443" i="2"/>
  <c r="O444" i="2"/>
  <c r="P444" i="2"/>
  <c r="O445" i="2"/>
  <c r="P445" i="2"/>
  <c r="O446" i="2"/>
  <c r="P446" i="2"/>
  <c r="O447" i="2"/>
  <c r="P447" i="2"/>
  <c r="O448" i="2"/>
  <c r="P448" i="2"/>
  <c r="O449" i="2"/>
  <c r="P449" i="2"/>
  <c r="O450" i="2"/>
  <c r="P450" i="2"/>
  <c r="O451" i="2"/>
  <c r="P451" i="2"/>
  <c r="O452" i="2"/>
  <c r="P452" i="2"/>
  <c r="O453" i="2"/>
  <c r="P453" i="2"/>
  <c r="O454" i="2"/>
  <c r="P454" i="2"/>
  <c r="O456" i="2"/>
  <c r="P456" i="2"/>
  <c r="O455" i="2"/>
  <c r="P455" i="2"/>
  <c r="O457" i="2"/>
  <c r="P457" i="2"/>
  <c r="O458" i="2"/>
  <c r="P458" i="2"/>
  <c r="O459" i="2"/>
  <c r="P459" i="2"/>
  <c r="O460" i="2"/>
  <c r="P460" i="2"/>
  <c r="O461" i="2"/>
  <c r="P461" i="2"/>
  <c r="O462" i="2"/>
  <c r="P462" i="2"/>
  <c r="O463" i="2"/>
  <c r="P463" i="2"/>
  <c r="O464" i="2"/>
  <c r="P464" i="2"/>
  <c r="O465" i="2"/>
  <c r="P465" i="2"/>
  <c r="O466" i="2"/>
  <c r="P466" i="2"/>
  <c r="O467" i="2"/>
  <c r="P467" i="2"/>
  <c r="O468" i="2"/>
  <c r="P468" i="2"/>
  <c r="O473" i="2"/>
  <c r="P473" i="2"/>
  <c r="O469" i="2"/>
  <c r="P469" i="2"/>
  <c r="O470" i="2"/>
  <c r="P470" i="2"/>
  <c r="O471" i="2"/>
  <c r="P471" i="2"/>
  <c r="O472" i="2"/>
  <c r="P472" i="2"/>
  <c r="O474" i="2"/>
  <c r="P474" i="2"/>
  <c r="O475" i="2"/>
  <c r="P475" i="2"/>
  <c r="O476" i="2"/>
  <c r="P476" i="2"/>
  <c r="O477" i="2"/>
  <c r="P477" i="2"/>
  <c r="O478" i="2"/>
  <c r="P478" i="2"/>
  <c r="O479" i="2"/>
  <c r="P479" i="2"/>
  <c r="O480" i="2"/>
  <c r="P480" i="2"/>
  <c r="O481" i="2"/>
  <c r="P481" i="2"/>
  <c r="O482" i="2"/>
  <c r="P482" i="2"/>
  <c r="O483" i="2"/>
  <c r="P483" i="2"/>
  <c r="O484" i="2"/>
  <c r="P484" i="2"/>
  <c r="O485" i="2"/>
  <c r="P485" i="2"/>
  <c r="O486" i="2"/>
  <c r="P486" i="2"/>
  <c r="O487" i="2"/>
  <c r="P487" i="2"/>
  <c r="O488" i="2"/>
  <c r="P488" i="2"/>
  <c r="O489" i="2"/>
  <c r="P489" i="2"/>
  <c r="O490" i="2"/>
  <c r="P490" i="2"/>
  <c r="O491" i="2"/>
  <c r="P491" i="2"/>
  <c r="O492" i="2"/>
  <c r="P492" i="2"/>
  <c r="O493" i="2"/>
  <c r="P493" i="2"/>
  <c r="O494" i="2"/>
  <c r="P494" i="2"/>
  <c r="O495" i="2"/>
  <c r="P495" i="2"/>
  <c r="O496" i="2"/>
  <c r="P496" i="2"/>
  <c r="O497" i="2"/>
  <c r="P497" i="2"/>
  <c r="O498" i="2"/>
  <c r="P498" i="2"/>
  <c r="O499" i="2"/>
  <c r="P499" i="2"/>
  <c r="O500" i="2"/>
  <c r="P500" i="2"/>
  <c r="O501" i="2"/>
  <c r="P501" i="2"/>
  <c r="O502" i="2"/>
  <c r="P502" i="2"/>
  <c r="O503" i="2"/>
  <c r="P503" i="2"/>
  <c r="O504" i="2"/>
  <c r="P504" i="2"/>
  <c r="O505" i="2"/>
  <c r="P505" i="2"/>
  <c r="O506" i="2"/>
  <c r="P506" i="2"/>
  <c r="O507" i="2"/>
  <c r="P507" i="2"/>
  <c r="O508" i="2"/>
  <c r="P508" i="2"/>
  <c r="O509" i="2"/>
  <c r="P509" i="2"/>
  <c r="O510" i="2"/>
  <c r="P510" i="2"/>
  <c r="O511" i="2"/>
  <c r="P511" i="2"/>
  <c r="O512" i="2"/>
  <c r="P512" i="2"/>
  <c r="O513" i="2"/>
  <c r="P513" i="2"/>
  <c r="O514" i="2"/>
  <c r="P514" i="2"/>
  <c r="O515" i="2"/>
  <c r="P515" i="2"/>
  <c r="O516" i="2"/>
  <c r="P516" i="2"/>
  <c r="O517" i="2"/>
  <c r="P517" i="2"/>
  <c r="O518" i="2"/>
  <c r="P518" i="2"/>
  <c r="O519" i="2"/>
  <c r="P519" i="2"/>
  <c r="O520" i="2"/>
  <c r="P520" i="2"/>
  <c r="O521" i="2"/>
  <c r="P521" i="2"/>
  <c r="O522" i="2"/>
  <c r="P522" i="2"/>
  <c r="O523" i="2"/>
  <c r="P523" i="2"/>
  <c r="O524" i="2"/>
  <c r="P524" i="2"/>
  <c r="O525" i="2"/>
  <c r="P525" i="2"/>
  <c r="O526" i="2"/>
  <c r="P526" i="2"/>
  <c r="O527" i="2"/>
  <c r="P527" i="2"/>
  <c r="O528" i="2"/>
  <c r="P528" i="2"/>
  <c r="O529" i="2"/>
  <c r="P529" i="2"/>
  <c r="O530" i="2"/>
  <c r="P530" i="2"/>
  <c r="O531" i="2"/>
  <c r="P531" i="2"/>
  <c r="O532" i="2"/>
  <c r="P532" i="2"/>
  <c r="O533" i="2"/>
  <c r="P533" i="2"/>
  <c r="O534" i="2"/>
  <c r="P534" i="2"/>
  <c r="O535" i="2"/>
  <c r="P535" i="2"/>
  <c r="O536" i="2"/>
  <c r="P536" i="2"/>
  <c r="O537" i="2"/>
  <c r="P537" i="2"/>
  <c r="O538" i="2"/>
  <c r="P538" i="2"/>
  <c r="O539" i="2"/>
  <c r="P539" i="2"/>
  <c r="O540" i="2"/>
  <c r="P540" i="2"/>
  <c r="O541" i="2"/>
  <c r="P541" i="2"/>
  <c r="O542" i="2"/>
  <c r="P542" i="2"/>
  <c r="O543" i="2"/>
  <c r="P543" i="2"/>
  <c r="O544" i="2"/>
  <c r="P544" i="2"/>
  <c r="O545" i="2"/>
  <c r="P545" i="2"/>
  <c r="O546" i="2"/>
  <c r="P546" i="2"/>
  <c r="O547" i="2"/>
  <c r="P547" i="2"/>
  <c r="O548" i="2"/>
  <c r="P548" i="2"/>
  <c r="O549" i="2"/>
  <c r="P549" i="2"/>
  <c r="O550" i="2"/>
  <c r="P550" i="2"/>
  <c r="O551" i="2"/>
  <c r="P551" i="2"/>
  <c r="O552" i="2"/>
  <c r="P552" i="2"/>
  <c r="O553" i="2"/>
  <c r="P553" i="2"/>
  <c r="O554" i="2"/>
  <c r="P554" i="2"/>
  <c r="O555" i="2"/>
  <c r="P555" i="2"/>
  <c r="O556" i="2"/>
  <c r="P556" i="2"/>
  <c r="O557" i="2"/>
  <c r="P557" i="2"/>
  <c r="O558" i="2"/>
  <c r="P558" i="2"/>
  <c r="O559" i="2"/>
  <c r="P559" i="2"/>
  <c r="O560" i="2"/>
  <c r="P560" i="2"/>
  <c r="O561" i="2"/>
  <c r="P561" i="2"/>
  <c r="O562" i="2"/>
  <c r="P562" i="2"/>
  <c r="O563" i="2"/>
  <c r="P563" i="2"/>
  <c r="O564" i="2"/>
  <c r="P564" i="2"/>
  <c r="O565" i="2"/>
  <c r="P565" i="2"/>
  <c r="O566" i="2"/>
  <c r="P566" i="2"/>
  <c r="O567" i="2"/>
  <c r="P567" i="2"/>
  <c r="O568" i="2"/>
  <c r="P568" i="2"/>
  <c r="O569" i="2"/>
  <c r="P569" i="2"/>
  <c r="O570" i="2"/>
  <c r="P570" i="2"/>
  <c r="O571" i="2"/>
  <c r="P571" i="2"/>
  <c r="O572" i="2"/>
  <c r="P572" i="2"/>
  <c r="O573" i="2"/>
  <c r="P573" i="2"/>
  <c r="O574" i="2"/>
  <c r="P574" i="2"/>
  <c r="O575" i="2"/>
  <c r="P575" i="2"/>
  <c r="O576" i="2"/>
  <c r="P576" i="2"/>
  <c r="O577" i="2"/>
  <c r="P577" i="2"/>
  <c r="O578" i="2"/>
  <c r="P578" i="2"/>
  <c r="O579" i="2"/>
  <c r="P579" i="2"/>
  <c r="O580" i="2"/>
  <c r="P580" i="2"/>
  <c r="O581" i="2"/>
  <c r="P581" i="2"/>
  <c r="O582" i="2"/>
  <c r="P582" i="2"/>
  <c r="O583" i="2"/>
  <c r="P583" i="2"/>
  <c r="O584" i="2"/>
  <c r="P584" i="2"/>
  <c r="O585" i="2"/>
  <c r="P585" i="2"/>
  <c r="O586" i="2"/>
  <c r="P586" i="2"/>
  <c r="O587" i="2"/>
  <c r="P587" i="2"/>
  <c r="O588" i="2"/>
  <c r="P588" i="2"/>
  <c r="O589" i="2"/>
  <c r="P589" i="2"/>
  <c r="O590" i="2"/>
  <c r="P590" i="2"/>
  <c r="O591" i="2"/>
  <c r="P591" i="2"/>
  <c r="O592" i="2"/>
  <c r="P592" i="2"/>
  <c r="O593" i="2"/>
  <c r="P593" i="2"/>
  <c r="O594" i="2"/>
  <c r="P594" i="2"/>
  <c r="O595" i="2"/>
  <c r="P595" i="2"/>
  <c r="O596" i="2"/>
  <c r="P596" i="2"/>
  <c r="O597" i="2"/>
  <c r="P597" i="2"/>
  <c r="O598" i="2"/>
  <c r="P598" i="2"/>
  <c r="O599" i="2"/>
  <c r="P599" i="2"/>
  <c r="O600" i="2"/>
  <c r="P600" i="2"/>
  <c r="O601" i="2"/>
  <c r="P601" i="2"/>
  <c r="O602" i="2"/>
  <c r="P602" i="2"/>
  <c r="O603" i="2"/>
  <c r="P603" i="2"/>
  <c r="O604" i="2"/>
  <c r="P604" i="2"/>
  <c r="O605" i="2"/>
  <c r="P605" i="2"/>
  <c r="O606" i="2"/>
  <c r="P606" i="2"/>
  <c r="O607" i="2"/>
  <c r="P607" i="2"/>
  <c r="O608" i="2"/>
  <c r="P608" i="2"/>
  <c r="O609" i="2"/>
  <c r="P609" i="2"/>
  <c r="O610" i="2"/>
  <c r="P610" i="2"/>
  <c r="O611" i="2"/>
  <c r="P611" i="2"/>
  <c r="O612" i="2"/>
  <c r="P612" i="2"/>
  <c r="O613" i="2"/>
  <c r="P613" i="2"/>
  <c r="O614" i="2"/>
  <c r="P614" i="2"/>
  <c r="O615" i="2"/>
  <c r="P615" i="2"/>
  <c r="O616" i="2"/>
  <c r="P616" i="2"/>
  <c r="O617" i="2"/>
  <c r="P617" i="2"/>
  <c r="O618" i="2"/>
  <c r="P618" i="2"/>
  <c r="O619" i="2"/>
  <c r="P619" i="2"/>
  <c r="O620" i="2"/>
  <c r="P620" i="2"/>
  <c r="O621" i="2"/>
  <c r="P621" i="2"/>
  <c r="O622" i="2"/>
  <c r="P622" i="2"/>
  <c r="O623" i="2"/>
  <c r="P623" i="2"/>
  <c r="O624" i="2"/>
  <c r="P624" i="2"/>
  <c r="O625" i="2"/>
  <c r="P625" i="2"/>
  <c r="O626" i="2"/>
  <c r="P626" i="2"/>
  <c r="O627" i="2"/>
  <c r="P627" i="2"/>
  <c r="O628" i="2"/>
  <c r="P628" i="2"/>
  <c r="O629" i="2"/>
  <c r="P629" i="2"/>
  <c r="O630" i="2"/>
  <c r="P630" i="2"/>
  <c r="O631" i="2"/>
  <c r="P631" i="2"/>
  <c r="O632" i="2"/>
  <c r="P632" i="2"/>
  <c r="O633" i="2"/>
  <c r="P633" i="2"/>
  <c r="O634" i="2"/>
  <c r="P634" i="2"/>
  <c r="O635" i="2"/>
  <c r="P635" i="2"/>
  <c r="O636" i="2"/>
  <c r="P636" i="2"/>
  <c r="O637" i="2"/>
  <c r="P637" i="2"/>
  <c r="O638" i="2"/>
  <c r="P638" i="2"/>
  <c r="O639" i="2"/>
  <c r="P639" i="2"/>
  <c r="O640" i="2"/>
  <c r="P640" i="2"/>
  <c r="O641" i="2"/>
  <c r="P641" i="2"/>
  <c r="O642" i="2"/>
  <c r="P642" i="2"/>
  <c r="O643" i="2"/>
  <c r="P643" i="2"/>
  <c r="O644" i="2"/>
  <c r="P644" i="2"/>
  <c r="O645" i="2"/>
  <c r="P645" i="2"/>
  <c r="O646" i="2"/>
  <c r="P646" i="2"/>
  <c r="O647" i="2"/>
  <c r="P647" i="2"/>
  <c r="O648" i="2"/>
  <c r="P648" i="2"/>
  <c r="O649" i="2"/>
  <c r="P649" i="2"/>
  <c r="O650" i="2"/>
  <c r="P650" i="2"/>
  <c r="O653" i="2"/>
  <c r="P653" i="2"/>
  <c r="O651" i="2"/>
  <c r="P651" i="2"/>
  <c r="O652" i="2"/>
  <c r="P652" i="2"/>
  <c r="O654" i="2"/>
  <c r="P654" i="2"/>
  <c r="O655" i="2"/>
  <c r="P655" i="2"/>
  <c r="O656" i="2"/>
  <c r="P656" i="2"/>
  <c r="O657" i="2"/>
  <c r="P657" i="2"/>
  <c r="O658" i="2"/>
  <c r="P658" i="2"/>
  <c r="O659" i="2"/>
  <c r="P659" i="2"/>
  <c r="O660" i="2"/>
  <c r="P660" i="2"/>
  <c r="O661" i="2"/>
  <c r="P661" i="2"/>
  <c r="O662" i="2"/>
  <c r="P662" i="2"/>
  <c r="O663" i="2"/>
  <c r="P663" i="2"/>
  <c r="O664" i="2"/>
  <c r="P664" i="2"/>
  <c r="O665" i="2"/>
  <c r="P665" i="2"/>
  <c r="O666" i="2"/>
  <c r="P666" i="2"/>
  <c r="O667" i="2"/>
  <c r="P667" i="2"/>
  <c r="O668" i="2"/>
  <c r="P668" i="2"/>
  <c r="O669" i="2"/>
  <c r="P669" i="2"/>
  <c r="O670" i="2"/>
  <c r="P670" i="2"/>
  <c r="O671" i="2"/>
  <c r="P671" i="2"/>
  <c r="O672" i="2"/>
  <c r="P672" i="2"/>
  <c r="O673" i="2"/>
  <c r="P673" i="2"/>
  <c r="O674" i="2"/>
  <c r="P674" i="2"/>
  <c r="O675" i="2"/>
  <c r="P675" i="2"/>
  <c r="O676" i="2"/>
  <c r="P676" i="2"/>
  <c r="O677" i="2"/>
  <c r="P677" i="2"/>
  <c r="O678" i="2"/>
  <c r="P678" i="2"/>
  <c r="O679" i="2"/>
  <c r="P679" i="2"/>
  <c r="O680" i="2"/>
  <c r="P680" i="2"/>
  <c r="O681" i="2"/>
  <c r="P681" i="2"/>
  <c r="O682" i="2"/>
  <c r="P682" i="2"/>
  <c r="O683" i="2"/>
  <c r="P683" i="2"/>
  <c r="O684" i="2"/>
  <c r="P684" i="2"/>
  <c r="O685" i="2"/>
  <c r="P685" i="2"/>
  <c r="O686" i="2"/>
  <c r="P686" i="2"/>
  <c r="O687" i="2"/>
  <c r="P687" i="2"/>
  <c r="O688" i="2"/>
  <c r="P688" i="2"/>
  <c r="O689" i="2"/>
  <c r="P689" i="2"/>
  <c r="O690" i="2"/>
  <c r="P690" i="2"/>
  <c r="O691" i="2"/>
  <c r="P691" i="2"/>
  <c r="O692" i="2"/>
  <c r="P692" i="2"/>
  <c r="O693" i="2"/>
  <c r="P693" i="2"/>
  <c r="O694" i="2"/>
  <c r="P694" i="2"/>
  <c r="O695" i="2"/>
  <c r="P695" i="2"/>
  <c r="O696" i="2"/>
  <c r="P696" i="2"/>
  <c r="O697" i="2"/>
  <c r="P697" i="2"/>
  <c r="O698" i="2"/>
  <c r="P698" i="2"/>
  <c r="O699" i="2"/>
  <c r="P699" i="2"/>
  <c r="O700" i="2"/>
  <c r="P700" i="2"/>
  <c r="O701" i="2"/>
  <c r="P701" i="2"/>
  <c r="O702" i="2"/>
  <c r="P702" i="2"/>
  <c r="O703" i="2"/>
  <c r="P703" i="2"/>
  <c r="O704" i="2"/>
  <c r="P704" i="2"/>
  <c r="O705" i="2"/>
  <c r="P705" i="2"/>
  <c r="O706" i="2"/>
  <c r="P706" i="2"/>
  <c r="O707" i="2"/>
  <c r="P707" i="2"/>
  <c r="O708" i="2"/>
  <c r="P708" i="2"/>
  <c r="O709" i="2"/>
  <c r="P709" i="2"/>
  <c r="O710" i="2"/>
  <c r="P710" i="2"/>
  <c r="O711" i="2"/>
  <c r="P711" i="2"/>
  <c r="O712" i="2"/>
  <c r="P712" i="2"/>
  <c r="O713" i="2"/>
  <c r="P713" i="2"/>
  <c r="O714" i="2"/>
  <c r="P714" i="2"/>
  <c r="O715" i="2"/>
  <c r="P715" i="2"/>
  <c r="O716" i="2"/>
  <c r="P716" i="2"/>
  <c r="O717" i="2"/>
  <c r="P717" i="2"/>
  <c r="O718" i="2"/>
  <c r="P718" i="2"/>
  <c r="O719" i="2"/>
  <c r="P719" i="2"/>
  <c r="O720" i="2"/>
  <c r="P720" i="2"/>
  <c r="O721" i="2"/>
  <c r="P721" i="2"/>
  <c r="O722" i="2"/>
  <c r="P722" i="2"/>
  <c r="O725" i="2"/>
  <c r="P725" i="2"/>
  <c r="O723" i="2"/>
  <c r="P723" i="2"/>
  <c r="O724" i="2"/>
  <c r="P724" i="2"/>
  <c r="O726" i="2"/>
  <c r="P726" i="2"/>
  <c r="O727" i="2"/>
  <c r="P727" i="2"/>
  <c r="O728" i="2"/>
  <c r="P728" i="2"/>
  <c r="O729" i="2"/>
  <c r="P729" i="2"/>
  <c r="O730" i="2"/>
  <c r="P730" i="2"/>
  <c r="O731" i="2"/>
  <c r="P731" i="2"/>
  <c r="O732" i="2"/>
  <c r="P732" i="2"/>
  <c r="O733" i="2"/>
  <c r="P733" i="2"/>
  <c r="O734" i="2"/>
  <c r="P734" i="2"/>
  <c r="O735" i="2"/>
  <c r="P735" i="2"/>
  <c r="O736" i="2"/>
  <c r="P736" i="2"/>
  <c r="O737" i="2"/>
  <c r="P737" i="2"/>
  <c r="O738" i="2"/>
  <c r="P738" i="2"/>
  <c r="O739" i="2"/>
  <c r="P739" i="2"/>
  <c r="O740" i="2"/>
  <c r="P740" i="2"/>
  <c r="O741" i="2"/>
  <c r="P741" i="2"/>
  <c r="O742" i="2"/>
  <c r="P742" i="2"/>
  <c r="O743" i="2"/>
  <c r="P743" i="2"/>
  <c r="O744" i="2"/>
  <c r="P744" i="2"/>
  <c r="O745" i="2"/>
  <c r="P745" i="2"/>
  <c r="O746" i="2"/>
  <c r="P746" i="2"/>
  <c r="O747" i="2"/>
  <c r="P747" i="2"/>
  <c r="O748" i="2"/>
  <c r="P748" i="2"/>
  <c r="O749" i="2"/>
  <c r="P749" i="2"/>
  <c r="O750" i="2"/>
  <c r="P750" i="2"/>
  <c r="O751" i="2"/>
  <c r="P751" i="2"/>
  <c r="O752" i="2"/>
  <c r="P752" i="2"/>
  <c r="O753" i="2"/>
  <c r="P753" i="2"/>
  <c r="O754" i="2"/>
  <c r="P754" i="2"/>
  <c r="O755" i="2"/>
  <c r="P755" i="2"/>
  <c r="O756" i="2"/>
  <c r="P756" i="2"/>
  <c r="O757" i="2"/>
  <c r="P757" i="2"/>
  <c r="O758" i="2"/>
  <c r="P758" i="2"/>
  <c r="O759" i="2"/>
  <c r="P759" i="2"/>
  <c r="O760" i="2"/>
  <c r="P760" i="2"/>
  <c r="O761" i="2"/>
  <c r="P761" i="2"/>
  <c r="O762" i="2"/>
  <c r="P762" i="2"/>
  <c r="O763" i="2"/>
  <c r="P763" i="2"/>
  <c r="O764" i="2"/>
  <c r="P764" i="2"/>
  <c r="O765" i="2"/>
  <c r="P765" i="2"/>
  <c r="O766" i="2"/>
  <c r="P766" i="2"/>
  <c r="O767" i="2"/>
  <c r="P767" i="2"/>
  <c r="O768" i="2"/>
  <c r="P768" i="2"/>
  <c r="O769" i="2"/>
  <c r="P769" i="2"/>
  <c r="O770" i="2"/>
  <c r="P770" i="2"/>
  <c r="O771" i="2"/>
  <c r="P771" i="2"/>
  <c r="O772" i="2"/>
  <c r="P772" i="2"/>
  <c r="O773" i="2"/>
  <c r="P773" i="2"/>
  <c r="O774" i="2"/>
  <c r="P774" i="2"/>
  <c r="O775" i="2"/>
  <c r="P775" i="2"/>
  <c r="O776" i="2"/>
  <c r="P776" i="2"/>
  <c r="O777" i="2"/>
  <c r="P777" i="2"/>
  <c r="O778" i="2"/>
  <c r="P778" i="2"/>
  <c r="O779" i="2"/>
  <c r="P779" i="2"/>
  <c r="O780" i="2"/>
  <c r="P780" i="2"/>
  <c r="O781" i="2"/>
  <c r="P781" i="2"/>
  <c r="O784" i="2"/>
  <c r="P784" i="2"/>
  <c r="O782" i="2"/>
  <c r="P782" i="2"/>
  <c r="O783" i="2"/>
  <c r="P783" i="2"/>
  <c r="O785" i="2"/>
  <c r="P785" i="2"/>
  <c r="O786" i="2"/>
  <c r="P786" i="2"/>
  <c r="O787" i="2"/>
  <c r="P787" i="2"/>
  <c r="O788" i="2"/>
  <c r="P788" i="2"/>
  <c r="O789" i="2"/>
  <c r="P789" i="2"/>
  <c r="O790" i="2"/>
  <c r="P790" i="2"/>
  <c r="O791" i="2"/>
  <c r="P791" i="2"/>
  <c r="O792" i="2"/>
  <c r="P792" i="2"/>
  <c r="O793" i="2"/>
  <c r="P793" i="2"/>
  <c r="O794" i="2"/>
  <c r="P794" i="2"/>
  <c r="O795" i="2"/>
  <c r="P795" i="2"/>
  <c r="O796" i="2"/>
  <c r="P796" i="2"/>
  <c r="O797" i="2"/>
  <c r="P797" i="2"/>
  <c r="O798" i="2"/>
  <c r="P798" i="2"/>
  <c r="O799" i="2"/>
  <c r="P799" i="2"/>
  <c r="O800" i="2"/>
  <c r="P800" i="2"/>
  <c r="O801" i="2"/>
  <c r="P801" i="2"/>
  <c r="O802" i="2"/>
  <c r="P802" i="2"/>
  <c r="O803" i="2"/>
  <c r="P803" i="2"/>
  <c r="O804" i="2"/>
  <c r="P804" i="2"/>
  <c r="O805" i="2"/>
  <c r="P805" i="2"/>
  <c r="O806" i="2"/>
  <c r="P806" i="2"/>
  <c r="O807" i="2"/>
  <c r="P807" i="2"/>
  <c r="O808" i="2"/>
  <c r="P808" i="2"/>
  <c r="O809" i="2"/>
  <c r="P809" i="2"/>
  <c r="O810" i="2"/>
  <c r="P810" i="2"/>
  <c r="O812" i="2"/>
  <c r="P812" i="2"/>
  <c r="O811" i="2"/>
  <c r="P811" i="2"/>
  <c r="O813" i="2"/>
  <c r="P813" i="2"/>
  <c r="O814" i="2"/>
  <c r="P814" i="2"/>
  <c r="O815" i="2"/>
  <c r="P815" i="2"/>
  <c r="O816" i="2"/>
  <c r="P816" i="2"/>
  <c r="O817" i="2"/>
  <c r="P817" i="2"/>
  <c r="O818" i="2"/>
  <c r="P818" i="2"/>
  <c r="O819" i="2"/>
  <c r="P819" i="2"/>
  <c r="O820" i="2"/>
  <c r="P820" i="2"/>
  <c r="O821" i="2"/>
  <c r="P821" i="2"/>
  <c r="O822" i="2"/>
  <c r="P822" i="2"/>
  <c r="O823" i="2"/>
  <c r="P823" i="2"/>
  <c r="O824" i="2"/>
  <c r="P824" i="2"/>
  <c r="O825" i="2"/>
  <c r="P825" i="2"/>
  <c r="O826" i="2"/>
  <c r="P826" i="2"/>
  <c r="O827" i="2"/>
  <c r="P827" i="2"/>
  <c r="O828" i="2"/>
  <c r="P828" i="2"/>
  <c r="O829" i="2"/>
  <c r="P829" i="2"/>
  <c r="O830" i="2"/>
  <c r="P830" i="2"/>
  <c r="O831" i="2"/>
  <c r="P831" i="2"/>
  <c r="O832" i="2"/>
  <c r="P832" i="2"/>
  <c r="O833" i="2"/>
  <c r="P833" i="2"/>
  <c r="O834" i="2"/>
  <c r="P834" i="2"/>
  <c r="O835" i="2"/>
  <c r="P835" i="2"/>
  <c r="O836" i="2"/>
  <c r="P836" i="2"/>
  <c r="O837" i="2"/>
  <c r="P837" i="2"/>
  <c r="O838" i="2"/>
  <c r="P838" i="2"/>
  <c r="O839" i="2"/>
  <c r="P839" i="2"/>
  <c r="O840" i="2"/>
  <c r="P840" i="2"/>
  <c r="O841" i="2"/>
  <c r="P841" i="2"/>
  <c r="O842" i="2"/>
  <c r="P842" i="2"/>
  <c r="O843" i="2"/>
  <c r="P843" i="2"/>
  <c r="O844" i="2"/>
  <c r="P844" i="2"/>
  <c r="O845" i="2"/>
  <c r="P845" i="2"/>
  <c r="O846" i="2"/>
  <c r="P846" i="2"/>
  <c r="O847" i="2"/>
  <c r="P847" i="2"/>
  <c r="O848" i="2"/>
  <c r="P848" i="2"/>
  <c r="O849" i="2"/>
  <c r="P849" i="2"/>
  <c r="O850" i="2"/>
  <c r="P850" i="2"/>
  <c r="O851" i="2"/>
  <c r="P851" i="2"/>
  <c r="O852" i="2"/>
  <c r="P852" i="2"/>
  <c r="S853" i="2"/>
  <c r="P2490" i="3"/>
  <c r="L2490" i="3"/>
  <c r="N2490" i="3"/>
  <c r="L2489" i="3"/>
  <c r="N2489" i="3"/>
  <c r="P2489" i="3"/>
  <c r="P2488" i="3"/>
  <c r="L2488" i="3"/>
  <c r="N2488" i="3"/>
  <c r="P2487" i="3"/>
  <c r="L2487" i="3"/>
  <c r="N2487" i="3"/>
  <c r="K852" i="2"/>
  <c r="N852" i="2"/>
  <c r="S852" i="2"/>
  <c r="P2486" i="3"/>
  <c r="L2486" i="3"/>
  <c r="N2486" i="3"/>
  <c r="L152" i="4"/>
  <c r="M152" i="4"/>
  <c r="O152" i="4" s="1"/>
  <c r="N152" i="4"/>
  <c r="P2485" i="3"/>
  <c r="L2485" i="3"/>
  <c r="N2485" i="3"/>
  <c r="K851" i="2"/>
  <c r="L851" i="2" s="1"/>
  <c r="N851" i="2"/>
  <c r="S851" i="2"/>
  <c r="P2484" i="3"/>
  <c r="L2484" i="3"/>
  <c r="N2484" i="3"/>
  <c r="P2483" i="3"/>
  <c r="L2483" i="3"/>
  <c r="N2483" i="3"/>
  <c r="M48" i="6"/>
  <c r="K850" i="2"/>
  <c r="L850" i="2" s="1"/>
  <c r="N850" i="2"/>
  <c r="S850" i="2"/>
  <c r="P2482" i="3"/>
  <c r="L2482" i="3"/>
  <c r="N2482" i="3"/>
  <c r="K849" i="2"/>
  <c r="M849" i="2" s="1"/>
  <c r="N849" i="2"/>
  <c r="S849" i="2"/>
  <c r="P2481" i="3"/>
  <c r="L2481" i="3"/>
  <c r="N2481" i="3"/>
  <c r="L165" i="5"/>
  <c r="P11" i="3"/>
  <c r="M36" i="6"/>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0" i="3"/>
  <c r="P711" i="3"/>
  <c r="P712" i="3"/>
  <c r="P713" i="3"/>
  <c r="P714" i="3"/>
  <c r="P715" i="3"/>
  <c r="P716" i="3"/>
  <c r="P717"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P750" i="3"/>
  <c r="P751" i="3"/>
  <c r="P752" i="3"/>
  <c r="P753" i="3"/>
  <c r="P754" i="3"/>
  <c r="P755" i="3"/>
  <c r="P756" i="3"/>
  <c r="P757" i="3"/>
  <c r="P758" i="3"/>
  <c r="P759" i="3"/>
  <c r="P760" i="3"/>
  <c r="P761" i="3"/>
  <c r="P762" i="3"/>
  <c r="P763" i="3"/>
  <c r="P764" i="3"/>
  <c r="P765" i="3"/>
  <c r="P766" i="3"/>
  <c r="P767" i="3"/>
  <c r="P768" i="3"/>
  <c r="P769" i="3"/>
  <c r="P770" i="3"/>
  <c r="P771" i="3"/>
  <c r="P772" i="3"/>
  <c r="P773" i="3"/>
  <c r="P774" i="3"/>
  <c r="P775" i="3"/>
  <c r="P776" i="3"/>
  <c r="P777" i="3"/>
  <c r="P778" i="3"/>
  <c r="P779" i="3"/>
  <c r="P780" i="3"/>
  <c r="P781" i="3"/>
  <c r="P782" i="3"/>
  <c r="P783" i="3"/>
  <c r="P784" i="3"/>
  <c r="P785" i="3"/>
  <c r="P786" i="3"/>
  <c r="P787" i="3"/>
  <c r="P788" i="3"/>
  <c r="P789" i="3"/>
  <c r="P790" i="3"/>
  <c r="P791" i="3"/>
  <c r="P792" i="3"/>
  <c r="P793" i="3"/>
  <c r="P794" i="3"/>
  <c r="P795" i="3"/>
  <c r="P796" i="3"/>
  <c r="P797" i="3"/>
  <c r="P798" i="3"/>
  <c r="P799" i="3"/>
  <c r="P800" i="3"/>
  <c r="P801" i="3"/>
  <c r="P802" i="3"/>
  <c r="P803" i="3"/>
  <c r="P804" i="3"/>
  <c r="P805" i="3"/>
  <c r="P806" i="3"/>
  <c r="P807" i="3"/>
  <c r="P808" i="3"/>
  <c r="P809" i="3"/>
  <c r="P810" i="3"/>
  <c r="P811" i="3"/>
  <c r="P812" i="3"/>
  <c r="P813" i="3"/>
  <c r="P814" i="3"/>
  <c r="P815" i="3"/>
  <c r="P816" i="3"/>
  <c r="P817" i="3"/>
  <c r="P818" i="3"/>
  <c r="P819" i="3"/>
  <c r="P820" i="3"/>
  <c r="P821" i="3"/>
  <c r="P822" i="3"/>
  <c r="P823" i="3"/>
  <c r="P824" i="3"/>
  <c r="P825" i="3"/>
  <c r="P826" i="3"/>
  <c r="P827" i="3"/>
  <c r="P828" i="3"/>
  <c r="P829" i="3"/>
  <c r="P830" i="3"/>
  <c r="P831" i="3"/>
  <c r="P832" i="3"/>
  <c r="P833" i="3"/>
  <c r="P834" i="3"/>
  <c r="P835" i="3"/>
  <c r="P836" i="3"/>
  <c r="P837" i="3"/>
  <c r="P838" i="3"/>
  <c r="P839" i="3"/>
  <c r="P840" i="3"/>
  <c r="P841" i="3"/>
  <c r="P842" i="3"/>
  <c r="P843" i="3"/>
  <c r="P844" i="3"/>
  <c r="P845" i="3"/>
  <c r="P846" i="3"/>
  <c r="P847" i="3"/>
  <c r="P848" i="3"/>
  <c r="P849" i="3"/>
  <c r="P850" i="3"/>
  <c r="P851" i="3"/>
  <c r="P852" i="3"/>
  <c r="P853" i="3"/>
  <c r="P854" i="3"/>
  <c r="P855" i="3"/>
  <c r="P856" i="3"/>
  <c r="P857" i="3"/>
  <c r="P858" i="3"/>
  <c r="P859" i="3"/>
  <c r="P860" i="3"/>
  <c r="P861" i="3"/>
  <c r="P862" i="3"/>
  <c r="P863" i="3"/>
  <c r="P864" i="3"/>
  <c r="P865" i="3"/>
  <c r="P866" i="3"/>
  <c r="P867" i="3"/>
  <c r="P868" i="3"/>
  <c r="P869" i="3"/>
  <c r="P870" i="3"/>
  <c r="P871" i="3"/>
  <c r="P872" i="3"/>
  <c r="P873" i="3"/>
  <c r="P874" i="3"/>
  <c r="P875" i="3"/>
  <c r="P876" i="3"/>
  <c r="P877" i="3"/>
  <c r="P878" i="3"/>
  <c r="P879" i="3"/>
  <c r="P880" i="3"/>
  <c r="P881" i="3"/>
  <c r="P882" i="3"/>
  <c r="P883" i="3"/>
  <c r="P884" i="3"/>
  <c r="P885" i="3"/>
  <c r="P886" i="3"/>
  <c r="P887" i="3"/>
  <c r="P888" i="3"/>
  <c r="P889" i="3"/>
  <c r="P890" i="3"/>
  <c r="P891" i="3"/>
  <c r="P892" i="3"/>
  <c r="P893" i="3"/>
  <c r="P894" i="3"/>
  <c r="P895" i="3"/>
  <c r="P896" i="3"/>
  <c r="P897" i="3"/>
  <c r="P898" i="3"/>
  <c r="P899" i="3"/>
  <c r="P900" i="3"/>
  <c r="P901" i="3"/>
  <c r="P902" i="3"/>
  <c r="P903" i="3"/>
  <c r="P904" i="3"/>
  <c r="P905" i="3"/>
  <c r="P906" i="3"/>
  <c r="P907" i="3"/>
  <c r="P908" i="3"/>
  <c r="P909" i="3"/>
  <c r="P910" i="3"/>
  <c r="P911" i="3"/>
  <c r="P912" i="3"/>
  <c r="P913" i="3"/>
  <c r="P914" i="3"/>
  <c r="P915" i="3"/>
  <c r="P916" i="3"/>
  <c r="P917" i="3"/>
  <c r="P918" i="3"/>
  <c r="P919" i="3"/>
  <c r="P920" i="3"/>
  <c r="P921" i="3"/>
  <c r="P922" i="3"/>
  <c r="P923" i="3"/>
  <c r="P924" i="3"/>
  <c r="P925" i="3"/>
  <c r="P926" i="3"/>
  <c r="P927" i="3"/>
  <c r="P928" i="3"/>
  <c r="P929" i="3"/>
  <c r="P930" i="3"/>
  <c r="P931" i="3"/>
  <c r="P932" i="3"/>
  <c r="P933" i="3"/>
  <c r="P934" i="3"/>
  <c r="P935" i="3"/>
  <c r="P936" i="3"/>
  <c r="P937" i="3"/>
  <c r="P938" i="3"/>
  <c r="P939" i="3"/>
  <c r="P940" i="3"/>
  <c r="P941" i="3"/>
  <c r="P942" i="3"/>
  <c r="P943" i="3"/>
  <c r="P944" i="3"/>
  <c r="P945" i="3"/>
  <c r="P946" i="3"/>
  <c r="P947" i="3"/>
  <c r="P948" i="3"/>
  <c r="P949" i="3"/>
  <c r="P950" i="3"/>
  <c r="P951" i="3"/>
  <c r="P952" i="3"/>
  <c r="P953" i="3"/>
  <c r="P954" i="3"/>
  <c r="P955" i="3"/>
  <c r="P956" i="3"/>
  <c r="P957" i="3"/>
  <c r="P958" i="3"/>
  <c r="P959" i="3"/>
  <c r="P960" i="3"/>
  <c r="P961" i="3"/>
  <c r="P962" i="3"/>
  <c r="P963" i="3"/>
  <c r="P964" i="3"/>
  <c r="P965" i="3"/>
  <c r="P966" i="3"/>
  <c r="P967" i="3"/>
  <c r="P968" i="3"/>
  <c r="P969" i="3"/>
  <c r="P970" i="3"/>
  <c r="P971" i="3"/>
  <c r="P972" i="3"/>
  <c r="P973" i="3"/>
  <c r="P974" i="3"/>
  <c r="P975" i="3"/>
  <c r="P976" i="3"/>
  <c r="P977" i="3"/>
  <c r="P978" i="3"/>
  <c r="P979" i="3"/>
  <c r="P980" i="3"/>
  <c r="P981" i="3"/>
  <c r="P982" i="3"/>
  <c r="P983" i="3"/>
  <c r="P984" i="3"/>
  <c r="P985" i="3"/>
  <c r="P986" i="3"/>
  <c r="P987" i="3"/>
  <c r="P988" i="3"/>
  <c r="P989" i="3"/>
  <c r="P990" i="3"/>
  <c r="P991" i="3"/>
  <c r="P992" i="3"/>
  <c r="P993" i="3"/>
  <c r="P994" i="3"/>
  <c r="P995" i="3"/>
  <c r="P996" i="3"/>
  <c r="P997" i="3"/>
  <c r="P998" i="3"/>
  <c r="P999" i="3"/>
  <c r="P1000" i="3"/>
  <c r="P1001" i="3"/>
  <c r="P1002" i="3"/>
  <c r="P1003" i="3"/>
  <c r="P1004" i="3"/>
  <c r="P1005" i="3"/>
  <c r="P1006" i="3"/>
  <c r="P1007" i="3"/>
  <c r="P1008" i="3"/>
  <c r="P1009" i="3"/>
  <c r="P1010" i="3"/>
  <c r="P1011" i="3"/>
  <c r="P1012" i="3"/>
  <c r="P1013" i="3"/>
  <c r="P1014" i="3"/>
  <c r="P1015" i="3"/>
  <c r="P1016" i="3"/>
  <c r="P1017" i="3"/>
  <c r="P1018" i="3"/>
  <c r="P1019" i="3"/>
  <c r="P1020" i="3"/>
  <c r="P1021" i="3"/>
  <c r="P1022" i="3"/>
  <c r="P1023" i="3"/>
  <c r="P1024" i="3"/>
  <c r="P1025" i="3"/>
  <c r="P1026" i="3"/>
  <c r="P1027" i="3"/>
  <c r="P1028" i="3"/>
  <c r="P1029" i="3"/>
  <c r="P1030" i="3"/>
  <c r="P1031" i="3"/>
  <c r="P1032" i="3"/>
  <c r="P1033" i="3"/>
  <c r="P1034" i="3"/>
  <c r="P1035" i="3"/>
  <c r="P1036" i="3"/>
  <c r="P1037" i="3"/>
  <c r="P1038" i="3"/>
  <c r="P1039" i="3"/>
  <c r="P1040" i="3"/>
  <c r="P1041" i="3"/>
  <c r="P1042" i="3"/>
  <c r="P1043" i="3"/>
  <c r="P1044" i="3"/>
  <c r="P1045" i="3"/>
  <c r="P1046" i="3"/>
  <c r="P1047" i="3"/>
  <c r="P1048" i="3"/>
  <c r="P1049" i="3"/>
  <c r="P1050" i="3"/>
  <c r="P1051" i="3"/>
  <c r="P1052" i="3"/>
  <c r="P1053" i="3"/>
  <c r="P1054" i="3"/>
  <c r="P1055" i="3"/>
  <c r="P1056" i="3"/>
  <c r="P1057" i="3"/>
  <c r="P1058" i="3"/>
  <c r="P1059" i="3"/>
  <c r="P1060" i="3"/>
  <c r="P1061" i="3"/>
  <c r="P1062" i="3"/>
  <c r="P1063" i="3"/>
  <c r="P1064" i="3"/>
  <c r="P1065" i="3"/>
  <c r="P1066" i="3"/>
  <c r="P1067" i="3"/>
  <c r="P1068" i="3"/>
  <c r="P1069" i="3"/>
  <c r="P1070" i="3"/>
  <c r="P1071" i="3"/>
  <c r="P1072" i="3"/>
  <c r="P1073" i="3"/>
  <c r="P1074" i="3"/>
  <c r="P1075" i="3"/>
  <c r="P1076" i="3"/>
  <c r="P1077" i="3"/>
  <c r="P1078" i="3"/>
  <c r="P1079" i="3"/>
  <c r="P1080" i="3"/>
  <c r="P1081" i="3"/>
  <c r="P1082" i="3"/>
  <c r="P1083" i="3"/>
  <c r="P1084" i="3"/>
  <c r="P1085" i="3"/>
  <c r="P1086" i="3"/>
  <c r="P1087" i="3"/>
  <c r="P1088" i="3"/>
  <c r="P1089" i="3"/>
  <c r="P1090" i="3"/>
  <c r="P1091" i="3"/>
  <c r="P1092" i="3"/>
  <c r="P1093" i="3"/>
  <c r="P1094" i="3"/>
  <c r="P1095" i="3"/>
  <c r="P1096" i="3"/>
  <c r="P1097" i="3"/>
  <c r="P1098" i="3"/>
  <c r="P1099" i="3"/>
  <c r="P1100" i="3"/>
  <c r="P1101" i="3"/>
  <c r="P1102" i="3"/>
  <c r="P1103" i="3"/>
  <c r="P1104" i="3"/>
  <c r="P1105" i="3"/>
  <c r="P1106" i="3"/>
  <c r="P1107" i="3"/>
  <c r="P1108" i="3"/>
  <c r="P1109" i="3"/>
  <c r="P1110" i="3"/>
  <c r="P1111" i="3"/>
  <c r="P1112" i="3"/>
  <c r="P1113" i="3"/>
  <c r="P1114" i="3"/>
  <c r="P1115" i="3"/>
  <c r="P1116" i="3"/>
  <c r="P1117" i="3"/>
  <c r="P1118" i="3"/>
  <c r="P1119" i="3"/>
  <c r="P1120" i="3"/>
  <c r="P1121" i="3"/>
  <c r="P1122" i="3"/>
  <c r="P1123" i="3"/>
  <c r="P1124" i="3"/>
  <c r="P1125" i="3"/>
  <c r="P1126" i="3"/>
  <c r="P1127" i="3"/>
  <c r="P1128" i="3"/>
  <c r="P1129" i="3"/>
  <c r="P1130" i="3"/>
  <c r="P1131" i="3"/>
  <c r="P1132" i="3"/>
  <c r="P1133" i="3"/>
  <c r="P1134" i="3"/>
  <c r="P1135" i="3"/>
  <c r="P1136" i="3"/>
  <c r="P1137" i="3"/>
  <c r="P1138" i="3"/>
  <c r="P1139" i="3"/>
  <c r="P1140" i="3"/>
  <c r="P1141" i="3"/>
  <c r="P1142" i="3"/>
  <c r="P1143" i="3"/>
  <c r="P1144" i="3"/>
  <c r="P1145" i="3"/>
  <c r="P1146" i="3"/>
  <c r="P1147" i="3"/>
  <c r="P1148" i="3"/>
  <c r="P1149" i="3"/>
  <c r="P1150" i="3"/>
  <c r="P1151" i="3"/>
  <c r="P1152" i="3"/>
  <c r="P1153" i="3"/>
  <c r="P1154" i="3"/>
  <c r="P1155" i="3"/>
  <c r="P1156" i="3"/>
  <c r="P1157" i="3"/>
  <c r="P1158" i="3"/>
  <c r="P1159" i="3"/>
  <c r="P1160" i="3"/>
  <c r="P1161" i="3"/>
  <c r="P1162" i="3"/>
  <c r="P1163" i="3"/>
  <c r="P1164" i="3"/>
  <c r="P1165" i="3"/>
  <c r="P1166" i="3"/>
  <c r="P1167" i="3"/>
  <c r="P1168" i="3"/>
  <c r="P1169" i="3"/>
  <c r="P1170" i="3"/>
  <c r="P1171" i="3"/>
  <c r="P1172" i="3"/>
  <c r="P1173" i="3"/>
  <c r="P1174" i="3"/>
  <c r="P1175" i="3"/>
  <c r="P1176" i="3"/>
  <c r="P1177" i="3"/>
  <c r="P1178" i="3"/>
  <c r="P1179" i="3"/>
  <c r="P1180" i="3"/>
  <c r="P1181" i="3"/>
  <c r="P1182" i="3"/>
  <c r="P1183" i="3"/>
  <c r="P1184" i="3"/>
  <c r="P1185" i="3"/>
  <c r="P1186" i="3"/>
  <c r="P1187" i="3"/>
  <c r="P1188" i="3"/>
  <c r="P1189" i="3"/>
  <c r="P1190" i="3"/>
  <c r="P1191" i="3"/>
  <c r="P1192" i="3"/>
  <c r="P1193" i="3"/>
  <c r="P1194" i="3"/>
  <c r="P1195" i="3"/>
  <c r="P1196" i="3"/>
  <c r="P1197" i="3"/>
  <c r="P1198" i="3"/>
  <c r="P1199" i="3"/>
  <c r="P1200" i="3"/>
  <c r="P1201" i="3"/>
  <c r="P1202" i="3"/>
  <c r="P1203" i="3"/>
  <c r="P1204" i="3"/>
  <c r="P1205" i="3"/>
  <c r="P1206" i="3"/>
  <c r="P1207" i="3"/>
  <c r="P1208" i="3"/>
  <c r="P1209" i="3"/>
  <c r="P1210" i="3"/>
  <c r="P1211" i="3"/>
  <c r="P1212" i="3"/>
  <c r="P1213" i="3"/>
  <c r="P1214" i="3"/>
  <c r="P1215" i="3"/>
  <c r="P1216" i="3"/>
  <c r="P1217" i="3"/>
  <c r="P1218" i="3"/>
  <c r="P1219" i="3"/>
  <c r="P1220" i="3"/>
  <c r="P1221" i="3"/>
  <c r="P1222" i="3"/>
  <c r="P1223" i="3"/>
  <c r="P1224" i="3"/>
  <c r="P1225" i="3"/>
  <c r="P1226" i="3"/>
  <c r="P1227" i="3"/>
  <c r="P1228" i="3"/>
  <c r="P1229" i="3"/>
  <c r="P1230" i="3"/>
  <c r="P1231" i="3"/>
  <c r="P1232" i="3"/>
  <c r="P1233" i="3"/>
  <c r="P1234" i="3"/>
  <c r="P1235" i="3"/>
  <c r="P1236" i="3"/>
  <c r="P1237" i="3"/>
  <c r="P1238" i="3"/>
  <c r="P1239" i="3"/>
  <c r="P1240" i="3"/>
  <c r="P1241" i="3"/>
  <c r="P1242" i="3"/>
  <c r="P1243" i="3"/>
  <c r="P1245" i="3"/>
  <c r="P1246" i="3"/>
  <c r="P1244" i="3"/>
  <c r="P1247" i="3"/>
  <c r="P1248" i="3"/>
  <c r="P1249" i="3"/>
  <c r="P1250" i="3"/>
  <c r="P1251" i="3"/>
  <c r="P1252" i="3"/>
  <c r="P1253" i="3"/>
  <c r="P1254" i="3"/>
  <c r="P1255" i="3"/>
  <c r="P1256" i="3"/>
  <c r="P1257" i="3"/>
  <c r="P1258" i="3"/>
  <c r="P1259" i="3"/>
  <c r="P1260" i="3"/>
  <c r="P1261" i="3"/>
  <c r="P1262" i="3"/>
  <c r="P1263" i="3"/>
  <c r="P1264" i="3"/>
  <c r="P1265" i="3"/>
  <c r="P1266" i="3"/>
  <c r="P1267" i="3"/>
  <c r="P1268" i="3"/>
  <c r="P1269" i="3"/>
  <c r="P1270" i="3"/>
  <c r="P1271" i="3"/>
  <c r="P1272" i="3"/>
  <c r="P1273" i="3"/>
  <c r="P1274" i="3"/>
  <c r="P1275" i="3"/>
  <c r="P1276" i="3"/>
  <c r="P1277" i="3"/>
  <c r="P1278" i="3"/>
  <c r="P1279" i="3"/>
  <c r="P1280" i="3"/>
  <c r="P1281" i="3"/>
  <c r="P1282" i="3"/>
  <c r="P1283" i="3"/>
  <c r="P1284" i="3"/>
  <c r="P1285" i="3"/>
  <c r="P1286" i="3"/>
  <c r="P1287" i="3"/>
  <c r="P1288" i="3"/>
  <c r="P1289" i="3"/>
  <c r="P1290" i="3"/>
  <c r="P1291" i="3"/>
  <c r="P1292" i="3"/>
  <c r="P1293" i="3"/>
  <c r="P1294" i="3"/>
  <c r="P1295" i="3"/>
  <c r="P1296" i="3"/>
  <c r="P1297" i="3"/>
  <c r="P1298" i="3"/>
  <c r="P1299" i="3"/>
  <c r="P1300" i="3"/>
  <c r="P1301" i="3"/>
  <c r="P1302" i="3"/>
  <c r="P1303" i="3"/>
  <c r="P1304" i="3"/>
  <c r="P1305" i="3"/>
  <c r="P1306" i="3"/>
  <c r="P1307" i="3"/>
  <c r="P1308" i="3"/>
  <c r="P1309" i="3"/>
  <c r="P1310" i="3"/>
  <c r="P1311" i="3"/>
  <c r="P1312" i="3"/>
  <c r="P1313" i="3"/>
  <c r="P1314" i="3"/>
  <c r="P1315" i="3"/>
  <c r="P1316" i="3"/>
  <c r="P1317" i="3"/>
  <c r="P1318" i="3"/>
  <c r="P1319" i="3"/>
  <c r="P1320" i="3"/>
  <c r="P1321" i="3"/>
  <c r="P1322" i="3"/>
  <c r="P1323" i="3"/>
  <c r="P1324" i="3"/>
  <c r="P1325" i="3"/>
  <c r="P1326" i="3"/>
  <c r="P1327" i="3"/>
  <c r="P1328" i="3"/>
  <c r="P1329" i="3"/>
  <c r="P1330" i="3"/>
  <c r="P1331" i="3"/>
  <c r="P1332" i="3"/>
  <c r="P1333" i="3"/>
  <c r="P1334" i="3"/>
  <c r="P1335" i="3"/>
  <c r="P1336" i="3"/>
  <c r="P1337" i="3"/>
  <c r="P1338" i="3"/>
  <c r="P1339" i="3"/>
  <c r="P1340" i="3"/>
  <c r="P1341" i="3"/>
  <c r="P1342" i="3"/>
  <c r="P1343" i="3"/>
  <c r="P1344" i="3"/>
  <c r="P1345" i="3"/>
  <c r="P1346" i="3"/>
  <c r="P1347" i="3"/>
  <c r="P1348" i="3"/>
  <c r="P1349" i="3"/>
  <c r="P1350" i="3"/>
  <c r="P1351" i="3"/>
  <c r="P1352" i="3"/>
  <c r="P1353" i="3"/>
  <c r="P1354" i="3"/>
  <c r="P1355" i="3"/>
  <c r="P1356" i="3"/>
  <c r="P1357" i="3"/>
  <c r="P1358" i="3"/>
  <c r="P1359" i="3"/>
  <c r="P1360" i="3"/>
  <c r="P1361" i="3"/>
  <c r="P1362" i="3"/>
  <c r="P1363" i="3"/>
  <c r="P1364" i="3"/>
  <c r="P1365" i="3"/>
  <c r="P1366" i="3"/>
  <c r="P1367" i="3"/>
  <c r="P1368" i="3"/>
  <c r="P1369" i="3"/>
  <c r="P1370" i="3"/>
  <c r="P1371" i="3"/>
  <c r="P1372" i="3"/>
  <c r="P1373" i="3"/>
  <c r="P1374" i="3"/>
  <c r="P1375" i="3"/>
  <c r="P1376" i="3"/>
  <c r="P1377" i="3"/>
  <c r="P1378" i="3"/>
  <c r="P1379" i="3"/>
  <c r="P1380" i="3"/>
  <c r="P1381" i="3"/>
  <c r="P1382" i="3"/>
  <c r="P1383" i="3"/>
  <c r="P1384" i="3"/>
  <c r="P1385" i="3"/>
  <c r="P1386" i="3"/>
  <c r="P1387" i="3"/>
  <c r="P1388" i="3"/>
  <c r="P1389" i="3"/>
  <c r="P1390" i="3"/>
  <c r="P1391" i="3"/>
  <c r="P1392" i="3"/>
  <c r="P1393" i="3"/>
  <c r="P1394" i="3"/>
  <c r="P1395" i="3"/>
  <c r="P1396" i="3"/>
  <c r="P1397" i="3"/>
  <c r="P1398" i="3"/>
  <c r="P1399" i="3"/>
  <c r="P1400" i="3"/>
  <c r="P1401" i="3"/>
  <c r="P1402" i="3"/>
  <c r="P1403" i="3"/>
  <c r="P1404" i="3"/>
  <c r="P1405" i="3"/>
  <c r="P1406" i="3"/>
  <c r="P1407" i="3"/>
  <c r="P1408" i="3"/>
  <c r="P1409" i="3"/>
  <c r="P1410" i="3"/>
  <c r="P1411" i="3"/>
  <c r="P1412" i="3"/>
  <c r="P1413" i="3"/>
  <c r="P1414" i="3"/>
  <c r="P1415" i="3"/>
  <c r="P1416" i="3"/>
  <c r="P1417" i="3"/>
  <c r="P1418" i="3"/>
  <c r="P1419" i="3"/>
  <c r="P1420" i="3"/>
  <c r="P1421" i="3"/>
  <c r="P1422" i="3"/>
  <c r="P1423" i="3"/>
  <c r="P1424" i="3"/>
  <c r="P1425" i="3"/>
  <c r="P1426" i="3"/>
  <c r="P1427" i="3"/>
  <c r="P1428" i="3"/>
  <c r="P1429" i="3"/>
  <c r="P1430" i="3"/>
  <c r="P1431" i="3"/>
  <c r="P1432" i="3"/>
  <c r="P1433" i="3"/>
  <c r="P1434" i="3"/>
  <c r="P1435" i="3"/>
  <c r="P1436" i="3"/>
  <c r="P1437" i="3"/>
  <c r="P1438" i="3"/>
  <c r="P1439" i="3"/>
  <c r="P1440" i="3"/>
  <c r="P1441" i="3"/>
  <c r="P1442" i="3"/>
  <c r="P1443" i="3"/>
  <c r="P1444" i="3"/>
  <c r="P1445" i="3"/>
  <c r="P1446" i="3"/>
  <c r="P1447" i="3"/>
  <c r="P1448" i="3"/>
  <c r="P1449" i="3"/>
  <c r="P1450" i="3"/>
  <c r="P1451" i="3"/>
  <c r="P1452" i="3"/>
  <c r="P1453" i="3"/>
  <c r="P1454" i="3"/>
  <c r="P1455" i="3"/>
  <c r="P1456" i="3"/>
  <c r="P1457" i="3"/>
  <c r="P1458" i="3"/>
  <c r="P1459" i="3"/>
  <c r="P1460" i="3"/>
  <c r="P1461" i="3"/>
  <c r="P1462" i="3"/>
  <c r="P1463" i="3"/>
  <c r="P1464" i="3"/>
  <c r="P1465" i="3"/>
  <c r="P1466" i="3"/>
  <c r="P1467" i="3"/>
  <c r="P1468" i="3"/>
  <c r="P1469" i="3"/>
  <c r="P1470" i="3"/>
  <c r="P1471" i="3"/>
  <c r="P1472" i="3"/>
  <c r="P1473" i="3"/>
  <c r="P1474" i="3"/>
  <c r="P1475" i="3"/>
  <c r="P1476" i="3"/>
  <c r="P1477" i="3"/>
  <c r="P1478" i="3"/>
  <c r="P1479" i="3"/>
  <c r="P1480" i="3"/>
  <c r="P1481" i="3"/>
  <c r="P1482" i="3"/>
  <c r="P1483" i="3"/>
  <c r="P1484" i="3"/>
  <c r="P1485" i="3"/>
  <c r="P1486" i="3"/>
  <c r="P1487" i="3"/>
  <c r="P1488" i="3"/>
  <c r="P1489" i="3"/>
  <c r="P1490" i="3"/>
  <c r="P1491" i="3"/>
  <c r="P1492" i="3"/>
  <c r="P1493" i="3"/>
  <c r="P1494" i="3"/>
  <c r="P1495" i="3"/>
  <c r="P1496" i="3"/>
  <c r="P1497" i="3"/>
  <c r="P1498" i="3"/>
  <c r="P1499" i="3"/>
  <c r="P1500" i="3"/>
  <c r="P1501" i="3"/>
  <c r="P1502" i="3"/>
  <c r="P1503" i="3"/>
  <c r="P1504" i="3"/>
  <c r="P1505" i="3"/>
  <c r="P1506" i="3"/>
  <c r="P1507" i="3"/>
  <c r="P1508" i="3"/>
  <c r="P1509" i="3"/>
  <c r="P1510" i="3"/>
  <c r="P1511" i="3"/>
  <c r="P1512" i="3"/>
  <c r="P1513" i="3"/>
  <c r="P1514" i="3"/>
  <c r="P1515" i="3"/>
  <c r="P1516" i="3"/>
  <c r="P1517" i="3"/>
  <c r="P1518" i="3"/>
  <c r="P1519" i="3"/>
  <c r="P1520" i="3"/>
  <c r="P1521" i="3"/>
  <c r="P1522" i="3"/>
  <c r="P1523" i="3"/>
  <c r="P1524" i="3"/>
  <c r="P1525" i="3"/>
  <c r="P1526" i="3"/>
  <c r="P1527" i="3"/>
  <c r="P1528" i="3"/>
  <c r="P1529" i="3"/>
  <c r="P1530" i="3"/>
  <c r="P1531" i="3"/>
  <c r="P1532" i="3"/>
  <c r="P1533" i="3"/>
  <c r="P1534" i="3"/>
  <c r="P1535" i="3"/>
  <c r="P1536" i="3"/>
  <c r="P1537" i="3"/>
  <c r="P1538" i="3"/>
  <c r="P1539" i="3"/>
  <c r="P1540" i="3"/>
  <c r="P1541" i="3"/>
  <c r="P1542" i="3"/>
  <c r="P1543" i="3"/>
  <c r="P1544" i="3"/>
  <c r="P1545" i="3"/>
  <c r="P1546" i="3"/>
  <c r="P1547" i="3"/>
  <c r="P1548" i="3"/>
  <c r="P1549" i="3"/>
  <c r="P1550" i="3"/>
  <c r="P1551" i="3"/>
  <c r="P1552" i="3"/>
  <c r="P1553" i="3"/>
  <c r="P1554" i="3"/>
  <c r="P1555" i="3"/>
  <c r="P1556" i="3"/>
  <c r="P1557" i="3"/>
  <c r="P1558" i="3"/>
  <c r="P1559" i="3"/>
  <c r="P1560" i="3"/>
  <c r="P1561" i="3"/>
  <c r="P1562" i="3"/>
  <c r="P1563" i="3"/>
  <c r="P1564" i="3"/>
  <c r="P1565" i="3"/>
  <c r="P1566" i="3"/>
  <c r="P1567" i="3"/>
  <c r="P1568" i="3"/>
  <c r="P1569" i="3"/>
  <c r="P1570" i="3"/>
  <c r="P1571" i="3"/>
  <c r="P1572" i="3"/>
  <c r="P1573" i="3"/>
  <c r="P1574" i="3"/>
  <c r="P1575" i="3"/>
  <c r="P1576" i="3"/>
  <c r="P1577" i="3"/>
  <c r="P1578" i="3"/>
  <c r="P1579" i="3"/>
  <c r="P1580" i="3"/>
  <c r="P1581" i="3"/>
  <c r="P1582" i="3"/>
  <c r="P1583" i="3"/>
  <c r="P1584" i="3"/>
  <c r="P1585" i="3"/>
  <c r="P1586" i="3"/>
  <c r="P1587" i="3"/>
  <c r="P1588" i="3"/>
  <c r="P1589" i="3"/>
  <c r="P1590" i="3"/>
  <c r="P1591" i="3"/>
  <c r="P1592" i="3"/>
  <c r="P1593" i="3"/>
  <c r="P1594" i="3"/>
  <c r="P1595" i="3"/>
  <c r="P1596" i="3"/>
  <c r="P1597" i="3"/>
  <c r="P1598" i="3"/>
  <c r="P1599" i="3"/>
  <c r="P1600" i="3"/>
  <c r="P1601" i="3"/>
  <c r="P1602" i="3"/>
  <c r="P1603" i="3"/>
  <c r="P1604" i="3"/>
  <c r="P1605" i="3"/>
  <c r="P1606" i="3"/>
  <c r="P1607" i="3"/>
  <c r="P1608" i="3"/>
  <c r="P1609" i="3"/>
  <c r="P1610" i="3"/>
  <c r="P1611" i="3"/>
  <c r="P1612" i="3"/>
  <c r="P1613" i="3"/>
  <c r="P1614" i="3"/>
  <c r="P1615" i="3"/>
  <c r="P1616" i="3"/>
  <c r="P1617" i="3"/>
  <c r="P1618" i="3"/>
  <c r="P1619" i="3"/>
  <c r="P1620" i="3"/>
  <c r="P1621" i="3"/>
  <c r="P1622" i="3"/>
  <c r="P1623" i="3"/>
  <c r="P1624" i="3"/>
  <c r="P1625" i="3"/>
  <c r="P1626" i="3"/>
  <c r="P1627" i="3"/>
  <c r="P1628" i="3"/>
  <c r="P1629" i="3"/>
  <c r="P1630" i="3"/>
  <c r="P1631" i="3"/>
  <c r="P1632" i="3"/>
  <c r="P1633" i="3"/>
  <c r="P1634" i="3"/>
  <c r="P1635" i="3"/>
  <c r="P1636" i="3"/>
  <c r="P1637" i="3"/>
  <c r="P1638" i="3"/>
  <c r="P1639" i="3"/>
  <c r="P1640" i="3"/>
  <c r="P1641" i="3"/>
  <c r="P1642" i="3"/>
  <c r="P1643" i="3"/>
  <c r="P1644" i="3"/>
  <c r="P1645" i="3"/>
  <c r="P1646" i="3"/>
  <c r="P1647" i="3"/>
  <c r="P1648" i="3"/>
  <c r="P1649" i="3"/>
  <c r="P1650" i="3"/>
  <c r="P1651" i="3"/>
  <c r="P1652" i="3"/>
  <c r="P1653" i="3"/>
  <c r="P1654" i="3"/>
  <c r="P1655" i="3"/>
  <c r="P1656" i="3"/>
  <c r="P1657" i="3"/>
  <c r="P1658" i="3"/>
  <c r="P1659" i="3"/>
  <c r="P1660" i="3"/>
  <c r="P1661" i="3"/>
  <c r="P1662" i="3"/>
  <c r="P1663" i="3"/>
  <c r="P1664" i="3"/>
  <c r="P1665" i="3"/>
  <c r="P1666" i="3"/>
  <c r="P1667" i="3"/>
  <c r="P1668" i="3"/>
  <c r="P1669" i="3"/>
  <c r="P1670" i="3"/>
  <c r="P1671" i="3"/>
  <c r="P1672" i="3"/>
  <c r="P1673" i="3"/>
  <c r="P1674" i="3"/>
  <c r="P1675" i="3"/>
  <c r="P1676" i="3"/>
  <c r="P1677" i="3"/>
  <c r="P1678" i="3"/>
  <c r="P1679" i="3"/>
  <c r="P1680" i="3"/>
  <c r="P1681" i="3"/>
  <c r="P1682" i="3"/>
  <c r="P1683" i="3"/>
  <c r="P1684" i="3"/>
  <c r="P1685" i="3"/>
  <c r="P1686" i="3"/>
  <c r="P1687" i="3"/>
  <c r="P1688" i="3"/>
  <c r="P1689" i="3"/>
  <c r="P1690" i="3"/>
  <c r="P1691" i="3"/>
  <c r="P1692" i="3"/>
  <c r="P1693" i="3"/>
  <c r="P1694" i="3"/>
  <c r="P1695" i="3"/>
  <c r="P1696" i="3"/>
  <c r="P1697" i="3"/>
  <c r="P1698" i="3"/>
  <c r="P1699" i="3"/>
  <c r="P1700" i="3"/>
  <c r="P1701" i="3"/>
  <c r="P1702" i="3"/>
  <c r="P1703" i="3"/>
  <c r="P1704" i="3"/>
  <c r="P1705" i="3"/>
  <c r="P1706" i="3"/>
  <c r="P1707" i="3"/>
  <c r="P1708" i="3"/>
  <c r="P1709" i="3"/>
  <c r="P1710" i="3"/>
  <c r="P1711" i="3"/>
  <c r="P1712" i="3"/>
  <c r="P1713" i="3"/>
  <c r="P1714" i="3"/>
  <c r="P1715" i="3"/>
  <c r="P1716" i="3"/>
  <c r="P1717" i="3"/>
  <c r="P1718" i="3"/>
  <c r="P1719" i="3"/>
  <c r="P1720" i="3"/>
  <c r="P1721" i="3"/>
  <c r="P1722" i="3"/>
  <c r="P1723" i="3"/>
  <c r="P1724" i="3"/>
  <c r="P1725" i="3"/>
  <c r="P1726" i="3"/>
  <c r="P1727" i="3"/>
  <c r="P1728" i="3"/>
  <c r="P1729" i="3"/>
  <c r="P1730" i="3"/>
  <c r="P1731" i="3"/>
  <c r="P1732" i="3"/>
  <c r="P1733" i="3"/>
  <c r="P1734" i="3"/>
  <c r="P1735" i="3"/>
  <c r="P1736" i="3"/>
  <c r="P1737" i="3"/>
  <c r="P1738" i="3"/>
  <c r="P1739" i="3"/>
  <c r="P1740" i="3"/>
  <c r="P1741" i="3"/>
  <c r="P1742" i="3"/>
  <c r="P1743" i="3"/>
  <c r="P1744" i="3"/>
  <c r="P1745" i="3"/>
  <c r="P1746" i="3"/>
  <c r="P1747" i="3"/>
  <c r="P1748" i="3"/>
  <c r="P1749" i="3"/>
  <c r="P1750" i="3"/>
  <c r="P1751" i="3"/>
  <c r="P1752" i="3"/>
  <c r="P1753" i="3"/>
  <c r="P1754" i="3"/>
  <c r="P1755" i="3"/>
  <c r="P1756" i="3"/>
  <c r="P1757" i="3"/>
  <c r="P1758" i="3"/>
  <c r="P1759" i="3"/>
  <c r="P1760" i="3"/>
  <c r="P1761" i="3"/>
  <c r="P1762" i="3"/>
  <c r="P1763" i="3"/>
  <c r="P1764" i="3"/>
  <c r="P1765" i="3"/>
  <c r="P1766" i="3"/>
  <c r="P1767" i="3"/>
  <c r="P1768" i="3"/>
  <c r="P1769" i="3"/>
  <c r="P1770" i="3"/>
  <c r="P1771" i="3"/>
  <c r="P1772" i="3"/>
  <c r="P1773" i="3"/>
  <c r="P1774" i="3"/>
  <c r="P1775" i="3"/>
  <c r="P1776" i="3"/>
  <c r="P1777" i="3"/>
  <c r="P1778" i="3"/>
  <c r="P1779" i="3"/>
  <c r="P1780" i="3"/>
  <c r="P1781" i="3"/>
  <c r="P1782" i="3"/>
  <c r="P1783" i="3"/>
  <c r="P1784" i="3"/>
  <c r="P1785" i="3"/>
  <c r="P1786" i="3"/>
  <c r="P1787" i="3"/>
  <c r="P1788" i="3"/>
  <c r="P1789" i="3"/>
  <c r="P1790" i="3"/>
  <c r="P1791" i="3"/>
  <c r="P1792" i="3"/>
  <c r="P1793" i="3"/>
  <c r="P1794" i="3"/>
  <c r="P1795" i="3"/>
  <c r="P1796" i="3"/>
  <c r="P1797" i="3"/>
  <c r="P1798" i="3"/>
  <c r="P1799" i="3"/>
  <c r="P1800" i="3"/>
  <c r="P1801" i="3"/>
  <c r="P1802" i="3"/>
  <c r="P1803" i="3"/>
  <c r="P1804" i="3"/>
  <c r="P1805" i="3"/>
  <c r="P1806" i="3"/>
  <c r="P1807" i="3"/>
  <c r="P1808" i="3"/>
  <c r="P1809" i="3"/>
  <c r="P1810" i="3"/>
  <c r="P1811" i="3"/>
  <c r="P1812" i="3"/>
  <c r="P1813" i="3"/>
  <c r="P1814" i="3"/>
  <c r="P1815" i="3"/>
  <c r="P1816" i="3"/>
  <c r="P1817" i="3"/>
  <c r="P1818" i="3"/>
  <c r="P1819" i="3"/>
  <c r="P1820" i="3"/>
  <c r="P1821" i="3"/>
  <c r="P1822" i="3"/>
  <c r="P1823" i="3"/>
  <c r="P1824" i="3"/>
  <c r="P1825" i="3"/>
  <c r="P1833" i="3"/>
  <c r="P1834" i="3"/>
  <c r="P1826" i="3"/>
  <c r="P1827" i="3"/>
  <c r="P1828" i="3"/>
  <c r="P1830" i="3"/>
  <c r="P1831" i="3"/>
  <c r="P1832" i="3"/>
  <c r="P1829" i="3"/>
  <c r="P1835" i="3"/>
  <c r="P1836" i="3"/>
  <c r="P1837" i="3"/>
  <c r="P1838" i="3"/>
  <c r="P1839" i="3"/>
  <c r="P1840" i="3"/>
  <c r="P1841" i="3"/>
  <c r="P1842" i="3"/>
  <c r="P1843" i="3"/>
  <c r="P1844" i="3"/>
  <c r="P1845" i="3"/>
  <c r="P1846" i="3"/>
  <c r="P1847" i="3"/>
  <c r="P1848" i="3"/>
  <c r="P1849" i="3"/>
  <c r="P1850" i="3"/>
  <c r="P1851" i="3"/>
  <c r="P1852" i="3"/>
  <c r="P1853" i="3"/>
  <c r="P1854" i="3"/>
  <c r="P1855" i="3"/>
  <c r="P1856" i="3"/>
  <c r="P1857" i="3"/>
  <c r="P1858" i="3"/>
  <c r="P1859" i="3"/>
  <c r="P1860" i="3"/>
  <c r="P1861" i="3"/>
  <c r="P1862" i="3"/>
  <c r="P1863" i="3"/>
  <c r="P1864" i="3"/>
  <c r="P1865" i="3"/>
  <c r="P1866" i="3"/>
  <c r="P1867" i="3"/>
  <c r="P1868" i="3"/>
  <c r="P1869" i="3"/>
  <c r="P1870" i="3"/>
  <c r="P1871" i="3"/>
  <c r="P1872" i="3"/>
  <c r="P1873" i="3"/>
  <c r="P1874" i="3"/>
  <c r="P1875" i="3"/>
  <c r="P1876" i="3"/>
  <c r="P1877" i="3"/>
  <c r="P1878" i="3"/>
  <c r="P1879" i="3"/>
  <c r="P1880" i="3"/>
  <c r="P1881" i="3"/>
  <c r="P1882" i="3"/>
  <c r="P1883" i="3"/>
  <c r="P1884" i="3"/>
  <c r="P1885" i="3"/>
  <c r="P1886" i="3"/>
  <c r="P1887" i="3"/>
  <c r="P1888" i="3"/>
  <c r="P1889" i="3"/>
  <c r="P1890" i="3"/>
  <c r="P1891" i="3"/>
  <c r="P1892" i="3"/>
  <c r="P1893" i="3"/>
  <c r="P1894" i="3"/>
  <c r="P1895" i="3"/>
  <c r="P1896" i="3"/>
  <c r="P1897" i="3"/>
  <c r="P1898" i="3"/>
  <c r="P1899" i="3"/>
  <c r="P1900" i="3"/>
  <c r="P1901" i="3"/>
  <c r="P1902" i="3"/>
  <c r="P1903" i="3"/>
  <c r="P1904" i="3"/>
  <c r="P1905" i="3"/>
  <c r="P1906" i="3"/>
  <c r="P1907" i="3"/>
  <c r="P1908" i="3"/>
  <c r="P1909" i="3"/>
  <c r="P1910" i="3"/>
  <c r="P1911" i="3"/>
  <c r="P1912" i="3"/>
  <c r="P1913" i="3"/>
  <c r="P1914" i="3"/>
  <c r="P1915" i="3"/>
  <c r="P1916" i="3"/>
  <c r="P1917" i="3"/>
  <c r="P1918" i="3"/>
  <c r="P1919" i="3"/>
  <c r="P1920" i="3"/>
  <c r="P1921" i="3"/>
  <c r="P1922" i="3"/>
  <c r="P1923" i="3"/>
  <c r="P1924" i="3"/>
  <c r="P1925" i="3"/>
  <c r="P1926" i="3"/>
  <c r="P1927" i="3"/>
  <c r="P1928" i="3"/>
  <c r="P1929" i="3"/>
  <c r="P1930" i="3"/>
  <c r="P1931" i="3"/>
  <c r="P1932" i="3"/>
  <c r="P1933" i="3"/>
  <c r="P1934" i="3"/>
  <c r="P1935" i="3"/>
  <c r="P1936" i="3"/>
  <c r="P1937" i="3"/>
  <c r="P1938" i="3"/>
  <c r="P1939" i="3"/>
  <c r="P1940" i="3"/>
  <c r="P1941" i="3"/>
  <c r="P1942" i="3"/>
  <c r="P1943" i="3"/>
  <c r="P1944" i="3"/>
  <c r="P1945" i="3"/>
  <c r="P1946" i="3"/>
  <c r="P1947" i="3"/>
  <c r="P1948" i="3"/>
  <c r="P1949" i="3"/>
  <c r="P1950" i="3"/>
  <c r="P1951" i="3"/>
  <c r="P1952" i="3"/>
  <c r="P1953" i="3"/>
  <c r="P1954" i="3"/>
  <c r="P1955" i="3"/>
  <c r="P1956" i="3"/>
  <c r="P1957" i="3"/>
  <c r="P1958" i="3"/>
  <c r="P1959" i="3"/>
  <c r="P1960" i="3"/>
  <c r="P1961" i="3"/>
  <c r="P1962" i="3"/>
  <c r="P1963" i="3"/>
  <c r="P1964" i="3"/>
  <c r="P1965" i="3"/>
  <c r="P1966" i="3"/>
  <c r="P1967" i="3"/>
  <c r="P1968" i="3"/>
  <c r="P1969" i="3"/>
  <c r="P1970" i="3"/>
  <c r="P1971" i="3"/>
  <c r="P1972" i="3"/>
  <c r="P1973" i="3"/>
  <c r="P1974" i="3"/>
  <c r="P1975" i="3"/>
  <c r="P1976" i="3"/>
  <c r="P1977" i="3"/>
  <c r="P1978" i="3"/>
  <c r="P1979" i="3"/>
  <c r="P1980" i="3"/>
  <c r="P1981" i="3"/>
  <c r="P1982" i="3"/>
  <c r="P1983" i="3"/>
  <c r="P1984" i="3"/>
  <c r="P1985" i="3"/>
  <c r="P1986" i="3"/>
  <c r="P1987" i="3"/>
  <c r="P1988" i="3"/>
  <c r="P1989" i="3"/>
  <c r="P1990" i="3"/>
  <c r="P1991" i="3"/>
  <c r="P1992" i="3"/>
  <c r="P1993" i="3"/>
  <c r="P1994" i="3"/>
  <c r="P1995" i="3"/>
  <c r="P1996" i="3"/>
  <c r="P1997" i="3"/>
  <c r="P1998" i="3"/>
  <c r="P1999" i="3"/>
  <c r="P2000" i="3"/>
  <c r="P2001" i="3"/>
  <c r="P2002" i="3"/>
  <c r="P2003" i="3"/>
  <c r="P2004" i="3"/>
  <c r="P2005" i="3"/>
  <c r="P2006" i="3"/>
  <c r="P2007" i="3"/>
  <c r="P2008" i="3"/>
  <c r="P2009" i="3"/>
  <c r="P2010" i="3"/>
  <c r="P2011" i="3"/>
  <c r="P2012" i="3"/>
  <c r="P2013" i="3"/>
  <c r="P2014" i="3"/>
  <c r="P2015" i="3"/>
  <c r="P2016" i="3"/>
  <c r="P2017" i="3"/>
  <c r="P2018" i="3"/>
  <c r="P2019" i="3"/>
  <c r="P2020" i="3"/>
  <c r="P2021" i="3"/>
  <c r="P2022" i="3"/>
  <c r="P2023" i="3"/>
  <c r="P2024" i="3"/>
  <c r="P2025" i="3"/>
  <c r="P2026" i="3"/>
  <c r="P2027" i="3"/>
  <c r="P2028" i="3"/>
  <c r="P2029" i="3"/>
  <c r="P2030" i="3"/>
  <c r="P2031" i="3"/>
  <c r="P2032" i="3"/>
  <c r="P2033" i="3"/>
  <c r="P2034" i="3"/>
  <c r="P2035" i="3"/>
  <c r="P2036" i="3"/>
  <c r="P2037" i="3"/>
  <c r="P2038" i="3"/>
  <c r="P2039" i="3"/>
  <c r="P2040" i="3"/>
  <c r="P2041" i="3"/>
  <c r="P2042" i="3"/>
  <c r="P2043" i="3"/>
  <c r="P2044" i="3"/>
  <c r="P2045" i="3"/>
  <c r="P2046" i="3"/>
  <c r="P2047" i="3"/>
  <c r="P2048" i="3"/>
  <c r="P2049" i="3"/>
  <c r="P2050" i="3"/>
  <c r="P2051" i="3"/>
  <c r="P2052" i="3"/>
  <c r="P2053" i="3"/>
  <c r="P2054" i="3"/>
  <c r="P2055" i="3"/>
  <c r="P2056" i="3"/>
  <c r="P2057" i="3"/>
  <c r="P2058" i="3"/>
  <c r="P2059" i="3"/>
  <c r="P2060" i="3"/>
  <c r="P2061" i="3"/>
  <c r="P2062" i="3"/>
  <c r="P2063" i="3"/>
  <c r="P2064" i="3"/>
  <c r="P2065" i="3"/>
  <c r="P2066" i="3"/>
  <c r="P2073" i="3"/>
  <c r="P2067" i="3"/>
  <c r="P2068" i="3"/>
  <c r="P2069" i="3"/>
  <c r="P2070" i="3"/>
  <c r="P2071" i="3"/>
  <c r="P2072" i="3"/>
  <c r="P2074" i="3"/>
  <c r="P2075" i="3"/>
  <c r="P2076" i="3"/>
  <c r="P2077" i="3"/>
  <c r="P2078" i="3"/>
  <c r="P2079" i="3"/>
  <c r="P2080" i="3"/>
  <c r="P2081" i="3"/>
  <c r="P2082" i="3"/>
  <c r="P2083" i="3"/>
  <c r="P2084" i="3"/>
  <c r="P2085" i="3"/>
  <c r="P2086" i="3"/>
  <c r="P2087" i="3"/>
  <c r="P2088" i="3"/>
  <c r="P2089" i="3"/>
  <c r="P2090" i="3"/>
  <c r="P2091" i="3"/>
  <c r="P2092" i="3"/>
  <c r="P2093" i="3"/>
  <c r="P2094" i="3"/>
  <c r="P2095" i="3"/>
  <c r="P2096" i="3"/>
  <c r="P2097" i="3"/>
  <c r="P2098" i="3"/>
  <c r="P2099" i="3"/>
  <c r="P2100" i="3"/>
  <c r="P2101" i="3"/>
  <c r="P2102" i="3"/>
  <c r="P2103" i="3"/>
  <c r="P2104" i="3"/>
  <c r="P2105" i="3"/>
  <c r="P2106" i="3"/>
  <c r="P2107" i="3"/>
  <c r="P2108" i="3"/>
  <c r="P2109" i="3"/>
  <c r="P2110" i="3"/>
  <c r="P2111" i="3"/>
  <c r="P2112" i="3"/>
  <c r="P2113" i="3"/>
  <c r="P2114" i="3"/>
  <c r="P2115" i="3"/>
  <c r="P2116" i="3"/>
  <c r="P2117" i="3"/>
  <c r="P2118" i="3"/>
  <c r="P2119" i="3"/>
  <c r="P2120" i="3"/>
  <c r="P2121" i="3"/>
  <c r="P2122" i="3"/>
  <c r="P2123" i="3"/>
  <c r="P2124" i="3"/>
  <c r="P2125" i="3"/>
  <c r="P2126" i="3"/>
  <c r="P2127" i="3"/>
  <c r="P2128" i="3"/>
  <c r="P2129" i="3"/>
  <c r="P2130" i="3"/>
  <c r="P2131" i="3"/>
  <c r="P2132" i="3"/>
  <c r="P2133" i="3"/>
  <c r="P2134" i="3"/>
  <c r="P2135" i="3"/>
  <c r="P2136" i="3"/>
  <c r="P2137" i="3"/>
  <c r="P2138" i="3"/>
  <c r="P2139" i="3"/>
  <c r="P2140" i="3"/>
  <c r="P2141" i="3"/>
  <c r="P2142" i="3"/>
  <c r="P2143" i="3"/>
  <c r="P2144" i="3"/>
  <c r="P2145" i="3"/>
  <c r="P2146" i="3"/>
  <c r="P2147" i="3"/>
  <c r="P2148" i="3"/>
  <c r="P2149" i="3"/>
  <c r="P2150" i="3"/>
  <c r="P2151" i="3"/>
  <c r="P2152" i="3"/>
  <c r="P2153" i="3"/>
  <c r="P2154" i="3"/>
  <c r="P2155" i="3"/>
  <c r="P2156" i="3"/>
  <c r="P2157" i="3"/>
  <c r="P2158" i="3"/>
  <c r="P2159" i="3"/>
  <c r="P2160" i="3"/>
  <c r="P2161" i="3"/>
  <c r="P2162" i="3"/>
  <c r="P2163" i="3"/>
  <c r="P2164" i="3"/>
  <c r="P2165" i="3"/>
  <c r="P2166" i="3"/>
  <c r="P2167" i="3"/>
  <c r="P2168" i="3"/>
  <c r="P2169" i="3"/>
  <c r="P2170" i="3"/>
  <c r="P2171" i="3"/>
  <c r="P2172" i="3"/>
  <c r="P2173" i="3"/>
  <c r="P2174" i="3"/>
  <c r="P2175" i="3"/>
  <c r="P2176" i="3"/>
  <c r="P2177" i="3"/>
  <c r="P2178" i="3"/>
  <c r="P2179" i="3"/>
  <c r="P2180" i="3"/>
  <c r="P2181" i="3"/>
  <c r="P2182" i="3"/>
  <c r="P2183" i="3"/>
  <c r="P2184" i="3"/>
  <c r="P2185" i="3"/>
  <c r="P2186" i="3"/>
  <c r="P2187" i="3"/>
  <c r="P2188" i="3"/>
  <c r="P2189" i="3"/>
  <c r="P2190" i="3"/>
  <c r="P2191" i="3"/>
  <c r="P2192" i="3"/>
  <c r="P2193" i="3"/>
  <c r="P2194" i="3"/>
  <c r="P2195" i="3"/>
  <c r="P2196" i="3"/>
  <c r="P2197" i="3"/>
  <c r="P2198" i="3"/>
  <c r="P2199" i="3"/>
  <c r="P2200" i="3"/>
  <c r="P2201" i="3"/>
  <c r="P2202" i="3"/>
  <c r="P2203" i="3"/>
  <c r="P2204" i="3"/>
  <c r="P2205" i="3"/>
  <c r="P2206" i="3"/>
  <c r="P2207" i="3"/>
  <c r="P2208" i="3"/>
  <c r="P2209" i="3"/>
  <c r="P2210" i="3"/>
  <c r="P2211" i="3"/>
  <c r="P2212" i="3"/>
  <c r="P2213" i="3"/>
  <c r="P2214" i="3"/>
  <c r="P2215" i="3"/>
  <c r="P2216" i="3"/>
  <c r="P2217" i="3"/>
  <c r="P2218" i="3"/>
  <c r="P2219" i="3"/>
  <c r="P2220" i="3"/>
  <c r="P2221" i="3"/>
  <c r="P2222" i="3"/>
  <c r="P2223" i="3"/>
  <c r="P2224" i="3"/>
  <c r="P2225" i="3"/>
  <c r="P2226" i="3"/>
  <c r="P2227" i="3"/>
  <c r="P2228" i="3"/>
  <c r="P2229" i="3"/>
  <c r="P2230" i="3"/>
  <c r="P2231" i="3"/>
  <c r="P2232" i="3"/>
  <c r="P2233" i="3"/>
  <c r="P2234" i="3"/>
  <c r="P2235" i="3"/>
  <c r="P2236" i="3"/>
  <c r="P2237" i="3"/>
  <c r="P2238" i="3"/>
  <c r="P2239" i="3"/>
  <c r="P2240" i="3"/>
  <c r="P2241" i="3"/>
  <c r="P2242" i="3"/>
  <c r="P2243" i="3"/>
  <c r="P2244" i="3"/>
  <c r="P2245" i="3"/>
  <c r="P2246" i="3"/>
  <c r="P2247" i="3"/>
  <c r="P2248" i="3"/>
  <c r="P2249" i="3"/>
  <c r="P2250" i="3"/>
  <c r="P2251" i="3"/>
  <c r="P2252" i="3"/>
  <c r="P2253" i="3"/>
  <c r="P2254" i="3"/>
  <c r="P2255" i="3"/>
  <c r="P2256" i="3"/>
  <c r="P2257" i="3"/>
  <c r="P2258" i="3"/>
  <c r="P2259" i="3"/>
  <c r="P2270" i="3"/>
  <c r="P2260" i="3"/>
  <c r="P2261" i="3"/>
  <c r="P2262" i="3"/>
  <c r="P2263" i="3"/>
  <c r="P2264" i="3"/>
  <c r="P2265" i="3"/>
  <c r="P2266" i="3"/>
  <c r="P2268" i="3"/>
  <c r="P2269" i="3"/>
  <c r="P2267" i="3"/>
  <c r="P2271" i="3"/>
  <c r="P2272" i="3"/>
  <c r="P2273" i="3"/>
  <c r="P2274" i="3"/>
  <c r="P2275" i="3"/>
  <c r="P2276" i="3"/>
  <c r="P2277" i="3"/>
  <c r="P2278" i="3"/>
  <c r="P2279" i="3"/>
  <c r="P2280" i="3"/>
  <c r="P2281" i="3"/>
  <c r="P2282" i="3"/>
  <c r="P2283" i="3"/>
  <c r="P2284" i="3"/>
  <c r="P2285" i="3"/>
  <c r="P2286" i="3"/>
  <c r="P2287" i="3"/>
  <c r="P2288" i="3"/>
  <c r="P2289" i="3"/>
  <c r="P2290" i="3"/>
  <c r="P2291" i="3"/>
  <c r="P2292" i="3"/>
  <c r="P2293" i="3"/>
  <c r="P2294" i="3"/>
  <c r="P2295" i="3"/>
  <c r="P2296" i="3"/>
  <c r="P2297" i="3"/>
  <c r="P2298" i="3"/>
  <c r="P2299" i="3"/>
  <c r="P2300" i="3"/>
  <c r="P2301" i="3"/>
  <c r="P2302" i="3"/>
  <c r="P2303" i="3"/>
  <c r="P2304" i="3"/>
  <c r="P2305" i="3"/>
  <c r="P2306" i="3"/>
  <c r="P2307" i="3"/>
  <c r="P2308" i="3"/>
  <c r="P2309" i="3"/>
  <c r="P2310" i="3"/>
  <c r="P2311" i="3"/>
  <c r="P2312" i="3"/>
  <c r="P2313" i="3"/>
  <c r="P2314" i="3"/>
  <c r="P2315" i="3"/>
  <c r="P2316" i="3"/>
  <c r="P2317" i="3"/>
  <c r="P2318" i="3"/>
  <c r="P2319" i="3"/>
  <c r="P2320" i="3"/>
  <c r="P2321" i="3"/>
  <c r="P2322" i="3"/>
  <c r="P2323" i="3"/>
  <c r="P2324" i="3"/>
  <c r="P2325" i="3"/>
  <c r="P2326" i="3"/>
  <c r="P2327" i="3"/>
  <c r="P2328" i="3"/>
  <c r="P2329" i="3"/>
  <c r="P2330" i="3"/>
  <c r="P2331" i="3"/>
  <c r="P2332" i="3"/>
  <c r="P2333" i="3"/>
  <c r="P2334" i="3"/>
  <c r="P2335" i="3"/>
  <c r="P2336" i="3"/>
  <c r="P2342" i="3"/>
  <c r="P2337" i="3"/>
  <c r="P2338" i="3"/>
  <c r="P2339" i="3"/>
  <c r="P2340" i="3"/>
  <c r="P2341" i="3"/>
  <c r="P2343" i="3"/>
  <c r="P2344" i="3"/>
  <c r="P2345" i="3"/>
  <c r="P2346" i="3"/>
  <c r="P2347" i="3"/>
  <c r="P2348" i="3"/>
  <c r="P2349" i="3"/>
  <c r="P2350" i="3"/>
  <c r="P2351" i="3"/>
  <c r="P2352" i="3"/>
  <c r="P2353" i="3"/>
  <c r="P2354" i="3"/>
  <c r="P2355" i="3"/>
  <c r="P2356" i="3"/>
  <c r="P2357" i="3"/>
  <c r="P2358" i="3"/>
  <c r="P2359" i="3"/>
  <c r="P2360" i="3"/>
  <c r="P2361" i="3"/>
  <c r="P2362" i="3"/>
  <c r="P2363" i="3"/>
  <c r="P2364" i="3"/>
  <c r="P2365" i="3"/>
  <c r="P2366" i="3"/>
  <c r="P2367" i="3"/>
  <c r="P2368" i="3"/>
  <c r="P2369" i="3"/>
  <c r="P2371" i="3"/>
  <c r="P2372" i="3"/>
  <c r="P2373" i="3"/>
  <c r="P2370" i="3"/>
  <c r="P2374" i="3"/>
  <c r="P2375" i="3"/>
  <c r="P2376" i="3"/>
  <c r="P2377" i="3"/>
  <c r="P2378" i="3"/>
  <c r="P2379" i="3"/>
  <c r="P2380" i="3"/>
  <c r="P2381" i="3"/>
  <c r="P2382" i="3"/>
  <c r="P2383" i="3"/>
  <c r="P2384" i="3"/>
  <c r="P2385" i="3"/>
  <c r="P2386" i="3"/>
  <c r="P2387" i="3"/>
  <c r="P2388" i="3"/>
  <c r="P2389" i="3"/>
  <c r="P2390" i="3"/>
  <c r="P2391" i="3"/>
  <c r="P2392" i="3"/>
  <c r="P2393" i="3"/>
  <c r="P2394" i="3"/>
  <c r="P2395" i="3"/>
  <c r="P2396" i="3"/>
  <c r="P2397" i="3"/>
  <c r="P2398" i="3"/>
  <c r="P2399" i="3"/>
  <c r="P2400" i="3"/>
  <c r="P2401" i="3"/>
  <c r="P2402" i="3"/>
  <c r="P2403" i="3"/>
  <c r="P2404" i="3"/>
  <c r="P2405" i="3"/>
  <c r="P2406" i="3"/>
  <c r="P2407" i="3"/>
  <c r="P2408" i="3"/>
  <c r="P2409" i="3"/>
  <c r="P2410" i="3"/>
  <c r="P2411" i="3"/>
  <c r="P2412" i="3"/>
  <c r="P2413" i="3"/>
  <c r="P2414" i="3"/>
  <c r="P2415" i="3"/>
  <c r="P2416" i="3"/>
  <c r="P2417" i="3"/>
  <c r="P2418" i="3"/>
  <c r="P2419" i="3"/>
  <c r="P2420" i="3"/>
  <c r="P2421" i="3"/>
  <c r="P2422" i="3"/>
  <c r="P2423" i="3"/>
  <c r="P2424" i="3"/>
  <c r="P2425" i="3"/>
  <c r="P2426" i="3"/>
  <c r="P2427" i="3"/>
  <c r="P2428" i="3"/>
  <c r="P2429" i="3"/>
  <c r="P2430" i="3"/>
  <c r="P2431" i="3"/>
  <c r="P2432" i="3"/>
  <c r="P2433" i="3"/>
  <c r="P2434" i="3"/>
  <c r="P2435" i="3"/>
  <c r="P2436" i="3"/>
  <c r="P2437" i="3"/>
  <c r="P2438" i="3"/>
  <c r="P2439" i="3"/>
  <c r="P2440" i="3"/>
  <c r="P2441" i="3"/>
  <c r="P2442" i="3"/>
  <c r="P2443" i="3"/>
  <c r="P2444" i="3"/>
  <c r="P2445" i="3"/>
  <c r="P2446" i="3"/>
  <c r="P2447" i="3"/>
  <c r="P2448" i="3"/>
  <c r="P2449" i="3"/>
  <c r="P2450" i="3"/>
  <c r="P2451" i="3"/>
  <c r="P2452" i="3"/>
  <c r="P2453" i="3"/>
  <c r="P2454" i="3"/>
  <c r="P2455" i="3"/>
  <c r="P2456" i="3"/>
  <c r="P2457" i="3"/>
  <c r="P2458" i="3"/>
  <c r="P2459" i="3"/>
  <c r="P2460" i="3"/>
  <c r="P2461" i="3"/>
  <c r="P2462" i="3"/>
  <c r="P2463" i="3"/>
  <c r="P2464" i="3"/>
  <c r="P2465" i="3"/>
  <c r="P2466" i="3"/>
  <c r="P2467" i="3"/>
  <c r="P2468" i="3"/>
  <c r="P2469" i="3"/>
  <c r="P2470" i="3"/>
  <c r="P2471" i="3"/>
  <c r="P2472" i="3"/>
  <c r="P2473" i="3"/>
  <c r="P2474" i="3"/>
  <c r="P2475" i="3"/>
  <c r="P2476" i="3"/>
  <c r="P2477" i="3"/>
  <c r="P2478" i="3"/>
  <c r="P2479" i="3"/>
  <c r="P2480" i="3"/>
  <c r="P2532" i="3"/>
  <c r="P2675" i="3"/>
  <c r="P2691" i="3"/>
  <c r="P2701" i="3"/>
  <c r="P2804" i="3"/>
  <c r="P2808" i="3"/>
  <c r="P2815" i="3"/>
  <c r="P2811" i="3"/>
  <c r="P2820" i="3"/>
  <c r="P2825" i="3"/>
  <c r="P2827" i="3"/>
  <c r="P2829" i="3"/>
  <c r="P2837" i="3"/>
  <c r="P2841" i="3"/>
  <c r="P2843" i="3"/>
  <c r="P2852" i="3"/>
  <c r="P2853" i="3"/>
  <c r="P2857" i="3"/>
  <c r="P2860" i="3"/>
  <c r="P2861" i="3"/>
  <c r="P2864" i="3"/>
  <c r="P2865" i="3"/>
  <c r="P2866" i="3"/>
  <c r="P2867" i="3"/>
  <c r="P2868" i="3"/>
  <c r="P2869" i="3"/>
  <c r="P2870" i="3"/>
  <c r="P2874" i="3"/>
  <c r="P2878" i="3"/>
  <c r="P2883" i="3"/>
  <c r="P2884" i="3"/>
  <c r="P2886" i="3"/>
  <c r="P2889" i="3"/>
  <c r="K848" i="2"/>
  <c r="N848" i="2"/>
  <c r="S848" i="2"/>
  <c r="L2480" i="3"/>
  <c r="N2480" i="3"/>
  <c r="L2479" i="3"/>
  <c r="N2479" i="3"/>
  <c r="L2478" i="3"/>
  <c r="N2478" i="3"/>
  <c r="L2477" i="3"/>
  <c r="N2477" i="3"/>
  <c r="K847" i="2"/>
  <c r="M847" i="2" s="1"/>
  <c r="N847" i="2"/>
  <c r="S847" i="2"/>
  <c r="L2476" i="3"/>
  <c r="N2476" i="3"/>
  <c r="L2475" i="3"/>
  <c r="N2475" i="3"/>
  <c r="L2474" i="3"/>
  <c r="N2474" i="3"/>
  <c r="L2473" i="3"/>
  <c r="N2473" i="3"/>
  <c r="L2472" i="3"/>
  <c r="N2472" i="3"/>
  <c r="K846" i="2"/>
  <c r="M846" i="2"/>
  <c r="N846" i="2"/>
  <c r="S846" i="2"/>
  <c r="L2471" i="3"/>
  <c r="N2471" i="3"/>
  <c r="L2470" i="3"/>
  <c r="N2470" i="3"/>
  <c r="K845" i="2"/>
  <c r="M845" i="2"/>
  <c r="N845" i="2"/>
  <c r="S845" i="2"/>
  <c r="L2469" i="3"/>
  <c r="N2469" i="3"/>
  <c r="L2468" i="3"/>
  <c r="N2468" i="3"/>
  <c r="L2467" i="3"/>
  <c r="N2467" i="3"/>
  <c r="L2466" i="3"/>
  <c r="N2466" i="3"/>
  <c r="K844" i="2"/>
  <c r="M844" i="2" s="1"/>
  <c r="N844" i="2"/>
  <c r="L844" i="2" s="1"/>
  <c r="S844" i="2"/>
  <c r="L2465" i="3"/>
  <c r="N2465" i="3"/>
  <c r="L2464" i="3"/>
  <c r="N2464" i="3"/>
  <c r="K843" i="2"/>
  <c r="N843" i="2"/>
  <c r="S843" i="2"/>
  <c r="L2463" i="3"/>
  <c r="N2463" i="3"/>
  <c r="K842" i="2"/>
  <c r="M842" i="2"/>
  <c r="N842" i="2"/>
  <c r="S842" i="2"/>
  <c r="L151" i="4"/>
  <c r="M151" i="4"/>
  <c r="O151" i="4" s="1"/>
  <c r="N151" i="4"/>
  <c r="L2462" i="3"/>
  <c r="N2462" i="3"/>
  <c r="L2461" i="3"/>
  <c r="N2461" i="3"/>
  <c r="L2460" i="3"/>
  <c r="N2460" i="3"/>
  <c r="L164" i="5"/>
  <c r="K841" i="2"/>
  <c r="M841" i="2" s="1"/>
  <c r="N841" i="2"/>
  <c r="L841" i="2" s="1"/>
  <c r="S841" i="2"/>
  <c r="L2459" i="3"/>
  <c r="N2459" i="3"/>
  <c r="L2458" i="3"/>
  <c r="N2458" i="3"/>
  <c r="L2457" i="3"/>
  <c r="N2457" i="3"/>
  <c r="L2456" i="3"/>
  <c r="N2456" i="3"/>
  <c r="L2455" i="3"/>
  <c r="N2455" i="3"/>
  <c r="K840" i="2"/>
  <c r="N840" i="2"/>
  <c r="S840" i="2"/>
  <c r="L2454" i="3"/>
  <c r="N2454" i="3"/>
  <c r="L2453" i="3"/>
  <c r="N2453" i="3"/>
  <c r="L2452" i="3"/>
  <c r="N2452" i="3"/>
  <c r="L2451" i="3"/>
  <c r="N2451" i="3"/>
  <c r="L2450" i="3"/>
  <c r="N2450" i="3"/>
  <c r="K839" i="2"/>
  <c r="M839" i="2" s="1"/>
  <c r="N839" i="2"/>
  <c r="L839" i="2" s="1"/>
  <c r="S839" i="2"/>
  <c r="L2449" i="3"/>
  <c r="N2449" i="3"/>
  <c r="L2448" i="3"/>
  <c r="N2448" i="3"/>
  <c r="L2447" i="3"/>
  <c r="N2447" i="3"/>
  <c r="L2446" i="3"/>
  <c r="N2446" i="3"/>
  <c r="K838" i="2"/>
  <c r="M838" i="2" s="1"/>
  <c r="N838" i="2"/>
  <c r="S838" i="2"/>
  <c r="L2445" i="3"/>
  <c r="N2445" i="3"/>
  <c r="L2444" i="3"/>
  <c r="N2444" i="3"/>
  <c r="L2443" i="3"/>
  <c r="N2443" i="3"/>
  <c r="L2442" i="3"/>
  <c r="N2442" i="3"/>
  <c r="L2441" i="3"/>
  <c r="N2441" i="3"/>
  <c r="K837" i="2"/>
  <c r="M837" i="2" s="1"/>
  <c r="N837" i="2"/>
  <c r="L837" i="2" s="1"/>
  <c r="S837" i="2"/>
  <c r="L2440" i="3"/>
  <c r="N2440" i="3"/>
  <c r="L2439" i="3"/>
  <c r="N2439" i="3"/>
  <c r="K836" i="2"/>
  <c r="L836" i="2" s="1"/>
  <c r="N836" i="2"/>
  <c r="S836" i="2"/>
  <c r="L2438" i="3"/>
  <c r="N2438" i="3"/>
  <c r="L2437" i="3"/>
  <c r="N2437" i="3"/>
  <c r="L2436" i="3"/>
  <c r="N2436" i="3"/>
  <c r="L163" i="5"/>
  <c r="K835" i="2"/>
  <c r="M835" i="2" s="1"/>
  <c r="N835" i="2"/>
  <c r="S835" i="2"/>
  <c r="L2435" i="3"/>
  <c r="N2435" i="3"/>
  <c r="L2434" i="3"/>
  <c r="N2434" i="3"/>
  <c r="L2433" i="3"/>
  <c r="N2433" i="3"/>
  <c r="L2432" i="3"/>
  <c r="N2432" i="3"/>
  <c r="L2431" i="3"/>
  <c r="N2431" i="3"/>
  <c r="L2430" i="3"/>
  <c r="N2430" i="3"/>
  <c r="L150" i="4"/>
  <c r="M150" i="4"/>
  <c r="O150" i="4" s="1"/>
  <c r="N150" i="4"/>
  <c r="M47" i="6"/>
  <c r="L162" i="5"/>
  <c r="K834" i="2"/>
  <c r="N834" i="2"/>
  <c r="S834" i="2"/>
  <c r="L2429" i="3"/>
  <c r="N2429" i="3"/>
  <c r="K833" i="2"/>
  <c r="M833" i="2" s="1"/>
  <c r="N833" i="2"/>
  <c r="L833" i="2" s="1"/>
  <c r="S833" i="2"/>
  <c r="L149" i="4"/>
  <c r="M149" i="4"/>
  <c r="O149" i="4" s="1"/>
  <c r="N149" i="4"/>
  <c r="L2428" i="3"/>
  <c r="N2428" i="3"/>
  <c r="L2427" i="3"/>
  <c r="N2427" i="3"/>
  <c r="L2426" i="3"/>
  <c r="N2426" i="3"/>
  <c r="L2425" i="3"/>
  <c r="N2425" i="3"/>
  <c r="L2424" i="3"/>
  <c r="N2424" i="3"/>
  <c r="L2423" i="3"/>
  <c r="N2423" i="3"/>
  <c r="L2422" i="3"/>
  <c r="N2422" i="3"/>
  <c r="K832" i="2"/>
  <c r="M832" i="2" s="1"/>
  <c r="N832" i="2"/>
  <c r="S832" i="2"/>
  <c r="L2421" i="3"/>
  <c r="N2421" i="3"/>
  <c r="L2420" i="3"/>
  <c r="N2420" i="3"/>
  <c r="L2419" i="3"/>
  <c r="N2419" i="3"/>
  <c r="K831" i="2"/>
  <c r="M831" i="2" s="1"/>
  <c r="N831" i="2"/>
  <c r="S831" i="2"/>
  <c r="L2418" i="3"/>
  <c r="N2418" i="3"/>
  <c r="L2417" i="3"/>
  <c r="N2417" i="3"/>
  <c r="L161" i="5"/>
  <c r="K830" i="2"/>
  <c r="N830" i="2"/>
  <c r="S830" i="2"/>
  <c r="L2416" i="3"/>
  <c r="N2416" i="3"/>
  <c r="L2415" i="3"/>
  <c r="N2415" i="3"/>
  <c r="L2414" i="3"/>
  <c r="N2414" i="3"/>
  <c r="L2413" i="3"/>
  <c r="N2413" i="3"/>
  <c r="L2412" i="3"/>
  <c r="N2412" i="3"/>
  <c r="L2411" i="3"/>
  <c r="N2411" i="3"/>
  <c r="L2410" i="3"/>
  <c r="N2410" i="3"/>
  <c r="L2409" i="3"/>
  <c r="N2409" i="3"/>
  <c r="L2408" i="3"/>
  <c r="N2408" i="3"/>
  <c r="L2407" i="3"/>
  <c r="N2407" i="3"/>
  <c r="L2406" i="3"/>
  <c r="N2406" i="3"/>
  <c r="L2405" i="3"/>
  <c r="N2405" i="3"/>
  <c r="L2404" i="3"/>
  <c r="N2404" i="3"/>
  <c r="L2403" i="3"/>
  <c r="N2403" i="3"/>
  <c r="K829" i="2"/>
  <c r="N829" i="2"/>
  <c r="S829" i="2"/>
  <c r="L2402" i="3"/>
  <c r="N2402" i="3"/>
  <c r="L2401" i="3"/>
  <c r="N2401" i="3"/>
  <c r="L2400" i="3"/>
  <c r="N2400" i="3"/>
  <c r="L2399" i="3"/>
  <c r="N2399" i="3"/>
  <c r="K828" i="2"/>
  <c r="M828" i="2" s="1"/>
  <c r="N828" i="2"/>
  <c r="S828" i="2"/>
  <c r="L2398" i="3"/>
  <c r="N2398" i="3"/>
  <c r="L148" i="4"/>
  <c r="M148" i="4"/>
  <c r="O148" i="4" s="1"/>
  <c r="N148" i="4"/>
  <c r="L2397" i="3"/>
  <c r="N2397" i="3"/>
  <c r="L2396" i="3"/>
  <c r="N2396" i="3"/>
  <c r="L2395" i="3"/>
  <c r="N2395" i="3"/>
  <c r="L2394" i="3"/>
  <c r="N2394" i="3"/>
  <c r="L2393" i="3"/>
  <c r="N2393" i="3"/>
  <c r="L2392" i="3"/>
  <c r="N2392" i="3"/>
  <c r="L2391" i="3"/>
  <c r="N2391" i="3"/>
  <c r="L2390" i="3"/>
  <c r="N2390" i="3"/>
  <c r="K827" i="2"/>
  <c r="M827" i="2" s="1"/>
  <c r="N827" i="2"/>
  <c r="S827" i="2"/>
  <c r="L2389" i="3"/>
  <c r="N2389" i="3"/>
  <c r="L2388" i="3"/>
  <c r="N2388" i="3"/>
  <c r="K826" i="2"/>
  <c r="N826" i="2"/>
  <c r="S826" i="2"/>
  <c r="L2387" i="3"/>
  <c r="N2387" i="3"/>
  <c r="L2386" i="3"/>
  <c r="N2386" i="3"/>
  <c r="L2385" i="3"/>
  <c r="N2385" i="3"/>
  <c r="L2384" i="3"/>
  <c r="N2384" i="3"/>
  <c r="K825" i="2"/>
  <c r="M825" i="2" s="1"/>
  <c r="N825" i="2"/>
  <c r="S825" i="2"/>
  <c r="L2383" i="3"/>
  <c r="N2383" i="3"/>
  <c r="L2382" i="3"/>
  <c r="N2382" i="3"/>
  <c r="K824" i="2"/>
  <c r="M824" i="2" s="1"/>
  <c r="N824" i="2"/>
  <c r="L824" i="2" s="1"/>
  <c r="S824" i="2"/>
  <c r="L2381" i="3"/>
  <c r="N2381" i="3"/>
  <c r="L2380" i="3"/>
  <c r="N2380" i="3"/>
  <c r="L160" i="5"/>
  <c r="K823" i="2"/>
  <c r="M823" i="2" s="1"/>
  <c r="N823" i="2"/>
  <c r="L823" i="2" s="1"/>
  <c r="S823" i="2"/>
  <c r="L2379" i="3"/>
  <c r="N2379" i="3"/>
  <c r="L2378" i="3"/>
  <c r="N2378" i="3"/>
  <c r="L2377" i="3"/>
  <c r="N2377" i="3"/>
  <c r="L2376" i="3"/>
  <c r="N2376" i="3"/>
  <c r="L2375" i="3"/>
  <c r="N2375" i="3"/>
  <c r="L2374" i="3"/>
  <c r="N2374" i="3"/>
  <c r="L2370" i="3"/>
  <c r="N2370" i="3"/>
  <c r="L2373" i="3"/>
  <c r="N2373" i="3"/>
  <c r="L2372" i="3"/>
  <c r="N2372" i="3"/>
  <c r="K822" i="2"/>
  <c r="M822" i="2" s="1"/>
  <c r="N822" i="2"/>
  <c r="S822" i="2"/>
  <c r="L2371" i="3"/>
  <c r="N2371" i="3"/>
  <c r="L2369" i="3"/>
  <c r="N2369" i="3"/>
  <c r="L2368" i="3"/>
  <c r="N2368" i="3"/>
  <c r="K821" i="2"/>
  <c r="N821" i="2"/>
  <c r="L821" i="2" s="1"/>
  <c r="S821" i="2"/>
  <c r="L2367" i="3"/>
  <c r="N2367" i="3"/>
  <c r="L2366" i="3"/>
  <c r="N2366" i="3"/>
  <c r="L159" i="5"/>
  <c r="K820" i="2"/>
  <c r="N820" i="2"/>
  <c r="L820" i="2" s="1"/>
  <c r="S820" i="2"/>
  <c r="L2365" i="3"/>
  <c r="N2365" i="3"/>
  <c r="L147" i="4"/>
  <c r="M147" i="4"/>
  <c r="O147" i="4" s="1"/>
  <c r="N147" i="4"/>
  <c r="M46" i="6"/>
  <c r="K819" i="2"/>
  <c r="M819" i="2" s="1"/>
  <c r="N819" i="2"/>
  <c r="S819" i="2"/>
  <c r="L2364" i="3"/>
  <c r="N2364" i="3"/>
  <c r="L2363" i="3"/>
  <c r="N2363" i="3"/>
  <c r="L158" i="5"/>
  <c r="K818" i="2"/>
  <c r="M818" i="2" s="1"/>
  <c r="N818" i="2"/>
  <c r="S818" i="2"/>
  <c r="L2362" i="3"/>
  <c r="N2362" i="3"/>
  <c r="L2361" i="3"/>
  <c r="N2361" i="3"/>
  <c r="L2360" i="3"/>
  <c r="N2360" i="3"/>
  <c r="K817" i="2"/>
  <c r="M817" i="2" s="1"/>
  <c r="N817" i="2"/>
  <c r="L817" i="2" s="1"/>
  <c r="S817" i="2"/>
  <c r="L2359" i="3"/>
  <c r="N2359" i="3"/>
  <c r="L2358" i="3"/>
  <c r="N2358" i="3"/>
  <c r="L2357" i="3"/>
  <c r="N2357" i="3"/>
  <c r="L2356" i="3"/>
  <c r="N2356" i="3"/>
  <c r="L2355" i="3"/>
  <c r="N2355" i="3"/>
  <c r="L2354" i="3"/>
  <c r="N2354" i="3"/>
  <c r="L2353" i="3"/>
  <c r="N2353" i="3"/>
  <c r="K816" i="2"/>
  <c r="N816" i="2"/>
  <c r="S816" i="2"/>
  <c r="L2352" i="3"/>
  <c r="N2352" i="3"/>
  <c r="L2351" i="3"/>
  <c r="N2351" i="3"/>
  <c r="L2350" i="3"/>
  <c r="N2350" i="3"/>
  <c r="K815" i="2"/>
  <c r="M815" i="2" s="1"/>
  <c r="N815" i="2"/>
  <c r="L815" i="2" s="1"/>
  <c r="S815" i="2"/>
  <c r="L2349" i="3"/>
  <c r="N2349" i="3"/>
  <c r="K814" i="2"/>
  <c r="N814" i="2"/>
  <c r="S814" i="2"/>
  <c r="L2348" i="3"/>
  <c r="N2348" i="3"/>
  <c r="L157" i="5"/>
  <c r="K813" i="2"/>
  <c r="M813" i="2" s="1"/>
  <c r="N813" i="2"/>
  <c r="S813" i="2"/>
  <c r="L2347" i="3"/>
  <c r="N2347" i="3"/>
  <c r="L2346" i="3"/>
  <c r="N2346" i="3"/>
  <c r="L2345" i="3"/>
  <c r="N2345" i="3"/>
  <c r="L2344" i="3"/>
  <c r="N2344" i="3"/>
  <c r="L2343" i="3"/>
  <c r="N2343" i="3"/>
  <c r="L2341" i="3"/>
  <c r="N2341" i="3"/>
  <c r="L2340" i="3"/>
  <c r="N2340" i="3"/>
  <c r="L2339" i="3"/>
  <c r="N2339" i="3"/>
  <c r="L2338" i="3"/>
  <c r="N2338" i="3"/>
  <c r="K811" i="2"/>
  <c r="M811" i="2" s="1"/>
  <c r="N811" i="2"/>
  <c r="L811" i="2" s="1"/>
  <c r="S811" i="2"/>
  <c r="L2337" i="3"/>
  <c r="N2337" i="3"/>
  <c r="K812" i="2"/>
  <c r="N812" i="2"/>
  <c r="S812" i="2"/>
  <c r="L2342" i="3"/>
  <c r="N2342" i="3"/>
  <c r="L2336" i="3"/>
  <c r="N2336" i="3"/>
  <c r="L2335" i="3"/>
  <c r="N2335" i="3"/>
  <c r="K810" i="2"/>
  <c r="M810" i="2" s="1"/>
  <c r="N810" i="2"/>
  <c r="L810" i="2" s="1"/>
  <c r="S810" i="2"/>
  <c r="L2334" i="3"/>
  <c r="N2334" i="3"/>
  <c r="K809" i="2"/>
  <c r="M809" i="2" s="1"/>
  <c r="N809" i="2"/>
  <c r="S809" i="2"/>
  <c r="L2333" i="3"/>
  <c r="N2333" i="3"/>
  <c r="L146" i="4"/>
  <c r="M146" i="4"/>
  <c r="O146" i="4" s="1"/>
  <c r="N146" i="4"/>
  <c r="L156" i="5"/>
  <c r="K808" i="2"/>
  <c r="M808" i="2" s="1"/>
  <c r="N808" i="2"/>
  <c r="L808" i="2" s="1"/>
  <c r="S808" i="2"/>
  <c r="L2332" i="3"/>
  <c r="N2332" i="3"/>
  <c r="L2331" i="3"/>
  <c r="N2331" i="3"/>
  <c r="K807" i="2"/>
  <c r="L807" i="2" s="1"/>
  <c r="N807" i="2"/>
  <c r="S807" i="2"/>
  <c r="L2330" i="3"/>
  <c r="N2330" i="3"/>
  <c r="L2329" i="3"/>
  <c r="N2329" i="3"/>
  <c r="L2328" i="3"/>
  <c r="N2328" i="3"/>
  <c r="L2327" i="3"/>
  <c r="N2327" i="3"/>
  <c r="K806" i="2"/>
  <c r="M806" i="2" s="1"/>
  <c r="N806" i="2"/>
  <c r="S806" i="2"/>
  <c r="L2326" i="3"/>
  <c r="N2326" i="3"/>
  <c r="M807" i="2"/>
  <c r="K805" i="2"/>
  <c r="N805" i="2"/>
  <c r="S805" i="2"/>
  <c r="L2325" i="3"/>
  <c r="N2325" i="3"/>
  <c r="L2324" i="3"/>
  <c r="N2324" i="3"/>
  <c r="L2323" i="3"/>
  <c r="N2323" i="3"/>
  <c r="K804" i="2"/>
  <c r="M804" i="2" s="1"/>
  <c r="N804" i="2"/>
  <c r="S804" i="2"/>
  <c r="L2322" i="3"/>
  <c r="N2322" i="3"/>
  <c r="L2321" i="3"/>
  <c r="N2321" i="3"/>
  <c r="L155" i="5"/>
  <c r="K803" i="2"/>
  <c r="M803" i="2" s="1"/>
  <c r="N803" i="2"/>
  <c r="S803" i="2"/>
  <c r="L2320" i="3"/>
  <c r="N2320" i="3"/>
  <c r="K802" i="2"/>
  <c r="M802" i="2" s="1"/>
  <c r="N802" i="2"/>
  <c r="L802" i="2" s="1"/>
  <c r="S802" i="2"/>
  <c r="L2319" i="3"/>
  <c r="N2319" i="3"/>
  <c r="L2318" i="3"/>
  <c r="N2318" i="3"/>
  <c r="L2317" i="3"/>
  <c r="N2317" i="3"/>
  <c r="L2316" i="3"/>
  <c r="N2316" i="3"/>
  <c r="L2315" i="3"/>
  <c r="N2315" i="3"/>
  <c r="L2314" i="3"/>
  <c r="N2314" i="3"/>
  <c r="L2313" i="3"/>
  <c r="N2313" i="3"/>
  <c r="L2312" i="3"/>
  <c r="N2312" i="3"/>
  <c r="L2311" i="3"/>
  <c r="N2311" i="3"/>
  <c r="L2310" i="3"/>
  <c r="N2310" i="3"/>
  <c r="L2309" i="3"/>
  <c r="N2309" i="3"/>
  <c r="K801" i="2"/>
  <c r="L801" i="2" s="1"/>
  <c r="N801" i="2"/>
  <c r="S801" i="2"/>
  <c r="L2308" i="3"/>
  <c r="N2308" i="3"/>
  <c r="K800" i="2"/>
  <c r="M800" i="2" s="1"/>
  <c r="N800" i="2"/>
  <c r="L800" i="2" s="1"/>
  <c r="S800" i="2"/>
  <c r="L2307" i="3"/>
  <c r="N2307" i="3"/>
  <c r="L2306" i="3"/>
  <c r="N2306" i="3"/>
  <c r="M45" i="6"/>
  <c r="K799" i="2"/>
  <c r="M799" i="2" s="1"/>
  <c r="N799" i="2"/>
  <c r="L799" i="2" s="1"/>
  <c r="S799" i="2"/>
  <c r="L145" i="4"/>
  <c r="M145" i="4"/>
  <c r="O145" i="4" s="1"/>
  <c r="N145" i="4"/>
  <c r="L154" i="5"/>
  <c r="K798" i="2"/>
  <c r="M798" i="2" s="1"/>
  <c r="N798" i="2"/>
  <c r="S798" i="2"/>
  <c r="L2305" i="3"/>
  <c r="N2305" i="3"/>
  <c r="K797" i="2"/>
  <c r="M797" i="2" s="1"/>
  <c r="N797" i="2"/>
  <c r="L797" i="2" s="1"/>
  <c r="S797" i="2"/>
  <c r="L2304" i="3"/>
  <c r="N2304" i="3"/>
  <c r="L2303" i="3"/>
  <c r="N2303" i="3"/>
  <c r="L2302" i="3"/>
  <c r="N2302" i="3"/>
  <c r="K796" i="2"/>
  <c r="M796" i="2" s="1"/>
  <c r="N796" i="2"/>
  <c r="S796" i="2"/>
  <c r="L2301" i="3"/>
  <c r="N2301" i="3"/>
  <c r="L2300" i="3"/>
  <c r="N2300" i="3"/>
  <c r="L2299" i="3"/>
  <c r="N2299" i="3"/>
  <c r="L2298" i="3"/>
  <c r="N2298" i="3"/>
  <c r="K795" i="2"/>
  <c r="M795" i="2" s="1"/>
  <c r="N795" i="2"/>
  <c r="L795" i="2" s="1"/>
  <c r="S795" i="2"/>
  <c r="L2297" i="3"/>
  <c r="N2297" i="3"/>
  <c r="L153" i="5"/>
  <c r="K794" i="2"/>
  <c r="M794" i="2" s="1"/>
  <c r="N794" i="2"/>
  <c r="S794" i="2"/>
  <c r="L2296" i="3"/>
  <c r="N2296" i="3"/>
  <c r="L2295" i="3"/>
  <c r="N2295" i="3"/>
  <c r="K793" i="2"/>
  <c r="N793" i="2"/>
  <c r="S793" i="2"/>
  <c r="L2294" i="3"/>
  <c r="N2294" i="3"/>
  <c r="L2293" i="3"/>
  <c r="N2293" i="3"/>
  <c r="L2292" i="3"/>
  <c r="N2292" i="3"/>
  <c r="L2291" i="3"/>
  <c r="N2291" i="3"/>
  <c r="L2290" i="3"/>
  <c r="N2290" i="3"/>
  <c r="K792" i="2"/>
  <c r="M792" i="2" s="1"/>
  <c r="N792" i="2"/>
  <c r="L792" i="2" s="1"/>
  <c r="S792" i="2"/>
  <c r="L2289" i="3"/>
  <c r="N2289" i="3"/>
  <c r="L2288" i="3"/>
  <c r="N2288" i="3"/>
  <c r="L2287" i="3"/>
  <c r="N2287" i="3"/>
  <c r="K791" i="2"/>
  <c r="M791" i="2" s="1"/>
  <c r="N791" i="2"/>
  <c r="S791" i="2"/>
  <c r="L2286" i="3"/>
  <c r="N2286" i="3"/>
  <c r="L2285" i="3"/>
  <c r="N2285" i="3"/>
  <c r="K790" i="2"/>
  <c r="M790" i="2" s="1"/>
  <c r="N790" i="2"/>
  <c r="S790" i="2"/>
  <c r="L2284" i="3"/>
  <c r="N2284" i="3"/>
  <c r="L2283" i="3"/>
  <c r="N2283" i="3"/>
  <c r="L152" i="5"/>
  <c r="K789" i="2"/>
  <c r="M789" i="2" s="1"/>
  <c r="N789" i="2"/>
  <c r="L789" i="2" s="1"/>
  <c r="S789" i="2"/>
  <c r="L2282" i="3"/>
  <c r="N2282" i="3"/>
  <c r="L2281" i="3"/>
  <c r="N2281" i="3"/>
  <c r="L2280" i="3"/>
  <c r="N2280" i="3"/>
  <c r="K788" i="2"/>
  <c r="M788" i="2" s="1"/>
  <c r="N788" i="2"/>
  <c r="S788" i="2"/>
  <c r="L2279" i="3"/>
  <c r="N2279" i="3"/>
  <c r="L144" i="4"/>
  <c r="M144" i="4"/>
  <c r="O144" i="4" s="1"/>
  <c r="N144" i="4"/>
  <c r="L2278" i="3"/>
  <c r="N2278" i="3"/>
  <c r="L2277" i="3"/>
  <c r="N2277" i="3"/>
  <c r="L2276" i="3"/>
  <c r="N2276" i="3"/>
  <c r="L2275" i="3"/>
  <c r="N2275" i="3"/>
  <c r="K787" i="2"/>
  <c r="L787" i="2" s="1"/>
  <c r="N787" i="2"/>
  <c r="S787" i="2"/>
  <c r="L2274" i="3"/>
  <c r="N2274" i="3"/>
  <c r="K786" i="2"/>
  <c r="N786" i="2"/>
  <c r="L786" i="2" s="1"/>
  <c r="S786" i="2"/>
  <c r="L2273" i="3"/>
  <c r="N2273" i="3"/>
  <c r="L2272" i="3"/>
  <c r="N2272" i="3"/>
  <c r="K785" i="2"/>
  <c r="M785" i="2" s="1"/>
  <c r="N785" i="2"/>
  <c r="S785" i="2"/>
  <c r="L2271" i="3"/>
  <c r="N2271" i="3"/>
  <c r="L2267" i="3"/>
  <c r="N2267" i="3"/>
  <c r="L2269" i="3"/>
  <c r="N2269" i="3"/>
  <c r="K783" i="2"/>
  <c r="N783" i="2"/>
  <c r="L783" i="2" s="1"/>
  <c r="S783" i="2"/>
  <c r="L2268" i="3"/>
  <c r="N2268" i="3"/>
  <c r="L2266" i="3"/>
  <c r="N2266" i="3"/>
  <c r="L2265" i="3"/>
  <c r="N2265" i="3"/>
  <c r="L2264" i="3"/>
  <c r="N2264" i="3"/>
  <c r="L2263" i="3"/>
  <c r="N2263" i="3"/>
  <c r="L2262" i="3"/>
  <c r="N2262" i="3"/>
  <c r="L2261" i="3"/>
  <c r="N2261" i="3"/>
  <c r="K782" i="2"/>
  <c r="N782" i="2"/>
  <c r="S782" i="2"/>
  <c r="L2260" i="3"/>
  <c r="N2260" i="3"/>
  <c r="L151" i="5"/>
  <c r="K784" i="2"/>
  <c r="N784" i="2"/>
  <c r="S784" i="2"/>
  <c r="L2270" i="3"/>
  <c r="N2270" i="3"/>
  <c r="K781" i="2"/>
  <c r="M781" i="2" s="1"/>
  <c r="N781" i="2"/>
  <c r="L781" i="2" s="1"/>
  <c r="S781" i="2"/>
  <c r="L143" i="4"/>
  <c r="M143" i="4"/>
  <c r="O143" i="4" s="1"/>
  <c r="N143" i="4"/>
  <c r="L2259" i="3"/>
  <c r="N2259" i="3"/>
  <c r="K780" i="2"/>
  <c r="M780" i="2" s="1"/>
  <c r="N780" i="2"/>
  <c r="L780" i="2" s="1"/>
  <c r="S780" i="2"/>
  <c r="L2258" i="3"/>
  <c r="N2258" i="3"/>
  <c r="L150" i="5"/>
  <c r="K779" i="2"/>
  <c r="M779" i="2" s="1"/>
  <c r="N779" i="2"/>
  <c r="L779" i="2" s="1"/>
  <c r="S779" i="2"/>
  <c r="L2257" i="3"/>
  <c r="N2257" i="3"/>
  <c r="L2256" i="3"/>
  <c r="N2256" i="3"/>
  <c r="K778" i="2"/>
  <c r="M778" i="2" s="1"/>
  <c r="N778" i="2"/>
  <c r="S778" i="2"/>
  <c r="L2255" i="3"/>
  <c r="N2255" i="3"/>
  <c r="L2254" i="3"/>
  <c r="N2254" i="3"/>
  <c r="L142" i="4"/>
  <c r="M142" i="4"/>
  <c r="O142" i="4" s="1"/>
  <c r="N142" i="4"/>
  <c r="L2253" i="3"/>
  <c r="N2253" i="3"/>
  <c r="L2252" i="3"/>
  <c r="N2252" i="3"/>
  <c r="L2251" i="3"/>
  <c r="N2251" i="3"/>
  <c r="L2250" i="3"/>
  <c r="N2250" i="3"/>
  <c r="M44" i="6"/>
  <c r="K777" i="2"/>
  <c r="M777" i="2" s="1"/>
  <c r="N777" i="2"/>
  <c r="S777" i="2"/>
  <c r="L2249" i="3"/>
  <c r="N2249" i="3"/>
  <c r="L141" i="4"/>
  <c r="M141" i="4"/>
  <c r="O141" i="4" s="1"/>
  <c r="N141" i="4"/>
  <c r="L2248" i="3"/>
  <c r="N2248" i="3"/>
  <c r="K776" i="2"/>
  <c r="M776" i="2" s="1"/>
  <c r="N776" i="2"/>
  <c r="L776" i="2" s="1"/>
  <c r="S776" i="2"/>
  <c r="L2247" i="3"/>
  <c r="N2247" i="3"/>
  <c r="K775" i="2"/>
  <c r="L775" i="2" s="1"/>
  <c r="N775" i="2"/>
  <c r="S775" i="2"/>
  <c r="L2246" i="3"/>
  <c r="N2246" i="3"/>
  <c r="K774" i="2"/>
  <c r="M774" i="2"/>
  <c r="N774" i="2"/>
  <c r="S774" i="2"/>
  <c r="L2245" i="3"/>
  <c r="N2245" i="3"/>
  <c r="L149" i="5"/>
  <c r="K773" i="2"/>
  <c r="N773" i="2"/>
  <c r="S773" i="2"/>
  <c r="L2244" i="3"/>
  <c r="N2244" i="3"/>
  <c r="L2243" i="3"/>
  <c r="N2243" i="3"/>
  <c r="L2242" i="3"/>
  <c r="N2242" i="3"/>
  <c r="L2241" i="3"/>
  <c r="N2241" i="3"/>
  <c r="L2240" i="3"/>
  <c r="N2240" i="3"/>
  <c r="K772" i="2"/>
  <c r="M772" i="2"/>
  <c r="N772" i="2"/>
  <c r="S772" i="2"/>
  <c r="L2239" i="3"/>
  <c r="N2239" i="3"/>
  <c r="L2238" i="3"/>
  <c r="N2238" i="3"/>
  <c r="L2237" i="3"/>
  <c r="N2237" i="3"/>
  <c r="L2236" i="3"/>
  <c r="N2236" i="3"/>
  <c r="L2235" i="3"/>
  <c r="N2235" i="3"/>
  <c r="L2234" i="3"/>
  <c r="N2234" i="3"/>
  <c r="K771" i="2"/>
  <c r="M771" i="2" s="1"/>
  <c r="N771" i="2"/>
  <c r="L771" i="2" s="1"/>
  <c r="S771" i="2"/>
  <c r="L2233" i="3"/>
  <c r="N2233" i="3"/>
  <c r="L2232" i="3"/>
  <c r="N2232" i="3"/>
  <c r="L2231" i="3"/>
  <c r="N2231" i="3"/>
  <c r="L2230" i="3"/>
  <c r="N2230" i="3"/>
  <c r="K770" i="2"/>
  <c r="M770" i="2" s="1"/>
  <c r="N770" i="2"/>
  <c r="S770" i="2"/>
  <c r="L2229" i="3"/>
  <c r="N2229" i="3"/>
  <c r="L2228" i="3"/>
  <c r="N2228" i="3"/>
  <c r="L2227" i="3"/>
  <c r="N2227" i="3"/>
  <c r="L148" i="5"/>
  <c r="K769" i="2"/>
  <c r="M769" i="2" s="1"/>
  <c r="N769" i="2"/>
  <c r="S769" i="2"/>
  <c r="L2226" i="3"/>
  <c r="N2226" i="3"/>
  <c r="L2225" i="3"/>
  <c r="N2225" i="3"/>
  <c r="L2224" i="3"/>
  <c r="N2224" i="3"/>
  <c r="L2223" i="3"/>
  <c r="N2223" i="3"/>
  <c r="L2222" i="3"/>
  <c r="N2222" i="3"/>
  <c r="L2221" i="3"/>
  <c r="N2221" i="3"/>
  <c r="K768" i="2"/>
  <c r="M768" i="2"/>
  <c r="N768" i="2"/>
  <c r="S768" i="2"/>
  <c r="L2220" i="3"/>
  <c r="N2220" i="3"/>
  <c r="L2219" i="3"/>
  <c r="N2219" i="3"/>
  <c r="L2218" i="3"/>
  <c r="N2218" i="3"/>
  <c r="L2217" i="3"/>
  <c r="N2217" i="3"/>
  <c r="L2216" i="3"/>
  <c r="N2216" i="3"/>
  <c r="K767" i="2"/>
  <c r="M767" i="2"/>
  <c r="N767" i="2"/>
  <c r="S767" i="2"/>
  <c r="L2215" i="3"/>
  <c r="N2215" i="3"/>
  <c r="L2214" i="3"/>
  <c r="N2214" i="3"/>
  <c r="L2213" i="3"/>
  <c r="N2213" i="3"/>
  <c r="L2212" i="3"/>
  <c r="N2212" i="3"/>
  <c r="L2211" i="3"/>
  <c r="N2211" i="3"/>
  <c r="L2210" i="3"/>
  <c r="N2210" i="3"/>
  <c r="L2209" i="3"/>
  <c r="N2209" i="3"/>
  <c r="L2208" i="3"/>
  <c r="N2208" i="3"/>
  <c r="K766" i="2"/>
  <c r="M766" i="2"/>
  <c r="N766" i="2"/>
  <c r="S766" i="2"/>
  <c r="L2207" i="3"/>
  <c r="N2207" i="3"/>
  <c r="L2206" i="3"/>
  <c r="N2206" i="3"/>
  <c r="L2205" i="3"/>
  <c r="N2205" i="3"/>
  <c r="L2204" i="3"/>
  <c r="N2204" i="3"/>
  <c r="L140" i="4"/>
  <c r="M140" i="4"/>
  <c r="O140" i="4" s="1"/>
  <c r="N140" i="4"/>
  <c r="K765" i="2"/>
  <c r="M765" i="2" s="1"/>
  <c r="N765" i="2"/>
  <c r="S765" i="2"/>
  <c r="L139" i="4"/>
  <c r="M139" i="4"/>
  <c r="O139" i="4" s="1"/>
  <c r="N139" i="4"/>
  <c r="K764" i="2"/>
  <c r="M764" i="2" s="1"/>
  <c r="N764" i="2"/>
  <c r="S764" i="2"/>
  <c r="L2203" i="3"/>
  <c r="N2203" i="3"/>
  <c r="L2202" i="3"/>
  <c r="N2202" i="3"/>
  <c r="L2201" i="3"/>
  <c r="N2201" i="3"/>
  <c r="L147" i="5"/>
  <c r="K763" i="2"/>
  <c r="M763" i="2" s="1"/>
  <c r="N763" i="2"/>
  <c r="S763" i="2"/>
  <c r="L2200" i="3"/>
  <c r="N2200" i="3"/>
  <c r="L2199" i="3"/>
  <c r="N2199" i="3"/>
  <c r="L2198" i="3"/>
  <c r="N2198" i="3"/>
  <c r="L2197" i="3"/>
  <c r="N2197" i="3"/>
  <c r="L2196" i="3"/>
  <c r="N2196" i="3"/>
  <c r="K762" i="2"/>
  <c r="N762" i="2"/>
  <c r="S762" i="2"/>
  <c r="L2195" i="3"/>
  <c r="N2195" i="3"/>
  <c r="L2194" i="3"/>
  <c r="N2194" i="3"/>
  <c r="K761" i="2"/>
  <c r="N761" i="2"/>
  <c r="S761" i="2"/>
  <c r="L2193" i="3"/>
  <c r="N2193" i="3"/>
  <c r="L2192" i="3"/>
  <c r="N2192" i="3"/>
  <c r="L2191" i="3"/>
  <c r="N2191" i="3"/>
  <c r="K760" i="2"/>
  <c r="M760" i="2" s="1"/>
  <c r="N760" i="2"/>
  <c r="L760" i="2" s="1"/>
  <c r="S760" i="2"/>
  <c r="L2190" i="3"/>
  <c r="N2190" i="3"/>
  <c r="L2189" i="3"/>
  <c r="N2189" i="3"/>
  <c r="L2188" i="3"/>
  <c r="N2188" i="3"/>
  <c r="L2187" i="3"/>
  <c r="N2187" i="3"/>
  <c r="L2186" i="3"/>
  <c r="N2186" i="3"/>
  <c r="L2185" i="3"/>
  <c r="N2185" i="3"/>
  <c r="K759" i="2"/>
  <c r="N759" i="2"/>
  <c r="S759" i="2"/>
  <c r="L2184" i="3"/>
  <c r="N2184" i="3"/>
  <c r="L2183" i="3"/>
  <c r="N2183" i="3"/>
  <c r="L146" i="5"/>
  <c r="K758" i="2"/>
  <c r="L758" i="2" s="1"/>
  <c r="N758" i="2"/>
  <c r="S758" i="2"/>
  <c r="L2182" i="3"/>
  <c r="N2182" i="3"/>
  <c r="L2181" i="3"/>
  <c r="N2181" i="3"/>
  <c r="L2180" i="3"/>
  <c r="N2180" i="3"/>
  <c r="L2179" i="3"/>
  <c r="N2179" i="3"/>
  <c r="K757" i="2"/>
  <c r="M757" i="2" s="1"/>
  <c r="N757" i="2"/>
  <c r="S757" i="2"/>
  <c r="L2178" i="3"/>
  <c r="N2178" i="3"/>
  <c r="L2177" i="3"/>
  <c r="N2177" i="3"/>
  <c r="L2176" i="3"/>
  <c r="N2176" i="3"/>
  <c r="L2175" i="3"/>
  <c r="N2175" i="3"/>
  <c r="L2174" i="3"/>
  <c r="N2174" i="3"/>
  <c r="L2173" i="3"/>
  <c r="N2173" i="3"/>
  <c r="L2172" i="3"/>
  <c r="N2172" i="3"/>
  <c r="L2171" i="3"/>
  <c r="N2171" i="3"/>
  <c r="K756" i="2"/>
  <c r="M756" i="2" s="1"/>
  <c r="N756" i="2"/>
  <c r="S756" i="2"/>
  <c r="L2170" i="3"/>
  <c r="N2170" i="3"/>
  <c r="L2169" i="3"/>
  <c r="N2169" i="3"/>
  <c r="L2168" i="3"/>
  <c r="N2168" i="3"/>
  <c r="L2167" i="3"/>
  <c r="N2167" i="3"/>
  <c r="L2166" i="3"/>
  <c r="N2166" i="3"/>
  <c r="K755" i="2"/>
  <c r="N755" i="2"/>
  <c r="S755" i="2"/>
  <c r="L138" i="4"/>
  <c r="M138" i="4"/>
  <c r="O138" i="4" s="1"/>
  <c r="N138" i="4"/>
  <c r="L2165" i="3"/>
  <c r="N2165" i="3"/>
  <c r="L2164" i="3"/>
  <c r="N2164" i="3"/>
  <c r="L2163" i="3"/>
  <c r="N2163" i="3"/>
  <c r="L2162" i="3"/>
  <c r="N2162" i="3"/>
  <c r="M43" i="6"/>
  <c r="K754" i="2"/>
  <c r="N754" i="2"/>
  <c r="S754" i="2"/>
  <c r="L137" i="4"/>
  <c r="M137" i="4"/>
  <c r="O137" i="4" s="1"/>
  <c r="N137" i="4"/>
  <c r="L2161" i="3"/>
  <c r="N2161" i="3"/>
  <c r="K753" i="2"/>
  <c r="L753" i="2" s="1"/>
  <c r="N753" i="2"/>
  <c r="S753" i="2"/>
  <c r="L2160" i="3"/>
  <c r="N2160" i="3"/>
  <c r="L2159" i="3"/>
  <c r="N2159" i="3"/>
  <c r="L2158" i="3"/>
  <c r="N2158" i="3"/>
  <c r="K752" i="2"/>
  <c r="M752" i="2" s="1"/>
  <c r="N752" i="2"/>
  <c r="L752" i="2" s="1"/>
  <c r="S752" i="2"/>
  <c r="L2157" i="3"/>
  <c r="N2157" i="3"/>
  <c r="L2156" i="3"/>
  <c r="N2156" i="3"/>
  <c r="L145" i="5"/>
  <c r="K751" i="2"/>
  <c r="N751" i="2"/>
  <c r="S751" i="2"/>
  <c r="L2155" i="3"/>
  <c r="N2155" i="3"/>
  <c r="L2154" i="3"/>
  <c r="N2154" i="3"/>
  <c r="L2153" i="3"/>
  <c r="N2153" i="3"/>
  <c r="L2152" i="3"/>
  <c r="N2152" i="3"/>
  <c r="L2151" i="3"/>
  <c r="N2151" i="3"/>
  <c r="L2150" i="3"/>
  <c r="N2150" i="3"/>
  <c r="K750" i="2"/>
  <c r="L750" i="2" s="1"/>
  <c r="N750" i="2"/>
  <c r="S750" i="2"/>
  <c r="L2149" i="3"/>
  <c r="N2149" i="3"/>
  <c r="L2148" i="3"/>
  <c r="N2148" i="3"/>
  <c r="L2147" i="3"/>
  <c r="N2147" i="3"/>
  <c r="L2146" i="3"/>
  <c r="N2146" i="3"/>
  <c r="L2145" i="3"/>
  <c r="N2145" i="3"/>
  <c r="K749" i="2"/>
  <c r="N749" i="2"/>
  <c r="S749" i="2"/>
  <c r="L2144" i="3"/>
  <c r="N2144" i="3"/>
  <c r="L2143" i="3"/>
  <c r="N2143" i="3"/>
  <c r="L2142" i="3"/>
  <c r="N2142" i="3"/>
  <c r="L2141" i="3"/>
  <c r="N2141" i="3"/>
  <c r="K748" i="2"/>
  <c r="M748" i="2" s="1"/>
  <c r="N748" i="2"/>
  <c r="S748" i="2"/>
  <c r="L2140" i="3"/>
  <c r="N2140" i="3"/>
  <c r="L2139" i="3"/>
  <c r="N2139" i="3"/>
  <c r="K747" i="2"/>
  <c r="M747" i="2"/>
  <c r="N747" i="2"/>
  <c r="S747" i="2"/>
  <c r="L2138" i="3"/>
  <c r="N2138" i="3"/>
  <c r="L2137" i="3"/>
  <c r="N2137" i="3"/>
  <c r="L2136" i="3"/>
  <c r="N2136" i="3"/>
  <c r="L2135" i="3"/>
  <c r="N2135" i="3"/>
  <c r="L2134" i="3"/>
  <c r="N2134" i="3"/>
  <c r="K746" i="2"/>
  <c r="M746" i="2" s="1"/>
  <c r="N746" i="2"/>
  <c r="S746" i="2"/>
  <c r="L2133" i="3"/>
  <c r="N2133" i="3"/>
  <c r="L144" i="5"/>
  <c r="K745" i="2"/>
  <c r="M745" i="2"/>
  <c r="N745" i="2"/>
  <c r="S745" i="2"/>
  <c r="L2132" i="3"/>
  <c r="N2132" i="3"/>
  <c r="L2131" i="3"/>
  <c r="N2131" i="3"/>
  <c r="L2130" i="3"/>
  <c r="N2130" i="3"/>
  <c r="L2129" i="3"/>
  <c r="N2129" i="3"/>
  <c r="K744" i="2"/>
  <c r="N744" i="2"/>
  <c r="L744" i="2" s="1"/>
  <c r="S744" i="2"/>
  <c r="L2128" i="3"/>
  <c r="N2128" i="3"/>
  <c r="L2127" i="3"/>
  <c r="N2127" i="3"/>
  <c r="L2126" i="3"/>
  <c r="N2126" i="3"/>
  <c r="L2125" i="3"/>
  <c r="N2125" i="3"/>
  <c r="L2124" i="3"/>
  <c r="N2124" i="3"/>
  <c r="K743" i="2"/>
  <c r="M743" i="2" s="1"/>
  <c r="N743" i="2"/>
  <c r="S743" i="2"/>
  <c r="L2123" i="3"/>
  <c r="N2123" i="3"/>
  <c r="L2122" i="3"/>
  <c r="N2122" i="3"/>
  <c r="L2121" i="3"/>
  <c r="N2121" i="3"/>
  <c r="L2120" i="3"/>
  <c r="N2120" i="3"/>
  <c r="L2119" i="3"/>
  <c r="N2119" i="3"/>
  <c r="L2118" i="3"/>
  <c r="N2118" i="3"/>
  <c r="L2117" i="3"/>
  <c r="N2117" i="3"/>
  <c r="L2116" i="3"/>
  <c r="N2116" i="3"/>
  <c r="K742" i="2"/>
  <c r="M742" i="2" s="1"/>
  <c r="N742" i="2"/>
  <c r="L742" i="2" s="1"/>
  <c r="S742" i="2"/>
  <c r="L2115" i="3"/>
  <c r="N2115" i="3"/>
  <c r="K741" i="2"/>
  <c r="N741" i="2"/>
  <c r="S741" i="2"/>
  <c r="L2114" i="3"/>
  <c r="N2114" i="3"/>
  <c r="L2113" i="3"/>
  <c r="N2113" i="3"/>
  <c r="K740" i="2"/>
  <c r="N740" i="2"/>
  <c r="L740" i="2" s="1"/>
  <c r="S740" i="2"/>
  <c r="L2112" i="3"/>
  <c r="N2112" i="3"/>
  <c r="L143" i="5"/>
  <c r="K739" i="2"/>
  <c r="M739" i="2" s="1"/>
  <c r="N739" i="2"/>
  <c r="S739" i="2"/>
  <c r="L2111" i="3"/>
  <c r="N2111" i="3"/>
  <c r="L2110" i="3"/>
  <c r="N2110" i="3"/>
  <c r="L2109" i="3"/>
  <c r="N2109" i="3"/>
  <c r="L2108" i="3"/>
  <c r="N2108" i="3"/>
  <c r="L136" i="4"/>
  <c r="M136" i="4"/>
  <c r="O136" i="4" s="1"/>
  <c r="N136" i="4"/>
  <c r="K738" i="2"/>
  <c r="N738" i="2"/>
  <c r="L738" i="2" s="1"/>
  <c r="S738" i="2"/>
  <c r="L135" i="4"/>
  <c r="M135" i="4"/>
  <c r="O135" i="4" s="1"/>
  <c r="N135" i="4"/>
  <c r="L2107" i="3"/>
  <c r="N2107" i="3"/>
  <c r="L2106" i="3"/>
  <c r="N2106" i="3"/>
  <c r="K737" i="2"/>
  <c r="N737" i="2"/>
  <c r="L737" i="2" s="1"/>
  <c r="S737" i="2"/>
  <c r="L2105" i="3"/>
  <c r="N2105" i="3"/>
  <c r="L2104" i="3"/>
  <c r="N2104" i="3"/>
  <c r="L2103" i="3"/>
  <c r="N2103" i="3"/>
  <c r="K736" i="2"/>
  <c r="M736" i="2" s="1"/>
  <c r="N736" i="2"/>
  <c r="S736" i="2"/>
  <c r="L2102" i="3"/>
  <c r="N2102" i="3"/>
  <c r="K735" i="2"/>
  <c r="M735" i="2" s="1"/>
  <c r="N735" i="2"/>
  <c r="S735" i="2"/>
  <c r="L2101" i="3"/>
  <c r="N2101" i="3"/>
  <c r="L142" i="5"/>
  <c r="K734" i="2"/>
  <c r="M734" i="2" s="1"/>
  <c r="N734" i="2"/>
  <c r="L734" i="2" s="1"/>
  <c r="S734" i="2"/>
  <c r="L2100" i="3"/>
  <c r="N2100" i="3"/>
  <c r="L2099" i="3"/>
  <c r="N2099" i="3"/>
  <c r="L2098" i="3"/>
  <c r="N2098" i="3"/>
  <c r="L2097" i="3"/>
  <c r="N2097" i="3"/>
  <c r="K733" i="2"/>
  <c r="L733" i="2" s="1"/>
  <c r="N733" i="2"/>
  <c r="S733" i="2"/>
  <c r="L2096" i="3"/>
  <c r="N2096" i="3"/>
  <c r="L2095" i="3"/>
  <c r="N2095" i="3"/>
  <c r="L2094" i="3"/>
  <c r="N2094" i="3"/>
  <c r="L2093" i="3"/>
  <c r="N2093" i="3"/>
  <c r="K732" i="2"/>
  <c r="M732" i="2" s="1"/>
  <c r="N732" i="2"/>
  <c r="L732" i="2" s="1"/>
  <c r="S732" i="2"/>
  <c r="L134" i="4"/>
  <c r="M134" i="4"/>
  <c r="O134" i="4"/>
  <c r="N134" i="4"/>
  <c r="L2092" i="3"/>
  <c r="N2092" i="3"/>
  <c r="M42" i="6"/>
  <c r="L141" i="5"/>
  <c r="K731" i="2"/>
  <c r="M731" i="2" s="1"/>
  <c r="N731" i="2"/>
  <c r="S731" i="2"/>
  <c r="L2091" i="3"/>
  <c r="N2091" i="3"/>
  <c r="K730" i="2"/>
  <c r="M730" i="2" s="1"/>
  <c r="N730" i="2"/>
  <c r="S730" i="2"/>
  <c r="L2090" i="3"/>
  <c r="N2090" i="3"/>
  <c r="L2089" i="3"/>
  <c r="N2089" i="3"/>
  <c r="K729" i="2"/>
  <c r="M729" i="2" s="1"/>
  <c r="N729" i="2"/>
  <c r="S729" i="2"/>
  <c r="L2088" i="3"/>
  <c r="N2088" i="3"/>
  <c r="L140" i="5"/>
  <c r="K728" i="2"/>
  <c r="M728" i="2" s="1"/>
  <c r="N728" i="2"/>
  <c r="S728" i="2"/>
  <c r="L2087" i="3"/>
  <c r="N2087" i="3"/>
  <c r="L2086" i="3"/>
  <c r="N2086" i="3"/>
  <c r="L2085" i="3"/>
  <c r="N2085" i="3"/>
  <c r="L2084" i="3"/>
  <c r="N2084" i="3"/>
  <c r="L2083" i="3"/>
  <c r="N2083" i="3"/>
  <c r="L2082" i="3"/>
  <c r="N2082" i="3"/>
  <c r="K727" i="2"/>
  <c r="N727" i="2"/>
  <c r="L727" i="2" s="1"/>
  <c r="S727" i="2"/>
  <c r="L2081" i="3"/>
  <c r="N2081" i="3"/>
  <c r="L2080" i="3"/>
  <c r="N2080" i="3"/>
  <c r="L2079" i="3"/>
  <c r="N2079" i="3"/>
  <c r="L2078" i="3"/>
  <c r="N2078" i="3"/>
  <c r="K726" i="2"/>
  <c r="M726" i="2" s="1"/>
  <c r="N726" i="2"/>
  <c r="S726" i="2"/>
  <c r="L2077" i="3"/>
  <c r="N2077" i="3"/>
  <c r="L133" i="4"/>
  <c r="M133" i="4"/>
  <c r="O133" i="4" s="1"/>
  <c r="N133" i="4"/>
  <c r="L2076" i="3"/>
  <c r="N2076" i="3"/>
  <c r="L2075" i="3"/>
  <c r="N2075" i="3"/>
  <c r="L2074" i="3"/>
  <c r="N2074" i="3"/>
  <c r="L2072" i="3"/>
  <c r="N2072" i="3"/>
  <c r="L2071" i="3"/>
  <c r="N2071" i="3"/>
  <c r="L2070" i="3"/>
  <c r="N2070" i="3"/>
  <c r="L2069" i="3"/>
  <c r="N2069" i="3"/>
  <c r="K724" i="2"/>
  <c r="N724" i="2"/>
  <c r="S724" i="2"/>
  <c r="L2068" i="3"/>
  <c r="N2068" i="3"/>
  <c r="K723" i="2"/>
  <c r="M723" i="2" s="1"/>
  <c r="N723" i="2"/>
  <c r="S723" i="2"/>
  <c r="L2067" i="3"/>
  <c r="N2067" i="3"/>
  <c r="L139" i="5"/>
  <c r="K725" i="2"/>
  <c r="M725" i="2" s="1"/>
  <c r="N725" i="2"/>
  <c r="L725" i="2" s="1"/>
  <c r="S725" i="2"/>
  <c r="L2073" i="3"/>
  <c r="N2073" i="3"/>
  <c r="L2066" i="3"/>
  <c r="N2066" i="3"/>
  <c r="L2065" i="3"/>
  <c r="N2065" i="3"/>
  <c r="K722" i="2"/>
  <c r="L722" i="2" s="1"/>
  <c r="N722" i="2"/>
  <c r="S722" i="2"/>
  <c r="L2064" i="3"/>
  <c r="N2064" i="3"/>
  <c r="L2063" i="3"/>
  <c r="N2063" i="3"/>
  <c r="L2062" i="3"/>
  <c r="N2062" i="3"/>
  <c r="L2061" i="3"/>
  <c r="N2061" i="3"/>
  <c r="L2060" i="3"/>
  <c r="N2060" i="3"/>
  <c r="L2059" i="3"/>
  <c r="N2059" i="3"/>
  <c r="L2058" i="3"/>
  <c r="N2058" i="3"/>
  <c r="L2057" i="3"/>
  <c r="N2057" i="3"/>
  <c r="L2056" i="3"/>
  <c r="N2056" i="3"/>
  <c r="L2055" i="3"/>
  <c r="N2055" i="3"/>
  <c r="L2054" i="3"/>
  <c r="N2054" i="3"/>
  <c r="L2053" i="3"/>
  <c r="N2053" i="3"/>
  <c r="K721" i="2"/>
  <c r="N721" i="2"/>
  <c r="S721" i="2"/>
  <c r="L2052" i="3"/>
  <c r="N2052" i="3"/>
  <c r="L2051" i="3"/>
  <c r="N2051" i="3"/>
  <c r="L138" i="5"/>
  <c r="K720" i="2"/>
  <c r="N720" i="2"/>
  <c r="S720" i="2"/>
  <c r="L2050" i="3"/>
  <c r="N2050" i="3"/>
  <c r="L2049" i="3"/>
  <c r="N2049" i="3"/>
  <c r="L2048" i="3"/>
  <c r="N2048" i="3"/>
  <c r="L2047" i="3"/>
  <c r="N2047" i="3"/>
  <c r="K719" i="2"/>
  <c r="M719" i="2" s="1"/>
  <c r="N719" i="2"/>
  <c r="S719" i="2"/>
  <c r="L2046" i="3"/>
  <c r="N2046" i="3"/>
  <c r="L2045" i="3"/>
  <c r="N2045" i="3"/>
  <c r="L2044" i="3"/>
  <c r="N2044" i="3"/>
  <c r="L2043" i="3"/>
  <c r="N2043" i="3"/>
  <c r="L2042" i="3"/>
  <c r="N2042" i="3"/>
  <c r="L2041" i="3"/>
  <c r="N2041" i="3"/>
  <c r="K718" i="2"/>
  <c r="M718" i="2" s="1"/>
  <c r="N718" i="2"/>
  <c r="L718" i="2" s="1"/>
  <c r="S718" i="2"/>
  <c r="L2040" i="3"/>
  <c r="N2040" i="3"/>
  <c r="L132" i="4"/>
  <c r="M132" i="4"/>
  <c r="O132" i="4" s="1"/>
  <c r="N132" i="4"/>
  <c r="L2039" i="3"/>
  <c r="N2039" i="3"/>
  <c r="M41" i="6"/>
  <c r="K717" i="2"/>
  <c r="N717" i="2"/>
  <c r="S717" i="2"/>
  <c r="L2038" i="3"/>
  <c r="N2038" i="3"/>
  <c r="L2037" i="3"/>
  <c r="N2037" i="3"/>
  <c r="K716" i="2"/>
  <c r="N716" i="2"/>
  <c r="S716" i="2"/>
  <c r="L2036" i="3"/>
  <c r="N2036" i="3"/>
  <c r="M717" i="2"/>
  <c r="L2035" i="3"/>
  <c r="N2035" i="3"/>
  <c r="L137" i="5"/>
  <c r="K715" i="2"/>
  <c r="N715" i="2"/>
  <c r="S715" i="2"/>
  <c r="L2034" i="3"/>
  <c r="N2034" i="3"/>
  <c r="L2033" i="3"/>
  <c r="N2033" i="3"/>
  <c r="L2032" i="3"/>
  <c r="N2032" i="3"/>
  <c r="L2031" i="3"/>
  <c r="N2031" i="3"/>
  <c r="L2030" i="3"/>
  <c r="N2030" i="3"/>
  <c r="K714" i="2"/>
  <c r="M714" i="2" s="1"/>
  <c r="N714" i="2"/>
  <c r="L714" i="2" s="1"/>
  <c r="S714" i="2"/>
  <c r="L2029" i="3"/>
  <c r="N2029" i="3"/>
  <c r="L2028" i="3"/>
  <c r="N2028" i="3"/>
  <c r="L2027" i="3"/>
  <c r="N2027" i="3"/>
  <c r="L2026" i="3"/>
  <c r="N2026" i="3"/>
  <c r="K713" i="2"/>
  <c r="M713" i="2" s="1"/>
  <c r="N713" i="2"/>
  <c r="S713" i="2"/>
  <c r="L2025" i="3"/>
  <c r="N2025" i="3"/>
  <c r="L131" i="4"/>
  <c r="M131" i="4"/>
  <c r="O131" i="4" s="1"/>
  <c r="N131" i="4"/>
  <c r="L2024" i="3"/>
  <c r="N2024" i="3"/>
  <c r="K712" i="2"/>
  <c r="M712" i="2" s="1"/>
  <c r="N712" i="2"/>
  <c r="S712" i="2"/>
  <c r="L2023" i="3"/>
  <c r="N2023" i="3"/>
  <c r="L2022" i="3"/>
  <c r="N2022" i="3"/>
  <c r="L2021" i="3"/>
  <c r="N2021" i="3"/>
  <c r="K711" i="2"/>
  <c r="M711" i="2"/>
  <c r="N711" i="2"/>
  <c r="S711" i="2"/>
  <c r="L2020" i="3"/>
  <c r="N2020" i="3"/>
  <c r="K710" i="2"/>
  <c r="M710" i="2" s="1"/>
  <c r="N710" i="2"/>
  <c r="L710" i="2" s="1"/>
  <c r="S710" i="2"/>
  <c r="L2019" i="3"/>
  <c r="N2019" i="3"/>
  <c r="L2018" i="3"/>
  <c r="N2018" i="3"/>
  <c r="L2017" i="3"/>
  <c r="N2017" i="3"/>
  <c r="L136" i="5"/>
  <c r="K709" i="2"/>
  <c r="N709" i="2"/>
  <c r="L709" i="2" s="1"/>
  <c r="S709" i="2"/>
  <c r="L2016" i="3"/>
  <c r="N2016" i="3"/>
  <c r="L2015" i="3"/>
  <c r="N2015" i="3"/>
  <c r="L2014" i="3"/>
  <c r="N2014" i="3"/>
  <c r="K708" i="2"/>
  <c r="N708" i="2"/>
  <c r="S708" i="2"/>
  <c r="L2013" i="3"/>
  <c r="N2013" i="3"/>
  <c r="L2012" i="3"/>
  <c r="N2012" i="3"/>
  <c r="L2011" i="3"/>
  <c r="N2011" i="3"/>
  <c r="L2010" i="3"/>
  <c r="N2010" i="3"/>
  <c r="L2009" i="3"/>
  <c r="N2009" i="3"/>
  <c r="L2008" i="3"/>
  <c r="N2008" i="3"/>
  <c r="L2007" i="3"/>
  <c r="N2007" i="3"/>
  <c r="K707" i="2"/>
  <c r="M707" i="2" s="1"/>
  <c r="N707" i="2"/>
  <c r="L707" i="2" s="1"/>
  <c r="S707" i="2"/>
  <c r="L2006" i="3"/>
  <c r="N2006" i="3"/>
  <c r="L130" i="4"/>
  <c r="M130" i="4"/>
  <c r="O130" i="4" s="1"/>
  <c r="N130" i="4"/>
  <c r="L129" i="4"/>
  <c r="M129" i="4"/>
  <c r="O129" i="4" s="1"/>
  <c r="N129" i="4"/>
  <c r="L2005" i="3"/>
  <c r="N2005" i="3"/>
  <c r="K706" i="2"/>
  <c r="N706" i="2"/>
  <c r="S706" i="2"/>
  <c r="L2004" i="3"/>
  <c r="N2004" i="3"/>
  <c r="L128" i="4"/>
  <c r="M128" i="4"/>
  <c r="O128" i="4" s="1"/>
  <c r="N128" i="4"/>
  <c r="K705" i="2"/>
  <c r="M705" i="2" s="1"/>
  <c r="N705" i="2"/>
  <c r="S705" i="2"/>
  <c r="L127" i="4"/>
  <c r="M127" i="4"/>
  <c r="O127" i="4" s="1"/>
  <c r="N127" i="4"/>
  <c r="L2003" i="3"/>
  <c r="N2003" i="3"/>
  <c r="L2002" i="3"/>
  <c r="N2002" i="3"/>
  <c r="L2001" i="3"/>
  <c r="N2001" i="3"/>
  <c r="L135" i="5"/>
  <c r="K704" i="2"/>
  <c r="M704" i="2" s="1"/>
  <c r="N704" i="2"/>
  <c r="L704" i="2" s="1"/>
  <c r="S704" i="2"/>
  <c r="L2000" i="3"/>
  <c r="N2000" i="3"/>
  <c r="L1999" i="3"/>
  <c r="N1999" i="3"/>
  <c r="K703" i="2"/>
  <c r="M703" i="2" s="1"/>
  <c r="N703" i="2"/>
  <c r="S703" i="2"/>
  <c r="L1998" i="3"/>
  <c r="N1998" i="3"/>
  <c r="L1997" i="3"/>
  <c r="N1997" i="3"/>
  <c r="K702" i="2"/>
  <c r="N702" i="2"/>
  <c r="L702" i="2" s="1"/>
  <c r="S702" i="2"/>
  <c r="L1996" i="3"/>
  <c r="N1996" i="3"/>
  <c r="K701" i="2"/>
  <c r="N701" i="2"/>
  <c r="S701" i="2"/>
  <c r="L1995" i="3"/>
  <c r="N1995" i="3"/>
  <c r="L1994" i="3"/>
  <c r="N1994" i="3"/>
  <c r="L134" i="5"/>
  <c r="K700" i="2"/>
  <c r="L700" i="2" s="1"/>
  <c r="N700" i="2"/>
  <c r="S700" i="2"/>
  <c r="L1993" i="3"/>
  <c r="N1993" i="3"/>
  <c r="L1992" i="3"/>
  <c r="N1992" i="3"/>
  <c r="L1991" i="3"/>
  <c r="N1991" i="3"/>
  <c r="L1990" i="3"/>
  <c r="N1990" i="3"/>
  <c r="L1989" i="3"/>
  <c r="N1989" i="3"/>
  <c r="K699" i="2"/>
  <c r="M699" i="2" s="1"/>
  <c r="N699" i="2"/>
  <c r="L699" i="2" s="1"/>
  <c r="S699" i="2"/>
  <c r="L1988" i="3"/>
  <c r="N1988" i="3"/>
  <c r="L1987" i="3"/>
  <c r="N1987" i="3"/>
  <c r="L1986" i="3"/>
  <c r="N1986" i="3"/>
  <c r="L1985" i="3"/>
  <c r="N1985" i="3"/>
  <c r="L1984" i="3"/>
  <c r="N1984" i="3"/>
  <c r="K698" i="2"/>
  <c r="N698" i="2"/>
  <c r="S698" i="2"/>
  <c r="L1983" i="3"/>
  <c r="N1983" i="3"/>
  <c r="L1982" i="3"/>
  <c r="N1982" i="3"/>
  <c r="L1981" i="3"/>
  <c r="N1981" i="3"/>
  <c r="K697" i="2"/>
  <c r="M697" i="2" s="1"/>
  <c r="N697" i="2"/>
  <c r="L697" i="2" s="1"/>
  <c r="S697" i="2"/>
  <c r="L1980" i="3"/>
  <c r="N1980" i="3"/>
  <c r="L1979" i="3"/>
  <c r="N1979" i="3"/>
  <c r="L1978" i="3"/>
  <c r="N1978" i="3"/>
  <c r="K696" i="2"/>
  <c r="M696" i="2" s="1"/>
  <c r="N696" i="2"/>
  <c r="S696" i="2"/>
  <c r="L1977" i="3"/>
  <c r="N1977" i="3"/>
  <c r="L1976" i="3"/>
  <c r="N1976" i="3"/>
  <c r="L1975" i="3"/>
  <c r="N1975" i="3"/>
  <c r="M40" i="6"/>
  <c r="K695" i="2"/>
  <c r="M695" i="2" s="1"/>
  <c r="N695" i="2"/>
  <c r="S695" i="2"/>
  <c r="L126" i="4"/>
  <c r="M126" i="4"/>
  <c r="O126" i="4" s="1"/>
  <c r="N126" i="4"/>
  <c r="L1974" i="3"/>
  <c r="N1974" i="3"/>
  <c r="L1973" i="3"/>
  <c r="N1973" i="3"/>
  <c r="L125" i="4"/>
  <c r="M125" i="4"/>
  <c r="O125" i="4" s="1"/>
  <c r="N125" i="4"/>
  <c r="L1972" i="3"/>
  <c r="N1972" i="3"/>
  <c r="L1971" i="3"/>
  <c r="N1971" i="3"/>
  <c r="K694" i="2"/>
  <c r="M694" i="2" s="1"/>
  <c r="N694" i="2"/>
  <c r="L694" i="2" s="1"/>
  <c r="S694" i="2"/>
  <c r="L1970" i="3"/>
  <c r="N1970" i="3"/>
  <c r="L133" i="5"/>
  <c r="K693" i="2"/>
  <c r="M693" i="2" s="1"/>
  <c r="N693" i="2"/>
  <c r="L693" i="2" s="1"/>
  <c r="S693" i="2"/>
  <c r="L1969" i="3"/>
  <c r="N1969" i="3"/>
  <c r="L1968" i="3"/>
  <c r="N1968" i="3"/>
  <c r="K692" i="2"/>
  <c r="N692" i="2"/>
  <c r="S692" i="2"/>
  <c r="L1967" i="3"/>
  <c r="N1967" i="3"/>
  <c r="L1966" i="3"/>
  <c r="N1966" i="3"/>
  <c r="L1965" i="3"/>
  <c r="N1965" i="3"/>
  <c r="L1964" i="3"/>
  <c r="N1964" i="3"/>
  <c r="L1963" i="3"/>
  <c r="N1963" i="3"/>
  <c r="L1962" i="3"/>
  <c r="N1962" i="3"/>
  <c r="L1961" i="3"/>
  <c r="N1961" i="3"/>
  <c r="K691" i="2"/>
  <c r="M691" i="2" s="1"/>
  <c r="N691" i="2"/>
  <c r="L691" i="2" s="1"/>
  <c r="S691" i="2"/>
  <c r="L1960" i="3"/>
  <c r="N1960" i="3"/>
  <c r="L1959" i="3"/>
  <c r="N1959" i="3"/>
  <c r="L1958" i="3"/>
  <c r="N1958" i="3"/>
  <c r="L1957" i="3"/>
  <c r="N1957" i="3"/>
  <c r="L1956" i="3"/>
  <c r="N1956" i="3"/>
  <c r="L1955" i="3"/>
  <c r="N1955" i="3"/>
  <c r="L1954" i="3"/>
  <c r="N1954" i="3"/>
  <c r="L1953" i="3"/>
  <c r="N1953" i="3"/>
  <c r="L1952" i="3"/>
  <c r="N1952" i="3"/>
  <c r="K690" i="2"/>
  <c r="M690" i="2" s="1"/>
  <c r="N690" i="2"/>
  <c r="S690" i="2"/>
  <c r="L1951" i="3"/>
  <c r="N1951" i="3"/>
  <c r="L1950" i="3"/>
  <c r="N1950" i="3"/>
  <c r="K689" i="2"/>
  <c r="M689" i="2" s="1"/>
  <c r="N689" i="2"/>
  <c r="S689" i="2"/>
  <c r="L1949" i="3"/>
  <c r="N1949" i="3"/>
  <c r="L1948" i="3"/>
  <c r="N1948" i="3"/>
  <c r="K688" i="2"/>
  <c r="N688" i="2"/>
  <c r="S688" i="2"/>
  <c r="L1947" i="3"/>
  <c r="N1947" i="3"/>
  <c r="L1946" i="3"/>
  <c r="N1946" i="3"/>
  <c r="L1945" i="3"/>
  <c r="N1945" i="3"/>
  <c r="L1944" i="3"/>
  <c r="N1944" i="3"/>
  <c r="L1943" i="3"/>
  <c r="N1943" i="3"/>
  <c r="L132" i="5"/>
  <c r="K687" i="2"/>
  <c r="M687" i="2" s="1"/>
  <c r="N687" i="2"/>
  <c r="S687" i="2"/>
  <c r="L1942" i="3"/>
  <c r="N1942" i="3"/>
  <c r="L1941" i="3"/>
  <c r="N1941" i="3"/>
  <c r="L1940" i="3"/>
  <c r="N1940" i="3"/>
  <c r="K686" i="2"/>
  <c r="M686" i="2" s="1"/>
  <c r="N686" i="2"/>
  <c r="S686" i="2"/>
  <c r="L1939" i="3"/>
  <c r="N1939" i="3"/>
  <c r="L1938" i="3"/>
  <c r="N1938" i="3"/>
  <c r="L1937" i="3"/>
  <c r="N1937" i="3"/>
  <c r="L1936" i="3"/>
  <c r="N1936" i="3"/>
  <c r="K685" i="2"/>
  <c r="N685" i="2"/>
  <c r="S685" i="2"/>
  <c r="L1935" i="3"/>
  <c r="N1935" i="3"/>
  <c r="K684" i="2"/>
  <c r="M684" i="2" s="1"/>
  <c r="N684" i="2"/>
  <c r="L684" i="2" s="1"/>
  <c r="S684" i="2"/>
  <c r="L1934" i="3"/>
  <c r="N1934" i="3"/>
  <c r="L1933" i="3"/>
  <c r="N1933" i="3"/>
  <c r="L1932" i="3"/>
  <c r="N1932" i="3"/>
  <c r="K683" i="2"/>
  <c r="M683" i="2" s="1"/>
  <c r="N683" i="2"/>
  <c r="S683" i="2"/>
  <c r="L1931" i="3"/>
  <c r="N1931" i="3"/>
  <c r="L1930" i="3"/>
  <c r="N1930" i="3"/>
  <c r="L1929" i="3"/>
  <c r="N1929" i="3"/>
  <c r="L1928" i="3"/>
  <c r="N1928" i="3"/>
  <c r="K682" i="2"/>
  <c r="N682" i="2"/>
  <c r="L682" i="2" s="1"/>
  <c r="S682" i="2"/>
  <c r="L1927" i="3"/>
  <c r="N1927" i="3"/>
  <c r="L1926" i="3"/>
  <c r="N1926" i="3"/>
  <c r="L1925" i="3"/>
  <c r="N1925" i="3"/>
  <c r="L1924" i="3"/>
  <c r="N1924" i="3"/>
  <c r="K681" i="2"/>
  <c r="M681" i="2" s="1"/>
  <c r="N681" i="2"/>
  <c r="S681" i="2"/>
  <c r="L1923" i="3"/>
  <c r="N1923" i="3"/>
  <c r="L1922" i="3"/>
  <c r="N1922" i="3"/>
  <c r="L1921" i="3"/>
  <c r="N1921" i="3"/>
  <c r="L131" i="5"/>
  <c r="K680" i="2"/>
  <c r="M680" i="2" s="1"/>
  <c r="N680" i="2"/>
  <c r="S680" i="2"/>
  <c r="L1920" i="3"/>
  <c r="N1920" i="3"/>
  <c r="K679" i="2"/>
  <c r="M679" i="2" s="1"/>
  <c r="N679" i="2"/>
  <c r="L679" i="2" s="1"/>
  <c r="S679" i="2"/>
  <c r="L1919" i="3"/>
  <c r="N1919" i="3"/>
  <c r="L1918" i="3"/>
  <c r="N1918" i="3"/>
  <c r="L1917" i="3"/>
  <c r="N1917" i="3"/>
  <c r="L1916" i="3"/>
  <c r="N1916" i="3"/>
  <c r="K678" i="2"/>
  <c r="M678" i="2" s="1"/>
  <c r="N678" i="2"/>
  <c r="S678" i="2"/>
  <c r="L1915" i="3"/>
  <c r="N1915" i="3"/>
  <c r="L124" i="4"/>
  <c r="M124" i="4"/>
  <c r="O124" i="4" s="1"/>
  <c r="N124" i="4"/>
  <c r="L123" i="4"/>
  <c r="M123" i="4"/>
  <c r="O123" i="4" s="1"/>
  <c r="N123" i="4"/>
  <c r="L1914" i="3"/>
  <c r="N1914" i="3"/>
  <c r="L1913" i="3"/>
  <c r="N1913" i="3"/>
  <c r="K677" i="2"/>
  <c r="M677" i="2" s="1"/>
  <c r="N677" i="2"/>
  <c r="L677" i="2" s="1"/>
  <c r="S677" i="2"/>
  <c r="L1912" i="3"/>
  <c r="N1912" i="3"/>
  <c r="L130" i="5"/>
  <c r="K676" i="2"/>
  <c r="N676" i="2"/>
  <c r="S676" i="2"/>
  <c r="L1911" i="3"/>
  <c r="N1911" i="3"/>
  <c r="K675" i="2"/>
  <c r="N675" i="2"/>
  <c r="S675" i="2"/>
  <c r="L1910" i="3"/>
  <c r="N1910" i="3"/>
  <c r="L1909" i="3"/>
  <c r="N1909" i="3"/>
  <c r="L1908" i="3"/>
  <c r="N1908" i="3"/>
  <c r="L1907" i="3"/>
  <c r="N1907" i="3"/>
  <c r="L1906" i="3"/>
  <c r="N1906" i="3"/>
  <c r="L1905" i="3"/>
  <c r="N1905" i="3"/>
  <c r="L1904" i="3"/>
  <c r="N1904" i="3"/>
  <c r="L1903" i="3"/>
  <c r="N1903" i="3"/>
  <c r="L1902" i="3"/>
  <c r="N1902" i="3"/>
  <c r="K674" i="2"/>
  <c r="M674" i="2" s="1"/>
  <c r="N674" i="2"/>
  <c r="S674" i="2"/>
  <c r="L1901" i="3"/>
  <c r="N1901" i="3"/>
  <c r="K673" i="2"/>
  <c r="M673" i="2" s="1"/>
  <c r="N673" i="2"/>
  <c r="S673" i="2"/>
  <c r="L1900" i="3"/>
  <c r="N1900" i="3"/>
  <c r="K672" i="2"/>
  <c r="M672" i="2" s="1"/>
  <c r="N672" i="2"/>
  <c r="L672" i="2" s="1"/>
  <c r="S672" i="2"/>
  <c r="L1899" i="3"/>
  <c r="N1899" i="3"/>
  <c r="L1898" i="3"/>
  <c r="N1898" i="3"/>
  <c r="L1897" i="3"/>
  <c r="N1897" i="3"/>
  <c r="L1896" i="3"/>
  <c r="N1896" i="3"/>
  <c r="L1895" i="3"/>
  <c r="N1895" i="3"/>
  <c r="L129" i="5"/>
  <c r="K671" i="2"/>
  <c r="M671" i="2" s="1"/>
  <c r="N671" i="2"/>
  <c r="L671" i="2" s="1"/>
  <c r="S671" i="2"/>
  <c r="L1894" i="3"/>
  <c r="N1894" i="3"/>
  <c r="L1893" i="3"/>
  <c r="N1893" i="3"/>
  <c r="L122" i="4"/>
  <c r="M122" i="4"/>
  <c r="O122" i="4" s="1"/>
  <c r="N122" i="4"/>
  <c r="L1892" i="3"/>
  <c r="N1892" i="3"/>
  <c r="L1891" i="3"/>
  <c r="N1891" i="3"/>
  <c r="L1890" i="3"/>
  <c r="N1890" i="3"/>
  <c r="L1889" i="3"/>
  <c r="N1889" i="3"/>
  <c r="L1888" i="3"/>
  <c r="N1888" i="3"/>
  <c r="M39" i="6"/>
  <c r="K670" i="2"/>
  <c r="M670" i="2" s="1"/>
  <c r="N670" i="2"/>
  <c r="S670" i="2"/>
  <c r="L1887" i="3"/>
  <c r="N1887" i="3"/>
  <c r="K669" i="2"/>
  <c r="M669" i="2" s="1"/>
  <c r="N669" i="2"/>
  <c r="L669" i="2" s="1"/>
  <c r="S669" i="2"/>
  <c r="L1886" i="3"/>
  <c r="N1886" i="3"/>
  <c r="L1885" i="3"/>
  <c r="N1885" i="3"/>
  <c r="K668" i="2"/>
  <c r="N668" i="2"/>
  <c r="S668" i="2"/>
  <c r="L1884" i="3"/>
  <c r="N1884" i="3"/>
  <c r="L1883" i="3"/>
  <c r="N1883" i="3"/>
  <c r="L1882" i="3"/>
  <c r="N1882" i="3"/>
  <c r="L1881" i="3"/>
  <c r="N1881" i="3"/>
  <c r="L1880" i="3"/>
  <c r="N1880" i="3"/>
  <c r="K667" i="2"/>
  <c r="N667" i="2"/>
  <c r="S667" i="2"/>
  <c r="L1879" i="3"/>
  <c r="N1879" i="3"/>
  <c r="L1878" i="3"/>
  <c r="N1878" i="3"/>
  <c r="K666" i="2"/>
  <c r="M666" i="2" s="1"/>
  <c r="N666" i="2"/>
  <c r="S666" i="2"/>
  <c r="L1877" i="3"/>
  <c r="N1877" i="3"/>
  <c r="L1876" i="3"/>
  <c r="N1876" i="3"/>
  <c r="L128" i="5"/>
  <c r="K665" i="2"/>
  <c r="M665" i="2" s="1"/>
  <c r="N665" i="2"/>
  <c r="S665" i="2"/>
  <c r="L1875" i="3"/>
  <c r="N1875" i="3"/>
  <c r="L1874" i="3"/>
  <c r="N1874" i="3"/>
  <c r="L1873" i="3"/>
  <c r="N1873" i="3"/>
  <c r="L1872" i="3"/>
  <c r="N1872" i="3"/>
  <c r="L1871" i="3"/>
  <c r="N1871" i="3"/>
  <c r="L1870" i="3"/>
  <c r="N1870" i="3"/>
  <c r="L1869" i="3"/>
  <c r="N1869" i="3"/>
  <c r="L1868" i="3"/>
  <c r="N1868" i="3"/>
  <c r="L1867" i="3"/>
  <c r="N1867" i="3"/>
  <c r="K664" i="2"/>
  <c r="M664" i="2" s="1"/>
  <c r="N664" i="2"/>
  <c r="L664" i="2" s="1"/>
  <c r="S664" i="2"/>
  <c r="L1866" i="3"/>
  <c r="N1866" i="3"/>
  <c r="L1865" i="3"/>
  <c r="N1865" i="3"/>
  <c r="L1864" i="3"/>
  <c r="N1864" i="3"/>
  <c r="L1863" i="3"/>
  <c r="N1863" i="3"/>
  <c r="L1862" i="3"/>
  <c r="N1862" i="3"/>
  <c r="K663" i="2"/>
  <c r="M663" i="2" s="1"/>
  <c r="N663" i="2"/>
  <c r="S663" i="2"/>
  <c r="L1861" i="3"/>
  <c r="N1861" i="3"/>
  <c r="L121" i="4"/>
  <c r="M121" i="4"/>
  <c r="O121" i="4" s="1"/>
  <c r="N121" i="4"/>
  <c r="K662" i="2"/>
  <c r="M662" i="2" s="1"/>
  <c r="N662" i="2"/>
  <c r="S662" i="2"/>
  <c r="L1860" i="3"/>
  <c r="N1860" i="3"/>
  <c r="K661" i="2"/>
  <c r="M661" i="2" s="1"/>
  <c r="N661" i="2"/>
  <c r="S661" i="2"/>
  <c r="L1859" i="3"/>
  <c r="N1859" i="3"/>
  <c r="L1858" i="3"/>
  <c r="N1858" i="3"/>
  <c r="L127" i="5"/>
  <c r="K660" i="2"/>
  <c r="M660" i="2" s="1"/>
  <c r="N660" i="2"/>
  <c r="S660" i="2"/>
  <c r="L1857" i="3"/>
  <c r="N1857" i="3"/>
  <c r="L1856" i="3"/>
  <c r="N1856" i="3"/>
  <c r="L1855" i="3"/>
  <c r="N1855" i="3"/>
  <c r="L1854" i="3"/>
  <c r="N1854" i="3"/>
  <c r="K659" i="2"/>
  <c r="N659" i="2"/>
  <c r="S659" i="2"/>
  <c r="L1853" i="3"/>
  <c r="N1853" i="3"/>
  <c r="L1852" i="3"/>
  <c r="N1852" i="3"/>
  <c r="L1851" i="3"/>
  <c r="N1851" i="3"/>
  <c r="L1850" i="3"/>
  <c r="N1850" i="3"/>
  <c r="L1849" i="3"/>
  <c r="N1849" i="3"/>
  <c r="L1848" i="3"/>
  <c r="N1848" i="3"/>
  <c r="K658" i="2"/>
  <c r="M658" i="2" s="1"/>
  <c r="N658" i="2"/>
  <c r="S658" i="2"/>
  <c r="L1847" i="3"/>
  <c r="N1847" i="3"/>
  <c r="L1846" i="3"/>
  <c r="N1846" i="3"/>
  <c r="L1845" i="3"/>
  <c r="N1845" i="3"/>
  <c r="L1844" i="3"/>
  <c r="N1844" i="3"/>
  <c r="L1843" i="3"/>
  <c r="N1843" i="3"/>
  <c r="L1842" i="3"/>
  <c r="N1842" i="3"/>
  <c r="L1841" i="3"/>
  <c r="N1841" i="3"/>
  <c r="K657" i="2"/>
  <c r="M657" i="2" s="1"/>
  <c r="N657" i="2"/>
  <c r="S657" i="2"/>
  <c r="L1840" i="3"/>
  <c r="N1840" i="3"/>
  <c r="L120" i="4"/>
  <c r="M120" i="4"/>
  <c r="O120" i="4" s="1"/>
  <c r="N120" i="4"/>
  <c r="L119" i="4"/>
  <c r="M119" i="4"/>
  <c r="O119" i="4" s="1"/>
  <c r="N119" i="4"/>
  <c r="L1839" i="3"/>
  <c r="N1839" i="3"/>
  <c r="K656" i="2"/>
  <c r="M656" i="2" s="1"/>
  <c r="N656" i="2"/>
  <c r="S656" i="2"/>
  <c r="L1838" i="3"/>
  <c r="N1838" i="3"/>
  <c r="K655" i="2"/>
  <c r="M655" i="2" s="1"/>
  <c r="N655" i="2"/>
  <c r="S655" i="2"/>
  <c r="L1837" i="3"/>
  <c r="N1837" i="3"/>
  <c r="K654" i="2"/>
  <c r="N654" i="2"/>
  <c r="S654" i="2"/>
  <c r="L1836" i="3"/>
  <c r="N1836" i="3"/>
  <c r="L1835" i="3"/>
  <c r="N1835" i="3"/>
  <c r="L1829" i="3"/>
  <c r="N1829" i="3"/>
  <c r="L1832" i="3"/>
  <c r="N1832" i="3"/>
  <c r="L1831" i="3"/>
  <c r="N1831" i="3"/>
  <c r="K652" i="2"/>
  <c r="N652" i="2"/>
  <c r="S652" i="2"/>
  <c r="L1830" i="3"/>
  <c r="N1830" i="3"/>
  <c r="L1828" i="3"/>
  <c r="N1828" i="3"/>
  <c r="L1827" i="3"/>
  <c r="N1827" i="3"/>
  <c r="K651" i="2"/>
  <c r="N651" i="2"/>
  <c r="S651" i="2"/>
  <c r="L1826" i="3"/>
  <c r="N1826" i="3"/>
  <c r="L1834" i="3"/>
  <c r="N1834" i="3"/>
  <c r="L126" i="5"/>
  <c r="K653" i="2"/>
  <c r="M653" i="2" s="1"/>
  <c r="N653" i="2"/>
  <c r="L653" i="2" s="1"/>
  <c r="S653" i="2"/>
  <c r="L1833" i="3"/>
  <c r="N1833" i="3"/>
  <c r="L1825" i="3"/>
  <c r="N1825" i="3"/>
  <c r="L1824" i="3"/>
  <c r="N1824" i="3"/>
  <c r="K650" i="2"/>
  <c r="N650" i="2"/>
  <c r="S650" i="2"/>
  <c r="L1823" i="3"/>
  <c r="N1823" i="3"/>
  <c r="L1822" i="3"/>
  <c r="N1822" i="3"/>
  <c r="K649" i="2"/>
  <c r="M649" i="2" s="1"/>
  <c r="N649" i="2"/>
  <c r="S649" i="2"/>
  <c r="L1821" i="3"/>
  <c r="N1821" i="3"/>
  <c r="L1820" i="3"/>
  <c r="N1820" i="3"/>
  <c r="K648" i="2"/>
  <c r="N648" i="2"/>
  <c r="S648" i="2"/>
  <c r="L1819" i="3"/>
  <c r="N1819" i="3"/>
  <c r="K647" i="2"/>
  <c r="N647" i="2"/>
  <c r="S647" i="2"/>
  <c r="L1818" i="3"/>
  <c r="N1818" i="3"/>
  <c r="L125" i="5"/>
  <c r="K646" i="2"/>
  <c r="M646" i="2" s="1"/>
  <c r="N646" i="2"/>
  <c r="S646" i="2"/>
  <c r="L1817" i="3"/>
  <c r="N1817" i="3"/>
  <c r="L1816" i="3"/>
  <c r="N1816" i="3"/>
  <c r="L1815" i="3"/>
  <c r="N1815" i="3"/>
  <c r="L1814" i="3"/>
  <c r="N1814" i="3"/>
  <c r="L1813" i="3"/>
  <c r="N1813" i="3"/>
  <c r="L1812" i="3"/>
  <c r="N1812" i="3"/>
  <c r="K645" i="2"/>
  <c r="M645" i="2" s="1"/>
  <c r="N645" i="2"/>
  <c r="S645" i="2"/>
  <c r="L1811" i="3"/>
  <c r="N1811" i="3"/>
  <c r="L1810" i="3"/>
  <c r="N1810" i="3"/>
  <c r="L1809" i="3"/>
  <c r="N1809" i="3"/>
  <c r="K644" i="2"/>
  <c r="N644" i="2"/>
  <c r="S644" i="2"/>
  <c r="L1808" i="3"/>
  <c r="N1808" i="3"/>
  <c r="L1807" i="3"/>
  <c r="N1807" i="3"/>
  <c r="L1806" i="3"/>
  <c r="N1806" i="3"/>
  <c r="L1805" i="3"/>
  <c r="N1805" i="3"/>
  <c r="L1804" i="3"/>
  <c r="N1804" i="3"/>
  <c r="M38" i="6"/>
  <c r="K643" i="2"/>
  <c r="M643" i="2" s="1"/>
  <c r="N643" i="2"/>
  <c r="S643" i="2"/>
  <c r="L118" i="4"/>
  <c r="M118" i="4"/>
  <c r="O118" i="4" s="1"/>
  <c r="N118" i="4"/>
  <c r="L1803" i="3"/>
  <c r="N1803" i="3"/>
  <c r="L1802" i="3"/>
  <c r="N1802" i="3"/>
  <c r="L1801" i="3"/>
  <c r="N1801" i="3"/>
  <c r="K642" i="2"/>
  <c r="N642" i="2"/>
  <c r="S642" i="2"/>
  <c r="L1800" i="3"/>
  <c r="N1800" i="3"/>
  <c r="K641" i="2"/>
  <c r="N641" i="2"/>
  <c r="S641" i="2"/>
  <c r="L1799" i="3"/>
  <c r="N1799" i="3"/>
  <c r="L1798" i="3"/>
  <c r="N1798" i="3"/>
  <c r="L1797" i="3"/>
  <c r="N1797" i="3"/>
  <c r="L1796" i="3"/>
  <c r="N1796" i="3"/>
  <c r="L1795" i="3"/>
  <c r="N1795" i="3"/>
  <c r="L1794" i="3"/>
  <c r="N1794" i="3"/>
  <c r="L1793" i="3"/>
  <c r="N1793" i="3"/>
  <c r="L1792" i="3"/>
  <c r="N1792" i="3"/>
  <c r="L124" i="5"/>
  <c r="K640" i="2"/>
  <c r="L640" i="2" s="1"/>
  <c r="N640" i="2"/>
  <c r="S640" i="2"/>
  <c r="L1791" i="3"/>
  <c r="N1791" i="3"/>
  <c r="L1790" i="3"/>
  <c r="N1790" i="3"/>
  <c r="L1789" i="3"/>
  <c r="N1789" i="3"/>
  <c r="K639" i="2"/>
  <c r="M639" i="2" s="1"/>
  <c r="N639" i="2"/>
  <c r="S639" i="2"/>
  <c r="L1788" i="3"/>
  <c r="N1788" i="3"/>
  <c r="L1787" i="3"/>
  <c r="N1787" i="3"/>
  <c r="K638" i="2"/>
  <c r="L638" i="2" s="1"/>
  <c r="N638" i="2"/>
  <c r="S638" i="2"/>
  <c r="L117" i="4"/>
  <c r="M117" i="4"/>
  <c r="O117" i="4" s="1"/>
  <c r="N117" i="4"/>
  <c r="L1786" i="3"/>
  <c r="N1786" i="3"/>
  <c r="L123" i="5"/>
  <c r="K637" i="2"/>
  <c r="M637" i="2" s="1"/>
  <c r="N637" i="2"/>
  <c r="S637" i="2"/>
  <c r="L1785" i="3"/>
  <c r="N1785" i="3"/>
  <c r="L1784" i="3"/>
  <c r="N1784" i="3"/>
  <c r="L1783" i="3"/>
  <c r="N1783" i="3"/>
  <c r="L1782" i="3"/>
  <c r="N1782" i="3"/>
  <c r="L1781" i="3"/>
  <c r="N1781" i="3"/>
  <c r="L1780" i="3"/>
  <c r="N1780" i="3"/>
  <c r="L1779" i="3"/>
  <c r="N1779" i="3"/>
  <c r="K636" i="2"/>
  <c r="M636" i="2" s="1"/>
  <c r="N636" i="2"/>
  <c r="S636" i="2"/>
  <c r="L1778" i="3"/>
  <c r="N1778" i="3"/>
  <c r="L1777" i="3"/>
  <c r="N1777" i="3"/>
  <c r="L1776" i="3"/>
  <c r="N1776" i="3"/>
  <c r="K635" i="2"/>
  <c r="M635" i="2" s="1"/>
  <c r="N635" i="2"/>
  <c r="L635" i="2" s="1"/>
  <c r="S635" i="2"/>
  <c r="L1775" i="3"/>
  <c r="N1775" i="3"/>
  <c r="L1774" i="3"/>
  <c r="N1774" i="3"/>
  <c r="L1773" i="3"/>
  <c r="N1773" i="3"/>
  <c r="L1772" i="3"/>
  <c r="N1772" i="3"/>
  <c r="L1771" i="3"/>
  <c r="N1771" i="3"/>
  <c r="K634" i="2"/>
  <c r="N634" i="2"/>
  <c r="S634" i="2"/>
  <c r="L1770" i="3"/>
  <c r="N1770" i="3"/>
  <c r="K633" i="2"/>
  <c r="M633" i="2" s="1"/>
  <c r="N633" i="2"/>
  <c r="L633" i="2" s="1"/>
  <c r="S633" i="2"/>
  <c r="L1769" i="3"/>
  <c r="N1769" i="3"/>
  <c r="L1768" i="3"/>
  <c r="N1768" i="3"/>
  <c r="K632" i="2"/>
  <c r="N632" i="2"/>
  <c r="S632" i="2"/>
  <c r="L1767" i="3"/>
  <c r="N1767" i="3"/>
  <c r="L1766" i="3"/>
  <c r="N1766" i="3"/>
  <c r="L116" i="4"/>
  <c r="M116" i="4"/>
  <c r="O116" i="4" s="1"/>
  <c r="N116" i="4"/>
  <c r="L115" i="4"/>
  <c r="M115" i="4"/>
  <c r="O115" i="4" s="1"/>
  <c r="N115" i="4"/>
  <c r="L1765" i="3"/>
  <c r="N1765" i="3"/>
  <c r="L1764" i="3"/>
  <c r="N1764" i="3"/>
  <c r="L1763" i="3"/>
  <c r="N1763" i="3"/>
  <c r="L1762" i="3"/>
  <c r="N1762" i="3"/>
  <c r="L122" i="5"/>
  <c r="K631" i="2"/>
  <c r="M631" i="2" s="1"/>
  <c r="N631" i="2"/>
  <c r="S631" i="2"/>
  <c r="L1761" i="3"/>
  <c r="N1761" i="3"/>
  <c r="L1760" i="3"/>
  <c r="N1760" i="3"/>
  <c r="L1759" i="3"/>
  <c r="N1759" i="3"/>
  <c r="L1758" i="3"/>
  <c r="N1758" i="3"/>
  <c r="L1757" i="3"/>
  <c r="N1757" i="3"/>
  <c r="L1756" i="3"/>
  <c r="N1756" i="3"/>
  <c r="K630" i="2"/>
  <c r="M630" i="2" s="1"/>
  <c r="N630" i="2"/>
  <c r="L630" i="2" s="1"/>
  <c r="S630" i="2"/>
  <c r="L1755" i="3"/>
  <c r="N1755" i="3"/>
  <c r="L1754" i="3"/>
  <c r="N1754" i="3"/>
  <c r="L1753" i="3"/>
  <c r="N1753" i="3"/>
  <c r="L1752" i="3"/>
  <c r="N1752" i="3"/>
  <c r="L1751" i="3"/>
  <c r="N1751" i="3"/>
  <c r="L1750" i="3"/>
  <c r="N1750" i="3"/>
  <c r="L1749" i="3"/>
  <c r="N1749" i="3"/>
  <c r="L1748" i="3"/>
  <c r="N1748" i="3"/>
  <c r="L1747" i="3"/>
  <c r="N1747" i="3"/>
  <c r="L1746" i="3"/>
  <c r="N1746" i="3"/>
  <c r="K629" i="2"/>
  <c r="L629" i="2" s="1"/>
  <c r="N629" i="2"/>
  <c r="S629" i="2"/>
  <c r="L1745" i="3"/>
  <c r="N1745" i="3"/>
  <c r="L1744" i="3"/>
  <c r="N1744" i="3"/>
  <c r="L1743" i="3"/>
  <c r="N1743" i="3"/>
  <c r="L1742" i="3"/>
  <c r="N1742" i="3"/>
  <c r="L1741" i="3"/>
  <c r="N1741" i="3"/>
  <c r="L1740" i="3"/>
  <c r="N1740" i="3"/>
  <c r="L1739" i="3"/>
  <c r="N1739" i="3"/>
  <c r="K628" i="2"/>
  <c r="M628" i="2" s="1"/>
  <c r="N628" i="2"/>
  <c r="S628" i="2"/>
  <c r="L1738" i="3"/>
  <c r="N1738" i="3"/>
  <c r="K627" i="2"/>
  <c r="L627" i="2" s="1"/>
  <c r="N627" i="2"/>
  <c r="S627" i="2"/>
  <c r="L1737" i="3"/>
  <c r="N1737" i="3"/>
  <c r="L1736" i="3"/>
  <c r="N1736" i="3"/>
  <c r="L1735" i="3"/>
  <c r="N1735" i="3"/>
  <c r="L1734" i="3"/>
  <c r="N1734" i="3"/>
  <c r="L121" i="5"/>
  <c r="K626" i="2"/>
  <c r="M626" i="2" s="1"/>
  <c r="N626" i="2"/>
  <c r="S626" i="2"/>
  <c r="L1733" i="3"/>
  <c r="N1733" i="3"/>
  <c r="L1732" i="3"/>
  <c r="N1732" i="3"/>
  <c r="L1731" i="3"/>
  <c r="N1731" i="3"/>
  <c r="L1730" i="3"/>
  <c r="N1730" i="3"/>
  <c r="K625" i="2"/>
  <c r="M625" i="2" s="1"/>
  <c r="N625" i="2"/>
  <c r="S625" i="2"/>
  <c r="L1729" i="3"/>
  <c r="N1729" i="3"/>
  <c r="L114" i="4"/>
  <c r="M114" i="4"/>
  <c r="O114" i="4" s="1"/>
  <c r="N114" i="4"/>
  <c r="L1728" i="3"/>
  <c r="N1728" i="3"/>
  <c r="L1727" i="3"/>
  <c r="N1727" i="3"/>
  <c r="K624" i="2"/>
  <c r="N624" i="2"/>
  <c r="S624" i="2"/>
  <c r="L1726" i="3"/>
  <c r="N1726" i="3"/>
  <c r="L1725" i="3"/>
  <c r="N1725" i="3"/>
  <c r="L1724" i="3"/>
  <c r="N1724" i="3"/>
  <c r="L1723" i="3"/>
  <c r="N1723" i="3"/>
  <c r="L1722" i="3"/>
  <c r="N1722" i="3"/>
  <c r="L1721" i="3"/>
  <c r="N1721" i="3"/>
  <c r="L1720" i="3"/>
  <c r="N1720" i="3"/>
  <c r="K623" i="2"/>
  <c r="L623" i="2" s="1"/>
  <c r="N623" i="2"/>
  <c r="S623" i="2"/>
  <c r="L1719" i="3"/>
  <c r="N1719" i="3"/>
  <c r="L1718" i="3"/>
  <c r="N1718" i="3"/>
  <c r="L1717" i="3"/>
  <c r="N1717" i="3"/>
  <c r="K622" i="2"/>
  <c r="M622" i="2" s="1"/>
  <c r="N622" i="2"/>
  <c r="L622" i="2" s="1"/>
  <c r="S622" i="2"/>
  <c r="L1716" i="3"/>
  <c r="N1716" i="3"/>
  <c r="M37" i="6"/>
  <c r="K621" i="2"/>
  <c r="M621" i="2" s="1"/>
  <c r="N621" i="2"/>
  <c r="S621" i="2"/>
  <c r="L113" i="4"/>
  <c r="M113" i="4"/>
  <c r="O113" i="4" s="1"/>
  <c r="N113" i="4"/>
  <c r="L1715" i="3"/>
  <c r="N1715" i="3"/>
  <c r="L1714" i="3"/>
  <c r="N1714" i="3"/>
  <c r="L1713" i="3"/>
  <c r="N1713" i="3"/>
  <c r="L120" i="5"/>
  <c r="K620" i="2"/>
  <c r="N620" i="2"/>
  <c r="S620" i="2"/>
  <c r="L1712" i="3"/>
  <c r="N1712" i="3"/>
  <c r="L1711" i="3"/>
  <c r="N1711" i="3"/>
  <c r="L1710" i="3"/>
  <c r="N1710" i="3"/>
  <c r="L1709" i="3"/>
  <c r="N1709" i="3"/>
  <c r="L1708" i="3"/>
  <c r="N1708" i="3"/>
  <c r="K619" i="2"/>
  <c r="N619" i="2"/>
  <c r="S619" i="2"/>
  <c r="L1707" i="3"/>
  <c r="N1707" i="3"/>
  <c r="L1706" i="3"/>
  <c r="N1706" i="3"/>
  <c r="L1705" i="3"/>
  <c r="N1705" i="3"/>
  <c r="L1704" i="3"/>
  <c r="N1704" i="3"/>
  <c r="L1703" i="3"/>
  <c r="N1703" i="3"/>
  <c r="L1702" i="3"/>
  <c r="N1702" i="3"/>
  <c r="L1701" i="3"/>
  <c r="N1701" i="3"/>
  <c r="L1700" i="3"/>
  <c r="N1700" i="3"/>
  <c r="L1699" i="3"/>
  <c r="N1699" i="3"/>
  <c r="K618" i="2"/>
  <c r="M618" i="2" s="1"/>
  <c r="N618" i="2"/>
  <c r="S618" i="2"/>
  <c r="L1698" i="3"/>
  <c r="N1698" i="3"/>
  <c r="K617" i="2"/>
  <c r="N617" i="2"/>
  <c r="L617" i="2" s="1"/>
  <c r="S617" i="2"/>
  <c r="L1697" i="3"/>
  <c r="N1697" i="3"/>
  <c r="L112" i="4"/>
  <c r="M112" i="4"/>
  <c r="O112" i="4" s="1"/>
  <c r="N112" i="4"/>
  <c r="L1696" i="3"/>
  <c r="N1696" i="3"/>
  <c r="L1695" i="3"/>
  <c r="N1695" i="3"/>
  <c r="K616" i="2"/>
  <c r="N616" i="2"/>
  <c r="S616" i="2"/>
  <c r="L1694" i="3"/>
  <c r="N1694" i="3"/>
  <c r="K615" i="2"/>
  <c r="L615" i="2" s="1"/>
  <c r="N615" i="2"/>
  <c r="S615" i="2"/>
  <c r="L1693" i="3"/>
  <c r="N1693" i="3"/>
  <c r="L111" i="4"/>
  <c r="M111" i="4"/>
  <c r="O111" i="4" s="1"/>
  <c r="N111" i="4"/>
  <c r="L1692" i="3"/>
  <c r="N1692" i="3"/>
  <c r="L1691" i="3"/>
  <c r="N1691" i="3"/>
  <c r="L1690" i="3"/>
  <c r="N1690" i="3"/>
  <c r="L1689" i="3"/>
  <c r="N1689" i="3"/>
  <c r="L119" i="5"/>
  <c r="K614" i="2"/>
  <c r="M614" i="2" s="1"/>
  <c r="N614" i="2"/>
  <c r="S614" i="2"/>
  <c r="L1688" i="3"/>
  <c r="N1688" i="3"/>
  <c r="L1687" i="3"/>
  <c r="N1687" i="3"/>
  <c r="L1686" i="3"/>
  <c r="N1686" i="3"/>
  <c r="L1685" i="3"/>
  <c r="N1685" i="3"/>
  <c r="K613" i="2"/>
  <c r="M613" i="2" s="1"/>
  <c r="N613" i="2"/>
  <c r="S613" i="2"/>
  <c r="L1684" i="3"/>
  <c r="N1684" i="3"/>
  <c r="L1683" i="3"/>
  <c r="N1683" i="3"/>
  <c r="L1682" i="3"/>
  <c r="N1682" i="3"/>
  <c r="L1681" i="3"/>
  <c r="N1681" i="3"/>
  <c r="L1680" i="3"/>
  <c r="N1680" i="3"/>
  <c r="K612" i="2"/>
  <c r="N612" i="2"/>
  <c r="S612" i="2"/>
  <c r="L1679" i="3"/>
  <c r="N1679" i="3"/>
  <c r="L1678" i="3"/>
  <c r="N1678" i="3"/>
  <c r="L1677" i="3"/>
  <c r="N1677" i="3"/>
  <c r="K611" i="2"/>
  <c r="M611" i="2" s="1"/>
  <c r="N611" i="2"/>
  <c r="S611" i="2"/>
  <c r="L1676" i="3"/>
  <c r="N1676" i="3"/>
  <c r="L1675" i="3"/>
  <c r="N1675" i="3"/>
  <c r="L1674" i="3"/>
  <c r="N1674" i="3"/>
  <c r="K610" i="2"/>
  <c r="M610" i="2" s="1"/>
  <c r="N610" i="2"/>
  <c r="S610" i="2"/>
  <c r="L1673" i="3"/>
  <c r="N1673" i="3"/>
  <c r="L118" i="5"/>
  <c r="K609" i="2"/>
  <c r="M609" i="2" s="1"/>
  <c r="N609" i="2"/>
  <c r="S609" i="2"/>
  <c r="L1672" i="3"/>
  <c r="N1672" i="3"/>
  <c r="L1671" i="3"/>
  <c r="N1671" i="3"/>
  <c r="L1670" i="3"/>
  <c r="N1670" i="3"/>
  <c r="L1669" i="3"/>
  <c r="N1669" i="3"/>
  <c r="L1668" i="3"/>
  <c r="N1668" i="3"/>
  <c r="L1667" i="3"/>
  <c r="N1667" i="3"/>
  <c r="L1666" i="3"/>
  <c r="N1666" i="3"/>
  <c r="L1665" i="3"/>
  <c r="N1665" i="3"/>
  <c r="L1664" i="3"/>
  <c r="N1664" i="3"/>
  <c r="L1663" i="3"/>
  <c r="N1663" i="3"/>
  <c r="L1662" i="3"/>
  <c r="N1662" i="3"/>
  <c r="K608" i="2"/>
  <c r="N608" i="2"/>
  <c r="S608" i="2"/>
  <c r="L1661" i="3"/>
  <c r="N1661" i="3"/>
  <c r="L1660" i="3"/>
  <c r="N1660" i="3"/>
  <c r="L1659" i="3"/>
  <c r="N1659" i="3"/>
  <c r="L110" i="4"/>
  <c r="M110" i="4"/>
  <c r="O110" i="4" s="1"/>
  <c r="N110" i="4"/>
  <c r="L109" i="4"/>
  <c r="M109" i="4"/>
  <c r="O109" i="4" s="1"/>
  <c r="N109" i="4"/>
  <c r="L1658" i="3"/>
  <c r="N1658" i="3"/>
  <c r="K607" i="2"/>
  <c r="N607" i="2"/>
  <c r="S607" i="2"/>
  <c r="L1657" i="3"/>
  <c r="N1657" i="3"/>
  <c r="L1656" i="3"/>
  <c r="N1656" i="3"/>
  <c r="L108" i="4"/>
  <c r="M108" i="4"/>
  <c r="O108" i="4" s="1"/>
  <c r="N108" i="4"/>
  <c r="K606" i="2"/>
  <c r="N606" i="2"/>
  <c r="S606" i="2"/>
  <c r="L1655" i="3"/>
  <c r="N1655" i="3"/>
  <c r="L117" i="5"/>
  <c r="K605" i="2"/>
  <c r="N605" i="2"/>
  <c r="S605" i="2"/>
  <c r="L1654" i="3"/>
  <c r="N1654" i="3"/>
  <c r="L1653" i="3"/>
  <c r="N1653" i="3"/>
  <c r="L1652" i="3"/>
  <c r="N1652" i="3"/>
  <c r="L1651" i="3"/>
  <c r="N1651" i="3"/>
  <c r="L1650" i="3"/>
  <c r="N1650" i="3"/>
  <c r="K604" i="2"/>
  <c r="N604" i="2"/>
  <c r="S604" i="2"/>
  <c r="L1649" i="3"/>
  <c r="N1649" i="3"/>
  <c r="L1648" i="3"/>
  <c r="N1648" i="3"/>
  <c r="L1647" i="3"/>
  <c r="N1647" i="3"/>
  <c r="L1646" i="3"/>
  <c r="N1646" i="3"/>
  <c r="L1645" i="3"/>
  <c r="N1645" i="3"/>
  <c r="L1644" i="3"/>
  <c r="N1644" i="3"/>
  <c r="L1643" i="3"/>
  <c r="N1643" i="3"/>
  <c r="L1642" i="3"/>
  <c r="N1642" i="3"/>
  <c r="K603" i="2"/>
  <c r="M603" i="2" s="1"/>
  <c r="N603" i="2"/>
  <c r="S603" i="2"/>
  <c r="L1641" i="3"/>
  <c r="N1641" i="3"/>
  <c r="L1640" i="3"/>
  <c r="N1640" i="3"/>
  <c r="L1639" i="3"/>
  <c r="N1639" i="3"/>
  <c r="L1638" i="3"/>
  <c r="N1638" i="3"/>
  <c r="L1637" i="3"/>
  <c r="N1637" i="3"/>
  <c r="K602" i="2"/>
  <c r="M602" i="2" s="1"/>
  <c r="N602" i="2"/>
  <c r="S602" i="2"/>
  <c r="L1636" i="3"/>
  <c r="N1636" i="3"/>
  <c r="L1635" i="3"/>
  <c r="N1635" i="3"/>
  <c r="L1634" i="3"/>
  <c r="N1634" i="3"/>
  <c r="K601" i="2"/>
  <c r="M601" i="2" s="1"/>
  <c r="N601" i="2"/>
  <c r="S601" i="2"/>
  <c r="L1633" i="3"/>
  <c r="N1633" i="3"/>
  <c r="L1632" i="3"/>
  <c r="N1632" i="3"/>
  <c r="L1631" i="3"/>
  <c r="N1631" i="3"/>
  <c r="K600" i="2"/>
  <c r="L600" i="2" s="1"/>
  <c r="N600" i="2"/>
  <c r="S600" i="2"/>
  <c r="L1630" i="3"/>
  <c r="N1630" i="3"/>
  <c r="L116" i="5"/>
  <c r="L1629" i="3"/>
  <c r="N1629" i="3"/>
  <c r="L107" i="4"/>
  <c r="M107" i="4"/>
  <c r="O107" i="4" s="1"/>
  <c r="N107" i="4"/>
  <c r="K599" i="2"/>
  <c r="M599" i="2" s="1"/>
  <c r="N599" i="2"/>
  <c r="S599" i="2"/>
  <c r="L106" i="4"/>
  <c r="M106" i="4"/>
  <c r="N106" i="4"/>
  <c r="L1628" i="3"/>
  <c r="N1628" i="3"/>
  <c r="L1627" i="3"/>
  <c r="N1627" i="3"/>
  <c r="L1626" i="3"/>
  <c r="N1626" i="3"/>
  <c r="L1625" i="3"/>
  <c r="N1625" i="3"/>
  <c r="L1624" i="3"/>
  <c r="N1624" i="3"/>
  <c r="L1623" i="3"/>
  <c r="N1623" i="3"/>
  <c r="L1622" i="3"/>
  <c r="N1622" i="3"/>
  <c r="L1621" i="3"/>
  <c r="N1621" i="3"/>
  <c r="L1620" i="3"/>
  <c r="N1620" i="3"/>
  <c r="K598" i="2"/>
  <c r="M598" i="2" s="1"/>
  <c r="N598" i="2"/>
  <c r="S598" i="2"/>
  <c r="L1619" i="3"/>
  <c r="N1619" i="3"/>
  <c r="L1618" i="3"/>
  <c r="N1618" i="3"/>
  <c r="L1617" i="3"/>
  <c r="N1617" i="3"/>
  <c r="L1616" i="3"/>
  <c r="N1616" i="3"/>
  <c r="K597" i="2"/>
  <c r="M597" i="2" s="1"/>
  <c r="N597" i="2"/>
  <c r="S597" i="2"/>
  <c r="L1615" i="3"/>
  <c r="N1615" i="3"/>
  <c r="L1614" i="3"/>
  <c r="N1614" i="3"/>
  <c r="L1613" i="3"/>
  <c r="N1613" i="3"/>
  <c r="L1612" i="3"/>
  <c r="N1612" i="3"/>
  <c r="K596" i="2"/>
  <c r="M596" i="2" s="1"/>
  <c r="N596" i="2"/>
  <c r="L596" i="2" s="1"/>
  <c r="S596" i="2"/>
  <c r="L1611" i="3"/>
  <c r="N1611" i="3"/>
  <c r="L1610" i="3"/>
  <c r="N1610" i="3"/>
  <c r="L1609" i="3"/>
  <c r="N1609" i="3"/>
  <c r="L1608" i="3"/>
  <c r="N1608" i="3"/>
  <c r="L1607" i="3"/>
  <c r="N1607" i="3"/>
  <c r="L115" i="5"/>
  <c r="K595" i="2"/>
  <c r="N595" i="2"/>
  <c r="S595" i="2"/>
  <c r="L1606" i="3"/>
  <c r="N1606" i="3"/>
  <c r="L1605" i="3"/>
  <c r="N1605" i="3"/>
  <c r="L1604" i="3"/>
  <c r="N1604" i="3"/>
  <c r="L1603" i="3"/>
  <c r="N1603" i="3"/>
  <c r="L1602" i="3"/>
  <c r="N1602" i="3"/>
  <c r="L1601" i="3"/>
  <c r="N1601" i="3"/>
  <c r="K594" i="2"/>
  <c r="M594" i="2" s="1"/>
  <c r="N594" i="2"/>
  <c r="S594" i="2"/>
  <c r="L1600" i="3"/>
  <c r="N1600" i="3"/>
  <c r="L1599" i="3"/>
  <c r="N1599" i="3"/>
  <c r="L1598" i="3"/>
  <c r="N1598" i="3"/>
  <c r="K593" i="2"/>
  <c r="N593" i="2"/>
  <c r="S593" i="2"/>
  <c r="L1597" i="3"/>
  <c r="N1597" i="3"/>
  <c r="L1596" i="3"/>
  <c r="N1596" i="3"/>
  <c r="K592" i="2"/>
  <c r="N592" i="2"/>
  <c r="S592" i="2"/>
  <c r="L1595" i="3"/>
  <c r="N1595" i="3"/>
  <c r="L1594" i="3"/>
  <c r="N1594" i="3"/>
  <c r="K591" i="2"/>
  <c r="M591" i="2" s="1"/>
  <c r="N591" i="2"/>
  <c r="L591" i="2" s="1"/>
  <c r="S591" i="2"/>
  <c r="L1593" i="3"/>
  <c r="N1593" i="3"/>
  <c r="L1592" i="3"/>
  <c r="N1592" i="3"/>
  <c r="K590" i="2"/>
  <c r="M590" i="2" s="1"/>
  <c r="N590" i="2"/>
  <c r="S590" i="2"/>
  <c r="L1591" i="3"/>
  <c r="N1591" i="3"/>
  <c r="L1590" i="3"/>
  <c r="N1590" i="3"/>
  <c r="K589" i="2"/>
  <c r="N589" i="2"/>
  <c r="S589" i="2"/>
  <c r="L1589" i="3"/>
  <c r="N1589" i="3"/>
  <c r="L1588" i="3"/>
  <c r="N1588" i="3"/>
  <c r="L1587" i="3"/>
  <c r="N1587" i="3"/>
  <c r="L1586" i="3"/>
  <c r="N1586" i="3"/>
  <c r="L1585" i="3"/>
  <c r="N1585" i="3"/>
  <c r="L1584" i="3"/>
  <c r="N1584" i="3"/>
  <c r="L114" i="5"/>
  <c r="L1583" i="3"/>
  <c r="N1583" i="3"/>
  <c r="L105" i="4"/>
  <c r="M105" i="4"/>
  <c r="O105" i="4" s="1"/>
  <c r="N105" i="4"/>
  <c r="M35" i="6"/>
  <c r="K588" i="2"/>
  <c r="M588" i="2" s="1"/>
  <c r="N588" i="2"/>
  <c r="L588" i="2" s="1"/>
  <c r="S588" i="2"/>
  <c r="L104" i="4"/>
  <c r="M104" i="4"/>
  <c r="O104" i="4" s="1"/>
  <c r="N104" i="4"/>
  <c r="L1582" i="3"/>
  <c r="N1582" i="3"/>
  <c r="L1581" i="3"/>
  <c r="N1581" i="3"/>
  <c r="L1580" i="3"/>
  <c r="N1580" i="3"/>
  <c r="L1579" i="3"/>
  <c r="N1579" i="3"/>
  <c r="K587" i="2"/>
  <c r="M587" i="2" s="1"/>
  <c r="N587" i="2"/>
  <c r="L587" i="2" s="1"/>
  <c r="S587" i="2"/>
  <c r="L1578" i="3"/>
  <c r="N1578" i="3"/>
  <c r="L1577" i="3"/>
  <c r="N1577" i="3"/>
  <c r="L1576" i="3"/>
  <c r="N1576" i="3"/>
  <c r="L103" i="4"/>
  <c r="M103" i="4"/>
  <c r="O103" i="4" s="1"/>
  <c r="N103" i="4"/>
  <c r="K586" i="2"/>
  <c r="N586" i="2"/>
  <c r="S586" i="2"/>
  <c r="L102" i="4"/>
  <c r="M102" i="4"/>
  <c r="O102" i="4" s="1"/>
  <c r="N102" i="4"/>
  <c r="L1575" i="3"/>
  <c r="N1575" i="3"/>
  <c r="L113" i="5"/>
  <c r="K585" i="2"/>
  <c r="M585" i="2" s="1"/>
  <c r="N585" i="2"/>
  <c r="S585" i="2"/>
  <c r="L1574" i="3"/>
  <c r="N1574" i="3"/>
  <c r="L1573" i="3"/>
  <c r="N1573" i="3"/>
  <c r="L1572" i="3"/>
  <c r="N1572" i="3"/>
  <c r="K584" i="2"/>
  <c r="M584" i="2" s="1"/>
  <c r="N584" i="2"/>
  <c r="L584" i="2" s="1"/>
  <c r="S584" i="2"/>
  <c r="L1571" i="3"/>
  <c r="N1571" i="3"/>
  <c r="L1570" i="3"/>
  <c r="N1570" i="3"/>
  <c r="L1569" i="3"/>
  <c r="N1569" i="3"/>
  <c r="L1568" i="3"/>
  <c r="N1568" i="3"/>
  <c r="L1567" i="3"/>
  <c r="N1567" i="3"/>
  <c r="L1566" i="3"/>
  <c r="N1566" i="3"/>
  <c r="L1565" i="3"/>
  <c r="N1565" i="3"/>
  <c r="L1564" i="3"/>
  <c r="N1564" i="3"/>
  <c r="L1563" i="3"/>
  <c r="N1563" i="3"/>
  <c r="L1562" i="3"/>
  <c r="N1562" i="3"/>
  <c r="K583" i="2"/>
  <c r="M583" i="2" s="1"/>
  <c r="N583" i="2"/>
  <c r="S583" i="2"/>
  <c r="L1561" i="3"/>
  <c r="N1561" i="3"/>
  <c r="K582" i="2"/>
  <c r="M582" i="2" s="1"/>
  <c r="N582" i="2"/>
  <c r="S582" i="2"/>
  <c r="L1560" i="3"/>
  <c r="N1560" i="3"/>
  <c r="L1559" i="3"/>
  <c r="N1559" i="3"/>
  <c r="L1558" i="3"/>
  <c r="N1558" i="3"/>
  <c r="L1557" i="3"/>
  <c r="N1557" i="3"/>
  <c r="L1556" i="3"/>
  <c r="N1556" i="3"/>
  <c r="K581" i="2"/>
  <c r="M581" i="2" s="1"/>
  <c r="N581" i="2"/>
  <c r="S581" i="2"/>
  <c r="L1555" i="3"/>
  <c r="N1555" i="3"/>
  <c r="L112" i="5"/>
  <c r="K580" i="2"/>
  <c r="L580" i="2" s="1"/>
  <c r="N580" i="2"/>
  <c r="S580" i="2"/>
  <c r="L1554" i="3"/>
  <c r="N1554" i="3"/>
  <c r="L1553" i="3"/>
  <c r="N1553" i="3"/>
  <c r="L1552" i="3"/>
  <c r="N1552" i="3"/>
  <c r="L1551" i="3"/>
  <c r="N1551" i="3"/>
  <c r="L1550" i="3"/>
  <c r="N1550" i="3"/>
  <c r="K579" i="2"/>
  <c r="M579" i="2" s="1"/>
  <c r="N579" i="2"/>
  <c r="S579" i="2"/>
  <c r="L1549" i="3"/>
  <c r="N1549" i="3"/>
  <c r="L1548" i="3"/>
  <c r="N1548" i="3"/>
  <c r="L1547" i="3"/>
  <c r="N1547" i="3"/>
  <c r="L1546" i="3"/>
  <c r="N1546" i="3"/>
  <c r="L1545" i="3"/>
  <c r="N1545" i="3"/>
  <c r="L1544" i="3"/>
  <c r="N1544" i="3"/>
  <c r="L1543" i="3"/>
  <c r="N1543" i="3"/>
  <c r="L1542" i="3"/>
  <c r="N1542" i="3"/>
  <c r="K578" i="2"/>
  <c r="M578" i="2" s="1"/>
  <c r="N578" i="2"/>
  <c r="S578" i="2"/>
  <c r="L1541" i="3"/>
  <c r="N1541" i="3"/>
  <c r="L1540" i="3"/>
  <c r="N1540" i="3"/>
  <c r="L1539" i="3"/>
  <c r="N1539" i="3"/>
  <c r="L1538" i="3"/>
  <c r="N1538" i="3"/>
  <c r="L101" i="4"/>
  <c r="M101" i="4"/>
  <c r="O101" i="4" s="1"/>
  <c r="N101" i="4"/>
  <c r="K577" i="2"/>
  <c r="M577" i="2" s="1"/>
  <c r="N577" i="2"/>
  <c r="S577" i="2"/>
  <c r="L1537" i="3"/>
  <c r="N1537" i="3"/>
  <c r="L1536" i="3"/>
  <c r="N1536" i="3"/>
  <c r="L1535" i="3"/>
  <c r="N1535" i="3"/>
  <c r="K576" i="2"/>
  <c r="N576" i="2"/>
  <c r="S576" i="2"/>
  <c r="L1534" i="3"/>
  <c r="N1534" i="3"/>
  <c r="L1533" i="3"/>
  <c r="N1533" i="3"/>
  <c r="L1532" i="3"/>
  <c r="N1532" i="3"/>
  <c r="L1531" i="3"/>
  <c r="N1531" i="3"/>
  <c r="L1530" i="3"/>
  <c r="N1530" i="3"/>
  <c r="L100" i="4"/>
  <c r="M100" i="4"/>
  <c r="O100" i="4" s="1"/>
  <c r="N100" i="4"/>
  <c r="L1529" i="3"/>
  <c r="N1529" i="3"/>
  <c r="L1528" i="3"/>
  <c r="N1528" i="3"/>
  <c r="M34" i="6"/>
  <c r="K575" i="2"/>
  <c r="M575" i="2" s="1"/>
  <c r="N575" i="2"/>
  <c r="S575" i="2"/>
  <c r="L1527" i="3"/>
  <c r="N1527" i="3"/>
  <c r="L111" i="5"/>
  <c r="K574" i="2"/>
  <c r="M574" i="2" s="1"/>
  <c r="N574" i="2"/>
  <c r="S574" i="2"/>
  <c r="L1526" i="3"/>
  <c r="N1526" i="3"/>
  <c r="L1525" i="3"/>
  <c r="N1525" i="3"/>
  <c r="L1524" i="3"/>
  <c r="N1524" i="3"/>
  <c r="K573" i="2"/>
  <c r="N573" i="2"/>
  <c r="S573" i="2"/>
  <c r="L1523" i="3"/>
  <c r="N1523" i="3"/>
  <c r="L1522" i="3"/>
  <c r="N1522" i="3"/>
  <c r="L1521" i="3"/>
  <c r="N1521" i="3"/>
  <c r="L1520" i="3"/>
  <c r="N1520" i="3"/>
  <c r="L1519" i="3"/>
  <c r="N1519" i="3"/>
  <c r="L1518" i="3"/>
  <c r="N1518" i="3"/>
  <c r="K572" i="2"/>
  <c r="M572" i="2" s="1"/>
  <c r="N572" i="2"/>
  <c r="S572" i="2"/>
  <c r="L1517" i="3"/>
  <c r="N1517" i="3"/>
  <c r="K571" i="2"/>
  <c r="N571" i="2"/>
  <c r="S571" i="2"/>
  <c r="L1516" i="3"/>
  <c r="N1516" i="3"/>
  <c r="K570" i="2"/>
  <c r="M570" i="2" s="1"/>
  <c r="N570" i="2"/>
  <c r="S570" i="2"/>
  <c r="L1515" i="3"/>
  <c r="N1515" i="3"/>
  <c r="K569" i="2"/>
  <c r="M569" i="2" s="1"/>
  <c r="N569" i="2"/>
  <c r="S569" i="2"/>
  <c r="L1514" i="3"/>
  <c r="N1514" i="3"/>
  <c r="L1513" i="3"/>
  <c r="N1513" i="3"/>
  <c r="K568" i="2"/>
  <c r="M568" i="2" s="1"/>
  <c r="N568" i="2"/>
  <c r="S568" i="2"/>
  <c r="L1512" i="3"/>
  <c r="N1512" i="3"/>
  <c r="L1511" i="3"/>
  <c r="N1511" i="3"/>
  <c r="L110" i="5"/>
  <c r="K567" i="2"/>
  <c r="M567" i="2" s="1"/>
  <c r="N567" i="2"/>
  <c r="S567" i="2"/>
  <c r="L1510" i="3"/>
  <c r="N1510" i="3"/>
  <c r="L1509" i="3"/>
  <c r="N1509" i="3"/>
  <c r="L1508" i="3"/>
  <c r="N1508" i="3"/>
  <c r="L1507" i="3"/>
  <c r="N1507" i="3"/>
  <c r="K566" i="2"/>
  <c r="M566" i="2" s="1"/>
  <c r="N566" i="2"/>
  <c r="S566" i="2"/>
  <c r="L1506" i="3"/>
  <c r="N1506" i="3"/>
  <c r="L1505" i="3"/>
  <c r="N1505" i="3"/>
  <c r="L1504" i="3"/>
  <c r="N1504" i="3"/>
  <c r="L1503" i="3"/>
  <c r="N1503" i="3"/>
  <c r="L1502" i="3"/>
  <c r="N1502" i="3"/>
  <c r="K565" i="2"/>
  <c r="N565" i="2"/>
  <c r="S565" i="2"/>
  <c r="L1501" i="3"/>
  <c r="N1501" i="3"/>
  <c r="L99" i="4"/>
  <c r="M99" i="4"/>
  <c r="O99" i="4" s="1"/>
  <c r="N99" i="4"/>
  <c r="L1500" i="3"/>
  <c r="N1500" i="3"/>
  <c r="L1499" i="3"/>
  <c r="N1499" i="3"/>
  <c r="L109" i="5"/>
  <c r="K564" i="2"/>
  <c r="M564" i="2"/>
  <c r="N564" i="2"/>
  <c r="S564" i="2"/>
  <c r="L1498" i="3"/>
  <c r="N1498" i="3"/>
  <c r="L1497" i="3"/>
  <c r="N1497" i="3"/>
  <c r="L1496" i="3"/>
  <c r="N1496" i="3"/>
  <c r="L1495" i="3"/>
  <c r="N1495" i="3"/>
  <c r="L1494" i="3"/>
  <c r="N1494" i="3"/>
  <c r="L1493" i="3"/>
  <c r="N1493" i="3"/>
  <c r="L1492" i="3"/>
  <c r="N1492" i="3"/>
  <c r="K563" i="2"/>
  <c r="M563" i="2" s="1"/>
  <c r="N563" i="2"/>
  <c r="L563" i="2" s="1"/>
  <c r="S563" i="2"/>
  <c r="L1491" i="3"/>
  <c r="N1491" i="3"/>
  <c r="M33" i="6"/>
  <c r="L1490" i="3"/>
  <c r="N1490" i="3"/>
  <c r="L98" i="4"/>
  <c r="M98" i="4"/>
  <c r="O98" i="4" s="1"/>
  <c r="N98" i="4"/>
  <c r="K562" i="2"/>
  <c r="M562" i="2" s="1"/>
  <c r="N562" i="2"/>
  <c r="S562" i="2"/>
  <c r="L97" i="4"/>
  <c r="M97" i="4"/>
  <c r="O97" i="4" s="1"/>
  <c r="N97" i="4"/>
  <c r="L1489" i="3"/>
  <c r="N1489" i="3"/>
  <c r="L1488" i="3"/>
  <c r="N1488" i="3"/>
  <c r="K561" i="2"/>
  <c r="M561" i="2" s="1"/>
  <c r="N561" i="2"/>
  <c r="S561" i="2"/>
  <c r="L1487" i="3"/>
  <c r="N1487" i="3"/>
  <c r="L1486" i="3"/>
  <c r="N1486" i="3"/>
  <c r="K560" i="2"/>
  <c r="N560" i="2"/>
  <c r="S560" i="2"/>
  <c r="L1485" i="3"/>
  <c r="N1485" i="3"/>
  <c r="L108" i="5"/>
  <c r="K559" i="2"/>
  <c r="N559" i="2"/>
  <c r="S559" i="2"/>
  <c r="L1484" i="3"/>
  <c r="N1484" i="3"/>
  <c r="L1483" i="3"/>
  <c r="N1483" i="3"/>
  <c r="L1482" i="3"/>
  <c r="N1482" i="3"/>
  <c r="L1481" i="3"/>
  <c r="N1481" i="3"/>
  <c r="L1480" i="3"/>
  <c r="N1480" i="3"/>
  <c r="K558" i="2"/>
  <c r="M558" i="2" s="1"/>
  <c r="N558" i="2"/>
  <c r="S558" i="2"/>
  <c r="L1479" i="3"/>
  <c r="N1479" i="3"/>
  <c r="L1478" i="3"/>
  <c r="N1478" i="3"/>
  <c r="L1477" i="3"/>
  <c r="N1477" i="3"/>
  <c r="L1476" i="3"/>
  <c r="N1476" i="3"/>
  <c r="L1475" i="3"/>
  <c r="N1475" i="3"/>
  <c r="K557" i="2"/>
  <c r="N557" i="2"/>
  <c r="S557" i="2"/>
  <c r="L1474" i="3"/>
  <c r="N1474" i="3"/>
  <c r="L107" i="5"/>
  <c r="K556" i="2"/>
  <c r="N556" i="2"/>
  <c r="S556" i="2"/>
  <c r="L1473" i="3"/>
  <c r="N1473" i="3"/>
  <c r="L96" i="4"/>
  <c r="M96" i="4"/>
  <c r="O96" i="4" s="1"/>
  <c r="N96" i="4"/>
  <c r="L1472" i="3"/>
  <c r="N1472" i="3"/>
  <c r="L1471" i="3"/>
  <c r="N1471" i="3"/>
  <c r="L1470" i="3"/>
  <c r="N1470" i="3"/>
  <c r="L1469" i="3"/>
  <c r="N1469" i="3"/>
  <c r="L1468" i="3"/>
  <c r="N1468" i="3"/>
  <c r="L1467" i="3"/>
  <c r="N1467" i="3"/>
  <c r="K555" i="2"/>
  <c r="M555" i="2" s="1"/>
  <c r="N555" i="2"/>
  <c r="S555" i="2"/>
  <c r="L1466" i="3"/>
  <c r="N1466" i="3"/>
  <c r="L95" i="4"/>
  <c r="M95" i="4"/>
  <c r="O95" i="4" s="1"/>
  <c r="N95" i="4"/>
  <c r="K554" i="2"/>
  <c r="N554" i="2"/>
  <c r="S554" i="2"/>
  <c r="L1465" i="3"/>
  <c r="N1465" i="3"/>
  <c r="L1464" i="3"/>
  <c r="N1464" i="3"/>
  <c r="L1463" i="3"/>
  <c r="N1463" i="3"/>
  <c r="L1462" i="3"/>
  <c r="N1462" i="3"/>
  <c r="L94" i="4"/>
  <c r="M94" i="4"/>
  <c r="O94" i="4" s="1"/>
  <c r="N94" i="4"/>
  <c r="K553" i="2"/>
  <c r="N553" i="2"/>
  <c r="S553" i="2"/>
  <c r="L1461" i="3"/>
  <c r="N1461" i="3"/>
  <c r="L1460" i="3"/>
  <c r="N1460" i="3"/>
  <c r="L1459" i="3"/>
  <c r="N1459" i="3"/>
  <c r="L1458" i="3"/>
  <c r="N1458" i="3"/>
  <c r="L1457" i="3"/>
  <c r="N1457" i="3"/>
  <c r="L1456" i="3"/>
  <c r="N1456" i="3"/>
  <c r="L106" i="5"/>
  <c r="K552" i="2"/>
  <c r="M552" i="2" s="1"/>
  <c r="N552" i="2"/>
  <c r="L552" i="2" s="1"/>
  <c r="S552" i="2"/>
  <c r="L1455" i="3"/>
  <c r="N1455" i="3"/>
  <c r="L1454" i="3"/>
  <c r="N1454" i="3"/>
  <c r="L1453" i="3"/>
  <c r="N1453" i="3"/>
  <c r="K551" i="2"/>
  <c r="N551" i="2"/>
  <c r="S551" i="2"/>
  <c r="L1452" i="3"/>
  <c r="N1452" i="3"/>
  <c r="L1451" i="3"/>
  <c r="N1451" i="3"/>
  <c r="K550" i="2"/>
  <c r="M550" i="2" s="1"/>
  <c r="N550" i="2"/>
  <c r="L550" i="2" s="1"/>
  <c r="S550" i="2"/>
  <c r="L1450" i="3"/>
  <c r="N1450" i="3"/>
  <c r="K549" i="2"/>
  <c r="N549" i="2"/>
  <c r="S549" i="2"/>
  <c r="L1449" i="3"/>
  <c r="N1449" i="3"/>
  <c r="L105" i="5"/>
  <c r="K548" i="2"/>
  <c r="M548" i="2" s="1"/>
  <c r="N548" i="2"/>
  <c r="S548" i="2"/>
  <c r="L1448" i="3"/>
  <c r="N1448" i="3"/>
  <c r="L1447" i="3"/>
  <c r="N1447" i="3"/>
  <c r="L1446" i="3"/>
  <c r="N1446" i="3"/>
  <c r="L1445" i="3"/>
  <c r="N1445" i="3"/>
  <c r="L1444" i="3"/>
  <c r="N1444" i="3"/>
  <c r="L1443" i="3"/>
  <c r="N1443" i="3"/>
  <c r="L1442" i="3"/>
  <c r="N1442" i="3"/>
  <c r="L1441" i="3"/>
  <c r="N1441" i="3"/>
  <c r="L1440" i="3"/>
  <c r="N1440" i="3"/>
  <c r="K547" i="2"/>
  <c r="M547" i="2" s="1"/>
  <c r="N547" i="2"/>
  <c r="S547" i="2"/>
  <c r="L1439" i="3"/>
  <c r="N1439" i="3"/>
  <c r="L1438" i="3"/>
  <c r="N1438" i="3"/>
  <c r="L1437" i="3"/>
  <c r="N1437" i="3"/>
  <c r="L1436" i="3"/>
  <c r="N1436" i="3"/>
  <c r="L1435" i="3"/>
  <c r="N1435" i="3"/>
  <c r="L1434" i="3"/>
  <c r="N1434" i="3"/>
  <c r="K546" i="2"/>
  <c r="M546" i="2" s="1"/>
  <c r="N546" i="2"/>
  <c r="S546" i="2"/>
  <c r="L93" i="4"/>
  <c r="M93" i="4"/>
  <c r="O93" i="4" s="1"/>
  <c r="N93" i="4"/>
  <c r="L1433" i="3"/>
  <c r="N1433" i="3"/>
  <c r="L1432" i="3"/>
  <c r="N1432" i="3"/>
  <c r="K545" i="2"/>
  <c r="M545" i="2" s="1"/>
  <c r="N545" i="2"/>
  <c r="S545" i="2"/>
  <c r="L1431" i="3"/>
  <c r="N1431" i="3"/>
  <c r="L92" i="4"/>
  <c r="M92" i="4"/>
  <c r="O92" i="4" s="1"/>
  <c r="N92" i="4"/>
  <c r="L91" i="4"/>
  <c r="M91" i="4"/>
  <c r="O91" i="4" s="1"/>
  <c r="N91" i="4"/>
  <c r="K544" i="2"/>
  <c r="M544" i="2" s="1"/>
  <c r="N544" i="2"/>
  <c r="L544" i="2" s="1"/>
  <c r="S544" i="2"/>
  <c r="L1430" i="3"/>
  <c r="N1430" i="3"/>
  <c r="L1429" i="3"/>
  <c r="N1429" i="3"/>
  <c r="L104" i="5"/>
  <c r="K543" i="2"/>
  <c r="M543" i="2" s="1"/>
  <c r="N543" i="2"/>
  <c r="L543" i="2" s="1"/>
  <c r="S543" i="2"/>
  <c r="L1428" i="3"/>
  <c r="N1428" i="3"/>
  <c r="L1427" i="3"/>
  <c r="N1427" i="3"/>
  <c r="L1426" i="3"/>
  <c r="N1426" i="3"/>
  <c r="L1425" i="3"/>
  <c r="N1425" i="3"/>
  <c r="L1424" i="3"/>
  <c r="N1424" i="3"/>
  <c r="L1423" i="3"/>
  <c r="N1423" i="3"/>
  <c r="L1422" i="3"/>
  <c r="N1422" i="3"/>
  <c r="L1421" i="3"/>
  <c r="N1421" i="3"/>
  <c r="L1420" i="3"/>
  <c r="N1420" i="3"/>
  <c r="L1419" i="3"/>
  <c r="N1419" i="3"/>
  <c r="K542" i="2"/>
  <c r="M542" i="2" s="1"/>
  <c r="N542" i="2"/>
  <c r="S542" i="2"/>
  <c r="L1418" i="3"/>
  <c r="N1418" i="3"/>
  <c r="L1417" i="3"/>
  <c r="N1417" i="3"/>
  <c r="L1416" i="3"/>
  <c r="N1416" i="3"/>
  <c r="L1415" i="3"/>
  <c r="N1415" i="3"/>
  <c r="L1414" i="3"/>
  <c r="N1414" i="3"/>
  <c r="L1413" i="3"/>
  <c r="N1413" i="3"/>
  <c r="K541" i="2"/>
  <c r="M541" i="2" s="1"/>
  <c r="N541" i="2"/>
  <c r="S541" i="2"/>
  <c r="L1412" i="3"/>
  <c r="N1412" i="3"/>
  <c r="L1411" i="3"/>
  <c r="N1411" i="3"/>
  <c r="K540" i="2"/>
  <c r="M540" i="2" s="1"/>
  <c r="N540" i="2"/>
  <c r="S540" i="2"/>
  <c r="L1410" i="3"/>
  <c r="N1410" i="3"/>
  <c r="L1409" i="3"/>
  <c r="N1409" i="3"/>
  <c r="L1408" i="3"/>
  <c r="N1408" i="3"/>
  <c r="L1407" i="3"/>
  <c r="N1407" i="3"/>
  <c r="L103" i="5"/>
  <c r="K539" i="2"/>
  <c r="M539" i="2" s="1"/>
  <c r="N539" i="2"/>
  <c r="S539" i="2"/>
  <c r="L1406" i="3"/>
  <c r="N1406" i="3"/>
  <c r="L1405" i="3"/>
  <c r="N1405" i="3"/>
  <c r="L1404" i="3"/>
  <c r="N1404" i="3"/>
  <c r="L1403" i="3"/>
  <c r="N1403" i="3"/>
  <c r="L1402" i="3"/>
  <c r="N1402" i="3"/>
  <c r="K538" i="2"/>
  <c r="N538" i="2"/>
  <c r="S538" i="2"/>
  <c r="L1401" i="3"/>
  <c r="N1401" i="3"/>
  <c r="L1400" i="3"/>
  <c r="N1400" i="3"/>
  <c r="L1399" i="3"/>
  <c r="N1399" i="3"/>
  <c r="L1398" i="3"/>
  <c r="N1398" i="3"/>
  <c r="L1397" i="3"/>
  <c r="N1397" i="3"/>
  <c r="L1396" i="3"/>
  <c r="N1396" i="3"/>
  <c r="L1395" i="3"/>
  <c r="N1395" i="3"/>
  <c r="L1394" i="3"/>
  <c r="N1394" i="3"/>
  <c r="L1393" i="3"/>
  <c r="N1393" i="3"/>
  <c r="K537" i="2"/>
  <c r="N537" i="2"/>
  <c r="S537" i="2"/>
  <c r="L1392" i="3"/>
  <c r="N1392" i="3"/>
  <c r="L1391" i="3"/>
  <c r="N1391" i="3"/>
  <c r="L1390" i="3"/>
  <c r="N1390" i="3"/>
  <c r="M32" i="6"/>
  <c r="K536" i="2"/>
  <c r="M536" i="2" s="1"/>
  <c r="N536" i="2"/>
  <c r="S536" i="2"/>
  <c r="L90" i="4"/>
  <c r="M90" i="4"/>
  <c r="O90" i="4" s="1"/>
  <c r="N90" i="4"/>
  <c r="L1389" i="3"/>
  <c r="N1389" i="3"/>
  <c r="L1388" i="3"/>
  <c r="N1388" i="3"/>
  <c r="L1387" i="3"/>
  <c r="N1387" i="3"/>
  <c r="K535" i="2"/>
  <c r="M535" i="2" s="1"/>
  <c r="N535" i="2"/>
  <c r="S535" i="2"/>
  <c r="L1386" i="3"/>
  <c r="N1386" i="3"/>
  <c r="L89" i="4"/>
  <c r="M89" i="4"/>
  <c r="O89" i="4" s="1"/>
  <c r="N89" i="4"/>
  <c r="L102" i="5"/>
  <c r="K534" i="2"/>
  <c r="N534" i="2"/>
  <c r="S534" i="2"/>
  <c r="L1385" i="3"/>
  <c r="N1385" i="3"/>
  <c r="L1384" i="3"/>
  <c r="N1384" i="3"/>
  <c r="L1383" i="3"/>
  <c r="N1383" i="3"/>
  <c r="L1382" i="3"/>
  <c r="N1382" i="3"/>
  <c r="K533" i="2"/>
  <c r="M533" i="2" s="1"/>
  <c r="N533" i="2"/>
  <c r="S533" i="2"/>
  <c r="L1381" i="3"/>
  <c r="N1381" i="3"/>
  <c r="L1380" i="3"/>
  <c r="N1380" i="3"/>
  <c r="K532" i="2"/>
  <c r="M532" i="2" s="1"/>
  <c r="N532" i="2"/>
  <c r="L532" i="2" s="1"/>
  <c r="S532" i="2"/>
  <c r="L1379" i="3"/>
  <c r="N1379" i="3"/>
  <c r="L1378" i="3"/>
  <c r="N1378" i="3"/>
  <c r="K531" i="2"/>
  <c r="N531" i="2"/>
  <c r="S531" i="2"/>
  <c r="L1377" i="3"/>
  <c r="N1377" i="3"/>
  <c r="L1376" i="3"/>
  <c r="N1376" i="3"/>
  <c r="L88" i="4"/>
  <c r="M88" i="4"/>
  <c r="O88" i="4" s="1"/>
  <c r="N88" i="4"/>
  <c r="K530" i="2"/>
  <c r="N530" i="2"/>
  <c r="S530" i="2"/>
  <c r="L1375" i="3"/>
  <c r="N1375" i="3"/>
  <c r="K529" i="2"/>
  <c r="N529" i="2"/>
  <c r="L529" i="2" s="1"/>
  <c r="S529" i="2"/>
  <c r="L1374" i="3"/>
  <c r="N1374" i="3"/>
  <c r="K528" i="2"/>
  <c r="M528" i="2" s="1"/>
  <c r="N528" i="2"/>
  <c r="S528" i="2"/>
  <c r="L1373" i="3"/>
  <c r="N1373" i="3"/>
  <c r="L101" i="5"/>
  <c r="K527" i="2"/>
  <c r="M527" i="2" s="1"/>
  <c r="N527" i="2"/>
  <c r="S527" i="2"/>
  <c r="L1372" i="3"/>
  <c r="N1372" i="3"/>
  <c r="L1371" i="3"/>
  <c r="N1371" i="3"/>
  <c r="L1370" i="3"/>
  <c r="N1370" i="3"/>
  <c r="L1369" i="3"/>
  <c r="N1369" i="3"/>
  <c r="L1368" i="3"/>
  <c r="N1368" i="3"/>
  <c r="L1367" i="3"/>
  <c r="N1367" i="3"/>
  <c r="L1366" i="3"/>
  <c r="N1366" i="3"/>
  <c r="L1365" i="3"/>
  <c r="N1365" i="3"/>
  <c r="L1364" i="3"/>
  <c r="N1364" i="3"/>
  <c r="L1363" i="3"/>
  <c r="N1363" i="3"/>
  <c r="L1362" i="3"/>
  <c r="N1362" i="3"/>
  <c r="K526" i="2"/>
  <c r="M526" i="2" s="1"/>
  <c r="N526" i="2"/>
  <c r="S526" i="2"/>
  <c r="L1361" i="3"/>
  <c r="N1361" i="3"/>
  <c r="K525" i="2"/>
  <c r="M525" i="2" s="1"/>
  <c r="N525" i="2"/>
  <c r="S525" i="2"/>
  <c r="L1360" i="3"/>
  <c r="N1360" i="3"/>
  <c r="L100" i="5"/>
  <c r="L1359" i="3"/>
  <c r="N1359" i="3"/>
  <c r="L87" i="4"/>
  <c r="M87" i="4"/>
  <c r="O87" i="4" s="1"/>
  <c r="N87" i="4"/>
  <c r="K524" i="2"/>
  <c r="M524" i="2" s="1"/>
  <c r="N524" i="2"/>
  <c r="S524" i="2"/>
  <c r="L86" i="4"/>
  <c r="M86" i="4"/>
  <c r="O86" i="4" s="1"/>
  <c r="N86" i="4"/>
  <c r="L1358" i="3"/>
  <c r="N1358" i="3"/>
  <c r="K523" i="2"/>
  <c r="M523" i="2" s="1"/>
  <c r="N523" i="2"/>
  <c r="L523" i="2" s="1"/>
  <c r="S523" i="2"/>
  <c r="L1357" i="3"/>
  <c r="N1357" i="3"/>
  <c r="L1356" i="3"/>
  <c r="N1356" i="3"/>
  <c r="L1355" i="3"/>
  <c r="N1355" i="3"/>
  <c r="K522" i="2"/>
  <c r="N522" i="2"/>
  <c r="S522" i="2"/>
  <c r="L1354" i="3"/>
  <c r="N1354" i="3"/>
  <c r="L1353" i="3"/>
  <c r="N1353" i="3"/>
  <c r="K521" i="2"/>
  <c r="M521" i="2" s="1"/>
  <c r="N521" i="2"/>
  <c r="S521" i="2"/>
  <c r="L1352" i="3"/>
  <c r="N1352" i="3"/>
  <c r="L1351" i="3"/>
  <c r="N1351" i="3"/>
  <c r="L99" i="5"/>
  <c r="K520" i="2"/>
  <c r="M520" i="2" s="1"/>
  <c r="N520" i="2"/>
  <c r="L520" i="2" s="1"/>
  <c r="S520" i="2"/>
  <c r="L1350" i="3"/>
  <c r="N1350" i="3"/>
  <c r="L1349" i="3"/>
  <c r="N1349" i="3"/>
  <c r="K519" i="2"/>
  <c r="N519" i="2"/>
  <c r="S519" i="2"/>
  <c r="L1348" i="3"/>
  <c r="N1348" i="3"/>
  <c r="L1347" i="3"/>
  <c r="N1347" i="3"/>
  <c r="L1346" i="3"/>
  <c r="N1346" i="3"/>
  <c r="K518" i="2"/>
  <c r="M518" i="2" s="1"/>
  <c r="N518" i="2"/>
  <c r="L518" i="2" s="1"/>
  <c r="S518" i="2"/>
  <c r="L1345" i="3"/>
  <c r="N1345" i="3"/>
  <c r="K517" i="2"/>
  <c r="N517" i="2"/>
  <c r="S517" i="2"/>
  <c r="L1344" i="3"/>
  <c r="N1344" i="3"/>
  <c r="M31" i="6"/>
  <c r="K516" i="2"/>
  <c r="M516" i="2" s="1"/>
  <c r="N516" i="2"/>
  <c r="S516" i="2"/>
  <c r="L85" i="4"/>
  <c r="M85" i="4"/>
  <c r="O85" i="4" s="1"/>
  <c r="N85" i="4"/>
  <c r="L1343" i="3"/>
  <c r="N1343" i="3"/>
  <c r="L98" i="5"/>
  <c r="K515" i="2"/>
  <c r="M515" i="2" s="1"/>
  <c r="N515" i="2"/>
  <c r="S515" i="2"/>
  <c r="L1342" i="3"/>
  <c r="N1342" i="3"/>
  <c r="L1341" i="3"/>
  <c r="N1341" i="3"/>
  <c r="L1340" i="3"/>
  <c r="N1340" i="3"/>
  <c r="L1339" i="3"/>
  <c r="N1339" i="3"/>
  <c r="K514" i="2"/>
  <c r="M514" i="2" s="1"/>
  <c r="N514" i="2"/>
  <c r="S514" i="2"/>
  <c r="L1338" i="3"/>
  <c r="N1338" i="3"/>
  <c r="L1337" i="3"/>
  <c r="N1337" i="3"/>
  <c r="L1336" i="3"/>
  <c r="N1336" i="3"/>
  <c r="L84" i="4"/>
  <c r="M84" i="4"/>
  <c r="O84" i="4" s="1"/>
  <c r="N84" i="4"/>
  <c r="L83" i="4"/>
  <c r="M83" i="4"/>
  <c r="O83" i="4" s="1"/>
  <c r="N83" i="4"/>
  <c r="L1335" i="3"/>
  <c r="N1335" i="3"/>
  <c r="L1334" i="3"/>
  <c r="N1334" i="3"/>
  <c r="K513" i="2"/>
  <c r="M513" i="2" s="1"/>
  <c r="N513" i="2"/>
  <c r="S513" i="2"/>
  <c r="L1333" i="3"/>
  <c r="N1333" i="3"/>
  <c r="K512" i="2"/>
  <c r="M512" i="2" s="1"/>
  <c r="N512" i="2"/>
  <c r="S512" i="2"/>
  <c r="L1332" i="3"/>
  <c r="N1332" i="3"/>
  <c r="K511" i="2"/>
  <c r="N511" i="2"/>
  <c r="S511" i="2"/>
  <c r="L1331" i="3"/>
  <c r="N1331" i="3"/>
  <c r="L1330" i="3"/>
  <c r="N1330" i="3"/>
  <c r="L1329" i="3"/>
  <c r="N1329" i="3"/>
  <c r="K510" i="2"/>
  <c r="L510" i="2" s="1"/>
  <c r="N510" i="2"/>
  <c r="S510" i="2"/>
  <c r="L1328" i="3"/>
  <c r="N1328" i="3"/>
  <c r="L97" i="5"/>
  <c r="K509" i="2"/>
  <c r="N509" i="2"/>
  <c r="S509" i="2"/>
  <c r="L1327" i="3"/>
  <c r="N1327" i="3"/>
  <c r="L1326" i="3"/>
  <c r="N1326" i="3"/>
  <c r="L1325" i="3"/>
  <c r="N1325" i="3"/>
  <c r="L1324" i="3"/>
  <c r="N1324" i="3"/>
  <c r="L1323" i="3"/>
  <c r="N1323" i="3"/>
  <c r="L1322" i="3"/>
  <c r="N1322" i="3"/>
  <c r="K508" i="2"/>
  <c r="M508" i="2" s="1"/>
  <c r="N508" i="2"/>
  <c r="S508" i="2"/>
  <c r="L1321" i="3"/>
  <c r="N1321" i="3"/>
  <c r="L1320" i="3"/>
  <c r="N1320" i="3"/>
  <c r="L1319" i="3"/>
  <c r="N1319" i="3"/>
  <c r="L1318" i="3"/>
  <c r="N1318" i="3"/>
  <c r="L1317" i="3"/>
  <c r="N1317" i="3"/>
  <c r="L1316" i="3"/>
  <c r="N1316" i="3"/>
  <c r="K507" i="2"/>
  <c r="M507" i="2" s="1"/>
  <c r="N507" i="2"/>
  <c r="S507" i="2"/>
  <c r="L1315" i="3"/>
  <c r="N1315" i="3"/>
  <c r="K506" i="2"/>
  <c r="N506" i="2"/>
  <c r="S506" i="2"/>
  <c r="L1314" i="3"/>
  <c r="N1314" i="3"/>
  <c r="K505" i="2"/>
  <c r="M505" i="2" s="1"/>
  <c r="N505" i="2"/>
  <c r="S505" i="2"/>
  <c r="L1313" i="3"/>
  <c r="N1313" i="3"/>
  <c r="L95" i="5"/>
  <c r="L96" i="5"/>
  <c r="K497" i="2"/>
  <c r="K498" i="2"/>
  <c r="K499" i="2"/>
  <c r="K500" i="2"/>
  <c r="M500" i="2" s="1"/>
  <c r="K501" i="2"/>
  <c r="M501" i="2" s="1"/>
  <c r="K502" i="2"/>
  <c r="M502" i="2" s="1"/>
  <c r="K503" i="2"/>
  <c r="M503" i="2" s="1"/>
  <c r="K504" i="2"/>
  <c r="N497" i="2"/>
  <c r="N498" i="2"/>
  <c r="N499" i="2"/>
  <c r="N500" i="2"/>
  <c r="N501" i="2"/>
  <c r="N502" i="2"/>
  <c r="L502" i="2" s="1"/>
  <c r="N503" i="2"/>
  <c r="N504" i="2"/>
  <c r="S497" i="2"/>
  <c r="S498" i="2"/>
  <c r="S499" i="2"/>
  <c r="S500" i="2"/>
  <c r="S501" i="2"/>
  <c r="S502" i="2"/>
  <c r="S503" i="2"/>
  <c r="S504" i="2"/>
  <c r="L1312" i="3"/>
  <c r="N1312" i="3"/>
  <c r="L1311" i="3"/>
  <c r="N1311" i="3"/>
  <c r="L1310" i="3"/>
  <c r="N1310" i="3"/>
  <c r="L1309" i="3"/>
  <c r="N1309" i="3"/>
  <c r="L1308" i="3"/>
  <c r="N1308" i="3"/>
  <c r="L1307" i="3"/>
  <c r="N1307" i="3"/>
  <c r="L1306" i="3"/>
  <c r="N1306" i="3"/>
  <c r="L1305" i="3"/>
  <c r="N1305" i="3"/>
  <c r="L1304" i="3"/>
  <c r="N1304" i="3"/>
  <c r="A2" i="7"/>
  <c r="L82" i="4"/>
  <c r="M82" i="4"/>
  <c r="O82" i="4" s="1"/>
  <c r="N82" i="4"/>
  <c r="L81" i="4"/>
  <c r="M81" i="4"/>
  <c r="O81" i="4" s="1"/>
  <c r="N81" i="4"/>
  <c r="L80" i="4"/>
  <c r="M80" i="4"/>
  <c r="O80" i="4" s="1"/>
  <c r="N80" i="4"/>
  <c r="L1303" i="3"/>
  <c r="N1303" i="3"/>
  <c r="L1302" i="3"/>
  <c r="N1302" i="3"/>
  <c r="L1301" i="3"/>
  <c r="N1301" i="3"/>
  <c r="L1300" i="3"/>
  <c r="N1300" i="3"/>
  <c r="L1299" i="3"/>
  <c r="N1299" i="3"/>
  <c r="L1298" i="3"/>
  <c r="N1298" i="3"/>
  <c r="L1297" i="3"/>
  <c r="N1297" i="3"/>
  <c r="L1296" i="3"/>
  <c r="N1296" i="3"/>
  <c r="K496" i="2"/>
  <c r="M496" i="2" s="1"/>
  <c r="N496" i="2"/>
  <c r="S496" i="2"/>
  <c r="L1295" i="3"/>
  <c r="N1295" i="3"/>
  <c r="L1294" i="3"/>
  <c r="N1294" i="3"/>
  <c r="L1293" i="3"/>
  <c r="N1293" i="3"/>
  <c r="L1292" i="3"/>
  <c r="N1292" i="3"/>
  <c r="L1291" i="3"/>
  <c r="N1291" i="3"/>
  <c r="L1290" i="3"/>
  <c r="N1290" i="3"/>
  <c r="K495" i="2"/>
  <c r="M495" i="2" s="1"/>
  <c r="N495" i="2"/>
  <c r="S495" i="2"/>
  <c r="L1289" i="3"/>
  <c r="N1289" i="3"/>
  <c r="L1288" i="3"/>
  <c r="N1288" i="3"/>
  <c r="L1287" i="3"/>
  <c r="N1287" i="3"/>
  <c r="L1286" i="3"/>
  <c r="N1286" i="3"/>
  <c r="L94" i="5"/>
  <c r="K494" i="2"/>
  <c r="M494" i="2" s="1"/>
  <c r="N494" i="2"/>
  <c r="S494" i="2"/>
  <c r="L1285" i="3"/>
  <c r="N1285" i="3"/>
  <c r="L79" i="4"/>
  <c r="M79" i="4"/>
  <c r="O79" i="4" s="1"/>
  <c r="N79" i="4"/>
  <c r="K493" i="2"/>
  <c r="M493" i="2" s="1"/>
  <c r="N493" i="2"/>
  <c r="S493" i="2"/>
  <c r="L1284" i="3"/>
  <c r="N1284" i="3"/>
  <c r="L1283" i="3"/>
  <c r="N1283" i="3"/>
  <c r="L1282" i="3"/>
  <c r="N1282" i="3"/>
  <c r="L1281" i="3"/>
  <c r="N1281" i="3"/>
  <c r="L1280" i="3"/>
  <c r="N1280" i="3"/>
  <c r="L1279" i="3"/>
  <c r="N1279" i="3"/>
  <c r="M30" i="6"/>
  <c r="K492" i="2"/>
  <c r="N492" i="2"/>
  <c r="S492" i="2"/>
  <c r="L1278" i="3"/>
  <c r="N1278" i="3"/>
  <c r="K491" i="2"/>
  <c r="M491" i="2" s="1"/>
  <c r="N491" i="2"/>
  <c r="S491" i="2"/>
  <c r="L1277" i="3"/>
  <c r="N1277" i="3"/>
  <c r="L1276" i="3"/>
  <c r="N1276" i="3"/>
  <c r="L93" i="5"/>
  <c r="K490" i="2"/>
  <c r="N490" i="2"/>
  <c r="S490" i="2"/>
  <c r="L1275" i="3"/>
  <c r="N1275" i="3"/>
  <c r="L1274" i="3"/>
  <c r="N1274" i="3"/>
  <c r="L1273" i="3"/>
  <c r="N1273" i="3"/>
  <c r="K489" i="2"/>
  <c r="M489" i="2" s="1"/>
  <c r="N489" i="2"/>
  <c r="S489" i="2"/>
  <c r="L1272" i="3"/>
  <c r="N1272" i="3"/>
  <c r="L1271" i="3"/>
  <c r="N1271" i="3"/>
  <c r="L1270" i="3"/>
  <c r="N1270" i="3"/>
  <c r="L1269" i="3"/>
  <c r="N1269" i="3"/>
  <c r="L1268" i="3"/>
  <c r="N1268" i="3"/>
  <c r="L1267" i="3"/>
  <c r="N1267" i="3"/>
  <c r="L1266" i="3"/>
  <c r="N1266" i="3"/>
  <c r="K488" i="2"/>
  <c r="M488" i="2" s="1"/>
  <c r="N488" i="2"/>
  <c r="S488" i="2"/>
  <c r="L1265" i="3"/>
  <c r="N1265" i="3"/>
  <c r="L1264" i="3"/>
  <c r="N1264" i="3"/>
  <c r="L1263" i="3"/>
  <c r="N1263" i="3"/>
  <c r="K487" i="2"/>
  <c r="N487" i="2"/>
  <c r="S487" i="2"/>
  <c r="L1262" i="3"/>
  <c r="N1262" i="3"/>
  <c r="K486" i="2"/>
  <c r="M486" i="2" s="1"/>
  <c r="N486" i="2"/>
  <c r="S486" i="2"/>
  <c r="L1261" i="3"/>
  <c r="N1261" i="3"/>
  <c r="L92" i="5"/>
  <c r="K485" i="2"/>
  <c r="N485" i="2"/>
  <c r="S485" i="2"/>
  <c r="L1260" i="3"/>
  <c r="N1260" i="3"/>
  <c r="L1259" i="3"/>
  <c r="N1259" i="3"/>
  <c r="L1258" i="3"/>
  <c r="N1258" i="3"/>
  <c r="K484" i="2"/>
  <c r="N484" i="2"/>
  <c r="S484" i="2"/>
  <c r="L1257" i="3"/>
  <c r="N1257" i="3"/>
  <c r="L1256" i="3"/>
  <c r="N1256" i="3"/>
  <c r="M485" i="2"/>
  <c r="M484" i="2"/>
  <c r="L1255" i="3"/>
  <c r="N1255" i="3"/>
  <c r="L1254" i="3"/>
  <c r="N1254" i="3"/>
  <c r="L1253" i="3"/>
  <c r="N1253" i="3"/>
  <c r="K483" i="2"/>
  <c r="M483" i="2" s="1"/>
  <c r="N483" i="2"/>
  <c r="S483" i="2"/>
  <c r="L1252" i="3"/>
  <c r="N1252" i="3"/>
  <c r="K482" i="2"/>
  <c r="M482" i="2" s="1"/>
  <c r="N482" i="2"/>
  <c r="S482" i="2"/>
  <c r="L1251" i="3"/>
  <c r="N1251" i="3"/>
  <c r="L1250" i="3"/>
  <c r="N1250" i="3"/>
  <c r="L78" i="4"/>
  <c r="M78" i="4"/>
  <c r="O78" i="4" s="1"/>
  <c r="N78" i="4"/>
  <c r="K481" i="2"/>
  <c r="N481" i="2"/>
  <c r="S481" i="2"/>
  <c r="L77" i="4"/>
  <c r="M77" i="4"/>
  <c r="O77" i="4" s="1"/>
  <c r="N77" i="4"/>
  <c r="L1249" i="3"/>
  <c r="N1249" i="3"/>
  <c r="K480" i="2"/>
  <c r="N480" i="2"/>
  <c r="S480" i="2"/>
  <c r="L1248" i="3"/>
  <c r="N1248" i="3"/>
  <c r="L91" i="5"/>
  <c r="K479" i="2"/>
  <c r="M479" i="2" s="1"/>
  <c r="N479" i="2"/>
  <c r="S479" i="2"/>
  <c r="L1247" i="3"/>
  <c r="N1247" i="3"/>
  <c r="L1244" i="3"/>
  <c r="N1244" i="3"/>
  <c r="L1246" i="3"/>
  <c r="N1246" i="3"/>
  <c r="K478" i="2"/>
  <c r="M478" i="2" s="1"/>
  <c r="N478" i="2"/>
  <c r="S478" i="2"/>
  <c r="L1245" i="3"/>
  <c r="N1245" i="3"/>
  <c r="L1243" i="3"/>
  <c r="N1243" i="3"/>
  <c r="K477" i="2"/>
  <c r="N477" i="2"/>
  <c r="S477" i="2"/>
  <c r="L1242" i="3"/>
  <c r="N1242" i="3"/>
  <c r="L1241" i="3"/>
  <c r="N1241" i="3"/>
  <c r="K476" i="2"/>
  <c r="M476" i="2" s="1"/>
  <c r="N476" i="2"/>
  <c r="S476" i="2"/>
  <c r="L1240" i="3"/>
  <c r="N1240" i="3"/>
  <c r="K475" i="2"/>
  <c r="M475" i="2" s="1"/>
  <c r="N475" i="2"/>
  <c r="S475" i="2"/>
  <c r="L1239" i="3"/>
  <c r="N1239" i="3"/>
  <c r="L1238" i="3"/>
  <c r="N1238" i="3"/>
  <c r="K474" i="2"/>
  <c r="N474" i="2"/>
  <c r="S474" i="2"/>
  <c r="L1237" i="3"/>
  <c r="N1237" i="3"/>
  <c r="M477" i="2"/>
  <c r="L1236" i="3"/>
  <c r="N1236" i="3"/>
  <c r="L76" i="4"/>
  <c r="M76" i="4"/>
  <c r="O76" i="4" s="1"/>
  <c r="N76" i="4"/>
  <c r="L75" i="4"/>
  <c r="M75" i="4"/>
  <c r="O75" i="4" s="1"/>
  <c r="N75" i="4"/>
  <c r="L74" i="4"/>
  <c r="M74" i="4"/>
  <c r="O74" i="4" s="1"/>
  <c r="N74" i="4"/>
  <c r="L1235" i="3"/>
  <c r="N1235" i="3"/>
  <c r="L1234" i="3"/>
  <c r="N1234" i="3"/>
  <c r="L1233" i="3"/>
  <c r="N1233" i="3"/>
  <c r="L1231" i="3"/>
  <c r="N1231" i="3"/>
  <c r="L1230" i="3"/>
  <c r="N1230" i="3"/>
  <c r="K472" i="2"/>
  <c r="N472" i="2"/>
  <c r="S472" i="2"/>
  <c r="L1229" i="3"/>
  <c r="N1229" i="3"/>
  <c r="L1228" i="3"/>
  <c r="N1228" i="3"/>
  <c r="L1227" i="3"/>
  <c r="N1227" i="3"/>
  <c r="L1226" i="3"/>
  <c r="N1226" i="3"/>
  <c r="L1225" i="3"/>
  <c r="N1225" i="3"/>
  <c r="L1224" i="3"/>
  <c r="N1224" i="3"/>
  <c r="L1223" i="3"/>
  <c r="N1223" i="3"/>
  <c r="K471" i="2"/>
  <c r="M471" i="2" s="1"/>
  <c r="N471" i="2"/>
  <c r="S471" i="2"/>
  <c r="L1222" i="3"/>
  <c r="N1222" i="3"/>
  <c r="L1221" i="3"/>
  <c r="N1221" i="3"/>
  <c r="L1220" i="3"/>
  <c r="N1220" i="3"/>
  <c r="L1219" i="3"/>
  <c r="N1219" i="3"/>
  <c r="L1218" i="3"/>
  <c r="N1218" i="3"/>
  <c r="L1217" i="3"/>
  <c r="N1217" i="3"/>
  <c r="K470" i="2"/>
  <c r="N470" i="2"/>
  <c r="S470" i="2"/>
  <c r="L1216" i="3"/>
  <c r="N1216" i="3"/>
  <c r="L1215" i="3"/>
  <c r="N1215" i="3"/>
  <c r="L1214" i="3"/>
  <c r="N1214" i="3"/>
  <c r="L1213" i="3"/>
  <c r="N1213" i="3"/>
  <c r="L1212" i="3"/>
  <c r="N1212" i="3"/>
  <c r="L1211" i="3"/>
  <c r="N1211" i="3"/>
  <c r="K469" i="2"/>
  <c r="M469" i="2" s="1"/>
  <c r="N469" i="2"/>
  <c r="S469" i="2"/>
  <c r="L1210" i="3"/>
  <c r="N1210" i="3"/>
  <c r="L90" i="5"/>
  <c r="K473" i="2"/>
  <c r="M473" i="2" s="1"/>
  <c r="N473" i="2"/>
  <c r="S473" i="2"/>
  <c r="L1232" i="3"/>
  <c r="N1232" i="3"/>
  <c r="L73" i="4"/>
  <c r="M73" i="4"/>
  <c r="O73" i="4" s="1"/>
  <c r="N73" i="4"/>
  <c r="M29" i="6"/>
  <c r="L89" i="5"/>
  <c r="K468" i="2"/>
  <c r="M468" i="2" s="1"/>
  <c r="N468" i="2"/>
  <c r="S468" i="2"/>
  <c r="L1209" i="3"/>
  <c r="N1209" i="3"/>
  <c r="L1208" i="3"/>
  <c r="N1208" i="3"/>
  <c r="L1207" i="3"/>
  <c r="N1207" i="3"/>
  <c r="L1206" i="3"/>
  <c r="N1206" i="3"/>
  <c r="L1205" i="3"/>
  <c r="N1205" i="3"/>
  <c r="K467" i="2"/>
  <c r="N467" i="2"/>
  <c r="S467" i="2"/>
  <c r="L1204" i="3"/>
  <c r="N1204" i="3"/>
  <c r="L1203" i="3"/>
  <c r="N1203" i="3"/>
  <c r="K466" i="2"/>
  <c r="N466" i="2"/>
  <c r="S466" i="2"/>
  <c r="L1202" i="3"/>
  <c r="N1202" i="3"/>
  <c r="K465" i="2"/>
  <c r="M465" i="2" s="1"/>
  <c r="N465" i="2"/>
  <c r="S465" i="2"/>
  <c r="L1201" i="3"/>
  <c r="N1201" i="3"/>
  <c r="L1200" i="3"/>
  <c r="N1200" i="3"/>
  <c r="K464" i="2"/>
  <c r="M464" i="2" s="1"/>
  <c r="N464" i="2"/>
  <c r="L464" i="2" s="1"/>
  <c r="S464" i="2"/>
  <c r="L1199" i="3"/>
  <c r="N1199" i="3"/>
  <c r="L88" i="5"/>
  <c r="K463" i="2"/>
  <c r="M463" i="2" s="1"/>
  <c r="N463" i="2"/>
  <c r="S463" i="2"/>
  <c r="L1198" i="3"/>
  <c r="N1198" i="3"/>
  <c r="K462" i="2"/>
  <c r="N462" i="2"/>
  <c r="S462" i="2"/>
  <c r="L1197" i="3"/>
  <c r="N1197" i="3"/>
  <c r="L1196" i="3"/>
  <c r="N1196" i="3"/>
  <c r="L1195" i="3"/>
  <c r="N1195" i="3"/>
  <c r="L1194" i="3"/>
  <c r="N1194" i="3"/>
  <c r="L1193" i="3"/>
  <c r="N1193" i="3"/>
  <c r="L1192" i="3"/>
  <c r="N1192" i="3"/>
  <c r="K461" i="2"/>
  <c r="N461" i="2"/>
  <c r="S461" i="2"/>
  <c r="L1191" i="3"/>
  <c r="N1191" i="3"/>
  <c r="L1190" i="3"/>
  <c r="N1190" i="3"/>
  <c r="K460" i="2"/>
  <c r="L460" i="2" s="1"/>
  <c r="N460" i="2"/>
  <c r="S460" i="2"/>
  <c r="L1189" i="3"/>
  <c r="N1189" i="3"/>
  <c r="L1188" i="3"/>
  <c r="N1188" i="3"/>
  <c r="L1187" i="3"/>
  <c r="N1187" i="3"/>
  <c r="L1186" i="3"/>
  <c r="N1186" i="3"/>
  <c r="L87" i="5"/>
  <c r="K459" i="2"/>
  <c r="N459" i="2"/>
  <c r="S459" i="2"/>
  <c r="L1185" i="3"/>
  <c r="N1185" i="3"/>
  <c r="L1184" i="3"/>
  <c r="N1184" i="3"/>
  <c r="L1183" i="3"/>
  <c r="N1183" i="3"/>
  <c r="L1182" i="3"/>
  <c r="N1182" i="3"/>
  <c r="K458" i="2"/>
  <c r="M458" i="2" s="1"/>
  <c r="N458" i="2"/>
  <c r="S458" i="2"/>
  <c r="L1181" i="3"/>
  <c r="N1181" i="3"/>
  <c r="K457" i="2"/>
  <c r="M457" i="2" s="1"/>
  <c r="N457" i="2"/>
  <c r="S457" i="2"/>
  <c r="L1180" i="3"/>
  <c r="N1180" i="3"/>
  <c r="L1179" i="3"/>
  <c r="N1179" i="3"/>
  <c r="L1178" i="3"/>
  <c r="N1178" i="3"/>
  <c r="L1177" i="3"/>
  <c r="N1177" i="3"/>
  <c r="L1176" i="3"/>
  <c r="N1176" i="3"/>
  <c r="K455" i="2"/>
  <c r="M455" i="2" s="1"/>
  <c r="N455" i="2"/>
  <c r="S455" i="2"/>
  <c r="L1175" i="3"/>
  <c r="N1175" i="3"/>
  <c r="L72" i="4"/>
  <c r="M72" i="4"/>
  <c r="N72" i="4"/>
  <c r="K456" i="2"/>
  <c r="M456" i="2" s="1"/>
  <c r="N456" i="2"/>
  <c r="S456" i="2"/>
  <c r="L71" i="4"/>
  <c r="M71" i="4"/>
  <c r="O71" i="4" s="1"/>
  <c r="N71" i="4"/>
  <c r="K454" i="2"/>
  <c r="N454" i="2"/>
  <c r="S454" i="2"/>
  <c r="L1174" i="3"/>
  <c r="N1174" i="3"/>
  <c r="L1173" i="3"/>
  <c r="N1173" i="3"/>
  <c r="L1172" i="3"/>
  <c r="N1172" i="3"/>
  <c r="K453" i="2"/>
  <c r="M453" i="2" s="1"/>
  <c r="N453" i="2"/>
  <c r="S453" i="2"/>
  <c r="L1171" i="3"/>
  <c r="N1171" i="3"/>
  <c r="L1170" i="3"/>
  <c r="N1170" i="3"/>
  <c r="L1169" i="3"/>
  <c r="N1169" i="3"/>
  <c r="L1168" i="3"/>
  <c r="N1168" i="3"/>
  <c r="L86" i="5"/>
  <c r="K452" i="2"/>
  <c r="N452" i="2"/>
  <c r="S452" i="2"/>
  <c r="L1167" i="3"/>
  <c r="N1167" i="3"/>
  <c r="L1166" i="3"/>
  <c r="N1166" i="3"/>
  <c r="K451" i="2"/>
  <c r="M451" i="2" s="1"/>
  <c r="N451" i="2"/>
  <c r="S451" i="2"/>
  <c r="L1165" i="3"/>
  <c r="N1165" i="3"/>
  <c r="L1164" i="3"/>
  <c r="N1164" i="3"/>
  <c r="K450" i="2"/>
  <c r="L450" i="2" s="1"/>
  <c r="N450" i="2"/>
  <c r="S450" i="2"/>
  <c r="L1163" i="3"/>
  <c r="N1163" i="3"/>
  <c r="L1162" i="3"/>
  <c r="N1162" i="3"/>
  <c r="L1161" i="3"/>
  <c r="N1161" i="3"/>
  <c r="K449" i="2"/>
  <c r="M449" i="2" s="1"/>
  <c r="N449" i="2"/>
  <c r="S449" i="2"/>
  <c r="L1160" i="3"/>
  <c r="N1160" i="3"/>
  <c r="L1159" i="3"/>
  <c r="N1159" i="3"/>
  <c r="L1158" i="3"/>
  <c r="N1158" i="3"/>
  <c r="L85" i="5"/>
  <c r="L1157" i="3"/>
  <c r="N1157" i="3"/>
  <c r="M28" i="6"/>
  <c r="K448" i="2"/>
  <c r="M448" i="2" s="1"/>
  <c r="N448" i="2"/>
  <c r="S448" i="2"/>
  <c r="L70" i="4"/>
  <c r="M70" i="4"/>
  <c r="O70" i="4" s="1"/>
  <c r="N70" i="4"/>
  <c r="L1156" i="3"/>
  <c r="N1156" i="3"/>
  <c r="L1155" i="3"/>
  <c r="N1155" i="3"/>
  <c r="L1154" i="3"/>
  <c r="N1154" i="3"/>
  <c r="L1153" i="3"/>
  <c r="N1153" i="3"/>
  <c r="K447" i="2"/>
  <c r="M447" i="2" s="1"/>
  <c r="N447" i="2"/>
  <c r="S447" i="2"/>
  <c r="L1152" i="3"/>
  <c r="N1152" i="3"/>
  <c r="L1151" i="3"/>
  <c r="N1151" i="3"/>
  <c r="L1150" i="3"/>
  <c r="N1150" i="3"/>
  <c r="L1149" i="3"/>
  <c r="N1149" i="3"/>
  <c r="L1148" i="3"/>
  <c r="N1148" i="3"/>
  <c r="L1147" i="3"/>
  <c r="N1147" i="3"/>
  <c r="L69" i="4"/>
  <c r="M69" i="4"/>
  <c r="O69" i="4" s="1"/>
  <c r="N69" i="4"/>
  <c r="K446" i="2"/>
  <c r="M446" i="2" s="1"/>
  <c r="N446" i="2"/>
  <c r="S446" i="2"/>
  <c r="L68" i="4"/>
  <c r="M68" i="4"/>
  <c r="O68" i="4" s="1"/>
  <c r="N68" i="4"/>
  <c r="L1146" i="3"/>
  <c r="N1146" i="3"/>
  <c r="K445" i="2"/>
  <c r="N445" i="2"/>
  <c r="S445" i="2"/>
  <c r="L1145" i="3"/>
  <c r="N1145" i="3"/>
  <c r="K444" i="2"/>
  <c r="M444" i="2" s="1"/>
  <c r="N444" i="2"/>
  <c r="S444" i="2"/>
  <c r="L1144" i="3"/>
  <c r="N1144" i="3"/>
  <c r="L1143" i="3"/>
  <c r="N1143" i="3"/>
  <c r="L84" i="5"/>
  <c r="K443" i="2"/>
  <c r="M443" i="2" s="1"/>
  <c r="N443" i="2"/>
  <c r="L443" i="2" s="1"/>
  <c r="S443" i="2"/>
  <c r="L1142" i="3"/>
  <c r="N1142" i="3"/>
  <c r="L1141" i="3"/>
  <c r="N1141" i="3"/>
  <c r="L1140" i="3"/>
  <c r="N1140" i="3"/>
  <c r="K442" i="2"/>
  <c r="N442" i="2"/>
  <c r="S442" i="2"/>
  <c r="L1139" i="3"/>
  <c r="N1139" i="3"/>
  <c r="L1138" i="3"/>
  <c r="N1138" i="3"/>
  <c r="L1137" i="3"/>
  <c r="N1137" i="3"/>
  <c r="L1136" i="3"/>
  <c r="N1136" i="3"/>
  <c r="L1135" i="3"/>
  <c r="N1135" i="3"/>
  <c r="K441" i="2"/>
  <c r="N441" i="2"/>
  <c r="S441" i="2"/>
  <c r="L1134" i="3"/>
  <c r="N1134" i="3"/>
  <c r="L1133" i="3"/>
  <c r="N1133" i="3"/>
  <c r="L1132" i="3"/>
  <c r="N1132" i="3"/>
  <c r="K440" i="2"/>
  <c r="M440" i="2" s="1"/>
  <c r="N440" i="2"/>
  <c r="S440" i="2"/>
  <c r="L1131" i="3"/>
  <c r="N1131" i="3"/>
  <c r="K439" i="2"/>
  <c r="M439" i="2" s="1"/>
  <c r="N439" i="2"/>
  <c r="L439" i="2" s="1"/>
  <c r="S439" i="2"/>
  <c r="L1130" i="3"/>
  <c r="N1130" i="3"/>
  <c r="K438" i="2"/>
  <c r="M438" i="2" s="1"/>
  <c r="N438" i="2"/>
  <c r="S438" i="2"/>
  <c r="L1129" i="3"/>
  <c r="N1129" i="3"/>
  <c r="L1128" i="3"/>
  <c r="N1128" i="3"/>
  <c r="L83" i="5"/>
  <c r="K437" i="2"/>
  <c r="M437" i="2" s="1"/>
  <c r="N437" i="2"/>
  <c r="S437" i="2"/>
  <c r="L1127" i="3"/>
  <c r="N1127" i="3"/>
  <c r="L1126" i="3"/>
  <c r="N1126" i="3"/>
  <c r="L1125" i="3"/>
  <c r="N1125" i="3"/>
  <c r="L1124" i="3"/>
  <c r="N1124" i="3"/>
  <c r="L1123" i="3"/>
  <c r="N1123" i="3"/>
  <c r="K436" i="2"/>
  <c r="M436" i="2" s="1"/>
  <c r="N436" i="2"/>
  <c r="S436" i="2"/>
  <c r="L1122" i="3"/>
  <c r="N1122" i="3"/>
  <c r="L67" i="4"/>
  <c r="M67" i="4"/>
  <c r="O67" i="4" s="1"/>
  <c r="N67" i="4"/>
  <c r="L66" i="4"/>
  <c r="M66" i="4"/>
  <c r="O66" i="4" s="1"/>
  <c r="N66" i="4"/>
  <c r="L1121" i="3"/>
  <c r="N1121" i="3"/>
  <c r="K435" i="2"/>
  <c r="M435" i="2" s="1"/>
  <c r="N435" i="2"/>
  <c r="S435" i="2"/>
  <c r="L1120" i="3"/>
  <c r="N1120" i="3"/>
  <c r="K434" i="2"/>
  <c r="M434" i="2" s="1"/>
  <c r="N434" i="2"/>
  <c r="S434" i="2"/>
  <c r="L1119" i="3"/>
  <c r="N1119" i="3"/>
  <c r="L1118" i="3"/>
  <c r="N1118" i="3"/>
  <c r="L82" i="5"/>
  <c r="K433" i="2"/>
  <c r="M433" i="2" s="1"/>
  <c r="N433" i="2"/>
  <c r="S433" i="2"/>
  <c r="L1117" i="3"/>
  <c r="N1117" i="3"/>
  <c r="L1116" i="3"/>
  <c r="N1116" i="3"/>
  <c r="K432" i="2"/>
  <c r="M432" i="2" s="1"/>
  <c r="N432" i="2"/>
  <c r="S432" i="2"/>
  <c r="L1115" i="3"/>
  <c r="N1115" i="3"/>
  <c r="L1114" i="3"/>
  <c r="N1114" i="3"/>
  <c r="L1113" i="3"/>
  <c r="N1113" i="3"/>
  <c r="L1112" i="3"/>
  <c r="N1112" i="3"/>
  <c r="L1111" i="3"/>
  <c r="N1111" i="3"/>
  <c r="L1110" i="3"/>
  <c r="N1110" i="3"/>
  <c r="K431" i="2"/>
  <c r="M431" i="2" s="1"/>
  <c r="N431" i="2"/>
  <c r="S431" i="2"/>
  <c r="L1109" i="3"/>
  <c r="N1109" i="3"/>
  <c r="L1108" i="3"/>
  <c r="N1108" i="3"/>
  <c r="L1107" i="3"/>
  <c r="N1107" i="3"/>
  <c r="K430" i="2"/>
  <c r="N430" i="2"/>
  <c r="S430" i="2"/>
  <c r="L1106" i="3"/>
  <c r="N1106" i="3"/>
  <c r="L1105" i="3"/>
  <c r="N1105" i="3"/>
  <c r="K429" i="2"/>
  <c r="N429" i="2"/>
  <c r="S429" i="2"/>
  <c r="L1104" i="3"/>
  <c r="N1104" i="3"/>
  <c r="K428" i="2"/>
  <c r="M428" i="2" s="1"/>
  <c r="N428" i="2"/>
  <c r="S428" i="2"/>
  <c r="L1103" i="3"/>
  <c r="N1103" i="3"/>
  <c r="L1102" i="3"/>
  <c r="N1102" i="3"/>
  <c r="L81" i="5"/>
  <c r="K427" i="2"/>
  <c r="M427" i="2" s="1"/>
  <c r="N427" i="2"/>
  <c r="S427" i="2"/>
  <c r="L1101" i="3"/>
  <c r="N1101" i="3"/>
  <c r="L1100" i="3"/>
  <c r="N1100" i="3"/>
  <c r="L1099" i="3"/>
  <c r="N1099" i="3"/>
  <c r="L1098" i="3"/>
  <c r="N1098" i="3"/>
  <c r="L1097" i="3"/>
  <c r="N1097" i="3"/>
  <c r="K426" i="2"/>
  <c r="M426" i="2" s="1"/>
  <c r="N426" i="2"/>
  <c r="L426" i="2" s="1"/>
  <c r="S426" i="2"/>
  <c r="L65" i="4"/>
  <c r="M65" i="4"/>
  <c r="O65" i="4" s="1"/>
  <c r="N65" i="4"/>
  <c r="L1096" i="3"/>
  <c r="N1096" i="3"/>
  <c r="L1095" i="3"/>
  <c r="N1095" i="3"/>
  <c r="M27" i="6"/>
  <c r="K425" i="2"/>
  <c r="N425" i="2"/>
  <c r="S425" i="2"/>
  <c r="L1094" i="3"/>
  <c r="N1094" i="3"/>
  <c r="K424" i="2"/>
  <c r="M424" i="2" s="1"/>
  <c r="N424" i="2"/>
  <c r="L424" i="2" s="1"/>
  <c r="S424" i="2"/>
  <c r="L1093" i="3"/>
  <c r="N1093" i="3"/>
  <c r="L1092" i="3"/>
  <c r="N1092" i="3"/>
  <c r="L80" i="5"/>
  <c r="K423" i="2"/>
  <c r="N423" i="2"/>
  <c r="S423" i="2"/>
  <c r="L1091" i="3"/>
  <c r="N1091" i="3"/>
  <c r="L1090" i="3"/>
  <c r="N1090" i="3"/>
  <c r="L1089" i="3"/>
  <c r="N1089" i="3"/>
  <c r="K422" i="2"/>
  <c r="N422" i="2"/>
  <c r="S422" i="2"/>
  <c r="L1088" i="3"/>
  <c r="N1088" i="3"/>
  <c r="L1087" i="3"/>
  <c r="N1087" i="3"/>
  <c r="L1086" i="3"/>
  <c r="N1086" i="3"/>
  <c r="K421" i="2"/>
  <c r="N421" i="2"/>
  <c r="L421" i="2" s="1"/>
  <c r="S421" i="2"/>
  <c r="L1085" i="3"/>
  <c r="N1085" i="3"/>
  <c r="L1084" i="3"/>
  <c r="N1084" i="3"/>
  <c r="K420" i="2"/>
  <c r="N420" i="2"/>
  <c r="S420" i="2"/>
  <c r="L1083" i="3"/>
  <c r="N1083" i="3"/>
  <c r="K419" i="2"/>
  <c r="N419" i="2"/>
  <c r="S419" i="2"/>
  <c r="L1082" i="3"/>
  <c r="N1082" i="3"/>
  <c r="L1081" i="3"/>
  <c r="N1081" i="3"/>
  <c r="K418" i="2"/>
  <c r="L418" i="2" s="1"/>
  <c r="N418" i="2"/>
  <c r="S418" i="2"/>
  <c r="L1080" i="3"/>
  <c r="N1080" i="3"/>
  <c r="L1079" i="3"/>
  <c r="N1079" i="3"/>
  <c r="L79" i="5"/>
  <c r="K417" i="2"/>
  <c r="N417" i="2"/>
  <c r="S417" i="2"/>
  <c r="L1078" i="3"/>
  <c r="N1078" i="3"/>
  <c r="K416" i="2"/>
  <c r="N416" i="2"/>
  <c r="L416" i="2" s="1"/>
  <c r="S416" i="2"/>
  <c r="L1077" i="3"/>
  <c r="N1077" i="3"/>
  <c r="L1076" i="3"/>
  <c r="N1076" i="3"/>
  <c r="L1075" i="3"/>
  <c r="N1075" i="3"/>
  <c r="L1074" i="3"/>
  <c r="N1074" i="3"/>
  <c r="K415" i="2"/>
  <c r="M415" i="2" s="1"/>
  <c r="N415" i="2"/>
  <c r="S415" i="2"/>
  <c r="L1073" i="3"/>
  <c r="N1073" i="3"/>
  <c r="L64" i="4"/>
  <c r="M64" i="4"/>
  <c r="O64" i="4" s="1"/>
  <c r="N64" i="4"/>
  <c r="L63" i="4"/>
  <c r="M63" i="4"/>
  <c r="O63" i="4" s="1"/>
  <c r="N63" i="4"/>
  <c r="L1072" i="3"/>
  <c r="N1072" i="3"/>
  <c r="L1071" i="3"/>
  <c r="N1071" i="3"/>
  <c r="K414" i="2"/>
  <c r="N414" i="2"/>
  <c r="S414" i="2"/>
  <c r="L1070" i="3"/>
  <c r="N1070" i="3"/>
  <c r="K413" i="2"/>
  <c r="M413" i="2" s="1"/>
  <c r="N413" i="2"/>
  <c r="S413" i="2"/>
  <c r="L1069" i="3"/>
  <c r="N1069" i="3"/>
  <c r="K412" i="2"/>
  <c r="M412" i="2" s="1"/>
  <c r="N412" i="2"/>
  <c r="L412" i="2" s="1"/>
  <c r="S412" i="2"/>
  <c r="L1068" i="3"/>
  <c r="N1068" i="3"/>
  <c r="L78" i="5"/>
  <c r="K411" i="2"/>
  <c r="M411" i="2" s="1"/>
  <c r="N411" i="2"/>
  <c r="L411" i="2" s="1"/>
  <c r="S411" i="2"/>
  <c r="L1067" i="3"/>
  <c r="N1067" i="3"/>
  <c r="K410" i="2"/>
  <c r="M410" i="2" s="1"/>
  <c r="N410" i="2"/>
  <c r="S410" i="2"/>
  <c r="L1066" i="3"/>
  <c r="N1066" i="3"/>
  <c r="L1065" i="3"/>
  <c r="N1065" i="3"/>
  <c r="L1064" i="3"/>
  <c r="N1064" i="3"/>
  <c r="L62" i="4"/>
  <c r="M62" i="4"/>
  <c r="O62" i="4" s="1"/>
  <c r="N62" i="4"/>
  <c r="L1063" i="3"/>
  <c r="N1063" i="3"/>
  <c r="L1062" i="3"/>
  <c r="N1062" i="3"/>
  <c r="L1061" i="3"/>
  <c r="N1061" i="3"/>
  <c r="K406" i="2"/>
  <c r="M406" i="2" s="1"/>
  <c r="N406" i="2"/>
  <c r="S406" i="2"/>
  <c r="L1050" i="3"/>
  <c r="N1050" i="3"/>
  <c r="L1060" i="3"/>
  <c r="N1060" i="3"/>
  <c r="L1059" i="3"/>
  <c r="N1059" i="3"/>
  <c r="L1058" i="3"/>
  <c r="N1058" i="3"/>
  <c r="L1057" i="3"/>
  <c r="N1057" i="3"/>
  <c r="L1056" i="3"/>
  <c r="N1056" i="3"/>
  <c r="K409" i="2"/>
  <c r="M409" i="2" s="1"/>
  <c r="N409" i="2"/>
  <c r="L409" i="2" s="1"/>
  <c r="S409" i="2"/>
  <c r="L1055" i="3"/>
  <c r="N1055" i="3"/>
  <c r="L1054" i="3"/>
  <c r="N1054" i="3"/>
  <c r="K408" i="2"/>
  <c r="M408" i="2" s="1"/>
  <c r="N408" i="2"/>
  <c r="S408" i="2"/>
  <c r="L1053" i="3"/>
  <c r="N1053" i="3"/>
  <c r="L1052" i="3"/>
  <c r="N1052" i="3"/>
  <c r="K407" i="2"/>
  <c r="M407" i="2" s="1"/>
  <c r="N407" i="2"/>
  <c r="S407" i="2"/>
  <c r="L1051" i="3"/>
  <c r="N1051" i="3"/>
  <c r="L77" i="5"/>
  <c r="K405" i="2"/>
  <c r="N405" i="2"/>
  <c r="S405" i="2"/>
  <c r="L1049" i="3"/>
  <c r="N1049" i="3"/>
  <c r="L1048" i="3"/>
  <c r="N1048" i="3"/>
  <c r="L1047" i="3"/>
  <c r="N1047" i="3"/>
  <c r="L1046" i="3"/>
  <c r="N1046" i="3"/>
  <c r="K404" i="2"/>
  <c r="M404" i="2" s="1"/>
  <c r="N404" i="2"/>
  <c r="S404" i="2"/>
  <c r="L1045" i="3"/>
  <c r="N1045" i="3"/>
  <c r="L1044" i="3"/>
  <c r="N1044" i="3"/>
  <c r="K403" i="2"/>
  <c r="M403" i="2" s="1"/>
  <c r="N403" i="2"/>
  <c r="L403" i="2" s="1"/>
  <c r="S403" i="2"/>
  <c r="L1043" i="3"/>
  <c r="N1043" i="3"/>
  <c r="L1042" i="3"/>
  <c r="N1042" i="3"/>
  <c r="K402" i="2"/>
  <c r="M402" i="2" s="1"/>
  <c r="N402" i="2"/>
  <c r="S402" i="2"/>
  <c r="L1041" i="3"/>
  <c r="N1041" i="3"/>
  <c r="L1040" i="3"/>
  <c r="N1040" i="3"/>
  <c r="L1039" i="3"/>
  <c r="N1039" i="3"/>
  <c r="K401" i="2"/>
  <c r="M401" i="2" s="1"/>
  <c r="N401" i="2"/>
  <c r="L401" i="2" s="1"/>
  <c r="S401" i="2"/>
  <c r="L1038" i="3"/>
  <c r="N1038" i="3"/>
  <c r="L61" i="4"/>
  <c r="M61" i="4"/>
  <c r="O61" i="4" s="1"/>
  <c r="N61" i="4"/>
  <c r="M26" i="6"/>
  <c r="K400" i="2"/>
  <c r="N400" i="2"/>
  <c r="S400" i="2"/>
  <c r="L1037" i="3"/>
  <c r="N1037" i="3"/>
  <c r="L1036" i="3"/>
  <c r="N1036" i="3"/>
  <c r="K399" i="2"/>
  <c r="M399" i="2" s="1"/>
  <c r="N399" i="2"/>
  <c r="L399" i="2" s="1"/>
  <c r="S399" i="2"/>
  <c r="L1035" i="3"/>
  <c r="N1035" i="3"/>
  <c r="L76" i="5"/>
  <c r="K398" i="2"/>
  <c r="M398" i="2" s="1"/>
  <c r="N398" i="2"/>
  <c r="S398" i="2"/>
  <c r="L1034" i="3"/>
  <c r="N1034" i="3"/>
  <c r="L1033" i="3"/>
  <c r="N1033" i="3"/>
  <c r="L1032" i="3"/>
  <c r="N1032" i="3"/>
  <c r="K397" i="2"/>
  <c r="M397" i="2" s="1"/>
  <c r="N397" i="2"/>
  <c r="S397" i="2"/>
  <c r="L1031" i="3"/>
  <c r="N1031" i="3"/>
  <c r="L1030" i="3"/>
  <c r="N1030" i="3"/>
  <c r="L1029" i="3"/>
  <c r="N1029" i="3"/>
  <c r="K396" i="2"/>
  <c r="M396" i="2" s="1"/>
  <c r="N396" i="2"/>
  <c r="S396" i="2"/>
  <c r="L1028" i="3"/>
  <c r="N1028" i="3"/>
  <c r="L1027" i="3"/>
  <c r="N1027" i="3"/>
  <c r="K395" i="2"/>
  <c r="M395" i="2" s="1"/>
  <c r="N395" i="2"/>
  <c r="S395" i="2"/>
  <c r="L1026" i="3"/>
  <c r="N1026" i="3"/>
  <c r="K394" i="2"/>
  <c r="M394" i="2" s="1"/>
  <c r="N394" i="2"/>
  <c r="S394" i="2"/>
  <c r="L1025" i="3"/>
  <c r="N1025" i="3"/>
  <c r="L1024" i="3"/>
  <c r="N1024" i="3"/>
  <c r="K393" i="2"/>
  <c r="M393" i="2" s="1"/>
  <c r="N393" i="2"/>
  <c r="S393" i="2"/>
  <c r="L1023" i="3"/>
  <c r="N1023" i="3"/>
  <c r="L1022" i="3"/>
  <c r="N1022" i="3"/>
  <c r="L1021" i="3"/>
  <c r="N1021" i="3"/>
  <c r="K392" i="2"/>
  <c r="M392" i="2" s="1"/>
  <c r="N392" i="2"/>
  <c r="S392" i="2"/>
  <c r="L1020" i="3"/>
  <c r="N1020" i="3"/>
  <c r="L1019" i="3"/>
  <c r="N1019" i="3"/>
  <c r="L75" i="5"/>
  <c r="K391" i="2"/>
  <c r="N391" i="2"/>
  <c r="S391" i="2"/>
  <c r="L1018" i="3"/>
  <c r="N1018" i="3"/>
  <c r="K390" i="2"/>
  <c r="M390" i="2" s="1"/>
  <c r="N390" i="2"/>
  <c r="S390" i="2"/>
  <c r="L1017" i="3"/>
  <c r="N1017" i="3"/>
  <c r="L60" i="4"/>
  <c r="M60" i="4"/>
  <c r="O60" i="4" s="1"/>
  <c r="N60" i="4"/>
  <c r="L1016" i="3"/>
  <c r="N1016" i="3"/>
  <c r="L1015" i="3"/>
  <c r="N1015" i="3"/>
  <c r="L1014" i="3"/>
  <c r="N1014" i="3"/>
  <c r="L1013" i="3"/>
  <c r="N1013" i="3"/>
  <c r="L1012" i="3"/>
  <c r="N1012" i="3"/>
  <c r="K389" i="2"/>
  <c r="N389" i="2"/>
  <c r="S389" i="2"/>
  <c r="L1011" i="3"/>
  <c r="N1011" i="3"/>
  <c r="K388" i="2"/>
  <c r="N388" i="2"/>
  <c r="S388" i="2"/>
  <c r="L1010" i="3"/>
  <c r="N1010" i="3"/>
  <c r="K387" i="2"/>
  <c r="M387" i="2" s="1"/>
  <c r="N387" i="2"/>
  <c r="S387" i="2"/>
  <c r="L1009" i="3"/>
  <c r="N1009" i="3"/>
  <c r="L1005" i="3"/>
  <c r="N1005" i="3"/>
  <c r="L1004" i="3"/>
  <c r="N1004" i="3"/>
  <c r="L1003" i="3"/>
  <c r="N1003" i="3"/>
  <c r="L1006" i="3"/>
  <c r="N1006" i="3"/>
  <c r="L1002" i="3"/>
  <c r="N1002" i="3"/>
  <c r="L1001" i="3"/>
  <c r="N1001" i="3"/>
  <c r="K385" i="2"/>
  <c r="M385" i="2" s="1"/>
  <c r="N385" i="2"/>
  <c r="S385" i="2"/>
  <c r="L1000" i="3"/>
  <c r="N1000" i="3"/>
  <c r="L1008" i="3"/>
  <c r="N1008" i="3"/>
  <c r="L74" i="5"/>
  <c r="L1007" i="3"/>
  <c r="N1007" i="3"/>
  <c r="L59" i="4"/>
  <c r="M59" i="4"/>
  <c r="O59" i="4" s="1"/>
  <c r="N59" i="4"/>
  <c r="L58" i="4"/>
  <c r="M58" i="4"/>
  <c r="O58" i="4" s="1"/>
  <c r="N58" i="4"/>
  <c r="K386" i="2"/>
  <c r="M386" i="2" s="1"/>
  <c r="N386" i="2"/>
  <c r="S386" i="2"/>
  <c r="L57" i="4"/>
  <c r="M57" i="4"/>
  <c r="O57" i="4" s="1"/>
  <c r="N57" i="4"/>
  <c r="L999" i="3"/>
  <c r="N999" i="3"/>
  <c r="K384" i="2"/>
  <c r="M384" i="2" s="1"/>
  <c r="N384" i="2"/>
  <c r="S384" i="2"/>
  <c r="L998" i="3"/>
  <c r="N998" i="3"/>
  <c r="K383" i="2"/>
  <c r="M383" i="2" s="1"/>
  <c r="N383" i="2"/>
  <c r="S383" i="2"/>
  <c r="L997" i="3"/>
  <c r="N997" i="3"/>
  <c r="L986" i="3"/>
  <c r="N986" i="3"/>
  <c r="L996" i="3"/>
  <c r="N996" i="3"/>
  <c r="L995" i="3"/>
  <c r="N995" i="3"/>
  <c r="L994" i="3"/>
  <c r="N994" i="3"/>
  <c r="L73" i="5"/>
  <c r="K382" i="2"/>
  <c r="M382" i="2" s="1"/>
  <c r="N382" i="2"/>
  <c r="S382" i="2"/>
  <c r="L993" i="3"/>
  <c r="N993" i="3"/>
  <c r="L992" i="3"/>
  <c r="N992" i="3"/>
  <c r="K381" i="2"/>
  <c r="M381" i="2" s="1"/>
  <c r="N381" i="2"/>
  <c r="S381" i="2"/>
  <c r="L991" i="3"/>
  <c r="N991" i="3"/>
  <c r="L990" i="3"/>
  <c r="N990" i="3"/>
  <c r="L989" i="3"/>
  <c r="N989" i="3"/>
  <c r="L988" i="3"/>
  <c r="N988" i="3"/>
  <c r="K380" i="2"/>
  <c r="N380" i="2"/>
  <c r="S380" i="2"/>
  <c r="L987" i="3"/>
  <c r="N987" i="3"/>
  <c r="K379" i="2"/>
  <c r="N379" i="2"/>
  <c r="S379" i="2"/>
  <c r="L985" i="3"/>
  <c r="N985" i="3"/>
  <c r="K378" i="2"/>
  <c r="M378" i="2" s="1"/>
  <c r="N378" i="2"/>
  <c r="S378" i="2"/>
  <c r="L984" i="3"/>
  <c r="N984" i="3"/>
  <c r="K377" i="2"/>
  <c r="M377" i="2" s="1"/>
  <c r="N377" i="2"/>
  <c r="S377" i="2"/>
  <c r="L983" i="3"/>
  <c r="N983" i="3"/>
  <c r="L72" i="5"/>
  <c r="K376" i="2"/>
  <c r="N376" i="2"/>
  <c r="S376" i="2"/>
  <c r="L982" i="3"/>
  <c r="N982" i="3"/>
  <c r="L981" i="3"/>
  <c r="N981" i="3"/>
  <c r="L980" i="3"/>
  <c r="N980" i="3"/>
  <c r="M25" i="6"/>
  <c r="K375" i="2"/>
  <c r="N375" i="2"/>
  <c r="L375" i="2" s="1"/>
  <c r="S375" i="2"/>
  <c r="L56" i="4"/>
  <c r="M56" i="4"/>
  <c r="O56" i="4" s="1"/>
  <c r="N56" i="4"/>
  <c r="L979" i="3"/>
  <c r="N979" i="3"/>
  <c r="L978" i="3"/>
  <c r="N978" i="3"/>
  <c r="K374" i="2"/>
  <c r="M374" i="2" s="1"/>
  <c r="N374" i="2"/>
  <c r="S374" i="2"/>
  <c r="L977" i="3"/>
  <c r="N977" i="3"/>
  <c r="K373" i="2"/>
  <c r="N373" i="2"/>
  <c r="S373" i="2"/>
  <c r="L55" i="4"/>
  <c r="M55" i="4"/>
  <c r="O55" i="4" s="1"/>
  <c r="N55" i="4"/>
  <c r="K372" i="2"/>
  <c r="M372" i="2" s="1"/>
  <c r="N372" i="2"/>
  <c r="S372" i="2"/>
  <c r="L976" i="3"/>
  <c r="N976" i="3"/>
  <c r="K371" i="2"/>
  <c r="M371" i="2" s="1"/>
  <c r="N371" i="2"/>
  <c r="S371" i="2"/>
  <c r="L975" i="3"/>
  <c r="N975" i="3"/>
  <c r="L974" i="3"/>
  <c r="N974" i="3"/>
  <c r="K370" i="2"/>
  <c r="M370" i="2" s="1"/>
  <c r="N370" i="2"/>
  <c r="S370" i="2"/>
  <c r="L973" i="3"/>
  <c r="N973" i="3"/>
  <c r="L972" i="3"/>
  <c r="N972" i="3"/>
  <c r="L71" i="5"/>
  <c r="K369" i="2"/>
  <c r="M369" i="2" s="1"/>
  <c r="N369" i="2"/>
  <c r="S369" i="2"/>
  <c r="L971" i="3"/>
  <c r="N971" i="3"/>
  <c r="L970" i="3"/>
  <c r="N970" i="3"/>
  <c r="L969" i="3"/>
  <c r="N969" i="3"/>
  <c r="L968" i="3"/>
  <c r="N968" i="3"/>
  <c r="K368" i="2"/>
  <c r="M368" i="2" s="1"/>
  <c r="N368" i="2"/>
  <c r="S368" i="2"/>
  <c r="L967" i="3"/>
  <c r="N967" i="3"/>
  <c r="L966" i="3"/>
  <c r="N966" i="3"/>
  <c r="K367" i="2"/>
  <c r="N367" i="2"/>
  <c r="S367" i="2"/>
  <c r="L965" i="3"/>
  <c r="N965" i="3"/>
  <c r="K366" i="2"/>
  <c r="M366" i="2" s="1"/>
  <c r="N366" i="2"/>
  <c r="S366" i="2"/>
  <c r="L964" i="3"/>
  <c r="N964" i="3"/>
  <c r="L963" i="3"/>
  <c r="N963" i="3"/>
  <c r="L962" i="3"/>
  <c r="N962" i="3"/>
  <c r="K365" i="2"/>
  <c r="N365" i="2"/>
  <c r="S365" i="2"/>
  <c r="L961" i="3"/>
  <c r="N961" i="3"/>
  <c r="L960" i="3"/>
  <c r="N960" i="3"/>
  <c r="L70" i="5"/>
  <c r="K364" i="2"/>
  <c r="M364" i="2" s="1"/>
  <c r="N364" i="2"/>
  <c r="S364" i="2"/>
  <c r="L959" i="3"/>
  <c r="N959" i="3"/>
  <c r="K363" i="2"/>
  <c r="M363" i="2" s="1"/>
  <c r="N363" i="2"/>
  <c r="S363" i="2"/>
  <c r="L958" i="3"/>
  <c r="N958" i="3"/>
  <c r="L957" i="3"/>
  <c r="N957" i="3"/>
  <c r="L54" i="4"/>
  <c r="M54" i="4"/>
  <c r="O54" i="4" s="1"/>
  <c r="N54" i="4"/>
  <c r="L956" i="3"/>
  <c r="N956" i="3"/>
  <c r="K362" i="2"/>
  <c r="M362" i="2" s="1"/>
  <c r="N362" i="2"/>
  <c r="S362" i="2"/>
  <c r="L955" i="3"/>
  <c r="N955" i="3"/>
  <c r="L954" i="3"/>
  <c r="N954" i="3"/>
  <c r="L953" i="3"/>
  <c r="N953" i="3"/>
  <c r="K361" i="2"/>
  <c r="N361" i="2"/>
  <c r="S361" i="2"/>
  <c r="L952" i="3"/>
  <c r="N952" i="3"/>
  <c r="L951" i="3"/>
  <c r="N951" i="3"/>
  <c r="K360" i="2"/>
  <c r="N360" i="2"/>
  <c r="S360" i="2"/>
  <c r="L950" i="3"/>
  <c r="N950" i="3"/>
  <c r="K359" i="2"/>
  <c r="M359" i="2" s="1"/>
  <c r="N359" i="2"/>
  <c r="S359" i="2"/>
  <c r="L949" i="3"/>
  <c r="N949" i="3"/>
  <c r="L948" i="3"/>
  <c r="N948" i="3"/>
  <c r="L947" i="3"/>
  <c r="N947" i="3"/>
  <c r="L946" i="3"/>
  <c r="N946" i="3"/>
  <c r="K358" i="2"/>
  <c r="N358" i="2"/>
  <c r="S358" i="2"/>
  <c r="L945" i="3"/>
  <c r="N945" i="3"/>
  <c r="L69" i="5"/>
  <c r="K357" i="2"/>
  <c r="M357" i="2" s="1"/>
  <c r="N357" i="2"/>
  <c r="L357" i="2" s="1"/>
  <c r="S357" i="2"/>
  <c r="L944" i="3"/>
  <c r="N944" i="3"/>
  <c r="L943" i="3"/>
  <c r="N943" i="3"/>
  <c r="K356" i="2"/>
  <c r="M356" i="2" s="1"/>
  <c r="N356" i="2"/>
  <c r="S356" i="2"/>
  <c r="L942" i="3"/>
  <c r="N942" i="3"/>
  <c r="L941" i="3"/>
  <c r="N941" i="3"/>
  <c r="K355" i="2"/>
  <c r="N355" i="2"/>
  <c r="S355" i="2"/>
  <c r="L940" i="3"/>
  <c r="N940" i="3"/>
  <c r="L939" i="3"/>
  <c r="N939" i="3"/>
  <c r="L938" i="3"/>
  <c r="N938" i="3"/>
  <c r="K354" i="2"/>
  <c r="M354" i="2" s="1"/>
  <c r="N354" i="2"/>
  <c r="S354" i="2"/>
  <c r="L937" i="3"/>
  <c r="N937" i="3"/>
  <c r="L936" i="3"/>
  <c r="N936" i="3"/>
  <c r="L935" i="3"/>
  <c r="N935" i="3"/>
  <c r="L934" i="3"/>
  <c r="N934" i="3"/>
  <c r="L933" i="3"/>
  <c r="N933" i="3"/>
  <c r="K353" i="2"/>
  <c r="M353" i="2" s="1"/>
  <c r="N353" i="2"/>
  <c r="L353" i="2" s="1"/>
  <c r="S353" i="2"/>
  <c r="L932" i="3"/>
  <c r="N932" i="3"/>
  <c r="L931" i="3"/>
  <c r="N931" i="3"/>
  <c r="K352" i="2"/>
  <c r="N352" i="2"/>
  <c r="S352" i="2"/>
  <c r="L930" i="3"/>
  <c r="N930" i="3"/>
  <c r="L929" i="3"/>
  <c r="N929" i="3"/>
  <c r="K351" i="2"/>
  <c r="N351" i="2"/>
  <c r="S351" i="2"/>
  <c r="L928" i="3"/>
  <c r="N928" i="3"/>
  <c r="L927" i="3"/>
  <c r="N927" i="3"/>
  <c r="L68" i="5"/>
  <c r="L926" i="3"/>
  <c r="N926" i="3"/>
  <c r="K350" i="2"/>
  <c r="N350" i="2"/>
  <c r="L350" i="2" s="1"/>
  <c r="S350" i="2"/>
  <c r="L53" i="4"/>
  <c r="M53" i="4"/>
  <c r="O53" i="4" s="1"/>
  <c r="N53" i="4"/>
  <c r="L925" i="3"/>
  <c r="N925" i="3"/>
  <c r="M24" i="6"/>
  <c r="K349" i="2"/>
  <c r="M349" i="2" s="1"/>
  <c r="N349" i="2"/>
  <c r="S349" i="2"/>
  <c r="L924" i="3"/>
  <c r="N924" i="3"/>
  <c r="K348" i="2"/>
  <c r="M348" i="2" s="1"/>
  <c r="N348" i="2"/>
  <c r="L348" i="2" s="1"/>
  <c r="S348" i="2"/>
  <c r="L923" i="3"/>
  <c r="N923" i="3"/>
  <c r="K347" i="2"/>
  <c r="M347" i="2" s="1"/>
  <c r="N347" i="2"/>
  <c r="S347" i="2"/>
  <c r="L922" i="3"/>
  <c r="N922" i="3"/>
  <c r="K346" i="2"/>
  <c r="N346" i="2"/>
  <c r="S346" i="2"/>
  <c r="L921" i="3"/>
  <c r="N921" i="3"/>
  <c r="K345" i="2"/>
  <c r="M345" i="2" s="1"/>
  <c r="N345" i="2"/>
  <c r="S345" i="2"/>
  <c r="L920" i="3"/>
  <c r="N920" i="3"/>
  <c r="L919" i="3"/>
  <c r="N919" i="3"/>
  <c r="L67" i="5"/>
  <c r="K344" i="2"/>
  <c r="M344" i="2" s="1"/>
  <c r="N344" i="2"/>
  <c r="S344" i="2"/>
  <c r="L918" i="3"/>
  <c r="N918" i="3"/>
  <c r="L917" i="3"/>
  <c r="N917" i="3"/>
  <c r="K343" i="2"/>
  <c r="M343" i="2" s="1"/>
  <c r="N343" i="2"/>
  <c r="L343" i="2" s="1"/>
  <c r="S343" i="2"/>
  <c r="L916" i="3"/>
  <c r="N916" i="3"/>
  <c r="L915" i="3"/>
  <c r="N915" i="3"/>
  <c r="K342" i="2"/>
  <c r="M342" i="2" s="1"/>
  <c r="N342" i="2"/>
  <c r="S342" i="2"/>
  <c r="L914" i="3"/>
  <c r="N914" i="3"/>
  <c r="K341" i="2"/>
  <c r="M341" i="2" s="1"/>
  <c r="N341" i="2"/>
  <c r="L341" i="2" s="1"/>
  <c r="S341" i="2"/>
  <c r="L913" i="3"/>
  <c r="N913" i="3"/>
  <c r="L912" i="3"/>
  <c r="N912" i="3"/>
  <c r="K340" i="2"/>
  <c r="M340" i="2" s="1"/>
  <c r="N340" i="2"/>
  <c r="S340" i="2"/>
  <c r="L911" i="3"/>
  <c r="N911" i="3"/>
  <c r="L910" i="3"/>
  <c r="N910" i="3"/>
  <c r="L909" i="3"/>
  <c r="N909" i="3"/>
  <c r="L908" i="3"/>
  <c r="N908" i="3"/>
  <c r="L907" i="3"/>
  <c r="N907" i="3"/>
  <c r="K339" i="2"/>
  <c r="M339" i="2" s="1"/>
  <c r="N339" i="2"/>
  <c r="S339" i="2"/>
  <c r="L906" i="3"/>
  <c r="N906" i="3"/>
  <c r="L24" i="5"/>
  <c r="L66" i="5"/>
  <c r="K338" i="2"/>
  <c r="M338" i="2" s="1"/>
  <c r="N338" i="2"/>
  <c r="S338" i="2"/>
  <c r="L905" i="3"/>
  <c r="N905" i="3"/>
  <c r="L904" i="3"/>
  <c r="N904" i="3"/>
  <c r="K337" i="2"/>
  <c r="M337" i="2" s="1"/>
  <c r="N337" i="2"/>
  <c r="L337" i="2" s="1"/>
  <c r="S337" i="2"/>
  <c r="L903" i="3"/>
  <c r="N903" i="3"/>
  <c r="L902" i="3"/>
  <c r="N902" i="3"/>
  <c r="L901" i="3"/>
  <c r="N901" i="3"/>
  <c r="K336" i="2"/>
  <c r="M336" i="2" s="1"/>
  <c r="N336" i="2"/>
  <c r="S336" i="2"/>
  <c r="L900" i="3"/>
  <c r="N900" i="3"/>
  <c r="L899" i="3"/>
  <c r="N899" i="3"/>
  <c r="L898" i="3"/>
  <c r="N898" i="3"/>
  <c r="K335" i="2"/>
  <c r="N335" i="2"/>
  <c r="S335" i="2"/>
  <c r="L897" i="3"/>
  <c r="N897" i="3"/>
  <c r="L896" i="3"/>
  <c r="N896" i="3"/>
  <c r="L895" i="3"/>
  <c r="N895" i="3"/>
  <c r="L894" i="3"/>
  <c r="N894" i="3"/>
  <c r="L893" i="3"/>
  <c r="N893" i="3"/>
  <c r="K334" i="2"/>
  <c r="M334" i="2" s="1"/>
  <c r="N334" i="2"/>
  <c r="S334" i="2"/>
  <c r="L52" i="4"/>
  <c r="M52" i="4"/>
  <c r="O52" i="4" s="1"/>
  <c r="N52" i="4"/>
  <c r="L892" i="3"/>
  <c r="N892" i="3"/>
  <c r="L891" i="3"/>
  <c r="N891" i="3"/>
  <c r="L890" i="3"/>
  <c r="N890" i="3"/>
  <c r="L889" i="3"/>
  <c r="N889" i="3"/>
  <c r="K333" i="2"/>
  <c r="M333" i="2" s="1"/>
  <c r="N333" i="2"/>
  <c r="S333" i="2"/>
  <c r="L888" i="3"/>
  <c r="N888" i="3"/>
  <c r="L887" i="3"/>
  <c r="N887" i="3"/>
  <c r="L886" i="3"/>
  <c r="N886" i="3"/>
  <c r="L885" i="3"/>
  <c r="N885" i="3"/>
  <c r="K332" i="2"/>
  <c r="M332" i="2" s="1"/>
  <c r="N332" i="2"/>
  <c r="S332" i="2"/>
  <c r="L884" i="3"/>
  <c r="N884" i="3"/>
  <c r="L883" i="3"/>
  <c r="N883" i="3"/>
  <c r="L65" i="5"/>
  <c r="K331" i="2"/>
  <c r="N331" i="2"/>
  <c r="S331" i="2"/>
  <c r="L882" i="3"/>
  <c r="N882" i="3"/>
  <c r="L881" i="3"/>
  <c r="N881" i="3"/>
  <c r="L880" i="3"/>
  <c r="N880" i="3"/>
  <c r="L879" i="3"/>
  <c r="N879" i="3"/>
  <c r="K330" i="2"/>
  <c r="N330" i="2"/>
  <c r="S330" i="2"/>
  <c r="L878" i="3"/>
  <c r="N878" i="3"/>
  <c r="L877" i="3"/>
  <c r="N877" i="3"/>
  <c r="K325" i="2"/>
  <c r="N325" i="2"/>
  <c r="S325" i="2"/>
  <c r="L51" i="4"/>
  <c r="M51" i="4"/>
  <c r="O51" i="4" s="1"/>
  <c r="N51" i="4"/>
  <c r="L876" i="3"/>
  <c r="N876" i="3"/>
  <c r="L875" i="3"/>
  <c r="N875" i="3"/>
  <c r="K329" i="2"/>
  <c r="M329" i="2" s="1"/>
  <c r="N329" i="2"/>
  <c r="S329" i="2"/>
  <c r="L874" i="3"/>
  <c r="N874" i="3"/>
  <c r="K328" i="2"/>
  <c r="N328" i="2"/>
  <c r="S328" i="2"/>
  <c r="L873" i="3"/>
  <c r="N873" i="3"/>
  <c r="L809" i="3"/>
  <c r="N809" i="3"/>
  <c r="L808" i="3"/>
  <c r="N808" i="3"/>
  <c r="L872" i="3"/>
  <c r="N872" i="3"/>
  <c r="L64" i="5"/>
  <c r="K327" i="2"/>
  <c r="M327" i="2" s="1"/>
  <c r="N327" i="2"/>
  <c r="S327" i="2"/>
  <c r="L871" i="3"/>
  <c r="N871" i="3"/>
  <c r="M23" i="6"/>
  <c r="L63" i="5"/>
  <c r="K326" i="2"/>
  <c r="N326" i="2"/>
  <c r="S326" i="2"/>
  <c r="L870" i="3"/>
  <c r="N870" i="3"/>
  <c r="L62" i="5"/>
  <c r="K324" i="2"/>
  <c r="M324" i="2" s="1"/>
  <c r="N324" i="2"/>
  <c r="L324" i="2" s="1"/>
  <c r="S324" i="2"/>
  <c r="L869" i="3"/>
  <c r="N869" i="3"/>
  <c r="K323" i="2"/>
  <c r="L323" i="2" s="1"/>
  <c r="N323" i="2"/>
  <c r="S323" i="2"/>
  <c r="L868" i="3"/>
  <c r="N868" i="3"/>
  <c r="L23" i="5"/>
  <c r="K322" i="2"/>
  <c r="N322" i="2"/>
  <c r="S322" i="2"/>
  <c r="L867" i="3"/>
  <c r="N867" i="3"/>
  <c r="L866" i="3"/>
  <c r="N866" i="3"/>
  <c r="L865" i="3"/>
  <c r="N865" i="3"/>
  <c r="L864" i="3"/>
  <c r="N864" i="3"/>
  <c r="L863" i="3"/>
  <c r="N863" i="3"/>
  <c r="L50" i="4"/>
  <c r="M50" i="4"/>
  <c r="O50" i="4" s="1"/>
  <c r="N50" i="4"/>
  <c r="L862" i="3"/>
  <c r="N862" i="3"/>
  <c r="L861" i="3"/>
  <c r="N861" i="3"/>
  <c r="K321" i="2"/>
  <c r="M321" i="2" s="1"/>
  <c r="N321" i="2"/>
  <c r="S321" i="2"/>
  <c r="L860" i="3"/>
  <c r="N860" i="3"/>
  <c r="L859" i="3"/>
  <c r="N859" i="3"/>
  <c r="L858" i="3"/>
  <c r="N858" i="3"/>
  <c r="K320" i="2"/>
  <c r="M320" i="2" s="1"/>
  <c r="N320" i="2"/>
  <c r="S320" i="2"/>
  <c r="L857" i="3"/>
  <c r="N857" i="3"/>
  <c r="L856" i="3"/>
  <c r="N856" i="3"/>
  <c r="L855" i="3"/>
  <c r="N855" i="3"/>
  <c r="L854" i="3"/>
  <c r="N854" i="3"/>
  <c r="L853" i="3"/>
  <c r="N853" i="3"/>
  <c r="L61" i="5"/>
  <c r="K319" i="2"/>
  <c r="N319" i="2"/>
  <c r="S319" i="2"/>
  <c r="L852" i="3"/>
  <c r="N852" i="3"/>
  <c r="L851" i="3"/>
  <c r="N851" i="3"/>
  <c r="L850" i="3"/>
  <c r="N850" i="3"/>
  <c r="L849" i="3"/>
  <c r="N849" i="3"/>
  <c r="K318" i="2"/>
  <c r="M318" i="2" s="1"/>
  <c r="N318" i="2"/>
  <c r="S318" i="2"/>
  <c r="L848" i="3"/>
  <c r="N848" i="3"/>
  <c r="L847" i="3"/>
  <c r="N847" i="3"/>
  <c r="L846" i="3"/>
  <c r="N846" i="3"/>
  <c r="L845" i="3"/>
  <c r="N845" i="3"/>
  <c r="L844" i="3"/>
  <c r="N844" i="3"/>
  <c r="K317" i="2"/>
  <c r="M317" i="2" s="1"/>
  <c r="N317" i="2"/>
  <c r="S317" i="2"/>
  <c r="L843" i="3"/>
  <c r="N843" i="3"/>
  <c r="L842" i="3"/>
  <c r="N842" i="3"/>
  <c r="L841" i="3"/>
  <c r="N841" i="3"/>
  <c r="L840" i="3"/>
  <c r="N840" i="3"/>
  <c r="L839" i="3"/>
  <c r="N839" i="3"/>
  <c r="L838" i="3"/>
  <c r="N838" i="3"/>
  <c r="K316" i="2"/>
  <c r="L316" i="2" s="1"/>
  <c r="N316" i="2"/>
  <c r="S316" i="2"/>
  <c r="L837" i="3"/>
  <c r="N837" i="3"/>
  <c r="K315" i="2"/>
  <c r="M315" i="2" s="1"/>
  <c r="N315" i="2"/>
  <c r="S315" i="2"/>
  <c r="L836" i="3"/>
  <c r="N836" i="3"/>
  <c r="L835" i="3"/>
  <c r="N835" i="3"/>
  <c r="L834" i="3"/>
  <c r="N834" i="3"/>
  <c r="A2" i="27"/>
  <c r="K314" i="2"/>
  <c r="M314" i="2" s="1"/>
  <c r="N314" i="2"/>
  <c r="L314" i="2" s="1"/>
  <c r="S314" i="2"/>
  <c r="L833" i="3"/>
  <c r="N833" i="3"/>
  <c r="A2" i="25"/>
  <c r="A2" i="24"/>
  <c r="A2" i="23"/>
  <c r="A2" i="2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A2" i="21"/>
  <c r="A2" i="20"/>
  <c r="A2" i="19"/>
  <c r="K11" i="2"/>
  <c r="N11" i="2"/>
  <c r="K12" i="2"/>
  <c r="N12" i="2"/>
  <c r="K13" i="2"/>
  <c r="N13" i="2"/>
  <c r="K14" i="2"/>
  <c r="M14" i="2" s="1"/>
  <c r="N14" i="2"/>
  <c r="K15" i="2"/>
  <c r="M15" i="2" s="1"/>
  <c r="N15" i="2"/>
  <c r="K16" i="2"/>
  <c r="L16" i="2" s="1"/>
  <c r="N16" i="2"/>
  <c r="K17" i="2"/>
  <c r="N17" i="2"/>
  <c r="K18" i="2"/>
  <c r="N18" i="2"/>
  <c r="K19" i="2"/>
  <c r="N19" i="2"/>
  <c r="K20" i="2"/>
  <c r="N20" i="2"/>
  <c r="K21" i="2"/>
  <c r="M21" i="2" s="1"/>
  <c r="N21" i="2"/>
  <c r="K22" i="2"/>
  <c r="N22" i="2"/>
  <c r="K23" i="2"/>
  <c r="N23" i="2"/>
  <c r="K24" i="2"/>
  <c r="M24" i="2" s="1"/>
  <c r="N24" i="2"/>
  <c r="K25" i="2"/>
  <c r="M25" i="2" s="1"/>
  <c r="N25" i="2"/>
  <c r="K26" i="2"/>
  <c r="M26" i="2" s="1"/>
  <c r="N26" i="2"/>
  <c r="K27" i="2"/>
  <c r="M27" i="2" s="1"/>
  <c r="N27" i="2"/>
  <c r="K28" i="2"/>
  <c r="M28" i="2" s="1"/>
  <c r="N28" i="2"/>
  <c r="K29" i="2"/>
  <c r="M29" i="2" s="1"/>
  <c r="N29" i="2"/>
  <c r="K30" i="2"/>
  <c r="M30" i="2" s="1"/>
  <c r="N30" i="2"/>
  <c r="K31" i="2"/>
  <c r="M31" i="2" s="1"/>
  <c r="N31" i="2"/>
  <c r="K32" i="2"/>
  <c r="N32" i="2"/>
  <c r="K33" i="2"/>
  <c r="M33" i="2" s="1"/>
  <c r="N33" i="2"/>
  <c r="K34" i="2"/>
  <c r="N34" i="2"/>
  <c r="K35" i="2"/>
  <c r="M35" i="2" s="1"/>
  <c r="N35" i="2"/>
  <c r="K36" i="2"/>
  <c r="M36" i="2" s="1"/>
  <c r="N36" i="2"/>
  <c r="K37" i="2"/>
  <c r="M37" i="2" s="1"/>
  <c r="N37" i="2"/>
  <c r="K38" i="2"/>
  <c r="M38" i="2" s="1"/>
  <c r="N38" i="2"/>
  <c r="K39" i="2"/>
  <c r="M39" i="2" s="1"/>
  <c r="N39" i="2"/>
  <c r="K40" i="2"/>
  <c r="M40" i="2" s="1"/>
  <c r="N40" i="2"/>
  <c r="K41" i="2"/>
  <c r="N41" i="2"/>
  <c r="K42" i="2"/>
  <c r="M42" i="2" s="1"/>
  <c r="N42" i="2"/>
  <c r="K43" i="2"/>
  <c r="N43" i="2"/>
  <c r="K44" i="2"/>
  <c r="M44" i="2" s="1"/>
  <c r="N44" i="2"/>
  <c r="K45" i="2"/>
  <c r="M45" i="2" s="1"/>
  <c r="N45" i="2"/>
  <c r="K46" i="2"/>
  <c r="M46" i="2" s="1"/>
  <c r="N46" i="2"/>
  <c r="K47" i="2"/>
  <c r="M47" i="2" s="1"/>
  <c r="N47" i="2"/>
  <c r="A2" i="15"/>
  <c r="A2" i="13"/>
  <c r="B2" i="1"/>
  <c r="L60" i="5"/>
  <c r="L832" i="3"/>
  <c r="N832" i="3"/>
  <c r="K313" i="2"/>
  <c r="N313" i="2"/>
  <c r="M13" i="6"/>
  <c r="M15" i="4"/>
  <c r="O15" i="4" s="1"/>
  <c r="M19" i="4"/>
  <c r="M45" i="4"/>
  <c r="O45" i="4" s="1"/>
  <c r="M47" i="4"/>
  <c r="O47" i="4" s="1"/>
  <c r="M14" i="6"/>
  <c r="M17" i="6"/>
  <c r="M18" i="6"/>
  <c r="M21" i="6"/>
  <c r="M22" i="6"/>
  <c r="M20" i="6"/>
  <c r="M19" i="6"/>
  <c r="M16" i="6"/>
  <c r="M15" i="6"/>
  <c r="M12" i="6"/>
  <c r="M11" i="6"/>
  <c r="L59" i="5"/>
  <c r="L58" i="5"/>
  <c r="L57" i="5"/>
  <c r="L56" i="5"/>
  <c r="L55" i="5"/>
  <c r="L54" i="5"/>
  <c r="L53" i="5"/>
  <c r="L52" i="5"/>
  <c r="L51" i="5"/>
  <c r="L50" i="5"/>
  <c r="L49" i="5"/>
  <c r="L48" i="5"/>
  <c r="L47" i="5"/>
  <c r="L46" i="5"/>
  <c r="L45" i="5"/>
  <c r="L44" i="5"/>
  <c r="L43" i="5"/>
  <c r="L42" i="5"/>
  <c r="L41" i="5"/>
  <c r="L40" i="5"/>
  <c r="L39" i="5"/>
  <c r="L38" i="5"/>
  <c r="L37" i="5"/>
  <c r="L36" i="5"/>
  <c r="L35" i="5"/>
  <c r="L34" i="5"/>
  <c r="L33" i="5"/>
  <c r="L32" i="5"/>
  <c r="L31" i="5"/>
  <c r="L30" i="5"/>
  <c r="L29" i="5"/>
  <c r="L28" i="5"/>
  <c r="L27" i="5"/>
  <c r="L26" i="5"/>
  <c r="L25" i="5"/>
  <c r="L22" i="5"/>
  <c r="L21" i="5"/>
  <c r="L20" i="5"/>
  <c r="L19" i="5"/>
  <c r="L18" i="5"/>
  <c r="L17" i="5"/>
  <c r="L16" i="5"/>
  <c r="L15" i="5"/>
  <c r="L14" i="5"/>
  <c r="L13" i="5"/>
  <c r="L12" i="5"/>
  <c r="L11" i="5"/>
  <c r="N49" i="4"/>
  <c r="M49" i="4"/>
  <c r="O49" i="4" s="1"/>
  <c r="L49" i="4"/>
  <c r="N48" i="4"/>
  <c r="M48" i="4"/>
  <c r="O48" i="4" s="1"/>
  <c r="L48" i="4"/>
  <c r="N47" i="4"/>
  <c r="L47" i="4"/>
  <c r="N46" i="4"/>
  <c r="M46" i="4"/>
  <c r="O46" i="4" s="1"/>
  <c r="L46" i="4"/>
  <c r="N45" i="4"/>
  <c r="L45" i="4"/>
  <c r="N44" i="4"/>
  <c r="M44" i="4"/>
  <c r="O44" i="4" s="1"/>
  <c r="L44" i="4"/>
  <c r="N43" i="4"/>
  <c r="M43" i="4"/>
  <c r="O43" i="4" s="1"/>
  <c r="L43" i="4"/>
  <c r="N42" i="4"/>
  <c r="M42" i="4"/>
  <c r="O42" i="4" s="1"/>
  <c r="L42" i="4"/>
  <c r="N41" i="4"/>
  <c r="M41" i="4"/>
  <c r="L41" i="4"/>
  <c r="N40" i="4"/>
  <c r="M40" i="4"/>
  <c r="O40" i="4" s="1"/>
  <c r="L40" i="4"/>
  <c r="N39" i="4"/>
  <c r="M39" i="4"/>
  <c r="O39" i="4" s="1"/>
  <c r="L39" i="4"/>
  <c r="N38" i="4"/>
  <c r="M38" i="4"/>
  <c r="O38" i="4" s="1"/>
  <c r="L38" i="4"/>
  <c r="N37" i="4"/>
  <c r="M37" i="4"/>
  <c r="L37" i="4"/>
  <c r="N36" i="4"/>
  <c r="M36" i="4"/>
  <c r="O36" i="4" s="1"/>
  <c r="L36" i="4"/>
  <c r="N35" i="4"/>
  <c r="M35" i="4"/>
  <c r="O35" i="4" s="1"/>
  <c r="L35" i="4"/>
  <c r="N34" i="4"/>
  <c r="M34" i="4"/>
  <c r="O34" i="4" s="1"/>
  <c r="L34" i="4"/>
  <c r="N33" i="4"/>
  <c r="M33" i="4"/>
  <c r="L33" i="4"/>
  <c r="N32" i="4"/>
  <c r="M32" i="4"/>
  <c r="O32" i="4" s="1"/>
  <c r="L32" i="4"/>
  <c r="N31" i="4"/>
  <c r="M31" i="4"/>
  <c r="O31" i="4" s="1"/>
  <c r="L31" i="4"/>
  <c r="N30" i="4"/>
  <c r="M30" i="4"/>
  <c r="O30" i="4" s="1"/>
  <c r="L30" i="4"/>
  <c r="N29" i="4"/>
  <c r="M29" i="4"/>
  <c r="O29" i="4" s="1"/>
  <c r="L29" i="4"/>
  <c r="N28" i="4"/>
  <c r="M28" i="4"/>
  <c r="O28" i="4" s="1"/>
  <c r="L28" i="4"/>
  <c r="N27" i="4"/>
  <c r="M27" i="4"/>
  <c r="O27" i="4" s="1"/>
  <c r="L27" i="4"/>
  <c r="N26" i="4"/>
  <c r="M26" i="4"/>
  <c r="L26" i="4"/>
  <c r="N25" i="4"/>
  <c r="M25" i="4"/>
  <c r="O25" i="4" s="1"/>
  <c r="L25" i="4"/>
  <c r="N24" i="4"/>
  <c r="M24" i="4"/>
  <c r="O24" i="4" s="1"/>
  <c r="L24" i="4"/>
  <c r="N23" i="4"/>
  <c r="M23" i="4"/>
  <c r="O23" i="4" s="1"/>
  <c r="L23" i="4"/>
  <c r="N22" i="4"/>
  <c r="M22" i="4"/>
  <c r="O22" i="4" s="1"/>
  <c r="L22" i="4"/>
  <c r="N21" i="4"/>
  <c r="M21" i="4"/>
  <c r="O21" i="4" s="1"/>
  <c r="L21" i="4"/>
  <c r="N20" i="4"/>
  <c r="M20" i="4"/>
  <c r="O20" i="4" s="1"/>
  <c r="L20" i="4"/>
  <c r="N19" i="4"/>
  <c r="L19" i="4"/>
  <c r="N18" i="4"/>
  <c r="M18" i="4"/>
  <c r="O18" i="4" s="1"/>
  <c r="L18" i="4"/>
  <c r="N17" i="4"/>
  <c r="M17" i="4"/>
  <c r="O17" i="4" s="1"/>
  <c r="L17" i="4"/>
  <c r="N16" i="4"/>
  <c r="M16" i="4"/>
  <c r="O16" i="4" s="1"/>
  <c r="L16" i="4"/>
  <c r="N15" i="4"/>
  <c r="L15" i="4"/>
  <c r="N14" i="4"/>
  <c r="M14" i="4"/>
  <c r="O14" i="4" s="1"/>
  <c r="L14" i="4"/>
  <c r="N13" i="4"/>
  <c r="M13" i="4"/>
  <c r="O13" i="4" s="1"/>
  <c r="L13" i="4"/>
  <c r="N12" i="4"/>
  <c r="M12" i="4"/>
  <c r="O12" i="4" s="1"/>
  <c r="L12" i="4"/>
  <c r="N11" i="4"/>
  <c r="M11" i="4"/>
  <c r="O11" i="4" s="1"/>
  <c r="L11" i="4"/>
  <c r="K312" i="2"/>
  <c r="M312" i="2" s="1"/>
  <c r="N312" i="2"/>
  <c r="N831" i="3"/>
  <c r="L831" i="3"/>
  <c r="N830" i="3"/>
  <c r="L830" i="3"/>
  <c r="N829" i="3"/>
  <c r="L829" i="3"/>
  <c r="N828" i="3"/>
  <c r="L828" i="3"/>
  <c r="N827" i="3"/>
  <c r="L827" i="3"/>
  <c r="N826" i="3"/>
  <c r="L826" i="3"/>
  <c r="N825" i="3"/>
  <c r="L825" i="3"/>
  <c r="N824" i="3"/>
  <c r="L824" i="3"/>
  <c r="N823" i="3"/>
  <c r="L823" i="3"/>
  <c r="N822" i="3"/>
  <c r="L822" i="3"/>
  <c r="N821" i="3"/>
  <c r="L821" i="3"/>
  <c r="N820" i="3"/>
  <c r="L820" i="3"/>
  <c r="N819" i="3"/>
  <c r="L819" i="3"/>
  <c r="N818" i="3"/>
  <c r="L818" i="3"/>
  <c r="N817" i="3"/>
  <c r="L817" i="3"/>
  <c r="N816" i="3"/>
  <c r="L816" i="3"/>
  <c r="N815" i="3"/>
  <c r="L815" i="3"/>
  <c r="N814" i="3"/>
  <c r="L814" i="3"/>
  <c r="N813" i="3"/>
  <c r="L813" i="3"/>
  <c r="N812" i="3"/>
  <c r="L812" i="3"/>
  <c r="N811" i="3"/>
  <c r="L811" i="3"/>
  <c r="N810" i="3"/>
  <c r="L810" i="3"/>
  <c r="N807" i="3"/>
  <c r="L807" i="3"/>
  <c r="N806" i="3"/>
  <c r="L806" i="3"/>
  <c r="N805" i="3"/>
  <c r="L805" i="3"/>
  <c r="N804" i="3"/>
  <c r="L804" i="3"/>
  <c r="N803" i="3"/>
  <c r="L803" i="3"/>
  <c r="N802" i="3"/>
  <c r="L802" i="3"/>
  <c r="N801" i="3"/>
  <c r="L801" i="3"/>
  <c r="N800" i="3"/>
  <c r="L800" i="3"/>
  <c r="N799" i="3"/>
  <c r="L799" i="3"/>
  <c r="N798" i="3"/>
  <c r="L798" i="3"/>
  <c r="N797" i="3"/>
  <c r="L797" i="3"/>
  <c r="N796" i="3"/>
  <c r="L796" i="3"/>
  <c r="N795" i="3"/>
  <c r="L795" i="3"/>
  <c r="N794" i="3"/>
  <c r="L794" i="3"/>
  <c r="N793" i="3"/>
  <c r="L793" i="3"/>
  <c r="N792" i="3"/>
  <c r="L792" i="3"/>
  <c r="N791" i="3"/>
  <c r="L791" i="3"/>
  <c r="N790" i="3"/>
  <c r="L790" i="3"/>
  <c r="N789" i="3"/>
  <c r="L789" i="3"/>
  <c r="N788" i="3"/>
  <c r="L788" i="3"/>
  <c r="N787" i="3"/>
  <c r="L787" i="3"/>
  <c r="N786" i="3"/>
  <c r="L786" i="3"/>
  <c r="N785" i="3"/>
  <c r="L785" i="3"/>
  <c r="N784" i="3"/>
  <c r="L784" i="3"/>
  <c r="N783" i="3"/>
  <c r="L783" i="3"/>
  <c r="N782" i="3"/>
  <c r="L782" i="3"/>
  <c r="N781" i="3"/>
  <c r="L781" i="3"/>
  <c r="N780" i="3"/>
  <c r="L780" i="3"/>
  <c r="N779" i="3"/>
  <c r="L779" i="3"/>
  <c r="N778" i="3"/>
  <c r="L778" i="3"/>
  <c r="N777" i="3"/>
  <c r="L777" i="3"/>
  <c r="N776" i="3"/>
  <c r="L776" i="3"/>
  <c r="N775" i="3"/>
  <c r="L775" i="3"/>
  <c r="N774" i="3"/>
  <c r="L774" i="3"/>
  <c r="N773" i="3"/>
  <c r="L773" i="3"/>
  <c r="N772" i="3"/>
  <c r="L772" i="3"/>
  <c r="N771" i="3"/>
  <c r="L771" i="3"/>
  <c r="N770" i="3"/>
  <c r="L770" i="3"/>
  <c r="N769" i="3"/>
  <c r="L769" i="3"/>
  <c r="N768" i="3"/>
  <c r="L768" i="3"/>
  <c r="N767" i="3"/>
  <c r="L767" i="3"/>
  <c r="N766" i="3"/>
  <c r="L766" i="3"/>
  <c r="N765" i="3"/>
  <c r="L765" i="3"/>
  <c r="N764" i="3"/>
  <c r="L764" i="3"/>
  <c r="N763" i="3"/>
  <c r="L763" i="3"/>
  <c r="N762" i="3"/>
  <c r="L762" i="3"/>
  <c r="N761" i="3"/>
  <c r="L761" i="3"/>
  <c r="N760" i="3"/>
  <c r="L760" i="3"/>
  <c r="N759" i="3"/>
  <c r="L759" i="3"/>
  <c r="N758" i="3"/>
  <c r="L758" i="3"/>
  <c r="N757" i="3"/>
  <c r="L757" i="3"/>
  <c r="N756" i="3"/>
  <c r="L756" i="3"/>
  <c r="N755" i="3"/>
  <c r="L755" i="3"/>
  <c r="N754" i="3"/>
  <c r="L754" i="3"/>
  <c r="N753" i="3"/>
  <c r="L753" i="3"/>
  <c r="N752" i="3"/>
  <c r="L752" i="3"/>
  <c r="N751" i="3"/>
  <c r="L751" i="3"/>
  <c r="N750" i="3"/>
  <c r="L750" i="3"/>
  <c r="N749" i="3"/>
  <c r="L749" i="3"/>
  <c r="N748" i="3"/>
  <c r="L748" i="3"/>
  <c r="N747" i="3"/>
  <c r="L747" i="3"/>
  <c r="N746" i="3"/>
  <c r="L746" i="3"/>
  <c r="N745" i="3"/>
  <c r="L745" i="3"/>
  <c r="N744" i="3"/>
  <c r="L744" i="3"/>
  <c r="N743" i="3"/>
  <c r="L743" i="3"/>
  <c r="N742" i="3"/>
  <c r="L742" i="3"/>
  <c r="N741" i="3"/>
  <c r="L741" i="3"/>
  <c r="N740" i="3"/>
  <c r="L740" i="3"/>
  <c r="N739" i="3"/>
  <c r="L739" i="3"/>
  <c r="N738" i="3"/>
  <c r="L738" i="3"/>
  <c r="N737" i="3"/>
  <c r="L737" i="3"/>
  <c r="N736" i="3"/>
  <c r="L736" i="3"/>
  <c r="N735" i="3"/>
  <c r="L735" i="3"/>
  <c r="N734" i="3"/>
  <c r="L734" i="3"/>
  <c r="N733" i="3"/>
  <c r="L733" i="3"/>
  <c r="N732" i="3"/>
  <c r="L732" i="3"/>
  <c r="N731" i="3"/>
  <c r="L731" i="3"/>
  <c r="N730" i="3"/>
  <c r="L730" i="3"/>
  <c r="N729" i="3"/>
  <c r="L729" i="3"/>
  <c r="N728" i="3"/>
  <c r="L728" i="3"/>
  <c r="N727" i="3"/>
  <c r="L727" i="3"/>
  <c r="N726" i="3"/>
  <c r="L726" i="3"/>
  <c r="N725" i="3"/>
  <c r="L725" i="3"/>
  <c r="N724" i="3"/>
  <c r="L724" i="3"/>
  <c r="N723" i="3"/>
  <c r="L723" i="3"/>
  <c r="N722" i="3"/>
  <c r="L722" i="3"/>
  <c r="N721" i="3"/>
  <c r="L721" i="3"/>
  <c r="N720" i="3"/>
  <c r="L720" i="3"/>
  <c r="N719" i="3"/>
  <c r="L719" i="3"/>
  <c r="N718" i="3"/>
  <c r="L718" i="3"/>
  <c r="N717" i="3"/>
  <c r="L717" i="3"/>
  <c r="N716" i="3"/>
  <c r="L716" i="3"/>
  <c r="N715" i="3"/>
  <c r="L715" i="3"/>
  <c r="N714" i="3"/>
  <c r="L714" i="3"/>
  <c r="N713" i="3"/>
  <c r="L713" i="3"/>
  <c r="N712" i="3"/>
  <c r="L712" i="3"/>
  <c r="N711" i="3"/>
  <c r="L711" i="3"/>
  <c r="N710" i="3"/>
  <c r="L710" i="3"/>
  <c r="N709" i="3"/>
  <c r="L709" i="3"/>
  <c r="N708" i="3"/>
  <c r="L708" i="3"/>
  <c r="N707" i="3"/>
  <c r="L707" i="3"/>
  <c r="N706" i="3"/>
  <c r="L706" i="3"/>
  <c r="N705" i="3"/>
  <c r="L705" i="3"/>
  <c r="N704" i="3"/>
  <c r="L704" i="3"/>
  <c r="N703" i="3"/>
  <c r="L703" i="3"/>
  <c r="N702" i="3"/>
  <c r="L702" i="3"/>
  <c r="N701" i="3"/>
  <c r="L701" i="3"/>
  <c r="N700" i="3"/>
  <c r="L700" i="3"/>
  <c r="N699" i="3"/>
  <c r="L699" i="3"/>
  <c r="N698" i="3"/>
  <c r="L698" i="3"/>
  <c r="N697" i="3"/>
  <c r="L697" i="3"/>
  <c r="N696" i="3"/>
  <c r="L696" i="3"/>
  <c r="N695" i="3"/>
  <c r="L695" i="3"/>
  <c r="N694" i="3"/>
  <c r="L694" i="3"/>
  <c r="N693" i="3"/>
  <c r="L693" i="3"/>
  <c r="N692" i="3"/>
  <c r="L692" i="3"/>
  <c r="N691" i="3"/>
  <c r="L691" i="3"/>
  <c r="N690" i="3"/>
  <c r="L690" i="3"/>
  <c r="N689" i="3"/>
  <c r="L689" i="3"/>
  <c r="N688" i="3"/>
  <c r="L688" i="3"/>
  <c r="N687" i="3"/>
  <c r="L687" i="3"/>
  <c r="N686" i="3"/>
  <c r="L686" i="3"/>
  <c r="N685" i="3"/>
  <c r="L685" i="3"/>
  <c r="N684" i="3"/>
  <c r="L684" i="3"/>
  <c r="N683" i="3"/>
  <c r="L683" i="3"/>
  <c r="N682" i="3"/>
  <c r="L682" i="3"/>
  <c r="N681" i="3"/>
  <c r="L681" i="3"/>
  <c r="N680" i="3"/>
  <c r="L680" i="3"/>
  <c r="N679" i="3"/>
  <c r="L679" i="3"/>
  <c r="N678" i="3"/>
  <c r="L678" i="3"/>
  <c r="N677" i="3"/>
  <c r="L677" i="3"/>
  <c r="N676" i="3"/>
  <c r="L676" i="3"/>
  <c r="N675" i="3"/>
  <c r="L675" i="3"/>
  <c r="N674" i="3"/>
  <c r="L674" i="3"/>
  <c r="N673" i="3"/>
  <c r="L673" i="3"/>
  <c r="N672" i="3"/>
  <c r="L672" i="3"/>
  <c r="N671" i="3"/>
  <c r="L671" i="3"/>
  <c r="N670" i="3"/>
  <c r="L670" i="3"/>
  <c r="N669" i="3"/>
  <c r="L669" i="3"/>
  <c r="N668" i="3"/>
  <c r="L668" i="3"/>
  <c r="N667" i="3"/>
  <c r="L667" i="3"/>
  <c r="N666" i="3"/>
  <c r="L666" i="3"/>
  <c r="N665" i="3"/>
  <c r="L665" i="3"/>
  <c r="N664" i="3"/>
  <c r="L664" i="3"/>
  <c r="N663" i="3"/>
  <c r="L663" i="3"/>
  <c r="N662" i="3"/>
  <c r="L662" i="3"/>
  <c r="N661" i="3"/>
  <c r="L661" i="3"/>
  <c r="N660" i="3"/>
  <c r="L660" i="3"/>
  <c r="N659" i="3"/>
  <c r="L659" i="3"/>
  <c r="N658" i="3"/>
  <c r="L658" i="3"/>
  <c r="N657" i="3"/>
  <c r="L657" i="3"/>
  <c r="N656" i="3"/>
  <c r="L656" i="3"/>
  <c r="N655" i="3"/>
  <c r="L655" i="3"/>
  <c r="N654" i="3"/>
  <c r="L654" i="3"/>
  <c r="N653" i="3"/>
  <c r="L653" i="3"/>
  <c r="N652" i="3"/>
  <c r="L652" i="3"/>
  <c r="N651" i="3"/>
  <c r="L651" i="3"/>
  <c r="N650" i="3"/>
  <c r="L650" i="3"/>
  <c r="N649" i="3"/>
  <c r="L649" i="3"/>
  <c r="N648" i="3"/>
  <c r="L648" i="3"/>
  <c r="N647" i="3"/>
  <c r="L647" i="3"/>
  <c r="N646" i="3"/>
  <c r="L646" i="3"/>
  <c r="N645" i="3"/>
  <c r="L645" i="3"/>
  <c r="N644" i="3"/>
  <c r="L644" i="3"/>
  <c r="N643" i="3"/>
  <c r="L643" i="3"/>
  <c r="N642" i="3"/>
  <c r="L642" i="3"/>
  <c r="N641" i="3"/>
  <c r="L641" i="3"/>
  <c r="N640" i="3"/>
  <c r="L640" i="3"/>
  <c r="N639" i="3"/>
  <c r="L639" i="3"/>
  <c r="N638" i="3"/>
  <c r="L638" i="3"/>
  <c r="N637" i="3"/>
  <c r="L637" i="3"/>
  <c r="N636" i="3"/>
  <c r="L636" i="3"/>
  <c r="N635" i="3"/>
  <c r="L635" i="3"/>
  <c r="N634" i="3"/>
  <c r="L634" i="3"/>
  <c r="N633" i="3"/>
  <c r="L633" i="3"/>
  <c r="N632" i="3"/>
  <c r="L632" i="3"/>
  <c r="N631" i="3"/>
  <c r="L631" i="3"/>
  <c r="N630" i="3"/>
  <c r="L630" i="3"/>
  <c r="N629" i="3"/>
  <c r="L629" i="3"/>
  <c r="N628" i="3"/>
  <c r="L628" i="3"/>
  <c r="N627" i="3"/>
  <c r="L627" i="3"/>
  <c r="N626" i="3"/>
  <c r="L626" i="3"/>
  <c r="N625" i="3"/>
  <c r="L625" i="3"/>
  <c r="N624" i="3"/>
  <c r="L624" i="3"/>
  <c r="N623" i="3"/>
  <c r="L623" i="3"/>
  <c r="N622" i="3"/>
  <c r="L622" i="3"/>
  <c r="N621" i="3"/>
  <c r="L621" i="3"/>
  <c r="N620" i="3"/>
  <c r="L620" i="3"/>
  <c r="N619" i="3"/>
  <c r="L619" i="3"/>
  <c r="N618" i="3"/>
  <c r="L618" i="3"/>
  <c r="N617" i="3"/>
  <c r="L617" i="3"/>
  <c r="N616" i="3"/>
  <c r="L616" i="3"/>
  <c r="N615" i="3"/>
  <c r="L615" i="3"/>
  <c r="N614" i="3"/>
  <c r="L614" i="3"/>
  <c r="N613" i="3"/>
  <c r="L613" i="3"/>
  <c r="N612" i="3"/>
  <c r="L612" i="3"/>
  <c r="N611" i="3"/>
  <c r="L611" i="3"/>
  <c r="N610" i="3"/>
  <c r="L610" i="3"/>
  <c r="N609" i="3"/>
  <c r="L609" i="3"/>
  <c r="N608" i="3"/>
  <c r="L608" i="3"/>
  <c r="N607" i="3"/>
  <c r="L607" i="3"/>
  <c r="N606" i="3"/>
  <c r="L606" i="3"/>
  <c r="N605" i="3"/>
  <c r="L605" i="3"/>
  <c r="N604" i="3"/>
  <c r="L604" i="3"/>
  <c r="N603" i="3"/>
  <c r="L603" i="3"/>
  <c r="N602" i="3"/>
  <c r="L602" i="3"/>
  <c r="N601" i="3"/>
  <c r="L601" i="3"/>
  <c r="N600" i="3"/>
  <c r="L600" i="3"/>
  <c r="N599" i="3"/>
  <c r="L599" i="3"/>
  <c r="N598" i="3"/>
  <c r="L598" i="3"/>
  <c r="N597" i="3"/>
  <c r="L597" i="3"/>
  <c r="N596" i="3"/>
  <c r="L596" i="3"/>
  <c r="N595" i="3"/>
  <c r="L595" i="3"/>
  <c r="N594" i="3"/>
  <c r="L594" i="3"/>
  <c r="N593" i="3"/>
  <c r="L593" i="3"/>
  <c r="N592" i="3"/>
  <c r="L592" i="3"/>
  <c r="N591" i="3"/>
  <c r="L591" i="3"/>
  <c r="N590" i="3"/>
  <c r="L590" i="3"/>
  <c r="N589" i="3"/>
  <c r="L589" i="3"/>
  <c r="N588" i="3"/>
  <c r="L588" i="3"/>
  <c r="N587" i="3"/>
  <c r="L587" i="3"/>
  <c r="N586" i="3"/>
  <c r="L586" i="3"/>
  <c r="N585" i="3"/>
  <c r="L585" i="3"/>
  <c r="N584" i="3"/>
  <c r="L584" i="3"/>
  <c r="N583" i="3"/>
  <c r="L583" i="3"/>
  <c r="N582" i="3"/>
  <c r="L582" i="3"/>
  <c r="N581" i="3"/>
  <c r="L581" i="3"/>
  <c r="N580" i="3"/>
  <c r="L580" i="3"/>
  <c r="N579" i="3"/>
  <c r="L579" i="3"/>
  <c r="N578" i="3"/>
  <c r="L578" i="3"/>
  <c r="N577" i="3"/>
  <c r="L577" i="3"/>
  <c r="N576" i="3"/>
  <c r="L576" i="3"/>
  <c r="N575" i="3"/>
  <c r="L575" i="3"/>
  <c r="N574" i="3"/>
  <c r="L574" i="3"/>
  <c r="N573" i="3"/>
  <c r="L573" i="3"/>
  <c r="N572" i="3"/>
  <c r="L572" i="3"/>
  <c r="N571" i="3"/>
  <c r="L571" i="3"/>
  <c r="N570" i="3"/>
  <c r="L570" i="3"/>
  <c r="N569" i="3"/>
  <c r="L569" i="3"/>
  <c r="N568" i="3"/>
  <c r="L568" i="3"/>
  <c r="N567" i="3"/>
  <c r="L567" i="3"/>
  <c r="N566" i="3"/>
  <c r="L566" i="3"/>
  <c r="N565" i="3"/>
  <c r="L565" i="3"/>
  <c r="N564" i="3"/>
  <c r="L564" i="3"/>
  <c r="N563" i="3"/>
  <c r="L563" i="3"/>
  <c r="N562" i="3"/>
  <c r="L562" i="3"/>
  <c r="N561" i="3"/>
  <c r="L561" i="3"/>
  <c r="N560" i="3"/>
  <c r="L560" i="3"/>
  <c r="N559" i="3"/>
  <c r="L559" i="3"/>
  <c r="N558" i="3"/>
  <c r="L558" i="3"/>
  <c r="N557" i="3"/>
  <c r="L557" i="3"/>
  <c r="N556" i="3"/>
  <c r="L556" i="3"/>
  <c r="N555" i="3"/>
  <c r="L555" i="3"/>
  <c r="N554" i="3"/>
  <c r="L554" i="3"/>
  <c r="N553" i="3"/>
  <c r="L553" i="3"/>
  <c r="N552" i="3"/>
  <c r="L552" i="3"/>
  <c r="N551" i="3"/>
  <c r="L551" i="3"/>
  <c r="N550" i="3"/>
  <c r="L550" i="3"/>
  <c r="N549" i="3"/>
  <c r="L549" i="3"/>
  <c r="N548" i="3"/>
  <c r="L548" i="3"/>
  <c r="N547" i="3"/>
  <c r="L547" i="3"/>
  <c r="N546" i="3"/>
  <c r="L546" i="3"/>
  <c r="N545" i="3"/>
  <c r="L545" i="3"/>
  <c r="N544" i="3"/>
  <c r="L544" i="3"/>
  <c r="N543" i="3"/>
  <c r="L543" i="3"/>
  <c r="N542" i="3"/>
  <c r="L542" i="3"/>
  <c r="N541" i="3"/>
  <c r="L541" i="3"/>
  <c r="N540" i="3"/>
  <c r="L540" i="3"/>
  <c r="N539" i="3"/>
  <c r="L539" i="3"/>
  <c r="N538" i="3"/>
  <c r="L538" i="3"/>
  <c r="N537" i="3"/>
  <c r="L537" i="3"/>
  <c r="N536" i="3"/>
  <c r="L536" i="3"/>
  <c r="N535" i="3"/>
  <c r="L535" i="3"/>
  <c r="N534" i="3"/>
  <c r="L534" i="3"/>
  <c r="N533" i="3"/>
  <c r="L533" i="3"/>
  <c r="N532" i="3"/>
  <c r="L532" i="3"/>
  <c r="N531" i="3"/>
  <c r="L531" i="3"/>
  <c r="N530" i="3"/>
  <c r="L530" i="3"/>
  <c r="N529" i="3"/>
  <c r="L529" i="3"/>
  <c r="N528" i="3"/>
  <c r="L528" i="3"/>
  <c r="N527" i="3"/>
  <c r="L527" i="3"/>
  <c r="N526" i="3"/>
  <c r="L526" i="3"/>
  <c r="N525" i="3"/>
  <c r="L525" i="3"/>
  <c r="N524" i="3"/>
  <c r="L524" i="3"/>
  <c r="N523" i="3"/>
  <c r="L523" i="3"/>
  <c r="N522" i="3"/>
  <c r="L522" i="3"/>
  <c r="N521" i="3"/>
  <c r="L521" i="3"/>
  <c r="N520" i="3"/>
  <c r="L520" i="3"/>
  <c r="N519" i="3"/>
  <c r="L519" i="3"/>
  <c r="N518" i="3"/>
  <c r="L518" i="3"/>
  <c r="N517" i="3"/>
  <c r="L517" i="3"/>
  <c r="N516" i="3"/>
  <c r="L516" i="3"/>
  <c r="N515" i="3"/>
  <c r="L515" i="3"/>
  <c r="N514" i="3"/>
  <c r="L514" i="3"/>
  <c r="N513" i="3"/>
  <c r="L513" i="3"/>
  <c r="N512" i="3"/>
  <c r="L512" i="3"/>
  <c r="N511" i="3"/>
  <c r="L511" i="3"/>
  <c r="N510" i="3"/>
  <c r="L510" i="3"/>
  <c r="N509" i="3"/>
  <c r="L509" i="3"/>
  <c r="N508" i="3"/>
  <c r="L508" i="3"/>
  <c r="N507" i="3"/>
  <c r="L507" i="3"/>
  <c r="N506" i="3"/>
  <c r="L506" i="3"/>
  <c r="N505" i="3"/>
  <c r="L505" i="3"/>
  <c r="N504" i="3"/>
  <c r="L504" i="3"/>
  <c r="N503" i="3"/>
  <c r="L503" i="3"/>
  <c r="N502" i="3"/>
  <c r="L502" i="3"/>
  <c r="N501" i="3"/>
  <c r="L501" i="3"/>
  <c r="N500" i="3"/>
  <c r="L500" i="3"/>
  <c r="N499" i="3"/>
  <c r="L499" i="3"/>
  <c r="N498" i="3"/>
  <c r="L498" i="3"/>
  <c r="N497" i="3"/>
  <c r="L497" i="3"/>
  <c r="N496" i="3"/>
  <c r="L496" i="3"/>
  <c r="N495" i="3"/>
  <c r="L495" i="3"/>
  <c r="N494" i="3"/>
  <c r="L494" i="3"/>
  <c r="N493" i="3"/>
  <c r="L493" i="3"/>
  <c r="N492" i="3"/>
  <c r="L492" i="3"/>
  <c r="N491" i="3"/>
  <c r="L491" i="3"/>
  <c r="N490" i="3"/>
  <c r="L490" i="3"/>
  <c r="N489" i="3"/>
  <c r="L489" i="3"/>
  <c r="N488" i="3"/>
  <c r="L488" i="3"/>
  <c r="N487" i="3"/>
  <c r="L487" i="3"/>
  <c r="N486" i="3"/>
  <c r="L486" i="3"/>
  <c r="N485" i="3"/>
  <c r="L485" i="3"/>
  <c r="N484" i="3"/>
  <c r="L484" i="3"/>
  <c r="N483" i="3"/>
  <c r="L483" i="3"/>
  <c r="N482" i="3"/>
  <c r="L482" i="3"/>
  <c r="N481" i="3"/>
  <c r="L481" i="3"/>
  <c r="N480" i="3"/>
  <c r="L480" i="3"/>
  <c r="N479" i="3"/>
  <c r="L479" i="3"/>
  <c r="N478" i="3"/>
  <c r="L478" i="3"/>
  <c r="N477" i="3"/>
  <c r="L477" i="3"/>
  <c r="N476" i="3"/>
  <c r="L476" i="3"/>
  <c r="N475" i="3"/>
  <c r="L475" i="3"/>
  <c r="N474" i="3"/>
  <c r="L474" i="3"/>
  <c r="N473" i="3"/>
  <c r="L473" i="3"/>
  <c r="N472" i="3"/>
  <c r="L472" i="3"/>
  <c r="N471" i="3"/>
  <c r="L471" i="3"/>
  <c r="N470" i="3"/>
  <c r="L470" i="3"/>
  <c r="N469" i="3"/>
  <c r="L469" i="3"/>
  <c r="N468" i="3"/>
  <c r="L468" i="3"/>
  <c r="N467" i="3"/>
  <c r="L467" i="3"/>
  <c r="N466" i="3"/>
  <c r="L466" i="3"/>
  <c r="N465" i="3"/>
  <c r="L465" i="3"/>
  <c r="N464" i="3"/>
  <c r="L464" i="3"/>
  <c r="N463" i="3"/>
  <c r="L463" i="3"/>
  <c r="N462" i="3"/>
  <c r="L462" i="3"/>
  <c r="N461" i="3"/>
  <c r="L461" i="3"/>
  <c r="N460" i="3"/>
  <c r="L460" i="3"/>
  <c r="N459" i="3"/>
  <c r="L459" i="3"/>
  <c r="N458" i="3"/>
  <c r="L458" i="3"/>
  <c r="N457" i="3"/>
  <c r="L457" i="3"/>
  <c r="N456" i="3"/>
  <c r="L456" i="3"/>
  <c r="N455" i="3"/>
  <c r="L455" i="3"/>
  <c r="N454" i="3"/>
  <c r="L454" i="3"/>
  <c r="N453" i="3"/>
  <c r="L453" i="3"/>
  <c r="N452" i="3"/>
  <c r="L452" i="3"/>
  <c r="N451" i="3"/>
  <c r="L451" i="3"/>
  <c r="N450" i="3"/>
  <c r="L450" i="3"/>
  <c r="N449" i="3"/>
  <c r="L449" i="3"/>
  <c r="N448" i="3"/>
  <c r="L448" i="3"/>
  <c r="N447" i="3"/>
  <c r="L447" i="3"/>
  <c r="N446" i="3"/>
  <c r="L446" i="3"/>
  <c r="N445" i="3"/>
  <c r="L445" i="3"/>
  <c r="N444" i="3"/>
  <c r="L444" i="3"/>
  <c r="N443" i="3"/>
  <c r="L443" i="3"/>
  <c r="N442" i="3"/>
  <c r="L442" i="3"/>
  <c r="N441" i="3"/>
  <c r="L441" i="3"/>
  <c r="N440" i="3"/>
  <c r="L440" i="3"/>
  <c r="N439" i="3"/>
  <c r="L439" i="3"/>
  <c r="N438" i="3"/>
  <c r="L438" i="3"/>
  <c r="N437" i="3"/>
  <c r="L437" i="3"/>
  <c r="N436" i="3"/>
  <c r="L436" i="3"/>
  <c r="N435" i="3"/>
  <c r="L435" i="3"/>
  <c r="N434" i="3"/>
  <c r="L434" i="3"/>
  <c r="N433" i="3"/>
  <c r="L433" i="3"/>
  <c r="N432" i="3"/>
  <c r="L432" i="3"/>
  <c r="N431" i="3"/>
  <c r="L431" i="3"/>
  <c r="N430" i="3"/>
  <c r="L430" i="3"/>
  <c r="N429" i="3"/>
  <c r="L429" i="3"/>
  <c r="N428" i="3"/>
  <c r="L428" i="3"/>
  <c r="N427" i="3"/>
  <c r="L427" i="3"/>
  <c r="N426" i="3"/>
  <c r="L426" i="3"/>
  <c r="N425" i="3"/>
  <c r="L425" i="3"/>
  <c r="N424" i="3"/>
  <c r="L424" i="3"/>
  <c r="N423" i="3"/>
  <c r="L423" i="3"/>
  <c r="N422" i="3"/>
  <c r="L422" i="3"/>
  <c r="N421" i="3"/>
  <c r="L421" i="3"/>
  <c r="N420" i="3"/>
  <c r="L420" i="3"/>
  <c r="N419" i="3"/>
  <c r="L419" i="3"/>
  <c r="N418" i="3"/>
  <c r="L418" i="3"/>
  <c r="N417" i="3"/>
  <c r="L417" i="3"/>
  <c r="N416" i="3"/>
  <c r="L416" i="3"/>
  <c r="N415" i="3"/>
  <c r="L415" i="3"/>
  <c r="N414" i="3"/>
  <c r="L414" i="3"/>
  <c r="N413" i="3"/>
  <c r="L413" i="3"/>
  <c r="N412" i="3"/>
  <c r="L412" i="3"/>
  <c r="N411" i="3"/>
  <c r="L411" i="3"/>
  <c r="N410" i="3"/>
  <c r="L410" i="3"/>
  <c r="N409" i="3"/>
  <c r="L409" i="3"/>
  <c r="N408" i="3"/>
  <c r="L408" i="3"/>
  <c r="N407" i="3"/>
  <c r="L407" i="3"/>
  <c r="N406" i="3"/>
  <c r="L406" i="3"/>
  <c r="N405" i="3"/>
  <c r="L405" i="3"/>
  <c r="N404" i="3"/>
  <c r="L404" i="3"/>
  <c r="N403" i="3"/>
  <c r="L403" i="3"/>
  <c r="N402" i="3"/>
  <c r="L402" i="3"/>
  <c r="N401" i="3"/>
  <c r="L401" i="3"/>
  <c r="N400" i="3"/>
  <c r="L400" i="3"/>
  <c r="N399" i="3"/>
  <c r="L399" i="3"/>
  <c r="N398" i="3"/>
  <c r="L398" i="3"/>
  <c r="N397" i="3"/>
  <c r="L397" i="3"/>
  <c r="N396" i="3"/>
  <c r="L396" i="3"/>
  <c r="N395" i="3"/>
  <c r="L395" i="3"/>
  <c r="N394" i="3"/>
  <c r="L394" i="3"/>
  <c r="N393" i="3"/>
  <c r="L393" i="3"/>
  <c r="N392" i="3"/>
  <c r="L392" i="3"/>
  <c r="N391" i="3"/>
  <c r="L391" i="3"/>
  <c r="N390" i="3"/>
  <c r="L390" i="3"/>
  <c r="N389" i="3"/>
  <c r="L389" i="3"/>
  <c r="N388" i="3"/>
  <c r="L388" i="3"/>
  <c r="N387" i="3"/>
  <c r="L387" i="3"/>
  <c r="N386" i="3"/>
  <c r="L386" i="3"/>
  <c r="N385" i="3"/>
  <c r="L385" i="3"/>
  <c r="N384" i="3"/>
  <c r="L384" i="3"/>
  <c r="N383" i="3"/>
  <c r="L383" i="3"/>
  <c r="N382" i="3"/>
  <c r="L382" i="3"/>
  <c r="N381" i="3"/>
  <c r="L381" i="3"/>
  <c r="N380" i="3"/>
  <c r="L380" i="3"/>
  <c r="N379" i="3"/>
  <c r="L379" i="3"/>
  <c r="N378" i="3"/>
  <c r="L378" i="3"/>
  <c r="N377" i="3"/>
  <c r="L377" i="3"/>
  <c r="N376" i="3"/>
  <c r="L376" i="3"/>
  <c r="N375" i="3"/>
  <c r="L375" i="3"/>
  <c r="N374" i="3"/>
  <c r="L374" i="3"/>
  <c r="N373" i="3"/>
  <c r="L373" i="3"/>
  <c r="N372" i="3"/>
  <c r="L372" i="3"/>
  <c r="N371" i="3"/>
  <c r="L371" i="3"/>
  <c r="N370" i="3"/>
  <c r="L370" i="3"/>
  <c r="N369" i="3"/>
  <c r="L369" i="3"/>
  <c r="N368" i="3"/>
  <c r="L368" i="3"/>
  <c r="N367" i="3"/>
  <c r="L367" i="3"/>
  <c r="N366" i="3"/>
  <c r="L366" i="3"/>
  <c r="N365" i="3"/>
  <c r="L365" i="3"/>
  <c r="N364" i="3"/>
  <c r="L364" i="3"/>
  <c r="N363" i="3"/>
  <c r="L363" i="3"/>
  <c r="N362" i="3"/>
  <c r="L362" i="3"/>
  <c r="N361" i="3"/>
  <c r="L361" i="3"/>
  <c r="N360" i="3"/>
  <c r="L360" i="3"/>
  <c r="N359" i="3"/>
  <c r="L359" i="3"/>
  <c r="N358" i="3"/>
  <c r="L358" i="3"/>
  <c r="N357" i="3"/>
  <c r="L357" i="3"/>
  <c r="N356" i="3"/>
  <c r="L356" i="3"/>
  <c r="N355" i="3"/>
  <c r="L355" i="3"/>
  <c r="N354" i="3"/>
  <c r="L354" i="3"/>
  <c r="N353" i="3"/>
  <c r="L353" i="3"/>
  <c r="N352" i="3"/>
  <c r="L352" i="3"/>
  <c r="N351" i="3"/>
  <c r="L351" i="3"/>
  <c r="N350" i="3"/>
  <c r="L350" i="3"/>
  <c r="N349" i="3"/>
  <c r="L349" i="3"/>
  <c r="N348" i="3"/>
  <c r="L348" i="3"/>
  <c r="N347" i="3"/>
  <c r="L347" i="3"/>
  <c r="N346" i="3"/>
  <c r="L346" i="3"/>
  <c r="N345" i="3"/>
  <c r="L345" i="3"/>
  <c r="N344" i="3"/>
  <c r="L344" i="3"/>
  <c r="N343" i="3"/>
  <c r="L343" i="3"/>
  <c r="N342" i="3"/>
  <c r="L342" i="3"/>
  <c r="N341" i="3"/>
  <c r="L341" i="3"/>
  <c r="N340" i="3"/>
  <c r="L340" i="3"/>
  <c r="N339" i="3"/>
  <c r="L339" i="3"/>
  <c r="N338" i="3"/>
  <c r="L338" i="3"/>
  <c r="N337" i="3"/>
  <c r="L337" i="3"/>
  <c r="N336" i="3"/>
  <c r="L336" i="3"/>
  <c r="N335" i="3"/>
  <c r="L335" i="3"/>
  <c r="N334" i="3"/>
  <c r="L334" i="3"/>
  <c r="N333" i="3"/>
  <c r="L333" i="3"/>
  <c r="N332" i="3"/>
  <c r="L332" i="3"/>
  <c r="N331" i="3"/>
  <c r="L331" i="3"/>
  <c r="N330" i="3"/>
  <c r="L330" i="3"/>
  <c r="N329" i="3"/>
  <c r="L329" i="3"/>
  <c r="N328" i="3"/>
  <c r="L328" i="3"/>
  <c r="N327" i="3"/>
  <c r="L327" i="3"/>
  <c r="N326" i="3"/>
  <c r="L326" i="3"/>
  <c r="N325" i="3"/>
  <c r="L325" i="3"/>
  <c r="N324" i="3"/>
  <c r="L324" i="3"/>
  <c r="N323" i="3"/>
  <c r="L323" i="3"/>
  <c r="N322" i="3"/>
  <c r="L322" i="3"/>
  <c r="N321" i="3"/>
  <c r="L321" i="3"/>
  <c r="N320" i="3"/>
  <c r="L320" i="3"/>
  <c r="N319" i="3"/>
  <c r="L319" i="3"/>
  <c r="N318" i="3"/>
  <c r="L318" i="3"/>
  <c r="N317" i="3"/>
  <c r="L317" i="3"/>
  <c r="N316" i="3"/>
  <c r="L316" i="3"/>
  <c r="N315" i="3"/>
  <c r="L315" i="3"/>
  <c r="N314" i="3"/>
  <c r="L314" i="3"/>
  <c r="N313" i="3"/>
  <c r="L313" i="3"/>
  <c r="N312" i="3"/>
  <c r="L312" i="3"/>
  <c r="N311" i="3"/>
  <c r="L311" i="3"/>
  <c r="N310" i="3"/>
  <c r="L310" i="3"/>
  <c r="N309" i="3"/>
  <c r="L309" i="3"/>
  <c r="N308" i="3"/>
  <c r="L308" i="3"/>
  <c r="N307" i="3"/>
  <c r="L307" i="3"/>
  <c r="N306" i="3"/>
  <c r="L306" i="3"/>
  <c r="N305" i="3"/>
  <c r="L305" i="3"/>
  <c r="N304" i="3"/>
  <c r="L304" i="3"/>
  <c r="N303" i="3"/>
  <c r="L303" i="3"/>
  <c r="N302" i="3"/>
  <c r="L302" i="3"/>
  <c r="N301" i="3"/>
  <c r="L301" i="3"/>
  <c r="N300" i="3"/>
  <c r="L300" i="3"/>
  <c r="N299" i="3"/>
  <c r="L299" i="3"/>
  <c r="N298" i="3"/>
  <c r="L298" i="3"/>
  <c r="N297" i="3"/>
  <c r="L297" i="3"/>
  <c r="N296" i="3"/>
  <c r="L296" i="3"/>
  <c r="N295" i="3"/>
  <c r="L295" i="3"/>
  <c r="N294" i="3"/>
  <c r="L294" i="3"/>
  <c r="N293" i="3"/>
  <c r="L293" i="3"/>
  <c r="N292" i="3"/>
  <c r="L292" i="3"/>
  <c r="N291" i="3"/>
  <c r="L291" i="3"/>
  <c r="N290" i="3"/>
  <c r="L290" i="3"/>
  <c r="N289" i="3"/>
  <c r="L289" i="3"/>
  <c r="N288" i="3"/>
  <c r="L288" i="3"/>
  <c r="N287" i="3"/>
  <c r="L287" i="3"/>
  <c r="N286" i="3"/>
  <c r="L286" i="3"/>
  <c r="N285" i="3"/>
  <c r="L285" i="3"/>
  <c r="N284" i="3"/>
  <c r="L284" i="3"/>
  <c r="N283" i="3"/>
  <c r="L283" i="3"/>
  <c r="N282" i="3"/>
  <c r="L282" i="3"/>
  <c r="N281" i="3"/>
  <c r="L281" i="3"/>
  <c r="N280" i="3"/>
  <c r="L280" i="3"/>
  <c r="N279" i="3"/>
  <c r="L279" i="3"/>
  <c r="N278" i="3"/>
  <c r="L278" i="3"/>
  <c r="N277" i="3"/>
  <c r="L277" i="3"/>
  <c r="N276" i="3"/>
  <c r="L276" i="3"/>
  <c r="N275" i="3"/>
  <c r="L275" i="3"/>
  <c r="N274" i="3"/>
  <c r="L274" i="3"/>
  <c r="N273" i="3"/>
  <c r="L273" i="3"/>
  <c r="N272" i="3"/>
  <c r="L272" i="3"/>
  <c r="N271" i="3"/>
  <c r="L271" i="3"/>
  <c r="N270" i="3"/>
  <c r="L270" i="3"/>
  <c r="N269" i="3"/>
  <c r="L269" i="3"/>
  <c r="N268" i="3"/>
  <c r="L268" i="3"/>
  <c r="N267" i="3"/>
  <c r="L267" i="3"/>
  <c r="N266" i="3"/>
  <c r="L266" i="3"/>
  <c r="N265" i="3"/>
  <c r="L265" i="3"/>
  <c r="N264" i="3"/>
  <c r="L264" i="3"/>
  <c r="N263" i="3"/>
  <c r="L263" i="3"/>
  <c r="N262" i="3"/>
  <c r="L262" i="3"/>
  <c r="N261" i="3"/>
  <c r="L261" i="3"/>
  <c r="N260" i="3"/>
  <c r="L260" i="3"/>
  <c r="N259" i="3"/>
  <c r="L259" i="3"/>
  <c r="N258" i="3"/>
  <c r="L258" i="3"/>
  <c r="N257" i="3"/>
  <c r="L257" i="3"/>
  <c r="N256" i="3"/>
  <c r="L256" i="3"/>
  <c r="N255" i="3"/>
  <c r="L255" i="3"/>
  <c r="N254" i="3"/>
  <c r="L254" i="3"/>
  <c r="N253" i="3"/>
  <c r="L253" i="3"/>
  <c r="N252" i="3"/>
  <c r="L252" i="3"/>
  <c r="N251" i="3"/>
  <c r="L251" i="3"/>
  <c r="N250" i="3"/>
  <c r="L250" i="3"/>
  <c r="N249" i="3"/>
  <c r="L249" i="3"/>
  <c r="N248" i="3"/>
  <c r="L248" i="3"/>
  <c r="N247" i="3"/>
  <c r="L247" i="3"/>
  <c r="N246" i="3"/>
  <c r="L246" i="3"/>
  <c r="N245" i="3"/>
  <c r="L245" i="3"/>
  <c r="N244" i="3"/>
  <c r="L244" i="3"/>
  <c r="N243" i="3"/>
  <c r="L243" i="3"/>
  <c r="N242" i="3"/>
  <c r="L242" i="3"/>
  <c r="N241" i="3"/>
  <c r="L241" i="3"/>
  <c r="N240" i="3"/>
  <c r="L240" i="3"/>
  <c r="N239" i="3"/>
  <c r="L239" i="3"/>
  <c r="N238" i="3"/>
  <c r="L238" i="3"/>
  <c r="N237" i="3"/>
  <c r="L237" i="3"/>
  <c r="N236" i="3"/>
  <c r="L236" i="3"/>
  <c r="N235" i="3"/>
  <c r="L235" i="3"/>
  <c r="N234" i="3"/>
  <c r="L234" i="3"/>
  <c r="N233" i="3"/>
  <c r="L233" i="3"/>
  <c r="N232" i="3"/>
  <c r="L232" i="3"/>
  <c r="N231" i="3"/>
  <c r="L231" i="3"/>
  <c r="N230" i="3"/>
  <c r="L230" i="3"/>
  <c r="N229" i="3"/>
  <c r="L229" i="3"/>
  <c r="N228" i="3"/>
  <c r="L228" i="3"/>
  <c r="N227" i="3"/>
  <c r="L227" i="3"/>
  <c r="N226" i="3"/>
  <c r="L226" i="3"/>
  <c r="N225" i="3"/>
  <c r="L225" i="3"/>
  <c r="N224" i="3"/>
  <c r="L224" i="3"/>
  <c r="N223" i="3"/>
  <c r="L223" i="3"/>
  <c r="N222" i="3"/>
  <c r="L222" i="3"/>
  <c r="N221" i="3"/>
  <c r="L221" i="3"/>
  <c r="N220" i="3"/>
  <c r="L220" i="3"/>
  <c r="N219" i="3"/>
  <c r="L219" i="3"/>
  <c r="N218" i="3"/>
  <c r="L218" i="3"/>
  <c r="N217" i="3"/>
  <c r="L217" i="3"/>
  <c r="N216" i="3"/>
  <c r="L216" i="3"/>
  <c r="N215" i="3"/>
  <c r="L215" i="3"/>
  <c r="N214" i="3"/>
  <c r="L214" i="3"/>
  <c r="N213" i="3"/>
  <c r="L213" i="3"/>
  <c r="N212" i="3"/>
  <c r="L212" i="3"/>
  <c r="N211" i="3"/>
  <c r="L211" i="3"/>
  <c r="N210" i="3"/>
  <c r="L210" i="3"/>
  <c r="N209" i="3"/>
  <c r="L209" i="3"/>
  <c r="N208" i="3"/>
  <c r="L208" i="3"/>
  <c r="N207" i="3"/>
  <c r="L207" i="3"/>
  <c r="N206" i="3"/>
  <c r="L206" i="3"/>
  <c r="N205" i="3"/>
  <c r="L205" i="3"/>
  <c r="N204" i="3"/>
  <c r="L204" i="3"/>
  <c r="N203" i="3"/>
  <c r="L203" i="3"/>
  <c r="N202" i="3"/>
  <c r="L202" i="3"/>
  <c r="N201" i="3"/>
  <c r="L201" i="3"/>
  <c r="N200" i="3"/>
  <c r="L200" i="3"/>
  <c r="N199" i="3"/>
  <c r="L199" i="3"/>
  <c r="N198" i="3"/>
  <c r="L198" i="3"/>
  <c r="N197" i="3"/>
  <c r="L197" i="3"/>
  <c r="N196" i="3"/>
  <c r="L196" i="3"/>
  <c r="N195" i="3"/>
  <c r="L195" i="3"/>
  <c r="N194" i="3"/>
  <c r="L194" i="3"/>
  <c r="N193" i="3"/>
  <c r="L193" i="3"/>
  <c r="N192" i="3"/>
  <c r="L192" i="3"/>
  <c r="N191" i="3"/>
  <c r="L191" i="3"/>
  <c r="N190" i="3"/>
  <c r="L190" i="3"/>
  <c r="N189" i="3"/>
  <c r="L189" i="3"/>
  <c r="N188" i="3"/>
  <c r="L188" i="3"/>
  <c r="N187" i="3"/>
  <c r="L187" i="3"/>
  <c r="N186" i="3"/>
  <c r="L186" i="3"/>
  <c r="N185" i="3"/>
  <c r="L185" i="3"/>
  <c r="N184" i="3"/>
  <c r="L184" i="3"/>
  <c r="N183" i="3"/>
  <c r="L183" i="3"/>
  <c r="N182" i="3"/>
  <c r="L182" i="3"/>
  <c r="N181" i="3"/>
  <c r="L181" i="3"/>
  <c r="N180" i="3"/>
  <c r="L180" i="3"/>
  <c r="N179" i="3"/>
  <c r="L179" i="3"/>
  <c r="N178" i="3"/>
  <c r="L178" i="3"/>
  <c r="N177" i="3"/>
  <c r="L177" i="3"/>
  <c r="N176" i="3"/>
  <c r="L176" i="3"/>
  <c r="N175" i="3"/>
  <c r="L175" i="3"/>
  <c r="N174" i="3"/>
  <c r="L174" i="3"/>
  <c r="N173" i="3"/>
  <c r="L173" i="3"/>
  <c r="N172" i="3"/>
  <c r="L172" i="3"/>
  <c r="N171" i="3"/>
  <c r="L171" i="3"/>
  <c r="N170" i="3"/>
  <c r="L170" i="3"/>
  <c r="N169" i="3"/>
  <c r="L169" i="3"/>
  <c r="N168" i="3"/>
  <c r="L168" i="3"/>
  <c r="N167" i="3"/>
  <c r="L167" i="3"/>
  <c r="N166" i="3"/>
  <c r="L166" i="3"/>
  <c r="N165" i="3"/>
  <c r="L165" i="3"/>
  <c r="N164" i="3"/>
  <c r="L164" i="3"/>
  <c r="N163" i="3"/>
  <c r="L163" i="3"/>
  <c r="N162" i="3"/>
  <c r="L162" i="3"/>
  <c r="N161" i="3"/>
  <c r="L161" i="3"/>
  <c r="N160" i="3"/>
  <c r="L160" i="3"/>
  <c r="N159" i="3"/>
  <c r="L159" i="3"/>
  <c r="N158" i="3"/>
  <c r="L158" i="3"/>
  <c r="N157" i="3"/>
  <c r="L157" i="3"/>
  <c r="N156" i="3"/>
  <c r="L156" i="3"/>
  <c r="N155" i="3"/>
  <c r="L155" i="3"/>
  <c r="N154" i="3"/>
  <c r="L154" i="3"/>
  <c r="N153" i="3"/>
  <c r="L153" i="3"/>
  <c r="N152" i="3"/>
  <c r="L152" i="3"/>
  <c r="N151" i="3"/>
  <c r="L151" i="3"/>
  <c r="N150" i="3"/>
  <c r="L150" i="3"/>
  <c r="N149" i="3"/>
  <c r="L149" i="3"/>
  <c r="N148" i="3"/>
  <c r="L148" i="3"/>
  <c r="N147" i="3"/>
  <c r="L147" i="3"/>
  <c r="N146" i="3"/>
  <c r="L146" i="3"/>
  <c r="N145" i="3"/>
  <c r="L145" i="3"/>
  <c r="N144" i="3"/>
  <c r="L144" i="3"/>
  <c r="N143" i="3"/>
  <c r="L143" i="3"/>
  <c r="N142" i="3"/>
  <c r="L142" i="3"/>
  <c r="N141" i="3"/>
  <c r="L141" i="3"/>
  <c r="N140" i="3"/>
  <c r="L140" i="3"/>
  <c r="N139" i="3"/>
  <c r="L139" i="3"/>
  <c r="N138" i="3"/>
  <c r="L138" i="3"/>
  <c r="N137" i="3"/>
  <c r="L137" i="3"/>
  <c r="N136" i="3"/>
  <c r="L136" i="3"/>
  <c r="N135" i="3"/>
  <c r="L135" i="3"/>
  <c r="N134" i="3"/>
  <c r="L134" i="3"/>
  <c r="N133" i="3"/>
  <c r="L133" i="3"/>
  <c r="N132" i="3"/>
  <c r="L132" i="3"/>
  <c r="N131" i="3"/>
  <c r="L131" i="3"/>
  <c r="N130" i="3"/>
  <c r="L130" i="3"/>
  <c r="N129" i="3"/>
  <c r="L129" i="3"/>
  <c r="N128" i="3"/>
  <c r="L128" i="3"/>
  <c r="N127" i="3"/>
  <c r="L127" i="3"/>
  <c r="N126" i="3"/>
  <c r="L126" i="3"/>
  <c r="N125" i="3"/>
  <c r="L125" i="3"/>
  <c r="N124" i="3"/>
  <c r="L124" i="3"/>
  <c r="N123" i="3"/>
  <c r="L123" i="3"/>
  <c r="N122" i="3"/>
  <c r="L122" i="3"/>
  <c r="N121" i="3"/>
  <c r="L121" i="3"/>
  <c r="N120" i="3"/>
  <c r="L120" i="3"/>
  <c r="N119" i="3"/>
  <c r="L119" i="3"/>
  <c r="N118" i="3"/>
  <c r="L118" i="3"/>
  <c r="N117" i="3"/>
  <c r="L117" i="3"/>
  <c r="N116" i="3"/>
  <c r="L116" i="3"/>
  <c r="N115" i="3"/>
  <c r="L115" i="3"/>
  <c r="N114" i="3"/>
  <c r="L114" i="3"/>
  <c r="N113" i="3"/>
  <c r="L113" i="3"/>
  <c r="N112" i="3"/>
  <c r="L112" i="3"/>
  <c r="N111" i="3"/>
  <c r="L111" i="3"/>
  <c r="N110" i="3"/>
  <c r="L110" i="3"/>
  <c r="N109" i="3"/>
  <c r="L109" i="3"/>
  <c r="N108" i="3"/>
  <c r="L108" i="3"/>
  <c r="N107" i="3"/>
  <c r="L107" i="3"/>
  <c r="N106" i="3"/>
  <c r="L106" i="3"/>
  <c r="N105" i="3"/>
  <c r="L105" i="3"/>
  <c r="N104" i="3"/>
  <c r="L104" i="3"/>
  <c r="N103" i="3"/>
  <c r="L103" i="3"/>
  <c r="N102" i="3"/>
  <c r="L102" i="3"/>
  <c r="N101" i="3"/>
  <c r="L101" i="3"/>
  <c r="N100" i="3"/>
  <c r="L100" i="3"/>
  <c r="N99" i="3"/>
  <c r="L99" i="3"/>
  <c r="N98" i="3"/>
  <c r="L98" i="3"/>
  <c r="N97" i="3"/>
  <c r="L97" i="3"/>
  <c r="N96" i="3"/>
  <c r="L96" i="3"/>
  <c r="N95" i="3"/>
  <c r="L95" i="3"/>
  <c r="N94" i="3"/>
  <c r="L94" i="3"/>
  <c r="N93" i="3"/>
  <c r="L93" i="3"/>
  <c r="N92" i="3"/>
  <c r="L92" i="3"/>
  <c r="N91" i="3"/>
  <c r="L91" i="3"/>
  <c r="N90" i="3"/>
  <c r="L90" i="3"/>
  <c r="N89" i="3"/>
  <c r="L89" i="3"/>
  <c r="N88" i="3"/>
  <c r="L88" i="3"/>
  <c r="N87" i="3"/>
  <c r="L87" i="3"/>
  <c r="N86" i="3"/>
  <c r="L86" i="3"/>
  <c r="N85" i="3"/>
  <c r="L85" i="3"/>
  <c r="N84" i="3"/>
  <c r="L84" i="3"/>
  <c r="N83" i="3"/>
  <c r="L83" i="3"/>
  <c r="N82" i="3"/>
  <c r="L82" i="3"/>
  <c r="N81" i="3"/>
  <c r="L81" i="3"/>
  <c r="N80" i="3"/>
  <c r="L80" i="3"/>
  <c r="N79" i="3"/>
  <c r="L79" i="3"/>
  <c r="N78" i="3"/>
  <c r="L78" i="3"/>
  <c r="N77" i="3"/>
  <c r="L77" i="3"/>
  <c r="N76" i="3"/>
  <c r="L76" i="3"/>
  <c r="N75" i="3"/>
  <c r="L75" i="3"/>
  <c r="N74" i="3"/>
  <c r="L74" i="3"/>
  <c r="N73" i="3"/>
  <c r="L73" i="3"/>
  <c r="N72" i="3"/>
  <c r="L72" i="3"/>
  <c r="N71" i="3"/>
  <c r="L71" i="3"/>
  <c r="N70" i="3"/>
  <c r="L70" i="3"/>
  <c r="N69" i="3"/>
  <c r="L69" i="3"/>
  <c r="N68" i="3"/>
  <c r="L68" i="3"/>
  <c r="N67" i="3"/>
  <c r="L67" i="3"/>
  <c r="N66" i="3"/>
  <c r="L66" i="3"/>
  <c r="N65" i="3"/>
  <c r="L65" i="3"/>
  <c r="N64" i="3"/>
  <c r="L64" i="3"/>
  <c r="N63" i="3"/>
  <c r="L63" i="3"/>
  <c r="N62" i="3"/>
  <c r="L62" i="3"/>
  <c r="N61" i="3"/>
  <c r="L61" i="3"/>
  <c r="N60" i="3"/>
  <c r="L60" i="3"/>
  <c r="N59" i="3"/>
  <c r="L59" i="3"/>
  <c r="N58" i="3"/>
  <c r="L58" i="3"/>
  <c r="N57" i="3"/>
  <c r="L57" i="3"/>
  <c r="N56" i="3"/>
  <c r="L56" i="3"/>
  <c r="N55" i="3"/>
  <c r="L55" i="3"/>
  <c r="N54" i="3"/>
  <c r="L54" i="3"/>
  <c r="N53" i="3"/>
  <c r="L53" i="3"/>
  <c r="N52" i="3"/>
  <c r="L52" i="3"/>
  <c r="N51" i="3"/>
  <c r="L51" i="3"/>
  <c r="N50" i="3"/>
  <c r="L50" i="3"/>
  <c r="N49" i="3"/>
  <c r="L49" i="3"/>
  <c r="N48" i="3"/>
  <c r="L48" i="3"/>
  <c r="N47" i="3"/>
  <c r="L47" i="3"/>
  <c r="N46" i="3"/>
  <c r="L46" i="3"/>
  <c r="N45" i="3"/>
  <c r="L45" i="3"/>
  <c r="N44" i="3"/>
  <c r="L44" i="3"/>
  <c r="N43" i="3"/>
  <c r="L43" i="3"/>
  <c r="N42" i="3"/>
  <c r="L42" i="3"/>
  <c r="N41" i="3"/>
  <c r="L41" i="3"/>
  <c r="N40" i="3"/>
  <c r="L40" i="3"/>
  <c r="N39" i="3"/>
  <c r="L39" i="3"/>
  <c r="N38" i="3"/>
  <c r="L38" i="3"/>
  <c r="N37" i="3"/>
  <c r="L37" i="3"/>
  <c r="N36" i="3"/>
  <c r="L36" i="3"/>
  <c r="N35" i="3"/>
  <c r="L35" i="3"/>
  <c r="N34" i="3"/>
  <c r="L34" i="3"/>
  <c r="N33" i="3"/>
  <c r="L33" i="3"/>
  <c r="N32" i="3"/>
  <c r="L32" i="3"/>
  <c r="N31" i="3"/>
  <c r="L31" i="3"/>
  <c r="N30" i="3"/>
  <c r="L30" i="3"/>
  <c r="N29" i="3"/>
  <c r="L29" i="3"/>
  <c r="N28" i="3"/>
  <c r="L28" i="3"/>
  <c r="N27" i="3"/>
  <c r="L27" i="3"/>
  <c r="N26" i="3"/>
  <c r="L26" i="3"/>
  <c r="N25" i="3"/>
  <c r="L25" i="3"/>
  <c r="N24" i="3"/>
  <c r="L24" i="3"/>
  <c r="N23" i="3"/>
  <c r="L23" i="3"/>
  <c r="N22" i="3"/>
  <c r="L22" i="3"/>
  <c r="N21" i="3"/>
  <c r="L21" i="3"/>
  <c r="N20" i="3"/>
  <c r="L20" i="3"/>
  <c r="N19" i="3"/>
  <c r="L19" i="3"/>
  <c r="N18" i="3"/>
  <c r="L18" i="3"/>
  <c r="N17" i="3"/>
  <c r="L17" i="3"/>
  <c r="N16" i="3"/>
  <c r="L16" i="3"/>
  <c r="N15" i="3"/>
  <c r="L15" i="3"/>
  <c r="N14" i="3"/>
  <c r="L14" i="3"/>
  <c r="N13" i="3"/>
  <c r="L13" i="3"/>
  <c r="N12" i="3"/>
  <c r="L12" i="3"/>
  <c r="N11" i="3"/>
  <c r="L11" i="3"/>
  <c r="K307" i="2"/>
  <c r="M307" i="2" s="1"/>
  <c r="N307" i="2"/>
  <c r="K303" i="2"/>
  <c r="N303" i="2"/>
  <c r="K299" i="2"/>
  <c r="N299" i="2"/>
  <c r="K295" i="2"/>
  <c r="M295" i="2" s="1"/>
  <c r="N295" i="2"/>
  <c r="K291" i="2"/>
  <c r="M291" i="2" s="1"/>
  <c r="N291" i="2"/>
  <c r="K287" i="2"/>
  <c r="N287" i="2"/>
  <c r="K283" i="2"/>
  <c r="M283" i="2" s="1"/>
  <c r="N283" i="2"/>
  <c r="K279" i="2"/>
  <c r="M279" i="2" s="1"/>
  <c r="N279" i="2"/>
  <c r="K275" i="2"/>
  <c r="N275" i="2"/>
  <c r="K271" i="2"/>
  <c r="M271" i="2" s="1"/>
  <c r="N271" i="2"/>
  <c r="K267" i="2"/>
  <c r="M267" i="2" s="1"/>
  <c r="N267" i="2"/>
  <c r="K263" i="2"/>
  <c r="M263" i="2" s="1"/>
  <c r="N263" i="2"/>
  <c r="K259" i="2"/>
  <c r="M259" i="2" s="1"/>
  <c r="N259" i="2"/>
  <c r="K255" i="2"/>
  <c r="M255" i="2" s="1"/>
  <c r="N255" i="2"/>
  <c r="K251" i="2"/>
  <c r="M251" i="2" s="1"/>
  <c r="N251" i="2"/>
  <c r="K247" i="2"/>
  <c r="N247" i="2"/>
  <c r="K243" i="2"/>
  <c r="N243" i="2"/>
  <c r="K239" i="2"/>
  <c r="N239" i="2"/>
  <c r="K235" i="2"/>
  <c r="M235" i="2" s="1"/>
  <c r="N235" i="2"/>
  <c r="K231" i="2"/>
  <c r="N231" i="2"/>
  <c r="K227" i="2"/>
  <c r="M227" i="2" s="1"/>
  <c r="N227" i="2"/>
  <c r="K223" i="2"/>
  <c r="M223" i="2" s="1"/>
  <c r="N223" i="2"/>
  <c r="K219" i="2"/>
  <c r="N219" i="2"/>
  <c r="K215" i="2"/>
  <c r="M215" i="2" s="1"/>
  <c r="N215" i="2"/>
  <c r="K211" i="2"/>
  <c r="N211" i="2"/>
  <c r="K207" i="2"/>
  <c r="N207" i="2"/>
  <c r="K203" i="2"/>
  <c r="M203" i="2" s="1"/>
  <c r="N203" i="2"/>
  <c r="K199" i="2"/>
  <c r="M199" i="2" s="1"/>
  <c r="N199" i="2"/>
  <c r="K195" i="2"/>
  <c r="M195" i="2" s="1"/>
  <c r="N195" i="2"/>
  <c r="K191" i="2"/>
  <c r="N191" i="2"/>
  <c r="K187" i="2"/>
  <c r="M187" i="2" s="1"/>
  <c r="N187" i="2"/>
  <c r="K183" i="2"/>
  <c r="M183" i="2" s="1"/>
  <c r="N183" i="2"/>
  <c r="K179" i="2"/>
  <c r="M179" i="2" s="1"/>
  <c r="N179" i="2"/>
  <c r="K175" i="2"/>
  <c r="M175" i="2" s="1"/>
  <c r="N175" i="2"/>
  <c r="K171" i="2"/>
  <c r="M171" i="2" s="1"/>
  <c r="N171" i="2"/>
  <c r="K167" i="2"/>
  <c r="M167" i="2" s="1"/>
  <c r="N167" i="2"/>
  <c r="K163" i="2"/>
  <c r="M163" i="2" s="1"/>
  <c r="N163" i="2"/>
  <c r="K159" i="2"/>
  <c r="N159" i="2"/>
  <c r="K155" i="2"/>
  <c r="N155" i="2"/>
  <c r="K151" i="2"/>
  <c r="M151" i="2" s="1"/>
  <c r="N151" i="2"/>
  <c r="K147" i="2"/>
  <c r="M147" i="2" s="1"/>
  <c r="N147" i="2"/>
  <c r="K143" i="2"/>
  <c r="M143" i="2" s="1"/>
  <c r="N143" i="2"/>
  <c r="K139" i="2"/>
  <c r="N139" i="2"/>
  <c r="K135" i="2"/>
  <c r="M135" i="2" s="1"/>
  <c r="N135" i="2"/>
  <c r="K131" i="2"/>
  <c r="M131" i="2" s="1"/>
  <c r="N131" i="2"/>
  <c r="K127" i="2"/>
  <c r="M127" i="2" s="1"/>
  <c r="N127" i="2"/>
  <c r="K123" i="2"/>
  <c r="M123" i="2" s="1"/>
  <c r="N123" i="2"/>
  <c r="K119" i="2"/>
  <c r="M119" i="2" s="1"/>
  <c r="N119" i="2"/>
  <c r="K115" i="2"/>
  <c r="M115" i="2" s="1"/>
  <c r="N115" i="2"/>
  <c r="K111" i="2"/>
  <c r="N111" i="2"/>
  <c r="K107" i="2"/>
  <c r="M107" i="2" s="1"/>
  <c r="N107" i="2"/>
  <c r="K103" i="2"/>
  <c r="M103" i="2" s="1"/>
  <c r="N103" i="2"/>
  <c r="K99" i="2"/>
  <c r="N99" i="2"/>
  <c r="K95" i="2"/>
  <c r="M95" i="2" s="1"/>
  <c r="N95" i="2"/>
  <c r="K91" i="2"/>
  <c r="N91" i="2"/>
  <c r="K87" i="2"/>
  <c r="N87" i="2"/>
  <c r="K83" i="2"/>
  <c r="M83" i="2" s="1"/>
  <c r="N83" i="2"/>
  <c r="K79" i="2"/>
  <c r="M79" i="2" s="1"/>
  <c r="N79" i="2"/>
  <c r="K75" i="2"/>
  <c r="M75" i="2" s="1"/>
  <c r="N75" i="2"/>
  <c r="K71" i="2"/>
  <c r="M71" i="2" s="1"/>
  <c r="N71" i="2"/>
  <c r="K67" i="2"/>
  <c r="M67" i="2" s="1"/>
  <c r="N67" i="2"/>
  <c r="K63" i="2"/>
  <c r="M63" i="2" s="1"/>
  <c r="N63" i="2"/>
  <c r="K59" i="2"/>
  <c r="M59" i="2" s="1"/>
  <c r="N59" i="2"/>
  <c r="K55" i="2"/>
  <c r="M55" i="2" s="1"/>
  <c r="N55" i="2"/>
  <c r="K51" i="2"/>
  <c r="N51" i="2"/>
  <c r="K311" i="2"/>
  <c r="M311" i="2" s="1"/>
  <c r="N311" i="2"/>
  <c r="N310" i="2"/>
  <c r="K310" i="2"/>
  <c r="M310" i="2" s="1"/>
  <c r="N309" i="2"/>
  <c r="K309" i="2"/>
  <c r="M309" i="2" s="1"/>
  <c r="N308" i="2"/>
  <c r="K308" i="2"/>
  <c r="M308" i="2" s="1"/>
  <c r="N306" i="2"/>
  <c r="K306" i="2"/>
  <c r="M306" i="2" s="1"/>
  <c r="N305" i="2"/>
  <c r="K305" i="2"/>
  <c r="M305" i="2" s="1"/>
  <c r="N304" i="2"/>
  <c r="K304" i="2"/>
  <c r="M304" i="2" s="1"/>
  <c r="N302" i="2"/>
  <c r="K302" i="2"/>
  <c r="M302" i="2" s="1"/>
  <c r="N301" i="2"/>
  <c r="K301" i="2"/>
  <c r="M301" i="2" s="1"/>
  <c r="N300" i="2"/>
  <c r="K300" i="2"/>
  <c r="M300" i="2" s="1"/>
  <c r="N298" i="2"/>
  <c r="K298" i="2"/>
  <c r="N297" i="2"/>
  <c r="K297" i="2"/>
  <c r="M297" i="2" s="1"/>
  <c r="N296" i="2"/>
  <c r="K296" i="2"/>
  <c r="N294" i="2"/>
  <c r="K294" i="2"/>
  <c r="M294" i="2" s="1"/>
  <c r="N293" i="2"/>
  <c r="K293" i="2"/>
  <c r="M293" i="2" s="1"/>
  <c r="N292" i="2"/>
  <c r="K292" i="2"/>
  <c r="M292" i="2" s="1"/>
  <c r="N290" i="2"/>
  <c r="K290" i="2"/>
  <c r="N289" i="2"/>
  <c r="K289" i="2"/>
  <c r="M289" i="2" s="1"/>
  <c r="N288" i="2"/>
  <c r="K288" i="2"/>
  <c r="M288" i="2" s="1"/>
  <c r="N286" i="2"/>
  <c r="K286" i="2"/>
  <c r="N285" i="2"/>
  <c r="K285" i="2"/>
  <c r="M285" i="2" s="1"/>
  <c r="N284" i="2"/>
  <c r="K284" i="2"/>
  <c r="M284" i="2" s="1"/>
  <c r="N282" i="2"/>
  <c r="K282" i="2"/>
  <c r="M282" i="2" s="1"/>
  <c r="N281" i="2"/>
  <c r="K281" i="2"/>
  <c r="M281" i="2" s="1"/>
  <c r="N280" i="2"/>
  <c r="K280" i="2"/>
  <c r="N278" i="2"/>
  <c r="K278" i="2"/>
  <c r="N277" i="2"/>
  <c r="K277" i="2"/>
  <c r="M277" i="2" s="1"/>
  <c r="N276" i="2"/>
  <c r="K276" i="2"/>
  <c r="N274" i="2"/>
  <c r="K274" i="2"/>
  <c r="M274" i="2" s="1"/>
  <c r="N273" i="2"/>
  <c r="K273" i="2"/>
  <c r="N272" i="2"/>
  <c r="K272" i="2"/>
  <c r="M272" i="2" s="1"/>
  <c r="N270" i="2"/>
  <c r="K270" i="2"/>
  <c r="M270" i="2" s="1"/>
  <c r="N269" i="2"/>
  <c r="K269" i="2"/>
  <c r="N268" i="2"/>
  <c r="K268" i="2"/>
  <c r="N266" i="2"/>
  <c r="K266" i="2"/>
  <c r="N265" i="2"/>
  <c r="K265" i="2"/>
  <c r="M265" i="2" s="1"/>
  <c r="N264" i="2"/>
  <c r="K264" i="2"/>
  <c r="M264" i="2" s="1"/>
  <c r="N262" i="2"/>
  <c r="K262" i="2"/>
  <c r="M262" i="2" s="1"/>
  <c r="N261" i="2"/>
  <c r="K261" i="2"/>
  <c r="N260" i="2"/>
  <c r="K260" i="2"/>
  <c r="M260" i="2" s="1"/>
  <c r="N258" i="2"/>
  <c r="K258" i="2"/>
  <c r="N257" i="2"/>
  <c r="K257" i="2"/>
  <c r="N256" i="2"/>
  <c r="K256" i="2"/>
  <c r="N254" i="2"/>
  <c r="K254" i="2"/>
  <c r="M254" i="2" s="1"/>
  <c r="N253" i="2"/>
  <c r="K253" i="2"/>
  <c r="N252" i="2"/>
  <c r="K252" i="2"/>
  <c r="N250" i="2"/>
  <c r="K250" i="2"/>
  <c r="M250" i="2" s="1"/>
  <c r="N249" i="2"/>
  <c r="K249" i="2"/>
  <c r="M249" i="2" s="1"/>
  <c r="N248" i="2"/>
  <c r="K248" i="2"/>
  <c r="N246" i="2"/>
  <c r="K246" i="2"/>
  <c r="M246" i="2" s="1"/>
  <c r="N245" i="2"/>
  <c r="K245" i="2"/>
  <c r="N244" i="2"/>
  <c r="K244" i="2"/>
  <c r="N242" i="2"/>
  <c r="L242" i="2" s="1"/>
  <c r="K242" i="2"/>
  <c r="M242" i="2" s="1"/>
  <c r="N241" i="2"/>
  <c r="K241" i="2"/>
  <c r="M241" i="2" s="1"/>
  <c r="N240" i="2"/>
  <c r="K240" i="2"/>
  <c r="M240" i="2" s="1"/>
  <c r="N238" i="2"/>
  <c r="K238" i="2"/>
  <c r="M238" i="2" s="1"/>
  <c r="N237" i="2"/>
  <c r="K237" i="2"/>
  <c r="M237" i="2" s="1"/>
  <c r="N236" i="2"/>
  <c r="K236" i="2"/>
  <c r="N234" i="2"/>
  <c r="K234" i="2"/>
  <c r="M234" i="2" s="1"/>
  <c r="N233" i="2"/>
  <c r="K233" i="2"/>
  <c r="N232" i="2"/>
  <c r="K232" i="2"/>
  <c r="N230" i="2"/>
  <c r="K230" i="2"/>
  <c r="M230" i="2" s="1"/>
  <c r="N229" i="2"/>
  <c r="K229" i="2"/>
  <c r="N228" i="2"/>
  <c r="K228" i="2"/>
  <c r="M228" i="2" s="1"/>
  <c r="N226" i="2"/>
  <c r="K226" i="2"/>
  <c r="M226" i="2" s="1"/>
  <c r="N225" i="2"/>
  <c r="K225" i="2"/>
  <c r="M225" i="2" s="1"/>
  <c r="N224" i="2"/>
  <c r="K224" i="2"/>
  <c r="N222" i="2"/>
  <c r="K222" i="2"/>
  <c r="M222" i="2" s="1"/>
  <c r="N221" i="2"/>
  <c r="K221" i="2"/>
  <c r="M221" i="2" s="1"/>
  <c r="N220" i="2"/>
  <c r="K220" i="2"/>
  <c r="M220" i="2" s="1"/>
  <c r="N218" i="2"/>
  <c r="K218" i="2"/>
  <c r="M218" i="2" s="1"/>
  <c r="N217" i="2"/>
  <c r="K217" i="2"/>
  <c r="M217" i="2" s="1"/>
  <c r="N216" i="2"/>
  <c r="K216" i="2"/>
  <c r="N214" i="2"/>
  <c r="K214" i="2"/>
  <c r="N213" i="2"/>
  <c r="K213" i="2"/>
  <c r="M213" i="2" s="1"/>
  <c r="N212" i="2"/>
  <c r="K212" i="2"/>
  <c r="M212" i="2" s="1"/>
  <c r="N210" i="2"/>
  <c r="K210" i="2"/>
  <c r="M210" i="2" s="1"/>
  <c r="N209" i="2"/>
  <c r="K209" i="2"/>
  <c r="N208" i="2"/>
  <c r="K208" i="2"/>
  <c r="M208" i="2" s="1"/>
  <c r="N206" i="2"/>
  <c r="K206" i="2"/>
  <c r="M206" i="2" s="1"/>
  <c r="N205" i="2"/>
  <c r="K205" i="2"/>
  <c r="M205" i="2" s="1"/>
  <c r="N204" i="2"/>
  <c r="K204" i="2"/>
  <c r="N202" i="2"/>
  <c r="K202" i="2"/>
  <c r="M202" i="2" s="1"/>
  <c r="N201" i="2"/>
  <c r="K201" i="2"/>
  <c r="M201" i="2" s="1"/>
  <c r="N200" i="2"/>
  <c r="K200" i="2"/>
  <c r="N198" i="2"/>
  <c r="K198" i="2"/>
  <c r="M198" i="2" s="1"/>
  <c r="N197" i="2"/>
  <c r="K197" i="2"/>
  <c r="M197" i="2" s="1"/>
  <c r="N196" i="2"/>
  <c r="K196" i="2"/>
  <c r="N194" i="2"/>
  <c r="K194" i="2"/>
  <c r="M194" i="2" s="1"/>
  <c r="N193" i="2"/>
  <c r="K193" i="2"/>
  <c r="M193" i="2" s="1"/>
  <c r="N192" i="2"/>
  <c r="K192" i="2"/>
  <c r="M192" i="2" s="1"/>
  <c r="N190" i="2"/>
  <c r="K190" i="2"/>
  <c r="N189" i="2"/>
  <c r="K189" i="2"/>
  <c r="M189" i="2" s="1"/>
  <c r="N188" i="2"/>
  <c r="K188" i="2"/>
  <c r="M188" i="2" s="1"/>
  <c r="N186" i="2"/>
  <c r="K186" i="2"/>
  <c r="N185" i="2"/>
  <c r="L185" i="2" s="1"/>
  <c r="K185" i="2"/>
  <c r="M185" i="2" s="1"/>
  <c r="N184" i="2"/>
  <c r="K184" i="2"/>
  <c r="M184" i="2" s="1"/>
  <c r="N182" i="2"/>
  <c r="K182" i="2"/>
  <c r="M182" i="2" s="1"/>
  <c r="N181" i="2"/>
  <c r="K181" i="2"/>
  <c r="M181" i="2" s="1"/>
  <c r="N180" i="2"/>
  <c r="K180" i="2"/>
  <c r="N178" i="2"/>
  <c r="K178" i="2"/>
  <c r="M178" i="2" s="1"/>
  <c r="N177" i="2"/>
  <c r="K177" i="2"/>
  <c r="M177" i="2" s="1"/>
  <c r="N176" i="2"/>
  <c r="K176" i="2"/>
  <c r="M176" i="2" s="1"/>
  <c r="N174" i="2"/>
  <c r="L174" i="2" s="1"/>
  <c r="K174" i="2"/>
  <c r="M174" i="2" s="1"/>
  <c r="N173" i="2"/>
  <c r="K173" i="2"/>
  <c r="M173" i="2" s="1"/>
  <c r="N172" i="2"/>
  <c r="K172" i="2"/>
  <c r="M172" i="2" s="1"/>
  <c r="N170" i="2"/>
  <c r="K170" i="2"/>
  <c r="M170" i="2" s="1"/>
  <c r="N169" i="2"/>
  <c r="K169" i="2"/>
  <c r="M169" i="2" s="1"/>
  <c r="N168" i="2"/>
  <c r="K168" i="2"/>
  <c r="N166" i="2"/>
  <c r="K166" i="2"/>
  <c r="M166" i="2"/>
  <c r="N165" i="2"/>
  <c r="K165" i="2"/>
  <c r="M165" i="2" s="1"/>
  <c r="N164" i="2"/>
  <c r="K164" i="2"/>
  <c r="N162" i="2"/>
  <c r="K162" i="2"/>
  <c r="M162" i="2" s="1"/>
  <c r="N161" i="2"/>
  <c r="K161" i="2"/>
  <c r="M161" i="2" s="1"/>
  <c r="N160" i="2"/>
  <c r="K160" i="2"/>
  <c r="M160" i="2" s="1"/>
  <c r="N158" i="2"/>
  <c r="K158" i="2"/>
  <c r="N157" i="2"/>
  <c r="K157" i="2"/>
  <c r="M157" i="2" s="1"/>
  <c r="N156" i="2"/>
  <c r="K156" i="2"/>
  <c r="M156" i="2" s="1"/>
  <c r="N154" i="2"/>
  <c r="K154" i="2"/>
  <c r="M154" i="2" s="1"/>
  <c r="N153" i="2"/>
  <c r="K153" i="2"/>
  <c r="M153" i="2" s="1"/>
  <c r="N152" i="2"/>
  <c r="K152" i="2"/>
  <c r="N150" i="2"/>
  <c r="K150" i="2"/>
  <c r="N149" i="2"/>
  <c r="K149" i="2"/>
  <c r="M149" i="2" s="1"/>
  <c r="N148" i="2"/>
  <c r="K148" i="2"/>
  <c r="M148" i="2" s="1"/>
  <c r="N146" i="2"/>
  <c r="K146" i="2"/>
  <c r="M146" i="2" s="1"/>
  <c r="N145" i="2"/>
  <c r="K145" i="2"/>
  <c r="M145" i="2" s="1"/>
  <c r="N144" i="2"/>
  <c r="K144" i="2"/>
  <c r="M144" i="2" s="1"/>
  <c r="N142" i="2"/>
  <c r="K142" i="2"/>
  <c r="M142" i="2" s="1"/>
  <c r="N141" i="2"/>
  <c r="K141" i="2"/>
  <c r="M141" i="2" s="1"/>
  <c r="N140" i="2"/>
  <c r="K140" i="2"/>
  <c r="M140" i="2" s="1"/>
  <c r="N138" i="2"/>
  <c r="K138" i="2"/>
  <c r="M138" i="2" s="1"/>
  <c r="N137" i="2"/>
  <c r="K137" i="2"/>
  <c r="M137" i="2" s="1"/>
  <c r="N136" i="2"/>
  <c r="K136" i="2"/>
  <c r="N134" i="2"/>
  <c r="K134" i="2"/>
  <c r="M134" i="2" s="1"/>
  <c r="N133" i="2"/>
  <c r="K133" i="2"/>
  <c r="M133" i="2" s="1"/>
  <c r="N132" i="2"/>
  <c r="K132" i="2"/>
  <c r="N130" i="2"/>
  <c r="K130" i="2"/>
  <c r="N129" i="2"/>
  <c r="K129" i="2"/>
  <c r="N128" i="2"/>
  <c r="K128" i="2"/>
  <c r="M128" i="2" s="1"/>
  <c r="N126" i="2"/>
  <c r="K126" i="2"/>
  <c r="N125" i="2"/>
  <c r="K125" i="2"/>
  <c r="M125" i="2" s="1"/>
  <c r="N124" i="2"/>
  <c r="K124" i="2"/>
  <c r="M124" i="2" s="1"/>
  <c r="N122" i="2"/>
  <c r="K122" i="2"/>
  <c r="M122" i="2" s="1"/>
  <c r="N121" i="2"/>
  <c r="K121" i="2"/>
  <c r="N120" i="2"/>
  <c r="K120" i="2"/>
  <c r="M120" i="2" s="1"/>
  <c r="N118" i="2"/>
  <c r="K118" i="2"/>
  <c r="N117" i="2"/>
  <c r="K117" i="2"/>
  <c r="N116" i="2"/>
  <c r="K116" i="2"/>
  <c r="M116" i="2" s="1"/>
  <c r="N114" i="2"/>
  <c r="K114" i="2"/>
  <c r="M114" i="2" s="1"/>
  <c r="N113" i="2"/>
  <c r="K113" i="2"/>
  <c r="M113" i="2" s="1"/>
  <c r="N112" i="2"/>
  <c r="K112" i="2"/>
  <c r="M112" i="2" s="1"/>
  <c r="N110" i="2"/>
  <c r="K110" i="2"/>
  <c r="N109" i="2"/>
  <c r="K109" i="2"/>
  <c r="M109" i="2" s="1"/>
  <c r="N108" i="2"/>
  <c r="K108" i="2"/>
  <c r="M108" i="2" s="1"/>
  <c r="N106" i="2"/>
  <c r="K106" i="2"/>
  <c r="N105" i="2"/>
  <c r="K105" i="2"/>
  <c r="M105" i="2" s="1"/>
  <c r="N104" i="2"/>
  <c r="K104" i="2"/>
  <c r="M104" i="2" s="1"/>
  <c r="N102" i="2"/>
  <c r="K102" i="2"/>
  <c r="N101" i="2"/>
  <c r="K101" i="2"/>
  <c r="M101" i="2" s="1"/>
  <c r="N100" i="2"/>
  <c r="K100" i="2"/>
  <c r="M100" i="2" s="1"/>
  <c r="N98" i="2"/>
  <c r="K98" i="2"/>
  <c r="M98" i="2" s="1"/>
  <c r="N97" i="2"/>
  <c r="K97" i="2"/>
  <c r="N96" i="2"/>
  <c r="K96" i="2"/>
  <c r="M96" i="2" s="1"/>
  <c r="N94" i="2"/>
  <c r="K94" i="2"/>
  <c r="M94" i="2" s="1"/>
  <c r="N93" i="2"/>
  <c r="K93" i="2"/>
  <c r="N92" i="2"/>
  <c r="K92" i="2"/>
  <c r="M92" i="2" s="1"/>
  <c r="N90" i="2"/>
  <c r="K90" i="2"/>
  <c r="N89" i="2"/>
  <c r="K89" i="2"/>
  <c r="N88" i="2"/>
  <c r="K88" i="2"/>
  <c r="M88" i="2" s="1"/>
  <c r="N86" i="2"/>
  <c r="K86" i="2"/>
  <c r="M86" i="2" s="1"/>
  <c r="N85" i="2"/>
  <c r="K85" i="2"/>
  <c r="M85" i="2" s="1"/>
  <c r="N84" i="2"/>
  <c r="K84" i="2"/>
  <c r="N82" i="2"/>
  <c r="K82" i="2"/>
  <c r="N81" i="2"/>
  <c r="K81" i="2"/>
  <c r="M81" i="2" s="1"/>
  <c r="N80" i="2"/>
  <c r="K80" i="2"/>
  <c r="M80" i="2" s="1"/>
  <c r="N78" i="2"/>
  <c r="K78" i="2"/>
  <c r="N77" i="2"/>
  <c r="K77" i="2"/>
  <c r="N76" i="2"/>
  <c r="K76" i="2"/>
  <c r="N74" i="2"/>
  <c r="K74" i="2"/>
  <c r="M74" i="2" s="1"/>
  <c r="N73" i="2"/>
  <c r="K73" i="2"/>
  <c r="M73" i="2" s="1"/>
  <c r="N72" i="2"/>
  <c r="K72" i="2"/>
  <c r="M72" i="2" s="1"/>
  <c r="N70" i="2"/>
  <c r="K70" i="2"/>
  <c r="M70" i="2" s="1"/>
  <c r="N69" i="2"/>
  <c r="K69" i="2"/>
  <c r="M69" i="2" s="1"/>
  <c r="N68" i="2"/>
  <c r="K68" i="2"/>
  <c r="M68" i="2" s="1"/>
  <c r="N66" i="2"/>
  <c r="K66" i="2"/>
  <c r="M66" i="2" s="1"/>
  <c r="N65" i="2"/>
  <c r="K65" i="2"/>
  <c r="N64" i="2"/>
  <c r="K64" i="2"/>
  <c r="M64" i="2" s="1"/>
  <c r="N62" i="2"/>
  <c r="K62" i="2"/>
  <c r="M62" i="2" s="1"/>
  <c r="N61" i="2"/>
  <c r="K61" i="2"/>
  <c r="M61" i="2" s="1"/>
  <c r="N60" i="2"/>
  <c r="K60" i="2"/>
  <c r="M60" i="2" s="1"/>
  <c r="N58" i="2"/>
  <c r="K58" i="2"/>
  <c r="N57" i="2"/>
  <c r="K57" i="2"/>
  <c r="M57" i="2" s="1"/>
  <c r="N56" i="2"/>
  <c r="K56" i="2"/>
  <c r="M56" i="2" s="1"/>
  <c r="N54" i="2"/>
  <c r="K54" i="2"/>
  <c r="N53" i="2"/>
  <c r="K53" i="2"/>
  <c r="N52" i="2"/>
  <c r="K52" i="2"/>
  <c r="M52" i="2" s="1"/>
  <c r="N50" i="2"/>
  <c r="K50" i="2"/>
  <c r="M50" i="2" s="1"/>
  <c r="N49" i="2"/>
  <c r="K49" i="2"/>
  <c r="N48" i="2"/>
  <c r="K48" i="2"/>
  <c r="M48" i="2" s="1"/>
  <c r="M375" i="2"/>
  <c r="O173" i="4"/>
  <c r="O167" i="4"/>
  <c r="O155" i="4"/>
  <c r="Q1187" i="2"/>
  <c r="Q1217" i="2"/>
  <c r="Q1250" i="2"/>
  <c r="O708" i="3"/>
  <c r="O462" i="3"/>
  <c r="O206" i="3"/>
  <c r="O334" i="3"/>
  <c r="O270" i="3"/>
  <c r="O238" i="3"/>
  <c r="O222" i="3"/>
  <c r="O214" i="3"/>
  <c r="O210" i="3"/>
  <c r="O208" i="3"/>
  <c r="O2582" i="3"/>
  <c r="O3646" i="3"/>
  <c r="O3642" i="3"/>
  <c r="O1431" i="3"/>
  <c r="O1352" i="3"/>
  <c r="O4178" i="3"/>
  <c r="O4162" i="3"/>
  <c r="O3381" i="3"/>
  <c r="O3094" i="3"/>
  <c r="O2044" i="3"/>
  <c r="O964" i="3"/>
  <c r="O836" i="3"/>
  <c r="O772" i="3"/>
  <c r="O740" i="3"/>
  <c r="O724" i="3"/>
  <c r="O716" i="3"/>
  <c r="O712" i="3"/>
  <c r="O710" i="3"/>
  <c r="O3902" i="3"/>
  <c r="O3382" i="3"/>
  <c r="O2838" i="3"/>
  <c r="O2301" i="3"/>
  <c r="O2300" i="3"/>
  <c r="O1819" i="3"/>
  <c r="O1788" i="3"/>
  <c r="O1124" i="3"/>
  <c r="O1028" i="3"/>
  <c r="O996" i="3"/>
  <c r="O980" i="3"/>
  <c r="O972" i="3"/>
  <c r="O968" i="3"/>
  <c r="O966" i="3"/>
  <c r="O576" i="3"/>
  <c r="O510" i="3"/>
  <c r="O494" i="3"/>
  <c r="O478" i="3"/>
  <c r="O470" i="3"/>
  <c r="O466" i="3"/>
  <c r="O464" i="3"/>
  <c r="O4290" i="3"/>
  <c r="O4030" i="3"/>
  <c r="O3775" i="3"/>
  <c r="O3774" i="3"/>
  <c r="O3545" i="3"/>
  <c r="O3514" i="3"/>
  <c r="O3253" i="3"/>
  <c r="O3222" i="3"/>
  <c r="O2969" i="3"/>
  <c r="O2966" i="3"/>
  <c r="O2741" i="3"/>
  <c r="O2710" i="3"/>
  <c r="O2439" i="3"/>
  <c r="O2436" i="3"/>
  <c r="O2173" i="3"/>
  <c r="O2172" i="3"/>
  <c r="O1931" i="3"/>
  <c r="O1916" i="3"/>
  <c r="O1663" i="3"/>
  <c r="O1660" i="3"/>
  <c r="O1239" i="3"/>
  <c r="O1188" i="3"/>
  <c r="O1156" i="3"/>
  <c r="O1140" i="3"/>
  <c r="O1132" i="3"/>
  <c r="O1128" i="3"/>
  <c r="O1126" i="3"/>
  <c r="O900" i="3"/>
  <c r="O868" i="3"/>
  <c r="O852" i="3"/>
  <c r="O844" i="3"/>
  <c r="O840" i="3"/>
  <c r="O838" i="3"/>
  <c r="O640" i="3"/>
  <c r="O608" i="3"/>
  <c r="O592" i="3"/>
  <c r="O584" i="3"/>
  <c r="O580" i="3"/>
  <c r="O578" i="3"/>
  <c r="O398" i="3"/>
  <c r="O366" i="3"/>
  <c r="O350" i="3"/>
  <c r="O342" i="3"/>
  <c r="O338" i="3"/>
  <c r="O336" i="3"/>
  <c r="O4226" i="3"/>
  <c r="O4094" i="3"/>
  <c r="O3966" i="3"/>
  <c r="O3838" i="3"/>
  <c r="O3710" i="3"/>
  <c r="O3578" i="3"/>
  <c r="O3450" i="3"/>
  <c r="O3318" i="3"/>
  <c r="O3158" i="3"/>
  <c r="O3030" i="3"/>
  <c r="O2902" i="3"/>
  <c r="O2774" i="3"/>
  <c r="O2646" i="3"/>
  <c r="O2516" i="3"/>
  <c r="O2364" i="3"/>
  <c r="O2236" i="3"/>
  <c r="O2108" i="3"/>
  <c r="O1980" i="3"/>
  <c r="O1852" i="3"/>
  <c r="O1724" i="3"/>
  <c r="O1560" i="3"/>
  <c r="O1496" i="3"/>
  <c r="O1432" i="3"/>
  <c r="O1288" i="3"/>
  <c r="O1092" i="3"/>
  <c r="O1076" i="3"/>
  <c r="O1068" i="3"/>
  <c r="O1064" i="3"/>
  <c r="O1060" i="3"/>
  <c r="O1044" i="3"/>
  <c r="O1036" i="3"/>
  <c r="O1032" i="3"/>
  <c r="O1030" i="3"/>
  <c r="O932" i="3"/>
  <c r="O916" i="3"/>
  <c r="O908" i="3"/>
  <c r="O904" i="3"/>
  <c r="O902" i="3"/>
  <c r="O804" i="3"/>
  <c r="O788" i="3"/>
  <c r="O780" i="3"/>
  <c r="O776" i="3"/>
  <c r="O774" i="3"/>
  <c r="O672" i="3"/>
  <c r="O656" i="3"/>
  <c r="O648" i="3"/>
  <c r="O644" i="3"/>
  <c r="O642" i="3"/>
  <c r="O544" i="3"/>
  <c r="O528" i="3"/>
  <c r="O520" i="3"/>
  <c r="O516" i="3"/>
  <c r="O514" i="3"/>
  <c r="O512" i="3"/>
  <c r="O430" i="3"/>
  <c r="O414" i="3"/>
  <c r="O406" i="3"/>
  <c r="O402" i="3"/>
  <c r="O400" i="3"/>
  <c r="O302" i="3"/>
  <c r="O286" i="3"/>
  <c r="O278" i="3"/>
  <c r="O274" i="3"/>
  <c r="O272" i="3"/>
  <c r="O126" i="3"/>
  <c r="O61" i="3"/>
  <c r="O4322" i="3"/>
  <c r="O4258" i="3"/>
  <c r="O4197" i="3"/>
  <c r="O4130" i="3"/>
  <c r="O4062" i="3"/>
  <c r="O3998" i="3"/>
  <c r="O3934" i="3"/>
  <c r="O3870" i="3"/>
  <c r="O3806" i="3"/>
  <c r="O3742" i="3"/>
  <c r="O3678" i="3"/>
  <c r="O3610" i="3"/>
  <c r="O3546" i="3"/>
  <c r="O3482" i="3"/>
  <c r="O3418" i="3"/>
  <c r="O3414" i="3"/>
  <c r="O3350" i="3"/>
  <c r="O3286" i="3"/>
  <c r="O3254" i="3"/>
  <c r="O3190" i="3"/>
  <c r="O3126" i="3"/>
  <c r="O3062" i="3"/>
  <c r="O2998" i="3"/>
  <c r="O2934" i="3"/>
  <c r="O2870" i="3"/>
  <c r="O2806" i="3"/>
  <c r="O2742" i="3"/>
  <c r="O2678" i="3"/>
  <c r="O2614" i="3"/>
  <c r="O2548" i="3"/>
  <c r="O2483" i="3"/>
  <c r="O2468" i="3"/>
  <c r="O2396" i="3"/>
  <c r="O2332" i="3"/>
  <c r="O2268" i="3"/>
  <c r="O2204" i="3"/>
  <c r="O2140" i="3"/>
  <c r="O2076" i="3"/>
  <c r="O2012" i="3"/>
  <c r="O1948" i="3"/>
  <c r="O1884" i="3"/>
  <c r="O1820" i="3"/>
  <c r="O1756" i="3"/>
  <c r="O1692" i="3"/>
  <c r="O1628" i="3"/>
  <c r="O1224" i="3"/>
  <c r="O1172" i="3"/>
  <c r="O1164" i="3"/>
  <c r="O1160" i="3"/>
  <c r="O1158" i="3"/>
  <c r="O1108" i="3"/>
  <c r="O1100" i="3"/>
  <c r="O1096" i="3"/>
  <c r="O1094" i="3"/>
  <c r="O1093" i="3"/>
  <c r="O1592" i="3"/>
  <c r="O1528" i="3"/>
  <c r="O1464" i="3"/>
  <c r="O1400" i="3"/>
  <c r="O1384" i="3"/>
  <c r="O1320" i="3"/>
  <c r="O1256" i="3"/>
  <c r="O1198" i="3"/>
  <c r="O1192" i="3"/>
  <c r="O1190" i="3"/>
  <c r="O1062" i="3"/>
  <c r="O1012" i="3"/>
  <c r="O1004" i="3"/>
  <c r="O1000" i="3"/>
  <c r="O998" i="3"/>
  <c r="O948" i="3"/>
  <c r="O940" i="3"/>
  <c r="O936" i="3"/>
  <c r="O934" i="3"/>
  <c r="O884" i="3"/>
  <c r="O876" i="3"/>
  <c r="O872" i="3"/>
  <c r="O870" i="3"/>
  <c r="O820" i="3"/>
  <c r="O812" i="3"/>
  <c r="O808" i="3"/>
  <c r="O806" i="3"/>
  <c r="O756" i="3"/>
  <c r="O748" i="3"/>
  <c r="O744" i="3"/>
  <c r="O742" i="3"/>
  <c r="O688" i="3"/>
  <c r="O680" i="3"/>
  <c r="O676" i="3"/>
  <c r="O674" i="3"/>
  <c r="O624" i="3"/>
  <c r="O616" i="3"/>
  <c r="O612" i="3"/>
  <c r="O610" i="3"/>
  <c r="O560" i="3"/>
  <c r="O552" i="3"/>
  <c r="O548" i="3"/>
  <c r="O546" i="3"/>
  <c r="O545" i="3"/>
  <c r="O496" i="3"/>
  <c r="O446" i="3"/>
  <c r="O438" i="3"/>
  <c r="O434" i="3"/>
  <c r="O432" i="3"/>
  <c r="O382" i="3"/>
  <c r="O374" i="3"/>
  <c r="O370" i="3"/>
  <c r="O368" i="3"/>
  <c r="O318" i="3"/>
  <c r="O310" i="3"/>
  <c r="O306" i="3"/>
  <c r="O304" i="3"/>
  <c r="O254" i="3"/>
  <c r="O246" i="3"/>
  <c r="O242" i="3"/>
  <c r="O240" i="3"/>
  <c r="O239" i="3"/>
  <c r="O190" i="3"/>
  <c r="O173" i="3"/>
  <c r="O158" i="3"/>
  <c r="O13" i="3"/>
  <c r="O4338" i="3"/>
  <c r="O4306" i="3"/>
  <c r="O4274" i="3"/>
  <c r="O4242" i="3"/>
  <c r="O4210" i="3"/>
  <c r="O4179" i="3"/>
  <c r="O4146" i="3"/>
  <c r="O4114" i="3"/>
  <c r="O4078" i="3"/>
  <c r="O4046" i="3"/>
  <c r="O4014" i="3"/>
  <c r="O3982" i="3"/>
  <c r="O3950" i="3"/>
  <c r="O3918" i="3"/>
  <c r="O3886" i="3"/>
  <c r="O3854" i="3"/>
  <c r="O3823" i="3"/>
  <c r="O3822" i="3"/>
  <c r="O3790" i="3"/>
  <c r="O3758" i="3"/>
  <c r="O3727" i="3"/>
  <c r="O3694" i="3"/>
  <c r="O3662" i="3"/>
  <c r="O3626" i="3"/>
  <c r="O3594" i="3"/>
  <c r="O3562" i="3"/>
  <c r="O3530" i="3"/>
  <c r="O3498" i="3"/>
  <c r="O3466" i="3"/>
  <c r="O3434" i="3"/>
  <c r="O3398" i="3"/>
  <c r="O3366" i="3"/>
  <c r="O3334" i="3"/>
  <c r="O3302" i="3"/>
  <c r="O3270" i="3"/>
  <c r="O3238" i="3"/>
  <c r="O3206" i="3"/>
  <c r="O3175" i="3"/>
  <c r="O3174" i="3"/>
  <c r="O3142" i="3"/>
  <c r="O3110" i="3"/>
  <c r="O3078" i="3"/>
  <c r="O3046" i="3"/>
  <c r="O3014" i="3"/>
  <c r="O2982" i="3"/>
  <c r="O2950" i="3"/>
  <c r="O2918" i="3"/>
  <c r="O2886" i="3"/>
  <c r="O2854" i="3"/>
  <c r="O2822" i="3"/>
  <c r="O2790" i="3"/>
  <c r="O2758" i="3"/>
  <c r="O2726" i="3"/>
  <c r="O2694" i="3"/>
  <c r="O2662" i="3"/>
  <c r="O2630" i="3"/>
  <c r="O2598" i="3"/>
  <c r="O2566" i="3"/>
  <c r="O2539" i="3"/>
  <c r="O2532" i="3"/>
  <c r="O2500" i="3"/>
  <c r="O2484" i="3"/>
  <c r="O2452" i="3"/>
  <c r="O2420" i="3"/>
  <c r="O2380" i="3"/>
  <c r="O2348" i="3"/>
  <c r="O2316" i="3"/>
  <c r="O2284" i="3"/>
  <c r="O2252" i="3"/>
  <c r="O2220" i="3"/>
  <c r="O2188" i="3"/>
  <c r="O2156" i="3"/>
  <c r="O2124" i="3"/>
  <c r="O2092" i="3"/>
  <c r="O2060" i="3"/>
  <c r="O2028" i="3"/>
  <c r="O1996" i="3"/>
  <c r="O1964" i="3"/>
  <c r="O1939" i="3"/>
  <c r="O1932" i="3"/>
  <c r="O1900" i="3"/>
  <c r="O1868" i="3"/>
  <c r="O1836" i="3"/>
  <c r="O1804" i="3"/>
  <c r="O1775" i="3"/>
  <c r="O1772" i="3"/>
  <c r="O1740" i="3"/>
  <c r="O1708" i="3"/>
  <c r="O1676" i="3"/>
  <c r="O1644" i="3"/>
  <c r="O1612" i="3"/>
  <c r="O1576" i="3"/>
  <c r="O1544" i="3"/>
  <c r="O1512" i="3"/>
  <c r="O1483" i="3"/>
  <c r="O1480" i="3"/>
  <c r="O1448" i="3"/>
  <c r="O1416" i="3"/>
  <c r="O1368" i="3"/>
  <c r="O1336" i="3"/>
  <c r="O1304" i="3"/>
  <c r="O1272" i="3"/>
  <c r="O1240" i="3"/>
  <c r="O1208" i="3"/>
  <c r="O1180" i="3"/>
  <c r="O1176" i="3"/>
  <c r="O1174" i="3"/>
  <c r="O1148" i="3"/>
  <c r="O1144" i="3"/>
  <c r="O1142" i="3"/>
  <c r="O1116" i="3"/>
  <c r="O1112" i="3"/>
  <c r="O1110" i="3"/>
  <c r="O1084" i="3"/>
  <c r="O1080" i="3"/>
  <c r="O1078" i="3"/>
  <c r="O1052" i="3"/>
  <c r="O1048" i="3"/>
  <c r="O1046" i="3"/>
  <c r="O1020" i="3"/>
  <c r="O1016" i="3"/>
  <c r="O1014" i="3"/>
  <c r="O988" i="3"/>
  <c r="O984" i="3"/>
  <c r="O982" i="3"/>
  <c r="O956" i="3"/>
  <c r="O952" i="3"/>
  <c r="O950" i="3"/>
  <c r="O924" i="3"/>
  <c r="O920" i="3"/>
  <c r="O918" i="3"/>
  <c r="O892" i="3"/>
  <c r="O888" i="3"/>
  <c r="O886" i="3"/>
  <c r="O860" i="3"/>
  <c r="O856" i="3"/>
  <c r="O854" i="3"/>
  <c r="O828" i="3"/>
  <c r="O824" i="3"/>
  <c r="O822" i="3"/>
  <c r="O796" i="3"/>
  <c r="O792" i="3"/>
  <c r="O790" i="3"/>
  <c r="O764" i="3"/>
  <c r="O760" i="3"/>
  <c r="O758" i="3"/>
  <c r="O732" i="3"/>
  <c r="O728" i="3"/>
  <c r="O726" i="3"/>
  <c r="O700" i="3"/>
  <c r="O696" i="3"/>
  <c r="O694" i="3"/>
  <c r="O692" i="3"/>
  <c r="O690" i="3"/>
  <c r="O664" i="3"/>
  <c r="O660" i="3"/>
  <c r="O658" i="3"/>
  <c r="O632" i="3"/>
  <c r="O628" i="3"/>
  <c r="O626" i="3"/>
  <c r="O600" i="3"/>
  <c r="O596" i="3"/>
  <c r="O594" i="3"/>
  <c r="O568" i="3"/>
  <c r="O564" i="3"/>
  <c r="O562" i="3"/>
  <c r="O536" i="3"/>
  <c r="O532" i="3"/>
  <c r="O530" i="3"/>
  <c r="O502" i="3"/>
  <c r="O498" i="3"/>
  <c r="O182" i="3"/>
  <c r="O174" i="3"/>
  <c r="O145" i="3"/>
  <c r="O142" i="3"/>
  <c r="O113" i="3"/>
  <c r="O110" i="3"/>
  <c r="O81" i="3"/>
  <c r="O78" i="3"/>
  <c r="O53" i="3"/>
  <c r="O46" i="3"/>
  <c r="O21" i="3"/>
  <c r="O14" i="3"/>
  <c r="O486" i="3"/>
  <c r="O482" i="3"/>
  <c r="O480" i="3"/>
  <c r="O454" i="3"/>
  <c r="O450" i="3"/>
  <c r="O448" i="3"/>
  <c r="O422" i="3"/>
  <c r="O418" i="3"/>
  <c r="O416" i="3"/>
  <c r="O390" i="3"/>
  <c r="O386" i="3"/>
  <c r="O384" i="3"/>
  <c r="O358" i="3"/>
  <c r="O354" i="3"/>
  <c r="O352" i="3"/>
  <c r="O326" i="3"/>
  <c r="O322" i="3"/>
  <c r="O320" i="3"/>
  <c r="O294" i="3"/>
  <c r="O290" i="3"/>
  <c r="O288" i="3"/>
  <c r="O262" i="3"/>
  <c r="O258" i="3"/>
  <c r="O256" i="3"/>
  <c r="O230" i="3"/>
  <c r="O226" i="3"/>
  <c r="O224" i="3"/>
  <c r="O198" i="3"/>
  <c r="O194" i="3"/>
  <c r="O192" i="3"/>
  <c r="O94" i="3"/>
  <c r="O62" i="3"/>
  <c r="O30" i="3"/>
  <c r="Q1296" i="2"/>
  <c r="Q1320" i="2"/>
  <c r="O4330" i="3"/>
  <c r="O4314" i="3"/>
  <c r="O4298" i="3"/>
  <c r="O4282" i="3"/>
  <c r="O4266" i="3"/>
  <c r="O4250" i="3"/>
  <c r="O4234" i="3"/>
  <c r="O4218" i="3"/>
  <c r="O4202" i="3"/>
  <c r="O4189" i="3"/>
  <c r="O4171" i="3"/>
  <c r="O4154" i="3"/>
  <c r="O4138" i="3"/>
  <c r="O4122" i="3"/>
  <c r="O4106" i="3"/>
  <c r="O4089" i="3"/>
  <c r="O4086" i="3"/>
  <c r="O4070" i="3"/>
  <c r="O4054" i="3"/>
  <c r="O4038" i="3"/>
  <c r="O4022" i="3"/>
  <c r="O4009" i="3"/>
  <c r="O4006" i="3"/>
  <c r="O3990" i="3"/>
  <c r="O3974" i="3"/>
  <c r="O3959" i="3"/>
  <c r="O3958" i="3"/>
  <c r="O3942" i="3"/>
  <c r="O3926" i="3"/>
  <c r="O3910" i="3"/>
  <c r="O3894" i="3"/>
  <c r="O3878" i="3"/>
  <c r="O3862" i="3"/>
  <c r="O3847" i="3"/>
  <c r="O3830" i="3"/>
  <c r="O3814" i="3"/>
  <c r="O3798" i="3"/>
  <c r="O3782" i="3"/>
  <c r="O3766" i="3"/>
  <c r="O3750" i="3"/>
  <c r="O3734" i="3"/>
  <c r="O3718" i="3"/>
  <c r="O3702" i="3"/>
  <c r="O3686" i="3"/>
  <c r="O3670" i="3"/>
  <c r="O3654" i="3"/>
  <c r="O3637" i="3"/>
  <c r="O3634" i="3"/>
  <c r="O3618" i="3"/>
  <c r="O3602" i="3"/>
  <c r="O3586" i="3"/>
  <c r="O3570" i="3"/>
  <c r="O3554" i="3"/>
  <c r="O3538" i="3"/>
  <c r="O3522" i="3"/>
  <c r="O3506" i="3"/>
  <c r="O3490" i="3"/>
  <c r="O3474" i="3"/>
  <c r="O3458" i="3"/>
  <c r="O3442" i="3"/>
  <c r="O3426" i="3"/>
  <c r="O3406" i="3"/>
  <c r="O3390" i="3"/>
  <c r="O3374" i="3"/>
  <c r="O3358" i="3"/>
  <c r="O3343" i="3"/>
  <c r="O3342" i="3"/>
  <c r="O3326" i="3"/>
  <c r="O3310" i="3"/>
  <c r="O3294" i="3"/>
  <c r="O3278" i="3"/>
  <c r="O3262" i="3"/>
  <c r="O3246" i="3"/>
  <c r="O3230" i="3"/>
  <c r="O3214" i="3"/>
  <c r="O3198" i="3"/>
  <c r="O3182" i="3"/>
  <c r="O3166" i="3"/>
  <c r="O3150" i="3"/>
  <c r="O3134" i="3"/>
  <c r="O3118" i="3"/>
  <c r="O3102" i="3"/>
  <c r="O3086" i="3"/>
  <c r="O3070" i="3"/>
  <c r="O3057" i="3"/>
  <c r="O3054" i="3"/>
  <c r="O3038" i="3"/>
  <c r="O3022" i="3"/>
  <c r="O3006" i="3"/>
  <c r="O2990" i="3"/>
  <c r="O2977" i="3"/>
  <c r="O2974" i="3"/>
  <c r="O2958" i="3"/>
  <c r="O2942" i="3"/>
  <c r="O2927" i="3"/>
  <c r="O2926" i="3"/>
  <c r="O2910" i="3"/>
  <c r="O2894" i="3"/>
  <c r="O2878" i="3"/>
  <c r="O2862" i="3"/>
  <c r="O2846" i="3"/>
  <c r="O2830" i="3"/>
  <c r="O2815" i="3"/>
  <c r="O2794" i="3"/>
  <c r="O2782" i="3"/>
  <c r="O2766" i="3"/>
  <c r="O2750" i="3"/>
  <c r="O2734" i="3"/>
  <c r="O2718" i="3"/>
  <c r="O2702" i="3"/>
  <c r="O2686" i="3"/>
  <c r="O2670" i="3"/>
  <c r="O2654" i="3"/>
  <c r="O2638" i="3"/>
  <c r="O2622" i="3"/>
  <c r="O2609" i="3"/>
  <c r="O2606" i="3"/>
  <c r="O2590" i="3"/>
  <c r="O2574" i="3"/>
  <c r="O2558" i="3"/>
  <c r="O2556" i="3"/>
  <c r="O2540" i="3"/>
  <c r="O2524" i="3"/>
  <c r="O2508" i="3"/>
  <c r="O2495" i="3"/>
  <c r="O2492" i="3"/>
  <c r="O2476" i="3"/>
  <c r="O2460" i="3"/>
  <c r="O2445" i="3"/>
  <c r="O2444" i="3"/>
  <c r="O2429" i="3"/>
  <c r="O2428" i="3"/>
  <c r="O2413" i="3"/>
  <c r="O2412" i="3"/>
  <c r="O2407" i="3"/>
  <c r="O2404" i="3"/>
  <c r="O2391" i="3"/>
  <c r="O2388" i="3"/>
  <c r="O2375" i="3"/>
  <c r="O2373" i="3"/>
  <c r="O2356" i="3"/>
  <c r="O2339" i="3"/>
  <c r="O2325" i="3"/>
  <c r="O2324" i="3"/>
  <c r="O2308" i="3"/>
  <c r="O2292" i="3"/>
  <c r="O2276" i="3"/>
  <c r="O2270" i="3"/>
  <c r="O2244" i="3"/>
  <c r="O2228" i="3"/>
  <c r="O2212" i="3"/>
  <c r="O2197" i="3"/>
  <c r="O2196" i="3"/>
  <c r="O2181" i="3"/>
  <c r="O2180" i="3"/>
  <c r="O2165" i="3"/>
  <c r="O2164" i="3"/>
  <c r="O2151" i="3"/>
  <c r="O2148" i="3"/>
  <c r="O2135" i="3"/>
  <c r="O2132" i="3"/>
  <c r="O2119" i="3"/>
  <c r="O2116" i="3"/>
  <c r="O2100" i="3"/>
  <c r="O2084" i="3"/>
  <c r="O2067" i="3"/>
  <c r="O2052" i="3"/>
  <c r="O2036" i="3"/>
  <c r="O2020" i="3"/>
  <c r="O2004" i="3"/>
  <c r="O1991" i="3"/>
  <c r="O1988" i="3"/>
  <c r="O1972" i="3"/>
  <c r="O1956" i="3"/>
  <c r="O1941" i="3"/>
  <c r="O1940" i="3"/>
  <c r="O1925" i="3"/>
  <c r="O1924" i="3"/>
  <c r="O1909" i="3"/>
  <c r="O1908" i="3"/>
  <c r="O1895" i="3"/>
  <c r="O1892" i="3"/>
  <c r="O1879" i="3"/>
  <c r="O1876" i="3"/>
  <c r="O1863" i="3"/>
  <c r="O1860" i="3"/>
  <c r="O1844" i="3"/>
  <c r="O1826" i="3"/>
  <c r="O1813" i="3"/>
  <c r="O1812" i="3"/>
  <c r="O1796" i="3"/>
  <c r="O1780" i="3"/>
  <c r="O1764" i="3"/>
  <c r="O1748" i="3"/>
  <c r="O1732" i="3"/>
  <c r="O1716" i="3"/>
  <c r="O1700" i="3"/>
  <c r="O1685" i="3"/>
  <c r="O1684" i="3"/>
  <c r="O1669" i="3"/>
  <c r="O1668" i="3"/>
  <c r="O1653" i="3"/>
  <c r="O1652" i="3"/>
  <c r="O1639" i="3"/>
  <c r="O1636" i="3"/>
  <c r="O1623" i="3"/>
  <c r="O1620" i="3"/>
  <c r="O1607" i="3"/>
  <c r="O1604" i="3"/>
  <c r="O1584" i="3"/>
  <c r="O1568" i="3"/>
  <c r="O1552" i="3"/>
  <c r="O1536" i="3"/>
  <c r="O1520" i="3"/>
  <c r="O1504" i="3"/>
  <c r="O1488" i="3"/>
  <c r="O1475" i="3"/>
  <c r="O1472" i="3"/>
  <c r="O1456" i="3"/>
  <c r="O1440" i="3"/>
  <c r="O1425" i="3"/>
  <c r="O1424" i="3"/>
  <c r="O1409" i="3"/>
  <c r="O1408" i="3"/>
  <c r="O1393" i="3"/>
  <c r="O1392" i="3"/>
  <c r="O1379" i="3"/>
  <c r="O1376" i="3"/>
  <c r="O1363" i="3"/>
  <c r="O1360" i="3"/>
  <c r="O1347" i="3"/>
  <c r="O1344" i="3"/>
  <c r="O1328" i="3"/>
  <c r="O1312" i="3"/>
  <c r="O1297" i="3"/>
  <c r="O1296" i="3"/>
  <c r="O1280" i="3"/>
  <c r="O1264" i="3"/>
  <c r="O1248" i="3"/>
  <c r="O1232" i="3"/>
  <c r="O1216" i="3"/>
  <c r="O1200" i="3"/>
  <c r="O1184" i="3"/>
  <c r="O1182" i="3"/>
  <c r="O1168" i="3"/>
  <c r="O1166" i="3"/>
  <c r="O1152" i="3"/>
  <c r="O1150" i="3"/>
  <c r="O1136" i="3"/>
  <c r="O1134" i="3"/>
  <c r="O1120" i="3"/>
  <c r="O1118" i="3"/>
  <c r="O1104" i="3"/>
  <c r="O1102" i="3"/>
  <c r="O1088" i="3"/>
  <c r="O1086" i="3"/>
  <c r="O1072" i="3"/>
  <c r="O1070" i="3"/>
  <c r="O1056" i="3"/>
  <c r="O1054" i="3"/>
  <c r="O1053" i="3"/>
  <c r="O1040" i="3"/>
  <c r="O1038" i="3"/>
  <c r="O1024" i="3"/>
  <c r="O1022" i="3"/>
  <c r="O1008" i="3"/>
  <c r="O1006" i="3"/>
  <c r="O992" i="3"/>
  <c r="O990" i="3"/>
  <c r="O976" i="3"/>
  <c r="O974" i="3"/>
  <c r="O960" i="3"/>
  <c r="O958" i="3"/>
  <c r="O944" i="3"/>
  <c r="O942" i="3"/>
  <c r="O928" i="3"/>
  <c r="O926" i="3"/>
  <c r="O912" i="3"/>
  <c r="O910" i="3"/>
  <c r="O896" i="3"/>
  <c r="O894" i="3"/>
  <c r="O880" i="3"/>
  <c r="O878" i="3"/>
  <c r="O877" i="3"/>
  <c r="O864" i="3"/>
  <c r="O862" i="3"/>
  <c r="O848" i="3"/>
  <c r="O846" i="3"/>
  <c r="O832" i="3"/>
  <c r="O830" i="3"/>
  <c r="O816" i="3"/>
  <c r="O814" i="3"/>
  <c r="O800" i="3"/>
  <c r="O798" i="3"/>
  <c r="O797" i="3"/>
  <c r="O784" i="3"/>
  <c r="O782" i="3"/>
  <c r="O768" i="3"/>
  <c r="O766" i="3"/>
  <c r="O752" i="3"/>
  <c r="O750" i="3"/>
  <c r="O736" i="3"/>
  <c r="O734" i="3"/>
  <c r="O733" i="3"/>
  <c r="O720" i="3"/>
  <c r="O718" i="3"/>
  <c r="O704" i="3"/>
  <c r="O702" i="3"/>
  <c r="O684" i="3"/>
  <c r="O682" i="3"/>
  <c r="O681" i="3"/>
  <c r="O668" i="3"/>
  <c r="O666" i="3"/>
  <c r="O652" i="3"/>
  <c r="O650" i="3"/>
  <c r="O636" i="3"/>
  <c r="O634" i="3"/>
  <c r="O620" i="3"/>
  <c r="O618" i="3"/>
  <c r="O604" i="3"/>
  <c r="O602" i="3"/>
  <c r="O588" i="3"/>
  <c r="O586" i="3"/>
  <c r="O572" i="3"/>
  <c r="O570" i="3"/>
  <c r="O569" i="3"/>
  <c r="O556" i="3"/>
  <c r="O554" i="3"/>
  <c r="O540" i="3"/>
  <c r="O538" i="3"/>
  <c r="O524" i="3"/>
  <c r="O522" i="3"/>
  <c r="O506" i="3"/>
  <c r="O504" i="3"/>
  <c r="O490" i="3"/>
  <c r="O488" i="3"/>
  <c r="O474" i="3"/>
  <c r="O472" i="3"/>
  <c r="O471" i="3"/>
  <c r="O458" i="3"/>
  <c r="O456" i="3"/>
  <c r="O442" i="3"/>
  <c r="O440" i="3"/>
  <c r="O426" i="3"/>
  <c r="O424" i="3"/>
  <c r="O423" i="3"/>
  <c r="O410" i="3"/>
  <c r="O408" i="3"/>
  <c r="O394" i="3"/>
  <c r="O392" i="3"/>
  <c r="O378" i="3"/>
  <c r="O376" i="3"/>
  <c r="O375" i="3"/>
  <c r="O362" i="3"/>
  <c r="O360" i="3"/>
  <c r="O346" i="3"/>
  <c r="O344" i="3"/>
  <c r="O330" i="3"/>
  <c r="O328" i="3"/>
  <c r="O314" i="3"/>
  <c r="O312" i="3"/>
  <c r="O298" i="3"/>
  <c r="O296" i="3"/>
  <c r="O282" i="3"/>
  <c r="O280" i="3"/>
  <c r="O279" i="3"/>
  <c r="O266" i="3"/>
  <c r="O264" i="3"/>
  <c r="O250" i="3"/>
  <c r="O248" i="3"/>
  <c r="O234" i="3"/>
  <c r="O232" i="3"/>
  <c r="O218" i="3"/>
  <c r="O216" i="3"/>
  <c r="O202" i="3"/>
  <c r="O200" i="3"/>
  <c r="O186" i="3"/>
  <c r="O184" i="3"/>
  <c r="O166" i="3"/>
  <c r="O150" i="3"/>
  <c r="O134" i="3"/>
  <c r="O121" i="3"/>
  <c r="O118" i="3"/>
  <c r="O102" i="3"/>
  <c r="O86" i="3"/>
  <c r="O73" i="3"/>
  <c r="O70" i="3"/>
  <c r="O57" i="3"/>
  <c r="O54" i="3"/>
  <c r="O38" i="3"/>
  <c r="O25" i="3"/>
  <c r="O22" i="3"/>
  <c r="O4334" i="3"/>
  <c r="O4326" i="3"/>
  <c r="O4318" i="3"/>
  <c r="O4310" i="3"/>
  <c r="O4302" i="3"/>
  <c r="O4294" i="3"/>
  <c r="O4286" i="3"/>
  <c r="O4278" i="3"/>
  <c r="O4270" i="3"/>
  <c r="O4262" i="3"/>
  <c r="O4255" i="3"/>
  <c r="O4254" i="3"/>
  <c r="O4246" i="3"/>
  <c r="O4238" i="3"/>
  <c r="O4230" i="3"/>
  <c r="O4222" i="3"/>
  <c r="O4214" i="3"/>
  <c r="O4206" i="3"/>
  <c r="O4198" i="3"/>
  <c r="O4193" i="3"/>
  <c r="O4183" i="3"/>
  <c r="O4175" i="3"/>
  <c r="O4167" i="3"/>
  <c r="O4158" i="3"/>
  <c r="O4150" i="3"/>
  <c r="O4142" i="3"/>
  <c r="O4134" i="3"/>
  <c r="O4126" i="3"/>
  <c r="O4118" i="3"/>
  <c r="O4110" i="3"/>
  <c r="O4102" i="3"/>
  <c r="O4098" i="3"/>
  <c r="O4090" i="3"/>
  <c r="O4082" i="3"/>
  <c r="O4074" i="3"/>
  <c r="O4066" i="3"/>
  <c r="O4058" i="3"/>
  <c r="O4050" i="3"/>
  <c r="O4042" i="3"/>
  <c r="O4034" i="3"/>
  <c r="O4027" i="3"/>
  <c r="O4026" i="3"/>
  <c r="O4019" i="3"/>
  <c r="O4010" i="3"/>
  <c r="O4002" i="3"/>
  <c r="O3994" i="3"/>
  <c r="O3986" i="3"/>
  <c r="O3978" i="3"/>
  <c r="O3970" i="3"/>
  <c r="O3962" i="3"/>
  <c r="O3954" i="3"/>
  <c r="O3946" i="3"/>
  <c r="O3938" i="3"/>
  <c r="O3930" i="3"/>
  <c r="O3922" i="3"/>
  <c r="O3914" i="3"/>
  <c r="O3906" i="3"/>
  <c r="O3898" i="3"/>
  <c r="O3890" i="3"/>
  <c r="O3882" i="3"/>
  <c r="O3874" i="3"/>
  <c r="O3867" i="3"/>
  <c r="O3866" i="3"/>
  <c r="O3858" i="3"/>
  <c r="O3851" i="3"/>
  <c r="O3842" i="3"/>
  <c r="O3834" i="3"/>
  <c r="O3826" i="3"/>
  <c r="O3818" i="3"/>
  <c r="O3810" i="3"/>
  <c r="O3802" i="3"/>
  <c r="O3794" i="3"/>
  <c r="O3786" i="3"/>
  <c r="O3778" i="3"/>
  <c r="O3770" i="3"/>
  <c r="O3762" i="3"/>
  <c r="O3754" i="3"/>
  <c r="O3746" i="3"/>
  <c r="O3738" i="3"/>
  <c r="O3730" i="3"/>
  <c r="O3722" i="3"/>
  <c r="O3714" i="3"/>
  <c r="O3706" i="3"/>
  <c r="O3698" i="3"/>
  <c r="O3690" i="3"/>
  <c r="O3682" i="3"/>
  <c r="O3675" i="3"/>
  <c r="O3674" i="3"/>
  <c r="O3666" i="3"/>
  <c r="O3658" i="3"/>
  <c r="O3650" i="3"/>
  <c r="O3638" i="3"/>
  <c r="O3630" i="3"/>
  <c r="O3622" i="3"/>
  <c r="O3614" i="3"/>
  <c r="O3606" i="3"/>
  <c r="O3598" i="3"/>
  <c r="O3590" i="3"/>
  <c r="O3582" i="3"/>
  <c r="O3574" i="3"/>
  <c r="O3566" i="3"/>
  <c r="O3558" i="3"/>
  <c r="O3550" i="3"/>
  <c r="O3542" i="3"/>
  <c r="O3534" i="3"/>
  <c r="O3526" i="3"/>
  <c r="O3518" i="3"/>
  <c r="O3511" i="3"/>
  <c r="O3510" i="3"/>
  <c r="O3502" i="3"/>
  <c r="O3494" i="3"/>
  <c r="O3486" i="3"/>
  <c r="O3478" i="3"/>
  <c r="O3470" i="3"/>
  <c r="O3462" i="3"/>
  <c r="O3454" i="3"/>
  <c r="O3446" i="3"/>
  <c r="O3438" i="3"/>
  <c r="O3430" i="3"/>
  <c r="O3422" i="3"/>
  <c r="O3410" i="3"/>
  <c r="O3402" i="3"/>
  <c r="O3394" i="3"/>
  <c r="O3386" i="3"/>
  <c r="O3378" i="3"/>
  <c r="O3370" i="3"/>
  <c r="O3362" i="3"/>
  <c r="O3354" i="3"/>
  <c r="O3347" i="3"/>
  <c r="O3346" i="3"/>
  <c r="O3338" i="3"/>
  <c r="O3330" i="3"/>
  <c r="O3322" i="3"/>
  <c r="O3314" i="3"/>
  <c r="O3306" i="3"/>
  <c r="O3298" i="3"/>
  <c r="O3290" i="3"/>
  <c r="O3282" i="3"/>
  <c r="O3274" i="3"/>
  <c r="O3266" i="3"/>
  <c r="O3258" i="3"/>
  <c r="O3250" i="3"/>
  <c r="O3242" i="3"/>
  <c r="O3234" i="3"/>
  <c r="O3226" i="3"/>
  <c r="O3218" i="3"/>
  <c r="O3210" i="3"/>
  <c r="O3202" i="3"/>
  <c r="O3194" i="3"/>
  <c r="O3186" i="3"/>
  <c r="O3178" i="3"/>
  <c r="O3170" i="3"/>
  <c r="O3162" i="3"/>
  <c r="O3155" i="3"/>
  <c r="O3154" i="3"/>
  <c r="O3146" i="3"/>
  <c r="O3138" i="3"/>
  <c r="O3130" i="3"/>
  <c r="O3122" i="3"/>
  <c r="O3114" i="3"/>
  <c r="O3106" i="3"/>
  <c r="O3098" i="3"/>
  <c r="O3090" i="3"/>
  <c r="O3082" i="3"/>
  <c r="O3074" i="3"/>
  <c r="O3066" i="3"/>
  <c r="O3058" i="3"/>
  <c r="O3050" i="3"/>
  <c r="O3042" i="3"/>
  <c r="O3034" i="3"/>
  <c r="O3026" i="3"/>
  <c r="O3018" i="3"/>
  <c r="O3010" i="3"/>
  <c r="O3002" i="3"/>
  <c r="O2995" i="3"/>
  <c r="O2994" i="3"/>
  <c r="O2986" i="3"/>
  <c r="O2978" i="3"/>
  <c r="O2970" i="3"/>
  <c r="O2962" i="3"/>
  <c r="O2954" i="3"/>
  <c r="O2946" i="3"/>
  <c r="O2938" i="3"/>
  <c r="O2930" i="3"/>
  <c r="O2922" i="3"/>
  <c r="O2914" i="3"/>
  <c r="O2906" i="3"/>
  <c r="O2898" i="3"/>
  <c r="O2890" i="3"/>
  <c r="O2882" i="3"/>
  <c r="O2874" i="3"/>
  <c r="O2866" i="3"/>
  <c r="O2858" i="3"/>
  <c r="O2850" i="3"/>
  <c r="O2842" i="3"/>
  <c r="O2835" i="3"/>
  <c r="O2834" i="3"/>
  <c r="O2826" i="3"/>
  <c r="O2818" i="3"/>
  <c r="O2810" i="3"/>
  <c r="O2802" i="3"/>
  <c r="O2795" i="3"/>
  <c r="O2786" i="3"/>
  <c r="O2778" i="3"/>
  <c r="O2770" i="3"/>
  <c r="O2762" i="3"/>
  <c r="O2754" i="3"/>
  <c r="O2746" i="3"/>
  <c r="O2738" i="3"/>
  <c r="O2730" i="3"/>
  <c r="O2722" i="3"/>
  <c r="O2714" i="3"/>
  <c r="O2706" i="3"/>
  <c r="O2698" i="3"/>
  <c r="O2690" i="3"/>
  <c r="O2682" i="3"/>
  <c r="O2674" i="3"/>
  <c r="O2666" i="3"/>
  <c r="O2658" i="3"/>
  <c r="O2650" i="3"/>
  <c r="O2643" i="3"/>
  <c r="O2642" i="3"/>
  <c r="O2637" i="3"/>
  <c r="O2626" i="3"/>
  <c r="O2619" i="3"/>
  <c r="O2610" i="3"/>
  <c r="O2602" i="3"/>
  <c r="O2594" i="3"/>
  <c r="O2586" i="3"/>
  <c r="O2578" i="3"/>
  <c r="O2570" i="3"/>
  <c r="O2563" i="3"/>
  <c r="O2552" i="3"/>
  <c r="O2544" i="3"/>
  <c r="O2536" i="3"/>
  <c r="O2528" i="3"/>
  <c r="O2520" i="3"/>
  <c r="O2512" i="3"/>
  <c r="O2504" i="3"/>
  <c r="O2496" i="3"/>
  <c r="O2488" i="3"/>
  <c r="O2481" i="3"/>
  <c r="O2480" i="3"/>
  <c r="O2472" i="3"/>
  <c r="O2464" i="3"/>
  <c r="O2456" i="3"/>
  <c r="O2448" i="3"/>
  <c r="O2440" i="3"/>
  <c r="O2432" i="3"/>
  <c r="O2424" i="3"/>
  <c r="O2416" i="3"/>
  <c r="O2408" i="3"/>
  <c r="O2400" i="3"/>
  <c r="O2392" i="3"/>
  <c r="O2384" i="3"/>
  <c r="O2376" i="3"/>
  <c r="O2368" i="3"/>
  <c r="O2360" i="3"/>
  <c r="O2352" i="3"/>
  <c r="O2344" i="3"/>
  <c r="O2336" i="3"/>
  <c r="O2328" i="3"/>
  <c r="O2321" i="3"/>
  <c r="O2320" i="3"/>
  <c r="O2312" i="3"/>
  <c r="O2304" i="3"/>
  <c r="O2296" i="3"/>
  <c r="O2288" i="3"/>
  <c r="O2280" i="3"/>
  <c r="O2272" i="3"/>
  <c r="O2263" i="3"/>
  <c r="O2256" i="3"/>
  <c r="O2248" i="3"/>
  <c r="O2240" i="3"/>
  <c r="O2232" i="3"/>
  <c r="O2224" i="3"/>
  <c r="O2216" i="3"/>
  <c r="O2208" i="3"/>
  <c r="O2200" i="3"/>
  <c r="O2192" i="3"/>
  <c r="O2184" i="3"/>
  <c r="O2176" i="3"/>
  <c r="O2168" i="3"/>
  <c r="O2160" i="3"/>
  <c r="O2152" i="3"/>
  <c r="O2144" i="3"/>
  <c r="O2136" i="3"/>
  <c r="O2129" i="3"/>
  <c r="O2128" i="3"/>
  <c r="O2120" i="3"/>
  <c r="O2112" i="3"/>
  <c r="O2104" i="3"/>
  <c r="O2096" i="3"/>
  <c r="O2088" i="3"/>
  <c r="O2080" i="3"/>
  <c r="O2071" i="3"/>
  <c r="O2064" i="3"/>
  <c r="O2056" i="3"/>
  <c r="O2048" i="3"/>
  <c r="O2040" i="3"/>
  <c r="O2032" i="3"/>
  <c r="O2024" i="3"/>
  <c r="O2016" i="3"/>
  <c r="O2008" i="3"/>
  <c r="O2000" i="3"/>
  <c r="O1992" i="3"/>
  <c r="O1984" i="3"/>
  <c r="O1976" i="3"/>
  <c r="O1969" i="3"/>
  <c r="O1968" i="3"/>
  <c r="O1960" i="3"/>
  <c r="O1952" i="3"/>
  <c r="O1944" i="3"/>
  <c r="O1936" i="3"/>
  <c r="O1928" i="3"/>
  <c r="O1920" i="3"/>
  <c r="O1912" i="3"/>
  <c r="O1904" i="3"/>
  <c r="O1896" i="3"/>
  <c r="O1888" i="3"/>
  <c r="O1880" i="3"/>
  <c r="O1872" i="3"/>
  <c r="O1864" i="3"/>
  <c r="O1856" i="3"/>
  <c r="O1848" i="3"/>
  <c r="O1841" i="3"/>
  <c r="O1840" i="3"/>
  <c r="O1831" i="3"/>
  <c r="O1824" i="3"/>
  <c r="O1816" i="3"/>
  <c r="O1808" i="3"/>
  <c r="O1800" i="3"/>
  <c r="O1792" i="3"/>
  <c r="O1784" i="3"/>
  <c r="O1776" i="3"/>
  <c r="O1768" i="3"/>
  <c r="O1760" i="3"/>
  <c r="O1752" i="3"/>
  <c r="O1744" i="3"/>
  <c r="O1736" i="3"/>
  <c r="O1728" i="3"/>
  <c r="O1720" i="3"/>
  <c r="O1713" i="3"/>
  <c r="O1712" i="3"/>
  <c r="O1704" i="3"/>
  <c r="O1696" i="3"/>
  <c r="O1688" i="3"/>
  <c r="O1680" i="3"/>
  <c r="O1672" i="3"/>
  <c r="O1664" i="3"/>
  <c r="O1656" i="3"/>
  <c r="O1648" i="3"/>
  <c r="O1640" i="3"/>
  <c r="O1632" i="3"/>
  <c r="O1624" i="3"/>
  <c r="O1616" i="3"/>
  <c r="O1608" i="3"/>
  <c r="O1600" i="3"/>
  <c r="O1596" i="3"/>
  <c r="O1589" i="3"/>
  <c r="O1588" i="3"/>
  <c r="O1580" i="3"/>
  <c r="O1572" i="3"/>
  <c r="O1564" i="3"/>
  <c r="O1556" i="3"/>
  <c r="O1548" i="3"/>
  <c r="O1540" i="3"/>
  <c r="O1532" i="3"/>
  <c r="O1524" i="3"/>
  <c r="O1516" i="3"/>
  <c r="O1508" i="3"/>
  <c r="O1500" i="3"/>
  <c r="O1492" i="3"/>
  <c r="O1484" i="3"/>
  <c r="O1476" i="3"/>
  <c r="O1468" i="3"/>
  <c r="O1461" i="3"/>
  <c r="O1460" i="3"/>
  <c r="O1452" i="3"/>
  <c r="O1444" i="3"/>
  <c r="O1436" i="3"/>
  <c r="O1428" i="3"/>
  <c r="O1420" i="3"/>
  <c r="O1412" i="3"/>
  <c r="O1404" i="3"/>
  <c r="O1397" i="3"/>
  <c r="O1396" i="3"/>
  <c r="O1388" i="3"/>
  <c r="O1380" i="3"/>
  <c r="O1372" i="3"/>
  <c r="O1364" i="3"/>
  <c r="O1356" i="3"/>
  <c r="O1348" i="3"/>
  <c r="O1340" i="3"/>
  <c r="O1332" i="3"/>
  <c r="O1324" i="3"/>
  <c r="O1316" i="3"/>
  <c r="O1308" i="3"/>
  <c r="O1301" i="3"/>
  <c r="O1300" i="3"/>
  <c r="O1292" i="3"/>
  <c r="O1284" i="3"/>
  <c r="O1276" i="3"/>
  <c r="O1268" i="3"/>
  <c r="O1260" i="3"/>
  <c r="O1252" i="3"/>
  <c r="O1245" i="3"/>
  <c r="O1236" i="3"/>
  <c r="O1228" i="3"/>
  <c r="O1220" i="3"/>
  <c r="O1212" i="3"/>
  <c r="O1205" i="3"/>
  <c r="O1204" i="3"/>
  <c r="O1196" i="3"/>
  <c r="O1194" i="3"/>
  <c r="O1186" i="3"/>
  <c r="O1178" i="3"/>
  <c r="O1170" i="3"/>
  <c r="O1162" i="3"/>
  <c r="O1154" i="3"/>
  <c r="O1146" i="3"/>
  <c r="O1138" i="3"/>
  <c r="O1130" i="3"/>
  <c r="O1122" i="3"/>
  <c r="O1114" i="3"/>
  <c r="O1106" i="3"/>
  <c r="O1098" i="3"/>
  <c r="O1090" i="3"/>
  <c r="O1082" i="3"/>
  <c r="O1074" i="3"/>
  <c r="O1066" i="3"/>
  <c r="O1058" i="3"/>
  <c r="O1050" i="3"/>
  <c r="O1042" i="3"/>
  <c r="O1041" i="3"/>
  <c r="O1034" i="3"/>
  <c r="O1026" i="3"/>
  <c r="O1018" i="3"/>
  <c r="O1010" i="3"/>
  <c r="O1002" i="3"/>
  <c r="O994" i="3"/>
  <c r="O986" i="3"/>
  <c r="O978" i="3"/>
  <c r="O970" i="3"/>
  <c r="O962" i="3"/>
  <c r="O961" i="3"/>
  <c r="O954" i="3"/>
  <c r="O946" i="3"/>
  <c r="O938" i="3"/>
  <c r="O930" i="3"/>
  <c r="O922" i="3"/>
  <c r="O914" i="3"/>
  <c r="O913" i="3"/>
  <c r="O906" i="3"/>
  <c r="O898" i="3"/>
  <c r="O890" i="3"/>
  <c r="O882" i="3"/>
  <c r="O881" i="3"/>
  <c r="O874" i="3"/>
  <c r="O866" i="3"/>
  <c r="O858" i="3"/>
  <c r="O850" i="3"/>
  <c r="O842" i="3"/>
  <c r="O834" i="3"/>
  <c r="O833" i="3"/>
  <c r="O826" i="3"/>
  <c r="O818" i="3"/>
  <c r="O810" i="3"/>
  <c r="O802" i="3"/>
  <c r="O794" i="3"/>
  <c r="O786" i="3"/>
  <c r="O785" i="3"/>
  <c r="O778" i="3"/>
  <c r="O770" i="3"/>
  <c r="O762" i="3"/>
  <c r="O754" i="3"/>
  <c r="O753" i="3"/>
  <c r="O746" i="3"/>
  <c r="O738" i="3"/>
  <c r="O730" i="3"/>
  <c r="O722" i="3"/>
  <c r="O714" i="3"/>
  <c r="O706" i="3"/>
  <c r="O705" i="3"/>
  <c r="O698" i="3"/>
  <c r="O686" i="3"/>
  <c r="O678" i="3"/>
  <c r="O670" i="3"/>
  <c r="O669" i="3"/>
  <c r="O662" i="3"/>
  <c r="O654" i="3"/>
  <c r="O646" i="3"/>
  <c r="O638" i="3"/>
  <c r="O637" i="3"/>
  <c r="O630" i="3"/>
  <c r="O622" i="3"/>
  <c r="O614" i="3"/>
  <c r="O606" i="3"/>
  <c r="O605" i="3"/>
  <c r="O598" i="3"/>
  <c r="O590" i="3"/>
  <c r="O582" i="3"/>
  <c r="O574" i="3"/>
  <c r="O573" i="3"/>
  <c r="O566" i="3"/>
  <c r="O558" i="3"/>
  <c r="O550" i="3"/>
  <c r="O542" i="3"/>
  <c r="O541" i="3"/>
  <c r="O534" i="3"/>
  <c r="O526" i="3"/>
  <c r="O518" i="3"/>
  <c r="O508" i="3"/>
  <c r="O507" i="3"/>
  <c r="O500" i="3"/>
  <c r="O492" i="3"/>
  <c r="O484" i="3"/>
  <c r="O476" i="3"/>
  <c r="O475" i="3"/>
  <c r="O468" i="3"/>
  <c r="O460" i="3"/>
  <c r="O452" i="3"/>
  <c r="O444" i="3"/>
  <c r="O443" i="3"/>
  <c r="O436" i="3"/>
  <c r="O428" i="3"/>
  <c r="O420" i="3"/>
  <c r="O412" i="3"/>
  <c r="O411" i="3"/>
  <c r="O404" i="3"/>
  <c r="O396" i="3"/>
  <c r="O388" i="3"/>
  <c r="O380" i="3"/>
  <c r="O379" i="3"/>
  <c r="O372" i="3"/>
  <c r="O364" i="3"/>
  <c r="O356" i="3"/>
  <c r="O348" i="3"/>
  <c r="O347" i="3"/>
  <c r="O340" i="3"/>
  <c r="O332" i="3"/>
  <c r="O324" i="3"/>
  <c r="O316" i="3"/>
  <c r="O315" i="3"/>
  <c r="O308" i="3"/>
  <c r="O300" i="3"/>
  <c r="O292" i="3"/>
  <c r="O284" i="3"/>
  <c r="O283" i="3"/>
  <c r="O276" i="3"/>
  <c r="O268" i="3"/>
  <c r="O260" i="3"/>
  <c r="O252" i="3"/>
  <c r="O251" i="3"/>
  <c r="O244" i="3"/>
  <c r="O236" i="3"/>
  <c r="O228" i="3"/>
  <c r="O220" i="3"/>
  <c r="O219" i="3"/>
  <c r="O212" i="3"/>
  <c r="O204" i="3"/>
  <c r="O196" i="3"/>
  <c r="O188" i="3"/>
  <c r="O187" i="3"/>
  <c r="O178" i="3"/>
  <c r="O170" i="3"/>
  <c r="O162" i="3"/>
  <c r="O155" i="3"/>
  <c r="O154" i="3"/>
  <c r="O146" i="3"/>
  <c r="O138" i="3"/>
  <c r="O130" i="3"/>
  <c r="O123" i="3"/>
  <c r="O122" i="3"/>
  <c r="O114" i="3"/>
  <c r="O106" i="3"/>
  <c r="O98" i="3"/>
  <c r="O90" i="3"/>
  <c r="O82" i="3"/>
  <c r="O75" i="3"/>
  <c r="O74" i="3"/>
  <c r="O66" i="3"/>
  <c r="O58" i="3"/>
  <c r="O50" i="3"/>
  <c r="O42" i="3"/>
  <c r="O34" i="3"/>
  <c r="O26" i="3"/>
  <c r="O18" i="3"/>
  <c r="O4336" i="3"/>
  <c r="O4332" i="3"/>
  <c r="O4328" i="3"/>
  <c r="O4324" i="3"/>
  <c r="O4320" i="3"/>
  <c r="O4316" i="3"/>
  <c r="O4312" i="3"/>
  <c r="O4308" i="3"/>
  <c r="O4304" i="3"/>
  <c r="O4300" i="3"/>
  <c r="O4296" i="3"/>
  <c r="O4292" i="3"/>
  <c r="O4288" i="3"/>
  <c r="O4284" i="3"/>
  <c r="O4280" i="3"/>
  <c r="O4276" i="3"/>
  <c r="O4272" i="3"/>
  <c r="O4268" i="3"/>
  <c r="O4264" i="3"/>
  <c r="O4260" i="3"/>
  <c r="O4256" i="3"/>
  <c r="O4252" i="3"/>
  <c r="O4248" i="3"/>
  <c r="O4244" i="3"/>
  <c r="O4240" i="3"/>
  <c r="O4236" i="3"/>
  <c r="O4232" i="3"/>
  <c r="O4228" i="3"/>
  <c r="O4224" i="3"/>
  <c r="O4220" i="3"/>
  <c r="O4216" i="3"/>
  <c r="O4212" i="3"/>
  <c r="O4208" i="3"/>
  <c r="O4204" i="3"/>
  <c r="O4200" i="3"/>
  <c r="O4186" i="3"/>
  <c r="O4195" i="3"/>
  <c r="O4191" i="3"/>
  <c r="O4185" i="3"/>
  <c r="O4181" i="3"/>
  <c r="O4177" i="3"/>
  <c r="O4173" i="3"/>
  <c r="O4169" i="3"/>
  <c r="O4165" i="3"/>
  <c r="O4160" i="3"/>
  <c r="O4156" i="3"/>
  <c r="O4152" i="3"/>
  <c r="O4148" i="3"/>
  <c r="O4144" i="3"/>
  <c r="O4140" i="3"/>
  <c r="O4136" i="3"/>
  <c r="O4132" i="3"/>
  <c r="O4128" i="3"/>
  <c r="O4124" i="3"/>
  <c r="O4120" i="3"/>
  <c r="O4116" i="3"/>
  <c r="O4112" i="3"/>
  <c r="O4108" i="3"/>
  <c r="O4104" i="3"/>
  <c r="O4100" i="3"/>
  <c r="O4096" i="3"/>
  <c r="O4092" i="3"/>
  <c r="O4088" i="3"/>
  <c r="O4084" i="3"/>
  <c r="O4080" i="3"/>
  <c r="O4076" i="3"/>
  <c r="O4072" i="3"/>
  <c r="O4068" i="3"/>
  <c r="O4064" i="3"/>
  <c r="O4060" i="3"/>
  <c r="O4056" i="3"/>
  <c r="O4052" i="3"/>
  <c r="O4048" i="3"/>
  <c r="O4044" i="3"/>
  <c r="O4040" i="3"/>
  <c r="O4036" i="3"/>
  <c r="O4032" i="3"/>
  <c r="O4028" i="3"/>
  <c r="O4024" i="3"/>
  <c r="O4020" i="3"/>
  <c r="O4016" i="3"/>
  <c r="O4012" i="3"/>
  <c r="O4008" i="3"/>
  <c r="O4004" i="3"/>
  <c r="O4000" i="3"/>
  <c r="O3996" i="3"/>
  <c r="O3992" i="3"/>
  <c r="O3988" i="3"/>
  <c r="O3984" i="3"/>
  <c r="O3980" i="3"/>
  <c r="O3976" i="3"/>
  <c r="O3972" i="3"/>
  <c r="O3968" i="3"/>
  <c r="O3964" i="3"/>
  <c r="O3960" i="3"/>
  <c r="O3956" i="3"/>
  <c r="O3952" i="3"/>
  <c r="O3948" i="3"/>
  <c r="O3944" i="3"/>
  <c r="O3940" i="3"/>
  <c r="O3936" i="3"/>
  <c r="O3932" i="3"/>
  <c r="O3928" i="3"/>
  <c r="O3924" i="3"/>
  <c r="O3920" i="3"/>
  <c r="O3916" i="3"/>
  <c r="O3912" i="3"/>
  <c r="O3908" i="3"/>
  <c r="O3904" i="3"/>
  <c r="O3900" i="3"/>
  <c r="O3896" i="3"/>
  <c r="O3892" i="3"/>
  <c r="O3888" i="3"/>
  <c r="O3884" i="3"/>
  <c r="O3880" i="3"/>
  <c r="O3876" i="3"/>
  <c r="O3872" i="3"/>
  <c r="O3868" i="3"/>
  <c r="O3864" i="3"/>
  <c r="O3860" i="3"/>
  <c r="O3856" i="3"/>
  <c r="O3852" i="3"/>
  <c r="O3849" i="3"/>
  <c r="O3844" i="3"/>
  <c r="O3840" i="3"/>
  <c r="O3836" i="3"/>
  <c r="O3832" i="3"/>
  <c r="O3828" i="3"/>
  <c r="O3824" i="3"/>
  <c r="O3820" i="3"/>
  <c r="O3816" i="3"/>
  <c r="O3812" i="3"/>
  <c r="O3808" i="3"/>
  <c r="O3804" i="3"/>
  <c r="O3800" i="3"/>
  <c r="O3796" i="3"/>
  <c r="O3792" i="3"/>
  <c r="O3788" i="3"/>
  <c r="O3784" i="3"/>
  <c r="O3780" i="3"/>
  <c r="O3776" i="3"/>
  <c r="O3772" i="3"/>
  <c r="O3768" i="3"/>
  <c r="O3764" i="3"/>
  <c r="O3760" i="3"/>
  <c r="O3756" i="3"/>
  <c r="O3752" i="3"/>
  <c r="O3748" i="3"/>
  <c r="O3744" i="3"/>
  <c r="O3740" i="3"/>
  <c r="O3736" i="3"/>
  <c r="O3732" i="3"/>
  <c r="O3728" i="3"/>
  <c r="O3724" i="3"/>
  <c r="O3720" i="3"/>
  <c r="O3716" i="3"/>
  <c r="O3712" i="3"/>
  <c r="O3708" i="3"/>
  <c r="O3704" i="3"/>
  <c r="O3700" i="3"/>
  <c r="O3696" i="3"/>
  <c r="O3692" i="3"/>
  <c r="O3688" i="3"/>
  <c r="O3684" i="3"/>
  <c r="O3680" i="3"/>
  <c r="O3676" i="3"/>
  <c r="O3672" i="3"/>
  <c r="O3668" i="3"/>
  <c r="O3664" i="3"/>
  <c r="O3660" i="3"/>
  <c r="O3656" i="3"/>
  <c r="O3652" i="3"/>
  <c r="O3648" i="3"/>
  <c r="O3644" i="3"/>
  <c r="O3640" i="3"/>
  <c r="O3636" i="3"/>
  <c r="O3632" i="3"/>
  <c r="O3628" i="3"/>
  <c r="O3624" i="3"/>
  <c r="O3620" i="3"/>
  <c r="O3616" i="3"/>
  <c r="O3612" i="3"/>
  <c r="O3608" i="3"/>
  <c r="O3604" i="3"/>
  <c r="O3600" i="3"/>
  <c r="O3596" i="3"/>
  <c r="O3592" i="3"/>
  <c r="O3588" i="3"/>
  <c r="O3584" i="3"/>
  <c r="O3580" i="3"/>
  <c r="O3576" i="3"/>
  <c r="O3572" i="3"/>
  <c r="O3568" i="3"/>
  <c r="O3564" i="3"/>
  <c r="O3560" i="3"/>
  <c r="O3556" i="3"/>
  <c r="O3552" i="3"/>
  <c r="O3548" i="3"/>
  <c r="O3544" i="3"/>
  <c r="O3540" i="3"/>
  <c r="O3536" i="3"/>
  <c r="O3532" i="3"/>
  <c r="O3528" i="3"/>
  <c r="O3524" i="3"/>
  <c r="O3520" i="3"/>
  <c r="O3516" i="3"/>
  <c r="O3512" i="3"/>
  <c r="O3508" i="3"/>
  <c r="O3504" i="3"/>
  <c r="O3500" i="3"/>
  <c r="O3496" i="3"/>
  <c r="O3492" i="3"/>
  <c r="O3488" i="3"/>
  <c r="O3484" i="3"/>
  <c r="O3480" i="3"/>
  <c r="O3476" i="3"/>
  <c r="O3472" i="3"/>
  <c r="O3468" i="3"/>
  <c r="O3464" i="3"/>
  <c r="O3460" i="3"/>
  <c r="O3456" i="3"/>
  <c r="O3452" i="3"/>
  <c r="O3448" i="3"/>
  <c r="O3444" i="3"/>
  <c r="O3440" i="3"/>
  <c r="O3436" i="3"/>
  <c r="O3432" i="3"/>
  <c r="O3428" i="3"/>
  <c r="O3424" i="3"/>
  <c r="O3420" i="3"/>
  <c r="O3416" i="3"/>
  <c r="O3412" i="3"/>
  <c r="O3408" i="3"/>
  <c r="O3404" i="3"/>
  <c r="O3400" i="3"/>
  <c r="O3396" i="3"/>
  <c r="O3392" i="3"/>
  <c r="O3388" i="3"/>
  <c r="O3384" i="3"/>
  <c r="O3380" i="3"/>
  <c r="O3376" i="3"/>
  <c r="O3372" i="3"/>
  <c r="O3368" i="3"/>
  <c r="O3364" i="3"/>
  <c r="O3360" i="3"/>
  <c r="O3356" i="3"/>
  <c r="O3352" i="3"/>
  <c r="O3348" i="3"/>
  <c r="O3344" i="3"/>
  <c r="O3340" i="3"/>
  <c r="O3336" i="3"/>
  <c r="O3332" i="3"/>
  <c r="O3328" i="3"/>
  <c r="O3324" i="3"/>
  <c r="O3320" i="3"/>
  <c r="O3316" i="3"/>
  <c r="O3312" i="3"/>
  <c r="O3308" i="3"/>
  <c r="O3304" i="3"/>
  <c r="O3300" i="3"/>
  <c r="O3296" i="3"/>
  <c r="O3292" i="3"/>
  <c r="O3288" i="3"/>
  <c r="O3284" i="3"/>
  <c r="O3280" i="3"/>
  <c r="O3276" i="3"/>
  <c r="O3272" i="3"/>
  <c r="O3268" i="3"/>
  <c r="O3264" i="3"/>
  <c r="O3260" i="3"/>
  <c r="O3256" i="3"/>
  <c r="O3252" i="3"/>
  <c r="O3248" i="3"/>
  <c r="O3244" i="3"/>
  <c r="O3240" i="3"/>
  <c r="O3236" i="3"/>
  <c r="O3232" i="3"/>
  <c r="O3228" i="3"/>
  <c r="O3224" i="3"/>
  <c r="O3220" i="3"/>
  <c r="O3216" i="3"/>
  <c r="O3212" i="3"/>
  <c r="O3208" i="3"/>
  <c r="O3204" i="3"/>
  <c r="O3200" i="3"/>
  <c r="O3196" i="3"/>
  <c r="O3192" i="3"/>
  <c r="O3188" i="3"/>
  <c r="O3184" i="3"/>
  <c r="O3180" i="3"/>
  <c r="O3176" i="3"/>
  <c r="O3172" i="3"/>
  <c r="O3168" i="3"/>
  <c r="O3164" i="3"/>
  <c r="O3160" i="3"/>
  <c r="O3156" i="3"/>
  <c r="O3152" i="3"/>
  <c r="O3148" i="3"/>
  <c r="O3144" i="3"/>
  <c r="O3140" i="3"/>
  <c r="O3136" i="3"/>
  <c r="O3132" i="3"/>
  <c r="O3128" i="3"/>
  <c r="O3124" i="3"/>
  <c r="O3120" i="3"/>
  <c r="O3116" i="3"/>
  <c r="O3112" i="3"/>
  <c r="O3108" i="3"/>
  <c r="O3104" i="3"/>
  <c r="O3100" i="3"/>
  <c r="O3096" i="3"/>
  <c r="O3092" i="3"/>
  <c r="O3088" i="3"/>
  <c r="O3084" i="3"/>
  <c r="O3080" i="3"/>
  <c r="O3076" i="3"/>
  <c r="O3072" i="3"/>
  <c r="O3068" i="3"/>
  <c r="O3064" i="3"/>
  <c r="O3060" i="3"/>
  <c r="O3056" i="3"/>
  <c r="O3052" i="3"/>
  <c r="O3048" i="3"/>
  <c r="O3044" i="3"/>
  <c r="O3040" i="3"/>
  <c r="O3036" i="3"/>
  <c r="O3032" i="3"/>
  <c r="O3028" i="3"/>
  <c r="O3024" i="3"/>
  <c r="O3020" i="3"/>
  <c r="O3016" i="3"/>
  <c r="O3012" i="3"/>
  <c r="O3008" i="3"/>
  <c r="O3004" i="3"/>
  <c r="O3000" i="3"/>
  <c r="O2996" i="3"/>
  <c r="O2992" i="3"/>
  <c r="O2988" i="3"/>
  <c r="O2984" i="3"/>
  <c r="O2980" i="3"/>
  <c r="O2976" i="3"/>
  <c r="O2972" i="3"/>
  <c r="O2968" i="3"/>
  <c r="O2964" i="3"/>
  <c r="O2960" i="3"/>
  <c r="O2956" i="3"/>
  <c r="O2952" i="3"/>
  <c r="O2948" i="3"/>
  <c r="O2944" i="3"/>
  <c r="O2940" i="3"/>
  <c r="O2936" i="3"/>
  <c r="O2932" i="3"/>
  <c r="O2928" i="3"/>
  <c r="O2924" i="3"/>
  <c r="O2920" i="3"/>
  <c r="O2916" i="3"/>
  <c r="O2912" i="3"/>
  <c r="O2908" i="3"/>
  <c r="O2904" i="3"/>
  <c r="O2900" i="3"/>
  <c r="O2896" i="3"/>
  <c r="O2892" i="3"/>
  <c r="O2888" i="3"/>
  <c r="O2884" i="3"/>
  <c r="O2880" i="3"/>
  <c r="O2876" i="3"/>
  <c r="O2872" i="3"/>
  <c r="O2868" i="3"/>
  <c r="O2864" i="3"/>
  <c r="O2860" i="3"/>
  <c r="O2856" i="3"/>
  <c r="O2852" i="3"/>
  <c r="O2848" i="3"/>
  <c r="O2844" i="3"/>
  <c r="O2840" i="3"/>
  <c r="O2836" i="3"/>
  <c r="O2832" i="3"/>
  <c r="O2828" i="3"/>
  <c r="O2824" i="3"/>
  <c r="O2820" i="3"/>
  <c r="O2811" i="3"/>
  <c r="O2813" i="3"/>
  <c r="O2808" i="3"/>
  <c r="O2804" i="3"/>
  <c r="O2800" i="3"/>
  <c r="O2797" i="3"/>
  <c r="O2792" i="3"/>
  <c r="O2788" i="3"/>
  <c r="O2784" i="3"/>
  <c r="O2780" i="3"/>
  <c r="O2776" i="3"/>
  <c r="O2772" i="3"/>
  <c r="O2768" i="3"/>
  <c r="O2764" i="3"/>
  <c r="O2760" i="3"/>
  <c r="O2756" i="3"/>
  <c r="O2752" i="3"/>
  <c r="O2748" i="3"/>
  <c r="O2744" i="3"/>
  <c r="O2740" i="3"/>
  <c r="O2736" i="3"/>
  <c r="O2732" i="3"/>
  <c r="O2728" i="3"/>
  <c r="O2724" i="3"/>
  <c r="O2720" i="3"/>
  <c r="O2716" i="3"/>
  <c r="O2712" i="3"/>
  <c r="O2708" i="3"/>
  <c r="O2704" i="3"/>
  <c r="O2700" i="3"/>
  <c r="O2696" i="3"/>
  <c r="O2692" i="3"/>
  <c r="O2688" i="3"/>
  <c r="O2684" i="3"/>
  <c r="O2680" i="3"/>
  <c r="O2676" i="3"/>
  <c r="O2672" i="3"/>
  <c r="O2668" i="3"/>
  <c r="O2664" i="3"/>
  <c r="O2660" i="3"/>
  <c r="O2656" i="3"/>
  <c r="O2652" i="3"/>
  <c r="O2648" i="3"/>
  <c r="O2644" i="3"/>
  <c r="O2640" i="3"/>
  <c r="O2635" i="3"/>
  <c r="O2632" i="3"/>
  <c r="O2628" i="3"/>
  <c r="O2624" i="3"/>
  <c r="O2620" i="3"/>
  <c r="O2616" i="3"/>
  <c r="O2612" i="3"/>
  <c r="O2608" i="3"/>
  <c r="O2604" i="3"/>
  <c r="O2600" i="3"/>
  <c r="O2596" i="3"/>
  <c r="O2592" i="3"/>
  <c r="O2588" i="3"/>
  <c r="O2584" i="3"/>
  <c r="O2580" i="3"/>
  <c r="O2576" i="3"/>
  <c r="O2572" i="3"/>
  <c r="O2568" i="3"/>
  <c r="O2564" i="3"/>
  <c r="O2561" i="3"/>
  <c r="O2554" i="3"/>
  <c r="O2550" i="3"/>
  <c r="O2546" i="3"/>
  <c r="O2542" i="3"/>
  <c r="O2538" i="3"/>
  <c r="O2534" i="3"/>
  <c r="O2530" i="3"/>
  <c r="O2526" i="3"/>
  <c r="O2522" i="3"/>
  <c r="O2518" i="3"/>
  <c r="O2514" i="3"/>
  <c r="O2510" i="3"/>
  <c r="O2506" i="3"/>
  <c r="O2502" i="3"/>
  <c r="O2498" i="3"/>
  <c r="O2494" i="3"/>
  <c r="O2490" i="3"/>
  <c r="O2486" i="3"/>
  <c r="O2482" i="3"/>
  <c r="O2478" i="3"/>
  <c r="O2474" i="3"/>
  <c r="O2470" i="3"/>
  <c r="O2466" i="3"/>
  <c r="O2462" i="3"/>
  <c r="O2458" i="3"/>
  <c r="O2454" i="3"/>
  <c r="O2450" i="3"/>
  <c r="O2446" i="3"/>
  <c r="O2442" i="3"/>
  <c r="O2438" i="3"/>
  <c r="O2434" i="3"/>
  <c r="O2430" i="3"/>
  <c r="O2426" i="3"/>
  <c r="O2422" i="3"/>
  <c r="O2418" i="3"/>
  <c r="O2414" i="3"/>
  <c r="O2410" i="3"/>
  <c r="O2406" i="3"/>
  <c r="O2402" i="3"/>
  <c r="O2398" i="3"/>
  <c r="O2394" i="3"/>
  <c r="O2390" i="3"/>
  <c r="O2386" i="3"/>
  <c r="O2382" i="3"/>
  <c r="O2378" i="3"/>
  <c r="O2374" i="3"/>
  <c r="O2371" i="3"/>
  <c r="O2366" i="3"/>
  <c r="O2362" i="3"/>
  <c r="O2358" i="3"/>
  <c r="O2354" i="3"/>
  <c r="O2350" i="3"/>
  <c r="O2346" i="3"/>
  <c r="O2341" i="3"/>
  <c r="O2337" i="3"/>
  <c r="O2334" i="3"/>
  <c r="O2330" i="3"/>
  <c r="O2326" i="3"/>
  <c r="O2322" i="3"/>
  <c r="O2318" i="3"/>
  <c r="O2314" i="3"/>
  <c r="O2310" i="3"/>
  <c r="O2306" i="3"/>
  <c r="O2302" i="3"/>
  <c r="O2298" i="3"/>
  <c r="O2294" i="3"/>
  <c r="O2290" i="3"/>
  <c r="O2286" i="3"/>
  <c r="O2282" i="3"/>
  <c r="O2278" i="3"/>
  <c r="O2274" i="3"/>
  <c r="O2267" i="3"/>
  <c r="O2265" i="3"/>
  <c r="O2261" i="3"/>
  <c r="O2258" i="3"/>
  <c r="O2254" i="3"/>
  <c r="O2250" i="3"/>
  <c r="O2246" i="3"/>
  <c r="O2242" i="3"/>
  <c r="O2238" i="3"/>
  <c r="O2234" i="3"/>
  <c r="O2230" i="3"/>
  <c r="O2226" i="3"/>
  <c r="O2222" i="3"/>
  <c r="O2218" i="3"/>
  <c r="O2214" i="3"/>
  <c r="O2210" i="3"/>
  <c r="O2206" i="3"/>
  <c r="O2202" i="3"/>
  <c r="O2198" i="3"/>
  <c r="O2194" i="3"/>
  <c r="O2190" i="3"/>
  <c r="O2186" i="3"/>
  <c r="O2182" i="3"/>
  <c r="O2178" i="3"/>
  <c r="O2174" i="3"/>
  <c r="O2170" i="3"/>
  <c r="O2166" i="3"/>
  <c r="O2162" i="3"/>
  <c r="O2158" i="3"/>
  <c r="O2154" i="3"/>
  <c r="O2150" i="3"/>
  <c r="O2146" i="3"/>
  <c r="O2142" i="3"/>
  <c r="O2138" i="3"/>
  <c r="O2134" i="3"/>
  <c r="O2130" i="3"/>
  <c r="O2126" i="3"/>
  <c r="O2122" i="3"/>
  <c r="O2118" i="3"/>
  <c r="O2114" i="3"/>
  <c r="O2110" i="3"/>
  <c r="O2106" i="3"/>
  <c r="O2102" i="3"/>
  <c r="O2098" i="3"/>
  <c r="O2094" i="3"/>
  <c r="O2090" i="3"/>
  <c r="O2086" i="3"/>
  <c r="O2082" i="3"/>
  <c r="O2078" i="3"/>
  <c r="O2074" i="3"/>
  <c r="O2069" i="3"/>
  <c r="O2066" i="3"/>
  <c r="O2062" i="3"/>
  <c r="O2058" i="3"/>
  <c r="O2054" i="3"/>
  <c r="O2050" i="3"/>
  <c r="O2046" i="3"/>
  <c r="O2042" i="3"/>
  <c r="O2038" i="3"/>
  <c r="O2034" i="3"/>
  <c r="O2030" i="3"/>
  <c r="O2026" i="3"/>
  <c r="O2022" i="3"/>
  <c r="O2018" i="3"/>
  <c r="O2014" i="3"/>
  <c r="O2010" i="3"/>
  <c r="O2006" i="3"/>
  <c r="O2002" i="3"/>
  <c r="O1998" i="3"/>
  <c r="O1994" i="3"/>
  <c r="O1990" i="3"/>
  <c r="O1986" i="3"/>
  <c r="O1982" i="3"/>
  <c r="O1978" i="3"/>
  <c r="O1974" i="3"/>
  <c r="O1970" i="3"/>
  <c r="O1966" i="3"/>
  <c r="O1962" i="3"/>
  <c r="O1958" i="3"/>
  <c r="O1954" i="3"/>
  <c r="O1950" i="3"/>
  <c r="O1946" i="3"/>
  <c r="O1942" i="3"/>
  <c r="O1938" i="3"/>
  <c r="O1934" i="3"/>
  <c r="O1930" i="3"/>
  <c r="O1926" i="3"/>
  <c r="O1922" i="3"/>
  <c r="O1918" i="3"/>
  <c r="O1914" i="3"/>
  <c r="O1910" i="3"/>
  <c r="O1906" i="3"/>
  <c r="O1902" i="3"/>
  <c r="O1898" i="3"/>
  <c r="O1894" i="3"/>
  <c r="O1890" i="3"/>
  <c r="O1886" i="3"/>
  <c r="O1882" i="3"/>
  <c r="O1878" i="3"/>
  <c r="O1874" i="3"/>
  <c r="O1870" i="3"/>
  <c r="O1866" i="3"/>
  <c r="O1862" i="3"/>
  <c r="O1858" i="3"/>
  <c r="O1854" i="3"/>
  <c r="O1850" i="3"/>
  <c r="O1846" i="3"/>
  <c r="O1842" i="3"/>
  <c r="O1838" i="3"/>
  <c r="O1829" i="3"/>
  <c r="O1828" i="3"/>
  <c r="O1833" i="3"/>
  <c r="O1822" i="3"/>
  <c r="O1818" i="3"/>
  <c r="O1814" i="3"/>
  <c r="O1810" i="3"/>
  <c r="O1806" i="3"/>
  <c r="O1802" i="3"/>
  <c r="O1798" i="3"/>
  <c r="O1794" i="3"/>
  <c r="O1790" i="3"/>
  <c r="O1786" i="3"/>
  <c r="O1782" i="3"/>
  <c r="O1778" i="3"/>
  <c r="O1774" i="3"/>
  <c r="O1770" i="3"/>
  <c r="O1766" i="3"/>
  <c r="O1762" i="3"/>
  <c r="O1758" i="3"/>
  <c r="O1754" i="3"/>
  <c r="O1750" i="3"/>
  <c r="O1746" i="3"/>
  <c r="O1742" i="3"/>
  <c r="O1738" i="3"/>
  <c r="O1734" i="3"/>
  <c r="O1730" i="3"/>
  <c r="O1726" i="3"/>
  <c r="O1722" i="3"/>
  <c r="O1718" i="3"/>
  <c r="O1714" i="3"/>
  <c r="O1710" i="3"/>
  <c r="O1706" i="3"/>
  <c r="O1702" i="3"/>
  <c r="O1698" i="3"/>
  <c r="O1694" i="3"/>
  <c r="O1690" i="3"/>
  <c r="O1686" i="3"/>
  <c r="O1682" i="3"/>
  <c r="O1678" i="3"/>
  <c r="O1674" i="3"/>
  <c r="O1670" i="3"/>
  <c r="O1666" i="3"/>
  <c r="O1662" i="3"/>
  <c r="O1658" i="3"/>
  <c r="O1654" i="3"/>
  <c r="O1650" i="3"/>
  <c r="O1646" i="3"/>
  <c r="O1642" i="3"/>
  <c r="O1638" i="3"/>
  <c r="O1634" i="3"/>
  <c r="O1630" i="3"/>
  <c r="O1626" i="3"/>
  <c r="O1622" i="3"/>
  <c r="O1618" i="3"/>
  <c r="O1614" i="3"/>
  <c r="O1610" i="3"/>
  <c r="O1606" i="3"/>
  <c r="O1602" i="3"/>
  <c r="O1598" i="3"/>
  <c r="O1594" i="3"/>
  <c r="O1590" i="3"/>
  <c r="O1586" i="3"/>
  <c r="O1582" i="3"/>
  <c r="O1578" i="3"/>
  <c r="O1574" i="3"/>
  <c r="O1570" i="3"/>
  <c r="O1566" i="3"/>
  <c r="O1562" i="3"/>
  <c r="O1558" i="3"/>
  <c r="O1554" i="3"/>
  <c r="O1550" i="3"/>
  <c r="O1546" i="3"/>
  <c r="O1542" i="3"/>
  <c r="O1538" i="3"/>
  <c r="O1534" i="3"/>
  <c r="O1530" i="3"/>
  <c r="O1526" i="3"/>
  <c r="O1522" i="3"/>
  <c r="O1518" i="3"/>
  <c r="O1514" i="3"/>
  <c r="O1510" i="3"/>
  <c r="O1506" i="3"/>
  <c r="O1502" i="3"/>
  <c r="O1498" i="3"/>
  <c r="O1494" i="3"/>
  <c r="O1490" i="3"/>
  <c r="O1486" i="3"/>
  <c r="O1482" i="3"/>
  <c r="O1478" i="3"/>
  <c r="O1474" i="3"/>
  <c r="O1470" i="3"/>
  <c r="O1466" i="3"/>
  <c r="O1462" i="3"/>
  <c r="O1458" i="3"/>
  <c r="O1454" i="3"/>
  <c r="O1450" i="3"/>
  <c r="O1446" i="3"/>
  <c r="O1442" i="3"/>
  <c r="O1438" i="3"/>
  <c r="O1434" i="3"/>
  <c r="O1430" i="3"/>
  <c r="O1426" i="3"/>
  <c r="O1422" i="3"/>
  <c r="O1418" i="3"/>
  <c r="O1414" i="3"/>
  <c r="O1410" i="3"/>
  <c r="O1406" i="3"/>
  <c r="O1402" i="3"/>
  <c r="O1398" i="3"/>
  <c r="O1394" i="3"/>
  <c r="O1390" i="3"/>
  <c r="O1386" i="3"/>
  <c r="O1382" i="3"/>
  <c r="O1378" i="3"/>
  <c r="O1374" i="3"/>
  <c r="O1370" i="3"/>
  <c r="O1366" i="3"/>
  <c r="O1362" i="3"/>
  <c r="O1358" i="3"/>
  <c r="O1354" i="3"/>
  <c r="O1350" i="3"/>
  <c r="O1346" i="3"/>
  <c r="O1342" i="3"/>
  <c r="O1338" i="3"/>
  <c r="O1334" i="3"/>
  <c r="O1330" i="3"/>
  <c r="O1326" i="3"/>
  <c r="O1322" i="3"/>
  <c r="O1318" i="3"/>
  <c r="O1314" i="3"/>
  <c r="O1310" i="3"/>
  <c r="O1306" i="3"/>
  <c r="O1302" i="3"/>
  <c r="O1298" i="3"/>
  <c r="O1294" i="3"/>
  <c r="O1290" i="3"/>
  <c r="O1286" i="3"/>
  <c r="O1282" i="3"/>
  <c r="O1278" i="3"/>
  <c r="O1274" i="3"/>
  <c r="O1270" i="3"/>
  <c r="O1266" i="3"/>
  <c r="O1262" i="3"/>
  <c r="O1258" i="3"/>
  <c r="O1254" i="3"/>
  <c r="O1250" i="3"/>
  <c r="O1244" i="3"/>
  <c r="O1242" i="3"/>
  <c r="O1238" i="3"/>
  <c r="O1234" i="3"/>
  <c r="O1230" i="3"/>
  <c r="O1226" i="3"/>
  <c r="O1222" i="3"/>
  <c r="O1218" i="3"/>
  <c r="O1214" i="3"/>
  <c r="O1210" i="3"/>
  <c r="O1206" i="3"/>
  <c r="O1202" i="3"/>
  <c r="O1201" i="3"/>
  <c r="O1167" i="3"/>
  <c r="O1147" i="3"/>
  <c r="O1115" i="3"/>
  <c r="O1103" i="3"/>
  <c r="O1083" i="3"/>
  <c r="O1071" i="3"/>
  <c r="O1059" i="3"/>
  <c r="O1039" i="3"/>
  <c r="O1027" i="3"/>
  <c r="O1019" i="3"/>
  <c r="O995" i="3"/>
  <c r="O987" i="3"/>
  <c r="O975" i="3"/>
  <c r="O955" i="3"/>
  <c r="O943" i="3"/>
  <c r="O931" i="3"/>
  <c r="O923" i="3"/>
  <c r="O911" i="3"/>
  <c r="O899" i="3"/>
  <c r="O891" i="3"/>
  <c r="O879" i="3"/>
  <c r="O867" i="3"/>
  <c r="O859" i="3"/>
  <c r="O847" i="3"/>
  <c r="O835" i="3"/>
  <c r="O827" i="3"/>
  <c r="O815" i="3"/>
  <c r="O803" i="3"/>
  <c r="O795" i="3"/>
  <c r="O783" i="3"/>
  <c r="O771" i="3"/>
  <c r="O763" i="3"/>
  <c r="O751" i="3"/>
  <c r="O739" i="3"/>
  <c r="O731" i="3"/>
  <c r="O719" i="3"/>
  <c r="O707" i="3"/>
  <c r="O699" i="3"/>
  <c r="O687" i="3"/>
  <c r="O675" i="3"/>
  <c r="O667" i="3"/>
  <c r="O655" i="3"/>
  <c r="O643" i="3"/>
  <c r="O635" i="3"/>
  <c r="O623" i="3"/>
  <c r="O611" i="3"/>
  <c r="O603" i="3"/>
  <c r="O591" i="3"/>
  <c r="O579" i="3"/>
  <c r="O571" i="3"/>
  <c r="O559" i="3"/>
  <c r="O547" i="3"/>
  <c r="O539" i="3"/>
  <c r="O527" i="3"/>
  <c r="O515" i="3"/>
  <c r="O505" i="3"/>
  <c r="O493" i="3"/>
  <c r="O481" i="3"/>
  <c r="O473" i="3"/>
  <c r="O461" i="3"/>
  <c r="O449" i="3"/>
  <c r="O441" i="3"/>
  <c r="O429" i="3"/>
  <c r="O417" i="3"/>
  <c r="O409" i="3"/>
  <c r="O397" i="3"/>
  <c r="O385" i="3"/>
  <c r="O377" i="3"/>
  <c r="O365" i="3"/>
  <c r="O353" i="3"/>
  <c r="O345" i="3"/>
  <c r="O333" i="3"/>
  <c r="O321" i="3"/>
  <c r="O313" i="3"/>
  <c r="O301" i="3"/>
  <c r="O289" i="3"/>
  <c r="O281" i="3"/>
  <c r="O269" i="3"/>
  <c r="O257" i="3"/>
  <c r="O249" i="3"/>
  <c r="O237" i="3"/>
  <c r="O225" i="3"/>
  <c r="O217" i="3"/>
  <c r="O205" i="3"/>
  <c r="O193" i="3"/>
  <c r="O185" i="3"/>
  <c r="O180" i="3"/>
  <c r="O176" i="3"/>
  <c r="O172" i="3"/>
  <c r="O168" i="3"/>
  <c r="O164" i="3"/>
  <c r="O160" i="3"/>
  <c r="O156" i="3"/>
  <c r="O152" i="3"/>
  <c r="O148" i="3"/>
  <c r="O144" i="3"/>
  <c r="O140" i="3"/>
  <c r="O136" i="3"/>
  <c r="O132" i="3"/>
  <c r="O128" i="3"/>
  <c r="O124" i="3"/>
  <c r="O120" i="3"/>
  <c r="O116" i="3"/>
  <c r="O112" i="3"/>
  <c r="O108" i="3"/>
  <c r="O104" i="3"/>
  <c r="O100" i="3"/>
  <c r="O96" i="3"/>
  <c r="O92" i="3"/>
  <c r="O88" i="3"/>
  <c r="O84" i="3"/>
  <c r="O80" i="3"/>
  <c r="O76" i="3"/>
  <c r="O72" i="3"/>
  <c r="O68" i="3"/>
  <c r="O64" i="3"/>
  <c r="O60" i="3"/>
  <c r="O56" i="3"/>
  <c r="O52" i="3"/>
  <c r="O48" i="3"/>
  <c r="O44" i="3"/>
  <c r="O40" i="3"/>
  <c r="O36" i="3"/>
  <c r="O32" i="3"/>
  <c r="O28" i="3"/>
  <c r="O24" i="3"/>
  <c r="O20" i="3"/>
  <c r="O16" i="3"/>
  <c r="O12" i="3"/>
  <c r="Q1291" i="2"/>
  <c r="Q1339" i="2"/>
  <c r="L904" i="2"/>
  <c r="L1181" i="2"/>
  <c r="L1209" i="2"/>
  <c r="L1215" i="2"/>
  <c r="L1355" i="2"/>
  <c r="L887" i="2"/>
  <c r="L888" i="2"/>
  <c r="L999" i="2"/>
  <c r="L1162" i="2"/>
  <c r="M1386" i="2"/>
  <c r="Q1223" i="2"/>
  <c r="O250" i="4"/>
  <c r="O254" i="4"/>
  <c r="O242" i="4"/>
  <c r="O262" i="4"/>
  <c r="O266" i="4"/>
  <c r="O225" i="4"/>
  <c r="O226" i="4"/>
  <c r="O229" i="4"/>
  <c r="O238" i="4"/>
  <c r="O246" i="4"/>
  <c r="O249" i="4"/>
  <c r="O261" i="4"/>
  <c r="O179" i="4"/>
  <c r="O203" i="4"/>
  <c r="O215" i="4"/>
  <c r="O243" i="4"/>
  <c r="O255" i="4"/>
  <c r="O223" i="4"/>
  <c r="O227" i="4"/>
  <c r="O235" i="4"/>
  <c r="O259" i="4"/>
  <c r="O187" i="4"/>
  <c r="O199" i="4"/>
  <c r="O207" i="4"/>
  <c r="O211" i="4"/>
  <c r="O247" i="4"/>
  <c r="O263" i="4"/>
  <c r="Q1266" i="2"/>
  <c r="Q1309" i="2"/>
  <c r="Q1304" i="2"/>
  <c r="O4547" i="3"/>
  <c r="O4548" i="3"/>
  <c r="Q1337" i="2"/>
  <c r="L1249" i="2"/>
  <c r="L923" i="2"/>
  <c r="L929" i="2"/>
  <c r="L930" i="2"/>
  <c r="L945" i="2"/>
  <c r="L979" i="2"/>
  <c r="L986" i="2"/>
  <c r="L1016" i="2"/>
  <c r="L1018" i="2"/>
  <c r="L1019" i="2"/>
  <c r="L1032" i="2"/>
  <c r="L1161" i="2"/>
  <c r="L1235" i="2"/>
  <c r="L1290" i="2"/>
  <c r="L1314" i="2"/>
  <c r="L1136" i="2"/>
  <c r="L857" i="2"/>
  <c r="M923" i="2"/>
  <c r="L933" i="2"/>
  <c r="L989" i="2"/>
  <c r="L1011" i="2"/>
  <c r="L1063" i="2"/>
  <c r="L1163" i="2"/>
  <c r="L1212" i="2"/>
  <c r="Q1298" i="2"/>
  <c r="Q1313" i="2"/>
  <c r="O4557" i="3"/>
  <c r="Q1269" i="2"/>
  <c r="Q1299" i="2"/>
  <c r="L934" i="2"/>
  <c r="L1038" i="2"/>
  <c r="L1042" i="2"/>
  <c r="L1113" i="2"/>
  <c r="L1128" i="2"/>
  <c r="L1130" i="2"/>
  <c r="L1139" i="2"/>
  <c r="L1141" i="2"/>
  <c r="L1144" i="2"/>
  <c r="L1172" i="2"/>
  <c r="L1188" i="2"/>
  <c r="L1227" i="2"/>
  <c r="L1237" i="2"/>
  <c r="L1240" i="2"/>
  <c r="L1264" i="2"/>
  <c r="L1292" i="2"/>
  <c r="L1348" i="2"/>
  <c r="L1349" i="2"/>
  <c r="L944" i="2"/>
  <c r="L1234" i="2"/>
  <c r="L1268" i="2"/>
  <c r="L1372" i="2"/>
  <c r="L1388" i="2"/>
  <c r="L905" i="2"/>
  <c r="M944" i="2"/>
  <c r="L962" i="2"/>
  <c r="L970" i="2"/>
  <c r="L971" i="2"/>
  <c r="L995" i="2"/>
  <c r="L997" i="2"/>
  <c r="L1070" i="2"/>
  <c r="L1115" i="2"/>
  <c r="L1119" i="2"/>
  <c r="L1121" i="2"/>
  <c r="L1123" i="2"/>
  <c r="L1125" i="2"/>
  <c r="L1134" i="2"/>
  <c r="L1169" i="2"/>
  <c r="L1193" i="2"/>
  <c r="L1198" i="2"/>
  <c r="L1199" i="2"/>
  <c r="L1210" i="2"/>
  <c r="L1211" i="2"/>
  <c r="L1221" i="2"/>
  <c r="O4558" i="3"/>
  <c r="O4559" i="3"/>
  <c r="M376" i="2"/>
  <c r="M388" i="2"/>
  <c r="L564" i="2"/>
  <c r="L1213" i="2"/>
  <c r="L1231" i="2"/>
  <c r="L1239" i="2"/>
  <c r="L1257" i="2"/>
  <c r="L1265" i="2"/>
  <c r="L1275" i="2"/>
  <c r="L1287" i="2"/>
  <c r="L1288" i="2"/>
  <c r="L1291" i="2"/>
  <c r="L1293" i="2"/>
  <c r="L1317" i="2"/>
  <c r="O4484" i="3"/>
  <c r="O4550" i="3"/>
  <c r="O4551" i="3"/>
  <c r="L872" i="2"/>
  <c r="M904" i="2"/>
  <c r="L926" i="2"/>
  <c r="L938" i="2"/>
  <c r="L939" i="2"/>
  <c r="L951" i="2"/>
  <c r="L965" i="2"/>
  <c r="L966" i="2"/>
  <c r="L1003" i="2"/>
  <c r="L1012" i="2"/>
  <c r="L1047" i="2"/>
  <c r="L1059" i="2"/>
  <c r="L1060" i="2"/>
  <c r="L1066" i="2"/>
  <c r="L1068" i="2"/>
  <c r="L1069" i="2"/>
  <c r="L1076" i="2"/>
  <c r="L1091" i="2"/>
  <c r="L1097" i="2"/>
  <c r="L1118" i="2"/>
  <c r="L1246" i="2"/>
  <c r="M1249" i="2"/>
  <c r="L1263" i="2"/>
  <c r="L1353" i="2"/>
  <c r="L1357" i="2"/>
  <c r="L1359" i="2"/>
  <c r="L1381" i="2"/>
  <c r="M1388" i="2"/>
  <c r="L858" i="2"/>
  <c r="L873" i="2"/>
  <c r="L913" i="2"/>
  <c r="L935" i="2"/>
  <c r="M978" i="2"/>
  <c r="L1147" i="2"/>
  <c r="L1152" i="2"/>
  <c r="L1318" i="2"/>
  <c r="L1395" i="2"/>
  <c r="L882" i="2"/>
  <c r="L943" i="2"/>
  <c r="L946" i="2"/>
  <c r="L947" i="2"/>
  <c r="L956" i="2"/>
  <c r="L967" i="2"/>
  <c r="L968" i="2"/>
  <c r="L985" i="2"/>
  <c r="L991" i="2"/>
  <c r="L1002" i="2"/>
  <c r="L1044" i="2"/>
  <c r="L1062" i="2"/>
  <c r="L1096" i="2"/>
  <c r="L1100" i="2"/>
  <c r="L1131" i="2"/>
  <c r="L1219" i="2"/>
  <c r="L1230" i="2"/>
  <c r="L1247" i="2"/>
  <c r="O267" i="4"/>
  <c r="O4554" i="3"/>
  <c r="O4555" i="3"/>
  <c r="O4556" i="3"/>
  <c r="Q1103" i="2"/>
  <c r="O4476" i="3"/>
  <c r="O4528" i="3"/>
  <c r="O4502" i="3"/>
  <c r="O4503" i="3"/>
  <c r="O4483" i="3"/>
  <c r="O4506" i="3"/>
  <c r="O4507" i="3"/>
  <c r="O4543" i="3"/>
  <c r="O4544" i="3"/>
  <c r="M506" i="2"/>
  <c r="M441" i="2"/>
  <c r="M497" i="2"/>
  <c r="M529" i="2"/>
  <c r="L867" i="2"/>
  <c r="M867" i="2"/>
  <c r="L1090" i="2"/>
  <c r="L1186" i="2"/>
  <c r="L1229" i="2"/>
  <c r="L1233" i="2"/>
  <c r="L1251" i="2"/>
  <c r="L1252" i="2"/>
  <c r="L1269" i="2"/>
  <c r="L1272" i="2"/>
  <c r="L1361" i="2"/>
  <c r="L1362" i="2"/>
  <c r="L1363" i="2"/>
  <c r="O4479" i="3"/>
  <c r="L1379" i="2"/>
  <c r="L1380" i="2"/>
  <c r="O4488" i="3"/>
  <c r="O4501" i="3"/>
  <c r="O4505" i="3"/>
  <c r="O4511" i="3"/>
  <c r="O4542" i="3"/>
  <c r="L854" i="2"/>
  <c r="L856" i="2"/>
  <c r="L860" i="2"/>
  <c r="L870" i="2"/>
  <c r="L871" i="2"/>
  <c r="L876" i="2"/>
  <c r="L892" i="2"/>
  <c r="L897" i="2"/>
  <c r="L899" i="2"/>
  <c r="L911" i="2"/>
  <c r="L915" i="2"/>
  <c r="L922" i="2"/>
  <c r="M926" i="2"/>
  <c r="M929" i="2"/>
  <c r="L940" i="2"/>
  <c r="L941" i="2"/>
  <c r="M945" i="2"/>
  <c r="M946" i="2"/>
  <c r="L948" i="2"/>
  <c r="L949" i="2"/>
  <c r="L952" i="2"/>
  <c r="L954" i="2"/>
  <c r="L957" i="2"/>
  <c r="M960" i="2"/>
  <c r="L963" i="2"/>
  <c r="M965" i="2"/>
  <c r="M970" i="2"/>
  <c r="L975" i="2"/>
  <c r="L976" i="2"/>
  <c r="L982" i="2"/>
  <c r="L990" i="2"/>
  <c r="L992" i="2"/>
  <c r="L1006" i="2"/>
  <c r="L1008" i="2"/>
  <c r="L1014" i="2"/>
  <c r="L1024" i="2"/>
  <c r="L1026" i="2"/>
  <c r="L1028" i="2"/>
  <c r="L1029" i="2"/>
  <c r="L1043" i="2"/>
  <c r="L1050" i="2"/>
  <c r="L1051" i="2"/>
  <c r="L1052" i="2"/>
  <c r="L1054" i="2"/>
  <c r="L1061" i="2"/>
  <c r="L1073" i="2"/>
  <c r="L1078" i="2"/>
  <c r="L1082" i="2"/>
  <c r="L1084" i="2"/>
  <c r="M1090" i="2"/>
  <c r="L1093" i="2"/>
  <c r="L1094" i="2"/>
  <c r="L1095" i="2"/>
  <c r="L1101" i="2"/>
  <c r="L1102" i="2"/>
  <c r="L1106" i="2"/>
  <c r="L1110" i="2"/>
  <c r="L1112" i="2"/>
  <c r="L1122" i="2"/>
  <c r="L1132" i="2"/>
  <c r="L1142" i="2"/>
  <c r="L1145" i="2"/>
  <c r="L1157" i="2"/>
  <c r="L1158" i="2"/>
  <c r="L1173" i="2"/>
  <c r="L1176" i="2"/>
  <c r="L1179" i="2"/>
  <c r="L1183" i="2"/>
  <c r="M1186" i="2"/>
  <c r="L1191" i="2"/>
  <c r="L1196" i="2"/>
  <c r="L1200" i="2"/>
  <c r="L1202" i="2"/>
  <c r="L1204" i="2"/>
  <c r="L1206" i="2"/>
  <c r="L1218" i="2"/>
  <c r="L1280" i="2"/>
  <c r="L1294" i="2"/>
  <c r="L1296" i="2"/>
  <c r="L1302" i="2"/>
  <c r="L1325" i="2"/>
  <c r="L1328" i="2"/>
  <c r="L1330" i="2"/>
  <c r="L1342" i="2"/>
  <c r="L1344" i="2"/>
  <c r="L1346" i="2"/>
  <c r="L1347" i="2"/>
  <c r="L1356" i="2"/>
  <c r="L1377" i="2"/>
  <c r="L1393" i="2"/>
  <c r="M416" i="2"/>
  <c r="M421" i="2"/>
  <c r="M820" i="2"/>
  <c r="M762" i="2"/>
  <c r="M826" i="2"/>
  <c r="L869" i="2"/>
  <c r="M869" i="2"/>
  <c r="L855" i="2"/>
  <c r="M855" i="2"/>
  <c r="L916" i="2"/>
  <c r="M930" i="2"/>
  <c r="M932" i="2"/>
  <c r="M975" i="2"/>
  <c r="M979" i="2"/>
  <c r="M1072" i="2"/>
  <c r="M997" i="2"/>
  <c r="L998" i="2"/>
  <c r="L1007" i="2"/>
  <c r="L1010" i="2"/>
  <c r="M1016" i="2"/>
  <c r="L1031" i="2"/>
  <c r="L1039" i="2"/>
  <c r="M1039" i="2"/>
  <c r="L1053" i="2"/>
  <c r="M1064" i="2"/>
  <c r="L1064" i="2"/>
  <c r="M1075" i="2"/>
  <c r="L1075" i="2"/>
  <c r="L1080" i="2"/>
  <c r="M1080" i="2"/>
  <c r="L862" i="2"/>
  <c r="L863" i="2"/>
  <c r="L865" i="2"/>
  <c r="M871" i="2"/>
  <c r="L877" i="2"/>
  <c r="L878" i="2"/>
  <c r="L889" i="2"/>
  <c r="L894" i="2"/>
  <c r="L896" i="2"/>
  <c r="M899" i="2"/>
  <c r="L900" i="2"/>
  <c r="L903" i="2"/>
  <c r="L912" i="2"/>
  <c r="L921" i="2"/>
  <c r="L942" i="2"/>
  <c r="M963" i="2"/>
  <c r="L964" i="2"/>
  <c r="M966" i="2"/>
  <c r="L969" i="2"/>
  <c r="L983" i="2"/>
  <c r="L996" i="2"/>
  <c r="L1000" i="2"/>
  <c r="M1010" i="2"/>
  <c r="M1024" i="2"/>
  <c r="L868" i="2"/>
  <c r="L883" i="2"/>
  <c r="L898" i="2"/>
  <c r="L902" i="2"/>
  <c r="L917" i="2"/>
  <c r="L924" i="2"/>
  <c r="L953" i="2"/>
  <c r="M976" i="2"/>
  <c r="L1001" i="2"/>
  <c r="M1006" i="2"/>
  <c r="M1014" i="2"/>
  <c r="L1017" i="2"/>
  <c r="M1017" i="2"/>
  <c r="L1034" i="2"/>
  <c r="M1036" i="2"/>
  <c r="L1036" i="2"/>
  <c r="L1046" i="2"/>
  <c r="M1046" i="2"/>
  <c r="M1056" i="2"/>
  <c r="L1056" i="2"/>
  <c r="L1077" i="2"/>
  <c r="L1079" i="2"/>
  <c r="M1079" i="2"/>
  <c r="L1015" i="2"/>
  <c r="L1027" i="2"/>
  <c r="L1030" i="2"/>
  <c r="L1033" i="2"/>
  <c r="L1037" i="2"/>
  <c r="L1041" i="2"/>
  <c r="L1045" i="2"/>
  <c r="L1071" i="2"/>
  <c r="L1083" i="2"/>
  <c r="L1098" i="2"/>
  <c r="M1106" i="2"/>
  <c r="L1105" i="2"/>
  <c r="L1107" i="2"/>
  <c r="L1108" i="2"/>
  <c r="L1120" i="2"/>
  <c r="L1124" i="2"/>
  <c r="L1127" i="2"/>
  <c r="L1137" i="2"/>
  <c r="L1146" i="2"/>
  <c r="L1148" i="2"/>
  <c r="L1149" i="2"/>
  <c r="L1150" i="2"/>
  <c r="L1154" i="2"/>
  <c r="M1165" i="2"/>
  <c r="M1173" i="2"/>
  <c r="L1174" i="2"/>
  <c r="M1181" i="2"/>
  <c r="L1184" i="2"/>
  <c r="M1188" i="2"/>
  <c r="L1189" i="2"/>
  <c r="L1190" i="2"/>
  <c r="M1191" i="2"/>
  <c r="M1193" i="2"/>
  <c r="L1194" i="2"/>
  <c r="M1196" i="2"/>
  <c r="L1197" i="2"/>
  <c r="M1200" i="2"/>
  <c r="L1205" i="2"/>
  <c r="L1207" i="2"/>
  <c r="L1214" i="2"/>
  <c r="L1216" i="2"/>
  <c r="L1232" i="2"/>
  <c r="M1284" i="2"/>
  <c r="L1284" i="2"/>
  <c r="L1320" i="2"/>
  <c r="M1321" i="2"/>
  <c r="L1321" i="2"/>
  <c r="L1326" i="2"/>
  <c r="M1332" i="2"/>
  <c r="L1332" i="2"/>
  <c r="M1339" i="2"/>
  <c r="L1339" i="2"/>
  <c r="L1340" i="2"/>
  <c r="M1369" i="2"/>
  <c r="L1369" i="2"/>
  <c r="P4509" i="3"/>
  <c r="O4509" i="3"/>
  <c r="P4524" i="3"/>
  <c r="M1390" i="2"/>
  <c r="L1390" i="2"/>
  <c r="P4546" i="3"/>
  <c r="L1217" i="2"/>
  <c r="L1220" i="2"/>
  <c r="L1222" i="2"/>
  <c r="L1223" i="2"/>
  <c r="M1239" i="2"/>
  <c r="L1241" i="2"/>
  <c r="M1247" i="2"/>
  <c r="L1256" i="2"/>
  <c r="L1271" i="2"/>
  <c r="M1271" i="2"/>
  <c r="L1281" i="2"/>
  <c r="M1308" i="2"/>
  <c r="L1308" i="2"/>
  <c r="M1311" i="2"/>
  <c r="L1311" i="2"/>
  <c r="L1313" i="2"/>
  <c r="M1093" i="2"/>
  <c r="M1094" i="2"/>
  <c r="L1104" i="2"/>
  <c r="L1114" i="2"/>
  <c r="L1117" i="2"/>
  <c r="L1126" i="2"/>
  <c r="L1135" i="2"/>
  <c r="L1138" i="2"/>
  <c r="L1160" i="2"/>
  <c r="L1167" i="2"/>
  <c r="L1195" i="2"/>
  <c r="M1323" i="2"/>
  <c r="L1323" i="2"/>
  <c r="M1336" i="2"/>
  <c r="L1336" i="2"/>
  <c r="M1365" i="2"/>
  <c r="L1365" i="2"/>
  <c r="M1371" i="2"/>
  <c r="L1371" i="2"/>
  <c r="M1383" i="2"/>
  <c r="L1383" i="2"/>
  <c r="P4530" i="3"/>
  <c r="O4530" i="3"/>
  <c r="M1391" i="2"/>
  <c r="L1391" i="2"/>
  <c r="L1049" i="2"/>
  <c r="L1058" i="2"/>
  <c r="L1065" i="2"/>
  <c r="L1067" i="2"/>
  <c r="M1082" i="2"/>
  <c r="L1085" i="2"/>
  <c r="L1103" i="2"/>
  <c r="L1109" i="2"/>
  <c r="L1116" i="2"/>
  <c r="M1130" i="2"/>
  <c r="L1133" i="2"/>
  <c r="M1142" i="2"/>
  <c r="L1153" i="2"/>
  <c r="L1164" i="2"/>
  <c r="L1166" i="2"/>
  <c r="L1170" i="2"/>
  <c r="L1171" i="2"/>
  <c r="L1175" i="2"/>
  <c r="L1182" i="2"/>
  <c r="L1192" i="2"/>
  <c r="L1295" i="2"/>
  <c r="M1295" i="2"/>
  <c r="L1303" i="2"/>
  <c r="M1305" i="2"/>
  <c r="L1305" i="2"/>
  <c r="L1306" i="2"/>
  <c r="M1307" i="2"/>
  <c r="L1307" i="2"/>
  <c r="M1309" i="2"/>
  <c r="L1309" i="2"/>
  <c r="M1352" i="2"/>
  <c r="L1352" i="2"/>
  <c r="M1367" i="2"/>
  <c r="L1367" i="2"/>
  <c r="P4474" i="3"/>
  <c r="O4474" i="3"/>
  <c r="P4478" i="3"/>
  <c r="O4478" i="3"/>
  <c r="L1224" i="2"/>
  <c r="L1226" i="2"/>
  <c r="L1228" i="2"/>
  <c r="L1245" i="2"/>
  <c r="L1260" i="2"/>
  <c r="L1274" i="2"/>
  <c r="L1278" i="2"/>
  <c r="M1281" i="2"/>
  <c r="L1289" i="2"/>
  <c r="L1297" i="2"/>
  <c r="M1302" i="2"/>
  <c r="M1303" i="2"/>
  <c r="L1304" i="2"/>
  <c r="M1306" i="2"/>
  <c r="M1313" i="2"/>
  <c r="M1320" i="2"/>
  <c r="M1325" i="2"/>
  <c r="M1326" i="2"/>
  <c r="L1331" i="2"/>
  <c r="L1338" i="2"/>
  <c r="M1340" i="2"/>
  <c r="L1366" i="2"/>
  <c r="L1370" i="2"/>
  <c r="O4489" i="3"/>
  <c r="L1382" i="2"/>
  <c r="O4512" i="3"/>
  <c r="L1285" i="2"/>
  <c r="L1299" i="2"/>
  <c r="L1315" i="2"/>
  <c r="L1358" i="2"/>
  <c r="O4475" i="3"/>
  <c r="O4510" i="3"/>
  <c r="L1286" i="2"/>
  <c r="L1301" i="2"/>
  <c r="L1316" i="2"/>
  <c r="L1319" i="2"/>
  <c r="L1327" i="2"/>
  <c r="L1333" i="2"/>
  <c r="L1341" i="2"/>
  <c r="L1373" i="2"/>
  <c r="O4473" i="3"/>
  <c r="O4477" i="3"/>
  <c r="O4504" i="3"/>
  <c r="O4508" i="3"/>
  <c r="O4523" i="3"/>
  <c r="O268" i="4"/>
  <c r="O4545" i="3"/>
  <c r="O4549" i="3"/>
  <c r="O269" i="4"/>
  <c r="O4560" i="3"/>
  <c r="M350" i="2"/>
  <c r="M538" i="2"/>
  <c r="M720" i="2"/>
  <c r="M740" i="2"/>
  <c r="M783" i="2"/>
  <c r="M829" i="2"/>
  <c r="M269" i="2"/>
  <c r="M576" i="2"/>
  <c r="M617" i="2"/>
  <c r="M245" i="2"/>
  <c r="M727" i="2"/>
  <c r="M351" i="2"/>
  <c r="M709" i="2"/>
  <c r="M738" i="2"/>
  <c r="M786" i="2"/>
  <c r="M744" i="2"/>
  <c r="M682" i="2"/>
  <c r="M702" i="2"/>
  <c r="M821" i="2"/>
  <c r="M595" i="2"/>
  <c r="M654" i="2"/>
  <c r="M676" i="2"/>
  <c r="M737" i="2"/>
  <c r="M909" i="2"/>
  <c r="L909" i="2"/>
  <c r="L928" i="2"/>
  <c r="M856" i="2"/>
  <c r="M872" i="2"/>
  <c r="L879" i="2"/>
  <c r="L891" i="2"/>
  <c r="M897" i="2"/>
  <c r="L908" i="2"/>
  <c r="M925" i="2"/>
  <c r="L925" i="2"/>
  <c r="M931" i="2"/>
  <c r="L931" i="2"/>
  <c r="M853" i="2"/>
  <c r="L864" i="2"/>
  <c r="L884" i="2"/>
  <c r="L890" i="2"/>
  <c r="L893" i="2"/>
  <c r="M900" i="2"/>
  <c r="M914" i="2"/>
  <c r="L914" i="2"/>
  <c r="L880" i="2"/>
  <c r="L885" i="2"/>
  <c r="M920" i="2"/>
  <c r="L920" i="2"/>
  <c r="L950" i="2"/>
  <c r="M951" i="2"/>
  <c r="M954" i="2"/>
  <c r="L959" i="2"/>
  <c r="M961" i="2"/>
  <c r="M967" i="2"/>
  <c r="L972" i="2"/>
  <c r="M977" i="2"/>
  <c r="L980" i="2"/>
  <c r="L981" i="2"/>
  <c r="L984" i="2"/>
  <c r="L987" i="2"/>
  <c r="L988" i="2"/>
  <c r="L993" i="2"/>
  <c r="M996" i="2"/>
  <c r="M1003" i="2"/>
  <c r="L1005" i="2"/>
  <c r="M1008" i="2"/>
  <c r="L1020" i="2"/>
  <c r="L1021" i="2"/>
  <c r="M1027" i="2"/>
  <c r="M1032" i="2"/>
  <c r="M1033" i="2"/>
  <c r="M1047" i="2"/>
  <c r="M1051" i="2"/>
  <c r="L1055" i="2"/>
  <c r="M1062" i="2"/>
  <c r="M1073" i="2"/>
  <c r="M1085" i="2"/>
  <c r="M1087" i="2"/>
  <c r="L1087" i="2"/>
  <c r="M956" i="2"/>
  <c r="M962" i="2"/>
  <c r="M1000" i="2"/>
  <c r="M1004" i="2"/>
  <c r="M1018" i="2"/>
  <c r="L1035" i="2"/>
  <c r="L1040" i="2"/>
  <c r="M1043" i="2"/>
  <c r="M1059" i="2"/>
  <c r="L1089" i="2"/>
  <c r="M1089" i="2"/>
  <c r="L1099" i="2"/>
  <c r="M1099" i="2"/>
  <c r="M1041" i="2"/>
  <c r="M1045" i="2"/>
  <c r="M1060" i="2"/>
  <c r="M1078" i="2"/>
  <c r="L1081" i="2"/>
  <c r="L1086" i="2"/>
  <c r="L1088" i="2"/>
  <c r="M1088" i="2"/>
  <c r="L1092" i="2"/>
  <c r="M1092" i="2"/>
  <c r="M1104" i="2"/>
  <c r="M1126" i="2"/>
  <c r="M1167" i="2"/>
  <c r="L1177" i="2"/>
  <c r="L1178" i="2"/>
  <c r="L1180" i="2"/>
  <c r="M1184" i="2"/>
  <c r="L1185" i="2"/>
  <c r="L1187" i="2"/>
  <c r="M1194" i="2"/>
  <c r="M1195" i="2"/>
  <c r="L1201" i="2"/>
  <c r="L1203" i="2"/>
  <c r="L1208" i="2"/>
  <c r="M1222" i="2"/>
  <c r="L1225" i="2"/>
  <c r="L1236" i="2"/>
  <c r="L1238" i="2"/>
  <c r="L1242" i="2"/>
  <c r="M1251" i="2"/>
  <c r="L1253" i="2"/>
  <c r="M1258" i="2"/>
  <c r="M1274" i="2"/>
  <c r="L1140" i="2"/>
  <c r="M1149" i="2"/>
  <c r="L1155" i="2"/>
  <c r="L1159" i="2"/>
  <c r="L1168" i="2"/>
  <c r="L1267" i="2"/>
  <c r="L1276" i="2"/>
  <c r="M1277" i="2"/>
  <c r="L1277" i="2"/>
  <c r="L1279" i="2"/>
  <c r="M1110" i="2"/>
  <c r="L1111" i="2"/>
  <c r="M1112" i="2"/>
  <c r="M1123" i="2"/>
  <c r="M1127" i="2"/>
  <c r="M1150" i="2"/>
  <c r="L1151" i="2"/>
  <c r="L1156" i="2"/>
  <c r="L1244" i="2"/>
  <c r="L1250" i="2"/>
  <c r="L1255" i="2"/>
  <c r="L1262" i="2"/>
  <c r="L1266" i="2"/>
  <c r="L1270" i="2"/>
  <c r="L1282" i="2"/>
  <c r="M1283" i="2"/>
  <c r="L1283" i="2"/>
  <c r="M1105" i="2"/>
  <c r="M1114" i="2"/>
  <c r="M1125" i="2"/>
  <c r="L1243" i="2"/>
  <c r="L1248" i="2"/>
  <c r="L1254" i="2"/>
  <c r="L1261" i="2"/>
  <c r="L1273" i="2"/>
  <c r="M1314" i="2"/>
  <c r="M1316" i="2"/>
  <c r="M1287" i="2"/>
  <c r="M1288" i="2"/>
  <c r="M1290" i="2"/>
  <c r="L1298" i="2"/>
  <c r="L1300" i="2"/>
  <c r="M1301" i="2"/>
  <c r="M1304" i="2"/>
  <c r="L1310" i="2"/>
  <c r="L1312" i="2"/>
  <c r="M1317" i="2"/>
  <c r="M1319" i="2"/>
  <c r="L1322" i="2"/>
  <c r="L1324" i="2"/>
  <c r="M1327" i="2"/>
  <c r="L1329" i="2"/>
  <c r="M1331" i="2"/>
  <c r="M1333" i="2"/>
  <c r="L1334" i="2"/>
  <c r="L1335" i="2"/>
  <c r="L1337" i="2"/>
  <c r="M1338" i="2"/>
  <c r="M1341" i="2"/>
  <c r="L1343" i="2"/>
  <c r="L1345" i="2"/>
  <c r="M1348" i="2"/>
  <c r="L1350" i="2"/>
  <c r="L1351" i="2"/>
  <c r="M1286" i="2"/>
  <c r="L1354" i="2"/>
  <c r="M1356" i="2"/>
  <c r="M1358" i="2"/>
  <c r="M1357" i="2"/>
  <c r="L1360" i="2"/>
  <c r="M1362" i="2"/>
  <c r="L1364" i="2"/>
  <c r="O4408" i="3"/>
  <c r="M1366" i="2"/>
  <c r="O4415" i="3"/>
  <c r="L1368" i="2"/>
  <c r="O4419" i="3"/>
  <c r="M1370" i="2"/>
  <c r="O4433" i="3"/>
  <c r="O4439" i="3"/>
  <c r="O4445" i="3"/>
  <c r="O4453" i="3"/>
  <c r="O4455" i="3"/>
  <c r="O4457" i="3"/>
  <c r="L1375" i="2"/>
  <c r="O4460" i="3"/>
  <c r="O4462" i="3"/>
  <c r="L1376" i="2"/>
  <c r="O4465" i="3"/>
  <c r="L1378" i="2"/>
  <c r="M1379" i="2"/>
  <c r="M1382" i="2"/>
  <c r="L1384" i="2"/>
  <c r="L1385" i="2"/>
  <c r="L1387" i="2"/>
  <c r="L1389" i="2"/>
  <c r="L1392" i="2"/>
  <c r="L1394" i="2"/>
  <c r="O4407" i="3"/>
  <c r="O4414" i="3"/>
  <c r="O4432" i="3"/>
  <c r="O4438" i="3"/>
  <c r="O4442" i="3"/>
  <c r="O4452" i="3"/>
  <c r="O4454" i="3"/>
  <c r="O4456" i="3"/>
  <c r="O4461" i="3"/>
  <c r="O4463" i="3"/>
  <c r="P4358" i="3"/>
  <c r="P4366" i="3"/>
  <c r="O4366" i="3"/>
  <c r="P4367" i="3"/>
  <c r="O4367" i="3"/>
  <c r="P4368" i="3"/>
  <c r="O4368" i="3"/>
  <c r="P4369" i="3"/>
  <c r="O4369" i="3"/>
  <c r="P4370" i="3"/>
  <c r="O4370" i="3"/>
  <c r="P4371" i="3"/>
  <c r="O4371" i="3"/>
  <c r="P4372" i="3"/>
  <c r="O4372" i="3"/>
  <c r="P4373" i="3"/>
  <c r="O4373" i="3"/>
  <c r="P4374" i="3"/>
  <c r="O4374" i="3"/>
  <c r="P4375" i="3"/>
  <c r="O4375" i="3"/>
  <c r="P4376" i="3"/>
  <c r="O4376" i="3"/>
  <c r="P4377" i="3"/>
  <c r="O4377" i="3"/>
  <c r="P4378" i="3"/>
  <c r="O4378" i="3"/>
  <c r="P4379" i="3"/>
  <c r="O4379" i="3"/>
  <c r="P4381" i="3"/>
  <c r="O4381" i="3"/>
  <c r="P4382" i="3"/>
  <c r="O4382" i="3"/>
  <c r="P4383" i="3"/>
  <c r="O4383" i="3"/>
  <c r="P4384" i="3"/>
  <c r="O4384" i="3"/>
  <c r="P4385" i="3"/>
  <c r="P4343" i="3"/>
  <c r="O4343" i="3"/>
  <c r="P4344" i="3"/>
  <c r="O4344" i="3"/>
  <c r="P4352" i="3"/>
  <c r="O4352" i="3"/>
  <c r="P4353" i="3"/>
  <c r="O4353" i="3"/>
  <c r="P4354" i="3"/>
  <c r="O4354" i="3"/>
  <c r="P4355" i="3"/>
  <c r="O4355" i="3"/>
  <c r="P4356" i="3"/>
  <c r="O4356" i="3"/>
  <c r="O4391" i="3"/>
  <c r="O4393" i="3"/>
  <c r="O4399" i="3"/>
  <c r="O4466" i="3"/>
  <c r="O4467" i="3"/>
  <c r="P4349" i="3"/>
  <c r="O4350" i="3"/>
  <c r="P4351" i="3"/>
  <c r="O4351" i="3"/>
  <c r="P4357" i="3"/>
  <c r="O4357" i="3"/>
  <c r="P4396" i="3"/>
  <c r="O4396" i="3"/>
  <c r="P4397" i="3"/>
  <c r="O4397" i="3"/>
  <c r="P4398" i="3"/>
  <c r="O4398" i="3"/>
  <c r="P4416" i="3"/>
  <c r="O4416" i="3"/>
  <c r="P4421" i="3"/>
  <c r="O4421" i="3"/>
  <c r="P4422" i="3"/>
  <c r="O4422" i="3"/>
  <c r="P4423" i="3"/>
  <c r="O4423" i="3"/>
  <c r="P4424" i="3"/>
  <c r="O4424" i="3"/>
  <c r="P4425" i="3"/>
  <c r="O4425" i="3"/>
  <c r="P4426" i="3"/>
  <c r="O4426" i="3"/>
  <c r="P4427" i="3"/>
  <c r="O4427" i="3"/>
  <c r="P4428" i="3"/>
  <c r="O4428" i="3"/>
  <c r="P4429" i="3"/>
  <c r="O4429" i="3"/>
  <c r="P4430" i="3"/>
  <c r="O4430" i="3"/>
  <c r="P4431" i="3"/>
  <c r="O4431" i="3"/>
  <c r="P4447" i="3"/>
  <c r="O4447" i="3"/>
  <c r="P4448" i="3"/>
  <c r="O4448" i="3"/>
  <c r="P4449" i="3"/>
  <c r="O4449" i="3"/>
  <c r="P4450" i="3"/>
  <c r="O4450" i="3"/>
  <c r="P4451" i="3"/>
  <c r="O4451" i="3"/>
  <c r="P4458" i="3"/>
  <c r="P4459" i="3"/>
  <c r="O4459" i="3"/>
  <c r="P4464" i="3"/>
  <c r="P4469" i="3"/>
  <c r="O4469" i="3"/>
  <c r="P4470" i="3"/>
  <c r="P4471" i="3"/>
  <c r="O4471" i="3"/>
  <c r="P4472" i="3"/>
  <c r="P4480" i="3"/>
  <c r="O4480" i="3"/>
  <c r="P4481" i="3"/>
  <c r="P4482" i="3"/>
  <c r="O4482" i="3"/>
  <c r="P4485" i="3"/>
  <c r="O4485" i="3"/>
  <c r="P4486" i="3"/>
  <c r="O4486" i="3"/>
  <c r="P4487" i="3"/>
  <c r="P4490" i="3"/>
  <c r="O4490" i="3"/>
  <c r="P4491" i="3"/>
  <c r="P4492" i="3"/>
  <c r="O4492" i="3"/>
  <c r="P4493" i="3"/>
  <c r="P4494" i="3"/>
  <c r="O4494" i="3"/>
  <c r="P4495" i="3"/>
  <c r="P4496" i="3"/>
  <c r="O4496" i="3"/>
  <c r="P4497" i="3"/>
  <c r="P4498" i="3"/>
  <c r="O4498" i="3"/>
  <c r="P4499" i="3"/>
  <c r="P4500" i="3"/>
  <c r="O4500" i="3"/>
  <c r="P4513" i="3"/>
  <c r="P4514" i="3"/>
  <c r="O4514" i="3"/>
  <c r="P4515" i="3"/>
  <c r="P4516" i="3"/>
  <c r="O4516" i="3"/>
  <c r="P4517" i="3"/>
  <c r="P4518" i="3"/>
  <c r="O4518" i="3"/>
  <c r="P4519" i="3"/>
  <c r="P4520" i="3"/>
  <c r="O4520" i="3"/>
  <c r="P4521" i="3"/>
  <c r="P4525" i="3"/>
  <c r="O4525" i="3"/>
  <c r="P4526" i="3"/>
  <c r="P4527" i="3"/>
  <c r="O4527" i="3"/>
  <c r="P4531" i="3"/>
  <c r="O4531" i="3"/>
  <c r="P4532" i="3"/>
  <c r="O4532" i="3"/>
  <c r="P4533" i="3"/>
  <c r="O4533" i="3"/>
  <c r="P4534" i="3"/>
  <c r="O4534" i="3"/>
  <c r="P4535" i="3"/>
  <c r="O4535" i="3"/>
  <c r="P4536" i="3"/>
  <c r="O4536" i="3"/>
  <c r="P4537" i="3"/>
  <c r="O4537" i="3"/>
  <c r="P4538" i="3"/>
  <c r="O4538" i="3"/>
  <c r="P4539" i="3"/>
  <c r="O4539" i="3"/>
  <c r="P4540" i="3"/>
  <c r="O4540" i="3"/>
  <c r="P4541" i="3"/>
  <c r="O4541" i="3"/>
  <c r="P4339" i="3"/>
  <c r="P4340" i="3"/>
  <c r="P4341" i="3"/>
  <c r="O4341" i="3"/>
  <c r="P4342" i="3"/>
  <c r="P4345" i="3"/>
  <c r="P4346" i="3"/>
  <c r="O4347" i="3"/>
  <c r="P4359" i="3"/>
  <c r="P4360" i="3"/>
  <c r="P4361" i="3"/>
  <c r="P4362" i="3"/>
  <c r="P4365" i="3"/>
  <c r="P4380" i="3"/>
  <c r="O4380" i="3"/>
  <c r="P4386" i="3"/>
  <c r="O4386" i="3"/>
  <c r="P4387" i="3"/>
  <c r="O4387" i="3"/>
  <c r="P4388" i="3"/>
  <c r="O4388" i="3"/>
  <c r="P4389" i="3"/>
  <c r="O4389" i="3"/>
  <c r="P4390" i="3"/>
  <c r="O4390" i="3"/>
  <c r="P4394" i="3"/>
  <c r="O4394" i="3"/>
  <c r="O4395" i="3"/>
  <c r="P4400" i="3"/>
  <c r="O4400" i="3"/>
  <c r="P4401" i="3"/>
  <c r="O4401" i="3"/>
  <c r="P4402" i="3"/>
  <c r="O4402" i="3"/>
  <c r="P4403" i="3"/>
  <c r="O4403" i="3"/>
  <c r="O4404" i="3"/>
  <c r="P4404" i="3"/>
  <c r="P4410" i="3"/>
  <c r="O4410" i="3"/>
  <c r="O4411" i="3"/>
  <c r="Q1379" i="2"/>
  <c r="Q1385" i="2"/>
  <c r="Q1387" i="2"/>
  <c r="Q1378" i="2"/>
  <c r="Q1356" i="2"/>
  <c r="Q1361" i="2"/>
  <c r="Q1364" i="2"/>
  <c r="Q1382" i="2"/>
  <c r="Q1388" i="2"/>
  <c r="Q1374" i="2"/>
  <c r="Q1383" i="2"/>
  <c r="Q1395" i="2"/>
  <c r="Q1368" i="2"/>
  <c r="Q1370" i="2"/>
  <c r="Q1394" i="2"/>
  <c r="Q1390" i="2"/>
  <c r="Q101" i="6" l="1"/>
  <c r="Q100" i="6"/>
  <c r="Q99" i="6"/>
  <c r="Q1190" i="2"/>
  <c r="Q98" i="6"/>
  <c r="Q97" i="6"/>
  <c r="Q96" i="6"/>
  <c r="Q1153" i="2"/>
  <c r="Q95" i="6"/>
  <c r="Q94" i="6"/>
  <c r="O257" i="4"/>
  <c r="L1506" i="2"/>
  <c r="L1488" i="2"/>
  <c r="L895" i="2"/>
  <c r="L901" i="2"/>
  <c r="L907" i="2"/>
  <c r="L768" i="2"/>
  <c r="L772" i="2"/>
  <c r="L774" i="2"/>
  <c r="L918" i="2"/>
  <c r="L919" i="2"/>
  <c r="L937" i="2"/>
  <c r="L955" i="2"/>
  <c r="L960" i="2"/>
  <c r="L961" i="2"/>
  <c r="L977" i="2"/>
  <c r="L978" i="2"/>
  <c r="L994" i="2"/>
  <c r="L1004" i="2"/>
  <c r="L1009" i="2"/>
  <c r="L1013" i="2"/>
  <c r="L1023" i="2"/>
  <c r="L1048" i="2"/>
  <c r="L1057" i="2"/>
  <c r="L1072" i="2"/>
  <c r="L1074" i="2"/>
  <c r="M615" i="2"/>
  <c r="L30" i="2"/>
  <c r="L67" i="2"/>
  <c r="Q93" i="6"/>
  <c r="L853" i="2"/>
  <c r="L861" i="2"/>
  <c r="L362" i="2"/>
  <c r="L719" i="2"/>
  <c r="L63" i="2"/>
  <c r="L71" i="2"/>
  <c r="L79" i="2"/>
  <c r="L103" i="2"/>
  <c r="L119" i="2"/>
  <c r="L747" i="2"/>
  <c r="L766" i="2"/>
  <c r="L767" i="2"/>
  <c r="L875" i="2"/>
  <c r="L927" i="2"/>
  <c r="L92" i="2"/>
  <c r="L250" i="2"/>
  <c r="L958" i="2"/>
  <c r="L906" i="2"/>
  <c r="L910" i="2"/>
  <c r="L151" i="2"/>
  <c r="L239" i="2"/>
  <c r="L247" i="2"/>
  <c r="L43" i="2"/>
  <c r="L35" i="2"/>
  <c r="L31" i="2"/>
  <c r="L29" i="2"/>
  <c r="O260" i="4"/>
  <c r="L516" i="2"/>
  <c r="L182" i="2"/>
  <c r="L1025" i="2"/>
  <c r="L1022" i="2"/>
  <c r="L886" i="2"/>
  <c r="L936" i="2"/>
  <c r="L310" i="2"/>
  <c r="L61" i="2"/>
  <c r="L69" i="2"/>
  <c r="L74" i="2"/>
  <c r="L122" i="2"/>
  <c r="L155" i="2"/>
  <c r="Q92" i="6"/>
  <c r="L354" i="2"/>
  <c r="L356" i="2"/>
  <c r="L321" i="2"/>
  <c r="L670" i="2"/>
  <c r="L246" i="2"/>
  <c r="L133" i="2"/>
  <c r="L238" i="2"/>
  <c r="L288" i="2"/>
  <c r="L461" i="2"/>
  <c r="L1411" i="2"/>
  <c r="L1423" i="2"/>
  <c r="L282" i="2"/>
  <c r="L25" i="2"/>
  <c r="L729" i="2"/>
  <c r="L370" i="2"/>
  <c r="L383" i="2"/>
  <c r="L338" i="2"/>
  <c r="L364" i="2"/>
  <c r="L305" i="2"/>
  <c r="L763" i="2"/>
  <c r="L145" i="2"/>
  <c r="L300" i="2"/>
  <c r="L302" i="2"/>
  <c r="L308" i="2"/>
  <c r="L139" i="2"/>
  <c r="M155" i="2"/>
  <c r="L163" i="2"/>
  <c r="L171" i="2"/>
  <c r="L283" i="2"/>
  <c r="L21" i="2"/>
  <c r="L15" i="2"/>
  <c r="L711" i="2"/>
  <c r="L845" i="2"/>
  <c r="L1420" i="2"/>
  <c r="M442" i="2"/>
  <c r="L442" i="2"/>
  <c r="M648" i="2"/>
  <c r="L648" i="2"/>
  <c r="M675" i="2"/>
  <c r="L675" i="2"/>
  <c r="L274" i="2"/>
  <c r="L458" i="2"/>
  <c r="M16" i="2"/>
  <c r="L545" i="2"/>
  <c r="L260" i="2"/>
  <c r="L674" i="2"/>
  <c r="L165" i="2"/>
  <c r="L105" i="2"/>
  <c r="L170" i="2"/>
  <c r="L181" i="2"/>
  <c r="L184" i="2"/>
  <c r="L189" i="2"/>
  <c r="L192" i="2"/>
  <c r="L194" i="2"/>
  <c r="M191" i="2"/>
  <c r="L191" i="2"/>
  <c r="L279" i="2"/>
  <c r="L428" i="2"/>
  <c r="L270" i="2"/>
  <c r="M303" i="2"/>
  <c r="L303" i="2"/>
  <c r="M380" i="2"/>
  <c r="L380" i="2"/>
  <c r="L262" i="2"/>
  <c r="M389" i="2"/>
  <c r="L389" i="2"/>
  <c r="M519" i="2"/>
  <c r="L519" i="2"/>
  <c r="M418" i="2"/>
  <c r="M600" i="2"/>
  <c r="L378" i="2"/>
  <c r="L390" i="2"/>
  <c r="L453" i="2"/>
  <c r="L96" i="2"/>
  <c r="L264" i="2"/>
  <c r="L269" i="2"/>
  <c r="L429" i="2"/>
  <c r="M429" i="2"/>
  <c r="M460" i="2"/>
  <c r="M461" i="2"/>
  <c r="L462" i="2"/>
  <c r="L463" i="2"/>
  <c r="L473" i="2"/>
  <c r="L471" i="2"/>
  <c r="L476" i="2"/>
  <c r="L479" i="2"/>
  <c r="L484" i="2"/>
  <c r="L488" i="2"/>
  <c r="M510" i="2"/>
  <c r="L739" i="2"/>
  <c r="M751" i="2"/>
  <c r="L751" i="2"/>
  <c r="L757" i="2"/>
  <c r="L57" i="2"/>
  <c r="L60" i="2"/>
  <c r="L62" i="2"/>
  <c r="L109" i="2"/>
  <c r="L148" i="2"/>
  <c r="L237" i="2"/>
  <c r="L240" i="2"/>
  <c r="L245" i="2"/>
  <c r="L167" i="2"/>
  <c r="L363" i="2"/>
  <c r="L371" i="2"/>
  <c r="L373" i="2"/>
  <c r="L374" i="2"/>
  <c r="L376" i="2"/>
  <c r="L382" i="2"/>
  <c r="L387" i="2"/>
  <c r="L431" i="2"/>
  <c r="L449" i="2"/>
  <c r="L451" i="2"/>
  <c r="L457" i="2"/>
  <c r="L468" i="2"/>
  <c r="L469" i="2"/>
  <c r="L486" i="2"/>
  <c r="L491" i="2"/>
  <c r="L496" i="2"/>
  <c r="L512" i="2"/>
  <c r="L1407" i="2"/>
  <c r="L1410" i="2"/>
  <c r="L1259" i="2"/>
  <c r="L1406" i="2"/>
  <c r="L1415" i="2"/>
  <c r="L1421" i="2"/>
  <c r="L1485" i="2"/>
  <c r="M467" i="2"/>
  <c r="L467" i="2"/>
  <c r="L481" i="2"/>
  <c r="M481" i="2"/>
  <c r="M758" i="2"/>
  <c r="M750" i="2"/>
  <c r="M323" i="2"/>
  <c r="M373" i="2"/>
  <c r="M640" i="2"/>
  <c r="M316" i="2"/>
  <c r="L307" i="2"/>
  <c r="L726" i="2"/>
  <c r="L568" i="2"/>
  <c r="M580" i="2"/>
  <c r="M722" i="2"/>
  <c r="L542" i="2"/>
  <c r="L228" i="2"/>
  <c r="L59" i="2"/>
  <c r="L85" i="2"/>
  <c r="L645" i="2"/>
  <c r="L86" i="2"/>
  <c r="L113" i="2"/>
  <c r="L107" i="2"/>
  <c r="L183" i="2"/>
  <c r="L199" i="2"/>
  <c r="L46" i="2"/>
  <c r="L402" i="2"/>
  <c r="L406" i="2"/>
  <c r="L427" i="2"/>
  <c r="L437" i="2"/>
  <c r="L438" i="2"/>
  <c r="L477" i="2"/>
  <c r="L514" i="2"/>
  <c r="L535" i="2"/>
  <c r="L536" i="2"/>
  <c r="L539" i="2"/>
  <c r="L540" i="2"/>
  <c r="L559" i="2"/>
  <c r="L561" i="2"/>
  <c r="M801" i="2"/>
  <c r="L218" i="2"/>
  <c r="L202" i="2"/>
  <c r="L394" i="2"/>
  <c r="L465" i="2"/>
  <c r="L24" i="2"/>
  <c r="L203" i="2"/>
  <c r="M99" i="2"/>
  <c r="L99" i="2"/>
  <c r="L395" i="2"/>
  <c r="L665" i="2"/>
  <c r="M627" i="2"/>
  <c r="L528" i="2"/>
  <c r="L432" i="2"/>
  <c r="L14" i="2"/>
  <c r="L254" i="2"/>
  <c r="M43" i="2"/>
  <c r="L225" i="2"/>
  <c r="L304" i="2"/>
  <c r="L309" i="2"/>
  <c r="L127" i="2"/>
  <c r="M319" i="2"/>
  <c r="L319" i="2"/>
  <c r="L334" i="2"/>
  <c r="L355" i="2"/>
  <c r="L404" i="2"/>
  <c r="L571" i="2"/>
  <c r="L572" i="2"/>
  <c r="L574" i="2"/>
  <c r="L576" i="2"/>
  <c r="L577" i="2"/>
  <c r="L594" i="2"/>
  <c r="L602" i="2"/>
  <c r="L613" i="2"/>
  <c r="L614" i="2"/>
  <c r="L662" i="2"/>
  <c r="L663" i="2"/>
  <c r="M749" i="2"/>
  <c r="L749" i="2"/>
  <c r="L88" i="2"/>
  <c r="L140" i="2"/>
  <c r="L157" i="2"/>
  <c r="L160" i="2"/>
  <c r="L162" i="2"/>
  <c r="L173" i="2"/>
  <c r="L176" i="2"/>
  <c r="L198" i="2"/>
  <c r="L226" i="2"/>
  <c r="L249" i="2"/>
  <c r="L277" i="2"/>
  <c r="L281" i="2"/>
  <c r="L284" i="2"/>
  <c r="L292" i="2"/>
  <c r="L135" i="2"/>
  <c r="L143" i="2"/>
  <c r="L195" i="2"/>
  <c r="L227" i="2"/>
  <c r="L45" i="2"/>
  <c r="L39" i="2"/>
  <c r="L28" i="2"/>
  <c r="L315" i="2"/>
  <c r="L327" i="2"/>
  <c r="L329" i="2"/>
  <c r="L366" i="2"/>
  <c r="L368" i="2"/>
  <c r="L377" i="2"/>
  <c r="L388" i="2"/>
  <c r="L393" i="2"/>
  <c r="L405" i="2"/>
  <c r="L408" i="2"/>
  <c r="L558" i="2"/>
  <c r="L562" i="2"/>
  <c r="L566" i="2"/>
  <c r="L569" i="2"/>
  <c r="L570" i="2"/>
  <c r="L575" i="2"/>
  <c r="L578" i="2"/>
  <c r="L583" i="2"/>
  <c r="L585" i="2"/>
  <c r="L610" i="2"/>
  <c r="L625" i="2"/>
  <c r="L654" i="2"/>
  <c r="L667" i="2"/>
  <c r="L676" i="2"/>
  <c r="L731" i="2"/>
  <c r="L736" i="2"/>
  <c r="L745" i="2"/>
  <c r="L842" i="2"/>
  <c r="L846" i="2"/>
  <c r="L1396" i="2"/>
  <c r="M1406" i="2"/>
  <c r="M1407" i="2"/>
  <c r="L1448" i="2"/>
  <c r="L1450" i="2"/>
  <c r="L1452" i="2"/>
  <c r="L1453" i="2"/>
  <c r="L1456" i="2"/>
  <c r="L1483" i="2"/>
  <c r="L1487" i="2"/>
  <c r="M773" i="2"/>
  <c r="L773" i="2"/>
  <c r="L778" i="2"/>
  <c r="L796" i="2"/>
  <c r="L728" i="2"/>
  <c r="L804" i="2"/>
  <c r="L52" i="2"/>
  <c r="L215" i="2"/>
  <c r="L311" i="2"/>
  <c r="M700" i="2"/>
  <c r="L618" i="2"/>
  <c r="M836" i="2"/>
  <c r="M76" i="2"/>
  <c r="L76" i="2"/>
  <c r="M78" i="2"/>
  <c r="L78" i="2"/>
  <c r="M214" i="2"/>
  <c r="L214" i="2"/>
  <c r="L252" i="2"/>
  <c r="M252" i="2"/>
  <c r="M280" i="2"/>
  <c r="L280" i="2"/>
  <c r="M34" i="2"/>
  <c r="L34" i="2"/>
  <c r="M11" i="2"/>
  <c r="L11" i="2"/>
  <c r="L548" i="2"/>
  <c r="M553" i="2"/>
  <c r="L553" i="2"/>
  <c r="L557" i="2"/>
  <c r="M557" i="2"/>
  <c r="M565" i="2"/>
  <c r="L565" i="2"/>
  <c r="L720" i="2"/>
  <c r="L829" i="2"/>
  <c r="L832" i="2"/>
  <c r="M256" i="2"/>
  <c r="L256" i="2"/>
  <c r="M258" i="2"/>
  <c r="L258" i="2"/>
  <c r="M325" i="2"/>
  <c r="L325" i="2"/>
  <c r="L715" i="2"/>
  <c r="M715" i="2"/>
  <c r="L830" i="2"/>
  <c r="M830" i="2"/>
  <c r="L843" i="2"/>
  <c r="M843" i="2"/>
  <c r="M139" i="2"/>
  <c r="M200" i="2"/>
  <c r="L200" i="2"/>
  <c r="L248" i="2"/>
  <c r="M248" i="2"/>
  <c r="M296" i="2"/>
  <c r="L296" i="2"/>
  <c r="M331" i="2"/>
  <c r="L331" i="2"/>
  <c r="M417" i="2"/>
  <c r="L417" i="2"/>
  <c r="L685" i="2"/>
  <c r="M685" i="2"/>
  <c r="M753" i="2"/>
  <c r="L825" i="2"/>
  <c r="L743" i="2"/>
  <c r="M158" i="2"/>
  <c r="L158" i="2"/>
  <c r="M164" i="2"/>
  <c r="L164" i="2"/>
  <c r="M290" i="2"/>
  <c r="L290" i="2"/>
  <c r="M298" i="2"/>
  <c r="L298" i="2"/>
  <c r="M430" i="2"/>
  <c r="L430" i="2"/>
  <c r="L480" i="2"/>
  <c r="M480" i="2"/>
  <c r="L522" i="2"/>
  <c r="M522" i="2"/>
  <c r="M531" i="2"/>
  <c r="L531" i="2"/>
  <c r="M632" i="2"/>
  <c r="L632" i="2"/>
  <c r="M634" i="2"/>
  <c r="L634" i="2"/>
  <c r="L641" i="2"/>
  <c r="M641" i="2"/>
  <c r="L650" i="2"/>
  <c r="M650" i="2"/>
  <c r="L688" i="2"/>
  <c r="M688" i="2"/>
  <c r="M692" i="2"/>
  <c r="L692" i="2"/>
  <c r="L701" i="2"/>
  <c r="M701" i="2"/>
  <c r="M761" i="2"/>
  <c r="L761" i="2"/>
  <c r="M782" i="2"/>
  <c r="L782" i="2"/>
  <c r="M814" i="2"/>
  <c r="L814" i="2"/>
  <c r="L813" i="2"/>
  <c r="M638" i="2"/>
  <c r="M239" i="2"/>
  <c r="L748" i="2"/>
  <c r="M733" i="2"/>
  <c r="L293" i="2"/>
  <c r="M247" i="2"/>
  <c r="L827" i="2"/>
  <c r="L494" i="2"/>
  <c r="L831" i="2"/>
  <c r="L690" i="2"/>
  <c r="L847" i="2"/>
  <c r="M82" i="2"/>
  <c r="L82" i="2"/>
  <c r="L244" i="2"/>
  <c r="M244" i="2"/>
  <c r="M268" i="2"/>
  <c r="L268" i="2"/>
  <c r="M278" i="2"/>
  <c r="L278" i="2"/>
  <c r="L275" i="2"/>
  <c r="M275" i="2"/>
  <c r="M299" i="2"/>
  <c r="L299" i="2"/>
  <c r="M20" i="2"/>
  <c r="L20" i="2"/>
  <c r="L18" i="2"/>
  <c r="M18" i="2"/>
  <c r="L12" i="2"/>
  <c r="M12" i="2"/>
  <c r="L330" i="2"/>
  <c r="M330" i="2"/>
  <c r="L441" i="2"/>
  <c r="M466" i="2"/>
  <c r="L466" i="2"/>
  <c r="L534" i="2"/>
  <c r="M534" i="2"/>
  <c r="L586" i="2"/>
  <c r="M586" i="2"/>
  <c r="L593" i="2"/>
  <c r="M593" i="2"/>
  <c r="L606" i="2"/>
  <c r="M606" i="2"/>
  <c r="M54" i="2"/>
  <c r="L54" i="2"/>
  <c r="M231" i="2"/>
  <c r="L231" i="2"/>
  <c r="M698" i="2"/>
  <c r="L698" i="2"/>
  <c r="M708" i="2"/>
  <c r="L708" i="2"/>
  <c r="M724" i="2"/>
  <c r="L724" i="2"/>
  <c r="M754" i="2"/>
  <c r="L754" i="2"/>
  <c r="L816" i="2"/>
  <c r="M816" i="2"/>
  <c r="L68" i="2"/>
  <c r="L70" i="2"/>
  <c r="L73" i="2"/>
  <c r="M89" i="2"/>
  <c r="L89" i="2"/>
  <c r="L177" i="2"/>
  <c r="L197" i="2"/>
  <c r="L212" i="2"/>
  <c r="L217" i="2"/>
  <c r="L47" i="2"/>
  <c r="L33" i="2"/>
  <c r="L436" i="2"/>
  <c r="M470" i="2"/>
  <c r="L470" i="2"/>
  <c r="L478" i="2"/>
  <c r="M608" i="2"/>
  <c r="L608" i="2"/>
  <c r="L655" i="2"/>
  <c r="L678" i="2"/>
  <c r="L721" i="2"/>
  <c r="L128" i="2"/>
  <c r="L175" i="2"/>
  <c r="L689" i="2"/>
  <c r="M667" i="2"/>
  <c r="L794" i="2"/>
  <c r="M721" i="2"/>
  <c r="L446" i="2"/>
  <c r="L317" i="2"/>
  <c r="L80" i="2"/>
  <c r="L138" i="2"/>
  <c r="M204" i="2"/>
  <c r="L204" i="2"/>
  <c r="L209" i="2"/>
  <c r="L229" i="2"/>
  <c r="L241" i="2"/>
  <c r="L265" i="2"/>
  <c r="L332" i="2"/>
  <c r="M379" i="2"/>
  <c r="L379" i="2"/>
  <c r="L410" i="2"/>
  <c r="L435" i="2"/>
  <c r="L444" i="2"/>
  <c r="L497" i="2"/>
  <c r="L533" i="2"/>
  <c r="L538" i="2"/>
  <c r="L541" i="2"/>
  <c r="L582" i="2"/>
  <c r="L100" i="2"/>
  <c r="L112" i="2"/>
  <c r="L124" i="2"/>
  <c r="L146" i="2"/>
  <c r="L149" i="2"/>
  <c r="L166" i="2"/>
  <c r="L272" i="2"/>
  <c r="L115" i="2"/>
  <c r="L211" i="2"/>
  <c r="L38" i="2"/>
  <c r="L36" i="2"/>
  <c r="L336" i="2"/>
  <c r="L342" i="2"/>
  <c r="L447" i="2"/>
  <c r="L483" i="2"/>
  <c r="L485" i="2"/>
  <c r="L495" i="2"/>
  <c r="L498" i="2"/>
  <c r="L506" i="2"/>
  <c r="L611" i="2"/>
  <c r="L621" i="2"/>
  <c r="L628" i="2"/>
  <c r="L639" i="2"/>
  <c r="L687" i="2"/>
  <c r="L1401" i="2"/>
  <c r="L1408" i="2"/>
  <c r="L1412" i="2"/>
  <c r="L1413" i="2"/>
  <c r="L1436" i="2"/>
  <c r="L1457" i="2"/>
  <c r="L1458" i="2"/>
  <c r="L1474" i="2"/>
  <c r="L1479" i="2"/>
  <c r="L1490" i="2"/>
  <c r="L1491" i="2"/>
  <c r="L1495" i="2"/>
  <c r="L1496" i="2"/>
  <c r="L1129" i="2"/>
  <c r="M1396" i="2"/>
  <c r="L1498" i="2"/>
  <c r="L1501" i="2"/>
  <c r="L1143" i="2"/>
  <c r="L1400" i="2"/>
  <c r="M1410" i="2"/>
  <c r="M1420" i="2"/>
  <c r="L1428" i="2"/>
  <c r="L1440" i="2"/>
  <c r="L1442" i="2"/>
  <c r="L1447" i="2"/>
  <c r="L1464" i="2"/>
  <c r="L1489" i="2"/>
  <c r="L1497" i="2"/>
  <c r="L205" i="2"/>
  <c r="L222" i="2"/>
  <c r="L230" i="2"/>
  <c r="L289" i="2"/>
  <c r="L44" i="2"/>
  <c r="L26" i="2"/>
  <c r="L318" i="2"/>
  <c r="L320" i="2"/>
  <c r="L344" i="2"/>
  <c r="L345" i="2"/>
  <c r="L413" i="2"/>
  <c r="L415" i="2"/>
  <c r="L445" i="2"/>
  <c r="L521" i="2"/>
  <c r="L590" i="2"/>
  <c r="L717" i="2"/>
  <c r="L723" i="2"/>
  <c r="L746" i="2"/>
  <c r="L762" i="2"/>
  <c r="L874" i="2"/>
  <c r="Q91" i="6"/>
  <c r="Q90" i="6"/>
  <c r="Q1148" i="2"/>
  <c r="Q89" i="6"/>
  <c r="Q88" i="6"/>
  <c r="Q1271" i="2"/>
  <c r="Q1294" i="2"/>
  <c r="Q1359" i="2"/>
  <c r="Q87" i="6"/>
  <c r="O4337" i="3"/>
  <c r="O4335" i="3"/>
  <c r="O4333" i="3"/>
  <c r="O4331" i="3"/>
  <c r="O4329" i="3"/>
  <c r="O4327" i="3"/>
  <c r="O4325" i="3"/>
  <c r="O4323" i="3"/>
  <c r="O4321" i="3"/>
  <c r="O4319" i="3"/>
  <c r="O4317" i="3"/>
  <c r="O4315" i="3"/>
  <c r="O4313" i="3"/>
  <c r="O4311" i="3"/>
  <c r="O4309" i="3"/>
  <c r="O4307" i="3"/>
  <c r="O4305" i="3"/>
  <c r="O4303" i="3"/>
  <c r="O4301" i="3"/>
  <c r="O4299" i="3"/>
  <c r="O4297" i="3"/>
  <c r="O4295" i="3"/>
  <c r="O4293" i="3"/>
  <c r="O4291" i="3"/>
  <c r="O4289" i="3"/>
  <c r="O4287" i="3"/>
  <c r="O4285" i="3"/>
  <c r="O4283" i="3"/>
  <c r="O4281" i="3"/>
  <c r="O4279" i="3"/>
  <c r="O4277" i="3"/>
  <c r="O4275" i="3"/>
  <c r="O4273" i="3"/>
  <c r="O4271" i="3"/>
  <c r="O4269" i="3"/>
  <c r="O4267" i="3"/>
  <c r="O4265" i="3"/>
  <c r="O4263" i="3"/>
  <c r="O4261" i="3"/>
  <c r="O4259" i="3"/>
  <c r="O4257" i="3"/>
  <c r="O4253" i="3"/>
  <c r="O4251" i="3"/>
  <c r="O4249" i="3"/>
  <c r="O4247" i="3"/>
  <c r="O4245" i="3"/>
  <c r="O4243" i="3"/>
  <c r="O4241" i="3"/>
  <c r="O4239" i="3"/>
  <c r="O4237" i="3"/>
  <c r="O4235" i="3"/>
  <c r="O4233" i="3"/>
  <c r="O4231" i="3"/>
  <c r="O4229" i="3"/>
  <c r="O4227" i="3"/>
  <c r="O4225" i="3"/>
  <c r="O4223" i="3"/>
  <c r="O4221" i="3"/>
  <c r="O4219" i="3"/>
  <c r="O4217" i="3"/>
  <c r="O4215" i="3"/>
  <c r="O4213" i="3"/>
  <c r="O4211" i="3"/>
  <c r="O4209" i="3"/>
  <c r="O4207" i="3"/>
  <c r="O4205" i="3"/>
  <c r="O4203" i="3"/>
  <c r="O4201" i="3"/>
  <c r="O4199" i="3"/>
  <c r="O4187" i="3"/>
  <c r="O4164" i="3"/>
  <c r="O4196" i="3"/>
  <c r="O4194" i="3"/>
  <c r="O4192" i="3"/>
  <c r="O4190" i="3"/>
  <c r="O4188" i="3"/>
  <c r="O4184" i="3"/>
  <c r="O4182" i="3"/>
  <c r="O4180" i="3"/>
  <c r="O4176" i="3"/>
  <c r="O4174" i="3"/>
  <c r="O4172" i="3"/>
  <c r="O4170" i="3"/>
  <c r="O4168" i="3"/>
  <c r="O4166" i="3"/>
  <c r="O4163" i="3"/>
  <c r="O4161" i="3"/>
  <c r="O4159" i="3"/>
  <c r="O4157" i="3"/>
  <c r="O4155" i="3"/>
  <c r="O4153" i="3"/>
  <c r="O4151" i="3"/>
  <c r="O4149" i="3"/>
  <c r="O4147" i="3"/>
  <c r="O4145" i="3"/>
  <c r="O4143" i="3"/>
  <c r="O4141" i="3"/>
  <c r="O4139" i="3"/>
  <c r="O4137" i="3"/>
  <c r="O4135" i="3"/>
  <c r="O4133" i="3"/>
  <c r="O4131" i="3"/>
  <c r="O4129" i="3"/>
  <c r="O4127" i="3"/>
  <c r="O4125" i="3"/>
  <c r="O4123" i="3"/>
  <c r="O4121" i="3"/>
  <c r="O4119" i="3"/>
  <c r="O4117" i="3"/>
  <c r="O4115" i="3"/>
  <c r="O4113" i="3"/>
  <c r="O4111" i="3"/>
  <c r="O4109" i="3"/>
  <c r="O4107" i="3"/>
  <c r="O4105" i="3"/>
  <c r="O4103" i="3"/>
  <c r="O4101" i="3"/>
  <c r="O4099" i="3"/>
  <c r="O4097" i="3"/>
  <c r="O4095" i="3"/>
  <c r="O4093" i="3"/>
  <c r="O4091" i="3"/>
  <c r="O4087" i="3"/>
  <c r="O4085" i="3"/>
  <c r="O4083" i="3"/>
  <c r="O4081" i="3"/>
  <c r="O4079" i="3"/>
  <c r="O4077" i="3"/>
  <c r="O4075" i="3"/>
  <c r="O4073" i="3"/>
  <c r="O4071" i="3"/>
  <c r="O4069" i="3"/>
  <c r="O4067" i="3"/>
  <c r="O4065" i="3"/>
  <c r="O4063" i="3"/>
  <c r="O4061" i="3"/>
  <c r="O4059" i="3"/>
  <c r="O4057" i="3"/>
  <c r="O4055" i="3"/>
  <c r="O4053" i="3"/>
  <c r="O4051" i="3"/>
  <c r="O4049" i="3"/>
  <c r="O4047" i="3"/>
  <c r="O4045" i="3"/>
  <c r="O4043" i="3"/>
  <c r="O4041" i="3"/>
  <c r="O4039" i="3"/>
  <c r="O4037" i="3"/>
  <c r="O4035" i="3"/>
  <c r="O4033" i="3"/>
  <c r="O4031" i="3"/>
  <c r="O4029" i="3"/>
  <c r="O4025" i="3"/>
  <c r="O4023" i="3"/>
  <c r="O4021" i="3"/>
  <c r="O4018" i="3"/>
  <c r="O4017" i="3"/>
  <c r="O4015" i="3"/>
  <c r="O4013" i="3"/>
  <c r="O4011" i="3"/>
  <c r="O4007" i="3"/>
  <c r="O4005" i="3"/>
  <c r="O4003" i="3"/>
  <c r="O4001" i="3"/>
  <c r="O3999" i="3"/>
  <c r="O3997" i="3"/>
  <c r="O3995" i="3"/>
  <c r="O3993" i="3"/>
  <c r="O3991" i="3"/>
  <c r="O3989" i="3"/>
  <c r="O3987" i="3"/>
  <c r="O3985" i="3"/>
  <c r="O3983" i="3"/>
  <c r="O3981" i="3"/>
  <c r="O3979" i="3"/>
  <c r="O3977" i="3"/>
  <c r="O3975" i="3"/>
  <c r="O3973" i="3"/>
  <c r="O3971" i="3"/>
  <c r="O3969" i="3"/>
  <c r="O3967" i="3"/>
  <c r="O3965" i="3"/>
  <c r="O3963" i="3"/>
  <c r="O3961" i="3"/>
  <c r="O3957" i="3"/>
  <c r="O3955" i="3"/>
  <c r="O3953" i="3"/>
  <c r="O3951" i="3"/>
  <c r="O3949" i="3"/>
  <c r="O3947" i="3"/>
  <c r="O3945" i="3"/>
  <c r="O3943" i="3"/>
  <c r="O3941" i="3"/>
  <c r="O3939" i="3"/>
  <c r="O3937" i="3"/>
  <c r="O3935" i="3"/>
  <c r="O3933" i="3"/>
  <c r="O3931" i="3"/>
  <c r="O3929" i="3"/>
  <c r="O3927" i="3"/>
  <c r="O3925" i="3"/>
  <c r="O3923" i="3"/>
  <c r="O3921" i="3"/>
  <c r="O3919" i="3"/>
  <c r="O3917" i="3"/>
  <c r="O3915" i="3"/>
  <c r="O3913" i="3"/>
  <c r="O3911" i="3"/>
  <c r="O3909" i="3"/>
  <c r="O3907" i="3"/>
  <c r="O3905" i="3"/>
  <c r="O3903" i="3"/>
  <c r="O3901" i="3"/>
  <c r="O3899" i="3"/>
  <c r="O3897" i="3"/>
  <c r="O3895" i="3"/>
  <c r="O3893" i="3"/>
  <c r="O3891" i="3"/>
  <c r="O3889" i="3"/>
  <c r="O3887" i="3"/>
  <c r="O3885" i="3"/>
  <c r="O3883" i="3"/>
  <c r="O3881" i="3"/>
  <c r="O3879" i="3"/>
  <c r="O3877" i="3"/>
  <c r="O3875" i="3"/>
  <c r="O3873" i="3"/>
  <c r="O3871" i="3"/>
  <c r="O3869" i="3"/>
  <c r="O3865" i="3"/>
  <c r="O3863" i="3"/>
  <c r="O3861" i="3"/>
  <c r="O3859" i="3"/>
  <c r="O3857" i="3"/>
  <c r="O3855" i="3"/>
  <c r="O3853" i="3"/>
  <c r="O3845" i="3"/>
  <c r="O3850" i="3"/>
  <c r="O3848" i="3"/>
  <c r="O3846" i="3"/>
  <c r="O3843" i="3"/>
  <c r="O3841" i="3"/>
  <c r="O3839" i="3"/>
  <c r="O3837" i="3"/>
  <c r="O3835" i="3"/>
  <c r="O3833" i="3"/>
  <c r="O3831" i="3"/>
  <c r="O3829" i="3"/>
  <c r="O3827" i="3"/>
  <c r="O3825" i="3"/>
  <c r="O3821" i="3"/>
  <c r="O3819" i="3"/>
  <c r="O3817" i="3"/>
  <c r="O3815" i="3"/>
  <c r="O3813" i="3"/>
  <c r="O3811" i="3"/>
  <c r="O3809" i="3"/>
  <c r="O3807" i="3"/>
  <c r="O3805" i="3"/>
  <c r="O3803" i="3"/>
  <c r="O3801" i="3"/>
  <c r="O3799" i="3"/>
  <c r="O3797" i="3"/>
  <c r="O3795" i="3"/>
  <c r="O3793" i="3"/>
  <c r="O3791" i="3"/>
  <c r="O3789" i="3"/>
  <c r="O3787" i="3"/>
  <c r="O3785" i="3"/>
  <c r="O3783" i="3"/>
  <c r="O3781" i="3"/>
  <c r="O3779" i="3"/>
  <c r="O3777" i="3"/>
  <c r="O3773" i="3"/>
  <c r="O3771" i="3"/>
  <c r="O3769" i="3"/>
  <c r="O3767" i="3"/>
  <c r="O3765" i="3"/>
  <c r="O3763" i="3"/>
  <c r="O3761" i="3"/>
  <c r="O3759" i="3"/>
  <c r="O3757" i="3"/>
  <c r="O3755" i="3"/>
  <c r="O3753" i="3"/>
  <c r="O3751" i="3"/>
  <c r="O3749" i="3"/>
  <c r="O3747" i="3"/>
  <c r="O3745" i="3"/>
  <c r="O3743" i="3"/>
  <c r="O3741" i="3"/>
  <c r="O3739" i="3"/>
  <c r="O3737" i="3"/>
  <c r="O3735" i="3"/>
  <c r="O3733" i="3"/>
  <c r="O3731" i="3"/>
  <c r="O3729" i="3"/>
  <c r="O3726" i="3"/>
  <c r="O3725" i="3"/>
  <c r="O3723" i="3"/>
  <c r="O3721" i="3"/>
  <c r="O3719" i="3"/>
  <c r="O3717" i="3"/>
  <c r="O3715" i="3"/>
  <c r="O3713" i="3"/>
  <c r="O3711" i="3"/>
  <c r="O3709" i="3"/>
  <c r="O3707" i="3"/>
  <c r="O3705" i="3"/>
  <c r="O3703" i="3"/>
  <c r="O3701" i="3"/>
  <c r="O3699" i="3"/>
  <c r="O3697" i="3"/>
  <c r="O3695" i="3"/>
  <c r="O3693" i="3"/>
  <c r="O3691" i="3"/>
  <c r="O3689" i="3"/>
  <c r="O3687" i="3"/>
  <c r="O3685" i="3"/>
  <c r="O3683" i="3"/>
  <c r="O3681" i="3"/>
  <c r="O3679" i="3"/>
  <c r="O3677" i="3"/>
  <c r="O3673" i="3"/>
  <c r="O3671" i="3"/>
  <c r="O3669" i="3"/>
  <c r="O3667" i="3"/>
  <c r="O3665" i="3"/>
  <c r="O3663" i="3"/>
  <c r="O3661" i="3"/>
  <c r="O3659" i="3"/>
  <c r="O3657" i="3"/>
  <c r="O3655" i="3"/>
  <c r="O3653" i="3"/>
  <c r="O3651" i="3"/>
  <c r="O3649" i="3"/>
  <c r="O3647" i="3"/>
  <c r="O3645" i="3"/>
  <c r="O3643" i="3"/>
  <c r="O3641" i="3"/>
  <c r="O3639" i="3"/>
  <c r="O3635" i="3"/>
  <c r="O3633" i="3"/>
  <c r="O3631" i="3"/>
  <c r="O3629" i="3"/>
  <c r="O3627" i="3"/>
  <c r="O3625" i="3"/>
  <c r="O3623" i="3"/>
  <c r="O3621" i="3"/>
  <c r="O3619" i="3"/>
  <c r="O3617" i="3"/>
  <c r="O3615" i="3"/>
  <c r="O3613" i="3"/>
  <c r="O3611" i="3"/>
  <c r="O3609" i="3"/>
  <c r="O3607" i="3"/>
  <c r="O3605" i="3"/>
  <c r="O3603" i="3"/>
  <c r="O3601" i="3"/>
  <c r="O3599" i="3"/>
  <c r="O3597" i="3"/>
  <c r="O3595" i="3"/>
  <c r="O3593" i="3"/>
  <c r="O3591" i="3"/>
  <c r="O3589" i="3"/>
  <c r="O3587" i="3"/>
  <c r="O3585" i="3"/>
  <c r="O3583" i="3"/>
  <c r="O3581" i="3"/>
  <c r="O3579" i="3"/>
  <c r="O3577" i="3"/>
  <c r="O3575" i="3"/>
  <c r="O3573" i="3"/>
  <c r="O3571" i="3"/>
  <c r="O3569" i="3"/>
  <c r="O3567" i="3"/>
  <c r="O3565" i="3"/>
  <c r="O3563" i="3"/>
  <c r="O3561" i="3"/>
  <c r="O3559" i="3"/>
  <c r="O3557" i="3"/>
  <c r="O3555" i="3"/>
  <c r="O3553" i="3"/>
  <c r="O3551" i="3"/>
  <c r="O3549" i="3"/>
  <c r="O3547" i="3"/>
  <c r="O3543" i="3"/>
  <c r="O3541" i="3"/>
  <c r="O3539" i="3"/>
  <c r="O3537" i="3"/>
  <c r="O3535" i="3"/>
  <c r="O3533" i="3"/>
  <c r="O3531" i="3"/>
  <c r="O3529" i="3"/>
  <c r="O3527" i="3"/>
  <c r="O3525" i="3"/>
  <c r="O3523" i="3"/>
  <c r="O3521" i="3"/>
  <c r="O3519" i="3"/>
  <c r="O3517" i="3"/>
  <c r="O3515" i="3"/>
  <c r="O3513" i="3"/>
  <c r="O3509" i="3"/>
  <c r="O3507" i="3"/>
  <c r="O3505" i="3"/>
  <c r="O3503" i="3"/>
  <c r="O3501" i="3"/>
  <c r="O3499" i="3"/>
  <c r="O3497" i="3"/>
  <c r="O3495" i="3"/>
  <c r="O3493" i="3"/>
  <c r="O3491" i="3"/>
  <c r="O3489" i="3"/>
  <c r="O3487" i="3"/>
  <c r="O3485" i="3"/>
  <c r="O3483" i="3"/>
  <c r="O3481" i="3"/>
  <c r="O3479" i="3"/>
  <c r="O3477" i="3"/>
  <c r="O3475" i="3"/>
  <c r="O3473" i="3"/>
  <c r="O3471" i="3"/>
  <c r="O3469" i="3"/>
  <c r="O3467" i="3"/>
  <c r="O3465" i="3"/>
  <c r="O3463" i="3"/>
  <c r="O3461" i="3"/>
  <c r="O3459" i="3"/>
  <c r="O3457" i="3"/>
  <c r="O3455" i="3"/>
  <c r="O3453" i="3"/>
  <c r="O3451" i="3"/>
  <c r="O3449" i="3"/>
  <c r="O3447" i="3"/>
  <c r="O3445" i="3"/>
  <c r="O3443" i="3"/>
  <c r="O3441" i="3"/>
  <c r="O3439" i="3"/>
  <c r="O3437" i="3"/>
  <c r="O3435" i="3"/>
  <c r="O3433" i="3"/>
  <c r="O3431" i="3"/>
  <c r="O3429" i="3"/>
  <c r="O3427" i="3"/>
  <c r="O3425" i="3"/>
  <c r="O3423" i="3"/>
  <c r="O3421" i="3"/>
  <c r="O3419" i="3"/>
  <c r="O3417" i="3"/>
  <c r="O3415" i="3"/>
  <c r="O3413" i="3"/>
  <c r="O3411" i="3"/>
  <c r="O3409" i="3"/>
  <c r="O3407" i="3"/>
  <c r="O3405" i="3"/>
  <c r="O3403" i="3"/>
  <c r="O3401" i="3"/>
  <c r="O3399" i="3"/>
  <c r="O3397" i="3"/>
  <c r="O3395" i="3"/>
  <c r="O3393" i="3"/>
  <c r="O3391" i="3"/>
  <c r="O3389" i="3"/>
  <c r="O3387" i="3"/>
  <c r="O3385" i="3"/>
  <c r="O3383" i="3"/>
  <c r="O3379" i="3"/>
  <c r="O3377" i="3"/>
  <c r="O3375" i="3"/>
  <c r="O3373" i="3"/>
  <c r="O3371" i="3"/>
  <c r="O3369" i="3"/>
  <c r="O3367" i="3"/>
  <c r="O3365" i="3"/>
  <c r="O3363" i="3"/>
  <c r="O3361" i="3"/>
  <c r="O3359" i="3"/>
  <c r="O3357" i="3"/>
  <c r="O3355" i="3"/>
  <c r="O3353" i="3"/>
  <c r="O3351" i="3"/>
  <c r="O3349" i="3"/>
  <c r="O3345" i="3"/>
  <c r="O3341" i="3"/>
  <c r="O3339" i="3"/>
  <c r="O3337" i="3"/>
  <c r="O3335" i="3"/>
  <c r="O3333" i="3"/>
  <c r="O3331" i="3"/>
  <c r="O3329" i="3"/>
  <c r="O3327" i="3"/>
  <c r="O3325" i="3"/>
  <c r="O3323" i="3"/>
  <c r="O3321" i="3"/>
  <c r="O3319" i="3"/>
  <c r="O3317" i="3"/>
  <c r="O3315" i="3"/>
  <c r="O3313" i="3"/>
  <c r="O3311" i="3"/>
  <c r="O3309" i="3"/>
  <c r="O3307" i="3"/>
  <c r="O3305" i="3"/>
  <c r="O3303" i="3"/>
  <c r="O3301" i="3"/>
  <c r="O3299" i="3"/>
  <c r="O3297" i="3"/>
  <c r="O3295" i="3"/>
  <c r="O3293" i="3"/>
  <c r="O3291" i="3"/>
  <c r="O3289" i="3"/>
  <c r="O3287" i="3"/>
  <c r="O3285" i="3"/>
  <c r="O3283" i="3"/>
  <c r="O3281" i="3"/>
  <c r="O3279" i="3"/>
  <c r="O3277" i="3"/>
  <c r="O3275" i="3"/>
  <c r="O3273" i="3"/>
  <c r="O3271" i="3"/>
  <c r="O3269" i="3"/>
  <c r="O3267" i="3"/>
  <c r="O3265" i="3"/>
  <c r="O3263" i="3"/>
  <c r="O3261" i="3"/>
  <c r="O3259" i="3"/>
  <c r="O3257" i="3"/>
  <c r="O3255" i="3"/>
  <c r="O3251" i="3"/>
  <c r="O3249" i="3"/>
  <c r="O3247" i="3"/>
  <c r="O3245" i="3"/>
  <c r="O3243" i="3"/>
  <c r="O3241" i="3"/>
  <c r="O3239" i="3"/>
  <c r="O3237" i="3"/>
  <c r="O3235" i="3"/>
  <c r="O3233" i="3"/>
  <c r="O3231" i="3"/>
  <c r="O3229" i="3"/>
  <c r="O3227" i="3"/>
  <c r="O3225" i="3"/>
  <c r="O3223" i="3"/>
  <c r="O3221" i="3"/>
  <c r="O3219" i="3"/>
  <c r="O3217" i="3"/>
  <c r="O3215" i="3"/>
  <c r="O3213" i="3"/>
  <c r="O3211" i="3"/>
  <c r="O3209" i="3"/>
  <c r="O3207" i="3"/>
  <c r="O3205" i="3"/>
  <c r="O3203" i="3"/>
  <c r="O3201" i="3"/>
  <c r="O3199" i="3"/>
  <c r="O3197" i="3"/>
  <c r="O3195" i="3"/>
  <c r="O3193" i="3"/>
  <c r="O3191" i="3"/>
  <c r="O3189" i="3"/>
  <c r="O3187" i="3"/>
  <c r="O3185" i="3"/>
  <c r="O3183" i="3"/>
  <c r="O3181" i="3"/>
  <c r="O3179" i="3"/>
  <c r="O3177" i="3"/>
  <c r="O3173" i="3"/>
  <c r="O3171" i="3"/>
  <c r="O3169" i="3"/>
  <c r="O3167" i="3"/>
  <c r="O3165" i="3"/>
  <c r="O3163" i="3"/>
  <c r="O3161" i="3"/>
  <c r="O3159" i="3"/>
  <c r="O3157" i="3"/>
  <c r="O3153" i="3"/>
  <c r="O3151" i="3"/>
  <c r="O3149" i="3"/>
  <c r="O3147" i="3"/>
  <c r="O3145" i="3"/>
  <c r="O3143" i="3"/>
  <c r="O3141" i="3"/>
  <c r="O3139" i="3"/>
  <c r="O3137" i="3"/>
  <c r="O3135" i="3"/>
  <c r="O3133" i="3"/>
  <c r="O3131" i="3"/>
  <c r="O3129" i="3"/>
  <c r="O3127" i="3"/>
  <c r="O3125" i="3"/>
  <c r="O3123" i="3"/>
  <c r="O3121" i="3"/>
  <c r="O3119" i="3"/>
  <c r="O3117" i="3"/>
  <c r="O3115" i="3"/>
  <c r="O3113" i="3"/>
  <c r="O3111" i="3"/>
  <c r="O3109" i="3"/>
  <c r="O3107" i="3"/>
  <c r="O3105" i="3"/>
  <c r="O3103" i="3"/>
  <c r="O3101" i="3"/>
  <c r="O3099" i="3"/>
  <c r="O3097" i="3"/>
  <c r="O3095" i="3"/>
  <c r="O3093" i="3"/>
  <c r="O3091" i="3"/>
  <c r="O3089" i="3"/>
  <c r="O3087" i="3"/>
  <c r="O3085" i="3"/>
  <c r="O3083" i="3"/>
  <c r="O3081" i="3"/>
  <c r="O3079" i="3"/>
  <c r="O3077" i="3"/>
  <c r="O3075" i="3"/>
  <c r="O3073" i="3"/>
  <c r="O3071" i="3"/>
  <c r="O3069" i="3"/>
  <c r="O3067" i="3"/>
  <c r="O3065" i="3"/>
  <c r="O3063" i="3"/>
  <c r="O3061" i="3"/>
  <c r="O3059" i="3"/>
  <c r="O3055" i="3"/>
  <c r="O3053" i="3"/>
  <c r="O3051" i="3"/>
  <c r="O3049" i="3"/>
  <c r="O3047" i="3"/>
  <c r="O3045" i="3"/>
  <c r="O3043" i="3"/>
  <c r="O3041" i="3"/>
  <c r="O3039" i="3"/>
  <c r="O3037" i="3"/>
  <c r="O3035" i="3"/>
  <c r="O3033" i="3"/>
  <c r="O3031" i="3"/>
  <c r="O3029" i="3"/>
  <c r="O3027" i="3"/>
  <c r="O3025" i="3"/>
  <c r="O3023" i="3"/>
  <c r="O3021" i="3"/>
  <c r="O3019" i="3"/>
  <c r="O3017" i="3"/>
  <c r="O3015" i="3"/>
  <c r="O3013" i="3"/>
  <c r="O3011" i="3"/>
  <c r="O3009" i="3"/>
  <c r="O3007" i="3"/>
  <c r="O3005" i="3"/>
  <c r="O3003" i="3"/>
  <c r="O3001" i="3"/>
  <c r="O2999" i="3"/>
  <c r="O2997" i="3"/>
  <c r="O2993" i="3"/>
  <c r="O2991" i="3"/>
  <c r="O2989" i="3"/>
  <c r="O2987" i="3"/>
  <c r="O2985" i="3"/>
  <c r="O2983" i="3"/>
  <c r="O2981" i="3"/>
  <c r="O2979" i="3"/>
  <c r="O2975" i="3"/>
  <c r="O2973" i="3"/>
  <c r="O2971" i="3"/>
  <c r="O2967" i="3"/>
  <c r="O2965" i="3"/>
  <c r="O2963" i="3"/>
  <c r="O2961" i="3"/>
  <c r="O2959" i="3"/>
  <c r="O2957" i="3"/>
  <c r="O2955" i="3"/>
  <c r="O2953" i="3"/>
  <c r="O2951" i="3"/>
  <c r="O2949" i="3"/>
  <c r="O2947" i="3"/>
  <c r="O2945" i="3"/>
  <c r="O2943" i="3"/>
  <c r="O2941" i="3"/>
  <c r="O2939" i="3"/>
  <c r="O2937" i="3"/>
  <c r="O2935" i="3"/>
  <c r="O2933" i="3"/>
  <c r="O2931" i="3"/>
  <c r="O2929" i="3"/>
  <c r="O2925" i="3"/>
  <c r="O2923" i="3"/>
  <c r="O2921" i="3"/>
  <c r="O2919" i="3"/>
  <c r="O2917" i="3"/>
  <c r="O2915" i="3"/>
  <c r="O2913" i="3"/>
  <c r="O2911" i="3"/>
  <c r="O2909" i="3"/>
  <c r="O2907" i="3"/>
  <c r="O2905" i="3"/>
  <c r="O2903" i="3"/>
  <c r="O2901" i="3"/>
  <c r="O2899" i="3"/>
  <c r="O2897" i="3"/>
  <c r="O2895" i="3"/>
  <c r="O2893" i="3"/>
  <c r="O2891" i="3"/>
  <c r="O2889" i="3"/>
  <c r="O2887" i="3"/>
  <c r="O2885" i="3"/>
  <c r="O2883" i="3"/>
  <c r="O2881" i="3"/>
  <c r="O2879" i="3"/>
  <c r="O2877" i="3"/>
  <c r="O2875" i="3"/>
  <c r="O2873" i="3"/>
  <c r="O2871" i="3"/>
  <c r="O2869" i="3"/>
  <c r="O2867" i="3"/>
  <c r="O2865" i="3"/>
  <c r="O2863" i="3"/>
  <c r="O2861" i="3"/>
  <c r="O2859" i="3"/>
  <c r="O2857" i="3"/>
  <c r="O2855" i="3"/>
  <c r="O2853" i="3"/>
  <c r="O2851" i="3"/>
  <c r="O2849" i="3"/>
  <c r="O2847" i="3"/>
  <c r="O2845" i="3"/>
  <c r="O2843" i="3"/>
  <c r="O2841" i="3"/>
  <c r="O2839" i="3"/>
  <c r="O2837" i="3"/>
  <c r="O2833" i="3"/>
  <c r="O2831" i="3"/>
  <c r="O2829" i="3"/>
  <c r="O2827" i="3"/>
  <c r="O2825" i="3"/>
  <c r="O2823" i="3"/>
  <c r="O2821" i="3"/>
  <c r="O2819" i="3"/>
  <c r="O2817" i="3"/>
  <c r="O2816" i="3"/>
  <c r="O2814" i="3"/>
  <c r="O2812" i="3"/>
  <c r="O2809" i="3"/>
  <c r="O2807" i="3"/>
  <c r="O2805" i="3"/>
  <c r="O2803" i="3"/>
  <c r="O2801" i="3"/>
  <c r="O2799" i="3"/>
  <c r="O2798" i="3"/>
  <c r="O2796" i="3"/>
  <c r="O2793" i="3"/>
  <c r="O2791" i="3"/>
  <c r="O2789" i="3"/>
  <c r="O2787" i="3"/>
  <c r="O2785" i="3"/>
  <c r="O2783" i="3"/>
  <c r="O2781" i="3"/>
  <c r="O2779" i="3"/>
  <c r="O2777" i="3"/>
  <c r="O2775" i="3"/>
  <c r="O2773" i="3"/>
  <c r="O2771" i="3"/>
  <c r="O2769" i="3"/>
  <c r="O2767" i="3"/>
  <c r="O2765" i="3"/>
  <c r="O2763" i="3"/>
  <c r="O2761" i="3"/>
  <c r="O2759" i="3"/>
  <c r="O2757" i="3"/>
  <c r="O2755" i="3"/>
  <c r="O2753" i="3"/>
  <c r="O2751" i="3"/>
  <c r="O2749" i="3"/>
  <c r="O2747" i="3"/>
  <c r="O2745" i="3"/>
  <c r="O2743" i="3"/>
  <c r="O2739" i="3"/>
  <c r="O2737" i="3"/>
  <c r="O2735" i="3"/>
  <c r="O2733" i="3"/>
  <c r="O2731" i="3"/>
  <c r="O2729" i="3"/>
  <c r="O2727" i="3"/>
  <c r="O2725" i="3"/>
  <c r="O2723" i="3"/>
  <c r="O2721" i="3"/>
  <c r="O2719" i="3"/>
  <c r="O2717" i="3"/>
  <c r="O2715" i="3"/>
  <c r="O2713" i="3"/>
  <c r="O2711" i="3"/>
  <c r="O2709" i="3"/>
  <c r="O2707" i="3"/>
  <c r="O2705" i="3"/>
  <c r="O2703" i="3"/>
  <c r="O2701" i="3"/>
  <c r="O2699" i="3"/>
  <c r="O2697" i="3"/>
  <c r="O2695" i="3"/>
  <c r="O2693" i="3"/>
  <c r="O2691" i="3"/>
  <c r="O2689" i="3"/>
  <c r="O2687" i="3"/>
  <c r="O2685" i="3"/>
  <c r="O2683" i="3"/>
  <c r="O2681" i="3"/>
  <c r="O2679" i="3"/>
  <c r="O2677" i="3"/>
  <c r="O2675" i="3"/>
  <c r="O2673" i="3"/>
  <c r="O2671" i="3"/>
  <c r="O2669" i="3"/>
  <c r="O2667" i="3"/>
  <c r="O2665" i="3"/>
  <c r="O2663" i="3"/>
  <c r="O2661" i="3"/>
  <c r="O2659" i="3"/>
  <c r="O2657" i="3"/>
  <c r="O2655" i="3"/>
  <c r="O2653" i="3"/>
  <c r="O2651" i="3"/>
  <c r="O2649" i="3"/>
  <c r="O2647" i="3"/>
  <c r="O2645" i="3"/>
  <c r="O2641" i="3"/>
  <c r="O2639" i="3"/>
  <c r="O2636" i="3"/>
  <c r="O2634" i="3"/>
  <c r="O2633" i="3"/>
  <c r="O2631" i="3"/>
  <c r="O2629" i="3"/>
  <c r="O2627" i="3"/>
  <c r="O2625" i="3"/>
  <c r="O2623" i="3"/>
  <c r="O2621" i="3"/>
  <c r="O2617" i="3"/>
  <c r="O2618" i="3"/>
  <c r="O2615" i="3"/>
  <c r="O2613" i="3"/>
  <c r="O2611" i="3"/>
  <c r="O2607" i="3"/>
  <c r="O2605" i="3"/>
  <c r="O2603" i="3"/>
  <c r="O2601" i="3"/>
  <c r="O2599" i="3"/>
  <c r="O2597" i="3"/>
  <c r="O2595" i="3"/>
  <c r="O2593" i="3"/>
  <c r="O2591" i="3"/>
  <c r="O2589" i="3"/>
  <c r="O2587" i="3"/>
  <c r="O2585" i="3"/>
  <c r="O2583" i="3"/>
  <c r="O2581" i="3"/>
  <c r="O2579" i="3"/>
  <c r="O2577" i="3"/>
  <c r="O2575" i="3"/>
  <c r="O2573" i="3"/>
  <c r="O2571" i="3"/>
  <c r="O2569" i="3"/>
  <c r="O2567" i="3"/>
  <c r="O2565" i="3"/>
  <c r="O2560" i="3"/>
  <c r="O2562" i="3"/>
  <c r="O2559" i="3"/>
  <c r="O2557" i="3"/>
  <c r="O2555" i="3"/>
  <c r="O2553" i="3"/>
  <c r="O2551" i="3"/>
  <c r="O2549" i="3"/>
  <c r="O2547" i="3"/>
  <c r="O2545" i="3"/>
  <c r="O2543" i="3"/>
  <c r="O2541" i="3"/>
  <c r="O2537" i="3"/>
  <c r="O2535" i="3"/>
  <c r="O2533" i="3"/>
  <c r="O2531" i="3"/>
  <c r="O2529" i="3"/>
  <c r="O2527" i="3"/>
  <c r="O2525" i="3"/>
  <c r="O2523" i="3"/>
  <c r="O2521" i="3"/>
  <c r="O2519" i="3"/>
  <c r="O2517" i="3"/>
  <c r="O2515" i="3"/>
  <c r="O2513" i="3"/>
  <c r="O2511" i="3"/>
  <c r="O2509" i="3"/>
  <c r="O2507" i="3"/>
  <c r="O2505" i="3"/>
  <c r="O2503" i="3"/>
  <c r="O2501" i="3"/>
  <c r="O2499" i="3"/>
  <c r="O2497" i="3"/>
  <c r="O2493" i="3"/>
  <c r="O2491" i="3"/>
  <c r="O2489" i="3"/>
  <c r="O2487" i="3"/>
  <c r="O2485" i="3"/>
  <c r="O2479" i="3"/>
  <c r="O2477" i="3"/>
  <c r="O2475" i="3"/>
  <c r="O2473" i="3"/>
  <c r="O2471" i="3"/>
  <c r="O2469" i="3"/>
  <c r="O2467" i="3"/>
  <c r="O2465" i="3"/>
  <c r="O2463" i="3"/>
  <c r="O2461" i="3"/>
  <c r="O2459" i="3"/>
  <c r="O2457" i="3"/>
  <c r="O2455" i="3"/>
  <c r="O2453" i="3"/>
  <c r="O2451" i="3"/>
  <c r="O2449" i="3"/>
  <c r="O2447" i="3"/>
  <c r="O2443" i="3"/>
  <c r="O2441" i="3"/>
  <c r="O2437" i="3"/>
  <c r="O2435" i="3"/>
  <c r="O2433" i="3"/>
  <c r="O2431" i="3"/>
  <c r="O2427" i="3"/>
  <c r="O2425" i="3"/>
  <c r="O2423" i="3"/>
  <c r="O2421" i="3"/>
  <c r="O2419" i="3"/>
  <c r="O2417" i="3"/>
  <c r="O2415" i="3"/>
  <c r="O2411" i="3"/>
  <c r="O2409" i="3"/>
  <c r="O2405" i="3"/>
  <c r="O2403" i="3"/>
  <c r="O2401" i="3"/>
  <c r="O2399" i="3"/>
  <c r="O2397" i="3"/>
  <c r="O2395" i="3"/>
  <c r="O2393" i="3"/>
  <c r="O2389" i="3"/>
  <c r="O2387" i="3"/>
  <c r="O2385" i="3"/>
  <c r="O2383" i="3"/>
  <c r="O2381" i="3"/>
  <c r="O2379" i="3"/>
  <c r="O2377" i="3"/>
  <c r="O2370" i="3"/>
  <c r="O2372" i="3"/>
  <c r="O2369" i="3"/>
  <c r="O2367" i="3"/>
  <c r="O2365" i="3"/>
  <c r="O2363" i="3"/>
  <c r="O2361" i="3"/>
  <c r="O2359" i="3"/>
  <c r="O2357" i="3"/>
  <c r="O2355" i="3"/>
  <c r="O2353" i="3"/>
  <c r="O2351" i="3"/>
  <c r="O2349" i="3"/>
  <c r="O2347" i="3"/>
  <c r="O2345" i="3"/>
  <c r="O2343" i="3"/>
  <c r="O2340" i="3"/>
  <c r="O2338" i="3"/>
  <c r="O2342" i="3"/>
  <c r="O2335" i="3"/>
  <c r="O2333" i="3"/>
  <c r="O2331" i="3"/>
  <c r="O2329" i="3"/>
  <c r="O2327" i="3"/>
  <c r="O2323" i="3"/>
  <c r="O2319" i="3"/>
  <c r="O2317" i="3"/>
  <c r="O2315" i="3"/>
  <c r="O2313" i="3"/>
  <c r="O2311" i="3"/>
  <c r="O2309" i="3"/>
  <c r="O2307" i="3"/>
  <c r="O2305" i="3"/>
  <c r="O2303" i="3"/>
  <c r="O2299" i="3"/>
  <c r="O2297" i="3"/>
  <c r="O2295" i="3"/>
  <c r="O2293" i="3"/>
  <c r="O2291" i="3"/>
  <c r="O2289" i="3"/>
  <c r="O2287" i="3"/>
  <c r="O2285" i="3"/>
  <c r="O2283" i="3"/>
  <c r="O2281" i="3"/>
  <c r="O2279" i="3"/>
  <c r="O2277" i="3"/>
  <c r="O2275" i="3"/>
  <c r="O2273" i="3"/>
  <c r="O2271" i="3"/>
  <c r="O2269" i="3"/>
  <c r="O2266" i="3"/>
  <c r="O2264" i="3"/>
  <c r="O2262" i="3"/>
  <c r="O2260" i="3"/>
  <c r="O2259" i="3"/>
  <c r="O2257" i="3"/>
  <c r="O2255" i="3"/>
  <c r="O2253" i="3"/>
  <c r="O2251" i="3"/>
  <c r="O2249" i="3"/>
  <c r="O2247" i="3"/>
  <c r="O2245" i="3"/>
  <c r="O2243" i="3"/>
  <c r="O2241" i="3"/>
  <c r="O2239" i="3"/>
  <c r="O2237" i="3"/>
  <c r="O2235" i="3"/>
  <c r="O2233" i="3"/>
  <c r="O2231" i="3"/>
  <c r="O2229" i="3"/>
  <c r="O2227" i="3"/>
  <c r="O2225" i="3"/>
  <c r="O2223" i="3"/>
  <c r="O2221" i="3"/>
  <c r="O2219" i="3"/>
  <c r="O2217" i="3"/>
  <c r="O2215" i="3"/>
  <c r="O2213" i="3"/>
  <c r="O2211" i="3"/>
  <c r="O2209" i="3"/>
  <c r="O2207" i="3"/>
  <c r="O2205" i="3"/>
  <c r="O2203" i="3"/>
  <c r="O2201" i="3"/>
  <c r="O2199" i="3"/>
  <c r="O2195" i="3"/>
  <c r="O2193" i="3"/>
  <c r="O2191" i="3"/>
  <c r="O2189" i="3"/>
  <c r="O2187" i="3"/>
  <c r="O2185" i="3"/>
  <c r="O2183" i="3"/>
  <c r="O2179" i="3"/>
  <c r="O2177" i="3"/>
  <c r="O2175" i="3"/>
  <c r="O2171" i="3"/>
  <c r="O2169" i="3"/>
  <c r="O2167" i="3"/>
  <c r="O2163" i="3"/>
  <c r="O2161" i="3"/>
  <c r="O2159" i="3"/>
  <c r="O2157" i="3"/>
  <c r="O2155" i="3"/>
  <c r="O2153" i="3"/>
  <c r="O2149" i="3"/>
  <c r="O2147" i="3"/>
  <c r="O2145" i="3"/>
  <c r="O2143" i="3"/>
  <c r="O2141" i="3"/>
  <c r="O2139" i="3"/>
  <c r="O2137" i="3"/>
  <c r="O2133" i="3"/>
  <c r="O2131" i="3"/>
  <c r="O2127" i="3"/>
  <c r="O2125" i="3"/>
  <c r="O2123" i="3"/>
  <c r="O2121" i="3"/>
  <c r="O2117" i="3"/>
  <c r="O2115" i="3"/>
  <c r="O2113" i="3"/>
  <c r="O2111" i="3"/>
  <c r="O2109" i="3"/>
  <c r="O2107" i="3"/>
  <c r="O2105" i="3"/>
  <c r="O2103" i="3"/>
  <c r="O2101" i="3"/>
  <c r="O2099" i="3"/>
  <c r="O2097" i="3"/>
  <c r="O2095" i="3"/>
  <c r="O2093" i="3"/>
  <c r="O2091" i="3"/>
  <c r="O2089" i="3"/>
  <c r="O2087" i="3"/>
  <c r="O2085" i="3"/>
  <c r="O2083" i="3"/>
  <c r="O2081" i="3"/>
  <c r="O2079" i="3"/>
  <c r="O2077" i="3"/>
  <c r="O2075" i="3"/>
  <c r="O2072" i="3"/>
  <c r="O2070" i="3"/>
  <c r="O2068" i="3"/>
  <c r="O2073" i="3"/>
  <c r="O2065" i="3"/>
  <c r="O2063" i="3"/>
  <c r="O2061" i="3"/>
  <c r="O2059" i="3"/>
  <c r="O2057" i="3"/>
  <c r="O2055" i="3"/>
  <c r="O2053" i="3"/>
  <c r="O2051" i="3"/>
  <c r="O2049" i="3"/>
  <c r="O2047" i="3"/>
  <c r="O2045" i="3"/>
  <c r="O2043" i="3"/>
  <c r="O2041" i="3"/>
  <c r="O2039" i="3"/>
  <c r="O2037" i="3"/>
  <c r="O2035" i="3"/>
  <c r="O2033" i="3"/>
  <c r="O2031" i="3"/>
  <c r="O2029" i="3"/>
  <c r="O2027" i="3"/>
  <c r="O2025" i="3"/>
  <c r="O2023" i="3"/>
  <c r="O2021" i="3"/>
  <c r="O2019" i="3"/>
  <c r="O2017" i="3"/>
  <c r="O2015" i="3"/>
  <c r="O2013" i="3"/>
  <c r="O2011" i="3"/>
  <c r="O2009" i="3"/>
  <c r="O2007" i="3"/>
  <c r="O2005" i="3"/>
  <c r="O2003" i="3"/>
  <c r="O2001" i="3"/>
  <c r="O1999" i="3"/>
  <c r="O1997" i="3"/>
  <c r="O1995" i="3"/>
  <c r="O1993" i="3"/>
  <c r="O1989" i="3"/>
  <c r="O1987" i="3"/>
  <c r="O1985" i="3"/>
  <c r="O1983" i="3"/>
  <c r="O1981" i="3"/>
  <c r="O1979" i="3"/>
  <c r="O1977" i="3"/>
  <c r="O1975" i="3"/>
  <c r="O1973" i="3"/>
  <c r="O1971" i="3"/>
  <c r="O1967" i="3"/>
  <c r="O1965" i="3"/>
  <c r="O1963" i="3"/>
  <c r="O1961" i="3"/>
  <c r="O1959" i="3"/>
  <c r="O1957" i="3"/>
  <c r="O1955" i="3"/>
  <c r="O1953" i="3"/>
  <c r="O1951" i="3"/>
  <c r="O1949" i="3"/>
  <c r="O1947" i="3"/>
  <c r="O1945" i="3"/>
  <c r="O1943" i="3"/>
  <c r="O1937" i="3"/>
  <c r="O1935" i="3"/>
  <c r="O1933" i="3"/>
  <c r="O1929" i="3"/>
  <c r="O1927" i="3"/>
  <c r="O1923" i="3"/>
  <c r="O1921" i="3"/>
  <c r="O1919" i="3"/>
  <c r="O1917" i="3"/>
  <c r="O1915" i="3"/>
  <c r="O1913" i="3"/>
  <c r="O1911" i="3"/>
  <c r="O1907" i="3"/>
  <c r="O1905" i="3"/>
  <c r="O1903" i="3"/>
  <c r="O1901" i="3"/>
  <c r="O1899" i="3"/>
  <c r="O1897" i="3"/>
  <c r="O1893" i="3"/>
  <c r="O1891" i="3"/>
  <c r="O1889" i="3"/>
  <c r="O1887" i="3"/>
  <c r="O1885" i="3"/>
  <c r="O1883" i="3"/>
  <c r="O1881" i="3"/>
  <c r="O1877" i="3"/>
  <c r="O1875" i="3"/>
  <c r="O1873" i="3"/>
  <c r="O1871" i="3"/>
  <c r="O1869" i="3"/>
  <c r="O1867" i="3"/>
  <c r="O1865" i="3"/>
  <c r="O1861" i="3"/>
  <c r="O1859" i="3"/>
  <c r="O1857" i="3"/>
  <c r="O1855" i="3"/>
  <c r="O1853" i="3"/>
  <c r="O1851" i="3"/>
  <c r="O1849" i="3"/>
  <c r="O1847" i="3"/>
  <c r="O1845" i="3"/>
  <c r="O1843" i="3"/>
  <c r="O1839" i="3"/>
  <c r="O1837" i="3"/>
  <c r="O1835" i="3"/>
  <c r="O1832" i="3"/>
  <c r="O1830" i="3"/>
  <c r="O1827" i="3"/>
  <c r="O1834" i="3"/>
  <c r="O1825" i="3"/>
  <c r="O1823" i="3"/>
  <c r="O1821" i="3"/>
  <c r="O1817" i="3"/>
  <c r="O1815" i="3"/>
  <c r="O1811" i="3"/>
  <c r="O1809" i="3"/>
  <c r="O1807" i="3"/>
  <c r="O1805" i="3"/>
  <c r="O1803" i="3"/>
  <c r="O1801" i="3"/>
  <c r="O1799" i="3"/>
  <c r="O1797" i="3"/>
  <c r="O1795" i="3"/>
  <c r="O1793" i="3"/>
  <c r="O1791" i="3"/>
  <c r="O1789" i="3"/>
  <c r="O1787" i="3"/>
  <c r="O1785" i="3"/>
  <c r="O1783" i="3"/>
  <c r="O1781" i="3"/>
  <c r="O1779" i="3"/>
  <c r="O1777" i="3"/>
  <c r="O1773" i="3"/>
  <c r="O1771" i="3"/>
  <c r="O1769" i="3"/>
  <c r="O1767" i="3"/>
  <c r="O1765" i="3"/>
  <c r="O1763" i="3"/>
  <c r="O1761" i="3"/>
  <c r="O1759" i="3"/>
  <c r="O1757" i="3"/>
  <c r="O1755" i="3"/>
  <c r="O1753" i="3"/>
  <c r="O1751" i="3"/>
  <c r="O1749" i="3"/>
  <c r="O1747" i="3"/>
  <c r="O1745" i="3"/>
  <c r="O1743" i="3"/>
  <c r="O1741" i="3"/>
  <c r="O1739" i="3"/>
  <c r="O1737" i="3"/>
  <c r="O1735" i="3"/>
  <c r="O1733" i="3"/>
  <c r="O1731" i="3"/>
  <c r="O1729" i="3"/>
  <c r="O1727" i="3"/>
  <c r="O1725" i="3"/>
  <c r="O1723" i="3"/>
  <c r="O1721" i="3"/>
  <c r="O1719" i="3"/>
  <c r="O1717" i="3"/>
  <c r="O1715" i="3"/>
  <c r="O1711" i="3"/>
  <c r="O1709" i="3"/>
  <c r="O1707" i="3"/>
  <c r="O1705" i="3"/>
  <c r="O1703" i="3"/>
  <c r="O1701" i="3"/>
  <c r="O1699" i="3"/>
  <c r="O1697" i="3"/>
  <c r="O1695" i="3"/>
  <c r="O1693" i="3"/>
  <c r="O1691" i="3"/>
  <c r="O1689" i="3"/>
  <c r="O1687" i="3"/>
  <c r="O1683" i="3"/>
  <c r="O1681" i="3"/>
  <c r="O1679" i="3"/>
  <c r="O1677" i="3"/>
  <c r="O1675" i="3"/>
  <c r="O1673" i="3"/>
  <c r="O1671" i="3"/>
  <c r="O1667" i="3"/>
  <c r="O1665" i="3"/>
  <c r="O1661" i="3"/>
  <c r="O1659" i="3"/>
  <c r="O1657" i="3"/>
  <c r="O1655" i="3"/>
  <c r="O1651" i="3"/>
  <c r="O1649" i="3"/>
  <c r="O1647" i="3"/>
  <c r="O1645" i="3"/>
  <c r="O1643" i="3"/>
  <c r="O1641" i="3"/>
  <c r="O1637" i="3"/>
  <c r="O1635" i="3"/>
  <c r="O1633" i="3"/>
  <c r="O1631" i="3"/>
  <c r="O1629" i="3"/>
  <c r="O1627" i="3"/>
  <c r="O1625" i="3"/>
  <c r="O1621" i="3"/>
  <c r="O1619" i="3"/>
  <c r="O1617" i="3"/>
  <c r="O1615" i="3"/>
  <c r="O1613" i="3"/>
  <c r="O1611" i="3"/>
  <c r="O1609" i="3"/>
  <c r="O1605" i="3"/>
  <c r="O1603" i="3"/>
  <c r="O1601" i="3"/>
  <c r="O1599" i="3"/>
  <c r="O1597" i="3"/>
  <c r="O1595" i="3"/>
  <c r="O1593" i="3"/>
  <c r="O1591" i="3"/>
  <c r="O1587" i="3"/>
  <c r="O1585" i="3"/>
  <c r="O1583" i="3"/>
  <c r="O1581" i="3"/>
  <c r="O1579" i="3"/>
  <c r="O1577" i="3"/>
  <c r="O1575" i="3"/>
  <c r="O1573" i="3"/>
  <c r="O1571" i="3"/>
  <c r="O1569" i="3"/>
  <c r="O1567" i="3"/>
  <c r="O1565" i="3"/>
  <c r="O1563" i="3"/>
  <c r="O1561" i="3"/>
  <c r="O1559" i="3"/>
  <c r="O1557" i="3"/>
  <c r="O1555" i="3"/>
  <c r="O1553" i="3"/>
  <c r="O1551" i="3"/>
  <c r="O1549" i="3"/>
  <c r="O1547" i="3"/>
  <c r="O1545" i="3"/>
  <c r="O1543" i="3"/>
  <c r="O1541" i="3"/>
  <c r="O1539" i="3"/>
  <c r="O1537" i="3"/>
  <c r="O1535" i="3"/>
  <c r="O1533" i="3"/>
  <c r="O1531" i="3"/>
  <c r="O1529" i="3"/>
  <c r="O1527" i="3"/>
  <c r="O1525" i="3"/>
  <c r="O1523" i="3"/>
  <c r="O1521" i="3"/>
  <c r="O1519" i="3"/>
  <c r="O1517" i="3"/>
  <c r="O1515" i="3"/>
  <c r="O1513" i="3"/>
  <c r="O1511" i="3"/>
  <c r="O1509" i="3"/>
  <c r="O1507" i="3"/>
  <c r="O1505" i="3"/>
  <c r="O1503" i="3"/>
  <c r="O1501" i="3"/>
  <c r="O1499" i="3"/>
  <c r="O1497" i="3"/>
  <c r="O1495" i="3"/>
  <c r="O1493" i="3"/>
  <c r="O1491" i="3"/>
  <c r="O1489" i="3"/>
  <c r="O1487" i="3"/>
  <c r="O1485" i="3"/>
  <c r="O1481" i="3"/>
  <c r="O1479" i="3"/>
  <c r="O1477" i="3"/>
  <c r="O1473" i="3"/>
  <c r="O1471" i="3"/>
  <c r="O1469" i="3"/>
  <c r="O1467" i="3"/>
  <c r="O1465" i="3"/>
  <c r="O1463" i="3"/>
  <c r="O1459" i="3"/>
  <c r="O1457" i="3"/>
  <c r="O1455" i="3"/>
  <c r="O1453" i="3"/>
  <c r="O1451" i="3"/>
  <c r="O1449" i="3"/>
  <c r="O1447" i="3"/>
  <c r="O1445" i="3"/>
  <c r="O1443" i="3"/>
  <c r="O1441" i="3"/>
  <c r="O1439" i="3"/>
  <c r="O1437" i="3"/>
  <c r="O1435" i="3"/>
  <c r="O1433" i="3"/>
  <c r="O1429" i="3"/>
  <c r="O1427" i="3"/>
  <c r="O1423" i="3"/>
  <c r="O1421" i="3"/>
  <c r="O1419" i="3"/>
  <c r="O1417" i="3"/>
  <c r="O1415" i="3"/>
  <c r="O1413" i="3"/>
  <c r="O1411" i="3"/>
  <c r="O1407" i="3"/>
  <c r="O1405" i="3"/>
  <c r="O1403" i="3"/>
  <c r="O1401" i="3"/>
  <c r="O1399" i="3"/>
  <c r="O1395" i="3"/>
  <c r="O1391" i="3"/>
  <c r="O1389" i="3"/>
  <c r="O1387" i="3"/>
  <c r="O1385" i="3"/>
  <c r="O1383" i="3"/>
  <c r="O1381" i="3"/>
  <c r="O1377" i="3"/>
  <c r="O1375" i="3"/>
  <c r="O1373" i="3"/>
  <c r="O1371" i="3"/>
  <c r="O1369" i="3"/>
  <c r="O1367" i="3"/>
  <c r="O1365" i="3"/>
  <c r="O1361" i="3"/>
  <c r="O1359" i="3"/>
  <c r="O1357" i="3"/>
  <c r="O1355" i="3"/>
  <c r="O1353" i="3"/>
  <c r="O1351" i="3"/>
  <c r="O1349" i="3"/>
  <c r="O1345" i="3"/>
  <c r="O1343" i="3"/>
  <c r="O1341" i="3"/>
  <c r="O1339" i="3"/>
  <c r="O1337" i="3"/>
  <c r="O1335" i="3"/>
  <c r="O1333" i="3"/>
  <c r="O1331" i="3"/>
  <c r="O1329" i="3"/>
  <c r="O1327" i="3"/>
  <c r="O1325" i="3"/>
  <c r="O1323" i="3"/>
  <c r="O1321" i="3"/>
  <c r="O1319" i="3"/>
  <c r="O1317" i="3"/>
  <c r="O1315" i="3"/>
  <c r="O1313" i="3"/>
  <c r="O1311" i="3"/>
  <c r="O1309" i="3"/>
  <c r="O1307" i="3"/>
  <c r="O1305" i="3"/>
  <c r="O1303" i="3"/>
  <c r="O1299" i="3"/>
  <c r="O1295" i="3"/>
  <c r="O1293" i="3"/>
  <c r="O1291" i="3"/>
  <c r="O1289" i="3"/>
  <c r="O1287" i="3"/>
  <c r="O1285" i="3"/>
  <c r="O1283" i="3"/>
  <c r="O1281" i="3"/>
  <c r="O1279" i="3"/>
  <c r="O1277" i="3"/>
  <c r="O1275" i="3"/>
  <c r="O1273" i="3"/>
  <c r="O1271" i="3"/>
  <c r="O1269" i="3"/>
  <c r="O1267" i="3"/>
  <c r="O1265" i="3"/>
  <c r="O1263" i="3"/>
  <c r="O1261" i="3"/>
  <c r="O1259" i="3"/>
  <c r="O1257" i="3"/>
  <c r="O1255" i="3"/>
  <c r="O1253" i="3"/>
  <c r="O1251" i="3"/>
  <c r="O1249" i="3"/>
  <c r="O1247" i="3"/>
  <c r="O1246" i="3"/>
  <c r="O1243" i="3"/>
  <c r="O1241" i="3"/>
  <c r="O1237" i="3"/>
  <c r="O1235" i="3"/>
  <c r="O1233" i="3"/>
  <c r="O1231" i="3"/>
  <c r="O1229" i="3"/>
  <c r="O1227" i="3"/>
  <c r="O1225" i="3"/>
  <c r="O1223" i="3"/>
  <c r="O1221" i="3"/>
  <c r="O1219" i="3"/>
  <c r="O1217" i="3"/>
  <c r="O1215" i="3"/>
  <c r="O1213" i="3"/>
  <c r="O1211" i="3"/>
  <c r="O1209" i="3"/>
  <c r="O1207" i="3"/>
  <c r="O1203" i="3"/>
  <c r="O1199" i="3"/>
  <c r="O1197" i="3"/>
  <c r="O1195" i="3"/>
  <c r="O1193" i="3"/>
  <c r="O1191" i="3"/>
  <c r="O1189" i="3"/>
  <c r="O1187" i="3"/>
  <c r="O1185" i="3"/>
  <c r="O1183" i="3"/>
  <c r="O1181" i="3"/>
  <c r="O1179" i="3"/>
  <c r="O1177" i="3"/>
  <c r="O1175" i="3"/>
  <c r="O1173" i="3"/>
  <c r="O1171" i="3"/>
  <c r="O1169" i="3"/>
  <c r="O1165" i="3"/>
  <c r="O1163" i="3"/>
  <c r="O1161" i="3"/>
  <c r="O1159" i="3"/>
  <c r="O1157" i="3"/>
  <c r="O1155" i="3"/>
  <c r="O1153" i="3"/>
  <c r="O1151" i="3"/>
  <c r="O1149" i="3"/>
  <c r="O1145" i="3"/>
  <c r="O1143" i="3"/>
  <c r="O1141" i="3"/>
  <c r="O1139" i="3"/>
  <c r="O1137" i="3"/>
  <c r="O1135" i="3"/>
  <c r="O1133" i="3"/>
  <c r="O1131" i="3"/>
  <c r="O1129" i="3"/>
  <c r="O1127" i="3"/>
  <c r="O1125" i="3"/>
  <c r="O1123" i="3"/>
  <c r="O1121" i="3"/>
  <c r="O1119" i="3"/>
  <c r="O1117" i="3"/>
  <c r="O1113" i="3"/>
  <c r="O1111" i="3"/>
  <c r="O1109" i="3"/>
  <c r="O1107" i="3"/>
  <c r="O1105" i="3"/>
  <c r="O1101" i="3"/>
  <c r="O1099" i="3"/>
  <c r="O1097" i="3"/>
  <c r="O1095" i="3"/>
  <c r="O1091" i="3"/>
  <c r="O1089" i="3"/>
  <c r="O1087" i="3"/>
  <c r="O1085" i="3"/>
  <c r="O1081" i="3"/>
  <c r="O1079" i="3"/>
  <c r="O1077" i="3"/>
  <c r="O1075" i="3"/>
  <c r="O1073" i="3"/>
  <c r="O1069" i="3"/>
  <c r="O1067" i="3"/>
  <c r="O1065" i="3"/>
  <c r="O1063" i="3"/>
  <c r="O1061" i="3"/>
  <c r="O1057" i="3"/>
  <c r="O1055" i="3"/>
  <c r="O1051" i="3"/>
  <c r="O1049" i="3"/>
  <c r="O1047" i="3"/>
  <c r="O1045" i="3"/>
  <c r="O1043" i="3"/>
  <c r="O1037" i="3"/>
  <c r="O1035" i="3"/>
  <c r="O1033" i="3"/>
  <c r="O1031" i="3"/>
  <c r="O1029" i="3"/>
  <c r="O1025" i="3"/>
  <c r="O1023" i="3"/>
  <c r="O1021" i="3"/>
  <c r="O1017" i="3"/>
  <c r="O1015" i="3"/>
  <c r="O1013" i="3"/>
  <c r="O1011" i="3"/>
  <c r="O1009" i="3"/>
  <c r="O1007" i="3"/>
  <c r="O1005" i="3"/>
  <c r="O1003" i="3"/>
  <c r="O1001" i="3"/>
  <c r="O999" i="3"/>
  <c r="O997" i="3"/>
  <c r="O993" i="3"/>
  <c r="O991" i="3"/>
  <c r="O989" i="3"/>
  <c r="O985" i="3"/>
  <c r="O983" i="3"/>
  <c r="O981" i="3"/>
  <c r="O979" i="3"/>
  <c r="O977" i="3"/>
  <c r="O973" i="3"/>
  <c r="O971" i="3"/>
  <c r="O969" i="3"/>
  <c r="O967" i="3"/>
  <c r="O965" i="3"/>
  <c r="O963" i="3"/>
  <c r="O959" i="3"/>
  <c r="O957" i="3"/>
  <c r="O953" i="3"/>
  <c r="O951" i="3"/>
  <c r="O949" i="3"/>
  <c r="O947" i="3"/>
  <c r="O945" i="3"/>
  <c r="O941" i="3"/>
  <c r="O939" i="3"/>
  <c r="O937" i="3"/>
  <c r="O935" i="3"/>
  <c r="O933" i="3"/>
  <c r="O929" i="3"/>
  <c r="O927" i="3"/>
  <c r="O925" i="3"/>
  <c r="O921" i="3"/>
  <c r="O919" i="3"/>
  <c r="O917" i="3"/>
  <c r="O915" i="3"/>
  <c r="O909" i="3"/>
  <c r="O907" i="3"/>
  <c r="O905" i="3"/>
  <c r="O903" i="3"/>
  <c r="O901" i="3"/>
  <c r="O897" i="3"/>
  <c r="O895" i="3"/>
  <c r="O893" i="3"/>
  <c r="O889" i="3"/>
  <c r="O887" i="3"/>
  <c r="O885" i="3"/>
  <c r="O883" i="3"/>
  <c r="O875" i="3"/>
  <c r="O873" i="3"/>
  <c r="O871" i="3"/>
  <c r="O869" i="3"/>
  <c r="O865" i="3"/>
  <c r="O863" i="3"/>
  <c r="O861" i="3"/>
  <c r="O857" i="3"/>
  <c r="O855" i="3"/>
  <c r="O853" i="3"/>
  <c r="O851" i="3"/>
  <c r="O849" i="3"/>
  <c r="O845" i="3"/>
  <c r="O843" i="3"/>
  <c r="O841" i="3"/>
  <c r="O839" i="3"/>
  <c r="O837" i="3"/>
  <c r="O831" i="3"/>
  <c r="O829" i="3"/>
  <c r="O825" i="3"/>
  <c r="O823" i="3"/>
  <c r="O821" i="3"/>
  <c r="O819" i="3"/>
  <c r="O817" i="3"/>
  <c r="O813" i="3"/>
  <c r="O811" i="3"/>
  <c r="O809" i="3"/>
  <c r="O807" i="3"/>
  <c r="O805" i="3"/>
  <c r="O801" i="3"/>
  <c r="O799" i="3"/>
  <c r="O793" i="3"/>
  <c r="O791" i="3"/>
  <c r="O789" i="3"/>
  <c r="O787" i="3"/>
  <c r="O781" i="3"/>
  <c r="O779" i="3"/>
  <c r="O777" i="3"/>
  <c r="O775" i="3"/>
  <c r="O773" i="3"/>
  <c r="O769" i="3"/>
  <c r="O767" i="3"/>
  <c r="O765" i="3"/>
  <c r="O761" i="3"/>
  <c r="O759" i="3"/>
  <c r="O757" i="3"/>
  <c r="O755" i="3"/>
  <c r="O749" i="3"/>
  <c r="O747" i="3"/>
  <c r="O745" i="3"/>
  <c r="O743" i="3"/>
  <c r="O741" i="3"/>
  <c r="O737" i="3"/>
  <c r="O735" i="3"/>
  <c r="O729" i="3"/>
  <c r="O727" i="3"/>
  <c r="O725" i="3"/>
  <c r="O723" i="3"/>
  <c r="O721" i="3"/>
  <c r="O717" i="3"/>
  <c r="O715" i="3"/>
  <c r="O713" i="3"/>
  <c r="O711" i="3"/>
  <c r="O709" i="3"/>
  <c r="O703" i="3"/>
  <c r="O701" i="3"/>
  <c r="O697" i="3"/>
  <c r="O695" i="3"/>
  <c r="O693" i="3"/>
  <c r="O691" i="3"/>
  <c r="O689" i="3"/>
  <c r="O685" i="3"/>
  <c r="O683" i="3"/>
  <c r="O679" i="3"/>
  <c r="O677" i="3"/>
  <c r="O673" i="3"/>
  <c r="O671" i="3"/>
  <c r="O665" i="3"/>
  <c r="O663" i="3"/>
  <c r="O661" i="3"/>
  <c r="O659" i="3"/>
  <c r="O657" i="3"/>
  <c r="O653" i="3"/>
  <c r="O651" i="3"/>
  <c r="O649" i="3"/>
  <c r="O647" i="3"/>
  <c r="O645" i="3"/>
  <c r="O641" i="3"/>
  <c r="O639" i="3"/>
  <c r="O633" i="3"/>
  <c r="O631" i="3"/>
  <c r="O629" i="3"/>
  <c r="O627" i="3"/>
  <c r="O625" i="3"/>
  <c r="O621" i="3"/>
  <c r="O619" i="3"/>
  <c r="O617" i="3"/>
  <c r="O615" i="3"/>
  <c r="O613" i="3"/>
  <c r="O609" i="3"/>
  <c r="O607" i="3"/>
  <c r="O601" i="3"/>
  <c r="O599" i="3"/>
  <c r="O597" i="3"/>
  <c r="O595" i="3"/>
  <c r="O593" i="3"/>
  <c r="O589" i="3"/>
  <c r="O587" i="3"/>
  <c r="O585" i="3"/>
  <c r="O583" i="3"/>
  <c r="O581" i="3"/>
  <c r="O577" i="3"/>
  <c r="O575" i="3"/>
  <c r="O567" i="3"/>
  <c r="O565" i="3"/>
  <c r="O563" i="3"/>
  <c r="O561" i="3"/>
  <c r="O557" i="3"/>
  <c r="O555" i="3"/>
  <c r="O553" i="3"/>
  <c r="O551" i="3"/>
  <c r="O549" i="3"/>
  <c r="O543" i="3"/>
  <c r="O537" i="3"/>
  <c r="O535" i="3"/>
  <c r="O533" i="3"/>
  <c r="O531" i="3"/>
  <c r="O529" i="3"/>
  <c r="O525" i="3"/>
  <c r="O523" i="3"/>
  <c r="O521" i="3"/>
  <c r="O519" i="3"/>
  <c r="O517" i="3"/>
  <c r="O513" i="3"/>
  <c r="O511" i="3"/>
  <c r="O509" i="3"/>
  <c r="O503" i="3"/>
  <c r="O501" i="3"/>
  <c r="O499" i="3"/>
  <c r="O497" i="3"/>
  <c r="O495" i="3"/>
  <c r="O491" i="3"/>
  <c r="O489" i="3"/>
  <c r="O487" i="3"/>
  <c r="O485" i="3"/>
  <c r="O483" i="3"/>
  <c r="O479" i="3"/>
  <c r="O477" i="3"/>
  <c r="O469" i="3"/>
  <c r="O467" i="3"/>
  <c r="O465" i="3"/>
  <c r="O463" i="3"/>
  <c r="O459" i="3"/>
  <c r="O457" i="3"/>
  <c r="O455" i="3"/>
  <c r="O453" i="3"/>
  <c r="O451" i="3"/>
  <c r="O447" i="3"/>
  <c r="O445" i="3"/>
  <c r="O439" i="3"/>
  <c r="O437" i="3"/>
  <c r="O435" i="3"/>
  <c r="O433" i="3"/>
  <c r="O431" i="3"/>
  <c r="O427" i="3"/>
  <c r="O425" i="3"/>
  <c r="O421" i="3"/>
  <c r="O419" i="3"/>
  <c r="O415" i="3"/>
  <c r="O413" i="3"/>
  <c r="O407" i="3"/>
  <c r="O405" i="3"/>
  <c r="O403" i="3"/>
  <c r="O401" i="3"/>
  <c r="O399" i="3"/>
  <c r="O395" i="3"/>
  <c r="O393" i="3"/>
  <c r="O391" i="3"/>
  <c r="O389" i="3"/>
  <c r="O387" i="3"/>
  <c r="O383" i="3"/>
  <c r="O381" i="3"/>
  <c r="O373" i="3"/>
  <c r="O371" i="3"/>
  <c r="O369" i="3"/>
  <c r="O367" i="3"/>
  <c r="O363" i="3"/>
  <c r="O361" i="3"/>
  <c r="O359" i="3"/>
  <c r="O357" i="3"/>
  <c r="O355" i="3"/>
  <c r="O351" i="3"/>
  <c r="O349" i="3"/>
  <c r="O343" i="3"/>
  <c r="O341" i="3"/>
  <c r="O339" i="3"/>
  <c r="O337" i="3"/>
  <c r="O335" i="3"/>
  <c r="O331" i="3"/>
  <c r="O329" i="3"/>
  <c r="O327" i="3"/>
  <c r="O325" i="3"/>
  <c r="O323" i="3"/>
  <c r="O319" i="3"/>
  <c r="O317" i="3"/>
  <c r="O311" i="3"/>
  <c r="O309" i="3"/>
  <c r="O307" i="3"/>
  <c r="O305" i="3"/>
  <c r="O303" i="3"/>
  <c r="O299" i="3"/>
  <c r="O297" i="3"/>
  <c r="O295" i="3"/>
  <c r="O293" i="3"/>
  <c r="O291" i="3"/>
  <c r="O287" i="3"/>
  <c r="O285" i="3"/>
  <c r="O277" i="3"/>
  <c r="O275" i="3"/>
  <c r="O273" i="3"/>
  <c r="O271" i="3"/>
  <c r="O267" i="3"/>
  <c r="O265" i="3"/>
  <c r="O263" i="3"/>
  <c r="O261" i="3"/>
  <c r="O259" i="3"/>
  <c r="O255" i="3"/>
  <c r="O253" i="3"/>
  <c r="O247" i="3"/>
  <c r="O245" i="3"/>
  <c r="O243" i="3"/>
  <c r="O241" i="3"/>
  <c r="O235" i="3"/>
  <c r="O233" i="3"/>
  <c r="O231" i="3"/>
  <c r="O229" i="3"/>
  <c r="O227" i="3"/>
  <c r="O223" i="3"/>
  <c r="O221" i="3"/>
  <c r="O215" i="3"/>
  <c r="O213" i="3"/>
  <c r="O211" i="3"/>
  <c r="O209" i="3"/>
  <c r="O207" i="3"/>
  <c r="O203" i="3"/>
  <c r="O201" i="3"/>
  <c r="O199" i="3"/>
  <c r="O197" i="3"/>
  <c r="O195" i="3"/>
  <c r="O191" i="3"/>
  <c r="O189" i="3"/>
  <c r="O183" i="3"/>
  <c r="O181" i="3"/>
  <c r="O179" i="3"/>
  <c r="O177" i="3"/>
  <c r="O175" i="3"/>
  <c r="O171" i="3"/>
  <c r="O169" i="3"/>
  <c r="O167" i="3"/>
  <c r="O165" i="3"/>
  <c r="O163" i="3"/>
  <c r="O161" i="3"/>
  <c r="O159" i="3"/>
  <c r="O157" i="3"/>
  <c r="O153" i="3"/>
  <c r="O151" i="3"/>
  <c r="O149" i="3"/>
  <c r="O147" i="3"/>
  <c r="O143" i="3"/>
  <c r="O141" i="3"/>
  <c r="O139" i="3"/>
  <c r="O137" i="3"/>
  <c r="O135" i="3"/>
  <c r="O133" i="3"/>
  <c r="O131" i="3"/>
  <c r="O129" i="3"/>
  <c r="O127" i="3"/>
  <c r="O125" i="3"/>
  <c r="O119" i="3"/>
  <c r="O117" i="3"/>
  <c r="O115" i="3"/>
  <c r="O111" i="3"/>
  <c r="O109" i="3"/>
  <c r="O107" i="3"/>
  <c r="O105" i="3"/>
  <c r="O103" i="3"/>
  <c r="O101" i="3"/>
  <c r="O99" i="3"/>
  <c r="O97" i="3"/>
  <c r="O95" i="3"/>
  <c r="O93" i="3"/>
  <c r="O91" i="3"/>
  <c r="O89" i="3"/>
  <c r="O87" i="3"/>
  <c r="O85" i="3"/>
  <c r="O83" i="3"/>
  <c r="O79" i="3"/>
  <c r="O77" i="3"/>
  <c r="O71" i="3"/>
  <c r="O69" i="3"/>
  <c r="O67" i="3"/>
  <c r="O65" i="3"/>
  <c r="O63" i="3"/>
  <c r="O59" i="3"/>
  <c r="O55" i="3"/>
  <c r="O51" i="3"/>
  <c r="O49" i="3"/>
  <c r="O47" i="3"/>
  <c r="O45" i="3"/>
  <c r="O43" i="3"/>
  <c r="O41" i="3"/>
  <c r="O39" i="3"/>
  <c r="O37" i="3"/>
  <c r="O35" i="3"/>
  <c r="O33" i="3"/>
  <c r="O31" i="3"/>
  <c r="O29" i="3"/>
  <c r="O27" i="3"/>
  <c r="O23" i="3"/>
  <c r="O19" i="3"/>
  <c r="O17" i="3"/>
  <c r="O15" i="3"/>
  <c r="O11" i="3"/>
  <c r="O4339" i="3"/>
  <c r="O4340" i="3"/>
  <c r="O4342" i="3"/>
  <c r="O4345" i="3"/>
  <c r="O4346" i="3"/>
  <c r="O4349" i="3"/>
  <c r="O4358" i="3"/>
  <c r="O4359" i="3"/>
  <c r="O4360" i="3"/>
  <c r="O4361" i="3"/>
  <c r="O4362" i="3"/>
  <c r="O4363" i="3"/>
  <c r="O4364" i="3"/>
  <c r="O4365" i="3"/>
  <c r="O4385" i="3"/>
  <c r="O4412" i="3"/>
  <c r="O4413" i="3"/>
  <c r="O4417" i="3"/>
  <c r="O4418" i="3"/>
  <c r="O4420" i="3"/>
  <c r="O4446" i="3"/>
  <c r="O4458" i="3"/>
  <c r="O4464" i="3"/>
  <c r="O4470" i="3"/>
  <c r="O4472" i="3"/>
  <c r="O4481" i="3"/>
  <c r="O4487" i="3"/>
  <c r="O4491" i="3"/>
  <c r="O4493" i="3"/>
  <c r="O4495" i="3"/>
  <c r="O4497" i="3"/>
  <c r="O4499" i="3"/>
  <c r="O4513" i="3"/>
  <c r="O4515" i="3"/>
  <c r="O4517" i="3"/>
  <c r="O4519" i="3"/>
  <c r="O4521" i="3"/>
  <c r="O4522" i="3"/>
  <c r="O4524" i="3"/>
  <c r="O4526" i="3"/>
  <c r="O4546" i="3"/>
  <c r="Q1302" i="2"/>
  <c r="Q1308" i="2"/>
  <c r="Q1353" i="2"/>
  <c r="Q1369" i="2"/>
  <c r="P4405" i="3"/>
  <c r="O4405" i="3"/>
  <c r="P4435" i="3"/>
  <c r="O4435" i="3"/>
  <c r="P4436" i="3"/>
  <c r="O4436" i="3"/>
  <c r="P4443" i="3"/>
  <c r="O4443" i="3"/>
  <c r="P4444" i="3"/>
  <c r="O4444" i="3"/>
  <c r="O4440" i="3"/>
  <c r="O4437" i="3"/>
  <c r="O4409" i="3"/>
  <c r="O4348" i="3"/>
  <c r="O4392" i="3"/>
  <c r="O4434" i="3"/>
  <c r="O4441" i="3"/>
  <c r="O4406" i="3"/>
  <c r="O4468" i="3"/>
  <c r="O4529" i="3"/>
  <c r="Q1334" i="2"/>
  <c r="Q86" i="6"/>
  <c r="Q1145" i="2"/>
  <c r="Q1245" i="2"/>
  <c r="Q1246" i="2"/>
  <c r="Q1292" i="2"/>
  <c r="Q1303" i="2"/>
  <c r="Q1263" i="2"/>
  <c r="O236" i="4"/>
  <c r="O248" i="4"/>
  <c r="O280" i="4"/>
  <c r="O228" i="4"/>
  <c r="O264" i="4"/>
  <c r="O285" i="4"/>
  <c r="Q1170" i="2"/>
  <c r="Q1244" i="2"/>
  <c r="Q1261" i="2"/>
  <c r="Q1331" i="2"/>
  <c r="Q1357" i="2"/>
  <c r="Q1371" i="2"/>
  <c r="Q1377" i="2"/>
  <c r="Q1380" i="2"/>
  <c r="Q1393" i="2"/>
  <c r="Q85" i="6"/>
  <c r="L487" i="2"/>
  <c r="M487" i="2"/>
  <c r="L556" i="2"/>
  <c r="M556" i="2"/>
  <c r="M651" i="2"/>
  <c r="L651" i="2"/>
  <c r="L686" i="2"/>
  <c r="M787" i="2"/>
  <c r="L631" i="2"/>
  <c r="L40" i="2"/>
  <c r="L66" i="2"/>
  <c r="M571" i="2"/>
  <c r="L255" i="2"/>
  <c r="L581" i="2"/>
  <c r="L567" i="2"/>
  <c r="L349" i="2"/>
  <c r="L235" i="2"/>
  <c r="L206" i="2"/>
  <c r="L626" i="2"/>
  <c r="L369" i="2"/>
  <c r="L42" i="2"/>
  <c r="L712" i="2"/>
  <c r="M629" i="2"/>
  <c r="L769" i="2"/>
  <c r="M209" i="2"/>
  <c r="M498" i="2"/>
  <c r="M58" i="2"/>
  <c r="L58" i="2"/>
  <c r="L97" i="2"/>
  <c r="M97" i="2"/>
  <c r="M22" i="2"/>
  <c r="L22" i="2"/>
  <c r="M422" i="2"/>
  <c r="L422" i="2"/>
  <c r="L511" i="2"/>
  <c r="M511" i="2"/>
  <c r="L513" i="2"/>
  <c r="L407" i="2"/>
  <c r="L386" i="2"/>
  <c r="L703" i="2"/>
  <c r="L49" i="2"/>
  <c r="M49" i="2"/>
  <c r="M391" i="2"/>
  <c r="L391" i="2"/>
  <c r="L459" i="2"/>
  <c r="M459" i="2"/>
  <c r="L589" i="2"/>
  <c r="M589" i="2"/>
  <c r="M180" i="2"/>
  <c r="L180" i="2"/>
  <c r="M367" i="2"/>
  <c r="L367" i="2"/>
  <c r="M400" i="2"/>
  <c r="L400" i="2"/>
  <c r="M554" i="2"/>
  <c r="L554" i="2"/>
  <c r="L784" i="2"/>
  <c r="M784" i="2"/>
  <c r="L385" i="2"/>
  <c r="L603" i="2"/>
  <c r="M559" i="2"/>
  <c r="L788" i="2"/>
  <c r="L770" i="2"/>
  <c r="L263" i="2"/>
  <c r="M84" i="2"/>
  <c r="L84" i="2"/>
  <c r="L93" i="2"/>
  <c r="M93" i="2"/>
  <c r="M196" i="2"/>
  <c r="L196" i="2"/>
  <c r="M51" i="2"/>
  <c r="L51" i="2"/>
  <c r="M352" i="2"/>
  <c r="L352" i="2"/>
  <c r="M365" i="2"/>
  <c r="L365" i="2"/>
  <c r="M504" i="2"/>
  <c r="L504" i="2"/>
  <c r="M620" i="2"/>
  <c r="L620" i="2"/>
  <c r="M851" i="2"/>
  <c r="L696" i="2"/>
  <c r="M775" i="2"/>
  <c r="L210" i="2"/>
  <c r="M623" i="2"/>
  <c r="L147" i="2"/>
  <c r="L267" i="2"/>
  <c r="L835" i="2"/>
  <c r="L396" i="2"/>
  <c r="L101" i="2"/>
  <c r="L515" i="2"/>
  <c r="L384" i="2"/>
  <c r="L764" i="2"/>
  <c r="L785" i="2"/>
  <c r="M462" i="2"/>
  <c r="L822" i="2"/>
  <c r="L705" i="2"/>
  <c r="M450" i="2"/>
  <c r="M355" i="2"/>
  <c r="L500" i="2"/>
  <c r="L433" i="2"/>
  <c r="L193" i="2"/>
  <c r="M266" i="2"/>
  <c r="L266" i="2"/>
  <c r="M276" i="2"/>
  <c r="L276" i="2"/>
  <c r="M287" i="2"/>
  <c r="L287" i="2"/>
  <c r="M19" i="2"/>
  <c r="L19" i="2"/>
  <c r="L13" i="2"/>
  <c r="M13" i="2"/>
  <c r="M224" i="2"/>
  <c r="L224" i="2"/>
  <c r="M452" i="2"/>
  <c r="L452" i="2"/>
  <c r="M492" i="2"/>
  <c r="L492" i="2"/>
  <c r="L94" i="2"/>
  <c r="L98" i="2"/>
  <c r="L116" i="2"/>
  <c r="L120" i="2"/>
  <c r="L134" i="2"/>
  <c r="L156" i="2"/>
  <c r="L161" i="2"/>
  <c r="L169" i="2"/>
  <c r="L178" i="2"/>
  <c r="L187" i="2"/>
  <c r="L259" i="2"/>
  <c r="L291" i="2"/>
  <c r="L37" i="2"/>
  <c r="L333" i="2"/>
  <c r="L56" i="2"/>
  <c r="L64" i="2"/>
  <c r="L72" i="2"/>
  <c r="L108" i="2"/>
  <c r="L114" i="2"/>
  <c r="L141" i="2"/>
  <c r="L153" i="2"/>
  <c r="L188" i="2"/>
  <c r="L201" i="2"/>
  <c r="L213" i="2"/>
  <c r="L294" i="2"/>
  <c r="L301" i="2"/>
  <c r="L223" i="2"/>
  <c r="L312" i="2"/>
  <c r="L27" i="2"/>
  <c r="L351" i="2"/>
  <c r="L448" i="2"/>
  <c r="L482" i="2"/>
  <c r="L624" i="2"/>
  <c r="M624" i="2"/>
  <c r="L680" i="2"/>
  <c r="L359" i="2"/>
  <c r="L505" i="2"/>
  <c r="L524" i="2"/>
  <c r="L526" i="2"/>
  <c r="L546" i="2"/>
  <c r="L551" i="2"/>
  <c r="L555" i="2"/>
  <c r="L595" i="2"/>
  <c r="L597" i="2"/>
  <c r="L599" i="2"/>
  <c r="L601" i="2"/>
  <c r="L683" i="2"/>
  <c r="L695" i="2"/>
  <c r="L713" i="2"/>
  <c r="L735" i="2"/>
  <c r="L756" i="2"/>
  <c r="L765" i="2"/>
  <c r="L818" i="2"/>
  <c r="L819" i="2"/>
  <c r="L828" i="2"/>
  <c r="L234" i="2"/>
  <c r="L297" i="2"/>
  <c r="L306" i="2"/>
  <c r="L75" i="2"/>
  <c r="L83" i="2"/>
  <c r="L131" i="2"/>
  <c r="L271" i="2"/>
  <c r="L295" i="2"/>
  <c r="L339" i="2"/>
  <c r="L392" i="2"/>
  <c r="L398" i="2"/>
  <c r="L489" i="2"/>
  <c r="L493" i="2"/>
  <c r="L503" i="2"/>
  <c r="L508" i="2"/>
  <c r="L530" i="2"/>
  <c r="L579" i="2"/>
  <c r="L609" i="2"/>
  <c r="L636" i="2"/>
  <c r="L643" i="2"/>
  <c r="L644" i="2"/>
  <c r="L646" i="2"/>
  <c r="L647" i="2"/>
  <c r="L649" i="2"/>
  <c r="L656" i="2"/>
  <c r="L660" i="2"/>
  <c r="L661" i="2"/>
  <c r="L666" i="2"/>
  <c r="L673" i="2"/>
  <c r="L790" i="2"/>
  <c r="L791" i="2"/>
  <c r="L798" i="2"/>
  <c r="L803" i="2"/>
  <c r="L806" i="2"/>
  <c r="L809" i="2"/>
  <c r="L973" i="2"/>
  <c r="L974" i="2"/>
  <c r="M1129" i="2"/>
  <c r="L1409" i="2"/>
  <c r="L1445" i="2"/>
  <c r="M1458" i="2"/>
  <c r="L1459" i="2"/>
  <c r="L1466" i="2"/>
  <c r="L1470" i="2"/>
  <c r="M1474" i="2"/>
  <c r="L1477" i="2"/>
  <c r="L1481" i="2"/>
  <c r="M1490" i="2"/>
  <c r="L1492" i="2"/>
  <c r="M1495" i="2"/>
  <c r="L1499" i="2"/>
  <c r="L1404" i="2"/>
  <c r="L1417" i="2"/>
  <c r="L1424" i="2"/>
  <c r="L1435" i="2"/>
  <c r="M1436" i="2"/>
  <c r="L1443" i="2"/>
  <c r="M1457" i="2"/>
  <c r="L1500" i="2"/>
  <c r="L859" i="2"/>
  <c r="O265" i="4"/>
  <c r="L1398" i="2"/>
  <c r="L1399" i="2"/>
  <c r="L1414" i="2"/>
  <c r="L1438" i="2"/>
  <c r="M1447" i="2"/>
  <c r="L1449" i="2"/>
  <c r="M1452" i="2"/>
  <c r="L1455" i="2"/>
  <c r="L1460" i="2"/>
  <c r="L1468" i="2"/>
  <c r="L1471" i="2"/>
  <c r="L1472" i="2"/>
  <c r="L1476" i="2"/>
  <c r="L1478" i="2"/>
  <c r="L1480" i="2"/>
  <c r="M1499" i="2"/>
  <c r="L1505" i="2"/>
  <c r="Q84" i="6"/>
  <c r="Q83" i="6"/>
  <c r="Q1136" i="2"/>
  <c r="Q1142" i="2"/>
  <c r="Q1363" i="2"/>
  <c r="Q1376" i="2"/>
  <c r="O196" i="4"/>
  <c r="O210" i="4"/>
  <c r="O258" i="4"/>
  <c r="O234" i="4"/>
  <c r="O171" i="4"/>
  <c r="O26" i="4"/>
  <c r="O33" i="4"/>
  <c r="O37" i="4"/>
  <c r="O41" i="4"/>
  <c r="O19" i="4"/>
  <c r="O72" i="4"/>
  <c r="O106" i="4"/>
  <c r="O163" i="4"/>
  <c r="O218" i="4"/>
  <c r="O221" i="4"/>
  <c r="O253" i="4"/>
  <c r="O156" i="4"/>
  <c r="O175" i="4"/>
  <c r="O186" i="4"/>
  <c r="O190" i="4"/>
  <c r="O202" i="4"/>
  <c r="O213" i="4"/>
  <c r="O237" i="4"/>
  <c r="O245" i="4"/>
  <c r="O275" i="4"/>
  <c r="O277" i="4"/>
  <c r="O252" i="4"/>
  <c r="O256" i="4"/>
  <c r="O181" i="4"/>
  <c r="O272" i="4"/>
  <c r="O276" i="4"/>
  <c r="O188" i="4"/>
  <c r="Q1249" i="2"/>
  <c r="Q1258" i="2"/>
  <c r="Q82" i="6"/>
  <c r="Q1169" i="2"/>
  <c r="Q1247" i="2"/>
  <c r="Q1259" i="2"/>
  <c r="Q1270" i="2"/>
  <c r="Q1289" i="2"/>
  <c r="Q1060" i="2"/>
  <c r="Q1138" i="2"/>
  <c r="Q81" i="6"/>
  <c r="M87" i="2"/>
  <c r="L87" i="2"/>
  <c r="M549" i="2"/>
  <c r="L549" i="2"/>
  <c r="M706" i="2"/>
  <c r="L706" i="2"/>
  <c r="M852" i="2"/>
  <c r="L852" i="2"/>
  <c r="M65" i="2"/>
  <c r="L65" i="2"/>
  <c r="L186" i="2"/>
  <c r="M186" i="2"/>
  <c r="M537" i="2"/>
  <c r="L537" i="2"/>
  <c r="L793" i="2"/>
  <c r="M793" i="2"/>
  <c r="L849" i="2"/>
  <c r="M647" i="2"/>
  <c r="L220" i="2"/>
  <c r="L104" i="2"/>
  <c r="M445" i="2"/>
  <c r="L501" i="2"/>
  <c r="M405" i="2"/>
  <c r="L123" i="2"/>
  <c r="L525" i="2"/>
  <c r="M90" i="2"/>
  <c r="L90" i="2"/>
  <c r="M118" i="2"/>
  <c r="L118" i="2"/>
  <c r="L125" i="2"/>
  <c r="M130" i="2"/>
  <c r="L130" i="2"/>
  <c r="M152" i="2"/>
  <c r="L152" i="2"/>
  <c r="M168" i="2"/>
  <c r="L168" i="2"/>
  <c r="L221" i="2"/>
  <c r="M261" i="2"/>
  <c r="L261" i="2"/>
  <c r="L313" i="2"/>
  <c r="M313" i="2"/>
  <c r="M23" i="2"/>
  <c r="L23" i="2"/>
  <c r="L328" i="2"/>
  <c r="M328" i="2"/>
  <c r="M346" i="2"/>
  <c r="L346" i="2"/>
  <c r="L347" i="2"/>
  <c r="M423" i="2"/>
  <c r="L423" i="2"/>
  <c r="M490" i="2"/>
  <c r="L490" i="2"/>
  <c r="M499" i="2"/>
  <c r="L499" i="2"/>
  <c r="M573" i="2"/>
  <c r="L573" i="2"/>
  <c r="L604" i="2"/>
  <c r="M604" i="2"/>
  <c r="M741" i="2"/>
  <c r="L741" i="2"/>
  <c r="M755" i="2"/>
  <c r="L755" i="2"/>
  <c r="M77" i="2"/>
  <c r="L77" i="2"/>
  <c r="L102" i="2"/>
  <c r="M102" i="2"/>
  <c r="L232" i="2"/>
  <c r="M232" i="2"/>
  <c r="M472" i="2"/>
  <c r="L472" i="2"/>
  <c r="M652" i="2"/>
  <c r="L652" i="2"/>
  <c r="M659" i="2"/>
  <c r="L659" i="2"/>
  <c r="L285" i="2"/>
  <c r="M551" i="2"/>
  <c r="L397" i="2"/>
  <c r="L95" i="2"/>
  <c r="L527" i="2"/>
  <c r="L681" i="2"/>
  <c r="M53" i="2"/>
  <c r="L53" i="2"/>
  <c r="M110" i="2"/>
  <c r="L110" i="2"/>
  <c r="L121" i="2"/>
  <c r="M121" i="2"/>
  <c r="M136" i="2"/>
  <c r="L136" i="2"/>
  <c r="M233" i="2"/>
  <c r="L233" i="2"/>
  <c r="M286" i="2"/>
  <c r="L286" i="2"/>
  <c r="M91" i="2"/>
  <c r="L91" i="2"/>
  <c r="M326" i="2"/>
  <c r="L326" i="2"/>
  <c r="M414" i="2"/>
  <c r="L414" i="2"/>
  <c r="M454" i="2"/>
  <c r="L454" i="2"/>
  <c r="M509" i="2"/>
  <c r="L509" i="2"/>
  <c r="M517" i="2"/>
  <c r="L517" i="2"/>
  <c r="L642" i="2"/>
  <c r="M642" i="2"/>
  <c r="M840" i="2"/>
  <c r="L840" i="2"/>
  <c r="M644" i="2"/>
  <c r="L475" i="2"/>
  <c r="L434" i="2"/>
  <c r="M850" i="2"/>
  <c r="M530" i="2"/>
  <c r="M229" i="2"/>
  <c r="L172" i="2"/>
  <c r="L657" i="2"/>
  <c r="L50" i="2"/>
  <c r="L456" i="2"/>
  <c r="L144" i="2"/>
  <c r="M211" i="2"/>
  <c r="L507" i="2"/>
  <c r="L440" i="2"/>
  <c r="L81" i="2"/>
  <c r="L106" i="2"/>
  <c r="M106" i="2"/>
  <c r="L117" i="2"/>
  <c r="M117" i="2"/>
  <c r="M129" i="2"/>
  <c r="L129" i="2"/>
  <c r="M132" i="2"/>
  <c r="L132" i="2"/>
  <c r="M150" i="2"/>
  <c r="L150" i="2"/>
  <c r="L190" i="2"/>
  <c r="M190" i="2"/>
  <c r="L216" i="2"/>
  <c r="M216" i="2"/>
  <c r="M257" i="2"/>
  <c r="L257" i="2"/>
  <c r="M273" i="2"/>
  <c r="L273" i="2"/>
  <c r="L159" i="2"/>
  <c r="M159" i="2"/>
  <c r="M207" i="2"/>
  <c r="L207" i="2"/>
  <c r="M41" i="2"/>
  <c r="L41" i="2"/>
  <c r="M17" i="2"/>
  <c r="L17" i="2"/>
  <c r="M335" i="2"/>
  <c r="L335" i="2"/>
  <c r="M358" i="2"/>
  <c r="L358" i="2"/>
  <c r="M360" i="2"/>
  <c r="L360" i="2"/>
  <c r="L420" i="2"/>
  <c r="M420" i="2"/>
  <c r="L425" i="2"/>
  <c r="M425" i="2"/>
  <c r="M560" i="2"/>
  <c r="L560" i="2"/>
  <c r="M592" i="2"/>
  <c r="L592" i="2"/>
  <c r="M607" i="2"/>
  <c r="L607" i="2"/>
  <c r="M612" i="2"/>
  <c r="L612" i="2"/>
  <c r="L616" i="2"/>
  <c r="M616" i="2"/>
  <c r="M812" i="2"/>
  <c r="L812" i="2"/>
  <c r="M834" i="2"/>
  <c r="L834" i="2"/>
  <c r="L208" i="2"/>
  <c r="M243" i="2"/>
  <c r="L243" i="2"/>
  <c r="M32" i="2"/>
  <c r="L32" i="2"/>
  <c r="L322" i="2"/>
  <c r="L419" i="2"/>
  <c r="M419" i="2"/>
  <c r="M605" i="2"/>
  <c r="L605" i="2"/>
  <c r="L619" i="2"/>
  <c r="M619" i="2"/>
  <c r="M759" i="2"/>
  <c r="L759" i="2"/>
  <c r="L848" i="2"/>
  <c r="M848" i="2"/>
  <c r="L637" i="2"/>
  <c r="L55" i="2"/>
  <c r="L381" i="2"/>
  <c r="M322" i="2"/>
  <c r="L455" i="2"/>
  <c r="L658" i="2"/>
  <c r="L372" i="2"/>
  <c r="L730" i="2"/>
  <c r="L838" i="2"/>
  <c r="M126" i="2"/>
  <c r="L126" i="2"/>
  <c r="L137" i="2"/>
  <c r="L154" i="2"/>
  <c r="M236" i="2"/>
  <c r="L236" i="2"/>
  <c r="L253" i="2"/>
  <c r="M253" i="2"/>
  <c r="M111" i="2"/>
  <c r="L111" i="2"/>
  <c r="L179" i="2"/>
  <c r="M219" i="2"/>
  <c r="L219" i="2"/>
  <c r="M361" i="2"/>
  <c r="L361" i="2"/>
  <c r="M474" i="2"/>
  <c r="L474" i="2"/>
  <c r="L598" i="2"/>
  <c r="M668" i="2"/>
  <c r="L668" i="2"/>
  <c r="M716" i="2"/>
  <c r="L716" i="2"/>
  <c r="M805" i="2"/>
  <c r="L805" i="2"/>
  <c r="L826" i="2"/>
  <c r="L48" i="2"/>
  <c r="L142" i="2"/>
  <c r="L251" i="2"/>
  <c r="L340" i="2"/>
  <c r="L547" i="2"/>
  <c r="L777" i="2"/>
  <c r="M859" i="2"/>
  <c r="L1397" i="2"/>
  <c r="L1402" i="2"/>
  <c r="M1419" i="2"/>
  <c r="L1419" i="2"/>
  <c r="M974" i="2"/>
  <c r="L1165" i="2"/>
  <c r="L1374" i="2"/>
  <c r="M1409" i="2"/>
  <c r="L1418" i="2"/>
  <c r="M1418" i="2"/>
  <c r="L1431" i="2"/>
  <c r="M1431" i="2"/>
  <c r="L1441" i="2"/>
  <c r="M1441" i="2"/>
  <c r="L1405" i="2"/>
  <c r="L1416" i="2"/>
  <c r="M1416" i="2"/>
  <c r="L1422" i="2"/>
  <c r="M1422" i="2"/>
  <c r="L1433" i="2"/>
  <c r="M1433" i="2"/>
  <c r="L1258" i="2"/>
  <c r="L1386" i="2"/>
  <c r="O270" i="4"/>
  <c r="L1403" i="2"/>
  <c r="M1427" i="2"/>
  <c r="L1427" i="2"/>
  <c r="L1430" i="2"/>
  <c r="M1430" i="2"/>
  <c r="L1437" i="2"/>
  <c r="M1437" i="2"/>
  <c r="O271" i="4"/>
  <c r="L1425" i="2"/>
  <c r="L1426" i="2"/>
  <c r="O274" i="4"/>
  <c r="L1429" i="2"/>
  <c r="L1432" i="2"/>
  <c r="L1434" i="2"/>
  <c r="L1451" i="2"/>
  <c r="M1453" i="2"/>
  <c r="L1454" i="2"/>
  <c r="L1461" i="2"/>
  <c r="L1462" i="2"/>
  <c r="L1463" i="2"/>
  <c r="L1467" i="2"/>
  <c r="M1472" i="2"/>
  <c r="L1475" i="2"/>
  <c r="M1478" i="2"/>
  <c r="L1493" i="2"/>
  <c r="L1494" i="2"/>
  <c r="O284" i="4"/>
  <c r="M1496" i="2"/>
  <c r="L1502" i="2"/>
  <c r="L1486" i="2"/>
  <c r="L1439" i="2"/>
  <c r="L1446" i="2"/>
  <c r="L1473" i="2"/>
  <c r="L1482" i="2"/>
  <c r="L1484" i="2"/>
  <c r="L1504" i="2"/>
  <c r="L1444" i="2"/>
  <c r="O278" i="4"/>
  <c r="L1465" i="2"/>
  <c r="L1469" i="2"/>
  <c r="L1503" i="2"/>
  <c r="Q1009" i="2"/>
  <c r="Q1126" i="2"/>
  <c r="Q1164" i="2"/>
  <c r="Q1203" i="2"/>
  <c r="Q1204" i="2"/>
  <c r="Q1301" i="2"/>
  <c r="Q1306" i="2"/>
  <c r="Q1310" i="2"/>
  <c r="Q1321" i="2"/>
  <c r="Q1323" i="2"/>
  <c r="Q1327" i="2"/>
  <c r="O273" i="4"/>
  <c r="O279" i="4"/>
  <c r="O281" i="4"/>
  <c r="O282" i="4"/>
  <c r="O283" i="4"/>
  <c r="O5219" i="3"/>
  <c r="Q1340" i="2"/>
  <c r="Q1343" i="2"/>
  <c r="Q1344" i="2"/>
  <c r="Q1214" i="2"/>
  <c r="Q1260" i="2"/>
  <c r="Q1262" i="2"/>
  <c r="Q1156" i="2"/>
  <c r="Q1233" i="2"/>
  <c r="Q1355" i="2"/>
  <c r="Q1360" i="2"/>
  <c r="Q1392" i="2"/>
  <c r="Q15" i="6"/>
  <c r="Q56" i="6"/>
  <c r="Q37" i="6"/>
  <c r="Q62" i="6"/>
  <c r="Q50" i="6"/>
  <c r="Q14" i="6"/>
  <c r="Q72" i="6"/>
  <c r="Q23" i="6"/>
  <c r="Q65" i="6"/>
  <c r="Q46" i="6"/>
  <c r="Q69" i="6"/>
  <c r="Q64" i="6"/>
  <c r="Q17" i="6"/>
  <c r="Q35" i="6"/>
  <c r="Q41" i="6"/>
  <c r="Q49" i="6"/>
  <c r="Q59" i="6"/>
  <c r="O286" i="4"/>
  <c r="Q80" i="6"/>
  <c r="Q1132" i="2"/>
  <c r="Q1157" i="2"/>
  <c r="Q1222" i="2"/>
  <c r="Q1231" i="2"/>
  <c r="Q1054" i="2"/>
  <c r="Q1197" i="2"/>
  <c r="Q1212" i="2"/>
  <c r="Q1215" i="2"/>
  <c r="Q1227" i="2"/>
  <c r="Q1228" i="2"/>
  <c r="Q1150" i="2"/>
  <c r="Q1218" i="2"/>
  <c r="Q1234" i="2"/>
  <c r="Q1285" i="2"/>
  <c r="Q1326" i="2"/>
  <c r="Q1329" i="2"/>
  <c r="Q79" i="6"/>
  <c r="Q73" i="6"/>
  <c r="Q1134" i="2"/>
  <c r="Q1144" i="2"/>
  <c r="Q1174" i="2"/>
  <c r="Q1195" i="2"/>
  <c r="Q1235" i="2"/>
  <c r="Q1240" i="2"/>
  <c r="Q1255" i="2"/>
  <c r="Q1256" i="2"/>
  <c r="Q1265" i="2"/>
  <c r="Q1267" i="2"/>
  <c r="Q1268" i="2"/>
  <c r="Q1272" i="2"/>
  <c r="Q1274" i="2"/>
  <c r="Q1307" i="2"/>
  <c r="Q1314" i="2"/>
  <c r="Q1316" i="2"/>
  <c r="Q1319" i="2"/>
  <c r="Q1324" i="2"/>
  <c r="Q1332" i="2"/>
  <c r="Q1338" i="2"/>
  <c r="Q1347" i="2"/>
  <c r="Q1349" i="2"/>
  <c r="Q1350" i="2"/>
  <c r="Q1352" i="2"/>
  <c r="Q1362" i="2"/>
  <c r="Q1366" i="2"/>
  <c r="Q1367" i="2"/>
  <c r="Q1373" i="2"/>
  <c r="Q1381" i="2"/>
  <c r="Q1389" i="2"/>
  <c r="Q38" i="6"/>
  <c r="Q11" i="6"/>
  <c r="Q40" i="6"/>
  <c r="Q53" i="6"/>
  <c r="Q61" i="6"/>
  <c r="Q30" i="6"/>
  <c r="Q25" i="6"/>
  <c r="Q55" i="6"/>
  <c r="Q32" i="6"/>
  <c r="Q70" i="6"/>
  <c r="Q29" i="6"/>
  <c r="Q21" i="6"/>
  <c r="Q26" i="6"/>
  <c r="Q31" i="6"/>
  <c r="Q13" i="6"/>
  <c r="Q57" i="6"/>
  <c r="Q74" i="6"/>
  <c r="Q1109" i="2"/>
  <c r="O5026" i="3"/>
  <c r="Q1236" i="2"/>
  <c r="Q1241" i="2"/>
  <c r="Q1284" i="2"/>
  <c r="Q78" i="6"/>
  <c r="O5235" i="3"/>
  <c r="O5262" i="3"/>
  <c r="Q1206" i="2"/>
  <c r="Q1211" i="2"/>
  <c r="Q1135" i="2"/>
  <c r="Q1102" i="2"/>
  <c r="Q1055" i="2"/>
  <c r="Q1059" i="2"/>
  <c r="Q1489" i="2"/>
  <c r="Q1058" i="2"/>
  <c r="Q1077" i="2"/>
  <c r="Q1108" i="2"/>
  <c r="Q1124" i="2"/>
  <c r="Q1154" i="2"/>
  <c r="Q77" i="6"/>
  <c r="Q1487" i="2"/>
  <c r="Q1488" i="2"/>
  <c r="Q1158" i="2"/>
  <c r="Q1237" i="2"/>
  <c r="Q1121" i="2"/>
  <c r="Q1130" i="2"/>
  <c r="Q1243" i="2"/>
  <c r="Q1273" i="2"/>
  <c r="Q1184" i="2"/>
  <c r="Q1239" i="2"/>
  <c r="Q1254" i="2"/>
  <c r="O4929" i="3"/>
  <c r="O5017" i="3"/>
  <c r="O4700" i="3"/>
  <c r="O4888" i="3"/>
  <c r="O4890" i="3"/>
  <c r="O4921" i="3"/>
  <c r="O4922" i="3"/>
  <c r="O4856" i="3"/>
  <c r="O4883" i="3"/>
  <c r="O4946" i="3"/>
  <c r="O4949" i="3"/>
  <c r="Q1221" i="2"/>
  <c r="Q1224" i="2"/>
  <c r="Q1286" i="2"/>
  <c r="Q1042" i="2"/>
  <c r="Q1062" i="2"/>
  <c r="Q1063" i="2"/>
  <c r="Q1147" i="2"/>
  <c r="Q1175" i="2"/>
  <c r="Q1179" i="2"/>
  <c r="Q1171" i="2"/>
  <c r="Q1322" i="2"/>
  <c r="O4802" i="3"/>
  <c r="O4849" i="3"/>
  <c r="O4582" i="3"/>
  <c r="O4574" i="3"/>
  <c r="O4580" i="3"/>
  <c r="O4584" i="3"/>
  <c r="O4575" i="3"/>
  <c r="O4639" i="3"/>
  <c r="O4763" i="3"/>
  <c r="O5087" i="3"/>
  <c r="O5143" i="3"/>
  <c r="O5020" i="3"/>
  <c r="O5109" i="3"/>
  <c r="O5135" i="3"/>
  <c r="O5198" i="3"/>
  <c r="O4626" i="3"/>
  <c r="O4706" i="3"/>
  <c r="O4710" i="3"/>
  <c r="O4811" i="3"/>
  <c r="O4970" i="3"/>
  <c r="O4973" i="3"/>
  <c r="O4978" i="3"/>
  <c r="O5095" i="3"/>
  <c r="O5090" i="3"/>
  <c r="O5092" i="3"/>
  <c r="O5096" i="3"/>
  <c r="O5099" i="3"/>
  <c r="O5155" i="3"/>
  <c r="O5159" i="3"/>
  <c r="O5212" i="3"/>
  <c r="O4581" i="3"/>
  <c r="O4631" i="3"/>
  <c r="O4638" i="3"/>
  <c r="O4662" i="3"/>
  <c r="O4728" i="3"/>
  <c r="O4766" i="3"/>
  <c r="O4777" i="3"/>
  <c r="O4865" i="3"/>
  <c r="O4876" i="3"/>
  <c r="O4880" i="3"/>
  <c r="O4891" i="3"/>
  <c r="O4920" i="3"/>
  <c r="O5084" i="3"/>
  <c r="O5086" i="3"/>
  <c r="P5087" i="3"/>
  <c r="O5077" i="3"/>
  <c r="O4792" i="3"/>
  <c r="O4798" i="3"/>
  <c r="O4835" i="3"/>
  <c r="O5036" i="3"/>
  <c r="P5212" i="3"/>
  <c r="O4911" i="3"/>
  <c r="O4912" i="3"/>
  <c r="O4914" i="3"/>
  <c r="O4916" i="3"/>
  <c r="O4625" i="3"/>
  <c r="O4657" i="3"/>
  <c r="O4674" i="3"/>
  <c r="O4665" i="3"/>
  <c r="O4678" i="3"/>
  <c r="O4681" i="3"/>
  <c r="O4692" i="3"/>
  <c r="O4694" i="3"/>
  <c r="O4699" i="3"/>
  <c r="O4898" i="3"/>
  <c r="O4907" i="3"/>
  <c r="O4909" i="3"/>
  <c r="O4945" i="3"/>
  <c r="O4960" i="3"/>
  <c r="O5123" i="3"/>
  <c r="O5174" i="3"/>
  <c r="O5179" i="3"/>
  <c r="O5184" i="3"/>
  <c r="O5186" i="3"/>
  <c r="O5225" i="3"/>
  <c r="O5230" i="3"/>
  <c r="O5237" i="3"/>
  <c r="O5259" i="3"/>
  <c r="O4624" i="3"/>
  <c r="O4675" i="3"/>
  <c r="O4679" i="3"/>
  <c r="O4712" i="3"/>
  <c r="O4720" i="3"/>
  <c r="O4736" i="3"/>
  <c r="O4758" i="3"/>
  <c r="O4806" i="3"/>
  <c r="O4831" i="3"/>
  <c r="O4934" i="3"/>
  <c r="O4971" i="3"/>
  <c r="O4975" i="3"/>
  <c r="O4977" i="3"/>
  <c r="O4980" i="3"/>
  <c r="O5005" i="3"/>
  <c r="O5051" i="3"/>
  <c r="O5053" i="3"/>
  <c r="O5074" i="3"/>
  <c r="O5075" i="3"/>
  <c r="O5107" i="3"/>
  <c r="O5114" i="3"/>
  <c r="O5162" i="3"/>
  <c r="O5181" i="3"/>
  <c r="O5234" i="3"/>
  <c r="O5236" i="3"/>
  <c r="O5238" i="3"/>
  <c r="O5241" i="3"/>
  <c r="O5249" i="3"/>
  <c r="O5258" i="3"/>
  <c r="Q1137" i="2"/>
  <c r="Q1155" i="2"/>
  <c r="Q1181" i="2"/>
  <c r="Q1098" i="2"/>
  <c r="Q1139" i="2"/>
  <c r="Q1141" i="2"/>
  <c r="Q1161" i="2"/>
  <c r="Q1176" i="2"/>
  <c r="Q1183" i="2"/>
  <c r="Q1020" i="2"/>
  <c r="Q1022" i="2"/>
  <c r="Q1048" i="2"/>
  <c r="Q1120" i="2"/>
  <c r="Q1210" i="2"/>
  <c r="Q1230" i="2"/>
  <c r="Q1391" i="2"/>
  <c r="Q1118" i="2"/>
  <c r="Q1432" i="2"/>
  <c r="Q1418" i="2"/>
  <c r="Q1443" i="2"/>
  <c r="Q1490" i="2"/>
  <c r="Q1232" i="2"/>
  <c r="Q1282" i="2"/>
  <c r="Q1287" i="2"/>
  <c r="Q1003" i="2"/>
  <c r="Q1480" i="2"/>
  <c r="Q1074" i="2"/>
  <c r="Q1506" i="2"/>
  <c r="Q1053" i="2"/>
  <c r="Q1086" i="2"/>
  <c r="Q1110" i="2"/>
  <c r="Q1128" i="2"/>
  <c r="Q1129" i="2"/>
  <c r="Q1083" i="2"/>
  <c r="Q1085" i="2"/>
  <c r="Q1096" i="2"/>
  <c r="Q1194" i="2"/>
  <c r="Q1205" i="2"/>
  <c r="Q983" i="2"/>
  <c r="Q1131" i="2"/>
  <c r="Q1163" i="2"/>
  <c r="Q998" i="2"/>
  <c r="Q1000" i="2"/>
  <c r="Q1002" i="2"/>
  <c r="Q1005" i="2"/>
  <c r="Q1008" i="2"/>
  <c r="Q1010" i="2"/>
  <c r="Q1011" i="2"/>
  <c r="Q1013" i="2"/>
  <c r="Q1014" i="2"/>
  <c r="Q1016" i="2"/>
  <c r="Q1018" i="2"/>
  <c r="Q1021" i="2"/>
  <c r="Q1023" i="2"/>
  <c r="Q1033" i="2"/>
  <c r="Q1044" i="2"/>
  <c r="Q1056" i="2"/>
  <c r="Q1057" i="2"/>
  <c r="Q1061" i="2"/>
  <c r="Q1067" i="2"/>
  <c r="Q1070" i="2"/>
  <c r="Q1072" i="2"/>
  <c r="Q1076" i="2"/>
  <c r="Q1079" i="2"/>
  <c r="Q1087" i="2"/>
  <c r="Q1100" i="2"/>
  <c r="Q1101" i="2"/>
  <c r="Q1104" i="2"/>
  <c r="Q1107" i="2"/>
  <c r="Q1400" i="2"/>
  <c r="Q1408" i="2"/>
  <c r="Q851" i="2"/>
  <c r="Q849" i="2"/>
  <c r="Q847" i="2"/>
  <c r="Q845" i="2"/>
  <c r="Q843" i="2"/>
  <c r="Q841" i="2"/>
  <c r="Q839" i="2"/>
  <c r="Q837" i="2"/>
  <c r="Q835" i="2"/>
  <c r="Q833" i="2"/>
  <c r="Q831" i="2"/>
  <c r="Q829" i="2"/>
  <c r="Q827" i="2"/>
  <c r="Q825" i="2"/>
  <c r="Q823" i="2"/>
  <c r="Q821" i="2"/>
  <c r="Q819" i="2"/>
  <c r="Q817" i="2"/>
  <c r="Q815" i="2"/>
  <c r="Q813" i="2"/>
  <c r="Q812" i="2"/>
  <c r="Q809" i="2"/>
  <c r="Q807" i="2"/>
  <c r="Q805" i="2"/>
  <c r="Q803" i="2"/>
  <c r="Q801" i="2"/>
  <c r="Q799" i="2"/>
  <c r="Q797" i="2"/>
  <c r="Q795" i="2"/>
  <c r="Q793" i="2"/>
  <c r="Q791" i="2"/>
  <c r="Q789" i="2"/>
  <c r="Q787" i="2"/>
  <c r="Q785" i="2"/>
  <c r="Q782" i="2"/>
  <c r="Q781" i="2"/>
  <c r="Q779" i="2"/>
  <c r="Q777" i="2"/>
  <c r="Q775" i="2"/>
  <c r="Q773" i="2"/>
  <c r="Q771" i="2"/>
  <c r="Q769" i="2"/>
  <c r="Q767" i="2"/>
  <c r="Q765" i="2"/>
  <c r="Q763" i="2"/>
  <c r="Q761" i="2"/>
  <c r="Q759" i="2"/>
  <c r="Q757" i="2"/>
  <c r="Q755" i="2"/>
  <c r="Q753" i="2"/>
  <c r="Q751" i="2"/>
  <c r="Q749" i="2"/>
  <c r="Q747" i="2"/>
  <c r="Q745" i="2"/>
  <c r="Q743" i="2"/>
  <c r="Q741" i="2"/>
  <c r="Q739" i="2"/>
  <c r="Q737" i="2"/>
  <c r="Q735" i="2"/>
  <c r="Q733" i="2"/>
  <c r="Q731" i="2"/>
  <c r="Q729" i="2"/>
  <c r="Q727" i="2"/>
  <c r="Q724" i="2"/>
  <c r="Q725" i="2"/>
  <c r="Q721" i="2"/>
  <c r="Q719" i="2"/>
  <c r="Q717" i="2"/>
  <c r="Q715" i="2"/>
  <c r="Q713" i="2"/>
  <c r="Q711" i="2"/>
  <c r="Q709" i="2"/>
  <c r="Q707" i="2"/>
  <c r="Q705" i="2"/>
  <c r="Q703" i="2"/>
  <c r="Q701" i="2"/>
  <c r="Q699" i="2"/>
  <c r="Q697" i="2"/>
  <c r="Q695" i="2"/>
  <c r="Q693" i="2"/>
  <c r="Q691" i="2"/>
  <c r="Q689" i="2"/>
  <c r="Q687" i="2"/>
  <c r="Q685" i="2"/>
  <c r="Q683" i="2"/>
  <c r="Q681" i="2"/>
  <c r="Q679" i="2"/>
  <c r="Q677" i="2"/>
  <c r="Q675" i="2"/>
  <c r="Q673" i="2"/>
  <c r="Q671" i="2"/>
  <c r="Q669" i="2"/>
  <c r="Q667" i="2"/>
  <c r="Q665" i="2"/>
  <c r="Q663" i="2"/>
  <c r="Q661" i="2"/>
  <c r="Q659" i="2"/>
  <c r="Q657" i="2"/>
  <c r="Q655" i="2"/>
  <c r="Q652" i="2"/>
  <c r="Q653" i="2"/>
  <c r="Q649" i="2"/>
  <c r="Q647" i="2"/>
  <c r="Q645" i="2"/>
  <c r="Q643" i="2"/>
  <c r="Q641" i="2"/>
  <c r="Q639" i="2"/>
  <c r="Q637" i="2"/>
  <c r="Q635" i="2"/>
  <c r="Q633" i="2"/>
  <c r="Q631" i="2"/>
  <c r="Q629" i="2"/>
  <c r="Q627" i="2"/>
  <c r="Q625" i="2"/>
  <c r="Q623" i="2"/>
  <c r="Q621" i="2"/>
  <c r="Q619" i="2"/>
  <c r="Q617" i="2"/>
  <c r="Q615" i="2"/>
  <c r="Q613" i="2"/>
  <c r="Q611" i="2"/>
  <c r="Q609" i="2"/>
  <c r="Q607" i="2"/>
  <c r="Q605" i="2"/>
  <c r="Q603" i="2"/>
  <c r="Q601" i="2"/>
  <c r="Q599" i="2"/>
  <c r="Q597" i="2"/>
  <c r="Q595" i="2"/>
  <c r="Q593" i="2"/>
  <c r="Q591" i="2"/>
  <c r="Q589" i="2"/>
  <c r="Q587" i="2"/>
  <c r="Q585" i="2"/>
  <c r="Q583" i="2"/>
  <c r="Q581" i="2"/>
  <c r="Q579" i="2"/>
  <c r="Q577" i="2"/>
  <c r="Q575" i="2"/>
  <c r="Q573" i="2"/>
  <c r="Q571" i="2"/>
  <c r="Q569" i="2"/>
  <c r="Q567" i="2"/>
  <c r="Q565" i="2"/>
  <c r="Q563" i="2"/>
  <c r="Q561" i="2"/>
  <c r="Q559" i="2"/>
  <c r="Q557" i="2"/>
  <c r="Q555" i="2"/>
  <c r="Q553" i="2"/>
  <c r="Q551" i="2"/>
  <c r="Q549" i="2"/>
  <c r="Q547" i="2"/>
  <c r="Q545" i="2"/>
  <c r="Q543" i="2"/>
  <c r="Q541" i="2"/>
  <c r="Q539" i="2"/>
  <c r="Q537" i="2"/>
  <c r="Q535" i="2"/>
  <c r="Q533" i="2"/>
  <c r="Q531" i="2"/>
  <c r="Q529" i="2"/>
  <c r="Q527" i="2"/>
  <c r="Q525" i="2"/>
  <c r="Q523" i="2"/>
  <c r="Q521" i="2"/>
  <c r="Q519" i="2"/>
  <c r="Q517" i="2"/>
  <c r="Q515" i="2"/>
  <c r="Q513" i="2"/>
  <c r="Q511" i="2"/>
  <c r="Q509" i="2"/>
  <c r="Q507" i="2"/>
  <c r="Q505" i="2"/>
  <c r="Q503" i="2"/>
  <c r="Q501" i="2"/>
  <c r="Q499" i="2"/>
  <c r="Q497" i="2"/>
  <c r="Q495" i="2"/>
  <c r="Q493" i="2"/>
  <c r="Q491" i="2"/>
  <c r="Q489" i="2"/>
  <c r="Q487" i="2"/>
  <c r="Q485" i="2"/>
  <c r="Q483" i="2"/>
  <c r="Q481" i="2"/>
  <c r="Q479" i="2"/>
  <c r="Q477" i="2"/>
  <c r="Q475" i="2"/>
  <c r="Q472" i="2"/>
  <c r="Q470" i="2"/>
  <c r="Q473" i="2"/>
  <c r="Q467" i="2"/>
  <c r="Q465" i="2"/>
  <c r="Q463" i="2"/>
  <c r="Q461" i="2"/>
  <c r="Q459" i="2"/>
  <c r="Q457" i="2"/>
  <c r="Q456" i="2"/>
  <c r="Q453" i="2"/>
  <c r="Q451" i="2"/>
  <c r="Q449" i="2"/>
  <c r="Q447" i="2"/>
  <c r="Q445" i="2"/>
  <c r="Q443" i="2"/>
  <c r="Q441" i="2"/>
  <c r="Q439" i="2"/>
  <c r="Q437" i="2"/>
  <c r="Q435" i="2"/>
  <c r="Q433" i="2"/>
  <c r="Q431" i="2"/>
  <c r="Q429" i="2"/>
  <c r="Q427" i="2"/>
  <c r="Q425" i="2"/>
  <c r="Q423" i="2"/>
  <c r="Q421" i="2"/>
  <c r="Q419" i="2"/>
  <c r="Q417" i="2"/>
  <c r="Q415" i="2"/>
  <c r="Q413" i="2"/>
  <c r="Q411" i="2"/>
  <c r="Q406" i="2"/>
  <c r="Q408" i="2"/>
  <c r="Q405" i="2"/>
  <c r="Q403" i="2"/>
  <c r="Q401" i="2"/>
  <c r="Q399" i="2"/>
  <c r="Q397" i="2"/>
  <c r="Q395" i="2"/>
  <c r="Q393" i="2"/>
  <c r="Q391" i="2"/>
  <c r="Q389" i="2"/>
  <c r="Q387" i="2"/>
  <c r="Q386" i="2"/>
  <c r="Q383" i="2"/>
  <c r="Q381" i="2"/>
  <c r="Q379" i="2"/>
  <c r="Q377" i="2"/>
  <c r="Q375" i="2"/>
  <c r="Q373" i="2"/>
  <c r="Q371" i="2"/>
  <c r="Q369" i="2"/>
  <c r="Q367" i="2"/>
  <c r="Q365" i="2"/>
  <c r="Q363" i="2"/>
  <c r="Q361" i="2"/>
  <c r="Q359" i="2"/>
  <c r="Q357" i="2"/>
  <c r="Q355" i="2"/>
  <c r="Q353" i="2"/>
  <c r="Q351" i="2"/>
  <c r="Q349" i="2"/>
  <c r="Q347" i="2"/>
  <c r="Q345" i="2"/>
  <c r="Q343" i="2"/>
  <c r="Q341" i="2"/>
  <c r="Q339" i="2"/>
  <c r="Q337" i="2"/>
  <c r="Q335" i="2"/>
  <c r="Q333" i="2"/>
  <c r="Q331" i="2"/>
  <c r="Q329" i="2"/>
  <c r="Q327" i="2"/>
  <c r="Q325" i="2"/>
  <c r="Q323" i="2"/>
  <c r="Q321" i="2"/>
  <c r="Q319" i="2"/>
  <c r="Q317" i="2"/>
  <c r="Q315" i="2"/>
  <c r="Q313" i="2"/>
  <c r="Q311" i="2"/>
  <c r="Q309" i="2"/>
  <c r="Q307" i="2"/>
  <c r="Q305" i="2"/>
  <c r="Q303" i="2"/>
  <c r="Q301" i="2"/>
  <c r="Q299" i="2"/>
  <c r="Q297" i="2"/>
  <c r="Q295" i="2"/>
  <c r="Q293" i="2"/>
  <c r="Q291" i="2"/>
  <c r="Q289" i="2"/>
  <c r="Q287" i="2"/>
  <c r="Q285" i="2"/>
  <c r="Q283" i="2"/>
  <c r="Q281" i="2"/>
  <c r="Q279" i="2"/>
  <c r="Q277" i="2"/>
  <c r="Q275" i="2"/>
  <c r="Q273" i="2"/>
  <c r="Q271" i="2"/>
  <c r="Q269" i="2"/>
  <c r="Q267" i="2"/>
  <c r="Q265" i="2"/>
  <c r="Q263" i="2"/>
  <c r="Q261" i="2"/>
  <c r="Q259" i="2"/>
  <c r="Q257" i="2"/>
  <c r="Q255" i="2"/>
  <c r="Q253" i="2"/>
  <c r="Q251" i="2"/>
  <c r="Q249" i="2"/>
  <c r="Q247" i="2"/>
  <c r="Q245" i="2"/>
  <c r="Q243" i="2"/>
  <c r="Q241" i="2"/>
  <c r="Q239" i="2"/>
  <c r="Q237" i="2"/>
  <c r="Q235" i="2"/>
  <c r="Q233" i="2"/>
  <c r="Q231" i="2"/>
  <c r="Q229" i="2"/>
  <c r="Q227" i="2"/>
  <c r="Q225" i="2"/>
  <c r="Q223" i="2"/>
  <c r="Q221" i="2"/>
  <c r="Q219" i="2"/>
  <c r="Q217" i="2"/>
  <c r="Q215" i="2"/>
  <c r="Q213" i="2"/>
  <c r="Q211" i="2"/>
  <c r="Q209" i="2"/>
  <c r="Q207" i="2"/>
  <c r="Q205" i="2"/>
  <c r="Q203" i="2"/>
  <c r="Q201" i="2"/>
  <c r="Q199" i="2"/>
  <c r="Q197" i="2"/>
  <c r="Q195" i="2"/>
  <c r="Q193" i="2"/>
  <c r="Q191" i="2"/>
  <c r="Q189" i="2"/>
  <c r="Q187" i="2"/>
  <c r="Q185" i="2"/>
  <c r="Q183" i="2"/>
  <c r="Q181" i="2"/>
  <c r="Q179" i="2"/>
  <c r="Q177" i="2"/>
  <c r="Q175" i="2"/>
  <c r="Q173" i="2"/>
  <c r="Q171" i="2"/>
  <c r="Q169" i="2"/>
  <c r="Q167" i="2"/>
  <c r="Q165" i="2"/>
  <c r="Q163" i="2"/>
  <c r="Q161" i="2"/>
  <c r="Q75" i="6"/>
  <c r="Q76" i="6"/>
  <c r="Q1032" i="2"/>
  <c r="Q1036" i="2"/>
  <c r="Q1049" i="2"/>
  <c r="Q1066" i="2"/>
  <c r="Q1068" i="2"/>
  <c r="Q1078" i="2"/>
  <c r="Q1084" i="2"/>
  <c r="Q1090" i="2"/>
  <c r="Q1106" i="2"/>
  <c r="Q1114" i="2"/>
  <c r="Q1119" i="2"/>
  <c r="Q1125" i="2"/>
  <c r="Q972" i="2"/>
  <c r="Q1007" i="2"/>
  <c r="Q1012" i="2"/>
  <c r="Q949" i="2"/>
  <c r="Q904" i="2"/>
  <c r="Q938" i="2"/>
  <c r="Q939" i="2"/>
  <c r="Q1017" i="2"/>
  <c r="Q1312" i="2"/>
  <c r="Q1330" i="2"/>
  <c r="Q1333" i="2"/>
  <c r="Q1335" i="2"/>
  <c r="Q1336" i="2"/>
  <c r="Q1341" i="2"/>
  <c r="Q1351" i="2"/>
  <c r="Q1354" i="2"/>
  <c r="Q1358" i="2"/>
  <c r="Q1365" i="2"/>
  <c r="Q1384" i="2"/>
  <c r="Q1386" i="2"/>
  <c r="Q1318" i="2"/>
  <c r="Q1325" i="2"/>
  <c r="Q1328" i="2"/>
  <c r="Q1127" i="2"/>
  <c r="Q1143" i="2"/>
  <c r="Q1146" i="2"/>
  <c r="Q1149" i="2"/>
  <c r="Q1160" i="2"/>
  <c r="Q1165" i="2"/>
  <c r="Q1182" i="2"/>
  <c r="Q1208" i="2"/>
  <c r="Q1209" i="2"/>
  <c r="Q1213" i="2"/>
  <c r="Q1220" i="2"/>
  <c r="Q1225" i="2"/>
  <c r="Q1229" i="2"/>
  <c r="Q1242" i="2"/>
  <c r="Q1251" i="2"/>
  <c r="Q1252" i="2"/>
  <c r="Q1253" i="2"/>
  <c r="Q1257" i="2"/>
  <c r="Q1264" i="2"/>
  <c r="Q1277" i="2"/>
  <c r="Q1280" i="2"/>
  <c r="Q1283" i="2"/>
  <c r="Q1288" i="2"/>
  <c r="Q1290" i="2"/>
  <c r="Q1293" i="2"/>
  <c r="Q1295" i="2"/>
  <c r="Q1297" i="2"/>
  <c r="Q1300" i="2"/>
  <c r="Q1305" i="2"/>
  <c r="Q1311" i="2"/>
  <c r="Q1315" i="2"/>
  <c r="Q1317" i="2"/>
  <c r="Q1342" i="2"/>
  <c r="Q1345" i="2"/>
  <c r="Q1346" i="2"/>
  <c r="Q1372" i="2"/>
  <c r="Q1375" i="2"/>
  <c r="Q857" i="2"/>
  <c r="Q862" i="2"/>
  <c r="Q884" i="2"/>
  <c r="Q893" i="2"/>
  <c r="Q898" i="2"/>
  <c r="Q907" i="2"/>
  <c r="Q946" i="2"/>
  <c r="Q959" i="2"/>
  <c r="Q1031" i="2"/>
  <c r="Q1039" i="2"/>
  <c r="Q1043" i="2"/>
  <c r="Q1045" i="2"/>
  <c r="Q1089" i="2"/>
  <c r="Q1093" i="2"/>
  <c r="Q1095" i="2"/>
  <c r="Q1111" i="2"/>
  <c r="Q1123" i="2"/>
  <c r="Q1140" i="2"/>
  <c r="Q1167" i="2"/>
  <c r="Q1178" i="2"/>
  <c r="Q1189" i="2"/>
  <c r="Q1216" i="2"/>
  <c r="Q906" i="2"/>
  <c r="Q919" i="2"/>
  <c r="Q923" i="2"/>
  <c r="Q948" i="2"/>
  <c r="Q966" i="2"/>
  <c r="Q974" i="2"/>
  <c r="Q1024" i="2"/>
  <c r="Q1026" i="2"/>
  <c r="Q1027" i="2"/>
  <c r="Q1028" i="2"/>
  <c r="Q1041" i="2"/>
  <c r="Q1047" i="2"/>
  <c r="Q1050" i="2"/>
  <c r="Q1051" i="2"/>
  <c r="Q1065" i="2"/>
  <c r="Q1071" i="2"/>
  <c r="Q1082" i="2"/>
  <c r="Q1088" i="2"/>
  <c r="Q1092" i="2"/>
  <c r="Q1094" i="2"/>
  <c r="Q1097" i="2"/>
  <c r="Q1105" i="2"/>
  <c r="Q1112" i="2"/>
  <c r="Q1113" i="2"/>
  <c r="Q1115" i="2"/>
  <c r="Q1122" i="2"/>
  <c r="Q1133" i="2"/>
  <c r="Q1151" i="2"/>
  <c r="Q1159" i="2"/>
  <c r="Q1168" i="2"/>
  <c r="Q1173" i="2"/>
  <c r="Q1177" i="2"/>
  <c r="Q1180" i="2"/>
  <c r="Q1185" i="2"/>
  <c r="Q1186" i="2"/>
  <c r="Q1188" i="2"/>
  <c r="Q1191" i="2"/>
  <c r="Q1192" i="2"/>
  <c r="Q1193" i="2"/>
  <c r="Q1200" i="2"/>
  <c r="Q1201" i="2"/>
  <c r="Q1202" i="2"/>
  <c r="Q1207" i="2"/>
  <c r="Q1275" i="2"/>
  <c r="Q1276" i="2"/>
  <c r="Q1278" i="2"/>
  <c r="Q1279" i="2"/>
  <c r="Q1281" i="2"/>
  <c r="Q988" i="2"/>
  <c r="Q1069" i="2"/>
  <c r="Q1073" i="2"/>
  <c r="Q1080" i="2"/>
  <c r="Q1081" i="2"/>
  <c r="Q1091" i="2"/>
  <c r="Q1099" i="2"/>
  <c r="Q1116" i="2"/>
  <c r="Q1152" i="2"/>
  <c r="Q1162" i="2"/>
  <c r="Q1172" i="2"/>
  <c r="Q1198" i="2"/>
  <c r="Q1199" i="2"/>
  <c r="Q159" i="2"/>
  <c r="Q157" i="2"/>
  <c r="Q155" i="2"/>
  <c r="Q153" i="2"/>
  <c r="Q151" i="2"/>
  <c r="Q149" i="2"/>
  <c r="Q147" i="2"/>
  <c r="Q145" i="2"/>
  <c r="Q143" i="2"/>
  <c r="Q141" i="2"/>
  <c r="Q139" i="2"/>
  <c r="Q137" i="2"/>
  <c r="Q135" i="2"/>
  <c r="Q133" i="2"/>
  <c r="Q131" i="2"/>
  <c r="Q129" i="2"/>
  <c r="Q127" i="2"/>
  <c r="Q125" i="2"/>
  <c r="Q123" i="2"/>
  <c r="Q121" i="2"/>
  <c r="Q119" i="2"/>
  <c r="Q117" i="2"/>
  <c r="Q115" i="2"/>
  <c r="Q113" i="2"/>
  <c r="Q111" i="2"/>
  <c r="Q109" i="2"/>
  <c r="Q107" i="2"/>
  <c r="Q105" i="2"/>
  <c r="Q103" i="2"/>
  <c r="Q101" i="2"/>
  <c r="Q99" i="2"/>
  <c r="Q97" i="2"/>
  <c r="Q95" i="2"/>
  <c r="Q93" i="2"/>
  <c r="Q91" i="2"/>
  <c r="Q89" i="2"/>
  <c r="Q87" i="2"/>
  <c r="Q85" i="2"/>
  <c r="Q83" i="2"/>
  <c r="Q81" i="2"/>
  <c r="Q79" i="2"/>
  <c r="Q77" i="2"/>
  <c r="Q75" i="2"/>
  <c r="Q73" i="2"/>
  <c r="Q71" i="2"/>
  <c r="Q69" i="2"/>
  <c r="Q67" i="2"/>
  <c r="Q65" i="2"/>
  <c r="Q63" i="2"/>
  <c r="Q61" i="2"/>
  <c r="Q59" i="2"/>
  <c r="Q57" i="2"/>
  <c r="Q55" i="2"/>
  <c r="Q53" i="2"/>
  <c r="Q51" i="2"/>
  <c r="Q49" i="2"/>
  <c r="Q47" i="2"/>
  <c r="Q45" i="2"/>
  <c r="Q43" i="2"/>
  <c r="Q41" i="2"/>
  <c r="Q39" i="2"/>
  <c r="Q37" i="2"/>
  <c r="Q35" i="2"/>
  <c r="Q33" i="2"/>
  <c r="Q31" i="2"/>
  <c r="Q29" i="2"/>
  <c r="Q27" i="2"/>
  <c r="Q950" i="2"/>
  <c r="Q970" i="2"/>
  <c r="Q990" i="2"/>
  <c r="Q992" i="2"/>
  <c r="Q994" i="2"/>
  <c r="Q1004" i="2"/>
  <c r="Q1015" i="2"/>
  <c r="Q1025" i="2"/>
  <c r="Q1030" i="2"/>
  <c r="Q1034" i="2"/>
  <c r="Q1040" i="2"/>
  <c r="Q71" i="6"/>
  <c r="Q34" i="6"/>
  <c r="Q48" i="6"/>
  <c r="Q67" i="6"/>
  <c r="Q68" i="6"/>
  <c r="Q27" i="6"/>
  <c r="Q66" i="6"/>
  <c r="Q52" i="6"/>
  <c r="Q19" i="6"/>
  <c r="Q22" i="6"/>
  <c r="Q20" i="6"/>
  <c r="Q24" i="6"/>
  <c r="Q33" i="6"/>
  <c r="Q16" i="6"/>
  <c r="Q28" i="6"/>
  <c r="Q44" i="6"/>
  <c r="Q42" i="6"/>
  <c r="Q12" i="6"/>
  <c r="Q36" i="6"/>
  <c r="Q18" i="6"/>
  <c r="Q63" i="6"/>
  <c r="Q39" i="6"/>
  <c r="Q54" i="6"/>
  <c r="Q60" i="6"/>
  <c r="Q58" i="6"/>
  <c r="Q47" i="6"/>
  <c r="Q51" i="6"/>
  <c r="Q45" i="6"/>
  <c r="Q43" i="6"/>
  <c r="Q852" i="2"/>
  <c r="Q850" i="2"/>
  <c r="Q848" i="2"/>
  <c r="Q846" i="2"/>
  <c r="Q844" i="2"/>
  <c r="Q842" i="2"/>
  <c r="Q840" i="2"/>
  <c r="Q838" i="2"/>
  <c r="Q836" i="2"/>
  <c r="Q834" i="2"/>
  <c r="Q832" i="2"/>
  <c r="Q830" i="2"/>
  <c r="Q828" i="2"/>
  <c r="Q826" i="2"/>
  <c r="Q824" i="2"/>
  <c r="Q822" i="2"/>
  <c r="Q820" i="2"/>
  <c r="Q818" i="2"/>
  <c r="Q816" i="2"/>
  <c r="Q814" i="2"/>
  <c r="Q811" i="2"/>
  <c r="Q810" i="2"/>
  <c r="Q808" i="2"/>
  <c r="Q806" i="2"/>
  <c r="Q804" i="2"/>
  <c r="Q802" i="2"/>
  <c r="Q800" i="2"/>
  <c r="Q798" i="2"/>
  <c r="Q796" i="2"/>
  <c r="Q794" i="2"/>
  <c r="Q792" i="2"/>
  <c r="Q790" i="2"/>
  <c r="Q788" i="2"/>
  <c r="Q786" i="2"/>
  <c r="Q783" i="2"/>
  <c r="Q784" i="2"/>
  <c r="Q780" i="2"/>
  <c r="Q778" i="2"/>
  <c r="Q776" i="2"/>
  <c r="Q774" i="2"/>
  <c r="Q772" i="2"/>
  <c r="Q770" i="2"/>
  <c r="Q768" i="2"/>
  <c r="Q766" i="2"/>
  <c r="Q764" i="2"/>
  <c r="Q762" i="2"/>
  <c r="Q760" i="2"/>
  <c r="Q758" i="2"/>
  <c r="Q756" i="2"/>
  <c r="Q754" i="2"/>
  <c r="Q752" i="2"/>
  <c r="Q750" i="2"/>
  <c r="Q748" i="2"/>
  <c r="Q746" i="2"/>
  <c r="Q744" i="2"/>
  <c r="Q742" i="2"/>
  <c r="Q740" i="2"/>
  <c r="Q738" i="2"/>
  <c r="Q736" i="2"/>
  <c r="Q734" i="2"/>
  <c r="Q732" i="2"/>
  <c r="Q730" i="2"/>
  <c r="Q728" i="2"/>
  <c r="Q726" i="2"/>
  <c r="Q723" i="2"/>
  <c r="Q722" i="2"/>
  <c r="Q720" i="2"/>
  <c r="Q718" i="2"/>
  <c r="Q716" i="2"/>
  <c r="Q714" i="2"/>
  <c r="Q712" i="2"/>
  <c r="Q710" i="2"/>
  <c r="Q708" i="2"/>
  <c r="Q706" i="2"/>
  <c r="Q704" i="2"/>
  <c r="Q702" i="2"/>
  <c r="Q700" i="2"/>
  <c r="Q698" i="2"/>
  <c r="Q696" i="2"/>
  <c r="Q694" i="2"/>
  <c r="Q692" i="2"/>
  <c r="Q690" i="2"/>
  <c r="Q688" i="2"/>
  <c r="Q686" i="2"/>
  <c r="Q684" i="2"/>
  <c r="Q682" i="2"/>
  <c r="Q680" i="2"/>
  <c r="Q678" i="2"/>
  <c r="Q676" i="2"/>
  <c r="Q674" i="2"/>
  <c r="Q672" i="2"/>
  <c r="Q670" i="2"/>
  <c r="Q668" i="2"/>
  <c r="Q666" i="2"/>
  <c r="Q664" i="2"/>
  <c r="Q662" i="2"/>
  <c r="Q660" i="2"/>
  <c r="Q658" i="2"/>
  <c r="Q656" i="2"/>
  <c r="Q654" i="2"/>
  <c r="Q651" i="2"/>
  <c r="Q650" i="2"/>
  <c r="Q648" i="2"/>
  <c r="Q646" i="2"/>
  <c r="Q644" i="2"/>
  <c r="Q642" i="2"/>
  <c r="Q640" i="2"/>
  <c r="Q638" i="2"/>
  <c r="Q636" i="2"/>
  <c r="Q634" i="2"/>
  <c r="Q632" i="2"/>
  <c r="Q630" i="2"/>
  <c r="Q628" i="2"/>
  <c r="Q626" i="2"/>
  <c r="Q624" i="2"/>
  <c r="Q622" i="2"/>
  <c r="Q620" i="2"/>
  <c r="Q618" i="2"/>
  <c r="Q616" i="2"/>
  <c r="Q614" i="2"/>
  <c r="Q612" i="2"/>
  <c r="Q610" i="2"/>
  <c r="Q608" i="2"/>
  <c r="Q606" i="2"/>
  <c r="Q604" i="2"/>
  <c r="Q602" i="2"/>
  <c r="Q600" i="2"/>
  <c r="Q598" i="2"/>
  <c r="Q596" i="2"/>
  <c r="Q594" i="2"/>
  <c r="Q592" i="2"/>
  <c r="Q590" i="2"/>
  <c r="Q588" i="2"/>
  <c r="Q586" i="2"/>
  <c r="Q584" i="2"/>
  <c r="Q582" i="2"/>
  <c r="Q580" i="2"/>
  <c r="Q578" i="2"/>
  <c r="Q576" i="2"/>
  <c r="Q574" i="2"/>
  <c r="Q572" i="2"/>
  <c r="Q570" i="2"/>
  <c r="Q568" i="2"/>
  <c r="Q566" i="2"/>
  <c r="Q564" i="2"/>
  <c r="Q562" i="2"/>
  <c r="Q560" i="2"/>
  <c r="Q558" i="2"/>
  <c r="Q556" i="2"/>
  <c r="Q554" i="2"/>
  <c r="Q552" i="2"/>
  <c r="Q550" i="2"/>
  <c r="Q548" i="2"/>
  <c r="Q546" i="2"/>
  <c r="Q544" i="2"/>
  <c r="Q542" i="2"/>
  <c r="Q540" i="2"/>
  <c r="Q538" i="2"/>
  <c r="Q536" i="2"/>
  <c r="Q534" i="2"/>
  <c r="Q532" i="2"/>
  <c r="Q530" i="2"/>
  <c r="Q528" i="2"/>
  <c r="Q526" i="2"/>
  <c r="Q524" i="2"/>
  <c r="Q522" i="2"/>
  <c r="Q520" i="2"/>
  <c r="Q518" i="2"/>
  <c r="Q516" i="2"/>
  <c r="Q514" i="2"/>
  <c r="Q512" i="2"/>
  <c r="Q510" i="2"/>
  <c r="Q508" i="2"/>
  <c r="Q506" i="2"/>
  <c r="Q504" i="2"/>
  <c r="Q502" i="2"/>
  <c r="Q500" i="2"/>
  <c r="Q498" i="2"/>
  <c r="Q496" i="2"/>
  <c r="Q494" i="2"/>
  <c r="Q492" i="2"/>
  <c r="Q490" i="2"/>
  <c r="Q488" i="2"/>
  <c r="Q486" i="2"/>
  <c r="Q484" i="2"/>
  <c r="Q482" i="2"/>
  <c r="Q480" i="2"/>
  <c r="Q478" i="2"/>
  <c r="Q476" i="2"/>
  <c r="Q474" i="2"/>
  <c r="Q471" i="2"/>
  <c r="Q469" i="2"/>
  <c r="Q468" i="2"/>
  <c r="Q466" i="2"/>
  <c r="Q464" i="2"/>
  <c r="Q462" i="2"/>
  <c r="Q460" i="2"/>
  <c r="Q458" i="2"/>
  <c r="Q455" i="2"/>
  <c r="Q454" i="2"/>
  <c r="Q452" i="2"/>
  <c r="Q450" i="2"/>
  <c r="Q448" i="2"/>
  <c r="Q446" i="2"/>
  <c r="Q444" i="2"/>
  <c r="Q442" i="2"/>
  <c r="Q440" i="2"/>
  <c r="Q438" i="2"/>
  <c r="Q436" i="2"/>
  <c r="Q434" i="2"/>
  <c r="Q432" i="2"/>
  <c r="Q430" i="2"/>
  <c r="Q428" i="2"/>
  <c r="Q426" i="2"/>
  <c r="Q424" i="2"/>
  <c r="Q422" i="2"/>
  <c r="Q420" i="2"/>
  <c r="Q418" i="2"/>
  <c r="Q416" i="2"/>
  <c r="Q414" i="2"/>
  <c r="Q412" i="2"/>
  <c r="Q410" i="2"/>
  <c r="Q409" i="2"/>
  <c r="Q407" i="2"/>
  <c r="Q404" i="2"/>
  <c r="Q402" i="2"/>
  <c r="Q400" i="2"/>
  <c r="Q398" i="2"/>
  <c r="Q396" i="2"/>
  <c r="Q394" i="2"/>
  <c r="Q392" i="2"/>
  <c r="Q390" i="2"/>
  <c r="Q388" i="2"/>
  <c r="Q385" i="2"/>
  <c r="Q384" i="2"/>
  <c r="Q382" i="2"/>
  <c r="Q380" i="2"/>
  <c r="Q378" i="2"/>
  <c r="Q376" i="2"/>
  <c r="Q374" i="2"/>
  <c r="Q372" i="2"/>
  <c r="Q370" i="2"/>
  <c r="Q368" i="2"/>
  <c r="Q366" i="2"/>
  <c r="Q364" i="2"/>
  <c r="Q362" i="2"/>
  <c r="Q360" i="2"/>
  <c r="Q358" i="2"/>
  <c r="Q356" i="2"/>
  <c r="Q354" i="2"/>
  <c r="Q352" i="2"/>
  <c r="Q350" i="2"/>
  <c r="Q348" i="2"/>
  <c r="Q346" i="2"/>
  <c r="Q344" i="2"/>
  <c r="Q342" i="2"/>
  <c r="Q340" i="2"/>
  <c r="Q338" i="2"/>
  <c r="Q336" i="2"/>
  <c r="Q334" i="2"/>
  <c r="Q332" i="2"/>
  <c r="Q330" i="2"/>
  <c r="Q328" i="2"/>
  <c r="Q326" i="2"/>
  <c r="Q324" i="2"/>
  <c r="Q322" i="2"/>
  <c r="Q320" i="2"/>
  <c r="Q318" i="2"/>
  <c r="Q316" i="2"/>
  <c r="Q314" i="2"/>
  <c r="Q312" i="2"/>
  <c r="Q310" i="2"/>
  <c r="Q308" i="2"/>
  <c r="Q306" i="2"/>
  <c r="Q304" i="2"/>
  <c r="Q302" i="2"/>
  <c r="Q300" i="2"/>
  <c r="Q298" i="2"/>
  <c r="Q296" i="2"/>
  <c r="Q294" i="2"/>
  <c r="Q292" i="2"/>
  <c r="Q290" i="2"/>
  <c r="Q288" i="2"/>
  <c r="Q286" i="2"/>
  <c r="Q284" i="2"/>
  <c r="Q282" i="2"/>
  <c r="Q280" i="2"/>
  <c r="Q278" i="2"/>
  <c r="Q276" i="2"/>
  <c r="Q274" i="2"/>
  <c r="Q272" i="2"/>
  <c r="Q270" i="2"/>
  <c r="Q268" i="2"/>
  <c r="Q266" i="2"/>
  <c r="Q264" i="2"/>
  <c r="Q262" i="2"/>
  <c r="Q260" i="2"/>
  <c r="Q258" i="2"/>
  <c r="Q256" i="2"/>
  <c r="Q254" i="2"/>
  <c r="Q252" i="2"/>
  <c r="Q250" i="2"/>
  <c r="Q248" i="2"/>
  <c r="Q246" i="2"/>
  <c r="Q244" i="2"/>
  <c r="Q242" i="2"/>
  <c r="Q240" i="2"/>
  <c r="Q238" i="2"/>
  <c r="Q236" i="2"/>
  <c r="Q234" i="2"/>
  <c r="Q232" i="2"/>
  <c r="Q230" i="2"/>
  <c r="Q228" i="2"/>
  <c r="Q226" i="2"/>
  <c r="Q224" i="2"/>
  <c r="Q222" i="2"/>
  <c r="Q220" i="2"/>
  <c r="Q218" i="2"/>
  <c r="Q216" i="2"/>
  <c r="Q214" i="2"/>
  <c r="Q212" i="2"/>
  <c r="Q210" i="2"/>
  <c r="Q208" i="2"/>
  <c r="Q206" i="2"/>
  <c r="Q204" i="2"/>
  <c r="Q202" i="2"/>
  <c r="Q200" i="2"/>
  <c r="Q198" i="2"/>
  <c r="Q196" i="2"/>
  <c r="Q194" i="2"/>
  <c r="Q192" i="2"/>
  <c r="Q190" i="2"/>
  <c r="Q188" i="2"/>
  <c r="Q186" i="2"/>
  <c r="Q184" i="2"/>
  <c r="Q182" i="2"/>
  <c r="Q180" i="2"/>
  <c r="Q178" i="2"/>
  <c r="Q176" i="2"/>
  <c r="Q174" i="2"/>
  <c r="Q172" i="2"/>
  <c r="Q170" i="2"/>
  <c r="Q168" i="2"/>
  <c r="Q166" i="2"/>
  <c r="Q164" i="2"/>
  <c r="Q162" i="2"/>
  <c r="Q160" i="2"/>
  <c r="Q158" i="2"/>
  <c r="Q156" i="2"/>
  <c r="Q154" i="2"/>
  <c r="Q152" i="2"/>
  <c r="Q150" i="2"/>
  <c r="Q148" i="2"/>
  <c r="Q146" i="2"/>
  <c r="Q144" i="2"/>
  <c r="Q142" i="2"/>
  <c r="Q140" i="2"/>
  <c r="Q138" i="2"/>
  <c r="Q136" i="2"/>
  <c r="Q134" i="2"/>
  <c r="Q132" i="2"/>
  <c r="Q130" i="2"/>
  <c r="Q128" i="2"/>
  <c r="Q126" i="2"/>
  <c r="Q124" i="2"/>
  <c r="Q122" i="2"/>
  <c r="Q120" i="2"/>
  <c r="Q118" i="2"/>
  <c r="Q116" i="2"/>
  <c r="Q114" i="2"/>
  <c r="Q112" i="2"/>
  <c r="Q110" i="2"/>
  <c r="Q108" i="2"/>
  <c r="Q106" i="2"/>
  <c r="Q104" i="2"/>
  <c r="Q102" i="2"/>
  <c r="Q900" i="2"/>
  <c r="Q935" i="2"/>
  <c r="Q947" i="2"/>
  <c r="Q963" i="2"/>
  <c r="Q971" i="2"/>
  <c r="Q986" i="2"/>
  <c r="Q987" i="2"/>
  <c r="Q996" i="2"/>
  <c r="Q997" i="2"/>
  <c r="Q1029" i="2"/>
  <c r="Q1037" i="2"/>
  <c r="Q1038" i="2"/>
  <c r="Q1052" i="2"/>
  <c r="Q1075" i="2"/>
  <c r="Q1117" i="2"/>
  <c r="Q1166" i="2"/>
  <c r="Q1196" i="2"/>
  <c r="Q1219" i="2"/>
  <c r="Q1226" i="2"/>
  <c r="Q1238" i="2"/>
  <c r="Q1248" i="2"/>
  <c r="Q1416" i="2"/>
  <c r="Q1420" i="2"/>
  <c r="Q1446" i="2"/>
  <c r="Q1451" i="2"/>
  <c r="Q1501" i="2"/>
  <c r="Q1503" i="2"/>
  <c r="Q1504" i="2"/>
  <c r="Q100" i="2"/>
  <c r="Q98" i="2"/>
  <c r="Q96" i="2"/>
  <c r="Q94" i="2"/>
  <c r="Q92" i="2"/>
  <c r="Q90" i="2"/>
  <c r="Q88" i="2"/>
  <c r="Q86" i="2"/>
  <c r="Q84" i="2"/>
  <c r="Q82" i="2"/>
  <c r="Q80" i="2"/>
  <c r="Q78" i="2"/>
  <c r="Q76" i="2"/>
  <c r="Q74" i="2"/>
  <c r="Q72" i="2"/>
  <c r="Q70" i="2"/>
  <c r="Q68" i="2"/>
  <c r="Q66" i="2"/>
  <c r="Q64" i="2"/>
  <c r="Q62" i="2"/>
  <c r="Q60" i="2"/>
  <c r="Q58" i="2"/>
  <c r="Q56" i="2"/>
  <c r="Q54" i="2"/>
  <c r="Q52" i="2"/>
  <c r="Q50" i="2"/>
  <c r="Q48" i="2"/>
  <c r="Q46" i="2"/>
  <c r="Q44" i="2"/>
  <c r="Q42" i="2"/>
  <c r="Q40" i="2"/>
  <c r="Q38" i="2"/>
  <c r="Q36" i="2"/>
  <c r="Q34" i="2"/>
  <c r="Q32" i="2"/>
  <c r="Q30" i="2"/>
  <c r="Q28" i="2"/>
  <c r="Q26" i="2"/>
  <c r="Q24" i="2"/>
  <c r="Q22" i="2"/>
  <c r="Q20" i="2"/>
  <c r="Q18" i="2"/>
  <c r="Q16" i="2"/>
  <c r="Q14" i="2"/>
  <c r="Q12" i="2"/>
  <c r="Q853" i="2"/>
  <c r="Q854" i="2"/>
  <c r="Q865" i="2"/>
  <c r="Q867" i="2"/>
  <c r="Q868" i="2"/>
  <c r="Q869" i="2"/>
  <c r="Q870" i="2"/>
  <c r="Q879" i="2"/>
  <c r="Q890" i="2"/>
  <c r="Q892" i="2"/>
  <c r="Q895" i="2"/>
  <c r="Q899" i="2"/>
  <c r="Q910" i="2"/>
  <c r="Q911" i="2"/>
  <c r="Q913" i="2"/>
  <c r="Q918" i="2"/>
  <c r="Q928" i="2"/>
  <c r="Q932" i="2"/>
  <c r="Q933" i="2"/>
  <c r="Q934" i="2"/>
  <c r="Q937" i="2"/>
  <c r="Q941" i="2"/>
  <c r="Q945" i="2"/>
  <c r="Q952" i="2"/>
  <c r="Q953" i="2"/>
  <c r="Q957" i="2"/>
  <c r="Q962" i="2"/>
  <c r="Q964" i="2"/>
  <c r="Q968" i="2"/>
  <c r="Q973" i="2"/>
  <c r="Q975" i="2"/>
  <c r="Q977" i="2"/>
  <c r="Q978" i="2"/>
  <c r="Q979" i="2"/>
  <c r="Q985" i="2"/>
  <c r="Q989" i="2"/>
  <c r="Q999" i="2"/>
  <c r="Q1001" i="2"/>
  <c r="Q1452" i="2"/>
  <c r="Q1471" i="2"/>
  <c r="Q1035" i="2"/>
  <c r="Q1046" i="2"/>
  <c r="Q967" i="2"/>
  <c r="Q882" i="2"/>
  <c r="Q897" i="2"/>
  <c r="Q901" i="2"/>
  <c r="Q960" i="2"/>
  <c r="Q925" i="2"/>
  <c r="Q955" i="2"/>
  <c r="Q1396" i="2"/>
  <c r="Q1417" i="2"/>
  <c r="Q1460" i="2"/>
  <c r="Q1491" i="2"/>
  <c r="Q1497" i="2"/>
  <c r="Q856" i="2"/>
  <c r="Q864" i="2"/>
  <c r="Q880" i="2"/>
  <c r="Q1470" i="2"/>
  <c r="Q1475" i="2"/>
  <c r="Q1476" i="2"/>
  <c r="Q1064" i="2"/>
  <c r="P4724" i="3"/>
  <c r="O4724" i="3"/>
  <c r="O4577" i="3"/>
  <c r="O4585" i="3"/>
  <c r="O4602" i="3"/>
  <c r="O4637" i="3"/>
  <c r="O4661" i="3"/>
  <c r="O4654" i="3"/>
  <c r="P4654" i="3"/>
  <c r="O4716" i="3"/>
  <c r="O4737" i="3"/>
  <c r="O4852" i="3"/>
  <c r="P4852" i="3"/>
  <c r="O4563" i="3"/>
  <c r="O4579" i="3"/>
  <c r="P4595" i="3"/>
  <c r="O4595" i="3"/>
  <c r="O4650" i="3"/>
  <c r="O4655" i="3"/>
  <c r="P4652" i="3"/>
  <c r="O4652" i="3"/>
  <c r="O4752" i="3"/>
  <c r="P4878" i="3"/>
  <c r="O4878" i="3"/>
  <c r="O5260" i="3"/>
  <c r="O4833" i="3"/>
  <c r="O4924" i="3"/>
  <c r="O4938" i="3"/>
  <c r="O5012" i="3"/>
  <c r="O4591" i="3"/>
  <c r="O4684" i="3"/>
  <c r="O4685" i="3"/>
  <c r="O4691" i="3"/>
  <c r="O4627" i="3"/>
  <c r="O4739" i="3"/>
  <c r="O4743" i="3"/>
  <c r="O4744" i="3"/>
  <c r="O4759" i="3"/>
  <c r="O4768" i="3"/>
  <c r="O4769" i="3"/>
  <c r="O4803" i="3"/>
  <c r="O4746" i="3"/>
  <c r="O4826" i="3"/>
  <c r="O4828" i="3"/>
  <c r="O4884" i="3"/>
  <c r="O4902" i="3"/>
  <c r="O4905" i="3"/>
  <c r="O4906" i="3"/>
  <c r="O4910" i="3"/>
  <c r="O4913" i="3"/>
  <c r="O4950" i="3"/>
  <c r="O4954" i="3"/>
  <c r="O4955" i="3"/>
  <c r="O4956" i="3"/>
  <c r="O4964" i="3"/>
  <c r="O4966" i="3"/>
  <c r="O4998" i="3"/>
  <c r="O4999" i="3"/>
  <c r="O5006" i="3"/>
  <c r="O5056" i="3"/>
  <c r="O5058" i="3"/>
  <c r="O5063" i="3"/>
  <c r="O5072" i="3"/>
  <c r="O5115" i="3"/>
  <c r="O5120" i="3"/>
  <c r="O5126" i="3"/>
  <c r="O5129" i="3"/>
  <c r="O5131" i="3"/>
  <c r="O5138" i="3"/>
  <c r="O5148" i="3"/>
  <c r="O5188" i="3"/>
  <c r="O5189" i="3"/>
  <c r="O5191" i="3"/>
  <c r="O5196" i="3"/>
  <c r="O5203" i="3"/>
  <c r="O5204" i="3"/>
  <c r="O5240" i="3"/>
  <c r="O5242" i="3"/>
  <c r="O5248" i="3"/>
  <c r="O5257" i="3"/>
  <c r="O5263" i="3"/>
  <c r="O4732" i="3"/>
  <c r="O4812" i="3"/>
  <c r="O4815" i="3"/>
  <c r="O4822" i="3"/>
  <c r="O4824" i="3"/>
  <c r="O4825" i="3"/>
  <c r="O4827" i="3"/>
  <c r="O4830" i="3"/>
  <c r="O4858" i="3"/>
  <c r="O4861" i="3"/>
  <c r="O4869" i="3"/>
  <c r="O4872" i="3"/>
  <c r="O4931" i="3"/>
  <c r="O4953" i="3"/>
  <c r="O4957" i="3"/>
  <c r="O4984" i="3"/>
  <c r="O4996" i="3"/>
  <c r="O5000" i="3"/>
  <c r="O5030" i="3"/>
  <c r="O5046" i="3"/>
  <c r="O5055" i="3"/>
  <c r="O5057" i="3"/>
  <c r="O5059" i="3"/>
  <c r="O5085" i="3"/>
  <c r="O5111" i="3"/>
  <c r="O5117" i="3"/>
  <c r="O5130" i="3"/>
  <c r="O5176" i="3"/>
  <c r="O5178" i="3"/>
  <c r="O5195" i="3"/>
  <c r="O5206" i="3"/>
  <c r="O5208" i="3"/>
  <c r="O5261" i="3"/>
  <c r="P4780" i="3"/>
  <c r="O4780" i="3"/>
  <c r="P5018" i="3"/>
  <c r="O5018" i="3"/>
  <c r="P5076" i="3"/>
  <c r="O5076" i="3"/>
  <c r="O4552" i="3"/>
  <c r="O4568" i="3"/>
  <c r="O4583" i="3"/>
  <c r="O4612" i="3"/>
  <c r="O4611" i="3"/>
  <c r="O4635" i="3"/>
  <c r="O4765" i="3"/>
  <c r="O4783" i="3"/>
  <c r="P5078" i="3"/>
  <c r="O5078" i="3"/>
  <c r="O4562" i="3"/>
  <c r="O4592" i="3"/>
  <c r="O4593" i="3"/>
  <c r="O4598" i="3"/>
  <c r="O4606" i="3"/>
  <c r="O4605" i="3"/>
  <c r="O4622" i="3"/>
  <c r="O4642" i="3"/>
  <c r="O4648" i="3"/>
  <c r="O4667" i="3"/>
  <c r="O4663" i="3"/>
  <c r="O4673" i="3"/>
  <c r="P4673" i="3"/>
  <c r="O4755" i="3"/>
  <c r="P4771" i="3"/>
  <c r="O4771" i="3"/>
  <c r="O4772" i="3"/>
  <c r="P4790" i="3"/>
  <c r="O4790" i="3"/>
  <c r="O4808" i="3"/>
  <c r="O4923" i="3"/>
  <c r="O4937" i="3"/>
  <c r="O4935" i="3"/>
  <c r="O4940" i="3"/>
  <c r="O4941" i="3"/>
  <c r="O4564" i="3"/>
  <c r="O4600" i="3"/>
  <c r="O4616" i="3"/>
  <c r="O4615" i="3"/>
  <c r="O4619" i="3"/>
  <c r="O4641" i="3"/>
  <c r="O4688" i="3"/>
  <c r="O4695" i="3"/>
  <c r="O4703" i="3"/>
  <c r="O4707" i="3"/>
  <c r="O4708" i="3"/>
  <c r="O4718" i="3"/>
  <c r="O4721" i="3"/>
  <c r="O4726" i="3"/>
  <c r="O4733" i="3"/>
  <c r="O4738" i="3"/>
  <c r="O4764" i="3"/>
  <c r="O4788" i="3"/>
  <c r="O4801" i="3"/>
  <c r="O4842" i="3"/>
  <c r="O4848" i="3"/>
  <c r="O4897" i="3"/>
  <c r="O4896" i="3"/>
  <c r="O4908" i="3"/>
  <c r="O4919" i="3"/>
  <c r="P4916" i="3"/>
  <c r="O4936" i="3"/>
  <c r="O4944" i="3"/>
  <c r="O4947" i="3"/>
  <c r="Q1458" i="2"/>
  <c r="O4951" i="3"/>
  <c r="O4952" i="3"/>
  <c r="O4961" i="3"/>
  <c r="O4967" i="3"/>
  <c r="O4992" i="3"/>
  <c r="O4994" i="3"/>
  <c r="O4995" i="3"/>
  <c r="O4997" i="3"/>
  <c r="O5002" i="3"/>
  <c r="O5032" i="3"/>
  <c r="O5040" i="3"/>
  <c r="P5040" i="3"/>
  <c r="P5041" i="3"/>
  <c r="O5041" i="3"/>
  <c r="O5060" i="3"/>
  <c r="O5108" i="3"/>
  <c r="P5122" i="3"/>
  <c r="O5122" i="3"/>
  <c r="O5145" i="3"/>
  <c r="O5233" i="3"/>
  <c r="O5088" i="3"/>
  <c r="O5089" i="3"/>
  <c r="O5093" i="3"/>
  <c r="O5097" i="3"/>
  <c r="O5103" i="3"/>
  <c r="O5106" i="3"/>
  <c r="O5127" i="3"/>
  <c r="O5133" i="3"/>
  <c r="O5139" i="3"/>
  <c r="O5149" i="3"/>
  <c r="O5152" i="3"/>
  <c r="O5154" i="3"/>
  <c r="O5156" i="3"/>
  <c r="O5158" i="3"/>
  <c r="O5160" i="3"/>
  <c r="O5164" i="3"/>
  <c r="O5166" i="3"/>
  <c r="O5183" i="3"/>
  <c r="O5185" i="3"/>
  <c r="Q1499" i="2"/>
  <c r="O5221" i="3"/>
  <c r="O5223" i="3"/>
  <c r="O5229" i="3"/>
  <c r="O5255" i="3"/>
  <c r="O4664" i="3"/>
  <c r="O4671" i="3"/>
  <c r="O4680" i="3"/>
  <c r="O4705" i="3"/>
  <c r="O4725" i="3"/>
  <c r="O4749" i="3"/>
  <c r="O4750" i="3"/>
  <c r="O4754" i="3"/>
  <c r="O4773" i="3"/>
  <c r="O4775" i="3"/>
  <c r="O4784" i="3"/>
  <c r="O4807" i="3"/>
  <c r="O4814" i="3"/>
  <c r="O4816" i="3"/>
  <c r="O4823" i="3"/>
  <c r="O4836" i="3"/>
  <c r="O4875" i="3"/>
  <c r="O4901" i="3"/>
  <c r="O4915" i="3"/>
  <c r="O4963" i="3"/>
  <c r="O4993" i="3"/>
  <c r="O5004" i="3"/>
  <c r="O5007" i="3"/>
  <c r="O5023" i="3"/>
  <c r="O5042" i="3"/>
  <c r="O5070" i="3"/>
  <c r="O5080" i="3"/>
  <c r="O5101" i="3"/>
  <c r="O5102" i="3"/>
  <c r="O5125" i="3"/>
  <c r="O5132" i="3"/>
  <c r="O5137" i="3"/>
  <c r="O5157" i="3"/>
  <c r="O5161" i="3"/>
  <c r="O5165" i="3"/>
  <c r="O5167" i="3"/>
  <c r="O5187" i="3"/>
  <c r="O5190" i="3"/>
  <c r="O5192" i="3"/>
  <c r="O5209" i="3"/>
  <c r="O5244" i="3"/>
  <c r="O5250" i="3"/>
  <c r="O5253" i="3"/>
  <c r="O5256" i="3"/>
  <c r="Q1436" i="2"/>
  <c r="Q1419" i="2"/>
  <c r="Q1431" i="2"/>
  <c r="Q1482" i="2"/>
  <c r="Q1484" i="2"/>
  <c r="Q1485" i="2"/>
  <c r="Q1502" i="2"/>
  <c r="Q1410" i="2"/>
  <c r="Q1498" i="2"/>
  <c r="Q1500" i="2"/>
  <c r="Q859" i="2"/>
  <c r="Q860" i="2"/>
  <c r="Q861" i="2"/>
  <c r="Q871" i="2"/>
  <c r="Q873" i="2"/>
  <c r="Q874" i="2"/>
  <c r="Q875" i="2"/>
  <c r="Q877" i="2"/>
  <c r="Q878" i="2"/>
  <c r="Q885" i="2"/>
  <c r="Q887" i="2"/>
  <c r="Q889" i="2"/>
  <c r="Q891" i="2"/>
  <c r="Q894" i="2"/>
  <c r="Q896" i="2"/>
  <c r="Q903" i="2"/>
  <c r="Q905" i="2"/>
  <c r="Q921" i="2"/>
  <c r="Q922" i="2"/>
  <c r="Q931" i="2"/>
  <c r="Q942" i="2"/>
  <c r="Q944" i="2"/>
  <c r="Q954" i="2"/>
  <c r="Q958" i="2"/>
  <c r="Q961" i="2"/>
  <c r="Q965" i="2"/>
  <c r="Q969" i="2"/>
  <c r="Q981" i="2"/>
  <c r="Q982" i="2"/>
  <c r="Q993" i="2"/>
  <c r="Q1006" i="2"/>
  <c r="Q1019" i="2"/>
  <c r="Q1397" i="2"/>
  <c r="Q1406" i="2"/>
  <c r="Q1413" i="2"/>
  <c r="Q1430" i="2"/>
  <c r="Q1433" i="2"/>
  <c r="Q1434" i="2"/>
  <c r="Q1435" i="2"/>
  <c r="Q1438" i="2"/>
  <c r="Q1439" i="2"/>
  <c r="Q1440" i="2"/>
  <c r="Q1442" i="2"/>
  <c r="Q1447" i="2"/>
  <c r="Q1448" i="2"/>
  <c r="Q1466" i="2"/>
  <c r="Q1469" i="2"/>
  <c r="Q1478" i="2"/>
  <c r="Q1483" i="2"/>
  <c r="Q1496" i="2"/>
  <c r="Q25" i="2"/>
  <c r="Q23" i="2"/>
  <c r="Q21" i="2"/>
  <c r="Q19" i="2"/>
  <c r="Q17" i="2"/>
  <c r="Q15" i="2"/>
  <c r="Q13" i="2"/>
  <c r="Q11" i="2"/>
  <c r="R11" i="2" s="1"/>
  <c r="Q855" i="2"/>
  <c r="Q858" i="2"/>
  <c r="Q863" i="2"/>
  <c r="Q866" i="2"/>
  <c r="Q872" i="2"/>
  <c r="Q876" i="2"/>
  <c r="Q881" i="2"/>
  <c r="Q883" i="2"/>
  <c r="Q886" i="2"/>
  <c r="Q888" i="2"/>
  <c r="Q902" i="2"/>
  <c r="Q908" i="2"/>
  <c r="Q914" i="2"/>
  <c r="Q915" i="2"/>
  <c r="Q916" i="2"/>
  <c r="Q917" i="2"/>
  <c r="Q920" i="2"/>
  <c r="Q924" i="2"/>
  <c r="Q926" i="2"/>
  <c r="Q927" i="2"/>
  <c r="Q929" i="2"/>
  <c r="Q930" i="2"/>
  <c r="Q936" i="2"/>
  <c r="Q940" i="2"/>
  <c r="Q943" i="2"/>
  <c r="Q951" i="2"/>
  <c r="Q976" i="2"/>
  <c r="Q980" i="2"/>
  <c r="Q984" i="2"/>
  <c r="Q991" i="2"/>
  <c r="Q995" i="2"/>
  <c r="Q1399" i="2"/>
  <c r="Q1404" i="2"/>
  <c r="Q1411" i="2"/>
  <c r="Q1412" i="2"/>
  <c r="Q1424" i="2"/>
  <c r="Q1421" i="2"/>
  <c r="Q1425" i="2"/>
  <c r="Q1427" i="2"/>
  <c r="Q1437" i="2"/>
  <c r="Q1444" i="2"/>
  <c r="Q1462" i="2"/>
  <c r="Q1464" i="2"/>
  <c r="Q1493" i="2"/>
  <c r="Q1414" i="2"/>
  <c r="Q1428" i="2"/>
  <c r="Q1486" i="2"/>
  <c r="Q1473" i="2"/>
  <c r="Q1422" i="2"/>
  <c r="Q1465" i="2"/>
  <c r="Q1409" i="2"/>
  <c r="Q1429" i="2"/>
  <c r="Q1449" i="2"/>
  <c r="Q1477" i="2"/>
  <c r="Q1445" i="2"/>
  <c r="Q1450" i="2"/>
  <c r="Q1456" i="2"/>
  <c r="Q1467" i="2"/>
  <c r="Q1468" i="2"/>
  <c r="Q1479" i="2"/>
  <c r="Q1481" i="2"/>
  <c r="Q1401" i="2"/>
  <c r="Q1403" i="2"/>
  <c r="Q1405" i="2"/>
  <c r="Q1407" i="2"/>
  <c r="Q1415" i="2"/>
  <c r="Q1426" i="2"/>
  <c r="Q1492" i="2"/>
  <c r="Q909" i="2"/>
  <c r="Q912" i="2"/>
  <c r="Q1453" i="2"/>
  <c r="Q1454" i="2"/>
  <c r="Q1472" i="2"/>
  <c r="Q1474" i="2"/>
  <c r="Q1494" i="2"/>
  <c r="Q1495" i="2"/>
  <c r="Q956" i="2"/>
  <c r="Q1348" i="2"/>
  <c r="Q1398" i="2"/>
  <c r="Q1402" i="2"/>
  <c r="Q1423" i="2"/>
  <c r="Q1441" i="2"/>
  <c r="Q1455" i="2"/>
  <c r="Q1457" i="2"/>
  <c r="Q1459" i="2"/>
  <c r="Q1461" i="2"/>
  <c r="Q1463" i="2"/>
  <c r="Q1505" i="2"/>
  <c r="O4656" i="3"/>
  <c r="P4656" i="3"/>
  <c r="P4589" i="3"/>
  <c r="O4589" i="3"/>
  <c r="P4613" i="3"/>
  <c r="O4613" i="3"/>
  <c r="P4599" i="3"/>
  <c r="O4599" i="3"/>
  <c r="O4646" i="3"/>
  <c r="P4647" i="3"/>
  <c r="O4647" i="3"/>
  <c r="O4566" i="3"/>
  <c r="P4566" i="3"/>
  <c r="O4644" i="3"/>
  <c r="P4644" i="3"/>
  <c r="P4939" i="3"/>
  <c r="O4939" i="3"/>
  <c r="P5021" i="3"/>
  <c r="O5021" i="3"/>
  <c r="P5171" i="3"/>
  <c r="O5171" i="3"/>
  <c r="O4553" i="3"/>
  <c r="P4562" i="3"/>
  <c r="O4607" i="3"/>
  <c r="O4609" i="3"/>
  <c r="O4617" i="3"/>
  <c r="O4629" i="3"/>
  <c r="O4633" i="3"/>
  <c r="O4640" i="3"/>
  <c r="O4649" i="3"/>
  <c r="O4651" i="3"/>
  <c r="O4653" i="3"/>
  <c r="O4660" i="3"/>
  <c r="O4682" i="3"/>
  <c r="O4687" i="3"/>
  <c r="O4689" i="3"/>
  <c r="O4690" i="3"/>
  <c r="P4691" i="3"/>
  <c r="O4693" i="3"/>
  <c r="P4695" i="3"/>
  <c r="O4696" i="3"/>
  <c r="O4698" i="3"/>
  <c r="P4699" i="3"/>
  <c r="O4701" i="3"/>
  <c r="O4702" i="3"/>
  <c r="P4703" i="3"/>
  <c r="O4704" i="3"/>
  <c r="P4627" i="3"/>
  <c r="O4683" i="3"/>
  <c r="P4706" i="3"/>
  <c r="O4709" i="3"/>
  <c r="O4714" i="3"/>
  <c r="O4715" i="3"/>
  <c r="P4716" i="3"/>
  <c r="O4723" i="3"/>
  <c r="O4731" i="3"/>
  <c r="P4732" i="3"/>
  <c r="P4744" i="3"/>
  <c r="O4747" i="3"/>
  <c r="O4748" i="3"/>
  <c r="O4756" i="3"/>
  <c r="P4754" i="3"/>
  <c r="O4757" i="3"/>
  <c r="P4758" i="3"/>
  <c r="O4761" i="3"/>
  <c r="O4762" i="3"/>
  <c r="O4767" i="3"/>
  <c r="O4770" i="3"/>
  <c r="O4781" i="3"/>
  <c r="O4787" i="3"/>
  <c r="O4810" i="3"/>
  <c r="O4820" i="3"/>
  <c r="O4834" i="3"/>
  <c r="O4845" i="3"/>
  <c r="O4857" i="3"/>
  <c r="O4881" i="3"/>
  <c r="O4889" i="3"/>
  <c r="P4889" i="3"/>
  <c r="P4890" i="3"/>
  <c r="O4895" i="3"/>
  <c r="O4904" i="3"/>
  <c r="O4900" i="3"/>
  <c r="O4573" i="3"/>
  <c r="O4610" i="3"/>
  <c r="O4620" i="3"/>
  <c r="O4623" i="3"/>
  <c r="O4670" i="3"/>
  <c r="O4672" i="3"/>
  <c r="O4669" i="3"/>
  <c r="O4729" i="3"/>
  <c r="O4730" i="3"/>
  <c r="O4734" i="3"/>
  <c r="O4735" i="3"/>
  <c r="O4741" i="3"/>
  <c r="O4760" i="3"/>
  <c r="O4774" i="3"/>
  <c r="O4785" i="3"/>
  <c r="O4794" i="3"/>
  <c r="O4796" i="3"/>
  <c r="O4805" i="3"/>
  <c r="O4809" i="3"/>
  <c r="O4818" i="3"/>
  <c r="O4832" i="3"/>
  <c r="O4838" i="3"/>
  <c r="O4846" i="3"/>
  <c r="O4850" i="3"/>
  <c r="O4859" i="3"/>
  <c r="O4862" i="3"/>
  <c r="O4864" i="3"/>
  <c r="O4866" i="3"/>
  <c r="O4868" i="3"/>
  <c r="O4870" i="3"/>
  <c r="O4892" i="3"/>
  <c r="O4893" i="3"/>
  <c r="P4927" i="3"/>
  <c r="O4927" i="3"/>
  <c r="P4969" i="3"/>
  <c r="O4969" i="3"/>
  <c r="P5081" i="3"/>
  <c r="O5081" i="3"/>
  <c r="O5173" i="3"/>
  <c r="O4571" i="3"/>
  <c r="O4587" i="3"/>
  <c r="O4603" i="3"/>
  <c r="O4630" i="3"/>
  <c r="O4658" i="3"/>
  <c r="O4711" i="3"/>
  <c r="O4713" i="3"/>
  <c r="O4742" i="3"/>
  <c r="O4745" i="3"/>
  <c r="O4751" i="3"/>
  <c r="P4772" i="3"/>
  <c r="O4779" i="3"/>
  <c r="O4786" i="3"/>
  <c r="O4804" i="3"/>
  <c r="O4819" i="3"/>
  <c r="O4839" i="3"/>
  <c r="O4837" i="3"/>
  <c r="O4841" i="3"/>
  <c r="O4844" i="3"/>
  <c r="O4851" i="3"/>
  <c r="O4853" i="3"/>
  <c r="O4877" i="3"/>
  <c r="P4905" i="3"/>
  <c r="O4925" i="3"/>
  <c r="P5022" i="3"/>
  <c r="O5022" i="3"/>
  <c r="P5066" i="3"/>
  <c r="O5066" i="3"/>
  <c r="P5136" i="3"/>
  <c r="O5136" i="3"/>
  <c r="O4863" i="3"/>
  <c r="O4867" i="3"/>
  <c r="O4871" i="3"/>
  <c r="O4873" i="3"/>
  <c r="O4879" i="3"/>
  <c r="O4882" i="3"/>
  <c r="O4886" i="3"/>
  <c r="O4933" i="3"/>
  <c r="P4947" i="3"/>
  <c r="O4948" i="3"/>
  <c r="O4958" i="3"/>
  <c r="P4961" i="3"/>
  <c r="O4962" i="3"/>
  <c r="O4965" i="3"/>
  <c r="O5016" i="3"/>
  <c r="O5064" i="3"/>
  <c r="O5065" i="3"/>
  <c r="P5072" i="3"/>
  <c r="P5075" i="3"/>
  <c r="P5088" i="3"/>
  <c r="O5094" i="3"/>
  <c r="O5098" i="3"/>
  <c r="O5104" i="3"/>
  <c r="O5105" i="3"/>
  <c r="O5110" i="3"/>
  <c r="O5112" i="3"/>
  <c r="O5116" i="3"/>
  <c r="P5117" i="3"/>
  <c r="O5124" i="3"/>
  <c r="O5128" i="3"/>
  <c r="O5142" i="3"/>
  <c r="O5168" i="3"/>
  <c r="O5175" i="3"/>
  <c r="O5193" i="3"/>
  <c r="O5200" i="3"/>
  <c r="O5202" i="3"/>
  <c r="O5215" i="3"/>
  <c r="O5217" i="3"/>
  <c r="P5230" i="3"/>
  <c r="O5231" i="3"/>
  <c r="O5232" i="3"/>
  <c r="O4928" i="3"/>
  <c r="O4930" i="3"/>
  <c r="O4943" i="3"/>
  <c r="O4974" i="3"/>
  <c r="O4976" i="3"/>
  <c r="O4979" i="3"/>
  <c r="O4981" i="3"/>
  <c r="O4985" i="3"/>
  <c r="O4987" i="3"/>
  <c r="O4988" i="3"/>
  <c r="O4990" i="3"/>
  <c r="O4991" i="3"/>
  <c r="O5003" i="3"/>
  <c r="O5011" i="3"/>
  <c r="O5013" i="3"/>
  <c r="O5019" i="3"/>
  <c r="O5024" i="3"/>
  <c r="O5028" i="3"/>
  <c r="O5045" i="3"/>
  <c r="O5047" i="3"/>
  <c r="O5062" i="3"/>
  <c r="O5068" i="3"/>
  <c r="O5073" i="3"/>
  <c r="O5079" i="3"/>
  <c r="O5082" i="3"/>
  <c r="O5134" i="3"/>
  <c r="O5140" i="3"/>
  <c r="O5144" i="3"/>
  <c r="O5146" i="3"/>
  <c r="O5153" i="3"/>
  <c r="O5163" i="3"/>
  <c r="O5177" i="3"/>
  <c r="O5182" i="3"/>
  <c r="O5194" i="3"/>
  <c r="O5199" i="3"/>
  <c r="O5201" i="3"/>
  <c r="O5205" i="3"/>
  <c r="O5207" i="3"/>
  <c r="O5211" i="3"/>
  <c r="O5214" i="3"/>
  <c r="O5216" i="3"/>
  <c r="O5218" i="3"/>
  <c r="O5220" i="3"/>
  <c r="O5222" i="3"/>
  <c r="O5224" i="3"/>
  <c r="O5226" i="3"/>
  <c r="O5227" i="3"/>
  <c r="O5243" i="3"/>
  <c r="O5245" i="3"/>
  <c r="O5246" i="3"/>
  <c r="O5251" i="3"/>
  <c r="O5252" i="3"/>
  <c r="O5254" i="3"/>
  <c r="O4926" i="3"/>
  <c r="O4972" i="3"/>
  <c r="O4982" i="3"/>
  <c r="O4986" i="3"/>
  <c r="O5009" i="3"/>
  <c r="O5025" i="3"/>
  <c r="O5044" i="3"/>
  <c r="O5048" i="3"/>
  <c r="O5049" i="3"/>
  <c r="O5054" i="3"/>
  <c r="O5067" i="3"/>
  <c r="O5069" i="3"/>
  <c r="O5071" i="3"/>
  <c r="O5113" i="3"/>
  <c r="O5121" i="3"/>
  <c r="O5147" i="3"/>
  <c r="O5150" i="3"/>
  <c r="O5170" i="3"/>
  <c r="O5172" i="3"/>
  <c r="O5197" i="3"/>
  <c r="P4572" i="3"/>
  <c r="O4572" i="3"/>
  <c r="P4594" i="3"/>
  <c r="O4594" i="3"/>
  <c r="P4601" i="3"/>
  <c r="O4601" i="3"/>
  <c r="P4632" i="3"/>
  <c r="O4632" i="3"/>
  <c r="P4634" i="3"/>
  <c r="O4634" i="3"/>
  <c r="O4659" i="3"/>
  <c r="P4677" i="3"/>
  <c r="O4677" i="3"/>
  <c r="O4717" i="3"/>
  <c r="P4727" i="3"/>
  <c r="O4727" i="3"/>
  <c r="O4793" i="3"/>
  <c r="P4570" i="3"/>
  <c r="O4570" i="3"/>
  <c r="P4604" i="3"/>
  <c r="O4604" i="3"/>
  <c r="P4676" i="3"/>
  <c r="O4676" i="3"/>
  <c r="P4740" i="3"/>
  <c r="O4740" i="3"/>
  <c r="O4565" i="3"/>
  <c r="P4578" i="3"/>
  <c r="O4578" i="3"/>
  <c r="O4628" i="3"/>
  <c r="P4645" i="3"/>
  <c r="O4645" i="3"/>
  <c r="P4666" i="3"/>
  <c r="O4666" i="3"/>
  <c r="P4697" i="3"/>
  <c r="O4697" i="3"/>
  <c r="O4719" i="3"/>
  <c r="P4722" i="3"/>
  <c r="O4722" i="3"/>
  <c r="O4776" i="3"/>
  <c r="P4776" i="3"/>
  <c r="O4797" i="3"/>
  <c r="P4795" i="3"/>
  <c r="O4795" i="3"/>
  <c r="P4829" i="3"/>
  <c r="O4829" i="3"/>
  <c r="P4576" i="3"/>
  <c r="O4576" i="3"/>
  <c r="P4608" i="3"/>
  <c r="O4608" i="3"/>
  <c r="P4614" i="3"/>
  <c r="O4614" i="3"/>
  <c r="P4636" i="3"/>
  <c r="O4636" i="3"/>
  <c r="P4643" i="3"/>
  <c r="O4643" i="3"/>
  <c r="O4668" i="3"/>
  <c r="P4686" i="3"/>
  <c r="O4686" i="3"/>
  <c r="P4753" i="3"/>
  <c r="O4753" i="3"/>
  <c r="O4782" i="3"/>
  <c r="P4782" i="3"/>
  <c r="P4800" i="3"/>
  <c r="O4800" i="3"/>
  <c r="P4817" i="3"/>
  <c r="O4817" i="3"/>
  <c r="P4847" i="3"/>
  <c r="O4847" i="3"/>
  <c r="P4932" i="3"/>
  <c r="O4932" i="3"/>
  <c r="P4959" i="3"/>
  <c r="O4959" i="3"/>
  <c r="P5015" i="3"/>
  <c r="O5015" i="3"/>
  <c r="O5029" i="3"/>
  <c r="P5029" i="3"/>
  <c r="P5035" i="3"/>
  <c r="O5035" i="3"/>
  <c r="P5061" i="3"/>
  <c r="O5061" i="3"/>
  <c r="P5239" i="3"/>
  <c r="O5239" i="3"/>
  <c r="P5247" i="3"/>
  <c r="O5247" i="3"/>
  <c r="O4561" i="3"/>
  <c r="O4567" i="3"/>
  <c r="O4569" i="3"/>
  <c r="O4586" i="3"/>
  <c r="O4590" i="3"/>
  <c r="O4588" i="3"/>
  <c r="O4596" i="3"/>
  <c r="O4597" i="3"/>
  <c r="O4618" i="3"/>
  <c r="O4621" i="3"/>
  <c r="P4860" i="3"/>
  <c r="O4860" i="3"/>
  <c r="P4942" i="3"/>
  <c r="O4942" i="3"/>
  <c r="P4651" i="3"/>
  <c r="O4791" i="3"/>
  <c r="O4799" i="3"/>
  <c r="O4813" i="3"/>
  <c r="O4840" i="3"/>
  <c r="P4843" i="3"/>
  <c r="O4843" i="3"/>
  <c r="P4894" i="3"/>
  <c r="O4894" i="3"/>
  <c r="P4903" i="3"/>
  <c r="O4903" i="3"/>
  <c r="P5027" i="3"/>
  <c r="O5027" i="3"/>
  <c r="P5050" i="3"/>
  <c r="O5050" i="3"/>
  <c r="O4778" i="3"/>
  <c r="P4789" i="3"/>
  <c r="O4789" i="3"/>
  <c r="P4821" i="3"/>
  <c r="O4821" i="3"/>
  <c r="P4832" i="3"/>
  <c r="P4855" i="3"/>
  <c r="O4855" i="3"/>
  <c r="P4899" i="3"/>
  <c r="O4899" i="3"/>
  <c r="P4918" i="3"/>
  <c r="O4918" i="3"/>
  <c r="P4968" i="3"/>
  <c r="O4968" i="3"/>
  <c r="P4983" i="3"/>
  <c r="O4983" i="3"/>
  <c r="P5043" i="3"/>
  <c r="O5043" i="3"/>
  <c r="O4854" i="3"/>
  <c r="O4874" i="3"/>
  <c r="P5039" i="3"/>
  <c r="O5039" i="3"/>
  <c r="P5052" i="3"/>
  <c r="O5052" i="3"/>
  <c r="P5141" i="3"/>
  <c r="O5141" i="3"/>
  <c r="O4885" i="3"/>
  <c r="O4887" i="3"/>
  <c r="O4917" i="3"/>
  <c r="O4989" i="3"/>
  <c r="O5001" i="3"/>
  <c r="O5014" i="3"/>
  <c r="O5010" i="3"/>
  <c r="O5008" i="3"/>
  <c r="P5033" i="3"/>
  <c r="O5033" i="3"/>
  <c r="O5038" i="3"/>
  <c r="P5054" i="3"/>
  <c r="O5083" i="3"/>
  <c r="O5091" i="3"/>
  <c r="O5100" i="3"/>
  <c r="O5118" i="3"/>
  <c r="O5031" i="3"/>
  <c r="O5037" i="3"/>
  <c r="O5034" i="3"/>
  <c r="O5119" i="3"/>
  <c r="O5151" i="3"/>
  <c r="O5169" i="3"/>
  <c r="O5228" i="3"/>
  <c r="O5180" i="3"/>
  <c r="O5210" i="3"/>
  <c r="N101" i="6" l="1"/>
  <c r="O101" i="6"/>
  <c r="M382" i="5"/>
  <c r="N382" i="5" s="1"/>
  <c r="M383" i="5"/>
  <c r="N383" i="5" s="1"/>
  <c r="M381" i="5"/>
  <c r="N381" i="5" s="1"/>
  <c r="M380" i="5"/>
  <c r="N380" i="5" s="1"/>
  <c r="M379" i="5"/>
  <c r="N379" i="5" s="1"/>
  <c r="M375" i="5"/>
  <c r="N375" i="5" s="1"/>
  <c r="M377" i="5"/>
  <c r="N377" i="5" s="1"/>
  <c r="M378" i="5"/>
  <c r="N378" i="5" s="1"/>
  <c r="M376" i="5"/>
  <c r="N376" i="5" s="1"/>
  <c r="M374" i="5"/>
  <c r="N374" i="5" s="1"/>
  <c r="M373" i="5"/>
  <c r="N373" i="5" s="1"/>
  <c r="N100" i="6"/>
  <c r="O100" i="6"/>
  <c r="N99" i="6"/>
  <c r="O99" i="6"/>
  <c r="M371" i="5"/>
  <c r="N371" i="5" s="1"/>
  <c r="M368" i="5"/>
  <c r="N368" i="5" s="1"/>
  <c r="M372" i="5"/>
  <c r="N372" i="5" s="1"/>
  <c r="M370" i="5"/>
  <c r="N370" i="5" s="1"/>
  <c r="M369" i="5"/>
  <c r="N369" i="5" s="1"/>
  <c r="N98" i="6"/>
  <c r="N97" i="6"/>
  <c r="O98" i="6"/>
  <c r="O96" i="6"/>
  <c r="O97" i="6"/>
  <c r="N96" i="6"/>
  <c r="M364" i="5"/>
  <c r="N364" i="5" s="1"/>
  <c r="M366" i="5"/>
  <c r="N366" i="5" s="1"/>
  <c r="M363" i="5"/>
  <c r="N363" i="5" s="1"/>
  <c r="M367" i="5"/>
  <c r="N367" i="5" s="1"/>
  <c r="M365" i="5"/>
  <c r="N365" i="5" s="1"/>
  <c r="M362" i="5"/>
  <c r="N362" i="5" s="1"/>
  <c r="M361" i="5"/>
  <c r="N361" i="5" s="1"/>
  <c r="M360" i="5"/>
  <c r="N360" i="5" s="1"/>
  <c r="M359" i="5"/>
  <c r="N359" i="5" s="1"/>
  <c r="N95" i="6"/>
  <c r="O95" i="6"/>
  <c r="N94" i="6"/>
  <c r="O94" i="6"/>
  <c r="M357" i="5"/>
  <c r="N357" i="5" s="1"/>
  <c r="M358" i="5"/>
  <c r="N358" i="5" s="1"/>
  <c r="M356" i="5"/>
  <c r="N356" i="5" s="1"/>
  <c r="M355" i="5"/>
  <c r="N355" i="5" s="1"/>
  <c r="M354" i="5"/>
  <c r="N354" i="5" s="1"/>
  <c r="M353" i="5"/>
  <c r="N353" i="5" s="1"/>
  <c r="M352" i="5"/>
  <c r="N352" i="5" s="1"/>
  <c r="M351" i="5"/>
  <c r="N351" i="5" s="1"/>
  <c r="O93" i="6"/>
  <c r="N93" i="6"/>
  <c r="M350" i="5"/>
  <c r="N350" i="5" s="1"/>
  <c r="M349" i="5"/>
  <c r="N349" i="5" s="1"/>
  <c r="M348" i="5"/>
  <c r="N348" i="5" s="1"/>
  <c r="M347" i="5"/>
  <c r="N347" i="5" s="1"/>
  <c r="N92" i="6"/>
  <c r="O92" i="6"/>
  <c r="M346" i="5"/>
  <c r="N346" i="5" s="1"/>
  <c r="M345" i="5"/>
  <c r="N345" i="5" s="1"/>
  <c r="M344" i="5"/>
  <c r="N344" i="5" s="1"/>
  <c r="M343" i="5"/>
  <c r="N343" i="5" s="1"/>
  <c r="M342" i="5"/>
  <c r="N342" i="5" s="1"/>
  <c r="N91" i="6"/>
  <c r="N90" i="6"/>
  <c r="M341" i="5"/>
  <c r="N341" i="5" s="1"/>
  <c r="O90" i="6"/>
  <c r="O91" i="6"/>
  <c r="P91" i="6" s="1"/>
  <c r="S91" i="6" s="1"/>
  <c r="M340" i="5"/>
  <c r="N340" i="5" s="1"/>
  <c r="M339" i="5"/>
  <c r="N339" i="5" s="1"/>
  <c r="M338" i="5"/>
  <c r="N338" i="5" s="1"/>
  <c r="M337" i="5"/>
  <c r="N337" i="5" s="1"/>
  <c r="M336" i="5"/>
  <c r="N336" i="5" s="1"/>
  <c r="M335" i="5"/>
  <c r="N335" i="5" s="1"/>
  <c r="M334" i="5"/>
  <c r="N334" i="5" s="1"/>
  <c r="M333" i="5"/>
  <c r="N333" i="5" s="1"/>
  <c r="M332" i="5"/>
  <c r="N332" i="5" s="1"/>
  <c r="M331" i="5"/>
  <c r="N331" i="5" s="1"/>
  <c r="O88" i="6"/>
  <c r="O89" i="6"/>
  <c r="N89" i="6"/>
  <c r="M330" i="5"/>
  <c r="N330" i="5" s="1"/>
  <c r="M329" i="5"/>
  <c r="N329" i="5" s="1"/>
  <c r="M328" i="5"/>
  <c r="N328" i="5" s="1"/>
  <c r="M327" i="5"/>
  <c r="N327" i="5" s="1"/>
  <c r="M326" i="5"/>
  <c r="N326" i="5" s="1"/>
  <c r="N88" i="6"/>
  <c r="P88" i="6" s="1"/>
  <c r="S88" i="6" s="1"/>
  <c r="O87" i="6"/>
  <c r="M322" i="5"/>
  <c r="N322" i="5" s="1"/>
  <c r="N87" i="6"/>
  <c r="M325" i="5"/>
  <c r="N325" i="5" s="1"/>
  <c r="M324" i="5"/>
  <c r="N324" i="5" s="1"/>
  <c r="M323" i="5"/>
  <c r="N323" i="5" s="1"/>
  <c r="M316" i="5"/>
  <c r="N316" i="5" s="1"/>
  <c r="M315" i="5"/>
  <c r="N315" i="5" s="1"/>
  <c r="M320" i="5"/>
  <c r="N320" i="5" s="1"/>
  <c r="M321" i="5"/>
  <c r="N321" i="5" s="1"/>
  <c r="O86" i="6"/>
  <c r="N86" i="6"/>
  <c r="M312" i="5"/>
  <c r="N312" i="5" s="1"/>
  <c r="M317" i="5"/>
  <c r="N317" i="5" s="1"/>
  <c r="M311" i="5"/>
  <c r="N311" i="5" s="1"/>
  <c r="M318" i="5"/>
  <c r="N318" i="5" s="1"/>
  <c r="M319" i="5"/>
  <c r="N319" i="5" s="1"/>
  <c r="O85" i="6"/>
  <c r="N85" i="6"/>
  <c r="M313" i="5"/>
  <c r="N313" i="5" s="1"/>
  <c r="M314" i="5"/>
  <c r="N314" i="5" s="1"/>
  <c r="M310" i="5"/>
  <c r="N310" i="5" s="1"/>
  <c r="N83" i="6"/>
  <c r="M308" i="5"/>
  <c r="N308" i="5" s="1"/>
  <c r="M309" i="5"/>
  <c r="N309" i="5" s="1"/>
  <c r="O84" i="6"/>
  <c r="O83" i="6"/>
  <c r="P83" i="6" s="1"/>
  <c r="S83" i="6" s="1"/>
  <c r="N84" i="6"/>
  <c r="M306" i="5"/>
  <c r="N306" i="5" s="1"/>
  <c r="N82" i="6"/>
  <c r="M307" i="5"/>
  <c r="N307" i="5" s="1"/>
  <c r="M304" i="5"/>
  <c r="N304" i="5" s="1"/>
  <c r="M305" i="5"/>
  <c r="N305" i="5" s="1"/>
  <c r="O82" i="6"/>
  <c r="P82" i="6" s="1"/>
  <c r="S82" i="6" s="1"/>
  <c r="M301" i="5"/>
  <c r="N301" i="5" s="1"/>
  <c r="M302" i="5"/>
  <c r="N302" i="5" s="1"/>
  <c r="M303" i="5"/>
  <c r="N303" i="5" s="1"/>
  <c r="N81" i="6"/>
  <c r="O81" i="6"/>
  <c r="M300" i="5"/>
  <c r="N300" i="5" s="1"/>
  <c r="M297" i="5"/>
  <c r="N297" i="5" s="1"/>
  <c r="N80" i="6"/>
  <c r="M299" i="5"/>
  <c r="N299" i="5" s="1"/>
  <c r="M298" i="5"/>
  <c r="N298" i="5" s="1"/>
  <c r="O80" i="6"/>
  <c r="M295" i="5"/>
  <c r="N295" i="5" s="1"/>
  <c r="M296" i="5"/>
  <c r="N296" i="5" s="1"/>
  <c r="O79" i="6"/>
  <c r="M293" i="5"/>
  <c r="N293" i="5" s="1"/>
  <c r="M294" i="5"/>
  <c r="N294" i="5" s="1"/>
  <c r="N79" i="6"/>
  <c r="M292" i="5"/>
  <c r="N292" i="5" s="1"/>
  <c r="M291" i="5"/>
  <c r="N291" i="5" s="1"/>
  <c r="M290" i="5"/>
  <c r="N290" i="5" s="1"/>
  <c r="M289" i="5"/>
  <c r="N289" i="5" s="1"/>
  <c r="M280" i="5"/>
  <c r="N280" i="5" s="1"/>
  <c r="M288" i="5"/>
  <c r="N288" i="5" s="1"/>
  <c r="M286" i="5"/>
  <c r="N286" i="5" s="1"/>
  <c r="O78" i="6"/>
  <c r="N78" i="6"/>
  <c r="M287" i="5"/>
  <c r="N287" i="5" s="1"/>
  <c r="M285" i="5"/>
  <c r="N285" i="5" s="1"/>
  <c r="M284" i="5"/>
  <c r="N284" i="5" s="1"/>
  <c r="M283" i="5"/>
  <c r="N283" i="5" s="1"/>
  <c r="N77" i="6"/>
  <c r="O77" i="6"/>
  <c r="M82" i="5"/>
  <c r="N82" i="5" s="1"/>
  <c r="M281" i="5"/>
  <c r="N281" i="5" s="1"/>
  <c r="M282" i="5"/>
  <c r="N282" i="5" s="1"/>
  <c r="N76" i="6"/>
  <c r="O76" i="6"/>
  <c r="R12" i="2"/>
  <c r="R13" i="2" s="1"/>
  <c r="R14" i="2" s="1"/>
  <c r="R15" i="2" s="1"/>
  <c r="R16" i="2" s="1"/>
  <c r="R17" i="2" s="1"/>
  <c r="R18" i="2" s="1"/>
  <c r="R19" i="2" s="1"/>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210" i="2" s="1"/>
  <c r="R211" i="2" s="1"/>
  <c r="R212" i="2" s="1"/>
  <c r="R213" i="2" s="1"/>
  <c r="R214" i="2" s="1"/>
  <c r="R215" i="2" s="1"/>
  <c r="R216" i="2" s="1"/>
  <c r="R217" i="2" s="1"/>
  <c r="R218" i="2" s="1"/>
  <c r="R219" i="2" s="1"/>
  <c r="R220" i="2" s="1"/>
  <c r="R221" i="2" s="1"/>
  <c r="R222" i="2" s="1"/>
  <c r="R223" i="2" s="1"/>
  <c r="R224" i="2" s="1"/>
  <c r="R225" i="2" s="1"/>
  <c r="R226" i="2" s="1"/>
  <c r="R227" i="2" s="1"/>
  <c r="R228" i="2" s="1"/>
  <c r="R229" i="2" s="1"/>
  <c r="R230" i="2" s="1"/>
  <c r="R231" i="2" s="1"/>
  <c r="R232" i="2" s="1"/>
  <c r="R233" i="2" s="1"/>
  <c r="R234" i="2" s="1"/>
  <c r="R235" i="2" s="1"/>
  <c r="R236" i="2" s="1"/>
  <c r="R237" i="2" s="1"/>
  <c r="R238" i="2" s="1"/>
  <c r="R239" i="2" s="1"/>
  <c r="R240" i="2" s="1"/>
  <c r="R241" i="2" s="1"/>
  <c r="R242" i="2" s="1"/>
  <c r="R243" i="2" s="1"/>
  <c r="R244" i="2" s="1"/>
  <c r="R245" i="2" s="1"/>
  <c r="R246" i="2" s="1"/>
  <c r="R247" i="2" s="1"/>
  <c r="R248" i="2" s="1"/>
  <c r="R249" i="2" s="1"/>
  <c r="R250" i="2" s="1"/>
  <c r="R251" i="2" s="1"/>
  <c r="R252" i="2" s="1"/>
  <c r="R253" i="2" s="1"/>
  <c r="R254" i="2" s="1"/>
  <c r="R255" i="2" s="1"/>
  <c r="R256" i="2" s="1"/>
  <c r="R257" i="2" s="1"/>
  <c r="R258" i="2" s="1"/>
  <c r="R259" i="2" s="1"/>
  <c r="R260" i="2" s="1"/>
  <c r="R261" i="2" s="1"/>
  <c r="R262" i="2" s="1"/>
  <c r="R263" i="2" s="1"/>
  <c r="R264" i="2" s="1"/>
  <c r="R265" i="2" s="1"/>
  <c r="R266" i="2" s="1"/>
  <c r="R267" i="2" s="1"/>
  <c r="R268" i="2" s="1"/>
  <c r="R269" i="2" s="1"/>
  <c r="R270" i="2" s="1"/>
  <c r="R271" i="2" s="1"/>
  <c r="R272" i="2" s="1"/>
  <c r="R273" i="2" s="1"/>
  <c r="R274" i="2" s="1"/>
  <c r="R275" i="2" s="1"/>
  <c r="R276" i="2" s="1"/>
  <c r="R277" i="2" s="1"/>
  <c r="R278" i="2" s="1"/>
  <c r="R279" i="2" s="1"/>
  <c r="R280" i="2" s="1"/>
  <c r="R281" i="2" s="1"/>
  <c r="R282" i="2" s="1"/>
  <c r="R283" i="2" s="1"/>
  <c r="R284" i="2" s="1"/>
  <c r="R285" i="2" s="1"/>
  <c r="R286" i="2" s="1"/>
  <c r="R287" i="2" s="1"/>
  <c r="R288" i="2" s="1"/>
  <c r="R289" i="2" s="1"/>
  <c r="R290" i="2" s="1"/>
  <c r="R291" i="2" s="1"/>
  <c r="R292" i="2" s="1"/>
  <c r="R293" i="2" s="1"/>
  <c r="R294" i="2" s="1"/>
  <c r="R295" i="2" s="1"/>
  <c r="R296" i="2" s="1"/>
  <c r="R297" i="2" s="1"/>
  <c r="R298" i="2" s="1"/>
  <c r="R299" i="2" s="1"/>
  <c r="R300" i="2" s="1"/>
  <c r="R301" i="2" s="1"/>
  <c r="R302" i="2" s="1"/>
  <c r="R303" i="2" s="1"/>
  <c r="R304" i="2" s="1"/>
  <c r="R305" i="2" s="1"/>
  <c r="R306" i="2" s="1"/>
  <c r="R307" i="2" s="1"/>
  <c r="R308" i="2" s="1"/>
  <c r="R309" i="2" s="1"/>
  <c r="R310" i="2" s="1"/>
  <c r="R311" i="2" s="1"/>
  <c r="R312" i="2" s="1"/>
  <c r="R313" i="2" s="1"/>
  <c r="R314" i="2" s="1"/>
  <c r="R315" i="2" s="1"/>
  <c r="R316" i="2" s="1"/>
  <c r="R317" i="2" s="1"/>
  <c r="R318" i="2" s="1"/>
  <c r="R319" i="2" s="1"/>
  <c r="R320" i="2" s="1"/>
  <c r="R321" i="2" s="1"/>
  <c r="R322" i="2" s="1"/>
  <c r="R323" i="2" s="1"/>
  <c r="R324" i="2" s="1"/>
  <c r="R325" i="2" s="1"/>
  <c r="R326" i="2" s="1"/>
  <c r="R327" i="2" s="1"/>
  <c r="R328" i="2" s="1"/>
  <c r="R329" i="2" s="1"/>
  <c r="R330" i="2" s="1"/>
  <c r="R331" i="2" s="1"/>
  <c r="R332" i="2" s="1"/>
  <c r="R333" i="2" s="1"/>
  <c r="R334" i="2" s="1"/>
  <c r="R335" i="2" s="1"/>
  <c r="R336" i="2" s="1"/>
  <c r="R337" i="2" s="1"/>
  <c r="R338" i="2" s="1"/>
  <c r="R339" i="2" s="1"/>
  <c r="R340" i="2" s="1"/>
  <c r="R341" i="2" s="1"/>
  <c r="R342" i="2" s="1"/>
  <c r="R343" i="2" s="1"/>
  <c r="R344" i="2" s="1"/>
  <c r="R345" i="2" s="1"/>
  <c r="R346" i="2" s="1"/>
  <c r="R347" i="2" s="1"/>
  <c r="R348" i="2" s="1"/>
  <c r="R349" i="2" s="1"/>
  <c r="R350" i="2" s="1"/>
  <c r="R351" i="2" s="1"/>
  <c r="R352" i="2" s="1"/>
  <c r="R353" i="2" s="1"/>
  <c r="R354" i="2" s="1"/>
  <c r="R355" i="2" s="1"/>
  <c r="R356" i="2" s="1"/>
  <c r="R357" i="2" s="1"/>
  <c r="R358" i="2" s="1"/>
  <c r="R359" i="2" s="1"/>
  <c r="R360" i="2" s="1"/>
  <c r="R361" i="2" s="1"/>
  <c r="R362" i="2" s="1"/>
  <c r="R363" i="2" s="1"/>
  <c r="R364" i="2" s="1"/>
  <c r="R365" i="2" s="1"/>
  <c r="R366" i="2" s="1"/>
  <c r="R367" i="2" s="1"/>
  <c r="R368" i="2" s="1"/>
  <c r="R369" i="2" s="1"/>
  <c r="R370" i="2" s="1"/>
  <c r="R371" i="2" s="1"/>
  <c r="R372" i="2" s="1"/>
  <c r="R373" i="2" s="1"/>
  <c r="R374" i="2" s="1"/>
  <c r="R375" i="2" s="1"/>
  <c r="R376" i="2" s="1"/>
  <c r="R377" i="2" s="1"/>
  <c r="R378" i="2" s="1"/>
  <c r="R379" i="2" s="1"/>
  <c r="R380" i="2" s="1"/>
  <c r="R381" i="2" s="1"/>
  <c r="R382" i="2" s="1"/>
  <c r="R383" i="2" s="1"/>
  <c r="R384" i="2" s="1"/>
  <c r="R385" i="2" s="1"/>
  <c r="R386" i="2" s="1"/>
  <c r="R387" i="2" s="1"/>
  <c r="R388" i="2" s="1"/>
  <c r="R389" i="2" s="1"/>
  <c r="R390" i="2" s="1"/>
  <c r="R391" i="2" s="1"/>
  <c r="R392" i="2" s="1"/>
  <c r="R393" i="2" s="1"/>
  <c r="R394" i="2" s="1"/>
  <c r="R395" i="2" s="1"/>
  <c r="R396" i="2" s="1"/>
  <c r="R397" i="2" s="1"/>
  <c r="R398" i="2" s="1"/>
  <c r="R399" i="2" s="1"/>
  <c r="R400" i="2" s="1"/>
  <c r="R401" i="2" s="1"/>
  <c r="R402" i="2" s="1"/>
  <c r="R403" i="2" s="1"/>
  <c r="R404" i="2" s="1"/>
  <c r="R405" i="2" s="1"/>
  <c r="R406" i="2" s="1"/>
  <c r="R407" i="2" s="1"/>
  <c r="R408" i="2" s="1"/>
  <c r="R409" i="2" s="1"/>
  <c r="R410" i="2" s="1"/>
  <c r="R411" i="2" s="1"/>
  <c r="R412" i="2" s="1"/>
  <c r="R413" i="2" s="1"/>
  <c r="R414" i="2" s="1"/>
  <c r="R415" i="2" s="1"/>
  <c r="R416" i="2" s="1"/>
  <c r="R417" i="2" s="1"/>
  <c r="R418" i="2" s="1"/>
  <c r="R419" i="2" s="1"/>
  <c r="R420" i="2" s="1"/>
  <c r="R421" i="2" s="1"/>
  <c r="R422" i="2" s="1"/>
  <c r="R423" i="2" s="1"/>
  <c r="R424" i="2" s="1"/>
  <c r="R425" i="2" s="1"/>
  <c r="R426" i="2" s="1"/>
  <c r="R427" i="2" s="1"/>
  <c r="R428" i="2" s="1"/>
  <c r="R429" i="2" s="1"/>
  <c r="R430" i="2" s="1"/>
  <c r="R431" i="2" s="1"/>
  <c r="R432" i="2" s="1"/>
  <c r="R433" i="2" s="1"/>
  <c r="R434" i="2" s="1"/>
  <c r="R435" i="2" s="1"/>
  <c r="R436" i="2" s="1"/>
  <c r="R437" i="2" s="1"/>
  <c r="R438" i="2" s="1"/>
  <c r="R439" i="2" s="1"/>
  <c r="R440" i="2" s="1"/>
  <c r="R441" i="2" s="1"/>
  <c r="R442" i="2" s="1"/>
  <c r="R443" i="2" s="1"/>
  <c r="R444" i="2" s="1"/>
  <c r="R445" i="2" s="1"/>
  <c r="R446" i="2" s="1"/>
  <c r="R447" i="2" s="1"/>
  <c r="R448" i="2" s="1"/>
  <c r="R449" i="2" s="1"/>
  <c r="R450" i="2" s="1"/>
  <c r="R451" i="2" s="1"/>
  <c r="R452" i="2" s="1"/>
  <c r="R453" i="2" s="1"/>
  <c r="R454" i="2" s="1"/>
  <c r="R455" i="2" s="1"/>
  <c r="R456" i="2" s="1"/>
  <c r="R457" i="2" s="1"/>
  <c r="R458" i="2" s="1"/>
  <c r="R459" i="2" s="1"/>
  <c r="R460" i="2" s="1"/>
  <c r="R461" i="2" s="1"/>
  <c r="R462" i="2" s="1"/>
  <c r="R463" i="2" s="1"/>
  <c r="R464" i="2" s="1"/>
  <c r="R465" i="2" s="1"/>
  <c r="R466" i="2" s="1"/>
  <c r="R467" i="2" s="1"/>
  <c r="R468" i="2" s="1"/>
  <c r="R469" i="2" s="1"/>
  <c r="R470" i="2" s="1"/>
  <c r="R471" i="2" s="1"/>
  <c r="R472" i="2" s="1"/>
  <c r="R473" i="2" s="1"/>
  <c r="R474" i="2" s="1"/>
  <c r="R475" i="2" s="1"/>
  <c r="R476" i="2" s="1"/>
  <c r="R477" i="2" s="1"/>
  <c r="R478" i="2" s="1"/>
  <c r="R479" i="2" s="1"/>
  <c r="R480" i="2" s="1"/>
  <c r="R481" i="2" s="1"/>
  <c r="R482" i="2" s="1"/>
  <c r="R483" i="2" s="1"/>
  <c r="R484" i="2" s="1"/>
  <c r="R485" i="2" s="1"/>
  <c r="R486" i="2" s="1"/>
  <c r="R487" i="2" s="1"/>
  <c r="R488" i="2" s="1"/>
  <c r="R489" i="2" s="1"/>
  <c r="R490" i="2" s="1"/>
  <c r="R491" i="2" s="1"/>
  <c r="R492" i="2" s="1"/>
  <c r="R493" i="2" s="1"/>
  <c r="R494" i="2" s="1"/>
  <c r="R495" i="2" s="1"/>
  <c r="R496" i="2" s="1"/>
  <c r="R497" i="2" s="1"/>
  <c r="R498" i="2" s="1"/>
  <c r="R499" i="2" s="1"/>
  <c r="R500" i="2" s="1"/>
  <c r="R501" i="2" s="1"/>
  <c r="R502" i="2" s="1"/>
  <c r="R503" i="2" s="1"/>
  <c r="R504" i="2" s="1"/>
  <c r="R505" i="2" s="1"/>
  <c r="R506" i="2" s="1"/>
  <c r="R507" i="2" s="1"/>
  <c r="R508" i="2" s="1"/>
  <c r="R509" i="2" s="1"/>
  <c r="R510" i="2" s="1"/>
  <c r="R511" i="2" s="1"/>
  <c r="R512" i="2" s="1"/>
  <c r="R513" i="2" s="1"/>
  <c r="R514" i="2" s="1"/>
  <c r="R515" i="2" s="1"/>
  <c r="R516" i="2" s="1"/>
  <c r="R517" i="2" s="1"/>
  <c r="R518" i="2" s="1"/>
  <c r="R519" i="2" s="1"/>
  <c r="R520" i="2" s="1"/>
  <c r="R521" i="2" s="1"/>
  <c r="R522" i="2" s="1"/>
  <c r="R523" i="2" s="1"/>
  <c r="R524" i="2" s="1"/>
  <c r="R525" i="2" s="1"/>
  <c r="R526" i="2" s="1"/>
  <c r="R527" i="2" s="1"/>
  <c r="R528" i="2" s="1"/>
  <c r="R529" i="2" s="1"/>
  <c r="R530" i="2" s="1"/>
  <c r="R531" i="2" s="1"/>
  <c r="R532" i="2" s="1"/>
  <c r="R533" i="2" s="1"/>
  <c r="R534" i="2" s="1"/>
  <c r="R535" i="2" s="1"/>
  <c r="R536" i="2" s="1"/>
  <c r="R537" i="2" s="1"/>
  <c r="R538" i="2" s="1"/>
  <c r="R539" i="2" s="1"/>
  <c r="R540" i="2" s="1"/>
  <c r="R541" i="2" s="1"/>
  <c r="R542" i="2" s="1"/>
  <c r="R543" i="2" s="1"/>
  <c r="R544" i="2" s="1"/>
  <c r="R545" i="2" s="1"/>
  <c r="R546" i="2" s="1"/>
  <c r="R547" i="2" s="1"/>
  <c r="R548" i="2" s="1"/>
  <c r="R549" i="2" s="1"/>
  <c r="R550" i="2" s="1"/>
  <c r="R551" i="2" s="1"/>
  <c r="R552" i="2" s="1"/>
  <c r="R553" i="2" s="1"/>
  <c r="R554" i="2" s="1"/>
  <c r="R555" i="2" s="1"/>
  <c r="R556" i="2" s="1"/>
  <c r="R557" i="2" s="1"/>
  <c r="R558" i="2" s="1"/>
  <c r="R559" i="2" s="1"/>
  <c r="R560" i="2" s="1"/>
  <c r="R561" i="2" s="1"/>
  <c r="R562" i="2" s="1"/>
  <c r="R563" i="2" s="1"/>
  <c r="R564" i="2" s="1"/>
  <c r="R565" i="2" s="1"/>
  <c r="R566" i="2" s="1"/>
  <c r="R567" i="2" s="1"/>
  <c r="R568" i="2" s="1"/>
  <c r="R569" i="2" s="1"/>
  <c r="R570" i="2" s="1"/>
  <c r="R571" i="2" s="1"/>
  <c r="R572" i="2" s="1"/>
  <c r="R573" i="2" s="1"/>
  <c r="R574" i="2" s="1"/>
  <c r="R575" i="2" s="1"/>
  <c r="R576" i="2" s="1"/>
  <c r="R577" i="2" s="1"/>
  <c r="R578" i="2" s="1"/>
  <c r="R579" i="2" s="1"/>
  <c r="R580" i="2" s="1"/>
  <c r="R581" i="2" s="1"/>
  <c r="R582" i="2" s="1"/>
  <c r="R583" i="2" s="1"/>
  <c r="R584" i="2" s="1"/>
  <c r="R585" i="2" s="1"/>
  <c r="R586" i="2" s="1"/>
  <c r="R587" i="2" s="1"/>
  <c r="R588" i="2" s="1"/>
  <c r="R589" i="2" s="1"/>
  <c r="R590" i="2" s="1"/>
  <c r="R591" i="2" s="1"/>
  <c r="R592" i="2" s="1"/>
  <c r="R593" i="2" s="1"/>
  <c r="R594" i="2" s="1"/>
  <c r="R595" i="2" s="1"/>
  <c r="R596" i="2" s="1"/>
  <c r="R597" i="2" s="1"/>
  <c r="R598" i="2" s="1"/>
  <c r="R599" i="2" s="1"/>
  <c r="R600" i="2" s="1"/>
  <c r="R601" i="2" s="1"/>
  <c r="R602" i="2" s="1"/>
  <c r="R603" i="2" s="1"/>
  <c r="R604" i="2" s="1"/>
  <c r="R605" i="2" s="1"/>
  <c r="R606" i="2" s="1"/>
  <c r="R607" i="2" s="1"/>
  <c r="R608" i="2" s="1"/>
  <c r="R609" i="2" s="1"/>
  <c r="R610" i="2" s="1"/>
  <c r="R611" i="2" s="1"/>
  <c r="R612" i="2" s="1"/>
  <c r="R613" i="2" s="1"/>
  <c r="R614" i="2" s="1"/>
  <c r="R615" i="2" s="1"/>
  <c r="R616" i="2" s="1"/>
  <c r="R617" i="2" s="1"/>
  <c r="R618" i="2" s="1"/>
  <c r="R619" i="2" s="1"/>
  <c r="R620" i="2" s="1"/>
  <c r="R621" i="2" s="1"/>
  <c r="R622" i="2" s="1"/>
  <c r="R623" i="2" s="1"/>
  <c r="R624" i="2" s="1"/>
  <c r="R625" i="2" s="1"/>
  <c r="R626" i="2" s="1"/>
  <c r="R627" i="2" s="1"/>
  <c r="R628" i="2" s="1"/>
  <c r="R629" i="2" s="1"/>
  <c r="R630" i="2" s="1"/>
  <c r="R631" i="2" s="1"/>
  <c r="R632" i="2" s="1"/>
  <c r="R633" i="2" s="1"/>
  <c r="R634" i="2" s="1"/>
  <c r="R635" i="2" s="1"/>
  <c r="R636" i="2" s="1"/>
  <c r="R637" i="2" s="1"/>
  <c r="R638" i="2" s="1"/>
  <c r="R639" i="2" s="1"/>
  <c r="R640" i="2" s="1"/>
  <c r="R641" i="2" s="1"/>
  <c r="R642" i="2" s="1"/>
  <c r="R643" i="2" s="1"/>
  <c r="R644" i="2" s="1"/>
  <c r="R645" i="2" s="1"/>
  <c r="R646" i="2" s="1"/>
  <c r="R647" i="2" s="1"/>
  <c r="R648" i="2" s="1"/>
  <c r="R649" i="2" s="1"/>
  <c r="R650" i="2" s="1"/>
  <c r="R651" i="2" s="1"/>
  <c r="R652" i="2" s="1"/>
  <c r="R653" i="2" s="1"/>
  <c r="R654" i="2" s="1"/>
  <c r="R655" i="2" s="1"/>
  <c r="R656" i="2" s="1"/>
  <c r="R657" i="2" s="1"/>
  <c r="R658" i="2" s="1"/>
  <c r="R659" i="2" s="1"/>
  <c r="R660" i="2" s="1"/>
  <c r="R661" i="2" s="1"/>
  <c r="R662" i="2" s="1"/>
  <c r="R663" i="2" s="1"/>
  <c r="R664" i="2" s="1"/>
  <c r="R665" i="2" s="1"/>
  <c r="R666" i="2" s="1"/>
  <c r="R667" i="2" s="1"/>
  <c r="R668" i="2" s="1"/>
  <c r="R669" i="2" s="1"/>
  <c r="R670" i="2" s="1"/>
  <c r="R671" i="2" s="1"/>
  <c r="R672" i="2" s="1"/>
  <c r="R673" i="2" s="1"/>
  <c r="R674" i="2" s="1"/>
  <c r="R675" i="2" s="1"/>
  <c r="R676" i="2" s="1"/>
  <c r="R677" i="2" s="1"/>
  <c r="R678" i="2" s="1"/>
  <c r="R679" i="2" s="1"/>
  <c r="R680" i="2" s="1"/>
  <c r="R681" i="2" s="1"/>
  <c r="R682" i="2" s="1"/>
  <c r="R683" i="2" s="1"/>
  <c r="R684" i="2" s="1"/>
  <c r="R685" i="2" s="1"/>
  <c r="R686" i="2" s="1"/>
  <c r="R687" i="2" s="1"/>
  <c r="R688" i="2" s="1"/>
  <c r="R689" i="2" s="1"/>
  <c r="R690" i="2" s="1"/>
  <c r="R691" i="2" s="1"/>
  <c r="R692" i="2" s="1"/>
  <c r="R693" i="2" s="1"/>
  <c r="R694" i="2" s="1"/>
  <c r="R695" i="2" s="1"/>
  <c r="R696" i="2" s="1"/>
  <c r="R697" i="2" s="1"/>
  <c r="R698" i="2" s="1"/>
  <c r="R699" i="2" s="1"/>
  <c r="R700" i="2" s="1"/>
  <c r="R701" i="2" s="1"/>
  <c r="R702" i="2" s="1"/>
  <c r="R703" i="2" s="1"/>
  <c r="R704" i="2" s="1"/>
  <c r="R705" i="2" s="1"/>
  <c r="R706" i="2" s="1"/>
  <c r="R707" i="2" s="1"/>
  <c r="R708" i="2" s="1"/>
  <c r="R709" i="2" s="1"/>
  <c r="R710" i="2" s="1"/>
  <c r="R711" i="2" s="1"/>
  <c r="R712" i="2" s="1"/>
  <c r="R713" i="2" s="1"/>
  <c r="R714" i="2" s="1"/>
  <c r="R715" i="2" s="1"/>
  <c r="R716" i="2" s="1"/>
  <c r="R717" i="2" s="1"/>
  <c r="R718" i="2" s="1"/>
  <c r="R719" i="2" s="1"/>
  <c r="R720" i="2" s="1"/>
  <c r="R721" i="2" s="1"/>
  <c r="R722" i="2" s="1"/>
  <c r="R723" i="2" s="1"/>
  <c r="R724" i="2" s="1"/>
  <c r="R725" i="2" s="1"/>
  <c r="R726" i="2" s="1"/>
  <c r="R727" i="2" s="1"/>
  <c r="R728" i="2" s="1"/>
  <c r="R729" i="2" s="1"/>
  <c r="R730" i="2" s="1"/>
  <c r="R731" i="2" s="1"/>
  <c r="R732" i="2" s="1"/>
  <c r="R733" i="2" s="1"/>
  <c r="R734" i="2" s="1"/>
  <c r="R735" i="2" s="1"/>
  <c r="R736" i="2" s="1"/>
  <c r="R737" i="2" s="1"/>
  <c r="R738" i="2" s="1"/>
  <c r="R739" i="2" s="1"/>
  <c r="R740" i="2" s="1"/>
  <c r="R741" i="2" s="1"/>
  <c r="R742" i="2" s="1"/>
  <c r="R743" i="2" s="1"/>
  <c r="R744" i="2" s="1"/>
  <c r="R745" i="2" s="1"/>
  <c r="R746" i="2" s="1"/>
  <c r="R747" i="2" s="1"/>
  <c r="R748" i="2" s="1"/>
  <c r="R749" i="2" s="1"/>
  <c r="R750" i="2" s="1"/>
  <c r="R751" i="2" s="1"/>
  <c r="R752" i="2" s="1"/>
  <c r="R753" i="2" s="1"/>
  <c r="R754" i="2" s="1"/>
  <c r="R755" i="2" s="1"/>
  <c r="R756" i="2" s="1"/>
  <c r="R757" i="2" s="1"/>
  <c r="R758" i="2" s="1"/>
  <c r="R759" i="2" s="1"/>
  <c r="R760" i="2" s="1"/>
  <c r="R761" i="2" s="1"/>
  <c r="R762" i="2" s="1"/>
  <c r="R763" i="2" s="1"/>
  <c r="R764" i="2" s="1"/>
  <c r="R765" i="2" s="1"/>
  <c r="R766" i="2" s="1"/>
  <c r="R767" i="2" s="1"/>
  <c r="R768" i="2" s="1"/>
  <c r="R769" i="2" s="1"/>
  <c r="R770" i="2" s="1"/>
  <c r="R771" i="2" s="1"/>
  <c r="R772" i="2" s="1"/>
  <c r="R773" i="2" s="1"/>
  <c r="R774" i="2" s="1"/>
  <c r="R775" i="2" s="1"/>
  <c r="R776" i="2" s="1"/>
  <c r="R777" i="2" s="1"/>
  <c r="R778" i="2" s="1"/>
  <c r="R779" i="2" s="1"/>
  <c r="R780" i="2" s="1"/>
  <c r="R781" i="2" s="1"/>
  <c r="R782" i="2" s="1"/>
  <c r="R783" i="2" s="1"/>
  <c r="R784" i="2" s="1"/>
  <c r="R785" i="2" s="1"/>
  <c r="R786" i="2" s="1"/>
  <c r="R787" i="2" s="1"/>
  <c r="R788" i="2" s="1"/>
  <c r="R789" i="2" s="1"/>
  <c r="R790" i="2" s="1"/>
  <c r="R791" i="2" s="1"/>
  <c r="R792" i="2" s="1"/>
  <c r="R793" i="2" s="1"/>
  <c r="R794" i="2" s="1"/>
  <c r="R795" i="2" s="1"/>
  <c r="R796" i="2" s="1"/>
  <c r="R797" i="2" s="1"/>
  <c r="R798" i="2" s="1"/>
  <c r="R799" i="2" s="1"/>
  <c r="R800" i="2" s="1"/>
  <c r="R801" i="2" s="1"/>
  <c r="R802" i="2" s="1"/>
  <c r="R803" i="2" s="1"/>
  <c r="R804" i="2" s="1"/>
  <c r="R805" i="2" s="1"/>
  <c r="R806" i="2" s="1"/>
  <c r="R807" i="2" s="1"/>
  <c r="R808" i="2" s="1"/>
  <c r="R809" i="2" s="1"/>
  <c r="R810" i="2" s="1"/>
  <c r="R811" i="2" s="1"/>
  <c r="R812" i="2" s="1"/>
  <c r="R813" i="2" s="1"/>
  <c r="R814" i="2" s="1"/>
  <c r="R815" i="2" s="1"/>
  <c r="R816" i="2" s="1"/>
  <c r="R817" i="2" s="1"/>
  <c r="R818" i="2" s="1"/>
  <c r="R819" i="2" s="1"/>
  <c r="R820" i="2" s="1"/>
  <c r="R821" i="2" s="1"/>
  <c r="R822" i="2" s="1"/>
  <c r="R823" i="2" s="1"/>
  <c r="R824" i="2" s="1"/>
  <c r="R825" i="2" s="1"/>
  <c r="R826" i="2" s="1"/>
  <c r="R827" i="2" s="1"/>
  <c r="R828" i="2" s="1"/>
  <c r="R829" i="2" s="1"/>
  <c r="R830" i="2" s="1"/>
  <c r="R831" i="2" s="1"/>
  <c r="R832" i="2" s="1"/>
  <c r="R833" i="2" s="1"/>
  <c r="R834" i="2" s="1"/>
  <c r="R835" i="2" s="1"/>
  <c r="R836" i="2" s="1"/>
  <c r="R837" i="2" s="1"/>
  <c r="R838" i="2" s="1"/>
  <c r="R839" i="2" s="1"/>
  <c r="R840" i="2" s="1"/>
  <c r="R841" i="2" s="1"/>
  <c r="R842" i="2" s="1"/>
  <c r="R843" i="2" s="1"/>
  <c r="R844" i="2" s="1"/>
  <c r="R845" i="2" s="1"/>
  <c r="R846" i="2" s="1"/>
  <c r="R847" i="2" s="1"/>
  <c r="R848" i="2" s="1"/>
  <c r="R849" i="2" s="1"/>
  <c r="R850" i="2" s="1"/>
  <c r="R851" i="2" s="1"/>
  <c r="R852" i="2" s="1"/>
  <c r="R853" i="2" s="1"/>
  <c r="R854" i="2" s="1"/>
  <c r="R855" i="2" s="1"/>
  <c r="R856" i="2" s="1"/>
  <c r="R857" i="2" s="1"/>
  <c r="R858" i="2" s="1"/>
  <c r="R859" i="2" s="1"/>
  <c r="R860" i="2" s="1"/>
  <c r="R861" i="2" s="1"/>
  <c r="R862" i="2" s="1"/>
  <c r="R863" i="2" s="1"/>
  <c r="R864" i="2" s="1"/>
  <c r="R865" i="2" s="1"/>
  <c r="R866" i="2" s="1"/>
  <c r="R867" i="2" s="1"/>
  <c r="R868" i="2" s="1"/>
  <c r="R869" i="2" s="1"/>
  <c r="R870" i="2" s="1"/>
  <c r="R871" i="2" s="1"/>
  <c r="R872" i="2" s="1"/>
  <c r="R873" i="2" s="1"/>
  <c r="R874" i="2" s="1"/>
  <c r="R875" i="2" s="1"/>
  <c r="R876" i="2" s="1"/>
  <c r="R877" i="2" s="1"/>
  <c r="R878" i="2" s="1"/>
  <c r="R879" i="2" s="1"/>
  <c r="R880" i="2" s="1"/>
  <c r="R881" i="2" s="1"/>
  <c r="R882" i="2" s="1"/>
  <c r="R883" i="2" s="1"/>
  <c r="R884" i="2" s="1"/>
  <c r="R885" i="2" s="1"/>
  <c r="R886" i="2" s="1"/>
  <c r="R887" i="2" s="1"/>
  <c r="R888" i="2" s="1"/>
  <c r="R889" i="2" s="1"/>
  <c r="R890" i="2" s="1"/>
  <c r="R891" i="2" s="1"/>
  <c r="R892" i="2" s="1"/>
  <c r="R893" i="2" s="1"/>
  <c r="R894" i="2" s="1"/>
  <c r="R895" i="2" s="1"/>
  <c r="R896" i="2" s="1"/>
  <c r="R897" i="2" s="1"/>
  <c r="R898" i="2" s="1"/>
  <c r="R899" i="2" s="1"/>
  <c r="R900" i="2" s="1"/>
  <c r="R901" i="2" s="1"/>
  <c r="R902" i="2" s="1"/>
  <c r="R903" i="2" s="1"/>
  <c r="R904" i="2" s="1"/>
  <c r="R905" i="2" s="1"/>
  <c r="R906" i="2" s="1"/>
  <c r="R907" i="2" s="1"/>
  <c r="R908" i="2" s="1"/>
  <c r="R909" i="2" s="1"/>
  <c r="R910" i="2" s="1"/>
  <c r="R911" i="2" s="1"/>
  <c r="R912" i="2" s="1"/>
  <c r="R913" i="2" s="1"/>
  <c r="R914" i="2" s="1"/>
  <c r="R915" i="2" s="1"/>
  <c r="R916" i="2" s="1"/>
  <c r="R917" i="2" s="1"/>
  <c r="R918" i="2" s="1"/>
  <c r="R919" i="2" s="1"/>
  <c r="R920" i="2" s="1"/>
  <c r="R921" i="2" s="1"/>
  <c r="R922" i="2" s="1"/>
  <c r="R923" i="2" s="1"/>
  <c r="R924" i="2" s="1"/>
  <c r="R925" i="2" s="1"/>
  <c r="R926" i="2" s="1"/>
  <c r="R927" i="2" s="1"/>
  <c r="R928" i="2" s="1"/>
  <c r="R929" i="2" s="1"/>
  <c r="R930" i="2" s="1"/>
  <c r="R931" i="2" s="1"/>
  <c r="R932" i="2" s="1"/>
  <c r="R933" i="2" s="1"/>
  <c r="R934" i="2" s="1"/>
  <c r="R935" i="2" s="1"/>
  <c r="R936" i="2" s="1"/>
  <c r="R937" i="2" s="1"/>
  <c r="R938" i="2" s="1"/>
  <c r="R939" i="2" s="1"/>
  <c r="R940" i="2" s="1"/>
  <c r="R941" i="2" s="1"/>
  <c r="R942" i="2" s="1"/>
  <c r="R943" i="2" s="1"/>
  <c r="R944" i="2" s="1"/>
  <c r="R945" i="2" s="1"/>
  <c r="R946" i="2" s="1"/>
  <c r="R947" i="2" s="1"/>
  <c r="R948" i="2" s="1"/>
  <c r="R949" i="2" s="1"/>
  <c r="R950" i="2" s="1"/>
  <c r="R951" i="2" s="1"/>
  <c r="R952" i="2" s="1"/>
  <c r="R953" i="2" s="1"/>
  <c r="R954" i="2" s="1"/>
  <c r="R955" i="2" s="1"/>
  <c r="R956" i="2" s="1"/>
  <c r="R957" i="2" s="1"/>
  <c r="R958" i="2" s="1"/>
  <c r="R959" i="2" s="1"/>
  <c r="R960" i="2" s="1"/>
  <c r="R961" i="2" s="1"/>
  <c r="R962" i="2" s="1"/>
  <c r="R963" i="2" s="1"/>
  <c r="R964" i="2" s="1"/>
  <c r="R965" i="2" s="1"/>
  <c r="R966" i="2" s="1"/>
  <c r="R967" i="2" s="1"/>
  <c r="R968" i="2" s="1"/>
  <c r="R969" i="2" s="1"/>
  <c r="R970" i="2" s="1"/>
  <c r="R971" i="2" s="1"/>
  <c r="R972" i="2" s="1"/>
  <c r="R973" i="2" s="1"/>
  <c r="R974" i="2" s="1"/>
  <c r="R975" i="2" s="1"/>
  <c r="R976" i="2" s="1"/>
  <c r="R977" i="2" s="1"/>
  <c r="R978" i="2" s="1"/>
  <c r="R979" i="2" s="1"/>
  <c r="R980" i="2" s="1"/>
  <c r="R981" i="2" s="1"/>
  <c r="R982" i="2" s="1"/>
  <c r="R983" i="2" s="1"/>
  <c r="R984" i="2" s="1"/>
  <c r="R985" i="2" s="1"/>
  <c r="R986" i="2" s="1"/>
  <c r="R987" i="2" s="1"/>
  <c r="R988" i="2" s="1"/>
  <c r="R989" i="2" s="1"/>
  <c r="R990" i="2" s="1"/>
  <c r="R991" i="2" s="1"/>
  <c r="R992" i="2" s="1"/>
  <c r="R993" i="2" s="1"/>
  <c r="R994" i="2" s="1"/>
  <c r="R995" i="2" s="1"/>
  <c r="R996" i="2" s="1"/>
  <c r="R997" i="2" s="1"/>
  <c r="R998" i="2" s="1"/>
  <c r="R999" i="2" s="1"/>
  <c r="R1000" i="2" s="1"/>
  <c r="R1001" i="2" s="1"/>
  <c r="R1002" i="2" s="1"/>
  <c r="R1003" i="2" s="1"/>
  <c r="R1004" i="2" s="1"/>
  <c r="R1005" i="2" s="1"/>
  <c r="R1006" i="2" s="1"/>
  <c r="R1007" i="2" s="1"/>
  <c r="R1008" i="2" s="1"/>
  <c r="R1009" i="2" s="1"/>
  <c r="R1010" i="2" s="1"/>
  <c r="R1011" i="2" s="1"/>
  <c r="R1012" i="2" s="1"/>
  <c r="R1013" i="2" s="1"/>
  <c r="R1014" i="2" s="1"/>
  <c r="R1015" i="2" s="1"/>
  <c r="R1016" i="2" s="1"/>
  <c r="R1017" i="2" s="1"/>
  <c r="R1018" i="2" s="1"/>
  <c r="R1019" i="2" s="1"/>
  <c r="R1020" i="2" s="1"/>
  <c r="R1021" i="2" s="1"/>
  <c r="R1022" i="2" s="1"/>
  <c r="R1023" i="2" s="1"/>
  <c r="R1024" i="2" s="1"/>
  <c r="R1025" i="2" s="1"/>
  <c r="R1026" i="2" s="1"/>
  <c r="R1027" i="2" s="1"/>
  <c r="R1028" i="2" s="1"/>
  <c r="R1029" i="2" s="1"/>
  <c r="R1030" i="2" s="1"/>
  <c r="R1031" i="2" s="1"/>
  <c r="R1032" i="2" s="1"/>
  <c r="R1033" i="2" s="1"/>
  <c r="R1034" i="2" s="1"/>
  <c r="R1035" i="2" s="1"/>
  <c r="R1036" i="2" s="1"/>
  <c r="R1037" i="2" s="1"/>
  <c r="R1038" i="2" s="1"/>
  <c r="R1039" i="2" s="1"/>
  <c r="R1040" i="2" s="1"/>
  <c r="R1041" i="2" s="1"/>
  <c r="R1042" i="2" s="1"/>
  <c r="R1043" i="2" s="1"/>
  <c r="R1044" i="2" s="1"/>
  <c r="R1045" i="2" s="1"/>
  <c r="R1046" i="2" s="1"/>
  <c r="R1047" i="2" s="1"/>
  <c r="R1048" i="2" s="1"/>
  <c r="R1049" i="2" s="1"/>
  <c r="R1050" i="2" s="1"/>
  <c r="R1051" i="2" s="1"/>
  <c r="R1052" i="2" s="1"/>
  <c r="R1053" i="2" s="1"/>
  <c r="R1054" i="2" s="1"/>
  <c r="R1055" i="2" s="1"/>
  <c r="R1056" i="2" s="1"/>
  <c r="R1057" i="2" s="1"/>
  <c r="R1058" i="2" s="1"/>
  <c r="R1059" i="2" s="1"/>
  <c r="R1060" i="2" s="1"/>
  <c r="R1061" i="2" s="1"/>
  <c r="R1062" i="2" s="1"/>
  <c r="R1063" i="2" s="1"/>
  <c r="R1064" i="2" s="1"/>
  <c r="R1065" i="2" s="1"/>
  <c r="R1066" i="2" s="1"/>
  <c r="R1067" i="2" s="1"/>
  <c r="R1068" i="2" s="1"/>
  <c r="R1069" i="2" s="1"/>
  <c r="R1070" i="2" s="1"/>
  <c r="R1071" i="2" s="1"/>
  <c r="R1072" i="2" s="1"/>
  <c r="R1073" i="2" s="1"/>
  <c r="R1074" i="2" s="1"/>
  <c r="R1075" i="2" s="1"/>
  <c r="R1076" i="2" s="1"/>
  <c r="R1077" i="2" s="1"/>
  <c r="R1078" i="2" s="1"/>
  <c r="R1079" i="2" s="1"/>
  <c r="R1080" i="2" s="1"/>
  <c r="R1081" i="2" s="1"/>
  <c r="R1082" i="2" s="1"/>
  <c r="R1083" i="2" s="1"/>
  <c r="R1084" i="2" s="1"/>
  <c r="R1085" i="2" s="1"/>
  <c r="R1086" i="2" s="1"/>
  <c r="R1087" i="2" s="1"/>
  <c r="R1088" i="2" s="1"/>
  <c r="R1089" i="2" s="1"/>
  <c r="R1090" i="2" s="1"/>
  <c r="R1091" i="2" s="1"/>
  <c r="R1092" i="2" s="1"/>
  <c r="R1093" i="2" s="1"/>
  <c r="R1094" i="2" s="1"/>
  <c r="R1095" i="2" s="1"/>
  <c r="R1096" i="2" s="1"/>
  <c r="R1097" i="2" s="1"/>
  <c r="R1098" i="2" s="1"/>
  <c r="R1099" i="2" s="1"/>
  <c r="R1100" i="2" s="1"/>
  <c r="R1101" i="2" s="1"/>
  <c r="R1102" i="2" s="1"/>
  <c r="R1103" i="2" s="1"/>
  <c r="R1104" i="2" s="1"/>
  <c r="R1105" i="2" s="1"/>
  <c r="R1106" i="2" s="1"/>
  <c r="R1107" i="2" s="1"/>
  <c r="R1108" i="2" s="1"/>
  <c r="R1109" i="2" s="1"/>
  <c r="R1110" i="2" s="1"/>
  <c r="R1111" i="2" s="1"/>
  <c r="R1112" i="2" s="1"/>
  <c r="R1113" i="2" s="1"/>
  <c r="R1114" i="2" s="1"/>
  <c r="R1115" i="2" s="1"/>
  <c r="R1116" i="2" s="1"/>
  <c r="R1117" i="2" s="1"/>
  <c r="R1118" i="2" s="1"/>
  <c r="R1119" i="2" s="1"/>
  <c r="R1120" i="2" s="1"/>
  <c r="R1121" i="2" s="1"/>
  <c r="R1122" i="2" s="1"/>
  <c r="R1123" i="2" s="1"/>
  <c r="R1124" i="2" s="1"/>
  <c r="R1125" i="2" s="1"/>
  <c r="R1126" i="2" s="1"/>
  <c r="R1127" i="2" s="1"/>
  <c r="R1128" i="2" s="1"/>
  <c r="R1129" i="2" s="1"/>
  <c r="R1130" i="2" s="1"/>
  <c r="R1131" i="2" s="1"/>
  <c r="R1132" i="2" s="1"/>
  <c r="R1133" i="2" s="1"/>
  <c r="R1134" i="2" s="1"/>
  <c r="R1135" i="2" s="1"/>
  <c r="R1136" i="2" s="1"/>
  <c r="R1137" i="2" s="1"/>
  <c r="R1138" i="2" s="1"/>
  <c r="R1139" i="2" s="1"/>
  <c r="R1140" i="2" s="1"/>
  <c r="R1141" i="2" s="1"/>
  <c r="R1142" i="2" s="1"/>
  <c r="R1143" i="2" s="1"/>
  <c r="R1144" i="2" s="1"/>
  <c r="R1145" i="2" s="1"/>
  <c r="R1146" i="2" s="1"/>
  <c r="R1147" i="2" s="1"/>
  <c r="R1148" i="2" s="1"/>
  <c r="R1149" i="2" s="1"/>
  <c r="R1150" i="2" s="1"/>
  <c r="R1151" i="2" s="1"/>
  <c r="R1152" i="2" s="1"/>
  <c r="R1153" i="2" s="1"/>
  <c r="R1154" i="2" s="1"/>
  <c r="R1155" i="2" s="1"/>
  <c r="R1156" i="2" s="1"/>
  <c r="R1157" i="2" s="1"/>
  <c r="R1158" i="2" s="1"/>
  <c r="R1159" i="2" s="1"/>
  <c r="R1160" i="2" s="1"/>
  <c r="R1161" i="2" s="1"/>
  <c r="R1162" i="2" s="1"/>
  <c r="R1163" i="2" s="1"/>
  <c r="R1164" i="2" s="1"/>
  <c r="R1165" i="2" s="1"/>
  <c r="R1166" i="2" s="1"/>
  <c r="R1167" i="2" s="1"/>
  <c r="R1168" i="2" s="1"/>
  <c r="R1169" i="2" s="1"/>
  <c r="R1170" i="2" s="1"/>
  <c r="R1171" i="2" s="1"/>
  <c r="R1172" i="2" s="1"/>
  <c r="R1173" i="2" s="1"/>
  <c r="R1174" i="2" s="1"/>
  <c r="R1175" i="2" s="1"/>
  <c r="R1176" i="2" s="1"/>
  <c r="R1177" i="2" s="1"/>
  <c r="R1178" i="2" s="1"/>
  <c r="R1179" i="2" s="1"/>
  <c r="R1180" i="2" s="1"/>
  <c r="R1181" i="2" s="1"/>
  <c r="R1182" i="2" s="1"/>
  <c r="R1183" i="2" s="1"/>
  <c r="R1184" i="2" s="1"/>
  <c r="R1185" i="2" s="1"/>
  <c r="R1186" i="2" s="1"/>
  <c r="R1187" i="2" s="1"/>
  <c r="R1188" i="2" s="1"/>
  <c r="R1189" i="2" s="1"/>
  <c r="R1190" i="2" s="1"/>
  <c r="R1191" i="2" s="1"/>
  <c r="R1192" i="2" s="1"/>
  <c r="R1193" i="2" s="1"/>
  <c r="R1194" i="2" s="1"/>
  <c r="R1195" i="2" s="1"/>
  <c r="R1196" i="2" s="1"/>
  <c r="R1197" i="2" s="1"/>
  <c r="R1198" i="2" s="1"/>
  <c r="R1199" i="2" s="1"/>
  <c r="R1200" i="2" s="1"/>
  <c r="R1201" i="2" s="1"/>
  <c r="R1202" i="2" s="1"/>
  <c r="R1203" i="2" s="1"/>
  <c r="R1204" i="2" s="1"/>
  <c r="R1205" i="2" s="1"/>
  <c r="R1206" i="2" s="1"/>
  <c r="R1207" i="2" s="1"/>
  <c r="R1208" i="2" s="1"/>
  <c r="R1209" i="2" s="1"/>
  <c r="R1210" i="2" s="1"/>
  <c r="R1211" i="2" s="1"/>
  <c r="R1212" i="2" s="1"/>
  <c r="R1213" i="2" s="1"/>
  <c r="R1214" i="2" s="1"/>
  <c r="R1215" i="2" s="1"/>
  <c r="R1216" i="2" s="1"/>
  <c r="R1217" i="2" s="1"/>
  <c r="R1218" i="2" s="1"/>
  <c r="R1219" i="2" s="1"/>
  <c r="R1220" i="2" s="1"/>
  <c r="R1221" i="2" s="1"/>
  <c r="R1222" i="2" s="1"/>
  <c r="R1223" i="2" s="1"/>
  <c r="R1224" i="2" s="1"/>
  <c r="R1225" i="2" s="1"/>
  <c r="R1226" i="2" s="1"/>
  <c r="R1227" i="2" s="1"/>
  <c r="R1228" i="2" s="1"/>
  <c r="R1229" i="2" s="1"/>
  <c r="R1230" i="2" s="1"/>
  <c r="R1231" i="2" s="1"/>
  <c r="R1232" i="2" s="1"/>
  <c r="R1233" i="2" s="1"/>
  <c r="R1234" i="2" s="1"/>
  <c r="R1235" i="2" s="1"/>
  <c r="R1236" i="2" s="1"/>
  <c r="R1237" i="2" s="1"/>
  <c r="R1238" i="2" s="1"/>
  <c r="R1239" i="2" s="1"/>
  <c r="R1240" i="2" s="1"/>
  <c r="R1241" i="2" s="1"/>
  <c r="R1242" i="2" s="1"/>
  <c r="R1243" i="2" s="1"/>
  <c r="R1244" i="2" s="1"/>
  <c r="R1245" i="2" s="1"/>
  <c r="R1246" i="2" s="1"/>
  <c r="R1247" i="2" s="1"/>
  <c r="R1248" i="2" s="1"/>
  <c r="R1249" i="2" s="1"/>
  <c r="R1250" i="2" s="1"/>
  <c r="R1251" i="2" s="1"/>
  <c r="R1252" i="2" s="1"/>
  <c r="R1253" i="2" s="1"/>
  <c r="R1254" i="2" s="1"/>
  <c r="R1255" i="2" s="1"/>
  <c r="R1256" i="2" s="1"/>
  <c r="R1257" i="2" s="1"/>
  <c r="R1258" i="2" s="1"/>
  <c r="R1259" i="2" s="1"/>
  <c r="R1260" i="2" s="1"/>
  <c r="R1261" i="2" s="1"/>
  <c r="R1262" i="2" s="1"/>
  <c r="R1263" i="2" s="1"/>
  <c r="R1264" i="2" s="1"/>
  <c r="R1265" i="2" s="1"/>
  <c r="R1266" i="2" s="1"/>
  <c r="R1267" i="2" s="1"/>
  <c r="R1268" i="2" s="1"/>
  <c r="R1269" i="2" s="1"/>
  <c r="R1270" i="2" s="1"/>
  <c r="R1271" i="2" s="1"/>
  <c r="R1272" i="2" s="1"/>
  <c r="R1273" i="2" s="1"/>
  <c r="R1274" i="2" s="1"/>
  <c r="R1275" i="2" s="1"/>
  <c r="R1276" i="2" s="1"/>
  <c r="R1277" i="2" s="1"/>
  <c r="R1278" i="2" s="1"/>
  <c r="R1279" i="2" s="1"/>
  <c r="R1280" i="2" s="1"/>
  <c r="R1281" i="2" s="1"/>
  <c r="R1282" i="2" s="1"/>
  <c r="R1283" i="2" s="1"/>
  <c r="R1284" i="2" s="1"/>
  <c r="R1285" i="2" s="1"/>
  <c r="R1286" i="2" s="1"/>
  <c r="R1287" i="2" s="1"/>
  <c r="R1288" i="2" s="1"/>
  <c r="R1289" i="2" s="1"/>
  <c r="R1290" i="2" s="1"/>
  <c r="R1291" i="2" s="1"/>
  <c r="R1292" i="2" s="1"/>
  <c r="R1293" i="2" s="1"/>
  <c r="R1294" i="2" s="1"/>
  <c r="R1295" i="2" s="1"/>
  <c r="R1296" i="2" s="1"/>
  <c r="R1297" i="2" s="1"/>
  <c r="R1298" i="2" s="1"/>
  <c r="R1299" i="2" s="1"/>
  <c r="R1300" i="2" s="1"/>
  <c r="R1301" i="2" s="1"/>
  <c r="R1302" i="2" s="1"/>
  <c r="R1303" i="2" s="1"/>
  <c r="R1304" i="2" s="1"/>
  <c r="R1305" i="2" s="1"/>
  <c r="R1306" i="2" s="1"/>
  <c r="R1307" i="2" s="1"/>
  <c r="R1308" i="2" s="1"/>
  <c r="R1309" i="2" s="1"/>
  <c r="R1310" i="2" s="1"/>
  <c r="R1311" i="2" s="1"/>
  <c r="R1312" i="2" s="1"/>
  <c r="R1313" i="2" s="1"/>
  <c r="R1314" i="2" s="1"/>
  <c r="R1315" i="2" s="1"/>
  <c r="R1316" i="2" s="1"/>
  <c r="R1317" i="2" s="1"/>
  <c r="R1318" i="2" s="1"/>
  <c r="R1319" i="2" s="1"/>
  <c r="R1320" i="2" s="1"/>
  <c r="R1321" i="2" s="1"/>
  <c r="R1322" i="2" s="1"/>
  <c r="R1323" i="2" s="1"/>
  <c r="R1324" i="2" s="1"/>
  <c r="R1325" i="2" s="1"/>
  <c r="R1326" i="2" s="1"/>
  <c r="R1327" i="2" s="1"/>
  <c r="R1328" i="2" s="1"/>
  <c r="R1329" i="2" s="1"/>
  <c r="R1330" i="2" s="1"/>
  <c r="R1331" i="2" s="1"/>
  <c r="R1332" i="2" s="1"/>
  <c r="R1333" i="2" s="1"/>
  <c r="R1334" i="2" s="1"/>
  <c r="R1335" i="2" s="1"/>
  <c r="R1336" i="2" s="1"/>
  <c r="R1337" i="2" s="1"/>
  <c r="R1338" i="2" s="1"/>
  <c r="R1339" i="2" s="1"/>
  <c r="R1340" i="2" s="1"/>
  <c r="R1341" i="2" s="1"/>
  <c r="R1342" i="2" s="1"/>
  <c r="R1343" i="2" s="1"/>
  <c r="R1344" i="2" s="1"/>
  <c r="R1345" i="2" s="1"/>
  <c r="R1346" i="2" s="1"/>
  <c r="R1347" i="2" s="1"/>
  <c r="R1348" i="2" s="1"/>
  <c r="R1349" i="2" s="1"/>
  <c r="R1350" i="2" s="1"/>
  <c r="R1351" i="2" s="1"/>
  <c r="R1352" i="2" s="1"/>
  <c r="R1353" i="2" s="1"/>
  <c r="R1354" i="2" s="1"/>
  <c r="R1355" i="2" s="1"/>
  <c r="R1356" i="2" s="1"/>
  <c r="R1357" i="2" s="1"/>
  <c r="R1358" i="2" s="1"/>
  <c r="R1359" i="2" s="1"/>
  <c r="R1360" i="2" s="1"/>
  <c r="R1361" i="2" s="1"/>
  <c r="R1362" i="2" s="1"/>
  <c r="R1363" i="2" s="1"/>
  <c r="R1364" i="2" s="1"/>
  <c r="R1365" i="2" s="1"/>
  <c r="R1366" i="2" s="1"/>
  <c r="R1367" i="2" s="1"/>
  <c r="R1368" i="2" s="1"/>
  <c r="R1369" i="2" s="1"/>
  <c r="R1370" i="2" s="1"/>
  <c r="R1371" i="2" s="1"/>
  <c r="R1372" i="2" s="1"/>
  <c r="R1373" i="2" s="1"/>
  <c r="R1374" i="2" s="1"/>
  <c r="R1375" i="2" s="1"/>
  <c r="R1376" i="2" s="1"/>
  <c r="R1377" i="2" s="1"/>
  <c r="R1378" i="2" s="1"/>
  <c r="R1379" i="2" s="1"/>
  <c r="R1380" i="2" s="1"/>
  <c r="R1381" i="2" s="1"/>
  <c r="R1382" i="2" s="1"/>
  <c r="R1383" i="2" s="1"/>
  <c r="R1384" i="2" s="1"/>
  <c r="R1385" i="2" s="1"/>
  <c r="R1386" i="2" s="1"/>
  <c r="R1387" i="2" s="1"/>
  <c r="R1388" i="2" s="1"/>
  <c r="R1389" i="2" s="1"/>
  <c r="R1390" i="2" s="1"/>
  <c r="R1391" i="2" s="1"/>
  <c r="R1392" i="2" s="1"/>
  <c r="R1393" i="2" s="1"/>
  <c r="R1394" i="2" s="1"/>
  <c r="R1395" i="2" s="1"/>
  <c r="R1396" i="2" s="1"/>
  <c r="R1397" i="2" s="1"/>
  <c r="R1398" i="2" s="1"/>
  <c r="R1399" i="2" s="1"/>
  <c r="R1400" i="2" s="1"/>
  <c r="R1401" i="2" s="1"/>
  <c r="R1402" i="2" s="1"/>
  <c r="R1403" i="2" s="1"/>
  <c r="R1404" i="2" s="1"/>
  <c r="R1405" i="2" s="1"/>
  <c r="R1406" i="2" s="1"/>
  <c r="R1407" i="2" s="1"/>
  <c r="R1408" i="2" s="1"/>
  <c r="R1409" i="2" s="1"/>
  <c r="R1410" i="2" s="1"/>
  <c r="R1411" i="2" s="1"/>
  <c r="R1412" i="2" s="1"/>
  <c r="R1413" i="2" s="1"/>
  <c r="R1414" i="2" s="1"/>
  <c r="R1415" i="2" s="1"/>
  <c r="R1416" i="2" s="1"/>
  <c r="R1417" i="2" s="1"/>
  <c r="R1418" i="2" s="1"/>
  <c r="R1419" i="2" s="1"/>
  <c r="R1420" i="2" s="1"/>
  <c r="R1421" i="2" s="1"/>
  <c r="R1422" i="2" s="1"/>
  <c r="R1423" i="2" s="1"/>
  <c r="R1424" i="2" s="1"/>
  <c r="R1425" i="2" s="1"/>
  <c r="R1426" i="2" s="1"/>
  <c r="R1427" i="2" s="1"/>
  <c r="R1428" i="2" s="1"/>
  <c r="R1429" i="2" s="1"/>
  <c r="R1430" i="2" s="1"/>
  <c r="R1431" i="2" s="1"/>
  <c r="R1432" i="2" s="1"/>
  <c r="R1433" i="2" s="1"/>
  <c r="R1434" i="2" s="1"/>
  <c r="R1435" i="2" s="1"/>
  <c r="R1436" i="2" s="1"/>
  <c r="R1437" i="2" s="1"/>
  <c r="R1438" i="2" s="1"/>
  <c r="R1439" i="2" s="1"/>
  <c r="R1440" i="2" s="1"/>
  <c r="R1441" i="2" s="1"/>
  <c r="R1442" i="2" s="1"/>
  <c r="R1443" i="2" s="1"/>
  <c r="R1444" i="2" s="1"/>
  <c r="R1445" i="2" s="1"/>
  <c r="R1446" i="2" s="1"/>
  <c r="R1447" i="2" s="1"/>
  <c r="R1448" i="2" s="1"/>
  <c r="R1449" i="2" s="1"/>
  <c r="R1450" i="2" s="1"/>
  <c r="R1451" i="2" s="1"/>
  <c r="R1452" i="2" s="1"/>
  <c r="R1453" i="2" s="1"/>
  <c r="R1454" i="2" s="1"/>
  <c r="R1455" i="2" s="1"/>
  <c r="R1456" i="2" s="1"/>
  <c r="R1457" i="2" s="1"/>
  <c r="R1458" i="2" s="1"/>
  <c r="R1459" i="2" s="1"/>
  <c r="R1460" i="2" s="1"/>
  <c r="R1461" i="2" s="1"/>
  <c r="R1462" i="2" s="1"/>
  <c r="R1463" i="2" s="1"/>
  <c r="R1464" i="2" s="1"/>
  <c r="R1465" i="2" s="1"/>
  <c r="R1466" i="2" s="1"/>
  <c r="R1467" i="2" s="1"/>
  <c r="R1468" i="2" s="1"/>
  <c r="R1469" i="2" s="1"/>
  <c r="R1470" i="2" s="1"/>
  <c r="R1471" i="2" s="1"/>
  <c r="R1472" i="2" s="1"/>
  <c r="R1473" i="2" s="1"/>
  <c r="R1474" i="2" s="1"/>
  <c r="R1475" i="2" s="1"/>
  <c r="R1476" i="2" s="1"/>
  <c r="R1477" i="2" s="1"/>
  <c r="R1478" i="2" s="1"/>
  <c r="R1479" i="2" s="1"/>
  <c r="R1480" i="2" s="1"/>
  <c r="R1481" i="2" s="1"/>
  <c r="R1482" i="2" s="1"/>
  <c r="R1483" i="2" s="1"/>
  <c r="R1484" i="2" s="1"/>
  <c r="R1485" i="2" s="1"/>
  <c r="R1486" i="2" s="1"/>
  <c r="R1487" i="2" s="1"/>
  <c r="R1488" i="2" s="1"/>
  <c r="R1489" i="2" s="1"/>
  <c r="R1490" i="2" s="1"/>
  <c r="R1491" i="2" s="1"/>
  <c r="R1492" i="2" s="1"/>
  <c r="R1493" i="2" s="1"/>
  <c r="R1494" i="2" s="1"/>
  <c r="R1495" i="2" s="1"/>
  <c r="R1496" i="2" s="1"/>
  <c r="R1497" i="2" s="1"/>
  <c r="R1498" i="2" s="1"/>
  <c r="R1499" i="2" s="1"/>
  <c r="R1500" i="2" s="1"/>
  <c r="R1501" i="2" s="1"/>
  <c r="R1502" i="2" s="1"/>
  <c r="R1503" i="2" s="1"/>
  <c r="R1504" i="2" s="1"/>
  <c r="R1505" i="2" s="1"/>
  <c r="R1506" i="2" s="1"/>
  <c r="R1507" i="2" s="1"/>
  <c r="R1508" i="2" s="1"/>
  <c r="R1509" i="2" s="1"/>
  <c r="R1510" i="2" s="1"/>
  <c r="R1511" i="2" s="1"/>
  <c r="R1512" i="2" s="1"/>
  <c r="R1513" i="2" s="1"/>
  <c r="R1514" i="2" s="1"/>
  <c r="R1515" i="2" s="1"/>
  <c r="R1516" i="2" s="1"/>
  <c r="R1517" i="2" s="1"/>
  <c r="R1518" i="2" s="1"/>
  <c r="R1519" i="2" s="1"/>
  <c r="R1520" i="2" s="1"/>
  <c r="R1521" i="2" s="1"/>
  <c r="R1522" i="2" s="1"/>
  <c r="R1523" i="2" s="1"/>
  <c r="R1524" i="2" s="1"/>
  <c r="R1525" i="2" s="1"/>
  <c r="R1526" i="2" s="1"/>
  <c r="R1527" i="2" s="1"/>
  <c r="R1528" i="2" s="1"/>
  <c r="R1529" i="2" s="1"/>
  <c r="R1530" i="2" s="1"/>
  <c r="R1531" i="2" s="1"/>
  <c r="R1532" i="2" s="1"/>
  <c r="R1533" i="2" s="1"/>
  <c r="R1534" i="2" s="1"/>
  <c r="R1535" i="2" s="1"/>
  <c r="R1536" i="2" s="1"/>
  <c r="R1537" i="2" s="1"/>
  <c r="R1538" i="2" s="1"/>
  <c r="R1539" i="2" s="1"/>
  <c r="R1540" i="2" s="1"/>
  <c r="R1541" i="2" s="1"/>
  <c r="R1542" i="2" s="1"/>
  <c r="R1543" i="2" s="1"/>
  <c r="R1544" i="2" s="1"/>
  <c r="R1545" i="2" s="1"/>
  <c r="R1546" i="2" s="1"/>
  <c r="R1547" i="2" s="1"/>
  <c r="R1548" i="2" s="1"/>
  <c r="R1549" i="2" s="1"/>
  <c r="R1550" i="2" s="1"/>
  <c r="R1551" i="2" s="1"/>
  <c r="R1552" i="2" s="1"/>
  <c r="R1553" i="2" s="1"/>
  <c r="R1554" i="2" s="1"/>
  <c r="R1555" i="2" s="1"/>
  <c r="R1556" i="2" s="1"/>
  <c r="R1557" i="2" s="1"/>
  <c r="R1558" i="2" s="1"/>
  <c r="R1559" i="2" s="1"/>
  <c r="R1560" i="2" s="1"/>
  <c r="R1561" i="2" s="1"/>
  <c r="R1562" i="2" s="1"/>
  <c r="R1563" i="2" s="1"/>
  <c r="R1564" i="2" s="1"/>
  <c r="R1565" i="2" s="1"/>
  <c r="R1566" i="2" s="1"/>
  <c r="R1567" i="2" s="1"/>
  <c r="R1568" i="2" s="1"/>
  <c r="R1569" i="2" s="1"/>
  <c r="R1570" i="2" s="1"/>
  <c r="R1571" i="2" s="1"/>
  <c r="R1572" i="2" s="1"/>
  <c r="R1573" i="2" s="1"/>
  <c r="R1574" i="2" s="1"/>
  <c r="R1575" i="2" s="1"/>
  <c r="R1576" i="2" s="1"/>
  <c r="R1577" i="2" s="1"/>
  <c r="R1578" i="2" s="1"/>
  <c r="R1579" i="2" s="1"/>
  <c r="R1580" i="2" s="1"/>
  <c r="R1581" i="2" s="1"/>
  <c r="R1582" i="2" s="1"/>
  <c r="R1583" i="2" s="1"/>
  <c r="R1584" i="2" s="1"/>
  <c r="R1585" i="2" s="1"/>
  <c r="R1586" i="2" s="1"/>
  <c r="R1587" i="2" s="1"/>
  <c r="R1588" i="2" s="1"/>
  <c r="R1589" i="2" s="1"/>
  <c r="R1590" i="2" s="1"/>
  <c r="R1591" i="2" s="1"/>
  <c r="R1592" i="2" s="1"/>
  <c r="R1593" i="2" s="1"/>
  <c r="R1594" i="2" s="1"/>
  <c r="R1595" i="2" s="1"/>
  <c r="R1596" i="2" s="1"/>
  <c r="R1597" i="2" s="1"/>
  <c r="R1598" i="2" s="1"/>
  <c r="R1599" i="2" s="1"/>
  <c r="R1600" i="2" s="1"/>
  <c r="R1601" i="2" s="1"/>
  <c r="R1602" i="2" s="1"/>
  <c r="R1603" i="2" s="1"/>
  <c r="R1604" i="2" s="1"/>
  <c r="R1605" i="2" s="1"/>
  <c r="R1606" i="2" s="1"/>
  <c r="R1607" i="2" s="1"/>
  <c r="R1608" i="2" s="1"/>
  <c r="R1609" i="2" s="1"/>
  <c r="R1610" i="2" s="1"/>
  <c r="R1611" i="2" s="1"/>
  <c r="R1612" i="2" s="1"/>
  <c r="R1613" i="2" s="1"/>
  <c r="R1614" i="2" s="1"/>
  <c r="R1615" i="2" s="1"/>
  <c r="R1616" i="2" s="1"/>
  <c r="R1617" i="2" s="1"/>
  <c r="R1618" i="2" s="1"/>
  <c r="R1619" i="2" s="1"/>
  <c r="R1620" i="2" s="1"/>
  <c r="R1621" i="2" s="1"/>
  <c r="R1622" i="2" s="1"/>
  <c r="R1623" i="2" s="1"/>
  <c r="R1624" i="2" s="1"/>
  <c r="R1625" i="2" s="1"/>
  <c r="R1626" i="2" s="1"/>
  <c r="R1627" i="2" s="1"/>
  <c r="R1628" i="2" s="1"/>
  <c r="R1629" i="2" s="1"/>
  <c r="R1630" i="2" s="1"/>
  <c r="R1631" i="2" s="1"/>
  <c r="R1632" i="2" s="1"/>
  <c r="R1633" i="2" s="1"/>
  <c r="R1634" i="2" s="1"/>
  <c r="R1635" i="2" s="1"/>
  <c r="R1636" i="2" s="1"/>
  <c r="R1637" i="2" s="1"/>
  <c r="R1638" i="2" s="1"/>
  <c r="R1639" i="2" s="1"/>
  <c r="R1640" i="2" s="1"/>
  <c r="R1641" i="2" s="1"/>
  <c r="R1642" i="2" s="1"/>
  <c r="R1643" i="2" s="1"/>
  <c r="R1644" i="2" s="1"/>
  <c r="R1645" i="2" s="1"/>
  <c r="R1646" i="2" s="1"/>
  <c r="R1647" i="2" s="1"/>
  <c r="R1648" i="2" s="1"/>
  <c r="R1649" i="2" s="1"/>
  <c r="R1650" i="2" s="1"/>
  <c r="R1651" i="2" s="1"/>
  <c r="R1652" i="2" s="1"/>
  <c r="R1653" i="2" s="1"/>
  <c r="R1654" i="2" s="1"/>
  <c r="R1655" i="2" s="1"/>
  <c r="R1656" i="2" s="1"/>
  <c r="R1657" i="2" s="1"/>
  <c r="R1658" i="2" s="1"/>
  <c r="R1659" i="2" s="1"/>
  <c r="R1660" i="2" s="1"/>
  <c r="R1661" i="2" s="1"/>
  <c r="R1662" i="2" s="1"/>
  <c r="R1663" i="2" s="1"/>
  <c r="R1664" i="2" s="1"/>
  <c r="R1665" i="2" s="1"/>
  <c r="R1666" i="2" s="1"/>
  <c r="R1667" i="2" s="1"/>
  <c r="R1668" i="2" s="1"/>
  <c r="R1669" i="2" s="1"/>
  <c r="R1670" i="2" s="1"/>
  <c r="R1671" i="2" s="1"/>
  <c r="R1672" i="2" s="1"/>
  <c r="R1673" i="2" s="1"/>
  <c r="R1674" i="2" s="1"/>
  <c r="R1675" i="2" s="1"/>
  <c r="R1676" i="2" s="1"/>
  <c r="R1677" i="2" s="1"/>
  <c r="R1678" i="2" s="1"/>
  <c r="R1679" i="2" s="1"/>
  <c r="R1680" i="2" s="1"/>
  <c r="R1681" i="2" s="1"/>
  <c r="R1682" i="2" s="1"/>
  <c r="R1683" i="2" s="1"/>
  <c r="R1684" i="2" s="1"/>
  <c r="R1685" i="2" s="1"/>
  <c r="R1686" i="2" s="1"/>
  <c r="R1687" i="2" s="1"/>
  <c r="R1688" i="2" s="1"/>
  <c r="R1689" i="2" s="1"/>
  <c r="R1690" i="2" s="1"/>
  <c r="R1691" i="2" s="1"/>
  <c r="R1692" i="2" s="1"/>
  <c r="R1693" i="2" s="1"/>
  <c r="R1694" i="2" s="1"/>
  <c r="R1695" i="2" s="1"/>
  <c r="R1696" i="2" s="1"/>
  <c r="R1697" i="2" s="1"/>
  <c r="R1698" i="2" s="1"/>
  <c r="R1699" i="2" s="1"/>
  <c r="R1700" i="2" s="1"/>
  <c r="R1701" i="2" s="1"/>
  <c r="R1702" i="2" s="1"/>
  <c r="R1703" i="2" s="1"/>
  <c r="R1704" i="2" s="1"/>
  <c r="R1705" i="2" s="1"/>
  <c r="R1706" i="2" s="1"/>
  <c r="R1707" i="2" s="1"/>
  <c r="R1708" i="2" s="1"/>
  <c r="R1709" i="2" s="1"/>
  <c r="R1710" i="2" s="1"/>
  <c r="R1711" i="2" s="1"/>
  <c r="R1712" i="2" s="1"/>
  <c r="R1713" i="2" s="1"/>
  <c r="R1714" i="2" s="1"/>
  <c r="R1715" i="2" s="1"/>
  <c r="R1716" i="2" s="1"/>
  <c r="R1717" i="2" s="1"/>
  <c r="R1718" i="2" s="1"/>
  <c r="R1719" i="2" s="1"/>
  <c r="R1720" i="2" s="1"/>
  <c r="R1721" i="2" s="1"/>
  <c r="R1722" i="2" s="1"/>
  <c r="R1723" i="2" s="1"/>
  <c r="R1724" i="2" s="1"/>
  <c r="R1725" i="2" s="1"/>
  <c r="R1726" i="2" s="1"/>
  <c r="R1727" i="2" s="1"/>
  <c r="R1728" i="2" s="1"/>
  <c r="R1729" i="2" s="1"/>
  <c r="R1730" i="2" s="1"/>
  <c r="R1731" i="2" s="1"/>
  <c r="R1732" i="2" s="1"/>
  <c r="R1733" i="2" s="1"/>
  <c r="R1734" i="2" s="1"/>
  <c r="R1735" i="2" s="1"/>
  <c r="R1736" i="2" s="1"/>
  <c r="R1737" i="2" s="1"/>
  <c r="R1738" i="2" s="1"/>
  <c r="R1739" i="2" s="1"/>
  <c r="R1740" i="2" s="1"/>
  <c r="R1741" i="2" s="1"/>
  <c r="R1742" i="2" s="1"/>
  <c r="R1743" i="2" s="1"/>
  <c r="R1744" i="2" s="1"/>
  <c r="R1745" i="2" s="1"/>
  <c r="R1746" i="2" s="1"/>
  <c r="R1747" i="2" s="1"/>
  <c r="R1748" i="2" s="1"/>
  <c r="R1749" i="2" s="1"/>
  <c r="R1750" i="2" s="1"/>
  <c r="R1751" i="2" s="1"/>
  <c r="R1752" i="2" s="1"/>
  <c r="R1753" i="2" s="1"/>
  <c r="R1754" i="2" s="1"/>
  <c r="R1755" i="2" s="1"/>
  <c r="R1756" i="2" s="1"/>
  <c r="R1757" i="2" s="1"/>
  <c r="R1758" i="2" s="1"/>
  <c r="R1759" i="2" s="1"/>
  <c r="R1760" i="2" s="1"/>
  <c r="R1761" i="2" s="1"/>
  <c r="R1762" i="2" s="1"/>
  <c r="R1763" i="2" s="1"/>
  <c r="R1764" i="2" s="1"/>
  <c r="R1765" i="2" s="1"/>
  <c r="R1766" i="2" s="1"/>
  <c r="R1767" i="2" s="1"/>
  <c r="R1768" i="2" s="1"/>
  <c r="R1769" i="2" s="1"/>
  <c r="R1770" i="2" s="1"/>
  <c r="R1771" i="2" s="1"/>
  <c r="R1772" i="2" s="1"/>
  <c r="R1773" i="2" s="1"/>
  <c r="R1774" i="2" s="1"/>
  <c r="R1775" i="2" s="1"/>
  <c r="R1776" i="2" s="1"/>
  <c r="R1777" i="2" s="1"/>
  <c r="R1778" i="2" s="1"/>
  <c r="R1779" i="2" s="1"/>
  <c r="R1780" i="2" s="1"/>
  <c r="R1781" i="2" s="1"/>
  <c r="R1782" i="2" s="1"/>
  <c r="R1783" i="2" s="1"/>
  <c r="R1784" i="2" s="1"/>
  <c r="R1785" i="2" s="1"/>
  <c r="R1786" i="2" s="1"/>
  <c r="R1787" i="2" s="1"/>
  <c r="R1788" i="2" s="1"/>
  <c r="R1789" i="2" s="1"/>
  <c r="R1790" i="2" s="1"/>
  <c r="R1791" i="2" s="1"/>
  <c r="R1792" i="2" s="1"/>
  <c r="R1793" i="2" s="1"/>
  <c r="R1794" i="2" s="1"/>
  <c r="R1795" i="2" s="1"/>
  <c r="R1796" i="2" s="1"/>
  <c r="R1797" i="2" s="1"/>
  <c r="R1798" i="2" s="1"/>
  <c r="R1799" i="2" s="1"/>
  <c r="R1800" i="2" s="1"/>
  <c r="R1801" i="2" s="1"/>
  <c r="R1802" i="2" s="1"/>
  <c r="R1803" i="2" s="1"/>
  <c r="R1804" i="2" s="1"/>
  <c r="R1805" i="2" s="1"/>
  <c r="R1806" i="2" s="1"/>
  <c r="R1807" i="2" s="1"/>
  <c r="R1808" i="2" s="1"/>
  <c r="R1809" i="2" s="1"/>
  <c r="R1810" i="2" s="1"/>
  <c r="R1811" i="2" s="1"/>
  <c r="R1812" i="2" s="1"/>
  <c r="R1813" i="2" s="1"/>
  <c r="R1814" i="2" s="1"/>
  <c r="R1815" i="2" s="1"/>
  <c r="R1816" i="2" s="1"/>
  <c r="R1817" i="2" s="1"/>
  <c r="R1818" i="2" s="1"/>
  <c r="R1819" i="2" s="1"/>
  <c r="R1820" i="2" s="1"/>
  <c r="R1821" i="2" s="1"/>
  <c r="R1822" i="2" s="1"/>
  <c r="R1823" i="2" s="1"/>
  <c r="R1824" i="2" s="1"/>
  <c r="R1825" i="2" s="1"/>
  <c r="R1826" i="2" s="1"/>
  <c r="R1827" i="2" s="1"/>
  <c r="R1828" i="2" s="1"/>
  <c r="R1829" i="2" s="1"/>
  <c r="R1830" i="2" s="1"/>
  <c r="R1831" i="2" s="1"/>
  <c r="R1832" i="2" s="1"/>
  <c r="R1833" i="2" s="1"/>
  <c r="R1834" i="2" s="1"/>
  <c r="R1835" i="2" s="1"/>
  <c r="R1836" i="2" s="1"/>
  <c r="R1837" i="2" s="1"/>
  <c r="R1838" i="2" s="1"/>
  <c r="R1839" i="2" s="1"/>
  <c r="R1840" i="2" s="1"/>
  <c r="R1841" i="2" s="1"/>
  <c r="R1842" i="2" s="1"/>
  <c r="R1843" i="2" s="1"/>
  <c r="R1844" i="2" s="1"/>
  <c r="R1845" i="2" s="1"/>
  <c r="R1846" i="2" s="1"/>
  <c r="R1847" i="2" s="1"/>
  <c r="R1848" i="2" s="1"/>
  <c r="R1849" i="2" s="1"/>
  <c r="R1850" i="2" s="1"/>
  <c r="R1851" i="2" s="1"/>
  <c r="R1852" i="2" s="1"/>
  <c r="R1853" i="2" s="1"/>
  <c r="R1854" i="2" s="1"/>
  <c r="R1855" i="2" s="1"/>
  <c r="R1856" i="2" s="1"/>
  <c r="R1857" i="2" s="1"/>
  <c r="N74" i="6"/>
  <c r="O72" i="6"/>
  <c r="O16" i="6"/>
  <c r="N13" i="6"/>
  <c r="O67" i="6"/>
  <c r="N75" i="6"/>
  <c r="N30" i="6"/>
  <c r="M151" i="5"/>
  <c r="N151" i="5" s="1"/>
  <c r="M71" i="5"/>
  <c r="N71" i="5" s="1"/>
  <c r="M129" i="5"/>
  <c r="N129" i="5" s="1"/>
  <c r="M83" i="5"/>
  <c r="N83" i="5" s="1"/>
  <c r="M214" i="5"/>
  <c r="N214" i="5" s="1"/>
  <c r="M218" i="5"/>
  <c r="N218" i="5" s="1"/>
  <c r="M169" i="5"/>
  <c r="N169" i="5" s="1"/>
  <c r="M192" i="5"/>
  <c r="N192" i="5" s="1"/>
  <c r="M104" i="5"/>
  <c r="N104" i="5" s="1"/>
  <c r="M77" i="5"/>
  <c r="N77" i="5" s="1"/>
  <c r="M152" i="5"/>
  <c r="N152" i="5" s="1"/>
  <c r="M216" i="5"/>
  <c r="N216" i="5" s="1"/>
  <c r="M215" i="5"/>
  <c r="N215" i="5" s="1"/>
  <c r="M227" i="5"/>
  <c r="N227" i="5" s="1"/>
  <c r="M110" i="5"/>
  <c r="N110" i="5" s="1"/>
  <c r="M13" i="5"/>
  <c r="N13" i="5" s="1"/>
  <c r="M263" i="5"/>
  <c r="N263" i="5" s="1"/>
  <c r="M272" i="5"/>
  <c r="N272" i="5" s="1"/>
  <c r="M176" i="5"/>
  <c r="N176" i="5" s="1"/>
  <c r="M49" i="5"/>
  <c r="N49" i="5" s="1"/>
  <c r="M98" i="5"/>
  <c r="N98" i="5" s="1"/>
  <c r="M113" i="5"/>
  <c r="N113" i="5" s="1"/>
  <c r="M210" i="5"/>
  <c r="N210" i="5" s="1"/>
  <c r="M166" i="5"/>
  <c r="N166" i="5" s="1"/>
  <c r="M122" i="5"/>
  <c r="N122" i="5" s="1"/>
  <c r="M226" i="5"/>
  <c r="N226" i="5" s="1"/>
  <c r="M38" i="5"/>
  <c r="N38" i="5" s="1"/>
  <c r="M108" i="5"/>
  <c r="N108" i="5" s="1"/>
  <c r="M62" i="5"/>
  <c r="N62" i="5" s="1"/>
  <c r="M195" i="5"/>
  <c r="N195" i="5" s="1"/>
  <c r="M266" i="5"/>
  <c r="N266" i="5" s="1"/>
  <c r="M184" i="5"/>
  <c r="N184" i="5" s="1"/>
  <c r="M31" i="5"/>
  <c r="N31" i="5" s="1"/>
  <c r="M223" i="5"/>
  <c r="N223" i="5" s="1"/>
  <c r="M127" i="5"/>
  <c r="N127" i="5" s="1"/>
  <c r="M207" i="5"/>
  <c r="N207" i="5" s="1"/>
  <c r="M148" i="5"/>
  <c r="N148" i="5" s="1"/>
  <c r="M244" i="5"/>
  <c r="N244" i="5" s="1"/>
  <c r="M22" i="5"/>
  <c r="N22" i="5" s="1"/>
  <c r="M57" i="5"/>
  <c r="N57" i="5" s="1"/>
  <c r="M198" i="5"/>
  <c r="N198" i="5" s="1"/>
  <c r="M61" i="5"/>
  <c r="N61" i="5" s="1"/>
  <c r="M196" i="5"/>
  <c r="N196" i="5" s="1"/>
  <c r="M87" i="5"/>
  <c r="N87" i="5" s="1"/>
  <c r="M229" i="5"/>
  <c r="N229" i="5" s="1"/>
  <c r="M249" i="5"/>
  <c r="N249" i="5" s="1"/>
  <c r="M273" i="5"/>
  <c r="N273" i="5" s="1"/>
  <c r="N45" i="6"/>
  <c r="N64" i="6"/>
  <c r="O19" i="6"/>
  <c r="M245" i="5"/>
  <c r="N245" i="5" s="1"/>
  <c r="M41" i="5"/>
  <c r="N41" i="5" s="1"/>
  <c r="M252" i="5"/>
  <c r="N252" i="5" s="1"/>
  <c r="M85" i="5"/>
  <c r="N85" i="5" s="1"/>
  <c r="M39" i="5"/>
  <c r="N39" i="5" s="1"/>
  <c r="M161" i="5"/>
  <c r="N161" i="5" s="1"/>
  <c r="M265" i="5"/>
  <c r="N265" i="5" s="1"/>
  <c r="O66" i="6"/>
  <c r="M205" i="5"/>
  <c r="N205" i="5" s="1"/>
  <c r="M33" i="5"/>
  <c r="N33" i="5" s="1"/>
  <c r="M67" i="5"/>
  <c r="N67" i="5" s="1"/>
  <c r="O71" i="6"/>
  <c r="N56" i="6"/>
  <c r="M124" i="5"/>
  <c r="N124" i="5" s="1"/>
  <c r="M123" i="5"/>
  <c r="N123" i="5" s="1"/>
  <c r="M185" i="5"/>
  <c r="N185" i="5" s="1"/>
  <c r="N20" i="6"/>
  <c r="O51" i="6"/>
  <c r="O58" i="6"/>
  <c r="O60" i="6"/>
  <c r="O13" i="6"/>
  <c r="O74" i="6"/>
  <c r="N58" i="6"/>
  <c r="P58" i="6" s="1"/>
  <c r="S58" i="6" s="1"/>
  <c r="O21" i="6"/>
  <c r="O26" i="6"/>
  <c r="N62" i="6"/>
  <c r="O68" i="6"/>
  <c r="O47" i="6"/>
  <c r="N16" i="6"/>
  <c r="O17" i="6"/>
  <c r="O33" i="6"/>
  <c r="N22" i="6"/>
  <c r="N70" i="6"/>
  <c r="N19" i="6"/>
  <c r="N21" i="6"/>
  <c r="M202" i="5"/>
  <c r="N202" i="5" s="1"/>
  <c r="O50" i="6"/>
  <c r="O45" i="6"/>
  <c r="N47" i="6"/>
  <c r="O20" i="6"/>
  <c r="O25" i="6"/>
  <c r="N37" i="6"/>
  <c r="O28" i="6"/>
  <c r="O30" i="6"/>
  <c r="N44" i="6"/>
  <c r="N15" i="6"/>
  <c r="O56" i="6"/>
  <c r="N73" i="6"/>
  <c r="N42" i="6"/>
  <c r="O43" i="6"/>
  <c r="N28" i="6"/>
  <c r="P28" i="6" s="1"/>
  <c r="S28" i="6" s="1"/>
  <c r="M32" i="5"/>
  <c r="N32" i="5" s="1"/>
  <c r="M248" i="5"/>
  <c r="N248" i="5" s="1"/>
  <c r="M109" i="5"/>
  <c r="N109" i="5" s="1"/>
  <c r="M29" i="5"/>
  <c r="N29" i="5" s="1"/>
  <c r="M114" i="5"/>
  <c r="N114" i="5" s="1"/>
  <c r="M178" i="5"/>
  <c r="N178" i="5" s="1"/>
  <c r="M138" i="5"/>
  <c r="N138" i="5" s="1"/>
  <c r="M149" i="5"/>
  <c r="N149" i="5" s="1"/>
  <c r="M80" i="5"/>
  <c r="N80" i="5" s="1"/>
  <c r="M135" i="5"/>
  <c r="N135" i="5" s="1"/>
  <c r="M204" i="5"/>
  <c r="N204" i="5" s="1"/>
  <c r="M136" i="5"/>
  <c r="N136" i="5" s="1"/>
  <c r="M222" i="5"/>
  <c r="N222" i="5" s="1"/>
  <c r="M242" i="5"/>
  <c r="N242" i="5" s="1"/>
  <c r="M52" i="5"/>
  <c r="N52" i="5" s="1"/>
  <c r="M100" i="5"/>
  <c r="N100" i="5" s="1"/>
  <c r="M16" i="5"/>
  <c r="N16" i="5" s="1"/>
  <c r="M125" i="5"/>
  <c r="N125" i="5" s="1"/>
  <c r="M262" i="5"/>
  <c r="N262" i="5" s="1"/>
  <c r="M270" i="5"/>
  <c r="N270" i="5" s="1"/>
  <c r="M170" i="5"/>
  <c r="N170" i="5" s="1"/>
  <c r="M200" i="5"/>
  <c r="N200" i="5" s="1"/>
  <c r="M90" i="5"/>
  <c r="N90" i="5" s="1"/>
  <c r="M239" i="5"/>
  <c r="N239" i="5" s="1"/>
  <c r="M116" i="5"/>
  <c r="N116" i="5" s="1"/>
  <c r="M60" i="5"/>
  <c r="N60" i="5" s="1"/>
  <c r="M84" i="5"/>
  <c r="N84" i="5" s="1"/>
  <c r="M44" i="5"/>
  <c r="N44" i="5" s="1"/>
  <c r="M173" i="5"/>
  <c r="N173" i="5" s="1"/>
  <c r="M171" i="5"/>
  <c r="N171" i="5" s="1"/>
  <c r="M34" i="5"/>
  <c r="N34" i="5" s="1"/>
  <c r="M259" i="5"/>
  <c r="N259" i="5" s="1"/>
  <c r="M11" i="5"/>
  <c r="M48" i="5"/>
  <c r="N48" i="5" s="1"/>
  <c r="M58" i="5"/>
  <c r="N58" i="5" s="1"/>
  <c r="M237" i="5"/>
  <c r="N237" i="5" s="1"/>
  <c r="M35" i="5"/>
  <c r="N35" i="5" s="1"/>
  <c r="M247" i="5"/>
  <c r="N247" i="5" s="1"/>
  <c r="M241" i="5"/>
  <c r="N241" i="5" s="1"/>
  <c r="M234" i="5"/>
  <c r="N234" i="5" s="1"/>
  <c r="M93" i="5"/>
  <c r="N93" i="5" s="1"/>
  <c r="M191" i="5"/>
  <c r="N191" i="5" s="1"/>
  <c r="M209" i="5"/>
  <c r="N209" i="5" s="1"/>
  <c r="M150" i="5"/>
  <c r="N150" i="5" s="1"/>
  <c r="M43" i="5"/>
  <c r="N43" i="5" s="1"/>
  <c r="M134" i="5"/>
  <c r="N134" i="5" s="1"/>
  <c r="M36" i="5"/>
  <c r="N36" i="5" s="1"/>
  <c r="M269" i="5"/>
  <c r="N269" i="5" s="1"/>
  <c r="M278" i="5"/>
  <c r="N278" i="5" s="1"/>
  <c r="O64" i="6"/>
  <c r="N39" i="6"/>
  <c r="O23" i="6"/>
  <c r="M24" i="5"/>
  <c r="N24" i="5" s="1"/>
  <c r="M194" i="5"/>
  <c r="N194" i="5" s="1"/>
  <c r="M213" i="5"/>
  <c r="N213" i="5" s="1"/>
  <c r="M163" i="5"/>
  <c r="N163" i="5" s="1"/>
  <c r="M233" i="5"/>
  <c r="N233" i="5" s="1"/>
  <c r="M139" i="5"/>
  <c r="N139" i="5" s="1"/>
  <c r="N24" i="6"/>
  <c r="N55" i="6"/>
  <c r="M99" i="5"/>
  <c r="N99" i="5" s="1"/>
  <c r="M115" i="5"/>
  <c r="N115" i="5" s="1"/>
  <c r="M17" i="5"/>
  <c r="N17" i="5" s="1"/>
  <c r="O12" i="6"/>
  <c r="O44" i="6"/>
  <c r="M193" i="5"/>
  <c r="N193" i="5" s="1"/>
  <c r="M50" i="5"/>
  <c r="N50" i="5" s="1"/>
  <c r="M19" i="5"/>
  <c r="N19" i="5" s="1"/>
  <c r="O65" i="6"/>
  <c r="O22" i="6"/>
  <c r="O31" i="6"/>
  <c r="O59" i="6"/>
  <c r="N49" i="6"/>
  <c r="O42" i="6"/>
  <c r="N61" i="6"/>
  <c r="N23" i="6"/>
  <c r="P23" i="6" s="1"/>
  <c r="S23" i="6" s="1"/>
  <c r="N34" i="6"/>
  <c r="N26" i="6"/>
  <c r="P26" i="6" s="1"/>
  <c r="S26" i="6" s="1"/>
  <c r="N66" i="6"/>
  <c r="O69" i="6"/>
  <c r="N43" i="6"/>
  <c r="N38" i="6"/>
  <c r="O32" i="6"/>
  <c r="O27" i="6"/>
  <c r="O34" i="6"/>
  <c r="O36" i="6"/>
  <c r="N72" i="6"/>
  <c r="P72" i="6" s="1"/>
  <c r="S72" i="6" s="1"/>
  <c r="P13" i="6"/>
  <c r="S13" i="6" s="1"/>
  <c r="O52" i="6"/>
  <c r="M20" i="5"/>
  <c r="N20" i="5" s="1"/>
  <c r="M81" i="5"/>
  <c r="N81" i="5" s="1"/>
  <c r="M145" i="5"/>
  <c r="N145" i="5" s="1"/>
  <c r="M70" i="5"/>
  <c r="N70" i="5" s="1"/>
  <c r="M174" i="5"/>
  <c r="N174" i="5" s="1"/>
  <c r="M220" i="5"/>
  <c r="N220" i="5" s="1"/>
  <c r="M130" i="5"/>
  <c r="N130" i="5" s="1"/>
  <c r="M86" i="5"/>
  <c r="N86" i="5" s="1"/>
  <c r="M219" i="5"/>
  <c r="N219" i="5" s="1"/>
  <c r="M75" i="5"/>
  <c r="N75" i="5" s="1"/>
  <c r="M54" i="5"/>
  <c r="N54" i="5" s="1"/>
  <c r="M168" i="5"/>
  <c r="N168" i="5" s="1"/>
  <c r="M155" i="5"/>
  <c r="N155" i="5" s="1"/>
  <c r="M183" i="5"/>
  <c r="N183" i="5" s="1"/>
  <c r="M217" i="5"/>
  <c r="N217" i="5" s="1"/>
  <c r="M141" i="5"/>
  <c r="N141" i="5" s="1"/>
  <c r="M189" i="5"/>
  <c r="N189" i="5" s="1"/>
  <c r="M95" i="5"/>
  <c r="N95" i="5" s="1"/>
  <c r="M260" i="5"/>
  <c r="N260" i="5" s="1"/>
  <c r="M276" i="5"/>
  <c r="N276" i="5" s="1"/>
  <c r="M180" i="5"/>
  <c r="N180" i="5" s="1"/>
  <c r="M96" i="5"/>
  <c r="N96" i="5" s="1"/>
  <c r="M103" i="5"/>
  <c r="N103" i="5" s="1"/>
  <c r="M12" i="5"/>
  <c r="N12" i="5" s="1"/>
  <c r="M231" i="5"/>
  <c r="N231" i="5" s="1"/>
  <c r="M111" i="5"/>
  <c r="N111" i="5" s="1"/>
  <c r="M142" i="5"/>
  <c r="N142" i="5" s="1"/>
  <c r="M164" i="5"/>
  <c r="N164" i="5" s="1"/>
  <c r="M46" i="5"/>
  <c r="N46" i="5" s="1"/>
  <c r="M144" i="5"/>
  <c r="N144" i="5" s="1"/>
  <c r="M201" i="5"/>
  <c r="N201" i="5" s="1"/>
  <c r="M264" i="5"/>
  <c r="N264" i="5" s="1"/>
  <c r="M106" i="5"/>
  <c r="N106" i="5" s="1"/>
  <c r="M42" i="5"/>
  <c r="N42" i="5" s="1"/>
  <c r="M55" i="5"/>
  <c r="N55" i="5" s="1"/>
  <c r="M73" i="5"/>
  <c r="N73" i="5" s="1"/>
  <c r="M21" i="5"/>
  <c r="N21" i="5" s="1"/>
  <c r="M253" i="5"/>
  <c r="N253" i="5" s="1"/>
  <c r="M172" i="5"/>
  <c r="N172" i="5" s="1"/>
  <c r="M112" i="5"/>
  <c r="N112" i="5" s="1"/>
  <c r="M72" i="5"/>
  <c r="N72" i="5" s="1"/>
  <c r="M208" i="5"/>
  <c r="N208" i="5" s="1"/>
  <c r="M146" i="5"/>
  <c r="N146" i="5" s="1"/>
  <c r="M175" i="5"/>
  <c r="N175" i="5" s="1"/>
  <c r="M65" i="5"/>
  <c r="N65" i="5" s="1"/>
  <c r="M119" i="5"/>
  <c r="N119" i="5" s="1"/>
  <c r="M53" i="5"/>
  <c r="N53" i="5" s="1"/>
  <c r="M271" i="5"/>
  <c r="N271" i="5" s="1"/>
  <c r="M279" i="5"/>
  <c r="N279" i="5" s="1"/>
  <c r="N53" i="6"/>
  <c r="O14" i="6"/>
  <c r="N29" i="6"/>
  <c r="M25" i="5"/>
  <c r="N25" i="5" s="1"/>
  <c r="M188" i="5"/>
  <c r="N188" i="5" s="1"/>
  <c r="M37" i="5"/>
  <c r="N37" i="5" s="1"/>
  <c r="M250" i="5"/>
  <c r="N250" i="5" s="1"/>
  <c r="M153" i="5"/>
  <c r="N153" i="5" s="1"/>
  <c r="M76" i="5"/>
  <c r="N76" i="5" s="1"/>
  <c r="N69" i="6"/>
  <c r="P69" i="6" s="1"/>
  <c r="S69" i="6" s="1"/>
  <c r="M257" i="5"/>
  <c r="N257" i="5" s="1"/>
  <c r="M187" i="5"/>
  <c r="N187" i="5" s="1"/>
  <c r="M133" i="5"/>
  <c r="N133" i="5" s="1"/>
  <c r="N25" i="6"/>
  <c r="P25" i="6" s="1"/>
  <c r="S25" i="6" s="1"/>
  <c r="M181" i="5"/>
  <c r="N181" i="5" s="1"/>
  <c r="M143" i="5"/>
  <c r="N143" i="5" s="1"/>
  <c r="O37" i="6"/>
  <c r="N35" i="6"/>
  <c r="O29" i="6"/>
  <c r="O62" i="6"/>
  <c r="N60" i="6"/>
  <c r="P60" i="6" s="1"/>
  <c r="S60" i="6" s="1"/>
  <c r="O15" i="6"/>
  <c r="O40" i="6"/>
  <c r="N59" i="6"/>
  <c r="N31" i="6"/>
  <c r="P31" i="6" s="1"/>
  <c r="S31" i="6" s="1"/>
  <c r="O39" i="6"/>
  <c r="O70" i="6"/>
  <c r="N12" i="6"/>
  <c r="O18" i="6"/>
  <c r="O54" i="6"/>
  <c r="N50" i="6"/>
  <c r="P50" i="6" s="1"/>
  <c r="S50" i="6" s="1"/>
  <c r="N18" i="6"/>
  <c r="O55" i="6"/>
  <c r="O35" i="6"/>
  <c r="N57" i="6"/>
  <c r="O73" i="6"/>
  <c r="P74" i="6"/>
  <c r="S74" i="6" s="1"/>
  <c r="M275" i="5"/>
  <c r="N275" i="5" s="1"/>
  <c r="M47" i="5"/>
  <c r="N47" i="5" s="1"/>
  <c r="M128" i="5"/>
  <c r="N128" i="5" s="1"/>
  <c r="M225" i="5"/>
  <c r="N225" i="5" s="1"/>
  <c r="M78" i="5"/>
  <c r="N78" i="5" s="1"/>
  <c r="M68" i="5"/>
  <c r="N68" i="5" s="1"/>
  <c r="M156" i="5"/>
  <c r="N156" i="5" s="1"/>
  <c r="M206" i="5"/>
  <c r="N206" i="5" s="1"/>
  <c r="M66" i="5"/>
  <c r="N66" i="5" s="1"/>
  <c r="M45" i="5"/>
  <c r="N45" i="5" s="1"/>
  <c r="M56" i="5"/>
  <c r="N56" i="5" s="1"/>
  <c r="M101" i="5"/>
  <c r="N101" i="5" s="1"/>
  <c r="M236" i="5"/>
  <c r="N236" i="5" s="1"/>
  <c r="M18" i="5"/>
  <c r="N18" i="5" s="1"/>
  <c r="M140" i="5"/>
  <c r="N140" i="5" s="1"/>
  <c r="M235" i="5"/>
  <c r="N235" i="5" s="1"/>
  <c r="M132" i="5"/>
  <c r="N132" i="5" s="1"/>
  <c r="M243" i="5"/>
  <c r="N243" i="5" s="1"/>
  <c r="M251" i="5"/>
  <c r="N251" i="5" s="1"/>
  <c r="M147" i="5"/>
  <c r="N147" i="5" s="1"/>
  <c r="M224" i="5"/>
  <c r="N224" i="5" s="1"/>
  <c r="M118" i="5"/>
  <c r="N118" i="5" s="1"/>
  <c r="M203" i="5"/>
  <c r="N203" i="5" s="1"/>
  <c r="M26" i="5"/>
  <c r="N26" i="5" s="1"/>
  <c r="N14" i="6"/>
  <c r="P14" i="6" s="1"/>
  <c r="S14" i="6" s="1"/>
  <c r="O48" i="6"/>
  <c r="N52" i="6"/>
  <c r="O49" i="6"/>
  <c r="O24" i="6"/>
  <c r="N54" i="6"/>
  <c r="M160" i="5"/>
  <c r="N160" i="5" s="1"/>
  <c r="M102" i="5"/>
  <c r="N102" i="5" s="1"/>
  <c r="M117" i="5"/>
  <c r="N117" i="5" s="1"/>
  <c r="M40" i="5"/>
  <c r="N40" i="5" s="1"/>
  <c r="M167" i="5"/>
  <c r="N167" i="5" s="1"/>
  <c r="M64" i="5"/>
  <c r="N64" i="5" s="1"/>
  <c r="M221" i="5"/>
  <c r="N221" i="5" s="1"/>
  <c r="M94" i="5"/>
  <c r="N94" i="5" s="1"/>
  <c r="M79" i="5"/>
  <c r="N79" i="5" s="1"/>
  <c r="M88" i="5"/>
  <c r="N88" i="5" s="1"/>
  <c r="M256" i="5"/>
  <c r="N256" i="5" s="1"/>
  <c r="M105" i="5"/>
  <c r="N105" i="5" s="1"/>
  <c r="M165" i="5"/>
  <c r="N165" i="5" s="1"/>
  <c r="M74" i="5"/>
  <c r="N74" i="5" s="1"/>
  <c r="M137" i="5"/>
  <c r="N137" i="5" s="1"/>
  <c r="M69" i="5"/>
  <c r="N69" i="5" s="1"/>
  <c r="M177" i="5"/>
  <c r="N177" i="5" s="1"/>
  <c r="M258" i="5"/>
  <c r="N258" i="5" s="1"/>
  <c r="M267" i="5"/>
  <c r="N267" i="5" s="1"/>
  <c r="M255" i="5"/>
  <c r="N255" i="5" s="1"/>
  <c r="M159" i="5"/>
  <c r="N159" i="5" s="1"/>
  <c r="M186" i="5"/>
  <c r="N186" i="5" s="1"/>
  <c r="M131" i="5"/>
  <c r="N131" i="5" s="1"/>
  <c r="M182" i="5"/>
  <c r="N182" i="5" s="1"/>
  <c r="M157" i="5"/>
  <c r="N157" i="5" s="1"/>
  <c r="M158" i="5"/>
  <c r="N158" i="5" s="1"/>
  <c r="M27" i="5"/>
  <c r="N27" i="5" s="1"/>
  <c r="M246" i="5"/>
  <c r="N246" i="5" s="1"/>
  <c r="M240" i="5"/>
  <c r="N240" i="5" s="1"/>
  <c r="M97" i="5"/>
  <c r="N97" i="5" s="1"/>
  <c r="M120" i="5"/>
  <c r="N120" i="5" s="1"/>
  <c r="M268" i="5"/>
  <c r="N268" i="5" s="1"/>
  <c r="M212" i="5"/>
  <c r="N212" i="5" s="1"/>
  <c r="M162" i="5"/>
  <c r="N162" i="5" s="1"/>
  <c r="M51" i="5"/>
  <c r="N51" i="5" s="1"/>
  <c r="M30" i="5"/>
  <c r="N30" i="5" s="1"/>
  <c r="M15" i="5"/>
  <c r="N15" i="5" s="1"/>
  <c r="M199" i="5"/>
  <c r="N199" i="5" s="1"/>
  <c r="M211" i="5"/>
  <c r="N211" i="5" s="1"/>
  <c r="M107" i="5"/>
  <c r="N107" i="5" s="1"/>
  <c r="M92" i="5"/>
  <c r="N92" i="5" s="1"/>
  <c r="M23" i="5"/>
  <c r="N23" i="5" s="1"/>
  <c r="M238" i="5"/>
  <c r="N238" i="5" s="1"/>
  <c r="M91" i="5"/>
  <c r="N91" i="5" s="1"/>
  <c r="M190" i="5"/>
  <c r="N190" i="5" s="1"/>
  <c r="M63" i="5"/>
  <c r="N63" i="5" s="1"/>
  <c r="M254" i="5"/>
  <c r="N254" i="5" s="1"/>
  <c r="M274" i="5"/>
  <c r="N274" i="5" s="1"/>
  <c r="O75" i="6"/>
  <c r="P75" i="6" s="1"/>
  <c r="S75" i="6" s="1"/>
  <c r="N41" i="6"/>
  <c r="N17" i="6"/>
  <c r="P17" i="6" s="1"/>
  <c r="S17" i="6" s="1"/>
  <c r="O46" i="6"/>
  <c r="M232" i="5"/>
  <c r="N232" i="5" s="1"/>
  <c r="M14" i="5"/>
  <c r="N14" i="5" s="1"/>
  <c r="M228" i="5"/>
  <c r="N228" i="5" s="1"/>
  <c r="M197" i="5"/>
  <c r="N197" i="5" s="1"/>
  <c r="M230" i="5"/>
  <c r="N230" i="5" s="1"/>
  <c r="M154" i="5"/>
  <c r="N154" i="5" s="1"/>
  <c r="O63" i="6"/>
  <c r="M121" i="5"/>
  <c r="N121" i="5" s="1"/>
  <c r="M28" i="5"/>
  <c r="N28" i="5" s="1"/>
  <c r="M89" i="5"/>
  <c r="N89" i="5" s="1"/>
  <c r="M277" i="5"/>
  <c r="N277" i="5" s="1"/>
  <c r="N65" i="6"/>
  <c r="P65" i="6" s="1"/>
  <c r="S65" i="6" s="1"/>
  <c r="M179" i="5"/>
  <c r="N179" i="5" s="1"/>
  <c r="M126" i="5"/>
  <c r="N126" i="5" s="1"/>
  <c r="M59" i="5"/>
  <c r="N59" i="5" s="1"/>
  <c r="N36" i="6"/>
  <c r="P36" i="6" s="1"/>
  <c r="S36" i="6" s="1"/>
  <c r="N40" i="6"/>
  <c r="O57" i="6"/>
  <c r="N48" i="6"/>
  <c r="N68" i="6"/>
  <c r="P68" i="6" s="1"/>
  <c r="S68" i="6" s="1"/>
  <c r="N33" i="6"/>
  <c r="P33" i="6" s="1"/>
  <c r="S33" i="6" s="1"/>
  <c r="N51" i="6"/>
  <c r="P51" i="6" s="1"/>
  <c r="S51" i="6" s="1"/>
  <c r="O38" i="6"/>
  <c r="N27" i="6"/>
  <c r="P27" i="6" s="1"/>
  <c r="S27" i="6" s="1"/>
  <c r="O11" i="6"/>
  <c r="O61" i="6"/>
  <c r="N46" i="6"/>
  <c r="N67" i="6"/>
  <c r="P67" i="6" s="1"/>
  <c r="S67" i="6" s="1"/>
  <c r="N32" i="6"/>
  <c r="O41" i="6"/>
  <c r="N11" i="6"/>
  <c r="O53" i="6"/>
  <c r="N63" i="6"/>
  <c r="N71" i="6"/>
  <c r="P71" i="6" s="1"/>
  <c r="S71" i="6" s="1"/>
  <c r="M261" i="5"/>
  <c r="N261" i="5" s="1"/>
  <c r="P101" i="6" l="1"/>
  <c r="R101" i="6" s="1"/>
  <c r="P100" i="6"/>
  <c r="S100" i="6" s="1"/>
  <c r="P99" i="6"/>
  <c r="S99" i="6" s="1"/>
  <c r="P98" i="6"/>
  <c r="R98" i="6" s="1"/>
  <c r="P97" i="6"/>
  <c r="S97" i="6" s="1"/>
  <c r="P96" i="6"/>
  <c r="R96" i="6" s="1"/>
  <c r="P95" i="6"/>
  <c r="S95" i="6" s="1"/>
  <c r="P94" i="6"/>
  <c r="R94" i="6" s="1"/>
  <c r="P93" i="6"/>
  <c r="P92" i="6"/>
  <c r="P90" i="6"/>
  <c r="R91" i="6"/>
  <c r="P89" i="6"/>
  <c r="R88" i="6"/>
  <c r="P87" i="6"/>
  <c r="P86" i="6"/>
  <c r="P85" i="6"/>
  <c r="S85" i="6" s="1"/>
  <c r="P84" i="6"/>
  <c r="R83" i="6"/>
  <c r="R82" i="6"/>
  <c r="P81" i="6"/>
  <c r="P80" i="6"/>
  <c r="P79" i="6"/>
  <c r="R33" i="6"/>
  <c r="R75" i="6"/>
  <c r="R67" i="6"/>
  <c r="R27" i="6"/>
  <c r="R68" i="6"/>
  <c r="R36" i="6"/>
  <c r="R28" i="6"/>
  <c r="R58" i="6"/>
  <c r="R71" i="6"/>
  <c r="R51" i="6"/>
  <c r="R60" i="6"/>
  <c r="R65" i="6"/>
  <c r="R50" i="6"/>
  <c r="R17" i="6"/>
  <c r="R14" i="6"/>
  <c r="R25" i="6"/>
  <c r="R69" i="6"/>
  <c r="R13" i="6"/>
  <c r="R23" i="6"/>
  <c r="R74" i="6"/>
  <c r="R31" i="6"/>
  <c r="R72" i="6"/>
  <c r="R26" i="6"/>
  <c r="P78" i="6"/>
  <c r="S78" i="6" s="1"/>
  <c r="P77" i="6"/>
  <c r="S77" i="6" s="1"/>
  <c r="P66" i="6"/>
  <c r="S66" i="6" s="1"/>
  <c r="P40" i="6"/>
  <c r="S40" i="6" s="1"/>
  <c r="P76" i="6"/>
  <c r="S76" i="6" s="1"/>
  <c r="P52" i="6"/>
  <c r="S52" i="6" s="1"/>
  <c r="P12" i="6"/>
  <c r="S12" i="6" s="1"/>
  <c r="P59" i="6"/>
  <c r="S59" i="6" s="1"/>
  <c r="P32" i="6"/>
  <c r="S32" i="6" s="1"/>
  <c r="P16" i="6"/>
  <c r="S16" i="6" s="1"/>
  <c r="P43" i="6"/>
  <c r="S43" i="6" s="1"/>
  <c r="P63" i="6"/>
  <c r="S63" i="6" s="1"/>
  <c r="P54" i="6"/>
  <c r="S54" i="6" s="1"/>
  <c r="P48" i="6"/>
  <c r="S48" i="6" s="1"/>
  <c r="P19" i="6"/>
  <c r="S19" i="6" s="1"/>
  <c r="P11" i="6"/>
  <c r="S11" i="6" s="1"/>
  <c r="P57" i="6"/>
  <c r="S57" i="6" s="1"/>
  <c r="P29" i="6"/>
  <c r="S29" i="6" s="1"/>
  <c r="P34" i="6"/>
  <c r="S34" i="6" s="1"/>
  <c r="P49" i="6"/>
  <c r="S49" i="6" s="1"/>
  <c r="Q5" i="5"/>
  <c r="N11" i="5"/>
  <c r="Q7" i="5" s="1"/>
  <c r="P73" i="6"/>
  <c r="S73" i="6" s="1"/>
  <c r="P22" i="6"/>
  <c r="S22" i="6" s="1"/>
  <c r="P46" i="6"/>
  <c r="S46" i="6" s="1"/>
  <c r="P35" i="6"/>
  <c r="S35" i="6" s="1"/>
  <c r="P55" i="6"/>
  <c r="S55" i="6" s="1"/>
  <c r="P47" i="6"/>
  <c r="S47" i="6" s="1"/>
  <c r="P21" i="6"/>
  <c r="S21" i="6" s="1"/>
  <c r="P64" i="6"/>
  <c r="S64" i="6" s="1"/>
  <c r="P41" i="6"/>
  <c r="S41" i="6" s="1"/>
  <c r="P53" i="6"/>
  <c r="S53" i="6" s="1"/>
  <c r="P61" i="6"/>
  <c r="S61" i="6" s="1"/>
  <c r="P24" i="6"/>
  <c r="S24" i="6" s="1"/>
  <c r="P39" i="6"/>
  <c r="S39" i="6" s="1"/>
  <c r="P15" i="6"/>
  <c r="S15" i="6" s="1"/>
  <c r="P37" i="6"/>
  <c r="S37" i="6" s="1"/>
  <c r="P62" i="6"/>
  <c r="S62" i="6" s="1"/>
  <c r="P45" i="6"/>
  <c r="S45" i="6" s="1"/>
  <c r="P30" i="6"/>
  <c r="S30" i="6" s="1"/>
  <c r="P18" i="6"/>
  <c r="S18" i="6" s="1"/>
  <c r="P38" i="6"/>
  <c r="S38" i="6" s="1"/>
  <c r="P42" i="6"/>
  <c r="S42" i="6" s="1"/>
  <c r="P44" i="6"/>
  <c r="S44" i="6" s="1"/>
  <c r="P70" i="6"/>
  <c r="S70" i="6" s="1"/>
  <c r="P20" i="6"/>
  <c r="S20" i="6" s="1"/>
  <c r="P56" i="6"/>
  <c r="S56" i="6" s="1"/>
  <c r="S101" i="6" l="1"/>
  <c r="R100" i="6"/>
  <c r="R99" i="6"/>
  <c r="S98" i="6"/>
  <c r="R97" i="6"/>
  <c r="S96" i="6"/>
  <c r="R95" i="6"/>
  <c r="S94" i="6"/>
  <c r="R79" i="6"/>
  <c r="S79" i="6"/>
  <c r="R87" i="6"/>
  <c r="S87" i="6"/>
  <c r="R80" i="6"/>
  <c r="S80" i="6"/>
  <c r="R84" i="6"/>
  <c r="S84" i="6"/>
  <c r="R92" i="6"/>
  <c r="S92" i="6"/>
  <c r="R86" i="6"/>
  <c r="S86" i="6"/>
  <c r="R90" i="6"/>
  <c r="S90" i="6"/>
  <c r="R81" i="6"/>
  <c r="S81" i="6"/>
  <c r="R89" i="6"/>
  <c r="S89" i="6"/>
  <c r="R93" i="6"/>
  <c r="S93" i="6"/>
  <c r="R85" i="6"/>
  <c r="R42" i="6"/>
  <c r="R70" i="6"/>
  <c r="R18" i="6"/>
  <c r="R37" i="6"/>
  <c r="R61" i="6"/>
  <c r="R21" i="6"/>
  <c r="R46" i="6"/>
  <c r="R57" i="6"/>
  <c r="R54" i="6"/>
  <c r="R32" i="6"/>
  <c r="R76" i="6"/>
  <c r="R78" i="6"/>
  <c r="R44" i="6"/>
  <c r="R30" i="6"/>
  <c r="R15" i="6"/>
  <c r="R53" i="6"/>
  <c r="R47" i="6"/>
  <c r="R22" i="6"/>
  <c r="R49" i="6"/>
  <c r="R11" i="6"/>
  <c r="R63" i="6"/>
  <c r="R59" i="6"/>
  <c r="R40" i="6"/>
  <c r="R56" i="6"/>
  <c r="R45" i="6"/>
  <c r="R39" i="6"/>
  <c r="R41" i="6"/>
  <c r="R55" i="6"/>
  <c r="R73" i="6"/>
  <c r="R34" i="6"/>
  <c r="R19" i="6"/>
  <c r="R43" i="6"/>
  <c r="R12" i="6"/>
  <c r="R66" i="6"/>
  <c r="R20" i="6"/>
  <c r="R38" i="6"/>
  <c r="R62" i="6"/>
  <c r="R24" i="6"/>
  <c r="R64" i="6"/>
  <c r="R35" i="6"/>
  <c r="R29" i="6"/>
  <c r="R48" i="6"/>
  <c r="R16" i="6"/>
  <c r="R52" i="6"/>
  <c r="R77" i="6"/>
</calcChain>
</file>

<file path=xl/sharedStrings.xml><?xml version="1.0" encoding="utf-8"?>
<sst xmlns="http://schemas.openxmlformats.org/spreadsheetml/2006/main" count="32383" uniqueCount="5227">
  <si>
    <r>
      <rPr>
        <sz val="36"/>
        <color theme="9"/>
        <rFont val="Calibri"/>
        <family val="2"/>
        <scheme val="minor"/>
      </rPr>
      <t>Family</t>
    </r>
    <r>
      <rPr>
        <sz val="36"/>
        <color theme="1"/>
        <rFont val="Calibri"/>
        <family val="2"/>
        <scheme val="minor"/>
      </rPr>
      <t xml:space="preserve"> Budget Planner</t>
    </r>
  </si>
  <si>
    <t>DAILY STATUS</t>
  </si>
  <si>
    <t xml:space="preserve"> </t>
  </si>
  <si>
    <t xml:space="preserve">Remaining $$$ for
this week: </t>
  </si>
  <si>
    <t>Year</t>
  </si>
  <si>
    <t>(All)</t>
  </si>
  <si>
    <t>Week ID</t>
  </si>
  <si>
    <t>Row Labels</t>
  </si>
  <si>
    <t>Sum of Total</t>
  </si>
  <si>
    <t>Sum of Amount</t>
  </si>
  <si>
    <t>Money spent 
this month:</t>
  </si>
  <si>
    <t>Alcohol</t>
  </si>
  <si>
    <t>Avanade</t>
  </si>
  <si>
    <t>Clothing</t>
  </si>
  <si>
    <t>Daily Expenses</t>
  </si>
  <si>
    <t>Money in bank:</t>
  </si>
  <si>
    <t>Gift</t>
  </si>
  <si>
    <t>Health</t>
  </si>
  <si>
    <t>Home</t>
  </si>
  <si>
    <t>Pleasure</t>
  </si>
  <si>
    <t>Money Saved 
this month</t>
  </si>
  <si>
    <t>Rent</t>
  </si>
  <si>
    <t>Transport</t>
  </si>
  <si>
    <t>Utilities</t>
  </si>
  <si>
    <t>Visa</t>
  </si>
  <si>
    <t>House</t>
  </si>
  <si>
    <t>Baby</t>
  </si>
  <si>
    <t>Education</t>
  </si>
  <si>
    <t>Council Rates</t>
  </si>
  <si>
    <t>Loan</t>
  </si>
  <si>
    <t>Grand Total</t>
  </si>
  <si>
    <t xml:space="preserve">… </t>
  </si>
  <si>
    <r>
      <rPr>
        <sz val="28"/>
        <color theme="9"/>
        <rFont val="Calibri"/>
        <family val="2"/>
        <scheme val="minor"/>
      </rPr>
      <t>Family</t>
    </r>
    <r>
      <rPr>
        <sz val="28"/>
        <color theme="1"/>
        <rFont val="Calibri"/>
        <family val="2"/>
        <scheme val="minor"/>
      </rPr>
      <t xml:space="preserve"> Budget Planner</t>
    </r>
  </si>
  <si>
    <t>Choose one of the following Graphs:</t>
  </si>
  <si>
    <t>Total Expenses</t>
  </si>
  <si>
    <t>Day</t>
  </si>
  <si>
    <t>Total Income</t>
  </si>
  <si>
    <t>Weekly Graph Totals</t>
  </si>
  <si>
    <t>Sum of Spent</t>
  </si>
  <si>
    <t>Sum of Saved</t>
  </si>
  <si>
    <t>Sum of Total Spent</t>
  </si>
  <si>
    <t>Sum of Total Income</t>
  </si>
  <si>
    <t>Sum of Total Saved</t>
  </si>
  <si>
    <t>January</t>
  </si>
  <si>
    <t>February</t>
  </si>
  <si>
    <t>March</t>
  </si>
  <si>
    <t>April</t>
  </si>
  <si>
    <t>May</t>
  </si>
  <si>
    <t>June</t>
  </si>
  <si>
    <t>July</t>
  </si>
  <si>
    <t>August</t>
  </si>
  <si>
    <t>September</t>
  </si>
  <si>
    <t>October</t>
  </si>
  <si>
    <t>November</t>
  </si>
  <si>
    <t>December</t>
  </si>
  <si>
    <t xml:space="preserve">Type </t>
  </si>
  <si>
    <t>Salary</t>
  </si>
  <si>
    <t>Salary Ana</t>
  </si>
  <si>
    <t>Salary Juan</t>
  </si>
  <si>
    <t>January Total</t>
  </si>
  <si>
    <t>February Total</t>
  </si>
  <si>
    <t>March Total</t>
  </si>
  <si>
    <t>April Total</t>
  </si>
  <si>
    <t>May Total</t>
  </si>
  <si>
    <t>June Total</t>
  </si>
  <si>
    <t>July Total</t>
  </si>
  <si>
    <t>August Total</t>
  </si>
  <si>
    <t>Ana</t>
  </si>
  <si>
    <t>September Total</t>
  </si>
  <si>
    <t>Salary + gadget allowance</t>
  </si>
  <si>
    <t>Salary Juan + overtime</t>
  </si>
  <si>
    <t>October Total</t>
  </si>
  <si>
    <t>Bupa salary with overtime</t>
  </si>
  <si>
    <t>November Total</t>
  </si>
  <si>
    <t>Salary Juan with over time</t>
  </si>
  <si>
    <t>Salary Ana with bonus</t>
  </si>
  <si>
    <t>December Total</t>
  </si>
  <si>
    <t>2017 Total</t>
  </si>
  <si>
    <t>Sum of SavingRatio</t>
  </si>
  <si>
    <t>Choose one of the following databases:</t>
  </si>
  <si>
    <t>Sum of Income</t>
  </si>
  <si>
    <t>Sum of Expenses</t>
  </si>
  <si>
    <t>Sum of Daily total</t>
  </si>
  <si>
    <t>Category</t>
  </si>
  <si>
    <t>Exclude in WE</t>
  </si>
  <si>
    <t>Store</t>
  </si>
  <si>
    <t>Sum of Spent in WE</t>
  </si>
  <si>
    <t>Sum of Spent in Utilities, rent and not WE</t>
  </si>
  <si>
    <t>Date</t>
  </si>
  <si>
    <t>Month</t>
  </si>
  <si>
    <t>Income</t>
  </si>
  <si>
    <t>Expenses</t>
  </si>
  <si>
    <t>Daily total</t>
  </si>
  <si>
    <t>Total</t>
  </si>
  <si>
    <t>Week</t>
  </si>
  <si>
    <t>Expenses DB</t>
  </si>
  <si>
    <t>Month ID</t>
  </si>
  <si>
    <t>Amount</t>
  </si>
  <si>
    <t>Description</t>
  </si>
  <si>
    <t>Aldi</t>
  </si>
  <si>
    <t>NO</t>
  </si>
  <si>
    <t>Milk, Water, Tuna</t>
  </si>
  <si>
    <t>Victoria Market</t>
  </si>
  <si>
    <t>Vegetables, meet, lentins and fruits</t>
  </si>
  <si>
    <t>Wine, juice, cream cheese, corn, eggs and wraps</t>
  </si>
  <si>
    <t>eBay</t>
  </si>
  <si>
    <t>YES</t>
  </si>
  <si>
    <t>Bathrobe gift for Russia</t>
  </si>
  <si>
    <t>Woolworths</t>
  </si>
  <si>
    <t>2 Juices Charlie's, cheese 1kg</t>
  </si>
  <si>
    <t>2 Bottles of water and chips</t>
  </si>
  <si>
    <t>Chicken breast</t>
  </si>
  <si>
    <t>Yogurt and chips</t>
  </si>
  <si>
    <t>Unilodge</t>
  </si>
  <si>
    <t>Coke from Unilodge's machine</t>
  </si>
  <si>
    <t>Rubik - Anton and Katya's gift</t>
  </si>
  <si>
    <t>Colgate, Corn</t>
  </si>
  <si>
    <t>Water 3 bottles</t>
  </si>
  <si>
    <t>Coke at Unilodge's machine</t>
  </si>
  <si>
    <t>Coles</t>
  </si>
  <si>
    <t>Packets and soap</t>
  </si>
  <si>
    <t>Coke, nastya and 2 water bottles</t>
  </si>
  <si>
    <t>Dan Murphy's</t>
  </si>
  <si>
    <t>Tequila with Martini</t>
  </si>
  <si>
    <t>Rent January</t>
  </si>
  <si>
    <t>Water and Milk</t>
  </si>
  <si>
    <t>Sata to USB cable</t>
  </si>
  <si>
    <t>Rubik for juan</t>
  </si>
  <si>
    <t>MyKi</t>
  </si>
  <si>
    <t>Church transport</t>
  </si>
  <si>
    <t>Church</t>
  </si>
  <si>
    <t>Candles</t>
  </si>
  <si>
    <t>Sausages, chips, wraps and bread</t>
  </si>
  <si>
    <t>Gifts for Russia shirt, cups, kangaroo, koala, towel and mitten</t>
  </si>
  <si>
    <t>Chocolate bar, Muesli and corn</t>
  </si>
  <si>
    <t>Doritos, chicken breast and cheese</t>
  </si>
  <si>
    <t>White packet (healthy)))</t>
  </si>
  <si>
    <t>Broken rubik</t>
  </si>
  <si>
    <t>packet, Capsicum, onion and eggs</t>
  </si>
  <si>
    <t>Yogurt</t>
  </si>
  <si>
    <t>chicken breast and sausages</t>
  </si>
  <si>
    <t>BACB</t>
  </si>
  <si>
    <t>Internet January-February</t>
  </si>
  <si>
    <t>Intersection Café</t>
  </si>
  <si>
    <t>Thursday pizza!</t>
  </si>
  <si>
    <t>Click Energy</t>
  </si>
  <si>
    <t>Electricity December-January</t>
  </si>
  <si>
    <t>Chicken, doritos and mouthwash</t>
  </si>
  <si>
    <t>HIP Melbourne Central</t>
  </si>
  <si>
    <t>Condoms</t>
  </si>
  <si>
    <t>Juice and mince meet</t>
  </si>
  <si>
    <t>Milk, cream cheese, cereal and corn</t>
  </si>
  <si>
    <t>fish (1 Kg), banana (3), grapes (1 Kg), tomatos (4) and avocado (1)</t>
  </si>
  <si>
    <t>Audio cable stereo</t>
  </si>
  <si>
    <t>Water, rice chips packet and coreander</t>
  </si>
  <si>
    <t>Target</t>
  </si>
  <si>
    <t>Target, shirt for work Nastya</t>
  </si>
  <si>
    <t>Chips Packet Doritos, tea and bleach</t>
  </si>
  <si>
    <t>Laundry B/W</t>
  </si>
  <si>
    <t>Chicken</t>
  </si>
  <si>
    <t>Wraps, corn, eggs and two bottles of water</t>
  </si>
  <si>
    <t>1 Kg of cheese and 2 packets chips doritos</t>
  </si>
  <si>
    <t>half Chicken Breast</t>
  </si>
  <si>
    <t>Toilet Flush freshener</t>
  </si>
  <si>
    <t xml:space="preserve">Can of corn, rice, mushrooms, 1 capsicum and 1 packet chips grain </t>
  </si>
  <si>
    <t>6 pack Beers</t>
  </si>
  <si>
    <t>Dental floss</t>
  </si>
  <si>
    <t>Universal Restaurant</t>
  </si>
  <si>
    <t>Dinner because of first salary from Avanade</t>
  </si>
  <si>
    <t>7 Eleven</t>
  </si>
  <si>
    <t>Donut</t>
  </si>
  <si>
    <t>Big W</t>
  </si>
  <si>
    <t>2 Sheers</t>
  </si>
  <si>
    <t>Chocolate for Nastya</t>
  </si>
  <si>
    <t>Tuna, 3 bottles of water, 20 garbage bags, 6 pack of beers, Packet chips and Nut bars</t>
  </si>
  <si>
    <t>Charged after going to the airport</t>
  </si>
  <si>
    <t>Krispy doughnuts</t>
  </si>
  <si>
    <t>Domino's Pizza</t>
  </si>
  <si>
    <t>Monday promotion 2 pizzas</t>
  </si>
  <si>
    <t>Promotion 2 pizzas tuesday</t>
  </si>
  <si>
    <t>Thursday pizza</t>
  </si>
  <si>
    <t>MyKi for going to the beach with Ali</t>
  </si>
  <si>
    <t>Others</t>
  </si>
  <si>
    <t xml:space="preserve">Beer in the beach's Coffee </t>
  </si>
  <si>
    <t>6 bottles of water</t>
  </si>
  <si>
    <t>2 packets and chicken breast</t>
  </si>
  <si>
    <t>2 Packets chips doritos</t>
  </si>
  <si>
    <t>Coke from machine</t>
  </si>
  <si>
    <t>Bathroom weight</t>
  </si>
  <si>
    <t xml:space="preserve">Monday pizza </t>
  </si>
  <si>
    <t>Tuesday's pizza promotion</t>
  </si>
  <si>
    <t>6 pack beer</t>
  </si>
  <si>
    <t>Thursday's pizza!</t>
  </si>
  <si>
    <t>4 bottles water</t>
  </si>
  <si>
    <t>Cheese and soap</t>
  </si>
  <si>
    <t>Gift for popa</t>
  </si>
  <si>
    <t>Mobile Nastya February</t>
  </si>
  <si>
    <t>2 6 pack beers</t>
  </si>
  <si>
    <t>Salad for Nastya</t>
  </si>
  <si>
    <t>Guzman y Gomez</t>
  </si>
  <si>
    <t>Dinner sunday before Nastya arrives</t>
  </si>
  <si>
    <t>5 dollars for meeting Nastya</t>
  </si>
  <si>
    <t>6 pack UNO night</t>
  </si>
  <si>
    <t>mobile juan february</t>
  </si>
  <si>
    <t>McDonals fries and coke, arrival of Nastya</t>
  </si>
  <si>
    <t>Chicken breast and Chips packet</t>
  </si>
  <si>
    <t>Canddle</t>
  </si>
  <si>
    <t>Milk, beacon, corn and oats</t>
  </si>
  <si>
    <t>SanDisk 32GB USB</t>
  </si>
  <si>
    <t>Hot dogs</t>
  </si>
  <si>
    <t>Rent for February</t>
  </si>
  <si>
    <t>Gift arrival nast</t>
  </si>
  <si>
    <t>Bolognese sauce, chips packet, mince meet and cereal</t>
  </si>
  <si>
    <t>Avanade - first day client</t>
  </si>
  <si>
    <t>Chicken breast, cheese (1kg) and packet chips</t>
  </si>
  <si>
    <t>Chips packet and onions</t>
  </si>
  <si>
    <t>expenses</t>
  </si>
  <si>
    <t>Chicken breast and packet chips</t>
  </si>
  <si>
    <t>chips packet</t>
  </si>
  <si>
    <t>Fruits, vegetables, meet and fish</t>
  </si>
  <si>
    <t>Milk, juice and wraps</t>
  </si>
  <si>
    <t>Mosquito poison</t>
  </si>
  <si>
    <t>UniMelb</t>
  </si>
  <si>
    <t>Laundry</t>
  </si>
  <si>
    <t>Internet February-March</t>
  </si>
  <si>
    <t>Water, corn and large ziplock bags</t>
  </si>
  <si>
    <t>Jars</t>
  </si>
  <si>
    <t>Musli, corn, eggs and wraps</t>
  </si>
  <si>
    <t>American Express</t>
  </si>
  <si>
    <t>Seattle (still misses the taxi coming back)</t>
  </si>
  <si>
    <t>Fruits - Melon</t>
  </si>
  <si>
    <t>Carrots, butter, hot dogs, muesli and juice</t>
  </si>
  <si>
    <t>2 packets of chips</t>
  </si>
  <si>
    <t>Electricity January - February</t>
  </si>
  <si>
    <t>Cheese and honey</t>
  </si>
  <si>
    <t>Chicken, hot dogs and strawberry jam</t>
  </si>
  <si>
    <t>Wraps, corn, cheese and milk</t>
  </si>
  <si>
    <t>Chicken breast and beaking soda</t>
  </si>
  <si>
    <t>Corn, peanuts and laidy stuff</t>
  </si>
  <si>
    <t>Pringles packet chips</t>
  </si>
  <si>
    <t>Kitchen utensils and lid 30 cm</t>
  </si>
  <si>
    <t>Fruits</t>
  </si>
  <si>
    <t>Juan's Myki to go to church</t>
  </si>
  <si>
    <t>Meet, fish, fruits and vegetables</t>
  </si>
  <si>
    <t>Water and bread</t>
  </si>
  <si>
    <t>Juice, paper towel, peanuts, oil and water</t>
  </si>
  <si>
    <t>Pasta and water</t>
  </si>
  <si>
    <t>Pringles and ketchup</t>
  </si>
  <si>
    <t>Corn, muesli, chips packet and mushrooms</t>
  </si>
  <si>
    <t>Water</t>
  </si>
  <si>
    <t>Juice and cake</t>
  </si>
  <si>
    <t>olives and chicken breast</t>
  </si>
  <si>
    <t>Meet, vegetables and fruits</t>
  </si>
  <si>
    <t>La Cantina</t>
  </si>
  <si>
    <t>Lunch gatito</t>
  </si>
  <si>
    <t>Fish, ham, fruits and vegetables</t>
  </si>
  <si>
    <t>Water, juice, bread, wraps, carrots and peanuts</t>
  </si>
  <si>
    <t>Strength finder</t>
  </si>
  <si>
    <t>2 packets chips</t>
  </si>
  <si>
    <t>Peanuts and water</t>
  </si>
  <si>
    <t>Tooth paste, 2 packets chips and chicken</t>
  </si>
  <si>
    <t>MyKi Juan</t>
  </si>
  <si>
    <t>Sausages</t>
  </si>
  <si>
    <t>Six pack beer and wine for fridge</t>
  </si>
  <si>
    <t>Juice, water and sprakling water</t>
  </si>
  <si>
    <t>Gumtree</t>
  </si>
  <si>
    <t>Fridge</t>
  </si>
  <si>
    <t>Unimelb 2nd semester</t>
  </si>
  <si>
    <t>Church after paying university</t>
  </si>
  <si>
    <t>Myki Juan for church</t>
  </si>
  <si>
    <t>Fruits,vegetables and meet</t>
  </si>
  <si>
    <t>Water and milk</t>
  </si>
  <si>
    <t>Rent february - march</t>
  </si>
  <si>
    <t>Amaysim</t>
  </si>
  <si>
    <t>Mobile Anastasiya and Juan March - April</t>
  </si>
  <si>
    <t>Bread</t>
  </si>
  <si>
    <t>Chicken, water and 2 packets chips</t>
  </si>
  <si>
    <t>Beers and food with bertier</t>
  </si>
  <si>
    <t>tuna, corn, juice and mushrooms</t>
  </si>
  <si>
    <t>Lunch avanade</t>
  </si>
  <si>
    <t>Chicken and 1 packet chips</t>
  </si>
  <si>
    <t>Cheese, water, toilet aroma</t>
  </si>
  <si>
    <t>Fruits, vegetables, doughnut and fish</t>
  </si>
  <si>
    <t>Banana, meet, letuce and apples and CORN baby</t>
  </si>
  <si>
    <t>oats, nuts, corn and water</t>
  </si>
  <si>
    <t>Internet March - April</t>
  </si>
  <si>
    <t xml:space="preserve">Taxi home </t>
  </si>
  <si>
    <t>Coke</t>
  </si>
  <si>
    <t>Myki Nastya March-April</t>
  </si>
  <si>
    <t>Onions, water and bread</t>
  </si>
  <si>
    <t>Cake katya, toulet cleaner and salt</t>
  </si>
  <si>
    <t>Grapes and chili sauce</t>
  </si>
  <si>
    <t>Water, juice and corn</t>
  </si>
  <si>
    <t>Chicken, water, rice pasta and 2 packets chips nachos</t>
  </si>
  <si>
    <t>Residence Visa</t>
  </si>
  <si>
    <t>Electricity February - March</t>
  </si>
  <si>
    <t>Thursday Pizza</t>
  </si>
  <si>
    <t>Medibank</t>
  </si>
  <si>
    <t>Visa medical tests</t>
  </si>
  <si>
    <t>Chicken and packet chips</t>
  </si>
  <si>
    <t>Water, milk and corn</t>
  </si>
  <si>
    <t>Fruits, vegetables, meat</t>
  </si>
  <si>
    <t>Meet fish and ham</t>
  </si>
  <si>
    <t>Water, juice and peanuts</t>
  </si>
  <si>
    <t>Bread, water, carrots and ccucumbers</t>
  </si>
  <si>
    <t>Cheese, water and nuts</t>
  </si>
  <si>
    <t>2 Pringles chips packet</t>
  </si>
  <si>
    <t>Cereal</t>
  </si>
  <si>
    <t>2 bottles of water, sparkling water and pasta</t>
  </si>
  <si>
    <t>Packets chips and chicken</t>
  </si>
  <si>
    <t>Rice and cauliflower</t>
  </si>
  <si>
    <t>Jam, milk, tuna, eggs and wraps</t>
  </si>
  <si>
    <t>Dishes soap</t>
  </si>
  <si>
    <t>Fruits and vegetables</t>
  </si>
  <si>
    <t>Water, sausages and bacon</t>
  </si>
  <si>
    <t>Worms</t>
  </si>
  <si>
    <t>Meet</t>
  </si>
  <si>
    <t>Milk, butter, water and sparkling water</t>
  </si>
  <si>
    <t>Ketchup</t>
  </si>
  <si>
    <t>Officeworks</t>
  </si>
  <si>
    <t>Document prints</t>
  </si>
  <si>
    <t>Grapes</t>
  </si>
  <si>
    <t>Chicken breast, pringles and peanuts</t>
  </si>
  <si>
    <t>Medical exams printings</t>
  </si>
  <si>
    <t>Repairment of necklace of Nastya</t>
  </si>
  <si>
    <t>water and milk</t>
  </si>
  <si>
    <t>Salt, apple juice and sparklyn water</t>
  </si>
  <si>
    <t>Water and sparkling water</t>
  </si>
  <si>
    <t>Meet, doughnuts, fruits, vegetables and fish</t>
  </si>
  <si>
    <t>Panda and kangoroo</t>
  </si>
  <si>
    <t xml:space="preserve">Chili and avocado </t>
  </si>
  <si>
    <t>milk, wraps, yogurt and onions</t>
  </si>
  <si>
    <t>Chicken, tea, peanuts and water</t>
  </si>
  <si>
    <t>Dentist Nastya</t>
  </si>
  <si>
    <t>2 packets chips, 2 cereal, chicken and mineral water</t>
  </si>
  <si>
    <t>free burrito day</t>
  </si>
  <si>
    <t>nuts</t>
  </si>
  <si>
    <t>yeast, jam and flour</t>
  </si>
  <si>
    <t>Worms and stickers</t>
  </si>
  <si>
    <t>Water, juice, bread, corn and eggs</t>
  </si>
  <si>
    <t>Mouthguard and clip</t>
  </si>
  <si>
    <t>Rent March - April</t>
  </si>
  <si>
    <t>Water, sparklyn water, milk and girls things</t>
  </si>
  <si>
    <t>Myki for night church</t>
  </si>
  <si>
    <t>Mobile April - May</t>
  </si>
  <si>
    <t>Mobile Nastya April - May</t>
  </si>
  <si>
    <t>Carrots, corn, ham, cheese and  water</t>
  </si>
  <si>
    <t>water</t>
  </si>
  <si>
    <t>UNIQLO</t>
  </si>
  <si>
    <t>Boxers and t-shirts )))</t>
  </si>
  <si>
    <t>Bunny for caleb</t>
  </si>
  <si>
    <t>chicken, crackers, water, bread, sea crap packet, packet chip doritos and chips</t>
  </si>
  <si>
    <t>KFC</t>
  </si>
  <si>
    <t>Lunch for gatito (((</t>
  </si>
  <si>
    <t>washing powder</t>
  </si>
  <si>
    <t>Myki april - may</t>
  </si>
  <si>
    <t>Water, sparklyn water and milk</t>
  </si>
  <si>
    <t>Ice cream</t>
  </si>
  <si>
    <t>Internet April - May</t>
  </si>
  <si>
    <t>vegetables, fruits and doughnuts</t>
  </si>
  <si>
    <t>packet and juice</t>
  </si>
  <si>
    <t>wine</t>
  </si>
  <si>
    <t>Doritos packet</t>
  </si>
  <si>
    <t xml:space="preserve">Roses for anniversary </t>
  </si>
  <si>
    <t>Dinner invitation for anniversary</t>
  </si>
  <si>
    <t>Meet and empanadas</t>
  </si>
  <si>
    <t>Energy march - april</t>
  </si>
  <si>
    <t>water, corn and cheese</t>
  </si>
  <si>
    <t>Chicken breast, bread and 2 healthy packets</t>
  </si>
  <si>
    <t>Chicken, froot loops x2, juice, jam and chips</t>
  </si>
  <si>
    <t>Chocolate because of real</t>
  </si>
  <si>
    <t>Thrusday Pizza ))))</t>
  </si>
  <si>
    <t>Chips and yogurt</t>
  </si>
  <si>
    <t>Dinner PR</t>
  </si>
  <si>
    <t>Chocolate and chips</t>
  </si>
  <si>
    <t>lamp bulb</t>
  </si>
  <si>
    <t>Church after residence</t>
  </si>
  <si>
    <t>Beans and corn</t>
  </si>
  <si>
    <t>Printings for presentation</t>
  </si>
  <si>
    <t>water, bread and cheese</t>
  </si>
  <si>
    <t>Juice</t>
  </si>
  <si>
    <t>Doritos, pringles, peanuts and chicken breast</t>
  </si>
  <si>
    <t>Toilet paper</t>
  </si>
  <si>
    <t>milk and hotdogs</t>
  </si>
  <si>
    <t>Cotton tips</t>
  </si>
  <si>
    <t>Ali's birthday present</t>
  </si>
  <si>
    <t>Tuna</t>
  </si>
  <si>
    <t>Chicken breast and other things</t>
  </si>
  <si>
    <t>Nastya cooked tomato chicken parmesan</t>
  </si>
  <si>
    <t>Daily expenses</t>
  </si>
  <si>
    <t>prints medicare registration</t>
  </si>
  <si>
    <t>prints for Nastya's medicare form</t>
  </si>
  <si>
    <t>Mineral sparkling water and butter</t>
  </si>
  <si>
    <t>Tuna, corn, mushrooms, nuts and eggs</t>
  </si>
  <si>
    <t>Yogourt</t>
  </si>
  <si>
    <t>milk</t>
  </si>
  <si>
    <t>Mac/iphone/ipad charger plug</t>
  </si>
  <si>
    <t>Cheese, bread and water</t>
  </si>
  <si>
    <t>Rent april/may</t>
  </si>
  <si>
    <t>Beers for BBQ of nastya</t>
  </si>
  <si>
    <t>Flowers for angel</t>
  </si>
  <si>
    <t>Apples</t>
  </si>
  <si>
    <t>Water x 4, sparkling water, cheese, carrots and banana</t>
  </si>
  <si>
    <t xml:space="preserve">Vase and candles </t>
  </si>
  <si>
    <t>Cinzano and chips</t>
  </si>
  <si>
    <t>juice and tissues</t>
  </si>
  <si>
    <t>Nastya went for party</t>
  </si>
  <si>
    <t>Mobile Nastya May - Jun</t>
  </si>
  <si>
    <t>Mobile Juan May - June</t>
  </si>
  <si>
    <t>Hdmi Mac Cable</t>
  </si>
  <si>
    <t>Cheese, cereal, fruit loops and chicken</t>
  </si>
  <si>
    <t>Red label</t>
  </si>
  <si>
    <t xml:space="preserve">Water, sparkling wate, milk and coffee </t>
  </si>
  <si>
    <t>Myki Nastya May - Jun</t>
  </si>
  <si>
    <t>Juan Myki for checking houses</t>
  </si>
  <si>
    <t>Footscray Market</t>
  </si>
  <si>
    <t>Coreander, camsicum, avocado, banana, apples and chicken ribs</t>
  </si>
  <si>
    <t>eggs</t>
  </si>
  <si>
    <t>Meet, ham, lettuce and avocados</t>
  </si>
  <si>
    <t>Chicken drums x 3</t>
  </si>
  <si>
    <t>Juice, tuna, nuts and cheese</t>
  </si>
  <si>
    <t>Internet May - June</t>
  </si>
  <si>
    <t>Super chicken breast</t>
  </si>
  <si>
    <t>Super fries from Grilld PTY</t>
  </si>
  <si>
    <t>Packets, cheese, water and wraps</t>
  </si>
  <si>
    <t>Energy April - May</t>
  </si>
  <si>
    <t>6 pack for bbq</t>
  </si>
  <si>
    <t>BBQ</t>
  </si>
  <si>
    <t>Milk and peanuts</t>
  </si>
  <si>
    <t>Chips</t>
  </si>
  <si>
    <t>Myki juan houses inspection</t>
  </si>
  <si>
    <t>Fish, pasta, bathroom powder and chicken</t>
  </si>
  <si>
    <t xml:space="preserve">fruits </t>
  </si>
  <si>
    <t>Thread measure tape</t>
  </si>
  <si>
    <t>Yogurt and thing for the toilet</t>
  </si>
  <si>
    <t>Meet, ham, avocado, chili, coreander and geeks</t>
  </si>
  <si>
    <t>Myki Juan Monday's inspection</t>
  </si>
  <si>
    <t xml:space="preserve">Birthday gift padre </t>
  </si>
  <si>
    <t>Cottage cheese, water, spicy souce and bread</t>
  </si>
  <si>
    <t>Thunderbolt to hdmi</t>
  </si>
  <si>
    <t>Copies of exams</t>
  </si>
  <si>
    <t>Chicken breast and peanuts</t>
  </si>
  <si>
    <t xml:space="preserve">Fryes </t>
  </si>
  <si>
    <t>Mercado libre bottle gift for my father</t>
  </si>
  <si>
    <t>Martini</t>
  </si>
  <si>
    <t>Water and ladies staff huggg</t>
  </si>
  <si>
    <t>Love Real Estate</t>
  </si>
  <si>
    <t>Rent July - August</t>
  </si>
  <si>
    <t>Soap and tooth paste</t>
  </si>
  <si>
    <t>Tuna, cheese and cereal</t>
  </si>
  <si>
    <t>Grilled PTY fries - house celebration</t>
  </si>
  <si>
    <t>Milk, eggs and wraps</t>
  </si>
  <si>
    <t>Chicken and chips</t>
  </si>
  <si>
    <t>Myki nastya and juan to check house</t>
  </si>
  <si>
    <t>vegetables and apples</t>
  </si>
  <si>
    <t>Chicken ribssss</t>
  </si>
  <si>
    <t>IKEA</t>
  </si>
  <si>
    <t>Hotdog and icecream</t>
  </si>
  <si>
    <t>6-pack beers</t>
  </si>
  <si>
    <t>Myki Juan church</t>
  </si>
  <si>
    <t>Water x 2 and corn</t>
  </si>
  <si>
    <t>Shirts for gatito</t>
  </si>
  <si>
    <t>Pizza</t>
  </si>
  <si>
    <t xml:space="preserve">Ham, cheese, bananas  and Nuts </t>
  </si>
  <si>
    <t>Chocolate and bread</t>
  </si>
  <si>
    <t>Chocolate, chicken and packets</t>
  </si>
  <si>
    <t>Seafood</t>
  </si>
  <si>
    <t>Fries</t>
  </si>
  <si>
    <t>Six pack beer</t>
  </si>
  <si>
    <t>Alvaro</t>
  </si>
  <si>
    <t>Milk and cereal</t>
  </si>
  <si>
    <t>fruits and vegetables</t>
  </si>
  <si>
    <t>Chicken, cheese and coffee whiter</t>
  </si>
  <si>
    <t>Meat and weird vegetable wrap</t>
  </si>
  <si>
    <t>Water and vinegar</t>
  </si>
  <si>
    <t>Cheese, zip lock bags and water</t>
  </si>
  <si>
    <t>Teeth protector and condoms</t>
  </si>
  <si>
    <t>Chicken breast and chocolate</t>
  </si>
  <si>
    <t>Final payment - rent June - July</t>
  </si>
  <si>
    <t>Fridays</t>
  </si>
  <si>
    <t>Hamburger after exam Juan</t>
  </si>
  <si>
    <t>Wine</t>
  </si>
  <si>
    <t>chicken</t>
  </si>
  <si>
    <t>Peanuts</t>
  </si>
  <si>
    <t>Mobile Nastya June - July</t>
  </si>
  <si>
    <t>Chicken, water, juice and bread</t>
  </si>
  <si>
    <t>Fries with horrible sause</t>
  </si>
  <si>
    <t>Milk, wraps, lamington and honey</t>
  </si>
  <si>
    <t>Mobile juan June - July</t>
  </si>
  <si>
    <t>Meat and fish</t>
  </si>
  <si>
    <t>Banana, carrots and water</t>
  </si>
  <si>
    <t>Cereal and cheese</t>
  </si>
  <si>
    <t>2 x Twix</t>
  </si>
  <si>
    <t>Myki Nastya June - July</t>
  </si>
  <si>
    <t>Pizza lunch after final exam</t>
  </si>
  <si>
    <t>Beers and shot after final exam</t>
  </si>
  <si>
    <t>Packets</t>
  </si>
  <si>
    <t>Cereal, yogourt and water x2</t>
  </si>
  <si>
    <t>Fries at grilld</t>
  </si>
  <si>
    <t>Fix necklace of nastya</t>
  </si>
  <si>
    <t>Water and cheese</t>
  </si>
  <si>
    <t>Last month internet june - july</t>
  </si>
  <si>
    <t xml:space="preserve">Mad Mex 26 months </t>
  </si>
  <si>
    <t>Water, mushrooms and sausages</t>
  </si>
  <si>
    <t>Frame and print bond claim</t>
  </si>
  <si>
    <t>Pizza, packet and chicken</t>
  </si>
  <si>
    <t>Myki for chruch juan</t>
  </si>
  <si>
    <t>Couliflower, tissues, corn, eggs, tomatoes, milk and bacon</t>
  </si>
  <si>
    <t xml:space="preserve">Church </t>
  </si>
  <si>
    <t>Beers</t>
  </si>
  <si>
    <t>Water, salami, wraps and mushrooms</t>
  </si>
  <si>
    <t>3 garlic prowns</t>
  </si>
  <si>
    <t>Pen for iPad</t>
  </si>
  <si>
    <t>Print for taxes</t>
  </si>
  <si>
    <t>Electricity May - Jun</t>
  </si>
  <si>
    <t>RTBA</t>
  </si>
  <si>
    <t>Bond + Check</t>
  </si>
  <si>
    <t>Master Home Improvement</t>
  </si>
  <si>
    <t>Fridge!!!</t>
  </si>
  <si>
    <t>Prawns and twix</t>
  </si>
  <si>
    <t>Water and nastya's thing</t>
  </si>
  <si>
    <t>Printings US arrival and visa</t>
  </si>
  <si>
    <t>Pizza before house</t>
  </si>
  <si>
    <t>Beers and champagne for moving</t>
  </si>
  <si>
    <t>Cheese and peanuts</t>
  </si>
  <si>
    <t>Juan MyKi for receiving the house</t>
  </si>
  <si>
    <t>IGA</t>
  </si>
  <si>
    <t>Prawns</t>
  </si>
  <si>
    <t>Corn, water and sausages</t>
  </si>
  <si>
    <t>Myki Juan moving</t>
  </si>
  <si>
    <t>Pizza Matthew</t>
  </si>
  <si>
    <t>Coke for pizza</t>
  </si>
  <si>
    <t>Chicken, milk and packet</t>
  </si>
  <si>
    <t>TPG</t>
  </si>
  <si>
    <t>Internet Connection</t>
  </si>
  <si>
    <t>Wraps</t>
  </si>
  <si>
    <t>Yougurt, packets, chicken and bread</t>
  </si>
  <si>
    <t>Dinner graduation notice</t>
  </si>
  <si>
    <t>Payment Sowmya</t>
  </si>
  <si>
    <t>Banana, sparkling water and water</t>
  </si>
  <si>
    <t>6 pack Beer</t>
  </si>
  <si>
    <t>Myki Juan for delivery acceptance report papers</t>
  </si>
  <si>
    <t>Modem</t>
  </si>
  <si>
    <t>Meat and chips</t>
  </si>
  <si>
    <t>Water and sausages</t>
  </si>
  <si>
    <t>Packet</t>
  </si>
  <si>
    <t xml:space="preserve">Prawns and candies </t>
  </si>
  <si>
    <t>Myki Juan weekend</t>
  </si>
  <si>
    <t>Beer</t>
  </si>
  <si>
    <t>Milk, juice, cheese and wraps</t>
  </si>
  <si>
    <t>Pizza Hut</t>
  </si>
  <si>
    <t>Pizza welcome</t>
  </si>
  <si>
    <t>Dingnan Gift Home</t>
  </si>
  <si>
    <t>Broom, shoes gatito, yarn and coaster</t>
  </si>
  <si>
    <t>McDonalds</t>
  </si>
  <si>
    <t>McDonalds meal looking for a bed</t>
  </si>
  <si>
    <t>Pizza after crazy maniac and before fire alarm</t>
  </si>
  <si>
    <t>Meet, cereal x2, pasta, juice and beens</t>
  </si>
  <si>
    <t>My Chemist</t>
  </si>
  <si>
    <t>Home uggs Nastya</t>
  </si>
  <si>
    <t>Wool quilt</t>
  </si>
  <si>
    <t>Pay for the gown</t>
  </si>
  <si>
    <t>Capsicum, weird chips and water</t>
  </si>
  <si>
    <t>Beers x 4</t>
  </si>
  <si>
    <t>Nuts, Pringles and tomatos</t>
  </si>
  <si>
    <t>Bananas, ketchup, baked beans, corn, cookies and milk</t>
  </si>
  <si>
    <t>batteries CR2032</t>
  </si>
  <si>
    <t>Leeks, chips, wraps, toilet cleaner and eggs</t>
  </si>
  <si>
    <t>Garlic bread, chicken, cheese and noodles</t>
  </si>
  <si>
    <t>The Good Guy</t>
  </si>
  <si>
    <t>Tv for gatito</t>
  </si>
  <si>
    <t>Olive and ham</t>
  </si>
  <si>
    <t>Carrots, Chicken and pringles</t>
  </si>
  <si>
    <t>Weird bottle for nastya</t>
  </si>
  <si>
    <t>Myki all the matresses of melbourne and dinning table</t>
  </si>
  <si>
    <t>Coke and cookies</t>
  </si>
  <si>
    <t>Transport dinning table</t>
  </si>
  <si>
    <t>Phone Nastya July - August</t>
  </si>
  <si>
    <t>water, gnocchi, fries and 2 times sausages</t>
  </si>
  <si>
    <t>Myki Juan for first mock test</t>
  </si>
  <si>
    <t>Cream</t>
  </si>
  <si>
    <t>Chips, sausages, milk and juice</t>
  </si>
  <si>
    <t>Raviolly, peanuts, rice, wraps, cereal</t>
  </si>
  <si>
    <t>SleepingDuck</t>
  </si>
  <si>
    <t>Mattress</t>
  </si>
  <si>
    <t>Myki nast from July-August</t>
  </si>
  <si>
    <t>Mobile gatito</t>
  </si>
  <si>
    <t>Honey</t>
  </si>
  <si>
    <t xml:space="preserve">Cereal and </t>
  </si>
  <si>
    <t>Sheets</t>
  </si>
  <si>
    <t>Towels</t>
  </si>
  <si>
    <t>iron and beatermix</t>
  </si>
  <si>
    <t>Northland Shopping Center</t>
  </si>
  <si>
    <t>Chicken breast and wings</t>
  </si>
  <si>
    <t>Plastic thing for laundry and cook pan</t>
  </si>
  <si>
    <t>Mushrooms and cabbage</t>
  </si>
  <si>
    <t>Tissues and cheese</t>
  </si>
  <si>
    <t xml:space="preserve">Water, sparkling water, paper towels and softener </t>
  </si>
  <si>
    <t>Myki last mock exam</t>
  </si>
  <si>
    <t>Packets, milk, chocolate drinking, soap and chocolate</t>
  </si>
  <si>
    <t>Corn, corn with peas, prawns and mince meet</t>
  </si>
  <si>
    <t>Myki Gatito for the certification!!!</t>
  </si>
  <si>
    <t>milk, prawns, cereal, yogurt and pasta</t>
  </si>
  <si>
    <t>Cheese and juice</t>
  </si>
  <si>
    <t>Preston Market</t>
  </si>
  <si>
    <t>Everything</t>
  </si>
  <si>
    <t>Tea at pizza place</t>
  </si>
  <si>
    <t>Shaving moister and after shave</t>
  </si>
  <si>
    <t>Shoes polisher and matches</t>
  </si>
  <si>
    <t>chocolates, chips, prawns, milk and cereal</t>
  </si>
  <si>
    <t>Myki graduation</t>
  </si>
  <si>
    <t>Thermometer</t>
  </si>
  <si>
    <t>Limes</t>
  </si>
  <si>
    <t>Chicken and honey</t>
  </si>
  <si>
    <t>Rent August September</t>
  </si>
  <si>
    <t>Dinner at crown and owned money to ali</t>
  </si>
  <si>
    <t>Sauces, doritos, meet, salt, cereal and twist</t>
  </si>
  <si>
    <t>Myki Juan market</t>
  </si>
  <si>
    <t>Chili, cucumbers and mushrooms</t>
  </si>
  <si>
    <t>Eggs, Corn and wraps</t>
  </si>
  <si>
    <t>Kmart</t>
  </si>
  <si>
    <t xml:space="preserve">Plastic plates and cups, candies, servilletes, lamps, </t>
  </si>
  <si>
    <t>lamps</t>
  </si>
  <si>
    <t>Lamps and soap</t>
  </si>
  <si>
    <t>Mayonnesse, crackers, doritos and other crackers</t>
  </si>
  <si>
    <t>Cheese and sausages</t>
  </si>
  <si>
    <t>Electricity July August</t>
  </si>
  <si>
    <t>Crab meat</t>
  </si>
  <si>
    <t>Internet August - September</t>
  </si>
  <si>
    <t>2 pizzas Milena, Ali and Terry farewell</t>
  </si>
  <si>
    <t>Myki Juan Farewell Ali, Terry and Milena</t>
  </si>
  <si>
    <t>Packets, cookies and milk</t>
  </si>
  <si>
    <t>Water and nachos strips</t>
  </si>
  <si>
    <t>Flowers mama birthday</t>
  </si>
  <si>
    <t>Juan snow</t>
  </si>
  <si>
    <t>Lunch and tooboggan snow place</t>
  </si>
  <si>
    <t>Electricity old apartment</t>
  </si>
  <si>
    <t>Myki chruch Juan</t>
  </si>
  <si>
    <t>Fries for gatito and loca</t>
  </si>
  <si>
    <t>6 pack</t>
  </si>
  <si>
    <t>Sausages and nachos</t>
  </si>
  <si>
    <t>Snow trip</t>
  </si>
  <si>
    <t>Banana, cream thicken and corn</t>
  </si>
  <si>
    <t>Cheesecake</t>
  </si>
  <si>
    <t>Rice</t>
  </si>
  <si>
    <t>Cheese</t>
  </si>
  <si>
    <t>Cereal, yogurt and mince meat</t>
  </si>
  <si>
    <t>Mobile Ana</t>
  </si>
  <si>
    <t>Origin</t>
  </si>
  <si>
    <t>Gas July - August</t>
  </si>
  <si>
    <t>Leeks, chips, carrots and pasta</t>
  </si>
  <si>
    <t xml:space="preserve">Tooth paste, meat, tooth floos, </t>
  </si>
  <si>
    <t>Pizza friday</t>
  </si>
  <si>
    <t>MyKi Nastya August September</t>
  </si>
  <si>
    <t>Myki Juan</t>
  </si>
  <si>
    <t xml:space="preserve">Mushrooms, capsicum, tomatoes, broccoli and zuchini  </t>
  </si>
  <si>
    <t>Stupid Myki</t>
  </si>
  <si>
    <t>Chicken Nastya</t>
  </si>
  <si>
    <t>Tickets to Russia baby!!!</t>
  </si>
  <si>
    <t>New booking tickets</t>
  </si>
  <si>
    <t>Cookies, butter and sugar</t>
  </si>
  <si>
    <t>Negative balance Nastya</t>
  </si>
  <si>
    <t>Tray and canddles</t>
  </si>
  <si>
    <t>Mobile Juan August - September</t>
  </si>
  <si>
    <t>Farewell party for Ali, Milena and telly</t>
  </si>
  <si>
    <t>Etax consultant 2013-2014</t>
  </si>
  <si>
    <t>Myki Juan for weekend</t>
  </si>
  <si>
    <t>Milk</t>
  </si>
  <si>
    <t>Pizza baby</t>
  </si>
  <si>
    <t>Myki Juan Weekend</t>
  </si>
  <si>
    <t>Tuna, eggs, wraps, corn x 2, girls staff, rice and beans</t>
  </si>
  <si>
    <t>Coreander, mushrooms and avocado x2</t>
  </si>
  <si>
    <t>Doritos and Cottage cheese</t>
  </si>
  <si>
    <t>Cauliflower</t>
  </si>
  <si>
    <t>Coke from northland and cheese</t>
  </si>
  <si>
    <t>Gnocchi, chips and sausages</t>
  </si>
  <si>
    <t>Cheese, milk and pasta</t>
  </si>
  <si>
    <t>Peanuts, cheese and milk</t>
  </si>
  <si>
    <t>AU AC adaptor</t>
  </si>
  <si>
    <t>AU AC cord apple</t>
  </si>
  <si>
    <t>Lunch Nastya at work</t>
  </si>
  <si>
    <t>Friday pizza baby</t>
  </si>
  <si>
    <t>Wine for Angel</t>
  </si>
  <si>
    <t>Rent September</t>
  </si>
  <si>
    <t>Avocado and capsicum</t>
  </si>
  <si>
    <t>Flour, fries, stock cubes, cotton tips, chicken breast, sour cream and oil</t>
  </si>
  <si>
    <t>Myki gatito church</t>
  </si>
  <si>
    <t>Seasoning</t>
  </si>
  <si>
    <t>Chicken wings</t>
  </si>
  <si>
    <t>Nachos gatito</t>
  </si>
  <si>
    <t>Church Lilia</t>
  </si>
  <si>
    <t>Internet September - October</t>
  </si>
  <si>
    <t>peanuts, milk, water, spicy sause and chocolate milk shake</t>
  </si>
  <si>
    <t>Electricty August - September</t>
  </si>
  <si>
    <t>Cheese nastya</t>
  </si>
  <si>
    <t>Cheese gatito</t>
  </si>
  <si>
    <t>ice cream, packets and fish</t>
  </si>
  <si>
    <t>Cheese, nachos packet and ravioli</t>
  </si>
  <si>
    <t>vegetables and fish</t>
  </si>
  <si>
    <t>Elliptical</t>
  </si>
  <si>
    <t>Carrots, brocolli, tissus, wraps, cheese, peanuts and eggs</t>
  </si>
  <si>
    <t>Gloves and WD-40</t>
  </si>
  <si>
    <t>Stapler and lighter</t>
  </si>
  <si>
    <t>Sea food and capsicum</t>
  </si>
  <si>
    <t>Yarra Valley Water</t>
  </si>
  <si>
    <t>Water utility July - September 494 kL</t>
  </si>
  <si>
    <t xml:space="preserve">Kitchen scale </t>
  </si>
  <si>
    <t>Lettuce</t>
  </si>
  <si>
    <t>Tomatoes and beans</t>
  </si>
  <si>
    <t>Tomatoes</t>
  </si>
  <si>
    <t>Myki exam malishka</t>
  </si>
  <si>
    <t>Vegetables and fruits</t>
  </si>
  <si>
    <t>Wine x 2</t>
  </si>
  <si>
    <t>Birthday Rodrigo</t>
  </si>
  <si>
    <t>Tabasco, coreander, milk, almonds and leak</t>
  </si>
  <si>
    <t>Transport Myki October</t>
  </si>
  <si>
    <t>Rice, eggs and strawberries</t>
  </si>
  <si>
    <t>Mobile Juan September - October</t>
  </si>
  <si>
    <t>Lebara</t>
  </si>
  <si>
    <t>Mobile Nastya September - October</t>
  </si>
  <si>
    <t>Garcinia Cambogia</t>
  </si>
  <si>
    <t>Myki Juan dfo</t>
  </si>
  <si>
    <t>Pappa rich restaurant, 29 months lunch</t>
  </si>
  <si>
    <t>Chilli and coreander</t>
  </si>
  <si>
    <t>Vegetables, strawberries, plastic bag and chicken</t>
  </si>
  <si>
    <t>Canddles</t>
  </si>
  <si>
    <t>Shrimps, banana, tomatoes and apples</t>
  </si>
  <si>
    <t>Tools for garden, chinese sticks and plastic paper</t>
  </si>
  <si>
    <t>Beer with davito</t>
  </si>
  <si>
    <t>Myki to meet with davito</t>
  </si>
  <si>
    <t>Eggs</t>
  </si>
  <si>
    <t>Avocado</t>
  </si>
  <si>
    <t>Myki Gatito</t>
  </si>
  <si>
    <t xml:space="preserve">Meat </t>
  </si>
  <si>
    <t>Gift for gatito</t>
  </si>
  <si>
    <t>Zara</t>
  </si>
  <si>
    <t>Tie )))</t>
  </si>
  <si>
    <t>Tape, socks and more things</t>
  </si>
  <si>
    <t>Rent September - October</t>
  </si>
  <si>
    <t>Nastya's job</t>
  </si>
  <si>
    <t>Honey, lemon, corn and peas</t>
  </si>
  <si>
    <t>Whisky red label litre</t>
  </si>
  <si>
    <t>Case for iphone 6)))))</t>
  </si>
  <si>
    <t>Myki gatito city</t>
  </si>
  <si>
    <t>Energy September - October</t>
  </si>
  <si>
    <t>Juice for mimosa</t>
  </si>
  <si>
    <t>cake gatito</t>
  </si>
  <si>
    <t>Internet October - November</t>
  </si>
  <si>
    <t>Champain for mimosa Gatito's birthday</t>
  </si>
  <si>
    <t>Gringo Restaurant - Birthday gatito</t>
  </si>
  <si>
    <t>Farewell Simon project</t>
  </si>
  <si>
    <t>Dinner because of 2nd interview at cotta</t>
  </si>
  <si>
    <t>Sim card nastya</t>
  </si>
  <si>
    <t>Medicine for flu</t>
  </si>
  <si>
    <t>Groceries</t>
  </si>
  <si>
    <t>Tuna, cheese and peas</t>
  </si>
  <si>
    <t>Gift for papa birthday</t>
  </si>
  <si>
    <t>Myki by error</t>
  </si>
  <si>
    <t>Peanuts, eggs and dry fruits</t>
  </si>
  <si>
    <t>Oats and almonds</t>
  </si>
  <si>
    <t>Tuna, milk, cake, spicies, corn, meat and sultanas</t>
  </si>
  <si>
    <t>Restaurant nastya at job, pizza gatito!!!</t>
  </si>
  <si>
    <t>Again hdmi cable</t>
  </si>
  <si>
    <t>candles</t>
  </si>
  <si>
    <t>Myki Gatito interview</t>
  </si>
  <si>
    <t>Meat, fish and vegetables</t>
  </si>
  <si>
    <t>Copies</t>
  </si>
  <si>
    <t>Things for bathroom and chicken</t>
  </si>
  <si>
    <t>Gas September - October</t>
  </si>
  <si>
    <t xml:space="preserve">Tissues, rice, water, corn x2 and tuna </t>
  </si>
  <si>
    <t>Bananas chips, lettuce and yogurt</t>
  </si>
  <si>
    <t xml:space="preserve">Avocado, peas, eggs and </t>
  </si>
  <si>
    <t>16 Mach3 blades</t>
  </si>
  <si>
    <t>Apple Store</t>
  </si>
  <si>
    <t>Gatito's birthday iPhonsito 6</t>
  </si>
  <si>
    <t>Shrimps, deodorant and water</t>
  </si>
  <si>
    <t>Gifts for padre y madre</t>
  </si>
  <si>
    <t>Mushrooms, tomatoes, leek, mandarine and capsicum</t>
  </si>
  <si>
    <t xml:space="preserve">Gozlem lamb </t>
  </si>
  <si>
    <t xml:space="preserve">Onion, mince meat and chicken </t>
  </si>
  <si>
    <t>Church Eugene</t>
  </si>
  <si>
    <t>Decoration for Halloween and baking cake model</t>
  </si>
  <si>
    <t>Lebara Nastya mobile October - November</t>
  </si>
  <si>
    <t>Amaysim Gatito October - November</t>
  </si>
  <si>
    <t>Whisky and beers</t>
  </si>
  <si>
    <t>Cookies, Butter and eggs</t>
  </si>
  <si>
    <t>Cambodia Garcinia</t>
  </si>
  <si>
    <t>Pie nastya had for lottery</t>
  </si>
  <si>
    <t>Halloween house, towel paper, soap and mix of peanuts</t>
  </si>
  <si>
    <t>Winery Cheese trip!!</t>
  </si>
  <si>
    <t>Chinese shop</t>
  </si>
  <si>
    <t>Chicken and coffee x2</t>
  </si>
  <si>
    <t>Wraps, corn, tuna, cloths and tea</t>
  </si>
  <si>
    <t>Strawberries and mushrooms</t>
  </si>
  <si>
    <t>Beers and ice cream</t>
  </si>
  <si>
    <t>Cheese, eggs, milk, honey and cereal</t>
  </si>
  <si>
    <t>Myki Gatito church</t>
  </si>
  <si>
    <t>Myki Nastya november-december 2 dollars gatito and 2 dollars nastya</t>
  </si>
  <si>
    <t>Church day before interview</t>
  </si>
  <si>
    <t>Cheese and fish</t>
  </si>
  <si>
    <t>Rent November - December</t>
  </si>
  <si>
    <t>Candles x 4</t>
  </si>
  <si>
    <t>Dressings and cereal</t>
  </si>
  <si>
    <t>*** Packets ***</t>
  </si>
  <si>
    <t>Packet nastya and pasta</t>
  </si>
  <si>
    <t>Myki gatito beach</t>
  </si>
  <si>
    <t>Cheaps</t>
  </si>
  <si>
    <t>Beers for beach</t>
  </si>
  <si>
    <t>Myki church gatito</t>
  </si>
  <si>
    <t>Cereal, meat and fish</t>
  </si>
  <si>
    <t>Church money</t>
  </si>
  <si>
    <t>Energy October - November</t>
  </si>
  <si>
    <t>Champaing</t>
  </si>
  <si>
    <t>Wraps, cereal and juice</t>
  </si>
  <si>
    <t>Internet November - December</t>
  </si>
  <si>
    <t>Sponge for cleaning the pan</t>
  </si>
  <si>
    <t>Summer umbrella</t>
  </si>
  <si>
    <t>Fish</t>
  </si>
  <si>
    <t>Grilled fries for gatito</t>
  </si>
  <si>
    <t>Fries gatito!!</t>
  </si>
  <si>
    <t>Wine party</t>
  </si>
  <si>
    <t>Myki Juan for latin festival</t>
  </si>
  <si>
    <t>Beers latin festival</t>
  </si>
  <si>
    <t>Bandeja paisa, arepa and empanadas latin festival</t>
  </si>
  <si>
    <t xml:space="preserve">Vegetables </t>
  </si>
  <si>
    <t>Chicken, meat, cake and face cleancer</t>
  </si>
  <si>
    <t>Socks and lighter</t>
  </si>
  <si>
    <t>Rice 5 Kg</t>
  </si>
  <si>
    <t>Teeth things</t>
  </si>
  <si>
    <t>Flowers gatito job</t>
  </si>
  <si>
    <t>Dinner gatito job surprise</t>
  </si>
  <si>
    <t>Champain gatito job celebration</t>
  </si>
  <si>
    <t>Chicken miracle</t>
  </si>
  <si>
    <t>Rusky standard vodka Janek</t>
  </si>
  <si>
    <t>Pizza calcione boat place</t>
  </si>
  <si>
    <t>Myki saturday janek's party</t>
  </si>
  <si>
    <t>Eggs, twix and chili</t>
  </si>
  <si>
    <t>Tomatoes, mushrooms and capsicum</t>
  </si>
  <si>
    <t>Chips, water and twixt</t>
  </si>
  <si>
    <t>Keyboard and mouse</t>
  </si>
  <si>
    <t>AuPost juan's contract</t>
  </si>
  <si>
    <t>Avanset</t>
  </si>
  <si>
    <t>Avanset one month ipad - till 25th of december</t>
  </si>
  <si>
    <t>Myki gatito keyboard</t>
  </si>
  <si>
    <t>Mobile November - December</t>
  </si>
  <si>
    <t>Greek chicken, market night</t>
  </si>
  <si>
    <t>Gatito's hat )))</t>
  </si>
  <si>
    <t>Translation of the driving license</t>
  </si>
  <si>
    <t>Mobile gatito November - December</t>
  </si>
  <si>
    <t>Chicken, christmas decoration, juice, yogourt, wraps, carrots</t>
  </si>
  <si>
    <t>Myki church</t>
  </si>
  <si>
    <t>Church sunday after job</t>
  </si>
  <si>
    <t>Chairs</t>
  </si>
  <si>
    <t>VicRoads</t>
  </si>
  <si>
    <t>Law knowledge exam</t>
  </si>
  <si>
    <t>Chicken thighs</t>
  </si>
  <si>
    <t>Things for the chair</t>
  </si>
  <si>
    <t>Avocados and eggs</t>
  </si>
  <si>
    <t>Girl pads, cheese, juice, pringles, meat and fish</t>
  </si>
  <si>
    <t>Driving lesson with George</t>
  </si>
  <si>
    <t>Myki Nastya December</t>
  </si>
  <si>
    <t>Hazard perception test</t>
  </si>
  <si>
    <t>Gas October - November</t>
  </si>
  <si>
    <t>Car practical driving test</t>
  </si>
  <si>
    <t>Grilld fries gatito</t>
  </si>
  <si>
    <t>Rent December</t>
  </si>
  <si>
    <t>Doughnuts, leeks, mushrooms, capsicum, tomatoes, coreander, chili</t>
  </si>
  <si>
    <t>Chicken, yoghourt, packet</t>
  </si>
  <si>
    <t>bed, night tables, table, chairs x 3, cushins x 2, base, candles, chair covers,  delivery</t>
  </si>
  <si>
    <t>Myki law knowledge exam</t>
  </si>
  <si>
    <t>Gifts Nastya Christmas</t>
  </si>
  <si>
    <t>Christmas decoration</t>
  </si>
  <si>
    <t>Belt</t>
  </si>
  <si>
    <t>Internet December - January</t>
  </si>
  <si>
    <t xml:space="preserve">Myki beach volleyball </t>
  </si>
  <si>
    <t>Internet January - February</t>
  </si>
  <si>
    <t>Restaurant invitation russian family</t>
  </si>
  <si>
    <t>Pringles, sea food, christmas stuff</t>
  </si>
  <si>
    <t xml:space="preserve">Condoms </t>
  </si>
  <si>
    <t xml:space="preserve">Deer horns and socks </t>
  </si>
  <si>
    <t>Electricity November - December</t>
  </si>
  <si>
    <t>Screen for iphone 5</t>
  </si>
  <si>
    <t>Battery iphone 4s - Happy Mobile</t>
  </si>
  <si>
    <t>Corn x 2, cheesecake and tuna x2</t>
  </si>
  <si>
    <t>Chain repairment - New girl over Collins</t>
  </si>
  <si>
    <t xml:space="preserve">Ajax, cling wrap, baking paper, enchiladas, milk and wraps </t>
  </si>
  <si>
    <t>beers</t>
  </si>
  <si>
    <t>Myki supper day</t>
  </si>
  <si>
    <t>Case for gatito</t>
  </si>
  <si>
    <t>Testamur for papa</t>
  </si>
  <si>
    <t>DFO - Adidas !!!</t>
  </si>
  <si>
    <t>DFO - Second pair of shoes for malishka</t>
  </si>
  <si>
    <t>DFO - Suit for GATITO!!!</t>
  </si>
  <si>
    <t>Ice cream with atm transaction</t>
  </si>
  <si>
    <t>T-shirts for rusky family</t>
  </si>
  <si>
    <t>Chicken, prawns and yogourt</t>
  </si>
  <si>
    <t>Skewers, tisues, packet and mineral water</t>
  </si>
  <si>
    <t>Pringles and Chocolate</t>
  </si>
  <si>
    <t>Myki driving exam</t>
  </si>
  <si>
    <t>Eggs, butter and pringles</t>
  </si>
  <si>
    <t>Flour, ginger house and bananas</t>
  </si>
  <si>
    <t>Bulbs x 2</t>
  </si>
  <si>
    <t>Driving rent car - Exam FAILURE</t>
  </si>
  <si>
    <t>Learner permit and new driving exam booking</t>
  </si>
  <si>
    <t>Beers and Pringles</t>
  </si>
  <si>
    <t>Chili and Coreander</t>
  </si>
  <si>
    <t>Chicken and doritos</t>
  </si>
  <si>
    <t>Case for the gifts, bows and mug</t>
  </si>
  <si>
    <t>turkey legs</t>
  </si>
  <si>
    <t>Chicken breast, juice, water, ricota cheese and milo</t>
  </si>
  <si>
    <t>Meat, vegetables and fruits</t>
  </si>
  <si>
    <t>Russia gifts</t>
  </si>
  <si>
    <t>Weekend before christmas</t>
  </si>
  <si>
    <t>Katushita gift</t>
  </si>
  <si>
    <t>Parmesan cheese</t>
  </si>
  <si>
    <t>Whiskey, Champagne and wine for Dima</t>
  </si>
  <si>
    <t>Phone screen protectors</t>
  </si>
  <si>
    <t>Ice cream and wrap paper</t>
  </si>
  <si>
    <t>Brownies for test - QV's restaurant</t>
  </si>
  <si>
    <t>Coke, chicken, oven bags and party</t>
  </si>
  <si>
    <t>Brownies</t>
  </si>
  <si>
    <t>Bday sign</t>
  </si>
  <si>
    <t>Ricotta cheese</t>
  </si>
  <si>
    <t>Printing tickets</t>
  </si>
  <si>
    <t>Myki angel for RUSSIA BABY!!!</t>
  </si>
  <si>
    <t>Water from 08/09/14 - 11/12/14</t>
  </si>
  <si>
    <t>Doritos and sparkling water</t>
  </si>
  <si>
    <t>Chocolates</t>
  </si>
  <si>
    <t>Myki Gatito Russia Baby</t>
  </si>
  <si>
    <t>Catholic church</t>
  </si>
  <si>
    <t>Gatito's Christmas</t>
  </si>
  <si>
    <t>Food airport</t>
  </si>
  <si>
    <t>Cash out russia baby</t>
  </si>
  <si>
    <t>Electricity December - January</t>
  </si>
  <si>
    <t>Rent December - January</t>
  </si>
  <si>
    <t>Snowboarding clothes and pants</t>
  </si>
  <si>
    <t>Meal at restaurants in the airports</t>
  </si>
  <si>
    <t xml:space="preserve">Pizza for gatito </t>
  </si>
  <si>
    <t>Butter and coke</t>
  </si>
  <si>
    <t>Mobile gatito January - February</t>
  </si>
  <si>
    <t>Taxi gatito airport</t>
  </si>
  <si>
    <t>Pizza for gatito again</t>
  </si>
  <si>
    <t>Height insoles</t>
  </si>
  <si>
    <t>Claps</t>
  </si>
  <si>
    <t>Chiclken and chips</t>
  </si>
  <si>
    <t>Capsicum, leek, tomatoes, cheese and wraps</t>
  </si>
  <si>
    <t>Pizza gatito again again</t>
  </si>
  <si>
    <t>Full license 3 years</t>
  </si>
  <si>
    <t>George driving exam / lesson</t>
  </si>
  <si>
    <t>Pizza gatito x 4</t>
  </si>
  <si>
    <t>Yogourt, cereal, mushrooms and flowers</t>
  </si>
  <si>
    <t>Mobile angel January - February</t>
  </si>
  <si>
    <t>Beers arrival raccooncito</t>
  </si>
  <si>
    <t>Milk, doritos and carrots</t>
  </si>
  <si>
    <t>Myki princess January February</t>
  </si>
  <si>
    <t>Breakfast kotyonok</t>
  </si>
  <si>
    <t>American Waiver Visa</t>
  </si>
  <si>
    <t>Fries and coke</t>
  </si>
  <si>
    <t>Gatito went to Immi</t>
  </si>
  <si>
    <t>Fish, skewers, tissues, packets and eggs</t>
  </si>
  <si>
    <t>Cyder</t>
  </si>
  <si>
    <t>Chicken and bacon</t>
  </si>
  <si>
    <t>Lenses' liquid and hey fever</t>
  </si>
  <si>
    <t>Surfing lesson x 2</t>
  </si>
  <si>
    <t>Lighter, tissues and tv cable</t>
  </si>
  <si>
    <t>Packets, wraps and cheese</t>
  </si>
  <si>
    <t>Chips x 2, enchiladas and pumkin</t>
  </si>
  <si>
    <t>Sunday after vacations</t>
  </si>
  <si>
    <t>Fish, deodorant, shaving fome, tuna, corn and oil</t>
  </si>
  <si>
    <t>Myki Juan volleyball</t>
  </si>
  <si>
    <t>cokes</t>
  </si>
  <si>
    <t>Second payment myki, studpid system</t>
  </si>
  <si>
    <t>Avanade - Volleyball</t>
  </si>
  <si>
    <t>Bananas and grapes</t>
  </si>
  <si>
    <t>Doritos, rice, bacon and drumsticks</t>
  </si>
  <si>
    <t>milk, coke and doritos</t>
  </si>
  <si>
    <t>Salt, cider and beers</t>
  </si>
  <si>
    <t>Yogurt, bread, cereal, cheese and peanuts</t>
  </si>
  <si>
    <t>Dinner, pictures and surfing !!!!</t>
  </si>
  <si>
    <t>Tuna x 2 and wraps</t>
  </si>
  <si>
    <t>Philadelphia chocolate, cereal, eggs and spaghetti</t>
  </si>
  <si>
    <t>Myki gatito, meeting with ali and chruch</t>
  </si>
  <si>
    <t>Lunch with Ali</t>
  </si>
  <si>
    <t>Mince meat, chicken kiev, yogourt and cheese</t>
  </si>
  <si>
    <t>Rice and cheese</t>
  </si>
  <si>
    <t>Leek and garlic</t>
  </si>
  <si>
    <t>hangers and sponges</t>
  </si>
  <si>
    <t>Kleenex x3, hand wash soap, tooth paste, dish soap, pringles and cereal</t>
  </si>
  <si>
    <t>Myki gatito to meet with guys</t>
  </si>
  <si>
    <t>Grilld</t>
  </si>
  <si>
    <t>Super hamburger with fries and pepsi</t>
  </si>
  <si>
    <t>Tomatoes, banana, coriander, leek, chilli, avocados and lemon</t>
  </si>
  <si>
    <t>Wine for janek</t>
  </si>
  <si>
    <t>Rent February - March</t>
  </si>
  <si>
    <t>Gas December - February</t>
  </si>
  <si>
    <t>Cheese, cereal and packets</t>
  </si>
  <si>
    <t>Cereal, wraps, sparkling water and laidies things</t>
  </si>
  <si>
    <t>janek party</t>
  </si>
  <si>
    <t>Internet - February March</t>
  </si>
  <si>
    <t>Enchiladas, tomatoes, eggs, carrots and yogurt</t>
  </si>
  <si>
    <t>Milk, vegetables, chicken breast, waterand cheese</t>
  </si>
  <si>
    <t>Mobile Nastya and Juan</t>
  </si>
  <si>
    <t>Wallet gatito valentines</t>
  </si>
  <si>
    <t>Shrimps and chicken</t>
  </si>
  <si>
    <t>Mince meat, pringles, pasta, sour cream</t>
  </si>
  <si>
    <t>Myki Juan and Ana</t>
  </si>
  <si>
    <t>Cheese, chicken, pringles and more cheese</t>
  </si>
  <si>
    <t>Saint valentines chocolates, flowers and shrimps</t>
  </si>
  <si>
    <t>Church thanks</t>
  </si>
  <si>
    <t>Pringles and wine</t>
  </si>
  <si>
    <t>Tuna, corn, gnocchi, plastic cuttlery, wraps and thicken cream</t>
  </si>
  <si>
    <t>Vegtables and chicken</t>
  </si>
  <si>
    <t>Chips and crackers</t>
  </si>
  <si>
    <t>Myer</t>
  </si>
  <si>
    <t>Sleeve Garter</t>
  </si>
  <si>
    <t>Bar</t>
  </si>
  <si>
    <t>Beer, fish and chips GATITO IS WOKRING!!!!</t>
  </si>
  <si>
    <t>Food for concert</t>
  </si>
  <si>
    <t>Subway lunch</t>
  </si>
  <si>
    <t>Grapes, milk, cheese and yogurt</t>
  </si>
  <si>
    <t>Water, Juice and Pringles</t>
  </si>
  <si>
    <t>Lunch for Fridays</t>
  </si>
  <si>
    <t>Outlet for airplane</t>
  </si>
  <si>
    <t>Leek and lettuce</t>
  </si>
  <si>
    <t>Meat, potatoe, apples, corieander and cucumbers</t>
  </si>
  <si>
    <t>Doritos, peanuts and tea</t>
  </si>
  <si>
    <t>MSO</t>
  </si>
  <si>
    <t>tCHAIKOVSKIY CONCERT TICKETS</t>
  </si>
  <si>
    <t>Volleyball</t>
  </si>
  <si>
    <t>Plastic tuppers</t>
  </si>
  <si>
    <t>Toffu, pringles, banana chips, coffee, pasta and tea</t>
  </si>
  <si>
    <t>dinner before concert</t>
  </si>
  <si>
    <t>beverage for raccoon</t>
  </si>
  <si>
    <t>penuts for concert</t>
  </si>
  <si>
    <t>bread, salty cucmbers</t>
  </si>
  <si>
    <t>veges, fruits, buckwheat, couscous</t>
  </si>
  <si>
    <t>onions,figs,heinz frozen veges, bam bleach</t>
  </si>
  <si>
    <t>Avanade - volleyball</t>
  </si>
  <si>
    <t>dried fruits, nuts, mushrooms, girl´s stuff</t>
  </si>
  <si>
    <t>cereal, corn thins</t>
  </si>
  <si>
    <t>corn thins</t>
  </si>
  <si>
    <t>indian snack, rye crisps, cookies</t>
  </si>
  <si>
    <t>olive spread</t>
  </si>
  <si>
    <t>Electricity February-March</t>
  </si>
  <si>
    <t>mineral water, grapes</t>
  </si>
  <si>
    <t>honey, wallnuts</t>
  </si>
  <si>
    <t>nail polish removal, soy sauce</t>
  </si>
  <si>
    <t>rice vermichelli, basa fish, sunflower oil</t>
  </si>
  <si>
    <t>doritos, tofu</t>
  </si>
  <si>
    <t>tofu</t>
  </si>
  <si>
    <t>soap,dove,tooth paste,nuts</t>
  </si>
  <si>
    <t>ALDI</t>
  </si>
  <si>
    <t>Green stuff for raccooncito</t>
  </si>
  <si>
    <t>Food for gatito's arrival</t>
  </si>
  <si>
    <t>Dutty free alcohol</t>
  </si>
  <si>
    <t>Transport Mar - Apr</t>
  </si>
  <si>
    <t>Mobiles mar-apr</t>
  </si>
  <si>
    <t>Toy to code</t>
  </si>
  <si>
    <t>Real food for gatito's arrival</t>
  </si>
  <si>
    <t>GU Health</t>
  </si>
  <si>
    <t>GU Health first month weird</t>
  </si>
  <si>
    <t>Gift Raccooncito - Bday dutty free</t>
  </si>
  <si>
    <t>Batteries and food</t>
  </si>
  <si>
    <t>Pringles, peanuts and prawns</t>
  </si>
  <si>
    <t>Friday´s lunch</t>
  </si>
  <si>
    <t>Dinner Gatito</t>
  </si>
  <si>
    <t>Friday´s beer</t>
  </si>
  <si>
    <t>DFO</t>
  </si>
  <si>
    <t>Hand bag for work</t>
  </si>
  <si>
    <t>Corn and plumbs</t>
  </si>
  <si>
    <t>Pringles</t>
  </si>
  <si>
    <t xml:space="preserve">Beef, chicken, bread, rockmelon, potatoe, tofu and flour </t>
  </si>
  <si>
    <t>Lunch with Gavin - Schnitzel</t>
  </si>
  <si>
    <t>Water from December 11 - March 17</t>
  </si>
  <si>
    <t>Peanuts and yogurt</t>
  </si>
  <si>
    <t>AMEX</t>
  </si>
  <si>
    <t>AMEX Ana</t>
  </si>
  <si>
    <t>AMEX Juan</t>
  </si>
  <si>
    <t xml:space="preserve">Electrical tooth brush and prawns </t>
  </si>
  <si>
    <t xml:space="preserve">Canddles </t>
  </si>
  <si>
    <t>Meat, container and tomato sauce</t>
  </si>
  <si>
    <t>Peanuts and ringles</t>
  </si>
  <si>
    <t>Fixed pants</t>
  </si>
  <si>
    <t>Coke hangover</t>
  </si>
  <si>
    <t>Colander</t>
  </si>
  <si>
    <t>Vegetables</t>
  </si>
  <si>
    <t>Pills</t>
  </si>
  <si>
    <t>Church gatito arrived late</t>
  </si>
  <si>
    <t>Pizza wraps, wraps, cheese, gyozas, grapes, mushrooms and bbq sause</t>
  </si>
  <si>
    <t>water, tofu, bathroom thing and bread</t>
  </si>
  <si>
    <t>Friesssss</t>
  </si>
  <si>
    <t>Corn, garlic salt, banana chips, oats and things</t>
  </si>
  <si>
    <t>Subway sandwich</t>
  </si>
  <si>
    <t>Equinox beer</t>
  </si>
  <si>
    <t>Doritos and things of nastya</t>
  </si>
  <si>
    <t>Donut and gatorade</t>
  </si>
  <si>
    <t>BBQ in mount macedon</t>
  </si>
  <si>
    <t>Sausages, melon and mushrooms</t>
  </si>
  <si>
    <t>Fish, eggs, vegetables and fruits</t>
  </si>
  <si>
    <t>Cloths, candles and cups</t>
  </si>
  <si>
    <t>Fries, salt and IKEA hotdog</t>
  </si>
  <si>
    <t>Electricity for March</t>
  </si>
  <si>
    <t>Lunch with Anita</t>
  </si>
  <si>
    <t>Taxi x2, lunch, beer, chicken and butter</t>
  </si>
  <si>
    <t>Rent April-May</t>
  </si>
  <si>
    <t>Milk, ricotta</t>
  </si>
  <si>
    <t>April - May</t>
  </si>
  <si>
    <t>Gas - 5 Feb to 8 Apr</t>
  </si>
  <si>
    <t>Gauze</t>
  </si>
  <si>
    <t>Sour cream for gatito</t>
  </si>
  <si>
    <t>Fish, grapes and fries</t>
  </si>
  <si>
    <t>Case iPad</t>
  </si>
  <si>
    <t>Week 7-10 Apr in Brisbane (no tuesday)</t>
  </si>
  <si>
    <t>Avanset training exams</t>
  </si>
  <si>
    <t>Extra internet Gatito</t>
  </si>
  <si>
    <t>Pascua</t>
  </si>
  <si>
    <t>Car rent pascua</t>
  </si>
  <si>
    <t>Car</t>
  </si>
  <si>
    <t>Gasoline Church</t>
  </si>
  <si>
    <t>cheese</t>
  </si>
  <si>
    <t>grapes, yoghurt, cheese</t>
  </si>
  <si>
    <t>beer</t>
  </si>
  <si>
    <t>meat,chips</t>
  </si>
  <si>
    <t>Private insurance April - May</t>
  </si>
  <si>
    <t>Australian Monstrico car</t>
  </si>
  <si>
    <t>Gasoline complete</t>
  </si>
  <si>
    <t>Taxi to buy the car</t>
  </si>
  <si>
    <t xml:space="preserve">Wine </t>
  </si>
  <si>
    <t>Church for car</t>
  </si>
  <si>
    <t>registration appointment fee</t>
  </si>
  <si>
    <t>grapes, chicken, deodorant, frozen veges</t>
  </si>
  <si>
    <t>sausages, yoghurt</t>
  </si>
  <si>
    <t>sugar</t>
  </si>
  <si>
    <t>chicken herbs, chips</t>
  </si>
  <si>
    <t>Myki Ana</t>
  </si>
  <si>
    <t>Chips and cheese</t>
  </si>
  <si>
    <t>Fries, grapes and milk</t>
  </si>
  <si>
    <t>Rusky Standard</t>
  </si>
  <si>
    <t>Toothpaste, shampoo, banana, packets and biscuit</t>
  </si>
  <si>
    <t>Paper copies</t>
  </si>
  <si>
    <t>Anti-theft number plate screws</t>
  </si>
  <si>
    <t>USB Charger</t>
  </si>
  <si>
    <t>Registration</t>
  </si>
  <si>
    <t>Anniversary gatitos</t>
  </si>
  <si>
    <t>myki</t>
  </si>
  <si>
    <t>eggs, tortillas</t>
  </si>
  <si>
    <t>cheeese,chicken,doritos</t>
  </si>
  <si>
    <t>Myki for Friday's dinner</t>
  </si>
  <si>
    <t>Dinner in Friday's</t>
  </si>
  <si>
    <t>Cheese, milk, bread and yogurt</t>
  </si>
  <si>
    <t>deodorants, tooth paste, mineral water, corn crisps</t>
  </si>
  <si>
    <t>bolognese sause, leek</t>
  </si>
  <si>
    <t>Rent May-June</t>
  </si>
  <si>
    <t>coffee</t>
  </si>
  <si>
    <t>grapes, cereal, nachos</t>
  </si>
  <si>
    <t>Electricity April-May</t>
  </si>
  <si>
    <t>myki pass May-June</t>
  </si>
  <si>
    <t>Internet May June</t>
  </si>
  <si>
    <t>Gift for Ali and Anastasiya</t>
  </si>
  <si>
    <t>Lunch birthday Ali</t>
  </si>
  <si>
    <t>For Ali's birthday</t>
  </si>
  <si>
    <t>Flour</t>
  </si>
  <si>
    <t>Pizza gatito</t>
  </si>
  <si>
    <t>Church book</t>
  </si>
  <si>
    <t>Butter, chips and yogurt</t>
  </si>
  <si>
    <t>oats,cheese,crispbread,ambi pur</t>
  </si>
  <si>
    <t>fish,corn,chocolate</t>
  </si>
  <si>
    <t>grapes</t>
  </si>
  <si>
    <t>Prepaid medicine May - June</t>
  </si>
  <si>
    <t>Cereal, chicken, sponges and tea</t>
  </si>
  <si>
    <t>Snacks party</t>
  </si>
  <si>
    <t>Bananas, apples, etc</t>
  </si>
  <si>
    <t>Church birthday</t>
  </si>
  <si>
    <t>Pizza raccooncito</t>
  </si>
  <si>
    <t>Party cake anita</t>
  </si>
  <si>
    <t>QV</t>
  </si>
  <si>
    <t xml:space="preserve">Lunch </t>
  </si>
  <si>
    <t>cheese, rice chips, sause, tights</t>
  </si>
  <si>
    <t>Seattle catch up</t>
  </si>
  <si>
    <t>cereal, liners</t>
  </si>
  <si>
    <t>Cloud System</t>
  </si>
  <si>
    <t>Fries for gatito</t>
  </si>
  <si>
    <t>iPad raccooncito</t>
  </si>
  <si>
    <t>Gatito transport to airport and UNIQLO</t>
  </si>
  <si>
    <t>Fries madness</t>
  </si>
  <si>
    <t>Milk, eggs, punking and nachos</t>
  </si>
  <si>
    <t>Cheese, towel paper for kitchen, pasta</t>
  </si>
  <si>
    <t>Lenses</t>
  </si>
  <si>
    <t>CityLink</t>
  </si>
  <si>
    <t>eTag registration</t>
  </si>
  <si>
    <t>Meat, bread and beans with the 1dollar print</t>
  </si>
  <si>
    <t>Beans and cheese</t>
  </si>
  <si>
    <t>Batto Property Solutions</t>
  </si>
  <si>
    <t>First month rent gatito raccoon</t>
  </si>
  <si>
    <t>chicken, seafood flakes</t>
  </si>
  <si>
    <t>peas</t>
  </si>
  <si>
    <t>Gasoline petrol fuel for monstrico</t>
  </si>
  <si>
    <t>Bananas, mushrooms, apples and tomatoes</t>
  </si>
  <si>
    <t xml:space="preserve">Chinese groceries - dry fruits, cupsicum  and coreander powder </t>
  </si>
  <si>
    <t>Mexican plate, shoes rack, tortilla heater, corn and prunes</t>
  </si>
  <si>
    <t>Church knee day</t>
  </si>
  <si>
    <t>Cheese, arepas</t>
  </si>
  <si>
    <t>Cheese, sauce, butter and sour cream</t>
  </si>
  <si>
    <t>Chips raccooncito</t>
  </si>
  <si>
    <t>Telstra</t>
  </si>
  <si>
    <t>Mobile gatito may - june</t>
  </si>
  <si>
    <t>Tea and big plastic bags</t>
  </si>
  <si>
    <t>Rent May - June</t>
  </si>
  <si>
    <t>New animalito cover and sim</t>
  </si>
  <si>
    <t xml:space="preserve">Myki raccooncito deliver PC to office </t>
  </si>
  <si>
    <t>Chips travelling to the Great Ocean Road</t>
  </si>
  <si>
    <t>Dinner with beers</t>
  </si>
  <si>
    <t>Breakfast trip</t>
  </si>
  <si>
    <t>Lunch trip home</t>
  </si>
  <si>
    <t>20 Litres gasoline coming back</t>
  </si>
  <si>
    <t>Yogurt, milk, chicken and water</t>
  </si>
  <si>
    <t>Nachos</t>
  </si>
  <si>
    <t>Internet May - Jun</t>
  </si>
  <si>
    <t>Gas April - June</t>
  </si>
  <si>
    <t>Electricity May - June</t>
  </si>
  <si>
    <t>Something</t>
  </si>
  <si>
    <t>Wine - girls night</t>
  </si>
  <si>
    <t>Myki raccoocito jun - Jul</t>
  </si>
  <si>
    <t>Prunes</t>
  </si>
  <si>
    <t>Seafood and cheese</t>
  </si>
  <si>
    <t>RACV</t>
  </si>
  <si>
    <t>Insurance 2015-2016</t>
  </si>
  <si>
    <t>Sydney baby</t>
  </si>
  <si>
    <t>Leek</t>
  </si>
  <si>
    <t>Softener</t>
  </si>
  <si>
    <t>Veggies and guacalome</t>
  </si>
  <si>
    <t>Chicken drum stcks, riccotta, toilet liquid</t>
  </si>
  <si>
    <t>Telstra Ana May-Jun 2015</t>
  </si>
  <si>
    <t>cheese, crisps, eggs</t>
  </si>
  <si>
    <t>Bond 3 jacoby court</t>
  </si>
  <si>
    <t>Gift Padre</t>
  </si>
  <si>
    <t>cheese, cereal, umbrella</t>
  </si>
  <si>
    <t>cereal, ricotta</t>
  </si>
  <si>
    <t>Gasoline</t>
  </si>
  <si>
    <t>Gasoline before moving</t>
  </si>
  <si>
    <t>Changing service</t>
  </si>
  <si>
    <t>Parking</t>
  </si>
  <si>
    <t>Water March 17 - June 5</t>
  </si>
  <si>
    <t>Milk, cheese, sour cream and mineral water</t>
  </si>
  <si>
    <t>Cake and bacon bread</t>
  </si>
  <si>
    <t>Some food</t>
  </si>
  <si>
    <t>Yogurt, cereal</t>
  </si>
  <si>
    <t>Cottage cheese</t>
  </si>
  <si>
    <t>Cheddarcheese</t>
  </si>
  <si>
    <t>Yogurt and cereal</t>
  </si>
  <si>
    <t>Pizza - happy ours day</t>
  </si>
  <si>
    <t>movers</t>
  </si>
  <si>
    <t>Cleaning staff, food and butter</t>
  </si>
  <si>
    <t>Pizza - on the boat</t>
  </si>
  <si>
    <t>electrical extension</t>
  </si>
  <si>
    <t>Things for house</t>
  </si>
  <si>
    <t>Carpet cleaning</t>
  </si>
  <si>
    <t>Vegetables, cereal, cheese</t>
  </si>
  <si>
    <t>Raccoon</t>
  </si>
  <si>
    <t>Matti gift</t>
  </si>
  <si>
    <t>Mati card</t>
  </si>
  <si>
    <t>Girl staff</t>
  </si>
  <si>
    <t>Opera house bar Friday Sydney</t>
  </si>
  <si>
    <t>Coffee raccoonito</t>
  </si>
  <si>
    <t>Lunch sydney</t>
  </si>
  <si>
    <t>Dinner sydney</t>
  </si>
  <si>
    <t>O-bar party Sydney</t>
  </si>
  <si>
    <t>Pipi gatito Sydney</t>
  </si>
  <si>
    <t>Lunch gatito sydney</t>
  </si>
  <si>
    <t>Starbucks coffee raccoon Sydney</t>
  </si>
  <si>
    <t>Gatito shirt and sweater sydney</t>
  </si>
  <si>
    <t>Lunch at tapas sydney</t>
  </si>
  <si>
    <t>Ice cream Sydney</t>
  </si>
  <si>
    <t>Beer and wine in Opera Bar with Ashley - sydney</t>
  </si>
  <si>
    <t>Brunch in botanical gardens sydney</t>
  </si>
  <si>
    <t>Myki raccooncito July - August</t>
  </si>
  <si>
    <t>Beers for everyone given by stupid gatito - Sydney</t>
  </si>
  <si>
    <t>Final gas reading</t>
  </si>
  <si>
    <t>Stupid gato pays for beers again! sydney</t>
  </si>
  <si>
    <t>Skybus for angel - sydney</t>
  </si>
  <si>
    <t>New card raccoon</t>
  </si>
  <si>
    <t>Cereal!</t>
  </si>
  <si>
    <t xml:space="preserve">Mobile angel july - august </t>
  </si>
  <si>
    <t>Last bill from reservoir</t>
  </si>
  <si>
    <t>bananas</t>
  </si>
  <si>
    <t>throat spray</t>
  </si>
  <si>
    <t>lemon, peanuts</t>
  </si>
  <si>
    <t>casa iberica - ingredients pan de yuca, ajiaco</t>
  </si>
  <si>
    <t>corn, cottage cheese, tomatoes</t>
  </si>
  <si>
    <t>tv rack, hanger for clothes</t>
  </si>
  <si>
    <t>meat, cheese, baking powder, raid insect poison</t>
  </si>
  <si>
    <t>herbs, potato</t>
  </si>
  <si>
    <t>Bunnings</t>
  </si>
  <si>
    <t>draft stoppers, lock, bathroom stuff</t>
  </si>
  <si>
    <t>candles, donation</t>
  </si>
  <si>
    <t>lentils, pasta,onion, peanuts, zucchini</t>
  </si>
  <si>
    <t>Cheese and corn</t>
  </si>
  <si>
    <t>American Airlines</t>
  </si>
  <si>
    <t>Tickets to Colombia baby!!!</t>
  </si>
  <si>
    <t>Private health July</t>
  </si>
  <si>
    <t>Tooth brush stupid gatito, fries, tights, cheese, mince meat, yogurt</t>
  </si>
  <si>
    <t>Parking lot family day</t>
  </si>
  <si>
    <t>House things</t>
  </si>
  <si>
    <t>Vegetables in epping</t>
  </si>
  <si>
    <t>Taxi impossible training</t>
  </si>
  <si>
    <t>Taxi to airport in sydney - angel</t>
  </si>
  <si>
    <t>Red rooster</t>
  </si>
  <si>
    <t>Beers :D</t>
  </si>
  <si>
    <t>Casa Iberica</t>
  </si>
  <si>
    <t>Food for empanadas</t>
  </si>
  <si>
    <t>Gasoline - ANZ</t>
  </si>
  <si>
    <t>Closet shelves - ANZ</t>
  </si>
  <si>
    <t>Lamsp for bedroom - ANZ</t>
  </si>
  <si>
    <t>Things with a frypan - ANZ</t>
  </si>
  <si>
    <t>Cutlery case, snake dog and mata - ANZ</t>
  </si>
  <si>
    <t>Wine and tequila! - ANZ</t>
  </si>
  <si>
    <t>Vegeatables, donut, cheese, tomatoes and milk - ANZ</t>
  </si>
  <si>
    <t>Ironing board - ANZ</t>
  </si>
  <si>
    <t>Food, peanuts, bacon and salt - ANZ</t>
  </si>
  <si>
    <t>Chinese restaurant for3 years and 3 months</t>
  </si>
  <si>
    <t>GAS - instalment June - July</t>
  </si>
  <si>
    <t>Electricity instalment</t>
  </si>
  <si>
    <t>Pizza raccoon gatito</t>
  </si>
  <si>
    <t>Gatito sweater ... squash</t>
  </si>
  <si>
    <t>Furniture, lunch, parking, cinnamon roll - ANZ</t>
  </si>
  <si>
    <t>Sea food - ANZ</t>
  </si>
  <si>
    <t>Vegetables and more things</t>
  </si>
  <si>
    <t>Cheese, pretzels and hangers</t>
  </si>
  <si>
    <t>Raccooncito test</t>
  </si>
  <si>
    <t>Myki raccooncito</t>
  </si>
  <si>
    <t>Myki angel jul - aug</t>
  </si>
  <si>
    <t>Mobile jun - july</t>
  </si>
  <si>
    <t>Home extensions</t>
  </si>
  <si>
    <t>tomatoes, bananas and tuckish bread</t>
  </si>
  <si>
    <t>Visit to doctor angel</t>
  </si>
  <si>
    <t>Secure Parking</t>
  </si>
  <si>
    <t>Parking meeting with anita</t>
  </si>
  <si>
    <t>Shirt raccoon</t>
  </si>
  <si>
    <t>Shoes raccoon and gatito</t>
  </si>
  <si>
    <t>Madmex with meeting with anita</t>
  </si>
  <si>
    <t>Laptop for Ali</t>
  </si>
  <si>
    <t>Church painting on cealing</t>
  </si>
  <si>
    <t>Monday</t>
  </si>
  <si>
    <t>Mama flowers</t>
  </si>
  <si>
    <t>Wednesday</t>
  </si>
  <si>
    <t>Yes</t>
  </si>
  <si>
    <t>GU health August</t>
  </si>
  <si>
    <t>Friday drinks</t>
  </si>
  <si>
    <t>Pants gatito bossing</t>
  </si>
  <si>
    <t>Clothes Adidas</t>
  </si>
  <si>
    <t>Calvin Klein shirts</t>
  </si>
  <si>
    <t xml:space="preserve">Best hamburger in Australia </t>
  </si>
  <si>
    <t>Vegetables and donut</t>
  </si>
  <si>
    <t>Vegetables, wedges, corns</t>
  </si>
  <si>
    <t>Rent August - September</t>
  </si>
  <si>
    <t>Exam - radar scan</t>
  </si>
  <si>
    <t>Toothpaste</t>
  </si>
  <si>
    <t>Epping plaza bread and meat</t>
  </si>
  <si>
    <t>Tickets toowoonga festival</t>
  </si>
  <si>
    <t>Hotel Gold Coast</t>
  </si>
  <si>
    <t>Beer and more things</t>
  </si>
  <si>
    <t>Bacon and Chorizo</t>
  </si>
  <si>
    <t xml:space="preserve">chocolate, melon </t>
  </si>
  <si>
    <t>dry fruits and something</t>
  </si>
  <si>
    <t>Cream for face</t>
  </si>
  <si>
    <t>Second exam</t>
  </si>
  <si>
    <t>Nandos dinner</t>
  </si>
  <si>
    <t>Food</t>
  </si>
  <si>
    <t>Myki concert</t>
  </si>
  <si>
    <t>Bicycles!</t>
  </si>
  <si>
    <t>Fish and cheese</t>
  </si>
  <si>
    <t>Medicare</t>
  </si>
  <si>
    <t>Second appointment with the doctor</t>
  </si>
  <si>
    <t>Bread and sausages for bbq</t>
  </si>
  <si>
    <t>Trim pants</t>
  </si>
  <si>
    <t>Useless blades, ladies things, strawberries, eggs and flour</t>
  </si>
  <si>
    <t>Goggles, frsibie and swaming hat</t>
  </si>
  <si>
    <t>Blood exam</t>
  </si>
  <si>
    <t>Electricity July - August</t>
  </si>
  <si>
    <t>Internet September</t>
  </si>
  <si>
    <t>JMG test for nast</t>
  </si>
  <si>
    <t>Wine, beer and whiskey</t>
  </si>
  <si>
    <t>BBQ hiking weekend</t>
  </si>
  <si>
    <t>Meat for BBQ Hiking weekend</t>
  </si>
  <si>
    <t>coke, ice cream and lighter</t>
  </si>
  <si>
    <t>Gasoline after hiking</t>
  </si>
  <si>
    <t>Mobile Juan (July - Aug)</t>
  </si>
  <si>
    <t>Mobile Angel (July - August)</t>
  </si>
  <si>
    <t>Lunch stupid gatito</t>
  </si>
  <si>
    <t>Myki Ana september - october</t>
  </si>
  <si>
    <t>Meat, doritos, sharpies, cheese</t>
  </si>
  <si>
    <t>Staff for home</t>
  </si>
  <si>
    <t>Coffee</t>
  </si>
  <si>
    <t>Jeans Tommy, shrit and pants Ana, ice cream, trem pants</t>
  </si>
  <si>
    <t>Private health September - October</t>
  </si>
  <si>
    <t>Vodka for Vik</t>
  </si>
  <si>
    <t>Brunch</t>
  </si>
  <si>
    <t>Entrance roses - toowoomba</t>
  </si>
  <si>
    <t>Brownie</t>
  </si>
  <si>
    <t>Gold coast party</t>
  </si>
  <si>
    <t>additional beers - gold coast</t>
  </si>
  <si>
    <t>Gold coast pizza dinner</t>
  </si>
  <si>
    <t>Parking at the hotel</t>
  </si>
  <si>
    <t>Coffee &amp; hot chocolate</t>
  </si>
  <si>
    <t>Fish and chips lunch</t>
  </si>
  <si>
    <t>Gas rented car</t>
  </si>
  <si>
    <t>Lunch gatito - bp</t>
  </si>
  <si>
    <t>Gas August - September</t>
  </si>
  <si>
    <t>doritos, coke and cheese</t>
  </si>
  <si>
    <t>Rent September - October 18th sept</t>
  </si>
  <si>
    <t>Accountant Ben</t>
  </si>
  <si>
    <t>Beer and wine</t>
  </si>
  <si>
    <t>Pizza and ice cream</t>
  </si>
  <si>
    <t>Fitbit HR</t>
  </si>
  <si>
    <t>Watermelon, milk and yogurt</t>
  </si>
  <si>
    <t>No junk mail sign</t>
  </si>
  <si>
    <t>Spotlight</t>
  </si>
  <si>
    <t>Net door</t>
  </si>
  <si>
    <t>Flan, chocolate macadamia thing, carrots and chicken</t>
  </si>
  <si>
    <t>Tent and 2 Sleeping bags</t>
  </si>
  <si>
    <t>Internet September- October</t>
  </si>
  <si>
    <t>Mobile Nastya August - September</t>
  </si>
  <si>
    <t>Doritos of hell</t>
  </si>
  <si>
    <t>Items for camping</t>
  </si>
  <si>
    <t>Cooler</t>
  </si>
  <si>
    <t>Gasoline for camping</t>
  </si>
  <si>
    <t>Breakfast - camping</t>
  </si>
  <si>
    <t>Kleenex</t>
  </si>
  <si>
    <t>Beers and lighter</t>
  </si>
  <si>
    <t>Car wash</t>
  </si>
  <si>
    <t>Halloween decoration</t>
  </si>
  <si>
    <t>Sausage and ice cream</t>
  </si>
  <si>
    <t>Gasoline car</t>
  </si>
  <si>
    <t>Ladies things, wraps, juice, mat and chips</t>
  </si>
  <si>
    <t>Birthday presents</t>
  </si>
  <si>
    <t>Lunch at best hamburger of melbourne</t>
  </si>
  <si>
    <t>Chicken, fish, water, sour cream ...</t>
  </si>
  <si>
    <t>Tickets rusky to Colombia</t>
  </si>
  <si>
    <t>Electricity August - September</t>
  </si>
  <si>
    <t>Monitors x 2</t>
  </si>
  <si>
    <t>Doritos</t>
  </si>
  <si>
    <t>Myki nastya October-November</t>
  </si>
  <si>
    <t>Xbox Gatito</t>
  </si>
  <si>
    <t>Sofa</t>
  </si>
  <si>
    <t>Cake gatito</t>
  </si>
  <si>
    <t>Dinner birthday gatito</t>
  </si>
  <si>
    <t>FIFA 2016</t>
  </si>
  <si>
    <t>Myki gatito friday drinks</t>
  </si>
  <si>
    <t>Electrical extension</t>
  </si>
  <si>
    <t>Chicken  and chocolate</t>
  </si>
  <si>
    <t>Pizza greensbrook</t>
  </si>
  <si>
    <t>Tuna, corn, socks, juice</t>
  </si>
  <si>
    <t>Bicycle repair kit</t>
  </si>
  <si>
    <t>Chips, water, hair cream, others</t>
  </si>
  <si>
    <t>Cider</t>
  </si>
  <si>
    <t>Myki monday gatito</t>
  </si>
  <si>
    <t>Garlic and carrots</t>
  </si>
  <si>
    <t>packet and ham</t>
  </si>
  <si>
    <t>Marinara and meat</t>
  </si>
  <si>
    <t>Packets, vegetables, cake, pan, etc</t>
  </si>
  <si>
    <t>Papa's cake</t>
  </si>
  <si>
    <t>juice and mineral water</t>
  </si>
  <si>
    <t>Thing for the locks</t>
  </si>
  <si>
    <t>Cheese and ham</t>
  </si>
  <si>
    <t>Vegetables, donut, sausage and socks</t>
  </si>
  <si>
    <t>Gasoline with keys inside car</t>
  </si>
  <si>
    <t>Candles and charity</t>
  </si>
  <si>
    <t>Bicycle</t>
  </si>
  <si>
    <t>Liquid soap</t>
  </si>
  <si>
    <t>Contact lenses solution</t>
  </si>
  <si>
    <t>Sugar</t>
  </si>
  <si>
    <t>Pillows</t>
  </si>
  <si>
    <t>2 Shirts and socks</t>
  </si>
  <si>
    <t>Rent October November</t>
  </si>
  <si>
    <t>Fish, chicken, tofu</t>
  </si>
  <si>
    <t>Food Mery's arrival</t>
  </si>
  <si>
    <t>Netflix</t>
  </si>
  <si>
    <t>Netflix Oct - Nov</t>
  </si>
  <si>
    <t>Gift mom</t>
  </si>
  <si>
    <t>Myki mery downtown</t>
  </si>
  <si>
    <t>Controller and battery</t>
  </si>
  <si>
    <t>Gas Aug-Oct</t>
  </si>
  <si>
    <t>Vegetables and meat</t>
  </si>
  <si>
    <t>Bottle</t>
  </si>
  <si>
    <t xml:space="preserve">Flowers, food and packets </t>
  </si>
  <si>
    <t>Turkish Bread</t>
  </si>
  <si>
    <t>Salad lunch</t>
  </si>
  <si>
    <t>Myki lan for computer</t>
  </si>
  <si>
    <t>Rice and food</t>
  </si>
  <si>
    <t>Gasoline 7 Eleven</t>
  </si>
  <si>
    <t>Beers and wine</t>
  </si>
  <si>
    <t xml:space="preserve">Spider-pumking </t>
  </si>
  <si>
    <t>Internet</t>
  </si>
  <si>
    <t>Differnt things in aldi, woolworths and Coles</t>
  </si>
  <si>
    <t>Print card and double outlet</t>
  </si>
  <si>
    <t>Heladito Raccooncito</t>
  </si>
  <si>
    <t>Lunch nastya</t>
  </si>
  <si>
    <t>Mobile Nastya</t>
  </si>
  <si>
    <t>Beers for Nastya</t>
  </si>
  <si>
    <t>Batteries AAA</t>
  </si>
  <si>
    <t>Sushi nastya</t>
  </si>
  <si>
    <t>Payment Oct-Nov Juan</t>
  </si>
  <si>
    <t>Lunch Friday Nastya</t>
  </si>
  <si>
    <t>Packets with various food</t>
  </si>
  <si>
    <t>Massage</t>
  </si>
  <si>
    <t>Pizza and beer</t>
  </si>
  <si>
    <t>Myki Nastya</t>
  </si>
  <si>
    <t>Parking place mawatka</t>
  </si>
  <si>
    <t>Beer mawatka</t>
  </si>
  <si>
    <t>Mawatka parking</t>
  </si>
  <si>
    <t>Food bread things</t>
  </si>
  <si>
    <t>Parking airport &amp; cbd</t>
  </si>
  <si>
    <t>Shoes soccer</t>
  </si>
  <si>
    <t>Food and things</t>
  </si>
  <si>
    <t>04082015 - 06112015</t>
  </si>
  <si>
    <t>Rent November</t>
  </si>
  <si>
    <t>Guitar</t>
  </si>
  <si>
    <t>Drinks</t>
  </si>
  <si>
    <t>Cider, beers and cider</t>
  </si>
  <si>
    <t>meat, yogurt, flan, muffin...</t>
  </si>
  <si>
    <t>Shin pads</t>
  </si>
  <si>
    <t>Printing</t>
  </si>
  <si>
    <t>Bread, vegetables, ham and cheese</t>
  </si>
  <si>
    <t>Gas october - november</t>
  </si>
  <si>
    <t>Ice cream and deodorant</t>
  </si>
  <si>
    <t>Netflix November</t>
  </si>
  <si>
    <t>Christmas things, juice, dry fruits</t>
  </si>
  <si>
    <t>fitbit nast</t>
  </si>
  <si>
    <t>Anniversary dinner</t>
  </si>
  <si>
    <t>Shirt gatito</t>
  </si>
  <si>
    <t>Pumpkin baby kids</t>
  </si>
  <si>
    <t>Gifts and fruits</t>
  </si>
  <si>
    <t>Gift padre</t>
  </si>
  <si>
    <t>bbq at 1000 steps</t>
  </si>
  <si>
    <t>Cookies for papa &amp; mama</t>
  </si>
  <si>
    <t>Dentist</t>
  </si>
  <si>
    <t>Salsa restaurant lunch</t>
  </si>
  <si>
    <t>Electricity</t>
  </si>
  <si>
    <t>Sea food and bread</t>
  </si>
  <si>
    <t>Liquid nails</t>
  </si>
  <si>
    <t>Wine for papa</t>
  </si>
  <si>
    <t>wine nastya</t>
  </si>
  <si>
    <t>Taco bill dinner for mawatka</t>
  </si>
  <si>
    <t>Pesos for colombian party</t>
  </si>
  <si>
    <t>Melbourne Airport parking farewell mawatka</t>
  </si>
  <si>
    <t>Cookies for papa</t>
  </si>
  <si>
    <t>Tool set</t>
  </si>
  <si>
    <t>Gusanitos with nuts</t>
  </si>
  <si>
    <t>Juice and chips</t>
  </si>
  <si>
    <t>wooden thing for rodrigo</t>
  </si>
  <si>
    <t>Fruits, vegetables and ham</t>
  </si>
  <si>
    <t>Shirts</t>
  </si>
  <si>
    <t>Calvin Klein belt</t>
  </si>
  <si>
    <t>Gasoline after 1000 steps</t>
  </si>
  <si>
    <t>Luggage</t>
  </si>
  <si>
    <t>Lunch</t>
  </si>
  <si>
    <t>Ice cream and flan and cheese</t>
  </si>
  <si>
    <t>Mario moved</t>
  </si>
  <si>
    <t>Hot chocolate and latte</t>
  </si>
  <si>
    <t>Christmas with pans</t>
  </si>
  <si>
    <t>Lunch - tacos</t>
  </si>
  <si>
    <t>Breads</t>
  </si>
  <si>
    <t>Gift for secret</t>
  </si>
  <si>
    <t>Myki Car service and avande's party</t>
  </si>
  <si>
    <t>50000 Service</t>
  </si>
  <si>
    <t>Mobile nastya october - november</t>
  </si>
  <si>
    <t>Mobile juan october november</t>
  </si>
  <si>
    <t>Dick Smith</t>
  </si>
  <si>
    <t>3 HDMI cables</t>
  </si>
  <si>
    <t>Dental appointment 1</t>
  </si>
  <si>
    <t>Taxi home from epping</t>
  </si>
  <si>
    <t>Parking hospital</t>
  </si>
  <si>
    <t>Ibuprofen</t>
  </si>
  <si>
    <t>Chips, eggs and something</t>
  </si>
  <si>
    <t>Butter and syrup</t>
  </si>
  <si>
    <t>Cuttlery bbq</t>
  </si>
  <si>
    <t>Chicken ribs and fruits</t>
  </si>
  <si>
    <t>Lunch with anita</t>
  </si>
  <si>
    <t>Crystal things</t>
  </si>
  <si>
    <t>Things for cheesecake and cookies</t>
  </si>
  <si>
    <t>Uber from reservoir</t>
  </si>
  <si>
    <t>Dentist 2nd time</t>
  </si>
  <si>
    <t>Pre paid medicine</t>
  </si>
  <si>
    <t>Chromecast</t>
  </si>
  <si>
    <t>Pringles and cream</t>
  </si>
  <si>
    <t>Gift for Anthon</t>
  </si>
  <si>
    <t xml:space="preserve">Gasoline </t>
  </si>
  <si>
    <t>Colombia additional 1000000 from mery</t>
  </si>
  <si>
    <t>Holiday in colombia</t>
  </si>
  <si>
    <t>Sunglasses Christmas/Birthday gift for gatito</t>
  </si>
  <si>
    <t>Gas</t>
  </si>
  <si>
    <t>MyKi 32 days juan</t>
  </si>
  <si>
    <t>Rent January February</t>
  </si>
  <si>
    <t>Lunch with mery</t>
  </si>
  <si>
    <t>Fries, cheese, fish, shampoo ...</t>
  </si>
  <si>
    <t>Backpack</t>
  </si>
  <si>
    <t>Hotel Canberra</t>
  </si>
  <si>
    <t>Hotel lakes entrance</t>
  </si>
  <si>
    <t>Examcollection</t>
  </si>
  <si>
    <t>Groceries for Canberra trip</t>
  </si>
  <si>
    <t>Gasoline trip till bruthen</t>
  </si>
  <si>
    <t>Seafood platter</t>
  </si>
  <si>
    <t>Beers during trip to Canberra</t>
  </si>
  <si>
    <t>doritos and coke during trip to canberra</t>
  </si>
  <si>
    <t>Lunch with bottle of wine at wyanga</t>
  </si>
  <si>
    <t>Beers and some food in Canberra</t>
  </si>
  <si>
    <t>Pizza dinner at Canberra</t>
  </si>
  <si>
    <t>Gasoline during Canberra trip</t>
  </si>
  <si>
    <t>Netflix January - Feb</t>
  </si>
  <si>
    <t>Croissant and coffee at Canberra</t>
  </si>
  <si>
    <t>Gasoline return trip from Canberra</t>
  </si>
  <si>
    <t>Beers for Australian day</t>
  </si>
  <si>
    <t>Chicken for Australian day</t>
  </si>
  <si>
    <t>Apples, shrimps and bread</t>
  </si>
  <si>
    <t xml:space="preserve">wraps, onion, salt and pepper </t>
  </si>
  <si>
    <t>Amoxisilina</t>
  </si>
  <si>
    <t>Flowers with staff</t>
  </si>
  <si>
    <t xml:space="preserve">Dental thingy </t>
  </si>
  <si>
    <t xml:space="preserve">Things for work pretzels </t>
  </si>
  <si>
    <t>Fries with bacon during Cricket game</t>
  </si>
  <si>
    <t>Milk and things after cricket game</t>
  </si>
  <si>
    <t>Ham and pacenta and cheese</t>
  </si>
  <si>
    <t xml:space="preserve">Rice, flan, chips, prawns </t>
  </si>
  <si>
    <t>Internet January February</t>
  </si>
  <si>
    <t>Coffee during Cricket match</t>
  </si>
  <si>
    <t>Bread and chicken</t>
  </si>
  <si>
    <t>Pizza @ mc donals route</t>
  </si>
  <si>
    <t>Dentist Juan</t>
  </si>
  <si>
    <t>Gasoline after trip to canberra 99.9</t>
  </si>
  <si>
    <t>Foot therapy</t>
  </si>
  <si>
    <t>Gyozas, prawns and cheese</t>
  </si>
  <si>
    <t>Grads beakfast</t>
  </si>
  <si>
    <t>Meat, squids and flans</t>
  </si>
  <si>
    <t>Croissants and some yogurt</t>
  </si>
  <si>
    <t>Massages</t>
  </si>
  <si>
    <t>Visa USA Nastya</t>
  </si>
  <si>
    <t>Eye lenses</t>
  </si>
  <si>
    <t>Things with ice cream</t>
  </si>
  <si>
    <t>Celebrating MCSA</t>
  </si>
  <si>
    <t>Suchi</t>
  </si>
  <si>
    <t>Mobile December - January Juan</t>
  </si>
  <si>
    <t>Water 06112015 - 05022016</t>
  </si>
  <si>
    <t>Pizza Tuesday</t>
  </si>
  <si>
    <t>Bread, shrimps and chicken</t>
  </si>
  <si>
    <t>Bassa and yogurt</t>
  </si>
  <si>
    <t>Documents for american visa</t>
  </si>
  <si>
    <t>Chips, chicken and bacon</t>
  </si>
  <si>
    <t>Picture for visa</t>
  </si>
  <si>
    <t>Massages and quirophractor</t>
  </si>
  <si>
    <t>missing part of the picture plus 2 dollars for printing</t>
  </si>
  <si>
    <t>Mineral water, cashews</t>
  </si>
  <si>
    <t>Pringles, ice cream and fries</t>
  </si>
  <si>
    <t>Cheese and beans</t>
  </si>
  <si>
    <t>Lunch with Mery</t>
  </si>
  <si>
    <t>Beers with mery</t>
  </si>
  <si>
    <t>Shrimps, cheese, grapes and candies</t>
  </si>
  <si>
    <t>Hair clipper</t>
  </si>
  <si>
    <t>Gasoline 113.9</t>
  </si>
  <si>
    <t>GU Health January to February</t>
  </si>
  <si>
    <t>Bread and something</t>
  </si>
  <si>
    <t>Bank Statements</t>
  </si>
  <si>
    <t>Rent Feb - Mar</t>
  </si>
  <si>
    <t xml:space="preserve">Coffee, millk, flan, </t>
  </si>
  <si>
    <t>For concert</t>
  </si>
  <si>
    <t>massage</t>
  </si>
  <si>
    <t>Flowers, fruits and other staff</t>
  </si>
  <si>
    <t>Fruits and ham</t>
  </si>
  <si>
    <t>ice cream and oatmeal</t>
  </si>
  <si>
    <t>packets for concert</t>
  </si>
  <si>
    <t>chicken, chorizo and marinara</t>
  </si>
  <si>
    <t>New keyboard</t>
  </si>
  <si>
    <t>Salt, butter and thick milk</t>
  </si>
  <si>
    <t>Myki nastya</t>
  </si>
  <si>
    <t>Pool x 10</t>
  </si>
  <si>
    <t>Dinner for defender's day!</t>
  </si>
  <si>
    <t>Netflix Feb Mar</t>
  </si>
  <si>
    <t>Shrimps and pringles</t>
  </si>
  <si>
    <t>Exercise in mill park physio</t>
  </si>
  <si>
    <t>Flans and Arnnotts</t>
  </si>
  <si>
    <t>Sol beers</t>
  </si>
  <si>
    <t>Greens Brook pizza</t>
  </si>
  <si>
    <t>Chiropractor</t>
  </si>
  <si>
    <t>Flowers 27 feb</t>
  </si>
  <si>
    <t>Things for concert</t>
  </si>
  <si>
    <t>Doritos for concert</t>
  </si>
  <si>
    <t>Market things plus posted ID</t>
  </si>
  <si>
    <t>Myki to concert</t>
  </si>
  <si>
    <t>Printer and paper</t>
  </si>
  <si>
    <t>Chorizo and something else</t>
  </si>
  <si>
    <t>Sunday service</t>
  </si>
  <si>
    <t>Gasoline at 97.8</t>
  </si>
  <si>
    <t>Internet Feb - Mar</t>
  </si>
  <si>
    <t>Shrimps, crab, yogurt</t>
  </si>
  <si>
    <t>Snap Fitness</t>
  </si>
  <si>
    <t>Access card</t>
  </si>
  <si>
    <t>Chips, flan and grapes</t>
  </si>
  <si>
    <t>Chips, Chicken, water and croissants</t>
  </si>
  <si>
    <t>Roll and ice cream</t>
  </si>
  <si>
    <t>Puerta cali</t>
  </si>
  <si>
    <t>Electricity or gas</t>
  </si>
  <si>
    <t>Beer for bbq</t>
  </si>
  <si>
    <t>Yogurt and bread</t>
  </si>
  <si>
    <t>Chips and things for bbq</t>
  </si>
  <si>
    <t>Corn and things for bbq</t>
  </si>
  <si>
    <t>Myki juan for 200</t>
  </si>
  <si>
    <t>Chicken and bread</t>
  </si>
  <si>
    <t>Grapes and water</t>
  </si>
  <si>
    <t>Batteries for arduino</t>
  </si>
  <si>
    <t>Flowers for mama and madre women's day</t>
  </si>
  <si>
    <t>Things for bathroom</t>
  </si>
  <si>
    <t>Flowers women's day</t>
  </si>
  <si>
    <t>Lamb, peanuts, flan</t>
  </si>
  <si>
    <t>Telstra Juan January - February</t>
  </si>
  <si>
    <t>Telstra nastya January - February</t>
  </si>
  <si>
    <t>Ben's farewell party</t>
  </si>
  <si>
    <t>Chips and something else</t>
  </si>
  <si>
    <t xml:space="preserve">Prawns </t>
  </si>
  <si>
    <t>Myki ben's farewell</t>
  </si>
  <si>
    <t>Auspost AA vouchers</t>
  </si>
  <si>
    <t>Beer at Ben's farewell</t>
  </si>
  <si>
    <t>Chips after Ben's farewell</t>
  </si>
  <si>
    <t xml:space="preserve">Chicken breast </t>
  </si>
  <si>
    <t>yogurt</t>
  </si>
  <si>
    <t>massages</t>
  </si>
  <si>
    <t>Coke, chicken and more</t>
  </si>
  <si>
    <t>Notebook</t>
  </si>
  <si>
    <t>Drinks vodka</t>
  </si>
  <si>
    <t>bread and ladies things</t>
  </si>
  <si>
    <t>Fresh vegetables and donuts</t>
  </si>
  <si>
    <t>Grapes, ccs, beer butter fries</t>
  </si>
  <si>
    <t>Gasoline afterchurch</t>
  </si>
  <si>
    <t>Pijama pants</t>
  </si>
  <si>
    <t>Juice nastya farewell ben</t>
  </si>
  <si>
    <t>Ice cream and red onions</t>
  </si>
  <si>
    <t xml:space="preserve">Pankake week </t>
  </si>
  <si>
    <t>Gym first 2 weeks</t>
  </si>
  <si>
    <t>Nuts and stufff</t>
  </si>
  <si>
    <t>Chicken mignon</t>
  </si>
  <si>
    <t>Beer and nachos</t>
  </si>
  <si>
    <t>Private insurance March - April</t>
  </si>
  <si>
    <t>Fiji baby</t>
  </si>
  <si>
    <t>Grapes, prawns and twixt</t>
  </si>
  <si>
    <t xml:space="preserve">Chicken, juice, pickles, chips and flan </t>
  </si>
  <si>
    <t>Myki F1</t>
  </si>
  <si>
    <t>Sushi and peanuts Epping</t>
  </si>
  <si>
    <t>Daily stuff</t>
  </si>
  <si>
    <t>Puerta Cali</t>
  </si>
  <si>
    <t>Flowers, donut, avocados and vegetables</t>
  </si>
  <si>
    <t>Pringles, bacon and bread</t>
  </si>
  <si>
    <t>Chicken ribs</t>
  </si>
  <si>
    <t>Coreander</t>
  </si>
  <si>
    <t>Breakfast with tea</t>
  </si>
  <si>
    <t>grapes and repollo</t>
  </si>
  <si>
    <t>tea</t>
  </si>
  <si>
    <t>Toffu and wipes</t>
  </si>
  <si>
    <t>Hazard test</t>
  </si>
  <si>
    <t>Microsoft</t>
  </si>
  <si>
    <t>Microsoft Band 2 :D</t>
  </si>
  <si>
    <t>tea, Bread and toilet paper</t>
  </si>
  <si>
    <t xml:space="preserve">Bread and flan </t>
  </si>
  <si>
    <t>Taxi comming back FIJI baby</t>
  </si>
  <si>
    <t>Hotel drinks FIJI Baby</t>
  </si>
  <si>
    <t>FIJI Dollars FIJI BABY</t>
  </si>
  <si>
    <t>Gasoline after 104.9</t>
  </si>
  <si>
    <t>MYKI Nastya</t>
  </si>
  <si>
    <t>Toffu and ice cream</t>
  </si>
  <si>
    <t>Bread, chicken, chorizo, tomato juice, beacon and peanuts</t>
  </si>
  <si>
    <t xml:space="preserve">Netflix 23 march </t>
  </si>
  <si>
    <t xml:space="preserve">Second fortnight </t>
  </si>
  <si>
    <t>Physioterapist last month</t>
  </si>
  <si>
    <t>meat, wraps, tacos, flan, greaps</t>
  </si>
  <si>
    <t>International transaction fee FIJI Baby</t>
  </si>
  <si>
    <t>Myki for drinks</t>
  </si>
  <si>
    <t>Cockroache traps and toothpaste</t>
  </si>
  <si>
    <t>Packets, butter, water, twixt, oil</t>
  </si>
  <si>
    <t>Flowers, honey, chicken ribs, nuts in epping, vegetables</t>
  </si>
  <si>
    <t>Sweater nastya - Amex</t>
  </si>
  <si>
    <t>Jacket Gatito</t>
  </si>
  <si>
    <t>Jacket and Skirt raccooncito</t>
  </si>
  <si>
    <t>Pretzels, prawns, grapes and bread</t>
  </si>
  <si>
    <t>Peanuts, flan and meat AMEX</t>
  </si>
  <si>
    <t>Electricity march - april</t>
  </si>
  <si>
    <t>Prawns, wraps and corn</t>
  </si>
  <si>
    <t>Mobile Feb - Mar</t>
  </si>
  <si>
    <t>Telstra Feb - Mar Nastya</t>
  </si>
  <si>
    <t>Sushi x 2</t>
  </si>
  <si>
    <t>Avocado, corn and toffu</t>
  </si>
  <si>
    <t xml:space="preserve">Spongues, butter and </t>
  </si>
  <si>
    <t>Vitamins for Nastya</t>
  </si>
  <si>
    <t>Gasoline checking houses</t>
  </si>
  <si>
    <t>Bad gatito</t>
  </si>
  <si>
    <t>Church bad gatito</t>
  </si>
  <si>
    <t>Coles plus market stuff</t>
  </si>
  <si>
    <t>food saturday</t>
  </si>
  <si>
    <t>Gym 3 rd payment</t>
  </si>
  <si>
    <t>Drinks with Mery</t>
  </si>
  <si>
    <t>Chicken, shaving thing, girls staff</t>
  </si>
  <si>
    <t xml:space="preserve">Mince meat and flan AMEX </t>
  </si>
  <si>
    <t>Bread, chicken and pumpkin</t>
  </si>
  <si>
    <t>GUHealth April - May</t>
  </si>
  <si>
    <t>Chicken, bacon &amp; tacos AMEX ApplePay</t>
  </si>
  <si>
    <t>Beers with ashley AMEX AP</t>
  </si>
  <si>
    <t>Sausages with Ashley</t>
  </si>
  <si>
    <t>Registration 2016 - 2017</t>
  </si>
  <si>
    <t>Tickets US</t>
  </si>
  <si>
    <t>Dentist Ana</t>
  </si>
  <si>
    <t>MyKi to go to Ashley</t>
  </si>
  <si>
    <t>Parking for Azure Bootcamp</t>
  </si>
  <si>
    <t>Corn &amp; toffu</t>
  </si>
  <si>
    <t>Sauce</t>
  </si>
  <si>
    <t>Greenbrook pizza</t>
  </si>
  <si>
    <t>nuts, vegetables, friuts and donut</t>
  </si>
  <si>
    <t>Grapes, wraps, shrimps and deodorants</t>
  </si>
  <si>
    <t xml:space="preserve">Cabagge </t>
  </si>
  <si>
    <t xml:space="preserve">Chicken, fries and jam </t>
  </si>
  <si>
    <t xml:space="preserve">Cheese </t>
  </si>
  <si>
    <t>Rent April - May</t>
  </si>
  <si>
    <t>Flan, tacos and soap to clean dishes</t>
  </si>
  <si>
    <t>Gym</t>
  </si>
  <si>
    <t>Roses, pizza and vegetables</t>
  </si>
  <si>
    <t>Myki Dinner with CM</t>
  </si>
  <si>
    <t>Oscar's bucks</t>
  </si>
  <si>
    <t>Beers with oscar at karts</t>
  </si>
  <si>
    <t>Beers with nigel kittens</t>
  </si>
  <si>
    <t>Apricot, mushrooms and carrots</t>
  </si>
  <si>
    <t>Domingo de ramos</t>
  </si>
  <si>
    <t>Gas March - April</t>
  </si>
  <si>
    <t>Tickets to russia baby</t>
  </si>
  <si>
    <t>toffu, Flan and milk</t>
  </si>
  <si>
    <t>Teeth nastya</t>
  </si>
  <si>
    <t>Sour cream</t>
  </si>
  <si>
    <t>Restaurant</t>
  </si>
  <si>
    <t>Nuts</t>
  </si>
  <si>
    <t>Netflix April - May</t>
  </si>
  <si>
    <t>Candle</t>
  </si>
  <si>
    <t>Buck's Oscar</t>
  </si>
  <si>
    <t>Driving lesson</t>
  </si>
  <si>
    <t>Socks, chicken, chorizo, coke, corn &amp; peas, papitas</t>
  </si>
  <si>
    <t>Cheese, Flour, Croissants, buttermilk</t>
  </si>
  <si>
    <t>Mother's day</t>
  </si>
  <si>
    <t>Anniversary flowers</t>
  </si>
  <si>
    <t>MyKi nastya may-jun</t>
  </si>
  <si>
    <t>Driving test nastya</t>
  </si>
  <si>
    <t>Bread and yogurt</t>
  </si>
  <si>
    <t>Socks and chicken</t>
  </si>
  <si>
    <t>Closure contract</t>
  </si>
  <si>
    <t>Gasoline visiting houses</t>
  </si>
  <si>
    <t>vegetables</t>
  </si>
  <si>
    <t>Mobile Juan Mar - April</t>
  </si>
  <si>
    <t xml:space="preserve">Mobile nastya Mar Apr </t>
  </si>
  <si>
    <t>Coriander</t>
  </si>
  <si>
    <t>Fish and seafood marinara</t>
  </si>
  <si>
    <t>Butter milk, cottage cheese, sugar and cook paper</t>
  </si>
  <si>
    <t>Things for nastya</t>
  </si>
  <si>
    <t>Onions and frozen corn and peas</t>
  </si>
  <si>
    <t>Eureka tickets</t>
  </si>
  <si>
    <t>Sushi night</t>
  </si>
  <si>
    <t>Bulb, cheese, yogurt</t>
  </si>
  <si>
    <t>Bulb, fish, chick, chips, milk</t>
  </si>
  <si>
    <t>Card and chips</t>
  </si>
  <si>
    <t>Burget Lunch</t>
  </si>
  <si>
    <t>Oats, pees, butter milk and avocado</t>
  </si>
  <si>
    <t>Oscar's gift</t>
  </si>
  <si>
    <t>Nachos, bread and sea marinara</t>
  </si>
  <si>
    <t>Pants Juan</t>
  </si>
  <si>
    <t>Umbrella</t>
  </si>
  <si>
    <t>Birthday Present Nastya</t>
  </si>
  <si>
    <t>Flowers</t>
  </si>
  <si>
    <t>Cake party</t>
  </si>
  <si>
    <t>Birthday Dinner</t>
  </si>
  <si>
    <t>Birthday IceCream</t>
  </si>
  <si>
    <t>Rent May June</t>
  </si>
  <si>
    <t>Coffees</t>
  </si>
  <si>
    <t>Marinara, chicken, chorizo and salmon</t>
  </si>
  <si>
    <t xml:space="preserve">Candles </t>
  </si>
  <si>
    <t>Meat and vegetables</t>
  </si>
  <si>
    <t>Water and butter milk</t>
  </si>
  <si>
    <t>Cheesecake and bread</t>
  </si>
  <si>
    <t>Hot chocolate</t>
  </si>
  <si>
    <t>Netflix May - June</t>
  </si>
  <si>
    <t>Pretzels, green beans, chicken</t>
  </si>
  <si>
    <t>Coffee infrastructure</t>
  </si>
  <si>
    <t>Fruits, wraps and kleenex</t>
  </si>
  <si>
    <t>PitaPit lunch</t>
  </si>
  <si>
    <t>Airport seniorita Mery</t>
  </si>
  <si>
    <t>Coffee coles</t>
  </si>
  <si>
    <t xml:space="preserve">Yogurt, milk </t>
  </si>
  <si>
    <t xml:space="preserve">Chicken, cheese </t>
  </si>
  <si>
    <t>Hot Chocolate</t>
  </si>
  <si>
    <t>Lesson + exam</t>
  </si>
  <si>
    <t>License 3 years</t>
  </si>
  <si>
    <t>Celebration dinner</t>
  </si>
  <si>
    <t>Fries after beers</t>
  </si>
  <si>
    <t>Things for week</t>
  </si>
  <si>
    <t>Rug for second room</t>
  </si>
  <si>
    <t>salt and things for mexican night</t>
  </si>
  <si>
    <t>Beers next to coles with receipt</t>
  </si>
  <si>
    <t>Chicken and paper towels</t>
  </si>
  <si>
    <t>FIsh, bacon and doritos</t>
  </si>
  <si>
    <t>USB stick for nastya</t>
  </si>
  <si>
    <t>Butter milk</t>
  </si>
  <si>
    <t>Chemist pills for vomiting</t>
  </si>
  <si>
    <t>Uber to hospital</t>
  </si>
  <si>
    <t>VCE exam thingy</t>
  </si>
  <si>
    <t>Chicken, bread and onions</t>
  </si>
  <si>
    <t>Stupid parking</t>
  </si>
  <si>
    <t>Hot chocolate and eggs</t>
  </si>
  <si>
    <t>Coffee s</t>
  </si>
  <si>
    <t>Sushi</t>
  </si>
  <si>
    <t>Energy</t>
  </si>
  <si>
    <t>Ham, bread and turkey</t>
  </si>
  <si>
    <t>Food nastya, flan, prawns and fries</t>
  </si>
  <si>
    <t>Something nastya</t>
  </si>
  <si>
    <t>Insurance 2016-2017 no road assistance</t>
  </si>
  <si>
    <t>Clothes</t>
  </si>
  <si>
    <t>Gasoline essedon buying things</t>
  </si>
  <si>
    <t>rice</t>
  </si>
  <si>
    <t>bread, turkey, sausage + coke</t>
  </si>
  <si>
    <t>Insurance 2016-2017 Roadside Assistance</t>
  </si>
  <si>
    <t>Chicken and shrimps AMEX</t>
  </si>
  <si>
    <t>Mobile Pais june</t>
  </si>
  <si>
    <t>Chorizo, chicken, packet, cheese, flan</t>
  </si>
  <si>
    <t>Mobile June</t>
  </si>
  <si>
    <t>Gyozas, snikers, toilet paper, cheese, fries, salt</t>
  </si>
  <si>
    <t>Hair thing and 3 x mouth kit</t>
  </si>
  <si>
    <t>beers, uber, myki, grill d</t>
  </si>
  <si>
    <t>Pizza, burger, cokes</t>
  </si>
  <si>
    <t>Insurance</t>
  </si>
  <si>
    <t>YVW after credit account 80</t>
  </si>
  <si>
    <t>Bein Sports June - July</t>
  </si>
  <si>
    <t>Pizza with coke</t>
  </si>
  <si>
    <t>Dia del padre y cumpleanios</t>
  </si>
  <si>
    <t>Flowers for raccoon</t>
  </si>
  <si>
    <t>Coke, chicken, ham, yogurt, garlic, cheese</t>
  </si>
  <si>
    <t>packets, nerds, wraps, cheese</t>
  </si>
  <si>
    <t>Cheese and cheese</t>
  </si>
  <si>
    <t>Vegetables and meat and donut</t>
  </si>
  <si>
    <t>Rent June - July</t>
  </si>
  <si>
    <t>Carrots, honey and lemosn</t>
  </si>
  <si>
    <t>honey</t>
  </si>
  <si>
    <t xml:space="preserve">Dietician </t>
  </si>
  <si>
    <t>Torta for father</t>
  </si>
  <si>
    <t>Gas May - June</t>
  </si>
  <si>
    <t>Medicine for women witn babies</t>
  </si>
  <si>
    <t>Tickets to gadget expo</t>
  </si>
  <si>
    <t>Parking plac for expo</t>
  </si>
  <si>
    <t>400 Gradi lunch</t>
  </si>
  <si>
    <t>Chicken, fish, meat yogurt</t>
  </si>
  <si>
    <t>R M Williams Trevor's boots</t>
  </si>
  <si>
    <t>Candles and donation</t>
  </si>
  <si>
    <t>donut</t>
  </si>
  <si>
    <t>Sparkling water</t>
  </si>
  <si>
    <t>Vitamins</t>
  </si>
  <si>
    <t>Netflix June - July</t>
  </si>
  <si>
    <t>Internet June - July</t>
  </si>
  <si>
    <t>milk, yogurt, coockies</t>
  </si>
  <si>
    <t>Fixing jacket and loundry for suit jacket</t>
  </si>
  <si>
    <t xml:space="preserve">Bananas, celery, cabage, donut, apples, </t>
  </si>
  <si>
    <t>Cinema</t>
  </si>
  <si>
    <t>Batteries and diary</t>
  </si>
  <si>
    <t>Girls stuff, toffu, cheese, honey and avocado</t>
  </si>
  <si>
    <t>Laundry staff, fish, peas</t>
  </si>
  <si>
    <t>Sticky roll</t>
  </si>
  <si>
    <t>Chicken ribs and sushi</t>
  </si>
  <si>
    <t>Hair brush</t>
  </si>
  <si>
    <t xml:space="preserve">Electricity </t>
  </si>
  <si>
    <t>Mobile Gatito and Raccoon</t>
  </si>
  <si>
    <t>Mineral water, flour</t>
  </si>
  <si>
    <t>Cheese, bread and yogurt</t>
  </si>
  <si>
    <t>Chorizo</t>
  </si>
  <si>
    <t>Cheese and wraps</t>
  </si>
  <si>
    <t>Gift for Mery</t>
  </si>
  <si>
    <t>Sound box, ice cream, carrots and cheese</t>
  </si>
  <si>
    <t>Mery's BBQ</t>
  </si>
  <si>
    <t>Horrible horrible donut</t>
  </si>
  <si>
    <t xml:space="preserve">Carwash x2 and 1 vacuum </t>
  </si>
  <si>
    <t>Church sunday nastya went alone :o</t>
  </si>
  <si>
    <t>Private insurance July</t>
  </si>
  <si>
    <t>Tea doritos pasta sause</t>
  </si>
  <si>
    <t>Pringles and coockies</t>
  </si>
  <si>
    <t>Puddin</t>
  </si>
  <si>
    <t>Itunes exam thingy</t>
  </si>
  <si>
    <t>Salads ash</t>
  </si>
  <si>
    <t xml:space="preserve">Fireball ash and rusky standard </t>
  </si>
  <si>
    <t>Beers for ashley and home</t>
  </si>
  <si>
    <t>Corn</t>
  </si>
  <si>
    <t>Souveniers and lunch</t>
  </si>
  <si>
    <t>Tim tams chocolates</t>
  </si>
  <si>
    <t>Pants and sweater</t>
  </si>
  <si>
    <t>Wine for mark and brian AMEX</t>
  </si>
  <si>
    <t>Gasoline 103.9</t>
  </si>
  <si>
    <t>Bein Sports july - august</t>
  </si>
  <si>
    <t>Cheese and ice cream</t>
  </si>
  <si>
    <t>Parking for exam</t>
  </si>
  <si>
    <t>Electricity August</t>
  </si>
  <si>
    <t xml:space="preserve">Yogurt and oat meal </t>
  </si>
  <si>
    <t>Vegetables and chicken and lemon</t>
  </si>
  <si>
    <t>Vacations in US</t>
  </si>
  <si>
    <t>Sirup, ham, apples, toffu and eggs</t>
  </si>
  <si>
    <t>Veggies</t>
  </si>
  <si>
    <t>Poo tea :D</t>
  </si>
  <si>
    <t>mobiles</t>
  </si>
  <si>
    <t>Myki Aug - Sept</t>
  </si>
  <si>
    <t>Prawns, milk, chorizo, chicken</t>
  </si>
  <si>
    <t>Chicken, doritos, cheese, yogurt</t>
  </si>
  <si>
    <t>x2 Tooth brush</t>
  </si>
  <si>
    <t>Eggs and Nuts</t>
  </si>
  <si>
    <t>cheese, sushi and Meet</t>
  </si>
  <si>
    <t>Breakfast</t>
  </si>
  <si>
    <t>Peanuts, cheese, strawberries and yogurt</t>
  </si>
  <si>
    <t>Flour, mushrooms, cheese and sparkling water</t>
  </si>
  <si>
    <t>Flowers for mama</t>
  </si>
  <si>
    <t>GU Health August - September</t>
  </si>
  <si>
    <t>Rent Aug - Sept</t>
  </si>
  <si>
    <t>something plus 2.62 from international transaction</t>
  </si>
  <si>
    <t>Cake for mama's birthday</t>
  </si>
  <si>
    <t>Something else</t>
  </si>
  <si>
    <t>Dentist appointment</t>
  </si>
  <si>
    <t>Beers poker</t>
  </si>
  <si>
    <t>Cheese, stuff</t>
  </si>
  <si>
    <t>Sause, toilet paper, cheese</t>
  </si>
  <si>
    <t>Prawns, chicken and coke</t>
  </si>
  <si>
    <t>Gasoline 102.5</t>
  </si>
  <si>
    <t>Avocado and cheese</t>
  </si>
  <si>
    <t>Vegetables &amp; beans</t>
  </si>
  <si>
    <t>Church for gatito job</t>
  </si>
  <si>
    <t xml:space="preserve">Train + Uber </t>
  </si>
  <si>
    <t>Netflix August - September</t>
  </si>
  <si>
    <t>60K Service</t>
  </si>
  <si>
    <t>Tea</t>
  </si>
  <si>
    <t>Brocolli and water</t>
  </si>
  <si>
    <t>Cheese, doritos and chorizo</t>
  </si>
  <si>
    <t>Whiskey big anesthetic</t>
  </si>
  <si>
    <t>Coffee and sushi</t>
  </si>
  <si>
    <t>Cheese &amp; wraps</t>
  </si>
  <si>
    <t>Reject shop: Plastic wrap, batteries and peanuts</t>
  </si>
  <si>
    <t>Cheese &amp; flan</t>
  </si>
  <si>
    <t>Tomato sause</t>
  </si>
  <si>
    <t>Pop Corn</t>
  </si>
  <si>
    <t>Cosmetics</t>
  </si>
  <si>
    <t>Ladies things and flour</t>
  </si>
  <si>
    <t>Garlic salt, pizza thing, garbage food</t>
  </si>
  <si>
    <t>Oat meal</t>
  </si>
  <si>
    <t>Lipstick</t>
  </si>
  <si>
    <t xml:space="preserve">Toilet paper, meat, chicken, coco milk, </t>
  </si>
  <si>
    <t>Strawberries</t>
  </si>
  <si>
    <t>Water and Cheese</t>
  </si>
  <si>
    <t>Whisky Juan</t>
  </si>
  <si>
    <t>RESIGNED !</t>
  </si>
  <si>
    <t>August - September</t>
  </si>
  <si>
    <t>Ben Tsang Accountant</t>
  </si>
  <si>
    <t>Taxes 2015-2016</t>
  </si>
  <si>
    <t>Doritos, chicken, yogurt</t>
  </si>
  <si>
    <t>Hotel for Papa and Mama</t>
  </si>
  <si>
    <t>Pizza cheese and corn</t>
  </si>
  <si>
    <t>Mama and Papa anniversary</t>
  </si>
  <si>
    <t xml:space="preserve">Prawns and ice cream </t>
  </si>
  <si>
    <t>Popcorn bowl</t>
  </si>
  <si>
    <t>Cheaps and popcorn</t>
  </si>
  <si>
    <t>Yogurt and Twix</t>
  </si>
  <si>
    <t>Strawberries and water</t>
  </si>
  <si>
    <t>Bacon and Chicken</t>
  </si>
  <si>
    <t>Meat and fries</t>
  </si>
  <si>
    <t>20 M</t>
  </si>
  <si>
    <t>Tolls mornington</t>
  </si>
  <si>
    <t>Telstra July - August</t>
  </si>
  <si>
    <t>Apple</t>
  </si>
  <si>
    <t>VCE subscription</t>
  </si>
  <si>
    <t>Chips healthy</t>
  </si>
  <si>
    <t xml:space="preserve">Doritos and Chicken </t>
  </si>
  <si>
    <t>Bacon, chorizo and chicken</t>
  </si>
  <si>
    <t>Dell</t>
  </si>
  <si>
    <t>Laptop for work</t>
  </si>
  <si>
    <t>Peanuts and ice cream</t>
  </si>
  <si>
    <t>Shredded cheese</t>
  </si>
  <si>
    <t>Roses with vegetables</t>
  </si>
  <si>
    <t>milk, yogurt and flour</t>
  </si>
  <si>
    <t>Cookies, Doritos and cheese</t>
  </si>
  <si>
    <t>Cheese shop next to vegetables in Epping</t>
  </si>
  <si>
    <t>Myki Nastya Sept - Oct</t>
  </si>
  <si>
    <t>Chips x3, chicken, strawberries, ice cream and wraps</t>
  </si>
  <si>
    <t>Tyres</t>
  </si>
  <si>
    <t>Nails kit</t>
  </si>
  <si>
    <t>Doritos, chips and cheese</t>
  </si>
  <si>
    <t>USB C port</t>
  </si>
  <si>
    <t>Myki for MCSE</t>
  </si>
  <si>
    <t>Bottle of water</t>
  </si>
  <si>
    <t>ice cream and milk</t>
  </si>
  <si>
    <t>Deodorants, shaving gel, fish</t>
  </si>
  <si>
    <t>Meat</t>
  </si>
  <si>
    <t>Yogurt and ice cream and jam</t>
  </si>
  <si>
    <t>Parking eureka</t>
  </si>
  <si>
    <t>Pork with coke</t>
  </si>
  <si>
    <t>Tickets Eureka box</t>
  </si>
  <si>
    <t>Suit gatito BHP</t>
  </si>
  <si>
    <t>Famiglia dinner celebration</t>
  </si>
  <si>
    <t>Chicken and oat meal</t>
  </si>
  <si>
    <t>Kebab and coke</t>
  </si>
  <si>
    <t>Chicken drumlets, wings and breast</t>
  </si>
  <si>
    <t>Advil and eye contact kit</t>
  </si>
  <si>
    <t>Sept - Oct</t>
  </si>
  <si>
    <t>Doritos, meat, cheese, yogurt</t>
  </si>
  <si>
    <t>Myki to come to the office</t>
  </si>
  <si>
    <t>Display iPhone Juan broke</t>
  </si>
  <si>
    <t>Pita Pit lunch</t>
  </si>
  <si>
    <t>Beer waiting for Angel</t>
  </si>
  <si>
    <t>Doritos, ice cream, fries, and peanuts</t>
  </si>
  <si>
    <t>Peanuts and sparkling water</t>
  </si>
  <si>
    <t>Cake and poison for crawling animals</t>
  </si>
  <si>
    <t>Parking to leave gatito</t>
  </si>
  <si>
    <t>Dinner Gatito new job</t>
  </si>
  <si>
    <t>Church sunday</t>
  </si>
  <si>
    <t>Gas September</t>
  </si>
  <si>
    <t>Update</t>
  </si>
  <si>
    <t>Shrimps, Wraps and cheese</t>
  </si>
  <si>
    <t>Yogurt, milk and straeberry jam</t>
  </si>
  <si>
    <t>Gasoline raccooncito</t>
  </si>
  <si>
    <t>The reject shop - candles, paper towels and napkins</t>
  </si>
  <si>
    <t>Cheese, sparagus and carrots, mineral water</t>
  </si>
  <si>
    <t>Thing for hair</t>
  </si>
  <si>
    <t>Telstra Juan</t>
  </si>
  <si>
    <t>Church angel</t>
  </si>
  <si>
    <t>Gyozas and Cheese</t>
  </si>
  <si>
    <t>Mail to embassy</t>
  </si>
  <si>
    <t>Super breakfast</t>
  </si>
  <si>
    <t>Yogurt, cheese</t>
  </si>
  <si>
    <t>Packet for gatito</t>
  </si>
  <si>
    <t>Cake</t>
  </si>
  <si>
    <t>Pizza Gatito</t>
  </si>
  <si>
    <t>something</t>
  </si>
  <si>
    <t>Soap, cheese and wraps</t>
  </si>
  <si>
    <t>Mobile Raccoon</t>
  </si>
  <si>
    <t>Health October</t>
  </si>
  <si>
    <t>Cheese, milk, yogurt and wraps</t>
  </si>
  <si>
    <t>Water, cottage cheese, girls things</t>
  </si>
  <si>
    <t>Yogurt, Cheese and coffee</t>
  </si>
  <si>
    <t>Church day</t>
  </si>
  <si>
    <t>Rent Oct - Nov</t>
  </si>
  <si>
    <t>Myky October - November</t>
  </si>
  <si>
    <t>Papa cake surprise</t>
  </si>
  <si>
    <t>Gas october</t>
  </si>
  <si>
    <t>Qantas</t>
  </si>
  <si>
    <t>Raccoon to brisbane</t>
  </si>
  <si>
    <t>Shrimps, cheese</t>
  </si>
  <si>
    <t>Jam and cream</t>
  </si>
  <si>
    <t>Yogurt and flour</t>
  </si>
  <si>
    <t>Netflix October - November</t>
  </si>
  <si>
    <t xml:space="preserve">Cheese, mushrooms and sparragus </t>
  </si>
  <si>
    <t>Shaving cream and deodorants</t>
  </si>
  <si>
    <t>Cheese wife</t>
  </si>
  <si>
    <t>Internet October</t>
  </si>
  <si>
    <t>Telstra Gatito</t>
  </si>
  <si>
    <t>Wraps and ice cream</t>
  </si>
  <si>
    <t>Gatito's birthday</t>
  </si>
  <si>
    <t>Gyozas</t>
  </si>
  <si>
    <t>Yogurt, ice cream, fish and eggs</t>
  </si>
  <si>
    <t>Cheese, ear pods, and water</t>
  </si>
  <si>
    <t>Symphony</t>
  </si>
  <si>
    <t>Ticket to gatito :D</t>
  </si>
  <si>
    <t>Phone Raccoon</t>
  </si>
  <si>
    <t>Vegetables and cheese</t>
  </si>
  <si>
    <t>Yogurt, jam and something else</t>
  </si>
  <si>
    <t>Cheese and sushi</t>
  </si>
  <si>
    <t>Gu Health November - December</t>
  </si>
  <si>
    <t>BBQ!!!!!!! Weber</t>
  </si>
  <si>
    <t>Ice cream and peas</t>
  </si>
  <si>
    <t>Yogurt and Cheese and milk</t>
  </si>
  <si>
    <t>Myki November - Russia</t>
  </si>
  <si>
    <t>November - December</t>
  </si>
  <si>
    <t>Cheese and yogurt</t>
  </si>
  <si>
    <t>Girl things, water, cottage cheese and flour</t>
  </si>
  <si>
    <t>Mobile gatito after adjustment</t>
  </si>
  <si>
    <t>Turkey</t>
  </si>
  <si>
    <t>jam, Cheese and yogurt</t>
  </si>
  <si>
    <t>Beers after party</t>
  </si>
  <si>
    <t>Milk, meat</t>
  </si>
  <si>
    <t>Visit CBD with JP</t>
  </si>
  <si>
    <t>Gas pipe, charge pipe and fat absorber</t>
  </si>
  <si>
    <t>Salad, banana and yogurt</t>
  </si>
  <si>
    <t>Tim tams, oreo, twixt, hat and pringles</t>
  </si>
  <si>
    <t>Butter, fries and cheese</t>
  </si>
  <si>
    <t>Spray butter and sparkling water</t>
  </si>
  <si>
    <t>Christmas stuff and food</t>
  </si>
  <si>
    <t>Stuff for bbq</t>
  </si>
  <si>
    <t>Christmas Tree!!!</t>
  </si>
  <si>
    <t>The Reject Shop</t>
  </si>
  <si>
    <t>Xmas things</t>
  </si>
  <si>
    <t>Prepaid medicine</t>
  </si>
  <si>
    <t>Telstra raccoon december</t>
  </si>
  <si>
    <t>Sushi + bbq chicken</t>
  </si>
  <si>
    <t>Wraps and toilet paper</t>
  </si>
  <si>
    <t>Tiny manger</t>
  </si>
  <si>
    <t>Tree decorations</t>
  </si>
  <si>
    <t>Papas gift</t>
  </si>
  <si>
    <t xml:space="preserve">Angel with hanggers </t>
  </si>
  <si>
    <t>Gifts for babies</t>
  </si>
  <si>
    <t>BBQ cover</t>
  </si>
  <si>
    <t>Xmas stuff</t>
  </si>
  <si>
    <t>Watch Katya</t>
  </si>
  <si>
    <t>Water, candies, yogurt and</t>
  </si>
  <si>
    <t>Broom and bulb</t>
  </si>
  <si>
    <t>Coffee and croissant before cine</t>
  </si>
  <si>
    <t>Earpods for Anton</t>
  </si>
  <si>
    <t>Gifts for russian babies</t>
  </si>
  <si>
    <t>Supert cake with sugar coffee</t>
  </si>
  <si>
    <t>Cottage cheese, cloths and salad</t>
  </si>
  <si>
    <t>Rent Decemeber - January</t>
  </si>
  <si>
    <t>Cheese, turkey stuff and diritos</t>
  </si>
  <si>
    <t>M&amp;Ms gift for a girl</t>
  </si>
  <si>
    <t>Snacks</t>
  </si>
  <si>
    <t>Ice Cream</t>
  </si>
  <si>
    <t>Christmas stuff</t>
  </si>
  <si>
    <t>Mango and christmas stuff</t>
  </si>
  <si>
    <t>GUHealth January</t>
  </si>
  <si>
    <t>Russia Party Baby!!!</t>
  </si>
  <si>
    <t>Fruits, vegetables and chicken</t>
  </si>
  <si>
    <t>Ham</t>
  </si>
  <si>
    <t>vegetables and fruits</t>
  </si>
  <si>
    <t>Toffu and joice</t>
  </si>
  <si>
    <t>Myki Raccoon and gatito Jan - Feb</t>
  </si>
  <si>
    <t>Food and tupper</t>
  </si>
  <si>
    <t>Water, bleach, onions</t>
  </si>
  <si>
    <t>Girl stuff</t>
  </si>
  <si>
    <t>Rent Jan - Feb</t>
  </si>
  <si>
    <t>Lemon and waterlemon</t>
  </si>
  <si>
    <t>Gas bill</t>
  </si>
  <si>
    <t>Yoga matress</t>
  </si>
  <si>
    <t>Cheese, mosquito killers, pees</t>
  </si>
  <si>
    <t>Sushi and cheese</t>
  </si>
  <si>
    <t>Veggies, steak, flowers</t>
  </si>
  <si>
    <t>Desk &amp; folders</t>
  </si>
  <si>
    <t>House staff</t>
  </si>
  <si>
    <t>Half tank</t>
  </si>
  <si>
    <t>Candles and water bottle</t>
  </si>
  <si>
    <t>Watermelon and meat</t>
  </si>
  <si>
    <t>HDMI Cable and organizer</t>
  </si>
  <si>
    <t>desk chair</t>
  </si>
  <si>
    <t>Dumplings, melon, softener, sponges</t>
  </si>
  <si>
    <t>juice and paper towels</t>
  </si>
  <si>
    <t>Netflix Jan-Feb</t>
  </si>
  <si>
    <t>Nike Band</t>
  </si>
  <si>
    <t>melon, watermelon, crisps, yogurt</t>
  </si>
  <si>
    <t>Cheese, corn</t>
  </si>
  <si>
    <t>Australian day beers</t>
  </si>
  <si>
    <t>Bananas</t>
  </si>
  <si>
    <t>Bread, avocado, mushrooms</t>
  </si>
  <si>
    <t>Celebrating dinner first salary and ours day</t>
  </si>
  <si>
    <t>Juice and watermelon</t>
  </si>
  <si>
    <t>Gasoline house day</t>
  </si>
  <si>
    <t>Chicken and cheese</t>
  </si>
  <si>
    <t>lunch</t>
  </si>
  <si>
    <t>Heartland</t>
  </si>
  <si>
    <t>Deposit to separate land</t>
  </si>
  <si>
    <t>Eight Homes</t>
  </si>
  <si>
    <t>Deposit price breakdown</t>
  </si>
  <si>
    <t>Nandos lunch</t>
  </si>
  <si>
    <t>Chicken, tooth paste, ham, yoghurt</t>
  </si>
  <si>
    <t>Gasoline first house visit</t>
  </si>
  <si>
    <t>Lunch nastya abi</t>
  </si>
  <si>
    <t>Doritos, yogurt, pasta souce, etc</t>
  </si>
  <si>
    <t>Coriander and something</t>
  </si>
  <si>
    <t>Beers with john</t>
  </si>
  <si>
    <t>Musly, tooth paste and grapes</t>
  </si>
  <si>
    <t>peanuts and limes</t>
  </si>
  <si>
    <t>Cheese, girl stuff and mineral water</t>
  </si>
  <si>
    <t>First deposit for land</t>
  </si>
  <si>
    <t>Dinner ribs for 1st land payment</t>
  </si>
  <si>
    <t>Wash car</t>
  </si>
  <si>
    <t>Fruits - vegetales</t>
  </si>
  <si>
    <t>Seconds payment home</t>
  </si>
  <si>
    <t>Telstra Juan Feb</t>
  </si>
  <si>
    <t>ice cream, chicken, yogurt, cheese, ham and mineral water</t>
  </si>
  <si>
    <t>Cheese and coffee</t>
  </si>
  <si>
    <t>Peanuts and eggs</t>
  </si>
  <si>
    <t>gasoline</t>
  </si>
  <si>
    <t>Beers for ashley's bbq</t>
  </si>
  <si>
    <t>Beer with John</t>
  </si>
  <si>
    <t>Chicken and yogurt</t>
  </si>
  <si>
    <t>Watermelon, wraps, mineral water and carrots</t>
  </si>
  <si>
    <t>Lunch &amp; breakfast out</t>
  </si>
  <si>
    <t>Flan, chicken, grapes, cheese</t>
  </si>
  <si>
    <t>Valentines ribs and flower</t>
  </si>
  <si>
    <t>Melon, cereal and chicken</t>
  </si>
  <si>
    <t>Food for meeting with Don</t>
  </si>
  <si>
    <t>Deodorants</t>
  </si>
  <si>
    <t>Cheese and capcicum</t>
  </si>
  <si>
    <t>Change woolworths with coles, baskets for fajitas</t>
  </si>
  <si>
    <t>Beers and lunch on Friday</t>
  </si>
  <si>
    <t>Chicken, cheese, doritos and patte</t>
  </si>
  <si>
    <t>Watermelon and melon</t>
  </si>
  <si>
    <t>Ticket brazil argentina</t>
  </si>
  <si>
    <t>Rent February</t>
  </si>
  <si>
    <t>Cheese, chicken, milk</t>
  </si>
  <si>
    <t>MyKi Juan and Nastya</t>
  </si>
  <si>
    <t>Chicken, ice cream, cheese x2 , packet, soap, tomatoes and celery</t>
  </si>
  <si>
    <t>Telstra January</t>
  </si>
  <si>
    <t>Ham, cheese, mince meat and grapes</t>
  </si>
  <si>
    <t>Lunch Nastyajajaja</t>
  </si>
  <si>
    <t>Mex basket, melon, chorizo, cheese x2</t>
  </si>
  <si>
    <t>Aguila los jueves</t>
  </si>
  <si>
    <t>Melon, watermelon and spinash</t>
  </si>
  <si>
    <t>Netflix feb</t>
  </si>
  <si>
    <t>JB Hi-Fi</t>
  </si>
  <si>
    <t>Notepad</t>
  </si>
  <si>
    <t>Lunch with DevOps</t>
  </si>
  <si>
    <t>Butter</t>
  </si>
  <si>
    <t>Second deposit</t>
  </si>
  <si>
    <t>Pizza dought, mushrooms, watermelon, tomato sause</t>
  </si>
  <si>
    <t>Chicken, mineral water, watermelon</t>
  </si>
  <si>
    <t>Dry fruits, chips, peanuts</t>
  </si>
  <si>
    <t>Auspost to sergeants</t>
  </si>
  <si>
    <t>Gasoline before car service</t>
  </si>
  <si>
    <t>Service 70000 kms</t>
  </si>
  <si>
    <t>Mobile Juan Feb</t>
  </si>
  <si>
    <t>Freddy drinks and lunch</t>
  </si>
  <si>
    <t>X2 tires with warranty</t>
  </si>
  <si>
    <t>Coke and Chips</t>
  </si>
  <si>
    <t>Direct Vision Woman's day gift</t>
  </si>
  <si>
    <t>Grapes, watermelon, chicken x2, bacon, olive spread</t>
  </si>
  <si>
    <t>Lentils, buckwheat, tomato, and more veggies</t>
  </si>
  <si>
    <t>Corn, lentiles, toffu and dates</t>
  </si>
  <si>
    <t>Mouse</t>
  </si>
  <si>
    <t xml:space="preserve">Bread, ice cream </t>
  </si>
  <si>
    <t>Papitas, nivea and juice</t>
  </si>
  <si>
    <t>Lunch with David</t>
  </si>
  <si>
    <t>Telstra raccoon</t>
  </si>
  <si>
    <t>Papitas</t>
  </si>
  <si>
    <t>Wraps and melon</t>
  </si>
  <si>
    <t>Lunch with Blake and Mike</t>
  </si>
  <si>
    <t>Broken MyKi</t>
  </si>
  <si>
    <t>Tyre with puncture</t>
  </si>
  <si>
    <t>Muffins</t>
  </si>
  <si>
    <t>Mushrooms, chikend and doritos</t>
  </si>
  <si>
    <t xml:space="preserve">Grapes, musli, water, corn and </t>
  </si>
  <si>
    <t>Candles and stuff</t>
  </si>
  <si>
    <t>Private insurance</t>
  </si>
  <si>
    <t>Lady's things and appricots</t>
  </si>
  <si>
    <t>Carrots</t>
  </si>
  <si>
    <t>Bread and things for cleaning bathroom</t>
  </si>
  <si>
    <t>MyKi error with 31 days</t>
  </si>
  <si>
    <t>bread</t>
  </si>
  <si>
    <t>Lunch with grads</t>
  </si>
  <si>
    <t>veggies</t>
  </si>
  <si>
    <t>Friday burritos</t>
  </si>
  <si>
    <t>Beers with colleages</t>
  </si>
  <si>
    <t>Beers for ash's barby</t>
  </si>
  <si>
    <t>Church cakes</t>
  </si>
  <si>
    <t>Chicken and wraps</t>
  </si>
  <si>
    <t>Toffu, ice cream and avocado</t>
  </si>
  <si>
    <t>Basa and ham</t>
  </si>
  <si>
    <t>Baskets, toothbrush, soap, toothpaste</t>
  </si>
  <si>
    <t>Sowmya farewell</t>
  </si>
  <si>
    <t>Taco Bill</t>
  </si>
  <si>
    <t>March netflix</t>
  </si>
  <si>
    <t>Doritos and peanuts</t>
  </si>
  <si>
    <t>Friday nachos</t>
  </si>
  <si>
    <t>Lunch raccoon</t>
  </si>
  <si>
    <t xml:space="preserve">Pies and candles </t>
  </si>
  <si>
    <t>Chicken, chorizo, bread and water</t>
  </si>
  <si>
    <t>Grapes and doritos</t>
  </si>
  <si>
    <t>Toffu, corn and kleenex</t>
  </si>
  <si>
    <t>Cabbage and spinash</t>
  </si>
  <si>
    <t>Myki angel</t>
  </si>
  <si>
    <t>Eye drops</t>
  </si>
  <si>
    <t>Train broke</t>
  </si>
  <si>
    <t>Chicken, grapes and tomatoes</t>
  </si>
  <si>
    <t>Farewell sowmya</t>
  </si>
  <si>
    <t>Doritos and grapes</t>
  </si>
  <si>
    <t>Avocado, grapes</t>
  </si>
  <si>
    <t>ice cream, sausages, chorizo, cheese, tomato sauce</t>
  </si>
  <si>
    <t>Church pies, candles, donations and form</t>
  </si>
  <si>
    <t>Veggies and fruits</t>
  </si>
  <si>
    <t xml:space="preserve">beers at firstchoice </t>
  </si>
  <si>
    <t>toilet paper, chicken and butter</t>
  </si>
  <si>
    <t>bear shoes</t>
  </si>
  <si>
    <t>Toffu and corn</t>
  </si>
  <si>
    <t>Chicken and packet</t>
  </si>
  <si>
    <t xml:space="preserve">bread and grapes </t>
  </si>
  <si>
    <t>fries</t>
  </si>
  <si>
    <t>Peanuts meetup</t>
  </si>
  <si>
    <t>Friday drinks with Office / Mery</t>
  </si>
  <si>
    <t>Flowers, coke, breakfast</t>
  </si>
  <si>
    <t>Basket</t>
  </si>
  <si>
    <t xml:space="preserve">Cheese, corn, mushrooms and </t>
  </si>
  <si>
    <t>Cash angel used</t>
  </si>
  <si>
    <t>Chicken and fish</t>
  </si>
  <si>
    <t>Mobile raccoon</t>
  </si>
  <si>
    <t>Cheetos, grapes, gyozas, meat</t>
  </si>
  <si>
    <t>Milk, sour cream, baking paper, chorizo</t>
  </si>
  <si>
    <t>Gu Health</t>
  </si>
  <si>
    <t>Sour cream, flour and butter</t>
  </si>
  <si>
    <t xml:space="preserve">Chicken </t>
  </si>
  <si>
    <t>Doritos, eggs and twixt</t>
  </si>
  <si>
    <t>Eggs, color for eggs, grapes, doritos, vitamins</t>
  </si>
  <si>
    <t>Shirts and shorts</t>
  </si>
  <si>
    <t>Ice cream and avocado</t>
  </si>
  <si>
    <t>Salmon, yogurt, milk and bread</t>
  </si>
  <si>
    <t>torches and bulbs</t>
  </si>
  <si>
    <t>Sausage</t>
  </si>
  <si>
    <t>Massages raccoon and gatito</t>
  </si>
  <si>
    <t>Veggetables and fruits</t>
  </si>
  <si>
    <t xml:space="preserve">Corn and tuna </t>
  </si>
  <si>
    <t>Rent April</t>
  </si>
  <si>
    <t>Doritos and cheese and coke i owned jacob ($2)</t>
  </si>
  <si>
    <t>Registration 2017 - 2018 (Car)</t>
  </si>
  <si>
    <t>Parking for picking koko</t>
  </si>
  <si>
    <t>Ice Cream and cheese</t>
  </si>
  <si>
    <t>Gasoline to pick koko</t>
  </si>
  <si>
    <t>Sunday Koko arrived</t>
  </si>
  <si>
    <t>Lunch with koko</t>
  </si>
  <si>
    <t>Cheese, mince meet and pop corn</t>
  </si>
  <si>
    <t>Flowers raccoon</t>
  </si>
  <si>
    <t>Chicken and meat</t>
  </si>
  <si>
    <t>Pizza, cheese, yogurt, pringles, twix</t>
  </si>
  <si>
    <t>internet</t>
  </si>
  <si>
    <t>Ham and lemon</t>
  </si>
  <si>
    <t>Nachos Friday</t>
  </si>
  <si>
    <t>Pizza and napkings</t>
  </si>
  <si>
    <t>Cigarretes koko</t>
  </si>
  <si>
    <t xml:space="preserve">Chips </t>
  </si>
  <si>
    <t>Chicken, cheese and chips</t>
  </si>
  <si>
    <t>Canddles and bread</t>
  </si>
  <si>
    <t>MyKi may</t>
  </si>
  <si>
    <t>Girls stuff, ice cream, water and carrots</t>
  </si>
  <si>
    <t>Gift flight to raccoon</t>
  </si>
  <si>
    <t>Bassa</t>
  </si>
  <si>
    <t>Phone Juan</t>
  </si>
  <si>
    <t>Telstra Raccoon</t>
  </si>
  <si>
    <t>Beers kenneth farewell</t>
  </si>
  <si>
    <t>Beers and burrito 5 de mayo</t>
  </si>
  <si>
    <t>Apple watch gift</t>
  </si>
  <si>
    <t>Chips, ham, chicken and bread</t>
  </si>
  <si>
    <t>Cheeses, vegetables and things</t>
  </si>
  <si>
    <t>Chips at Schnitz</t>
  </si>
  <si>
    <t>Mothers day flowers</t>
  </si>
  <si>
    <t>Chicken and bassa</t>
  </si>
  <si>
    <t>Lunch without Larissa</t>
  </si>
  <si>
    <t>Dinner with raccoon</t>
  </si>
  <si>
    <t>Beers with Mery and Koko</t>
  </si>
  <si>
    <t>Fries with raccoon</t>
  </si>
  <si>
    <t>Greensborough pizza</t>
  </si>
  <si>
    <t>Champ's breakfast</t>
  </si>
  <si>
    <t>Uber drinks with Mery and Koko</t>
  </si>
  <si>
    <t>Ice cream and cheese</t>
  </si>
  <si>
    <t>Melbourne airport parking</t>
  </si>
  <si>
    <t>Beers and cake :)</t>
  </si>
  <si>
    <t>308203JB</t>
  </si>
  <si>
    <t>Road Assistance 2017</t>
  </si>
  <si>
    <t>Burrito with office coke</t>
  </si>
  <si>
    <t>mini pizza :'(</t>
  </si>
  <si>
    <t>Chips and coke</t>
  </si>
  <si>
    <t>Drinks with Mery and Koko</t>
  </si>
  <si>
    <t>Things for raccoon's arrival</t>
  </si>
  <si>
    <t>Chicken, pizza, deodorant, wraps, butter, yogurt</t>
  </si>
  <si>
    <t>Pasta, pasta sause, nachos, mushrooms, ice cream</t>
  </si>
  <si>
    <t>Gu health may</t>
  </si>
  <si>
    <t>Coffee and lunch</t>
  </si>
  <si>
    <t>Netflix may</t>
  </si>
  <si>
    <t>Kleenex, bread, pringles, oat meal</t>
  </si>
  <si>
    <t>Gatito's gift</t>
  </si>
  <si>
    <t>Lunch plus coffee</t>
  </si>
  <si>
    <t>Chips, crackers and grapes</t>
  </si>
  <si>
    <t>Chicken, packets, meat and basa</t>
  </si>
  <si>
    <t>Beer Budweiser</t>
  </si>
  <si>
    <t>Parking for aus post - PayStay</t>
  </si>
  <si>
    <t>Australia Post - Proof of identity</t>
  </si>
  <si>
    <t>Candles and pies</t>
  </si>
  <si>
    <t xml:space="preserve">Eggs, apples, grapes, milk, juice </t>
  </si>
  <si>
    <t xml:space="preserve">Gift for raccoon bday puzzle </t>
  </si>
  <si>
    <t>First toy</t>
  </si>
  <si>
    <t>Chemist</t>
  </si>
  <si>
    <t>Medicine vitamine d and tiroides</t>
  </si>
  <si>
    <t>Avocado, pringles and cereal</t>
  </si>
  <si>
    <t>Grapes, vermichelli, watermelon</t>
  </si>
  <si>
    <t>Chicken and avocado</t>
  </si>
  <si>
    <t>Gasoline after shrimpsito exam :)</t>
  </si>
  <si>
    <t>Convenceyer docs</t>
  </si>
  <si>
    <t>hot chocolate</t>
  </si>
  <si>
    <t>pizza</t>
  </si>
  <si>
    <t>Mobile juan May</t>
  </si>
  <si>
    <t>Pringles and spring water</t>
  </si>
  <si>
    <t>Chicken, prawns, juice, cereal, brocolli and watermelon</t>
  </si>
  <si>
    <t>Gasoline tarneit</t>
  </si>
  <si>
    <t>Dinner with ash and ruby</t>
  </si>
  <si>
    <t>Myki Gatito and raccoon</t>
  </si>
  <si>
    <t>Heater</t>
  </si>
  <si>
    <t>Food, veggies, church</t>
  </si>
  <si>
    <t>pringles</t>
  </si>
  <si>
    <t xml:space="preserve">Sausages, beans </t>
  </si>
  <si>
    <t>Pop corn, brocolly, onion, bread</t>
  </si>
  <si>
    <t>Chips, juice, yogurt</t>
  </si>
  <si>
    <t>Phone raccoon</t>
  </si>
  <si>
    <t>Ice Cream, gyozas, pringles, watermelon, twixt, peas, cucumbers, pies</t>
  </si>
  <si>
    <t>Coffee and croissant</t>
  </si>
  <si>
    <t>Thursday nachos</t>
  </si>
  <si>
    <t>Argentina Vs Brasil beers and chips</t>
  </si>
  <si>
    <t>Lunch angel</t>
  </si>
  <si>
    <t>Bathroom stuff</t>
  </si>
  <si>
    <t>Breakfast with Oscar</t>
  </si>
  <si>
    <t>Pizza raccoon</t>
  </si>
  <si>
    <t xml:space="preserve">Pumpking and </t>
  </si>
  <si>
    <t>HDMI switch</t>
  </si>
  <si>
    <t>Crap syrup and milk</t>
  </si>
  <si>
    <t>Gasoline point cook</t>
  </si>
  <si>
    <t>Napkings</t>
  </si>
  <si>
    <t>Lunch with chinese</t>
  </si>
  <si>
    <t>Sault and honey</t>
  </si>
  <si>
    <t>Dr Nicola Fitzgerald</t>
  </si>
  <si>
    <t>8-10 weeks appointment</t>
  </si>
  <si>
    <t>Spinash</t>
  </si>
  <si>
    <t>Corn and parmesan cheese</t>
  </si>
  <si>
    <t>Iron vitamins</t>
  </si>
  <si>
    <t>Chicken, mushrooms and vegetables</t>
  </si>
  <si>
    <t>Shrimps and doritos</t>
  </si>
  <si>
    <t>jam and cheese</t>
  </si>
  <si>
    <t>Salted, cucumbers, wraps and basa</t>
  </si>
  <si>
    <t>Fries gatito :(</t>
  </si>
  <si>
    <t>Chicken and Meat for bbq</t>
  </si>
  <si>
    <t>Watermelon, toothpaste, pasta</t>
  </si>
  <si>
    <t>Corn and milk</t>
  </si>
  <si>
    <t>Gatorade</t>
  </si>
  <si>
    <t>Pizza, salmon and oreo</t>
  </si>
  <si>
    <t>Rent June</t>
  </si>
  <si>
    <t>Twixt, colgate, gatorade, soap, fries</t>
  </si>
  <si>
    <t>Pizza, cucumbers, chips, cookies</t>
  </si>
  <si>
    <t>Cake for Padre's birthday!</t>
  </si>
  <si>
    <t>milk, pie and bread</t>
  </si>
  <si>
    <t>Chicken, juice and twixt</t>
  </si>
  <si>
    <t>Test</t>
  </si>
  <si>
    <t>Beers on friday and lunch</t>
  </si>
  <si>
    <t>Crepe</t>
  </si>
  <si>
    <t>Potato and melon</t>
  </si>
  <si>
    <t>Papitas gatito</t>
  </si>
  <si>
    <t>Ribs</t>
  </si>
  <si>
    <t>Gatorade and sardines</t>
  </si>
  <si>
    <t>Cookies, ladies stuff, bacon and glass for the bathroom</t>
  </si>
  <si>
    <t>Doritos, pies, bread, juice and cheese</t>
  </si>
  <si>
    <t>Glasses for padre</t>
  </si>
  <si>
    <t>pool</t>
  </si>
  <si>
    <t>Ice cream, chicken, eggs, flan and milk</t>
  </si>
  <si>
    <t>Chips, sausages and corn</t>
  </si>
  <si>
    <t>Fries + coke</t>
  </si>
  <si>
    <t>Happy ours day lunch</t>
  </si>
  <si>
    <t>popcorn, yogurt and cereal</t>
  </si>
  <si>
    <t>mop, water, milk, pies</t>
  </si>
  <si>
    <t>Chicken and sausages</t>
  </si>
  <si>
    <t>Mandarin, apples, capsicum, something else</t>
  </si>
  <si>
    <t>Ultrasound scan 12th week</t>
  </si>
  <si>
    <t>Nachos and coke friday</t>
  </si>
  <si>
    <t>Kinoa, toffu, tomatos and corn</t>
  </si>
  <si>
    <t>Raspberri Pi 3</t>
  </si>
  <si>
    <t>Melon and chicken</t>
  </si>
  <si>
    <t>Phone gatito</t>
  </si>
  <si>
    <t>Fries and cookies</t>
  </si>
  <si>
    <t>Chorizo and gatorade</t>
  </si>
  <si>
    <t>Lunch color appointment</t>
  </si>
  <si>
    <t>Burrito</t>
  </si>
  <si>
    <t>Shrimps</t>
  </si>
  <si>
    <t>Mery's Birthday</t>
  </si>
  <si>
    <t>Chicken and gatorade</t>
  </si>
  <si>
    <t>Mobile angel</t>
  </si>
  <si>
    <t>MyKi July</t>
  </si>
  <si>
    <t>Beer mery's birthday</t>
  </si>
  <si>
    <t>Gatorade, sausages, pop corn, fries and corn</t>
  </si>
  <si>
    <t>Lord of the fries fries</t>
  </si>
  <si>
    <t>burgers, chicken, tic tacs, bread chocolate</t>
  </si>
  <si>
    <t>Crackers, pies, peas</t>
  </si>
  <si>
    <t>Toffu and frozen berries</t>
  </si>
  <si>
    <t>AirPods angel</t>
  </si>
  <si>
    <t>Second super tata news</t>
  </si>
  <si>
    <t>Concert tickets</t>
  </si>
  <si>
    <t>Chicken and Salmon</t>
  </si>
  <si>
    <t>Tata thanks :)</t>
  </si>
  <si>
    <t>Pie</t>
  </si>
  <si>
    <t>Pringles, mango, something</t>
  </si>
  <si>
    <t>Soap, doritos, bread, cheese, cucumber</t>
  </si>
  <si>
    <t xml:space="preserve">Paper towels, twixt, tomato sauce, </t>
  </si>
  <si>
    <t>Some crackers and more stuff</t>
  </si>
  <si>
    <t>Cheese and mushrooms</t>
  </si>
  <si>
    <t>Coronas</t>
  </si>
  <si>
    <t>Gasoline glassdoor</t>
  </si>
  <si>
    <t>Fish and Chips</t>
  </si>
  <si>
    <t>Milk, ice cream, juice, cereal, condense milk and tuna</t>
  </si>
  <si>
    <t>crepe on friday</t>
  </si>
  <si>
    <t>Tommy pants</t>
  </si>
  <si>
    <t>Sweaters wife</t>
  </si>
  <si>
    <t>Sugar, flour, etc</t>
  </si>
  <si>
    <t>Penalty speed</t>
  </si>
  <si>
    <t xml:space="preserve">Oil, cookies, twixt x2, </t>
  </si>
  <si>
    <t>KFC horrible lunch</t>
  </si>
  <si>
    <t>Bread, cheese, juice</t>
  </si>
  <si>
    <t>Chicken, chips, watermelon</t>
  </si>
  <si>
    <t>Tolls</t>
  </si>
  <si>
    <t>Bread, oreo, ice cream</t>
  </si>
  <si>
    <t>Platains, arepas, yuca</t>
  </si>
  <si>
    <t>Tomatoes, strawberries and pasta</t>
  </si>
  <si>
    <t>The reject shop: window cleaner, glue and caddles</t>
  </si>
  <si>
    <t>The harvest: Melon and orange</t>
  </si>
  <si>
    <t>Pasta, chicken, capcicum, watermelon and milk</t>
  </si>
  <si>
    <t>Yogurt, cheese, bassa</t>
  </si>
  <si>
    <t>Chips, pink milk, onions and cereal</t>
  </si>
  <si>
    <t>Pizza, pringles, pink milk, napkins</t>
  </si>
  <si>
    <t>Coke + tuna</t>
  </si>
  <si>
    <t xml:space="preserve">Vodka + Beer + pork crackle </t>
  </si>
  <si>
    <t>Telstra juan</t>
  </si>
  <si>
    <t>Beers devops</t>
  </si>
  <si>
    <t>Pizza and pasta</t>
  </si>
  <si>
    <t>Butter and juice</t>
  </si>
  <si>
    <t>Pies, canddles and charity</t>
  </si>
  <si>
    <t>Napkins, chicken, pizza</t>
  </si>
  <si>
    <t>Oat mean and eggs</t>
  </si>
  <si>
    <t>Pizza, pringles, and meaaat and shampoo</t>
  </si>
  <si>
    <t>arequipe and tuna</t>
  </si>
  <si>
    <t>Beers can</t>
  </si>
  <si>
    <t>Doritos, cereal and water</t>
  </si>
  <si>
    <t>Nachos thursday</t>
  </si>
  <si>
    <t>Yogurt and honey</t>
  </si>
  <si>
    <t>Myki August</t>
  </si>
  <si>
    <t>Iron</t>
  </si>
  <si>
    <t>Comida colombiana</t>
  </si>
  <si>
    <t>Fake cottage cheese</t>
  </si>
  <si>
    <t>Dry fruits</t>
  </si>
  <si>
    <t>Broccoli and toothbrush</t>
  </si>
  <si>
    <t>Crackers, meat pies, deodorants and ice cream</t>
  </si>
  <si>
    <t>Ladies stuff + chips</t>
  </si>
  <si>
    <t>Water is back!</t>
  </si>
  <si>
    <t>Sausages, sour milk, joice, dumplings</t>
  </si>
  <si>
    <t>Watermelon</t>
  </si>
  <si>
    <t>Fries after app dynamics and coke</t>
  </si>
  <si>
    <t>Pizza, twixt, cake</t>
  </si>
  <si>
    <t>Parking hackaton</t>
  </si>
  <si>
    <t>Vietnames dinner</t>
  </si>
  <si>
    <t>Twixt, chips, leek, chilli, pees</t>
  </si>
  <si>
    <t xml:space="preserve">Juice, corn, cheese, </t>
  </si>
  <si>
    <t>Vacuum Robot</t>
  </si>
  <si>
    <t>Fries with beer</t>
  </si>
  <si>
    <t>Gas winter</t>
  </si>
  <si>
    <t xml:space="preserve">Pizza, gatorade, chips, ice cream, </t>
  </si>
  <si>
    <t>Bread and fries</t>
  </si>
  <si>
    <t>Shrimps, meat, watermelon and peanuts</t>
  </si>
  <si>
    <t>Ribs baby</t>
  </si>
  <si>
    <t>pies :D</t>
  </si>
  <si>
    <t>Cachews, juice, dry appricots, water</t>
  </si>
  <si>
    <t>Rice and ribs</t>
  </si>
  <si>
    <t>Lunch team angel</t>
  </si>
  <si>
    <t>Popcorn</t>
  </si>
  <si>
    <t>Pizza, coke and cheese</t>
  </si>
  <si>
    <t>Koko's birthday</t>
  </si>
  <si>
    <t>cottage cheese, sweet potato</t>
  </si>
  <si>
    <t>Ultrasound 21 weeks</t>
  </si>
  <si>
    <t>Cereal, milk, cheese and bacon</t>
  </si>
  <si>
    <t>Telstra gato</t>
  </si>
  <si>
    <t>Pizza, pies, chicken</t>
  </si>
  <si>
    <t>Nachos and beers</t>
  </si>
  <si>
    <t>Gozlem</t>
  </si>
  <si>
    <t>Usb, cheese, butter, sour cream, mineral water and gatorade</t>
  </si>
  <si>
    <t>a lot of things and perro</t>
  </si>
  <si>
    <t>Telstra Ana</t>
  </si>
  <si>
    <t>Shoes duck</t>
  </si>
  <si>
    <t>Burger</t>
  </si>
  <si>
    <t>Fruits and potatoes</t>
  </si>
  <si>
    <t>Soap, toilet liquid and mouth wash</t>
  </si>
  <si>
    <t>Juice, onion, walnuts</t>
  </si>
  <si>
    <t>Bread, tomato sauce and pop corn</t>
  </si>
  <si>
    <t>Pies and yogurt</t>
  </si>
  <si>
    <t>First quote Dr Nicola - include rebate</t>
  </si>
  <si>
    <t>Pizza, bread and soap</t>
  </si>
  <si>
    <t>iWatch band</t>
  </si>
  <si>
    <t>Gift for parents</t>
  </si>
  <si>
    <t>Friday's nachos</t>
  </si>
  <si>
    <t>ice cream</t>
  </si>
  <si>
    <t>Eggs, flour, chocolate and strawberries</t>
  </si>
  <si>
    <t>Gozleme</t>
  </si>
  <si>
    <t>Sheets and towels</t>
  </si>
  <si>
    <t>Meat and chicken</t>
  </si>
  <si>
    <t>Myki September</t>
  </si>
  <si>
    <t>Bocadillos, platano, arepa flour</t>
  </si>
  <si>
    <t>Juice, milk, oil, carrots, onion, popcorn, pasta and tomato</t>
  </si>
  <si>
    <t>Deodorants, cream and yogurt</t>
  </si>
  <si>
    <t>Tuna and corn</t>
  </si>
  <si>
    <t>Veggies for bbq</t>
  </si>
  <si>
    <t>Watermelon, chorizo and bacon</t>
  </si>
  <si>
    <t>Socks, pistachos, mineral water and cheese</t>
  </si>
  <si>
    <t>Thyroid pills</t>
  </si>
  <si>
    <t>Pram and Capsule</t>
  </si>
  <si>
    <t xml:space="preserve">Juice, water, cheese, tuna and lettuce </t>
  </si>
  <si>
    <t>Preston service 80K</t>
  </si>
  <si>
    <t xml:space="preserve">Nachos, cereal and </t>
  </si>
  <si>
    <t>ice cream and pies</t>
  </si>
  <si>
    <t>Schnitz fries</t>
  </si>
  <si>
    <t>Visa mama baby</t>
  </si>
  <si>
    <t>vpn</t>
  </si>
  <si>
    <t>ice and trays</t>
  </si>
  <si>
    <t>doritos and water</t>
  </si>
  <si>
    <t>vegetables bbq</t>
  </si>
  <si>
    <t>Chicken ribs bbq</t>
  </si>
  <si>
    <t>Borek</t>
  </si>
  <si>
    <t>Things to fix home :D</t>
  </si>
  <si>
    <t>Ice cream, cheese, sponges, blueberries and yogurt</t>
  </si>
  <si>
    <t>Telefono para madre</t>
  </si>
  <si>
    <t>Gatorade, pizza and juice</t>
  </si>
  <si>
    <t>Chicken, shrimps</t>
  </si>
  <si>
    <t>Church Tatalalo</t>
  </si>
  <si>
    <t>Doritos, pop corn x2, pies and pizza</t>
  </si>
  <si>
    <t>lady's stuff</t>
  </si>
  <si>
    <t>Juice, water, mandarines and sardines</t>
  </si>
  <si>
    <t>Whiskey</t>
  </si>
  <si>
    <t xml:space="preserve">Pizza, milk, cereal </t>
  </si>
  <si>
    <t>Things</t>
  </si>
  <si>
    <t>Gatorade for baby</t>
  </si>
  <si>
    <t>Parking surprise</t>
  </si>
  <si>
    <t>Extension</t>
  </si>
  <si>
    <t>Baby fare</t>
  </si>
  <si>
    <t>Bottles, crap trash, shower and babypack</t>
  </si>
  <si>
    <t>Party cake</t>
  </si>
  <si>
    <t>gatito happy bday</t>
  </si>
  <si>
    <t xml:space="preserve">Gatorade, chicken, water and </t>
  </si>
  <si>
    <t>Vitamin D</t>
  </si>
  <si>
    <t>Thing for teeth</t>
  </si>
  <si>
    <t>Nachos Colombia goes to the world cup</t>
  </si>
  <si>
    <t>Lunch with Aby</t>
  </si>
  <si>
    <t xml:space="preserve">Water, juice </t>
  </si>
  <si>
    <t>Tax return 2017</t>
  </si>
  <si>
    <t>Beers + nachos</t>
  </si>
  <si>
    <t>Guhealth</t>
  </si>
  <si>
    <t>Plate for bbq</t>
  </si>
  <si>
    <t>BBQ meat</t>
  </si>
  <si>
    <t>Gatorade bbq</t>
  </si>
  <si>
    <t>Air fryer</t>
  </si>
  <si>
    <t>Candles church</t>
  </si>
  <si>
    <t>Vegetbles</t>
  </si>
  <si>
    <t>Bluetooth car</t>
  </si>
  <si>
    <t>Training unity</t>
  </si>
  <si>
    <t xml:space="preserve">Ice cream, brocolli, eggs, cake, odor, servillets, chicken, etc </t>
  </si>
  <si>
    <t>Printer papa's birthday</t>
  </si>
  <si>
    <t>milk &amp; pizza</t>
  </si>
  <si>
    <t>gasoline cheap</t>
  </si>
  <si>
    <t>Ash invitation because of birthday</t>
  </si>
  <si>
    <t>Vodka</t>
  </si>
  <si>
    <t>Myki Ana and Juan</t>
  </si>
  <si>
    <t>pork ribs, chicken, milk, bread, water, chips, tissues, toilet cleaner</t>
  </si>
  <si>
    <t>Vodka x 2</t>
  </si>
  <si>
    <t>Ice cream certification</t>
  </si>
  <si>
    <t>October - November</t>
  </si>
  <si>
    <t>Christmas decorations</t>
  </si>
  <si>
    <t xml:space="preserve">Eye drops, iron pills </t>
  </si>
  <si>
    <t>Doritos and gatorade vaccine crying baby</t>
  </si>
  <si>
    <t>Pizza, yogurt and cereal</t>
  </si>
  <si>
    <t>Shoes, shirt and t-shirt</t>
  </si>
  <si>
    <t>Soy sauce, bbq souce, five spice, watermelon, cheese and sausage</t>
  </si>
  <si>
    <t>Place sticker on iPad</t>
  </si>
  <si>
    <t>pies and candles</t>
  </si>
  <si>
    <t>Bocadillos</t>
  </si>
  <si>
    <t>Blanquito the bear</t>
  </si>
  <si>
    <t>Water, pork, chips, watermelon, juice, eggs, chicken, chorizo</t>
  </si>
  <si>
    <t>exam 70-534</t>
  </si>
  <si>
    <t>VCE</t>
  </si>
  <si>
    <t>tuna</t>
  </si>
  <si>
    <t>Phone juan</t>
  </si>
  <si>
    <t>Gatorades</t>
  </si>
  <si>
    <t>Lunch shop small</t>
  </si>
  <si>
    <t>Second payment Tata</t>
  </si>
  <si>
    <t>Pizza hut</t>
  </si>
  <si>
    <t>Gasoline going home</t>
  </si>
  <si>
    <t>Cereal raccoon strawberries</t>
  </si>
  <si>
    <t>Bed second room</t>
  </si>
  <si>
    <t>gasoline for strawberries</t>
  </si>
  <si>
    <t>Cereal, tea, hot choco, strawberries, vanilla slice</t>
  </si>
  <si>
    <t>Baby Bunting</t>
  </si>
  <si>
    <t>Baby buntings cot ... we can't put in car :@</t>
  </si>
  <si>
    <t>Rice, chicken, teeth stuff, water, air freshener and google dot :)</t>
  </si>
  <si>
    <t>Uber to bring cot :(</t>
  </si>
  <si>
    <t>Sheets and mattress protector</t>
  </si>
  <si>
    <t>Knives and base</t>
  </si>
  <si>
    <t>Flowers base - scratch from the previous one "comment"</t>
  </si>
  <si>
    <t>Globes and hat</t>
  </si>
  <si>
    <t>lamb chops</t>
  </si>
  <si>
    <t>Girls stuff</t>
  </si>
  <si>
    <t>sushi raccoon</t>
  </si>
  <si>
    <t>Last telstra payment raccoon</t>
  </si>
  <si>
    <t>Beers with Andres</t>
  </si>
  <si>
    <t>Pizza Friday</t>
  </si>
  <si>
    <t>Stickers</t>
  </si>
  <si>
    <t>yogurt and fries</t>
  </si>
  <si>
    <t>Juice and tuna and fruits</t>
  </si>
  <si>
    <t>Christmas stocking</t>
  </si>
  <si>
    <t>Ice cream, water and donught</t>
  </si>
  <si>
    <t xml:space="preserve">Dimp sims, wraps, watermelon, chicken, </t>
  </si>
  <si>
    <t>Health insurance</t>
  </si>
  <si>
    <t>Iron pills</t>
  </si>
  <si>
    <t>Ice cream, pringles, yogurt, milk and strawberry milk and cereal</t>
  </si>
  <si>
    <t>Water is back ...</t>
  </si>
  <si>
    <t>Dinner celebrating promo raccoon</t>
  </si>
  <si>
    <t>mango bread chips ham butter</t>
  </si>
  <si>
    <t>Tuna and nuts</t>
  </si>
  <si>
    <t>Chicken, ribs, pork, watermelon, mango, tomatoes</t>
  </si>
  <si>
    <t>pampers</t>
  </si>
  <si>
    <t>Shirts and wraper</t>
  </si>
  <si>
    <t>Sausages, juice, mineral water, straw berries, mango</t>
  </si>
  <si>
    <t>Virgin Mobile</t>
  </si>
  <si>
    <t xml:space="preserve">Third trimester ecography </t>
  </si>
  <si>
    <t>Gatorade, ham</t>
  </si>
  <si>
    <t>Netflix november-december</t>
  </si>
  <si>
    <t>Gatorade and pizza</t>
  </si>
  <si>
    <t>Cheese and carrots</t>
  </si>
  <si>
    <t>fries, letuce, strawberries, cheese</t>
  </si>
  <si>
    <t>Socks and dresses</t>
  </si>
  <si>
    <t>Gatito with boots :)</t>
  </si>
  <si>
    <t>Clothes for Tatiana</t>
  </si>
  <si>
    <t>BBQ tray</t>
  </si>
  <si>
    <t>Beers :(</t>
  </si>
  <si>
    <t>Mapple and gatorade</t>
  </si>
  <si>
    <t>pills and spry for heyfever</t>
  </si>
  <si>
    <t>Bluetooth speaker</t>
  </si>
  <si>
    <t>Myki december</t>
  </si>
  <si>
    <t xml:space="preserve">Spotify + usb charger </t>
  </si>
  <si>
    <t>Yogurt, water, tomatoes</t>
  </si>
  <si>
    <t xml:space="preserve">cereal, gatorade, nachos, bread, </t>
  </si>
  <si>
    <t>iPad pen</t>
  </si>
  <si>
    <t>Philadelphia and cookies</t>
  </si>
  <si>
    <t>Pringles and cookies</t>
  </si>
  <si>
    <t>Citizenship photos</t>
  </si>
  <si>
    <t>Lunch with Oscar</t>
  </si>
  <si>
    <t>Wrap</t>
  </si>
  <si>
    <t>Remote</t>
  </si>
  <si>
    <t>Candies</t>
  </si>
  <si>
    <t>fruits</t>
  </si>
  <si>
    <t>Food and chicken</t>
  </si>
  <si>
    <t>Wipes</t>
  </si>
  <si>
    <t>Wikipedia support</t>
  </si>
  <si>
    <t>Dinner with Oscar before suit</t>
  </si>
  <si>
    <t>Gatorade, chicken, cheese and bread</t>
  </si>
  <si>
    <t>Citizenship x 2</t>
  </si>
  <si>
    <t>Tailor</t>
  </si>
  <si>
    <t>Suit</t>
  </si>
  <si>
    <t>Water, cheese, letuce and onion</t>
  </si>
  <si>
    <t>Chicken, doritos, cookies</t>
  </si>
  <si>
    <t>Pen case</t>
  </si>
  <si>
    <t>Cuquitos and juans mask</t>
  </si>
  <si>
    <t>Flowers with peas</t>
  </si>
  <si>
    <t>Magic delicious pie</t>
  </si>
  <si>
    <t>Twix and gatorade and milk cereal</t>
  </si>
  <si>
    <t>Bread and more stuff</t>
  </si>
  <si>
    <t>window cleaner, coke, chicken</t>
  </si>
  <si>
    <t>Cookies and cake</t>
  </si>
  <si>
    <t>cookies, gyoza</t>
  </si>
  <si>
    <t>Milk, cork, chips</t>
  </si>
  <si>
    <t xml:space="preserve">Tuna, gatorade, soap, </t>
  </si>
  <si>
    <t>AussieBroadband</t>
  </si>
  <si>
    <t>First month internet</t>
  </si>
  <si>
    <t>Gatorade x2 and meat</t>
  </si>
  <si>
    <t>Water, doritos and cookies, milk cream</t>
  </si>
  <si>
    <t>Vodka with 10 dollars from woolworths</t>
  </si>
  <si>
    <t>Beers with Bupa</t>
  </si>
  <si>
    <t>Fries, prawns, paper towels, tomato sause and mince meat</t>
  </si>
  <si>
    <t>Sausages, avocado, condense milk, eggs and corn</t>
  </si>
  <si>
    <t>Trimer</t>
  </si>
  <si>
    <t>Torches, poison, insectisides, lamps</t>
  </si>
  <si>
    <t>Sausage :D</t>
  </si>
  <si>
    <t>International fee</t>
  </si>
  <si>
    <t>Wardrobe fitting with thing to kill motts</t>
  </si>
  <si>
    <t>Bacon</t>
  </si>
  <si>
    <t>water and cheese</t>
  </si>
  <si>
    <t>Turkey, ice tee, gatorade, milk</t>
  </si>
  <si>
    <t>Gifts for the tata anas :D</t>
  </si>
  <si>
    <t>Christmas gifts</t>
  </si>
  <si>
    <t>Christmas party</t>
  </si>
  <si>
    <t>Oops i missed one</t>
  </si>
  <si>
    <t>Popcorn movie</t>
  </si>
  <si>
    <t>Bra</t>
  </si>
  <si>
    <t>Chicken and cake</t>
  </si>
  <si>
    <t>License renewal</t>
  </si>
  <si>
    <t>Gift for Tiffany</t>
  </si>
  <si>
    <t>Hat for gatito</t>
  </si>
  <si>
    <t>Chains for Anastasiya and Tatiana</t>
  </si>
  <si>
    <t>Milk, nutella, water and more stuff</t>
  </si>
  <si>
    <t>Chicken and water for BBQ</t>
  </si>
  <si>
    <t>sour cream, juice, mineral water, cookies and peaches</t>
  </si>
  <si>
    <t>chocoramo, tamal and ducales</t>
  </si>
  <si>
    <t>portraits gift and cards</t>
  </si>
  <si>
    <t>oil, doritos, chili and watermelon</t>
  </si>
  <si>
    <t>Gift parents</t>
  </si>
  <si>
    <t>Christmas clothes :D</t>
  </si>
  <si>
    <t>Moms the boss</t>
  </si>
  <si>
    <t>Milkshake</t>
  </si>
  <si>
    <t>Fries and milkshake</t>
  </si>
  <si>
    <t>Drumsticks and mineral water</t>
  </si>
  <si>
    <t>cookie subway</t>
  </si>
  <si>
    <t>Cereal and beetroot</t>
  </si>
  <si>
    <t>Pringles, chicharron, avocado and gatorade</t>
  </si>
  <si>
    <t>strawberries, tomatoes, cucumber, ham, butter and cheese</t>
  </si>
  <si>
    <t>Glasses liquid</t>
  </si>
  <si>
    <t>Budget PC</t>
  </si>
  <si>
    <t>Ubiquiti access point x2, switch, gateway, camera x5 - tax return</t>
  </si>
  <si>
    <t>Fries, chicken</t>
  </si>
  <si>
    <t>Stuff</t>
  </si>
  <si>
    <t>Fruit</t>
  </si>
  <si>
    <t>Lamps and fan</t>
  </si>
  <si>
    <t xml:space="preserve">Bread, fish, mineral water </t>
  </si>
  <si>
    <t>Bloody brandy</t>
  </si>
  <si>
    <t>Before tatatatatatatiana</t>
  </si>
  <si>
    <t xml:space="preserve">Inhalator for coughing </t>
  </si>
  <si>
    <t>Mobile</t>
  </si>
  <si>
    <t>Parking picking mom</t>
  </si>
  <si>
    <t>paper</t>
  </si>
  <si>
    <t>Pool</t>
  </si>
  <si>
    <t>things</t>
  </si>
  <si>
    <t>mineral water, melon and milk</t>
  </si>
  <si>
    <t>Cake, flowers, bread, powerboard</t>
  </si>
  <si>
    <t>Soap and nachos</t>
  </si>
  <si>
    <t>Lady stuff</t>
  </si>
  <si>
    <t>Dinner welcome babushka :D</t>
  </si>
  <si>
    <t>Gasoline after Tatatatatatatatatatatiana</t>
  </si>
  <si>
    <t>It's a girl gift</t>
  </si>
  <si>
    <t xml:space="preserve">New baby :D :D :D </t>
  </si>
  <si>
    <t>Almond oil</t>
  </si>
  <si>
    <t>Small board</t>
  </si>
  <si>
    <t>Roses, chocolates, cards, wine, etc</t>
  </si>
  <si>
    <t>towels</t>
  </si>
  <si>
    <t>towels and blanket</t>
  </si>
  <si>
    <t>water, softener, gatorade and mouthwash</t>
  </si>
  <si>
    <t>Net, swing and face towels</t>
  </si>
  <si>
    <t>Auspost tata registration</t>
  </si>
  <si>
    <t>Room thermometer and humidity</t>
  </si>
  <si>
    <t>Laundry bag</t>
  </si>
  <si>
    <t>Onions, carrots, oat, yoghurt, jam, sause, crackers</t>
  </si>
  <si>
    <t>Batteries and milk</t>
  </si>
  <si>
    <t>Candles for Tatiana</t>
  </si>
  <si>
    <t>Bread, cookies, cheese, butter milk, milk</t>
  </si>
  <si>
    <t xml:space="preserve">Chicken, cheese, gatorade, wraps, </t>
  </si>
  <si>
    <t>Milk, cereal and gatorade</t>
  </si>
  <si>
    <t>Registry birth certificate</t>
  </si>
  <si>
    <t>Baby MATTTTTTTT</t>
  </si>
  <si>
    <t xml:space="preserve">Bread, flipflops, water, fish, tuna, nachos, </t>
  </si>
  <si>
    <t>Rent Jan Feb</t>
  </si>
  <si>
    <t>Water, and more stuff</t>
  </si>
  <si>
    <t>Vegeables</t>
  </si>
  <si>
    <t>Meat, gatorade, wraps, and bread</t>
  </si>
  <si>
    <t>Airing clothes thing</t>
  </si>
  <si>
    <t>Amazon</t>
  </si>
  <si>
    <t>Amazon Dot</t>
  </si>
  <si>
    <t>milk, olive spread, cheese, gatorade, fruits</t>
  </si>
  <si>
    <t xml:space="preserve">Nachos, cream, </t>
  </si>
  <si>
    <t>147 litre</t>
  </si>
  <si>
    <t>33 days of Myki</t>
  </si>
  <si>
    <t>Peas</t>
  </si>
  <si>
    <t>Cheese and shapoo</t>
  </si>
  <si>
    <t>Mayoneise</t>
  </si>
  <si>
    <t>Water and berries</t>
  </si>
  <si>
    <t>Netflix january</t>
  </si>
  <si>
    <t>Doritos, gatorade and jam</t>
  </si>
  <si>
    <t>Sausage, chicken, bread, cheese, pies</t>
  </si>
  <si>
    <t>lenses</t>
  </si>
  <si>
    <t>cereal, milk and bbq food</t>
  </si>
  <si>
    <t>Mushrooms, cheese, juice, corn, and sausages</t>
  </si>
  <si>
    <t>bread, water, cheese, carrots</t>
  </si>
  <si>
    <t>Shirt</t>
  </si>
  <si>
    <t>Nastya's mobile</t>
  </si>
  <si>
    <t>Water, yoga stuff, onion, sour cream</t>
  </si>
  <si>
    <t>Rest of stuff :S (yoga thing)</t>
  </si>
  <si>
    <t>More beer :S</t>
  </si>
  <si>
    <t>Nachos with jam</t>
  </si>
  <si>
    <t>Pizza + garlic bread</t>
  </si>
  <si>
    <t>Water, gatorade, juice and cookies</t>
  </si>
  <si>
    <t>Sisitas cream</t>
  </si>
  <si>
    <t>Soap, bread, cotton disks</t>
  </si>
  <si>
    <t>Shrimps, yogurt. twixt and sugar</t>
  </si>
  <si>
    <t>Ham, milk, ice cream, mince meat and carrots, dry fruits</t>
  </si>
  <si>
    <t xml:space="preserve">Package for apostille </t>
  </si>
  <si>
    <t>Passport Apostille</t>
  </si>
  <si>
    <t xml:space="preserve">Thick milk, cottage cheese, bread, </t>
  </si>
  <si>
    <t>Mobile Juan</t>
  </si>
  <si>
    <t>Contract signature</t>
  </si>
  <si>
    <t>Girl stuff, eggs, pruns, jam</t>
  </si>
  <si>
    <t>Chicken, milk and crackers</t>
  </si>
  <si>
    <t>Bread and butter</t>
  </si>
  <si>
    <t>Beer and beer</t>
  </si>
  <si>
    <t>Pizza, mince meat, cheese, cookies, tooth paste, yogurt</t>
  </si>
  <si>
    <t>Visa for padre y madre</t>
  </si>
  <si>
    <t>Pampers, cheese, corn, salami and juice</t>
  </si>
  <si>
    <t>Shower rock</t>
  </si>
  <si>
    <t>chicken, yogurt, bread and oreo</t>
  </si>
  <si>
    <t>Cheese, tissues, dates, bread, tomato base</t>
  </si>
  <si>
    <t>Water February</t>
  </si>
  <si>
    <t>Sour cream, cheese, and peanuts</t>
  </si>
  <si>
    <t>Cereal, chicken and nachos</t>
  </si>
  <si>
    <t>Juice, milk, bread</t>
  </si>
  <si>
    <t>Ladies stuff</t>
  </si>
  <si>
    <t>Cereal, bread, yogurt</t>
  </si>
  <si>
    <t xml:space="preserve">Chips, drumsticks, </t>
  </si>
  <si>
    <t>Gyoza, chicken</t>
  </si>
  <si>
    <t>ham, mushrooms, cheese</t>
  </si>
  <si>
    <t>Nachos and juice</t>
  </si>
  <si>
    <t>Valentines + cookies</t>
  </si>
  <si>
    <t>Bread and fish</t>
  </si>
  <si>
    <t>Medical exams tatiana</t>
  </si>
  <si>
    <t>Baptism</t>
  </si>
  <si>
    <t>Valentines</t>
  </si>
  <si>
    <t>lunch with mike</t>
  </si>
  <si>
    <t>jacob coke</t>
  </si>
  <si>
    <t>Cheese, cottage cheese, sour cream and fish</t>
  </si>
  <si>
    <t>Fish meat and yogurt</t>
  </si>
  <si>
    <t>Grains</t>
  </si>
  <si>
    <t>Gatorade, meat and wraps</t>
  </si>
  <si>
    <t>First communion</t>
  </si>
  <si>
    <t>Oil, flour and cookies</t>
  </si>
  <si>
    <t>Pampers, deodorant, chicken kiev and chicken</t>
  </si>
  <si>
    <t>Juice and gatorade</t>
  </si>
  <si>
    <t>Russian things</t>
  </si>
  <si>
    <t>Gyoza, bread, spread</t>
  </si>
  <si>
    <t>Nitting</t>
  </si>
  <si>
    <t>Passport Nastya and citizenship Tata</t>
  </si>
  <si>
    <t>no idea</t>
  </si>
  <si>
    <t>Baby poo bags</t>
  </si>
  <si>
    <t>Medicine for baby</t>
  </si>
  <si>
    <t>Printing card</t>
  </si>
  <si>
    <t>HDMI cables</t>
  </si>
  <si>
    <t>Vodku and vino</t>
  </si>
  <si>
    <t>Natflix</t>
  </si>
  <si>
    <t>Chicken, condoms :) , gatorade</t>
  </si>
  <si>
    <t>Chicken, gatorade and spread</t>
  </si>
  <si>
    <t>Girls stuff, celery and sponges</t>
  </si>
  <si>
    <t>Spotify</t>
  </si>
  <si>
    <t>Cookies</t>
  </si>
  <si>
    <t>Yarn for nitting</t>
  </si>
  <si>
    <t>Wraps, bread, and sugar</t>
  </si>
  <si>
    <t>Tax</t>
  </si>
  <si>
    <t>electricity</t>
  </si>
  <si>
    <t>Cokes</t>
  </si>
  <si>
    <t>Coke and coffee</t>
  </si>
  <si>
    <t>BabyAustralian citizenship</t>
  </si>
  <si>
    <t>Case</t>
  </si>
  <si>
    <t>German documents</t>
  </si>
  <si>
    <t>Friday</t>
  </si>
  <si>
    <t>Yarn, pringles, pizza, washing soap</t>
  </si>
  <si>
    <t>Flowers, milk and juice</t>
  </si>
  <si>
    <t>Gasoline when visiting land</t>
  </si>
  <si>
    <t>Avocado, cheese, ham</t>
  </si>
  <si>
    <t>iPad mama</t>
  </si>
  <si>
    <t>Pringles, spread, cookies</t>
  </si>
  <si>
    <t>nappies, avocado, mince meat, oats and carrots</t>
  </si>
  <si>
    <t>chocolates and cloth</t>
  </si>
  <si>
    <t>nuts in chocolate</t>
  </si>
  <si>
    <t>7 but i received money from jacob for coffee</t>
  </si>
  <si>
    <t>pie, chocolates, vegetable</t>
  </si>
  <si>
    <t>flowers woman's day</t>
  </si>
  <si>
    <t>Vaccination for tata</t>
  </si>
  <si>
    <t>Gift for Katya</t>
  </si>
  <si>
    <t>Beers lunch</t>
  </si>
  <si>
    <t>wine for papa</t>
  </si>
  <si>
    <t>Gift for russia</t>
  </si>
  <si>
    <t>Russian gifts</t>
  </si>
  <si>
    <t>russia chocolates</t>
  </si>
  <si>
    <t xml:space="preserve">Cheese, cottage cheese, </t>
  </si>
  <si>
    <t xml:space="preserve">Salami, sweet potato </t>
  </si>
  <si>
    <t>Gasoline airport</t>
  </si>
  <si>
    <t>coke</t>
  </si>
  <si>
    <t>Chips, fish, ice cream</t>
  </si>
  <si>
    <t xml:space="preserve">Mama's ipad </t>
  </si>
  <si>
    <t xml:space="preserve">coke, wraps, </t>
  </si>
  <si>
    <t>yarn</t>
  </si>
  <si>
    <t>Birthday card</t>
  </si>
  <si>
    <t xml:space="preserve">Yogurt, onions, cheese, butter, </t>
  </si>
  <si>
    <t>Ravioli, yogurt and chorizo</t>
  </si>
  <si>
    <t xml:space="preserve">Cheese and yogurt </t>
  </si>
  <si>
    <t xml:space="preserve">fries, tortillas, </t>
  </si>
  <si>
    <t>Mince meat</t>
  </si>
  <si>
    <t>Rice, wraps, yogurt, doritor, cheese, gatorade</t>
  </si>
  <si>
    <t>Vodka first week alone</t>
  </si>
  <si>
    <t>Pampers, yogurt, cottage cheese, carrots, meat, bread</t>
  </si>
  <si>
    <t>Portacot</t>
  </si>
  <si>
    <t>Fries and pizza</t>
  </si>
  <si>
    <t>chicken, gatorade, fish and crackers</t>
  </si>
  <si>
    <t>Photos</t>
  </si>
  <si>
    <t>Milk, cottage cheese, yogurt, cheese</t>
  </si>
  <si>
    <t>Chicken, cake, gatorade, chips</t>
  </si>
  <si>
    <t>Yarn</t>
  </si>
  <si>
    <t>Toys for raccoon</t>
  </si>
  <si>
    <t>Yogurt, avocado, cheese</t>
  </si>
  <si>
    <t>Chocolates, chicken, bread, gatorade</t>
  </si>
  <si>
    <t xml:space="preserve">Chicken, yogurt, spread, </t>
  </si>
  <si>
    <t>Toys</t>
  </si>
  <si>
    <t>wraps</t>
  </si>
  <si>
    <t>watermelon and gatorade</t>
  </si>
  <si>
    <t>Cheese, almonds, carrots</t>
  </si>
  <si>
    <t>gatorade and avocado</t>
  </si>
  <si>
    <t>Registration 2018 - 2019</t>
  </si>
  <si>
    <t>Watermelon, cereal, chicken, bacon and tacos</t>
  </si>
  <si>
    <t>Vegerables</t>
  </si>
  <si>
    <t>Eggs, sugar, bread, sour cream and milk</t>
  </si>
  <si>
    <t>Chicken, chorizo, gatorade, bread, butter, pizza, kleenex</t>
  </si>
  <si>
    <t>Burrito con coke</t>
  </si>
  <si>
    <t>Pascua candles</t>
  </si>
  <si>
    <t xml:space="preserve">Cereal, pizza, yogurt, </t>
  </si>
  <si>
    <t xml:space="preserve">Yogurt and leek </t>
  </si>
  <si>
    <t xml:space="preserve">Toothpaste, dental floss, gatorade, </t>
  </si>
  <si>
    <t>Gatorade, yogurt, mouth wash</t>
  </si>
  <si>
    <t>Coffee for christian win 10</t>
  </si>
  <si>
    <t>Yogurt, milk and tissues</t>
  </si>
  <si>
    <t>Yarn for jacket</t>
  </si>
  <si>
    <t>Coffee with john</t>
  </si>
  <si>
    <t>Gatorade, yogurt, chips, cheese</t>
  </si>
  <si>
    <t>Chicken, milk and cheese</t>
  </si>
  <si>
    <t>Cheese, napies, girl stuff</t>
  </si>
  <si>
    <t>Nachos and coke</t>
  </si>
  <si>
    <t>lunch and roll</t>
  </si>
  <si>
    <t>Things for home plus toys</t>
  </si>
  <si>
    <t>sour cream and chips</t>
  </si>
  <si>
    <t xml:space="preserve">Corn, tuna, eggs, </t>
  </si>
  <si>
    <t>AusPost</t>
  </si>
  <si>
    <t>Passport tata</t>
  </si>
  <si>
    <t>Harris Scarfe</t>
  </si>
  <si>
    <t>Pans</t>
  </si>
  <si>
    <t>Cheese, gatorade and chicken</t>
  </si>
  <si>
    <t>Carrots, onion, milk, yogurt</t>
  </si>
  <si>
    <t>gatorade, cheese and yogurt, potato, cookies</t>
  </si>
  <si>
    <t>hdmi portal</t>
  </si>
  <si>
    <t>rent</t>
  </si>
  <si>
    <t>board, cookies, cereal milk</t>
  </si>
  <si>
    <t>Coke and nachos</t>
  </si>
  <si>
    <t>Cheese, yogurt, chips</t>
  </si>
  <si>
    <t>Bocadillo</t>
  </si>
  <si>
    <t>Cheese, mince meat and cottage cheese</t>
  </si>
  <si>
    <t>Shrimps, cereal</t>
  </si>
  <si>
    <t>Gift aniversary</t>
  </si>
  <si>
    <t xml:space="preserve">Netflix </t>
  </si>
  <si>
    <t>Donuts ash's lunch</t>
  </si>
  <si>
    <t>meat, yogurt, album, cheese</t>
  </si>
  <si>
    <t>Cheese, doritos</t>
  </si>
  <si>
    <t>Watch</t>
  </si>
  <si>
    <t>Gift bag</t>
  </si>
  <si>
    <t>album stikers, gatorade</t>
  </si>
  <si>
    <t>Playmat, bin refill, monkey and pram toy</t>
  </si>
  <si>
    <t>Stickers, sausages, gatorade</t>
  </si>
  <si>
    <t>Lunch with devops</t>
  </si>
  <si>
    <t>Harvey norman - google mini</t>
  </si>
  <si>
    <t>batteries</t>
  </si>
  <si>
    <t>sausage</t>
  </si>
  <si>
    <t>Gasoline with BP</t>
  </si>
  <si>
    <t>Cheese, tissues, oatmeal, sour cream, nappies</t>
  </si>
  <si>
    <t>Yogurt and gatorade</t>
  </si>
  <si>
    <t>Fruits, lettuce, pasta</t>
  </si>
  <si>
    <t>Babysparks 1 year</t>
  </si>
  <si>
    <t>Mobile juan</t>
  </si>
  <si>
    <t>Fish, milk, gatorade</t>
  </si>
  <si>
    <t>Pijatata</t>
  </si>
  <si>
    <t>Cheese and nuts</t>
  </si>
  <si>
    <t>Coffee + nachos + coke</t>
  </si>
  <si>
    <t>Vodku</t>
  </si>
  <si>
    <t>Shrimps and pizza</t>
  </si>
  <si>
    <t>Fresh cheese</t>
  </si>
  <si>
    <t>album!</t>
  </si>
  <si>
    <t>church</t>
  </si>
  <si>
    <t>Uggs, salt, corn, yarn</t>
  </si>
  <si>
    <t>Mom's day + Birthday - ipad</t>
  </si>
  <si>
    <t>Flores para madre</t>
  </si>
  <si>
    <t>Flowers mothe's day mommy</t>
  </si>
  <si>
    <t>4 months party</t>
  </si>
  <si>
    <t>German documents for Tatiana</t>
  </si>
  <si>
    <t>Burger + coffee</t>
  </si>
  <si>
    <t>Myki after another broken card</t>
  </si>
  <si>
    <t>Nappies, veggies, cheese</t>
  </si>
  <si>
    <t>peanuts</t>
  </si>
  <si>
    <t>Yarn and yogurt</t>
  </si>
  <si>
    <t>Filet mignon, nachos, fish and cereal</t>
  </si>
  <si>
    <t>Nachos, cake</t>
  </si>
  <si>
    <t>Sour cream and condense milk</t>
  </si>
  <si>
    <t>Sleeping Bag</t>
  </si>
  <si>
    <t>Car insurance</t>
  </si>
  <si>
    <t>Water bill with tatiana</t>
  </si>
  <si>
    <t>Blanket</t>
  </si>
  <si>
    <t>Cheese, yogurt and flour</t>
  </si>
  <si>
    <t>Flowers, box and card</t>
  </si>
  <si>
    <t>Draft stoppers</t>
  </si>
  <si>
    <t>sea food</t>
  </si>
  <si>
    <t>second blanket</t>
  </si>
  <si>
    <t>RACV road insurance</t>
  </si>
  <si>
    <t>Meat, cheese, yogurt and avocado</t>
  </si>
  <si>
    <t xml:space="preserve">Cereal, nachos, cream, deodorants, lipstick, </t>
  </si>
  <si>
    <t>Watch's birthday</t>
  </si>
  <si>
    <t>Flowers birthday</t>
  </si>
  <si>
    <t xml:space="preserve">Yogurt, chorizo, cheese, fish, </t>
  </si>
  <si>
    <t>Rock start</t>
  </si>
  <si>
    <t>Uber trips</t>
  </si>
  <si>
    <t>Birthday dinner</t>
  </si>
  <si>
    <t>Hair medicine</t>
  </si>
  <si>
    <t>Balloons</t>
  </si>
  <si>
    <t>Paper towels, toilet paper, yogurt, cheese and cheese</t>
  </si>
  <si>
    <t>Autralian post russian certificate</t>
  </si>
  <si>
    <t>Monas</t>
  </si>
  <si>
    <t>Prawns, cheese, kleenex, yogurt, sukini, pasta</t>
  </si>
  <si>
    <t>Forgot lunch</t>
  </si>
  <si>
    <t>Nappies bin replacement</t>
  </si>
  <si>
    <t>Wibix</t>
  </si>
  <si>
    <t>Sweater and socks</t>
  </si>
  <si>
    <t>KFC chicken</t>
  </si>
  <si>
    <t>Sherlock holms book</t>
  </si>
  <si>
    <t>Hanger and Bibs and clothes tatiana</t>
  </si>
  <si>
    <t>jigsaw</t>
  </si>
  <si>
    <t>Chicken, tooth paste, pasta, softener</t>
  </si>
  <si>
    <t>Cheese, lady things, cookies</t>
  </si>
  <si>
    <t>F45</t>
  </si>
  <si>
    <t>2 weeks 29 may</t>
  </si>
  <si>
    <t>Coke + sushi</t>
  </si>
  <si>
    <t>Prawns, shampoo, jam, cheese, crampots</t>
  </si>
  <si>
    <t>Batteries</t>
  </si>
  <si>
    <t>tickets to russia baby! ... with baby :)</t>
  </si>
  <si>
    <t>Pizza, cereal, nappies</t>
  </si>
  <si>
    <t>cheese and yogurt</t>
  </si>
  <si>
    <t>Mobile ana</t>
  </si>
  <si>
    <t>Ibvpn vpn 1 year</t>
  </si>
  <si>
    <t>cookies, Pop corn and nutella</t>
  </si>
  <si>
    <t>Cheetos and tim tams</t>
  </si>
  <si>
    <t>Vaccine Tatiana :(</t>
  </si>
  <si>
    <t xml:space="preserve">Chocolates </t>
  </si>
  <si>
    <t>Nachos, cheese, chicken</t>
  </si>
  <si>
    <t>Yogurt, cheese, batteries, toilet things</t>
  </si>
  <si>
    <t>Apples and capsicum</t>
  </si>
  <si>
    <t>Donation</t>
  </si>
  <si>
    <t>Cake and cookies</t>
  </si>
  <si>
    <t>M&amp;Ms</t>
  </si>
  <si>
    <t>pijama</t>
  </si>
  <si>
    <t>Vodka and Wine</t>
  </si>
  <si>
    <t>Trip pillows</t>
  </si>
  <si>
    <t>puzzle</t>
  </si>
  <si>
    <t>Cheese and chicken</t>
  </si>
  <si>
    <t>Chair and car seat and gift and pijama</t>
  </si>
  <si>
    <t>Sausage with coke</t>
  </si>
  <si>
    <t>Fifa baby</t>
  </si>
  <si>
    <t>Nandos before leaving</t>
  </si>
  <si>
    <t>Taxi leaving</t>
  </si>
  <si>
    <t>Beers airport</t>
  </si>
  <si>
    <t>Taxi airport comeback</t>
  </si>
  <si>
    <t>coke and capcicum</t>
  </si>
  <si>
    <t>sushi</t>
  </si>
  <si>
    <t>Cashout with chicken</t>
  </si>
  <si>
    <t>Mobile ratona</t>
  </si>
  <si>
    <t>Book</t>
  </si>
  <si>
    <t>german docos certification</t>
  </si>
  <si>
    <t>International fee for beers and father's gift</t>
  </si>
  <si>
    <t>Meat and mushrooms</t>
  </si>
  <si>
    <t>Shirts x2</t>
  </si>
  <si>
    <t>Vodka + beer</t>
  </si>
  <si>
    <t>CCs and coke</t>
  </si>
  <si>
    <t>Lunch with bupa guys</t>
  </si>
  <si>
    <t>Myki</t>
  </si>
  <si>
    <t>Insurance parents trip</t>
  </si>
  <si>
    <t>Pictures</t>
  </si>
  <si>
    <t>Screwdrivers</t>
  </si>
  <si>
    <t>Chicken, Cheese</t>
  </si>
  <si>
    <t>Sausages and coke</t>
  </si>
  <si>
    <t>coke and cereal</t>
  </si>
  <si>
    <t>Sushi lunch</t>
  </si>
  <si>
    <t>Parking pick up ratonas</t>
  </si>
  <si>
    <t>Welcome sign</t>
  </si>
  <si>
    <t>Google mini</t>
  </si>
  <si>
    <t>Croissant and coke</t>
  </si>
  <si>
    <t>Pizza colombia vs england</t>
  </si>
  <si>
    <t>Drawers, clocks, candles,napkins, bed table</t>
  </si>
  <si>
    <t>Food processor</t>
  </si>
  <si>
    <t>Sushi, breakfast, coffee, coke</t>
  </si>
  <si>
    <t>Preston Nissan - car service</t>
  </si>
  <si>
    <t>Carrots, capsicum broccolli, juice, chicken, apples</t>
  </si>
  <si>
    <t>vodka</t>
  </si>
  <si>
    <t>Drying machine with 100 rebate</t>
  </si>
  <si>
    <t>Lunch and breakfast</t>
  </si>
  <si>
    <t>Ribs and burgers</t>
  </si>
  <si>
    <t>Flowers, photos, ballons</t>
  </si>
  <si>
    <t>Avocado and more stuff -10</t>
  </si>
  <si>
    <t>Lunch with jacob</t>
  </si>
  <si>
    <t xml:space="preserve">Meat, cheese, </t>
  </si>
  <si>
    <t>Corn, sause and something</t>
  </si>
  <si>
    <t>milk and wraps</t>
  </si>
  <si>
    <t>Coffee and crtissant</t>
  </si>
  <si>
    <t>dummy</t>
  </si>
  <si>
    <t>Power board</t>
  </si>
  <si>
    <t>Things for tata and avocados</t>
  </si>
  <si>
    <t xml:space="preserve">Things for challenge week meals </t>
  </si>
  <si>
    <t>prawns and some stuff</t>
  </si>
  <si>
    <t>Coffee, burro and coke</t>
  </si>
  <si>
    <t>papa diet</t>
  </si>
  <si>
    <t>Spicies, flax milk and cheese</t>
  </si>
  <si>
    <t>milk, peas, can cheek peas</t>
  </si>
  <si>
    <t>powder and milk</t>
  </si>
  <si>
    <t>berries and cheaps and honey</t>
  </si>
  <si>
    <t>Sausage the good guys</t>
  </si>
  <si>
    <t>Toys for friends</t>
  </si>
  <si>
    <t>Blender, toaster and kettle</t>
  </si>
  <si>
    <t>Salmon and basil</t>
  </si>
  <si>
    <t>Pampers plus bulbs</t>
  </si>
  <si>
    <t>Seeds, egg white, almond milk, cucumbers, ajax</t>
  </si>
  <si>
    <t>Salt</t>
  </si>
  <si>
    <t>Apples and spinash</t>
  </si>
  <si>
    <t>Smoked salmon, trieves, olive oil and chicken breast</t>
  </si>
  <si>
    <t>garlic and shallots</t>
  </si>
  <si>
    <t>almonds, cashews, coconut flakes, napkins and chickpeas</t>
  </si>
  <si>
    <t>Stevia and raspberries</t>
  </si>
  <si>
    <t>Sweet potato</t>
  </si>
  <si>
    <t>Print thing for tatiana pool</t>
  </si>
  <si>
    <t>mushrooms and beans</t>
  </si>
  <si>
    <t>Avocado and yogurt</t>
  </si>
  <si>
    <t>Milk, sparragus, chicken, mustard</t>
  </si>
  <si>
    <t>Buckinis</t>
  </si>
  <si>
    <t>Coliflower</t>
  </si>
  <si>
    <t>Honey and tea</t>
  </si>
  <si>
    <t>Magnesium</t>
  </si>
  <si>
    <t>B22 to E27 bulb adapters</t>
  </si>
  <si>
    <t>Chia seeds</t>
  </si>
  <si>
    <t>Vegetables for challenge</t>
  </si>
  <si>
    <t>Russian party</t>
  </si>
  <si>
    <t>nappies</t>
  </si>
  <si>
    <t>10 passes pool</t>
  </si>
  <si>
    <t>rice syrup</t>
  </si>
  <si>
    <t>Berries, wipes and kleenex</t>
  </si>
  <si>
    <t>Cacao powder, almond milk and turkey breast</t>
  </si>
  <si>
    <t>Chicken breast, mushrooms, tajini</t>
  </si>
  <si>
    <t>Salmon, beens, milk, cottage cheese</t>
  </si>
  <si>
    <t>Chicken mince</t>
  </si>
  <si>
    <t>Dry parsley and coconut flakes and peanuts</t>
  </si>
  <si>
    <t>russian mamas</t>
  </si>
  <si>
    <t>Aby lunch</t>
  </si>
  <si>
    <t>Lastpass</t>
  </si>
  <si>
    <t>peanut butter</t>
  </si>
  <si>
    <t>dry coconut, almond milk, coliflower, ham seeds and lentils</t>
  </si>
  <si>
    <t>Spices and veggies</t>
  </si>
  <si>
    <t>fish, almond milk, coconut milk, coconut yogurt and sesame seeds</t>
  </si>
  <si>
    <t>night tables, candles, baby book and baby bag</t>
  </si>
  <si>
    <t>Gasoline ikea and apple</t>
  </si>
  <si>
    <t>33 days</t>
  </si>
  <si>
    <t>lamb</t>
  </si>
  <si>
    <t>Phone case</t>
  </si>
  <si>
    <t>Eggs, beef, chicken</t>
  </si>
  <si>
    <t>cheese, broccoly, cashews spread and pork</t>
  </si>
  <si>
    <t>Cheese, yogurt and almond milk</t>
  </si>
  <si>
    <t>mobile</t>
  </si>
  <si>
    <t xml:space="preserve">Salmon, almond butter, yogurt </t>
  </si>
  <si>
    <t>bbq</t>
  </si>
  <si>
    <t>Coconut</t>
  </si>
  <si>
    <t>Beef and chicken</t>
  </si>
  <si>
    <t>Almond milk and feta</t>
  </si>
  <si>
    <t>Chicken and peanuts</t>
  </si>
  <si>
    <t>Tatiana clothes</t>
  </si>
  <si>
    <t>beans, soap, cheese</t>
  </si>
  <si>
    <t>Cable organizer</t>
  </si>
  <si>
    <t xml:space="preserve">Pork, bread, onion, </t>
  </si>
  <si>
    <t>Toilet paper and cottage cheese</t>
  </si>
  <si>
    <t>Kleenex, tomatoes, oats, peanut butter</t>
  </si>
  <si>
    <t>Milk, yogurt, lemon juice</t>
  </si>
  <si>
    <t>New contract internet</t>
  </si>
  <si>
    <t>Cashews spread and food containers</t>
  </si>
  <si>
    <t>Salmon and tea</t>
  </si>
  <si>
    <t>peanut butter and almond spread</t>
  </si>
  <si>
    <t>Yogurt and girl stuff</t>
  </si>
  <si>
    <t>chicken, lamb, cottage cheese, mlik and almond milk</t>
  </si>
  <si>
    <t>Cottage cheese, pruns, honey, tomatoes and crumbs and coconut</t>
  </si>
  <si>
    <t>Lamps for second room</t>
  </si>
  <si>
    <t>Oreo ice cream, beans</t>
  </si>
  <si>
    <t>Cereal, tuna, tooth paste, mouth wash, salmon, milk, cheese, blueberries</t>
  </si>
  <si>
    <t>Gift card</t>
  </si>
  <si>
    <t>Quilt and pillows for grandparents</t>
  </si>
  <si>
    <t>Rock cubes</t>
  </si>
  <si>
    <t>Tickets colombia Baby!!!!</t>
  </si>
  <si>
    <t>Soap, toilet, liquid and yogurt</t>
  </si>
  <si>
    <t>Pork and ham</t>
  </si>
  <si>
    <t xml:space="preserve">carrots, cereal, </t>
  </si>
  <si>
    <t xml:space="preserve">Beef mince, beef, yogurt, cheese and pesto sauce </t>
  </si>
  <si>
    <t>Lunch pike</t>
  </si>
  <si>
    <t>Peanut butter</t>
  </si>
  <si>
    <t>Family party</t>
  </si>
  <si>
    <t>Outlet</t>
  </si>
  <si>
    <t>Almond butter</t>
  </si>
  <si>
    <t>Dummy holder</t>
  </si>
  <si>
    <t>Tatiana bib</t>
  </si>
  <si>
    <t>Vaccine</t>
  </si>
  <si>
    <t>Avocado, strawberries, lettuce, cashews, butter and cheese</t>
  </si>
  <si>
    <t>pumking and lamb</t>
  </si>
  <si>
    <t>Lamp</t>
  </si>
  <si>
    <t>Chicken, milk and yogurt</t>
  </si>
  <si>
    <t>cereal and onion</t>
  </si>
  <si>
    <t>CBA</t>
  </si>
  <si>
    <t>20% land loan</t>
  </si>
  <si>
    <t>Peas, coconut, cheese, prawns and lentils</t>
  </si>
  <si>
    <t>Rice and pork</t>
  </si>
  <si>
    <t>Parking parents</t>
  </si>
  <si>
    <t>Tatiana's plate</t>
  </si>
  <si>
    <t xml:space="preserve">Peanut butter, dish washer soap and </t>
  </si>
  <si>
    <t>Almond milk</t>
  </si>
  <si>
    <t>sim card</t>
  </si>
  <si>
    <t>kogan x2</t>
  </si>
  <si>
    <t>Blanket and sheets</t>
  </si>
  <si>
    <t>soap and glass</t>
  </si>
  <si>
    <t>milk and cheese and gloves</t>
  </si>
  <si>
    <t xml:space="preserve">Peanut butter, normal cheese, earpods </t>
  </si>
  <si>
    <t>Lamps</t>
  </si>
  <si>
    <t>Kleenex and yogurt</t>
  </si>
  <si>
    <t>Gas refill</t>
  </si>
  <si>
    <t>Flowers, yogurt, juice, bread, tea</t>
  </si>
  <si>
    <t>Milk coconut and almond</t>
  </si>
  <si>
    <t>PAPA: bread, pasta sauce, cookies, papitas, etc ...</t>
  </si>
  <si>
    <t>food juan apples</t>
  </si>
  <si>
    <t xml:space="preserve">spicies, </t>
  </si>
  <si>
    <t>food</t>
  </si>
  <si>
    <t>Padre - Coke</t>
  </si>
  <si>
    <t>Avocados</t>
  </si>
  <si>
    <t>Cheese, coconut milk, pumpking and beans</t>
  </si>
  <si>
    <t>Food containers</t>
  </si>
  <si>
    <t>PADRE shirts</t>
  </si>
  <si>
    <t>PADRE pyjamas</t>
  </si>
  <si>
    <t>PADRE food</t>
  </si>
  <si>
    <t>white t-shirts</t>
  </si>
  <si>
    <t>Chicken, fish, milk and cottage cheese</t>
  </si>
  <si>
    <t>Comb</t>
  </si>
  <si>
    <t>lunch cloud team</t>
  </si>
  <si>
    <t>Milk, juice and yogurt</t>
  </si>
  <si>
    <t>Cheese, bread, cookies and soda</t>
  </si>
  <si>
    <t>PAPA tapetes toca restar velas y cobija</t>
  </si>
  <si>
    <t>PADRE Chicken, oranges and lemon</t>
  </si>
  <si>
    <t>Chicken and broccoli</t>
  </si>
  <si>
    <t>Pruns, vegetables</t>
  </si>
  <si>
    <t>Mushrooms, tuna and riccota</t>
  </si>
  <si>
    <t>Lunch with my parents</t>
  </si>
  <si>
    <t>Gasoline 129.99</t>
  </si>
  <si>
    <t>Yogurt, cocunut milk, cheese, salmon</t>
  </si>
  <si>
    <t>Tyre beaurepaires</t>
  </si>
  <si>
    <t>Myki 32 days</t>
  </si>
  <si>
    <t>Yogurt and something</t>
  </si>
  <si>
    <t>milk, onion, peanut butter, broccolli, crackers</t>
  </si>
  <si>
    <t>Avocado, mince meat and eggs</t>
  </si>
  <si>
    <t>Chicken and salmon</t>
  </si>
  <si>
    <t>Lunch harry :(</t>
  </si>
  <si>
    <t>Mushrooms, toothbrush, cheese</t>
  </si>
  <si>
    <t>Coconut milk and spicies</t>
  </si>
  <si>
    <t>Pine nuts</t>
  </si>
  <si>
    <t>Beer arbory john</t>
  </si>
  <si>
    <t>Brunch abbotsford</t>
  </si>
  <si>
    <t>Gami chicken</t>
  </si>
  <si>
    <t>PADRE almuerzo in Ibs and Burgers</t>
  </si>
  <si>
    <t>Lemon, juice and chicken</t>
  </si>
  <si>
    <t>Crackers and cheese</t>
  </si>
  <si>
    <t>PADRE mercado</t>
  </si>
  <si>
    <t>Mykis padres</t>
  </si>
  <si>
    <t>Cereal, deodorants</t>
  </si>
  <si>
    <t>PADRE ropa madre</t>
  </si>
  <si>
    <t>H&amp;M</t>
  </si>
  <si>
    <t>PADRE camisas</t>
  </si>
  <si>
    <t>Sweat pants</t>
  </si>
  <si>
    <t>Lunch weird rice with parents</t>
  </si>
  <si>
    <t>Myki parents and angel to visit city</t>
  </si>
  <si>
    <t>Bread for tata</t>
  </si>
  <si>
    <t xml:space="preserve">Doritos, milk and </t>
  </si>
  <si>
    <t>PADRE camisa madre</t>
  </si>
  <si>
    <t>Brunetti brunch</t>
  </si>
  <si>
    <t>Jacket</t>
  </si>
  <si>
    <t>Nachos and beer</t>
  </si>
  <si>
    <t>Pizza, ice cream, crumplets, butter</t>
  </si>
  <si>
    <t>Cheese and eggs</t>
  </si>
  <si>
    <t>Cottage cheese, cheese and bread</t>
  </si>
  <si>
    <t>soap, fish, deodorants and cereal</t>
  </si>
  <si>
    <t>Cappers, snacks, chocolate</t>
  </si>
  <si>
    <t>PADRE nose</t>
  </si>
  <si>
    <t>PADRE no se</t>
  </si>
  <si>
    <t>Bread and cheese</t>
  </si>
  <si>
    <t>nachos, cheese, lamb and fruits</t>
  </si>
  <si>
    <t>Beers BWS</t>
  </si>
  <si>
    <t>1st Loan Repayment</t>
  </si>
  <si>
    <t>PADRE telas</t>
  </si>
  <si>
    <t>Cream when nastya was mad</t>
  </si>
  <si>
    <t>Chicharrones y 150 lashes</t>
  </si>
  <si>
    <t>Gasoline nastya mad</t>
  </si>
  <si>
    <t>milk, chocolate and eggs</t>
  </si>
  <si>
    <t>Beers and whiskey PADRE</t>
  </si>
  <si>
    <t>BBQ stuff</t>
  </si>
  <si>
    <t>Costco</t>
  </si>
  <si>
    <t>Membership</t>
  </si>
  <si>
    <t>Bread, rice and ketchup and cheese</t>
  </si>
  <si>
    <t>Cheese and brocolli</t>
  </si>
  <si>
    <t>Cheese, yogurt and chicken</t>
  </si>
  <si>
    <t>Optus</t>
  </si>
  <si>
    <t>No virgin</t>
  </si>
  <si>
    <t>Last bill virgin</t>
  </si>
  <si>
    <t>KoolKidz</t>
  </si>
  <si>
    <t>Adminision fee</t>
  </si>
  <si>
    <t>Gasoline Costco</t>
  </si>
  <si>
    <t>PADRE 20 visit city</t>
  </si>
  <si>
    <t>PADRE Beers 39</t>
  </si>
  <si>
    <t>PADRES Vapiano lunch</t>
  </si>
  <si>
    <t>Bread and milk</t>
  </si>
  <si>
    <t>lunch with water</t>
  </si>
  <si>
    <t>chips and fish chesse</t>
  </si>
  <si>
    <t>Coke, bread, chicken, stuff</t>
  </si>
  <si>
    <t>Phillip island</t>
  </si>
  <si>
    <t>Phillip island lunch</t>
  </si>
  <si>
    <t xml:space="preserve">Coffee and fries </t>
  </si>
  <si>
    <t>PADRE Coffee and breakfast phillip island</t>
  </si>
  <si>
    <t>PADRE MYKI unimelb</t>
  </si>
  <si>
    <t>Krispy cream donut + coffee</t>
  </si>
  <si>
    <t>Coles while we were in the uni</t>
  </si>
  <si>
    <t>Lunch after uni tour</t>
  </si>
  <si>
    <t>PADRE Bread</t>
  </si>
  <si>
    <t>COSTCO gasoline</t>
  </si>
  <si>
    <t>PADRE mansion coffees</t>
  </si>
  <si>
    <t>Sandwiches</t>
  </si>
  <si>
    <t>Something for dinner</t>
  </si>
  <si>
    <t>Gyozas, chocolate, cereal, crumplets, onions, eggs</t>
  </si>
  <si>
    <t>Nappies, yogurt, butter, cheese</t>
  </si>
  <si>
    <t>socks</t>
  </si>
  <si>
    <t>Bread and cookies</t>
  </si>
  <si>
    <t>Flowers anniversary</t>
  </si>
  <si>
    <t>PADRE myki anniversary</t>
  </si>
  <si>
    <t>uber</t>
  </si>
  <si>
    <t>Uber anniversary</t>
  </si>
  <si>
    <t>Anniversary dinner with parents</t>
  </si>
  <si>
    <t>Chicken, cheese, champagne</t>
  </si>
  <si>
    <t>pasta,milk, water, bread</t>
  </si>
  <si>
    <t>MADRE doorstop</t>
  </si>
  <si>
    <t>Ropa para mi papa</t>
  </si>
  <si>
    <t>Ropa de 3 dolares mama</t>
  </si>
  <si>
    <t>Almuerzo colombiano carisimo</t>
  </si>
  <si>
    <t>Cake 9 MONTHS!</t>
  </si>
  <si>
    <t>Adidas clothes birthday</t>
  </si>
  <si>
    <t>150 lashes</t>
  </si>
  <si>
    <t>candle 9 MONTHS</t>
  </si>
  <si>
    <t>MADRE regalo Tatiana</t>
  </si>
  <si>
    <t>MADRE correa rex</t>
  </si>
  <si>
    <t>Massage mama</t>
  </si>
  <si>
    <t>Coke and ice cream</t>
  </si>
  <si>
    <t>Icecream</t>
  </si>
  <si>
    <t>coke and cookies</t>
  </si>
  <si>
    <t>Gift tatiana, gift daughter john, mat for shower - $40 from amex</t>
  </si>
  <si>
    <t>MADRE Birthday</t>
  </si>
  <si>
    <t>Birthday stuff</t>
  </si>
  <si>
    <t>Honey, cookies, mouth wash, cheese, yogurt</t>
  </si>
  <si>
    <t>Pee pee cup</t>
  </si>
  <si>
    <t>Pipi box</t>
  </si>
  <si>
    <t xml:space="preserve">gift for tata </t>
  </si>
  <si>
    <t>Cash</t>
  </si>
  <si>
    <t>Medicine padre</t>
  </si>
  <si>
    <t>Nachos, soap, natural tears, cookies, juice, mineral water</t>
  </si>
  <si>
    <t>Doctor Padre</t>
  </si>
  <si>
    <t>Lunch chicken</t>
  </si>
  <si>
    <t>Wraps, bread and mince meat</t>
  </si>
  <si>
    <t>Gasoline costco</t>
  </si>
  <si>
    <t xml:space="preserve">Papitas con coke </t>
  </si>
  <si>
    <t>Mushrooms</t>
  </si>
  <si>
    <t>Chai late</t>
  </si>
  <si>
    <t>PADRE lamp and train</t>
  </si>
  <si>
    <t>BBQ stuff for Pao</t>
  </si>
  <si>
    <t>Yogurt and cheese</t>
  </si>
  <si>
    <t>Doritos, milk, eggs, water</t>
  </si>
  <si>
    <t>Swimming pool</t>
  </si>
  <si>
    <t>Childcare</t>
  </si>
  <si>
    <t>Ice cream and papitas</t>
  </si>
  <si>
    <t>Greensbrook special</t>
  </si>
  <si>
    <t>Cake for papa, chips, lemons, oranges, bassa</t>
  </si>
  <si>
    <t xml:space="preserve">PADRE Lunch </t>
  </si>
  <si>
    <t>PADRE Lunch</t>
  </si>
  <si>
    <t>Women in power</t>
  </si>
  <si>
    <t>lunch farewell harry</t>
  </si>
  <si>
    <t>Beer with dean</t>
  </si>
  <si>
    <t>Home stuff</t>
  </si>
  <si>
    <t>Dinner with parents</t>
  </si>
  <si>
    <t>Coffee and ice cream</t>
  </si>
  <si>
    <t>David jones - New cube and bee bag pack with fork and knife - already discounted amex promo</t>
  </si>
  <si>
    <t>Gasoline costco + macedon</t>
  </si>
  <si>
    <t>Lunch macedon</t>
  </si>
  <si>
    <t>Coconut oil, bread, pampers, water</t>
  </si>
  <si>
    <t>Vodka - BWS</t>
  </si>
  <si>
    <t>Nappies</t>
  </si>
  <si>
    <t>Fish, chicken, ice cream</t>
  </si>
  <si>
    <t>veggies and fruits</t>
  </si>
  <si>
    <t>Cleaning stuff</t>
  </si>
  <si>
    <t>Land repayment</t>
  </si>
  <si>
    <t>PADRES</t>
  </si>
  <si>
    <t>PADRE telefono</t>
  </si>
  <si>
    <t>PADRES lunch</t>
  </si>
  <si>
    <t>To mark Tatiana's clothes</t>
  </si>
  <si>
    <t>Certificate of title</t>
  </si>
  <si>
    <t>JetStar</t>
  </si>
  <si>
    <t>Ticket return Sydney - Melbourne</t>
  </si>
  <si>
    <t>AirBnb</t>
  </si>
  <si>
    <t>Room Sydney</t>
  </si>
  <si>
    <t>Crackers, yogurt, pizza</t>
  </si>
  <si>
    <t>BWS promo 150 lashes</t>
  </si>
  <si>
    <t>Tatatatatata school :(</t>
  </si>
  <si>
    <t>Stage: Base</t>
  </si>
  <si>
    <t>Veggies and pumpking</t>
  </si>
  <si>
    <t>Bbq set, strawberry jam, sparragus, milk and mineral water</t>
  </si>
  <si>
    <t>Coffee with bec</t>
  </si>
  <si>
    <t>Toilet paper, bread, cheese, chicken, cottage cheese, tooth paste, doritos and timtams</t>
  </si>
  <si>
    <t xml:space="preserve">12 apostles. Gasoline, coffee, car rent. mcdonals, </t>
  </si>
  <si>
    <t>PADRES 12 apostles lunch</t>
  </si>
  <si>
    <t>Doritos and cookies</t>
  </si>
  <si>
    <t>Nurofen and vik</t>
  </si>
  <si>
    <t>coke, honey, meat</t>
  </si>
  <si>
    <t>Medicine</t>
  </si>
  <si>
    <t>Padres coke and cookies</t>
  </si>
  <si>
    <t>Eggs and other stuff</t>
  </si>
  <si>
    <t>Doritos + peanute coconut spread</t>
  </si>
  <si>
    <t>Coffee and breakfast</t>
  </si>
  <si>
    <t>Nachos with boss</t>
  </si>
  <si>
    <t>Tatatatata school</t>
  </si>
  <si>
    <t>Quantum</t>
  </si>
  <si>
    <t>Owner Corporation fee November</t>
  </si>
  <si>
    <t>City West Water</t>
  </si>
  <si>
    <t>First bill water network charges</t>
  </si>
  <si>
    <t>telstra</t>
  </si>
  <si>
    <t>Madre</t>
  </si>
  <si>
    <t>MADRE comida</t>
  </si>
  <si>
    <t>MADRE</t>
  </si>
  <si>
    <t>Sydney 2 days</t>
  </si>
  <si>
    <t>Humifier</t>
  </si>
  <si>
    <t>Gas or electricity</t>
  </si>
  <si>
    <t>Ice cream, fries, chicken, cookies, etc</t>
  </si>
  <si>
    <t>Melbourne Airport for leaving my parents</t>
  </si>
  <si>
    <t>Peanut butter and jam</t>
  </si>
  <si>
    <t>Milk, yogurt and more stuff</t>
  </si>
  <si>
    <t>TATATATTATATATATTATAAAAAAA 10 months :D</t>
  </si>
  <si>
    <t>Pasta sauce, cheese, crumplets</t>
  </si>
  <si>
    <t>Farewell lunch</t>
  </si>
  <si>
    <t>Dinner parents departure - includes 10 dollars from amex shop small mistake</t>
  </si>
  <si>
    <t>Parents leaving breakky</t>
  </si>
  <si>
    <t>Lunch beers</t>
  </si>
  <si>
    <t>nachos and meat and chicken</t>
  </si>
  <si>
    <t>Beers parents departure</t>
  </si>
  <si>
    <t>Sandwich before falling asleep driving</t>
  </si>
  <si>
    <t>Parking .... airport</t>
  </si>
  <si>
    <t>Gasoline - costco</t>
  </si>
  <si>
    <t>Board desk, cheese and cottage cheese</t>
  </si>
  <si>
    <t>Burger and milkshake</t>
  </si>
  <si>
    <t>Myki Telstra</t>
  </si>
  <si>
    <t>Vacations</t>
  </si>
  <si>
    <t>Gym last week</t>
  </si>
  <si>
    <t>Lunch - AMEX Shop Small</t>
  </si>
  <si>
    <t>Chinese lunch</t>
  </si>
  <si>
    <t>Cables for surface</t>
  </si>
  <si>
    <t>Gatorade, bread and water</t>
  </si>
  <si>
    <t>New Home Inspections</t>
  </si>
  <si>
    <t>Frame inspections</t>
  </si>
  <si>
    <t>HumbleBundle</t>
  </si>
  <si>
    <t>Books</t>
  </si>
  <si>
    <t>A timeless tailor shirts x2</t>
  </si>
  <si>
    <t>Eye check</t>
  </si>
  <si>
    <t>Christmas sunnies papa</t>
  </si>
  <si>
    <t xml:space="preserve">Dentist </t>
  </si>
  <si>
    <t>Lunch $$$$</t>
  </si>
  <si>
    <t>Playground plastic and duck</t>
  </si>
  <si>
    <t>New pram</t>
  </si>
  <si>
    <t>COSTCO</t>
  </si>
  <si>
    <t>School</t>
  </si>
  <si>
    <t>Nappies + meat and papaya</t>
  </si>
  <si>
    <t>Fish and chicken</t>
  </si>
  <si>
    <t>WyndHam City</t>
  </si>
  <si>
    <t>Council rates 2nd installment</t>
  </si>
  <si>
    <t>Water bill including parents</t>
  </si>
  <si>
    <t>Milk, cheese and yogurt</t>
  </si>
  <si>
    <t>Chicken, sea food, doritos and fries</t>
  </si>
  <si>
    <t>Cheese and pruns</t>
  </si>
  <si>
    <t>Tea and hot chocolate</t>
  </si>
  <si>
    <t>Hulu</t>
  </si>
  <si>
    <t>Weird mafia delicious lunch</t>
  </si>
  <si>
    <t>Frame Stage</t>
  </si>
  <si>
    <t>Whiskey home</t>
  </si>
  <si>
    <t>Padlocks, bread and bread and bread</t>
  </si>
  <si>
    <t>Exam</t>
  </si>
  <si>
    <t>Sushi at office</t>
  </si>
  <si>
    <t>Something before picking tatiana</t>
  </si>
  <si>
    <t xml:space="preserve">Coffee </t>
  </si>
  <si>
    <t>Sushi or something</t>
  </si>
  <si>
    <t>Coke and donut</t>
  </si>
  <si>
    <t>Spa</t>
  </si>
  <si>
    <t>Greenbrook pizzaa</t>
  </si>
  <si>
    <t>Last telstra</t>
  </si>
  <si>
    <t>Gifts for padre and madre</t>
  </si>
  <si>
    <t>Nandos and chips</t>
  </si>
  <si>
    <t>Burger and teas</t>
  </si>
  <si>
    <t>Battery for smoke detector</t>
  </si>
  <si>
    <t>Trip wallet</t>
  </si>
  <si>
    <t>Tim tams</t>
  </si>
  <si>
    <t>Christmas angel and star for tatiana</t>
  </si>
  <si>
    <t xml:space="preserve">Avocado, mince meat, </t>
  </si>
  <si>
    <t>Cheese, fries and things for christmas</t>
  </si>
  <si>
    <t>Twixt, crackers, pringles, cheese</t>
  </si>
  <si>
    <t>Gift john</t>
  </si>
  <si>
    <t>Milk, peanut butter and avocado</t>
  </si>
  <si>
    <t>tooth brush</t>
  </si>
  <si>
    <t>Pre plaster inspection</t>
  </si>
  <si>
    <t>Coffee and cruisant</t>
  </si>
  <si>
    <t>Christmas things</t>
  </si>
  <si>
    <t>Visa tata and gatito</t>
  </si>
  <si>
    <t>First bill</t>
  </si>
  <si>
    <t>Gift chinese</t>
  </si>
  <si>
    <t>Fuchi and gift for tia eu</t>
  </si>
  <si>
    <t>Gifts for christmas</t>
  </si>
  <si>
    <t>Nosal spray for tata</t>
  </si>
  <si>
    <t>Wine + decanter</t>
  </si>
  <si>
    <t>Food for trip</t>
  </si>
  <si>
    <t>Gifts everyone</t>
  </si>
  <si>
    <t>Toys for trip</t>
  </si>
  <si>
    <t>Rex's gifts</t>
  </si>
  <si>
    <t>Mobile nastya</t>
  </si>
  <si>
    <t>Lunch greek</t>
  </si>
  <si>
    <t>Beers dan farewell</t>
  </si>
  <si>
    <t>honey, milk, cheese and spinash</t>
  </si>
  <si>
    <t>Construction repayment</t>
  </si>
  <si>
    <t>Globes and sausage</t>
  </si>
  <si>
    <t>popa hairs</t>
  </si>
  <si>
    <t>lego</t>
  </si>
  <si>
    <t>lunch in epping</t>
  </si>
  <si>
    <t>dentist</t>
  </si>
  <si>
    <t>Fix costco</t>
  </si>
  <si>
    <t>lunch werribe</t>
  </si>
  <si>
    <t>Zapals raspberry case</t>
  </si>
  <si>
    <t>Surface charger</t>
  </si>
  <si>
    <t>Dinner greek first day of work</t>
  </si>
  <si>
    <t>Monitor tables, mango juice, prawns and some weird package</t>
  </si>
  <si>
    <t>Kogan</t>
  </si>
  <si>
    <t>More than one month</t>
  </si>
  <si>
    <t xml:space="preserve">Hulu </t>
  </si>
  <si>
    <t>Chicken, paper towels, cheese, sausages</t>
  </si>
  <si>
    <t>Chips, gatorade</t>
  </si>
  <si>
    <t>Network cable tester</t>
  </si>
  <si>
    <t>Coffee massage</t>
  </si>
  <si>
    <t>Toy</t>
  </si>
  <si>
    <t>Lunch ribs</t>
  </si>
  <si>
    <t>Reentry permanent resident visa</t>
  </si>
  <si>
    <t>Waterproof</t>
  </si>
  <si>
    <t>Tata and papa sick penicillin</t>
  </si>
  <si>
    <t>fruits, cheese, ice cream</t>
  </si>
  <si>
    <t>Pasta, meat and jelly</t>
  </si>
  <si>
    <t>Bread and stuff</t>
  </si>
  <si>
    <t>Globber 3 - toy</t>
  </si>
  <si>
    <t xml:space="preserve">Gasoline - to fix </t>
  </si>
  <si>
    <t>Gatorade and banana</t>
  </si>
  <si>
    <t>Watch band</t>
  </si>
  <si>
    <t xml:space="preserve">Chips, cheese, carrots, </t>
  </si>
  <si>
    <t>Meat, yogurt, milk, wibix</t>
  </si>
  <si>
    <t>Prawns, yogurt, cookies</t>
  </si>
  <si>
    <t>Coke and lunch</t>
  </si>
  <si>
    <t>Shving machine, crayons and halloween thingy</t>
  </si>
  <si>
    <t>Colombia</t>
  </si>
  <si>
    <t>Pancake stock</t>
  </si>
  <si>
    <t>Water fees</t>
  </si>
  <si>
    <t>Mobile papa</t>
  </si>
  <si>
    <t>OTHER FREAKING TYRE</t>
  </si>
  <si>
    <t>Transparent paper</t>
  </si>
  <si>
    <t>Childcare after forgeting one week and overcharge</t>
  </si>
  <si>
    <t>Tooth paste, dental flow, milk , yogurt and cheese</t>
  </si>
  <si>
    <t>vegetables and ham</t>
  </si>
  <si>
    <t>Coffe and breakfast</t>
  </si>
  <si>
    <t>Pancake</t>
  </si>
  <si>
    <t>New Age Dental - veneer + consultation + cream</t>
  </si>
  <si>
    <t>Mama work</t>
  </si>
  <si>
    <t>Gatorade and others</t>
  </si>
  <si>
    <t>Tata toys</t>
  </si>
  <si>
    <t>Virgin Australia</t>
  </si>
  <si>
    <t>Canada tickets</t>
  </si>
  <si>
    <t>bws - Beers</t>
  </si>
  <si>
    <t>Pizza and churro</t>
  </si>
  <si>
    <t>Cushins</t>
  </si>
  <si>
    <t>Shirt, wallet</t>
  </si>
  <si>
    <t>Chicken, cereal, milo, gatorade, electrical extension</t>
  </si>
  <si>
    <t>Cut jeans</t>
  </si>
  <si>
    <t>Cakes and candles</t>
  </si>
  <si>
    <t>Milk, butter</t>
  </si>
  <si>
    <t xml:space="preserve">mouth wash, </t>
  </si>
  <si>
    <t>pampers, cheese</t>
  </si>
  <si>
    <t>ice cream, cereal, deodorants, lipstick, chicken</t>
  </si>
  <si>
    <t>Beer bws</t>
  </si>
  <si>
    <t>Cereal, shrimps, cheese</t>
  </si>
  <si>
    <t>GSuHealth</t>
  </si>
  <si>
    <t>Valantines day</t>
  </si>
  <si>
    <t>Starbucks hot chocolate</t>
  </si>
  <si>
    <t>Valantines flower</t>
  </si>
  <si>
    <t>hot chocolate with croissant</t>
  </si>
  <si>
    <t>Costco gasoline, already fix price</t>
  </si>
  <si>
    <t>Antiseptic</t>
  </si>
  <si>
    <t>Frozen vegetables</t>
  </si>
  <si>
    <t>Painting things</t>
  </si>
  <si>
    <t>Council rates 2019 - first</t>
  </si>
  <si>
    <t>Cheese, peanut butter and musli</t>
  </si>
  <si>
    <t xml:space="preserve">Shampoo, </t>
  </si>
  <si>
    <t>Flowers,, dirt and case</t>
  </si>
  <si>
    <t>Antibiotics</t>
  </si>
  <si>
    <t>Child care</t>
  </si>
  <si>
    <t>Coffee breakfast</t>
  </si>
  <si>
    <t>Chicken, milk, twixt</t>
  </si>
  <si>
    <t>Cheese, milkshake and churro</t>
  </si>
  <si>
    <t>Myki mama</t>
  </si>
  <si>
    <t>Key gen 2</t>
  </si>
  <si>
    <t xml:space="preserve">Gyozas, chips, pringles, </t>
  </si>
  <si>
    <t>Gastro tata</t>
  </si>
  <si>
    <t>Gasoline NEED TO UPDATE</t>
  </si>
  <si>
    <t>ALGO EN PLENTY VALLEY</t>
  </si>
  <si>
    <t>juguetes y gift cards</t>
  </si>
  <si>
    <t>Gift for ruby and toys for tatiana</t>
  </si>
  <si>
    <t>HULU</t>
  </si>
  <si>
    <t>Toys for tatiana, lunch, box for router</t>
  </si>
  <si>
    <t>Brunch with beer and cider</t>
  </si>
  <si>
    <t>Defenders day</t>
  </si>
  <si>
    <t>Burger lunch</t>
  </si>
  <si>
    <t>Uber from papas de mery</t>
  </si>
  <si>
    <t>Beers papas mery</t>
  </si>
  <si>
    <t>Pizzza, chicken, fish, cottage cheese, peanut butter, acconditioner</t>
  </si>
  <si>
    <t>Napkins and ladies stuff</t>
  </si>
  <si>
    <t>Avocado, cookies</t>
  </si>
  <si>
    <t>Breakfast + coke</t>
  </si>
  <si>
    <t>Gift balls</t>
  </si>
  <si>
    <t>Ice cream happy ours day</t>
  </si>
  <si>
    <t>Cheese, yogurt</t>
  </si>
  <si>
    <t xml:space="preserve">Myki </t>
  </si>
  <si>
    <t>Mobile crystal</t>
  </si>
  <si>
    <t>Dinner with mery parents</t>
  </si>
  <si>
    <t>Things for tata</t>
  </si>
  <si>
    <t>Ice cream, softener and chitos</t>
  </si>
  <si>
    <t>ice cream, milk, cereal</t>
  </si>
  <si>
    <t>liquorland</t>
  </si>
  <si>
    <t>3 Days</t>
  </si>
  <si>
    <t>sprocket</t>
  </si>
  <si>
    <t>mouse</t>
  </si>
  <si>
    <t>Sand for tatiana</t>
  </si>
  <si>
    <t>Balloon</t>
  </si>
  <si>
    <t>Dental paste</t>
  </si>
  <si>
    <t>Milk, yogurt, and wings</t>
  </si>
  <si>
    <t>Pancake stack</t>
  </si>
  <si>
    <t>Minidisplay to hdmi</t>
  </si>
  <si>
    <t>Gasoline fix price. Price fixed</t>
  </si>
  <si>
    <t>fries and coke</t>
  </si>
  <si>
    <t>Schnitz</t>
  </si>
  <si>
    <t>Churros</t>
  </si>
  <si>
    <t>toilet stuff</t>
  </si>
  <si>
    <t>ajax, cereal, cheese</t>
  </si>
  <si>
    <t>Coffee with coke</t>
  </si>
  <si>
    <t>Pop corn, cake 14 months</t>
  </si>
  <si>
    <t>Myki nast</t>
  </si>
  <si>
    <t>Finger Ring</t>
  </si>
  <si>
    <t>Flowers woman's  day</t>
  </si>
  <si>
    <t>Woman's day</t>
  </si>
  <si>
    <t>Coles things</t>
  </si>
  <si>
    <t>Liquorland 150 lashes</t>
  </si>
  <si>
    <t>Sandwich with coke</t>
  </si>
  <si>
    <t>Pizza in the zoo</t>
  </si>
  <si>
    <t>airport crystal</t>
  </si>
  <si>
    <t>pots and cashout</t>
  </si>
  <si>
    <t xml:space="preserve">Mushrooms, cheese, </t>
  </si>
  <si>
    <t>usb volt meter</t>
  </si>
  <si>
    <t>Mother's/Woman's day</t>
  </si>
  <si>
    <t xml:space="preserve">pasta, </t>
  </si>
  <si>
    <t>sushi and coke</t>
  </si>
  <si>
    <t>gu</t>
  </si>
  <si>
    <t xml:space="preserve">Rusky </t>
  </si>
  <si>
    <t>Coffee &amp; breakfast</t>
  </si>
  <si>
    <t>Food and paper and prigles, nachos,m&amp;ms</t>
  </si>
  <si>
    <t>liquorland beer</t>
  </si>
  <si>
    <t>Koolkidz</t>
  </si>
  <si>
    <t>Mamas day</t>
  </si>
  <si>
    <t>Needs to be update; updated</t>
  </si>
  <si>
    <t>Mortgage construction</t>
  </si>
  <si>
    <t>mccas breakfast</t>
  </si>
  <si>
    <t>Cheese, tuna, peanuts</t>
  </si>
  <si>
    <t xml:space="preserve">thrifty torquay NEEDS UPDATE; updated </t>
  </si>
  <si>
    <t>lUNCH TORQUAY</t>
  </si>
  <si>
    <t>gasoline for rented car</t>
  </si>
  <si>
    <t xml:space="preserve">eggs, juice, doritos, peanut butter, </t>
  </si>
  <si>
    <t xml:space="preserve">milk, ketchup, chicken, prawns, </t>
  </si>
  <si>
    <t>Nose drops</t>
  </si>
  <si>
    <t>Gasoline, needs update; UPDATED</t>
  </si>
  <si>
    <t>Coke and fries</t>
  </si>
  <si>
    <t>Oreo, grapes, paper</t>
  </si>
  <si>
    <t>Dummies</t>
  </si>
  <si>
    <t>cereal, doritos, tim tams, grapes</t>
  </si>
  <si>
    <t>Zoo crystal</t>
  </si>
  <si>
    <t>Loan land repayment</t>
  </si>
  <si>
    <t>Netflix and hulu</t>
  </si>
  <si>
    <t>Lunch with crystal</t>
  </si>
  <si>
    <t>Optus mama saurio</t>
  </si>
  <si>
    <t>Nappies, aguacates</t>
  </si>
  <si>
    <t>Fruits and veggies</t>
  </si>
  <si>
    <t>Canddles and lighter</t>
  </si>
  <si>
    <t>Cake Katya</t>
  </si>
  <si>
    <t>Cereal, doritos, peanut butter, grapes</t>
  </si>
  <si>
    <t>Chicken, fish, gatorade</t>
  </si>
  <si>
    <t>Katya's birthbay</t>
  </si>
  <si>
    <t>Tata</t>
  </si>
  <si>
    <t>Owner corporation fee</t>
  </si>
  <si>
    <t>Bexero 4th</t>
  </si>
  <si>
    <t>Milk, parley, coliflour, and chicken kiev</t>
  </si>
  <si>
    <t>Gasoline after church</t>
  </si>
  <si>
    <t>Lunch at northland</t>
  </si>
  <si>
    <t xml:space="preserve">Oreo, gyosas, </t>
  </si>
  <si>
    <t>Hotels for philip island and great ocean road</t>
  </si>
  <si>
    <t>Bundle thingy</t>
  </si>
  <si>
    <t>Milk, cheese, etc</t>
  </si>
  <si>
    <t>Something in the morning</t>
  </si>
  <si>
    <t>UPDATE COSTS; value updated</t>
  </si>
  <si>
    <t>coke + coffee</t>
  </si>
  <si>
    <t>Kool kidz</t>
  </si>
  <si>
    <t>dinner</t>
  </si>
  <si>
    <t>Apple music :@</t>
  </si>
  <si>
    <t>Gasoline in port something</t>
  </si>
  <si>
    <t>Coke and keychain</t>
  </si>
  <si>
    <t>Things for eating</t>
  </si>
  <si>
    <t>pasta source, rice, bacon, twix and m&amp;ms</t>
  </si>
  <si>
    <t>Detergent, softener, nappies, avocados, grapes, honney, chicken, mince</t>
  </si>
  <si>
    <t>REGO 2019</t>
  </si>
  <si>
    <t>Sammy Bday</t>
  </si>
  <si>
    <t xml:space="preserve">Sammy Bday - dinner, fries, </t>
  </si>
  <si>
    <t>Breakfast and coke</t>
  </si>
  <si>
    <t>Dentist stuff</t>
  </si>
  <si>
    <t>Mailbox and no junk mail</t>
  </si>
  <si>
    <t>St kilda beer and fries and teas</t>
  </si>
  <si>
    <t xml:space="preserve">Chicken, fish, </t>
  </si>
  <si>
    <t>Food, chocolates and doritos</t>
  </si>
  <si>
    <t>Late optus</t>
  </si>
  <si>
    <t>Greenbrok pizza</t>
  </si>
  <si>
    <t>Cheese, milk, tuna</t>
  </si>
  <si>
    <t xml:space="preserve">Pizza with mccas </t>
  </si>
  <si>
    <t>After increase</t>
  </si>
  <si>
    <t>100k service</t>
  </si>
  <si>
    <t xml:space="preserve">Flan, pop corn, water melon, gatorade, grapes, </t>
  </si>
  <si>
    <t>Components for project</t>
  </si>
  <si>
    <t>banana</t>
  </si>
  <si>
    <t>doritos, melon, chocolate</t>
  </si>
  <si>
    <t>oil and pasta</t>
  </si>
  <si>
    <t>Loan repayment construction</t>
  </si>
  <si>
    <t>Phillip island x3 adults</t>
  </si>
  <si>
    <t>NEEDS UPDATE</t>
  </si>
  <si>
    <t>MYKI MAMA</t>
  </si>
  <si>
    <t>Doritos, chicken and coke</t>
  </si>
  <si>
    <t>Tata's food</t>
  </si>
  <si>
    <t>Beer phillip island</t>
  </si>
  <si>
    <t>Shoes</t>
  </si>
  <si>
    <t>Food in downtown</t>
  </si>
  <si>
    <t>netflix</t>
  </si>
  <si>
    <t>Anniversary</t>
  </si>
  <si>
    <t xml:space="preserve">Easter </t>
  </si>
  <si>
    <t>USB for car</t>
  </si>
  <si>
    <t xml:space="preserve">Peanuts, grapes, </t>
  </si>
  <si>
    <t>Poster + party anniversary</t>
  </si>
  <si>
    <t>Chocolaterie</t>
  </si>
  <si>
    <t>Candles easter</t>
  </si>
  <si>
    <t>NEEDS UPATE</t>
  </si>
  <si>
    <t>Myki juan and crystal last day</t>
  </si>
  <si>
    <t>Wine sacramental</t>
  </si>
  <si>
    <t>Crystal :'(</t>
  </si>
  <si>
    <t>Pancake ParlouR</t>
  </si>
  <si>
    <t>Going to chocolaterie</t>
  </si>
  <si>
    <t>Last lunch with crystal</t>
  </si>
  <si>
    <t>Last dinner at home with crystal</t>
  </si>
  <si>
    <t>Xinja</t>
  </si>
  <si>
    <t>Initial 100 plus second 100</t>
  </si>
  <si>
    <t>Dinner with Crystal</t>
  </si>
  <si>
    <t>Cheese and bacon</t>
  </si>
  <si>
    <t>Dentist teeth</t>
  </si>
  <si>
    <t>Sweaters</t>
  </si>
  <si>
    <t>BWS and Liquorland beer and vodku</t>
  </si>
  <si>
    <t>Jaycar soldering stuff</t>
  </si>
  <si>
    <t>Cough syrup</t>
  </si>
  <si>
    <t>Mama's birthday iphone</t>
  </si>
  <si>
    <t>Extensions</t>
  </si>
  <si>
    <t>Flowers from parents</t>
  </si>
  <si>
    <t>threads</t>
  </si>
  <si>
    <t>Coffee mon and tuesday</t>
  </si>
  <si>
    <t xml:space="preserve">Second flowers </t>
  </si>
  <si>
    <t>Costco gasoline</t>
  </si>
  <si>
    <t>Childcare two weeks</t>
  </si>
  <si>
    <t>Gas after credit</t>
  </si>
  <si>
    <t>Gifts</t>
  </si>
  <si>
    <t>Tomato paste</t>
  </si>
  <si>
    <t>Mother's day dinner</t>
  </si>
  <si>
    <t>Ring - wall</t>
  </si>
  <si>
    <t>Pasta</t>
  </si>
  <si>
    <t>Rejected shop</t>
  </si>
  <si>
    <t>Music</t>
  </si>
  <si>
    <t xml:space="preserve">Pizza, paper, cheese, </t>
  </si>
  <si>
    <t>Table for tata</t>
  </si>
  <si>
    <t>Mother thing</t>
  </si>
  <si>
    <t>Weat</t>
  </si>
  <si>
    <t>case</t>
  </si>
  <si>
    <t>Vegetables - dup coles</t>
  </si>
  <si>
    <t>Last inspection</t>
  </si>
  <si>
    <t>RACV main policy</t>
  </si>
  <si>
    <t>RACV roadside assistance</t>
  </si>
  <si>
    <t>Council rates 4th installment</t>
  </si>
  <si>
    <t>baby bottle</t>
  </si>
  <si>
    <t>flowers</t>
  </si>
  <si>
    <t>vodka+beer</t>
  </si>
  <si>
    <t>One of the last ones</t>
  </si>
  <si>
    <t>Melbourne parking</t>
  </si>
  <si>
    <t>Costco -&gt; NEEDS UPDATE</t>
  </si>
  <si>
    <t>Paystay after 2 parkings on nastyas birthday</t>
  </si>
  <si>
    <t>TacoBill nastyas birthday</t>
  </si>
  <si>
    <t>Birthday Cake</t>
  </si>
  <si>
    <t>Pants tata</t>
  </si>
  <si>
    <t>Pancake parlour breakfast mama's birthday</t>
  </si>
  <si>
    <t>Canada Visa</t>
  </si>
  <si>
    <t>Canada try</t>
  </si>
  <si>
    <t>Dentist thing for Juan</t>
  </si>
  <si>
    <t xml:space="preserve">Floss thing, use price protection card </t>
  </si>
  <si>
    <t>Loan house</t>
  </si>
  <si>
    <t>Canada</t>
  </si>
  <si>
    <t>fix cuadrar correct expenses after canada and fhog</t>
  </si>
  <si>
    <t>Parking DFO</t>
  </si>
  <si>
    <t>Shoes tata</t>
  </si>
  <si>
    <t>Juice mama</t>
  </si>
  <si>
    <t>Burger papa</t>
  </si>
  <si>
    <t>NEEDS TO BE UPDATED</t>
  </si>
  <si>
    <t>Milk and tissues</t>
  </si>
  <si>
    <t>House and content insurance</t>
  </si>
  <si>
    <t>Chicken, sea food, wraps</t>
  </si>
  <si>
    <t>Doritos, cheese</t>
  </si>
  <si>
    <t>Childcare x2</t>
  </si>
  <si>
    <t>Concrete chan</t>
  </si>
  <si>
    <t>Almost disconnected</t>
  </si>
  <si>
    <t>Tata month</t>
  </si>
  <si>
    <t>Myki wallet mistake</t>
  </si>
  <si>
    <t>Cheese, yogurt, peanut butter, grapes, jam</t>
  </si>
  <si>
    <t>Canada ....</t>
  </si>
  <si>
    <t>Pizza, onion, corn. avocado</t>
  </si>
  <si>
    <t>Car rent</t>
  </si>
  <si>
    <t>Lunch brewery</t>
  </si>
  <si>
    <t>Coffee post massage</t>
  </si>
  <si>
    <t>Beef</t>
  </si>
  <si>
    <t>Fooddddd</t>
  </si>
  <si>
    <t>Fooddd</t>
  </si>
  <si>
    <t>Sportify</t>
  </si>
  <si>
    <t>Red roosteraso</t>
  </si>
  <si>
    <t>Nandos</t>
  </si>
  <si>
    <t>Bell 2</t>
  </si>
  <si>
    <t>COSTCO - NEEDS TO BE UPDATED</t>
  </si>
  <si>
    <t>Dia del padre</t>
  </si>
  <si>
    <t>Nissan loan car</t>
  </si>
  <si>
    <t>Chicken, cheese and bread</t>
  </si>
  <si>
    <t>Mama myki</t>
  </si>
  <si>
    <t>Gas energy australia  - new house</t>
  </si>
  <si>
    <t>Lunch NEW HOUSE</t>
  </si>
  <si>
    <t>Coke + champagne</t>
  </si>
  <si>
    <t>Tata clothes</t>
  </si>
  <si>
    <t>Easy parking house day</t>
  </si>
  <si>
    <t>Wings</t>
  </si>
  <si>
    <t>Late mobile</t>
  </si>
  <si>
    <t>Nappies, meat, chicken, jam</t>
  </si>
  <si>
    <t>Banana</t>
  </si>
  <si>
    <t>Champagne house liquorland</t>
  </si>
  <si>
    <t>Ice cream and coke</t>
  </si>
  <si>
    <t>OC Fees 07-09</t>
  </si>
  <si>
    <t>Father's day breaky</t>
  </si>
  <si>
    <t>Numbers and gate</t>
  </si>
  <si>
    <t>Jacob Rust</t>
  </si>
  <si>
    <t>Battery</t>
  </si>
  <si>
    <t>Mate</t>
  </si>
  <si>
    <t>Connection fee + xBox</t>
  </si>
  <si>
    <t>Last rent</t>
  </si>
  <si>
    <t>Pijama for tata</t>
  </si>
  <si>
    <t>Mouth tape</t>
  </si>
  <si>
    <t>Vodka and crackels</t>
  </si>
  <si>
    <t>Home loan</t>
  </si>
  <si>
    <t>Loan Repayment</t>
  </si>
  <si>
    <t>Wall mates and door lock</t>
  </si>
  <si>
    <t>Fries, coke and pie</t>
  </si>
  <si>
    <t>Ribs and burgers ribs</t>
  </si>
  <si>
    <t>rj45 plugs</t>
  </si>
  <si>
    <t>Beers liquorland</t>
  </si>
  <si>
    <t>Galine rented car</t>
  </si>
  <si>
    <t>Preston Nissan repair</t>
  </si>
  <si>
    <t>Optus mobile mama</t>
  </si>
  <si>
    <t>Ethernet cable set</t>
  </si>
  <si>
    <t>Myki + money</t>
  </si>
  <si>
    <t>Cheese and onion</t>
  </si>
  <si>
    <t>Picture</t>
  </si>
  <si>
    <t>donuts</t>
  </si>
  <si>
    <t>Moving</t>
  </si>
  <si>
    <t>Dummies and nosetroes</t>
  </si>
  <si>
    <t>Somethng</t>
  </si>
  <si>
    <t>Hair cut</t>
  </si>
  <si>
    <t>Peanuts and ccs</t>
  </si>
  <si>
    <t>Liquorland beers</t>
  </si>
  <si>
    <t>Laundry food</t>
  </si>
  <si>
    <t>Coctail koko</t>
  </si>
  <si>
    <t>Mauricio unemployed</t>
  </si>
  <si>
    <t>Gasoline NEEDS UPDATE - updated</t>
  </si>
  <si>
    <t>Lunch veggies</t>
  </si>
  <si>
    <t>Red Energy</t>
  </si>
  <si>
    <t>Lunch and birthday jason</t>
  </si>
  <si>
    <t>Pancake breakfast</t>
  </si>
  <si>
    <t>Kia</t>
  </si>
  <si>
    <t>Mama's suvs</t>
  </si>
  <si>
    <t>Mery's birthday</t>
  </si>
  <si>
    <t>ola for mery's birthday</t>
  </si>
  <si>
    <t>Sysnematic</t>
  </si>
  <si>
    <t>School new</t>
  </si>
  <si>
    <t>Mobile mama</t>
  </si>
  <si>
    <t>Broom thing</t>
  </si>
  <si>
    <t>Milk, honey, lotion and more</t>
  </si>
  <si>
    <t>Mama</t>
  </si>
  <si>
    <t>Again flat tire flattire</t>
  </si>
  <si>
    <t>Fish, packets, cheese</t>
  </si>
  <si>
    <t>GUHealth</t>
  </si>
  <si>
    <t>Kool kidz tarneit mumbay</t>
  </si>
  <si>
    <t>Wine and beer - liquorland</t>
  </si>
  <si>
    <t>Meet, kleenex, ladies stuff, vegetables, sour cream, ice cream</t>
  </si>
  <si>
    <t>Cheese and pop corn</t>
  </si>
  <si>
    <t>fries, cabagge, toasts</t>
  </si>
  <si>
    <t>Coffee and bread</t>
  </si>
  <si>
    <t>Rusky standard</t>
  </si>
  <si>
    <t>Ash's</t>
  </si>
  <si>
    <t>beer and nachos</t>
  </si>
  <si>
    <t>ash's birthday</t>
  </si>
  <si>
    <t>Chicken, cheese, vegetables, cereal, etc</t>
  </si>
  <si>
    <t>Plus 200 from the previous vaccumm cleaner = dyson v11</t>
  </si>
  <si>
    <t>New Car Kia</t>
  </si>
  <si>
    <t>Dentist floss</t>
  </si>
  <si>
    <t xml:space="preserve">Thing for bath </t>
  </si>
  <si>
    <t>Gasoline monstra</t>
  </si>
  <si>
    <t>Useless stuff</t>
  </si>
  <si>
    <t>Food for the week</t>
  </si>
  <si>
    <t>Fix house things</t>
  </si>
  <si>
    <t>Coffe and coke</t>
  </si>
  <si>
    <t>Wine and vodka australian citizenship</t>
  </si>
  <si>
    <t>Something regarding water</t>
  </si>
  <si>
    <t>Gatorade, toasts</t>
  </si>
  <si>
    <t>Liquorland - beer</t>
  </si>
  <si>
    <t>Expensive gasoline zoo</t>
  </si>
  <si>
    <t>Zoo food</t>
  </si>
  <si>
    <t>Passport mama</t>
  </si>
  <si>
    <t>Last bill</t>
  </si>
  <si>
    <t>Optus with two calls to borgo</t>
  </si>
  <si>
    <t>Jeans, scarf and hat</t>
  </si>
  <si>
    <t>Week food</t>
  </si>
  <si>
    <t>Replace gas</t>
  </si>
  <si>
    <t>Fries, coke, milkshake</t>
  </si>
  <si>
    <t>Food for week</t>
  </si>
  <si>
    <t>Vaporiser</t>
  </si>
  <si>
    <t>Pampers</t>
  </si>
  <si>
    <t>Russia Baby</t>
  </si>
  <si>
    <t>Net for mama's car</t>
  </si>
  <si>
    <t>Rusky standard vodka</t>
  </si>
  <si>
    <t>Sushi after lunch</t>
  </si>
  <si>
    <t>Weekly expenses</t>
  </si>
  <si>
    <t>mama and gato myki</t>
  </si>
  <si>
    <t>Coffee ruby</t>
  </si>
  <si>
    <t>playground tata</t>
  </si>
  <si>
    <t>quiro</t>
  </si>
  <si>
    <t>Reparing virgin marie image</t>
  </si>
  <si>
    <t>More food</t>
  </si>
  <si>
    <t>New monster</t>
  </si>
  <si>
    <t>Company</t>
  </si>
  <si>
    <t>Aloe vera</t>
  </si>
  <si>
    <t>Hands cream</t>
  </si>
  <si>
    <t>Chiro</t>
  </si>
  <si>
    <t>Butcher</t>
  </si>
  <si>
    <t>Beer, coke, coffee</t>
  </si>
  <si>
    <t>Coke interview</t>
  </si>
  <si>
    <t>Parking john's birthday</t>
  </si>
  <si>
    <t>Loans</t>
  </si>
  <si>
    <t>Tiffany gifts</t>
  </si>
  <si>
    <t>Weekly food</t>
  </si>
  <si>
    <t>Flowers mama</t>
  </si>
  <si>
    <t>Phone mama</t>
  </si>
  <si>
    <t>Add lunch</t>
  </si>
  <si>
    <t>Liquorland vodku</t>
  </si>
  <si>
    <t>Spicies holder</t>
  </si>
  <si>
    <t>Stuff fo home</t>
  </si>
  <si>
    <t>Chiro mama</t>
  </si>
  <si>
    <t>Council rates with one voucher!</t>
  </si>
  <si>
    <t>Liquorland - Beer and wine</t>
  </si>
  <si>
    <t>Ice cream and donut</t>
  </si>
  <si>
    <t>week food</t>
  </si>
  <si>
    <t>Hair cut with coke</t>
  </si>
  <si>
    <t>Pancake parlour father's day</t>
  </si>
  <si>
    <t>Russian standard</t>
  </si>
  <si>
    <t>Sunshades</t>
  </si>
  <si>
    <t>Child Care</t>
  </si>
  <si>
    <t>Monstrua</t>
  </si>
  <si>
    <t>Coke with nachos</t>
  </si>
  <si>
    <t>Garbage food</t>
  </si>
  <si>
    <t>Coffee baby</t>
  </si>
  <si>
    <t>Food and things for koko</t>
  </si>
  <si>
    <t>Survive</t>
  </si>
  <si>
    <t>shirt tata</t>
  </si>
  <si>
    <t>Survive x2</t>
  </si>
  <si>
    <t>Shirts tata</t>
  </si>
  <si>
    <t>Chicken and coke for the week</t>
  </si>
  <si>
    <t>Repayment</t>
  </si>
  <si>
    <t>Some food on thursday</t>
  </si>
  <si>
    <t>Lunch with John thanks for nab</t>
  </si>
  <si>
    <t>OC Fees</t>
  </si>
  <si>
    <t>Exams mama</t>
  </si>
  <si>
    <t>Clothes tata picture</t>
  </si>
  <si>
    <t>Clothes tata picture studio</t>
  </si>
  <si>
    <t>Baby Direct hoppers cr - babyjet</t>
  </si>
  <si>
    <t>2nd pants shortening</t>
  </si>
  <si>
    <t>Jeans, boxers and socks</t>
  </si>
  <si>
    <t>Baby tata room</t>
  </si>
  <si>
    <t>tutti frutti</t>
  </si>
  <si>
    <t>coffee and donut</t>
  </si>
  <si>
    <t>Vodku + wine</t>
  </si>
  <si>
    <t>child care</t>
  </si>
  <si>
    <t>trip to farm</t>
  </si>
  <si>
    <t>electricity or gas</t>
  </si>
  <si>
    <t>Something and bbq food</t>
  </si>
  <si>
    <t>United - Tickets 100 abuela</t>
  </si>
  <si>
    <t>Something in ballarat</t>
  </si>
  <si>
    <t>Chocolate</t>
  </si>
  <si>
    <t>Other loan</t>
  </si>
  <si>
    <t>Papa tape</t>
  </si>
  <si>
    <t>Something Dic Internantion Werribee</t>
  </si>
  <si>
    <t>some food</t>
  </si>
  <si>
    <t>Hiulu + netflix</t>
  </si>
  <si>
    <t>Coffes and bread</t>
  </si>
  <si>
    <t>House blessing</t>
  </si>
  <si>
    <t>Puffy billy</t>
  </si>
  <si>
    <t>Coffee meeting with jacob in werribee</t>
  </si>
  <si>
    <t>Food in puffy billy</t>
  </si>
  <si>
    <t>Gasoline coles</t>
  </si>
  <si>
    <t>Weird halal street food</t>
  </si>
  <si>
    <t>Coffee werribee</t>
  </si>
  <si>
    <t>beers in liquorland</t>
  </si>
  <si>
    <t>Somethingin werribee</t>
  </si>
  <si>
    <t>Aquarium stuff and food</t>
  </si>
  <si>
    <t>Ice cream mama</t>
  </si>
  <si>
    <t>Tata shirts and games</t>
  </si>
  <si>
    <t>Entrance to aquarium</t>
  </si>
  <si>
    <t>Bitwarden - taxable</t>
  </si>
  <si>
    <t>Dentist tongue up while swoaling</t>
  </si>
  <si>
    <t>Spotify year and lights</t>
  </si>
  <si>
    <t>Update value - paid 100</t>
  </si>
  <si>
    <t xml:space="preserve">Toys for tata 1 2 3 4 </t>
  </si>
  <si>
    <t>Haircut and coke</t>
  </si>
  <si>
    <t>Shelves</t>
  </si>
  <si>
    <t>Interview snacks</t>
  </si>
  <si>
    <t>Baby vitamins</t>
  </si>
  <si>
    <t>water x2</t>
  </si>
  <si>
    <t>Breaky</t>
  </si>
  <si>
    <t>Stud wall inspector</t>
  </si>
  <si>
    <t>Lunch mama</t>
  </si>
  <si>
    <t>First toll bill new car</t>
  </si>
  <si>
    <t>Cake tata</t>
  </si>
  <si>
    <t>Croissants dickheads</t>
  </si>
  <si>
    <t xml:space="preserve">$100 usd Mauricio ... </t>
  </si>
  <si>
    <t>mccas</t>
  </si>
  <si>
    <t>breakfast</t>
  </si>
  <si>
    <t>birthday</t>
  </si>
  <si>
    <t>Bday dinner</t>
  </si>
  <si>
    <t>mama myki</t>
  </si>
  <si>
    <t>cake papa</t>
  </si>
  <si>
    <t>balloons</t>
  </si>
  <si>
    <t>Gatorade, coke and chips</t>
  </si>
  <si>
    <t>Surface to usb-c</t>
  </si>
  <si>
    <t>Income DB</t>
  </si>
  <si>
    <t>Savings</t>
  </si>
  <si>
    <t>Gift Cards</t>
  </si>
  <si>
    <t>Wish Gift Card - Valued Opinions</t>
  </si>
  <si>
    <t>Wish Gift Card - MySurvey.com</t>
  </si>
  <si>
    <t>Interest</t>
  </si>
  <si>
    <t>Interest January</t>
  </si>
  <si>
    <t>Per Diem</t>
  </si>
  <si>
    <t>Avanade - Per diem - Seattle</t>
  </si>
  <si>
    <t>Interest February</t>
  </si>
  <si>
    <t>Avanade taxi</t>
  </si>
  <si>
    <t>Interest for March</t>
  </si>
  <si>
    <t>Interests April</t>
  </si>
  <si>
    <t>20 from her surprise</t>
  </si>
  <si>
    <t>Refund OSHC</t>
  </si>
  <si>
    <t>Interest May</t>
  </si>
  <si>
    <t>Interest June</t>
  </si>
  <si>
    <t>Reimbursement Unimelb gown</t>
  </si>
  <si>
    <t>RTBA from Unilodge</t>
  </si>
  <si>
    <t>Nastya took money at the Casino</t>
  </si>
  <si>
    <t>Interests August</t>
  </si>
  <si>
    <t>Taxes 2013 - 2014</t>
  </si>
  <si>
    <t>Interest September</t>
  </si>
  <si>
    <t>Share time crap</t>
  </si>
  <si>
    <t>Interest October</t>
  </si>
  <si>
    <t>Winery not paid with bancolombia</t>
  </si>
  <si>
    <t>Interest for November</t>
  </si>
  <si>
    <t>Avanade - Raccooncito won!!!</t>
  </si>
  <si>
    <t>Interest of both accounts</t>
  </si>
  <si>
    <t>Interests January</t>
  </si>
  <si>
    <t>Interests february</t>
  </si>
  <si>
    <t>Visa US</t>
  </si>
  <si>
    <t>Per diem Seattle Juan</t>
  </si>
  <si>
    <t>Interests March</t>
  </si>
  <si>
    <t>Seattle -&gt; home - airport taxi</t>
  </si>
  <si>
    <t xml:space="preserve">Interests April </t>
  </si>
  <si>
    <t>Gadget allowence gatito</t>
  </si>
  <si>
    <t>Gadget allowance raccoon</t>
  </si>
  <si>
    <t>Avanade  Mobile  May - June</t>
  </si>
  <si>
    <t>Mobile gatito May - Jun</t>
  </si>
  <si>
    <t>Bond from Reservoir</t>
  </si>
  <si>
    <t>Medicare something angel</t>
  </si>
  <si>
    <t>Ali August - 1st payment</t>
  </si>
  <si>
    <t>Tax return Juan 2014 - 2015</t>
  </si>
  <si>
    <t>Ali - 2nd payment</t>
  </si>
  <si>
    <t>Tax return Ana</t>
  </si>
  <si>
    <t>Ali - 3rd payment</t>
  </si>
  <si>
    <t>Contact lenses</t>
  </si>
  <si>
    <t>October interests</t>
  </si>
  <si>
    <t>Cash rewards</t>
  </si>
  <si>
    <t>Interests November</t>
  </si>
  <si>
    <t>Ali - 4th payment</t>
  </si>
  <si>
    <t>Feb Interests</t>
  </si>
  <si>
    <t>Ali 5th Payment</t>
  </si>
  <si>
    <t>Eye lenses claim</t>
  </si>
  <si>
    <t>Gift card nastya</t>
  </si>
  <si>
    <t>Interests from February 60000</t>
  </si>
  <si>
    <t>Gift cards after vacations fiasco</t>
  </si>
  <si>
    <t>Ali second last</t>
  </si>
  <si>
    <t>Ali last payment</t>
  </si>
  <si>
    <t>Gadget allowance</t>
  </si>
  <si>
    <t>Interests may</t>
  </si>
  <si>
    <t>Gym Juan</t>
  </si>
  <si>
    <t>Fitbit Juan return to officeworks</t>
  </si>
  <si>
    <t>Fitbit</t>
  </si>
  <si>
    <t>Interests June</t>
  </si>
  <si>
    <t>Interests July</t>
  </si>
  <si>
    <t>2015-2016</t>
  </si>
  <si>
    <t>Interests September</t>
  </si>
  <si>
    <t>Raccooncito</t>
  </si>
  <si>
    <t>Interests October</t>
  </si>
  <si>
    <t>Interest November</t>
  </si>
  <si>
    <t>Interests Feb</t>
  </si>
  <si>
    <t>Interests march</t>
  </si>
  <si>
    <t>Windham</t>
  </si>
  <si>
    <t>Week 8-10 rebate</t>
  </si>
  <si>
    <t>Interests before Term deposit</t>
  </si>
  <si>
    <t>Interest out of term deposit</t>
  </si>
  <si>
    <t>Avanade pay back $500 including express cooker</t>
  </si>
  <si>
    <t>Interests september</t>
  </si>
  <si>
    <t>tax return brisbane</t>
  </si>
  <si>
    <t>Tax angel 2016-2017</t>
  </si>
  <si>
    <t>Interests</t>
  </si>
  <si>
    <t xml:space="preserve">Interests </t>
  </si>
  <si>
    <t>Term deposit return</t>
  </si>
  <si>
    <t>Salary racoon</t>
  </si>
  <si>
    <t>Last salary Juan</t>
  </si>
  <si>
    <t>Salary Juan NAB</t>
  </si>
  <si>
    <t>Salary 4 days</t>
  </si>
  <si>
    <t>Salary raccoon</t>
  </si>
  <si>
    <t>Salary juan</t>
  </si>
  <si>
    <t>Gadget allowence</t>
  </si>
  <si>
    <t>Vaccine and Gym</t>
  </si>
  <si>
    <t>Salary Tatiana</t>
  </si>
  <si>
    <t>Swimming pool reimburstment</t>
  </si>
  <si>
    <t>Dolares a Mery</t>
  </si>
  <si>
    <t>Insurances parents</t>
  </si>
  <si>
    <t>Gym claim</t>
  </si>
  <si>
    <t>salary</t>
  </si>
  <si>
    <t>Salary Nab</t>
  </si>
  <si>
    <t>Vaccinations</t>
  </si>
  <si>
    <t>Avanade gift</t>
  </si>
  <si>
    <t>Salary avanade 10 days</t>
  </si>
  <si>
    <t>Taxes Nastya</t>
  </si>
  <si>
    <t>Salary with public holiday</t>
  </si>
  <si>
    <t>Tax return 2017-2018</t>
  </si>
  <si>
    <t>Bonus baby</t>
  </si>
  <si>
    <t>First salary telstra</t>
  </si>
  <si>
    <t>Salary - colombia trip  - mid jan expenses</t>
  </si>
  <si>
    <t>Telstra paid back mobile + gas rebate</t>
  </si>
  <si>
    <t>Mama is back</t>
  </si>
  <si>
    <t>Finally a month</t>
  </si>
  <si>
    <t>salary raccoon</t>
  </si>
  <si>
    <t xml:space="preserve">Bexero rebate </t>
  </si>
  <si>
    <t>Avanade phone + ???? (child care)</t>
  </si>
  <si>
    <t>MS band</t>
  </si>
  <si>
    <t>Salary after easter holidays</t>
  </si>
  <si>
    <t>salary + cashrewards</t>
  </si>
  <si>
    <t>FHOG</t>
  </si>
  <si>
    <t>Surplus payment</t>
  </si>
  <si>
    <t>Mobile avanade</t>
  </si>
  <si>
    <t>Salary mama</t>
  </si>
  <si>
    <t>Return broken bulb</t>
  </si>
  <si>
    <t>Salary without two weeks</t>
  </si>
  <si>
    <t>Mobile cash</t>
  </si>
  <si>
    <t>Insurance - move to tarneit</t>
  </si>
  <si>
    <t>Return ikea</t>
  </si>
  <si>
    <t>Salary including previous month</t>
  </si>
  <si>
    <t>Bond 3 jacoby ct</t>
  </si>
  <si>
    <t>Something from mama</t>
  </si>
  <si>
    <t>Some credit mama</t>
  </si>
  <si>
    <t>McColls July</t>
  </si>
  <si>
    <t>RACV CHECK</t>
  </si>
  <si>
    <t>McColls August</t>
  </si>
  <si>
    <t>Gas rebate</t>
  </si>
  <si>
    <t>Weekly Report</t>
  </si>
  <si>
    <t>Weekly Reference</t>
  </si>
  <si>
    <t>Average</t>
  </si>
  <si>
    <t>Total Saved</t>
  </si>
  <si>
    <t>Spent</t>
  </si>
  <si>
    <t>Saved</t>
  </si>
  <si>
    <t>Monthly Report</t>
  </si>
  <si>
    <t>Month #</t>
  </si>
  <si>
    <t>Spent in WE</t>
  </si>
  <si>
    <t>Spent in Utilities, rent and not WE</t>
  </si>
  <si>
    <t>Total Spent</t>
  </si>
  <si>
    <t>SavingRatio</t>
  </si>
  <si>
    <r>
      <rPr>
        <sz val="28"/>
        <color theme="9"/>
        <rFont val="Calibri"/>
        <family val="2"/>
        <scheme val="minor"/>
      </rPr>
      <t xml:space="preserve">         Family</t>
    </r>
    <r>
      <rPr>
        <sz val="28"/>
        <color theme="1"/>
        <rFont val="Calibri"/>
        <family val="2"/>
        <scheme val="minor"/>
      </rPr>
      <t xml:space="preserve"> Budget Planner</t>
    </r>
  </si>
  <si>
    <t>Shops, stores and categories</t>
  </si>
  <si>
    <t>Store or Shop</t>
  </si>
  <si>
    <t>Category Expenses</t>
  </si>
  <si>
    <t>Category Income</t>
  </si>
  <si>
    <t>DIAC</t>
  </si>
  <si>
    <t xml:space="preserve">     </t>
  </si>
  <si>
    <t>Core databases!!!</t>
  </si>
  <si>
    <t>ebay plus</t>
  </si>
  <si>
    <t>Ukulele</t>
  </si>
  <si>
    <t>Zoo - Fake animals</t>
  </si>
  <si>
    <t>Lunch at zoo</t>
  </si>
  <si>
    <t>Paystay - after zoo</t>
  </si>
  <si>
    <t>Shelf, protective things, plate holder, etc</t>
  </si>
  <si>
    <t>Orthopedic mama hip</t>
  </si>
  <si>
    <t>Music School Caroline Springs</t>
  </si>
  <si>
    <t>Music school semestre</t>
  </si>
  <si>
    <t>Tax return papa</t>
  </si>
  <si>
    <t>Tool and sausage</t>
  </si>
  <si>
    <t>Beers with chicharones</t>
  </si>
  <si>
    <t>NZ baby (no tickets) - no car rent</t>
  </si>
  <si>
    <t>Health insuranse</t>
  </si>
  <si>
    <t>Mama music class plus something</t>
  </si>
  <si>
    <t>Loan (-226,417.92)</t>
  </si>
  <si>
    <t>Salary raccoon with bonus</t>
  </si>
  <si>
    <t>Hip thing i think</t>
  </si>
  <si>
    <t>Landscape</t>
  </si>
  <si>
    <t>Cheescake papa</t>
  </si>
  <si>
    <t>Run</t>
  </si>
  <si>
    <t>Sandwich</t>
  </si>
  <si>
    <t>Hungry jacks with john</t>
  </si>
  <si>
    <t>Myki to go for phone</t>
  </si>
  <si>
    <t>Cable for new phone</t>
  </si>
  <si>
    <t>Food for pizza</t>
  </si>
  <si>
    <t>Beers in liquorland</t>
  </si>
  <si>
    <t>Cables from aliexpress</t>
  </si>
  <si>
    <t>cable</t>
  </si>
  <si>
    <t>Tax mama</t>
  </si>
  <si>
    <t>Food and bulbs</t>
  </si>
  <si>
    <t>Johns birthday</t>
  </si>
  <si>
    <t>childcare</t>
  </si>
  <si>
    <t>Drops</t>
  </si>
  <si>
    <t>Tsts stuff</t>
  </si>
  <si>
    <t>Birthday gift</t>
  </si>
  <si>
    <t>Beer at BWS</t>
  </si>
  <si>
    <t>McColls almost finish</t>
  </si>
  <si>
    <t>Loan repayment</t>
  </si>
  <si>
    <t>milk and garbage</t>
  </si>
  <si>
    <t>halloween</t>
  </si>
  <si>
    <t>Hoose</t>
  </si>
  <si>
    <t>Week food with betteries</t>
  </si>
  <si>
    <t>Hose, paint</t>
  </si>
  <si>
    <t>ladder</t>
  </si>
  <si>
    <t>Hats</t>
  </si>
  <si>
    <t>cc</t>
  </si>
  <si>
    <t>Gas and electricity</t>
  </si>
  <si>
    <t>Helmet rebel tata</t>
  </si>
  <si>
    <t>nz rocks</t>
  </si>
  <si>
    <t>medicine</t>
  </si>
  <si>
    <t>remembeance day</t>
  </si>
  <si>
    <t>Gift oscar</t>
  </si>
  <si>
    <t>juice and yogurt</t>
  </si>
  <si>
    <t>Surface laptop :) :) :)</t>
  </si>
  <si>
    <t xml:space="preserve">Mauricio </t>
  </si>
  <si>
    <t>Whiskey and beers</t>
  </si>
  <si>
    <t>phone</t>
  </si>
  <si>
    <t>Cake with mini coffee</t>
  </si>
  <si>
    <t>food latin festival</t>
  </si>
  <si>
    <t>home thingys</t>
  </si>
  <si>
    <t>Bubble crap juice</t>
  </si>
  <si>
    <t>Hose</t>
  </si>
  <si>
    <t>Cash and coke</t>
  </si>
  <si>
    <t>mistake mcdonals</t>
  </si>
  <si>
    <t>milk and papitas</t>
  </si>
  <si>
    <t>Copies colombia</t>
  </si>
  <si>
    <t>Gasoline pre colombia</t>
  </si>
  <si>
    <t>Council rates</t>
  </si>
  <si>
    <t>Coke+fries</t>
  </si>
  <si>
    <t>McColls</t>
  </si>
  <si>
    <t>desk mat</t>
  </si>
  <si>
    <t>Bubble crap</t>
  </si>
  <si>
    <t>Yoga lessons</t>
  </si>
  <si>
    <t>myki mama</t>
  </si>
  <si>
    <t>Cake ash rehersal</t>
  </si>
  <si>
    <t>Food outside</t>
  </si>
  <si>
    <t>Mauricio gift</t>
  </si>
  <si>
    <t>Colombia ...</t>
  </si>
  <si>
    <t>Food and milk</t>
  </si>
  <si>
    <t>Myki money</t>
  </si>
  <si>
    <t>Breakfast after concert</t>
  </si>
  <si>
    <t>Gatorade and katyas girl bottle</t>
  </si>
  <si>
    <t>Salad</t>
  </si>
  <si>
    <t>Before Colombia</t>
  </si>
  <si>
    <t>Pop corn, toasts, yogurt</t>
  </si>
  <si>
    <t>Cofffee</t>
  </si>
  <si>
    <t>Beers with MS and fairwell lace</t>
  </si>
  <si>
    <t>carrousel and sord geelong</t>
  </si>
  <si>
    <t>Donation russia</t>
  </si>
  <si>
    <t>House stuff</t>
  </si>
  <si>
    <t>Lunch outside</t>
  </si>
  <si>
    <t>Ice creamm</t>
  </si>
  <si>
    <t>Christmas</t>
  </si>
  <si>
    <t>Wikipedia donation</t>
  </si>
  <si>
    <t>Mauro birthday</t>
  </si>
  <si>
    <t>Mery's dinner</t>
  </si>
  <si>
    <t>foood</t>
  </si>
  <si>
    <t>Lunch with sowmia</t>
  </si>
  <si>
    <t>yoga</t>
  </si>
  <si>
    <t xml:space="preserve">baby swiming suit </t>
  </si>
  <si>
    <t>Mouse and interest :@</t>
  </si>
  <si>
    <t>mery dinner</t>
  </si>
  <si>
    <t>chips and gatorade</t>
  </si>
  <si>
    <t>Salary mama, bonus and missing money from previous month</t>
  </si>
  <si>
    <t>Vodka, food and beer for mery stuff</t>
  </si>
  <si>
    <t>Pants and things for tata</t>
  </si>
  <si>
    <t>battery</t>
  </si>
  <si>
    <t>Mery stuff</t>
  </si>
  <si>
    <t>Barber</t>
  </si>
  <si>
    <t>Coffee prit</t>
  </si>
  <si>
    <t>Mauricio ...</t>
  </si>
  <si>
    <t>Christmas gift</t>
  </si>
  <si>
    <t>Novena</t>
  </si>
  <si>
    <t>pancake parlour</t>
  </si>
  <si>
    <t>Some music</t>
  </si>
  <si>
    <t>Yoga</t>
  </si>
  <si>
    <t>home loan</t>
  </si>
  <si>
    <t>Gift from mama</t>
  </si>
  <si>
    <t>Gift papa</t>
  </si>
  <si>
    <t>Lawn cut machine</t>
  </si>
  <si>
    <t>Deodorants and food</t>
  </si>
  <si>
    <t>plug</t>
  </si>
  <si>
    <t>Entrance, gift, food and parking</t>
  </si>
  <si>
    <t>baskets</t>
  </si>
  <si>
    <t>beers and coke</t>
  </si>
  <si>
    <t>Tatiana's gatorade</t>
  </si>
  <si>
    <t>Flowers mama's birthday</t>
  </si>
  <si>
    <t>baseline after russian vacations</t>
  </si>
  <si>
    <t>Surge protector</t>
  </si>
  <si>
    <t>Fence</t>
  </si>
  <si>
    <t>print</t>
  </si>
  <si>
    <t>ChildsPlay</t>
  </si>
  <si>
    <t>New child care without rebate</t>
  </si>
  <si>
    <t>Fries + coke x 2</t>
  </si>
  <si>
    <t>Burro</t>
  </si>
  <si>
    <t>coke + fries</t>
  </si>
  <si>
    <t>Friday's  pizza</t>
  </si>
  <si>
    <t>Piano Chair</t>
  </si>
  <si>
    <t>Chicken's bro</t>
  </si>
  <si>
    <t xml:space="preserve">Focus and forniture chairs for kitchen </t>
  </si>
  <si>
    <t>Music school tata</t>
  </si>
  <si>
    <t>Water pressure, broom and $10 cash out</t>
  </si>
  <si>
    <t>Beard</t>
  </si>
  <si>
    <t>McColls ana</t>
  </si>
  <si>
    <t>coke+fries</t>
  </si>
  <si>
    <t>Bucket, bulb and hangers</t>
  </si>
  <si>
    <t>dummies, yogurt, melon and watermelon</t>
  </si>
  <si>
    <t xml:space="preserve">Lunch with adrian </t>
  </si>
  <si>
    <t>New childcare</t>
  </si>
  <si>
    <t xml:space="preserve">Childcare </t>
  </si>
  <si>
    <t>more</t>
  </si>
  <si>
    <t>Salary after russia</t>
  </si>
  <si>
    <t>niddle for ball</t>
  </si>
  <si>
    <t>Freaking mccas</t>
  </si>
  <si>
    <t>Berkowitz Furniture - Dinning table (2 -3 weeks) ---- sysnematic paid 20%</t>
  </si>
  <si>
    <t>Nick Scali - sofa (9-11 weeks) ---- sysnematic paid 20%</t>
  </si>
  <si>
    <t>Trolley thingy</t>
  </si>
  <si>
    <t>AZ</t>
  </si>
  <si>
    <t>Cheese, chorizos, bread and yogurt</t>
  </si>
  <si>
    <t>New age dentist</t>
  </si>
  <si>
    <t>Chemist stuff for the teeth</t>
  </si>
  <si>
    <t>food week</t>
  </si>
  <si>
    <t>Second half of the bulb</t>
  </si>
  <si>
    <t>Donut and coke</t>
  </si>
  <si>
    <t>15 for 15 days</t>
  </si>
  <si>
    <t>Pool with access</t>
  </si>
  <si>
    <t>Fix wall</t>
  </si>
  <si>
    <t>Mccas</t>
  </si>
  <si>
    <t>Cokes and coffees</t>
  </si>
  <si>
    <t>gatorades</t>
  </si>
  <si>
    <t>Council Rates 3rd payment</t>
  </si>
  <si>
    <t>Food week</t>
  </si>
  <si>
    <t>market</t>
  </si>
  <si>
    <t>bulb with sausage</t>
  </si>
  <si>
    <t xml:space="preserve">Food after gym </t>
  </si>
  <si>
    <t>Pancake parlor valantines</t>
  </si>
  <si>
    <t>missing yogurt</t>
  </si>
  <si>
    <t>shorts</t>
  </si>
  <si>
    <t>Loan feb</t>
  </si>
  <si>
    <t>House cleaning stuff</t>
  </si>
  <si>
    <t>mama clothes</t>
  </si>
  <si>
    <t>Fix a jacket ........</t>
  </si>
  <si>
    <t>fOOD</t>
  </si>
  <si>
    <t>nose</t>
  </si>
  <si>
    <t>Expensive</t>
  </si>
  <si>
    <t>URGENT LUNCH</t>
  </si>
  <si>
    <t>Books tata</t>
  </si>
  <si>
    <t>Food, coke and water</t>
  </si>
  <si>
    <t>Food and cash</t>
  </si>
  <si>
    <t>Lunch, coffee, breakfast, sushi</t>
  </si>
  <si>
    <t>Gym fat ass</t>
  </si>
  <si>
    <t>Specsavers lenses</t>
  </si>
  <si>
    <t>F45 mama</t>
  </si>
  <si>
    <t>Defenders day bat :OOO</t>
  </si>
  <si>
    <t>Pancake parlour</t>
  </si>
  <si>
    <t>Myki pass papa</t>
  </si>
  <si>
    <t>Lunch, coffee and water for interview</t>
  </si>
  <si>
    <t>Vegetables in vitamins</t>
  </si>
  <si>
    <t>Re delivery dining table</t>
  </si>
  <si>
    <t>Liquid glue and batteries</t>
  </si>
  <si>
    <t>Lenses + gym papa</t>
  </si>
  <si>
    <t>Mauricio 1</t>
  </si>
  <si>
    <t>GYG</t>
  </si>
  <si>
    <t>Something for chairs</t>
  </si>
  <si>
    <t>Daily food</t>
  </si>
  <si>
    <t>Forgot to pay</t>
  </si>
  <si>
    <t>Gift  ruby</t>
  </si>
  <si>
    <t>VEGGIES</t>
  </si>
  <si>
    <t>cOFFEE</t>
  </si>
  <si>
    <t>betties</t>
  </si>
  <si>
    <t>Lunch and coffee</t>
  </si>
  <si>
    <t>Coffees and lunch</t>
  </si>
  <si>
    <t>Dondation</t>
  </si>
  <si>
    <t>Mauricio x 2</t>
  </si>
  <si>
    <t>Drinks bbq</t>
  </si>
  <si>
    <t>Hangover</t>
  </si>
  <si>
    <t xml:space="preserve">Women's day </t>
  </si>
  <si>
    <t>Bulb, 10 bucks, cutter</t>
  </si>
  <si>
    <t>Fix courtain</t>
  </si>
  <si>
    <t>Gasoline mama</t>
  </si>
  <si>
    <t>Foodd</t>
  </si>
  <si>
    <t>neck mama</t>
  </si>
  <si>
    <t>Women's day</t>
  </si>
  <si>
    <t>Coles coffee</t>
  </si>
  <si>
    <t>Freak out buy</t>
  </si>
  <si>
    <t>No gym</t>
  </si>
  <si>
    <t>Freak buy</t>
  </si>
  <si>
    <t>CC</t>
  </si>
  <si>
    <t>Grammar School</t>
  </si>
  <si>
    <t>panic buying</t>
  </si>
  <si>
    <t>Stuff for home</t>
  </si>
  <si>
    <t>Gas replacement</t>
  </si>
  <si>
    <t>Trimester music</t>
  </si>
  <si>
    <t>mccolls</t>
  </si>
  <si>
    <t>Mccolls</t>
  </si>
  <si>
    <t>ATO</t>
  </si>
  <si>
    <t>Accountant mistake</t>
  </si>
  <si>
    <t>Freak show</t>
  </si>
  <si>
    <t>Corona</t>
  </si>
  <si>
    <t>Gasoline 119.90</t>
  </si>
  <si>
    <t>Investment</t>
  </si>
  <si>
    <t>Qantas 1</t>
  </si>
  <si>
    <t>Sanitizers</t>
  </si>
  <si>
    <t>Month food</t>
  </si>
  <si>
    <t>sanitizers</t>
  </si>
  <si>
    <t>ALIEXPRESS</t>
  </si>
  <si>
    <t>sanitizers --- but received 89 from latitude - airpods</t>
  </si>
  <si>
    <t>Kool kidz quarantine</t>
  </si>
  <si>
    <t>Qantas 2</t>
  </si>
  <si>
    <t>Spotify year madre</t>
  </si>
  <si>
    <t>cash out</t>
  </si>
  <si>
    <t>Gripa stuff</t>
  </si>
  <si>
    <t>Coffee first day</t>
  </si>
  <si>
    <t>Stupid Anti-bacterial</t>
  </si>
  <si>
    <t>Qantas 3</t>
  </si>
  <si>
    <t>coles</t>
  </si>
  <si>
    <t>avanade</t>
  </si>
  <si>
    <t>Ring subscription</t>
  </si>
  <si>
    <t>Qantas 4</t>
  </si>
  <si>
    <t>Beer liquorland</t>
  </si>
  <si>
    <t>Qantas5</t>
  </si>
  <si>
    <t>mama</t>
  </si>
  <si>
    <t>repayment</t>
  </si>
  <si>
    <t>(Multiple Items)</t>
  </si>
  <si>
    <t>App mac</t>
  </si>
  <si>
    <t>Coles milk tata</t>
  </si>
  <si>
    <t>Anniversary - flowers</t>
  </si>
  <si>
    <t>Case - birthday</t>
  </si>
  <si>
    <t>Food week - vegetables</t>
  </si>
  <si>
    <t>Stuff for tata</t>
  </si>
  <si>
    <t>Tata stuff</t>
  </si>
  <si>
    <t>Liter rusky standard - sparkle liquor</t>
  </si>
  <si>
    <t>Boss new baby</t>
  </si>
  <si>
    <t>Dinner anniversary</t>
  </si>
  <si>
    <t>Weekly expenses + first time we use Coles card</t>
  </si>
  <si>
    <t>EASYFLOWERS mama's day</t>
  </si>
  <si>
    <t>sysnematic</t>
  </si>
  <si>
    <t>Bands for tata</t>
  </si>
  <si>
    <t>Qantas6</t>
  </si>
  <si>
    <t>House &amp; content insurance</t>
  </si>
  <si>
    <t>Starbucks mama day 1</t>
  </si>
  <si>
    <t>Starbucks mama day 2</t>
  </si>
  <si>
    <t>dinner mama day</t>
  </si>
  <si>
    <t>Rates</t>
  </si>
  <si>
    <t>Corner shower thing</t>
  </si>
  <si>
    <t>Chips, milk</t>
  </si>
  <si>
    <t>Sofa delivery</t>
  </si>
  <si>
    <t>Gu health</t>
  </si>
  <si>
    <t>Mamas gift</t>
  </si>
  <si>
    <t>Salary papa</t>
  </si>
  <si>
    <t>Qantas 7</t>
  </si>
  <si>
    <t>Cake mama</t>
  </si>
  <si>
    <t>Wine and beeer</t>
  </si>
  <si>
    <t>Firewood</t>
  </si>
  <si>
    <t>Metal bbq thing</t>
  </si>
  <si>
    <t>mobile papa</t>
  </si>
  <si>
    <t>Cheesecake mama</t>
  </si>
  <si>
    <t>Startbucks coffee</t>
  </si>
  <si>
    <t>mobile mama</t>
  </si>
  <si>
    <t>Dinner mama bday</t>
  </si>
  <si>
    <t>Side assisstant</t>
  </si>
  <si>
    <t>BBq</t>
  </si>
  <si>
    <t>Beers and whiskey bbq</t>
  </si>
  <si>
    <t>colombian food</t>
  </si>
  <si>
    <t>Coke and cheese</t>
  </si>
  <si>
    <t>Electricty</t>
  </si>
  <si>
    <t>Tata taps for laptop</t>
  </si>
  <si>
    <t>Pizza!!!!</t>
  </si>
  <si>
    <t>Coffee and muffin</t>
  </si>
  <si>
    <t>Food sunday</t>
  </si>
  <si>
    <t>Coffee with hashbrown</t>
  </si>
  <si>
    <t>Coffees with ruby</t>
  </si>
  <si>
    <t>bbq ffood sausages</t>
  </si>
  <si>
    <t>Chivas fight</t>
  </si>
  <si>
    <t>milk and coke</t>
  </si>
  <si>
    <t>Regalo padre</t>
  </si>
  <si>
    <t>Flu pills</t>
  </si>
  <si>
    <t>Happy socks</t>
  </si>
  <si>
    <t>Coffee pipi</t>
  </si>
  <si>
    <t>Sunday breakie</t>
  </si>
  <si>
    <t>4k kitchen thing error price</t>
  </si>
  <si>
    <t>Rego kia</t>
  </si>
  <si>
    <t>Mobile .., ask</t>
  </si>
  <si>
    <t>Gift for mama pen</t>
  </si>
  <si>
    <t>Whiskey dia padre</t>
  </si>
  <si>
    <t>cheese and coke</t>
  </si>
  <si>
    <t>Tequila</t>
  </si>
  <si>
    <t>gas</t>
  </si>
  <si>
    <t>Lunch and abuelito cake</t>
  </si>
  <si>
    <t>Fix lamp</t>
  </si>
  <si>
    <t>Tata clothes and toys</t>
  </si>
  <si>
    <t>Service 1 year</t>
  </si>
  <si>
    <t>Bandaids</t>
  </si>
  <si>
    <t>worst chicken ever</t>
  </si>
  <si>
    <t>milkshake</t>
  </si>
  <si>
    <t>kebab</t>
  </si>
  <si>
    <t>Panic buy</t>
  </si>
  <si>
    <t>Stars</t>
  </si>
  <si>
    <t>Glass fix</t>
  </si>
  <si>
    <t>Tata's toys</t>
  </si>
  <si>
    <t>Qantas8</t>
  </si>
  <si>
    <t>Salary coles</t>
  </si>
  <si>
    <t>mauricio</t>
  </si>
  <si>
    <t>Fries after test</t>
  </si>
  <si>
    <t>Termites treatment - anticimex</t>
  </si>
  <si>
    <t>papas lavadora</t>
  </si>
  <si>
    <t>Toy tata</t>
  </si>
  <si>
    <t>Pizza coke</t>
  </si>
  <si>
    <t>lead4pass exam</t>
  </si>
  <si>
    <t>Tata toy</t>
  </si>
  <si>
    <t>Coke, yogurt and honey</t>
  </si>
  <si>
    <t>Qantas 9</t>
  </si>
  <si>
    <t>Coke and chips</t>
  </si>
  <si>
    <t>Carrots, doritos and food</t>
  </si>
  <si>
    <t>Back to school</t>
  </si>
  <si>
    <t>Child carew week 2</t>
  </si>
  <si>
    <t>Ubereats food</t>
  </si>
  <si>
    <t>Super gas</t>
  </si>
  <si>
    <t>Coke, milk and cheese</t>
  </si>
  <si>
    <t>Shaver</t>
  </si>
  <si>
    <t>App to play</t>
  </si>
  <si>
    <t>Ax</t>
  </si>
  <si>
    <t>flowers mama</t>
  </si>
  <si>
    <t>Amazon ax and paints</t>
  </si>
  <si>
    <t>land</t>
  </si>
  <si>
    <t>Axe hatched</t>
  </si>
  <si>
    <t>Paints</t>
  </si>
  <si>
    <t>violin mutter</t>
  </si>
  <si>
    <t>milk and yogurt</t>
  </si>
  <si>
    <t>Liquorland</t>
  </si>
  <si>
    <t>Grants</t>
  </si>
  <si>
    <t>Dust filters</t>
  </si>
  <si>
    <t>Tiffany food</t>
  </si>
  <si>
    <t>Straws</t>
  </si>
  <si>
    <t>SD</t>
  </si>
  <si>
    <t>push bike and batteries</t>
  </si>
  <si>
    <t>fRIES AND COKE</t>
  </si>
  <si>
    <t>Papa's day</t>
  </si>
  <si>
    <t>Burritos x2</t>
  </si>
  <si>
    <t>Test consult</t>
  </si>
  <si>
    <t>For consult</t>
  </si>
  <si>
    <t>Fake fence</t>
  </si>
  <si>
    <t>Exam 400</t>
  </si>
  <si>
    <t>Curtain</t>
  </si>
  <si>
    <t>Colmedica</t>
  </si>
  <si>
    <t>Colmedica padres</t>
  </si>
  <si>
    <t>Salary Coles</t>
  </si>
  <si>
    <t xml:space="preserve">Cake anniversary </t>
  </si>
  <si>
    <t>Little Growling</t>
  </si>
  <si>
    <t>First 7 eleven</t>
  </si>
  <si>
    <t>Phone papa</t>
  </si>
  <si>
    <t xml:space="preserve">Avanade </t>
  </si>
  <si>
    <t>Whiskey and beer</t>
  </si>
  <si>
    <t>Crust Pizza</t>
  </si>
  <si>
    <t>Breakfast with beer</t>
  </si>
  <si>
    <t>Beers and scotch</t>
  </si>
  <si>
    <t>breakfast of champions</t>
  </si>
  <si>
    <t>Security stick</t>
  </si>
  <si>
    <t xml:space="preserve">Childcare again </t>
  </si>
  <si>
    <t>Bday</t>
  </si>
  <si>
    <t>Spotify again</t>
  </si>
  <si>
    <t>Cheesecake cake</t>
  </si>
  <si>
    <t>Mauricio hotel</t>
  </si>
  <si>
    <t>Camaroncito</t>
  </si>
  <si>
    <t xml:space="preserve">Charger, home mounter </t>
  </si>
  <si>
    <t>Coffeeq</t>
  </si>
  <si>
    <t>Comida</t>
  </si>
  <si>
    <t>Cake papa</t>
  </si>
  <si>
    <t>Donut ice cream</t>
  </si>
  <si>
    <t>Moble</t>
  </si>
  <si>
    <t xml:space="preserve">mauricio </t>
  </si>
  <si>
    <t>Barber and hair</t>
  </si>
  <si>
    <t>Hot chocolate and chai</t>
  </si>
  <si>
    <t>sleep and lung sleep study</t>
  </si>
  <si>
    <t>Burritos</t>
  </si>
  <si>
    <t>Croissant</t>
  </si>
  <si>
    <t>loan repayment</t>
  </si>
  <si>
    <t>sleep study</t>
  </si>
  <si>
    <t>Stupid whiskey</t>
  </si>
  <si>
    <t>milk shake</t>
  </si>
  <si>
    <t>ribs</t>
  </si>
  <si>
    <t>Gatorade and chips</t>
  </si>
  <si>
    <t>Chocolate and chai</t>
  </si>
  <si>
    <t>Rusky</t>
  </si>
  <si>
    <t>Pasta and chicken</t>
  </si>
  <si>
    <t>Sheets and more stuff</t>
  </si>
  <si>
    <t>apples</t>
  </si>
  <si>
    <t>Clothes tata</t>
  </si>
  <si>
    <t>garbage food</t>
  </si>
  <si>
    <t>Sorpresa</t>
  </si>
  <si>
    <t>Mansion food</t>
  </si>
  <si>
    <t>pizzas</t>
  </si>
  <si>
    <t>coffees and croisant</t>
  </si>
  <si>
    <t>fatstacks</t>
  </si>
  <si>
    <t>Sleep study</t>
  </si>
  <si>
    <t>Offer MS</t>
  </si>
  <si>
    <t>watch tata</t>
  </si>
  <si>
    <t>Breakfast beach</t>
  </si>
  <si>
    <t>Parking beach</t>
  </si>
  <si>
    <t xml:space="preserve">Christmas trip mon 09 </t>
  </si>
  <si>
    <t>Lakes tyrrell trip</t>
  </si>
  <si>
    <t>Nail thing</t>
  </si>
  <si>
    <t>Bublbles</t>
  </si>
  <si>
    <t>Gift Tiffany</t>
  </si>
  <si>
    <t>padres</t>
  </si>
  <si>
    <t>Chocolate and croisant</t>
  </si>
  <si>
    <t>Chocolate crissant and babychino</t>
  </si>
  <si>
    <t>sushi night</t>
  </si>
  <si>
    <t xml:space="preserve">Lake sea - tyrrell </t>
  </si>
  <si>
    <t>Gasoline sea lake</t>
  </si>
  <si>
    <t>GU health</t>
  </si>
  <si>
    <t>Lattee</t>
  </si>
  <si>
    <t>Latte</t>
  </si>
  <si>
    <t>Paystay parking consul</t>
  </si>
  <si>
    <t>German embassy documentation</t>
  </si>
  <si>
    <t>Prime</t>
  </si>
  <si>
    <t>Strawberry pickup</t>
  </si>
  <si>
    <t>Lashes</t>
  </si>
  <si>
    <t>Sme bath stuff</t>
  </si>
  <si>
    <t>fRUITS</t>
  </si>
  <si>
    <t>Tata christmas</t>
  </si>
  <si>
    <t>Dr Kim Thompson</t>
  </si>
  <si>
    <t>Dinner</t>
  </si>
  <si>
    <t>Super powers powder</t>
  </si>
  <si>
    <t>Cheery pickup</t>
  </si>
  <si>
    <t>hanger, hole repair, hose thing</t>
  </si>
  <si>
    <t>oporto</t>
  </si>
  <si>
    <t>sunday ikea, chairs</t>
  </si>
  <si>
    <t>Kim and massage mama</t>
  </si>
  <si>
    <t>Milk thing</t>
  </si>
  <si>
    <t>Caltex latitude</t>
  </si>
  <si>
    <t>Clothes and toys</t>
  </si>
  <si>
    <t>Shoes padres</t>
  </si>
  <si>
    <t>Shoes mama y papa</t>
  </si>
  <si>
    <t>App mama</t>
  </si>
  <si>
    <t>genetic test</t>
  </si>
  <si>
    <t>Council rates december</t>
  </si>
  <si>
    <t>Cleaning service</t>
  </si>
  <si>
    <t>scan</t>
  </si>
  <si>
    <t>hat</t>
  </si>
  <si>
    <t>Photo passport</t>
  </si>
  <si>
    <t>Boost</t>
  </si>
  <si>
    <t>Massage papa</t>
  </si>
  <si>
    <t>BOXERS</t>
  </si>
  <si>
    <t xml:space="preserve">Dinner outside </t>
  </si>
  <si>
    <t>Bubble juice</t>
  </si>
  <si>
    <t>Padres</t>
  </si>
  <si>
    <t>Gas recharge</t>
  </si>
  <si>
    <t>BangGood</t>
  </si>
  <si>
    <t>Tata car</t>
  </si>
  <si>
    <t>Wiky</t>
  </si>
  <si>
    <t>Mauro's cake</t>
  </si>
  <si>
    <t>Bookshelf mama</t>
  </si>
  <si>
    <t>vitamins</t>
  </si>
  <si>
    <t>French</t>
  </si>
  <si>
    <t>Book tata</t>
  </si>
  <si>
    <t>Its a boy</t>
  </si>
  <si>
    <t>Thursday dinner</t>
  </si>
  <si>
    <t>eye thing</t>
  </si>
  <si>
    <t>coffee baby scan</t>
  </si>
  <si>
    <t>scan babo</t>
  </si>
  <si>
    <t>coffees</t>
  </si>
  <si>
    <t>renewal license juan</t>
  </si>
  <si>
    <t>book tata</t>
  </si>
  <si>
    <t>insurance</t>
  </si>
  <si>
    <t>Salary avanade</t>
  </si>
  <si>
    <t>Clean house</t>
  </si>
  <si>
    <t>Vincent - Northbound Immigration Services</t>
  </si>
  <si>
    <t>Coffeee myer windows</t>
  </si>
  <si>
    <t>Food and juice</t>
  </si>
  <si>
    <t>aguardiente</t>
  </si>
  <si>
    <t>Super lunch</t>
  </si>
  <si>
    <t>parents</t>
  </si>
  <si>
    <t>First revision</t>
  </si>
  <si>
    <t>house</t>
  </si>
  <si>
    <t>Watch clock gift</t>
  </si>
  <si>
    <t>gift</t>
  </si>
  <si>
    <t>japanese food</t>
  </si>
  <si>
    <t>food trip</t>
  </si>
  <si>
    <t>others</t>
  </si>
  <si>
    <t>gasoline rye</t>
  </si>
  <si>
    <t>Alcohol half with john</t>
  </si>
  <si>
    <t>food and gift for tyffany</t>
  </si>
  <si>
    <t>fooooooddddd</t>
  </si>
  <si>
    <t>movies</t>
  </si>
  <si>
    <t>mobile x 2 months</t>
  </si>
  <si>
    <t>fooodd</t>
  </si>
  <si>
    <t>cake abitayaya</t>
  </si>
  <si>
    <t>Coles food</t>
  </si>
  <si>
    <t>Rye drinks</t>
  </si>
  <si>
    <t>weekly food</t>
  </si>
  <si>
    <t>headphone replacement</t>
  </si>
  <si>
    <t>childcare vacations</t>
  </si>
  <si>
    <t>Electrical measure, wall mates, wall thingy, batteries</t>
  </si>
  <si>
    <t>home stuff</t>
  </si>
  <si>
    <t>chairs, and stuff</t>
  </si>
  <si>
    <t>change for bear</t>
  </si>
  <si>
    <t>gift for daniel</t>
  </si>
  <si>
    <t>cut hair</t>
  </si>
  <si>
    <t>stuff</t>
  </si>
  <si>
    <t>tata room</t>
  </si>
  <si>
    <t>food mix with coles</t>
  </si>
  <si>
    <t>Tata's room</t>
  </si>
  <si>
    <t>Hotsprings with tata</t>
  </si>
  <si>
    <t>flowers abitayaya</t>
  </si>
  <si>
    <t>food processor for mama</t>
  </si>
  <si>
    <t>Reimbursment from jetstar</t>
  </si>
  <si>
    <t>Gift abitayaya</t>
  </si>
  <si>
    <t>Coles NYE's dinner</t>
  </si>
  <si>
    <t>Beers and whiskey</t>
  </si>
  <si>
    <t>Crackers and gift for tiffany</t>
  </si>
  <si>
    <t>nails</t>
  </si>
  <si>
    <t>Diana y John trip</t>
  </si>
  <si>
    <t>Compu padre</t>
  </si>
  <si>
    <t>Coffee food</t>
  </si>
  <si>
    <t>sunglasses</t>
  </si>
  <si>
    <t>tee</t>
  </si>
  <si>
    <t>First aid course</t>
  </si>
  <si>
    <t>Insurance padres</t>
  </si>
  <si>
    <t>Cleaning of house</t>
  </si>
  <si>
    <t>things for house</t>
  </si>
  <si>
    <t>things for party and label maker</t>
  </si>
  <si>
    <t>Party</t>
  </si>
  <si>
    <t>5 days</t>
  </si>
  <si>
    <t>Food training mama</t>
  </si>
  <si>
    <t>Party stuff</t>
  </si>
  <si>
    <t>Daniel x 2</t>
  </si>
  <si>
    <t>offee</t>
  </si>
  <si>
    <t>Jump tata jump</t>
  </si>
  <si>
    <t>Dinner tata birthday</t>
  </si>
  <si>
    <t>Gasoline dentist</t>
  </si>
  <si>
    <t>sandwich</t>
  </si>
  <si>
    <t>canada alcohoil</t>
  </si>
  <si>
    <t>Tent for beach</t>
  </si>
  <si>
    <t>food bbq</t>
  </si>
  <si>
    <t>hydrelite for mama</t>
  </si>
  <si>
    <t>water paleta for mama</t>
  </si>
  <si>
    <t>spotify</t>
  </si>
  <si>
    <t>4 days</t>
  </si>
  <si>
    <t>Dani x 2</t>
  </si>
  <si>
    <t>Last salary coles</t>
  </si>
  <si>
    <t>Cable for printer</t>
  </si>
  <si>
    <t>groove food</t>
  </si>
  <si>
    <t xml:space="preserve">Health - dentist clean </t>
  </si>
  <si>
    <t>pre friend Ana</t>
  </si>
  <si>
    <t>rebel truck for beach</t>
  </si>
  <si>
    <t>last salary coles</t>
  </si>
  <si>
    <t>Own us $10 for the cleanup</t>
  </si>
  <si>
    <t>ZXoo membership;</t>
  </si>
  <si>
    <t>thursday dinner</t>
  </si>
  <si>
    <t>zoo food and gifts</t>
  </si>
  <si>
    <t>New MS plan</t>
  </si>
  <si>
    <t>Replayment</t>
  </si>
  <si>
    <t>BBQ jacob</t>
  </si>
  <si>
    <t>BBQ Jacob - beers</t>
  </si>
  <si>
    <t>deck and thing for trimmer</t>
  </si>
  <si>
    <t>Gatorade, milk, yogurt, chips, cheese</t>
  </si>
  <si>
    <t>Swimsuit</t>
  </si>
  <si>
    <t>Audible</t>
  </si>
  <si>
    <t>Coffee, cookiesand jugo rojo</t>
  </si>
  <si>
    <t>thursday food</t>
  </si>
  <si>
    <t>oth</t>
  </si>
  <si>
    <t>tata bed</t>
  </si>
  <si>
    <t>ice cream and honey</t>
  </si>
  <si>
    <t>mattress with delivery</t>
  </si>
  <si>
    <t>salary and sign bonus ms</t>
  </si>
  <si>
    <t>Salary MS and sign bonus</t>
  </si>
  <si>
    <t>Gasoline risk</t>
  </si>
  <si>
    <t>shave</t>
  </si>
  <si>
    <t>Garden mt macedon</t>
  </si>
  <si>
    <t>massage december</t>
  </si>
  <si>
    <t>lights</t>
  </si>
  <si>
    <t>Korean bbq</t>
  </si>
  <si>
    <t>Massage 2</t>
  </si>
  <si>
    <t>Second scan Dani</t>
  </si>
  <si>
    <t>scan payment</t>
  </si>
  <si>
    <t>mama barriga</t>
  </si>
  <si>
    <t>iron pills</t>
  </si>
  <si>
    <t>OC Contribution</t>
  </si>
  <si>
    <t>Water summer</t>
  </si>
  <si>
    <t>Valentines day</t>
  </si>
  <si>
    <t>gatorade</t>
  </si>
  <si>
    <t>pancake day</t>
  </si>
  <si>
    <t>spaceship</t>
  </si>
  <si>
    <t>Microsoft gym</t>
  </si>
  <si>
    <t>Spaceship</t>
  </si>
  <si>
    <t>Obstetrician</t>
  </si>
  <si>
    <t>Dinner thursday</t>
  </si>
  <si>
    <t>Pizza night friday</t>
  </si>
  <si>
    <t>cereal</t>
  </si>
  <si>
    <t>tooth brush and vitamins</t>
  </si>
  <si>
    <t>Ruby birthday</t>
  </si>
  <si>
    <t>Ruby birthday dinner</t>
  </si>
  <si>
    <t>Tata blanket new bed</t>
  </si>
  <si>
    <t>new plan</t>
  </si>
  <si>
    <t>Coffee defender day</t>
  </si>
  <si>
    <t>Tuesday tacos</t>
  </si>
  <si>
    <t>Milk and stuff</t>
  </si>
  <si>
    <t>Coinbase btc and eth</t>
  </si>
  <si>
    <t>thursday fodd</t>
  </si>
  <si>
    <t>Imaging Daniel</t>
  </si>
  <si>
    <t>Fairy park</t>
  </si>
  <si>
    <t>Fodd</t>
  </si>
  <si>
    <t>Bed protector</t>
  </si>
  <si>
    <t>Ethereum</t>
  </si>
  <si>
    <t>ARKK</t>
  </si>
  <si>
    <t>Crypto</t>
  </si>
  <si>
    <t>ETF investment</t>
  </si>
  <si>
    <t>after gym</t>
  </si>
  <si>
    <t>coffees and croissant</t>
  </si>
  <si>
    <t>Moomba</t>
  </si>
  <si>
    <t>Cheesecake anton</t>
  </si>
  <si>
    <t>Chicken dinner</t>
  </si>
  <si>
    <t>Weekly</t>
  </si>
  <si>
    <t>Sprinkles</t>
  </si>
  <si>
    <t>salud padres</t>
  </si>
  <si>
    <t xml:space="preserve">playground </t>
  </si>
  <si>
    <t>Taxes</t>
  </si>
  <si>
    <t>Taxes 2020</t>
  </si>
  <si>
    <t>Nicole tax agent sucks</t>
  </si>
  <si>
    <t>Food &amp; coffee</t>
  </si>
  <si>
    <t>5000 cad visa process</t>
  </si>
  <si>
    <t>Spaceship x2</t>
  </si>
  <si>
    <t>parking</t>
  </si>
  <si>
    <t>ielts</t>
  </si>
  <si>
    <t>Shaving</t>
  </si>
  <si>
    <t>wheel thingy</t>
  </si>
  <si>
    <t>energy</t>
  </si>
  <si>
    <t>Western imaging for daniel</t>
  </si>
  <si>
    <t>Party with mery</t>
  </si>
  <si>
    <t>Imaging</t>
  </si>
  <si>
    <t>gym</t>
  </si>
  <si>
    <t>investment</t>
  </si>
  <si>
    <t>cafe</t>
  </si>
  <si>
    <t>Fat stacks</t>
  </si>
  <si>
    <t>gift for lisa</t>
  </si>
  <si>
    <t>loan machine</t>
  </si>
  <si>
    <t>chocolate day</t>
  </si>
  <si>
    <t>Document tata return</t>
  </si>
  <si>
    <t>passport</t>
  </si>
  <si>
    <t>loan</t>
  </si>
  <si>
    <t>coffee ielts</t>
  </si>
  <si>
    <t>chivas</t>
  </si>
  <si>
    <t>gift from daniel</t>
  </si>
  <si>
    <t>clothes</t>
  </si>
  <si>
    <t>coffee russian embassy</t>
  </si>
  <si>
    <t>post passport</t>
  </si>
  <si>
    <t>whiskey</t>
  </si>
  <si>
    <t>week</t>
  </si>
  <si>
    <t>ms fun event</t>
  </si>
  <si>
    <t>Re assesment ielts</t>
  </si>
  <si>
    <t>whiskey y beers</t>
  </si>
  <si>
    <t>tacos</t>
  </si>
  <si>
    <t>shoes</t>
  </si>
  <si>
    <t>ropa</t>
  </si>
  <si>
    <t>haircut</t>
  </si>
  <si>
    <t>colegio</t>
  </si>
  <si>
    <t>ethereum</t>
  </si>
  <si>
    <t>Violin lessons</t>
  </si>
  <si>
    <t>haircut mama</t>
  </si>
  <si>
    <t>second big payment</t>
  </si>
  <si>
    <t xml:space="preserve">dinner no mama </t>
  </si>
  <si>
    <t>month</t>
  </si>
  <si>
    <t>food second day sin mama</t>
  </si>
  <si>
    <t>second day without mama</t>
  </si>
  <si>
    <t>Food coffees last day without mama</t>
  </si>
  <si>
    <t>beard</t>
  </si>
  <si>
    <t>flowers madres y mama</t>
  </si>
  <si>
    <t>Starbucks</t>
  </si>
  <si>
    <t>Coffee anniversary</t>
  </si>
  <si>
    <t>Clean</t>
  </si>
  <si>
    <t>Shades car</t>
  </si>
  <si>
    <t>Two weeks gym</t>
  </si>
  <si>
    <t>Russian restaurant</t>
  </si>
  <si>
    <t>Koolkids</t>
  </si>
  <si>
    <t>Mice thing</t>
  </si>
  <si>
    <t>Starbucks coffee</t>
  </si>
  <si>
    <t>cost first time</t>
  </si>
  <si>
    <t>museum</t>
  </si>
  <si>
    <t>Museum plane</t>
  </si>
  <si>
    <t>Shoes and socks</t>
  </si>
  <si>
    <t>candles easter</t>
  </si>
  <si>
    <t>dresses</t>
  </si>
  <si>
    <t>experiment</t>
  </si>
  <si>
    <t>Weekly investment</t>
  </si>
  <si>
    <t>30k Service</t>
  </si>
  <si>
    <t>imaging daniel</t>
  </si>
  <si>
    <t>AGL</t>
  </si>
  <si>
    <t>hungry jacks burger strike</t>
  </si>
  <si>
    <t>caminata colombiana</t>
  </si>
  <si>
    <t>pop corn</t>
  </si>
  <si>
    <t xml:space="preserve">Council rates x4 </t>
  </si>
  <si>
    <t>Coffee starbucks mama's day</t>
  </si>
  <si>
    <t>fountain experiment</t>
  </si>
  <si>
    <t xml:space="preserve">hand thingy </t>
  </si>
  <si>
    <t>scan dani</t>
  </si>
  <si>
    <t>burckkman domain registration</t>
  </si>
  <si>
    <t>Paystay dinner ms</t>
  </si>
  <si>
    <t>Paystay science thing</t>
  </si>
  <si>
    <t>salary papa</t>
  </si>
  <si>
    <t>Dr monday tata</t>
  </si>
  <si>
    <t>Coffees ms thu</t>
  </si>
  <si>
    <t>chemist</t>
  </si>
  <si>
    <t>Coinjar btc and eth</t>
  </si>
  <si>
    <t>insurance car and home</t>
  </si>
  <si>
    <t>Mama's surprise</t>
  </si>
  <si>
    <t>Coffee pre ikea</t>
  </si>
  <si>
    <t>Crypto coinjar</t>
  </si>
  <si>
    <t>home things - sysnematic</t>
  </si>
  <si>
    <t>Starbucks coffee owc</t>
  </si>
  <si>
    <t>Cheescake party</t>
  </si>
  <si>
    <t>Road assistant</t>
  </si>
  <si>
    <t>reapyment</t>
  </si>
  <si>
    <t>Tata jacket</t>
  </si>
  <si>
    <t>MOPA museum</t>
  </si>
  <si>
    <t>juice tata</t>
  </si>
  <si>
    <t>ollas mama</t>
  </si>
  <si>
    <t>salary mama</t>
  </si>
  <si>
    <t>Transfer for mauricio 100 e</t>
  </si>
  <si>
    <t>netflix colombia</t>
  </si>
  <si>
    <t>Coffee investment</t>
  </si>
  <si>
    <t>lights for the remote</t>
  </si>
  <si>
    <t>lunch phone repair</t>
  </si>
  <si>
    <t>starbucks coffee</t>
  </si>
  <si>
    <t>starbucks - coffee</t>
  </si>
  <si>
    <t>dani bear</t>
  </si>
  <si>
    <t>bath thing</t>
  </si>
  <si>
    <t>OC fees</t>
  </si>
  <si>
    <t>Coffee starbucks</t>
  </si>
  <si>
    <t>wrong bouncer</t>
  </si>
  <si>
    <t>Clothes papa</t>
  </si>
  <si>
    <t>Wrong blanket</t>
  </si>
  <si>
    <t>Things for home</t>
  </si>
  <si>
    <t>meat</t>
  </si>
  <si>
    <t>Beacon lighting bulb 3 yrs garantee</t>
  </si>
  <si>
    <t>Salary with paternity leave</t>
  </si>
  <si>
    <t>Registration car</t>
  </si>
  <si>
    <t>Childcare rebate</t>
  </si>
  <si>
    <t>coffeee</t>
  </si>
  <si>
    <t>Littlenation - daniel 2  tata bicycle</t>
  </si>
  <si>
    <t>truck ice cream</t>
  </si>
  <si>
    <t>honey and stuff</t>
  </si>
  <si>
    <t>health</t>
  </si>
  <si>
    <t>weekly investment</t>
  </si>
  <si>
    <t>coffees :S</t>
  </si>
  <si>
    <t>blue label dani</t>
  </si>
  <si>
    <t>not sure - adairs werribee kids</t>
  </si>
  <si>
    <t>pjs papa</t>
  </si>
  <si>
    <t>torta padre</t>
  </si>
  <si>
    <t>pjs mama</t>
  </si>
  <si>
    <t>food dani day</t>
  </si>
  <si>
    <t>whiskey john</t>
  </si>
  <si>
    <t>flowers for nurses</t>
  </si>
  <si>
    <t>northpark hospital</t>
  </si>
  <si>
    <t>Unimelb data - Canada</t>
  </si>
  <si>
    <t>poop bags</t>
  </si>
  <si>
    <t>ice maker</t>
  </si>
  <si>
    <t>cable usb c</t>
  </si>
  <si>
    <t>bulb beacon</t>
  </si>
  <si>
    <t>barber</t>
  </si>
  <si>
    <t>coffee and breakfast</t>
  </si>
  <si>
    <t>i think clothes - catch</t>
  </si>
  <si>
    <t>Cooffees</t>
  </si>
  <si>
    <t>Dani app</t>
  </si>
  <si>
    <t>hose bath</t>
  </si>
  <si>
    <t>Dance class and subscription</t>
  </si>
  <si>
    <t>beer and whiskey</t>
  </si>
  <si>
    <t>name registration of Daniel Burckhardt</t>
  </si>
  <si>
    <t>cake</t>
  </si>
  <si>
    <t>Juan 10</t>
  </si>
  <si>
    <t xml:space="preserve">Food </t>
  </si>
  <si>
    <t>visit daniel to nurse</t>
  </si>
  <si>
    <t>investment week</t>
  </si>
  <si>
    <t>antibiotics</t>
  </si>
  <si>
    <t>half telstra parental leave</t>
  </si>
  <si>
    <t>termite inspection</t>
  </si>
  <si>
    <t>salary parental leave papa</t>
  </si>
  <si>
    <t>dance class</t>
  </si>
  <si>
    <t>sheets for dani and tiffani</t>
  </si>
  <si>
    <t xml:space="preserve">childcare milestones </t>
  </si>
  <si>
    <t>coffee starbucks</t>
  </si>
  <si>
    <t xml:space="preserve">mobile </t>
  </si>
  <si>
    <t>starbucks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</si>
</sst>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_(&quot;$&quot;* #,##0.00_);_(&quot;$&quot;* \(#,##0.00\);_(&quot;$&quot;* &quot;-&quot;??_);_(@_)"/>
    <numFmt numFmtId="167" formatCode="[$-F800]dddd\,\ mmmm\ dd\,\ yyyy"/>
    <numFmt numFmtId="168" formatCode="&quot;$&quot;#,##0.00"/>
    <numFmt numFmtId="169" formatCode="&quot;$&quot;#,##0.00;[Red]&quot;$&quot;#,##0.00"/>
  </numFmts>
  <fonts count="22" x14ac:knownFonts="1">
    <font>
      <sz val="11"/>
      <color theme="1"/>
      <name val="Calibri"/>
      <family val="2"/>
      <scheme val="minor"/>
    </font>
    <font>
      <sz val="12"/>
      <color theme="1"/>
      <name val="Calibri"/>
      <family val="2"/>
      <scheme val="minor"/>
    </font>
    <font>
      <sz val="14"/>
      <color theme="1"/>
      <name val="Calibri"/>
      <family val="2"/>
      <scheme val="minor"/>
    </font>
    <font>
      <sz val="36"/>
      <color theme="1"/>
      <name val="Calibri"/>
      <family val="2"/>
      <scheme val="minor"/>
    </font>
    <font>
      <sz val="72"/>
      <color theme="1"/>
      <name val="Calibri"/>
      <family val="2"/>
      <scheme val="minor"/>
    </font>
    <font>
      <sz val="11"/>
      <color theme="0"/>
      <name val="Calibri"/>
      <family val="2"/>
      <scheme val="minor"/>
    </font>
    <font>
      <sz val="28"/>
      <color theme="1"/>
      <name val="Calibri"/>
      <family val="2"/>
      <scheme val="minor"/>
    </font>
    <font>
      <b/>
      <sz val="14"/>
      <color theme="1"/>
      <name val="Calibri"/>
      <family val="2"/>
      <scheme val="minor"/>
    </font>
    <font>
      <sz val="28"/>
      <color theme="9"/>
      <name val="Calibri"/>
      <family val="2"/>
      <scheme val="minor"/>
    </font>
    <font>
      <sz val="18"/>
      <color theme="0"/>
      <name val="Calibri"/>
      <family val="2"/>
      <scheme val="minor"/>
    </font>
    <font>
      <b/>
      <sz val="16"/>
      <color theme="0"/>
      <name val="Calibri"/>
      <family val="2"/>
      <scheme val="minor"/>
    </font>
    <font>
      <b/>
      <sz val="16"/>
      <color theme="1"/>
      <name val="Calibri"/>
      <family val="2"/>
      <scheme val="minor"/>
    </font>
    <font>
      <u/>
      <sz val="11"/>
      <color theme="11"/>
      <name val="Calibri"/>
      <family val="2"/>
      <scheme val="minor"/>
    </font>
    <font>
      <u/>
      <sz val="11"/>
      <color theme="10"/>
      <name val="Calibri"/>
      <family val="2"/>
      <scheme val="minor"/>
    </font>
    <font>
      <sz val="10"/>
      <color theme="1"/>
      <name val="Calibri"/>
      <family val="2"/>
      <scheme val="minor"/>
    </font>
    <font>
      <sz val="11"/>
      <color theme="1"/>
      <name val="Calibri"/>
      <family val="2"/>
      <scheme val="minor"/>
    </font>
    <font>
      <sz val="11"/>
      <color theme="1"/>
      <name val="Calibri"/>
      <family val="2"/>
      <scheme val="minor"/>
    </font>
    <font>
      <b/>
      <sz val="16"/>
      <name val="Calibri"/>
      <family val="2"/>
      <scheme val="minor"/>
    </font>
    <font>
      <sz val="16"/>
      <name val="Calibri"/>
      <family val="2"/>
      <scheme val="minor"/>
    </font>
    <font>
      <sz val="18"/>
      <color theme="1"/>
      <name val="Calibri"/>
      <family val="2"/>
      <scheme val="minor"/>
    </font>
    <font>
      <sz val="16"/>
      <color theme="1"/>
      <name val="Calibri"/>
      <family val="2"/>
      <scheme val="minor"/>
    </font>
    <font>
      <sz val="36"/>
      <color theme="9"/>
      <name val="Calibri"/>
      <family val="2"/>
      <scheme val="minor"/>
    </font>
  </fonts>
  <fills count="9">
    <fill>
      <patternFill patternType="none"/>
    </fill>
    <fill>
      <patternFill patternType="gray125"/>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3" tint="0.39997558519241921"/>
        <bgColor indexed="64"/>
      </patternFill>
    </fill>
    <fill>
      <patternFill patternType="solid">
        <fgColor rgb="FFFFFF00"/>
        <bgColor indexed="64"/>
      </patternFill>
    </fill>
    <fill>
      <patternFill patternType="solid">
        <fgColor rgb="FF7030A0"/>
        <bgColor indexed="64"/>
      </patternFill>
    </fill>
    <fill>
      <patternFill patternType="solid">
        <fgColor theme="0"/>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7">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99">
    <xf numFmtId="0" fontId="0" fillId="0" borderId="0" xfId="0"/>
    <xf numFmtId="167" fontId="0" fillId="0" borderId="0" xfId="0" applyNumberFormat="1"/>
    <xf numFmtId="169" fontId="0" fillId="0" borderId="0" xfId="0" applyNumberFormat="1"/>
    <xf numFmtId="166" fontId="0" fillId="0" borderId="0" xfId="0" applyNumberFormat="1"/>
    <xf numFmtId="0" fontId="0" fillId="0" borderId="0" xfId="0" applyAlignment="1">
      <alignment wrapText="1"/>
    </xf>
    <xf numFmtId="14" fontId="0" fillId="0" borderId="0" xfId="0" applyNumberFormat="1"/>
    <xf numFmtId="0" fontId="0" fillId="0" borderId="0" xfId="0" applyAlignment="1">
      <alignment horizontal="center"/>
    </xf>
    <xf numFmtId="167" fontId="1" fillId="0" borderId="0" xfId="0" applyNumberFormat="1" applyFont="1"/>
    <xf numFmtId="167" fontId="2" fillId="0" borderId="0" xfId="0" applyNumberFormat="1" applyFont="1" applyAlignment="1">
      <alignment vertical="center"/>
    </xf>
    <xf numFmtId="167" fontId="6" fillId="0" borderId="0" xfId="0" applyNumberFormat="1" applyFont="1" applyAlignment="1">
      <alignment horizontal="left" vertical="center"/>
    </xf>
    <xf numFmtId="167" fontId="7" fillId="0" borderId="0" xfId="0" applyNumberFormat="1" applyFont="1" applyAlignment="1">
      <alignment horizontal="center" vertical="center" wrapText="1"/>
    </xf>
    <xf numFmtId="0" fontId="0" fillId="3" borderId="0" xfId="0" applyFill="1"/>
    <xf numFmtId="0" fontId="5" fillId="3" borderId="0" xfId="0" applyFont="1" applyFill="1"/>
    <xf numFmtId="0" fontId="0" fillId="3" borderId="0" xfId="0" applyFill="1" applyAlignment="1">
      <alignment horizontal="center"/>
    </xf>
    <xf numFmtId="0" fontId="0" fillId="3" borderId="0" xfId="0" applyFill="1" applyAlignment="1">
      <alignment horizontal="center" wrapText="1"/>
    </xf>
    <xf numFmtId="0" fontId="0" fillId="4" borderId="0" xfId="0" applyFill="1"/>
    <xf numFmtId="0" fontId="0" fillId="4" borderId="0" xfId="0" applyFill="1" applyAlignment="1">
      <alignment horizontal="center"/>
    </xf>
    <xf numFmtId="0" fontId="0" fillId="4" borderId="0" xfId="0" applyFill="1" applyAlignment="1">
      <alignment horizontal="center" wrapText="1"/>
    </xf>
    <xf numFmtId="0" fontId="5" fillId="4" borderId="0" xfId="0" applyFont="1" applyFill="1"/>
    <xf numFmtId="0" fontId="0" fillId="5" borderId="0" xfId="0" applyFill="1"/>
    <xf numFmtId="0" fontId="0" fillId="5" borderId="0" xfId="0" applyFill="1" applyAlignment="1">
      <alignment horizontal="center"/>
    </xf>
    <xf numFmtId="0" fontId="0" fillId="5" borderId="0" xfId="0" applyFill="1" applyAlignment="1">
      <alignment horizontal="center" wrapText="1"/>
    </xf>
    <xf numFmtId="0" fontId="5" fillId="5" borderId="0" xfId="0" applyFont="1" applyFill="1"/>
    <xf numFmtId="0" fontId="0" fillId="0" borderId="0" xfId="0" pivotButton="1"/>
    <xf numFmtId="0" fontId="0" fillId="0" borderId="0" xfId="0" applyAlignment="1">
      <alignment horizontal="left"/>
    </xf>
    <xf numFmtId="167" fontId="0" fillId="0" borderId="0" xfId="0" applyNumberFormat="1" applyAlignment="1">
      <alignment horizontal="left"/>
    </xf>
    <xf numFmtId="0" fontId="0" fillId="0" borderId="0" xfId="0" applyAlignment="1">
      <alignment horizontal="left" indent="1"/>
    </xf>
    <xf numFmtId="0" fontId="0" fillId="6" borderId="0" xfId="0" applyFill="1"/>
    <xf numFmtId="0" fontId="2" fillId="0" borderId="0" xfId="0" applyFont="1"/>
    <xf numFmtId="0" fontId="0" fillId="7" borderId="0" xfId="0" applyFill="1"/>
    <xf numFmtId="0" fontId="0" fillId="7" borderId="0" xfId="0" applyFill="1" applyAlignment="1">
      <alignment horizontal="center"/>
    </xf>
    <xf numFmtId="0" fontId="0" fillId="7" borderId="0" xfId="0" applyFill="1" applyAlignment="1">
      <alignment horizontal="center" wrapText="1"/>
    </xf>
    <xf numFmtId="0" fontId="5" fillId="7" borderId="0" xfId="0" applyFont="1" applyFill="1"/>
    <xf numFmtId="0" fontId="0" fillId="0" borderId="0" xfId="0" applyAlignment="1">
      <alignment horizontal="left" indent="2"/>
    </xf>
    <xf numFmtId="0" fontId="14" fillId="0" borderId="0" xfId="0" applyFont="1" applyAlignment="1">
      <alignment horizontal="left" indent="1"/>
    </xf>
    <xf numFmtId="14" fontId="0" fillId="0" borderId="0" xfId="0" applyNumberFormat="1" applyAlignment="1">
      <alignment horizontal="left"/>
    </xf>
    <xf numFmtId="0" fontId="15" fillId="0" borderId="0" xfId="0" applyFont="1"/>
    <xf numFmtId="167" fontId="15" fillId="0" borderId="0" xfId="0" applyNumberFormat="1" applyFont="1"/>
    <xf numFmtId="166" fontId="15" fillId="0" borderId="0" xfId="0" applyNumberFormat="1" applyFont="1"/>
    <xf numFmtId="16" fontId="15" fillId="0" borderId="0" xfId="0" applyNumberFormat="1" applyFont="1"/>
    <xf numFmtId="0" fontId="16" fillId="0" borderId="0" xfId="0" applyFont="1"/>
    <xf numFmtId="164" fontId="19" fillId="2" borderId="0" xfId="0" applyNumberFormat="1" applyFont="1" applyFill="1" applyAlignment="1">
      <alignment vertical="center"/>
    </xf>
    <xf numFmtId="167" fontId="3" fillId="0" borderId="0" xfId="0" applyNumberFormat="1" applyFont="1" applyAlignment="1">
      <alignment horizontal="left" vertical="center"/>
    </xf>
    <xf numFmtId="0" fontId="15" fillId="2" borderId="0" xfId="0" applyFont="1" applyFill="1"/>
    <xf numFmtId="167" fontId="2" fillId="2" borderId="0" xfId="0" applyNumberFormat="1" applyFont="1" applyFill="1" applyAlignment="1">
      <alignment vertical="center"/>
    </xf>
    <xf numFmtId="167" fontId="7" fillId="2" borderId="0" xfId="0" applyNumberFormat="1" applyFont="1" applyFill="1" applyAlignment="1">
      <alignment horizontal="center" vertical="center" wrapText="1"/>
    </xf>
    <xf numFmtId="0" fontId="15" fillId="2" borderId="0" xfId="0" applyFont="1" applyFill="1" applyAlignment="1">
      <alignment horizontal="center"/>
    </xf>
    <xf numFmtId="0" fontId="1" fillId="2" borderId="0" xfId="0" applyFont="1" applyFill="1" applyAlignment="1">
      <alignment horizontal="center" wrapText="1"/>
    </xf>
    <xf numFmtId="0" fontId="15" fillId="2" borderId="0" xfId="0" applyFont="1" applyFill="1" applyAlignment="1">
      <alignment horizontal="center" wrapText="1"/>
    </xf>
    <xf numFmtId="14" fontId="15" fillId="0" borderId="0" xfId="0" applyNumberFormat="1" applyFont="1"/>
    <xf numFmtId="0" fontId="0" fillId="0" borderId="0" xfId="0" applyFont="1"/>
    <xf numFmtId="0" fontId="15" fillId="0" borderId="0" xfId="0" applyNumberFormat="1" applyFont="1"/>
    <xf numFmtId="0" fontId="0" fillId="0" borderId="0" xfId="0" applyNumberFormat="1" applyAlignment="1">
      <alignment horizontal="center"/>
    </xf>
    <xf numFmtId="0" fontId="0" fillId="0" borderId="0" xfId="0" applyNumberFormat="1"/>
    <xf numFmtId="165" fontId="0" fillId="0" borderId="0" xfId="0" applyNumberFormat="1" applyFont="1" applyAlignment="1">
      <alignment horizontal="left"/>
    </xf>
    <xf numFmtId="2" fontId="0" fillId="0" borderId="0" xfId="0" applyNumberFormat="1"/>
    <xf numFmtId="0" fontId="0" fillId="2" borderId="0" xfId="0" applyFill="1" applyBorder="1"/>
    <xf numFmtId="167" fontId="2" fillId="2" borderId="0" xfId="0" applyNumberFormat="1" applyFont="1" applyFill="1" applyBorder="1" applyAlignment="1">
      <alignment vertical="center"/>
    </xf>
    <xf numFmtId="0" fontId="15" fillId="0" borderId="0" xfId="0" applyFont="1" applyBorder="1"/>
    <xf numFmtId="167" fontId="0" fillId="0" borderId="0" xfId="0" applyNumberFormat="1" applyAlignment="1">
      <alignment horizontal="left" indent="2"/>
    </xf>
    <xf numFmtId="167" fontId="0" fillId="0" borderId="0" xfId="0" applyNumberFormat="1" applyAlignment="1">
      <alignment horizontal="left" indent="3"/>
    </xf>
    <xf numFmtId="0" fontId="20" fillId="8" borderId="2" xfId="0" applyFont="1" applyFill="1" applyBorder="1" applyAlignment="1">
      <alignment horizontal="center" vertical="center" wrapText="1"/>
    </xf>
    <xf numFmtId="0" fontId="20" fillId="8" borderId="3" xfId="0" applyFont="1" applyFill="1" applyBorder="1" applyAlignment="1">
      <alignment horizontal="center" vertical="center" wrapText="1"/>
    </xf>
    <xf numFmtId="0" fontId="20" fillId="8" borderId="8" xfId="0" applyFont="1" applyFill="1" applyBorder="1" applyAlignment="1">
      <alignment horizontal="center" vertical="center" wrapText="1"/>
    </xf>
    <xf numFmtId="0" fontId="20" fillId="8" borderId="0" xfId="0" applyFont="1" applyFill="1" applyAlignment="1">
      <alignment horizontal="center" vertical="center" wrapText="1"/>
    </xf>
    <xf numFmtId="0" fontId="20" fillId="8" borderId="5" xfId="0" applyFont="1" applyFill="1" applyBorder="1" applyAlignment="1">
      <alignment horizontal="center" vertical="center" wrapText="1"/>
    </xf>
    <xf numFmtId="0" fontId="20" fillId="8" borderId="6" xfId="0" applyFont="1" applyFill="1" applyBorder="1" applyAlignment="1">
      <alignment horizontal="center" vertical="center" wrapText="1"/>
    </xf>
    <xf numFmtId="164" fontId="20" fillId="8" borderId="3" xfId="0" applyNumberFormat="1" applyFont="1" applyFill="1" applyBorder="1" applyAlignment="1">
      <alignment horizontal="right" vertical="center"/>
    </xf>
    <xf numFmtId="164" fontId="20" fillId="8" borderId="4" xfId="0" applyNumberFormat="1" applyFont="1" applyFill="1" applyBorder="1" applyAlignment="1">
      <alignment horizontal="right" vertical="center"/>
    </xf>
    <xf numFmtId="164" fontId="20" fillId="8" borderId="0" xfId="0" applyNumberFormat="1" applyFont="1" applyFill="1" applyAlignment="1">
      <alignment horizontal="right" vertical="center"/>
    </xf>
    <xf numFmtId="164" fontId="20" fillId="8" borderId="9" xfId="0" applyNumberFormat="1" applyFont="1" applyFill="1" applyBorder="1" applyAlignment="1">
      <alignment horizontal="right" vertical="center"/>
    </xf>
    <xf numFmtId="164" fontId="20" fillId="8" borderId="6" xfId="0" applyNumberFormat="1" applyFont="1" applyFill="1" applyBorder="1" applyAlignment="1">
      <alignment horizontal="right" vertical="center"/>
    </xf>
    <xf numFmtId="164" fontId="20" fillId="8" borderId="7" xfId="0" applyNumberFormat="1" applyFont="1" applyFill="1" applyBorder="1" applyAlignment="1">
      <alignment horizontal="right" vertical="center"/>
    </xf>
    <xf numFmtId="167" fontId="17" fillId="8" borderId="1" xfId="0" applyNumberFormat="1" applyFont="1" applyFill="1" applyBorder="1" applyAlignment="1">
      <alignment horizontal="center" vertical="center"/>
    </xf>
    <xf numFmtId="0" fontId="10" fillId="2" borderId="0" xfId="0" applyFont="1" applyFill="1" applyAlignment="1">
      <alignment horizontal="center"/>
    </xf>
    <xf numFmtId="0" fontId="18" fillId="8" borderId="2" xfId="0" applyFont="1" applyFill="1" applyBorder="1" applyAlignment="1">
      <alignment horizontal="center" vertical="center" wrapText="1"/>
    </xf>
    <xf numFmtId="0" fontId="18" fillId="8" borderId="3" xfId="0" applyFont="1" applyFill="1" applyBorder="1" applyAlignment="1">
      <alignment horizontal="center" vertical="center" wrapText="1"/>
    </xf>
    <xf numFmtId="0" fontId="18" fillId="8" borderId="8" xfId="0" applyFont="1" applyFill="1" applyBorder="1" applyAlignment="1">
      <alignment horizontal="center" vertical="center" wrapText="1"/>
    </xf>
    <xf numFmtId="0" fontId="18" fillId="8" borderId="0" xfId="0" applyFont="1" applyFill="1" applyAlignment="1">
      <alignment horizontal="center" vertical="center" wrapText="1"/>
    </xf>
    <xf numFmtId="0" fontId="18" fillId="8" borderId="5" xfId="0" applyFont="1" applyFill="1" applyBorder="1" applyAlignment="1">
      <alignment horizontal="center" vertical="center" wrapText="1"/>
    </xf>
    <xf numFmtId="0" fontId="18" fillId="8" borderId="6" xfId="0" applyFont="1" applyFill="1" applyBorder="1" applyAlignment="1">
      <alignment horizontal="center" vertical="center" wrapText="1"/>
    </xf>
    <xf numFmtId="164" fontId="18" fillId="8" borderId="3" xfId="0" applyNumberFormat="1" applyFont="1" applyFill="1" applyBorder="1" applyAlignment="1">
      <alignment horizontal="right" vertical="center"/>
    </xf>
    <xf numFmtId="164" fontId="18" fillId="8" borderId="4" xfId="0" applyNumberFormat="1" applyFont="1" applyFill="1" applyBorder="1" applyAlignment="1">
      <alignment horizontal="right" vertical="center"/>
    </xf>
    <xf numFmtId="164" fontId="18" fillId="8" borderId="0" xfId="0" applyNumberFormat="1" applyFont="1" applyFill="1" applyAlignment="1">
      <alignment horizontal="right" vertical="center"/>
    </xf>
    <xf numFmtId="164" fontId="18" fillId="8" borderId="9" xfId="0" applyNumberFormat="1" applyFont="1" applyFill="1" applyBorder="1" applyAlignment="1">
      <alignment horizontal="right" vertical="center"/>
    </xf>
    <xf numFmtId="164" fontId="18" fillId="8" borderId="6" xfId="0" applyNumberFormat="1" applyFont="1" applyFill="1" applyBorder="1" applyAlignment="1">
      <alignment horizontal="right" vertical="center"/>
    </xf>
    <xf numFmtId="164" fontId="18" fillId="8" borderId="7" xfId="0" applyNumberFormat="1" applyFont="1" applyFill="1" applyBorder="1" applyAlignment="1">
      <alignment horizontal="right" vertical="center"/>
    </xf>
    <xf numFmtId="167" fontId="11" fillId="0" borderId="0" xfId="0" applyNumberFormat="1" applyFont="1" applyAlignment="1">
      <alignment horizontal="center" vertical="center" wrapText="1"/>
    </xf>
    <xf numFmtId="0" fontId="9" fillId="3" borderId="0" xfId="0" applyFont="1" applyFill="1" applyAlignment="1">
      <alignment horizontal="center" wrapText="1"/>
    </xf>
    <xf numFmtId="0" fontId="10" fillId="3" borderId="0" xfId="0" applyFont="1" applyFill="1" applyAlignment="1">
      <alignment horizontal="center"/>
    </xf>
    <xf numFmtId="0" fontId="10" fillId="3" borderId="0" xfId="0" applyFont="1" applyFill="1" applyAlignment="1">
      <alignment horizontal="center" vertical="center"/>
    </xf>
    <xf numFmtId="0" fontId="9" fillId="4" borderId="0" xfId="0" applyFont="1" applyFill="1" applyAlignment="1">
      <alignment horizontal="center" wrapText="1"/>
    </xf>
    <xf numFmtId="0" fontId="4" fillId="0" borderId="0" xfId="0" applyFont="1" applyAlignment="1">
      <alignment horizontal="center" vertical="center" wrapText="1"/>
    </xf>
    <xf numFmtId="0" fontId="2" fillId="0" borderId="1" xfId="0" applyFont="1" applyBorder="1" applyAlignment="1">
      <alignment horizontal="center" vertical="center" wrapText="1"/>
    </xf>
    <xf numFmtId="168" fontId="2" fillId="0" borderId="1" xfId="0" applyNumberFormat="1" applyFont="1" applyBorder="1" applyAlignment="1">
      <alignment horizontal="center" vertical="center"/>
    </xf>
    <xf numFmtId="0" fontId="3" fillId="0" borderId="0" xfId="0" applyFont="1" applyAlignment="1">
      <alignment horizontal="center" vertical="center" wrapText="1"/>
    </xf>
    <xf numFmtId="0" fontId="1" fillId="0" borderId="1" xfId="0" applyFont="1" applyBorder="1" applyAlignment="1">
      <alignment horizontal="center" vertical="center" wrapText="1"/>
    </xf>
    <xf numFmtId="0" fontId="9" fillId="5" borderId="0" xfId="0" applyFont="1" applyFill="1" applyAlignment="1">
      <alignment horizontal="center" wrapText="1"/>
    </xf>
    <xf numFmtId="0" fontId="9" fillId="7" borderId="0" xfId="0" applyFont="1" applyFill="1" applyAlignment="1">
      <alignment horizontal="center" wrapText="1"/>
    </xf>
  </cellXfs>
  <cellStyles count="7">
    <cellStyle name="Followed Hyperlink" xfId="5" builtinId="9" hidden="1"/>
    <cellStyle name="Followed Hyperlink" xfId="3" builtinId="9" hidden="1"/>
    <cellStyle name="Followed Hyperlink" xfId="1" builtinId="9" hidden="1"/>
    <cellStyle name="Hyperlink" xfId="6" builtinId="8" hidden="1"/>
    <cellStyle name="Hyperlink" xfId="4" builtinId="8" hidden="1"/>
    <cellStyle name="Hyperlink" xfId="2" builtinId="8" hidden="1"/>
    <cellStyle name="Normal" xfId="0" builtinId="0"/>
  </cellStyles>
  <dxfs count="35">
    <dxf>
      <numFmt numFmtId="2" formatCode="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6" formatCode="_(&quot;$&quot;* #,##0.00_);_(&quot;$&quot;* \(#,##0.00\);_(&quot;$&quot;* &quot;-&quot;??_);_(@_)"/>
    </dxf>
    <dxf>
      <numFmt numFmtId="0" formatCode="General"/>
    </dxf>
    <dxf>
      <numFmt numFmtId="167" formatCode="[$-F800]dddd\,\ mmmm\ dd\,\ yyyy"/>
    </dxf>
    <dxf>
      <numFmt numFmtId="166" formatCode="_(&quot;$&quot;* #,##0.00_);_(&quot;$&quot;* \(#,##0.00\);_(&quot;$&quot;* &quot;-&quot;??_);_(@_)"/>
    </dxf>
    <dxf>
      <numFmt numFmtId="0" formatCode="General"/>
    </dxf>
    <dxf>
      <numFmt numFmtId="167" formatCode="[$-F800]dddd\,\ mmmm\ dd\,\ yyyy"/>
    </dxf>
    <dxf>
      <numFmt numFmtId="0" formatCode="General"/>
    </dxf>
    <dxf>
      <numFmt numFmtId="169" formatCode="&quot;$&quot;#,##0.00;[Red]&quot;$&quot;#,##0.00"/>
    </dxf>
    <dxf>
      <numFmt numFmtId="169" formatCode="&quot;$&quot;#,##0.00;[Red]&quot;$&quot;#,##0.00"/>
    </dxf>
    <dxf>
      <numFmt numFmtId="0" formatCode="General"/>
    </dxf>
    <dxf>
      <numFmt numFmtId="169" formatCode="&quot;$&quot;#,##0.00;[Red]&quot;$&quot;#,##0.00"/>
    </dxf>
    <dxf>
      <numFmt numFmtId="0" formatCode="General"/>
      <alignment horizontal="center" vertical="bottom" textRotation="0" wrapText="0" indent="0" justifyLastLine="0" shrinkToFit="0" readingOrder="0"/>
    </dxf>
    <dxf>
      <numFmt numFmtId="167" formatCode="[$-F800]dddd\,\ mmmm\ dd\,\ yyyy"/>
    </dxf>
    <dxf>
      <alignment horizontal="left" readingOrder="0"/>
    </dxf>
    <dxf>
      <numFmt numFmtId="165" formatCode="&quot;$&quot;#,##0.00_);[Red]\(&quot;$&quot;#,##0.00\)"/>
    </dxf>
    <dxf>
      <font>
        <u val="none"/>
      </font>
    </dxf>
    <dxf>
      <font>
        <sz val="10"/>
      </font>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microsoft.com/office/2007/relationships/slicerCache" Target="slicerCaches/slicerCache15.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microsoft.com/office/2007/relationships/slicerCache" Target="slicerCaches/slicerCache10.xml"/><Relationship Id="rId42" Type="http://schemas.microsoft.com/office/2011/relationships/timelineCache" Target="timelineCaches/timelineCache1.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7/relationships/slicerCache" Target="slicerCaches/slicerCache5.xml"/><Relationship Id="rId41" Type="http://schemas.microsoft.com/office/2007/relationships/slicerCache" Target="slicerCaches/slicerCache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11/relationships/timelineCache" Target="timelineCaches/timeline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4" Type="http://schemas.microsoft.com/office/2011/relationships/timelineCache" Target="timelineCaches/timeline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11/relationships/timelineCache" Target="timelineCaches/timelineCache2.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expenses.xlsm]Home!PivotTable1</c:name>
    <c:fmtId val="4"/>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Home!$AJ$16</c:f>
              <c:strCache>
                <c:ptCount val="1"/>
                <c:pt idx="0">
                  <c:v>Total</c:v>
                </c:pt>
              </c:strCache>
            </c:strRef>
          </c:tx>
          <c:spPr>
            <a:ln w="28575" cap="rnd">
              <a:solidFill>
                <a:schemeClr val="accent6"/>
              </a:solidFill>
              <a:round/>
            </a:ln>
            <a:effectLst/>
          </c:spPr>
          <c:marker>
            <c:symbol val="none"/>
          </c:marker>
          <c:cat>
            <c:strRef>
              <c:f>Home!$AI$17:$AI$447</c:f>
              <c:strCache>
                <c:ptCount val="430"/>
                <c:pt idx="0">
                  <c:v>17/01/2019</c:v>
                </c:pt>
                <c:pt idx="1">
                  <c:v>18/01/2019</c:v>
                </c:pt>
                <c:pt idx="2">
                  <c:v>20/01/2019</c:v>
                </c:pt>
                <c:pt idx="3">
                  <c:v>21/01/2019</c:v>
                </c:pt>
                <c:pt idx="4">
                  <c:v>22/01/2019</c:v>
                </c:pt>
                <c:pt idx="5">
                  <c:v>24/01/2019</c:v>
                </c:pt>
                <c:pt idx="6">
                  <c:v>27/01/2019</c:v>
                </c:pt>
                <c:pt idx="7">
                  <c:v>28/01/2019</c:v>
                </c:pt>
                <c:pt idx="8">
                  <c:v>29/01/2019</c:v>
                </c:pt>
                <c:pt idx="9">
                  <c:v>31/01/2019</c:v>
                </c:pt>
                <c:pt idx="10">
                  <c:v>2/02/2019</c:v>
                </c:pt>
                <c:pt idx="11">
                  <c:v>3/02/2019</c:v>
                </c:pt>
                <c:pt idx="12">
                  <c:v>5/02/2019</c:v>
                </c:pt>
                <c:pt idx="13">
                  <c:v>9/02/2019</c:v>
                </c:pt>
                <c:pt idx="14">
                  <c:v>10/02/2019</c:v>
                </c:pt>
                <c:pt idx="15">
                  <c:v>11/02/2019</c:v>
                </c:pt>
                <c:pt idx="16">
                  <c:v>12/02/2019</c:v>
                </c:pt>
                <c:pt idx="17">
                  <c:v>13/02/2019</c:v>
                </c:pt>
                <c:pt idx="18">
                  <c:v>15/02/2019</c:v>
                </c:pt>
                <c:pt idx="19">
                  <c:v>17/02/2019</c:v>
                </c:pt>
                <c:pt idx="20">
                  <c:v>18/02/2019</c:v>
                </c:pt>
                <c:pt idx="21">
                  <c:v>19/02/2019</c:v>
                </c:pt>
                <c:pt idx="22">
                  <c:v>20/02/2019</c:v>
                </c:pt>
                <c:pt idx="23">
                  <c:v>21/02/2019</c:v>
                </c:pt>
                <c:pt idx="24">
                  <c:v>23/02/2019</c:v>
                </c:pt>
                <c:pt idx="25">
                  <c:v>24/02/2019</c:v>
                </c:pt>
                <c:pt idx="26">
                  <c:v>26/02/2019</c:v>
                </c:pt>
                <c:pt idx="27">
                  <c:v>27/02/2019</c:v>
                </c:pt>
                <c:pt idx="28">
                  <c:v>28/02/2019</c:v>
                </c:pt>
                <c:pt idx="29">
                  <c:v>3/03/2019</c:v>
                </c:pt>
                <c:pt idx="30">
                  <c:v>5/03/2019</c:v>
                </c:pt>
                <c:pt idx="31">
                  <c:v>6/03/2019</c:v>
                </c:pt>
                <c:pt idx="32">
                  <c:v>7/03/2019</c:v>
                </c:pt>
                <c:pt idx="33">
                  <c:v>8/03/2019</c:v>
                </c:pt>
                <c:pt idx="34">
                  <c:v>10/03/2019</c:v>
                </c:pt>
                <c:pt idx="35">
                  <c:v>11/03/2019</c:v>
                </c:pt>
                <c:pt idx="36">
                  <c:v>12/03/2019</c:v>
                </c:pt>
                <c:pt idx="37">
                  <c:v>14/03/2019</c:v>
                </c:pt>
                <c:pt idx="38">
                  <c:v>15/03/2019</c:v>
                </c:pt>
                <c:pt idx="39">
                  <c:v>17/03/2019</c:v>
                </c:pt>
                <c:pt idx="40">
                  <c:v>18/03/2019</c:v>
                </c:pt>
                <c:pt idx="41">
                  <c:v>19/03/2019</c:v>
                </c:pt>
                <c:pt idx="42">
                  <c:v>20/03/2019</c:v>
                </c:pt>
                <c:pt idx="43">
                  <c:v>21/03/2019</c:v>
                </c:pt>
                <c:pt idx="44">
                  <c:v>23/03/2019</c:v>
                </c:pt>
                <c:pt idx="45">
                  <c:v>24/03/2019</c:v>
                </c:pt>
                <c:pt idx="46">
                  <c:v>26/03/2019</c:v>
                </c:pt>
                <c:pt idx="47">
                  <c:v>27/03/2019</c:v>
                </c:pt>
                <c:pt idx="48">
                  <c:v>28/03/2019</c:v>
                </c:pt>
                <c:pt idx="49">
                  <c:v>30/03/2019</c:v>
                </c:pt>
                <c:pt idx="50">
                  <c:v>31/03/2019</c:v>
                </c:pt>
                <c:pt idx="51">
                  <c:v>1/04/2019</c:v>
                </c:pt>
                <c:pt idx="52">
                  <c:v>2/04/2019</c:v>
                </c:pt>
                <c:pt idx="53">
                  <c:v>3/04/2019</c:v>
                </c:pt>
                <c:pt idx="54">
                  <c:v>4/04/2019</c:v>
                </c:pt>
                <c:pt idx="55">
                  <c:v>5/04/2019</c:v>
                </c:pt>
                <c:pt idx="56">
                  <c:v>6/04/2019</c:v>
                </c:pt>
                <c:pt idx="57">
                  <c:v>9/04/2019</c:v>
                </c:pt>
                <c:pt idx="58">
                  <c:v>11/04/2019</c:v>
                </c:pt>
                <c:pt idx="59">
                  <c:v>13/04/2019</c:v>
                </c:pt>
                <c:pt idx="60">
                  <c:v>14/04/2019</c:v>
                </c:pt>
                <c:pt idx="61">
                  <c:v>15/04/2019</c:v>
                </c:pt>
                <c:pt idx="62">
                  <c:v>17/04/2019</c:v>
                </c:pt>
                <c:pt idx="63">
                  <c:v>19/04/2019</c:v>
                </c:pt>
                <c:pt idx="64">
                  <c:v>21/04/2019</c:v>
                </c:pt>
                <c:pt idx="65">
                  <c:v>22/04/2019</c:v>
                </c:pt>
                <c:pt idx="66">
                  <c:v>25/04/2019</c:v>
                </c:pt>
                <c:pt idx="67">
                  <c:v>28/04/2019</c:v>
                </c:pt>
                <c:pt idx="68">
                  <c:v>30/04/2019</c:v>
                </c:pt>
                <c:pt idx="69">
                  <c:v>1/05/2019</c:v>
                </c:pt>
                <c:pt idx="70">
                  <c:v>3/05/2019</c:v>
                </c:pt>
                <c:pt idx="71">
                  <c:v>4/05/2019</c:v>
                </c:pt>
                <c:pt idx="72">
                  <c:v>7/05/2019</c:v>
                </c:pt>
                <c:pt idx="73">
                  <c:v>8/05/2019</c:v>
                </c:pt>
                <c:pt idx="74">
                  <c:v>11/05/2019</c:v>
                </c:pt>
                <c:pt idx="75">
                  <c:v>12/05/2019</c:v>
                </c:pt>
                <c:pt idx="76">
                  <c:v>13/05/2019</c:v>
                </c:pt>
                <c:pt idx="77">
                  <c:v>15/05/2019</c:v>
                </c:pt>
                <c:pt idx="78">
                  <c:v>17/05/2019</c:v>
                </c:pt>
                <c:pt idx="79">
                  <c:v>18/05/2019</c:v>
                </c:pt>
                <c:pt idx="80">
                  <c:v>27/05/2019</c:v>
                </c:pt>
                <c:pt idx="81">
                  <c:v>29/05/2019</c:v>
                </c:pt>
                <c:pt idx="82">
                  <c:v>31/05/2019</c:v>
                </c:pt>
                <c:pt idx="83">
                  <c:v>1/06/2019</c:v>
                </c:pt>
                <c:pt idx="84">
                  <c:v>2/06/2019</c:v>
                </c:pt>
                <c:pt idx="85">
                  <c:v>3/06/2019</c:v>
                </c:pt>
                <c:pt idx="86">
                  <c:v>4/06/2019</c:v>
                </c:pt>
                <c:pt idx="87">
                  <c:v>5/06/2019</c:v>
                </c:pt>
                <c:pt idx="88">
                  <c:v>6/06/2019</c:v>
                </c:pt>
                <c:pt idx="89">
                  <c:v>7/06/2019</c:v>
                </c:pt>
                <c:pt idx="90">
                  <c:v>9/06/2019</c:v>
                </c:pt>
                <c:pt idx="91">
                  <c:v>10/06/2019</c:v>
                </c:pt>
                <c:pt idx="92">
                  <c:v>12/06/2019</c:v>
                </c:pt>
                <c:pt idx="93">
                  <c:v>14/06/2019</c:v>
                </c:pt>
                <c:pt idx="94">
                  <c:v>15/06/2019</c:v>
                </c:pt>
                <c:pt idx="95">
                  <c:v>16/06/2019</c:v>
                </c:pt>
                <c:pt idx="96">
                  <c:v>17/06/2019</c:v>
                </c:pt>
                <c:pt idx="97">
                  <c:v>18/06/2019</c:v>
                </c:pt>
                <c:pt idx="98">
                  <c:v>20/06/2019</c:v>
                </c:pt>
                <c:pt idx="99">
                  <c:v>23/06/2019</c:v>
                </c:pt>
                <c:pt idx="100">
                  <c:v>24/06/2019</c:v>
                </c:pt>
                <c:pt idx="101">
                  <c:v>25/06/2019</c:v>
                </c:pt>
                <c:pt idx="102">
                  <c:v>30/06/2019</c:v>
                </c:pt>
                <c:pt idx="103">
                  <c:v>1/07/2019</c:v>
                </c:pt>
                <c:pt idx="104">
                  <c:v>2/07/2019</c:v>
                </c:pt>
                <c:pt idx="105">
                  <c:v>3/07/2019</c:v>
                </c:pt>
                <c:pt idx="106">
                  <c:v>6/07/2019</c:v>
                </c:pt>
                <c:pt idx="107">
                  <c:v>8/07/2019</c:v>
                </c:pt>
                <c:pt idx="108">
                  <c:v>9/07/2019</c:v>
                </c:pt>
                <c:pt idx="109">
                  <c:v>14/07/2019</c:v>
                </c:pt>
                <c:pt idx="110">
                  <c:v>15/07/2019</c:v>
                </c:pt>
                <c:pt idx="111">
                  <c:v>16/07/2019</c:v>
                </c:pt>
                <c:pt idx="112">
                  <c:v>18/07/2019</c:v>
                </c:pt>
                <c:pt idx="113">
                  <c:v>21/07/2019</c:v>
                </c:pt>
                <c:pt idx="114">
                  <c:v>22/07/2019</c:v>
                </c:pt>
                <c:pt idx="115">
                  <c:v>24/07/2019</c:v>
                </c:pt>
                <c:pt idx="116">
                  <c:v>26/07/2019</c:v>
                </c:pt>
                <c:pt idx="117">
                  <c:v>27/07/2019</c:v>
                </c:pt>
                <c:pt idx="118">
                  <c:v>28/07/2019</c:v>
                </c:pt>
                <c:pt idx="119">
                  <c:v>30/07/2019</c:v>
                </c:pt>
                <c:pt idx="120">
                  <c:v>1/08/2019</c:v>
                </c:pt>
                <c:pt idx="121">
                  <c:v>3/08/2019</c:v>
                </c:pt>
                <c:pt idx="122">
                  <c:v>4/08/2019</c:v>
                </c:pt>
                <c:pt idx="123">
                  <c:v>5/08/2019</c:v>
                </c:pt>
                <c:pt idx="124">
                  <c:v>6/08/2019</c:v>
                </c:pt>
                <c:pt idx="125">
                  <c:v>8/08/2019</c:v>
                </c:pt>
                <c:pt idx="126">
                  <c:v>11/08/2019</c:v>
                </c:pt>
                <c:pt idx="127">
                  <c:v>12/08/2019</c:v>
                </c:pt>
                <c:pt idx="128">
                  <c:v>13/08/2019</c:v>
                </c:pt>
                <c:pt idx="129">
                  <c:v>14/08/2019</c:v>
                </c:pt>
                <c:pt idx="130">
                  <c:v>18/08/2019</c:v>
                </c:pt>
                <c:pt idx="131">
                  <c:v>20/08/2019</c:v>
                </c:pt>
                <c:pt idx="132">
                  <c:v>23/08/2019</c:v>
                </c:pt>
                <c:pt idx="133">
                  <c:v>24/08/2019</c:v>
                </c:pt>
                <c:pt idx="134">
                  <c:v>25/08/2019</c:v>
                </c:pt>
                <c:pt idx="135">
                  <c:v>26/08/2019</c:v>
                </c:pt>
                <c:pt idx="136">
                  <c:v>27/08/2019</c:v>
                </c:pt>
                <c:pt idx="137">
                  <c:v>30/08/2019</c:v>
                </c:pt>
                <c:pt idx="138">
                  <c:v>1/09/2019</c:v>
                </c:pt>
                <c:pt idx="139">
                  <c:v>3/09/2019</c:v>
                </c:pt>
                <c:pt idx="140">
                  <c:v>4/09/2019</c:v>
                </c:pt>
                <c:pt idx="141">
                  <c:v>6/09/2019</c:v>
                </c:pt>
                <c:pt idx="142">
                  <c:v>7/09/2019</c:v>
                </c:pt>
                <c:pt idx="143">
                  <c:v>9/09/2019</c:v>
                </c:pt>
                <c:pt idx="144">
                  <c:v>14/09/2019</c:v>
                </c:pt>
                <c:pt idx="145">
                  <c:v>15/09/2019</c:v>
                </c:pt>
                <c:pt idx="146">
                  <c:v>18/09/2019</c:v>
                </c:pt>
                <c:pt idx="147">
                  <c:v>19/09/2019</c:v>
                </c:pt>
                <c:pt idx="148">
                  <c:v>20/09/2019</c:v>
                </c:pt>
                <c:pt idx="149">
                  <c:v>23/09/2019</c:v>
                </c:pt>
                <c:pt idx="150">
                  <c:v>24/09/2019</c:v>
                </c:pt>
                <c:pt idx="151">
                  <c:v>28/09/2019</c:v>
                </c:pt>
                <c:pt idx="152">
                  <c:v>30/09/2019</c:v>
                </c:pt>
                <c:pt idx="153">
                  <c:v>2/10/2019</c:v>
                </c:pt>
                <c:pt idx="154">
                  <c:v>4/10/2019</c:v>
                </c:pt>
                <c:pt idx="155">
                  <c:v>5/10/2019</c:v>
                </c:pt>
                <c:pt idx="156">
                  <c:v>6/10/2019</c:v>
                </c:pt>
                <c:pt idx="157">
                  <c:v>9/10/2019</c:v>
                </c:pt>
                <c:pt idx="158">
                  <c:v>10/10/2019</c:v>
                </c:pt>
                <c:pt idx="159">
                  <c:v>13/10/2019</c:v>
                </c:pt>
                <c:pt idx="160">
                  <c:v>14/10/2019</c:v>
                </c:pt>
                <c:pt idx="161">
                  <c:v>15/10/2019</c:v>
                </c:pt>
                <c:pt idx="162">
                  <c:v>16/10/2019</c:v>
                </c:pt>
                <c:pt idx="163">
                  <c:v>17/10/2019</c:v>
                </c:pt>
                <c:pt idx="164">
                  <c:v>18/10/2019</c:v>
                </c:pt>
                <c:pt idx="165">
                  <c:v>20/10/2019</c:v>
                </c:pt>
                <c:pt idx="166">
                  <c:v>25/10/2019</c:v>
                </c:pt>
                <c:pt idx="167">
                  <c:v>26/10/2019</c:v>
                </c:pt>
                <c:pt idx="168">
                  <c:v>27/10/2019</c:v>
                </c:pt>
                <c:pt idx="169">
                  <c:v>29/10/2019</c:v>
                </c:pt>
                <c:pt idx="170">
                  <c:v>31/10/2019</c:v>
                </c:pt>
                <c:pt idx="171">
                  <c:v>1/11/2019</c:v>
                </c:pt>
                <c:pt idx="172">
                  <c:v>6/11/2019</c:v>
                </c:pt>
                <c:pt idx="173">
                  <c:v>9/11/2019</c:v>
                </c:pt>
                <c:pt idx="174">
                  <c:v>10/11/2019</c:v>
                </c:pt>
                <c:pt idx="175">
                  <c:v>11/11/2019</c:v>
                </c:pt>
                <c:pt idx="176">
                  <c:v>15/11/2019</c:v>
                </c:pt>
                <c:pt idx="177">
                  <c:v>16/11/2019</c:v>
                </c:pt>
                <c:pt idx="178">
                  <c:v>17/11/2019</c:v>
                </c:pt>
                <c:pt idx="179">
                  <c:v>18/11/2019</c:v>
                </c:pt>
                <c:pt idx="180">
                  <c:v>24/11/2019</c:v>
                </c:pt>
                <c:pt idx="181">
                  <c:v>30/11/2019</c:v>
                </c:pt>
                <c:pt idx="182">
                  <c:v>1/12/2019</c:v>
                </c:pt>
                <c:pt idx="183">
                  <c:v>2/12/2019</c:v>
                </c:pt>
                <c:pt idx="184">
                  <c:v>3/12/2019</c:v>
                </c:pt>
                <c:pt idx="185">
                  <c:v>4/12/2019</c:v>
                </c:pt>
                <c:pt idx="186">
                  <c:v>5/12/2019</c:v>
                </c:pt>
                <c:pt idx="187">
                  <c:v>6/12/2019</c:v>
                </c:pt>
                <c:pt idx="188">
                  <c:v>7/12/2019</c:v>
                </c:pt>
                <c:pt idx="189">
                  <c:v>9/12/2019</c:v>
                </c:pt>
                <c:pt idx="190">
                  <c:v>10/12/2019</c:v>
                </c:pt>
                <c:pt idx="191">
                  <c:v>12/12/2019</c:v>
                </c:pt>
                <c:pt idx="192">
                  <c:v>13/12/2019</c:v>
                </c:pt>
                <c:pt idx="193">
                  <c:v>14/12/2019</c:v>
                </c:pt>
                <c:pt idx="194">
                  <c:v>16/12/2019</c:v>
                </c:pt>
                <c:pt idx="195">
                  <c:v>18/12/2019</c:v>
                </c:pt>
                <c:pt idx="196">
                  <c:v>22/12/2019</c:v>
                </c:pt>
                <c:pt idx="197">
                  <c:v>28/01/2020</c:v>
                </c:pt>
                <c:pt idx="198">
                  <c:v>29/01/2020</c:v>
                </c:pt>
                <c:pt idx="199">
                  <c:v>30/01/2020</c:v>
                </c:pt>
                <c:pt idx="200">
                  <c:v>31/01/2020</c:v>
                </c:pt>
                <c:pt idx="201">
                  <c:v>1/02/2020</c:v>
                </c:pt>
                <c:pt idx="202">
                  <c:v>2/02/2020</c:v>
                </c:pt>
                <c:pt idx="203">
                  <c:v>3/02/2020</c:v>
                </c:pt>
                <c:pt idx="204">
                  <c:v>4/02/2020</c:v>
                </c:pt>
                <c:pt idx="205">
                  <c:v>6/02/2020</c:v>
                </c:pt>
                <c:pt idx="206">
                  <c:v>7/02/2020</c:v>
                </c:pt>
                <c:pt idx="207">
                  <c:v>8/02/2020</c:v>
                </c:pt>
                <c:pt idx="208">
                  <c:v>9/02/2020</c:v>
                </c:pt>
                <c:pt idx="209">
                  <c:v>11/02/2020</c:v>
                </c:pt>
                <c:pt idx="210">
                  <c:v>13/02/2020</c:v>
                </c:pt>
                <c:pt idx="211">
                  <c:v>16/02/2020</c:v>
                </c:pt>
                <c:pt idx="212">
                  <c:v>17/02/2020</c:v>
                </c:pt>
                <c:pt idx="213">
                  <c:v>18/02/2020</c:v>
                </c:pt>
                <c:pt idx="214">
                  <c:v>19/02/2020</c:v>
                </c:pt>
                <c:pt idx="215">
                  <c:v>20/02/2020</c:v>
                </c:pt>
                <c:pt idx="216">
                  <c:v>21/02/2020</c:v>
                </c:pt>
                <c:pt idx="217">
                  <c:v>22/02/2020</c:v>
                </c:pt>
                <c:pt idx="218">
                  <c:v>23/02/2020</c:v>
                </c:pt>
                <c:pt idx="219">
                  <c:v>24/02/2020</c:v>
                </c:pt>
                <c:pt idx="220">
                  <c:v>25/02/2020</c:v>
                </c:pt>
                <c:pt idx="221">
                  <c:v>26/02/2020</c:v>
                </c:pt>
                <c:pt idx="222">
                  <c:v>27/02/2020</c:v>
                </c:pt>
                <c:pt idx="223">
                  <c:v>5/03/2020</c:v>
                </c:pt>
                <c:pt idx="224">
                  <c:v>9/03/2020</c:v>
                </c:pt>
                <c:pt idx="225">
                  <c:v>12/03/2020</c:v>
                </c:pt>
                <c:pt idx="226">
                  <c:v>13/03/2020</c:v>
                </c:pt>
                <c:pt idx="227">
                  <c:v>14/03/2020</c:v>
                </c:pt>
                <c:pt idx="228">
                  <c:v>15/03/2020</c:v>
                </c:pt>
                <c:pt idx="229">
                  <c:v>16/03/2020</c:v>
                </c:pt>
                <c:pt idx="230">
                  <c:v>17/03/2020</c:v>
                </c:pt>
                <c:pt idx="231">
                  <c:v>18/03/2020</c:v>
                </c:pt>
                <c:pt idx="232">
                  <c:v>19/03/2020</c:v>
                </c:pt>
                <c:pt idx="233">
                  <c:v>22/03/2020</c:v>
                </c:pt>
                <c:pt idx="234">
                  <c:v>23/03/2020</c:v>
                </c:pt>
                <c:pt idx="235">
                  <c:v>26/03/2020</c:v>
                </c:pt>
                <c:pt idx="236">
                  <c:v>30/03/2020</c:v>
                </c:pt>
                <c:pt idx="237">
                  <c:v>31/03/2020</c:v>
                </c:pt>
                <c:pt idx="238">
                  <c:v>2/04/2020</c:v>
                </c:pt>
                <c:pt idx="239">
                  <c:v>5/04/2020</c:v>
                </c:pt>
                <c:pt idx="240">
                  <c:v>6/04/2020</c:v>
                </c:pt>
                <c:pt idx="241">
                  <c:v>7/04/2020</c:v>
                </c:pt>
                <c:pt idx="242">
                  <c:v>8/04/2020</c:v>
                </c:pt>
                <c:pt idx="243">
                  <c:v>10/04/2020</c:v>
                </c:pt>
                <c:pt idx="244">
                  <c:v>12/04/2020</c:v>
                </c:pt>
                <c:pt idx="245">
                  <c:v>14/04/2020</c:v>
                </c:pt>
                <c:pt idx="246">
                  <c:v>17/04/2020</c:v>
                </c:pt>
                <c:pt idx="247">
                  <c:v>19/04/2020</c:v>
                </c:pt>
                <c:pt idx="248">
                  <c:v>20/04/2020</c:v>
                </c:pt>
                <c:pt idx="249">
                  <c:v>21/04/2020</c:v>
                </c:pt>
                <c:pt idx="250">
                  <c:v>22/04/2020</c:v>
                </c:pt>
                <c:pt idx="251">
                  <c:v>23/04/2020</c:v>
                </c:pt>
                <c:pt idx="252">
                  <c:v>25/04/2020</c:v>
                </c:pt>
                <c:pt idx="253">
                  <c:v>26/04/2020</c:v>
                </c:pt>
                <c:pt idx="254">
                  <c:v>27/04/2020</c:v>
                </c:pt>
                <c:pt idx="255">
                  <c:v>1/05/2020</c:v>
                </c:pt>
                <c:pt idx="256">
                  <c:v>3/05/2020</c:v>
                </c:pt>
                <c:pt idx="257">
                  <c:v>5/05/2020</c:v>
                </c:pt>
                <c:pt idx="258">
                  <c:v>6/05/2020</c:v>
                </c:pt>
                <c:pt idx="259">
                  <c:v>7/05/2020</c:v>
                </c:pt>
                <c:pt idx="260">
                  <c:v>10/05/2020</c:v>
                </c:pt>
                <c:pt idx="261">
                  <c:v>14/05/2020</c:v>
                </c:pt>
                <c:pt idx="262">
                  <c:v>17/05/2020</c:v>
                </c:pt>
                <c:pt idx="263">
                  <c:v>18/05/2020</c:v>
                </c:pt>
                <c:pt idx="264">
                  <c:v>24/05/2020</c:v>
                </c:pt>
                <c:pt idx="265">
                  <c:v>31/05/2020</c:v>
                </c:pt>
                <c:pt idx="266">
                  <c:v>1/06/2020</c:v>
                </c:pt>
                <c:pt idx="267">
                  <c:v>3/06/2020</c:v>
                </c:pt>
                <c:pt idx="268">
                  <c:v>5/06/2020</c:v>
                </c:pt>
                <c:pt idx="269">
                  <c:v>6/06/2020</c:v>
                </c:pt>
                <c:pt idx="270">
                  <c:v>8/06/2020</c:v>
                </c:pt>
                <c:pt idx="271">
                  <c:v>9/06/2020</c:v>
                </c:pt>
                <c:pt idx="272">
                  <c:v>10/06/2020</c:v>
                </c:pt>
                <c:pt idx="273">
                  <c:v>12/06/2020</c:v>
                </c:pt>
                <c:pt idx="274">
                  <c:v>13/06/2020</c:v>
                </c:pt>
                <c:pt idx="275">
                  <c:v>15/06/2020</c:v>
                </c:pt>
                <c:pt idx="276">
                  <c:v>16/06/2020</c:v>
                </c:pt>
                <c:pt idx="277">
                  <c:v>17/06/2020</c:v>
                </c:pt>
                <c:pt idx="278">
                  <c:v>19/06/2020</c:v>
                </c:pt>
                <c:pt idx="279">
                  <c:v>21/06/2020</c:v>
                </c:pt>
                <c:pt idx="280">
                  <c:v>25/06/2020</c:v>
                </c:pt>
                <c:pt idx="281">
                  <c:v>27/06/2020</c:v>
                </c:pt>
                <c:pt idx="282">
                  <c:v>28/06/2020</c:v>
                </c:pt>
                <c:pt idx="283">
                  <c:v>29/06/2020</c:v>
                </c:pt>
                <c:pt idx="284">
                  <c:v>2/07/2020</c:v>
                </c:pt>
                <c:pt idx="285">
                  <c:v>5/07/2020</c:v>
                </c:pt>
                <c:pt idx="286">
                  <c:v>12/07/2020</c:v>
                </c:pt>
                <c:pt idx="287">
                  <c:v>14/07/2020</c:v>
                </c:pt>
                <c:pt idx="288">
                  <c:v>16/07/2020</c:v>
                </c:pt>
                <c:pt idx="289">
                  <c:v>19/07/2020</c:v>
                </c:pt>
                <c:pt idx="290">
                  <c:v>22/07/2020</c:v>
                </c:pt>
                <c:pt idx="291">
                  <c:v>23/07/2020</c:v>
                </c:pt>
                <c:pt idx="292">
                  <c:v>26/07/2020</c:v>
                </c:pt>
                <c:pt idx="293">
                  <c:v>2/08/2020</c:v>
                </c:pt>
                <c:pt idx="294">
                  <c:v>9/08/2020</c:v>
                </c:pt>
                <c:pt idx="295">
                  <c:v>10/08/2020</c:v>
                </c:pt>
                <c:pt idx="296">
                  <c:v>11/08/2020</c:v>
                </c:pt>
                <c:pt idx="297">
                  <c:v>12/08/2020</c:v>
                </c:pt>
                <c:pt idx="298">
                  <c:v>15/08/2020</c:v>
                </c:pt>
                <c:pt idx="299">
                  <c:v>16/08/2020</c:v>
                </c:pt>
                <c:pt idx="300">
                  <c:v>17/08/2020</c:v>
                </c:pt>
                <c:pt idx="301">
                  <c:v>21/08/2020</c:v>
                </c:pt>
                <c:pt idx="302">
                  <c:v>23/08/2020</c:v>
                </c:pt>
                <c:pt idx="303">
                  <c:v>26/08/2020</c:v>
                </c:pt>
                <c:pt idx="304">
                  <c:v>30/08/2020</c:v>
                </c:pt>
                <c:pt idx="305">
                  <c:v>31/08/2020</c:v>
                </c:pt>
                <c:pt idx="306">
                  <c:v>3/09/2020</c:v>
                </c:pt>
                <c:pt idx="307">
                  <c:v>4/09/2020</c:v>
                </c:pt>
                <c:pt idx="308">
                  <c:v>5/09/2020</c:v>
                </c:pt>
                <c:pt idx="309">
                  <c:v>6/09/2020</c:v>
                </c:pt>
                <c:pt idx="310">
                  <c:v>8/09/2020</c:v>
                </c:pt>
                <c:pt idx="311">
                  <c:v>12/09/2020</c:v>
                </c:pt>
                <c:pt idx="312">
                  <c:v>13/09/2020</c:v>
                </c:pt>
                <c:pt idx="313">
                  <c:v>14/09/2020</c:v>
                </c:pt>
                <c:pt idx="314">
                  <c:v>20/09/2020</c:v>
                </c:pt>
                <c:pt idx="315">
                  <c:v>27/09/2020</c:v>
                </c:pt>
                <c:pt idx="316">
                  <c:v>28/09/2020</c:v>
                </c:pt>
                <c:pt idx="317">
                  <c:v>30/09/2020</c:v>
                </c:pt>
                <c:pt idx="318">
                  <c:v>1/10/2020</c:v>
                </c:pt>
                <c:pt idx="319">
                  <c:v>2/10/2020</c:v>
                </c:pt>
                <c:pt idx="320">
                  <c:v>4/10/2020</c:v>
                </c:pt>
                <c:pt idx="321">
                  <c:v>5/10/2020</c:v>
                </c:pt>
                <c:pt idx="322">
                  <c:v>11/10/2020</c:v>
                </c:pt>
                <c:pt idx="323">
                  <c:v>13/10/2020</c:v>
                </c:pt>
                <c:pt idx="324">
                  <c:v>14/10/2020</c:v>
                </c:pt>
                <c:pt idx="325">
                  <c:v>15/10/2020</c:v>
                </c:pt>
                <c:pt idx="326">
                  <c:v>18/10/2020</c:v>
                </c:pt>
                <c:pt idx="327">
                  <c:v>22/10/2020</c:v>
                </c:pt>
                <c:pt idx="328">
                  <c:v>24/10/2020</c:v>
                </c:pt>
                <c:pt idx="329">
                  <c:v>27/10/2020</c:v>
                </c:pt>
                <c:pt idx="330">
                  <c:v>29/10/2020</c:v>
                </c:pt>
                <c:pt idx="331">
                  <c:v>30/10/2020</c:v>
                </c:pt>
                <c:pt idx="332">
                  <c:v>31/10/2020</c:v>
                </c:pt>
                <c:pt idx="333">
                  <c:v>1/11/2020</c:v>
                </c:pt>
                <c:pt idx="334">
                  <c:v>4/11/2020</c:v>
                </c:pt>
                <c:pt idx="335">
                  <c:v>8/11/2020</c:v>
                </c:pt>
                <c:pt idx="336">
                  <c:v>9/11/2020</c:v>
                </c:pt>
                <c:pt idx="337">
                  <c:v>11/11/2020</c:v>
                </c:pt>
                <c:pt idx="338">
                  <c:v>15/11/2020</c:v>
                </c:pt>
                <c:pt idx="339">
                  <c:v>16/11/2020</c:v>
                </c:pt>
                <c:pt idx="340">
                  <c:v>17/11/2020</c:v>
                </c:pt>
                <c:pt idx="341">
                  <c:v>22/11/2020</c:v>
                </c:pt>
                <c:pt idx="342">
                  <c:v>29/11/2020</c:v>
                </c:pt>
                <c:pt idx="343">
                  <c:v>30/11/2020</c:v>
                </c:pt>
                <c:pt idx="344">
                  <c:v>1/12/2020</c:v>
                </c:pt>
                <c:pt idx="345">
                  <c:v>2/12/2020</c:v>
                </c:pt>
                <c:pt idx="346">
                  <c:v>3/12/2020</c:v>
                </c:pt>
                <c:pt idx="347">
                  <c:v>5/12/2020</c:v>
                </c:pt>
                <c:pt idx="348">
                  <c:v>6/12/2020</c:v>
                </c:pt>
                <c:pt idx="349">
                  <c:v>10/12/2020</c:v>
                </c:pt>
                <c:pt idx="350">
                  <c:v>13/12/2020</c:v>
                </c:pt>
                <c:pt idx="351">
                  <c:v>14/12/2020</c:v>
                </c:pt>
                <c:pt idx="352">
                  <c:v>15/12/2020</c:v>
                </c:pt>
                <c:pt idx="353">
                  <c:v>19/12/2020</c:v>
                </c:pt>
                <c:pt idx="354">
                  <c:v>20/12/2020</c:v>
                </c:pt>
                <c:pt idx="355">
                  <c:v>21/12/2020</c:v>
                </c:pt>
                <c:pt idx="356">
                  <c:v>22/12/2020</c:v>
                </c:pt>
                <c:pt idx="357">
                  <c:v>23/12/2020</c:v>
                </c:pt>
                <c:pt idx="358">
                  <c:v>24/12/2020</c:v>
                </c:pt>
                <c:pt idx="359">
                  <c:v>25/12/2020</c:v>
                </c:pt>
                <c:pt idx="360">
                  <c:v>26/12/2020</c:v>
                </c:pt>
                <c:pt idx="361">
                  <c:v>27/12/2020</c:v>
                </c:pt>
                <c:pt idx="362">
                  <c:v>29/12/2020</c:v>
                </c:pt>
                <c:pt idx="363">
                  <c:v>30/12/2020</c:v>
                </c:pt>
                <c:pt idx="364">
                  <c:v>31/12/2020</c:v>
                </c:pt>
                <c:pt idx="365">
                  <c:v>1/01/2021</c:v>
                </c:pt>
                <c:pt idx="366">
                  <c:v>3/01/2021</c:v>
                </c:pt>
                <c:pt idx="367">
                  <c:v>4/01/2021</c:v>
                </c:pt>
                <c:pt idx="368">
                  <c:v>5/01/2021</c:v>
                </c:pt>
                <c:pt idx="369">
                  <c:v>12/01/2021</c:v>
                </c:pt>
                <c:pt idx="370">
                  <c:v>17/01/2021</c:v>
                </c:pt>
                <c:pt idx="371">
                  <c:v>18/01/2021</c:v>
                </c:pt>
                <c:pt idx="372">
                  <c:v>20/01/2021</c:v>
                </c:pt>
                <c:pt idx="373">
                  <c:v>24/01/2021</c:v>
                </c:pt>
                <c:pt idx="374">
                  <c:v>25/01/2021</c:v>
                </c:pt>
                <c:pt idx="375">
                  <c:v>26/01/2021</c:v>
                </c:pt>
                <c:pt idx="376">
                  <c:v>30/01/2021</c:v>
                </c:pt>
                <c:pt idx="377">
                  <c:v>31/01/2021</c:v>
                </c:pt>
                <c:pt idx="378">
                  <c:v>2/02/2021</c:v>
                </c:pt>
                <c:pt idx="379">
                  <c:v>3/02/2021</c:v>
                </c:pt>
                <c:pt idx="380">
                  <c:v>4/02/2021</c:v>
                </c:pt>
                <c:pt idx="381">
                  <c:v>5/02/2021</c:v>
                </c:pt>
                <c:pt idx="382">
                  <c:v>7/02/2021</c:v>
                </c:pt>
                <c:pt idx="383">
                  <c:v>11/02/2021</c:v>
                </c:pt>
                <c:pt idx="384">
                  <c:v>13/02/2021</c:v>
                </c:pt>
                <c:pt idx="385">
                  <c:v>14/02/2021</c:v>
                </c:pt>
                <c:pt idx="386">
                  <c:v>15/02/2021</c:v>
                </c:pt>
                <c:pt idx="387">
                  <c:v>17/02/2021</c:v>
                </c:pt>
                <c:pt idx="388">
                  <c:v>18/02/2021</c:v>
                </c:pt>
                <c:pt idx="389">
                  <c:v>21/02/2021</c:v>
                </c:pt>
                <c:pt idx="390">
                  <c:v>24/02/2021</c:v>
                </c:pt>
                <c:pt idx="391">
                  <c:v>28/02/2021</c:v>
                </c:pt>
                <c:pt idx="392">
                  <c:v>7/03/2021</c:v>
                </c:pt>
                <c:pt idx="393">
                  <c:v>9/03/2021</c:v>
                </c:pt>
                <c:pt idx="394">
                  <c:v>10/03/2021</c:v>
                </c:pt>
                <c:pt idx="395">
                  <c:v>14/03/2021</c:v>
                </c:pt>
                <c:pt idx="396">
                  <c:v>15/03/2021</c:v>
                </c:pt>
                <c:pt idx="397">
                  <c:v>16/03/2021</c:v>
                </c:pt>
                <c:pt idx="398">
                  <c:v>30/03/2021</c:v>
                </c:pt>
                <c:pt idx="399">
                  <c:v>1/04/2021</c:v>
                </c:pt>
                <c:pt idx="400">
                  <c:v>13/04/2021</c:v>
                </c:pt>
                <c:pt idx="401">
                  <c:v>14/04/2021</c:v>
                </c:pt>
                <c:pt idx="402">
                  <c:v>16/04/2021</c:v>
                </c:pt>
                <c:pt idx="403">
                  <c:v>18/04/2021</c:v>
                </c:pt>
                <c:pt idx="404">
                  <c:v>19/04/2021</c:v>
                </c:pt>
                <c:pt idx="405">
                  <c:v>23/04/2021</c:v>
                </c:pt>
                <c:pt idx="406">
                  <c:v>24/04/2021</c:v>
                </c:pt>
                <c:pt idx="407">
                  <c:v>25/04/2021</c:v>
                </c:pt>
                <c:pt idx="408">
                  <c:v>27/04/2021</c:v>
                </c:pt>
                <c:pt idx="409">
                  <c:v>30/04/2021</c:v>
                </c:pt>
                <c:pt idx="410">
                  <c:v>2/05/2021</c:v>
                </c:pt>
                <c:pt idx="411">
                  <c:v>9/05/2021</c:v>
                </c:pt>
                <c:pt idx="412">
                  <c:v>16/05/2021</c:v>
                </c:pt>
                <c:pt idx="413">
                  <c:v>23/05/2021</c:v>
                </c:pt>
                <c:pt idx="414">
                  <c:v>30/05/2021</c:v>
                </c:pt>
                <c:pt idx="415">
                  <c:v>31/05/2021</c:v>
                </c:pt>
                <c:pt idx="416">
                  <c:v>6/06/2021</c:v>
                </c:pt>
                <c:pt idx="417">
                  <c:v>7/06/2021</c:v>
                </c:pt>
                <c:pt idx="418">
                  <c:v>11/06/2021</c:v>
                </c:pt>
                <c:pt idx="419">
                  <c:v>13/06/2021</c:v>
                </c:pt>
                <c:pt idx="420">
                  <c:v>14/06/2021</c:v>
                </c:pt>
                <c:pt idx="421">
                  <c:v>20/06/2021</c:v>
                </c:pt>
                <c:pt idx="422">
                  <c:v>27/06/2021</c:v>
                </c:pt>
                <c:pt idx="423">
                  <c:v>28/06/2021</c:v>
                </c:pt>
                <c:pt idx="424">
                  <c:v>30/06/2021</c:v>
                </c:pt>
                <c:pt idx="425">
                  <c:v>4/07/2021</c:v>
                </c:pt>
                <c:pt idx="426">
                  <c:v>6/07/2021</c:v>
                </c:pt>
                <c:pt idx="427">
                  <c:v>11/07/2021</c:v>
                </c:pt>
                <c:pt idx="428">
                  <c:v>15/07/2021</c:v>
                </c:pt>
                <c:pt idx="429">
                  <c:v>18/07/2021</c:v>
                </c:pt>
              </c:strCache>
            </c:strRef>
          </c:cat>
          <c:val>
            <c:numRef>
              <c:f>Home!$AJ$17:$AJ$447</c:f>
              <c:numCache>
                <c:formatCode>General</c:formatCode>
                <c:ptCount val="430"/>
                <c:pt idx="0">
                  <c:v>126928.82999999997</c:v>
                </c:pt>
                <c:pt idx="1">
                  <c:v>125200.59999999998</c:v>
                </c:pt>
                <c:pt idx="2">
                  <c:v>124528.10999999997</c:v>
                </c:pt>
                <c:pt idx="3">
                  <c:v>123417.41999999997</c:v>
                </c:pt>
                <c:pt idx="4">
                  <c:v>123322.10999999997</c:v>
                </c:pt>
                <c:pt idx="5">
                  <c:v>123123.22999999997</c:v>
                </c:pt>
                <c:pt idx="6">
                  <c:v>121882.89999999997</c:v>
                </c:pt>
                <c:pt idx="7">
                  <c:v>121799.63999999997</c:v>
                </c:pt>
                <c:pt idx="8">
                  <c:v>121680.83999999997</c:v>
                </c:pt>
                <c:pt idx="9">
                  <c:v>124797.67999999996</c:v>
                </c:pt>
                <c:pt idx="10">
                  <c:v>123766.48999999996</c:v>
                </c:pt>
                <c:pt idx="11">
                  <c:v>123276.56999999996</c:v>
                </c:pt>
                <c:pt idx="12">
                  <c:v>122755.84999999996</c:v>
                </c:pt>
                <c:pt idx="13">
                  <c:v>120512.37999999996</c:v>
                </c:pt>
                <c:pt idx="14">
                  <c:v>120321.90999999996</c:v>
                </c:pt>
                <c:pt idx="15">
                  <c:v>120314.60999999996</c:v>
                </c:pt>
                <c:pt idx="16">
                  <c:v>120118.78999999995</c:v>
                </c:pt>
                <c:pt idx="17">
                  <c:v>119810.49999999996</c:v>
                </c:pt>
                <c:pt idx="18">
                  <c:v>125717.92999999995</c:v>
                </c:pt>
                <c:pt idx="19">
                  <c:v>124876.19999999995</c:v>
                </c:pt>
                <c:pt idx="20">
                  <c:v>122590.71999999996</c:v>
                </c:pt>
                <c:pt idx="21">
                  <c:v>122576.51999999996</c:v>
                </c:pt>
                <c:pt idx="22">
                  <c:v>121462.03999999996</c:v>
                </c:pt>
                <c:pt idx="23">
                  <c:v>121065.11999999997</c:v>
                </c:pt>
                <c:pt idx="24">
                  <c:v>120974.11999999997</c:v>
                </c:pt>
                <c:pt idx="25">
                  <c:v>120492.44999999997</c:v>
                </c:pt>
                <c:pt idx="26">
                  <c:v>120309.36999999997</c:v>
                </c:pt>
                <c:pt idx="27">
                  <c:v>120248.05999999997</c:v>
                </c:pt>
                <c:pt idx="28">
                  <c:v>132384.39999999997</c:v>
                </c:pt>
                <c:pt idx="29">
                  <c:v>132177.88999999996</c:v>
                </c:pt>
                <c:pt idx="30">
                  <c:v>131904.10999999996</c:v>
                </c:pt>
                <c:pt idx="31">
                  <c:v>131896.28999999995</c:v>
                </c:pt>
                <c:pt idx="32">
                  <c:v>131881.38999999996</c:v>
                </c:pt>
                <c:pt idx="33">
                  <c:v>131475.96999999994</c:v>
                </c:pt>
                <c:pt idx="34">
                  <c:v>131291.29999999993</c:v>
                </c:pt>
                <c:pt idx="35">
                  <c:v>131428.76999999993</c:v>
                </c:pt>
                <c:pt idx="36">
                  <c:v>131228.42999999993</c:v>
                </c:pt>
                <c:pt idx="37">
                  <c:v>134928.29999999993</c:v>
                </c:pt>
                <c:pt idx="38">
                  <c:v>134440.36999999994</c:v>
                </c:pt>
                <c:pt idx="39">
                  <c:v>134253.17999999993</c:v>
                </c:pt>
                <c:pt idx="40">
                  <c:v>132709.40999999995</c:v>
                </c:pt>
                <c:pt idx="41">
                  <c:v>132649.48999999993</c:v>
                </c:pt>
                <c:pt idx="42">
                  <c:v>132555.44999999992</c:v>
                </c:pt>
                <c:pt idx="43">
                  <c:v>131181.70999999993</c:v>
                </c:pt>
                <c:pt idx="44">
                  <c:v>131014.31999999993</c:v>
                </c:pt>
                <c:pt idx="45">
                  <c:v>130674.19999999994</c:v>
                </c:pt>
                <c:pt idx="46">
                  <c:v>130514.83999999994</c:v>
                </c:pt>
                <c:pt idx="47">
                  <c:v>130507.13999999994</c:v>
                </c:pt>
                <c:pt idx="48">
                  <c:v>130322.64999999994</c:v>
                </c:pt>
                <c:pt idx="49">
                  <c:v>130180.70999999993</c:v>
                </c:pt>
                <c:pt idx="50">
                  <c:v>129954.63999999993</c:v>
                </c:pt>
                <c:pt idx="51">
                  <c:v>129946.93999999993</c:v>
                </c:pt>
                <c:pt idx="52">
                  <c:v>129520.73999999993</c:v>
                </c:pt>
                <c:pt idx="53">
                  <c:v>129489.03999999994</c:v>
                </c:pt>
                <c:pt idx="54">
                  <c:v>129469.03999999994</c:v>
                </c:pt>
                <c:pt idx="55">
                  <c:v>141964.04999999993</c:v>
                </c:pt>
                <c:pt idx="56">
                  <c:v>141560.24999999994</c:v>
                </c:pt>
                <c:pt idx="57">
                  <c:v>141327.22999999995</c:v>
                </c:pt>
                <c:pt idx="58">
                  <c:v>140377.42999999996</c:v>
                </c:pt>
                <c:pt idx="59">
                  <c:v>144504.96999999997</c:v>
                </c:pt>
                <c:pt idx="60">
                  <c:v>144238.00999999998</c:v>
                </c:pt>
                <c:pt idx="61">
                  <c:v>142347.32999999999</c:v>
                </c:pt>
                <c:pt idx="62">
                  <c:v>140166.43999999997</c:v>
                </c:pt>
                <c:pt idx="63">
                  <c:v>140059.41999999998</c:v>
                </c:pt>
                <c:pt idx="64">
                  <c:v>139670.93999999997</c:v>
                </c:pt>
                <c:pt idx="65">
                  <c:v>139604.15999999997</c:v>
                </c:pt>
                <c:pt idx="66">
                  <c:v>138196.51999999996</c:v>
                </c:pt>
                <c:pt idx="67">
                  <c:v>137548.05999999997</c:v>
                </c:pt>
                <c:pt idx="68">
                  <c:v>137264.05999999997</c:v>
                </c:pt>
                <c:pt idx="69">
                  <c:v>136961.72999999998</c:v>
                </c:pt>
                <c:pt idx="70">
                  <c:v>145970.07999999999</c:v>
                </c:pt>
                <c:pt idx="71">
                  <c:v>143728.62</c:v>
                </c:pt>
                <c:pt idx="72">
                  <c:v>143563.29999999999</c:v>
                </c:pt>
                <c:pt idx="73">
                  <c:v>143144.47</c:v>
                </c:pt>
                <c:pt idx="74">
                  <c:v>142772.46</c:v>
                </c:pt>
                <c:pt idx="75">
                  <c:v>147125.00999999998</c:v>
                </c:pt>
                <c:pt idx="76">
                  <c:v>146747.03999999998</c:v>
                </c:pt>
                <c:pt idx="77">
                  <c:v>144654.60999999999</c:v>
                </c:pt>
                <c:pt idx="78">
                  <c:v>144517.28</c:v>
                </c:pt>
                <c:pt idx="79">
                  <c:v>142528.87</c:v>
                </c:pt>
                <c:pt idx="80">
                  <c:v>142028.87</c:v>
                </c:pt>
                <c:pt idx="81">
                  <c:v>141890.78</c:v>
                </c:pt>
                <c:pt idx="82">
                  <c:v>139315.51</c:v>
                </c:pt>
                <c:pt idx="83">
                  <c:v>148523.52000000002</c:v>
                </c:pt>
                <c:pt idx="84">
                  <c:v>148221.71000000002</c:v>
                </c:pt>
                <c:pt idx="85">
                  <c:v>148205.47000000003</c:v>
                </c:pt>
                <c:pt idx="86">
                  <c:v>147456.57000000004</c:v>
                </c:pt>
                <c:pt idx="87">
                  <c:v>172894.75000000003</c:v>
                </c:pt>
                <c:pt idx="88">
                  <c:v>169100.11000000002</c:v>
                </c:pt>
                <c:pt idx="89">
                  <c:v>169051.36000000002</c:v>
                </c:pt>
                <c:pt idx="90">
                  <c:v>168574.34000000003</c:v>
                </c:pt>
                <c:pt idx="91">
                  <c:v>168389.34000000003</c:v>
                </c:pt>
                <c:pt idx="92">
                  <c:v>168028.76000000004</c:v>
                </c:pt>
                <c:pt idx="93">
                  <c:v>168004.66000000003</c:v>
                </c:pt>
                <c:pt idx="94">
                  <c:v>182780.24000000005</c:v>
                </c:pt>
                <c:pt idx="95">
                  <c:v>182660.73000000004</c:v>
                </c:pt>
                <c:pt idx="96">
                  <c:v>182708.20000000004</c:v>
                </c:pt>
                <c:pt idx="97">
                  <c:v>180203.12000000005</c:v>
                </c:pt>
                <c:pt idx="98">
                  <c:v>177890.94000000006</c:v>
                </c:pt>
                <c:pt idx="99">
                  <c:v>176823.00000000006</c:v>
                </c:pt>
                <c:pt idx="100">
                  <c:v>176679.85000000006</c:v>
                </c:pt>
                <c:pt idx="101">
                  <c:v>176675.65000000005</c:v>
                </c:pt>
                <c:pt idx="102">
                  <c:v>175777.28000000006</c:v>
                </c:pt>
                <c:pt idx="103">
                  <c:v>175531.28000000006</c:v>
                </c:pt>
                <c:pt idx="104">
                  <c:v>175412.63000000006</c:v>
                </c:pt>
                <c:pt idx="105">
                  <c:v>178297.23000000007</c:v>
                </c:pt>
                <c:pt idx="106">
                  <c:v>178849.38000000006</c:v>
                </c:pt>
                <c:pt idx="107">
                  <c:v>178891.18000000005</c:v>
                </c:pt>
                <c:pt idx="108">
                  <c:v>178034.66000000006</c:v>
                </c:pt>
                <c:pt idx="109">
                  <c:v>180581.51000000007</c:v>
                </c:pt>
                <c:pt idx="110">
                  <c:v>178663.32000000007</c:v>
                </c:pt>
                <c:pt idx="111">
                  <c:v>178605.41000000006</c:v>
                </c:pt>
                <c:pt idx="112">
                  <c:v>178571.61000000007</c:v>
                </c:pt>
                <c:pt idx="113">
                  <c:v>177443.23000000007</c:v>
                </c:pt>
                <c:pt idx="114">
                  <c:v>177425.93000000008</c:v>
                </c:pt>
                <c:pt idx="115">
                  <c:v>152641.89000000007</c:v>
                </c:pt>
                <c:pt idx="116">
                  <c:v>152546.47000000006</c:v>
                </c:pt>
                <c:pt idx="117">
                  <c:v>152420.21000000005</c:v>
                </c:pt>
                <c:pt idx="118">
                  <c:v>152310.28000000006</c:v>
                </c:pt>
                <c:pt idx="119">
                  <c:v>151751.78000000006</c:v>
                </c:pt>
                <c:pt idx="120">
                  <c:v>166351.33000000005</c:v>
                </c:pt>
                <c:pt idx="121">
                  <c:v>165706.49000000005</c:v>
                </c:pt>
                <c:pt idx="122">
                  <c:v>165434.85000000003</c:v>
                </c:pt>
                <c:pt idx="123">
                  <c:v>165256.80000000005</c:v>
                </c:pt>
                <c:pt idx="124">
                  <c:v>165226.00000000006</c:v>
                </c:pt>
                <c:pt idx="125">
                  <c:v>159887.98000000007</c:v>
                </c:pt>
                <c:pt idx="126">
                  <c:v>159456.73000000007</c:v>
                </c:pt>
                <c:pt idx="127">
                  <c:v>159273.48000000007</c:v>
                </c:pt>
                <c:pt idx="128">
                  <c:v>158906.50000000006</c:v>
                </c:pt>
                <c:pt idx="129">
                  <c:v>164887.50000000006</c:v>
                </c:pt>
                <c:pt idx="130">
                  <c:v>164259.14000000007</c:v>
                </c:pt>
                <c:pt idx="131">
                  <c:v>164044.34000000008</c:v>
                </c:pt>
                <c:pt idx="132">
                  <c:v>161764.49000000008</c:v>
                </c:pt>
                <c:pt idx="133">
                  <c:v>161671.48000000007</c:v>
                </c:pt>
                <c:pt idx="134">
                  <c:v>161525.62000000008</c:v>
                </c:pt>
                <c:pt idx="135">
                  <c:v>165894.33000000007</c:v>
                </c:pt>
                <c:pt idx="136">
                  <c:v>165646.18000000008</c:v>
                </c:pt>
                <c:pt idx="137">
                  <c:v>165029.22000000009</c:v>
                </c:pt>
                <c:pt idx="138">
                  <c:v>164722.08000000007</c:v>
                </c:pt>
                <c:pt idx="139">
                  <c:v>164461.01000000007</c:v>
                </c:pt>
                <c:pt idx="140">
                  <c:v>164444.27000000008</c:v>
                </c:pt>
                <c:pt idx="141">
                  <c:v>177256.87000000008</c:v>
                </c:pt>
                <c:pt idx="142">
                  <c:v>177021.81000000008</c:v>
                </c:pt>
                <c:pt idx="143">
                  <c:v>175874.41000000009</c:v>
                </c:pt>
                <c:pt idx="144">
                  <c:v>179138.90000000008</c:v>
                </c:pt>
                <c:pt idx="145">
                  <c:v>178755.14000000007</c:v>
                </c:pt>
                <c:pt idx="146">
                  <c:v>178351.76000000007</c:v>
                </c:pt>
                <c:pt idx="147">
                  <c:v>176225.76000000007</c:v>
                </c:pt>
                <c:pt idx="148">
                  <c:v>174527.03000000006</c:v>
                </c:pt>
                <c:pt idx="149">
                  <c:v>174258.47000000006</c:v>
                </c:pt>
                <c:pt idx="150">
                  <c:v>173724.78000000006</c:v>
                </c:pt>
                <c:pt idx="151">
                  <c:v>173475.73000000007</c:v>
                </c:pt>
                <c:pt idx="152">
                  <c:v>177639.77000000008</c:v>
                </c:pt>
                <c:pt idx="153">
                  <c:v>177311.97000000009</c:v>
                </c:pt>
                <c:pt idx="154">
                  <c:v>187112.7300000001</c:v>
                </c:pt>
                <c:pt idx="155">
                  <c:v>186982.71000000011</c:v>
                </c:pt>
                <c:pt idx="156">
                  <c:v>186678.9800000001</c:v>
                </c:pt>
                <c:pt idx="157">
                  <c:v>186295.97000000009</c:v>
                </c:pt>
                <c:pt idx="158">
                  <c:v>186267.47000000009</c:v>
                </c:pt>
                <c:pt idx="159">
                  <c:v>188940.72000000009</c:v>
                </c:pt>
                <c:pt idx="160">
                  <c:v>186267.56000000008</c:v>
                </c:pt>
                <c:pt idx="161">
                  <c:v>191680.27000000008</c:v>
                </c:pt>
                <c:pt idx="162">
                  <c:v>191596.16000000009</c:v>
                </c:pt>
                <c:pt idx="163">
                  <c:v>174511.82000000009</c:v>
                </c:pt>
                <c:pt idx="164">
                  <c:v>174455.90000000008</c:v>
                </c:pt>
                <c:pt idx="165">
                  <c:v>174217.45000000007</c:v>
                </c:pt>
                <c:pt idx="166">
                  <c:v>177581.25000000006</c:v>
                </c:pt>
                <c:pt idx="167">
                  <c:v>177497.16000000006</c:v>
                </c:pt>
                <c:pt idx="168">
                  <c:v>177425.16000000006</c:v>
                </c:pt>
                <c:pt idx="169">
                  <c:v>181429.80000000008</c:v>
                </c:pt>
                <c:pt idx="170">
                  <c:v>191624.34000000008</c:v>
                </c:pt>
                <c:pt idx="171">
                  <c:v>191545.34000000008</c:v>
                </c:pt>
                <c:pt idx="172">
                  <c:v>189791.17000000007</c:v>
                </c:pt>
                <c:pt idx="173">
                  <c:v>188703.17000000007</c:v>
                </c:pt>
                <c:pt idx="174">
                  <c:v>188625.87000000008</c:v>
                </c:pt>
                <c:pt idx="175">
                  <c:v>188444.17000000007</c:v>
                </c:pt>
                <c:pt idx="176">
                  <c:v>191399.59000000008</c:v>
                </c:pt>
                <c:pt idx="177">
                  <c:v>191279.67000000007</c:v>
                </c:pt>
                <c:pt idx="178">
                  <c:v>191121.92000000007</c:v>
                </c:pt>
                <c:pt idx="179">
                  <c:v>190807.88000000006</c:v>
                </c:pt>
                <c:pt idx="180">
                  <c:v>190198.67000000007</c:v>
                </c:pt>
                <c:pt idx="181">
                  <c:v>191858.13000000006</c:v>
                </c:pt>
                <c:pt idx="182">
                  <c:v>191494.45000000007</c:v>
                </c:pt>
                <c:pt idx="183">
                  <c:v>191351.49000000008</c:v>
                </c:pt>
                <c:pt idx="184">
                  <c:v>191301.49000000008</c:v>
                </c:pt>
                <c:pt idx="185">
                  <c:v>191288.99000000008</c:v>
                </c:pt>
                <c:pt idx="186">
                  <c:v>201482.85000000009</c:v>
                </c:pt>
                <c:pt idx="187">
                  <c:v>201412.6400000001</c:v>
                </c:pt>
                <c:pt idx="188">
                  <c:v>201054.47000000009</c:v>
                </c:pt>
                <c:pt idx="189">
                  <c:v>200783.6700000001</c:v>
                </c:pt>
                <c:pt idx="190">
                  <c:v>200763.62000000011</c:v>
                </c:pt>
                <c:pt idx="191">
                  <c:v>200614.02000000011</c:v>
                </c:pt>
                <c:pt idx="192">
                  <c:v>200518.28000000012</c:v>
                </c:pt>
                <c:pt idx="193">
                  <c:v>207163.19000000012</c:v>
                </c:pt>
                <c:pt idx="194">
                  <c:v>207131.29000000012</c:v>
                </c:pt>
                <c:pt idx="195">
                  <c:v>203699.52000000014</c:v>
                </c:pt>
                <c:pt idx="196">
                  <c:v>203307.80000000013</c:v>
                </c:pt>
                <c:pt idx="197">
                  <c:v>216510.76000000013</c:v>
                </c:pt>
                <c:pt idx="198">
                  <c:v>215839.14000000013</c:v>
                </c:pt>
                <c:pt idx="199">
                  <c:v>215826.74000000014</c:v>
                </c:pt>
                <c:pt idx="200">
                  <c:v>215755.54000000012</c:v>
                </c:pt>
                <c:pt idx="201">
                  <c:v>215068.49000000014</c:v>
                </c:pt>
                <c:pt idx="202">
                  <c:v>211408.37000000014</c:v>
                </c:pt>
                <c:pt idx="203">
                  <c:v>216324.91000000015</c:v>
                </c:pt>
                <c:pt idx="204">
                  <c:v>216253.92000000016</c:v>
                </c:pt>
                <c:pt idx="205">
                  <c:v>221096.14000000016</c:v>
                </c:pt>
                <c:pt idx="206">
                  <c:v>221036.96000000017</c:v>
                </c:pt>
                <c:pt idx="207">
                  <c:v>220900.51000000015</c:v>
                </c:pt>
                <c:pt idx="208">
                  <c:v>220724.42000000016</c:v>
                </c:pt>
                <c:pt idx="209">
                  <c:v>220466.08000000016</c:v>
                </c:pt>
                <c:pt idx="210">
                  <c:v>219515.35000000015</c:v>
                </c:pt>
                <c:pt idx="211">
                  <c:v>223917.10000000015</c:v>
                </c:pt>
                <c:pt idx="212">
                  <c:v>223641.38000000015</c:v>
                </c:pt>
                <c:pt idx="213">
                  <c:v>223599.64000000016</c:v>
                </c:pt>
                <c:pt idx="214">
                  <c:v>223573.75000000015</c:v>
                </c:pt>
                <c:pt idx="215">
                  <c:v>223540.49000000014</c:v>
                </c:pt>
                <c:pt idx="216">
                  <c:v>223051.90000000014</c:v>
                </c:pt>
                <c:pt idx="217">
                  <c:v>222842.17000000013</c:v>
                </c:pt>
                <c:pt idx="218">
                  <c:v>222302.44000000012</c:v>
                </c:pt>
                <c:pt idx="219">
                  <c:v>220897.57000000012</c:v>
                </c:pt>
                <c:pt idx="220">
                  <c:v>220844.64000000013</c:v>
                </c:pt>
                <c:pt idx="221">
                  <c:v>221091.51000000013</c:v>
                </c:pt>
                <c:pt idx="222">
                  <c:v>220498.14000000013</c:v>
                </c:pt>
                <c:pt idx="223">
                  <c:v>230821.25000000012</c:v>
                </c:pt>
                <c:pt idx="224">
                  <c:v>230821.25000000012</c:v>
                </c:pt>
                <c:pt idx="225">
                  <c:v>230295.09000000011</c:v>
                </c:pt>
                <c:pt idx="226">
                  <c:v>235969.45000000013</c:v>
                </c:pt>
                <c:pt idx="227">
                  <c:v>235950.24000000014</c:v>
                </c:pt>
                <c:pt idx="228">
                  <c:v>235853.82000000012</c:v>
                </c:pt>
                <c:pt idx="229">
                  <c:v>235668.39000000013</c:v>
                </c:pt>
                <c:pt idx="230">
                  <c:v>238811.24000000014</c:v>
                </c:pt>
                <c:pt idx="231">
                  <c:v>237866.33000000013</c:v>
                </c:pt>
                <c:pt idx="232">
                  <c:v>237827.33000000013</c:v>
                </c:pt>
                <c:pt idx="233">
                  <c:v>236697.13000000012</c:v>
                </c:pt>
                <c:pt idx="234">
                  <c:v>235522.95000000013</c:v>
                </c:pt>
                <c:pt idx="235">
                  <c:v>235121.30000000013</c:v>
                </c:pt>
                <c:pt idx="236">
                  <c:v>233995.80000000013</c:v>
                </c:pt>
                <c:pt idx="237">
                  <c:v>233995.80000000013</c:v>
                </c:pt>
                <c:pt idx="238">
                  <c:v>233025.00000000015</c:v>
                </c:pt>
                <c:pt idx="239">
                  <c:v>232994.56000000014</c:v>
                </c:pt>
                <c:pt idx="240">
                  <c:v>232871.46000000014</c:v>
                </c:pt>
                <c:pt idx="241">
                  <c:v>242663.83000000013</c:v>
                </c:pt>
                <c:pt idx="242">
                  <c:v>242607.89000000013</c:v>
                </c:pt>
                <c:pt idx="243">
                  <c:v>241597.89000000013</c:v>
                </c:pt>
                <c:pt idx="244">
                  <c:v>241493.10000000012</c:v>
                </c:pt>
                <c:pt idx="245">
                  <c:v>256498.63000000012</c:v>
                </c:pt>
                <c:pt idx="246">
                  <c:v>254995.06000000011</c:v>
                </c:pt>
                <c:pt idx="247">
                  <c:v>254959.10000000012</c:v>
                </c:pt>
                <c:pt idx="248">
                  <c:v>252818.73000000013</c:v>
                </c:pt>
                <c:pt idx="249">
                  <c:v>252630.97000000012</c:v>
                </c:pt>
                <c:pt idx="250">
                  <c:v>252498.92000000013</c:v>
                </c:pt>
                <c:pt idx="251">
                  <c:v>252474.44000000012</c:v>
                </c:pt>
                <c:pt idx="252">
                  <c:v>251959.69000000012</c:v>
                </c:pt>
                <c:pt idx="253">
                  <c:v>251829.44000000012</c:v>
                </c:pt>
                <c:pt idx="254">
                  <c:v>251760.94000000012</c:v>
                </c:pt>
                <c:pt idx="255">
                  <c:v>251662.15000000011</c:v>
                </c:pt>
                <c:pt idx="256">
                  <c:v>251566.90000000011</c:v>
                </c:pt>
                <c:pt idx="257">
                  <c:v>253493.40000000011</c:v>
                </c:pt>
                <c:pt idx="258">
                  <c:v>252451.93000000011</c:v>
                </c:pt>
                <c:pt idx="259">
                  <c:v>251818.99000000011</c:v>
                </c:pt>
                <c:pt idx="260">
                  <c:v>250787.3900000001</c:v>
                </c:pt>
                <c:pt idx="261">
                  <c:v>262930.2300000001</c:v>
                </c:pt>
                <c:pt idx="262">
                  <c:v>262568.12000000011</c:v>
                </c:pt>
                <c:pt idx="263">
                  <c:v>262426.58000000013</c:v>
                </c:pt>
                <c:pt idx="264">
                  <c:v>260972.75000000015</c:v>
                </c:pt>
                <c:pt idx="265">
                  <c:v>260816.14000000016</c:v>
                </c:pt>
                <c:pt idx="266">
                  <c:v>260717.49000000017</c:v>
                </c:pt>
                <c:pt idx="267">
                  <c:v>260687.79000000015</c:v>
                </c:pt>
                <c:pt idx="268">
                  <c:v>260559.03000000014</c:v>
                </c:pt>
                <c:pt idx="269">
                  <c:v>260433.80000000013</c:v>
                </c:pt>
                <c:pt idx="270">
                  <c:v>259412.30000000013</c:v>
                </c:pt>
                <c:pt idx="271">
                  <c:v>259225.79000000012</c:v>
                </c:pt>
                <c:pt idx="272">
                  <c:v>259155.48000000013</c:v>
                </c:pt>
                <c:pt idx="273">
                  <c:v>274186.50000000012</c:v>
                </c:pt>
                <c:pt idx="274">
                  <c:v>274023.09000000014</c:v>
                </c:pt>
                <c:pt idx="275">
                  <c:v>274018.49000000017</c:v>
                </c:pt>
                <c:pt idx="276">
                  <c:v>272851.38000000018</c:v>
                </c:pt>
                <c:pt idx="277">
                  <c:v>272760.35000000015</c:v>
                </c:pt>
                <c:pt idx="278">
                  <c:v>272528.62000000017</c:v>
                </c:pt>
                <c:pt idx="279">
                  <c:v>272282.22000000015</c:v>
                </c:pt>
                <c:pt idx="280">
                  <c:v>271108.34000000014</c:v>
                </c:pt>
                <c:pt idx="281">
                  <c:v>271089.09000000014</c:v>
                </c:pt>
                <c:pt idx="282">
                  <c:v>270878.03000000014</c:v>
                </c:pt>
                <c:pt idx="283">
                  <c:v>270615.59000000014</c:v>
                </c:pt>
                <c:pt idx="284">
                  <c:v>270406.60000000015</c:v>
                </c:pt>
                <c:pt idx="285">
                  <c:v>270300.45000000013</c:v>
                </c:pt>
                <c:pt idx="286">
                  <c:v>269002.56000000011</c:v>
                </c:pt>
                <c:pt idx="287">
                  <c:v>282701.83000000013</c:v>
                </c:pt>
                <c:pt idx="288">
                  <c:v>290071.90000000014</c:v>
                </c:pt>
                <c:pt idx="289">
                  <c:v>292077.26000000013</c:v>
                </c:pt>
                <c:pt idx="290">
                  <c:v>288664.63000000012</c:v>
                </c:pt>
                <c:pt idx="291">
                  <c:v>288219.9200000001</c:v>
                </c:pt>
                <c:pt idx="292">
                  <c:v>287969.15000000008</c:v>
                </c:pt>
                <c:pt idx="293">
                  <c:v>286293.24000000011</c:v>
                </c:pt>
                <c:pt idx="294">
                  <c:v>285710.63000000012</c:v>
                </c:pt>
                <c:pt idx="295">
                  <c:v>285585.81000000011</c:v>
                </c:pt>
                <c:pt idx="296">
                  <c:v>285577.9200000001</c:v>
                </c:pt>
                <c:pt idx="297">
                  <c:v>284835.13000000012</c:v>
                </c:pt>
                <c:pt idx="298">
                  <c:v>299913.35000000009</c:v>
                </c:pt>
                <c:pt idx="299">
                  <c:v>299682.89000000007</c:v>
                </c:pt>
                <c:pt idx="300">
                  <c:v>299618.35000000009</c:v>
                </c:pt>
                <c:pt idx="301">
                  <c:v>297356.40000000008</c:v>
                </c:pt>
                <c:pt idx="302">
                  <c:v>297146.97000000009</c:v>
                </c:pt>
                <c:pt idx="303">
                  <c:v>297142.70000000007</c:v>
                </c:pt>
                <c:pt idx="304">
                  <c:v>296704.36000000004</c:v>
                </c:pt>
                <c:pt idx="305">
                  <c:v>296687.16000000003</c:v>
                </c:pt>
                <c:pt idx="306">
                  <c:v>296664.79000000004</c:v>
                </c:pt>
                <c:pt idx="307">
                  <c:v>296596.09000000003</c:v>
                </c:pt>
                <c:pt idx="308">
                  <c:v>296544.59000000003</c:v>
                </c:pt>
                <c:pt idx="309">
                  <c:v>296358.75</c:v>
                </c:pt>
                <c:pt idx="310">
                  <c:v>295966.45</c:v>
                </c:pt>
                <c:pt idx="311">
                  <c:v>303684.2</c:v>
                </c:pt>
                <c:pt idx="312">
                  <c:v>303664.75</c:v>
                </c:pt>
                <c:pt idx="313">
                  <c:v>303635.46000000002</c:v>
                </c:pt>
                <c:pt idx="314">
                  <c:v>308908.09000000003</c:v>
                </c:pt>
                <c:pt idx="315">
                  <c:v>307480.21000000002</c:v>
                </c:pt>
                <c:pt idx="316">
                  <c:v>307470.21000000002</c:v>
                </c:pt>
                <c:pt idx="317">
                  <c:v>307455.21000000002</c:v>
                </c:pt>
                <c:pt idx="318">
                  <c:v>307378.98000000004</c:v>
                </c:pt>
                <c:pt idx="319">
                  <c:v>307267.88000000006</c:v>
                </c:pt>
                <c:pt idx="320">
                  <c:v>307165.14000000007</c:v>
                </c:pt>
                <c:pt idx="321">
                  <c:v>305712.02000000008</c:v>
                </c:pt>
                <c:pt idx="322">
                  <c:v>304866.27000000008</c:v>
                </c:pt>
                <c:pt idx="323">
                  <c:v>304255.16000000009</c:v>
                </c:pt>
                <c:pt idx="324">
                  <c:v>319620.75000000012</c:v>
                </c:pt>
                <c:pt idx="325">
                  <c:v>319580.10000000009</c:v>
                </c:pt>
                <c:pt idx="326">
                  <c:v>319123.75000000012</c:v>
                </c:pt>
                <c:pt idx="327">
                  <c:v>317031.99000000011</c:v>
                </c:pt>
                <c:pt idx="328">
                  <c:v>316375.22000000009</c:v>
                </c:pt>
                <c:pt idx="329">
                  <c:v>316049.69000000006</c:v>
                </c:pt>
                <c:pt idx="330">
                  <c:v>315905.98000000004</c:v>
                </c:pt>
                <c:pt idx="331">
                  <c:v>315779.98000000004</c:v>
                </c:pt>
                <c:pt idx="332">
                  <c:v>315511.19000000006</c:v>
                </c:pt>
                <c:pt idx="333">
                  <c:v>315410.93000000005</c:v>
                </c:pt>
                <c:pt idx="334">
                  <c:v>314625.29000000004</c:v>
                </c:pt>
                <c:pt idx="335">
                  <c:v>311279.34000000003</c:v>
                </c:pt>
                <c:pt idx="336">
                  <c:v>310059.39</c:v>
                </c:pt>
                <c:pt idx="337">
                  <c:v>309755.99</c:v>
                </c:pt>
                <c:pt idx="338">
                  <c:v>308889.13</c:v>
                </c:pt>
                <c:pt idx="339">
                  <c:v>324190.78999999998</c:v>
                </c:pt>
                <c:pt idx="340">
                  <c:v>324180.28999999998</c:v>
                </c:pt>
                <c:pt idx="341">
                  <c:v>323273.42</c:v>
                </c:pt>
                <c:pt idx="342">
                  <c:v>319081.01</c:v>
                </c:pt>
                <c:pt idx="343">
                  <c:v>318693.02</c:v>
                </c:pt>
                <c:pt idx="344">
                  <c:v>317610.19</c:v>
                </c:pt>
                <c:pt idx="345">
                  <c:v>317564.53999999998</c:v>
                </c:pt>
                <c:pt idx="346">
                  <c:v>317525.75</c:v>
                </c:pt>
                <c:pt idx="347">
                  <c:v>317296.44</c:v>
                </c:pt>
                <c:pt idx="348">
                  <c:v>317024.19</c:v>
                </c:pt>
                <c:pt idx="349">
                  <c:v>314218.31</c:v>
                </c:pt>
                <c:pt idx="350">
                  <c:v>313623.06</c:v>
                </c:pt>
                <c:pt idx="351">
                  <c:v>331133.49</c:v>
                </c:pt>
                <c:pt idx="352">
                  <c:v>330965.84999999998</c:v>
                </c:pt>
                <c:pt idx="353">
                  <c:v>329613.08999999997</c:v>
                </c:pt>
                <c:pt idx="354">
                  <c:v>329400.55</c:v>
                </c:pt>
                <c:pt idx="355">
                  <c:v>329082.81</c:v>
                </c:pt>
                <c:pt idx="356">
                  <c:v>328988.89</c:v>
                </c:pt>
                <c:pt idx="357">
                  <c:v>328883.87</c:v>
                </c:pt>
                <c:pt idx="358">
                  <c:v>328664.82</c:v>
                </c:pt>
                <c:pt idx="359">
                  <c:v>328634.62</c:v>
                </c:pt>
                <c:pt idx="360">
                  <c:v>327505.62</c:v>
                </c:pt>
                <c:pt idx="361">
                  <c:v>327404.77</c:v>
                </c:pt>
                <c:pt idx="362">
                  <c:v>326799.61000000004</c:v>
                </c:pt>
                <c:pt idx="363">
                  <c:v>325352.64000000007</c:v>
                </c:pt>
                <c:pt idx="364">
                  <c:v>326464.30000000005</c:v>
                </c:pt>
                <c:pt idx="365">
                  <c:v>325735.30000000005</c:v>
                </c:pt>
                <c:pt idx="366">
                  <c:v>325183.00000000006</c:v>
                </c:pt>
                <c:pt idx="367">
                  <c:v>325003.49000000005</c:v>
                </c:pt>
                <c:pt idx="368">
                  <c:v>323491.44000000006</c:v>
                </c:pt>
                <c:pt idx="369">
                  <c:v>326528.99000000005</c:v>
                </c:pt>
                <c:pt idx="370">
                  <c:v>325424.01000000007</c:v>
                </c:pt>
                <c:pt idx="371">
                  <c:v>334056.96000000008</c:v>
                </c:pt>
                <c:pt idx="372">
                  <c:v>333376.91000000009</c:v>
                </c:pt>
                <c:pt idx="373">
                  <c:v>331320.45000000007</c:v>
                </c:pt>
                <c:pt idx="374">
                  <c:v>331505.25000000006</c:v>
                </c:pt>
                <c:pt idx="375">
                  <c:v>331089.16000000003</c:v>
                </c:pt>
                <c:pt idx="376">
                  <c:v>377564.26</c:v>
                </c:pt>
                <c:pt idx="377">
                  <c:v>377440.23</c:v>
                </c:pt>
                <c:pt idx="378">
                  <c:v>377001.19999999995</c:v>
                </c:pt>
                <c:pt idx="379">
                  <c:v>377025.24999999994</c:v>
                </c:pt>
                <c:pt idx="380">
                  <c:v>376932.29999999993</c:v>
                </c:pt>
                <c:pt idx="381">
                  <c:v>376622.19999999995</c:v>
                </c:pt>
                <c:pt idx="382">
                  <c:v>375474.45999999996</c:v>
                </c:pt>
                <c:pt idx="383">
                  <c:v>374238.97</c:v>
                </c:pt>
                <c:pt idx="384">
                  <c:v>393737.81999999995</c:v>
                </c:pt>
                <c:pt idx="385">
                  <c:v>393726.86999999994</c:v>
                </c:pt>
                <c:pt idx="386">
                  <c:v>393324.97999999992</c:v>
                </c:pt>
                <c:pt idx="387">
                  <c:v>393623.97999999992</c:v>
                </c:pt>
                <c:pt idx="388">
                  <c:v>391076.27999999991</c:v>
                </c:pt>
                <c:pt idx="389">
                  <c:v>390620.65999999992</c:v>
                </c:pt>
                <c:pt idx="390">
                  <c:v>388520.83999999991</c:v>
                </c:pt>
                <c:pt idx="391">
                  <c:v>385085.7699999999</c:v>
                </c:pt>
                <c:pt idx="392">
                  <c:v>383825.3899999999</c:v>
                </c:pt>
                <c:pt idx="393">
                  <c:v>382255.80999999988</c:v>
                </c:pt>
                <c:pt idx="394">
                  <c:v>382243.80999999988</c:v>
                </c:pt>
                <c:pt idx="395">
                  <c:v>381997.92999999988</c:v>
                </c:pt>
                <c:pt idx="396">
                  <c:v>382284.53999999986</c:v>
                </c:pt>
                <c:pt idx="397">
                  <c:v>376954.28999999986</c:v>
                </c:pt>
                <c:pt idx="398">
                  <c:v>369423.19999999984</c:v>
                </c:pt>
                <c:pt idx="399">
                  <c:v>366046.34999999986</c:v>
                </c:pt>
                <c:pt idx="400">
                  <c:v>366139.58999999985</c:v>
                </c:pt>
                <c:pt idx="401">
                  <c:v>385785.31999999983</c:v>
                </c:pt>
                <c:pt idx="402">
                  <c:v>385609.31999999983</c:v>
                </c:pt>
                <c:pt idx="403">
                  <c:v>385234.88999999984</c:v>
                </c:pt>
                <c:pt idx="404">
                  <c:v>384777.85999999981</c:v>
                </c:pt>
                <c:pt idx="405">
                  <c:v>381198.05999999982</c:v>
                </c:pt>
                <c:pt idx="406">
                  <c:v>380835.36999999982</c:v>
                </c:pt>
                <c:pt idx="407">
                  <c:v>380544.36999999982</c:v>
                </c:pt>
                <c:pt idx="408">
                  <c:v>380351.45999999985</c:v>
                </c:pt>
                <c:pt idx="409">
                  <c:v>379406.08999999985</c:v>
                </c:pt>
                <c:pt idx="410">
                  <c:v>378955.22999999986</c:v>
                </c:pt>
                <c:pt idx="411">
                  <c:v>376018.66999999987</c:v>
                </c:pt>
                <c:pt idx="412">
                  <c:v>381769.61999999988</c:v>
                </c:pt>
                <c:pt idx="413">
                  <c:v>387364.75999999989</c:v>
                </c:pt>
                <c:pt idx="414">
                  <c:v>386374.05999999988</c:v>
                </c:pt>
                <c:pt idx="415">
                  <c:v>386027.2099999999</c:v>
                </c:pt>
                <c:pt idx="416">
                  <c:v>385603.85999999993</c:v>
                </c:pt>
                <c:pt idx="417">
                  <c:v>385588.35999999993</c:v>
                </c:pt>
                <c:pt idx="418">
                  <c:v>383816.59999999992</c:v>
                </c:pt>
                <c:pt idx="419">
                  <c:v>383148.59999999992</c:v>
                </c:pt>
                <c:pt idx="420">
                  <c:v>389852.89999999991</c:v>
                </c:pt>
                <c:pt idx="421">
                  <c:v>385159.0799999999</c:v>
                </c:pt>
                <c:pt idx="422">
                  <c:v>382002.9499999999</c:v>
                </c:pt>
                <c:pt idx="423">
                  <c:v>381016.59999999992</c:v>
                </c:pt>
                <c:pt idx="424">
                  <c:v>387716.59999999992</c:v>
                </c:pt>
                <c:pt idx="425">
                  <c:v>386868.73999999993</c:v>
                </c:pt>
                <c:pt idx="426">
                  <c:v>386592.68999999994</c:v>
                </c:pt>
                <c:pt idx="427">
                  <c:v>386272.86999999994</c:v>
                </c:pt>
                <c:pt idx="428">
                  <c:v>394925.57999999996</c:v>
                </c:pt>
                <c:pt idx="429">
                  <c:v>394338.33999999997</c:v>
                </c:pt>
              </c:numCache>
            </c:numRef>
          </c:val>
          <c:smooth val="0"/>
          <c:extLst>
            <c:ext xmlns:c16="http://schemas.microsoft.com/office/drawing/2014/chart" uri="{C3380CC4-5D6E-409C-BE32-E72D297353CC}">
              <c16:uniqueId val="{00000000-B986-48A3-9470-DF09AAA04BD2}"/>
            </c:ext>
          </c:extLst>
        </c:ser>
        <c:dLbls>
          <c:showLegendKey val="0"/>
          <c:showVal val="0"/>
          <c:showCatName val="0"/>
          <c:showSerName val="0"/>
          <c:showPercent val="0"/>
          <c:showBubbleSize val="0"/>
        </c:dLbls>
        <c:smooth val="0"/>
        <c:axId val="127059928"/>
        <c:axId val="388995552"/>
      </c:lineChart>
      <c:catAx>
        <c:axId val="127059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995552"/>
        <c:crosses val="autoZero"/>
        <c:auto val="1"/>
        <c:lblAlgn val="ctr"/>
        <c:lblOffset val="100"/>
        <c:noMultiLvlLbl val="0"/>
      </c:catAx>
      <c:valAx>
        <c:axId val="38899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59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[Family expenses.xlsm]Home!PivotTable2</c:name>
    <c:fmtId val="0"/>
  </c:pivotSource>
  <c:chart>
    <c:autoTitleDeleted val="1"/>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pattFill prst="ltUpDiag">
            <a:fgClr>
              <a:schemeClr val="accent1">
                <a:shade val="44000"/>
              </a:schemeClr>
            </a:fgClr>
            <a:bgClr>
              <a:schemeClr val="accent1">
                <a:shade val="44000"/>
                <a:lumMod val="20000"/>
                <a:lumOff val="80000"/>
              </a:schemeClr>
            </a:bgClr>
          </a:pattFill>
          <a:ln w="19050">
            <a:solidFill>
              <a:schemeClr val="lt1"/>
            </a:solidFill>
          </a:ln>
          <a:effectLst>
            <a:innerShdw blurRad="114300">
              <a:schemeClr val="accent1">
                <a:shade val="44000"/>
              </a:schemeClr>
            </a:innerShdw>
          </a:effectLst>
        </c:spPr>
        <c:dLbl>
          <c:idx val="0"/>
          <c:layout>
            <c:manualLayout>
              <c:x val="-5.9404312551598698E-2"/>
              <c:y val="-3.0162249747584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pattFill prst="ltUpDiag">
            <a:fgClr>
              <a:schemeClr val="accent1">
                <a:shade val="47000"/>
              </a:schemeClr>
            </a:fgClr>
            <a:bgClr>
              <a:schemeClr val="accent1">
                <a:shade val="47000"/>
                <a:lumMod val="20000"/>
                <a:lumOff val="80000"/>
              </a:schemeClr>
            </a:bgClr>
          </a:pattFill>
          <a:ln w="19050">
            <a:solidFill>
              <a:schemeClr val="lt1"/>
            </a:solidFill>
          </a:ln>
          <a:effectLst>
            <a:innerShdw blurRad="114300">
              <a:schemeClr val="accent1">
                <a:shade val="47000"/>
              </a:schemeClr>
            </a:innerShdw>
          </a:effectLst>
        </c:spPr>
        <c:dLbl>
          <c:idx val="0"/>
          <c:layout>
            <c:manualLayout>
              <c:x val="-3.6556500031753099E-2"/>
              <c:y val="-7.16353431505123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pattFill prst="ltUpDiag">
            <a:fgClr>
              <a:schemeClr val="accent1">
                <a:shade val="58000"/>
              </a:schemeClr>
            </a:fgClr>
            <a:bgClr>
              <a:schemeClr val="accent1">
                <a:shade val="58000"/>
                <a:lumMod val="20000"/>
                <a:lumOff val="80000"/>
              </a:schemeClr>
            </a:bgClr>
          </a:pattFill>
          <a:ln w="19050">
            <a:solidFill>
              <a:schemeClr val="lt1"/>
            </a:solidFill>
          </a:ln>
          <a:effectLst>
            <a:innerShdw blurRad="114300">
              <a:schemeClr val="accent1">
                <a:shade val="58000"/>
              </a:schemeClr>
            </a:innerShdw>
          </a:effectLst>
        </c:spPr>
        <c:dLbl>
          <c:idx val="0"/>
          <c:layout>
            <c:manualLayout>
              <c:x val="1.3708687511907401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pattFill prst="ltUpDiag">
            <a:fgClr>
              <a:schemeClr val="accent1">
                <a:shade val="72000"/>
              </a:schemeClr>
            </a:fgClr>
            <a:bgClr>
              <a:schemeClr val="accent1">
                <a:shade val="72000"/>
                <a:lumMod val="20000"/>
                <a:lumOff val="80000"/>
              </a:schemeClr>
            </a:bgClr>
          </a:pattFill>
          <a:ln w="19050">
            <a:solidFill>
              <a:schemeClr val="lt1"/>
            </a:solidFill>
          </a:ln>
          <a:effectLst>
            <a:innerShdw blurRad="114300">
              <a:schemeClr val="accent1">
                <a:shade val="72000"/>
              </a:schemeClr>
            </a:innerShdw>
          </a:effectLst>
        </c:spPr>
        <c:dLbl>
          <c:idx val="0"/>
          <c:layout>
            <c:manualLayout>
              <c:x val="2.5132593771830102E-2"/>
              <c:y val="-1.13108436553440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pattFill prst="ltUpDiag">
            <a:fgClr>
              <a:schemeClr val="accent1">
                <a:shade val="86000"/>
              </a:schemeClr>
            </a:fgClr>
            <a:bgClr>
              <a:schemeClr val="accent1">
                <a:shade val="86000"/>
                <a:lumMod val="20000"/>
                <a:lumOff val="80000"/>
              </a:schemeClr>
            </a:bgClr>
          </a:pattFill>
          <a:ln w="19050">
            <a:solidFill>
              <a:schemeClr val="lt1"/>
            </a:solidFill>
          </a:ln>
          <a:effectLst>
            <a:innerShdw blurRad="114300">
              <a:schemeClr val="accent1">
                <a:shade val="86000"/>
              </a:schemeClr>
            </a:innerShdw>
          </a:effectLst>
        </c:spPr>
        <c:dLbl>
          <c:idx val="0"/>
          <c:layout>
            <c:manualLayout>
              <c:x val="2.5132593771830199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pattFill prst="ltUpDiag">
            <a:fgClr>
              <a:schemeClr val="accent1">
                <a:shade val="82000"/>
              </a:schemeClr>
            </a:fgClr>
            <a:bgClr>
              <a:schemeClr val="accent1">
                <a:shade val="82000"/>
                <a:lumMod val="20000"/>
                <a:lumOff val="80000"/>
              </a:schemeClr>
            </a:bgClr>
          </a:pattFill>
          <a:ln w="19050">
            <a:solidFill>
              <a:schemeClr val="lt1"/>
            </a:solidFill>
          </a:ln>
          <a:effectLst>
            <a:innerShdw blurRad="114300">
              <a:schemeClr val="accent1">
                <a:shade val="82000"/>
              </a:schemeClr>
            </a:innerShdw>
          </a:effectLst>
        </c:spPr>
        <c:dLbl>
          <c:idx val="0"/>
          <c:layout>
            <c:manualLayout>
              <c:x val="4.1126062535722201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pattFill prst="ltUpDiag">
            <a:fgClr>
              <a:schemeClr val="accent1">
                <a:tint val="86000"/>
              </a:schemeClr>
            </a:fgClr>
            <a:bgClr>
              <a:schemeClr val="accent1">
                <a:tint val="86000"/>
                <a:lumMod val="20000"/>
                <a:lumOff val="80000"/>
              </a:schemeClr>
            </a:bgClr>
          </a:pattFill>
          <a:ln w="19050">
            <a:solidFill>
              <a:schemeClr val="lt1"/>
            </a:solidFill>
          </a:ln>
          <a:effectLst>
            <a:innerShdw blurRad="114300">
              <a:schemeClr val="accent1">
                <a:tint val="86000"/>
              </a:schemeClr>
            </a:innerShdw>
          </a:effectLst>
        </c:spPr>
        <c:dLbl>
          <c:idx val="0"/>
          <c:layout>
            <c:manualLayout>
              <c:x val="3.6531654769708828E-2"/>
              <c:y val="8.94442955433663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pattFill prst="ltUpDiag">
            <a:fgClr>
              <a:schemeClr val="accent1">
                <a:tint val="72000"/>
              </a:schemeClr>
            </a:fgClr>
            <a:bgClr>
              <a:schemeClr val="accent1">
                <a:tint val="72000"/>
                <a:lumMod val="20000"/>
                <a:lumOff val="80000"/>
              </a:schemeClr>
            </a:bgClr>
          </a:pattFill>
          <a:ln w="19050">
            <a:solidFill>
              <a:schemeClr val="lt1"/>
            </a:solidFill>
          </a:ln>
          <a:effectLst>
            <a:innerShdw blurRad="114300">
              <a:schemeClr val="accent1">
                <a:tint val="72000"/>
              </a:schemeClr>
            </a:innerShdw>
          </a:effectLst>
        </c:spPr>
        <c:dLbl>
          <c:idx val="0"/>
          <c:layout>
            <c:manualLayout>
              <c:x val="-2.28478125198457E-2"/>
              <c:y val="-1.13108436553440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pattFill prst="ltUpDiag">
            <a:fgClr>
              <a:schemeClr val="accent1">
                <a:tint val="77000"/>
              </a:schemeClr>
            </a:fgClr>
            <a:bgClr>
              <a:schemeClr val="accent1">
                <a:tint val="77000"/>
                <a:lumMod val="20000"/>
                <a:lumOff val="80000"/>
              </a:schemeClr>
            </a:bgClr>
          </a:pattFill>
          <a:ln w="19050">
            <a:solidFill>
              <a:schemeClr val="lt1"/>
            </a:solidFill>
          </a:ln>
          <a:effectLst>
            <a:innerShdw blurRad="114300">
              <a:schemeClr val="accent1">
                <a:tint val="77000"/>
              </a:schemeClr>
            </a:innerShdw>
          </a:effectLst>
        </c:spPr>
      </c:pivotFmt>
      <c:pivotFmt>
        <c:idx val="10"/>
        <c:spPr>
          <a:pattFill prst="ltUpDiag">
            <a:fgClr>
              <a:schemeClr val="accent1">
                <a:tint val="58000"/>
              </a:schemeClr>
            </a:fgClr>
            <a:bgClr>
              <a:schemeClr val="accent1">
                <a:tint val="58000"/>
                <a:lumMod val="20000"/>
                <a:lumOff val="80000"/>
              </a:schemeClr>
            </a:bgClr>
          </a:pattFill>
          <a:ln w="19050">
            <a:solidFill>
              <a:schemeClr val="lt1"/>
            </a:solidFill>
          </a:ln>
          <a:effectLst>
            <a:innerShdw blurRad="114300">
              <a:schemeClr val="accent1">
                <a:tint val="58000"/>
              </a:schemeClr>
            </a:innerShdw>
          </a:effectLst>
        </c:spPr>
        <c:dLbl>
          <c:idx val="0"/>
          <c:layout>
            <c:manualLayout>
              <c:x val="-2.28478125198457E-3"/>
              <c:y val="2.6391968529136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pattFill prst="ltUpDiag">
            <a:fgClr>
              <a:schemeClr val="accent1">
                <a:tint val="74000"/>
              </a:schemeClr>
            </a:fgClr>
            <a:bgClr>
              <a:schemeClr val="accent1">
                <a:tint val="74000"/>
                <a:lumMod val="20000"/>
                <a:lumOff val="80000"/>
              </a:schemeClr>
            </a:bgClr>
          </a:pattFill>
          <a:ln w="19050">
            <a:solidFill>
              <a:schemeClr val="lt1"/>
            </a:solidFill>
          </a:ln>
          <a:effectLst>
            <a:innerShdw blurRad="114300">
              <a:schemeClr val="accent1">
                <a:tint val="74000"/>
              </a:schemeClr>
            </a:innerShdw>
          </a:effectLst>
        </c:spPr>
      </c:pivotFmt>
      <c:pivotFmt>
        <c:idx val="12"/>
        <c:spPr>
          <a:pattFill prst="ltUpDiag">
            <a:fgClr>
              <a:schemeClr val="accent1">
                <a:tint val="44000"/>
              </a:schemeClr>
            </a:fgClr>
            <a:bgClr>
              <a:schemeClr val="accent1">
                <a:tint val="44000"/>
                <a:lumMod val="20000"/>
                <a:lumOff val="80000"/>
              </a:schemeClr>
            </a:bgClr>
          </a:pattFill>
          <a:ln w="19050">
            <a:solidFill>
              <a:schemeClr val="lt1"/>
            </a:solidFill>
          </a:ln>
          <a:effectLst>
            <a:innerShdw blurRad="114300">
              <a:schemeClr val="accent1">
                <a:tint val="44000"/>
              </a:schemeClr>
            </a:innerShdw>
          </a:effectLst>
        </c:spPr>
        <c:dLbl>
          <c:idx val="0"/>
          <c:layout>
            <c:manualLayout>
              <c:x val="-1.637501931686957E-2"/>
              <c:y val="4.91896307617535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pattFill prst="ltUpDiag">
            <a:fgClr>
              <a:schemeClr val="accent1">
                <a:tint val="57000"/>
              </a:schemeClr>
            </a:fgClr>
            <a:bgClr>
              <a:schemeClr val="accent1">
                <a:tint val="57000"/>
                <a:lumMod val="20000"/>
                <a:lumOff val="80000"/>
              </a:schemeClr>
            </a:bgClr>
          </a:pattFill>
          <a:ln w="19050">
            <a:solidFill>
              <a:schemeClr val="lt1"/>
            </a:solidFill>
          </a:ln>
          <a:effectLst>
            <a:innerShdw blurRad="114300">
              <a:schemeClr val="accent1">
                <a:tint val="57000"/>
              </a:schemeClr>
            </a:innerShdw>
          </a:effectLst>
        </c:spPr>
        <c:dLbl>
          <c:idx val="0"/>
          <c:layout>
            <c:manualLayout>
              <c:x val="-6.710039225091223E-2"/>
              <c:y val="-8.700066549205685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pattFill prst="ltUpDiag">
            <a:fgClr>
              <a:schemeClr val="accent1">
                <a:tint val="42000"/>
              </a:schemeClr>
            </a:fgClr>
            <a:bgClr>
              <a:schemeClr val="accent1">
                <a:tint val="42000"/>
                <a:lumMod val="20000"/>
                <a:lumOff val="80000"/>
              </a:schemeClr>
            </a:bgClr>
          </a:pattFill>
          <a:ln w="19050">
            <a:solidFill>
              <a:schemeClr val="lt1"/>
            </a:solidFill>
          </a:ln>
          <a:effectLst>
            <a:innerShdw blurRad="114300">
              <a:schemeClr val="accent1">
                <a:tint val="42000"/>
              </a:schemeClr>
            </a:innerShdw>
          </a:effectLst>
        </c:spPr>
      </c:pivotFmt>
      <c:pivotFmt>
        <c:idx val="15"/>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dLbl>
          <c:idx val="0"/>
          <c:layout>
            <c:manualLayout>
              <c:x val="-4.814591472436021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pattFill prst="ltUpDiag">
            <a:fgClr>
              <a:schemeClr val="accent1">
                <a:tint val="40000"/>
              </a:schemeClr>
            </a:fgClr>
            <a:bgClr>
              <a:schemeClr val="accent1">
                <a:tint val="40000"/>
                <a:lumMod val="20000"/>
                <a:lumOff val="80000"/>
              </a:schemeClr>
            </a:bgClr>
          </a:pattFill>
          <a:ln w="19050">
            <a:solidFill>
              <a:schemeClr val="lt1"/>
            </a:solidFill>
          </a:ln>
          <a:effectLst>
            <a:innerShdw blurRad="114300">
              <a:schemeClr val="accent1">
                <a:tint val="40000"/>
              </a:schemeClr>
            </a:innerShdw>
          </a:effectLst>
        </c:spPr>
      </c:pivotFmt>
      <c:pivotFmt>
        <c:idx val="17"/>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pivotFmt>
      <c:pivotFmt>
        <c:idx val="18"/>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dLbl>
          <c:idx val="0"/>
          <c:layout>
            <c:manualLayout>
              <c:x val="-8.0236874416150378E-3"/>
              <c:y val="-0.128772206023362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9"/>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pivotFmt>
      <c:pivotFmt>
        <c:idx val="20"/>
        <c:spPr>
          <a:pattFill prst="ltUpDiag">
            <a:fgClr>
              <a:schemeClr val="accent1">
                <a:tint val="47000"/>
              </a:schemeClr>
            </a:fgClr>
            <a:bgClr>
              <a:schemeClr val="accent1">
                <a:tint val="47000"/>
                <a:lumMod val="20000"/>
                <a:lumOff val="80000"/>
              </a:schemeClr>
            </a:bgClr>
          </a:pattFill>
          <a:ln w="19050">
            <a:solidFill>
              <a:schemeClr val="lt1"/>
            </a:solidFill>
          </a:ln>
          <a:effectLst>
            <a:innerShdw blurRad="114300">
              <a:schemeClr val="accent1">
                <a:tint val="47000"/>
              </a:schemeClr>
            </a:innerShdw>
          </a:effectLst>
        </c:spPr>
      </c:pivotFmt>
      <c:pivotFmt>
        <c:idx val="21"/>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pivotFmt>
      <c:pivotFmt>
        <c:idx val="22"/>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pivotFmt>
    </c:pivotFmts>
    <c:plotArea>
      <c:layout/>
      <c:pieChart>
        <c:varyColors val="1"/>
        <c:ser>
          <c:idx val="0"/>
          <c:order val="0"/>
          <c:tx>
            <c:strRef>
              <c:f>Home!$AM$16</c:f>
              <c:strCache>
                <c:ptCount val="1"/>
                <c:pt idx="0">
                  <c:v>Total</c:v>
                </c:pt>
              </c:strCache>
            </c:strRef>
          </c:tx>
          <c:dPt>
            <c:idx val="0"/>
            <c:bubble3D val="0"/>
            <c:spPr>
              <a:pattFill prst="ltUpDiag">
                <a:fgClr>
                  <a:schemeClr val="accent1">
                    <a:shade val="44000"/>
                  </a:schemeClr>
                </a:fgClr>
                <a:bgClr>
                  <a:schemeClr val="accent1">
                    <a:shade val="44000"/>
                    <a:lumMod val="20000"/>
                    <a:lumOff val="80000"/>
                  </a:schemeClr>
                </a:bgClr>
              </a:pattFill>
              <a:ln w="19050">
                <a:solidFill>
                  <a:schemeClr val="lt1"/>
                </a:solidFill>
              </a:ln>
              <a:effectLst>
                <a:innerShdw blurRad="114300">
                  <a:schemeClr val="accent1">
                    <a:shade val="44000"/>
                  </a:schemeClr>
                </a:innerShdw>
              </a:effectLst>
            </c:spPr>
            <c:extLst>
              <c:ext xmlns:c16="http://schemas.microsoft.com/office/drawing/2014/chart" uri="{C3380CC4-5D6E-409C-BE32-E72D297353CC}">
                <c16:uniqueId val="{00000001-DA61-4BEF-AF4D-3FB7C9282E61}"/>
              </c:ext>
            </c:extLst>
          </c:dPt>
          <c:dPt>
            <c:idx val="1"/>
            <c:bubble3D val="0"/>
            <c:spPr>
              <a:pattFill prst="ltUpDiag">
                <a:fgClr>
                  <a:schemeClr val="accent1">
                    <a:shade val="58000"/>
                  </a:schemeClr>
                </a:fgClr>
                <a:bgClr>
                  <a:schemeClr val="accent1">
                    <a:shade val="58000"/>
                    <a:lumMod val="20000"/>
                    <a:lumOff val="80000"/>
                  </a:schemeClr>
                </a:bgClr>
              </a:pattFill>
              <a:ln w="19050">
                <a:solidFill>
                  <a:schemeClr val="lt1"/>
                </a:solidFill>
              </a:ln>
              <a:effectLst>
                <a:innerShdw blurRad="114300">
                  <a:schemeClr val="accent1">
                    <a:shade val="58000"/>
                  </a:schemeClr>
                </a:innerShdw>
              </a:effectLst>
            </c:spPr>
            <c:extLst>
              <c:ext xmlns:c16="http://schemas.microsoft.com/office/drawing/2014/chart" uri="{C3380CC4-5D6E-409C-BE32-E72D297353CC}">
                <c16:uniqueId val="{00000003-DA61-4BEF-AF4D-3FB7C9282E61}"/>
              </c:ext>
            </c:extLst>
          </c:dPt>
          <c:dPt>
            <c:idx val="2"/>
            <c:bubble3D val="0"/>
            <c:spPr>
              <a:pattFill prst="ltUpDiag">
                <a:fgClr>
                  <a:schemeClr val="accent1">
                    <a:shade val="72000"/>
                  </a:schemeClr>
                </a:fgClr>
                <a:bgClr>
                  <a:schemeClr val="accent1">
                    <a:shade val="72000"/>
                    <a:lumMod val="20000"/>
                    <a:lumOff val="80000"/>
                  </a:schemeClr>
                </a:bgClr>
              </a:pattFill>
              <a:ln w="19050">
                <a:solidFill>
                  <a:schemeClr val="lt1"/>
                </a:solidFill>
              </a:ln>
              <a:effectLst>
                <a:innerShdw blurRad="114300">
                  <a:schemeClr val="accent1">
                    <a:shade val="72000"/>
                  </a:schemeClr>
                </a:innerShdw>
              </a:effectLst>
            </c:spPr>
            <c:extLst>
              <c:ext xmlns:c16="http://schemas.microsoft.com/office/drawing/2014/chart" uri="{C3380CC4-5D6E-409C-BE32-E72D297353CC}">
                <c16:uniqueId val="{00000005-DA61-4BEF-AF4D-3FB7C9282E61}"/>
              </c:ext>
            </c:extLst>
          </c:dPt>
          <c:dPt>
            <c:idx val="3"/>
            <c:bubble3D val="0"/>
            <c:spPr>
              <a:pattFill prst="ltUpDiag">
                <a:fgClr>
                  <a:schemeClr val="accent1">
                    <a:shade val="86000"/>
                  </a:schemeClr>
                </a:fgClr>
                <a:bgClr>
                  <a:schemeClr val="accent1">
                    <a:shade val="86000"/>
                    <a:lumMod val="20000"/>
                    <a:lumOff val="80000"/>
                  </a:schemeClr>
                </a:bgClr>
              </a:pattFill>
              <a:ln w="19050">
                <a:solidFill>
                  <a:schemeClr val="lt1"/>
                </a:solidFill>
              </a:ln>
              <a:effectLst>
                <a:innerShdw blurRad="114300">
                  <a:schemeClr val="accent1">
                    <a:shade val="86000"/>
                  </a:schemeClr>
                </a:innerShdw>
              </a:effectLst>
            </c:spPr>
            <c:extLst>
              <c:ext xmlns:c16="http://schemas.microsoft.com/office/drawing/2014/chart" uri="{C3380CC4-5D6E-409C-BE32-E72D297353CC}">
                <c16:uniqueId val="{00000007-DA61-4BEF-AF4D-3FB7C9282E61}"/>
              </c:ext>
            </c:extLst>
          </c:dPt>
          <c:dPt>
            <c:idx val="4"/>
            <c:bubble3D val="0"/>
            <c:spPr>
              <a:pattFill prst="ltUpDiag">
                <a:fgClr>
                  <a:schemeClr val="accent1">
                    <a:shade val="82000"/>
                  </a:schemeClr>
                </a:fgClr>
                <a:bgClr>
                  <a:schemeClr val="accent1">
                    <a:shade val="82000"/>
                    <a:lumMod val="20000"/>
                    <a:lumOff val="80000"/>
                  </a:schemeClr>
                </a:bgClr>
              </a:pattFill>
              <a:ln w="19050">
                <a:solidFill>
                  <a:schemeClr val="lt1"/>
                </a:solidFill>
              </a:ln>
              <a:effectLst>
                <a:innerShdw blurRad="114300">
                  <a:schemeClr val="accent1">
                    <a:shade val="82000"/>
                  </a:schemeClr>
                </a:innerShdw>
              </a:effectLst>
            </c:spPr>
            <c:extLst>
              <c:ext xmlns:c16="http://schemas.microsoft.com/office/drawing/2014/chart" uri="{C3380CC4-5D6E-409C-BE32-E72D297353CC}">
                <c16:uniqueId val="{00000009-DA61-4BEF-AF4D-3FB7C9282E61}"/>
              </c:ext>
            </c:extLst>
          </c:dPt>
          <c:dPt>
            <c:idx val="5"/>
            <c:bubble3D val="0"/>
            <c:spPr>
              <a:pattFill prst="ltUpDiag">
                <a:fgClr>
                  <a:schemeClr val="accent1">
                    <a:tint val="86000"/>
                  </a:schemeClr>
                </a:fgClr>
                <a:bgClr>
                  <a:schemeClr val="accent1">
                    <a:tint val="86000"/>
                    <a:lumMod val="20000"/>
                    <a:lumOff val="80000"/>
                  </a:schemeClr>
                </a:bgClr>
              </a:pattFill>
              <a:ln w="19050">
                <a:solidFill>
                  <a:schemeClr val="lt1"/>
                </a:solidFill>
              </a:ln>
              <a:effectLst>
                <a:innerShdw blurRad="114300">
                  <a:schemeClr val="accent1">
                    <a:tint val="86000"/>
                  </a:schemeClr>
                </a:innerShdw>
              </a:effectLst>
            </c:spPr>
            <c:extLst>
              <c:ext xmlns:c16="http://schemas.microsoft.com/office/drawing/2014/chart" uri="{C3380CC4-5D6E-409C-BE32-E72D297353CC}">
                <c16:uniqueId val="{0000000B-DA61-4BEF-AF4D-3FB7C9282E61}"/>
              </c:ext>
            </c:extLst>
          </c:dPt>
          <c:dPt>
            <c:idx val="6"/>
            <c:bubble3D val="0"/>
            <c:spPr>
              <a:pattFill prst="ltUpDiag">
                <a:fgClr>
                  <a:schemeClr val="accent1">
                    <a:tint val="72000"/>
                  </a:schemeClr>
                </a:fgClr>
                <a:bgClr>
                  <a:schemeClr val="accent1">
                    <a:tint val="72000"/>
                    <a:lumMod val="20000"/>
                    <a:lumOff val="80000"/>
                  </a:schemeClr>
                </a:bgClr>
              </a:pattFill>
              <a:ln w="19050">
                <a:solidFill>
                  <a:schemeClr val="lt1"/>
                </a:solidFill>
              </a:ln>
              <a:effectLst>
                <a:innerShdw blurRad="114300">
                  <a:schemeClr val="accent1">
                    <a:tint val="72000"/>
                  </a:schemeClr>
                </a:innerShdw>
              </a:effectLst>
            </c:spPr>
            <c:extLst>
              <c:ext xmlns:c16="http://schemas.microsoft.com/office/drawing/2014/chart" uri="{C3380CC4-5D6E-409C-BE32-E72D297353CC}">
                <c16:uniqueId val="{0000000D-DA61-4BEF-AF4D-3FB7C9282E61}"/>
              </c:ext>
            </c:extLst>
          </c:dPt>
          <c:dPt>
            <c:idx val="7"/>
            <c:bubble3D val="0"/>
            <c:spPr>
              <a:pattFill prst="ltUpDiag">
                <a:fgClr>
                  <a:schemeClr val="accent1">
                    <a:tint val="58000"/>
                  </a:schemeClr>
                </a:fgClr>
                <a:bgClr>
                  <a:schemeClr val="accent1">
                    <a:tint val="58000"/>
                    <a:lumMod val="20000"/>
                    <a:lumOff val="80000"/>
                  </a:schemeClr>
                </a:bgClr>
              </a:pattFill>
              <a:ln w="19050">
                <a:solidFill>
                  <a:schemeClr val="lt1"/>
                </a:solidFill>
              </a:ln>
              <a:effectLst>
                <a:innerShdw blurRad="114300">
                  <a:schemeClr val="accent1">
                    <a:tint val="58000"/>
                  </a:schemeClr>
                </a:innerShdw>
              </a:effectLst>
            </c:spPr>
            <c:extLst>
              <c:ext xmlns:c16="http://schemas.microsoft.com/office/drawing/2014/chart" uri="{C3380CC4-5D6E-409C-BE32-E72D297353CC}">
                <c16:uniqueId val="{0000000F-DA61-4BEF-AF4D-3FB7C9282E61}"/>
              </c:ext>
            </c:extLst>
          </c:dPt>
          <c:dPt>
            <c:idx val="8"/>
            <c:bubble3D val="0"/>
            <c:spPr>
              <a:pattFill prst="ltUpDiag">
                <a:fgClr>
                  <a:schemeClr val="accent1">
                    <a:tint val="44000"/>
                  </a:schemeClr>
                </a:fgClr>
                <a:bgClr>
                  <a:schemeClr val="accent1">
                    <a:tint val="44000"/>
                    <a:lumMod val="20000"/>
                    <a:lumOff val="80000"/>
                  </a:schemeClr>
                </a:bgClr>
              </a:pattFill>
              <a:ln w="19050">
                <a:solidFill>
                  <a:schemeClr val="lt1"/>
                </a:solidFill>
              </a:ln>
              <a:effectLst>
                <a:innerShdw blurRad="114300">
                  <a:schemeClr val="accent1">
                    <a:tint val="44000"/>
                  </a:schemeClr>
                </a:innerShdw>
              </a:effectLst>
            </c:spPr>
            <c:extLst>
              <c:ext xmlns:c16="http://schemas.microsoft.com/office/drawing/2014/chart" uri="{C3380CC4-5D6E-409C-BE32-E72D297353CC}">
                <c16:uniqueId val="{00000011-DA61-4BEF-AF4D-3FB7C9282E61}"/>
              </c:ext>
            </c:extLst>
          </c:dPt>
          <c:dPt>
            <c:idx val="9"/>
            <c:bubble3D val="0"/>
            <c:spPr>
              <a:pattFill prst="ltUpDiag">
                <a:fgClr>
                  <a:schemeClr val="accent1">
                    <a:tint val="42000"/>
                  </a:schemeClr>
                </a:fgClr>
                <a:bgClr>
                  <a:schemeClr val="accent1">
                    <a:tint val="42000"/>
                    <a:lumMod val="20000"/>
                    <a:lumOff val="80000"/>
                  </a:schemeClr>
                </a:bgClr>
              </a:pattFill>
              <a:ln w="19050">
                <a:solidFill>
                  <a:schemeClr val="lt1"/>
                </a:solidFill>
              </a:ln>
              <a:effectLst>
                <a:innerShdw blurRad="114300">
                  <a:schemeClr val="accent1">
                    <a:tint val="42000"/>
                  </a:schemeClr>
                </a:innerShdw>
              </a:effectLst>
            </c:spPr>
            <c:extLst>
              <c:ext xmlns:c16="http://schemas.microsoft.com/office/drawing/2014/chart" uri="{C3380CC4-5D6E-409C-BE32-E72D297353CC}">
                <c16:uniqueId val="{00000013-58FC-4A62-BCC6-9558353596AD}"/>
              </c:ext>
            </c:extLst>
          </c:dPt>
          <c:dPt>
            <c:idx val="10"/>
            <c:bubble3D val="0"/>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extLst>
              <c:ext xmlns:c16="http://schemas.microsoft.com/office/drawing/2014/chart" uri="{C3380CC4-5D6E-409C-BE32-E72D297353CC}">
                <c16:uniqueId val="{00000015-58FC-4A62-BCC6-9558353596AD}"/>
              </c:ext>
            </c:extLst>
          </c:dPt>
          <c:dPt>
            <c:idx val="11"/>
            <c:bubble3D val="0"/>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extLst>
              <c:ext xmlns:c16="http://schemas.microsoft.com/office/drawing/2014/chart" uri="{C3380CC4-5D6E-409C-BE32-E72D297353CC}">
                <c16:uniqueId val="{00000017-C1D6-4E35-97C1-999D501BA4B5}"/>
              </c:ext>
            </c:extLst>
          </c:dPt>
          <c:dPt>
            <c:idx val="12"/>
            <c:bubble3D val="0"/>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extLst>
              <c:ext xmlns:c16="http://schemas.microsoft.com/office/drawing/2014/chart" uri="{C3380CC4-5D6E-409C-BE32-E72D297353CC}">
                <c16:uniqueId val="{00000019-C1D6-4E35-97C1-999D501BA4B5}"/>
              </c:ext>
            </c:extLst>
          </c:dPt>
          <c:dPt>
            <c:idx val="13"/>
            <c:bubble3D val="0"/>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extLst>
              <c:ext xmlns:c16="http://schemas.microsoft.com/office/drawing/2014/chart" uri="{C3380CC4-5D6E-409C-BE32-E72D297353CC}">
                <c16:uniqueId val="{0000001B-C1D6-4E35-97C1-999D501BA4B5}"/>
              </c:ext>
            </c:extLst>
          </c:dPt>
          <c:dPt>
            <c:idx val="14"/>
            <c:bubble3D val="0"/>
            <c:spPr>
              <a:pattFill prst="ltUpDiag">
                <a:fgClr>
                  <a:schemeClr val="accent1">
                    <a:tint val="47000"/>
                  </a:schemeClr>
                </a:fgClr>
                <a:bgClr>
                  <a:schemeClr val="accent1">
                    <a:tint val="47000"/>
                    <a:lumMod val="20000"/>
                    <a:lumOff val="80000"/>
                  </a:schemeClr>
                </a:bgClr>
              </a:pattFill>
              <a:ln w="19050">
                <a:solidFill>
                  <a:schemeClr val="lt1"/>
                </a:solidFill>
              </a:ln>
              <a:effectLst>
                <a:innerShdw blurRad="114300">
                  <a:schemeClr val="accent1">
                    <a:tint val="47000"/>
                  </a:schemeClr>
                </a:innerShdw>
              </a:effectLst>
            </c:spPr>
            <c:extLst>
              <c:ext xmlns:c16="http://schemas.microsoft.com/office/drawing/2014/chart" uri="{C3380CC4-5D6E-409C-BE32-E72D297353CC}">
                <c16:uniqueId val="{0000001D-C1D6-4E35-97C1-999D501BA4B5}"/>
              </c:ext>
            </c:extLst>
          </c:dPt>
          <c:dPt>
            <c:idx val="15"/>
            <c:bubble3D val="0"/>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extLst>
              <c:ext xmlns:c16="http://schemas.microsoft.com/office/drawing/2014/chart" uri="{C3380CC4-5D6E-409C-BE32-E72D297353CC}">
                <c16:uniqueId val="{0000001F-7547-4FA2-8B57-3DBD6F6919F1}"/>
              </c:ext>
            </c:extLst>
          </c:dPt>
          <c:dPt>
            <c:idx val="16"/>
            <c:bubble3D val="0"/>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extLst>
              <c:ext xmlns:c16="http://schemas.microsoft.com/office/drawing/2014/chart" uri="{C3380CC4-5D6E-409C-BE32-E72D297353CC}">
                <c16:uniqueId val="{00000021-D30A-46F4-A8C6-D7B4135D452F}"/>
              </c:ext>
            </c:extLst>
          </c:dPt>
          <c:dLbls>
            <c:dLbl>
              <c:idx val="0"/>
              <c:layout>
                <c:manualLayout>
                  <c:x val="-5.9404312551598698E-2"/>
                  <c:y val="-3.0162249747584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A61-4BEF-AF4D-3FB7C9282E61}"/>
                </c:ext>
              </c:extLst>
            </c:dLbl>
            <c:dLbl>
              <c:idx val="1"/>
              <c:layout>
                <c:manualLayout>
                  <c:x val="1.3708687511907401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A61-4BEF-AF4D-3FB7C9282E61}"/>
                </c:ext>
              </c:extLst>
            </c:dLbl>
            <c:dLbl>
              <c:idx val="2"/>
              <c:layout>
                <c:manualLayout>
                  <c:x val="2.5132593771830102E-2"/>
                  <c:y val="-1.13108436553440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A61-4BEF-AF4D-3FB7C9282E61}"/>
                </c:ext>
              </c:extLst>
            </c:dLbl>
            <c:dLbl>
              <c:idx val="3"/>
              <c:layout>
                <c:manualLayout>
                  <c:x val="2.5132593771830199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A61-4BEF-AF4D-3FB7C9282E61}"/>
                </c:ext>
              </c:extLst>
            </c:dLbl>
            <c:dLbl>
              <c:idx val="4"/>
              <c:layout>
                <c:manualLayout>
                  <c:x val="4.1126062535722201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DA61-4BEF-AF4D-3FB7C9282E61}"/>
                </c:ext>
              </c:extLst>
            </c:dLbl>
            <c:dLbl>
              <c:idx val="5"/>
              <c:layout>
                <c:manualLayout>
                  <c:x val="3.6531654769708828E-2"/>
                  <c:y val="8.944429554336631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DA61-4BEF-AF4D-3FB7C9282E61}"/>
                </c:ext>
              </c:extLst>
            </c:dLbl>
            <c:dLbl>
              <c:idx val="6"/>
              <c:layout>
                <c:manualLayout>
                  <c:x val="-2.28478125198457E-2"/>
                  <c:y val="-1.13108436553440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DA61-4BEF-AF4D-3FB7C9282E61}"/>
                </c:ext>
              </c:extLst>
            </c:dLbl>
            <c:dLbl>
              <c:idx val="7"/>
              <c:layout>
                <c:manualLayout>
                  <c:x val="-2.28478125198457E-3"/>
                  <c:y val="2.6391968529136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DA61-4BEF-AF4D-3FB7C9282E61}"/>
                </c:ext>
              </c:extLst>
            </c:dLbl>
            <c:dLbl>
              <c:idx val="8"/>
              <c:layout>
                <c:manualLayout>
                  <c:x val="-1.637501931686957E-2"/>
                  <c:y val="4.918963076175350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DA61-4BEF-AF4D-3FB7C9282E61}"/>
                </c:ext>
              </c:extLst>
            </c:dLbl>
            <c:dLbl>
              <c:idx val="10"/>
              <c:layout>
                <c:manualLayout>
                  <c:x val="-4.8145914724360216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58FC-4A62-BCC6-9558353596AD}"/>
                </c:ext>
              </c:extLst>
            </c:dLbl>
            <c:dLbl>
              <c:idx val="12"/>
              <c:layout>
                <c:manualLayout>
                  <c:x val="-8.0236874416150378E-3"/>
                  <c:y val="-0.1287722060233622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9-C1D6-4E35-97C1-999D501BA4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Home!$AL$17:$AL$34</c:f>
              <c:strCache>
                <c:ptCount val="17"/>
                <c:pt idx="0">
                  <c:v>Alcohol</c:v>
                </c:pt>
                <c:pt idx="1">
                  <c:v>Clothing</c:v>
                </c:pt>
                <c:pt idx="2">
                  <c:v>Daily Expenses</c:v>
                </c:pt>
                <c:pt idx="3">
                  <c:v>Gift</c:v>
                </c:pt>
                <c:pt idx="4">
                  <c:v>Health</c:v>
                </c:pt>
                <c:pt idx="5">
                  <c:v>Home</c:v>
                </c:pt>
                <c:pt idx="6">
                  <c:v>Pleasure</c:v>
                </c:pt>
                <c:pt idx="7">
                  <c:v>Transport</c:v>
                </c:pt>
                <c:pt idx="8">
                  <c:v>Utilities</c:v>
                </c:pt>
                <c:pt idx="9">
                  <c:v>House</c:v>
                </c:pt>
                <c:pt idx="10">
                  <c:v>Baby</c:v>
                </c:pt>
                <c:pt idx="11">
                  <c:v>Education</c:v>
                </c:pt>
                <c:pt idx="12">
                  <c:v>Council Rates</c:v>
                </c:pt>
                <c:pt idx="13">
                  <c:v>Loan</c:v>
                </c:pt>
                <c:pt idx="14">
                  <c:v>ATO</c:v>
                </c:pt>
                <c:pt idx="15">
                  <c:v>Investment</c:v>
                </c:pt>
                <c:pt idx="16">
                  <c:v>Canada</c:v>
                </c:pt>
              </c:strCache>
            </c:strRef>
          </c:cat>
          <c:val>
            <c:numRef>
              <c:f>Home!$AM$17:$AM$34</c:f>
              <c:numCache>
                <c:formatCode>General</c:formatCode>
                <c:ptCount val="17"/>
                <c:pt idx="0">
                  <c:v>1721.21</c:v>
                </c:pt>
                <c:pt idx="1">
                  <c:v>705.49</c:v>
                </c:pt>
                <c:pt idx="2">
                  <c:v>10306.859999999999</c:v>
                </c:pt>
                <c:pt idx="3">
                  <c:v>9926.7099999999991</c:v>
                </c:pt>
                <c:pt idx="4">
                  <c:v>7771.0399999999981</c:v>
                </c:pt>
                <c:pt idx="5">
                  <c:v>6896.03</c:v>
                </c:pt>
                <c:pt idx="6">
                  <c:v>4839.5999999999985</c:v>
                </c:pt>
                <c:pt idx="7">
                  <c:v>4535.9000000000005</c:v>
                </c:pt>
                <c:pt idx="8">
                  <c:v>4770.7700000000004</c:v>
                </c:pt>
                <c:pt idx="9">
                  <c:v>2644.0299999999993</c:v>
                </c:pt>
                <c:pt idx="10">
                  <c:v>276.70999999999998</c:v>
                </c:pt>
                <c:pt idx="11">
                  <c:v>8714.4399999999969</c:v>
                </c:pt>
                <c:pt idx="12">
                  <c:v>1400.3</c:v>
                </c:pt>
                <c:pt idx="13">
                  <c:v>22699</c:v>
                </c:pt>
                <c:pt idx="14">
                  <c:v>595.41999999999996</c:v>
                </c:pt>
                <c:pt idx="15">
                  <c:v>9090</c:v>
                </c:pt>
                <c:pt idx="16">
                  <c:v>310</c:v>
                </c:pt>
              </c:numCache>
            </c:numRef>
          </c:val>
          <c:extLst>
            <c:ext xmlns:c16="http://schemas.microsoft.com/office/drawing/2014/chart" uri="{C3380CC4-5D6E-409C-BE32-E72D297353CC}">
              <c16:uniqueId val="{00000012-DA61-4BEF-AF4D-3FB7C9282E61}"/>
            </c:ext>
          </c:extLst>
        </c:ser>
        <c:dLbls>
          <c:dLblPos val="outEnd"/>
          <c:showLegendKey val="0"/>
          <c:showVal val="0"/>
          <c:showCatName val="1"/>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expenses.xlsm]ExpensesGraph!PivotTable2</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ExpensesGraph!$AM$10</c:f>
              <c:strCache>
                <c:ptCount val="1"/>
                <c:pt idx="0">
                  <c:v>Total</c:v>
                </c:pt>
              </c:strCache>
            </c:strRef>
          </c:tx>
          <c:spPr>
            <a:solidFill>
              <a:schemeClr val="accent2"/>
            </a:solidFill>
            <a:ln>
              <a:noFill/>
            </a:ln>
            <a:effectLst/>
          </c:spPr>
          <c:invertIfNegative val="0"/>
          <c:cat>
            <c:strRef>
              <c:f>ExpensesGraph!$AL$11:$AL$1830</c:f>
              <c:strCache>
                <c:ptCount val="1819"/>
                <c:pt idx="0">
                  <c:v>Saturday, 11 January 2014</c:v>
                </c:pt>
                <c:pt idx="1">
                  <c:v>Sunday, 12 January 2014</c:v>
                </c:pt>
                <c:pt idx="2">
                  <c:v>Monday, 13 January 2014</c:v>
                </c:pt>
                <c:pt idx="3">
                  <c:v>Tuesday, 14 January 2014</c:v>
                </c:pt>
                <c:pt idx="4">
                  <c:v>Wednesday, 15 January 2014</c:v>
                </c:pt>
                <c:pt idx="5">
                  <c:v>Thursday, 16 January 2014</c:v>
                </c:pt>
                <c:pt idx="6">
                  <c:v>Friday, 17 January 2014</c:v>
                </c:pt>
                <c:pt idx="7">
                  <c:v>Saturday, 18 January 2014</c:v>
                </c:pt>
                <c:pt idx="8">
                  <c:v>Sunday, 19 January 2014</c:v>
                </c:pt>
                <c:pt idx="9">
                  <c:v>Tuesday, 21 January 2014</c:v>
                </c:pt>
                <c:pt idx="10">
                  <c:v>Wednesday, 22 January 2014</c:v>
                </c:pt>
                <c:pt idx="11">
                  <c:v>Thursday, 23 January 2014</c:v>
                </c:pt>
                <c:pt idx="12">
                  <c:v>Friday, 24 January 2014</c:v>
                </c:pt>
                <c:pt idx="13">
                  <c:v>Saturday, 25 January 2014</c:v>
                </c:pt>
                <c:pt idx="14">
                  <c:v>Sunday, 26 January 2014</c:v>
                </c:pt>
                <c:pt idx="15">
                  <c:v>Monday, 27 January 2014</c:v>
                </c:pt>
                <c:pt idx="16">
                  <c:v>Tuesday, 28 January 2014</c:v>
                </c:pt>
                <c:pt idx="17">
                  <c:v>Wednesday, 29 January 2014</c:v>
                </c:pt>
                <c:pt idx="18">
                  <c:v>Thursday, 30 January 2014</c:v>
                </c:pt>
                <c:pt idx="19">
                  <c:v>Friday, 31 January 2014</c:v>
                </c:pt>
                <c:pt idx="20">
                  <c:v>Saturday, 1 February 2014</c:v>
                </c:pt>
                <c:pt idx="21">
                  <c:v>Sunday, 2 February 2014</c:v>
                </c:pt>
                <c:pt idx="22">
                  <c:v>Monday, 3 February 2014</c:v>
                </c:pt>
                <c:pt idx="23">
                  <c:v>Tuesday, 4 February 2014</c:v>
                </c:pt>
                <c:pt idx="24">
                  <c:v>Thursday, 6 February 2014</c:v>
                </c:pt>
                <c:pt idx="25">
                  <c:v>Friday, 7 February 2014</c:v>
                </c:pt>
                <c:pt idx="26">
                  <c:v>Saturday, 8 February 2014</c:v>
                </c:pt>
                <c:pt idx="27">
                  <c:v>Sunday, 9 February 2014</c:v>
                </c:pt>
                <c:pt idx="28">
                  <c:v>Monday, 10 February 2014</c:v>
                </c:pt>
                <c:pt idx="29">
                  <c:v>Tuesday, 11 February 2014</c:v>
                </c:pt>
                <c:pt idx="30">
                  <c:v>Wednesday, 12 February 2014</c:v>
                </c:pt>
                <c:pt idx="31">
                  <c:v>Thursday, 13 February 2014</c:v>
                </c:pt>
                <c:pt idx="32">
                  <c:v>Friday, 14 February 2014</c:v>
                </c:pt>
                <c:pt idx="33">
                  <c:v>Saturday, 15 February 2014</c:v>
                </c:pt>
                <c:pt idx="34">
                  <c:v>Sunday, 16 February 2014</c:v>
                </c:pt>
                <c:pt idx="35">
                  <c:v>Monday, 17 February 2014</c:v>
                </c:pt>
                <c:pt idx="36">
                  <c:v>Tuesday, 18 February 2014</c:v>
                </c:pt>
                <c:pt idx="37">
                  <c:v>Wednesday, 19 February 2014</c:v>
                </c:pt>
                <c:pt idx="38">
                  <c:v>Thursday, 20 February 2014</c:v>
                </c:pt>
                <c:pt idx="39">
                  <c:v>Friday, 21 February 2014</c:v>
                </c:pt>
                <c:pt idx="40">
                  <c:v>Saturday, 22 February 2014</c:v>
                </c:pt>
                <c:pt idx="41">
                  <c:v>Sunday, 23 February 2014</c:v>
                </c:pt>
                <c:pt idx="42">
                  <c:v>Monday, 24 February 2014</c:v>
                </c:pt>
                <c:pt idx="43">
                  <c:v>Tuesday, 25 February 2014</c:v>
                </c:pt>
                <c:pt idx="44">
                  <c:v>Wednesday, 26 February 2014</c:v>
                </c:pt>
                <c:pt idx="45">
                  <c:v>Thursday, 27 February 2014</c:v>
                </c:pt>
                <c:pt idx="46">
                  <c:v>Friday, 28 February 2014</c:v>
                </c:pt>
                <c:pt idx="47">
                  <c:v>Saturday, 1 March 2014</c:v>
                </c:pt>
                <c:pt idx="48">
                  <c:v>Sunday, 2 March 2014</c:v>
                </c:pt>
                <c:pt idx="49">
                  <c:v>Monday, 3 March 2014</c:v>
                </c:pt>
                <c:pt idx="50">
                  <c:v>Tuesday, 4 March 2014</c:v>
                </c:pt>
                <c:pt idx="51">
                  <c:v>Wednesday, 5 March 2014</c:v>
                </c:pt>
                <c:pt idx="52">
                  <c:v>Thursday, 6 March 2014</c:v>
                </c:pt>
                <c:pt idx="53">
                  <c:v>Saturday, 8 March 2014</c:v>
                </c:pt>
                <c:pt idx="54">
                  <c:v>Sunday, 9 March 2014</c:v>
                </c:pt>
                <c:pt idx="55">
                  <c:v>Tuesday, 11 March 2014</c:v>
                </c:pt>
                <c:pt idx="56">
                  <c:v>Wednesday, 12 March 2014</c:v>
                </c:pt>
                <c:pt idx="57">
                  <c:v>Thursday, 13 March 2014</c:v>
                </c:pt>
                <c:pt idx="58">
                  <c:v>Friday, 14 March 2014</c:v>
                </c:pt>
                <c:pt idx="59">
                  <c:v>Saturday, 15 March 2014</c:v>
                </c:pt>
                <c:pt idx="60">
                  <c:v>Sunday, 16 March 2014</c:v>
                </c:pt>
                <c:pt idx="61">
                  <c:v>Monday, 17 March 2014</c:v>
                </c:pt>
                <c:pt idx="62">
                  <c:v>Tuesday, 18 March 2014</c:v>
                </c:pt>
                <c:pt idx="63">
                  <c:v>Wednesday, 19 March 2014</c:v>
                </c:pt>
                <c:pt idx="64">
                  <c:v>Thursday, 20 March 2014</c:v>
                </c:pt>
                <c:pt idx="65">
                  <c:v>Saturday, 22 March 2014</c:v>
                </c:pt>
                <c:pt idx="66">
                  <c:v>Sunday, 23 March 2014</c:v>
                </c:pt>
                <c:pt idx="67">
                  <c:v>Monday, 24 March 2014</c:v>
                </c:pt>
                <c:pt idx="68">
                  <c:v>Wednesday, 26 March 2014</c:v>
                </c:pt>
                <c:pt idx="69">
                  <c:v>Thursday, 27 March 2014</c:v>
                </c:pt>
                <c:pt idx="70">
                  <c:v>Friday, 28 March 2014</c:v>
                </c:pt>
                <c:pt idx="71">
                  <c:v>Saturday, 29 March 2014</c:v>
                </c:pt>
                <c:pt idx="72">
                  <c:v>Sunday, 30 March 2014</c:v>
                </c:pt>
                <c:pt idx="73">
                  <c:v>Monday, 31 March 2014</c:v>
                </c:pt>
                <c:pt idx="74">
                  <c:v>Tuesday, 1 April 2014</c:v>
                </c:pt>
                <c:pt idx="75">
                  <c:v>Wednesday, 2 April 2014</c:v>
                </c:pt>
                <c:pt idx="76">
                  <c:v>Thursday, 3 April 2014</c:v>
                </c:pt>
                <c:pt idx="77">
                  <c:v>Friday, 4 April 2014</c:v>
                </c:pt>
                <c:pt idx="78">
                  <c:v>Sunday, 6 April 2014</c:v>
                </c:pt>
                <c:pt idx="79">
                  <c:v>Tuesday, 8 April 2014</c:v>
                </c:pt>
                <c:pt idx="80">
                  <c:v>Wednesday, 9 April 2014</c:v>
                </c:pt>
                <c:pt idx="81">
                  <c:v>Thursday, 10 April 2014</c:v>
                </c:pt>
                <c:pt idx="82">
                  <c:v>Saturday, 12 April 2014</c:v>
                </c:pt>
                <c:pt idx="83">
                  <c:v>Sunday, 13 April 2014</c:v>
                </c:pt>
                <c:pt idx="84">
                  <c:v>Monday, 14 April 2014</c:v>
                </c:pt>
                <c:pt idx="85">
                  <c:v>Tuesday, 15 April 2014</c:v>
                </c:pt>
                <c:pt idx="86">
                  <c:v>Wednesday, 16 April 2014</c:v>
                </c:pt>
                <c:pt idx="87">
                  <c:v>Thursday, 17 April 2014</c:v>
                </c:pt>
                <c:pt idx="88">
                  <c:v>Friday, 18 April 2014</c:v>
                </c:pt>
                <c:pt idx="89">
                  <c:v>Saturday, 19 April 2014</c:v>
                </c:pt>
                <c:pt idx="90">
                  <c:v>Sunday, 20 April 2014</c:v>
                </c:pt>
                <c:pt idx="91">
                  <c:v>Monday, 21 April 2014</c:v>
                </c:pt>
                <c:pt idx="92">
                  <c:v>Tuesday, 22 April 2014</c:v>
                </c:pt>
                <c:pt idx="93">
                  <c:v>Wednesday, 23 April 2014</c:v>
                </c:pt>
                <c:pt idx="94">
                  <c:v>Thursday, 24 April 2014</c:v>
                </c:pt>
                <c:pt idx="95">
                  <c:v>Friday, 25 April 2014</c:v>
                </c:pt>
                <c:pt idx="96">
                  <c:v>Saturday, 26 April 2014</c:v>
                </c:pt>
                <c:pt idx="97">
                  <c:v>Sunday, 27 April 2014</c:v>
                </c:pt>
                <c:pt idx="98">
                  <c:v>Monday, 28 April 2014</c:v>
                </c:pt>
                <c:pt idx="99">
                  <c:v>Tuesday, 29 April 2014</c:v>
                </c:pt>
                <c:pt idx="100">
                  <c:v>Wednesday, 30 April 2014</c:v>
                </c:pt>
                <c:pt idx="101">
                  <c:v>Thursday, 1 May 2014</c:v>
                </c:pt>
                <c:pt idx="102">
                  <c:v>Friday, 2 May 2014</c:v>
                </c:pt>
                <c:pt idx="103">
                  <c:v>Saturday, 3 May 2014</c:v>
                </c:pt>
                <c:pt idx="104">
                  <c:v>Sunday, 4 May 2014</c:v>
                </c:pt>
                <c:pt idx="105">
                  <c:v>Monday, 5 May 2014</c:v>
                </c:pt>
                <c:pt idx="106">
                  <c:v>Tuesday, 6 May 2014</c:v>
                </c:pt>
                <c:pt idx="107">
                  <c:v>Thursday, 8 May 2014</c:v>
                </c:pt>
                <c:pt idx="108">
                  <c:v>Friday, 9 May 2014</c:v>
                </c:pt>
                <c:pt idx="109">
                  <c:v>Saturday, 10 May 2014</c:v>
                </c:pt>
                <c:pt idx="110">
                  <c:v>Sunday, 11 May 2014</c:v>
                </c:pt>
                <c:pt idx="111">
                  <c:v>Monday, 12 May 2014</c:v>
                </c:pt>
                <c:pt idx="112">
                  <c:v>Tuesday, 13 May 2014</c:v>
                </c:pt>
                <c:pt idx="113">
                  <c:v>Wednesday, 14 May 2014</c:v>
                </c:pt>
                <c:pt idx="114">
                  <c:v>Thursday, 15 May 2014</c:v>
                </c:pt>
                <c:pt idx="115">
                  <c:v>Friday, 16 May 2014</c:v>
                </c:pt>
                <c:pt idx="116">
                  <c:v>Sunday, 18 May 2014</c:v>
                </c:pt>
                <c:pt idx="117">
                  <c:v>Monday, 19 May 2014</c:v>
                </c:pt>
                <c:pt idx="118">
                  <c:v>Wednesday, 21 May 2014</c:v>
                </c:pt>
                <c:pt idx="119">
                  <c:v>Thursday, 22 May 2014</c:v>
                </c:pt>
                <c:pt idx="120">
                  <c:v>Saturday, 24 May 2014</c:v>
                </c:pt>
                <c:pt idx="121">
                  <c:v>Sunday, 25 May 2014</c:v>
                </c:pt>
                <c:pt idx="122">
                  <c:v>Monday, 26 May 2014</c:v>
                </c:pt>
                <c:pt idx="123">
                  <c:v>Tuesday, 27 May 2014</c:v>
                </c:pt>
                <c:pt idx="124">
                  <c:v>Wednesday, 28 May 2014</c:v>
                </c:pt>
                <c:pt idx="125">
                  <c:v>Thursday, 29 May 2014</c:v>
                </c:pt>
                <c:pt idx="126">
                  <c:v>Friday, 30 May 2014</c:v>
                </c:pt>
                <c:pt idx="127">
                  <c:v>Saturday, 31 May 2014</c:v>
                </c:pt>
                <c:pt idx="128">
                  <c:v>Sunday, 1 June 2014</c:v>
                </c:pt>
                <c:pt idx="129">
                  <c:v>Monday, 2 June 2014</c:v>
                </c:pt>
                <c:pt idx="130">
                  <c:v>Tuesday, 3 June 2014</c:v>
                </c:pt>
                <c:pt idx="131">
                  <c:v>Wednesday, 4 June 2014</c:v>
                </c:pt>
                <c:pt idx="132">
                  <c:v>Thursday, 5 June 2014</c:v>
                </c:pt>
                <c:pt idx="133">
                  <c:v>Friday, 6 June 2014</c:v>
                </c:pt>
                <c:pt idx="134">
                  <c:v>Saturday, 7 June 2014</c:v>
                </c:pt>
                <c:pt idx="135">
                  <c:v>Sunday, 8 June 2014</c:v>
                </c:pt>
                <c:pt idx="136">
                  <c:v>Monday, 9 June 2014</c:v>
                </c:pt>
                <c:pt idx="137">
                  <c:v>Tuesday, 10 June 2014</c:v>
                </c:pt>
                <c:pt idx="138">
                  <c:v>Wednesday, 11 June 2014</c:v>
                </c:pt>
                <c:pt idx="139">
                  <c:v>Thursday, 12 June 2014</c:v>
                </c:pt>
                <c:pt idx="140">
                  <c:v>Friday, 13 June 2014</c:v>
                </c:pt>
                <c:pt idx="141">
                  <c:v>Saturday, 14 June 2014</c:v>
                </c:pt>
                <c:pt idx="142">
                  <c:v>Sunday, 15 June 2014</c:v>
                </c:pt>
                <c:pt idx="143">
                  <c:v>Monday, 16 June 2014</c:v>
                </c:pt>
                <c:pt idx="144">
                  <c:v>Tuesday, 17 June 2014</c:v>
                </c:pt>
                <c:pt idx="145">
                  <c:v>Friday, 20 June 2014</c:v>
                </c:pt>
                <c:pt idx="146">
                  <c:v>Saturday, 21 June 2014</c:v>
                </c:pt>
                <c:pt idx="147">
                  <c:v>Sunday, 22 June 2014</c:v>
                </c:pt>
                <c:pt idx="148">
                  <c:v>Monday, 23 June 2014</c:v>
                </c:pt>
                <c:pt idx="149">
                  <c:v>Wednesday, 25 June 2014</c:v>
                </c:pt>
                <c:pt idx="150">
                  <c:v>Thursday, 26 June 2014</c:v>
                </c:pt>
                <c:pt idx="151">
                  <c:v>Friday, 27 June 2014</c:v>
                </c:pt>
                <c:pt idx="152">
                  <c:v>Saturday, 28 June 2014</c:v>
                </c:pt>
                <c:pt idx="153">
                  <c:v>Sunday, 29 June 2014</c:v>
                </c:pt>
                <c:pt idx="154">
                  <c:v>Monday, 30 June 2014</c:v>
                </c:pt>
                <c:pt idx="155">
                  <c:v>Tuesday, 1 July 2014</c:v>
                </c:pt>
                <c:pt idx="156">
                  <c:v>Wednesday, 2 July 2014</c:v>
                </c:pt>
                <c:pt idx="157">
                  <c:v>Thursday, 3 July 2014</c:v>
                </c:pt>
                <c:pt idx="158">
                  <c:v>Friday, 4 July 2014</c:v>
                </c:pt>
                <c:pt idx="159">
                  <c:v>Saturday, 5 July 2014</c:v>
                </c:pt>
                <c:pt idx="160">
                  <c:v>Sunday, 6 July 2014</c:v>
                </c:pt>
                <c:pt idx="161">
                  <c:v>Monday, 7 July 2014</c:v>
                </c:pt>
                <c:pt idx="162">
                  <c:v>Tuesday, 8 July 2014</c:v>
                </c:pt>
                <c:pt idx="163">
                  <c:v>Thursday, 10 July 2014</c:v>
                </c:pt>
                <c:pt idx="164">
                  <c:v>Friday, 11 July 2014</c:v>
                </c:pt>
                <c:pt idx="165">
                  <c:v>Sunday, 13 July 2014</c:v>
                </c:pt>
                <c:pt idx="166">
                  <c:v>Monday, 14 July 2014</c:v>
                </c:pt>
                <c:pt idx="167">
                  <c:v>Tuesday, 15 July 2014</c:v>
                </c:pt>
                <c:pt idx="168">
                  <c:v>Wednesday, 16 July 2014</c:v>
                </c:pt>
                <c:pt idx="169">
                  <c:v>Thursday, 17 July 2014</c:v>
                </c:pt>
                <c:pt idx="170">
                  <c:v>Friday, 18 July 2014</c:v>
                </c:pt>
                <c:pt idx="171">
                  <c:v>Saturday, 19 July 2014</c:v>
                </c:pt>
                <c:pt idx="172">
                  <c:v>Sunday, 20 July 2014</c:v>
                </c:pt>
                <c:pt idx="173">
                  <c:v>Monday, 21 July 2014</c:v>
                </c:pt>
                <c:pt idx="174">
                  <c:v>Tuesday, 22 July 2014</c:v>
                </c:pt>
                <c:pt idx="175">
                  <c:v>Wednesday, 23 July 2014</c:v>
                </c:pt>
                <c:pt idx="176">
                  <c:v>Thursday, 24 July 2014</c:v>
                </c:pt>
                <c:pt idx="177">
                  <c:v>Friday, 25 July 2014</c:v>
                </c:pt>
                <c:pt idx="178">
                  <c:v>Saturday, 26 July 2014</c:v>
                </c:pt>
                <c:pt idx="179">
                  <c:v>Sunday, 27 July 2014</c:v>
                </c:pt>
                <c:pt idx="180">
                  <c:v>Monday, 28 July 2014</c:v>
                </c:pt>
                <c:pt idx="181">
                  <c:v>Tuesday, 29 July 2014</c:v>
                </c:pt>
                <c:pt idx="182">
                  <c:v>Wednesday, 30 July 2014</c:v>
                </c:pt>
                <c:pt idx="183">
                  <c:v>Thursday, 31 July 2014</c:v>
                </c:pt>
                <c:pt idx="184">
                  <c:v>Friday, 1 August 2014</c:v>
                </c:pt>
                <c:pt idx="185">
                  <c:v>Saturday, 2 August 2014</c:v>
                </c:pt>
                <c:pt idx="186">
                  <c:v>Sunday, 3 August 2014</c:v>
                </c:pt>
                <c:pt idx="187">
                  <c:v>Monday, 4 August 2014</c:v>
                </c:pt>
                <c:pt idx="188">
                  <c:v>Tuesday, 5 August 2014</c:v>
                </c:pt>
                <c:pt idx="189">
                  <c:v>Thursday, 7 August 2014</c:v>
                </c:pt>
                <c:pt idx="190">
                  <c:v>Friday, 8 August 2014</c:v>
                </c:pt>
                <c:pt idx="191">
                  <c:v>Saturday, 9 August 2014</c:v>
                </c:pt>
                <c:pt idx="192">
                  <c:v>Sunday, 10 August 2014</c:v>
                </c:pt>
                <c:pt idx="193">
                  <c:v>Tuesday, 12 August 2014</c:v>
                </c:pt>
                <c:pt idx="194">
                  <c:v>Thursday, 14 August 2014</c:v>
                </c:pt>
                <c:pt idx="195">
                  <c:v>Friday, 15 August 2014</c:v>
                </c:pt>
                <c:pt idx="196">
                  <c:v>Saturday, 16 August 2014</c:v>
                </c:pt>
                <c:pt idx="197">
                  <c:v>Sunday, 17 August 2014</c:v>
                </c:pt>
                <c:pt idx="198">
                  <c:v>Monday, 18 August 2014</c:v>
                </c:pt>
                <c:pt idx="199">
                  <c:v>Tuesday, 19 August 2014</c:v>
                </c:pt>
                <c:pt idx="200">
                  <c:v>Wednesday, 20 August 2014</c:v>
                </c:pt>
                <c:pt idx="201">
                  <c:v>Thursday, 21 August 2014</c:v>
                </c:pt>
                <c:pt idx="202">
                  <c:v>Friday, 22 August 2014</c:v>
                </c:pt>
                <c:pt idx="203">
                  <c:v>Saturday, 23 August 2014</c:v>
                </c:pt>
                <c:pt idx="204">
                  <c:v>Sunday, 24 August 2014</c:v>
                </c:pt>
                <c:pt idx="205">
                  <c:v>Monday, 25 August 2014</c:v>
                </c:pt>
                <c:pt idx="206">
                  <c:v>Thursday, 28 August 2014</c:v>
                </c:pt>
                <c:pt idx="207">
                  <c:v>Friday, 29 August 2014</c:v>
                </c:pt>
                <c:pt idx="208">
                  <c:v>Saturday, 30 August 2014</c:v>
                </c:pt>
                <c:pt idx="209">
                  <c:v>Sunday, 31 August 2014</c:v>
                </c:pt>
                <c:pt idx="210">
                  <c:v>Monday, 1 September 2014</c:v>
                </c:pt>
                <c:pt idx="211">
                  <c:v>Thursday, 4 September 2014</c:v>
                </c:pt>
                <c:pt idx="212">
                  <c:v>Friday, 5 September 2014</c:v>
                </c:pt>
                <c:pt idx="213">
                  <c:v>Saturday, 6 September 2014</c:v>
                </c:pt>
                <c:pt idx="214">
                  <c:v>Monday, 8 September 2014</c:v>
                </c:pt>
                <c:pt idx="215">
                  <c:v>Tuesday, 9 September 2014</c:v>
                </c:pt>
                <c:pt idx="216">
                  <c:v>Wednesday, 10 September 2014</c:v>
                </c:pt>
                <c:pt idx="217">
                  <c:v>Friday, 12 September 2014</c:v>
                </c:pt>
                <c:pt idx="218">
                  <c:v>Sunday, 14 September 2014</c:v>
                </c:pt>
                <c:pt idx="219">
                  <c:v>Monday, 15 September 2014</c:v>
                </c:pt>
                <c:pt idx="220">
                  <c:v>Tuesday, 16 September 2014</c:v>
                </c:pt>
                <c:pt idx="221">
                  <c:v>Thursday, 18 September 2014</c:v>
                </c:pt>
                <c:pt idx="222">
                  <c:v>Friday, 19 September 2014</c:v>
                </c:pt>
                <c:pt idx="223">
                  <c:v>Saturday, 20 September 2014</c:v>
                </c:pt>
                <c:pt idx="224">
                  <c:v>Sunday, 21 September 2014</c:v>
                </c:pt>
                <c:pt idx="225">
                  <c:v>Monday, 22 September 2014</c:v>
                </c:pt>
                <c:pt idx="226">
                  <c:v>Tuesday, 23 September 2014</c:v>
                </c:pt>
                <c:pt idx="227">
                  <c:v>Wednesday, 24 September 2014</c:v>
                </c:pt>
                <c:pt idx="228">
                  <c:v>Friday, 26 September 2014</c:v>
                </c:pt>
                <c:pt idx="229">
                  <c:v>Saturday, 27 September 2014</c:v>
                </c:pt>
                <c:pt idx="230">
                  <c:v>Sunday, 28 September 2014</c:v>
                </c:pt>
                <c:pt idx="231">
                  <c:v>Monday, 29 September 2014</c:v>
                </c:pt>
                <c:pt idx="232">
                  <c:v>Tuesday, 30 September 2014</c:v>
                </c:pt>
                <c:pt idx="233">
                  <c:v>Thursday, 2 October 2014</c:v>
                </c:pt>
                <c:pt idx="234">
                  <c:v>Friday, 3 October 2014</c:v>
                </c:pt>
                <c:pt idx="235">
                  <c:v>Saturday, 4 October 2014</c:v>
                </c:pt>
                <c:pt idx="236">
                  <c:v>Sunday, 5 October 2014</c:v>
                </c:pt>
                <c:pt idx="237">
                  <c:v>Monday, 6 October 2014</c:v>
                </c:pt>
                <c:pt idx="238">
                  <c:v>Tuesday, 7 October 2014</c:v>
                </c:pt>
                <c:pt idx="239">
                  <c:v>Wednesday, 8 October 2014</c:v>
                </c:pt>
                <c:pt idx="240">
                  <c:v>Thursday, 9 October 2014</c:v>
                </c:pt>
                <c:pt idx="241">
                  <c:v>Friday, 10 October 2014</c:v>
                </c:pt>
                <c:pt idx="242">
                  <c:v>Saturday, 11 October 2014</c:v>
                </c:pt>
                <c:pt idx="243">
                  <c:v>Sunday, 12 October 2014</c:v>
                </c:pt>
                <c:pt idx="244">
                  <c:v>Monday, 13 October 2014</c:v>
                </c:pt>
                <c:pt idx="245">
                  <c:v>Tuesday, 14 October 2014</c:v>
                </c:pt>
                <c:pt idx="246">
                  <c:v>Thursday, 16 October 2014</c:v>
                </c:pt>
                <c:pt idx="247">
                  <c:v>Friday, 17 October 2014</c:v>
                </c:pt>
                <c:pt idx="248">
                  <c:v>Saturday, 18 October 2014</c:v>
                </c:pt>
                <c:pt idx="249">
                  <c:v>Sunday, 19 October 2014</c:v>
                </c:pt>
                <c:pt idx="250">
                  <c:v>Monday, 20 October 2014</c:v>
                </c:pt>
                <c:pt idx="251">
                  <c:v>Wednesday, 22 October 2014</c:v>
                </c:pt>
                <c:pt idx="252">
                  <c:v>Thursday, 23 October 2014</c:v>
                </c:pt>
                <c:pt idx="253">
                  <c:v>Friday, 24 October 2014</c:v>
                </c:pt>
                <c:pt idx="254">
                  <c:v>Saturday, 25 October 2014</c:v>
                </c:pt>
                <c:pt idx="255">
                  <c:v>Sunday, 26 October 2014</c:v>
                </c:pt>
                <c:pt idx="256">
                  <c:v>Monday, 27 October 2014</c:v>
                </c:pt>
                <c:pt idx="257">
                  <c:v>Wednesday, 29 October 2014</c:v>
                </c:pt>
                <c:pt idx="258">
                  <c:v>Thursday, 30 October 2014</c:v>
                </c:pt>
                <c:pt idx="259">
                  <c:v>Friday, 31 October 2014</c:v>
                </c:pt>
                <c:pt idx="260">
                  <c:v>Saturday, 1 November 2014</c:v>
                </c:pt>
                <c:pt idx="261">
                  <c:v>Sunday, 2 November 2014</c:v>
                </c:pt>
                <c:pt idx="262">
                  <c:v>Monday, 3 November 2014</c:v>
                </c:pt>
                <c:pt idx="263">
                  <c:v>Tuesday, 4 November 2014</c:v>
                </c:pt>
                <c:pt idx="264">
                  <c:v>Thursday, 6 November 2014</c:v>
                </c:pt>
                <c:pt idx="265">
                  <c:v>Friday, 7 November 2014</c:v>
                </c:pt>
                <c:pt idx="266">
                  <c:v>Saturday, 8 November 2014</c:v>
                </c:pt>
                <c:pt idx="267">
                  <c:v>Sunday, 9 November 2014</c:v>
                </c:pt>
                <c:pt idx="268">
                  <c:v>Monday, 10 November 2014</c:v>
                </c:pt>
                <c:pt idx="269">
                  <c:v>Tuesday, 11 November 2014</c:v>
                </c:pt>
                <c:pt idx="270">
                  <c:v>Thursday, 13 November 2014</c:v>
                </c:pt>
                <c:pt idx="271">
                  <c:v>Friday, 14 November 2014</c:v>
                </c:pt>
                <c:pt idx="272">
                  <c:v>Saturday, 15 November 2014</c:v>
                </c:pt>
                <c:pt idx="273">
                  <c:v>Sunday, 16 November 2014</c:v>
                </c:pt>
                <c:pt idx="274">
                  <c:v>Monday, 17 November 2014</c:v>
                </c:pt>
                <c:pt idx="275">
                  <c:v>Tuesday, 18 November 2014</c:v>
                </c:pt>
                <c:pt idx="276">
                  <c:v>Wednesday, 19 November 2014</c:v>
                </c:pt>
                <c:pt idx="277">
                  <c:v>Thursday, 20 November 2014</c:v>
                </c:pt>
                <c:pt idx="278">
                  <c:v>Friday, 21 November 2014</c:v>
                </c:pt>
                <c:pt idx="279">
                  <c:v>Saturday, 22 November 2014</c:v>
                </c:pt>
                <c:pt idx="280">
                  <c:v>Sunday, 23 November 2014</c:v>
                </c:pt>
                <c:pt idx="281">
                  <c:v>Monday, 24 November 2014</c:v>
                </c:pt>
                <c:pt idx="282">
                  <c:v>Tuesday, 25 November 2014</c:v>
                </c:pt>
                <c:pt idx="283">
                  <c:v>Wednesday, 26 November 2014</c:v>
                </c:pt>
                <c:pt idx="284">
                  <c:v>Thursday, 27 November 2014</c:v>
                </c:pt>
                <c:pt idx="285">
                  <c:v>Saturday, 29 November 2014</c:v>
                </c:pt>
                <c:pt idx="286">
                  <c:v>Sunday, 30 November 2014</c:v>
                </c:pt>
                <c:pt idx="287">
                  <c:v>Monday, 1 December 2014</c:v>
                </c:pt>
                <c:pt idx="288">
                  <c:v>Tuesday, 2 December 2014</c:v>
                </c:pt>
                <c:pt idx="289">
                  <c:v>Wednesday, 3 December 2014</c:v>
                </c:pt>
                <c:pt idx="290">
                  <c:v>Thursday, 4 December 2014</c:v>
                </c:pt>
                <c:pt idx="291">
                  <c:v>Friday, 5 December 2014</c:v>
                </c:pt>
                <c:pt idx="292">
                  <c:v>Saturday, 6 December 2014</c:v>
                </c:pt>
                <c:pt idx="293">
                  <c:v>Sunday, 7 December 2014</c:v>
                </c:pt>
                <c:pt idx="294">
                  <c:v>Monday, 8 December 2014</c:v>
                </c:pt>
                <c:pt idx="295">
                  <c:v>Tuesday, 9 December 2014</c:v>
                </c:pt>
                <c:pt idx="296">
                  <c:v>Wednesday, 10 December 2014</c:v>
                </c:pt>
                <c:pt idx="297">
                  <c:v>Thursday, 11 December 2014</c:v>
                </c:pt>
                <c:pt idx="298">
                  <c:v>Saturday, 13 December 2014</c:v>
                </c:pt>
                <c:pt idx="299">
                  <c:v>Sunday, 14 December 2014</c:v>
                </c:pt>
                <c:pt idx="300">
                  <c:v>Monday, 15 December 2014</c:v>
                </c:pt>
                <c:pt idx="301">
                  <c:v>Wednesday, 17 December 2014</c:v>
                </c:pt>
                <c:pt idx="302">
                  <c:v>Thursday, 18 December 2014</c:v>
                </c:pt>
                <c:pt idx="303">
                  <c:v>Friday, 19 December 2014</c:v>
                </c:pt>
                <c:pt idx="304">
                  <c:v>Saturday, 20 December 2014</c:v>
                </c:pt>
                <c:pt idx="305">
                  <c:v>Sunday, 21 December 2014</c:v>
                </c:pt>
                <c:pt idx="306">
                  <c:v>Monday, 22 December 2014</c:v>
                </c:pt>
                <c:pt idx="307">
                  <c:v>Tuesday, 23 December 2014</c:v>
                </c:pt>
                <c:pt idx="308">
                  <c:v>Wednesday, 24 December 2014</c:v>
                </c:pt>
                <c:pt idx="309">
                  <c:v>Thursday, 25 December 2014</c:v>
                </c:pt>
                <c:pt idx="310">
                  <c:v>Friday, 26 December 2014</c:v>
                </c:pt>
                <c:pt idx="311">
                  <c:v>Saturday, 10 January 2015</c:v>
                </c:pt>
                <c:pt idx="312">
                  <c:v>Tuesday, 30 December 2014</c:v>
                </c:pt>
                <c:pt idx="313">
                  <c:v>Sunday, 4 January 2015</c:v>
                </c:pt>
                <c:pt idx="314">
                  <c:v>Monday, 5 January 2015</c:v>
                </c:pt>
                <c:pt idx="315">
                  <c:v>Friday, 9 January 2015</c:v>
                </c:pt>
                <c:pt idx="316">
                  <c:v>Sunday, 11 January 2015</c:v>
                </c:pt>
                <c:pt idx="317">
                  <c:v>Monday, 12 January 2015</c:v>
                </c:pt>
                <c:pt idx="318">
                  <c:v>Tuesday, 13 January 2015</c:v>
                </c:pt>
                <c:pt idx="319">
                  <c:v>Wednesday, 14 January 2015</c:v>
                </c:pt>
                <c:pt idx="320">
                  <c:v>Thursday, 15 January 2015</c:v>
                </c:pt>
                <c:pt idx="321">
                  <c:v>Friday, 16 January 2015</c:v>
                </c:pt>
                <c:pt idx="322">
                  <c:v>Saturday, 17 January 2015</c:v>
                </c:pt>
                <c:pt idx="323">
                  <c:v>Sunday, 18 January 2015</c:v>
                </c:pt>
                <c:pt idx="324">
                  <c:v>Monday, 19 January 2015</c:v>
                </c:pt>
                <c:pt idx="325">
                  <c:v>Tuesday, 20 January 2015</c:v>
                </c:pt>
                <c:pt idx="326">
                  <c:v>Wednesday, 21 January 2015</c:v>
                </c:pt>
                <c:pt idx="327">
                  <c:v>Thursday, 22 January 2015</c:v>
                </c:pt>
                <c:pt idx="328">
                  <c:v>Friday, 23 January 2015</c:v>
                </c:pt>
                <c:pt idx="329">
                  <c:v>Saturday, 24 January 2015</c:v>
                </c:pt>
                <c:pt idx="330">
                  <c:v>Tuesday, 27 January 2015</c:v>
                </c:pt>
                <c:pt idx="331">
                  <c:v>Wednesday, 28 January 2015</c:v>
                </c:pt>
                <c:pt idx="332">
                  <c:v>Thursday, 29 January 2015</c:v>
                </c:pt>
                <c:pt idx="333">
                  <c:v>Friday, 30 January 2015</c:v>
                </c:pt>
                <c:pt idx="334">
                  <c:v>Saturday, 31 January 2015</c:v>
                </c:pt>
                <c:pt idx="335">
                  <c:v>Sunday, 1 February 2015</c:v>
                </c:pt>
                <c:pt idx="336">
                  <c:v>Monday, 2 February 2015</c:v>
                </c:pt>
                <c:pt idx="337">
                  <c:v>Tuesday, 3 February 2015</c:v>
                </c:pt>
                <c:pt idx="338">
                  <c:v>Wednesday, 4 February 2015</c:v>
                </c:pt>
                <c:pt idx="339">
                  <c:v>Thursday, 5 February 2015</c:v>
                </c:pt>
                <c:pt idx="340">
                  <c:v>Friday, 6 February 2015</c:v>
                </c:pt>
                <c:pt idx="341">
                  <c:v>Saturday, 7 February 2015</c:v>
                </c:pt>
                <c:pt idx="342">
                  <c:v>Sunday, 8 February 2015</c:v>
                </c:pt>
                <c:pt idx="343">
                  <c:v>Monday, 9 February 2015</c:v>
                </c:pt>
                <c:pt idx="344">
                  <c:v>Tuesday, 10 February 2015</c:v>
                </c:pt>
                <c:pt idx="345">
                  <c:v>Wednesday, 11 February 2015</c:v>
                </c:pt>
                <c:pt idx="346">
                  <c:v>Thursday, 12 February 2015</c:v>
                </c:pt>
                <c:pt idx="347">
                  <c:v>Friday, 13 February 2015</c:v>
                </c:pt>
                <c:pt idx="348">
                  <c:v>Saturday, 14 February 2015</c:v>
                </c:pt>
                <c:pt idx="349">
                  <c:v>Sunday, 15 February 2015</c:v>
                </c:pt>
                <c:pt idx="350">
                  <c:v>Monday, 16 February 2015</c:v>
                </c:pt>
                <c:pt idx="351">
                  <c:v>Thursday, 19 February 2015</c:v>
                </c:pt>
                <c:pt idx="352">
                  <c:v>Friday, 20 February 2015</c:v>
                </c:pt>
                <c:pt idx="353">
                  <c:v>Saturday, 21 February 2015</c:v>
                </c:pt>
                <c:pt idx="354">
                  <c:v>Sunday, 22 February 2015</c:v>
                </c:pt>
                <c:pt idx="355">
                  <c:v>Monday, 23 February 2015</c:v>
                </c:pt>
                <c:pt idx="356">
                  <c:v>Tuesday, 24 February 2015</c:v>
                </c:pt>
                <c:pt idx="357">
                  <c:v>Wednesday, 25 February 2015</c:v>
                </c:pt>
                <c:pt idx="358">
                  <c:v>Thursday, 26 February 2015</c:v>
                </c:pt>
                <c:pt idx="359">
                  <c:v>Saturday, 28 February 2015</c:v>
                </c:pt>
                <c:pt idx="360">
                  <c:v>Sunday, 1 March 2015</c:v>
                </c:pt>
                <c:pt idx="361">
                  <c:v>Monday, 2 March 2015</c:v>
                </c:pt>
                <c:pt idx="362">
                  <c:v>Wednesday, 4 March 2015</c:v>
                </c:pt>
                <c:pt idx="363">
                  <c:v>Tuesday, 3 March 2015</c:v>
                </c:pt>
                <c:pt idx="364">
                  <c:v>Thursday, 5 March 2015</c:v>
                </c:pt>
                <c:pt idx="365">
                  <c:v>Friday, 6 March 2015</c:v>
                </c:pt>
                <c:pt idx="366">
                  <c:v>Sunday, 8 March 2015</c:v>
                </c:pt>
                <c:pt idx="367">
                  <c:v>Monday, 9 March 2015</c:v>
                </c:pt>
                <c:pt idx="368">
                  <c:v>Tuesday, 10 March 2015</c:v>
                </c:pt>
                <c:pt idx="369">
                  <c:v>Friday, 13 March 2015</c:v>
                </c:pt>
                <c:pt idx="370">
                  <c:v>Monday, 16 March 2015</c:v>
                </c:pt>
                <c:pt idx="371">
                  <c:v>Sunday, 15 March 2015</c:v>
                </c:pt>
                <c:pt idx="372">
                  <c:v>Wednesday, 18 March 2015</c:v>
                </c:pt>
                <c:pt idx="373">
                  <c:v>Thursday, 19 March 2015</c:v>
                </c:pt>
                <c:pt idx="374">
                  <c:v>Saturday, 21 March 2015</c:v>
                </c:pt>
                <c:pt idx="375">
                  <c:v>Sunday, 22 March 2015</c:v>
                </c:pt>
                <c:pt idx="376">
                  <c:v>Monday, 23 March 2015</c:v>
                </c:pt>
                <c:pt idx="377">
                  <c:v>Tuesday, 24 March 2015</c:v>
                </c:pt>
                <c:pt idx="378">
                  <c:v>Wednesday, 25 March 2015</c:v>
                </c:pt>
                <c:pt idx="379">
                  <c:v>Thursday, 26 March 2015</c:v>
                </c:pt>
                <c:pt idx="380">
                  <c:v>Friday, 27 March 2015</c:v>
                </c:pt>
                <c:pt idx="381">
                  <c:v>Saturday, 28 March 2015</c:v>
                </c:pt>
                <c:pt idx="382">
                  <c:v>Sunday, 29 March 2015</c:v>
                </c:pt>
                <c:pt idx="383">
                  <c:v>Monday, 30 March 2015</c:v>
                </c:pt>
                <c:pt idx="384">
                  <c:v>Tuesday, 31 March 2015</c:v>
                </c:pt>
                <c:pt idx="385">
                  <c:v>Wednesday, 1 April 2015</c:v>
                </c:pt>
                <c:pt idx="386">
                  <c:v>Thursday, 2 April 2015</c:v>
                </c:pt>
                <c:pt idx="387">
                  <c:v>Friday, 3 April 2015</c:v>
                </c:pt>
                <c:pt idx="388">
                  <c:v>Saturday, 4 April 2015</c:v>
                </c:pt>
                <c:pt idx="389">
                  <c:v>Sunday, 5 April 2015</c:v>
                </c:pt>
                <c:pt idx="390">
                  <c:v>Monday, 6 April 2015</c:v>
                </c:pt>
                <c:pt idx="391">
                  <c:v>Wednesday, 8 April 2015</c:v>
                </c:pt>
                <c:pt idx="392">
                  <c:v>Friday, 10 April 2015</c:v>
                </c:pt>
                <c:pt idx="393">
                  <c:v>Saturday, 11 April 2015</c:v>
                </c:pt>
                <c:pt idx="394">
                  <c:v>Tuesday, 7 April 2015</c:v>
                </c:pt>
                <c:pt idx="395">
                  <c:v>Sunday, 12 April 2015</c:v>
                </c:pt>
                <c:pt idx="396">
                  <c:v>Tuesday, 14 April 2015</c:v>
                </c:pt>
                <c:pt idx="397">
                  <c:v>Wednesday, 15 April 2015</c:v>
                </c:pt>
                <c:pt idx="398">
                  <c:v>Thursday, 16 April 2015</c:v>
                </c:pt>
                <c:pt idx="399">
                  <c:v>Friday, 17 April 2015</c:v>
                </c:pt>
                <c:pt idx="400">
                  <c:v>Saturday, 18 April 2015</c:v>
                </c:pt>
                <c:pt idx="401">
                  <c:v>Sunday, 19 April 2015</c:v>
                </c:pt>
                <c:pt idx="402">
                  <c:v>Monday, 20 April 2015</c:v>
                </c:pt>
                <c:pt idx="403">
                  <c:v>Tuesday, 21 April 2015</c:v>
                </c:pt>
                <c:pt idx="404">
                  <c:v>Thursday, 23 April 2015</c:v>
                </c:pt>
                <c:pt idx="405">
                  <c:v>Friday, 24 April 2015</c:v>
                </c:pt>
                <c:pt idx="406">
                  <c:v>Saturday, 25 April 2015</c:v>
                </c:pt>
                <c:pt idx="407">
                  <c:v>Sunday, 26 April 2015</c:v>
                </c:pt>
                <c:pt idx="408">
                  <c:v>Monday, 27 April 2015</c:v>
                </c:pt>
                <c:pt idx="409">
                  <c:v>Tuesday, 28 April 2015</c:v>
                </c:pt>
                <c:pt idx="410">
                  <c:v>Friday, 1 May 2015</c:v>
                </c:pt>
                <c:pt idx="411">
                  <c:v>Sunday, 3 May 2015</c:v>
                </c:pt>
                <c:pt idx="412">
                  <c:v>Monday, 4 May 2015</c:v>
                </c:pt>
                <c:pt idx="413">
                  <c:v>Tuesday, 5 May 2015</c:v>
                </c:pt>
                <c:pt idx="414">
                  <c:v>Wednesday, 6 May 2015</c:v>
                </c:pt>
                <c:pt idx="415">
                  <c:v>Thursday, 7 May 2015</c:v>
                </c:pt>
                <c:pt idx="416">
                  <c:v>Saturday, 9 May 2015</c:v>
                </c:pt>
                <c:pt idx="417">
                  <c:v>Sunday, 10 May 2015</c:v>
                </c:pt>
                <c:pt idx="418">
                  <c:v>Monday, 11 May 2015</c:v>
                </c:pt>
                <c:pt idx="419">
                  <c:v>Wednesday, 13 May 2015</c:v>
                </c:pt>
                <c:pt idx="420">
                  <c:v>Thursday, 14 May 2015</c:v>
                </c:pt>
                <c:pt idx="421">
                  <c:v>Sunday, 17 May 2015</c:v>
                </c:pt>
                <c:pt idx="422">
                  <c:v>Monday, 18 May 2015</c:v>
                </c:pt>
                <c:pt idx="423">
                  <c:v>Tuesday, 19 May 2015</c:v>
                </c:pt>
                <c:pt idx="424">
                  <c:v>Wednesday, 20 May 2015</c:v>
                </c:pt>
                <c:pt idx="425">
                  <c:v>Friday, 22 May 2015</c:v>
                </c:pt>
                <c:pt idx="426">
                  <c:v>Saturday, 23 May 2015</c:v>
                </c:pt>
                <c:pt idx="427">
                  <c:v>Sunday, 24 May 2015</c:v>
                </c:pt>
                <c:pt idx="428">
                  <c:v>Monday, 25 May 2015</c:v>
                </c:pt>
                <c:pt idx="429">
                  <c:v>Wednesday, 27 May 2015</c:v>
                </c:pt>
                <c:pt idx="430">
                  <c:v>Thursday, 28 May 2015</c:v>
                </c:pt>
                <c:pt idx="431">
                  <c:v>Saturday, 30 May 2015</c:v>
                </c:pt>
                <c:pt idx="432">
                  <c:v>Sunday, 31 May 2015</c:v>
                </c:pt>
                <c:pt idx="433">
                  <c:v>Tuesday, 2 June 2015</c:v>
                </c:pt>
                <c:pt idx="434">
                  <c:v>Friday, 5 June 2015</c:v>
                </c:pt>
                <c:pt idx="435">
                  <c:v>Saturday, 6 June 2015</c:v>
                </c:pt>
                <c:pt idx="436">
                  <c:v>Sunday, 7 June 2015</c:v>
                </c:pt>
                <c:pt idx="437">
                  <c:v>Monday, 8 June 2015</c:v>
                </c:pt>
                <c:pt idx="438">
                  <c:v>Tuesday, 9 June 2015</c:v>
                </c:pt>
                <c:pt idx="439">
                  <c:v>Wednesday, 10 June 2015</c:v>
                </c:pt>
                <c:pt idx="440">
                  <c:v>Thursday, 11 June 2015</c:v>
                </c:pt>
                <c:pt idx="441">
                  <c:v>Friday, 12 June 2015</c:v>
                </c:pt>
                <c:pt idx="442">
                  <c:v>Saturday, 13 June 2015</c:v>
                </c:pt>
                <c:pt idx="443">
                  <c:v>Sunday, 14 June 2015</c:v>
                </c:pt>
                <c:pt idx="444">
                  <c:v>Tuesday, 16 June 2015</c:v>
                </c:pt>
                <c:pt idx="445">
                  <c:v>Friday, 19 June 2015</c:v>
                </c:pt>
                <c:pt idx="446">
                  <c:v>Saturday, 20 June 2015</c:v>
                </c:pt>
                <c:pt idx="447">
                  <c:v>Sunday, 21 June 2015</c:v>
                </c:pt>
                <c:pt idx="448">
                  <c:v>Monday, 22 June 2015</c:v>
                </c:pt>
                <c:pt idx="449">
                  <c:v>Wednesday, 24 June 2015</c:v>
                </c:pt>
                <c:pt idx="450">
                  <c:v>Thursday, 25 June 2015</c:v>
                </c:pt>
                <c:pt idx="451">
                  <c:v>Saturday, 27 June 2015</c:v>
                </c:pt>
                <c:pt idx="452">
                  <c:v>Sunday, 28 June 2015</c:v>
                </c:pt>
                <c:pt idx="453">
                  <c:v>Wednesday, 1 July 2015</c:v>
                </c:pt>
                <c:pt idx="454">
                  <c:v>Tuesday, 7 July 2015</c:v>
                </c:pt>
                <c:pt idx="455">
                  <c:v>Friday, 3 July 2015</c:v>
                </c:pt>
                <c:pt idx="456">
                  <c:v>Saturday, 4 July 2015</c:v>
                </c:pt>
                <c:pt idx="457">
                  <c:v>Sunday, 5 July 2015</c:v>
                </c:pt>
                <c:pt idx="458">
                  <c:v>Monday, 6 July 2015</c:v>
                </c:pt>
                <c:pt idx="459">
                  <c:v>Wednesday, 8 July 2015</c:v>
                </c:pt>
                <c:pt idx="460">
                  <c:v>Thursday, 9 July 2015</c:v>
                </c:pt>
                <c:pt idx="461">
                  <c:v>Friday, 10 July 2015</c:v>
                </c:pt>
                <c:pt idx="462">
                  <c:v>Saturday, 11 July 2015</c:v>
                </c:pt>
                <c:pt idx="463">
                  <c:v>Sunday, 12 July 2015</c:v>
                </c:pt>
                <c:pt idx="464">
                  <c:v>Monday, 13 July 2015</c:v>
                </c:pt>
                <c:pt idx="465">
                  <c:v>Tuesday, 14 July 2015</c:v>
                </c:pt>
                <c:pt idx="466">
                  <c:v>Wednesday, 15 July 2015</c:v>
                </c:pt>
                <c:pt idx="467">
                  <c:v>Thursday, 16 July 2015</c:v>
                </c:pt>
                <c:pt idx="468">
                  <c:v>Saturday, 18 July 2015</c:v>
                </c:pt>
                <c:pt idx="469">
                  <c:v>Sunday, 19 July 2015</c:v>
                </c:pt>
                <c:pt idx="470">
                  <c:v>Monday, 20 July 2015</c:v>
                </c:pt>
                <c:pt idx="471">
                  <c:v>Wednesday, 22 July 2015</c:v>
                </c:pt>
                <c:pt idx="472">
                  <c:v>Friday, 24 July 2015</c:v>
                </c:pt>
                <c:pt idx="473">
                  <c:v>Saturday, 25 July 2015</c:v>
                </c:pt>
                <c:pt idx="474">
                  <c:v>Sunday, 26 July 2015</c:v>
                </c:pt>
                <c:pt idx="475">
                  <c:v>Monday, 27 July 2015</c:v>
                </c:pt>
                <c:pt idx="476">
                  <c:v>Friday, 31 July 2015</c:v>
                </c:pt>
                <c:pt idx="477">
                  <c:v>Saturday, 1 August 2015</c:v>
                </c:pt>
                <c:pt idx="478">
                  <c:v>Sunday, 2 August 2015</c:v>
                </c:pt>
                <c:pt idx="479">
                  <c:v>Wednesday, 5 August 2015</c:v>
                </c:pt>
                <c:pt idx="480">
                  <c:v>Friday, 7 August 2015</c:v>
                </c:pt>
                <c:pt idx="481">
                  <c:v>Sunday, 9 August 2015</c:v>
                </c:pt>
                <c:pt idx="482">
                  <c:v>Monday, 10 August 2015</c:v>
                </c:pt>
                <c:pt idx="483">
                  <c:v>Wednesday, 12 August 2015</c:v>
                </c:pt>
                <c:pt idx="484">
                  <c:v>Thursday, 13 August 2015</c:v>
                </c:pt>
                <c:pt idx="485">
                  <c:v>Friday, 14 August 2015</c:v>
                </c:pt>
                <c:pt idx="486">
                  <c:v>Saturday, 15 August 2015</c:v>
                </c:pt>
                <c:pt idx="487">
                  <c:v>Sunday, 16 August 2015</c:v>
                </c:pt>
                <c:pt idx="488">
                  <c:v>Monday, 17 August 2015</c:v>
                </c:pt>
                <c:pt idx="489">
                  <c:v>Tuesday, 18 August 2015</c:v>
                </c:pt>
                <c:pt idx="490">
                  <c:v>Thursday, 20 August 2015</c:v>
                </c:pt>
                <c:pt idx="491">
                  <c:v>Friday, 21 August 2015</c:v>
                </c:pt>
                <c:pt idx="492">
                  <c:v>Saturday, 22 August 2015</c:v>
                </c:pt>
                <c:pt idx="493">
                  <c:v>Sunday, 23 August 2015</c:v>
                </c:pt>
                <c:pt idx="494">
                  <c:v>Monday, 24 August 2015</c:v>
                </c:pt>
                <c:pt idx="495">
                  <c:v>Wednesday, 26 August 2015</c:v>
                </c:pt>
                <c:pt idx="496">
                  <c:v>Thursday, 27 August 2015</c:v>
                </c:pt>
                <c:pt idx="497">
                  <c:v>Friday, 28 August 2015</c:v>
                </c:pt>
                <c:pt idx="498">
                  <c:v>Saturday, 29 August 2015</c:v>
                </c:pt>
                <c:pt idx="499">
                  <c:v>Sunday, 30 August 2015</c:v>
                </c:pt>
                <c:pt idx="500">
                  <c:v>Monday, 31 August 2015</c:v>
                </c:pt>
                <c:pt idx="501">
                  <c:v>Thursday, 3 September 2015</c:v>
                </c:pt>
                <c:pt idx="502">
                  <c:v>Friday, 4 September 2015</c:v>
                </c:pt>
                <c:pt idx="503">
                  <c:v>Saturday, 5 September 2015</c:v>
                </c:pt>
                <c:pt idx="504">
                  <c:v>Monday, 7 September 2015</c:v>
                </c:pt>
                <c:pt idx="505">
                  <c:v>Wednesday, 9 September 2015</c:v>
                </c:pt>
                <c:pt idx="506">
                  <c:v>Saturday, 12 September 2015</c:v>
                </c:pt>
                <c:pt idx="507">
                  <c:v>Sunday, 13 September 2015</c:v>
                </c:pt>
                <c:pt idx="508">
                  <c:v>Monday, 14 September 2015</c:v>
                </c:pt>
                <c:pt idx="509">
                  <c:v>Friday, 18 September 2015</c:v>
                </c:pt>
                <c:pt idx="510">
                  <c:v>Sunday, 20 September 2015</c:v>
                </c:pt>
                <c:pt idx="511">
                  <c:v>Monday, 21 September 2015</c:v>
                </c:pt>
                <c:pt idx="512">
                  <c:v>Tuesday, 22 September 2015</c:v>
                </c:pt>
                <c:pt idx="513">
                  <c:v>Wednesday, 23 September 2015</c:v>
                </c:pt>
                <c:pt idx="514">
                  <c:v>Thursday, 24 September 2015</c:v>
                </c:pt>
                <c:pt idx="515">
                  <c:v>Friday, 25 September 2015</c:v>
                </c:pt>
                <c:pt idx="516">
                  <c:v>Saturday, 26 September 2015</c:v>
                </c:pt>
                <c:pt idx="517">
                  <c:v>Sunday, 27 September 2015</c:v>
                </c:pt>
                <c:pt idx="518">
                  <c:v>Monday, 28 September 2015</c:v>
                </c:pt>
                <c:pt idx="519">
                  <c:v>Wednesday, 30 September 2015</c:v>
                </c:pt>
                <c:pt idx="520">
                  <c:v>Thursday, 1 October 2015</c:v>
                </c:pt>
                <c:pt idx="521">
                  <c:v>Saturday, 3 October 2015</c:v>
                </c:pt>
                <c:pt idx="522">
                  <c:v>Sunday, 4 October 2015</c:v>
                </c:pt>
                <c:pt idx="523">
                  <c:v>Tuesday, 6 October 2015</c:v>
                </c:pt>
                <c:pt idx="524">
                  <c:v>Wednesday, 7 October 2015</c:v>
                </c:pt>
                <c:pt idx="525">
                  <c:v>Friday, 9 October 2015</c:v>
                </c:pt>
                <c:pt idx="526">
                  <c:v>Sunday, 11 October 2015</c:v>
                </c:pt>
                <c:pt idx="527">
                  <c:v>Tuesday, 13 October 2015</c:v>
                </c:pt>
                <c:pt idx="528">
                  <c:v>Wednesday, 14 October 2015</c:v>
                </c:pt>
                <c:pt idx="529">
                  <c:v>Friday, 16 October 2015</c:v>
                </c:pt>
                <c:pt idx="530">
                  <c:v>Saturday, 17 October 2015</c:v>
                </c:pt>
                <c:pt idx="531">
                  <c:v>Sunday, 18 October 2015</c:v>
                </c:pt>
                <c:pt idx="532">
                  <c:v>Tuesday, 20 October 2015</c:v>
                </c:pt>
                <c:pt idx="533">
                  <c:v>Wednesday, 21 October 2015</c:v>
                </c:pt>
                <c:pt idx="534">
                  <c:v>Friday, 23 October 2015</c:v>
                </c:pt>
                <c:pt idx="535">
                  <c:v>Saturday, 24 October 2015</c:v>
                </c:pt>
                <c:pt idx="536">
                  <c:v>Sunday, 25 October 2015</c:v>
                </c:pt>
                <c:pt idx="537">
                  <c:v>Wednesday, 28 October 2015</c:v>
                </c:pt>
                <c:pt idx="538">
                  <c:v>Friday, 30 October 2015</c:v>
                </c:pt>
                <c:pt idx="539">
                  <c:v>Sunday, 1 November 2015</c:v>
                </c:pt>
                <c:pt idx="540">
                  <c:v>Tuesday, 3 November 2015</c:v>
                </c:pt>
                <c:pt idx="541">
                  <c:v>Friday, 6 November 2015</c:v>
                </c:pt>
                <c:pt idx="542">
                  <c:v>Sunday, 8 November 2015</c:v>
                </c:pt>
                <c:pt idx="543">
                  <c:v>Monday, 9 November 2015</c:v>
                </c:pt>
                <c:pt idx="544">
                  <c:v>Tuesday, 10 November 2015</c:v>
                </c:pt>
                <c:pt idx="545">
                  <c:v>Wednesday, 11 November 2015</c:v>
                </c:pt>
                <c:pt idx="546">
                  <c:v>Friday, 13 November 2015</c:v>
                </c:pt>
                <c:pt idx="547">
                  <c:v>Sunday, 15 November 2015</c:v>
                </c:pt>
                <c:pt idx="548">
                  <c:v>Wednesday, 18 November 2015</c:v>
                </c:pt>
                <c:pt idx="549">
                  <c:v>Saturday, 21 November 2015</c:v>
                </c:pt>
                <c:pt idx="550">
                  <c:v>Sunday, 22 November 2015</c:v>
                </c:pt>
                <c:pt idx="551">
                  <c:v>Monday, 23 November 2015</c:v>
                </c:pt>
                <c:pt idx="552">
                  <c:v>Tuesday, 24 November 2015</c:v>
                </c:pt>
                <c:pt idx="553">
                  <c:v>Wednesday, 25 November 2015</c:v>
                </c:pt>
                <c:pt idx="554">
                  <c:v>Thursday, 26 November 2015</c:v>
                </c:pt>
                <c:pt idx="555">
                  <c:v>Friday, 27 November 2015</c:v>
                </c:pt>
                <c:pt idx="556">
                  <c:v>Saturday, 28 November 2015</c:v>
                </c:pt>
                <c:pt idx="557">
                  <c:v>Sunday, 29 November 2015</c:v>
                </c:pt>
                <c:pt idx="558">
                  <c:v>Monday, 30 November 2015</c:v>
                </c:pt>
                <c:pt idx="559">
                  <c:v>Tuesday, 1 December 2015</c:v>
                </c:pt>
                <c:pt idx="560">
                  <c:v>Thursday, 3 December 2015</c:v>
                </c:pt>
                <c:pt idx="561">
                  <c:v>Friday, 4 December 2015</c:v>
                </c:pt>
                <c:pt idx="562">
                  <c:v>Saturday, 5 December 2015</c:v>
                </c:pt>
                <c:pt idx="563">
                  <c:v>Sunday, 6 December 2015</c:v>
                </c:pt>
                <c:pt idx="564">
                  <c:v>Monday, 7 December 2015</c:v>
                </c:pt>
                <c:pt idx="565">
                  <c:v>Tuesday, 8 December 2015</c:v>
                </c:pt>
                <c:pt idx="566">
                  <c:v>Thursday, 10 December 2015</c:v>
                </c:pt>
                <c:pt idx="567">
                  <c:v>Saturday, 12 December 2015</c:v>
                </c:pt>
                <c:pt idx="568">
                  <c:v>Sunday, 13 December 2015</c:v>
                </c:pt>
                <c:pt idx="569">
                  <c:v>Monday, 14 December 2015</c:v>
                </c:pt>
                <c:pt idx="570">
                  <c:v>Tuesday, 15 December 2015</c:v>
                </c:pt>
                <c:pt idx="571">
                  <c:v>Wednesday, 16 December 2015</c:v>
                </c:pt>
                <c:pt idx="572">
                  <c:v>Monday, 18 January 2016</c:v>
                </c:pt>
                <c:pt idx="573">
                  <c:v>Tuesday, 19 January 2016</c:v>
                </c:pt>
                <c:pt idx="574">
                  <c:v>Wednesday, 20 January 2016</c:v>
                </c:pt>
                <c:pt idx="575">
                  <c:v>Thursday, 21 January 2016</c:v>
                </c:pt>
                <c:pt idx="576">
                  <c:v>Friday, 22 January 2016</c:v>
                </c:pt>
                <c:pt idx="577">
                  <c:v>Saturday, 23 January 2016</c:v>
                </c:pt>
                <c:pt idx="578">
                  <c:v>Sunday, 24 January 2016</c:v>
                </c:pt>
                <c:pt idx="579">
                  <c:v>Monday, 25 January 2016</c:v>
                </c:pt>
                <c:pt idx="580">
                  <c:v>Wednesday, 27 January 2016</c:v>
                </c:pt>
                <c:pt idx="581">
                  <c:v>Thursday, 28 January 2016</c:v>
                </c:pt>
                <c:pt idx="582">
                  <c:v>Sunday, 31 January 2016</c:v>
                </c:pt>
                <c:pt idx="583">
                  <c:v>Monday, 1 February 2016</c:v>
                </c:pt>
                <c:pt idx="584">
                  <c:v>Tuesday, 2 February 2016</c:v>
                </c:pt>
                <c:pt idx="585">
                  <c:v>Wednesday, 3 February 2016</c:v>
                </c:pt>
                <c:pt idx="586">
                  <c:v>Friday, 5 February 2016</c:v>
                </c:pt>
                <c:pt idx="587">
                  <c:v>Saturday, 6 February 2016</c:v>
                </c:pt>
                <c:pt idx="588">
                  <c:v>Sunday, 7 February 2016</c:v>
                </c:pt>
                <c:pt idx="589">
                  <c:v>Tuesday, 9 February 2016</c:v>
                </c:pt>
                <c:pt idx="590">
                  <c:v>Thursday, 11 February 2016</c:v>
                </c:pt>
                <c:pt idx="591">
                  <c:v>Friday, 12 February 2016</c:v>
                </c:pt>
                <c:pt idx="592">
                  <c:v>Sunday, 14 February 2016</c:v>
                </c:pt>
                <c:pt idx="593">
                  <c:v>Monday, 15 February 2016</c:v>
                </c:pt>
                <c:pt idx="594">
                  <c:v>Thursday, 18 February 2016</c:v>
                </c:pt>
                <c:pt idx="595">
                  <c:v>Friday, 19 February 2016</c:v>
                </c:pt>
                <c:pt idx="596">
                  <c:v>Saturday, 20 February 2016</c:v>
                </c:pt>
                <c:pt idx="597">
                  <c:v>Sunday, 21 February 2016</c:v>
                </c:pt>
                <c:pt idx="598">
                  <c:v>Monday, 22 February 2016</c:v>
                </c:pt>
                <c:pt idx="599">
                  <c:v>Tuesday, 23 February 2016</c:v>
                </c:pt>
                <c:pt idx="600">
                  <c:v>Wednesday, 24 February 2016</c:v>
                </c:pt>
                <c:pt idx="601">
                  <c:v>Thursday, 25 February 2016</c:v>
                </c:pt>
                <c:pt idx="602">
                  <c:v>Saturday, 27 February 2016</c:v>
                </c:pt>
                <c:pt idx="603">
                  <c:v>Sunday, 28 February 2016</c:v>
                </c:pt>
                <c:pt idx="604">
                  <c:v>Monday, 29 February 2016</c:v>
                </c:pt>
                <c:pt idx="605">
                  <c:v>Wednesday, 2 March 2016</c:v>
                </c:pt>
                <c:pt idx="606">
                  <c:v>Friday, 4 March 2016</c:v>
                </c:pt>
                <c:pt idx="607">
                  <c:v>Saturday, 5 March 2016</c:v>
                </c:pt>
                <c:pt idx="608">
                  <c:v>Sunday, 6 March 2016</c:v>
                </c:pt>
                <c:pt idx="609">
                  <c:v>Monday, 7 March 2016</c:v>
                </c:pt>
                <c:pt idx="610">
                  <c:v>Tuesday, 8 March 2016</c:v>
                </c:pt>
                <c:pt idx="611">
                  <c:v>Thursday, 10 March 2016</c:v>
                </c:pt>
                <c:pt idx="612">
                  <c:v>Saturday, 12 March 2016</c:v>
                </c:pt>
                <c:pt idx="613">
                  <c:v>Sunday, 13 March 2016</c:v>
                </c:pt>
                <c:pt idx="614">
                  <c:v>Monday, 14 March 2016</c:v>
                </c:pt>
                <c:pt idx="615">
                  <c:v>Wednesday, 16 March 2016</c:v>
                </c:pt>
                <c:pt idx="616">
                  <c:v>Thursday, 17 March 2016</c:v>
                </c:pt>
                <c:pt idx="617">
                  <c:v>Friday, 18 March 2016</c:v>
                </c:pt>
                <c:pt idx="618">
                  <c:v>Saturday, 19 March 2016</c:v>
                </c:pt>
                <c:pt idx="619">
                  <c:v>Sunday, 20 March 2016</c:v>
                </c:pt>
                <c:pt idx="620">
                  <c:v>Monday, 21 March 2016</c:v>
                </c:pt>
                <c:pt idx="621">
                  <c:v>Tuesday, 22 March 2016</c:v>
                </c:pt>
                <c:pt idx="622">
                  <c:v>Wednesday, 23 March 2016</c:v>
                </c:pt>
                <c:pt idx="623">
                  <c:v>Tuesday, 29 March 2016</c:v>
                </c:pt>
                <c:pt idx="624">
                  <c:v>Wednesday, 30 March 2016</c:v>
                </c:pt>
                <c:pt idx="625">
                  <c:v>Thursday, 31 March 2016</c:v>
                </c:pt>
                <c:pt idx="626">
                  <c:v>Friday, 1 April 2016</c:v>
                </c:pt>
                <c:pt idx="627">
                  <c:v>Saturday, 2 April 2016</c:v>
                </c:pt>
                <c:pt idx="628">
                  <c:v>Sunday, 3 April 2016</c:v>
                </c:pt>
                <c:pt idx="629">
                  <c:v>Monday, 4 April 2016</c:v>
                </c:pt>
                <c:pt idx="630">
                  <c:v>Tuesday, 5 April 2016</c:v>
                </c:pt>
                <c:pt idx="631">
                  <c:v>Wednesday, 6 April 2016</c:v>
                </c:pt>
                <c:pt idx="632">
                  <c:v>Thursday, 7 April 2016</c:v>
                </c:pt>
                <c:pt idx="633">
                  <c:v>Friday, 8 April 2016</c:v>
                </c:pt>
                <c:pt idx="634">
                  <c:v>Monday, 11 April 2016</c:v>
                </c:pt>
                <c:pt idx="635">
                  <c:v>Saturday, 9 April 2016</c:v>
                </c:pt>
                <c:pt idx="636">
                  <c:v>Sunday, 10 April 2016</c:v>
                </c:pt>
                <c:pt idx="637">
                  <c:v>Tuesday, 12 April 2016</c:v>
                </c:pt>
                <c:pt idx="638">
                  <c:v>Wednesday, 13 April 2016</c:v>
                </c:pt>
                <c:pt idx="639">
                  <c:v>Thursday, 14 April 2016</c:v>
                </c:pt>
                <c:pt idx="640">
                  <c:v>Friday, 15 April 2016</c:v>
                </c:pt>
                <c:pt idx="641">
                  <c:v>Saturday, 16 April 2016</c:v>
                </c:pt>
                <c:pt idx="642">
                  <c:v>Sunday, 17 April 2016</c:v>
                </c:pt>
                <c:pt idx="643">
                  <c:v>Monday, 18 April 2016</c:v>
                </c:pt>
                <c:pt idx="644">
                  <c:v>Tuesday, 19 April 2016</c:v>
                </c:pt>
                <c:pt idx="645">
                  <c:v>Friday, 22 April 2016</c:v>
                </c:pt>
                <c:pt idx="646">
                  <c:v>Saturday, 23 April 2016</c:v>
                </c:pt>
                <c:pt idx="647">
                  <c:v>Sunday, 24 April 2016</c:v>
                </c:pt>
                <c:pt idx="648">
                  <c:v>Monday, 25 April 2016</c:v>
                </c:pt>
                <c:pt idx="649">
                  <c:v>Tuesday, 26 April 2016</c:v>
                </c:pt>
                <c:pt idx="650">
                  <c:v>Thursday, 28 April 2016</c:v>
                </c:pt>
                <c:pt idx="651">
                  <c:v>Friday, 29 April 2016</c:v>
                </c:pt>
                <c:pt idx="652">
                  <c:v>Saturday, 30 April 2016</c:v>
                </c:pt>
                <c:pt idx="653">
                  <c:v>Sunday, 1 May 2016</c:v>
                </c:pt>
                <c:pt idx="654">
                  <c:v>Monday, 2 May 2016</c:v>
                </c:pt>
                <c:pt idx="655">
                  <c:v>Tuesday, 3 May 2016</c:v>
                </c:pt>
                <c:pt idx="656">
                  <c:v>Wednesday, 4 May 2016</c:v>
                </c:pt>
                <c:pt idx="657">
                  <c:v>Saturday, 7 May 2016</c:v>
                </c:pt>
                <c:pt idx="658">
                  <c:v>Sunday, 8 May 2016</c:v>
                </c:pt>
                <c:pt idx="659">
                  <c:v>Tuesday, 10 May 2016</c:v>
                </c:pt>
                <c:pt idx="660">
                  <c:v>Friday, 13 May 2016</c:v>
                </c:pt>
                <c:pt idx="661">
                  <c:v>Saturday, 14 May 2016</c:v>
                </c:pt>
                <c:pt idx="662">
                  <c:v>Sunday, 15 May 2016</c:v>
                </c:pt>
                <c:pt idx="663">
                  <c:v>Monday, 16 May 2016</c:v>
                </c:pt>
                <c:pt idx="664">
                  <c:v>Tuesday, 17 May 2016</c:v>
                </c:pt>
                <c:pt idx="665">
                  <c:v>Wednesday, 18 May 2016</c:v>
                </c:pt>
                <c:pt idx="666">
                  <c:v>Thursday, 19 May 2016</c:v>
                </c:pt>
                <c:pt idx="667">
                  <c:v>Friday, 20 May 2016</c:v>
                </c:pt>
                <c:pt idx="668">
                  <c:v>Saturday, 21 May 2016</c:v>
                </c:pt>
                <c:pt idx="669">
                  <c:v>Sunday, 22 May 2016</c:v>
                </c:pt>
                <c:pt idx="670">
                  <c:v>Monday, 23 May 2016</c:v>
                </c:pt>
                <c:pt idx="671">
                  <c:v>Tuesday, 24 May 2016</c:v>
                </c:pt>
                <c:pt idx="672">
                  <c:v>Thursday, 26 May 2016</c:v>
                </c:pt>
                <c:pt idx="673">
                  <c:v>Friday, 27 May 2016</c:v>
                </c:pt>
                <c:pt idx="674">
                  <c:v>Saturday, 28 May 2016</c:v>
                </c:pt>
                <c:pt idx="675">
                  <c:v>Sunday, 29 May 2016</c:v>
                </c:pt>
                <c:pt idx="676">
                  <c:v>Monday, 30 May 2016</c:v>
                </c:pt>
                <c:pt idx="677">
                  <c:v>Tuesday, 31 May 2016</c:v>
                </c:pt>
                <c:pt idx="678">
                  <c:v>Wednesday, 1 June 2016</c:v>
                </c:pt>
                <c:pt idx="679">
                  <c:v>Thursday, 2 June 2016</c:v>
                </c:pt>
                <c:pt idx="680">
                  <c:v>Friday, 3 June 2016</c:v>
                </c:pt>
                <c:pt idx="681">
                  <c:v>Saturday, 4 June 2016</c:v>
                </c:pt>
                <c:pt idx="682">
                  <c:v>Sunday, 5 June 2016</c:v>
                </c:pt>
                <c:pt idx="683">
                  <c:v>Monday, 6 June 2016</c:v>
                </c:pt>
                <c:pt idx="684">
                  <c:v>Tuesday, 7 June 2016</c:v>
                </c:pt>
                <c:pt idx="685">
                  <c:v>Wednesday, 8 June 2016</c:v>
                </c:pt>
                <c:pt idx="686">
                  <c:v>Thursday, 9 June 2016</c:v>
                </c:pt>
                <c:pt idx="687">
                  <c:v>Tuesday, 14 June 2016</c:v>
                </c:pt>
                <c:pt idx="688">
                  <c:v>Friday, 17 June 2016</c:v>
                </c:pt>
                <c:pt idx="689">
                  <c:v>Saturday, 18 June 2016</c:v>
                </c:pt>
                <c:pt idx="690">
                  <c:v>Sunday, 19 June 2016</c:v>
                </c:pt>
                <c:pt idx="691">
                  <c:v>Monday, 20 June 2016</c:v>
                </c:pt>
                <c:pt idx="692">
                  <c:v>Tuesday, 21 June 2016</c:v>
                </c:pt>
                <c:pt idx="693">
                  <c:v>Thursday, 23 June 2016</c:v>
                </c:pt>
                <c:pt idx="694">
                  <c:v>Friday, 24 June 2016</c:v>
                </c:pt>
                <c:pt idx="695">
                  <c:v>Saturday, 25 June 2016</c:v>
                </c:pt>
                <c:pt idx="696">
                  <c:v>Sunday, 26 June 2016</c:v>
                </c:pt>
                <c:pt idx="697">
                  <c:v>Tuesday, 28 June 2016</c:v>
                </c:pt>
                <c:pt idx="698">
                  <c:v>Thursday, 30 June 2016</c:v>
                </c:pt>
                <c:pt idx="699">
                  <c:v>Friday, 1 July 2016</c:v>
                </c:pt>
                <c:pt idx="700">
                  <c:v>Saturday, 2 July 2016</c:v>
                </c:pt>
                <c:pt idx="701">
                  <c:v>Sunday, 3 July 2016</c:v>
                </c:pt>
                <c:pt idx="702">
                  <c:v>Monday, 4 July 2016</c:v>
                </c:pt>
                <c:pt idx="703">
                  <c:v>Thursday, 7 July 2016</c:v>
                </c:pt>
                <c:pt idx="704">
                  <c:v>Sunday, 10 July 2016</c:v>
                </c:pt>
                <c:pt idx="705">
                  <c:v>Friday, 15 July 2016</c:v>
                </c:pt>
                <c:pt idx="706">
                  <c:v>Wednesday, 13 July 2016</c:v>
                </c:pt>
                <c:pt idx="707">
                  <c:v>Thursday, 14 July 2016</c:v>
                </c:pt>
                <c:pt idx="708">
                  <c:v>Saturday, 16 July 2016</c:v>
                </c:pt>
                <c:pt idx="709">
                  <c:v>Sunday, 17 July 2016</c:v>
                </c:pt>
                <c:pt idx="710">
                  <c:v>Tuesday, 19 July 2016</c:v>
                </c:pt>
                <c:pt idx="711">
                  <c:v>Wednesday, 20 July 2016</c:v>
                </c:pt>
                <c:pt idx="712">
                  <c:v>Thursday, 21 July 2016</c:v>
                </c:pt>
                <c:pt idx="713">
                  <c:v>Wednesday, 3 August 2016</c:v>
                </c:pt>
                <c:pt idx="714">
                  <c:v>Saturday, 6 August 2016</c:v>
                </c:pt>
                <c:pt idx="715">
                  <c:v>Sunday, 7 August 2016</c:v>
                </c:pt>
                <c:pt idx="716">
                  <c:v>Monday, 8 August 2016</c:v>
                </c:pt>
                <c:pt idx="717">
                  <c:v>Tuesday, 9 August 2016</c:v>
                </c:pt>
                <c:pt idx="718">
                  <c:v>Thursday, 11 August 2016</c:v>
                </c:pt>
                <c:pt idx="719">
                  <c:v>Friday, 12 August 2016</c:v>
                </c:pt>
                <c:pt idx="720">
                  <c:v>Sunday, 14 August 2016</c:v>
                </c:pt>
                <c:pt idx="721">
                  <c:v>Monday, 15 August 2016</c:v>
                </c:pt>
                <c:pt idx="722">
                  <c:v>Tuesday, 16 August 2016</c:v>
                </c:pt>
                <c:pt idx="723">
                  <c:v>Thursday, 18 August 2016</c:v>
                </c:pt>
                <c:pt idx="724">
                  <c:v>Friday, 19 August 2016</c:v>
                </c:pt>
                <c:pt idx="725">
                  <c:v>Saturday, 20 August 2016</c:v>
                </c:pt>
                <c:pt idx="726">
                  <c:v>Sunday, 21 August 2016</c:v>
                </c:pt>
                <c:pt idx="727">
                  <c:v>Monday, 22 August 2016</c:v>
                </c:pt>
                <c:pt idx="728">
                  <c:v>Tuesday, 23 August 2016</c:v>
                </c:pt>
                <c:pt idx="729">
                  <c:v>Thursday, 25 August 2016</c:v>
                </c:pt>
                <c:pt idx="730">
                  <c:v>Friday, 26 August 2016</c:v>
                </c:pt>
                <c:pt idx="731">
                  <c:v>Saturday, 27 August 2016</c:v>
                </c:pt>
                <c:pt idx="732">
                  <c:v>Sunday, 28 August 2016</c:v>
                </c:pt>
                <c:pt idx="733">
                  <c:v>Monday, 29 August 2016</c:v>
                </c:pt>
                <c:pt idx="734">
                  <c:v>Tuesday, 30 August 2016</c:v>
                </c:pt>
                <c:pt idx="735">
                  <c:v>Wednesday, 31 August 2016</c:v>
                </c:pt>
                <c:pt idx="736">
                  <c:v>Thursday, 1 September 2016</c:v>
                </c:pt>
                <c:pt idx="737">
                  <c:v>Friday, 2 September 2016</c:v>
                </c:pt>
                <c:pt idx="738">
                  <c:v>Saturday, 3 September 2016</c:v>
                </c:pt>
                <c:pt idx="739">
                  <c:v>Sunday, 4 September 2016</c:v>
                </c:pt>
                <c:pt idx="740">
                  <c:v>Tuesday, 6 September 2016</c:v>
                </c:pt>
                <c:pt idx="741">
                  <c:v>Wednesday, 7 September 2016</c:v>
                </c:pt>
                <c:pt idx="742">
                  <c:v>Thursday, 8 September 2016</c:v>
                </c:pt>
                <c:pt idx="743">
                  <c:v>Friday, 9 September 2016</c:v>
                </c:pt>
                <c:pt idx="744">
                  <c:v>Saturday, 10 September 2016</c:v>
                </c:pt>
                <c:pt idx="745">
                  <c:v>Monday, 12 September 2016</c:v>
                </c:pt>
                <c:pt idx="746">
                  <c:v>Tuesday, 13 September 2016</c:v>
                </c:pt>
                <c:pt idx="747">
                  <c:v>Thursday, 15 September 2016</c:v>
                </c:pt>
                <c:pt idx="748">
                  <c:v>Friday, 16 September 2016</c:v>
                </c:pt>
                <c:pt idx="749">
                  <c:v>Saturday, 17 September 2016</c:v>
                </c:pt>
                <c:pt idx="750">
                  <c:v>Sunday, 18 September 2016</c:v>
                </c:pt>
                <c:pt idx="751">
                  <c:v>Tuesday, 20 September 2016</c:v>
                </c:pt>
                <c:pt idx="752">
                  <c:v>Thursday, 22 September 2016</c:v>
                </c:pt>
                <c:pt idx="753">
                  <c:v>Friday, 23 September 2016</c:v>
                </c:pt>
                <c:pt idx="754">
                  <c:v>Sunday, 25 September 2016</c:v>
                </c:pt>
                <c:pt idx="755">
                  <c:v>Monday, 26 September 2016</c:v>
                </c:pt>
                <c:pt idx="756">
                  <c:v>Tuesday, 27 September 2016</c:v>
                </c:pt>
                <c:pt idx="757">
                  <c:v>Wednesday, 28 September 2016</c:v>
                </c:pt>
                <c:pt idx="758">
                  <c:v>Friday, 30 September 2016</c:v>
                </c:pt>
                <c:pt idx="759">
                  <c:v>Saturday, 1 October 2016</c:v>
                </c:pt>
                <c:pt idx="760">
                  <c:v>Sunday, 2 October 2016</c:v>
                </c:pt>
                <c:pt idx="761">
                  <c:v>Monday, 3 October 2016</c:v>
                </c:pt>
                <c:pt idx="762">
                  <c:v>Thursday, 6 October 2016</c:v>
                </c:pt>
                <c:pt idx="763">
                  <c:v>Monday, 10 October 2016</c:v>
                </c:pt>
                <c:pt idx="764">
                  <c:v>Saturday, 8 October 2016</c:v>
                </c:pt>
                <c:pt idx="765">
                  <c:v>Sunday, 9 October 2016</c:v>
                </c:pt>
                <c:pt idx="766">
                  <c:v>Tuesday, 11 October 2016</c:v>
                </c:pt>
                <c:pt idx="767">
                  <c:v>Thursday, 13 October 2016</c:v>
                </c:pt>
                <c:pt idx="768">
                  <c:v>Saturday, 15 October 2016</c:v>
                </c:pt>
                <c:pt idx="769">
                  <c:v>Sunday, 16 October 2016</c:v>
                </c:pt>
                <c:pt idx="770">
                  <c:v>Monday, 17 October 2016</c:v>
                </c:pt>
                <c:pt idx="771">
                  <c:v>Thursday, 20 October 2016</c:v>
                </c:pt>
                <c:pt idx="772">
                  <c:v>Friday, 21 October 2016</c:v>
                </c:pt>
                <c:pt idx="773">
                  <c:v>Saturday, 22 October 2016</c:v>
                </c:pt>
                <c:pt idx="774">
                  <c:v>Sunday, 23 October 2016</c:v>
                </c:pt>
                <c:pt idx="775">
                  <c:v>Monday, 24 October 2016</c:v>
                </c:pt>
                <c:pt idx="776">
                  <c:v>Wednesday, 26 October 2016</c:v>
                </c:pt>
                <c:pt idx="777">
                  <c:v>Friday, 28 October 2016</c:v>
                </c:pt>
                <c:pt idx="778">
                  <c:v>Saturday, 29 October 2016</c:v>
                </c:pt>
                <c:pt idx="779">
                  <c:v>Monday, 31 October 2016</c:v>
                </c:pt>
                <c:pt idx="780">
                  <c:v>Tuesday, 1 November 2016</c:v>
                </c:pt>
                <c:pt idx="781">
                  <c:v>Wednesday, 2 November 2016</c:v>
                </c:pt>
                <c:pt idx="782">
                  <c:v>Saturday, 5 November 2016</c:v>
                </c:pt>
                <c:pt idx="783">
                  <c:v>Sunday, 6 November 2016</c:v>
                </c:pt>
                <c:pt idx="784">
                  <c:v>Monday, 7 November 2016</c:v>
                </c:pt>
                <c:pt idx="785">
                  <c:v>Thursday, 10 November 2016</c:v>
                </c:pt>
                <c:pt idx="786">
                  <c:v>Friday, 11 November 2016</c:v>
                </c:pt>
                <c:pt idx="787">
                  <c:v>Saturday, 12 November 2016</c:v>
                </c:pt>
                <c:pt idx="788">
                  <c:v>Sunday, 13 November 2016</c:v>
                </c:pt>
                <c:pt idx="789">
                  <c:v>Monday, 14 November 2016</c:v>
                </c:pt>
                <c:pt idx="790">
                  <c:v>Tuesday, 15 November 2016</c:v>
                </c:pt>
                <c:pt idx="791">
                  <c:v>Wednesday, 16 November 2016</c:v>
                </c:pt>
                <c:pt idx="792">
                  <c:v>Sunday, 20 November 2016</c:v>
                </c:pt>
                <c:pt idx="793">
                  <c:v>Friday, 18 November 2016</c:v>
                </c:pt>
                <c:pt idx="794">
                  <c:v>Monday, 21 November 2016</c:v>
                </c:pt>
                <c:pt idx="795">
                  <c:v>Tuesday, 22 November 2016</c:v>
                </c:pt>
                <c:pt idx="796">
                  <c:v>Thursday, 24 November 2016</c:v>
                </c:pt>
                <c:pt idx="797">
                  <c:v>Saturday, 26 November 2016</c:v>
                </c:pt>
                <c:pt idx="798">
                  <c:v>Sunday, 27 November 2016</c:v>
                </c:pt>
                <c:pt idx="799">
                  <c:v>Monday, 28 November 2016</c:v>
                </c:pt>
                <c:pt idx="800">
                  <c:v>Thursday, 1 December 2016</c:v>
                </c:pt>
                <c:pt idx="801">
                  <c:v>Monday, 5 December 2016</c:v>
                </c:pt>
                <c:pt idx="802">
                  <c:v>Friday, 9 December 2016</c:v>
                </c:pt>
                <c:pt idx="803">
                  <c:v>Saturday, 10 December 2016</c:v>
                </c:pt>
                <c:pt idx="804">
                  <c:v>Monday, 12 December 2016</c:v>
                </c:pt>
                <c:pt idx="805">
                  <c:v>Tuesday, 13 December 2016</c:v>
                </c:pt>
                <c:pt idx="806">
                  <c:v>Wednesday, 14 December 2016</c:v>
                </c:pt>
                <c:pt idx="807">
                  <c:v>Thursday, 15 December 2016</c:v>
                </c:pt>
                <c:pt idx="808">
                  <c:v>Friday, 16 December 2016</c:v>
                </c:pt>
                <c:pt idx="809">
                  <c:v>Saturday, 17 December 2016</c:v>
                </c:pt>
                <c:pt idx="810">
                  <c:v>Sunday, 18 December 2016</c:v>
                </c:pt>
                <c:pt idx="811">
                  <c:v>Tuesday, 20 December 2016</c:v>
                </c:pt>
                <c:pt idx="812">
                  <c:v>Wednesday, 21 December 2016</c:v>
                </c:pt>
                <c:pt idx="813">
                  <c:v>Thursday, 22 December 2016</c:v>
                </c:pt>
                <c:pt idx="814">
                  <c:v>Sunday, 15 January 2017</c:v>
                </c:pt>
                <c:pt idx="815">
                  <c:v>Monday, 16 January 2017</c:v>
                </c:pt>
                <c:pt idx="816">
                  <c:v>Tuesday, 17 January 2017</c:v>
                </c:pt>
                <c:pt idx="817">
                  <c:v>Thursday, 19 January 2017</c:v>
                </c:pt>
                <c:pt idx="818">
                  <c:v>Friday, 20 January 2017</c:v>
                </c:pt>
                <c:pt idx="819">
                  <c:v>Saturday, 21 January 2017</c:v>
                </c:pt>
                <c:pt idx="820">
                  <c:v>Sunday, 22 January 2017</c:v>
                </c:pt>
                <c:pt idx="821">
                  <c:v>Monday, 23 January 2017</c:v>
                </c:pt>
                <c:pt idx="822">
                  <c:v>Wednesday, 25 January 2017</c:v>
                </c:pt>
                <c:pt idx="823">
                  <c:v>Thursday, 26 January 2017</c:v>
                </c:pt>
                <c:pt idx="824">
                  <c:v>Friday, 27 January 2017</c:v>
                </c:pt>
                <c:pt idx="825">
                  <c:v>Saturday, 28 January 2017</c:v>
                </c:pt>
                <c:pt idx="826">
                  <c:v>Sunday, 29 January 2017</c:v>
                </c:pt>
                <c:pt idx="827">
                  <c:v>Monday, 30 January 2017</c:v>
                </c:pt>
                <c:pt idx="828">
                  <c:v>Tuesday, 31 January 2017</c:v>
                </c:pt>
                <c:pt idx="829">
                  <c:v>Wednesday, 1 February 2017</c:v>
                </c:pt>
                <c:pt idx="830">
                  <c:v>Thursday, 2 February 2017</c:v>
                </c:pt>
                <c:pt idx="831">
                  <c:v>Friday, 3 February 2017</c:v>
                </c:pt>
                <c:pt idx="832">
                  <c:v>Saturday, 4 February 2017</c:v>
                </c:pt>
                <c:pt idx="833">
                  <c:v>Sunday, 5 February 2017</c:v>
                </c:pt>
                <c:pt idx="834">
                  <c:v>Wednesday, 8 February 2017</c:v>
                </c:pt>
                <c:pt idx="835">
                  <c:v>Thursday, 9 February 2017</c:v>
                </c:pt>
                <c:pt idx="836">
                  <c:v>Friday, 10 February 2017</c:v>
                </c:pt>
                <c:pt idx="837">
                  <c:v>Saturday, 11 February 2017</c:v>
                </c:pt>
                <c:pt idx="838">
                  <c:v>Monday, 13 February 2017</c:v>
                </c:pt>
                <c:pt idx="839">
                  <c:v>Tuesday, 14 February 2017</c:v>
                </c:pt>
                <c:pt idx="840">
                  <c:v>Wednesday, 15 February 2017</c:v>
                </c:pt>
                <c:pt idx="841">
                  <c:v>Thursday, 16 February 2017</c:v>
                </c:pt>
                <c:pt idx="842">
                  <c:v>Saturday, 18 February 2017</c:v>
                </c:pt>
                <c:pt idx="843">
                  <c:v>Sunday, 19 February 2017</c:v>
                </c:pt>
                <c:pt idx="844">
                  <c:v>Monday, 20 February 2017</c:v>
                </c:pt>
                <c:pt idx="845">
                  <c:v>Tuesday, 21 February 2017</c:v>
                </c:pt>
                <c:pt idx="846">
                  <c:v>Thursday, 23 February 2017</c:v>
                </c:pt>
                <c:pt idx="847">
                  <c:v>Friday, 24 February 2017</c:v>
                </c:pt>
                <c:pt idx="848">
                  <c:v>Sunday, 26 February 2017</c:v>
                </c:pt>
                <c:pt idx="849">
                  <c:v>Monday, 27 February 2017</c:v>
                </c:pt>
                <c:pt idx="850">
                  <c:v>Tuesday, 28 February 2017</c:v>
                </c:pt>
                <c:pt idx="851">
                  <c:v>Wednesday, 1 March 2017</c:v>
                </c:pt>
                <c:pt idx="852">
                  <c:v>Thursday, 2 March 2017</c:v>
                </c:pt>
                <c:pt idx="853">
                  <c:v>Friday, 3 March 2017</c:v>
                </c:pt>
                <c:pt idx="854">
                  <c:v>Saturday, 4 March 2017</c:v>
                </c:pt>
                <c:pt idx="855">
                  <c:v>Sunday, 5 March 2017</c:v>
                </c:pt>
                <c:pt idx="856">
                  <c:v>Monday, 6 March 2017</c:v>
                </c:pt>
                <c:pt idx="857">
                  <c:v>Tuesday, 7 March 2017</c:v>
                </c:pt>
                <c:pt idx="858">
                  <c:v>Wednesday, 8 March 2017</c:v>
                </c:pt>
                <c:pt idx="859">
                  <c:v>Thursday, 9 March 2017</c:v>
                </c:pt>
                <c:pt idx="860">
                  <c:v>Friday, 10 March 2017</c:v>
                </c:pt>
                <c:pt idx="861">
                  <c:v>Saturday, 11 March 2017</c:v>
                </c:pt>
                <c:pt idx="862">
                  <c:v>Sunday, 12 March 2017</c:v>
                </c:pt>
                <c:pt idx="863">
                  <c:v>Tuesday, 14 March 2017</c:v>
                </c:pt>
                <c:pt idx="864">
                  <c:v>Wednesday, 15 March 2017</c:v>
                </c:pt>
                <c:pt idx="865">
                  <c:v>Thursday, 16 March 2017</c:v>
                </c:pt>
                <c:pt idx="866">
                  <c:v>Friday, 17 March 2017</c:v>
                </c:pt>
                <c:pt idx="867">
                  <c:v>Saturday, 18 March 2017</c:v>
                </c:pt>
                <c:pt idx="868">
                  <c:v>Sunday, 19 March 2017</c:v>
                </c:pt>
                <c:pt idx="869">
                  <c:v>Monday, 20 March 2017</c:v>
                </c:pt>
                <c:pt idx="870">
                  <c:v>Tuesday, 21 March 2017</c:v>
                </c:pt>
                <c:pt idx="871">
                  <c:v>Wednesday, 22 March 2017</c:v>
                </c:pt>
                <c:pt idx="872">
                  <c:v>Thursday, 23 March 2017</c:v>
                </c:pt>
                <c:pt idx="873">
                  <c:v>Friday, 24 March 2017</c:v>
                </c:pt>
                <c:pt idx="874">
                  <c:v>Sunday, 26 March 2017</c:v>
                </c:pt>
                <c:pt idx="875">
                  <c:v>Tuesday, 28 March 2017</c:v>
                </c:pt>
                <c:pt idx="876">
                  <c:v>Wednesday, 29 March 2017</c:v>
                </c:pt>
                <c:pt idx="877">
                  <c:v>Thursday, 30 March 2017</c:v>
                </c:pt>
                <c:pt idx="878">
                  <c:v>Saturday, 1 April 2017</c:v>
                </c:pt>
                <c:pt idx="879">
                  <c:v>Friday, 31 March 2017</c:v>
                </c:pt>
                <c:pt idx="880">
                  <c:v>Sunday, 2 April 2017</c:v>
                </c:pt>
                <c:pt idx="881">
                  <c:v>Tuesday, 4 April 2017</c:v>
                </c:pt>
                <c:pt idx="882">
                  <c:v>Wednesday, 5 April 2017</c:v>
                </c:pt>
                <c:pt idx="883">
                  <c:v>Friday, 7 April 2017</c:v>
                </c:pt>
                <c:pt idx="884">
                  <c:v>Saturday, 8 April 2017</c:v>
                </c:pt>
                <c:pt idx="885">
                  <c:v>Sunday, 9 April 2017</c:v>
                </c:pt>
                <c:pt idx="886">
                  <c:v>Monday, 10 April 2017</c:v>
                </c:pt>
                <c:pt idx="887">
                  <c:v>Wednesday, 12 April 2017</c:v>
                </c:pt>
                <c:pt idx="888">
                  <c:v>Thursday, 13 April 2017</c:v>
                </c:pt>
                <c:pt idx="889">
                  <c:v>Saturday, 15 April 2017</c:v>
                </c:pt>
                <c:pt idx="890">
                  <c:v>Sunday, 16 April 2017</c:v>
                </c:pt>
                <c:pt idx="891">
                  <c:v>Monday, 17 April 2017</c:v>
                </c:pt>
                <c:pt idx="892">
                  <c:v>Tuesday, 18 April 2017</c:v>
                </c:pt>
                <c:pt idx="893">
                  <c:v>Wednesday, 19 April 2017</c:v>
                </c:pt>
                <c:pt idx="894">
                  <c:v>Thursday, 20 April 2017</c:v>
                </c:pt>
                <c:pt idx="895">
                  <c:v>Friday, 21 April 2017</c:v>
                </c:pt>
                <c:pt idx="896">
                  <c:v>Sunday, 23 April 2017</c:v>
                </c:pt>
                <c:pt idx="897">
                  <c:v>Monday, 24 April 2017</c:v>
                </c:pt>
                <c:pt idx="898">
                  <c:v>Tuesday, 25 April 2017</c:v>
                </c:pt>
                <c:pt idx="899">
                  <c:v>Wednesday, 26 April 2017</c:v>
                </c:pt>
                <c:pt idx="900">
                  <c:v>Thursday, 27 April 2017</c:v>
                </c:pt>
                <c:pt idx="901">
                  <c:v>Friday, 28 April 2017</c:v>
                </c:pt>
                <c:pt idx="902">
                  <c:v>Saturday, 29 April 2017</c:v>
                </c:pt>
                <c:pt idx="903">
                  <c:v>Sunday, 30 April 2017</c:v>
                </c:pt>
                <c:pt idx="904">
                  <c:v>Monday, 1 May 2017</c:v>
                </c:pt>
                <c:pt idx="905">
                  <c:v>Tuesday, 2 May 2017</c:v>
                </c:pt>
                <c:pt idx="906">
                  <c:v>Wednesday, 3 May 2017</c:v>
                </c:pt>
                <c:pt idx="907">
                  <c:v>Thursday, 4 May 2017</c:v>
                </c:pt>
                <c:pt idx="908">
                  <c:v>Friday, 5 May 2017</c:v>
                </c:pt>
                <c:pt idx="909">
                  <c:v>Saturday, 6 May 2017</c:v>
                </c:pt>
                <c:pt idx="910">
                  <c:v>Sunday, 7 May 2017</c:v>
                </c:pt>
                <c:pt idx="911">
                  <c:v>Monday, 8 May 2017</c:v>
                </c:pt>
                <c:pt idx="912">
                  <c:v>Tuesday, 9 May 2017</c:v>
                </c:pt>
                <c:pt idx="913">
                  <c:v>Wednesday, 10 May 2017</c:v>
                </c:pt>
                <c:pt idx="914">
                  <c:v>Thursday, 11 May 2017</c:v>
                </c:pt>
                <c:pt idx="915">
                  <c:v>Friday, 12 May 2017</c:v>
                </c:pt>
                <c:pt idx="916">
                  <c:v>Saturday, 13 May 2017</c:v>
                </c:pt>
                <c:pt idx="917">
                  <c:v>Sunday, 14 May 2017</c:v>
                </c:pt>
                <c:pt idx="918">
                  <c:v>Tuesday, 16 May 2017</c:v>
                </c:pt>
                <c:pt idx="919">
                  <c:v>Wednesday, 17 May 2017</c:v>
                </c:pt>
                <c:pt idx="920">
                  <c:v>Thursday, 18 May 2017</c:v>
                </c:pt>
                <c:pt idx="921">
                  <c:v>Friday, 19 May 2017</c:v>
                </c:pt>
                <c:pt idx="922">
                  <c:v>Saturday, 20 May 2017</c:v>
                </c:pt>
                <c:pt idx="923">
                  <c:v>Sunday, 21 May 2017</c:v>
                </c:pt>
                <c:pt idx="924">
                  <c:v>Monday, 22 May 2017</c:v>
                </c:pt>
                <c:pt idx="925">
                  <c:v>Tuesday, 23 May 2017</c:v>
                </c:pt>
                <c:pt idx="926">
                  <c:v>Wednesday, 24 May 2017</c:v>
                </c:pt>
                <c:pt idx="927">
                  <c:v>Thursday, 25 May 2017</c:v>
                </c:pt>
                <c:pt idx="928">
                  <c:v>Friday, 26 May 2017</c:v>
                </c:pt>
                <c:pt idx="929">
                  <c:v>Saturday, 27 May 2017</c:v>
                </c:pt>
                <c:pt idx="930">
                  <c:v>Sunday, 28 May 2017</c:v>
                </c:pt>
                <c:pt idx="931">
                  <c:v>Monday, 29 May 2017</c:v>
                </c:pt>
                <c:pt idx="932">
                  <c:v>Tuesday, 30 May 2017</c:v>
                </c:pt>
                <c:pt idx="933">
                  <c:v>Wednesday, 31 May 2017</c:v>
                </c:pt>
                <c:pt idx="934">
                  <c:v>Thursday, 1 June 2017</c:v>
                </c:pt>
                <c:pt idx="935">
                  <c:v>Friday, 2 June 2017</c:v>
                </c:pt>
                <c:pt idx="936">
                  <c:v>Saturday, 3 June 2017</c:v>
                </c:pt>
                <c:pt idx="937">
                  <c:v>Wednesday, 7 June 2017</c:v>
                </c:pt>
                <c:pt idx="938">
                  <c:v>Tuesday, 6 June 2017</c:v>
                </c:pt>
                <c:pt idx="939">
                  <c:v>Thursday, 8 June 2017</c:v>
                </c:pt>
                <c:pt idx="940">
                  <c:v>Friday, 9 June 2017</c:v>
                </c:pt>
                <c:pt idx="941">
                  <c:v>Saturday, 10 June 2017</c:v>
                </c:pt>
                <c:pt idx="942">
                  <c:v>Sunday, 11 June 2017</c:v>
                </c:pt>
                <c:pt idx="943">
                  <c:v>Monday, 12 June 2017</c:v>
                </c:pt>
                <c:pt idx="944">
                  <c:v>Tuesday, 13 June 2017</c:v>
                </c:pt>
                <c:pt idx="945">
                  <c:v>Wednesday, 14 June 2017</c:v>
                </c:pt>
                <c:pt idx="946">
                  <c:v>Thursday, 15 June 2017</c:v>
                </c:pt>
                <c:pt idx="947">
                  <c:v>Friday, 16 June 2017</c:v>
                </c:pt>
                <c:pt idx="948">
                  <c:v>Saturday, 17 June 2017</c:v>
                </c:pt>
                <c:pt idx="949">
                  <c:v>Sunday, 18 June 2017</c:v>
                </c:pt>
                <c:pt idx="950">
                  <c:v>Monday, 19 June 2017</c:v>
                </c:pt>
                <c:pt idx="951">
                  <c:v>Tuesday, 20 June 2017</c:v>
                </c:pt>
                <c:pt idx="952">
                  <c:v>Wednesday, 21 June 2017</c:v>
                </c:pt>
                <c:pt idx="953">
                  <c:v>Thursday, 22 June 2017</c:v>
                </c:pt>
                <c:pt idx="954">
                  <c:v>Saturday, 24 June 2017</c:v>
                </c:pt>
                <c:pt idx="955">
                  <c:v>Sunday, 25 June 2017</c:v>
                </c:pt>
                <c:pt idx="956">
                  <c:v>Monday, 26 June 2017</c:v>
                </c:pt>
                <c:pt idx="957">
                  <c:v>Tuesday, 27 June 2017</c:v>
                </c:pt>
                <c:pt idx="958">
                  <c:v>Wednesday, 28 June 2017</c:v>
                </c:pt>
                <c:pt idx="959">
                  <c:v>Thursday, 29 June 2017</c:v>
                </c:pt>
                <c:pt idx="960">
                  <c:v>Friday, 30 June 2017</c:v>
                </c:pt>
                <c:pt idx="961">
                  <c:v>Saturday, 1 July 2017</c:v>
                </c:pt>
                <c:pt idx="962">
                  <c:v>Sunday, 2 July 2017</c:v>
                </c:pt>
                <c:pt idx="963">
                  <c:v>Monday, 3 July 2017</c:v>
                </c:pt>
                <c:pt idx="964">
                  <c:v>Tuesday, 4 July 2017</c:v>
                </c:pt>
                <c:pt idx="965">
                  <c:v>Wednesday, 5 July 2017</c:v>
                </c:pt>
                <c:pt idx="966">
                  <c:v>Thursday, 6 July 2017</c:v>
                </c:pt>
                <c:pt idx="967">
                  <c:v>Friday, 7 July 2017</c:v>
                </c:pt>
                <c:pt idx="968">
                  <c:v>Saturday, 8 July 2017</c:v>
                </c:pt>
                <c:pt idx="969">
                  <c:v>Sunday, 9 July 2017</c:v>
                </c:pt>
                <c:pt idx="970">
                  <c:v>Monday, 10 July 2017</c:v>
                </c:pt>
                <c:pt idx="971">
                  <c:v>Tuesday, 11 July 2017</c:v>
                </c:pt>
                <c:pt idx="972">
                  <c:v>Wednesday, 12 July 2017</c:v>
                </c:pt>
                <c:pt idx="973">
                  <c:v>Thursday, 13 July 2017</c:v>
                </c:pt>
                <c:pt idx="974">
                  <c:v>Saturday, 15 July 2017</c:v>
                </c:pt>
                <c:pt idx="975">
                  <c:v>Sunday, 16 July 2017</c:v>
                </c:pt>
                <c:pt idx="976">
                  <c:v>Monday, 17 July 2017</c:v>
                </c:pt>
                <c:pt idx="977">
                  <c:v>Tuesday, 18 July 2017</c:v>
                </c:pt>
                <c:pt idx="978">
                  <c:v>Wednesday, 19 July 2017</c:v>
                </c:pt>
                <c:pt idx="979">
                  <c:v>Friday, 21 July 2017</c:v>
                </c:pt>
                <c:pt idx="980">
                  <c:v>Saturday, 22 July 2017</c:v>
                </c:pt>
                <c:pt idx="981">
                  <c:v>Sunday, 23 July 2017</c:v>
                </c:pt>
                <c:pt idx="982">
                  <c:v>Monday, 24 July 2017</c:v>
                </c:pt>
                <c:pt idx="983">
                  <c:v>Tuesday, 25 July 2017</c:v>
                </c:pt>
                <c:pt idx="984">
                  <c:v>Thursday, 27 July 2017</c:v>
                </c:pt>
                <c:pt idx="985">
                  <c:v>Friday, 28 July 2017</c:v>
                </c:pt>
                <c:pt idx="986">
                  <c:v>Saturday, 29 July 2017</c:v>
                </c:pt>
                <c:pt idx="987">
                  <c:v>Sunday, 30 July 2017</c:v>
                </c:pt>
                <c:pt idx="988">
                  <c:v>Monday, 31 July 2017</c:v>
                </c:pt>
                <c:pt idx="989">
                  <c:v>Tuesday, 1 August 2017</c:v>
                </c:pt>
                <c:pt idx="990">
                  <c:v>Wednesday, 2 August 2017</c:v>
                </c:pt>
                <c:pt idx="991">
                  <c:v>Thursday, 3 August 2017</c:v>
                </c:pt>
                <c:pt idx="992">
                  <c:v>Friday, 4 August 2017</c:v>
                </c:pt>
                <c:pt idx="993">
                  <c:v>Saturday, 5 August 2017</c:v>
                </c:pt>
                <c:pt idx="994">
                  <c:v>Sunday, 6 August 2017</c:v>
                </c:pt>
                <c:pt idx="995">
                  <c:v>Tuesday, 8 August 2017</c:v>
                </c:pt>
                <c:pt idx="996">
                  <c:v>Wednesday, 9 August 2017</c:v>
                </c:pt>
                <c:pt idx="997">
                  <c:v>Thursday, 10 August 2017</c:v>
                </c:pt>
                <c:pt idx="998">
                  <c:v>Friday, 11 August 2017</c:v>
                </c:pt>
                <c:pt idx="999">
                  <c:v>Saturday, 12 August 2017</c:v>
                </c:pt>
                <c:pt idx="1000">
                  <c:v>Sunday, 13 August 2017</c:v>
                </c:pt>
                <c:pt idx="1001">
                  <c:v>Monday, 14 August 2017</c:v>
                </c:pt>
                <c:pt idx="1002">
                  <c:v>Tuesday, 15 August 2017</c:v>
                </c:pt>
                <c:pt idx="1003">
                  <c:v>Wednesday, 16 August 2017</c:v>
                </c:pt>
                <c:pt idx="1004">
                  <c:v>Thursday, 17 August 2017</c:v>
                </c:pt>
                <c:pt idx="1005">
                  <c:v>Friday, 18 August 2017</c:v>
                </c:pt>
                <c:pt idx="1006">
                  <c:v>Saturday, 19 August 2017</c:v>
                </c:pt>
                <c:pt idx="1007">
                  <c:v>Sunday, 20 August 2017</c:v>
                </c:pt>
                <c:pt idx="1008">
                  <c:v>Tuesday, 22 August 2017</c:v>
                </c:pt>
                <c:pt idx="1009">
                  <c:v>Thursday, 24 August 2017</c:v>
                </c:pt>
                <c:pt idx="1010">
                  <c:v>Friday, 25 August 2017</c:v>
                </c:pt>
                <c:pt idx="1011">
                  <c:v>Saturday, 26 August 2017</c:v>
                </c:pt>
                <c:pt idx="1012">
                  <c:v>Sunday, 27 August 2017</c:v>
                </c:pt>
                <c:pt idx="1013">
                  <c:v>Monday, 28 August 2017</c:v>
                </c:pt>
                <c:pt idx="1014">
                  <c:v>Wednesday, 30 August 2017</c:v>
                </c:pt>
                <c:pt idx="1015">
                  <c:v>Thursday, 31 August 2017</c:v>
                </c:pt>
                <c:pt idx="1016">
                  <c:v>Saturday, 2 September 2017</c:v>
                </c:pt>
                <c:pt idx="1017">
                  <c:v>Sunday, 3 September 2017</c:v>
                </c:pt>
                <c:pt idx="1018">
                  <c:v>Monday, 4 September 2017</c:v>
                </c:pt>
                <c:pt idx="1019">
                  <c:v>Tuesday, 5 September 2017</c:v>
                </c:pt>
                <c:pt idx="1020">
                  <c:v>Thursday, 7 September 2017</c:v>
                </c:pt>
                <c:pt idx="1021">
                  <c:v>Friday, 8 September 2017</c:v>
                </c:pt>
                <c:pt idx="1022">
                  <c:v>Saturday, 9 September 2017</c:v>
                </c:pt>
                <c:pt idx="1023">
                  <c:v>Sunday, 10 September 2017</c:v>
                </c:pt>
                <c:pt idx="1024">
                  <c:v>Monday, 11 September 2017</c:v>
                </c:pt>
                <c:pt idx="1025">
                  <c:v>Tuesday, 12 September 2017</c:v>
                </c:pt>
                <c:pt idx="1026">
                  <c:v>Wednesday, 13 September 2017</c:v>
                </c:pt>
                <c:pt idx="1027">
                  <c:v>Thursday, 14 September 2017</c:v>
                </c:pt>
                <c:pt idx="1028">
                  <c:v>Friday, 15 September 2017</c:v>
                </c:pt>
                <c:pt idx="1029">
                  <c:v>Sunday, 17 September 2017</c:v>
                </c:pt>
                <c:pt idx="1030">
                  <c:v>Monday, 18 September 2017</c:v>
                </c:pt>
                <c:pt idx="1031">
                  <c:v>Friday, 22 September 2017</c:v>
                </c:pt>
                <c:pt idx="1032">
                  <c:v>Saturday, 23 September 2017</c:v>
                </c:pt>
                <c:pt idx="1033">
                  <c:v>Sunday, 24 September 2017</c:v>
                </c:pt>
                <c:pt idx="1034">
                  <c:v>Monday, 25 September 2017</c:v>
                </c:pt>
                <c:pt idx="1035">
                  <c:v>Tuesday, 26 September 2017</c:v>
                </c:pt>
                <c:pt idx="1036">
                  <c:v>Wednesday, 27 September 2017</c:v>
                </c:pt>
                <c:pt idx="1037">
                  <c:v>Thursday, 28 September 2017</c:v>
                </c:pt>
                <c:pt idx="1038">
                  <c:v>Friday, 29 September 2017</c:v>
                </c:pt>
                <c:pt idx="1039">
                  <c:v>Saturday, 30 September 2017</c:v>
                </c:pt>
                <c:pt idx="1040">
                  <c:v>Sunday, 1 October 2017</c:v>
                </c:pt>
                <c:pt idx="1041">
                  <c:v>Tuesday, 3 October 2017</c:v>
                </c:pt>
                <c:pt idx="1042">
                  <c:v>Thursday, 5 October 2017</c:v>
                </c:pt>
                <c:pt idx="1043">
                  <c:v>Friday, 6 October 2017</c:v>
                </c:pt>
                <c:pt idx="1044">
                  <c:v>Saturday, 7 October 2017</c:v>
                </c:pt>
                <c:pt idx="1045">
                  <c:v>Sunday, 8 October 2017</c:v>
                </c:pt>
                <c:pt idx="1046">
                  <c:v>Monday, 9 October 2017</c:v>
                </c:pt>
                <c:pt idx="1047">
                  <c:v>Tuesday, 10 October 2017</c:v>
                </c:pt>
                <c:pt idx="1048">
                  <c:v>Wednesday, 11 October 2017</c:v>
                </c:pt>
                <c:pt idx="1049">
                  <c:v>Thursday, 12 October 2017</c:v>
                </c:pt>
                <c:pt idx="1050">
                  <c:v>Saturday, 14 October 2017</c:v>
                </c:pt>
                <c:pt idx="1051">
                  <c:v>Sunday, 15 October 2017</c:v>
                </c:pt>
                <c:pt idx="1052">
                  <c:v>Monday, 16 October 2017</c:v>
                </c:pt>
                <c:pt idx="1053">
                  <c:v>Wednesday, 18 October 2017</c:v>
                </c:pt>
                <c:pt idx="1054">
                  <c:v>Friday, 20 October 2017</c:v>
                </c:pt>
                <c:pt idx="1055">
                  <c:v>Saturday, 21 October 2017</c:v>
                </c:pt>
                <c:pt idx="1056">
                  <c:v>Sunday, 22 October 2017</c:v>
                </c:pt>
                <c:pt idx="1057">
                  <c:v>Monday, 23 October 2017</c:v>
                </c:pt>
                <c:pt idx="1058">
                  <c:v>Friday, 27 October 2017</c:v>
                </c:pt>
                <c:pt idx="1059">
                  <c:v>Saturday, 28 October 2017</c:v>
                </c:pt>
                <c:pt idx="1060">
                  <c:v>Sunday, 29 October 2017</c:v>
                </c:pt>
                <c:pt idx="1061">
                  <c:v>Monday, 30 October 2017</c:v>
                </c:pt>
                <c:pt idx="1062">
                  <c:v>Tuesday, 31 October 2017</c:v>
                </c:pt>
                <c:pt idx="1063">
                  <c:v>Wednesday, 1 November 2017</c:v>
                </c:pt>
                <c:pt idx="1064">
                  <c:v>Thursday, 2 November 2017</c:v>
                </c:pt>
                <c:pt idx="1065">
                  <c:v>Friday, 3 November 2017</c:v>
                </c:pt>
                <c:pt idx="1066">
                  <c:v>Sunday, 5 November 2017</c:v>
                </c:pt>
                <c:pt idx="1067">
                  <c:v>Monday, 6 November 2017</c:v>
                </c:pt>
                <c:pt idx="1068">
                  <c:v>Tuesday, 7 November 2017</c:v>
                </c:pt>
                <c:pt idx="1069">
                  <c:v>Thursday, 9 November 2017</c:v>
                </c:pt>
                <c:pt idx="1070">
                  <c:v>Friday, 10 November 2017</c:v>
                </c:pt>
                <c:pt idx="1071">
                  <c:v>Saturday, 11 November 2017</c:v>
                </c:pt>
                <c:pt idx="1072">
                  <c:v>Sunday, 12 November 2017</c:v>
                </c:pt>
                <c:pt idx="1073">
                  <c:v>Monday, 13 November 2017</c:v>
                </c:pt>
                <c:pt idx="1074">
                  <c:v>Tuesday, 14 November 2017</c:v>
                </c:pt>
                <c:pt idx="1075">
                  <c:v>Wednesday, 15 November 2017</c:v>
                </c:pt>
                <c:pt idx="1076">
                  <c:v>Thursday, 16 November 2017</c:v>
                </c:pt>
                <c:pt idx="1077">
                  <c:v>Saturday, 18 November 2017</c:v>
                </c:pt>
                <c:pt idx="1078">
                  <c:v>Sunday, 19 November 2017</c:v>
                </c:pt>
                <c:pt idx="1079">
                  <c:v>Monday, 20 November 2017</c:v>
                </c:pt>
                <c:pt idx="1080">
                  <c:v>Tuesday, 21 November 2017</c:v>
                </c:pt>
                <c:pt idx="1081">
                  <c:v>Wednesday, 22 November 2017</c:v>
                </c:pt>
                <c:pt idx="1082">
                  <c:v>Thursday, 23 November 2017</c:v>
                </c:pt>
                <c:pt idx="1083">
                  <c:v>Friday, 24 November 2017</c:v>
                </c:pt>
                <c:pt idx="1084">
                  <c:v>Saturday, 25 November 2017</c:v>
                </c:pt>
                <c:pt idx="1085">
                  <c:v>Sunday, 26 November 2017</c:v>
                </c:pt>
                <c:pt idx="1086">
                  <c:v>Tuesday, 28 November 2017</c:v>
                </c:pt>
                <c:pt idx="1087">
                  <c:v>Thursday, 30 November 2017</c:v>
                </c:pt>
                <c:pt idx="1088">
                  <c:v>Friday, 1 December 2017</c:v>
                </c:pt>
                <c:pt idx="1089">
                  <c:v>Saturday, 2 December 2017</c:v>
                </c:pt>
                <c:pt idx="1090">
                  <c:v>Sunday, 3 December 2017</c:v>
                </c:pt>
                <c:pt idx="1091">
                  <c:v>Monday, 4 December 2017</c:v>
                </c:pt>
                <c:pt idx="1092">
                  <c:v>Tuesday, 5 December 2017</c:v>
                </c:pt>
                <c:pt idx="1093">
                  <c:v>Friday, 8 December 2017</c:v>
                </c:pt>
                <c:pt idx="1094">
                  <c:v>Sunday, 10 December 2017</c:v>
                </c:pt>
                <c:pt idx="1095">
                  <c:v>Tuesday, 12 December 2017</c:v>
                </c:pt>
                <c:pt idx="1096">
                  <c:v>Wednesday, 13 December 2017</c:v>
                </c:pt>
                <c:pt idx="1097">
                  <c:v>Thursday, 14 December 2017</c:v>
                </c:pt>
                <c:pt idx="1098">
                  <c:v>Friday, 15 December 2017</c:v>
                </c:pt>
                <c:pt idx="1099">
                  <c:v>Saturday, 16 December 2017</c:v>
                </c:pt>
                <c:pt idx="1100">
                  <c:v>Sunday, 17 December 2017</c:v>
                </c:pt>
                <c:pt idx="1101">
                  <c:v>Tuesday, 19 December 2017</c:v>
                </c:pt>
                <c:pt idx="1102">
                  <c:v>Wednesday, 20 December 2017</c:v>
                </c:pt>
                <c:pt idx="1103">
                  <c:v>Thursday, 21 December 2017</c:v>
                </c:pt>
                <c:pt idx="1104">
                  <c:v>Friday, 22 December 2017</c:v>
                </c:pt>
                <c:pt idx="1105">
                  <c:v>Saturday, 23 December 2017</c:v>
                </c:pt>
                <c:pt idx="1106">
                  <c:v>Sunday, 24 December 2017</c:v>
                </c:pt>
                <c:pt idx="1107">
                  <c:v>Tuesday, 26 December 2017</c:v>
                </c:pt>
                <c:pt idx="1108">
                  <c:v>Wednesday, 27 December 2017</c:v>
                </c:pt>
                <c:pt idx="1109">
                  <c:v>Friday, 29 December 2017</c:v>
                </c:pt>
                <c:pt idx="1110">
                  <c:v>Saturday, 30 December 2017</c:v>
                </c:pt>
                <c:pt idx="1111">
                  <c:v>Sunday, 31 December 2017</c:v>
                </c:pt>
                <c:pt idx="1112">
                  <c:v>Monday, 1 January 2018</c:v>
                </c:pt>
                <c:pt idx="1113">
                  <c:v>Tuesday, 2 January 2018</c:v>
                </c:pt>
                <c:pt idx="1114">
                  <c:v>Wednesday, 3 January 2018</c:v>
                </c:pt>
                <c:pt idx="1115">
                  <c:v>Friday, 5 January 2018</c:v>
                </c:pt>
                <c:pt idx="1116">
                  <c:v>Sunday, 7 January 2018</c:v>
                </c:pt>
                <c:pt idx="1117">
                  <c:v>Tuesday, 9 January 2018</c:v>
                </c:pt>
                <c:pt idx="1118">
                  <c:v>Friday, 12 January 2018</c:v>
                </c:pt>
                <c:pt idx="1119">
                  <c:v>Sunday, 14 January 2018</c:v>
                </c:pt>
                <c:pt idx="1120">
                  <c:v>Tuesday, 16 January 2018</c:v>
                </c:pt>
                <c:pt idx="1121">
                  <c:v>Wednesday, 17 January 2018</c:v>
                </c:pt>
                <c:pt idx="1122">
                  <c:v>Thursday, 18 January 2018</c:v>
                </c:pt>
                <c:pt idx="1123">
                  <c:v>Friday, 19 January 2018</c:v>
                </c:pt>
                <c:pt idx="1124">
                  <c:v>Saturday, 20 January 2018</c:v>
                </c:pt>
                <c:pt idx="1125">
                  <c:v>Sunday, 21 January 2018</c:v>
                </c:pt>
                <c:pt idx="1126">
                  <c:v>Monday, 22 January 2018</c:v>
                </c:pt>
                <c:pt idx="1127">
                  <c:v>Tuesday, 23 January 2018</c:v>
                </c:pt>
                <c:pt idx="1128">
                  <c:v>Wednesday, 24 January 2018</c:v>
                </c:pt>
                <c:pt idx="1129">
                  <c:v>Thursday, 25 January 2018</c:v>
                </c:pt>
                <c:pt idx="1130">
                  <c:v>Friday, 26 January 2018</c:v>
                </c:pt>
                <c:pt idx="1131">
                  <c:v>Saturday, 27 January 2018</c:v>
                </c:pt>
                <c:pt idx="1132">
                  <c:v>Sunday, 28 January 2018</c:v>
                </c:pt>
                <c:pt idx="1133">
                  <c:v>Monday, 29 January 2018</c:v>
                </c:pt>
                <c:pt idx="1134">
                  <c:v>Tuesday, 30 January 2018</c:v>
                </c:pt>
                <c:pt idx="1135">
                  <c:v>Wednesday, 31 January 2018</c:v>
                </c:pt>
                <c:pt idx="1136">
                  <c:v>Thursday, 1 February 2018</c:v>
                </c:pt>
                <c:pt idx="1137">
                  <c:v>Friday, 2 February 2018</c:v>
                </c:pt>
                <c:pt idx="1138">
                  <c:v>Sunday, 4 February 2018</c:v>
                </c:pt>
                <c:pt idx="1139">
                  <c:v>Monday, 5 February 2018</c:v>
                </c:pt>
                <c:pt idx="1140">
                  <c:v>Tuesday, 6 February 2018</c:v>
                </c:pt>
                <c:pt idx="1141">
                  <c:v>Thursday, 8 February 2018</c:v>
                </c:pt>
                <c:pt idx="1142">
                  <c:v>Friday, 9 February 2018</c:v>
                </c:pt>
                <c:pt idx="1143">
                  <c:v>Sunday, 11 February 2018</c:v>
                </c:pt>
                <c:pt idx="1144">
                  <c:v>Monday, 12 February 2018</c:v>
                </c:pt>
                <c:pt idx="1145">
                  <c:v>Wednesday, 14 February 2018</c:v>
                </c:pt>
                <c:pt idx="1146">
                  <c:v>Thursday, 15 February 2018</c:v>
                </c:pt>
                <c:pt idx="1147">
                  <c:v>Friday, 16 February 2018</c:v>
                </c:pt>
                <c:pt idx="1148">
                  <c:v>Saturday, 17 February 2018</c:v>
                </c:pt>
                <c:pt idx="1149">
                  <c:v>Sunday, 18 February 2018</c:v>
                </c:pt>
                <c:pt idx="1150">
                  <c:v>Monday, 19 February 2018</c:v>
                </c:pt>
                <c:pt idx="1151">
                  <c:v>Tuesday, 20 February 2018</c:v>
                </c:pt>
                <c:pt idx="1152">
                  <c:v>Thursday, 22 February 2018</c:v>
                </c:pt>
                <c:pt idx="1153">
                  <c:v>Saturday, 24 February 2018</c:v>
                </c:pt>
                <c:pt idx="1154">
                  <c:v>Sunday, 25 February 2018</c:v>
                </c:pt>
                <c:pt idx="1155">
                  <c:v>Monday, 26 February 2018</c:v>
                </c:pt>
                <c:pt idx="1156">
                  <c:v>Wednesday, 28 February 2018</c:v>
                </c:pt>
                <c:pt idx="1157">
                  <c:v>Thursday, 1 March 2018</c:v>
                </c:pt>
                <c:pt idx="1158">
                  <c:v>Friday, 2 March 2018</c:v>
                </c:pt>
                <c:pt idx="1159">
                  <c:v>Saturday, 3 March 2018</c:v>
                </c:pt>
                <c:pt idx="1160">
                  <c:v>Monday, 5 March 2018</c:v>
                </c:pt>
                <c:pt idx="1161">
                  <c:v>Tuesday, 6 March 2018</c:v>
                </c:pt>
                <c:pt idx="1162">
                  <c:v>Wednesday, 7 March 2018</c:v>
                </c:pt>
                <c:pt idx="1163">
                  <c:v>Thursday, 8 March 2018</c:v>
                </c:pt>
                <c:pt idx="1164">
                  <c:v>Friday, 9 March 2018</c:v>
                </c:pt>
                <c:pt idx="1165">
                  <c:v>Sunday, 11 March 2018</c:v>
                </c:pt>
                <c:pt idx="1166">
                  <c:v>Monday, 12 March 2018</c:v>
                </c:pt>
                <c:pt idx="1167">
                  <c:v>Tuesday, 13 March 2018</c:v>
                </c:pt>
                <c:pt idx="1168">
                  <c:v>Wednesday, 14 March 2018</c:v>
                </c:pt>
                <c:pt idx="1169">
                  <c:v>Thursday, 15 March 2018</c:v>
                </c:pt>
                <c:pt idx="1170">
                  <c:v>Friday, 16 March 2018</c:v>
                </c:pt>
                <c:pt idx="1171">
                  <c:v>Saturday, 17 March 2018</c:v>
                </c:pt>
                <c:pt idx="1172">
                  <c:v>Sunday, 18 March 2018</c:v>
                </c:pt>
                <c:pt idx="1173">
                  <c:v>Monday, 19 March 2018</c:v>
                </c:pt>
                <c:pt idx="1174">
                  <c:v>Tuesday, 20 March 2018</c:v>
                </c:pt>
                <c:pt idx="1175">
                  <c:v>Wednesday, 21 March 2018</c:v>
                </c:pt>
                <c:pt idx="1176">
                  <c:v>Thursday, 22 March 2018</c:v>
                </c:pt>
                <c:pt idx="1177">
                  <c:v>Friday, 23 March 2018</c:v>
                </c:pt>
                <c:pt idx="1178">
                  <c:v>Saturday, 24 March 2018</c:v>
                </c:pt>
                <c:pt idx="1179">
                  <c:v>Sunday, 25 March 2018</c:v>
                </c:pt>
                <c:pt idx="1180">
                  <c:v>Monday, 26 March 2018</c:v>
                </c:pt>
                <c:pt idx="1181">
                  <c:v>Tuesday, 27 March 2018</c:v>
                </c:pt>
                <c:pt idx="1182">
                  <c:v>Wednesday, 28 March 2018</c:v>
                </c:pt>
                <c:pt idx="1183">
                  <c:v>Friday, 30 March 2018</c:v>
                </c:pt>
                <c:pt idx="1184">
                  <c:v>Saturday, 31 March 2018</c:v>
                </c:pt>
                <c:pt idx="1185">
                  <c:v>Sunday, 1 April 2018</c:v>
                </c:pt>
                <c:pt idx="1186">
                  <c:v>Monday, 2 April 2018</c:v>
                </c:pt>
                <c:pt idx="1187">
                  <c:v>Wednesday, 4 April 2018</c:v>
                </c:pt>
                <c:pt idx="1188">
                  <c:v>Thursday, 5 April 2018</c:v>
                </c:pt>
                <c:pt idx="1189">
                  <c:v>Friday, 6 April 2018</c:v>
                </c:pt>
                <c:pt idx="1190">
                  <c:v>Saturday, 7 April 2018</c:v>
                </c:pt>
                <c:pt idx="1191">
                  <c:v>Sunday, 8 April 2018</c:v>
                </c:pt>
                <c:pt idx="1192">
                  <c:v>Monday, 9 April 2018</c:v>
                </c:pt>
                <c:pt idx="1193">
                  <c:v>Tuesday, 10 April 2018</c:v>
                </c:pt>
                <c:pt idx="1194">
                  <c:v>Wednesday, 11 April 2018</c:v>
                </c:pt>
                <c:pt idx="1195">
                  <c:v>Thursday, 12 April 2018</c:v>
                </c:pt>
                <c:pt idx="1196">
                  <c:v>Friday, 13 April 2018</c:v>
                </c:pt>
                <c:pt idx="1197">
                  <c:v>Saturday, 14 April 2018</c:v>
                </c:pt>
                <c:pt idx="1198">
                  <c:v>Sunday, 15 April 2018</c:v>
                </c:pt>
                <c:pt idx="1199">
                  <c:v>Monday, 16 April 2018</c:v>
                </c:pt>
                <c:pt idx="1200">
                  <c:v>Tuesday, 17 April 2018</c:v>
                </c:pt>
                <c:pt idx="1201">
                  <c:v>Wednesday, 18 April 2018</c:v>
                </c:pt>
                <c:pt idx="1202">
                  <c:v>Thursday, 19 April 2018</c:v>
                </c:pt>
                <c:pt idx="1203">
                  <c:v>Friday, 20 April 2018</c:v>
                </c:pt>
                <c:pt idx="1204">
                  <c:v>Saturday, 21 April 2018</c:v>
                </c:pt>
                <c:pt idx="1205">
                  <c:v>Sunday, 22 April 2018</c:v>
                </c:pt>
                <c:pt idx="1206">
                  <c:v>Monday, 23 April 2018</c:v>
                </c:pt>
                <c:pt idx="1207">
                  <c:v>Wednesday, 25 April 2018</c:v>
                </c:pt>
                <c:pt idx="1208">
                  <c:v>Thursday, 26 April 2018</c:v>
                </c:pt>
                <c:pt idx="1209">
                  <c:v>Saturday, 28 April 2018</c:v>
                </c:pt>
                <c:pt idx="1210">
                  <c:v>Sunday, 29 April 2018</c:v>
                </c:pt>
                <c:pt idx="1211">
                  <c:v>Monday, 30 April 2018</c:v>
                </c:pt>
                <c:pt idx="1212">
                  <c:v>Tuesday, 1 May 2018</c:v>
                </c:pt>
                <c:pt idx="1213">
                  <c:v>Thursday, 3 May 2018</c:v>
                </c:pt>
                <c:pt idx="1214">
                  <c:v>Friday, 4 May 2018</c:v>
                </c:pt>
                <c:pt idx="1215">
                  <c:v>Saturday, 5 May 2018</c:v>
                </c:pt>
                <c:pt idx="1216">
                  <c:v>Sunday, 6 May 2018</c:v>
                </c:pt>
                <c:pt idx="1217">
                  <c:v>Tuesday, 8 May 2018</c:v>
                </c:pt>
                <c:pt idx="1218">
                  <c:v>Wednesday, 9 May 2018</c:v>
                </c:pt>
                <c:pt idx="1219">
                  <c:v>Thursday, 10 May 2018</c:v>
                </c:pt>
                <c:pt idx="1220">
                  <c:v>Friday, 11 May 2018</c:v>
                </c:pt>
                <c:pt idx="1221">
                  <c:v>Saturday, 12 May 2018</c:v>
                </c:pt>
                <c:pt idx="1222">
                  <c:v>Sunday, 13 May 2018</c:v>
                </c:pt>
                <c:pt idx="1223">
                  <c:v>Monday, 14 May 2018</c:v>
                </c:pt>
                <c:pt idx="1224">
                  <c:v>Tuesday, 15 May 2018</c:v>
                </c:pt>
                <c:pt idx="1225">
                  <c:v>Wednesday, 16 May 2018</c:v>
                </c:pt>
                <c:pt idx="1226">
                  <c:v>Thursday, 17 May 2018</c:v>
                </c:pt>
                <c:pt idx="1227">
                  <c:v>Saturday, 19 May 2018</c:v>
                </c:pt>
                <c:pt idx="1228">
                  <c:v>Sunday, 20 May 2018</c:v>
                </c:pt>
                <c:pt idx="1229">
                  <c:v>Monday, 21 May 2018</c:v>
                </c:pt>
                <c:pt idx="1230">
                  <c:v>Tuesday, 22 May 2018</c:v>
                </c:pt>
                <c:pt idx="1231">
                  <c:v>Wednesday, 23 May 2018</c:v>
                </c:pt>
                <c:pt idx="1232">
                  <c:v>Thursday, 24 May 2018</c:v>
                </c:pt>
                <c:pt idx="1233">
                  <c:v>Friday, 25 May 2018</c:v>
                </c:pt>
                <c:pt idx="1234">
                  <c:v>Saturday, 26 May 2018</c:v>
                </c:pt>
                <c:pt idx="1235">
                  <c:v>Sunday, 27 May 2018</c:v>
                </c:pt>
                <c:pt idx="1236">
                  <c:v>Monday, 28 May 2018</c:v>
                </c:pt>
                <c:pt idx="1237">
                  <c:v>Tuesday, 29 May 2018</c:v>
                </c:pt>
                <c:pt idx="1238">
                  <c:v>Wednesday, 30 May 2018</c:v>
                </c:pt>
                <c:pt idx="1239">
                  <c:v>Friday, 1 June 2018</c:v>
                </c:pt>
                <c:pt idx="1240">
                  <c:v>Saturday, 2 June 2018</c:v>
                </c:pt>
                <c:pt idx="1241">
                  <c:v>Sunday, 3 June 2018</c:v>
                </c:pt>
                <c:pt idx="1242">
                  <c:v>Monday, 4 June 2018</c:v>
                </c:pt>
                <c:pt idx="1243">
                  <c:v>Wednesday, 6 June 2018</c:v>
                </c:pt>
                <c:pt idx="1244">
                  <c:v>Thursday, 7 June 2018</c:v>
                </c:pt>
                <c:pt idx="1245">
                  <c:v>Friday, 8 June 2018</c:v>
                </c:pt>
                <c:pt idx="1246">
                  <c:v>Saturday, 9 June 2018</c:v>
                </c:pt>
                <c:pt idx="1247">
                  <c:v>Sunday, 24 June 2018</c:v>
                </c:pt>
                <c:pt idx="1248">
                  <c:v>Monday, 25 June 2018</c:v>
                </c:pt>
                <c:pt idx="1249">
                  <c:v>Tuesday, 26 June 2018</c:v>
                </c:pt>
                <c:pt idx="1250">
                  <c:v>Wednesday, 27 June 2018</c:v>
                </c:pt>
                <c:pt idx="1251">
                  <c:v>Thursday, 28 June 2018</c:v>
                </c:pt>
                <c:pt idx="1252">
                  <c:v>Sunday, 1 July 2018</c:v>
                </c:pt>
                <c:pt idx="1253">
                  <c:v>Saturday, 30 June 2018</c:v>
                </c:pt>
                <c:pt idx="1254">
                  <c:v>Monday, 2 July 2018</c:v>
                </c:pt>
                <c:pt idx="1255">
                  <c:v>Wednesday, 4 July 2018</c:v>
                </c:pt>
                <c:pt idx="1256">
                  <c:v>Thursday, 5 July 2018</c:v>
                </c:pt>
                <c:pt idx="1257">
                  <c:v>Friday, 6 July 2018</c:v>
                </c:pt>
                <c:pt idx="1258">
                  <c:v>Saturday, 7 July 2018</c:v>
                </c:pt>
                <c:pt idx="1259">
                  <c:v>Monday, 9 July 2018</c:v>
                </c:pt>
                <c:pt idx="1260">
                  <c:v>Tuesday, 10 July 2018</c:v>
                </c:pt>
                <c:pt idx="1261">
                  <c:v>Wednesday, 11 July 2018</c:v>
                </c:pt>
                <c:pt idx="1262">
                  <c:v>Thursday, 12 July 2018</c:v>
                </c:pt>
                <c:pt idx="1263">
                  <c:v>Friday, 13 July 2018</c:v>
                </c:pt>
                <c:pt idx="1264">
                  <c:v>Saturday, 14 July 2018</c:v>
                </c:pt>
                <c:pt idx="1265">
                  <c:v>Sunday, 15 July 2018</c:v>
                </c:pt>
                <c:pt idx="1266">
                  <c:v>Tuesday, 17 July 2018</c:v>
                </c:pt>
                <c:pt idx="1267">
                  <c:v>Wednesday, 18 July 2018</c:v>
                </c:pt>
                <c:pt idx="1268">
                  <c:v>Thursday, 19 July 2018</c:v>
                </c:pt>
                <c:pt idx="1269">
                  <c:v>Friday, 20 July 2018</c:v>
                </c:pt>
                <c:pt idx="1270">
                  <c:v>Saturday, 21 July 2018</c:v>
                </c:pt>
                <c:pt idx="1271">
                  <c:v>Sunday, 22 July 2018</c:v>
                </c:pt>
                <c:pt idx="1272">
                  <c:v>Monday, 23 July 2018</c:v>
                </c:pt>
                <c:pt idx="1273">
                  <c:v>Tuesday, 24 July 2018</c:v>
                </c:pt>
                <c:pt idx="1274">
                  <c:v>Wednesday, 25 July 2018</c:v>
                </c:pt>
                <c:pt idx="1275">
                  <c:v>Thursday, 26 July 2018</c:v>
                </c:pt>
                <c:pt idx="1276">
                  <c:v>Friday, 27 July 2018</c:v>
                </c:pt>
                <c:pt idx="1277">
                  <c:v>Saturday, 28 July 2018</c:v>
                </c:pt>
                <c:pt idx="1278">
                  <c:v>Sunday, 29 July 2018</c:v>
                </c:pt>
                <c:pt idx="1279">
                  <c:v>Monday, 30 July 2018</c:v>
                </c:pt>
                <c:pt idx="1280">
                  <c:v>Wednesday, 1 August 2018</c:v>
                </c:pt>
                <c:pt idx="1281">
                  <c:v>Thursday, 2 August 2018</c:v>
                </c:pt>
                <c:pt idx="1282">
                  <c:v>Friday, 3 August 2018</c:v>
                </c:pt>
                <c:pt idx="1283">
                  <c:v>Saturday, 4 August 2018</c:v>
                </c:pt>
                <c:pt idx="1284">
                  <c:v>Sunday, 5 August 2018</c:v>
                </c:pt>
                <c:pt idx="1285">
                  <c:v>Monday, 6 August 2018</c:v>
                </c:pt>
                <c:pt idx="1286">
                  <c:v>Tuesday, 7 August 2018</c:v>
                </c:pt>
                <c:pt idx="1287">
                  <c:v>Wednesday, 8 August 2018</c:v>
                </c:pt>
                <c:pt idx="1288">
                  <c:v>Thursday, 9 August 2018</c:v>
                </c:pt>
                <c:pt idx="1289">
                  <c:v>Friday, 10 August 2018</c:v>
                </c:pt>
                <c:pt idx="1290">
                  <c:v>Saturday, 11 August 2018</c:v>
                </c:pt>
                <c:pt idx="1291">
                  <c:v>Sunday, 12 August 2018</c:v>
                </c:pt>
                <c:pt idx="1292">
                  <c:v>Monday, 13 August 2018</c:v>
                </c:pt>
                <c:pt idx="1293">
                  <c:v>Wednesday, 15 August 2018</c:v>
                </c:pt>
                <c:pt idx="1294">
                  <c:v>Thursday, 16 August 2018</c:v>
                </c:pt>
                <c:pt idx="1295">
                  <c:v>Saturday, 18 August 2018</c:v>
                </c:pt>
                <c:pt idx="1296">
                  <c:v>Sunday, 19 August 2018</c:v>
                </c:pt>
                <c:pt idx="1297">
                  <c:v>Monday, 20 August 2018</c:v>
                </c:pt>
                <c:pt idx="1298">
                  <c:v>Tuesday, 21 August 2018</c:v>
                </c:pt>
                <c:pt idx="1299">
                  <c:v>Wednesday, 22 August 2018</c:v>
                </c:pt>
                <c:pt idx="1300">
                  <c:v>Thursday, 23 August 2018</c:v>
                </c:pt>
                <c:pt idx="1301">
                  <c:v>Friday, 24 August 2018</c:v>
                </c:pt>
                <c:pt idx="1302">
                  <c:v>Saturday, 25 August 2018</c:v>
                </c:pt>
                <c:pt idx="1303">
                  <c:v>Sunday, 26 August 2018</c:v>
                </c:pt>
                <c:pt idx="1304">
                  <c:v>Monday, 27 August 2018</c:v>
                </c:pt>
                <c:pt idx="1305">
                  <c:v>Tuesday, 28 August 2018</c:v>
                </c:pt>
                <c:pt idx="1306">
                  <c:v>Wednesday, 29 August 2018</c:v>
                </c:pt>
                <c:pt idx="1307">
                  <c:v>Thursday, 30 August 2018</c:v>
                </c:pt>
                <c:pt idx="1308">
                  <c:v>Friday, 31 August 2018</c:v>
                </c:pt>
                <c:pt idx="1309">
                  <c:v>Saturday, 1 September 2018</c:v>
                </c:pt>
                <c:pt idx="1310">
                  <c:v>Sunday, 2 September 2018</c:v>
                </c:pt>
                <c:pt idx="1311">
                  <c:v>Monday, 3 September 2018</c:v>
                </c:pt>
                <c:pt idx="1312">
                  <c:v>Tuesday, 4 September 2018</c:v>
                </c:pt>
                <c:pt idx="1313">
                  <c:v>Wednesday, 5 September 2018</c:v>
                </c:pt>
                <c:pt idx="1314">
                  <c:v>Thursday, 6 September 2018</c:v>
                </c:pt>
                <c:pt idx="1315">
                  <c:v>Friday, 7 September 2018</c:v>
                </c:pt>
                <c:pt idx="1316">
                  <c:v>Saturday, 8 September 2018</c:v>
                </c:pt>
                <c:pt idx="1317">
                  <c:v>Sunday, 9 September 2018</c:v>
                </c:pt>
                <c:pt idx="1318">
                  <c:v>Monday, 10 September 2018</c:v>
                </c:pt>
                <c:pt idx="1319">
                  <c:v>Wednesday, 12 September 2018</c:v>
                </c:pt>
                <c:pt idx="1320">
                  <c:v>Thursday, 13 September 2018</c:v>
                </c:pt>
                <c:pt idx="1321">
                  <c:v>Friday, 14 September 2018</c:v>
                </c:pt>
                <c:pt idx="1322">
                  <c:v>Saturday, 15 September 2018</c:v>
                </c:pt>
                <c:pt idx="1323">
                  <c:v>Sunday, 16 September 2018</c:v>
                </c:pt>
                <c:pt idx="1324">
                  <c:v>Monday, 17 September 2018</c:v>
                </c:pt>
                <c:pt idx="1325">
                  <c:v>Tuesday, 18 September 2018</c:v>
                </c:pt>
                <c:pt idx="1326">
                  <c:v>Wednesday, 19 September 2018</c:v>
                </c:pt>
                <c:pt idx="1327">
                  <c:v>Thursday, 20 September 2018</c:v>
                </c:pt>
                <c:pt idx="1328">
                  <c:v>Friday, 21 September 2018</c:v>
                </c:pt>
                <c:pt idx="1329">
                  <c:v>Monday, 24 September 2018</c:v>
                </c:pt>
                <c:pt idx="1330">
                  <c:v>Saturday, 22 September 2018</c:v>
                </c:pt>
                <c:pt idx="1331">
                  <c:v>Sunday, 23 September 2018</c:v>
                </c:pt>
                <c:pt idx="1332">
                  <c:v>Tuesday, 25 September 2018</c:v>
                </c:pt>
                <c:pt idx="1333">
                  <c:v>Wednesday, 26 September 2018</c:v>
                </c:pt>
                <c:pt idx="1334">
                  <c:v>Thursday, 27 September 2018</c:v>
                </c:pt>
                <c:pt idx="1335">
                  <c:v>Friday, 28 September 2018</c:v>
                </c:pt>
                <c:pt idx="1336">
                  <c:v>Sunday, 30 September 2018</c:v>
                </c:pt>
                <c:pt idx="1337">
                  <c:v>Monday, 1 October 2018</c:v>
                </c:pt>
                <c:pt idx="1338">
                  <c:v>Tuesday, 2 October 2018</c:v>
                </c:pt>
                <c:pt idx="1339">
                  <c:v>Wednesday, 3 October 2018</c:v>
                </c:pt>
                <c:pt idx="1340">
                  <c:v>Friday, 5 October 2018</c:v>
                </c:pt>
                <c:pt idx="1341">
                  <c:v>Saturday, 6 October 2018</c:v>
                </c:pt>
                <c:pt idx="1342">
                  <c:v>Sunday, 7 October 2018</c:v>
                </c:pt>
                <c:pt idx="1343">
                  <c:v>Monday, 8 October 2018</c:v>
                </c:pt>
                <c:pt idx="1344">
                  <c:v>Tuesday, 9 October 2018</c:v>
                </c:pt>
                <c:pt idx="1345">
                  <c:v>Wednesday, 10 October 2018</c:v>
                </c:pt>
                <c:pt idx="1346">
                  <c:v>Thursday, 11 October 2018</c:v>
                </c:pt>
                <c:pt idx="1347">
                  <c:v>Friday, 12 October 2018</c:v>
                </c:pt>
                <c:pt idx="1348">
                  <c:v>Saturday, 13 October 2018</c:v>
                </c:pt>
                <c:pt idx="1349">
                  <c:v>Sunday, 14 October 2018</c:v>
                </c:pt>
                <c:pt idx="1350">
                  <c:v>Monday, 15 October 2018</c:v>
                </c:pt>
                <c:pt idx="1351">
                  <c:v>Tuesday, 16 October 2018</c:v>
                </c:pt>
                <c:pt idx="1352">
                  <c:v>Wednesday, 17 October 2018</c:v>
                </c:pt>
                <c:pt idx="1353">
                  <c:v>Thursday, 18 October 2018</c:v>
                </c:pt>
                <c:pt idx="1354">
                  <c:v>Saturday, 20 October 2018</c:v>
                </c:pt>
                <c:pt idx="1355">
                  <c:v>Sunday, 21 October 2018</c:v>
                </c:pt>
                <c:pt idx="1356">
                  <c:v>Monday, 22 October 2018</c:v>
                </c:pt>
                <c:pt idx="1357">
                  <c:v>Tuesday, 23 October 2018</c:v>
                </c:pt>
                <c:pt idx="1358">
                  <c:v>Wednesday, 24 October 2018</c:v>
                </c:pt>
                <c:pt idx="1359">
                  <c:v>Thursday, 25 October 2018</c:v>
                </c:pt>
                <c:pt idx="1360">
                  <c:v>Friday, 26 October 2018</c:v>
                </c:pt>
                <c:pt idx="1361">
                  <c:v>Sunday, 28 October 2018</c:v>
                </c:pt>
                <c:pt idx="1362">
                  <c:v>Monday, 29 October 2018</c:v>
                </c:pt>
                <c:pt idx="1363">
                  <c:v>Tuesday, 30 October 2018</c:v>
                </c:pt>
                <c:pt idx="1364">
                  <c:v>Wednesday, 31 October 2018</c:v>
                </c:pt>
                <c:pt idx="1365">
                  <c:v>Thursday, 1 November 2018</c:v>
                </c:pt>
                <c:pt idx="1366">
                  <c:v>Friday, 2 November 2018</c:v>
                </c:pt>
                <c:pt idx="1367">
                  <c:v>Sunday, 4 November 2018</c:v>
                </c:pt>
                <c:pt idx="1368">
                  <c:v>Tuesday, 6 November 2018</c:v>
                </c:pt>
                <c:pt idx="1369">
                  <c:v>Saturday, 10 November 2018</c:v>
                </c:pt>
                <c:pt idx="1370">
                  <c:v>Thursday, 8 November 2018</c:v>
                </c:pt>
                <c:pt idx="1371">
                  <c:v>Friday, 9 November 2018</c:v>
                </c:pt>
                <c:pt idx="1372">
                  <c:v>Wednesday, 7 November 2018</c:v>
                </c:pt>
                <c:pt idx="1373">
                  <c:v>Sunday, 11 November 2018</c:v>
                </c:pt>
                <c:pt idx="1374">
                  <c:v>Monday, 12 November 2018</c:v>
                </c:pt>
                <c:pt idx="1375">
                  <c:v>Tuesday, 13 November 2018</c:v>
                </c:pt>
                <c:pt idx="1376">
                  <c:v>Thursday, 15 November 2018</c:v>
                </c:pt>
                <c:pt idx="1377">
                  <c:v>Saturday, 17 November 2018</c:v>
                </c:pt>
                <c:pt idx="1378">
                  <c:v>Sunday, 18 November 2018</c:v>
                </c:pt>
                <c:pt idx="1379">
                  <c:v>Monday, 19 November 2018</c:v>
                </c:pt>
                <c:pt idx="1380">
                  <c:v>Tuesday, 20 November 2018</c:v>
                </c:pt>
                <c:pt idx="1381">
                  <c:v>Wednesday, 21 November 2018</c:v>
                </c:pt>
                <c:pt idx="1382">
                  <c:v>Thursday, 22 November 2018</c:v>
                </c:pt>
                <c:pt idx="1383">
                  <c:v>Friday, 23 November 2018</c:v>
                </c:pt>
                <c:pt idx="1384">
                  <c:v>Saturday, 24 November 2018</c:v>
                </c:pt>
                <c:pt idx="1385">
                  <c:v>Sunday, 25 November 2018</c:v>
                </c:pt>
                <c:pt idx="1386">
                  <c:v>Monday, 26 November 2018</c:v>
                </c:pt>
                <c:pt idx="1387">
                  <c:v>Tuesday, 27 November 2018</c:v>
                </c:pt>
                <c:pt idx="1388">
                  <c:v>Wednesday, 28 November 2018</c:v>
                </c:pt>
                <c:pt idx="1389">
                  <c:v>Thursday, 29 November 2018</c:v>
                </c:pt>
                <c:pt idx="1390">
                  <c:v>Friday, 30 November 2018</c:v>
                </c:pt>
                <c:pt idx="1391">
                  <c:v>Saturday, 1 December 2018</c:v>
                </c:pt>
                <c:pt idx="1392">
                  <c:v>Sunday, 2 December 2018</c:v>
                </c:pt>
                <c:pt idx="1393">
                  <c:v>Tuesday, 4 December 2018</c:v>
                </c:pt>
                <c:pt idx="1394">
                  <c:v>Wednesday, 5 December 2018</c:v>
                </c:pt>
                <c:pt idx="1395">
                  <c:v>Thursday, 6 December 2018</c:v>
                </c:pt>
                <c:pt idx="1396">
                  <c:v>Monday, 3 December 2018</c:v>
                </c:pt>
                <c:pt idx="1397">
                  <c:v>Friday, 7 December 2018</c:v>
                </c:pt>
                <c:pt idx="1398">
                  <c:v>Sunday, 9 December 2018</c:v>
                </c:pt>
                <c:pt idx="1399">
                  <c:v>Monday, 10 December 2018</c:v>
                </c:pt>
                <c:pt idx="1400">
                  <c:v>Friday, 18 January 2019</c:v>
                </c:pt>
                <c:pt idx="1401">
                  <c:v>Sunday, 20 January 2019</c:v>
                </c:pt>
                <c:pt idx="1402">
                  <c:v>Monday, 21 January 2019</c:v>
                </c:pt>
                <c:pt idx="1403">
                  <c:v>Tuesday, 22 January 2019</c:v>
                </c:pt>
                <c:pt idx="1404">
                  <c:v>Thursday, 24 January 2019</c:v>
                </c:pt>
                <c:pt idx="1405">
                  <c:v>Sunday, 27 January 2019</c:v>
                </c:pt>
                <c:pt idx="1406">
                  <c:v>Monday, 28 January 2019</c:v>
                </c:pt>
                <c:pt idx="1407">
                  <c:v>Tuesday, 29 January 2019</c:v>
                </c:pt>
                <c:pt idx="1408">
                  <c:v>Thursday, 31 January 2019</c:v>
                </c:pt>
                <c:pt idx="1409">
                  <c:v>Saturday, 2 February 2019</c:v>
                </c:pt>
                <c:pt idx="1410">
                  <c:v>Sunday, 3 February 2019</c:v>
                </c:pt>
                <c:pt idx="1411">
                  <c:v>Tuesday, 5 February 2019</c:v>
                </c:pt>
                <c:pt idx="1412">
                  <c:v>Saturday, 9 February 2019</c:v>
                </c:pt>
                <c:pt idx="1413">
                  <c:v>Sunday, 10 February 2019</c:v>
                </c:pt>
                <c:pt idx="1414">
                  <c:v>Monday, 11 February 2019</c:v>
                </c:pt>
                <c:pt idx="1415">
                  <c:v>Tuesday, 12 February 2019</c:v>
                </c:pt>
                <c:pt idx="1416">
                  <c:v>Wednesday, 13 February 2019</c:v>
                </c:pt>
                <c:pt idx="1417">
                  <c:v>Friday, 15 February 2019</c:v>
                </c:pt>
                <c:pt idx="1418">
                  <c:v>Sunday, 17 February 2019</c:v>
                </c:pt>
                <c:pt idx="1419">
                  <c:v>Monday, 18 February 2019</c:v>
                </c:pt>
                <c:pt idx="1420">
                  <c:v>Tuesday, 19 February 2019</c:v>
                </c:pt>
                <c:pt idx="1421">
                  <c:v>Wednesday, 20 February 2019</c:v>
                </c:pt>
                <c:pt idx="1422">
                  <c:v>Thursday, 21 February 2019</c:v>
                </c:pt>
                <c:pt idx="1423">
                  <c:v>Saturday, 23 February 2019</c:v>
                </c:pt>
                <c:pt idx="1424">
                  <c:v>Sunday, 24 February 2019</c:v>
                </c:pt>
                <c:pt idx="1425">
                  <c:v>Tuesday, 26 February 2019</c:v>
                </c:pt>
                <c:pt idx="1426">
                  <c:v>Wednesday, 27 February 2019</c:v>
                </c:pt>
                <c:pt idx="1427">
                  <c:v>Thursday, 28 February 2019</c:v>
                </c:pt>
                <c:pt idx="1428">
                  <c:v>Sunday, 3 March 2019</c:v>
                </c:pt>
                <c:pt idx="1429">
                  <c:v>Tuesday, 5 March 2019</c:v>
                </c:pt>
                <c:pt idx="1430">
                  <c:v>Wednesday, 6 March 2019</c:v>
                </c:pt>
                <c:pt idx="1431">
                  <c:v>Thursday, 7 March 2019</c:v>
                </c:pt>
                <c:pt idx="1432">
                  <c:v>Friday, 8 March 2019</c:v>
                </c:pt>
                <c:pt idx="1433">
                  <c:v>Monday, 11 March 2019</c:v>
                </c:pt>
                <c:pt idx="1434">
                  <c:v>Sunday, 10 March 2019</c:v>
                </c:pt>
                <c:pt idx="1435">
                  <c:v>Tuesday, 12 March 2019</c:v>
                </c:pt>
                <c:pt idx="1436">
                  <c:v>Thursday, 14 March 2019</c:v>
                </c:pt>
                <c:pt idx="1437">
                  <c:v>Friday, 15 March 2019</c:v>
                </c:pt>
                <c:pt idx="1438">
                  <c:v>Sunday, 17 March 2019</c:v>
                </c:pt>
                <c:pt idx="1439">
                  <c:v>Monday, 18 March 2019</c:v>
                </c:pt>
                <c:pt idx="1440">
                  <c:v>Tuesday, 19 March 2019</c:v>
                </c:pt>
                <c:pt idx="1441">
                  <c:v>Wednesday, 20 March 2019</c:v>
                </c:pt>
                <c:pt idx="1442">
                  <c:v>Thursday, 21 March 2019</c:v>
                </c:pt>
                <c:pt idx="1443">
                  <c:v>Saturday, 23 March 2019</c:v>
                </c:pt>
                <c:pt idx="1444">
                  <c:v>Sunday, 24 March 2019</c:v>
                </c:pt>
                <c:pt idx="1445">
                  <c:v>Tuesday, 26 March 2019</c:v>
                </c:pt>
                <c:pt idx="1446">
                  <c:v>Wednesday, 27 March 2019</c:v>
                </c:pt>
                <c:pt idx="1447">
                  <c:v>Thursday, 28 March 2019</c:v>
                </c:pt>
                <c:pt idx="1448">
                  <c:v>Saturday, 30 March 2019</c:v>
                </c:pt>
                <c:pt idx="1449">
                  <c:v>Sunday, 31 March 2019</c:v>
                </c:pt>
                <c:pt idx="1450">
                  <c:v>Monday, 1 April 2019</c:v>
                </c:pt>
                <c:pt idx="1451">
                  <c:v>Tuesday, 2 April 2019</c:v>
                </c:pt>
                <c:pt idx="1452">
                  <c:v>Wednesday, 3 April 2019</c:v>
                </c:pt>
                <c:pt idx="1453">
                  <c:v>Thursday, 4 April 2019</c:v>
                </c:pt>
                <c:pt idx="1454">
                  <c:v>Friday, 5 April 2019</c:v>
                </c:pt>
                <c:pt idx="1455">
                  <c:v>Saturday, 6 April 2019</c:v>
                </c:pt>
                <c:pt idx="1456">
                  <c:v>Tuesday, 9 April 2019</c:v>
                </c:pt>
                <c:pt idx="1457">
                  <c:v>Thursday, 11 April 2019</c:v>
                </c:pt>
                <c:pt idx="1458">
                  <c:v>Saturday, 13 April 2019</c:v>
                </c:pt>
                <c:pt idx="1459">
                  <c:v>Sunday, 14 April 2019</c:v>
                </c:pt>
                <c:pt idx="1460">
                  <c:v>Monday, 15 April 2019</c:v>
                </c:pt>
                <c:pt idx="1461">
                  <c:v>Wednesday, 17 April 2019</c:v>
                </c:pt>
                <c:pt idx="1462">
                  <c:v>Friday, 19 April 2019</c:v>
                </c:pt>
                <c:pt idx="1463">
                  <c:v>Sunday, 21 April 2019</c:v>
                </c:pt>
                <c:pt idx="1464">
                  <c:v>Monday, 22 April 2019</c:v>
                </c:pt>
                <c:pt idx="1465">
                  <c:v>Thursday, 25 April 2019</c:v>
                </c:pt>
                <c:pt idx="1466">
                  <c:v>Sunday, 28 April 2019</c:v>
                </c:pt>
                <c:pt idx="1467">
                  <c:v>Tuesday, 30 April 2019</c:v>
                </c:pt>
                <c:pt idx="1468">
                  <c:v>Wednesday, 1 May 2019</c:v>
                </c:pt>
                <c:pt idx="1469">
                  <c:v>Saturday, 4 May 2019</c:v>
                </c:pt>
                <c:pt idx="1470">
                  <c:v>Tuesday, 7 May 2019</c:v>
                </c:pt>
                <c:pt idx="1471">
                  <c:v>Wednesday, 8 May 2019</c:v>
                </c:pt>
                <c:pt idx="1472">
                  <c:v>Saturday, 11 May 2019</c:v>
                </c:pt>
                <c:pt idx="1473">
                  <c:v>Sunday, 12 May 2019</c:v>
                </c:pt>
                <c:pt idx="1474">
                  <c:v>Monday, 13 May 2019</c:v>
                </c:pt>
                <c:pt idx="1475">
                  <c:v>Wednesday, 15 May 2019</c:v>
                </c:pt>
                <c:pt idx="1476">
                  <c:v>Friday, 17 May 2019</c:v>
                </c:pt>
                <c:pt idx="1477">
                  <c:v>Saturday, 18 May 2019</c:v>
                </c:pt>
                <c:pt idx="1478">
                  <c:v>Monday, 27 May 2019</c:v>
                </c:pt>
                <c:pt idx="1479">
                  <c:v>Wednesday, 29 May 2019</c:v>
                </c:pt>
                <c:pt idx="1480">
                  <c:v>Friday, 31 May 2019</c:v>
                </c:pt>
                <c:pt idx="1481">
                  <c:v>Saturday, 1 June 2019</c:v>
                </c:pt>
                <c:pt idx="1482">
                  <c:v>Sunday, 2 June 2019</c:v>
                </c:pt>
                <c:pt idx="1483">
                  <c:v>Monday, 3 June 2019</c:v>
                </c:pt>
                <c:pt idx="1484">
                  <c:v>Tuesday, 4 June 2019</c:v>
                </c:pt>
                <c:pt idx="1485">
                  <c:v>Wednesday, 5 June 2019</c:v>
                </c:pt>
                <c:pt idx="1486">
                  <c:v>Thursday, 6 June 2019</c:v>
                </c:pt>
                <c:pt idx="1487">
                  <c:v>Friday, 7 June 2019</c:v>
                </c:pt>
                <c:pt idx="1488">
                  <c:v>Sunday, 9 June 2019</c:v>
                </c:pt>
                <c:pt idx="1489">
                  <c:v>Monday, 10 June 2019</c:v>
                </c:pt>
                <c:pt idx="1490">
                  <c:v>Wednesday, 12 June 2019</c:v>
                </c:pt>
                <c:pt idx="1491">
                  <c:v>Friday, 14 June 2019</c:v>
                </c:pt>
                <c:pt idx="1492">
                  <c:v>Saturday, 15 June 2019</c:v>
                </c:pt>
                <c:pt idx="1493">
                  <c:v>Monday, 17 June 2019</c:v>
                </c:pt>
                <c:pt idx="1494">
                  <c:v>Sunday, 16 June 2019</c:v>
                </c:pt>
                <c:pt idx="1495">
                  <c:v>Tuesday, 18 June 2019</c:v>
                </c:pt>
                <c:pt idx="1496">
                  <c:v>Thursday, 20 June 2019</c:v>
                </c:pt>
                <c:pt idx="1497">
                  <c:v>Sunday, 23 June 2019</c:v>
                </c:pt>
                <c:pt idx="1498">
                  <c:v>Monday, 24 June 2019</c:v>
                </c:pt>
                <c:pt idx="1499">
                  <c:v>Tuesday, 25 June 2019</c:v>
                </c:pt>
                <c:pt idx="1500">
                  <c:v>Sunday, 30 June 2019</c:v>
                </c:pt>
                <c:pt idx="1501">
                  <c:v>Monday, 1 July 2019</c:v>
                </c:pt>
                <c:pt idx="1502">
                  <c:v>Tuesday, 2 July 2019</c:v>
                </c:pt>
                <c:pt idx="1503">
                  <c:v>Monday, 8 July 2019</c:v>
                </c:pt>
                <c:pt idx="1504">
                  <c:v>Saturday, 6 July 2019</c:v>
                </c:pt>
                <c:pt idx="1505">
                  <c:v>Wednesday, 3 July 2019</c:v>
                </c:pt>
                <c:pt idx="1506">
                  <c:v>Tuesday, 9 July 2019</c:v>
                </c:pt>
                <c:pt idx="1507">
                  <c:v>Sunday, 14 July 2019</c:v>
                </c:pt>
                <c:pt idx="1508">
                  <c:v>Monday, 15 July 2019</c:v>
                </c:pt>
                <c:pt idx="1509">
                  <c:v>Tuesday, 16 July 2019</c:v>
                </c:pt>
                <c:pt idx="1510">
                  <c:v>Thursday, 18 July 2019</c:v>
                </c:pt>
                <c:pt idx="1511">
                  <c:v>Sunday, 21 July 2019</c:v>
                </c:pt>
                <c:pt idx="1512">
                  <c:v>Monday, 22 July 2019</c:v>
                </c:pt>
                <c:pt idx="1513">
                  <c:v>Wednesday, 24 July 2019</c:v>
                </c:pt>
                <c:pt idx="1514">
                  <c:v>Friday, 26 July 2019</c:v>
                </c:pt>
                <c:pt idx="1515">
                  <c:v>Sunday, 28 July 2019</c:v>
                </c:pt>
                <c:pt idx="1516">
                  <c:v>Tuesday, 30 July 2019</c:v>
                </c:pt>
                <c:pt idx="1517">
                  <c:v>Thursday, 1 August 2019</c:v>
                </c:pt>
                <c:pt idx="1518">
                  <c:v>Saturday, 3 August 2019</c:v>
                </c:pt>
                <c:pt idx="1519">
                  <c:v>Sunday, 4 August 2019</c:v>
                </c:pt>
                <c:pt idx="1520">
                  <c:v>Monday, 5 August 2019</c:v>
                </c:pt>
                <c:pt idx="1521">
                  <c:v>Tuesday, 6 August 2019</c:v>
                </c:pt>
                <c:pt idx="1522">
                  <c:v>Thursday, 8 August 2019</c:v>
                </c:pt>
                <c:pt idx="1523">
                  <c:v>Sunday, 11 August 2019</c:v>
                </c:pt>
                <c:pt idx="1524">
                  <c:v>Monday, 12 August 2019</c:v>
                </c:pt>
                <c:pt idx="1525">
                  <c:v>Tuesday, 13 August 2019</c:v>
                </c:pt>
                <c:pt idx="1526">
                  <c:v>Wednesday, 14 August 2019</c:v>
                </c:pt>
                <c:pt idx="1527">
                  <c:v>Sunday, 18 August 2019</c:v>
                </c:pt>
                <c:pt idx="1528">
                  <c:v>Tuesday, 20 August 2019</c:v>
                </c:pt>
                <c:pt idx="1529">
                  <c:v>Friday, 23 August 2019</c:v>
                </c:pt>
                <c:pt idx="1530">
                  <c:v>Saturday, 24 August 2019</c:v>
                </c:pt>
                <c:pt idx="1531">
                  <c:v>Sunday, 25 August 2019</c:v>
                </c:pt>
                <c:pt idx="1532">
                  <c:v>Monday, 26 August 2019</c:v>
                </c:pt>
                <c:pt idx="1533">
                  <c:v>Tuesday, 27 August 2019</c:v>
                </c:pt>
                <c:pt idx="1534">
                  <c:v>Friday, 30 August 2019</c:v>
                </c:pt>
                <c:pt idx="1535">
                  <c:v>Sunday, 1 September 2019</c:v>
                </c:pt>
                <c:pt idx="1536">
                  <c:v>Tuesday, 3 September 2019</c:v>
                </c:pt>
                <c:pt idx="1537">
                  <c:v>Wednesday, 4 September 2019</c:v>
                </c:pt>
                <c:pt idx="1538">
                  <c:v>Friday, 6 September 2019</c:v>
                </c:pt>
                <c:pt idx="1539">
                  <c:v>Saturday, 7 September 2019</c:v>
                </c:pt>
                <c:pt idx="1540">
                  <c:v>Monday, 9 September 2019</c:v>
                </c:pt>
                <c:pt idx="1541">
                  <c:v>Saturday, 14 September 2019</c:v>
                </c:pt>
                <c:pt idx="1542">
                  <c:v>Sunday, 15 September 2019</c:v>
                </c:pt>
                <c:pt idx="1543">
                  <c:v>Wednesday, 18 September 2019</c:v>
                </c:pt>
                <c:pt idx="1544">
                  <c:v>Thursday, 19 September 2019</c:v>
                </c:pt>
                <c:pt idx="1545">
                  <c:v>Friday, 20 September 2019</c:v>
                </c:pt>
                <c:pt idx="1546">
                  <c:v>Monday, 23 September 2019</c:v>
                </c:pt>
                <c:pt idx="1547">
                  <c:v>Tuesday, 24 September 2019</c:v>
                </c:pt>
                <c:pt idx="1548">
                  <c:v>Saturday, 28 September 2019</c:v>
                </c:pt>
                <c:pt idx="1549">
                  <c:v>Monday, 30 September 2019</c:v>
                </c:pt>
                <c:pt idx="1550">
                  <c:v>Wednesday, 2 October 2019</c:v>
                </c:pt>
                <c:pt idx="1551">
                  <c:v>Friday, 4 October 2019</c:v>
                </c:pt>
                <c:pt idx="1552">
                  <c:v>Saturday, 5 October 2019</c:v>
                </c:pt>
                <c:pt idx="1553">
                  <c:v>Sunday, 6 October 2019</c:v>
                </c:pt>
                <c:pt idx="1554">
                  <c:v>Wednesday, 9 October 2019</c:v>
                </c:pt>
                <c:pt idx="1555">
                  <c:v>Thursday, 10 October 2019</c:v>
                </c:pt>
                <c:pt idx="1556">
                  <c:v>Sunday, 13 October 2019</c:v>
                </c:pt>
                <c:pt idx="1557">
                  <c:v>Monday, 14 October 2019</c:v>
                </c:pt>
                <c:pt idx="1558">
                  <c:v>Wednesday, 16 October 2019</c:v>
                </c:pt>
                <c:pt idx="1559">
                  <c:v>Thursday, 17 October 2019</c:v>
                </c:pt>
                <c:pt idx="1560">
                  <c:v>Friday, 18 October 2019</c:v>
                </c:pt>
                <c:pt idx="1561">
                  <c:v>Sunday, 20 October 2019</c:v>
                </c:pt>
                <c:pt idx="1562">
                  <c:v>Friday, 25 October 2019</c:v>
                </c:pt>
                <c:pt idx="1563">
                  <c:v>Saturday, 26 October 2019</c:v>
                </c:pt>
                <c:pt idx="1564">
                  <c:v>Sunday, 27 October 2019</c:v>
                </c:pt>
                <c:pt idx="1565">
                  <c:v>Tuesday, 29 October 2019</c:v>
                </c:pt>
                <c:pt idx="1566">
                  <c:v>Thursday, 31 October 2019</c:v>
                </c:pt>
                <c:pt idx="1567">
                  <c:v>Friday, 1 November 2019</c:v>
                </c:pt>
                <c:pt idx="1568">
                  <c:v>Wednesday, 6 November 2019</c:v>
                </c:pt>
                <c:pt idx="1569">
                  <c:v>Saturday, 9 November 2019</c:v>
                </c:pt>
                <c:pt idx="1570">
                  <c:v>Sunday, 10 November 2019</c:v>
                </c:pt>
                <c:pt idx="1571">
                  <c:v>Monday, 11 November 2019</c:v>
                </c:pt>
                <c:pt idx="1572">
                  <c:v>Friday, 15 November 2019</c:v>
                </c:pt>
                <c:pt idx="1573">
                  <c:v>Saturday, 16 November 2019</c:v>
                </c:pt>
                <c:pt idx="1574">
                  <c:v>Sunday, 17 November 2019</c:v>
                </c:pt>
                <c:pt idx="1575">
                  <c:v>Monday, 18 November 2019</c:v>
                </c:pt>
                <c:pt idx="1576">
                  <c:v>Sunday, 24 November 2019</c:v>
                </c:pt>
                <c:pt idx="1577">
                  <c:v>Saturday, 30 November 2019</c:v>
                </c:pt>
                <c:pt idx="1578">
                  <c:v>Sunday, 1 December 2019</c:v>
                </c:pt>
                <c:pt idx="1579">
                  <c:v>Monday, 2 December 2019</c:v>
                </c:pt>
                <c:pt idx="1580">
                  <c:v>Tuesday, 3 December 2019</c:v>
                </c:pt>
                <c:pt idx="1581">
                  <c:v>Wednesday, 4 December 2019</c:v>
                </c:pt>
                <c:pt idx="1582">
                  <c:v>Friday, 6 December 2019</c:v>
                </c:pt>
                <c:pt idx="1583">
                  <c:v>Saturday, 7 December 2019</c:v>
                </c:pt>
                <c:pt idx="1584">
                  <c:v>Monday, 9 December 2019</c:v>
                </c:pt>
                <c:pt idx="1585">
                  <c:v>Tuesday, 10 December 2019</c:v>
                </c:pt>
                <c:pt idx="1586">
                  <c:v>Thursday, 12 December 2019</c:v>
                </c:pt>
                <c:pt idx="1587">
                  <c:v>Friday, 13 December 2019</c:v>
                </c:pt>
                <c:pt idx="1588">
                  <c:v>Saturday, 14 December 2019</c:v>
                </c:pt>
                <c:pt idx="1589">
                  <c:v>Monday, 16 December 2019</c:v>
                </c:pt>
                <c:pt idx="1590">
                  <c:v>Wednesday, 18 December 2019</c:v>
                </c:pt>
                <c:pt idx="1591">
                  <c:v>Sunday, 22 December 2019</c:v>
                </c:pt>
                <c:pt idx="1592">
                  <c:v>Wednesday, 29 January 2020</c:v>
                </c:pt>
                <c:pt idx="1593">
                  <c:v>Thursday, 30 January 2020</c:v>
                </c:pt>
                <c:pt idx="1594">
                  <c:v>Friday, 31 January 2020</c:v>
                </c:pt>
                <c:pt idx="1595">
                  <c:v>Saturday, 1 February 2020</c:v>
                </c:pt>
                <c:pt idx="1596">
                  <c:v>Sunday, 2 February 2020</c:v>
                </c:pt>
                <c:pt idx="1597">
                  <c:v>Monday, 3 February 2020</c:v>
                </c:pt>
                <c:pt idx="1598">
                  <c:v>Tuesday, 4 February 2020</c:v>
                </c:pt>
                <c:pt idx="1599">
                  <c:v>Thursday, 6 February 2020</c:v>
                </c:pt>
                <c:pt idx="1600">
                  <c:v>Friday, 7 February 2020</c:v>
                </c:pt>
                <c:pt idx="1601">
                  <c:v>Saturday, 8 February 2020</c:v>
                </c:pt>
                <c:pt idx="1602">
                  <c:v>Sunday, 9 February 2020</c:v>
                </c:pt>
                <c:pt idx="1603">
                  <c:v>Tuesday, 11 February 2020</c:v>
                </c:pt>
                <c:pt idx="1604">
                  <c:v>Thursday, 13 February 2020</c:v>
                </c:pt>
                <c:pt idx="1605">
                  <c:v>Sunday, 16 February 2020</c:v>
                </c:pt>
                <c:pt idx="1606">
                  <c:v>Monday, 17 February 2020</c:v>
                </c:pt>
                <c:pt idx="1607">
                  <c:v>Tuesday, 18 February 2020</c:v>
                </c:pt>
                <c:pt idx="1608">
                  <c:v>Wednesday, 19 February 2020</c:v>
                </c:pt>
                <c:pt idx="1609">
                  <c:v>Thursday, 20 February 2020</c:v>
                </c:pt>
                <c:pt idx="1610">
                  <c:v>Friday, 21 February 2020</c:v>
                </c:pt>
                <c:pt idx="1611">
                  <c:v>Saturday, 22 February 2020</c:v>
                </c:pt>
                <c:pt idx="1612">
                  <c:v>Sunday, 23 February 2020</c:v>
                </c:pt>
                <c:pt idx="1613">
                  <c:v>Monday, 24 February 2020</c:v>
                </c:pt>
                <c:pt idx="1614">
                  <c:v>Tuesday, 25 February 2020</c:v>
                </c:pt>
                <c:pt idx="1615">
                  <c:v>Wednesday, 26 February 2020</c:v>
                </c:pt>
                <c:pt idx="1616">
                  <c:v>Thursday, 27 February 2020</c:v>
                </c:pt>
                <c:pt idx="1617">
                  <c:v>Tuesday, 3 March 2020</c:v>
                </c:pt>
                <c:pt idx="1618">
                  <c:v>Friday, 6 March 2020</c:v>
                </c:pt>
                <c:pt idx="1619">
                  <c:v>Thursday, 5 March 2020</c:v>
                </c:pt>
                <c:pt idx="1620">
                  <c:v>Sunday, 8 March 2020</c:v>
                </c:pt>
                <c:pt idx="1621">
                  <c:v>Thursday, 12 March 2020</c:v>
                </c:pt>
                <c:pt idx="1622">
                  <c:v>Friday, 13 March 2020</c:v>
                </c:pt>
                <c:pt idx="1623">
                  <c:v>Saturday, 14 March 2020</c:v>
                </c:pt>
                <c:pt idx="1624">
                  <c:v>Sunday, 15 March 2020</c:v>
                </c:pt>
                <c:pt idx="1625">
                  <c:v>Monday, 16 March 2020</c:v>
                </c:pt>
                <c:pt idx="1626">
                  <c:v>Tuesday, 17 March 2020</c:v>
                </c:pt>
                <c:pt idx="1627">
                  <c:v>Wednesday, 18 March 2020</c:v>
                </c:pt>
                <c:pt idx="1628">
                  <c:v>Thursday, 19 March 2020</c:v>
                </c:pt>
                <c:pt idx="1629">
                  <c:v>Sunday, 22 March 2020</c:v>
                </c:pt>
                <c:pt idx="1630">
                  <c:v>Monday, 23 March 2020</c:v>
                </c:pt>
                <c:pt idx="1631">
                  <c:v>Thursday, 26 March 2020</c:v>
                </c:pt>
                <c:pt idx="1632">
                  <c:v>Monday, 30 March 2020</c:v>
                </c:pt>
                <c:pt idx="1633">
                  <c:v>Thursday, 2 April 2020</c:v>
                </c:pt>
                <c:pt idx="1634">
                  <c:v>Sunday, 5 April 2020</c:v>
                </c:pt>
                <c:pt idx="1635">
                  <c:v>Monday, 6 April 2020</c:v>
                </c:pt>
                <c:pt idx="1636">
                  <c:v>Tuesday, 7 April 2020</c:v>
                </c:pt>
                <c:pt idx="1637">
                  <c:v>Wednesday, 8 April 2020</c:v>
                </c:pt>
                <c:pt idx="1638">
                  <c:v>Friday, 10 April 2020</c:v>
                </c:pt>
                <c:pt idx="1639">
                  <c:v>Sunday, 12 April 2020</c:v>
                </c:pt>
                <c:pt idx="1640">
                  <c:v>Tuesday, 14 April 2020</c:v>
                </c:pt>
                <c:pt idx="1641">
                  <c:v>Friday, 17 April 2020</c:v>
                </c:pt>
                <c:pt idx="1642">
                  <c:v>Sunday, 19 April 2020</c:v>
                </c:pt>
                <c:pt idx="1643">
                  <c:v>Monday, 20 April 2020</c:v>
                </c:pt>
                <c:pt idx="1644">
                  <c:v>Tuesday, 21 April 2020</c:v>
                </c:pt>
                <c:pt idx="1645">
                  <c:v>Wednesday, 22 April 2020</c:v>
                </c:pt>
                <c:pt idx="1646">
                  <c:v>Thursday, 23 April 2020</c:v>
                </c:pt>
                <c:pt idx="1647">
                  <c:v>Saturday, 25 April 2020</c:v>
                </c:pt>
                <c:pt idx="1648">
                  <c:v>Sunday, 26 April 2020</c:v>
                </c:pt>
                <c:pt idx="1649">
                  <c:v>Monday, 27 April 2020</c:v>
                </c:pt>
                <c:pt idx="1650">
                  <c:v>Friday, 1 May 2020</c:v>
                </c:pt>
                <c:pt idx="1651">
                  <c:v>Sunday, 3 May 2020</c:v>
                </c:pt>
                <c:pt idx="1652">
                  <c:v>Tuesday, 5 May 2020</c:v>
                </c:pt>
                <c:pt idx="1653">
                  <c:v>Wednesday, 6 May 2020</c:v>
                </c:pt>
                <c:pt idx="1654">
                  <c:v>Thursday, 7 May 2020</c:v>
                </c:pt>
                <c:pt idx="1655">
                  <c:v>Sunday, 10 May 2020</c:v>
                </c:pt>
                <c:pt idx="1656">
                  <c:v>Thursday, 14 May 2020</c:v>
                </c:pt>
                <c:pt idx="1657">
                  <c:v>Sunday, 17 May 2020</c:v>
                </c:pt>
                <c:pt idx="1658">
                  <c:v>Monday, 18 May 2020</c:v>
                </c:pt>
                <c:pt idx="1659">
                  <c:v>Sunday, 24 May 2020</c:v>
                </c:pt>
                <c:pt idx="1660">
                  <c:v>Sunday, 31 May 2020</c:v>
                </c:pt>
                <c:pt idx="1661">
                  <c:v>Monday, 1 June 2020</c:v>
                </c:pt>
                <c:pt idx="1662">
                  <c:v>Wednesday, 3 June 2020</c:v>
                </c:pt>
                <c:pt idx="1663">
                  <c:v>Friday, 5 June 2020</c:v>
                </c:pt>
                <c:pt idx="1664">
                  <c:v>Saturday, 6 June 2020</c:v>
                </c:pt>
                <c:pt idx="1665">
                  <c:v>Monday, 8 June 2020</c:v>
                </c:pt>
                <c:pt idx="1666">
                  <c:v>Tuesday, 9 June 2020</c:v>
                </c:pt>
                <c:pt idx="1667">
                  <c:v>Wednesday, 10 June 2020</c:v>
                </c:pt>
                <c:pt idx="1668">
                  <c:v>Friday, 12 June 2020</c:v>
                </c:pt>
                <c:pt idx="1669">
                  <c:v>Saturday, 13 June 2020</c:v>
                </c:pt>
                <c:pt idx="1670">
                  <c:v>Monday, 15 June 2020</c:v>
                </c:pt>
                <c:pt idx="1671">
                  <c:v>Tuesday, 16 June 2020</c:v>
                </c:pt>
                <c:pt idx="1672">
                  <c:v>Wednesday, 17 June 2020</c:v>
                </c:pt>
                <c:pt idx="1673">
                  <c:v>Friday, 19 June 2020</c:v>
                </c:pt>
                <c:pt idx="1674">
                  <c:v>Sunday, 21 June 2020</c:v>
                </c:pt>
                <c:pt idx="1675">
                  <c:v>Thursday, 25 June 2020</c:v>
                </c:pt>
                <c:pt idx="1676">
                  <c:v>Saturday, 27 June 2020</c:v>
                </c:pt>
                <c:pt idx="1677">
                  <c:v>Sunday, 28 June 2020</c:v>
                </c:pt>
                <c:pt idx="1678">
                  <c:v>Monday, 29 June 2020</c:v>
                </c:pt>
                <c:pt idx="1679">
                  <c:v>Thursday, 2 July 2020</c:v>
                </c:pt>
                <c:pt idx="1680">
                  <c:v>Sunday, 5 July 2020</c:v>
                </c:pt>
                <c:pt idx="1681">
                  <c:v>Sunday, 12 July 2020</c:v>
                </c:pt>
                <c:pt idx="1682">
                  <c:v>Tuesday, 14 July 2020</c:v>
                </c:pt>
                <c:pt idx="1683">
                  <c:v>Sunday, 19 July 2020</c:v>
                </c:pt>
                <c:pt idx="1684">
                  <c:v>Thursday, 16 July 2020</c:v>
                </c:pt>
                <c:pt idx="1685">
                  <c:v>Wednesday, 22 July 2020</c:v>
                </c:pt>
                <c:pt idx="1686">
                  <c:v>Thursday, 23 July 2020</c:v>
                </c:pt>
                <c:pt idx="1687">
                  <c:v>Sunday, 26 July 2020</c:v>
                </c:pt>
                <c:pt idx="1688">
                  <c:v>Sunday, 2 August 2020</c:v>
                </c:pt>
                <c:pt idx="1689">
                  <c:v>Sunday, 9 August 2020</c:v>
                </c:pt>
                <c:pt idx="1690">
                  <c:v>Monday, 10 August 2020</c:v>
                </c:pt>
                <c:pt idx="1691">
                  <c:v>Tuesday, 11 August 2020</c:v>
                </c:pt>
                <c:pt idx="1692">
                  <c:v>Wednesday, 12 August 2020</c:v>
                </c:pt>
                <c:pt idx="1693">
                  <c:v>Sunday, 16 August 2020</c:v>
                </c:pt>
                <c:pt idx="1694">
                  <c:v>Monday, 17 August 2020</c:v>
                </c:pt>
                <c:pt idx="1695">
                  <c:v>Friday, 21 August 2020</c:v>
                </c:pt>
                <c:pt idx="1696">
                  <c:v>Sunday, 23 August 2020</c:v>
                </c:pt>
                <c:pt idx="1697">
                  <c:v>Wednesday, 26 August 2020</c:v>
                </c:pt>
                <c:pt idx="1698">
                  <c:v>Sunday, 30 August 2020</c:v>
                </c:pt>
                <c:pt idx="1699">
                  <c:v>Monday, 31 August 2020</c:v>
                </c:pt>
                <c:pt idx="1700">
                  <c:v>Thursday, 3 September 2020</c:v>
                </c:pt>
                <c:pt idx="1701">
                  <c:v>Friday, 4 September 2020</c:v>
                </c:pt>
                <c:pt idx="1702">
                  <c:v>Saturday, 5 September 2020</c:v>
                </c:pt>
                <c:pt idx="1703">
                  <c:v>Sunday, 6 September 2020</c:v>
                </c:pt>
                <c:pt idx="1704">
                  <c:v>Tuesday, 8 September 2020</c:v>
                </c:pt>
                <c:pt idx="1705">
                  <c:v>Saturday, 12 September 2020</c:v>
                </c:pt>
                <c:pt idx="1706">
                  <c:v>Sunday, 13 September 2020</c:v>
                </c:pt>
                <c:pt idx="1707">
                  <c:v>Monday, 14 September 2020</c:v>
                </c:pt>
                <c:pt idx="1708">
                  <c:v>Sunday, 20 September 2020</c:v>
                </c:pt>
                <c:pt idx="1709">
                  <c:v>Sunday, 27 September 2020</c:v>
                </c:pt>
                <c:pt idx="1710">
                  <c:v>Monday, 28 September 2020</c:v>
                </c:pt>
                <c:pt idx="1711">
                  <c:v>Wednesday, 30 September 2020</c:v>
                </c:pt>
                <c:pt idx="1712">
                  <c:v>Thursday, 1 October 2020</c:v>
                </c:pt>
                <c:pt idx="1713">
                  <c:v>Friday, 2 October 2020</c:v>
                </c:pt>
                <c:pt idx="1714">
                  <c:v>Sunday, 4 October 2020</c:v>
                </c:pt>
                <c:pt idx="1715">
                  <c:v>Monday, 5 October 2020</c:v>
                </c:pt>
                <c:pt idx="1716">
                  <c:v>Sunday, 11 October 2020</c:v>
                </c:pt>
                <c:pt idx="1717">
                  <c:v>Tuesday, 13 October 2020</c:v>
                </c:pt>
                <c:pt idx="1718">
                  <c:v>Wednesday, 14 October 2020</c:v>
                </c:pt>
                <c:pt idx="1719">
                  <c:v>Thursday, 15 October 2020</c:v>
                </c:pt>
                <c:pt idx="1720">
                  <c:v>Sunday, 18 October 2020</c:v>
                </c:pt>
                <c:pt idx="1721">
                  <c:v>Thursday, 22 October 2020</c:v>
                </c:pt>
                <c:pt idx="1722">
                  <c:v>Saturday, 24 October 2020</c:v>
                </c:pt>
                <c:pt idx="1723">
                  <c:v>Tuesday, 27 October 2020</c:v>
                </c:pt>
                <c:pt idx="1724">
                  <c:v>Thursday, 29 October 2020</c:v>
                </c:pt>
                <c:pt idx="1725">
                  <c:v>Friday, 30 October 2020</c:v>
                </c:pt>
                <c:pt idx="1726">
                  <c:v>Saturday, 31 October 2020</c:v>
                </c:pt>
                <c:pt idx="1727">
                  <c:v>Sunday, 1 November 2020</c:v>
                </c:pt>
                <c:pt idx="1728">
                  <c:v>Wednesday, 4 November 2020</c:v>
                </c:pt>
                <c:pt idx="1729">
                  <c:v>Sunday, 8 November 2020</c:v>
                </c:pt>
                <c:pt idx="1730">
                  <c:v>Monday, 9 November 2020</c:v>
                </c:pt>
                <c:pt idx="1731">
                  <c:v>Wednesday, 11 November 2020</c:v>
                </c:pt>
                <c:pt idx="1732">
                  <c:v>Sunday, 15 November 2020</c:v>
                </c:pt>
                <c:pt idx="1733">
                  <c:v>Monday, 16 November 2020</c:v>
                </c:pt>
                <c:pt idx="1734">
                  <c:v>Tuesday, 17 November 2020</c:v>
                </c:pt>
                <c:pt idx="1735">
                  <c:v>Sunday, 22 November 2020</c:v>
                </c:pt>
                <c:pt idx="1736">
                  <c:v>Sunday, 29 November 2020</c:v>
                </c:pt>
                <c:pt idx="1737">
                  <c:v>Monday, 30 November 2020</c:v>
                </c:pt>
                <c:pt idx="1738">
                  <c:v>Tuesday, 1 December 2020</c:v>
                </c:pt>
                <c:pt idx="1739">
                  <c:v>Wednesday, 2 December 2020</c:v>
                </c:pt>
                <c:pt idx="1740">
                  <c:v>Thursday, 3 December 2020</c:v>
                </c:pt>
                <c:pt idx="1741">
                  <c:v>Saturday, 5 December 2020</c:v>
                </c:pt>
                <c:pt idx="1742">
                  <c:v>Sunday, 6 December 2020</c:v>
                </c:pt>
                <c:pt idx="1743">
                  <c:v>Thursday, 10 December 2020</c:v>
                </c:pt>
                <c:pt idx="1744">
                  <c:v>Sunday, 13 December 2020</c:v>
                </c:pt>
                <c:pt idx="1745">
                  <c:v>Monday, 14 December 2020</c:v>
                </c:pt>
                <c:pt idx="1746">
                  <c:v>Tuesday, 15 December 2020</c:v>
                </c:pt>
                <c:pt idx="1747">
                  <c:v>Saturday, 19 December 2020</c:v>
                </c:pt>
                <c:pt idx="1748">
                  <c:v>Sunday, 20 December 2020</c:v>
                </c:pt>
                <c:pt idx="1749">
                  <c:v>Monday, 21 December 2020</c:v>
                </c:pt>
                <c:pt idx="1750">
                  <c:v>Tuesday, 22 December 2020</c:v>
                </c:pt>
                <c:pt idx="1751">
                  <c:v>Wednesday, 23 December 2020</c:v>
                </c:pt>
                <c:pt idx="1752">
                  <c:v>Thursday, 24 December 2020</c:v>
                </c:pt>
                <c:pt idx="1753">
                  <c:v>Friday, 25 December 2020</c:v>
                </c:pt>
                <c:pt idx="1754">
                  <c:v>Saturday, 26 December 2020</c:v>
                </c:pt>
                <c:pt idx="1755">
                  <c:v>Sunday, 27 December 2020</c:v>
                </c:pt>
                <c:pt idx="1756">
                  <c:v>Tuesday, 29 December 2020</c:v>
                </c:pt>
                <c:pt idx="1757">
                  <c:v>Wednesday, 30 December 2020</c:v>
                </c:pt>
                <c:pt idx="1758">
                  <c:v>Thursday, 31 December 2020</c:v>
                </c:pt>
                <c:pt idx="1759">
                  <c:v>Friday, 1 January 2021</c:v>
                </c:pt>
                <c:pt idx="1760">
                  <c:v>Sunday, 3 January 2021</c:v>
                </c:pt>
                <c:pt idx="1761">
                  <c:v>Monday, 4 January 2021</c:v>
                </c:pt>
                <c:pt idx="1762">
                  <c:v>Tuesday, 5 January 2021</c:v>
                </c:pt>
                <c:pt idx="1763">
                  <c:v>Tuesday, 12 January 2021</c:v>
                </c:pt>
                <c:pt idx="1764">
                  <c:v>Sunday, 17 January 2021</c:v>
                </c:pt>
                <c:pt idx="1765">
                  <c:v>Wednesday, 20 January 2021</c:v>
                </c:pt>
                <c:pt idx="1766">
                  <c:v>Sunday, 24 January 2021</c:v>
                </c:pt>
                <c:pt idx="1767">
                  <c:v>Tuesday, 26 January 2021</c:v>
                </c:pt>
                <c:pt idx="1768">
                  <c:v>Saturday, 30 January 2021</c:v>
                </c:pt>
                <c:pt idx="1769">
                  <c:v>Sunday, 31 January 2021</c:v>
                </c:pt>
                <c:pt idx="1770">
                  <c:v>Tuesday, 2 February 2021</c:v>
                </c:pt>
                <c:pt idx="1771">
                  <c:v>Wednesday, 3 February 2021</c:v>
                </c:pt>
                <c:pt idx="1772">
                  <c:v>Thursday, 4 February 2021</c:v>
                </c:pt>
                <c:pt idx="1773">
                  <c:v>Friday, 5 February 2021</c:v>
                </c:pt>
                <c:pt idx="1774">
                  <c:v>Sunday, 7 February 2021</c:v>
                </c:pt>
                <c:pt idx="1775">
                  <c:v>Thursday, 11 February 2021</c:v>
                </c:pt>
                <c:pt idx="1776">
                  <c:v>Saturday, 13 February 2021</c:v>
                </c:pt>
                <c:pt idx="1777">
                  <c:v>Sunday, 14 February 2021</c:v>
                </c:pt>
                <c:pt idx="1778">
                  <c:v>Monday, 15 February 2021</c:v>
                </c:pt>
                <c:pt idx="1779">
                  <c:v>Thursday, 18 February 2021</c:v>
                </c:pt>
                <c:pt idx="1780">
                  <c:v>Sunday, 21 February 2021</c:v>
                </c:pt>
                <c:pt idx="1781">
                  <c:v>Wednesday, 24 February 2021</c:v>
                </c:pt>
                <c:pt idx="1782">
                  <c:v>Sunday, 28 February 2021</c:v>
                </c:pt>
                <c:pt idx="1783">
                  <c:v>Sunday, 7 March 2021</c:v>
                </c:pt>
                <c:pt idx="1784">
                  <c:v>Tuesday, 9 March 2021</c:v>
                </c:pt>
                <c:pt idx="1785">
                  <c:v>Wednesday, 10 March 2021</c:v>
                </c:pt>
                <c:pt idx="1786">
                  <c:v>Sunday, 14 March 2021</c:v>
                </c:pt>
                <c:pt idx="1787">
                  <c:v>Monday, 15 March 2021</c:v>
                </c:pt>
                <c:pt idx="1788">
                  <c:v>Tuesday, 16 March 2021</c:v>
                </c:pt>
                <c:pt idx="1789">
                  <c:v>Tuesday, 30 March 2021</c:v>
                </c:pt>
                <c:pt idx="1790">
                  <c:v>Thursday, 1 April 2021</c:v>
                </c:pt>
                <c:pt idx="1791">
                  <c:v>Wednesday, 14 April 2021</c:v>
                </c:pt>
                <c:pt idx="1792">
                  <c:v>Friday, 16 April 2021</c:v>
                </c:pt>
                <c:pt idx="1793">
                  <c:v>Sunday, 18 April 2021</c:v>
                </c:pt>
                <c:pt idx="1794">
                  <c:v>Monday, 19 April 2021</c:v>
                </c:pt>
                <c:pt idx="1795">
                  <c:v>Friday, 23 April 2021</c:v>
                </c:pt>
                <c:pt idx="1796">
                  <c:v>Saturday, 24 April 2021</c:v>
                </c:pt>
                <c:pt idx="1797">
                  <c:v>Sunday, 25 April 2021</c:v>
                </c:pt>
                <c:pt idx="1798">
                  <c:v>Tuesday, 27 April 2021</c:v>
                </c:pt>
                <c:pt idx="1799">
                  <c:v>Friday, 30 April 2021</c:v>
                </c:pt>
                <c:pt idx="1800">
                  <c:v>Sunday, 2 May 2021</c:v>
                </c:pt>
                <c:pt idx="1801">
                  <c:v>Sunday, 9 May 2021</c:v>
                </c:pt>
                <c:pt idx="1802">
                  <c:v>Sunday, 16 May 2021</c:v>
                </c:pt>
                <c:pt idx="1803">
                  <c:v>Sunday, 23 May 2021</c:v>
                </c:pt>
                <c:pt idx="1804">
                  <c:v>Sunday, 30 May 2021</c:v>
                </c:pt>
                <c:pt idx="1805">
                  <c:v>Monday, 31 May 2021</c:v>
                </c:pt>
                <c:pt idx="1806">
                  <c:v>Sunday, 6 June 2021</c:v>
                </c:pt>
                <c:pt idx="1807">
                  <c:v>Monday, 7 June 2021</c:v>
                </c:pt>
                <c:pt idx="1808">
                  <c:v>Friday, 11 June 2021</c:v>
                </c:pt>
                <c:pt idx="1809">
                  <c:v>Sunday, 13 June 2021</c:v>
                </c:pt>
                <c:pt idx="1810">
                  <c:v>Monday, 14 June 2021</c:v>
                </c:pt>
                <c:pt idx="1811">
                  <c:v>Sunday, 20 June 2021</c:v>
                </c:pt>
                <c:pt idx="1812">
                  <c:v>Sunday, 27 June 2021</c:v>
                </c:pt>
                <c:pt idx="1813">
                  <c:v>Monday, 28 June 2021</c:v>
                </c:pt>
                <c:pt idx="1814">
                  <c:v>Sunday, 4 July 2021</c:v>
                </c:pt>
                <c:pt idx="1815">
                  <c:v>Tuesday, 6 July 2021</c:v>
                </c:pt>
                <c:pt idx="1816">
                  <c:v>Sunday, 11 July 2021</c:v>
                </c:pt>
                <c:pt idx="1817">
                  <c:v>Thursday, 15 July 2021</c:v>
                </c:pt>
                <c:pt idx="1818">
                  <c:v>Sunday, 18 July 2021</c:v>
                </c:pt>
              </c:strCache>
            </c:strRef>
          </c:cat>
          <c:val>
            <c:numRef>
              <c:f>ExpensesGraph!$AM$11:$AM$1830</c:f>
              <c:numCache>
                <c:formatCode>General</c:formatCode>
                <c:ptCount val="1819"/>
                <c:pt idx="0">
                  <c:v>4.76</c:v>
                </c:pt>
                <c:pt idx="1">
                  <c:v>29</c:v>
                </c:pt>
                <c:pt idx="2">
                  <c:v>114.75000000000001</c:v>
                </c:pt>
                <c:pt idx="3">
                  <c:v>108.55</c:v>
                </c:pt>
                <c:pt idx="4">
                  <c:v>8.57</c:v>
                </c:pt>
                <c:pt idx="5">
                  <c:v>22.39</c:v>
                </c:pt>
                <c:pt idx="6">
                  <c:v>1592.98</c:v>
                </c:pt>
                <c:pt idx="7">
                  <c:v>10.029999999999999</c:v>
                </c:pt>
                <c:pt idx="8">
                  <c:v>51.29</c:v>
                </c:pt>
                <c:pt idx="9">
                  <c:v>22.76</c:v>
                </c:pt>
                <c:pt idx="10">
                  <c:v>22.28</c:v>
                </c:pt>
                <c:pt idx="11">
                  <c:v>57.45</c:v>
                </c:pt>
                <c:pt idx="12">
                  <c:v>98.65</c:v>
                </c:pt>
                <c:pt idx="13">
                  <c:v>14.9</c:v>
                </c:pt>
                <c:pt idx="14">
                  <c:v>39.200000000000003</c:v>
                </c:pt>
                <c:pt idx="15">
                  <c:v>34.090000000000003</c:v>
                </c:pt>
                <c:pt idx="16">
                  <c:v>2.83</c:v>
                </c:pt>
                <c:pt idx="17">
                  <c:v>18.98</c:v>
                </c:pt>
                <c:pt idx="18">
                  <c:v>25.27</c:v>
                </c:pt>
                <c:pt idx="19">
                  <c:v>37.61</c:v>
                </c:pt>
                <c:pt idx="20">
                  <c:v>28.619999999999997</c:v>
                </c:pt>
                <c:pt idx="21">
                  <c:v>7.5</c:v>
                </c:pt>
                <c:pt idx="22">
                  <c:v>9.9</c:v>
                </c:pt>
                <c:pt idx="23">
                  <c:v>9.9</c:v>
                </c:pt>
                <c:pt idx="24">
                  <c:v>15</c:v>
                </c:pt>
                <c:pt idx="25">
                  <c:v>13</c:v>
                </c:pt>
                <c:pt idx="26">
                  <c:v>19.149999999999999</c:v>
                </c:pt>
                <c:pt idx="27">
                  <c:v>20.99</c:v>
                </c:pt>
                <c:pt idx="28">
                  <c:v>9.9</c:v>
                </c:pt>
                <c:pt idx="29">
                  <c:v>6.95</c:v>
                </c:pt>
                <c:pt idx="30">
                  <c:v>2</c:v>
                </c:pt>
                <c:pt idx="31">
                  <c:v>17.5</c:v>
                </c:pt>
                <c:pt idx="32">
                  <c:v>14.12</c:v>
                </c:pt>
                <c:pt idx="33">
                  <c:v>113.94999999999999</c:v>
                </c:pt>
                <c:pt idx="34">
                  <c:v>74.949999999999989</c:v>
                </c:pt>
                <c:pt idx="35">
                  <c:v>1614.95</c:v>
                </c:pt>
                <c:pt idx="36">
                  <c:v>21.53</c:v>
                </c:pt>
                <c:pt idx="37">
                  <c:v>10.39</c:v>
                </c:pt>
                <c:pt idx="38">
                  <c:v>20.04</c:v>
                </c:pt>
                <c:pt idx="39">
                  <c:v>150.46</c:v>
                </c:pt>
                <c:pt idx="40">
                  <c:v>52.69</c:v>
                </c:pt>
                <c:pt idx="41">
                  <c:v>60.64</c:v>
                </c:pt>
                <c:pt idx="42">
                  <c:v>113.37</c:v>
                </c:pt>
                <c:pt idx="43">
                  <c:v>96.91</c:v>
                </c:pt>
                <c:pt idx="44">
                  <c:v>24.189999999999998</c:v>
                </c:pt>
                <c:pt idx="45">
                  <c:v>14.41</c:v>
                </c:pt>
                <c:pt idx="46">
                  <c:v>11.1</c:v>
                </c:pt>
                <c:pt idx="47">
                  <c:v>22</c:v>
                </c:pt>
                <c:pt idx="48">
                  <c:v>29.6</c:v>
                </c:pt>
                <c:pt idx="49">
                  <c:v>18.54</c:v>
                </c:pt>
                <c:pt idx="50">
                  <c:v>7.38</c:v>
                </c:pt>
                <c:pt idx="51">
                  <c:v>9.09</c:v>
                </c:pt>
                <c:pt idx="52">
                  <c:v>18.759999999999998</c:v>
                </c:pt>
                <c:pt idx="53">
                  <c:v>32.72</c:v>
                </c:pt>
                <c:pt idx="54">
                  <c:v>29</c:v>
                </c:pt>
                <c:pt idx="55">
                  <c:v>16.5</c:v>
                </c:pt>
                <c:pt idx="56">
                  <c:v>19.79</c:v>
                </c:pt>
                <c:pt idx="57">
                  <c:v>3.57</c:v>
                </c:pt>
                <c:pt idx="58">
                  <c:v>11.69</c:v>
                </c:pt>
                <c:pt idx="59">
                  <c:v>15651</c:v>
                </c:pt>
                <c:pt idx="60">
                  <c:v>30.7</c:v>
                </c:pt>
                <c:pt idx="61">
                  <c:v>1538</c:v>
                </c:pt>
                <c:pt idx="62">
                  <c:v>84.29</c:v>
                </c:pt>
                <c:pt idx="63">
                  <c:v>8.91</c:v>
                </c:pt>
                <c:pt idx="64">
                  <c:v>31.4</c:v>
                </c:pt>
                <c:pt idx="65">
                  <c:v>45.67</c:v>
                </c:pt>
                <c:pt idx="66">
                  <c:v>120.68</c:v>
                </c:pt>
                <c:pt idx="67">
                  <c:v>157.51</c:v>
                </c:pt>
                <c:pt idx="68">
                  <c:v>19.920000000000002</c:v>
                </c:pt>
                <c:pt idx="69">
                  <c:v>6069.5</c:v>
                </c:pt>
                <c:pt idx="70">
                  <c:v>7.33</c:v>
                </c:pt>
                <c:pt idx="71">
                  <c:v>24</c:v>
                </c:pt>
                <c:pt idx="72">
                  <c:v>25</c:v>
                </c:pt>
                <c:pt idx="73">
                  <c:v>6.19</c:v>
                </c:pt>
                <c:pt idx="74">
                  <c:v>16.490000000000002</c:v>
                </c:pt>
                <c:pt idx="75">
                  <c:v>8.3000000000000007</c:v>
                </c:pt>
                <c:pt idx="76">
                  <c:v>9.48</c:v>
                </c:pt>
                <c:pt idx="77">
                  <c:v>21.5</c:v>
                </c:pt>
                <c:pt idx="78">
                  <c:v>38.200000000000003</c:v>
                </c:pt>
                <c:pt idx="79">
                  <c:v>1.75</c:v>
                </c:pt>
                <c:pt idx="80">
                  <c:v>9.48</c:v>
                </c:pt>
                <c:pt idx="81">
                  <c:v>27.509999999999998</c:v>
                </c:pt>
                <c:pt idx="82">
                  <c:v>17.420000000000002</c:v>
                </c:pt>
                <c:pt idx="83">
                  <c:v>19</c:v>
                </c:pt>
                <c:pt idx="84">
                  <c:v>12</c:v>
                </c:pt>
                <c:pt idx="85">
                  <c:v>214.96</c:v>
                </c:pt>
                <c:pt idx="86">
                  <c:v>23.119999999999997</c:v>
                </c:pt>
                <c:pt idx="87">
                  <c:v>24.54</c:v>
                </c:pt>
                <c:pt idx="88">
                  <c:v>1538</c:v>
                </c:pt>
                <c:pt idx="89">
                  <c:v>18.329999999999998</c:v>
                </c:pt>
                <c:pt idx="90">
                  <c:v>59.51</c:v>
                </c:pt>
                <c:pt idx="91">
                  <c:v>26.5</c:v>
                </c:pt>
                <c:pt idx="92">
                  <c:v>19.09</c:v>
                </c:pt>
                <c:pt idx="93">
                  <c:v>15.95</c:v>
                </c:pt>
                <c:pt idx="94">
                  <c:v>147.03</c:v>
                </c:pt>
                <c:pt idx="95">
                  <c:v>10.42</c:v>
                </c:pt>
                <c:pt idx="96">
                  <c:v>75.45</c:v>
                </c:pt>
                <c:pt idx="97">
                  <c:v>47.7</c:v>
                </c:pt>
                <c:pt idx="98">
                  <c:v>85.39</c:v>
                </c:pt>
                <c:pt idx="99">
                  <c:v>19.48</c:v>
                </c:pt>
                <c:pt idx="100">
                  <c:v>20.92</c:v>
                </c:pt>
                <c:pt idx="101">
                  <c:v>18.84</c:v>
                </c:pt>
                <c:pt idx="102">
                  <c:v>40</c:v>
                </c:pt>
                <c:pt idx="103">
                  <c:v>10.51</c:v>
                </c:pt>
                <c:pt idx="104">
                  <c:v>19</c:v>
                </c:pt>
                <c:pt idx="105">
                  <c:v>14.379999999999999</c:v>
                </c:pt>
                <c:pt idx="106">
                  <c:v>24.23</c:v>
                </c:pt>
                <c:pt idx="107">
                  <c:v>24.73</c:v>
                </c:pt>
                <c:pt idx="108">
                  <c:v>0.69</c:v>
                </c:pt>
                <c:pt idx="109">
                  <c:v>11.129999999999999</c:v>
                </c:pt>
                <c:pt idx="110">
                  <c:v>13.6</c:v>
                </c:pt>
                <c:pt idx="111">
                  <c:v>9.6</c:v>
                </c:pt>
                <c:pt idx="112">
                  <c:v>7.9300000000000006</c:v>
                </c:pt>
                <c:pt idx="113">
                  <c:v>20.23</c:v>
                </c:pt>
                <c:pt idx="114">
                  <c:v>9.24</c:v>
                </c:pt>
                <c:pt idx="115">
                  <c:v>1544.4</c:v>
                </c:pt>
                <c:pt idx="116">
                  <c:v>97.88</c:v>
                </c:pt>
                <c:pt idx="117">
                  <c:v>5.8</c:v>
                </c:pt>
                <c:pt idx="118">
                  <c:v>84.3</c:v>
                </c:pt>
                <c:pt idx="119">
                  <c:v>21.86</c:v>
                </c:pt>
                <c:pt idx="120">
                  <c:v>194.64</c:v>
                </c:pt>
                <c:pt idx="121">
                  <c:v>29.35</c:v>
                </c:pt>
                <c:pt idx="122">
                  <c:v>10.61</c:v>
                </c:pt>
                <c:pt idx="123">
                  <c:v>61.67</c:v>
                </c:pt>
                <c:pt idx="124">
                  <c:v>11.52</c:v>
                </c:pt>
                <c:pt idx="125">
                  <c:v>1.7</c:v>
                </c:pt>
                <c:pt idx="126">
                  <c:v>72.98</c:v>
                </c:pt>
                <c:pt idx="127">
                  <c:v>21</c:v>
                </c:pt>
                <c:pt idx="128">
                  <c:v>47.510000000000005</c:v>
                </c:pt>
                <c:pt idx="129">
                  <c:v>10.94</c:v>
                </c:pt>
                <c:pt idx="130">
                  <c:v>23.39</c:v>
                </c:pt>
                <c:pt idx="131">
                  <c:v>1544.11</c:v>
                </c:pt>
                <c:pt idx="132">
                  <c:v>17.79</c:v>
                </c:pt>
                <c:pt idx="133">
                  <c:v>17.63</c:v>
                </c:pt>
                <c:pt idx="134">
                  <c:v>41.2</c:v>
                </c:pt>
                <c:pt idx="135">
                  <c:v>12.3</c:v>
                </c:pt>
                <c:pt idx="136">
                  <c:v>21.3</c:v>
                </c:pt>
                <c:pt idx="137">
                  <c:v>11.9</c:v>
                </c:pt>
                <c:pt idx="138">
                  <c:v>24.01</c:v>
                </c:pt>
                <c:pt idx="139">
                  <c:v>9.3000000000000007</c:v>
                </c:pt>
                <c:pt idx="140">
                  <c:v>34.6</c:v>
                </c:pt>
                <c:pt idx="141">
                  <c:v>25.89</c:v>
                </c:pt>
                <c:pt idx="142">
                  <c:v>12.39</c:v>
                </c:pt>
                <c:pt idx="143">
                  <c:v>10</c:v>
                </c:pt>
                <c:pt idx="144">
                  <c:v>1576.15</c:v>
                </c:pt>
                <c:pt idx="145">
                  <c:v>65.27000000000001</c:v>
                </c:pt>
                <c:pt idx="146">
                  <c:v>81.38</c:v>
                </c:pt>
                <c:pt idx="147">
                  <c:v>9.6999999999999993</c:v>
                </c:pt>
                <c:pt idx="148">
                  <c:v>8.91</c:v>
                </c:pt>
                <c:pt idx="149">
                  <c:v>178.54999999999998</c:v>
                </c:pt>
                <c:pt idx="150">
                  <c:v>26.72</c:v>
                </c:pt>
                <c:pt idx="151">
                  <c:v>63.8</c:v>
                </c:pt>
                <c:pt idx="152">
                  <c:v>17.8</c:v>
                </c:pt>
                <c:pt idx="153">
                  <c:v>30.16</c:v>
                </c:pt>
                <c:pt idx="154">
                  <c:v>16</c:v>
                </c:pt>
                <c:pt idx="155">
                  <c:v>3157.53</c:v>
                </c:pt>
                <c:pt idx="156">
                  <c:v>1.07</c:v>
                </c:pt>
                <c:pt idx="157">
                  <c:v>54.95</c:v>
                </c:pt>
                <c:pt idx="158">
                  <c:v>18.3</c:v>
                </c:pt>
                <c:pt idx="159">
                  <c:v>172.85</c:v>
                </c:pt>
                <c:pt idx="160">
                  <c:v>17.899999999999999</c:v>
                </c:pt>
                <c:pt idx="161">
                  <c:v>1019.9</c:v>
                </c:pt>
                <c:pt idx="162">
                  <c:v>23.16</c:v>
                </c:pt>
                <c:pt idx="163">
                  <c:v>24.8</c:v>
                </c:pt>
                <c:pt idx="164">
                  <c:v>20.28</c:v>
                </c:pt>
                <c:pt idx="165">
                  <c:v>60.900000000000006</c:v>
                </c:pt>
                <c:pt idx="166">
                  <c:v>44.41</c:v>
                </c:pt>
                <c:pt idx="167">
                  <c:v>183.59</c:v>
                </c:pt>
                <c:pt idx="168">
                  <c:v>30.72</c:v>
                </c:pt>
                <c:pt idx="169">
                  <c:v>25.34</c:v>
                </c:pt>
                <c:pt idx="170">
                  <c:v>15.42</c:v>
                </c:pt>
                <c:pt idx="171">
                  <c:v>731.73</c:v>
                </c:pt>
                <c:pt idx="172">
                  <c:v>65.5</c:v>
                </c:pt>
                <c:pt idx="173">
                  <c:v>48.43</c:v>
                </c:pt>
                <c:pt idx="174">
                  <c:v>23.4</c:v>
                </c:pt>
                <c:pt idx="175">
                  <c:v>751.24</c:v>
                </c:pt>
                <c:pt idx="176">
                  <c:v>63.93</c:v>
                </c:pt>
                <c:pt idx="177">
                  <c:v>5</c:v>
                </c:pt>
                <c:pt idx="178">
                  <c:v>186.85</c:v>
                </c:pt>
                <c:pt idx="179">
                  <c:v>27.79</c:v>
                </c:pt>
                <c:pt idx="180">
                  <c:v>17.490000000000002</c:v>
                </c:pt>
                <c:pt idx="181">
                  <c:v>18.7</c:v>
                </c:pt>
                <c:pt idx="182">
                  <c:v>13.5</c:v>
                </c:pt>
                <c:pt idx="183">
                  <c:v>12.73</c:v>
                </c:pt>
                <c:pt idx="184">
                  <c:v>21.5</c:v>
                </c:pt>
                <c:pt idx="185">
                  <c:v>36.5</c:v>
                </c:pt>
                <c:pt idx="186">
                  <c:v>19.5</c:v>
                </c:pt>
                <c:pt idx="187">
                  <c:v>30</c:v>
                </c:pt>
                <c:pt idx="188">
                  <c:v>24</c:v>
                </c:pt>
                <c:pt idx="189">
                  <c:v>1527</c:v>
                </c:pt>
                <c:pt idx="190">
                  <c:v>32</c:v>
                </c:pt>
                <c:pt idx="191">
                  <c:v>133.12</c:v>
                </c:pt>
                <c:pt idx="192">
                  <c:v>11.89</c:v>
                </c:pt>
                <c:pt idx="193">
                  <c:v>60</c:v>
                </c:pt>
                <c:pt idx="194">
                  <c:v>13</c:v>
                </c:pt>
                <c:pt idx="195">
                  <c:v>85.88000000000001</c:v>
                </c:pt>
                <c:pt idx="196">
                  <c:v>93</c:v>
                </c:pt>
                <c:pt idx="197">
                  <c:v>31</c:v>
                </c:pt>
                <c:pt idx="198">
                  <c:v>54.57</c:v>
                </c:pt>
                <c:pt idx="199">
                  <c:v>4.5999999999999996</c:v>
                </c:pt>
                <c:pt idx="200">
                  <c:v>20.5</c:v>
                </c:pt>
                <c:pt idx="201">
                  <c:v>108.12</c:v>
                </c:pt>
                <c:pt idx="202">
                  <c:v>27.5</c:v>
                </c:pt>
                <c:pt idx="203">
                  <c:v>3647.7</c:v>
                </c:pt>
                <c:pt idx="204">
                  <c:v>5.0999999999999996</c:v>
                </c:pt>
                <c:pt idx="205">
                  <c:v>55.45</c:v>
                </c:pt>
                <c:pt idx="206">
                  <c:v>23.45</c:v>
                </c:pt>
                <c:pt idx="207">
                  <c:v>137</c:v>
                </c:pt>
                <c:pt idx="208">
                  <c:v>42.78</c:v>
                </c:pt>
                <c:pt idx="209">
                  <c:v>6.77</c:v>
                </c:pt>
                <c:pt idx="210">
                  <c:v>11</c:v>
                </c:pt>
                <c:pt idx="211">
                  <c:v>17.25</c:v>
                </c:pt>
                <c:pt idx="212">
                  <c:v>1511.7</c:v>
                </c:pt>
                <c:pt idx="213">
                  <c:v>51.699999999999996</c:v>
                </c:pt>
                <c:pt idx="214">
                  <c:v>75</c:v>
                </c:pt>
                <c:pt idx="215">
                  <c:v>77</c:v>
                </c:pt>
                <c:pt idx="216">
                  <c:v>10.73</c:v>
                </c:pt>
                <c:pt idx="217">
                  <c:v>14.76</c:v>
                </c:pt>
                <c:pt idx="218">
                  <c:v>23.86</c:v>
                </c:pt>
                <c:pt idx="219">
                  <c:v>178.99</c:v>
                </c:pt>
                <c:pt idx="220">
                  <c:v>130.29000000000002</c:v>
                </c:pt>
                <c:pt idx="221">
                  <c:v>20</c:v>
                </c:pt>
                <c:pt idx="222">
                  <c:v>13</c:v>
                </c:pt>
                <c:pt idx="223">
                  <c:v>50</c:v>
                </c:pt>
                <c:pt idx="224">
                  <c:v>20</c:v>
                </c:pt>
                <c:pt idx="225">
                  <c:v>22.98</c:v>
                </c:pt>
                <c:pt idx="226">
                  <c:v>176</c:v>
                </c:pt>
                <c:pt idx="227">
                  <c:v>7</c:v>
                </c:pt>
                <c:pt idx="228">
                  <c:v>92.8</c:v>
                </c:pt>
                <c:pt idx="229">
                  <c:v>48.569999999999993</c:v>
                </c:pt>
                <c:pt idx="230">
                  <c:v>46.2</c:v>
                </c:pt>
                <c:pt idx="231">
                  <c:v>20</c:v>
                </c:pt>
                <c:pt idx="232">
                  <c:v>3.2</c:v>
                </c:pt>
                <c:pt idx="233">
                  <c:v>5</c:v>
                </c:pt>
                <c:pt idx="234">
                  <c:v>19</c:v>
                </c:pt>
                <c:pt idx="235">
                  <c:v>52</c:v>
                </c:pt>
                <c:pt idx="236">
                  <c:v>10</c:v>
                </c:pt>
                <c:pt idx="237">
                  <c:v>1477</c:v>
                </c:pt>
                <c:pt idx="238">
                  <c:v>11.65</c:v>
                </c:pt>
                <c:pt idx="239">
                  <c:v>61</c:v>
                </c:pt>
                <c:pt idx="240">
                  <c:v>246.24</c:v>
                </c:pt>
                <c:pt idx="241">
                  <c:v>22</c:v>
                </c:pt>
                <c:pt idx="242">
                  <c:v>23</c:v>
                </c:pt>
                <c:pt idx="243">
                  <c:v>10</c:v>
                </c:pt>
                <c:pt idx="244">
                  <c:v>89.710000000000008</c:v>
                </c:pt>
                <c:pt idx="245">
                  <c:v>14</c:v>
                </c:pt>
                <c:pt idx="246">
                  <c:v>17.559999999999999</c:v>
                </c:pt>
                <c:pt idx="247">
                  <c:v>16.649999999999999</c:v>
                </c:pt>
                <c:pt idx="248">
                  <c:v>2</c:v>
                </c:pt>
                <c:pt idx="249">
                  <c:v>52.1</c:v>
                </c:pt>
                <c:pt idx="250">
                  <c:v>87.03</c:v>
                </c:pt>
                <c:pt idx="251">
                  <c:v>13.6</c:v>
                </c:pt>
                <c:pt idx="252">
                  <c:v>1030</c:v>
                </c:pt>
                <c:pt idx="253">
                  <c:v>11</c:v>
                </c:pt>
                <c:pt idx="254">
                  <c:v>61.07</c:v>
                </c:pt>
                <c:pt idx="255">
                  <c:v>11.5</c:v>
                </c:pt>
                <c:pt idx="256">
                  <c:v>49.8</c:v>
                </c:pt>
                <c:pt idx="257">
                  <c:v>60</c:v>
                </c:pt>
                <c:pt idx="258">
                  <c:v>28.68</c:v>
                </c:pt>
                <c:pt idx="259">
                  <c:v>24.7</c:v>
                </c:pt>
                <c:pt idx="260">
                  <c:v>295.30999999999995</c:v>
                </c:pt>
                <c:pt idx="261">
                  <c:v>18</c:v>
                </c:pt>
                <c:pt idx="262">
                  <c:v>29.6</c:v>
                </c:pt>
                <c:pt idx="263">
                  <c:v>160</c:v>
                </c:pt>
                <c:pt idx="264">
                  <c:v>1497.6</c:v>
                </c:pt>
                <c:pt idx="265">
                  <c:v>19.68</c:v>
                </c:pt>
                <c:pt idx="266">
                  <c:v>27</c:v>
                </c:pt>
                <c:pt idx="267">
                  <c:v>31</c:v>
                </c:pt>
                <c:pt idx="268">
                  <c:v>76.77</c:v>
                </c:pt>
                <c:pt idx="269">
                  <c:v>138.36000000000001</c:v>
                </c:pt>
                <c:pt idx="270">
                  <c:v>4.5</c:v>
                </c:pt>
                <c:pt idx="271">
                  <c:v>24.5</c:v>
                </c:pt>
                <c:pt idx="272">
                  <c:v>48.99</c:v>
                </c:pt>
                <c:pt idx="273">
                  <c:v>34.28</c:v>
                </c:pt>
                <c:pt idx="274">
                  <c:v>26.840000000000003</c:v>
                </c:pt>
                <c:pt idx="275">
                  <c:v>44.95</c:v>
                </c:pt>
                <c:pt idx="276">
                  <c:v>38.799999999999997</c:v>
                </c:pt>
                <c:pt idx="277">
                  <c:v>31</c:v>
                </c:pt>
                <c:pt idx="278">
                  <c:v>14.1</c:v>
                </c:pt>
                <c:pt idx="279">
                  <c:v>5</c:v>
                </c:pt>
                <c:pt idx="280">
                  <c:v>3.4</c:v>
                </c:pt>
                <c:pt idx="281">
                  <c:v>28</c:v>
                </c:pt>
                <c:pt idx="282">
                  <c:v>56.5</c:v>
                </c:pt>
                <c:pt idx="283">
                  <c:v>40</c:v>
                </c:pt>
                <c:pt idx="284">
                  <c:v>54.9</c:v>
                </c:pt>
                <c:pt idx="285">
                  <c:v>34.480000000000004</c:v>
                </c:pt>
                <c:pt idx="286">
                  <c:v>147</c:v>
                </c:pt>
                <c:pt idx="287">
                  <c:v>45.36</c:v>
                </c:pt>
                <c:pt idx="288">
                  <c:v>12.3</c:v>
                </c:pt>
                <c:pt idx="289">
                  <c:v>28.95</c:v>
                </c:pt>
                <c:pt idx="290">
                  <c:v>323.86999999999995</c:v>
                </c:pt>
                <c:pt idx="291">
                  <c:v>1490</c:v>
                </c:pt>
                <c:pt idx="292">
                  <c:v>1057.1899999999998</c:v>
                </c:pt>
                <c:pt idx="293">
                  <c:v>156.41</c:v>
                </c:pt>
                <c:pt idx="294">
                  <c:v>228.31</c:v>
                </c:pt>
                <c:pt idx="295">
                  <c:v>85.47</c:v>
                </c:pt>
                <c:pt idx="296">
                  <c:v>154.9</c:v>
                </c:pt>
                <c:pt idx="297">
                  <c:v>17.239999999999998</c:v>
                </c:pt>
                <c:pt idx="298">
                  <c:v>516.11</c:v>
                </c:pt>
                <c:pt idx="299">
                  <c:v>9.83</c:v>
                </c:pt>
                <c:pt idx="300">
                  <c:v>5.5</c:v>
                </c:pt>
                <c:pt idx="301">
                  <c:v>25.7</c:v>
                </c:pt>
                <c:pt idx="302">
                  <c:v>7.25</c:v>
                </c:pt>
                <c:pt idx="303">
                  <c:v>269.57</c:v>
                </c:pt>
                <c:pt idx="304">
                  <c:v>155.16</c:v>
                </c:pt>
                <c:pt idx="305">
                  <c:v>74.84</c:v>
                </c:pt>
                <c:pt idx="306">
                  <c:v>51</c:v>
                </c:pt>
                <c:pt idx="307">
                  <c:v>16</c:v>
                </c:pt>
                <c:pt idx="308">
                  <c:v>216.89</c:v>
                </c:pt>
                <c:pt idx="309">
                  <c:v>50</c:v>
                </c:pt>
                <c:pt idx="310">
                  <c:v>17.75</c:v>
                </c:pt>
                <c:pt idx="311">
                  <c:v>77.33</c:v>
                </c:pt>
                <c:pt idx="312">
                  <c:v>297.56</c:v>
                </c:pt>
                <c:pt idx="313">
                  <c:v>56.15</c:v>
                </c:pt>
                <c:pt idx="314">
                  <c:v>1630.54</c:v>
                </c:pt>
                <c:pt idx="315">
                  <c:v>17.649999999999999</c:v>
                </c:pt>
                <c:pt idx="316">
                  <c:v>20.68</c:v>
                </c:pt>
                <c:pt idx="317">
                  <c:v>25.29</c:v>
                </c:pt>
                <c:pt idx="318">
                  <c:v>198.31</c:v>
                </c:pt>
                <c:pt idx="319">
                  <c:v>196.7</c:v>
                </c:pt>
                <c:pt idx="320">
                  <c:v>41.97</c:v>
                </c:pt>
                <c:pt idx="321">
                  <c:v>43.66</c:v>
                </c:pt>
                <c:pt idx="322">
                  <c:v>655.04</c:v>
                </c:pt>
                <c:pt idx="323">
                  <c:v>17.119999999999997</c:v>
                </c:pt>
                <c:pt idx="324">
                  <c:v>31</c:v>
                </c:pt>
                <c:pt idx="325">
                  <c:v>53.4</c:v>
                </c:pt>
                <c:pt idx="326">
                  <c:v>13.399999999999999</c:v>
                </c:pt>
                <c:pt idx="327">
                  <c:v>9</c:v>
                </c:pt>
                <c:pt idx="328">
                  <c:v>76.989999999999995</c:v>
                </c:pt>
                <c:pt idx="329">
                  <c:v>25.99</c:v>
                </c:pt>
                <c:pt idx="330">
                  <c:v>43.5</c:v>
                </c:pt>
                <c:pt idx="331">
                  <c:v>5</c:v>
                </c:pt>
                <c:pt idx="332">
                  <c:v>11.34</c:v>
                </c:pt>
                <c:pt idx="333">
                  <c:v>10</c:v>
                </c:pt>
                <c:pt idx="334">
                  <c:v>15</c:v>
                </c:pt>
                <c:pt idx="335">
                  <c:v>22.42</c:v>
                </c:pt>
                <c:pt idx="336">
                  <c:v>21</c:v>
                </c:pt>
                <c:pt idx="337">
                  <c:v>10.199999999999999</c:v>
                </c:pt>
                <c:pt idx="338">
                  <c:v>78.84</c:v>
                </c:pt>
                <c:pt idx="339">
                  <c:v>1526.9</c:v>
                </c:pt>
                <c:pt idx="340">
                  <c:v>73.59</c:v>
                </c:pt>
                <c:pt idx="341">
                  <c:v>4.16</c:v>
                </c:pt>
                <c:pt idx="342">
                  <c:v>72.3</c:v>
                </c:pt>
                <c:pt idx="343">
                  <c:v>15.79</c:v>
                </c:pt>
                <c:pt idx="344">
                  <c:v>116.91999999999999</c:v>
                </c:pt>
                <c:pt idx="345">
                  <c:v>15.33</c:v>
                </c:pt>
                <c:pt idx="346">
                  <c:v>292.23</c:v>
                </c:pt>
                <c:pt idx="347">
                  <c:v>64.45</c:v>
                </c:pt>
                <c:pt idx="348">
                  <c:v>32</c:v>
                </c:pt>
                <c:pt idx="349">
                  <c:v>13</c:v>
                </c:pt>
                <c:pt idx="350">
                  <c:v>47.5</c:v>
                </c:pt>
                <c:pt idx="351">
                  <c:v>29.990000000000002</c:v>
                </c:pt>
                <c:pt idx="352">
                  <c:v>6.25</c:v>
                </c:pt>
                <c:pt idx="353">
                  <c:v>38.74</c:v>
                </c:pt>
                <c:pt idx="354">
                  <c:v>27.5</c:v>
                </c:pt>
                <c:pt idx="355">
                  <c:v>45.2</c:v>
                </c:pt>
                <c:pt idx="356">
                  <c:v>23.4</c:v>
                </c:pt>
                <c:pt idx="357">
                  <c:v>12.83</c:v>
                </c:pt>
                <c:pt idx="358">
                  <c:v>18.8</c:v>
                </c:pt>
                <c:pt idx="359">
                  <c:v>35.200000000000003</c:v>
                </c:pt>
                <c:pt idx="360">
                  <c:v>25.78</c:v>
                </c:pt>
                <c:pt idx="361">
                  <c:v>12.94</c:v>
                </c:pt>
                <c:pt idx="362">
                  <c:v>20.75</c:v>
                </c:pt>
                <c:pt idx="363">
                  <c:v>20</c:v>
                </c:pt>
                <c:pt idx="364">
                  <c:v>1483.5</c:v>
                </c:pt>
                <c:pt idx="365">
                  <c:v>68.16</c:v>
                </c:pt>
                <c:pt idx="366">
                  <c:v>9.66</c:v>
                </c:pt>
                <c:pt idx="367">
                  <c:v>82.789999999999992</c:v>
                </c:pt>
                <c:pt idx="368">
                  <c:v>6.4</c:v>
                </c:pt>
                <c:pt idx="369">
                  <c:v>19.350000000000001</c:v>
                </c:pt>
                <c:pt idx="370">
                  <c:v>735.07999999999993</c:v>
                </c:pt>
                <c:pt idx="371">
                  <c:v>572.42000000000007</c:v>
                </c:pt>
                <c:pt idx="372">
                  <c:v>24.43</c:v>
                </c:pt>
                <c:pt idx="373">
                  <c:v>12.74</c:v>
                </c:pt>
                <c:pt idx="374">
                  <c:v>233.4</c:v>
                </c:pt>
                <c:pt idx="375">
                  <c:v>25.45</c:v>
                </c:pt>
                <c:pt idx="376">
                  <c:v>110.92</c:v>
                </c:pt>
                <c:pt idx="377">
                  <c:v>561.81999999999994</c:v>
                </c:pt>
                <c:pt idx="378">
                  <c:v>38.47</c:v>
                </c:pt>
                <c:pt idx="379">
                  <c:v>8.6</c:v>
                </c:pt>
                <c:pt idx="380">
                  <c:v>46</c:v>
                </c:pt>
                <c:pt idx="381">
                  <c:v>14</c:v>
                </c:pt>
                <c:pt idx="382">
                  <c:v>26.89</c:v>
                </c:pt>
                <c:pt idx="383">
                  <c:v>28.15</c:v>
                </c:pt>
                <c:pt idx="384">
                  <c:v>16.64</c:v>
                </c:pt>
                <c:pt idx="385">
                  <c:v>11.4</c:v>
                </c:pt>
                <c:pt idx="386">
                  <c:v>20.48</c:v>
                </c:pt>
                <c:pt idx="387">
                  <c:v>32.9</c:v>
                </c:pt>
                <c:pt idx="388">
                  <c:v>26.78</c:v>
                </c:pt>
                <c:pt idx="389">
                  <c:v>85.460000000000008</c:v>
                </c:pt>
                <c:pt idx="390">
                  <c:v>63.25</c:v>
                </c:pt>
                <c:pt idx="391">
                  <c:v>1482.01</c:v>
                </c:pt>
                <c:pt idx="392">
                  <c:v>114.91</c:v>
                </c:pt>
                <c:pt idx="393">
                  <c:v>297.19</c:v>
                </c:pt>
                <c:pt idx="394">
                  <c:v>167.37</c:v>
                </c:pt>
                <c:pt idx="395">
                  <c:v>8.6999999999999993</c:v>
                </c:pt>
                <c:pt idx="396">
                  <c:v>5.01</c:v>
                </c:pt>
                <c:pt idx="397">
                  <c:v>14.54</c:v>
                </c:pt>
                <c:pt idx="398">
                  <c:v>14.9</c:v>
                </c:pt>
                <c:pt idx="399">
                  <c:v>197.54</c:v>
                </c:pt>
                <c:pt idx="400">
                  <c:v>14281.29</c:v>
                </c:pt>
                <c:pt idx="401">
                  <c:v>7</c:v>
                </c:pt>
                <c:pt idx="402">
                  <c:v>51.4</c:v>
                </c:pt>
                <c:pt idx="403">
                  <c:v>7.8</c:v>
                </c:pt>
                <c:pt idx="404">
                  <c:v>11.8</c:v>
                </c:pt>
                <c:pt idx="405">
                  <c:v>18.34</c:v>
                </c:pt>
                <c:pt idx="406">
                  <c:v>67.87</c:v>
                </c:pt>
                <c:pt idx="407">
                  <c:v>16.5</c:v>
                </c:pt>
                <c:pt idx="408">
                  <c:v>1366.3</c:v>
                </c:pt>
                <c:pt idx="409">
                  <c:v>10</c:v>
                </c:pt>
                <c:pt idx="410">
                  <c:v>36.53</c:v>
                </c:pt>
                <c:pt idx="411">
                  <c:v>64.099999999999994</c:v>
                </c:pt>
                <c:pt idx="412">
                  <c:v>21.03</c:v>
                </c:pt>
                <c:pt idx="413">
                  <c:v>2.69</c:v>
                </c:pt>
                <c:pt idx="414">
                  <c:v>1492</c:v>
                </c:pt>
                <c:pt idx="415">
                  <c:v>209.89000000000001</c:v>
                </c:pt>
                <c:pt idx="416">
                  <c:v>151</c:v>
                </c:pt>
                <c:pt idx="417">
                  <c:v>31.4</c:v>
                </c:pt>
                <c:pt idx="418">
                  <c:v>22.950000000000003</c:v>
                </c:pt>
                <c:pt idx="419">
                  <c:v>2.4500000000000002</c:v>
                </c:pt>
                <c:pt idx="420">
                  <c:v>185.25</c:v>
                </c:pt>
                <c:pt idx="421">
                  <c:v>111.37</c:v>
                </c:pt>
                <c:pt idx="422">
                  <c:v>18.82</c:v>
                </c:pt>
                <c:pt idx="423">
                  <c:v>30</c:v>
                </c:pt>
                <c:pt idx="424">
                  <c:v>6.33</c:v>
                </c:pt>
                <c:pt idx="425">
                  <c:v>259.7</c:v>
                </c:pt>
                <c:pt idx="426">
                  <c:v>170.51</c:v>
                </c:pt>
                <c:pt idx="427">
                  <c:v>69.28</c:v>
                </c:pt>
                <c:pt idx="428">
                  <c:v>16.47</c:v>
                </c:pt>
                <c:pt idx="429">
                  <c:v>1520</c:v>
                </c:pt>
                <c:pt idx="430">
                  <c:v>7.12</c:v>
                </c:pt>
                <c:pt idx="431">
                  <c:v>101.33</c:v>
                </c:pt>
                <c:pt idx="432">
                  <c:v>39.65</c:v>
                </c:pt>
                <c:pt idx="433">
                  <c:v>77</c:v>
                </c:pt>
                <c:pt idx="434">
                  <c:v>1507</c:v>
                </c:pt>
                <c:pt idx="435">
                  <c:v>72</c:v>
                </c:pt>
                <c:pt idx="436">
                  <c:v>39.4</c:v>
                </c:pt>
                <c:pt idx="437">
                  <c:v>104.84</c:v>
                </c:pt>
                <c:pt idx="438">
                  <c:v>127.85</c:v>
                </c:pt>
                <c:pt idx="439">
                  <c:v>4.95</c:v>
                </c:pt>
                <c:pt idx="440">
                  <c:v>158.6</c:v>
                </c:pt>
                <c:pt idx="441">
                  <c:v>995.73</c:v>
                </c:pt>
                <c:pt idx="442">
                  <c:v>60.28</c:v>
                </c:pt>
                <c:pt idx="443">
                  <c:v>25.52</c:v>
                </c:pt>
                <c:pt idx="444">
                  <c:v>1810.47</c:v>
                </c:pt>
                <c:pt idx="445">
                  <c:v>24.16</c:v>
                </c:pt>
                <c:pt idx="446">
                  <c:v>206.82999999999998</c:v>
                </c:pt>
                <c:pt idx="447">
                  <c:v>11.61</c:v>
                </c:pt>
                <c:pt idx="448">
                  <c:v>8.58</c:v>
                </c:pt>
                <c:pt idx="449">
                  <c:v>7.6</c:v>
                </c:pt>
                <c:pt idx="450">
                  <c:v>9</c:v>
                </c:pt>
                <c:pt idx="451">
                  <c:v>176</c:v>
                </c:pt>
                <c:pt idx="452">
                  <c:v>272.14999999999998</c:v>
                </c:pt>
                <c:pt idx="453">
                  <c:v>17.41</c:v>
                </c:pt>
                <c:pt idx="454">
                  <c:v>225.22</c:v>
                </c:pt>
                <c:pt idx="455">
                  <c:v>95.4</c:v>
                </c:pt>
                <c:pt idx="456">
                  <c:v>188.03</c:v>
                </c:pt>
                <c:pt idx="457">
                  <c:v>313</c:v>
                </c:pt>
                <c:pt idx="458">
                  <c:v>80.17</c:v>
                </c:pt>
                <c:pt idx="459">
                  <c:v>16.23</c:v>
                </c:pt>
                <c:pt idx="460">
                  <c:v>6</c:v>
                </c:pt>
                <c:pt idx="461">
                  <c:v>45.12</c:v>
                </c:pt>
                <c:pt idx="462">
                  <c:v>530.39</c:v>
                </c:pt>
                <c:pt idx="463">
                  <c:v>100.22</c:v>
                </c:pt>
                <c:pt idx="464">
                  <c:v>12.27</c:v>
                </c:pt>
                <c:pt idx="465">
                  <c:v>7.19</c:v>
                </c:pt>
                <c:pt idx="466">
                  <c:v>7107.84</c:v>
                </c:pt>
                <c:pt idx="467">
                  <c:v>173.6</c:v>
                </c:pt>
                <c:pt idx="468">
                  <c:v>1593.04</c:v>
                </c:pt>
                <c:pt idx="469">
                  <c:v>26.05</c:v>
                </c:pt>
                <c:pt idx="470">
                  <c:v>4.08</c:v>
                </c:pt>
                <c:pt idx="471">
                  <c:v>24.15</c:v>
                </c:pt>
                <c:pt idx="472">
                  <c:v>59.73</c:v>
                </c:pt>
                <c:pt idx="473">
                  <c:v>649.2399999999999</c:v>
                </c:pt>
                <c:pt idx="474">
                  <c:v>91.009999999999991</c:v>
                </c:pt>
                <c:pt idx="475">
                  <c:v>69.5</c:v>
                </c:pt>
                <c:pt idx="476">
                  <c:v>118.16</c:v>
                </c:pt>
                <c:pt idx="477">
                  <c:v>632.42999999999995</c:v>
                </c:pt>
                <c:pt idx="478">
                  <c:v>34</c:v>
                </c:pt>
                <c:pt idx="479">
                  <c:v>305.5</c:v>
                </c:pt>
                <c:pt idx="480">
                  <c:v>199.81</c:v>
                </c:pt>
                <c:pt idx="481">
                  <c:v>2095.1999999999998</c:v>
                </c:pt>
                <c:pt idx="482">
                  <c:v>74.290000000000006</c:v>
                </c:pt>
                <c:pt idx="483">
                  <c:v>4</c:v>
                </c:pt>
                <c:pt idx="484">
                  <c:v>173.6</c:v>
                </c:pt>
                <c:pt idx="485">
                  <c:v>24.09</c:v>
                </c:pt>
                <c:pt idx="486">
                  <c:v>259.45</c:v>
                </c:pt>
                <c:pt idx="487">
                  <c:v>55.79</c:v>
                </c:pt>
                <c:pt idx="488">
                  <c:v>5.2</c:v>
                </c:pt>
                <c:pt idx="489">
                  <c:v>1520</c:v>
                </c:pt>
                <c:pt idx="490">
                  <c:v>6.35</c:v>
                </c:pt>
                <c:pt idx="491">
                  <c:v>834.55</c:v>
                </c:pt>
                <c:pt idx="492">
                  <c:v>78.03</c:v>
                </c:pt>
                <c:pt idx="493">
                  <c:v>16</c:v>
                </c:pt>
                <c:pt idx="494">
                  <c:v>22.16</c:v>
                </c:pt>
                <c:pt idx="495">
                  <c:v>77.39</c:v>
                </c:pt>
                <c:pt idx="496">
                  <c:v>15</c:v>
                </c:pt>
                <c:pt idx="497">
                  <c:v>10</c:v>
                </c:pt>
                <c:pt idx="498">
                  <c:v>261.12</c:v>
                </c:pt>
                <c:pt idx="499">
                  <c:v>112.87</c:v>
                </c:pt>
                <c:pt idx="500">
                  <c:v>53.26</c:v>
                </c:pt>
                <c:pt idx="501">
                  <c:v>55</c:v>
                </c:pt>
                <c:pt idx="502">
                  <c:v>113.32</c:v>
                </c:pt>
                <c:pt idx="503">
                  <c:v>65.56</c:v>
                </c:pt>
                <c:pt idx="504">
                  <c:v>30</c:v>
                </c:pt>
                <c:pt idx="505">
                  <c:v>161.1</c:v>
                </c:pt>
                <c:pt idx="506">
                  <c:v>125.43</c:v>
                </c:pt>
                <c:pt idx="507">
                  <c:v>276.33999999999997</c:v>
                </c:pt>
                <c:pt idx="508">
                  <c:v>173.6</c:v>
                </c:pt>
                <c:pt idx="509">
                  <c:v>31.9</c:v>
                </c:pt>
                <c:pt idx="510">
                  <c:v>152.08000000000001</c:v>
                </c:pt>
                <c:pt idx="511">
                  <c:v>12</c:v>
                </c:pt>
                <c:pt idx="512">
                  <c:v>42.08</c:v>
                </c:pt>
                <c:pt idx="513">
                  <c:v>14</c:v>
                </c:pt>
                <c:pt idx="514">
                  <c:v>1640</c:v>
                </c:pt>
                <c:pt idx="515">
                  <c:v>53</c:v>
                </c:pt>
                <c:pt idx="516">
                  <c:v>172.65</c:v>
                </c:pt>
                <c:pt idx="517">
                  <c:v>45.45</c:v>
                </c:pt>
                <c:pt idx="518">
                  <c:v>10</c:v>
                </c:pt>
                <c:pt idx="519">
                  <c:v>167.08</c:v>
                </c:pt>
                <c:pt idx="520">
                  <c:v>71</c:v>
                </c:pt>
                <c:pt idx="521">
                  <c:v>200.39000000000001</c:v>
                </c:pt>
                <c:pt idx="522">
                  <c:v>7417.94</c:v>
                </c:pt>
                <c:pt idx="523">
                  <c:v>675.9</c:v>
                </c:pt>
                <c:pt idx="524">
                  <c:v>556.5</c:v>
                </c:pt>
                <c:pt idx="525">
                  <c:v>421.5</c:v>
                </c:pt>
                <c:pt idx="526">
                  <c:v>188.45000000000002</c:v>
                </c:pt>
                <c:pt idx="527">
                  <c:v>9.02</c:v>
                </c:pt>
                <c:pt idx="528">
                  <c:v>4.1900000000000004</c:v>
                </c:pt>
                <c:pt idx="529">
                  <c:v>42.010000000000005</c:v>
                </c:pt>
                <c:pt idx="530">
                  <c:v>79.400000000000006</c:v>
                </c:pt>
                <c:pt idx="531">
                  <c:v>1661.47</c:v>
                </c:pt>
                <c:pt idx="532">
                  <c:v>19.64</c:v>
                </c:pt>
                <c:pt idx="533">
                  <c:v>29.55</c:v>
                </c:pt>
                <c:pt idx="534">
                  <c:v>262</c:v>
                </c:pt>
                <c:pt idx="535">
                  <c:v>314.03000000000003</c:v>
                </c:pt>
                <c:pt idx="536">
                  <c:v>50.040000000000006</c:v>
                </c:pt>
                <c:pt idx="537">
                  <c:v>35.519999999999996</c:v>
                </c:pt>
                <c:pt idx="538">
                  <c:v>14</c:v>
                </c:pt>
                <c:pt idx="539">
                  <c:v>188.53</c:v>
                </c:pt>
                <c:pt idx="540">
                  <c:v>5</c:v>
                </c:pt>
                <c:pt idx="541">
                  <c:v>77</c:v>
                </c:pt>
                <c:pt idx="542">
                  <c:v>170.34</c:v>
                </c:pt>
                <c:pt idx="543">
                  <c:v>198</c:v>
                </c:pt>
                <c:pt idx="544">
                  <c:v>21.48</c:v>
                </c:pt>
                <c:pt idx="545">
                  <c:v>79.349999999999994</c:v>
                </c:pt>
                <c:pt idx="546">
                  <c:v>13.55</c:v>
                </c:pt>
                <c:pt idx="547">
                  <c:v>428.06000000000006</c:v>
                </c:pt>
                <c:pt idx="548">
                  <c:v>1556</c:v>
                </c:pt>
                <c:pt idx="549">
                  <c:v>85.38</c:v>
                </c:pt>
                <c:pt idx="550">
                  <c:v>46.8</c:v>
                </c:pt>
                <c:pt idx="551">
                  <c:v>42.83</c:v>
                </c:pt>
                <c:pt idx="552">
                  <c:v>20.55</c:v>
                </c:pt>
                <c:pt idx="553">
                  <c:v>12.06</c:v>
                </c:pt>
                <c:pt idx="554">
                  <c:v>33.36</c:v>
                </c:pt>
                <c:pt idx="555">
                  <c:v>65</c:v>
                </c:pt>
                <c:pt idx="556">
                  <c:v>650.84999999999991</c:v>
                </c:pt>
                <c:pt idx="557">
                  <c:v>45.28</c:v>
                </c:pt>
                <c:pt idx="558">
                  <c:v>60</c:v>
                </c:pt>
                <c:pt idx="559">
                  <c:v>123.95</c:v>
                </c:pt>
                <c:pt idx="560">
                  <c:v>1344.5900000000001</c:v>
                </c:pt>
                <c:pt idx="561">
                  <c:v>49.7</c:v>
                </c:pt>
                <c:pt idx="562">
                  <c:v>231.56000000000003</c:v>
                </c:pt>
                <c:pt idx="563">
                  <c:v>131.35</c:v>
                </c:pt>
                <c:pt idx="564">
                  <c:v>64.2</c:v>
                </c:pt>
                <c:pt idx="565">
                  <c:v>293.29000000000002</c:v>
                </c:pt>
                <c:pt idx="566">
                  <c:v>6</c:v>
                </c:pt>
                <c:pt idx="567">
                  <c:v>136.41000000000003</c:v>
                </c:pt>
                <c:pt idx="568">
                  <c:v>39.379999999999995</c:v>
                </c:pt>
                <c:pt idx="569">
                  <c:v>84</c:v>
                </c:pt>
                <c:pt idx="570">
                  <c:v>212.6</c:v>
                </c:pt>
                <c:pt idx="571">
                  <c:v>2010.55</c:v>
                </c:pt>
                <c:pt idx="572">
                  <c:v>2194.09</c:v>
                </c:pt>
                <c:pt idx="573">
                  <c:v>45.75</c:v>
                </c:pt>
                <c:pt idx="574">
                  <c:v>134.76</c:v>
                </c:pt>
                <c:pt idx="575">
                  <c:v>28.64</c:v>
                </c:pt>
                <c:pt idx="576">
                  <c:v>17.16</c:v>
                </c:pt>
                <c:pt idx="577">
                  <c:v>122.59</c:v>
                </c:pt>
                <c:pt idx="578">
                  <c:v>136.57</c:v>
                </c:pt>
                <c:pt idx="579">
                  <c:v>122.83</c:v>
                </c:pt>
                <c:pt idx="580">
                  <c:v>33.300000000000004</c:v>
                </c:pt>
                <c:pt idx="581">
                  <c:v>92.59</c:v>
                </c:pt>
                <c:pt idx="582">
                  <c:v>134.94999999999999</c:v>
                </c:pt>
                <c:pt idx="583">
                  <c:v>6.74</c:v>
                </c:pt>
                <c:pt idx="584">
                  <c:v>114.5</c:v>
                </c:pt>
                <c:pt idx="585">
                  <c:v>67.900000000000006</c:v>
                </c:pt>
                <c:pt idx="586">
                  <c:v>54.6</c:v>
                </c:pt>
                <c:pt idx="587">
                  <c:v>483.53</c:v>
                </c:pt>
                <c:pt idx="588">
                  <c:v>55.019999999999996</c:v>
                </c:pt>
                <c:pt idx="589">
                  <c:v>133.74</c:v>
                </c:pt>
                <c:pt idx="590">
                  <c:v>23.42</c:v>
                </c:pt>
                <c:pt idx="591">
                  <c:v>41.620000000000005</c:v>
                </c:pt>
                <c:pt idx="592">
                  <c:v>189.54</c:v>
                </c:pt>
                <c:pt idx="593">
                  <c:v>173.6</c:v>
                </c:pt>
                <c:pt idx="594">
                  <c:v>1532.6</c:v>
                </c:pt>
                <c:pt idx="595">
                  <c:v>39.700000000000003</c:v>
                </c:pt>
                <c:pt idx="596">
                  <c:v>57</c:v>
                </c:pt>
                <c:pt idx="597">
                  <c:v>32.76</c:v>
                </c:pt>
                <c:pt idx="598">
                  <c:v>261.48</c:v>
                </c:pt>
                <c:pt idx="599">
                  <c:v>23.3</c:v>
                </c:pt>
                <c:pt idx="600">
                  <c:v>28.34</c:v>
                </c:pt>
                <c:pt idx="601">
                  <c:v>7.1</c:v>
                </c:pt>
                <c:pt idx="602">
                  <c:v>73.41</c:v>
                </c:pt>
                <c:pt idx="603">
                  <c:v>95.32</c:v>
                </c:pt>
                <c:pt idx="604">
                  <c:v>170.82999999999998</c:v>
                </c:pt>
                <c:pt idx="605">
                  <c:v>33.479999999999997</c:v>
                </c:pt>
                <c:pt idx="606">
                  <c:v>1262.73</c:v>
                </c:pt>
                <c:pt idx="607">
                  <c:v>21.8</c:v>
                </c:pt>
                <c:pt idx="608">
                  <c:v>180.21</c:v>
                </c:pt>
                <c:pt idx="609">
                  <c:v>111.95</c:v>
                </c:pt>
                <c:pt idx="610">
                  <c:v>20</c:v>
                </c:pt>
                <c:pt idx="611">
                  <c:v>55.14</c:v>
                </c:pt>
                <c:pt idx="612">
                  <c:v>130.25</c:v>
                </c:pt>
                <c:pt idx="613">
                  <c:v>98.009999999999991</c:v>
                </c:pt>
                <c:pt idx="614">
                  <c:v>2232.54</c:v>
                </c:pt>
                <c:pt idx="615">
                  <c:v>19.350000000000001</c:v>
                </c:pt>
                <c:pt idx="616">
                  <c:v>20.34</c:v>
                </c:pt>
                <c:pt idx="617">
                  <c:v>3042</c:v>
                </c:pt>
                <c:pt idx="618">
                  <c:v>32.450000000000003</c:v>
                </c:pt>
                <c:pt idx="619">
                  <c:v>40.71</c:v>
                </c:pt>
                <c:pt idx="620">
                  <c:v>81.180000000000007</c:v>
                </c:pt>
                <c:pt idx="621">
                  <c:v>258.8</c:v>
                </c:pt>
                <c:pt idx="622">
                  <c:v>26.450000000000003</c:v>
                </c:pt>
                <c:pt idx="623">
                  <c:v>589.79000000000008</c:v>
                </c:pt>
                <c:pt idx="624">
                  <c:v>31.15</c:v>
                </c:pt>
                <c:pt idx="625">
                  <c:v>84.94</c:v>
                </c:pt>
                <c:pt idx="626">
                  <c:v>26.009999999999998</c:v>
                </c:pt>
                <c:pt idx="627">
                  <c:v>53.71</c:v>
                </c:pt>
                <c:pt idx="628">
                  <c:v>301.10000000000002</c:v>
                </c:pt>
                <c:pt idx="629">
                  <c:v>13.92</c:v>
                </c:pt>
                <c:pt idx="630">
                  <c:v>11.44</c:v>
                </c:pt>
                <c:pt idx="631">
                  <c:v>105.6</c:v>
                </c:pt>
                <c:pt idx="632">
                  <c:v>30</c:v>
                </c:pt>
                <c:pt idx="633">
                  <c:v>20.02</c:v>
                </c:pt>
                <c:pt idx="634">
                  <c:v>99.929999999999993</c:v>
                </c:pt>
                <c:pt idx="635">
                  <c:v>86.580000000000013</c:v>
                </c:pt>
                <c:pt idx="636">
                  <c:v>43.379999999999995</c:v>
                </c:pt>
                <c:pt idx="637">
                  <c:v>9.73</c:v>
                </c:pt>
                <c:pt idx="638">
                  <c:v>5.75</c:v>
                </c:pt>
                <c:pt idx="639">
                  <c:v>205.42</c:v>
                </c:pt>
                <c:pt idx="640">
                  <c:v>2000.6399999999999</c:v>
                </c:pt>
                <c:pt idx="641">
                  <c:v>44.25</c:v>
                </c:pt>
                <c:pt idx="642">
                  <c:v>37.700000000000003</c:v>
                </c:pt>
                <c:pt idx="643">
                  <c:v>1536</c:v>
                </c:pt>
                <c:pt idx="644">
                  <c:v>15.48</c:v>
                </c:pt>
                <c:pt idx="645">
                  <c:v>38.83</c:v>
                </c:pt>
                <c:pt idx="646">
                  <c:v>78.25</c:v>
                </c:pt>
                <c:pt idx="647">
                  <c:v>3822.37</c:v>
                </c:pt>
                <c:pt idx="648">
                  <c:v>15</c:v>
                </c:pt>
                <c:pt idx="649">
                  <c:v>30.2</c:v>
                </c:pt>
                <c:pt idx="650">
                  <c:v>43</c:v>
                </c:pt>
                <c:pt idx="651">
                  <c:v>120.6</c:v>
                </c:pt>
                <c:pt idx="652">
                  <c:v>40</c:v>
                </c:pt>
                <c:pt idx="653">
                  <c:v>165.17000000000002</c:v>
                </c:pt>
                <c:pt idx="654">
                  <c:v>332.13</c:v>
                </c:pt>
                <c:pt idx="655">
                  <c:v>62.3</c:v>
                </c:pt>
                <c:pt idx="656">
                  <c:v>2</c:v>
                </c:pt>
                <c:pt idx="657">
                  <c:v>194.95000000000002</c:v>
                </c:pt>
                <c:pt idx="658">
                  <c:v>7.8</c:v>
                </c:pt>
                <c:pt idx="659">
                  <c:v>6</c:v>
                </c:pt>
                <c:pt idx="660">
                  <c:v>49.010000000000005</c:v>
                </c:pt>
                <c:pt idx="661">
                  <c:v>101.88</c:v>
                </c:pt>
                <c:pt idx="662">
                  <c:v>6.55</c:v>
                </c:pt>
                <c:pt idx="663">
                  <c:v>244.98</c:v>
                </c:pt>
                <c:pt idx="664">
                  <c:v>226.2</c:v>
                </c:pt>
                <c:pt idx="665">
                  <c:v>81.400000000000006</c:v>
                </c:pt>
                <c:pt idx="666">
                  <c:v>1549.74</c:v>
                </c:pt>
                <c:pt idx="667">
                  <c:v>9.5</c:v>
                </c:pt>
                <c:pt idx="668">
                  <c:v>67.930000000000007</c:v>
                </c:pt>
                <c:pt idx="669">
                  <c:v>90.28</c:v>
                </c:pt>
                <c:pt idx="670">
                  <c:v>33.659999999999997</c:v>
                </c:pt>
                <c:pt idx="671">
                  <c:v>11.59</c:v>
                </c:pt>
                <c:pt idx="672">
                  <c:v>20.399999999999999</c:v>
                </c:pt>
                <c:pt idx="673">
                  <c:v>322.26</c:v>
                </c:pt>
                <c:pt idx="674">
                  <c:v>79.63000000000001</c:v>
                </c:pt>
                <c:pt idx="675">
                  <c:v>7.78</c:v>
                </c:pt>
                <c:pt idx="676">
                  <c:v>3.2</c:v>
                </c:pt>
                <c:pt idx="677">
                  <c:v>125.32</c:v>
                </c:pt>
                <c:pt idx="678">
                  <c:v>26</c:v>
                </c:pt>
                <c:pt idx="679">
                  <c:v>17.399999999999999</c:v>
                </c:pt>
                <c:pt idx="680">
                  <c:v>39.83</c:v>
                </c:pt>
                <c:pt idx="681">
                  <c:v>409.65</c:v>
                </c:pt>
                <c:pt idx="682">
                  <c:v>1287.42</c:v>
                </c:pt>
                <c:pt idx="683">
                  <c:v>117.08</c:v>
                </c:pt>
                <c:pt idx="684">
                  <c:v>17.5</c:v>
                </c:pt>
                <c:pt idx="685">
                  <c:v>35.58</c:v>
                </c:pt>
                <c:pt idx="686">
                  <c:v>42.67</c:v>
                </c:pt>
                <c:pt idx="687">
                  <c:v>426.51000000000005</c:v>
                </c:pt>
                <c:pt idx="688">
                  <c:v>30.1</c:v>
                </c:pt>
                <c:pt idx="689">
                  <c:v>1652.83</c:v>
                </c:pt>
                <c:pt idx="690">
                  <c:v>45.21</c:v>
                </c:pt>
                <c:pt idx="691">
                  <c:v>238.44</c:v>
                </c:pt>
                <c:pt idx="692">
                  <c:v>11</c:v>
                </c:pt>
                <c:pt idx="693">
                  <c:v>85.63</c:v>
                </c:pt>
                <c:pt idx="694">
                  <c:v>41.22</c:v>
                </c:pt>
                <c:pt idx="695">
                  <c:v>538.67999999999995</c:v>
                </c:pt>
                <c:pt idx="696">
                  <c:v>72.039999999999992</c:v>
                </c:pt>
                <c:pt idx="697">
                  <c:v>41.55</c:v>
                </c:pt>
                <c:pt idx="698">
                  <c:v>64.45</c:v>
                </c:pt>
                <c:pt idx="699">
                  <c:v>14.9</c:v>
                </c:pt>
                <c:pt idx="700">
                  <c:v>175.39</c:v>
                </c:pt>
                <c:pt idx="701">
                  <c:v>48.430000000000007</c:v>
                </c:pt>
                <c:pt idx="702">
                  <c:v>102</c:v>
                </c:pt>
                <c:pt idx="703">
                  <c:v>145.97</c:v>
                </c:pt>
                <c:pt idx="704">
                  <c:v>52.8</c:v>
                </c:pt>
                <c:pt idx="705">
                  <c:v>112.6</c:v>
                </c:pt>
                <c:pt idx="706">
                  <c:v>193.47</c:v>
                </c:pt>
                <c:pt idx="707">
                  <c:v>21.05</c:v>
                </c:pt>
                <c:pt idx="708">
                  <c:v>110.00999999999999</c:v>
                </c:pt>
                <c:pt idx="709">
                  <c:v>208.25</c:v>
                </c:pt>
                <c:pt idx="710">
                  <c:v>1520</c:v>
                </c:pt>
                <c:pt idx="711">
                  <c:v>20.5</c:v>
                </c:pt>
                <c:pt idx="712">
                  <c:v>8.5</c:v>
                </c:pt>
                <c:pt idx="713">
                  <c:v>142</c:v>
                </c:pt>
                <c:pt idx="714">
                  <c:v>1431.01</c:v>
                </c:pt>
                <c:pt idx="715">
                  <c:v>64.59</c:v>
                </c:pt>
                <c:pt idx="716">
                  <c:v>154.44</c:v>
                </c:pt>
                <c:pt idx="717">
                  <c:v>22.22</c:v>
                </c:pt>
                <c:pt idx="718">
                  <c:v>41.120000000000005</c:v>
                </c:pt>
                <c:pt idx="719">
                  <c:v>25.740000000000002</c:v>
                </c:pt>
                <c:pt idx="720">
                  <c:v>54.05</c:v>
                </c:pt>
                <c:pt idx="721">
                  <c:v>87.36</c:v>
                </c:pt>
                <c:pt idx="722">
                  <c:v>196.06</c:v>
                </c:pt>
                <c:pt idx="723">
                  <c:v>1520</c:v>
                </c:pt>
                <c:pt idx="724">
                  <c:v>85.009999999999991</c:v>
                </c:pt>
                <c:pt idx="725">
                  <c:v>82.87</c:v>
                </c:pt>
                <c:pt idx="726">
                  <c:v>70.47</c:v>
                </c:pt>
                <c:pt idx="727">
                  <c:v>90.32</c:v>
                </c:pt>
                <c:pt idx="728">
                  <c:v>320.07</c:v>
                </c:pt>
                <c:pt idx="729">
                  <c:v>53.38</c:v>
                </c:pt>
                <c:pt idx="730">
                  <c:v>22.5</c:v>
                </c:pt>
                <c:pt idx="731">
                  <c:v>28.939999999999998</c:v>
                </c:pt>
                <c:pt idx="732">
                  <c:v>131.48000000000002</c:v>
                </c:pt>
                <c:pt idx="733">
                  <c:v>24.03</c:v>
                </c:pt>
                <c:pt idx="734">
                  <c:v>46.230000000000004</c:v>
                </c:pt>
                <c:pt idx="735">
                  <c:v>116</c:v>
                </c:pt>
                <c:pt idx="736">
                  <c:v>225.21</c:v>
                </c:pt>
                <c:pt idx="737">
                  <c:v>237.76000000000002</c:v>
                </c:pt>
                <c:pt idx="738">
                  <c:v>40.82</c:v>
                </c:pt>
                <c:pt idx="739">
                  <c:v>73.080000000000013</c:v>
                </c:pt>
                <c:pt idx="740">
                  <c:v>16.75</c:v>
                </c:pt>
                <c:pt idx="741">
                  <c:v>68.02</c:v>
                </c:pt>
                <c:pt idx="742">
                  <c:v>1963.5499999999997</c:v>
                </c:pt>
                <c:pt idx="743">
                  <c:v>12.809999999999999</c:v>
                </c:pt>
                <c:pt idx="744">
                  <c:v>51.53</c:v>
                </c:pt>
                <c:pt idx="745">
                  <c:v>215.67</c:v>
                </c:pt>
                <c:pt idx="746">
                  <c:v>405</c:v>
                </c:pt>
                <c:pt idx="747">
                  <c:v>46.54</c:v>
                </c:pt>
                <c:pt idx="748">
                  <c:v>89</c:v>
                </c:pt>
                <c:pt idx="749">
                  <c:v>411</c:v>
                </c:pt>
                <c:pt idx="750">
                  <c:v>1599.13</c:v>
                </c:pt>
                <c:pt idx="751">
                  <c:v>33.089999999999996</c:v>
                </c:pt>
                <c:pt idx="752">
                  <c:v>142.45000000000002</c:v>
                </c:pt>
                <c:pt idx="753">
                  <c:v>44.55</c:v>
                </c:pt>
                <c:pt idx="754">
                  <c:v>100.17</c:v>
                </c:pt>
                <c:pt idx="755">
                  <c:v>4.3499999999999996</c:v>
                </c:pt>
                <c:pt idx="756">
                  <c:v>1.74</c:v>
                </c:pt>
                <c:pt idx="757">
                  <c:v>70</c:v>
                </c:pt>
                <c:pt idx="758">
                  <c:v>28.900000000000002</c:v>
                </c:pt>
                <c:pt idx="759">
                  <c:v>125.47</c:v>
                </c:pt>
                <c:pt idx="760">
                  <c:v>11</c:v>
                </c:pt>
                <c:pt idx="761">
                  <c:v>15.13</c:v>
                </c:pt>
                <c:pt idx="762">
                  <c:v>98.45</c:v>
                </c:pt>
                <c:pt idx="763">
                  <c:v>1.69</c:v>
                </c:pt>
                <c:pt idx="764">
                  <c:v>116.93</c:v>
                </c:pt>
                <c:pt idx="765">
                  <c:v>8.4</c:v>
                </c:pt>
                <c:pt idx="766">
                  <c:v>25.42</c:v>
                </c:pt>
                <c:pt idx="767">
                  <c:v>193.47</c:v>
                </c:pt>
                <c:pt idx="768">
                  <c:v>47.37</c:v>
                </c:pt>
                <c:pt idx="769">
                  <c:v>1541.1</c:v>
                </c:pt>
                <c:pt idx="770">
                  <c:v>162.94</c:v>
                </c:pt>
                <c:pt idx="771">
                  <c:v>195.75</c:v>
                </c:pt>
                <c:pt idx="772">
                  <c:v>35.519999999999996</c:v>
                </c:pt>
                <c:pt idx="773">
                  <c:v>70.349999999999994</c:v>
                </c:pt>
                <c:pt idx="774">
                  <c:v>15.75</c:v>
                </c:pt>
                <c:pt idx="775">
                  <c:v>4.8899999999999997</c:v>
                </c:pt>
                <c:pt idx="776">
                  <c:v>21.3</c:v>
                </c:pt>
                <c:pt idx="777">
                  <c:v>20.75</c:v>
                </c:pt>
                <c:pt idx="778">
                  <c:v>70</c:v>
                </c:pt>
                <c:pt idx="779">
                  <c:v>40</c:v>
                </c:pt>
                <c:pt idx="780">
                  <c:v>9.5</c:v>
                </c:pt>
                <c:pt idx="781">
                  <c:v>13.5</c:v>
                </c:pt>
                <c:pt idx="782">
                  <c:v>1393.57</c:v>
                </c:pt>
                <c:pt idx="783">
                  <c:v>10</c:v>
                </c:pt>
                <c:pt idx="784">
                  <c:v>96.1</c:v>
                </c:pt>
                <c:pt idx="785">
                  <c:v>27.560000000000002</c:v>
                </c:pt>
                <c:pt idx="786">
                  <c:v>5</c:v>
                </c:pt>
                <c:pt idx="787">
                  <c:v>32.19</c:v>
                </c:pt>
                <c:pt idx="788">
                  <c:v>12.08</c:v>
                </c:pt>
                <c:pt idx="789">
                  <c:v>193.47</c:v>
                </c:pt>
                <c:pt idx="790">
                  <c:v>239.2</c:v>
                </c:pt>
                <c:pt idx="791">
                  <c:v>1565.95</c:v>
                </c:pt>
                <c:pt idx="792">
                  <c:v>36.08</c:v>
                </c:pt>
                <c:pt idx="793">
                  <c:v>39.82</c:v>
                </c:pt>
                <c:pt idx="794">
                  <c:v>154.44</c:v>
                </c:pt>
                <c:pt idx="795">
                  <c:v>3.7</c:v>
                </c:pt>
                <c:pt idx="796">
                  <c:v>22.19</c:v>
                </c:pt>
                <c:pt idx="797">
                  <c:v>68.72</c:v>
                </c:pt>
                <c:pt idx="798">
                  <c:v>23.19</c:v>
                </c:pt>
                <c:pt idx="799">
                  <c:v>117.17</c:v>
                </c:pt>
                <c:pt idx="800">
                  <c:v>3.98</c:v>
                </c:pt>
                <c:pt idx="801">
                  <c:v>59.19</c:v>
                </c:pt>
                <c:pt idx="802">
                  <c:v>50.38</c:v>
                </c:pt>
                <c:pt idx="803">
                  <c:v>143.01</c:v>
                </c:pt>
                <c:pt idx="804">
                  <c:v>35.049999999999997</c:v>
                </c:pt>
                <c:pt idx="805">
                  <c:v>13.4</c:v>
                </c:pt>
                <c:pt idx="806">
                  <c:v>167.78</c:v>
                </c:pt>
                <c:pt idx="807">
                  <c:v>19.2</c:v>
                </c:pt>
                <c:pt idx="808">
                  <c:v>313</c:v>
                </c:pt>
                <c:pt idx="809">
                  <c:v>986.59</c:v>
                </c:pt>
                <c:pt idx="810">
                  <c:v>1847.76</c:v>
                </c:pt>
                <c:pt idx="811">
                  <c:v>27.76</c:v>
                </c:pt>
                <c:pt idx="812">
                  <c:v>14.5</c:v>
                </c:pt>
                <c:pt idx="813">
                  <c:v>115.7</c:v>
                </c:pt>
                <c:pt idx="814">
                  <c:v>1164.8199999999997</c:v>
                </c:pt>
                <c:pt idx="815">
                  <c:v>371.93</c:v>
                </c:pt>
                <c:pt idx="816">
                  <c:v>27.18</c:v>
                </c:pt>
                <c:pt idx="817">
                  <c:v>1588.31</c:v>
                </c:pt>
                <c:pt idx="818">
                  <c:v>39.590000000000003</c:v>
                </c:pt>
                <c:pt idx="819">
                  <c:v>294.63</c:v>
                </c:pt>
                <c:pt idx="820">
                  <c:v>87.43</c:v>
                </c:pt>
                <c:pt idx="821">
                  <c:v>49.57</c:v>
                </c:pt>
                <c:pt idx="822">
                  <c:v>24.27</c:v>
                </c:pt>
                <c:pt idx="823">
                  <c:v>31.3</c:v>
                </c:pt>
                <c:pt idx="824">
                  <c:v>31.849999999999998</c:v>
                </c:pt>
                <c:pt idx="825">
                  <c:v>1143.2</c:v>
                </c:pt>
                <c:pt idx="826">
                  <c:v>921.2</c:v>
                </c:pt>
                <c:pt idx="827">
                  <c:v>23.61</c:v>
                </c:pt>
                <c:pt idx="828">
                  <c:v>62.78</c:v>
                </c:pt>
                <c:pt idx="829">
                  <c:v>58.07</c:v>
                </c:pt>
                <c:pt idx="830">
                  <c:v>12.030000000000001</c:v>
                </c:pt>
                <c:pt idx="831">
                  <c:v>37.24</c:v>
                </c:pt>
                <c:pt idx="832">
                  <c:v>20000</c:v>
                </c:pt>
                <c:pt idx="833">
                  <c:v>8013</c:v>
                </c:pt>
                <c:pt idx="834">
                  <c:v>22.09</c:v>
                </c:pt>
                <c:pt idx="835">
                  <c:v>29.740000000000002</c:v>
                </c:pt>
                <c:pt idx="836">
                  <c:v>69.709999999999994</c:v>
                </c:pt>
                <c:pt idx="837">
                  <c:v>32.57</c:v>
                </c:pt>
                <c:pt idx="838">
                  <c:v>20.92</c:v>
                </c:pt>
                <c:pt idx="839">
                  <c:v>33.4</c:v>
                </c:pt>
                <c:pt idx="840">
                  <c:v>245.17000000000002</c:v>
                </c:pt>
                <c:pt idx="841">
                  <c:v>20.02</c:v>
                </c:pt>
                <c:pt idx="842">
                  <c:v>200.23</c:v>
                </c:pt>
                <c:pt idx="843">
                  <c:v>1525.11</c:v>
                </c:pt>
                <c:pt idx="844">
                  <c:v>390.91</c:v>
                </c:pt>
                <c:pt idx="845">
                  <c:v>26.89</c:v>
                </c:pt>
                <c:pt idx="846">
                  <c:v>52.550000000000004</c:v>
                </c:pt>
                <c:pt idx="847">
                  <c:v>129.58000000000001</c:v>
                </c:pt>
                <c:pt idx="848">
                  <c:v>1109</c:v>
                </c:pt>
                <c:pt idx="849">
                  <c:v>9.43</c:v>
                </c:pt>
                <c:pt idx="850">
                  <c:v>68.050000000000011</c:v>
                </c:pt>
                <c:pt idx="851">
                  <c:v>326.42</c:v>
                </c:pt>
                <c:pt idx="852">
                  <c:v>42.519999999999996</c:v>
                </c:pt>
                <c:pt idx="853">
                  <c:v>142.22999999999999</c:v>
                </c:pt>
                <c:pt idx="854">
                  <c:v>503.5</c:v>
                </c:pt>
                <c:pt idx="855">
                  <c:v>203.09</c:v>
                </c:pt>
                <c:pt idx="856">
                  <c:v>77.25</c:v>
                </c:pt>
                <c:pt idx="857">
                  <c:v>35.99</c:v>
                </c:pt>
                <c:pt idx="858">
                  <c:v>6.49</c:v>
                </c:pt>
                <c:pt idx="859">
                  <c:v>17.2</c:v>
                </c:pt>
                <c:pt idx="860">
                  <c:v>68.08</c:v>
                </c:pt>
                <c:pt idx="861">
                  <c:v>226.86999999999998</c:v>
                </c:pt>
                <c:pt idx="862">
                  <c:v>33.31</c:v>
                </c:pt>
                <c:pt idx="863">
                  <c:v>381.36</c:v>
                </c:pt>
                <c:pt idx="864">
                  <c:v>6.26</c:v>
                </c:pt>
                <c:pt idx="865">
                  <c:v>61.339999999999996</c:v>
                </c:pt>
                <c:pt idx="866">
                  <c:v>42.65</c:v>
                </c:pt>
                <c:pt idx="867">
                  <c:v>12</c:v>
                </c:pt>
                <c:pt idx="868">
                  <c:v>1570.78</c:v>
                </c:pt>
                <c:pt idx="869">
                  <c:v>6</c:v>
                </c:pt>
                <c:pt idx="870">
                  <c:v>61.739999999999995</c:v>
                </c:pt>
                <c:pt idx="871">
                  <c:v>18.399999999999999</c:v>
                </c:pt>
                <c:pt idx="872">
                  <c:v>46.5</c:v>
                </c:pt>
                <c:pt idx="873">
                  <c:v>123.39</c:v>
                </c:pt>
                <c:pt idx="874">
                  <c:v>19.889999999999997</c:v>
                </c:pt>
                <c:pt idx="875">
                  <c:v>179.69000000000003</c:v>
                </c:pt>
                <c:pt idx="876">
                  <c:v>69.989999999999995</c:v>
                </c:pt>
                <c:pt idx="877">
                  <c:v>4.76</c:v>
                </c:pt>
                <c:pt idx="878">
                  <c:v>44.519999999999996</c:v>
                </c:pt>
                <c:pt idx="879">
                  <c:v>127.1</c:v>
                </c:pt>
                <c:pt idx="880">
                  <c:v>92.65</c:v>
                </c:pt>
                <c:pt idx="881">
                  <c:v>40.349999999999994</c:v>
                </c:pt>
                <c:pt idx="882">
                  <c:v>11.39</c:v>
                </c:pt>
                <c:pt idx="883">
                  <c:v>192.6</c:v>
                </c:pt>
                <c:pt idx="884">
                  <c:v>98.160000000000011</c:v>
                </c:pt>
                <c:pt idx="885">
                  <c:v>52.31</c:v>
                </c:pt>
                <c:pt idx="886">
                  <c:v>18.82</c:v>
                </c:pt>
                <c:pt idx="887">
                  <c:v>28.509999999999998</c:v>
                </c:pt>
                <c:pt idx="888">
                  <c:v>252.08999999999997</c:v>
                </c:pt>
                <c:pt idx="889">
                  <c:v>15.17</c:v>
                </c:pt>
                <c:pt idx="890">
                  <c:v>46.989999999999995</c:v>
                </c:pt>
                <c:pt idx="891">
                  <c:v>45.73</c:v>
                </c:pt>
                <c:pt idx="892">
                  <c:v>1573.64</c:v>
                </c:pt>
                <c:pt idx="893">
                  <c:v>804.4</c:v>
                </c:pt>
                <c:pt idx="894">
                  <c:v>7.51</c:v>
                </c:pt>
                <c:pt idx="895">
                  <c:v>37.67</c:v>
                </c:pt>
                <c:pt idx="896">
                  <c:v>46.790000000000006</c:v>
                </c:pt>
                <c:pt idx="897">
                  <c:v>14.73</c:v>
                </c:pt>
                <c:pt idx="898">
                  <c:v>153.93999999999997</c:v>
                </c:pt>
                <c:pt idx="899">
                  <c:v>12.04</c:v>
                </c:pt>
                <c:pt idx="900">
                  <c:v>105.5</c:v>
                </c:pt>
                <c:pt idx="901">
                  <c:v>106.41</c:v>
                </c:pt>
                <c:pt idx="902">
                  <c:v>76.7</c:v>
                </c:pt>
                <c:pt idx="903">
                  <c:v>408.07000000000005</c:v>
                </c:pt>
                <c:pt idx="904">
                  <c:v>1627.5500000000002</c:v>
                </c:pt>
                <c:pt idx="905">
                  <c:v>36.5</c:v>
                </c:pt>
                <c:pt idx="906">
                  <c:v>113.71000000000001</c:v>
                </c:pt>
                <c:pt idx="907">
                  <c:v>12.5</c:v>
                </c:pt>
                <c:pt idx="908">
                  <c:v>47.769999999999996</c:v>
                </c:pt>
                <c:pt idx="909">
                  <c:v>11.03</c:v>
                </c:pt>
                <c:pt idx="910">
                  <c:v>44.71</c:v>
                </c:pt>
                <c:pt idx="911">
                  <c:v>69.59</c:v>
                </c:pt>
                <c:pt idx="912">
                  <c:v>18</c:v>
                </c:pt>
                <c:pt idx="913">
                  <c:v>61.72</c:v>
                </c:pt>
                <c:pt idx="914">
                  <c:v>42</c:v>
                </c:pt>
                <c:pt idx="915">
                  <c:v>77.3</c:v>
                </c:pt>
                <c:pt idx="916">
                  <c:v>64.31</c:v>
                </c:pt>
                <c:pt idx="917">
                  <c:v>10.5</c:v>
                </c:pt>
                <c:pt idx="918">
                  <c:v>14.5</c:v>
                </c:pt>
                <c:pt idx="919">
                  <c:v>2597.52</c:v>
                </c:pt>
                <c:pt idx="920">
                  <c:v>23.6</c:v>
                </c:pt>
                <c:pt idx="921">
                  <c:v>144.22999999999999</c:v>
                </c:pt>
                <c:pt idx="922">
                  <c:v>8</c:v>
                </c:pt>
                <c:pt idx="923">
                  <c:v>94.69</c:v>
                </c:pt>
                <c:pt idx="924">
                  <c:v>27.43</c:v>
                </c:pt>
                <c:pt idx="925">
                  <c:v>230.44</c:v>
                </c:pt>
                <c:pt idx="926">
                  <c:v>18</c:v>
                </c:pt>
                <c:pt idx="927">
                  <c:v>228.9</c:v>
                </c:pt>
                <c:pt idx="928">
                  <c:v>68.42</c:v>
                </c:pt>
                <c:pt idx="929">
                  <c:v>115.27</c:v>
                </c:pt>
                <c:pt idx="930">
                  <c:v>151.02999999999997</c:v>
                </c:pt>
                <c:pt idx="931">
                  <c:v>81.5</c:v>
                </c:pt>
                <c:pt idx="932">
                  <c:v>32.18</c:v>
                </c:pt>
                <c:pt idx="933">
                  <c:v>76.22</c:v>
                </c:pt>
                <c:pt idx="934">
                  <c:v>59.3</c:v>
                </c:pt>
                <c:pt idx="935">
                  <c:v>39.64</c:v>
                </c:pt>
                <c:pt idx="936">
                  <c:v>528.57999999999993</c:v>
                </c:pt>
                <c:pt idx="937">
                  <c:v>86.539999999999992</c:v>
                </c:pt>
                <c:pt idx="938">
                  <c:v>14</c:v>
                </c:pt>
                <c:pt idx="939">
                  <c:v>15</c:v>
                </c:pt>
                <c:pt idx="940">
                  <c:v>89.78</c:v>
                </c:pt>
                <c:pt idx="941">
                  <c:v>80.95</c:v>
                </c:pt>
                <c:pt idx="942">
                  <c:v>56.06</c:v>
                </c:pt>
                <c:pt idx="943">
                  <c:v>91.679999999999993</c:v>
                </c:pt>
                <c:pt idx="944">
                  <c:v>280.33</c:v>
                </c:pt>
                <c:pt idx="945">
                  <c:v>15</c:v>
                </c:pt>
                <c:pt idx="946">
                  <c:v>13.46</c:v>
                </c:pt>
                <c:pt idx="947">
                  <c:v>232.8</c:v>
                </c:pt>
                <c:pt idx="948">
                  <c:v>29.46</c:v>
                </c:pt>
                <c:pt idx="949">
                  <c:v>1530.77</c:v>
                </c:pt>
                <c:pt idx="950">
                  <c:v>18.64</c:v>
                </c:pt>
                <c:pt idx="951">
                  <c:v>8.9</c:v>
                </c:pt>
                <c:pt idx="952">
                  <c:v>8.92</c:v>
                </c:pt>
                <c:pt idx="953">
                  <c:v>450.75</c:v>
                </c:pt>
                <c:pt idx="954">
                  <c:v>119.78999999999999</c:v>
                </c:pt>
                <c:pt idx="955">
                  <c:v>22.7</c:v>
                </c:pt>
                <c:pt idx="956">
                  <c:v>1015.89</c:v>
                </c:pt>
                <c:pt idx="957">
                  <c:v>45.67</c:v>
                </c:pt>
                <c:pt idx="958">
                  <c:v>93.98</c:v>
                </c:pt>
                <c:pt idx="959">
                  <c:v>5.14</c:v>
                </c:pt>
                <c:pt idx="960">
                  <c:v>119.84</c:v>
                </c:pt>
                <c:pt idx="961">
                  <c:v>41.14</c:v>
                </c:pt>
                <c:pt idx="962">
                  <c:v>42.07</c:v>
                </c:pt>
                <c:pt idx="963">
                  <c:v>159.07000000000002</c:v>
                </c:pt>
                <c:pt idx="964">
                  <c:v>52.08</c:v>
                </c:pt>
                <c:pt idx="965">
                  <c:v>48.24</c:v>
                </c:pt>
                <c:pt idx="966">
                  <c:v>23.8</c:v>
                </c:pt>
                <c:pt idx="967">
                  <c:v>37.489999999999995</c:v>
                </c:pt>
                <c:pt idx="968">
                  <c:v>116.92999999999999</c:v>
                </c:pt>
                <c:pt idx="969">
                  <c:v>348.87</c:v>
                </c:pt>
                <c:pt idx="970">
                  <c:v>30.91</c:v>
                </c:pt>
                <c:pt idx="971">
                  <c:v>14.71</c:v>
                </c:pt>
                <c:pt idx="972">
                  <c:v>157.80000000000001</c:v>
                </c:pt>
                <c:pt idx="973">
                  <c:v>510.62</c:v>
                </c:pt>
                <c:pt idx="974">
                  <c:v>32.270000000000003</c:v>
                </c:pt>
                <c:pt idx="975">
                  <c:v>48.959999999999994</c:v>
                </c:pt>
                <c:pt idx="976">
                  <c:v>1543.11</c:v>
                </c:pt>
                <c:pt idx="977">
                  <c:v>5.5</c:v>
                </c:pt>
                <c:pt idx="978">
                  <c:v>39.85</c:v>
                </c:pt>
                <c:pt idx="979">
                  <c:v>39.82</c:v>
                </c:pt>
                <c:pt idx="980">
                  <c:v>356.57</c:v>
                </c:pt>
                <c:pt idx="981">
                  <c:v>31.1</c:v>
                </c:pt>
                <c:pt idx="982">
                  <c:v>321.7</c:v>
                </c:pt>
                <c:pt idx="983">
                  <c:v>46.47</c:v>
                </c:pt>
                <c:pt idx="984">
                  <c:v>3.8</c:v>
                </c:pt>
                <c:pt idx="985">
                  <c:v>34.229999999999997</c:v>
                </c:pt>
                <c:pt idx="986">
                  <c:v>163.22</c:v>
                </c:pt>
                <c:pt idx="987">
                  <c:v>73.12</c:v>
                </c:pt>
                <c:pt idx="988">
                  <c:v>107.9</c:v>
                </c:pt>
                <c:pt idx="989">
                  <c:v>14.89</c:v>
                </c:pt>
                <c:pt idx="990">
                  <c:v>18.850000000000001</c:v>
                </c:pt>
                <c:pt idx="991">
                  <c:v>104.6</c:v>
                </c:pt>
                <c:pt idx="992">
                  <c:v>33.6</c:v>
                </c:pt>
                <c:pt idx="993">
                  <c:v>46.24</c:v>
                </c:pt>
                <c:pt idx="994">
                  <c:v>35.520000000000003</c:v>
                </c:pt>
                <c:pt idx="995">
                  <c:v>21.9</c:v>
                </c:pt>
                <c:pt idx="996">
                  <c:v>14.440000000000001</c:v>
                </c:pt>
                <c:pt idx="997">
                  <c:v>43.88</c:v>
                </c:pt>
                <c:pt idx="998">
                  <c:v>9.5</c:v>
                </c:pt>
                <c:pt idx="999">
                  <c:v>349.17</c:v>
                </c:pt>
                <c:pt idx="1000">
                  <c:v>63.01</c:v>
                </c:pt>
                <c:pt idx="1001">
                  <c:v>33.5</c:v>
                </c:pt>
                <c:pt idx="1002">
                  <c:v>36.61</c:v>
                </c:pt>
                <c:pt idx="1003">
                  <c:v>73.12</c:v>
                </c:pt>
                <c:pt idx="1004">
                  <c:v>33.31</c:v>
                </c:pt>
                <c:pt idx="1005">
                  <c:v>12.85</c:v>
                </c:pt>
                <c:pt idx="1006">
                  <c:v>1531.5</c:v>
                </c:pt>
                <c:pt idx="1007">
                  <c:v>424.93</c:v>
                </c:pt>
                <c:pt idx="1008">
                  <c:v>212.39</c:v>
                </c:pt>
                <c:pt idx="1009">
                  <c:v>81.289999999999992</c:v>
                </c:pt>
                <c:pt idx="1010">
                  <c:v>41.8</c:v>
                </c:pt>
                <c:pt idx="1011">
                  <c:v>45.29</c:v>
                </c:pt>
                <c:pt idx="1012">
                  <c:v>75</c:v>
                </c:pt>
                <c:pt idx="1013">
                  <c:v>3.8</c:v>
                </c:pt>
                <c:pt idx="1014">
                  <c:v>157.15</c:v>
                </c:pt>
                <c:pt idx="1015">
                  <c:v>12.8</c:v>
                </c:pt>
                <c:pt idx="1016">
                  <c:v>74.7</c:v>
                </c:pt>
                <c:pt idx="1017">
                  <c:v>84.5</c:v>
                </c:pt>
                <c:pt idx="1018">
                  <c:v>256.44</c:v>
                </c:pt>
                <c:pt idx="1019">
                  <c:v>44.24</c:v>
                </c:pt>
                <c:pt idx="1020">
                  <c:v>45.989999999999995</c:v>
                </c:pt>
                <c:pt idx="1021">
                  <c:v>41.5</c:v>
                </c:pt>
                <c:pt idx="1022">
                  <c:v>128.62</c:v>
                </c:pt>
                <c:pt idx="1023">
                  <c:v>88.53</c:v>
                </c:pt>
                <c:pt idx="1024">
                  <c:v>16.62</c:v>
                </c:pt>
                <c:pt idx="1025">
                  <c:v>13.25</c:v>
                </c:pt>
                <c:pt idx="1026">
                  <c:v>2013.27</c:v>
                </c:pt>
                <c:pt idx="1027">
                  <c:v>1124.58</c:v>
                </c:pt>
                <c:pt idx="1028">
                  <c:v>114.36000000000001</c:v>
                </c:pt>
                <c:pt idx="1029">
                  <c:v>1916.83</c:v>
                </c:pt>
                <c:pt idx="1030">
                  <c:v>77.28</c:v>
                </c:pt>
                <c:pt idx="1031">
                  <c:v>84.45</c:v>
                </c:pt>
                <c:pt idx="1032">
                  <c:v>863.54</c:v>
                </c:pt>
                <c:pt idx="1033">
                  <c:v>33.15</c:v>
                </c:pt>
                <c:pt idx="1034">
                  <c:v>703.7</c:v>
                </c:pt>
                <c:pt idx="1035">
                  <c:v>17.600000000000001</c:v>
                </c:pt>
                <c:pt idx="1036">
                  <c:v>164.45</c:v>
                </c:pt>
                <c:pt idx="1037">
                  <c:v>99.18</c:v>
                </c:pt>
                <c:pt idx="1038">
                  <c:v>24</c:v>
                </c:pt>
                <c:pt idx="1039">
                  <c:v>1049.8399999999999</c:v>
                </c:pt>
                <c:pt idx="1040">
                  <c:v>48.67</c:v>
                </c:pt>
                <c:pt idx="1041">
                  <c:v>141.17000000000002</c:v>
                </c:pt>
                <c:pt idx="1042">
                  <c:v>5.96</c:v>
                </c:pt>
                <c:pt idx="1043">
                  <c:v>60.23</c:v>
                </c:pt>
                <c:pt idx="1044">
                  <c:v>92.289999999999992</c:v>
                </c:pt>
                <c:pt idx="1045">
                  <c:v>1599.3400000000001</c:v>
                </c:pt>
                <c:pt idx="1046">
                  <c:v>48.069999999999993</c:v>
                </c:pt>
                <c:pt idx="1047">
                  <c:v>20.36</c:v>
                </c:pt>
                <c:pt idx="1048">
                  <c:v>41.5</c:v>
                </c:pt>
                <c:pt idx="1049">
                  <c:v>172.6</c:v>
                </c:pt>
                <c:pt idx="1050">
                  <c:v>538.8900000000001</c:v>
                </c:pt>
                <c:pt idx="1051">
                  <c:v>13.64</c:v>
                </c:pt>
                <c:pt idx="1052">
                  <c:v>73.25</c:v>
                </c:pt>
                <c:pt idx="1053">
                  <c:v>1762.35</c:v>
                </c:pt>
                <c:pt idx="1054">
                  <c:v>49.25</c:v>
                </c:pt>
                <c:pt idx="1055">
                  <c:v>109.5</c:v>
                </c:pt>
                <c:pt idx="1056">
                  <c:v>347.22</c:v>
                </c:pt>
                <c:pt idx="1057">
                  <c:v>98.51</c:v>
                </c:pt>
                <c:pt idx="1058">
                  <c:v>78.420000000000016</c:v>
                </c:pt>
                <c:pt idx="1059">
                  <c:v>200.84</c:v>
                </c:pt>
                <c:pt idx="1060">
                  <c:v>50.56</c:v>
                </c:pt>
                <c:pt idx="1061">
                  <c:v>52.6</c:v>
                </c:pt>
                <c:pt idx="1062">
                  <c:v>43.620000000000005</c:v>
                </c:pt>
                <c:pt idx="1063">
                  <c:v>35.9</c:v>
                </c:pt>
                <c:pt idx="1064">
                  <c:v>19</c:v>
                </c:pt>
                <c:pt idx="1065">
                  <c:v>1500</c:v>
                </c:pt>
                <c:pt idx="1066">
                  <c:v>1456.6100000000001</c:v>
                </c:pt>
                <c:pt idx="1067">
                  <c:v>187.06</c:v>
                </c:pt>
                <c:pt idx="1068">
                  <c:v>50.27</c:v>
                </c:pt>
                <c:pt idx="1069">
                  <c:v>64.319999999999993</c:v>
                </c:pt>
                <c:pt idx="1070">
                  <c:v>36.229999999999997</c:v>
                </c:pt>
                <c:pt idx="1071">
                  <c:v>22.89</c:v>
                </c:pt>
                <c:pt idx="1072">
                  <c:v>12</c:v>
                </c:pt>
                <c:pt idx="1073">
                  <c:v>251.82</c:v>
                </c:pt>
                <c:pt idx="1074">
                  <c:v>18.5</c:v>
                </c:pt>
                <c:pt idx="1075">
                  <c:v>85.789999999999992</c:v>
                </c:pt>
                <c:pt idx="1076">
                  <c:v>164.05</c:v>
                </c:pt>
                <c:pt idx="1077">
                  <c:v>1703.7400000000002</c:v>
                </c:pt>
                <c:pt idx="1078">
                  <c:v>44.379999999999995</c:v>
                </c:pt>
                <c:pt idx="1079">
                  <c:v>17.100000000000001</c:v>
                </c:pt>
                <c:pt idx="1080">
                  <c:v>20.64</c:v>
                </c:pt>
                <c:pt idx="1081">
                  <c:v>164.45000000000002</c:v>
                </c:pt>
                <c:pt idx="1082">
                  <c:v>16.87</c:v>
                </c:pt>
                <c:pt idx="1083">
                  <c:v>15.32</c:v>
                </c:pt>
                <c:pt idx="1084">
                  <c:v>224.26</c:v>
                </c:pt>
                <c:pt idx="1085">
                  <c:v>231.84</c:v>
                </c:pt>
                <c:pt idx="1086">
                  <c:v>131.44</c:v>
                </c:pt>
                <c:pt idx="1087">
                  <c:v>242.09</c:v>
                </c:pt>
                <c:pt idx="1088">
                  <c:v>118.8</c:v>
                </c:pt>
                <c:pt idx="1089">
                  <c:v>9.5</c:v>
                </c:pt>
                <c:pt idx="1090">
                  <c:v>158.93</c:v>
                </c:pt>
                <c:pt idx="1091">
                  <c:v>4</c:v>
                </c:pt>
                <c:pt idx="1092">
                  <c:v>1945.0500000000002</c:v>
                </c:pt>
                <c:pt idx="1093">
                  <c:v>47.919999999999995</c:v>
                </c:pt>
                <c:pt idx="1094">
                  <c:v>118.97999999999999</c:v>
                </c:pt>
                <c:pt idx="1095">
                  <c:v>107.4</c:v>
                </c:pt>
                <c:pt idx="1096">
                  <c:v>232.09</c:v>
                </c:pt>
                <c:pt idx="1097">
                  <c:v>33.94</c:v>
                </c:pt>
                <c:pt idx="1098">
                  <c:v>142.19999999999999</c:v>
                </c:pt>
                <c:pt idx="1099">
                  <c:v>40.369999999999997</c:v>
                </c:pt>
                <c:pt idx="1100">
                  <c:v>320.85999999999996</c:v>
                </c:pt>
                <c:pt idx="1101">
                  <c:v>1629.18</c:v>
                </c:pt>
                <c:pt idx="1102">
                  <c:v>228.73000000000002</c:v>
                </c:pt>
                <c:pt idx="1103">
                  <c:v>96.6</c:v>
                </c:pt>
                <c:pt idx="1104">
                  <c:v>152.81</c:v>
                </c:pt>
                <c:pt idx="1105">
                  <c:v>555.84</c:v>
                </c:pt>
                <c:pt idx="1106">
                  <c:v>4067.28</c:v>
                </c:pt>
                <c:pt idx="1107">
                  <c:v>20.099999999999998</c:v>
                </c:pt>
                <c:pt idx="1108">
                  <c:v>217.55</c:v>
                </c:pt>
                <c:pt idx="1109">
                  <c:v>1660.04</c:v>
                </c:pt>
                <c:pt idx="1110">
                  <c:v>34.450000000000003</c:v>
                </c:pt>
                <c:pt idx="1111">
                  <c:v>738.5</c:v>
                </c:pt>
                <c:pt idx="1112">
                  <c:v>103.5</c:v>
                </c:pt>
                <c:pt idx="1113">
                  <c:v>14.8</c:v>
                </c:pt>
                <c:pt idx="1114">
                  <c:v>111.16</c:v>
                </c:pt>
                <c:pt idx="1115">
                  <c:v>147.53</c:v>
                </c:pt>
                <c:pt idx="1116">
                  <c:v>96.22</c:v>
                </c:pt>
                <c:pt idx="1117">
                  <c:v>1051.57</c:v>
                </c:pt>
                <c:pt idx="1118">
                  <c:v>456.76</c:v>
                </c:pt>
                <c:pt idx="1119">
                  <c:v>66.72</c:v>
                </c:pt>
                <c:pt idx="1120">
                  <c:v>362.39</c:v>
                </c:pt>
                <c:pt idx="1121">
                  <c:v>1537</c:v>
                </c:pt>
                <c:pt idx="1122">
                  <c:v>75.11</c:v>
                </c:pt>
                <c:pt idx="1123">
                  <c:v>65.55</c:v>
                </c:pt>
                <c:pt idx="1124">
                  <c:v>7.69</c:v>
                </c:pt>
                <c:pt idx="1125">
                  <c:v>223.29</c:v>
                </c:pt>
                <c:pt idx="1126">
                  <c:v>20.100000000000001</c:v>
                </c:pt>
                <c:pt idx="1127">
                  <c:v>30.14</c:v>
                </c:pt>
                <c:pt idx="1128">
                  <c:v>28.63</c:v>
                </c:pt>
                <c:pt idx="1129">
                  <c:v>25.5</c:v>
                </c:pt>
                <c:pt idx="1130">
                  <c:v>92.62</c:v>
                </c:pt>
                <c:pt idx="1131">
                  <c:v>36.71</c:v>
                </c:pt>
                <c:pt idx="1132">
                  <c:v>19.84</c:v>
                </c:pt>
                <c:pt idx="1133">
                  <c:v>27.98</c:v>
                </c:pt>
                <c:pt idx="1134">
                  <c:v>37.56</c:v>
                </c:pt>
                <c:pt idx="1135">
                  <c:v>228.34</c:v>
                </c:pt>
                <c:pt idx="1136">
                  <c:v>65.319999999999993</c:v>
                </c:pt>
                <c:pt idx="1137">
                  <c:v>2017.56</c:v>
                </c:pt>
                <c:pt idx="1138">
                  <c:v>333.99</c:v>
                </c:pt>
                <c:pt idx="1139">
                  <c:v>33.79</c:v>
                </c:pt>
                <c:pt idx="1140">
                  <c:v>18.37</c:v>
                </c:pt>
                <c:pt idx="1141">
                  <c:v>190.67</c:v>
                </c:pt>
                <c:pt idx="1142">
                  <c:v>49.39</c:v>
                </c:pt>
                <c:pt idx="1143">
                  <c:v>38.03</c:v>
                </c:pt>
                <c:pt idx="1144">
                  <c:v>20.79</c:v>
                </c:pt>
                <c:pt idx="1145">
                  <c:v>76.569999999999993</c:v>
                </c:pt>
                <c:pt idx="1146">
                  <c:v>200</c:v>
                </c:pt>
                <c:pt idx="1147">
                  <c:v>89.19</c:v>
                </c:pt>
                <c:pt idx="1148">
                  <c:v>47.04</c:v>
                </c:pt>
                <c:pt idx="1149">
                  <c:v>1544.01</c:v>
                </c:pt>
                <c:pt idx="1150">
                  <c:v>141.51</c:v>
                </c:pt>
                <c:pt idx="1151">
                  <c:v>48.779999999999994</c:v>
                </c:pt>
                <c:pt idx="1152">
                  <c:v>565.76</c:v>
                </c:pt>
                <c:pt idx="1153">
                  <c:v>53.8</c:v>
                </c:pt>
                <c:pt idx="1154">
                  <c:v>203.47</c:v>
                </c:pt>
                <c:pt idx="1155">
                  <c:v>29.46</c:v>
                </c:pt>
                <c:pt idx="1156">
                  <c:v>142.26</c:v>
                </c:pt>
                <c:pt idx="1157">
                  <c:v>46.2</c:v>
                </c:pt>
                <c:pt idx="1158">
                  <c:v>656.02</c:v>
                </c:pt>
                <c:pt idx="1159">
                  <c:v>107.99999999999999</c:v>
                </c:pt>
                <c:pt idx="1160">
                  <c:v>820.8</c:v>
                </c:pt>
                <c:pt idx="1161">
                  <c:v>52.150000000000006</c:v>
                </c:pt>
                <c:pt idx="1162">
                  <c:v>35.26</c:v>
                </c:pt>
                <c:pt idx="1163">
                  <c:v>134.6</c:v>
                </c:pt>
                <c:pt idx="1164">
                  <c:v>153.51</c:v>
                </c:pt>
                <c:pt idx="1165">
                  <c:v>168.2</c:v>
                </c:pt>
                <c:pt idx="1166">
                  <c:v>8.879999999999999</c:v>
                </c:pt>
                <c:pt idx="1167">
                  <c:v>18.77</c:v>
                </c:pt>
                <c:pt idx="1168">
                  <c:v>231.04999999999998</c:v>
                </c:pt>
                <c:pt idx="1169">
                  <c:v>80</c:v>
                </c:pt>
                <c:pt idx="1170">
                  <c:v>56.239999999999995</c:v>
                </c:pt>
                <c:pt idx="1171">
                  <c:v>51.43</c:v>
                </c:pt>
                <c:pt idx="1172">
                  <c:v>1564.9</c:v>
                </c:pt>
                <c:pt idx="1173">
                  <c:v>28.44</c:v>
                </c:pt>
                <c:pt idx="1174">
                  <c:v>104.72</c:v>
                </c:pt>
                <c:pt idx="1175">
                  <c:v>26.66</c:v>
                </c:pt>
                <c:pt idx="1176">
                  <c:v>154.4</c:v>
                </c:pt>
                <c:pt idx="1177">
                  <c:v>12.42</c:v>
                </c:pt>
                <c:pt idx="1178">
                  <c:v>24.91</c:v>
                </c:pt>
                <c:pt idx="1179">
                  <c:v>4.51</c:v>
                </c:pt>
                <c:pt idx="1180">
                  <c:v>57.1</c:v>
                </c:pt>
                <c:pt idx="1181">
                  <c:v>34.61</c:v>
                </c:pt>
                <c:pt idx="1182">
                  <c:v>11.56</c:v>
                </c:pt>
                <c:pt idx="1183">
                  <c:v>184.02</c:v>
                </c:pt>
                <c:pt idx="1184">
                  <c:v>8.5</c:v>
                </c:pt>
                <c:pt idx="1185">
                  <c:v>33.5</c:v>
                </c:pt>
                <c:pt idx="1186">
                  <c:v>1055.8799999999999</c:v>
                </c:pt>
                <c:pt idx="1187">
                  <c:v>116.09</c:v>
                </c:pt>
                <c:pt idx="1188">
                  <c:v>16.7</c:v>
                </c:pt>
                <c:pt idx="1189">
                  <c:v>13.7</c:v>
                </c:pt>
                <c:pt idx="1190">
                  <c:v>9.73</c:v>
                </c:pt>
                <c:pt idx="1191">
                  <c:v>22.71</c:v>
                </c:pt>
                <c:pt idx="1192">
                  <c:v>23.5</c:v>
                </c:pt>
                <c:pt idx="1193">
                  <c:v>12.43</c:v>
                </c:pt>
                <c:pt idx="1194">
                  <c:v>20.02</c:v>
                </c:pt>
                <c:pt idx="1195">
                  <c:v>22.369999999999997</c:v>
                </c:pt>
                <c:pt idx="1196">
                  <c:v>151.60000000000002</c:v>
                </c:pt>
                <c:pt idx="1197">
                  <c:v>112.2</c:v>
                </c:pt>
                <c:pt idx="1198">
                  <c:v>221.41</c:v>
                </c:pt>
                <c:pt idx="1199">
                  <c:v>29.74</c:v>
                </c:pt>
                <c:pt idx="1200">
                  <c:v>290.92999999999995</c:v>
                </c:pt>
                <c:pt idx="1201">
                  <c:v>1528</c:v>
                </c:pt>
                <c:pt idx="1202">
                  <c:v>14.95</c:v>
                </c:pt>
                <c:pt idx="1203">
                  <c:v>45.239999999999995</c:v>
                </c:pt>
                <c:pt idx="1204">
                  <c:v>21.69</c:v>
                </c:pt>
                <c:pt idx="1205">
                  <c:v>61.39</c:v>
                </c:pt>
                <c:pt idx="1206">
                  <c:v>448.79</c:v>
                </c:pt>
                <c:pt idx="1207">
                  <c:v>45.940000000000005</c:v>
                </c:pt>
                <c:pt idx="1208">
                  <c:v>46.160000000000004</c:v>
                </c:pt>
                <c:pt idx="1209">
                  <c:v>298.87</c:v>
                </c:pt>
                <c:pt idx="1210">
                  <c:v>66.97</c:v>
                </c:pt>
                <c:pt idx="1211">
                  <c:v>41.67</c:v>
                </c:pt>
                <c:pt idx="1212">
                  <c:v>231.6</c:v>
                </c:pt>
                <c:pt idx="1213">
                  <c:v>22.83</c:v>
                </c:pt>
                <c:pt idx="1214">
                  <c:v>66.16</c:v>
                </c:pt>
                <c:pt idx="1215">
                  <c:v>23.78</c:v>
                </c:pt>
                <c:pt idx="1216">
                  <c:v>1301.3900000000001</c:v>
                </c:pt>
                <c:pt idx="1217">
                  <c:v>225.44</c:v>
                </c:pt>
                <c:pt idx="1218">
                  <c:v>28.64</c:v>
                </c:pt>
                <c:pt idx="1219">
                  <c:v>1153.49</c:v>
                </c:pt>
                <c:pt idx="1220">
                  <c:v>130.25</c:v>
                </c:pt>
                <c:pt idx="1221">
                  <c:v>60.260000000000005</c:v>
                </c:pt>
                <c:pt idx="1222">
                  <c:v>114.12</c:v>
                </c:pt>
                <c:pt idx="1223">
                  <c:v>128.16</c:v>
                </c:pt>
                <c:pt idx="1224">
                  <c:v>1002.04</c:v>
                </c:pt>
                <c:pt idx="1225">
                  <c:v>3.5</c:v>
                </c:pt>
                <c:pt idx="1226">
                  <c:v>1539.95</c:v>
                </c:pt>
                <c:pt idx="1227">
                  <c:v>367.24</c:v>
                </c:pt>
                <c:pt idx="1228">
                  <c:v>8</c:v>
                </c:pt>
                <c:pt idx="1229">
                  <c:v>55.81</c:v>
                </c:pt>
                <c:pt idx="1230">
                  <c:v>25.19</c:v>
                </c:pt>
                <c:pt idx="1231">
                  <c:v>44.760000000000005</c:v>
                </c:pt>
                <c:pt idx="1232">
                  <c:v>10.4</c:v>
                </c:pt>
                <c:pt idx="1233">
                  <c:v>65</c:v>
                </c:pt>
                <c:pt idx="1234">
                  <c:v>55.849999999999994</c:v>
                </c:pt>
                <c:pt idx="1235">
                  <c:v>92.7</c:v>
                </c:pt>
                <c:pt idx="1236">
                  <c:v>29.39</c:v>
                </c:pt>
                <c:pt idx="1237">
                  <c:v>214.27</c:v>
                </c:pt>
                <c:pt idx="1238">
                  <c:v>27.13</c:v>
                </c:pt>
                <c:pt idx="1239">
                  <c:v>3598.3900000000003</c:v>
                </c:pt>
                <c:pt idx="1240">
                  <c:v>13.77</c:v>
                </c:pt>
                <c:pt idx="1241">
                  <c:v>177.79</c:v>
                </c:pt>
                <c:pt idx="1242">
                  <c:v>37.549999999999997</c:v>
                </c:pt>
                <c:pt idx="1243">
                  <c:v>120.64</c:v>
                </c:pt>
                <c:pt idx="1244">
                  <c:v>97.9</c:v>
                </c:pt>
                <c:pt idx="1245">
                  <c:v>105.86</c:v>
                </c:pt>
                <c:pt idx="1246">
                  <c:v>1054.6599999999999</c:v>
                </c:pt>
                <c:pt idx="1247">
                  <c:v>2396.0699999999997</c:v>
                </c:pt>
                <c:pt idx="1248">
                  <c:v>138.75</c:v>
                </c:pt>
                <c:pt idx="1249">
                  <c:v>12.5</c:v>
                </c:pt>
                <c:pt idx="1250">
                  <c:v>290.25</c:v>
                </c:pt>
                <c:pt idx="1251">
                  <c:v>797.87</c:v>
                </c:pt>
                <c:pt idx="1252">
                  <c:v>6.5</c:v>
                </c:pt>
                <c:pt idx="1253">
                  <c:v>61.5</c:v>
                </c:pt>
                <c:pt idx="1254">
                  <c:v>150.12</c:v>
                </c:pt>
                <c:pt idx="1255">
                  <c:v>334.91</c:v>
                </c:pt>
                <c:pt idx="1256">
                  <c:v>1658.1399999999999</c:v>
                </c:pt>
                <c:pt idx="1257">
                  <c:v>73.900000000000006</c:v>
                </c:pt>
                <c:pt idx="1258">
                  <c:v>81.69</c:v>
                </c:pt>
                <c:pt idx="1259">
                  <c:v>149.38</c:v>
                </c:pt>
                <c:pt idx="1260">
                  <c:v>24.81</c:v>
                </c:pt>
                <c:pt idx="1261">
                  <c:v>17.3</c:v>
                </c:pt>
                <c:pt idx="1262">
                  <c:v>134.75</c:v>
                </c:pt>
                <c:pt idx="1263">
                  <c:v>375.97999999999996</c:v>
                </c:pt>
                <c:pt idx="1264">
                  <c:v>16.740000000000002</c:v>
                </c:pt>
                <c:pt idx="1265">
                  <c:v>384.44000000000005</c:v>
                </c:pt>
                <c:pt idx="1266">
                  <c:v>280.62</c:v>
                </c:pt>
                <c:pt idx="1267">
                  <c:v>1528.7299999999998</c:v>
                </c:pt>
                <c:pt idx="1268">
                  <c:v>13.9</c:v>
                </c:pt>
                <c:pt idx="1269">
                  <c:v>38.019999999999996</c:v>
                </c:pt>
                <c:pt idx="1270">
                  <c:v>57.1</c:v>
                </c:pt>
                <c:pt idx="1271">
                  <c:v>40.76</c:v>
                </c:pt>
                <c:pt idx="1272">
                  <c:v>227.47</c:v>
                </c:pt>
                <c:pt idx="1273">
                  <c:v>32.11</c:v>
                </c:pt>
                <c:pt idx="1274">
                  <c:v>41.21</c:v>
                </c:pt>
                <c:pt idx="1275">
                  <c:v>5</c:v>
                </c:pt>
                <c:pt idx="1276">
                  <c:v>29.5</c:v>
                </c:pt>
                <c:pt idx="1277">
                  <c:v>52.46</c:v>
                </c:pt>
                <c:pt idx="1278">
                  <c:v>471.09</c:v>
                </c:pt>
                <c:pt idx="1279">
                  <c:v>151.04</c:v>
                </c:pt>
                <c:pt idx="1280">
                  <c:v>44.75</c:v>
                </c:pt>
                <c:pt idx="1281">
                  <c:v>30.11</c:v>
                </c:pt>
                <c:pt idx="1282">
                  <c:v>57.940000000000005</c:v>
                </c:pt>
                <c:pt idx="1283">
                  <c:v>5.4</c:v>
                </c:pt>
                <c:pt idx="1284">
                  <c:v>61.769999999999996</c:v>
                </c:pt>
                <c:pt idx="1285">
                  <c:v>162.11000000000001</c:v>
                </c:pt>
                <c:pt idx="1286">
                  <c:v>100.87</c:v>
                </c:pt>
                <c:pt idx="1287">
                  <c:v>87.97</c:v>
                </c:pt>
                <c:pt idx="1288">
                  <c:v>17.2</c:v>
                </c:pt>
                <c:pt idx="1289">
                  <c:v>16.27</c:v>
                </c:pt>
                <c:pt idx="1290">
                  <c:v>149.15</c:v>
                </c:pt>
                <c:pt idx="1291">
                  <c:v>154.89999999999998</c:v>
                </c:pt>
                <c:pt idx="1292">
                  <c:v>8505.92</c:v>
                </c:pt>
                <c:pt idx="1293">
                  <c:v>35.92</c:v>
                </c:pt>
                <c:pt idx="1294">
                  <c:v>100.98</c:v>
                </c:pt>
                <c:pt idx="1295">
                  <c:v>83.53</c:v>
                </c:pt>
                <c:pt idx="1296">
                  <c:v>194.51999999999998</c:v>
                </c:pt>
                <c:pt idx="1297">
                  <c:v>40473.199999999997</c:v>
                </c:pt>
                <c:pt idx="1298">
                  <c:v>229.93</c:v>
                </c:pt>
                <c:pt idx="1299">
                  <c:v>21.939999999999998</c:v>
                </c:pt>
                <c:pt idx="1300">
                  <c:v>293.33</c:v>
                </c:pt>
                <c:pt idx="1301">
                  <c:v>109.31</c:v>
                </c:pt>
                <c:pt idx="1302">
                  <c:v>37.909999999999997</c:v>
                </c:pt>
                <c:pt idx="1303">
                  <c:v>138.87</c:v>
                </c:pt>
                <c:pt idx="1304">
                  <c:v>34.97</c:v>
                </c:pt>
                <c:pt idx="1305">
                  <c:v>186.75</c:v>
                </c:pt>
                <c:pt idx="1306">
                  <c:v>63.379999999999995</c:v>
                </c:pt>
                <c:pt idx="1307">
                  <c:v>52.78</c:v>
                </c:pt>
                <c:pt idx="1308">
                  <c:v>127.56</c:v>
                </c:pt>
                <c:pt idx="1309">
                  <c:v>108.31</c:v>
                </c:pt>
                <c:pt idx="1310">
                  <c:v>158.29000000000002</c:v>
                </c:pt>
                <c:pt idx="1311">
                  <c:v>548.12999999999988</c:v>
                </c:pt>
                <c:pt idx="1312">
                  <c:v>15.43</c:v>
                </c:pt>
                <c:pt idx="1313">
                  <c:v>46.699999999999996</c:v>
                </c:pt>
                <c:pt idx="1314">
                  <c:v>86.97999999999999</c:v>
                </c:pt>
                <c:pt idx="1315">
                  <c:v>176.04</c:v>
                </c:pt>
                <c:pt idx="1316">
                  <c:v>84.4</c:v>
                </c:pt>
                <c:pt idx="1317">
                  <c:v>96.85</c:v>
                </c:pt>
                <c:pt idx="1318">
                  <c:v>24.85</c:v>
                </c:pt>
                <c:pt idx="1319">
                  <c:v>18.200000000000003</c:v>
                </c:pt>
                <c:pt idx="1320">
                  <c:v>51.349999999999994</c:v>
                </c:pt>
                <c:pt idx="1321">
                  <c:v>321.53999999999996</c:v>
                </c:pt>
                <c:pt idx="1322">
                  <c:v>459.21</c:v>
                </c:pt>
                <c:pt idx="1323">
                  <c:v>39.65</c:v>
                </c:pt>
                <c:pt idx="1324">
                  <c:v>154.85</c:v>
                </c:pt>
                <c:pt idx="1325">
                  <c:v>1526.6</c:v>
                </c:pt>
                <c:pt idx="1326">
                  <c:v>95.210000000000008</c:v>
                </c:pt>
                <c:pt idx="1327">
                  <c:v>1181.31</c:v>
                </c:pt>
                <c:pt idx="1328">
                  <c:v>206.12</c:v>
                </c:pt>
                <c:pt idx="1329">
                  <c:v>128.09</c:v>
                </c:pt>
                <c:pt idx="1330">
                  <c:v>9.1</c:v>
                </c:pt>
                <c:pt idx="1331">
                  <c:v>83.1</c:v>
                </c:pt>
                <c:pt idx="1332">
                  <c:v>24.82</c:v>
                </c:pt>
                <c:pt idx="1333">
                  <c:v>163.5</c:v>
                </c:pt>
                <c:pt idx="1334">
                  <c:v>120.22999999999999</c:v>
                </c:pt>
                <c:pt idx="1335">
                  <c:v>92.9</c:v>
                </c:pt>
                <c:pt idx="1336">
                  <c:v>218.60000000000002</c:v>
                </c:pt>
                <c:pt idx="1337">
                  <c:v>198.21</c:v>
                </c:pt>
                <c:pt idx="1338">
                  <c:v>32.65</c:v>
                </c:pt>
                <c:pt idx="1339">
                  <c:v>146.80000000000001</c:v>
                </c:pt>
                <c:pt idx="1340">
                  <c:v>399.63</c:v>
                </c:pt>
                <c:pt idx="1341">
                  <c:v>277.94</c:v>
                </c:pt>
                <c:pt idx="1342">
                  <c:v>220.12</c:v>
                </c:pt>
                <c:pt idx="1343">
                  <c:v>139.03</c:v>
                </c:pt>
                <c:pt idx="1344">
                  <c:v>287.23</c:v>
                </c:pt>
                <c:pt idx="1345">
                  <c:v>48.77</c:v>
                </c:pt>
                <c:pt idx="1346">
                  <c:v>41.739999999999995</c:v>
                </c:pt>
                <c:pt idx="1347">
                  <c:v>135.48999999999998</c:v>
                </c:pt>
                <c:pt idx="1348">
                  <c:v>107.38</c:v>
                </c:pt>
                <c:pt idx="1349">
                  <c:v>167.47</c:v>
                </c:pt>
                <c:pt idx="1350">
                  <c:v>134.5</c:v>
                </c:pt>
                <c:pt idx="1351">
                  <c:v>332.79999999999995</c:v>
                </c:pt>
                <c:pt idx="1352">
                  <c:v>1676.67</c:v>
                </c:pt>
                <c:pt idx="1353">
                  <c:v>54.849999999999994</c:v>
                </c:pt>
                <c:pt idx="1354">
                  <c:v>333.21999999999997</c:v>
                </c:pt>
                <c:pt idx="1355">
                  <c:v>174.83</c:v>
                </c:pt>
                <c:pt idx="1356">
                  <c:v>1487.82</c:v>
                </c:pt>
                <c:pt idx="1357">
                  <c:v>859.25</c:v>
                </c:pt>
                <c:pt idx="1358">
                  <c:v>114.5</c:v>
                </c:pt>
                <c:pt idx="1359">
                  <c:v>39251.08</c:v>
                </c:pt>
                <c:pt idx="1360">
                  <c:v>56.75</c:v>
                </c:pt>
                <c:pt idx="1361">
                  <c:v>332.54</c:v>
                </c:pt>
                <c:pt idx="1362">
                  <c:v>172.68</c:v>
                </c:pt>
                <c:pt idx="1363">
                  <c:v>75.040000000000006</c:v>
                </c:pt>
                <c:pt idx="1364">
                  <c:v>2119.8000000000002</c:v>
                </c:pt>
                <c:pt idx="1365">
                  <c:v>454.77</c:v>
                </c:pt>
                <c:pt idx="1366">
                  <c:v>128.65</c:v>
                </c:pt>
                <c:pt idx="1367">
                  <c:v>792.19999999999993</c:v>
                </c:pt>
                <c:pt idx="1368">
                  <c:v>81.36</c:v>
                </c:pt>
                <c:pt idx="1369">
                  <c:v>78.930000000000007</c:v>
                </c:pt>
                <c:pt idx="1370">
                  <c:v>184.14999999999998</c:v>
                </c:pt>
                <c:pt idx="1371">
                  <c:v>75.94</c:v>
                </c:pt>
                <c:pt idx="1372">
                  <c:v>6</c:v>
                </c:pt>
                <c:pt idx="1373">
                  <c:v>640.62</c:v>
                </c:pt>
                <c:pt idx="1374">
                  <c:v>81.97</c:v>
                </c:pt>
                <c:pt idx="1375">
                  <c:v>746.7</c:v>
                </c:pt>
                <c:pt idx="1376">
                  <c:v>471.29</c:v>
                </c:pt>
                <c:pt idx="1377">
                  <c:v>55.8</c:v>
                </c:pt>
                <c:pt idx="1378">
                  <c:v>2110.04</c:v>
                </c:pt>
                <c:pt idx="1379">
                  <c:v>94.889999999999986</c:v>
                </c:pt>
                <c:pt idx="1380">
                  <c:v>1726.04</c:v>
                </c:pt>
                <c:pt idx="1381">
                  <c:v>54.36</c:v>
                </c:pt>
                <c:pt idx="1382">
                  <c:v>5.96</c:v>
                </c:pt>
                <c:pt idx="1383">
                  <c:v>61.31</c:v>
                </c:pt>
                <c:pt idx="1384">
                  <c:v>86.89</c:v>
                </c:pt>
                <c:pt idx="1385">
                  <c:v>43151.25</c:v>
                </c:pt>
                <c:pt idx="1386">
                  <c:v>100.71000000000001</c:v>
                </c:pt>
                <c:pt idx="1387">
                  <c:v>56.6</c:v>
                </c:pt>
                <c:pt idx="1388">
                  <c:v>57.199999999999996</c:v>
                </c:pt>
                <c:pt idx="1389">
                  <c:v>54.3</c:v>
                </c:pt>
                <c:pt idx="1390">
                  <c:v>104.37</c:v>
                </c:pt>
                <c:pt idx="1391">
                  <c:v>215.57</c:v>
                </c:pt>
                <c:pt idx="1392">
                  <c:v>43.1</c:v>
                </c:pt>
                <c:pt idx="1393">
                  <c:v>192.13000000000002</c:v>
                </c:pt>
                <c:pt idx="1394">
                  <c:v>517.80999999999995</c:v>
                </c:pt>
                <c:pt idx="1395">
                  <c:v>119.05000000000001</c:v>
                </c:pt>
                <c:pt idx="1396">
                  <c:v>58.77</c:v>
                </c:pt>
                <c:pt idx="1397">
                  <c:v>92.20999999999998</c:v>
                </c:pt>
                <c:pt idx="1398">
                  <c:v>291.25</c:v>
                </c:pt>
                <c:pt idx="1399">
                  <c:v>43.87</c:v>
                </c:pt>
                <c:pt idx="1400">
                  <c:v>1728.23</c:v>
                </c:pt>
                <c:pt idx="1401">
                  <c:v>745.82</c:v>
                </c:pt>
                <c:pt idx="1402">
                  <c:v>1110.69</c:v>
                </c:pt>
                <c:pt idx="1403">
                  <c:v>95.31</c:v>
                </c:pt>
                <c:pt idx="1404">
                  <c:v>198.87999999999997</c:v>
                </c:pt>
                <c:pt idx="1405">
                  <c:v>1240.3300000000002</c:v>
                </c:pt>
                <c:pt idx="1406">
                  <c:v>83.259999999999991</c:v>
                </c:pt>
                <c:pt idx="1407">
                  <c:v>118.8</c:v>
                </c:pt>
                <c:pt idx="1408">
                  <c:v>76.439999999999984</c:v>
                </c:pt>
                <c:pt idx="1409">
                  <c:v>1031.19</c:v>
                </c:pt>
                <c:pt idx="1410">
                  <c:v>489.92</c:v>
                </c:pt>
                <c:pt idx="1411">
                  <c:v>520.72</c:v>
                </c:pt>
                <c:pt idx="1412">
                  <c:v>2243.4699999999998</c:v>
                </c:pt>
                <c:pt idx="1413">
                  <c:v>190.47</c:v>
                </c:pt>
                <c:pt idx="1414">
                  <c:v>7.3</c:v>
                </c:pt>
                <c:pt idx="1415">
                  <c:v>195.82</c:v>
                </c:pt>
                <c:pt idx="1416">
                  <c:v>308.28999999999996</c:v>
                </c:pt>
                <c:pt idx="1417">
                  <c:v>240.42999999999995</c:v>
                </c:pt>
                <c:pt idx="1418">
                  <c:v>841.7299999999999</c:v>
                </c:pt>
                <c:pt idx="1419">
                  <c:v>2285.48</c:v>
                </c:pt>
                <c:pt idx="1420">
                  <c:v>14.2</c:v>
                </c:pt>
                <c:pt idx="1421">
                  <c:v>1114.48</c:v>
                </c:pt>
                <c:pt idx="1422">
                  <c:v>396.91999999999996</c:v>
                </c:pt>
                <c:pt idx="1423">
                  <c:v>91</c:v>
                </c:pt>
                <c:pt idx="1424">
                  <c:v>481.67</c:v>
                </c:pt>
                <c:pt idx="1425">
                  <c:v>183.07999999999998</c:v>
                </c:pt>
                <c:pt idx="1426">
                  <c:v>61.309999999999995</c:v>
                </c:pt>
                <c:pt idx="1427">
                  <c:v>245.8</c:v>
                </c:pt>
                <c:pt idx="1428">
                  <c:v>206.51000000000002</c:v>
                </c:pt>
                <c:pt idx="1429">
                  <c:v>273.78000000000003</c:v>
                </c:pt>
                <c:pt idx="1430">
                  <c:v>7.82</c:v>
                </c:pt>
                <c:pt idx="1431">
                  <c:v>14.9</c:v>
                </c:pt>
                <c:pt idx="1432">
                  <c:v>405.42000000000007</c:v>
                </c:pt>
                <c:pt idx="1433">
                  <c:v>47.2</c:v>
                </c:pt>
                <c:pt idx="1434">
                  <c:v>137.47</c:v>
                </c:pt>
                <c:pt idx="1435">
                  <c:v>62.87</c:v>
                </c:pt>
                <c:pt idx="1436">
                  <c:v>627.12999999999988</c:v>
                </c:pt>
                <c:pt idx="1437">
                  <c:v>487.93</c:v>
                </c:pt>
                <c:pt idx="1438">
                  <c:v>187.18999999999997</c:v>
                </c:pt>
                <c:pt idx="1439">
                  <c:v>1543.7700000000002</c:v>
                </c:pt>
                <c:pt idx="1440">
                  <c:v>59.92</c:v>
                </c:pt>
                <c:pt idx="1441">
                  <c:v>94.039999999999992</c:v>
                </c:pt>
                <c:pt idx="1442">
                  <c:v>1373.74</c:v>
                </c:pt>
                <c:pt idx="1443">
                  <c:v>167.39</c:v>
                </c:pt>
                <c:pt idx="1444">
                  <c:v>340.12</c:v>
                </c:pt>
                <c:pt idx="1445">
                  <c:v>159.36000000000001</c:v>
                </c:pt>
                <c:pt idx="1446">
                  <c:v>7.7</c:v>
                </c:pt>
                <c:pt idx="1447">
                  <c:v>184.48999999999998</c:v>
                </c:pt>
                <c:pt idx="1448">
                  <c:v>141.94</c:v>
                </c:pt>
                <c:pt idx="1449">
                  <c:v>226.07000000000002</c:v>
                </c:pt>
                <c:pt idx="1450">
                  <c:v>7.7</c:v>
                </c:pt>
                <c:pt idx="1451">
                  <c:v>426.20000000000005</c:v>
                </c:pt>
                <c:pt idx="1452">
                  <c:v>31.7</c:v>
                </c:pt>
                <c:pt idx="1453">
                  <c:v>20</c:v>
                </c:pt>
                <c:pt idx="1454">
                  <c:v>40.880000000000003</c:v>
                </c:pt>
                <c:pt idx="1455">
                  <c:v>449.10999999999996</c:v>
                </c:pt>
                <c:pt idx="1456">
                  <c:v>233.02000000000004</c:v>
                </c:pt>
                <c:pt idx="1457">
                  <c:v>949.80000000000007</c:v>
                </c:pt>
                <c:pt idx="1458">
                  <c:v>299.45999999999992</c:v>
                </c:pt>
                <c:pt idx="1459">
                  <c:v>266.95999999999998</c:v>
                </c:pt>
                <c:pt idx="1460">
                  <c:v>1890.68</c:v>
                </c:pt>
                <c:pt idx="1461">
                  <c:v>2180.89</c:v>
                </c:pt>
                <c:pt idx="1462">
                  <c:v>107.02000000000001</c:v>
                </c:pt>
                <c:pt idx="1463">
                  <c:v>388.48</c:v>
                </c:pt>
                <c:pt idx="1464">
                  <c:v>66.78</c:v>
                </c:pt>
                <c:pt idx="1465">
                  <c:v>1607.6399999999999</c:v>
                </c:pt>
                <c:pt idx="1466">
                  <c:v>648.46</c:v>
                </c:pt>
                <c:pt idx="1467">
                  <c:v>284</c:v>
                </c:pt>
                <c:pt idx="1468">
                  <c:v>302.33000000000004</c:v>
                </c:pt>
                <c:pt idx="1469">
                  <c:v>2241.46</c:v>
                </c:pt>
                <c:pt idx="1470">
                  <c:v>165.32000000000002</c:v>
                </c:pt>
                <c:pt idx="1471">
                  <c:v>418.83</c:v>
                </c:pt>
                <c:pt idx="1472">
                  <c:v>372.01</c:v>
                </c:pt>
                <c:pt idx="1473">
                  <c:v>290.45</c:v>
                </c:pt>
                <c:pt idx="1474">
                  <c:v>377.96999999999997</c:v>
                </c:pt>
                <c:pt idx="1475">
                  <c:v>2092.4299999999998</c:v>
                </c:pt>
                <c:pt idx="1476">
                  <c:v>137.33000000000001</c:v>
                </c:pt>
                <c:pt idx="1477">
                  <c:v>1988.41</c:v>
                </c:pt>
                <c:pt idx="1478">
                  <c:v>500</c:v>
                </c:pt>
                <c:pt idx="1479">
                  <c:v>138.08999999999997</c:v>
                </c:pt>
                <c:pt idx="1480">
                  <c:v>2575.27</c:v>
                </c:pt>
                <c:pt idx="1481">
                  <c:v>791.99</c:v>
                </c:pt>
                <c:pt idx="1482">
                  <c:v>301.81</c:v>
                </c:pt>
                <c:pt idx="1483">
                  <c:v>16.239999999999998</c:v>
                </c:pt>
                <c:pt idx="1484">
                  <c:v>748.9</c:v>
                </c:pt>
                <c:pt idx="1485">
                  <c:v>344.32</c:v>
                </c:pt>
                <c:pt idx="1486">
                  <c:v>3794.6400000000003</c:v>
                </c:pt>
                <c:pt idx="1487">
                  <c:v>48.75</c:v>
                </c:pt>
                <c:pt idx="1488">
                  <c:v>477.01999999999992</c:v>
                </c:pt>
                <c:pt idx="1489">
                  <c:v>185</c:v>
                </c:pt>
                <c:pt idx="1490">
                  <c:v>379.33000000000004</c:v>
                </c:pt>
                <c:pt idx="1491">
                  <c:v>24.1</c:v>
                </c:pt>
                <c:pt idx="1492">
                  <c:v>321.53999999999996</c:v>
                </c:pt>
                <c:pt idx="1493">
                  <c:v>72.040000000000006</c:v>
                </c:pt>
                <c:pt idx="1494">
                  <c:v>47.47</c:v>
                </c:pt>
                <c:pt idx="1495">
                  <c:v>2457.6099999999997</c:v>
                </c:pt>
                <c:pt idx="1496">
                  <c:v>2312.1800000000003</c:v>
                </c:pt>
                <c:pt idx="1497">
                  <c:v>1067.94</c:v>
                </c:pt>
                <c:pt idx="1498">
                  <c:v>143.15</c:v>
                </c:pt>
                <c:pt idx="1499">
                  <c:v>4.2</c:v>
                </c:pt>
                <c:pt idx="1500">
                  <c:v>898.37000000000012</c:v>
                </c:pt>
                <c:pt idx="1501">
                  <c:v>246</c:v>
                </c:pt>
                <c:pt idx="1502">
                  <c:v>118.65</c:v>
                </c:pt>
                <c:pt idx="1503">
                  <c:v>1829.2400000000005</c:v>
                </c:pt>
                <c:pt idx="1504">
                  <c:v>41.8</c:v>
                </c:pt>
                <c:pt idx="1505">
                  <c:v>552.15</c:v>
                </c:pt>
                <c:pt idx="1506">
                  <c:v>281.32</c:v>
                </c:pt>
                <c:pt idx="1507">
                  <c:v>1880.1500000000003</c:v>
                </c:pt>
                <c:pt idx="1508">
                  <c:v>1918.19</c:v>
                </c:pt>
                <c:pt idx="1509">
                  <c:v>57.910000000000004</c:v>
                </c:pt>
                <c:pt idx="1510">
                  <c:v>33.799999999999997</c:v>
                </c:pt>
                <c:pt idx="1511">
                  <c:v>1128.3800000000001</c:v>
                </c:pt>
                <c:pt idx="1512">
                  <c:v>17.3</c:v>
                </c:pt>
                <c:pt idx="1513">
                  <c:v>24802.79</c:v>
                </c:pt>
                <c:pt idx="1514">
                  <c:v>95.42</c:v>
                </c:pt>
                <c:pt idx="1515">
                  <c:v>236.19</c:v>
                </c:pt>
                <c:pt idx="1516">
                  <c:v>668.43</c:v>
                </c:pt>
                <c:pt idx="1517">
                  <c:v>386.1</c:v>
                </c:pt>
                <c:pt idx="1518">
                  <c:v>644.84</c:v>
                </c:pt>
                <c:pt idx="1519">
                  <c:v>271.64</c:v>
                </c:pt>
                <c:pt idx="1520">
                  <c:v>178.05</c:v>
                </c:pt>
                <c:pt idx="1521">
                  <c:v>30.8</c:v>
                </c:pt>
                <c:pt idx="1522">
                  <c:v>5338.02</c:v>
                </c:pt>
                <c:pt idx="1523">
                  <c:v>431.24999999999994</c:v>
                </c:pt>
                <c:pt idx="1524">
                  <c:v>183.25</c:v>
                </c:pt>
                <c:pt idx="1525">
                  <c:v>366.98</c:v>
                </c:pt>
                <c:pt idx="1526">
                  <c:v>66</c:v>
                </c:pt>
                <c:pt idx="1527">
                  <c:v>628.3599999999999</c:v>
                </c:pt>
                <c:pt idx="1528">
                  <c:v>214.8</c:v>
                </c:pt>
                <c:pt idx="1529">
                  <c:v>2279.85</c:v>
                </c:pt>
                <c:pt idx="1530">
                  <c:v>93.009999999999991</c:v>
                </c:pt>
                <c:pt idx="1531">
                  <c:v>145.86000000000001</c:v>
                </c:pt>
                <c:pt idx="1532">
                  <c:v>132.69</c:v>
                </c:pt>
                <c:pt idx="1533">
                  <c:v>248.15</c:v>
                </c:pt>
                <c:pt idx="1534">
                  <c:v>616.96</c:v>
                </c:pt>
                <c:pt idx="1535">
                  <c:v>307.14</c:v>
                </c:pt>
                <c:pt idx="1536">
                  <c:v>261.07</c:v>
                </c:pt>
                <c:pt idx="1537">
                  <c:v>16.739999999999998</c:v>
                </c:pt>
                <c:pt idx="1538">
                  <c:v>53.79</c:v>
                </c:pt>
                <c:pt idx="1539">
                  <c:v>235.06000000000003</c:v>
                </c:pt>
                <c:pt idx="1540">
                  <c:v>1261.25</c:v>
                </c:pt>
                <c:pt idx="1541">
                  <c:v>1202.51</c:v>
                </c:pt>
                <c:pt idx="1542">
                  <c:v>383.76000000000005</c:v>
                </c:pt>
                <c:pt idx="1543">
                  <c:v>478.43</c:v>
                </c:pt>
                <c:pt idx="1544">
                  <c:v>2126</c:v>
                </c:pt>
                <c:pt idx="1545">
                  <c:v>1698.7300000000002</c:v>
                </c:pt>
                <c:pt idx="1546">
                  <c:v>268.56</c:v>
                </c:pt>
                <c:pt idx="1547">
                  <c:v>533.69000000000005</c:v>
                </c:pt>
                <c:pt idx="1548">
                  <c:v>249.05</c:v>
                </c:pt>
                <c:pt idx="1549">
                  <c:v>510.96</c:v>
                </c:pt>
                <c:pt idx="1550">
                  <c:v>327.8</c:v>
                </c:pt>
                <c:pt idx="1551">
                  <c:v>80.099999999999994</c:v>
                </c:pt>
                <c:pt idx="1552">
                  <c:v>130.02000000000001</c:v>
                </c:pt>
                <c:pt idx="1553">
                  <c:v>303.73</c:v>
                </c:pt>
                <c:pt idx="1554">
                  <c:v>433.01</c:v>
                </c:pt>
                <c:pt idx="1555">
                  <c:v>28.5</c:v>
                </c:pt>
                <c:pt idx="1556">
                  <c:v>648.58000000000004</c:v>
                </c:pt>
                <c:pt idx="1557">
                  <c:v>2673.16</c:v>
                </c:pt>
                <c:pt idx="1558">
                  <c:v>84.11</c:v>
                </c:pt>
                <c:pt idx="1559">
                  <c:v>17122.04</c:v>
                </c:pt>
                <c:pt idx="1560">
                  <c:v>55.92</c:v>
                </c:pt>
                <c:pt idx="1561">
                  <c:v>238.45</c:v>
                </c:pt>
                <c:pt idx="1562">
                  <c:v>690.7600000000001</c:v>
                </c:pt>
                <c:pt idx="1563">
                  <c:v>84.089999999999989</c:v>
                </c:pt>
                <c:pt idx="1564">
                  <c:v>72</c:v>
                </c:pt>
                <c:pt idx="1565">
                  <c:v>1831.6100000000001</c:v>
                </c:pt>
                <c:pt idx="1566">
                  <c:v>98.57</c:v>
                </c:pt>
                <c:pt idx="1567">
                  <c:v>79</c:v>
                </c:pt>
                <c:pt idx="1568">
                  <c:v>1754.17</c:v>
                </c:pt>
                <c:pt idx="1569">
                  <c:v>1088</c:v>
                </c:pt>
                <c:pt idx="1570">
                  <c:v>77.3</c:v>
                </c:pt>
                <c:pt idx="1571">
                  <c:v>181.7</c:v>
                </c:pt>
                <c:pt idx="1572">
                  <c:v>1511.58</c:v>
                </c:pt>
                <c:pt idx="1573">
                  <c:v>119.92</c:v>
                </c:pt>
                <c:pt idx="1574">
                  <c:v>157.75</c:v>
                </c:pt>
                <c:pt idx="1575">
                  <c:v>314.03999999999996</c:v>
                </c:pt>
                <c:pt idx="1576">
                  <c:v>609.20999999999992</c:v>
                </c:pt>
                <c:pt idx="1577">
                  <c:v>3291.4</c:v>
                </c:pt>
                <c:pt idx="1578">
                  <c:v>363.68</c:v>
                </c:pt>
                <c:pt idx="1579">
                  <c:v>142.95999999999998</c:v>
                </c:pt>
                <c:pt idx="1580">
                  <c:v>50</c:v>
                </c:pt>
                <c:pt idx="1581">
                  <c:v>12.5</c:v>
                </c:pt>
                <c:pt idx="1582">
                  <c:v>70.210000000000008</c:v>
                </c:pt>
                <c:pt idx="1583">
                  <c:v>358.17</c:v>
                </c:pt>
                <c:pt idx="1584">
                  <c:v>270.8</c:v>
                </c:pt>
                <c:pt idx="1585">
                  <c:v>20.05</c:v>
                </c:pt>
                <c:pt idx="1586">
                  <c:v>149.6</c:v>
                </c:pt>
                <c:pt idx="1587">
                  <c:v>95.74</c:v>
                </c:pt>
                <c:pt idx="1588">
                  <c:v>1772.57</c:v>
                </c:pt>
                <c:pt idx="1589">
                  <c:v>31.9</c:v>
                </c:pt>
                <c:pt idx="1590">
                  <c:v>3431.7699999999995</c:v>
                </c:pt>
                <c:pt idx="1591">
                  <c:v>391.71999999999997</c:v>
                </c:pt>
                <c:pt idx="1592">
                  <c:v>671.62</c:v>
                </c:pt>
                <c:pt idx="1593">
                  <c:v>12.4</c:v>
                </c:pt>
                <c:pt idx="1594">
                  <c:v>71.2</c:v>
                </c:pt>
                <c:pt idx="1595">
                  <c:v>687.05</c:v>
                </c:pt>
                <c:pt idx="1596">
                  <c:v>3660.12</c:v>
                </c:pt>
                <c:pt idx="1597">
                  <c:v>83.46</c:v>
                </c:pt>
                <c:pt idx="1598">
                  <c:v>70.990000000000009</c:v>
                </c:pt>
                <c:pt idx="1599">
                  <c:v>432.08</c:v>
                </c:pt>
                <c:pt idx="1600">
                  <c:v>59.180000000000007</c:v>
                </c:pt>
                <c:pt idx="1601">
                  <c:v>136.44999999999999</c:v>
                </c:pt>
                <c:pt idx="1602">
                  <c:v>176.09</c:v>
                </c:pt>
                <c:pt idx="1603">
                  <c:v>258.34000000000003</c:v>
                </c:pt>
                <c:pt idx="1604">
                  <c:v>950.73</c:v>
                </c:pt>
                <c:pt idx="1605">
                  <c:v>1586.5600000000002</c:v>
                </c:pt>
                <c:pt idx="1606">
                  <c:v>275.72000000000003</c:v>
                </c:pt>
                <c:pt idx="1607">
                  <c:v>41.739999999999995</c:v>
                </c:pt>
                <c:pt idx="1608">
                  <c:v>25.89</c:v>
                </c:pt>
                <c:pt idx="1609">
                  <c:v>33.26</c:v>
                </c:pt>
                <c:pt idx="1610">
                  <c:v>488.59000000000003</c:v>
                </c:pt>
                <c:pt idx="1611">
                  <c:v>209.73000000000002</c:v>
                </c:pt>
                <c:pt idx="1612">
                  <c:v>539.73</c:v>
                </c:pt>
                <c:pt idx="1613">
                  <c:v>1404.87</c:v>
                </c:pt>
                <c:pt idx="1614">
                  <c:v>52.93</c:v>
                </c:pt>
                <c:pt idx="1615">
                  <c:v>291.78000000000003</c:v>
                </c:pt>
                <c:pt idx="1616">
                  <c:v>593.36999999999989</c:v>
                </c:pt>
                <c:pt idx="1617">
                  <c:v>405.53999999999996</c:v>
                </c:pt>
                <c:pt idx="1618">
                  <c:v>26.4</c:v>
                </c:pt>
                <c:pt idx="1619">
                  <c:v>145</c:v>
                </c:pt>
                <c:pt idx="1620">
                  <c:v>3592.3199999999993</c:v>
                </c:pt>
                <c:pt idx="1621">
                  <c:v>526.16</c:v>
                </c:pt>
                <c:pt idx="1622">
                  <c:v>313.95</c:v>
                </c:pt>
                <c:pt idx="1623">
                  <c:v>19.21</c:v>
                </c:pt>
                <c:pt idx="1624">
                  <c:v>96.42</c:v>
                </c:pt>
                <c:pt idx="1625">
                  <c:v>185.43</c:v>
                </c:pt>
                <c:pt idx="1626">
                  <c:v>357.15</c:v>
                </c:pt>
                <c:pt idx="1627">
                  <c:v>944.91</c:v>
                </c:pt>
                <c:pt idx="1628">
                  <c:v>39</c:v>
                </c:pt>
                <c:pt idx="1629">
                  <c:v>1130.2</c:v>
                </c:pt>
                <c:pt idx="1630">
                  <c:v>1174.18</c:v>
                </c:pt>
                <c:pt idx="1631">
                  <c:v>401.65000000000003</c:v>
                </c:pt>
                <c:pt idx="1632">
                  <c:v>1125.5</c:v>
                </c:pt>
                <c:pt idx="1633">
                  <c:v>970.8</c:v>
                </c:pt>
                <c:pt idx="1634">
                  <c:v>30.44</c:v>
                </c:pt>
                <c:pt idx="1635">
                  <c:v>123.1</c:v>
                </c:pt>
                <c:pt idx="1636">
                  <c:v>1088</c:v>
                </c:pt>
                <c:pt idx="1637">
                  <c:v>55.94</c:v>
                </c:pt>
                <c:pt idx="1638">
                  <c:v>1010</c:v>
                </c:pt>
                <c:pt idx="1639">
                  <c:v>104.79</c:v>
                </c:pt>
                <c:pt idx="1640">
                  <c:v>40</c:v>
                </c:pt>
                <c:pt idx="1641">
                  <c:v>1503.5700000000002</c:v>
                </c:pt>
                <c:pt idx="1642">
                  <c:v>35.96</c:v>
                </c:pt>
                <c:pt idx="1643">
                  <c:v>2140.37</c:v>
                </c:pt>
                <c:pt idx="1644">
                  <c:v>187.76</c:v>
                </c:pt>
                <c:pt idx="1645">
                  <c:v>132.05000000000001</c:v>
                </c:pt>
                <c:pt idx="1646">
                  <c:v>24.480000000000004</c:v>
                </c:pt>
                <c:pt idx="1647">
                  <c:v>514.75</c:v>
                </c:pt>
                <c:pt idx="1648">
                  <c:v>130.25</c:v>
                </c:pt>
                <c:pt idx="1649">
                  <c:v>68.5</c:v>
                </c:pt>
                <c:pt idx="1650">
                  <c:v>98.79</c:v>
                </c:pt>
                <c:pt idx="1651">
                  <c:v>95.25</c:v>
                </c:pt>
                <c:pt idx="1652">
                  <c:v>1073.5</c:v>
                </c:pt>
                <c:pt idx="1653">
                  <c:v>1041.47</c:v>
                </c:pt>
                <c:pt idx="1654">
                  <c:v>632.94000000000005</c:v>
                </c:pt>
                <c:pt idx="1655">
                  <c:v>1031.5999999999999</c:v>
                </c:pt>
                <c:pt idx="1656">
                  <c:v>2935.38</c:v>
                </c:pt>
                <c:pt idx="1657">
                  <c:v>362.11</c:v>
                </c:pt>
                <c:pt idx="1658">
                  <c:v>141.54</c:v>
                </c:pt>
                <c:pt idx="1659">
                  <c:v>1453.83</c:v>
                </c:pt>
                <c:pt idx="1660">
                  <c:v>156.61000000000001</c:v>
                </c:pt>
                <c:pt idx="1661">
                  <c:v>98.65</c:v>
                </c:pt>
                <c:pt idx="1662">
                  <c:v>29.7</c:v>
                </c:pt>
                <c:pt idx="1663">
                  <c:v>128.76</c:v>
                </c:pt>
                <c:pt idx="1664">
                  <c:v>125.22999999999999</c:v>
                </c:pt>
                <c:pt idx="1665">
                  <c:v>1021.5</c:v>
                </c:pt>
                <c:pt idx="1666">
                  <c:v>186.51</c:v>
                </c:pt>
                <c:pt idx="1667">
                  <c:v>70.31</c:v>
                </c:pt>
                <c:pt idx="1668">
                  <c:v>47.2</c:v>
                </c:pt>
                <c:pt idx="1669">
                  <c:v>163.40999999999997</c:v>
                </c:pt>
                <c:pt idx="1670">
                  <c:v>4.5999999999999996</c:v>
                </c:pt>
                <c:pt idx="1671">
                  <c:v>1167.1099999999999</c:v>
                </c:pt>
                <c:pt idx="1672">
                  <c:v>91.03</c:v>
                </c:pt>
                <c:pt idx="1673">
                  <c:v>231.73</c:v>
                </c:pt>
                <c:pt idx="1674">
                  <c:v>246.4</c:v>
                </c:pt>
                <c:pt idx="1675">
                  <c:v>1173.8800000000001</c:v>
                </c:pt>
                <c:pt idx="1676">
                  <c:v>19.25</c:v>
                </c:pt>
                <c:pt idx="1677">
                  <c:v>211.06</c:v>
                </c:pt>
                <c:pt idx="1678">
                  <c:v>262.44</c:v>
                </c:pt>
                <c:pt idx="1679">
                  <c:v>208.99</c:v>
                </c:pt>
                <c:pt idx="1680">
                  <c:v>106.14999999999999</c:v>
                </c:pt>
                <c:pt idx="1681">
                  <c:v>1297.8900000000001</c:v>
                </c:pt>
                <c:pt idx="1682">
                  <c:v>1378.95</c:v>
                </c:pt>
                <c:pt idx="1683">
                  <c:v>624.56999999999994</c:v>
                </c:pt>
                <c:pt idx="1684">
                  <c:v>2005.3600000000001</c:v>
                </c:pt>
                <c:pt idx="1685">
                  <c:v>1407.27</c:v>
                </c:pt>
                <c:pt idx="1686">
                  <c:v>444.71</c:v>
                </c:pt>
                <c:pt idx="1687">
                  <c:v>250.77</c:v>
                </c:pt>
                <c:pt idx="1688">
                  <c:v>1675.9099999999999</c:v>
                </c:pt>
                <c:pt idx="1689">
                  <c:v>582.61</c:v>
                </c:pt>
                <c:pt idx="1690">
                  <c:v>124.82</c:v>
                </c:pt>
                <c:pt idx="1691">
                  <c:v>7.89</c:v>
                </c:pt>
                <c:pt idx="1692">
                  <c:v>742.79</c:v>
                </c:pt>
                <c:pt idx="1693">
                  <c:v>230.45999999999998</c:v>
                </c:pt>
                <c:pt idx="1694">
                  <c:v>64.539999999999992</c:v>
                </c:pt>
                <c:pt idx="1695">
                  <c:v>2261.9499999999994</c:v>
                </c:pt>
                <c:pt idx="1696">
                  <c:v>209.43</c:v>
                </c:pt>
                <c:pt idx="1697">
                  <c:v>4.2699999999999996</c:v>
                </c:pt>
                <c:pt idx="1698">
                  <c:v>438.34000000000003</c:v>
                </c:pt>
                <c:pt idx="1699">
                  <c:v>17.2</c:v>
                </c:pt>
                <c:pt idx="1700">
                  <c:v>220.36999999999998</c:v>
                </c:pt>
                <c:pt idx="1701">
                  <c:v>68.7</c:v>
                </c:pt>
                <c:pt idx="1702">
                  <c:v>51.5</c:v>
                </c:pt>
                <c:pt idx="1703">
                  <c:v>185.84</c:v>
                </c:pt>
                <c:pt idx="1704">
                  <c:v>468.45</c:v>
                </c:pt>
                <c:pt idx="1705">
                  <c:v>1372.1600000000003</c:v>
                </c:pt>
                <c:pt idx="1706">
                  <c:v>19.45</c:v>
                </c:pt>
                <c:pt idx="1707">
                  <c:v>29.29</c:v>
                </c:pt>
                <c:pt idx="1708">
                  <c:v>715.68000000000006</c:v>
                </c:pt>
                <c:pt idx="1709">
                  <c:v>1427.88</c:v>
                </c:pt>
                <c:pt idx="1710">
                  <c:v>10</c:v>
                </c:pt>
                <c:pt idx="1711">
                  <c:v>15</c:v>
                </c:pt>
                <c:pt idx="1712">
                  <c:v>76.23</c:v>
                </c:pt>
                <c:pt idx="1713">
                  <c:v>111.1</c:v>
                </c:pt>
                <c:pt idx="1714">
                  <c:v>102.74000000000001</c:v>
                </c:pt>
                <c:pt idx="1715">
                  <c:v>1453.1200000000001</c:v>
                </c:pt>
                <c:pt idx="1716">
                  <c:v>845.75</c:v>
                </c:pt>
                <c:pt idx="1717">
                  <c:v>611.11</c:v>
                </c:pt>
                <c:pt idx="1718">
                  <c:v>11.63</c:v>
                </c:pt>
                <c:pt idx="1719">
                  <c:v>40.65</c:v>
                </c:pt>
                <c:pt idx="1720">
                  <c:v>456.34999999999991</c:v>
                </c:pt>
                <c:pt idx="1721">
                  <c:v>2226.06</c:v>
                </c:pt>
                <c:pt idx="1722">
                  <c:v>656.77</c:v>
                </c:pt>
                <c:pt idx="1723">
                  <c:v>325.52999999999997</c:v>
                </c:pt>
                <c:pt idx="1724">
                  <c:v>143.70999999999998</c:v>
                </c:pt>
                <c:pt idx="1725">
                  <c:v>126</c:v>
                </c:pt>
                <c:pt idx="1726">
                  <c:v>268.79000000000002</c:v>
                </c:pt>
                <c:pt idx="1727">
                  <c:v>100.26</c:v>
                </c:pt>
                <c:pt idx="1728">
                  <c:v>785.6400000000001</c:v>
                </c:pt>
                <c:pt idx="1729">
                  <c:v>3345.95</c:v>
                </c:pt>
                <c:pt idx="1730">
                  <c:v>1219.95</c:v>
                </c:pt>
                <c:pt idx="1731">
                  <c:v>303.39999999999998</c:v>
                </c:pt>
                <c:pt idx="1732">
                  <c:v>866.86</c:v>
                </c:pt>
                <c:pt idx="1733">
                  <c:v>301.56</c:v>
                </c:pt>
                <c:pt idx="1734">
                  <c:v>10.5</c:v>
                </c:pt>
                <c:pt idx="1735">
                  <c:v>906.87000000000023</c:v>
                </c:pt>
                <c:pt idx="1736">
                  <c:v>4339.4099999999989</c:v>
                </c:pt>
                <c:pt idx="1737">
                  <c:v>387.99</c:v>
                </c:pt>
                <c:pt idx="1738">
                  <c:v>1082.8300000000002</c:v>
                </c:pt>
                <c:pt idx="1739">
                  <c:v>117.65</c:v>
                </c:pt>
                <c:pt idx="1740">
                  <c:v>38.79</c:v>
                </c:pt>
                <c:pt idx="1741">
                  <c:v>229.31</c:v>
                </c:pt>
                <c:pt idx="1742">
                  <c:v>272.25</c:v>
                </c:pt>
                <c:pt idx="1743">
                  <c:v>2805.88</c:v>
                </c:pt>
                <c:pt idx="1744">
                  <c:v>595.25</c:v>
                </c:pt>
                <c:pt idx="1745">
                  <c:v>760.79</c:v>
                </c:pt>
                <c:pt idx="1746">
                  <c:v>167.64</c:v>
                </c:pt>
                <c:pt idx="1747">
                  <c:v>1352.76</c:v>
                </c:pt>
                <c:pt idx="1748">
                  <c:v>212.54</c:v>
                </c:pt>
                <c:pt idx="1749">
                  <c:v>317.74</c:v>
                </c:pt>
                <c:pt idx="1750">
                  <c:v>93.92</c:v>
                </c:pt>
                <c:pt idx="1751">
                  <c:v>105.02000000000001</c:v>
                </c:pt>
                <c:pt idx="1752">
                  <c:v>219.05</c:v>
                </c:pt>
                <c:pt idx="1753">
                  <c:v>30.2</c:v>
                </c:pt>
                <c:pt idx="1754">
                  <c:v>1129</c:v>
                </c:pt>
                <c:pt idx="1755">
                  <c:v>100.85000000000001</c:v>
                </c:pt>
                <c:pt idx="1756">
                  <c:v>605.16</c:v>
                </c:pt>
                <c:pt idx="1757">
                  <c:v>2186.9700000000003</c:v>
                </c:pt>
                <c:pt idx="1758">
                  <c:v>327.34000000000003</c:v>
                </c:pt>
                <c:pt idx="1759">
                  <c:v>729</c:v>
                </c:pt>
                <c:pt idx="1760">
                  <c:v>552.29999999999995</c:v>
                </c:pt>
                <c:pt idx="1761">
                  <c:v>179.51</c:v>
                </c:pt>
                <c:pt idx="1762">
                  <c:v>1512.05</c:v>
                </c:pt>
                <c:pt idx="1763">
                  <c:v>967.33999999999992</c:v>
                </c:pt>
                <c:pt idx="1764">
                  <c:v>1104.98</c:v>
                </c:pt>
                <c:pt idx="1765">
                  <c:v>680.05</c:v>
                </c:pt>
                <c:pt idx="1766">
                  <c:v>2056.46</c:v>
                </c:pt>
                <c:pt idx="1767">
                  <c:v>416.09000000000003</c:v>
                </c:pt>
                <c:pt idx="1768">
                  <c:v>1402.94</c:v>
                </c:pt>
                <c:pt idx="1769">
                  <c:v>124.03</c:v>
                </c:pt>
                <c:pt idx="1770">
                  <c:v>511.03</c:v>
                </c:pt>
                <c:pt idx="1771">
                  <c:v>47.95</c:v>
                </c:pt>
                <c:pt idx="1772">
                  <c:v>92.95</c:v>
                </c:pt>
                <c:pt idx="1773">
                  <c:v>310.10000000000002</c:v>
                </c:pt>
                <c:pt idx="1774">
                  <c:v>1234.04</c:v>
                </c:pt>
                <c:pt idx="1775">
                  <c:v>1235.4899999999998</c:v>
                </c:pt>
                <c:pt idx="1776">
                  <c:v>282.48</c:v>
                </c:pt>
                <c:pt idx="1777">
                  <c:v>10.95</c:v>
                </c:pt>
                <c:pt idx="1778">
                  <c:v>401.89</c:v>
                </c:pt>
                <c:pt idx="1779">
                  <c:v>2547.6999999999998</c:v>
                </c:pt>
                <c:pt idx="1780">
                  <c:v>455.62</c:v>
                </c:pt>
                <c:pt idx="1781">
                  <c:v>2099.8199999999997</c:v>
                </c:pt>
                <c:pt idx="1782">
                  <c:v>3435.0699999999997</c:v>
                </c:pt>
                <c:pt idx="1783">
                  <c:v>1260.3800000000001</c:v>
                </c:pt>
                <c:pt idx="1784">
                  <c:v>1569.58</c:v>
                </c:pt>
                <c:pt idx="1785">
                  <c:v>12</c:v>
                </c:pt>
                <c:pt idx="1786">
                  <c:v>245.88</c:v>
                </c:pt>
                <c:pt idx="1787">
                  <c:v>19494.719999999998</c:v>
                </c:pt>
                <c:pt idx="1788">
                  <c:v>5330.25</c:v>
                </c:pt>
                <c:pt idx="1789">
                  <c:v>7630.2899999999991</c:v>
                </c:pt>
                <c:pt idx="1790">
                  <c:v>3376.8500000000004</c:v>
                </c:pt>
                <c:pt idx="1791">
                  <c:v>135.60000000000002</c:v>
                </c:pt>
                <c:pt idx="1792">
                  <c:v>176</c:v>
                </c:pt>
                <c:pt idx="1793">
                  <c:v>374.43</c:v>
                </c:pt>
                <c:pt idx="1794">
                  <c:v>457.03</c:v>
                </c:pt>
                <c:pt idx="1795">
                  <c:v>3579.7999999999997</c:v>
                </c:pt>
                <c:pt idx="1796">
                  <c:v>362.69</c:v>
                </c:pt>
                <c:pt idx="1797">
                  <c:v>291</c:v>
                </c:pt>
                <c:pt idx="1798">
                  <c:v>192.91</c:v>
                </c:pt>
                <c:pt idx="1799">
                  <c:v>945.37000000000012</c:v>
                </c:pt>
                <c:pt idx="1800">
                  <c:v>450.8599999999999</c:v>
                </c:pt>
                <c:pt idx="1801">
                  <c:v>3102.1099999999997</c:v>
                </c:pt>
                <c:pt idx="1802">
                  <c:v>3166.38</c:v>
                </c:pt>
                <c:pt idx="1803">
                  <c:v>3769.8600000000006</c:v>
                </c:pt>
                <c:pt idx="1804">
                  <c:v>990.70000000000027</c:v>
                </c:pt>
                <c:pt idx="1805">
                  <c:v>346.84999999999997</c:v>
                </c:pt>
                <c:pt idx="1806">
                  <c:v>423.34999999999997</c:v>
                </c:pt>
                <c:pt idx="1807">
                  <c:v>15.5</c:v>
                </c:pt>
                <c:pt idx="1808">
                  <c:v>1771.76</c:v>
                </c:pt>
                <c:pt idx="1809">
                  <c:v>668</c:v>
                </c:pt>
                <c:pt idx="1810">
                  <c:v>818.15</c:v>
                </c:pt>
                <c:pt idx="1811">
                  <c:v>4693.82</c:v>
                </c:pt>
                <c:pt idx="1812">
                  <c:v>3156.13</c:v>
                </c:pt>
                <c:pt idx="1813">
                  <c:v>986.35000000000014</c:v>
                </c:pt>
                <c:pt idx="1814">
                  <c:v>847.85999999999979</c:v>
                </c:pt>
                <c:pt idx="1815">
                  <c:v>276.05</c:v>
                </c:pt>
                <c:pt idx="1816">
                  <c:v>319.82</c:v>
                </c:pt>
                <c:pt idx="1817">
                  <c:v>1479.29</c:v>
                </c:pt>
                <c:pt idx="1818">
                  <c:v>587.24</c:v>
                </c:pt>
              </c:numCache>
            </c:numRef>
          </c:val>
          <c:extLst>
            <c:ext xmlns:c16="http://schemas.microsoft.com/office/drawing/2014/chart" uri="{C3380CC4-5D6E-409C-BE32-E72D297353CC}">
              <c16:uniqueId val="{00000000-05DE-4D84-9065-BE41B7C52F3E}"/>
            </c:ext>
          </c:extLst>
        </c:ser>
        <c:dLbls>
          <c:showLegendKey val="0"/>
          <c:showVal val="0"/>
          <c:showCatName val="0"/>
          <c:showSerName val="0"/>
          <c:showPercent val="0"/>
          <c:showBubbleSize val="0"/>
        </c:dLbls>
        <c:gapWidth val="219"/>
        <c:overlap val="-27"/>
        <c:axId val="388998688"/>
        <c:axId val="389000648"/>
      </c:barChart>
      <c:catAx>
        <c:axId val="38899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0648"/>
        <c:crosses val="autoZero"/>
        <c:auto val="1"/>
        <c:lblAlgn val="ctr"/>
        <c:lblOffset val="100"/>
        <c:noMultiLvlLbl val="0"/>
      </c:catAx>
      <c:valAx>
        <c:axId val="389000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99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expenses.xlsm]IncomeGraph!PivotTable3</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IncomeGraph!$AL$12</c:f>
              <c:strCache>
                <c:ptCount val="1"/>
                <c:pt idx="0">
                  <c:v>Total</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strRef>
              <c:f>IncomeGraph!$AK$13:$AK$325</c:f>
              <c:strCache>
                <c:ptCount val="312"/>
                <c:pt idx="0">
                  <c:v>Friday, 10 January 2014</c:v>
                </c:pt>
                <c:pt idx="1">
                  <c:v>Thursday, 30 January 2014</c:v>
                </c:pt>
                <c:pt idx="2">
                  <c:v>Saturday, 1 February 2014</c:v>
                </c:pt>
                <c:pt idx="3">
                  <c:v>Thursday, 6 February 2014</c:v>
                </c:pt>
                <c:pt idx="4">
                  <c:v>Friday, 14 February 2014</c:v>
                </c:pt>
                <c:pt idx="5">
                  <c:v>Friday, 21 February 2014</c:v>
                </c:pt>
                <c:pt idx="6">
                  <c:v>Saturday, 1 March 2014</c:v>
                </c:pt>
                <c:pt idx="7">
                  <c:v>Sunday, 16 March 2014</c:v>
                </c:pt>
                <c:pt idx="8">
                  <c:v>Friday, 28 March 2014</c:v>
                </c:pt>
                <c:pt idx="9">
                  <c:v>Tuesday, 1 April 2014</c:v>
                </c:pt>
                <c:pt idx="10">
                  <c:v>Monday, 14 April 2014</c:v>
                </c:pt>
                <c:pt idx="11">
                  <c:v>Thursday, 1 May 2014</c:v>
                </c:pt>
                <c:pt idx="12">
                  <c:v>Wednesday, 14 May 2014</c:v>
                </c:pt>
                <c:pt idx="13">
                  <c:v>Sunday, 18 May 2014</c:v>
                </c:pt>
                <c:pt idx="14">
                  <c:v>Tuesday, 27 May 2014</c:v>
                </c:pt>
                <c:pt idx="15">
                  <c:v>Friday, 30 May 2014</c:v>
                </c:pt>
                <c:pt idx="16">
                  <c:v>Sunday, 1 June 2014</c:v>
                </c:pt>
                <c:pt idx="17">
                  <c:v>Friday, 13 June 2014</c:v>
                </c:pt>
                <c:pt idx="18">
                  <c:v>Tuesday, 1 July 2014</c:v>
                </c:pt>
                <c:pt idx="19">
                  <c:v>Tuesday, 15 July 2014</c:v>
                </c:pt>
                <c:pt idx="20">
                  <c:v>Friday, 18 July 2014</c:v>
                </c:pt>
                <c:pt idx="21">
                  <c:v>Friday, 1 August 2014</c:v>
                </c:pt>
                <c:pt idx="22">
                  <c:v>Thursday, 14 August 2014</c:v>
                </c:pt>
                <c:pt idx="23">
                  <c:v>Thursday, 28 August 2014</c:v>
                </c:pt>
                <c:pt idx="24">
                  <c:v>Monday, 1 September 2014</c:v>
                </c:pt>
                <c:pt idx="25">
                  <c:v>Monday, 8 September 2014</c:v>
                </c:pt>
                <c:pt idx="26">
                  <c:v>Friday, 12 September 2014</c:v>
                </c:pt>
                <c:pt idx="27">
                  <c:v>Sunday, 5 October 2014</c:v>
                </c:pt>
                <c:pt idx="28">
                  <c:v>Thursday, 9 October 2014</c:v>
                </c:pt>
                <c:pt idx="29">
                  <c:v>Wednesday, 15 October 2014</c:v>
                </c:pt>
                <c:pt idx="30">
                  <c:v>Saturday, 1 November 2014</c:v>
                </c:pt>
                <c:pt idx="31">
                  <c:v>Monday, 3 November 2014</c:v>
                </c:pt>
                <c:pt idx="32">
                  <c:v>Friday, 14 November 2014</c:v>
                </c:pt>
                <c:pt idx="33">
                  <c:v>Monday, 1 December 2014</c:v>
                </c:pt>
                <c:pt idx="34">
                  <c:v>Saturday, 13 December 2014</c:v>
                </c:pt>
                <c:pt idx="35">
                  <c:v>Wednesday, 24 December 2014</c:v>
                </c:pt>
                <c:pt idx="36">
                  <c:v>Thursday, 1 January 2015</c:v>
                </c:pt>
                <c:pt idx="37">
                  <c:v>Thursday, 15 January 2015</c:v>
                </c:pt>
                <c:pt idx="38">
                  <c:v>Monday, 2 February 2015</c:v>
                </c:pt>
                <c:pt idx="39">
                  <c:v>Saturday, 14 February 2015</c:v>
                </c:pt>
                <c:pt idx="40">
                  <c:v>Friday, 27 February 2015</c:v>
                </c:pt>
                <c:pt idx="41">
                  <c:v>Sunday, 1 March 2015</c:v>
                </c:pt>
                <c:pt idx="42">
                  <c:v>Monday, 16 March 2015</c:v>
                </c:pt>
                <c:pt idx="43">
                  <c:v>Saturday, 21 March 2015</c:v>
                </c:pt>
                <c:pt idx="44">
                  <c:v>Wednesday, 1 April 2015</c:v>
                </c:pt>
                <c:pt idx="45">
                  <c:v>Saturday, 11 April 2015</c:v>
                </c:pt>
                <c:pt idx="46">
                  <c:v>Friday, 17 April 2015</c:v>
                </c:pt>
                <c:pt idx="47">
                  <c:v>Sunday, 3 May 2015</c:v>
                </c:pt>
                <c:pt idx="48">
                  <c:v>Thursday, 14 May 2015</c:v>
                </c:pt>
                <c:pt idx="49">
                  <c:v>Saturday, 30 May 2015</c:v>
                </c:pt>
                <c:pt idx="50">
                  <c:v>Tuesday, 2 June 2015</c:v>
                </c:pt>
                <c:pt idx="51">
                  <c:v>Friday, 12 June 2015</c:v>
                </c:pt>
                <c:pt idx="52">
                  <c:v>Wednesday, 1 July 2015</c:v>
                </c:pt>
                <c:pt idx="53">
                  <c:v>Tuesday, 7 July 2015</c:v>
                </c:pt>
                <c:pt idx="54">
                  <c:v>Wednesday, 15 July 2015</c:v>
                </c:pt>
                <c:pt idx="55">
                  <c:v>Sunday, 2 August 2015</c:v>
                </c:pt>
                <c:pt idx="56">
                  <c:v>Friday, 14 August 2015</c:v>
                </c:pt>
                <c:pt idx="57">
                  <c:v>Friday, 21 August 2015</c:v>
                </c:pt>
                <c:pt idx="58">
                  <c:v>Saturday, 29 August 2015</c:v>
                </c:pt>
                <c:pt idx="59">
                  <c:v>Tuesday, 1 September 2015</c:v>
                </c:pt>
                <c:pt idx="60">
                  <c:v>Monday, 14 September 2015</c:v>
                </c:pt>
                <c:pt idx="61">
                  <c:v>Thursday, 24 September 2015</c:v>
                </c:pt>
                <c:pt idx="62">
                  <c:v>Monday, 28 September 2015</c:v>
                </c:pt>
                <c:pt idx="63">
                  <c:v>Thursday, 1 October 2015</c:v>
                </c:pt>
                <c:pt idx="64">
                  <c:v>Wednesday, 14 October 2015</c:v>
                </c:pt>
                <c:pt idx="65">
                  <c:v>Saturday, 17 October 2015</c:v>
                </c:pt>
                <c:pt idx="66">
                  <c:v>Wednesday, 28 October 2015</c:v>
                </c:pt>
                <c:pt idx="67">
                  <c:v>Friday, 30 October 2015</c:v>
                </c:pt>
                <c:pt idx="68">
                  <c:v>Sunday, 1 November 2015</c:v>
                </c:pt>
                <c:pt idx="69">
                  <c:v>Friday, 13 November 2015</c:v>
                </c:pt>
                <c:pt idx="70">
                  <c:v>Wednesday, 18 November 2015</c:v>
                </c:pt>
                <c:pt idx="71">
                  <c:v>Tuesday, 1 December 2015</c:v>
                </c:pt>
                <c:pt idx="72">
                  <c:v>Friday, 4 December 2015</c:v>
                </c:pt>
                <c:pt idx="73">
                  <c:v>Tuesday, 15 December 2015</c:v>
                </c:pt>
                <c:pt idx="74">
                  <c:v>Monday, 18 January 2016</c:v>
                </c:pt>
                <c:pt idx="75">
                  <c:v>Monday, 1 February 2016</c:v>
                </c:pt>
                <c:pt idx="76">
                  <c:v>Thursday, 11 February 2016</c:v>
                </c:pt>
                <c:pt idx="77">
                  <c:v>Friday, 12 February 2016</c:v>
                </c:pt>
                <c:pt idx="78">
                  <c:v>Monday, 22 February 2016</c:v>
                </c:pt>
                <c:pt idx="79">
                  <c:v>Wednesday, 24 February 2016</c:v>
                </c:pt>
                <c:pt idx="80">
                  <c:v>Tuesday, 1 March 2016</c:v>
                </c:pt>
                <c:pt idx="81">
                  <c:v>Saturday, 5 March 2016</c:v>
                </c:pt>
                <c:pt idx="82">
                  <c:v>Monday, 14 March 2016</c:v>
                </c:pt>
                <c:pt idx="83">
                  <c:v>Tuesday, 22 March 2016</c:v>
                </c:pt>
                <c:pt idx="84">
                  <c:v>Friday, 1 April 2016</c:v>
                </c:pt>
                <c:pt idx="85">
                  <c:v>Thursday, 14 April 2016</c:v>
                </c:pt>
                <c:pt idx="86">
                  <c:v>Friday, 22 April 2016</c:v>
                </c:pt>
                <c:pt idx="87">
                  <c:v>Sunday, 1 May 2016</c:v>
                </c:pt>
                <c:pt idx="88">
                  <c:v>Friday, 13 May 2016</c:v>
                </c:pt>
                <c:pt idx="89">
                  <c:v>Tuesday, 31 May 2016</c:v>
                </c:pt>
                <c:pt idx="90">
                  <c:v>Wednesday, 1 June 2016</c:v>
                </c:pt>
                <c:pt idx="91">
                  <c:v>Wednesday, 15 June 2016</c:v>
                </c:pt>
                <c:pt idx="92">
                  <c:v>Friday, 17 June 2016</c:v>
                </c:pt>
                <c:pt idx="93">
                  <c:v>Thursday, 23 June 2016</c:v>
                </c:pt>
                <c:pt idx="94">
                  <c:v>Friday, 1 July 2016</c:v>
                </c:pt>
                <c:pt idx="95">
                  <c:v>Friday, 15 July 2016</c:v>
                </c:pt>
                <c:pt idx="96">
                  <c:v>Saturday, 6 August 2016</c:v>
                </c:pt>
                <c:pt idx="97">
                  <c:v>Sunday, 14 August 2016</c:v>
                </c:pt>
                <c:pt idx="98">
                  <c:v>Thursday, 1 September 2016</c:v>
                </c:pt>
                <c:pt idx="99">
                  <c:v>Friday, 2 September 2016</c:v>
                </c:pt>
                <c:pt idx="100">
                  <c:v>Thursday, 15 September 2016</c:v>
                </c:pt>
                <c:pt idx="101">
                  <c:v>Friday, 30 September 2016</c:v>
                </c:pt>
                <c:pt idx="102">
                  <c:v>Saturday, 1 October 2016</c:v>
                </c:pt>
                <c:pt idx="103">
                  <c:v>Friday, 7 October 2016</c:v>
                </c:pt>
                <c:pt idx="104">
                  <c:v>Saturday, 15 October 2016</c:v>
                </c:pt>
                <c:pt idx="105">
                  <c:v>Tuesday, 1 November 2016</c:v>
                </c:pt>
                <c:pt idx="106">
                  <c:v>Monday, 14 November 2016</c:v>
                </c:pt>
                <c:pt idx="107">
                  <c:v>Thursday, 1 December 2016</c:v>
                </c:pt>
                <c:pt idx="108">
                  <c:v>Friday, 16 December 2016</c:v>
                </c:pt>
                <c:pt idx="109">
                  <c:v>Friday, 30 December 2016</c:v>
                </c:pt>
                <c:pt idx="110">
                  <c:v>Sunday, 15 January 2017</c:v>
                </c:pt>
                <c:pt idx="111">
                  <c:v>Tuesday, 24 January 2017</c:v>
                </c:pt>
                <c:pt idx="112">
                  <c:v>Thursday, 2 February 2017</c:v>
                </c:pt>
                <c:pt idx="113">
                  <c:v>Wednesday, 8 February 2017</c:v>
                </c:pt>
                <c:pt idx="114">
                  <c:v>Wednesday, 15 February 2017</c:v>
                </c:pt>
                <c:pt idx="115">
                  <c:v>Tuesday, 21 February 2017</c:v>
                </c:pt>
                <c:pt idx="116">
                  <c:v>Wednesday, 1 March 2017</c:v>
                </c:pt>
                <c:pt idx="117">
                  <c:v>Tuesday, 7 March 2017</c:v>
                </c:pt>
                <c:pt idx="118">
                  <c:v>Tuesday, 14 March 2017</c:v>
                </c:pt>
                <c:pt idx="119">
                  <c:v>Tuesday, 21 March 2017</c:v>
                </c:pt>
                <c:pt idx="120">
                  <c:v>Saturday, 1 April 2017</c:v>
                </c:pt>
                <c:pt idx="121">
                  <c:v>Tuesday, 4 April 2017</c:v>
                </c:pt>
                <c:pt idx="122">
                  <c:v>Friday, 14 April 2017</c:v>
                </c:pt>
                <c:pt idx="123">
                  <c:v>Wednesday, 19 April 2017</c:v>
                </c:pt>
                <c:pt idx="124">
                  <c:v>Sunday, 30 April 2017</c:v>
                </c:pt>
                <c:pt idx="125">
                  <c:v>Monday, 1 May 2017</c:v>
                </c:pt>
                <c:pt idx="126">
                  <c:v>Tuesday, 2 May 2017</c:v>
                </c:pt>
                <c:pt idx="127">
                  <c:v>Sunday, 14 May 2017</c:v>
                </c:pt>
                <c:pt idx="128">
                  <c:v>Tuesday, 16 May 2017</c:v>
                </c:pt>
                <c:pt idx="129">
                  <c:v>Tuesday, 30 May 2017</c:v>
                </c:pt>
                <c:pt idx="130">
                  <c:v>Wednesday, 31 May 2017</c:v>
                </c:pt>
                <c:pt idx="131">
                  <c:v>Thursday, 1 June 2017</c:v>
                </c:pt>
                <c:pt idx="132">
                  <c:v>Tuesday, 13 June 2017</c:v>
                </c:pt>
                <c:pt idx="133">
                  <c:v>Wednesday, 14 June 2017</c:v>
                </c:pt>
                <c:pt idx="134">
                  <c:v>Friday, 16 June 2017</c:v>
                </c:pt>
                <c:pt idx="135">
                  <c:v>Tuesday, 27 June 2017</c:v>
                </c:pt>
                <c:pt idx="136">
                  <c:v>Saturday, 1 July 2017</c:v>
                </c:pt>
                <c:pt idx="137">
                  <c:v>Tuesday, 11 July 2017</c:v>
                </c:pt>
                <c:pt idx="138">
                  <c:v>Friday, 14 July 2017</c:v>
                </c:pt>
                <c:pt idx="139">
                  <c:v>Tuesday, 25 July 2017</c:v>
                </c:pt>
                <c:pt idx="140">
                  <c:v>Tuesday, 1 August 2017</c:v>
                </c:pt>
                <c:pt idx="141">
                  <c:v>Wednesday, 9 August 2017</c:v>
                </c:pt>
                <c:pt idx="142">
                  <c:v>Monday, 14 August 2017</c:v>
                </c:pt>
                <c:pt idx="143">
                  <c:v>Tuesday, 22 August 2017</c:v>
                </c:pt>
                <c:pt idx="144">
                  <c:v>Tuesday, 5 September 2017</c:v>
                </c:pt>
                <c:pt idx="145">
                  <c:v>Wednesday, 6 September 2017</c:v>
                </c:pt>
                <c:pt idx="146">
                  <c:v>Thursday, 14 September 2017</c:v>
                </c:pt>
                <c:pt idx="147">
                  <c:v>Tuesday, 19 September 2017</c:v>
                </c:pt>
                <c:pt idx="148">
                  <c:v>Sunday, 1 October 2017</c:v>
                </c:pt>
                <c:pt idx="149">
                  <c:v>Tuesday, 3 October 2017</c:v>
                </c:pt>
                <c:pt idx="150">
                  <c:v>Friday, 13 October 2017</c:v>
                </c:pt>
                <c:pt idx="151">
                  <c:v>Wednesday, 18 October 2017</c:v>
                </c:pt>
                <c:pt idx="152">
                  <c:v>Friday, 20 October 2017</c:v>
                </c:pt>
                <c:pt idx="153">
                  <c:v>Saturday, 21 October 2017</c:v>
                </c:pt>
                <c:pt idx="154">
                  <c:v>Tuesday, 31 October 2017</c:v>
                </c:pt>
                <c:pt idx="155">
                  <c:v>Wednesday, 1 November 2017</c:v>
                </c:pt>
                <c:pt idx="156">
                  <c:v>Tuesday, 14 November 2017</c:v>
                </c:pt>
                <c:pt idx="157">
                  <c:v>Tuesday, 28 November 2017</c:v>
                </c:pt>
                <c:pt idx="158">
                  <c:v>Friday, 8 December 2017</c:v>
                </c:pt>
                <c:pt idx="159">
                  <c:v>Tuesday, 12 December 2017</c:v>
                </c:pt>
                <c:pt idx="160">
                  <c:v>Saturday, 16 December 2017</c:v>
                </c:pt>
                <c:pt idx="161">
                  <c:v>Thursday, 21 December 2017</c:v>
                </c:pt>
                <c:pt idx="162">
                  <c:v>Saturday, 23 December 2017</c:v>
                </c:pt>
                <c:pt idx="163">
                  <c:v>Monday, 1 January 2018</c:v>
                </c:pt>
                <c:pt idx="164">
                  <c:v>Thursday, 11 January 2018</c:v>
                </c:pt>
                <c:pt idx="165">
                  <c:v>Friday, 12 January 2018</c:v>
                </c:pt>
                <c:pt idx="166">
                  <c:v>Tuesday, 23 January 2018</c:v>
                </c:pt>
                <c:pt idx="167">
                  <c:v>Thursday, 1 February 2018</c:v>
                </c:pt>
                <c:pt idx="168">
                  <c:v>Tuesday, 6 February 2018</c:v>
                </c:pt>
                <c:pt idx="169">
                  <c:v>Wednesday, 14 February 2018</c:v>
                </c:pt>
                <c:pt idx="170">
                  <c:v>Tuesday, 20 February 2018</c:v>
                </c:pt>
                <c:pt idx="171">
                  <c:v>Thursday, 1 March 2018</c:v>
                </c:pt>
                <c:pt idx="172">
                  <c:v>Tuesday, 6 March 2018</c:v>
                </c:pt>
                <c:pt idx="173">
                  <c:v>Wednesday, 14 March 2018</c:v>
                </c:pt>
                <c:pt idx="174">
                  <c:v>Wednesday, 21 March 2018</c:v>
                </c:pt>
                <c:pt idx="175">
                  <c:v>Tuesday, 27 March 2018</c:v>
                </c:pt>
                <c:pt idx="176">
                  <c:v>Monday, 2 April 2018</c:v>
                </c:pt>
                <c:pt idx="177">
                  <c:v>Thursday, 5 April 2018</c:v>
                </c:pt>
                <c:pt idx="178">
                  <c:v>Thursday, 12 April 2018</c:v>
                </c:pt>
                <c:pt idx="179">
                  <c:v>Friday, 13 April 2018</c:v>
                </c:pt>
                <c:pt idx="180">
                  <c:v>Wednesday, 18 April 2018</c:v>
                </c:pt>
                <c:pt idx="181">
                  <c:v>Thursday, 26 April 2018</c:v>
                </c:pt>
                <c:pt idx="182">
                  <c:v>Tuesday, 1 May 2018</c:v>
                </c:pt>
                <c:pt idx="183">
                  <c:v>Thursday, 3 May 2018</c:v>
                </c:pt>
                <c:pt idx="184">
                  <c:v>Wednesday, 9 May 2018</c:v>
                </c:pt>
                <c:pt idx="185">
                  <c:v>Tuesday, 15 May 2018</c:v>
                </c:pt>
                <c:pt idx="186">
                  <c:v>Wednesday, 16 May 2018</c:v>
                </c:pt>
                <c:pt idx="187">
                  <c:v>Thursday, 24 May 2018</c:v>
                </c:pt>
                <c:pt idx="188">
                  <c:v>Wednesday, 30 May 2018</c:v>
                </c:pt>
                <c:pt idx="189">
                  <c:v>Friday, 1 June 2018</c:v>
                </c:pt>
                <c:pt idx="190">
                  <c:v>Tuesday, 5 June 2018</c:v>
                </c:pt>
                <c:pt idx="191">
                  <c:v>Wednesday, 6 June 2018</c:v>
                </c:pt>
                <c:pt idx="192">
                  <c:v>Sunday, 24 June 2018</c:v>
                </c:pt>
                <c:pt idx="193">
                  <c:v>Sunday, 1 July 2018</c:v>
                </c:pt>
                <c:pt idx="194">
                  <c:v>Thursday, 5 July 2018</c:v>
                </c:pt>
                <c:pt idx="195">
                  <c:v>Tuesday, 10 July 2018</c:v>
                </c:pt>
                <c:pt idx="196">
                  <c:v>Wednesday, 11 July 2018</c:v>
                </c:pt>
                <c:pt idx="197">
                  <c:v>Tuesday, 17 July 2018</c:v>
                </c:pt>
                <c:pt idx="198">
                  <c:v>Wednesday, 18 July 2018</c:v>
                </c:pt>
                <c:pt idx="199">
                  <c:v>Wednesday, 25 July 2018</c:v>
                </c:pt>
                <c:pt idx="200">
                  <c:v>Wednesday, 1 August 2018</c:v>
                </c:pt>
                <c:pt idx="201">
                  <c:v>Wednesday, 8 August 2018</c:v>
                </c:pt>
                <c:pt idx="202">
                  <c:v>Wednesday, 15 August 2018</c:v>
                </c:pt>
                <c:pt idx="203">
                  <c:v>Wednesday, 22 August 2018</c:v>
                </c:pt>
                <c:pt idx="204">
                  <c:v>Thursday, 23 August 2018</c:v>
                </c:pt>
                <c:pt idx="205">
                  <c:v>Saturday, 25 August 2018</c:v>
                </c:pt>
                <c:pt idx="206">
                  <c:v>Wednesday, 29 August 2018</c:v>
                </c:pt>
                <c:pt idx="207">
                  <c:v>Wednesday, 5 September 2018</c:v>
                </c:pt>
                <c:pt idx="208">
                  <c:v>Wednesday, 12 September 2018</c:v>
                </c:pt>
                <c:pt idx="209">
                  <c:v>Thursday, 13 September 2018</c:v>
                </c:pt>
                <c:pt idx="210">
                  <c:v>Wednesday, 19 September 2018</c:v>
                </c:pt>
                <c:pt idx="211">
                  <c:v>Tuesday, 25 September 2018</c:v>
                </c:pt>
                <c:pt idx="212">
                  <c:v>Wednesday, 26 September 2018</c:v>
                </c:pt>
                <c:pt idx="213">
                  <c:v>Thursday, 4 October 2018</c:v>
                </c:pt>
                <c:pt idx="214">
                  <c:v>Thursday, 11 October 2018</c:v>
                </c:pt>
                <c:pt idx="215">
                  <c:v>Friday, 12 October 2018</c:v>
                </c:pt>
                <c:pt idx="216">
                  <c:v>Wednesday, 17 October 2018</c:v>
                </c:pt>
                <c:pt idx="217">
                  <c:v>Wednesday, 24 October 2018</c:v>
                </c:pt>
                <c:pt idx="218">
                  <c:v>Thursday, 25 October 2018</c:v>
                </c:pt>
                <c:pt idx="219">
                  <c:v>Wednesday, 31 October 2018</c:v>
                </c:pt>
                <c:pt idx="220">
                  <c:v>Wednesday, 7 November 2018</c:v>
                </c:pt>
                <c:pt idx="221">
                  <c:v>Thursday, 15 November 2018</c:v>
                </c:pt>
                <c:pt idx="222">
                  <c:v>Thursday, 6 December 2018</c:v>
                </c:pt>
                <c:pt idx="223">
                  <c:v>Monday, 26 November 2018</c:v>
                </c:pt>
                <c:pt idx="224">
                  <c:v>Thursday, 17 January 2019</c:v>
                </c:pt>
                <c:pt idx="225">
                  <c:v>Sunday, 20 January 2019</c:v>
                </c:pt>
                <c:pt idx="226">
                  <c:v>Thursday, 31 January 2019</c:v>
                </c:pt>
                <c:pt idx="227">
                  <c:v>Friday, 15 February 2019</c:v>
                </c:pt>
                <c:pt idx="228">
                  <c:v>Thursday, 28 February 2019</c:v>
                </c:pt>
                <c:pt idx="229">
                  <c:v>Thursday, 14 March 2019</c:v>
                </c:pt>
                <c:pt idx="230">
                  <c:v>Friday, 5 April 2019</c:v>
                </c:pt>
                <c:pt idx="231">
                  <c:v>Saturday, 6 April 2019</c:v>
                </c:pt>
                <c:pt idx="232">
                  <c:v>Saturday, 13 April 2019</c:v>
                </c:pt>
                <c:pt idx="233">
                  <c:v>Thursday, 25 April 2019</c:v>
                </c:pt>
                <c:pt idx="234">
                  <c:v>Friday, 3 May 2019</c:v>
                </c:pt>
                <c:pt idx="235">
                  <c:v>Sunday, 12 May 2019</c:v>
                </c:pt>
                <c:pt idx="236">
                  <c:v>Saturday, 1 June 2019</c:v>
                </c:pt>
                <c:pt idx="237">
                  <c:v>Wednesday, 5 June 2019</c:v>
                </c:pt>
                <c:pt idx="238">
                  <c:v>Wednesday, 12 June 2019</c:v>
                </c:pt>
                <c:pt idx="239">
                  <c:v>Saturday, 15 June 2019</c:v>
                </c:pt>
                <c:pt idx="240">
                  <c:v>Monday, 8 July 2019</c:v>
                </c:pt>
                <c:pt idx="241">
                  <c:v>Tuesday, 9 July 2019</c:v>
                </c:pt>
                <c:pt idx="242">
                  <c:v>Sunday, 14 July 2019</c:v>
                </c:pt>
                <c:pt idx="243">
                  <c:v>Wednesday, 24 July 2019</c:v>
                </c:pt>
                <c:pt idx="244">
                  <c:v>Saturday, 27 July 2019</c:v>
                </c:pt>
                <c:pt idx="245">
                  <c:v>Thursday, 1 August 2019</c:v>
                </c:pt>
                <c:pt idx="246">
                  <c:v>Wednesday, 14 August 2019</c:v>
                </c:pt>
                <c:pt idx="247">
                  <c:v>Monday, 26 August 2019</c:v>
                </c:pt>
                <c:pt idx="248">
                  <c:v>Friday, 6 September 2019</c:v>
                </c:pt>
                <c:pt idx="249">
                  <c:v>Monday, 9 September 2019</c:v>
                </c:pt>
                <c:pt idx="250">
                  <c:v>Saturday, 14 September 2019</c:v>
                </c:pt>
                <c:pt idx="251">
                  <c:v>Wednesday, 18 September 2019</c:v>
                </c:pt>
                <c:pt idx="252">
                  <c:v>Monday, 30 September 2019</c:v>
                </c:pt>
                <c:pt idx="253">
                  <c:v>Friday, 4 October 2019</c:v>
                </c:pt>
                <c:pt idx="254">
                  <c:v>Wednesday, 9 October 2019</c:v>
                </c:pt>
                <c:pt idx="255">
                  <c:v>Sunday, 13 October 2019</c:v>
                </c:pt>
                <c:pt idx="256">
                  <c:v>Tuesday, 15 October 2019</c:v>
                </c:pt>
                <c:pt idx="257">
                  <c:v>Thursday, 17 October 2019</c:v>
                </c:pt>
                <c:pt idx="258">
                  <c:v>Friday, 25 October 2019</c:v>
                </c:pt>
                <c:pt idx="259">
                  <c:v>Tuesday, 29 October 2019</c:v>
                </c:pt>
                <c:pt idx="260">
                  <c:v>Thursday, 31 October 2019</c:v>
                </c:pt>
                <c:pt idx="261">
                  <c:v>Friday, 15 November 2019</c:v>
                </c:pt>
                <c:pt idx="262">
                  <c:v>Saturday, 30 November 2019</c:v>
                </c:pt>
                <c:pt idx="263">
                  <c:v>Thursday, 5 December 2019</c:v>
                </c:pt>
                <c:pt idx="264">
                  <c:v>Saturday, 14 December 2019</c:v>
                </c:pt>
                <c:pt idx="265">
                  <c:v>Tuesday, 28 January 2020</c:v>
                </c:pt>
                <c:pt idx="266">
                  <c:v>Monday, 3 February 2020</c:v>
                </c:pt>
                <c:pt idx="267">
                  <c:v>Thursday, 6 February 2020</c:v>
                </c:pt>
                <c:pt idx="268">
                  <c:v>Sunday, 16 February 2020</c:v>
                </c:pt>
                <c:pt idx="269">
                  <c:v>Wednesday, 26 February 2020</c:v>
                </c:pt>
                <c:pt idx="270">
                  <c:v>Thursday, 5 March 2020</c:v>
                </c:pt>
                <c:pt idx="271">
                  <c:v>Friday, 13 March 2020</c:v>
                </c:pt>
                <c:pt idx="272">
                  <c:v>Tuesday, 17 March 2020</c:v>
                </c:pt>
                <c:pt idx="273">
                  <c:v>Tuesday, 7 April 2020</c:v>
                </c:pt>
                <c:pt idx="274">
                  <c:v>Tuesday, 14 April 2020</c:v>
                </c:pt>
                <c:pt idx="275">
                  <c:v>Tuesday, 5 May 2020</c:v>
                </c:pt>
                <c:pt idx="276">
                  <c:v>Thursday, 14 May 2020</c:v>
                </c:pt>
                <c:pt idx="277">
                  <c:v>Friday, 12 June 2020</c:v>
                </c:pt>
                <c:pt idx="278">
                  <c:v>Tuesday, 14 July 2020</c:v>
                </c:pt>
                <c:pt idx="279">
                  <c:v>Sunday, 19 July 2020</c:v>
                </c:pt>
                <c:pt idx="280">
                  <c:v>Saturday, 15 August 2020</c:v>
                </c:pt>
                <c:pt idx="281">
                  <c:v>Thursday, 3 September 2020</c:v>
                </c:pt>
                <c:pt idx="282">
                  <c:v>Tuesday, 8 September 2020</c:v>
                </c:pt>
                <c:pt idx="283">
                  <c:v>Saturday, 12 September 2020</c:v>
                </c:pt>
                <c:pt idx="284">
                  <c:v>Sunday, 20 September 2020</c:v>
                </c:pt>
                <c:pt idx="285">
                  <c:v>Wednesday, 14 October 2020</c:v>
                </c:pt>
                <c:pt idx="286">
                  <c:v>Thursday, 22 October 2020</c:v>
                </c:pt>
                <c:pt idx="287">
                  <c:v>Monday, 16 November 2020</c:v>
                </c:pt>
                <c:pt idx="288">
                  <c:v>Sunday, 29 November 2020</c:v>
                </c:pt>
                <c:pt idx="289">
                  <c:v>Wednesday, 2 December 2020</c:v>
                </c:pt>
                <c:pt idx="290">
                  <c:v>Monday, 14 December 2020</c:v>
                </c:pt>
                <c:pt idx="291">
                  <c:v>Wednesday, 30 December 2020</c:v>
                </c:pt>
                <c:pt idx="292">
                  <c:v>Thursday, 31 December 2020</c:v>
                </c:pt>
                <c:pt idx="293">
                  <c:v>Tuesday, 12 January 2021</c:v>
                </c:pt>
                <c:pt idx="294">
                  <c:v>Monday, 18 January 2021</c:v>
                </c:pt>
                <c:pt idx="295">
                  <c:v>Monday, 25 January 2021</c:v>
                </c:pt>
                <c:pt idx="296">
                  <c:v>Saturday, 30 January 2021</c:v>
                </c:pt>
                <c:pt idx="297">
                  <c:v>Tuesday, 2 February 2021</c:v>
                </c:pt>
                <c:pt idx="298">
                  <c:v>Wednesday, 3 February 2021</c:v>
                </c:pt>
                <c:pt idx="299">
                  <c:v>Sunday, 7 February 2021</c:v>
                </c:pt>
                <c:pt idx="300">
                  <c:v>Saturday, 13 February 2021</c:v>
                </c:pt>
                <c:pt idx="301">
                  <c:v>Wednesday, 17 February 2021</c:v>
                </c:pt>
                <c:pt idx="302">
                  <c:v>Monday, 15 March 2021</c:v>
                </c:pt>
                <c:pt idx="303">
                  <c:v>Tuesday, 30 March 2021</c:v>
                </c:pt>
                <c:pt idx="304">
                  <c:v>Tuesday, 13 April 2021</c:v>
                </c:pt>
                <c:pt idx="305">
                  <c:v>Wednesday, 14 April 2021</c:v>
                </c:pt>
                <c:pt idx="306">
                  <c:v>Sunday, 9 May 2021</c:v>
                </c:pt>
                <c:pt idx="307">
                  <c:v>Sunday, 16 May 2021</c:v>
                </c:pt>
                <c:pt idx="308">
                  <c:v>Sunday, 23 May 2021</c:v>
                </c:pt>
                <c:pt idx="309">
                  <c:v>Monday, 14 June 2021</c:v>
                </c:pt>
                <c:pt idx="310">
                  <c:v>Wednesday, 30 June 2021</c:v>
                </c:pt>
                <c:pt idx="311">
                  <c:v>Thursday, 15 July 2021</c:v>
                </c:pt>
              </c:strCache>
            </c:strRef>
          </c:cat>
          <c:val>
            <c:numRef>
              <c:f>IncomeGraph!$AL$13:$AL$325</c:f>
              <c:numCache>
                <c:formatCode>General</c:formatCode>
                <c:ptCount val="312"/>
                <c:pt idx="0">
                  <c:v>37402.26</c:v>
                </c:pt>
                <c:pt idx="1">
                  <c:v>2658.46</c:v>
                </c:pt>
                <c:pt idx="2">
                  <c:v>133.66</c:v>
                </c:pt>
                <c:pt idx="3">
                  <c:v>2274</c:v>
                </c:pt>
                <c:pt idx="4">
                  <c:v>3840</c:v>
                </c:pt>
                <c:pt idx="5">
                  <c:v>552.48</c:v>
                </c:pt>
                <c:pt idx="6">
                  <c:v>71.739999999999995</c:v>
                </c:pt>
                <c:pt idx="7">
                  <c:v>3839.99</c:v>
                </c:pt>
                <c:pt idx="8">
                  <c:v>115.14</c:v>
                </c:pt>
                <c:pt idx="9">
                  <c:v>68.45</c:v>
                </c:pt>
                <c:pt idx="10">
                  <c:v>3839.99</c:v>
                </c:pt>
                <c:pt idx="11">
                  <c:v>46.07</c:v>
                </c:pt>
                <c:pt idx="12">
                  <c:v>3839.99</c:v>
                </c:pt>
                <c:pt idx="13">
                  <c:v>20</c:v>
                </c:pt>
                <c:pt idx="14">
                  <c:v>405</c:v>
                </c:pt>
                <c:pt idx="15">
                  <c:v>258.01</c:v>
                </c:pt>
                <c:pt idx="16">
                  <c:v>49.69</c:v>
                </c:pt>
                <c:pt idx="17">
                  <c:v>3840</c:v>
                </c:pt>
                <c:pt idx="18">
                  <c:v>48.95</c:v>
                </c:pt>
                <c:pt idx="19">
                  <c:v>3814</c:v>
                </c:pt>
                <c:pt idx="20">
                  <c:v>140</c:v>
                </c:pt>
                <c:pt idx="21">
                  <c:v>43.66</c:v>
                </c:pt>
                <c:pt idx="22">
                  <c:v>5944</c:v>
                </c:pt>
                <c:pt idx="23">
                  <c:v>5</c:v>
                </c:pt>
                <c:pt idx="24">
                  <c:v>43.75</c:v>
                </c:pt>
                <c:pt idx="25">
                  <c:v>1511</c:v>
                </c:pt>
                <c:pt idx="26">
                  <c:v>3814</c:v>
                </c:pt>
                <c:pt idx="27">
                  <c:v>42.43</c:v>
                </c:pt>
                <c:pt idx="28">
                  <c:v>200</c:v>
                </c:pt>
                <c:pt idx="29">
                  <c:v>3814</c:v>
                </c:pt>
                <c:pt idx="30">
                  <c:v>46.85</c:v>
                </c:pt>
                <c:pt idx="31">
                  <c:v>260</c:v>
                </c:pt>
                <c:pt idx="32">
                  <c:v>3814</c:v>
                </c:pt>
                <c:pt idx="33">
                  <c:v>57</c:v>
                </c:pt>
                <c:pt idx="34">
                  <c:v>5205</c:v>
                </c:pt>
                <c:pt idx="35">
                  <c:v>40</c:v>
                </c:pt>
                <c:pt idx="36">
                  <c:v>70</c:v>
                </c:pt>
                <c:pt idx="37">
                  <c:v>3896</c:v>
                </c:pt>
                <c:pt idx="38">
                  <c:v>69</c:v>
                </c:pt>
                <c:pt idx="39">
                  <c:v>3896</c:v>
                </c:pt>
                <c:pt idx="40">
                  <c:v>1788</c:v>
                </c:pt>
                <c:pt idx="41">
                  <c:v>60.24</c:v>
                </c:pt>
                <c:pt idx="42">
                  <c:v>7781.3099999999995</c:v>
                </c:pt>
                <c:pt idx="43">
                  <c:v>757</c:v>
                </c:pt>
                <c:pt idx="44">
                  <c:v>72.2</c:v>
                </c:pt>
                <c:pt idx="45">
                  <c:v>45.67</c:v>
                </c:pt>
                <c:pt idx="46">
                  <c:v>7763</c:v>
                </c:pt>
                <c:pt idx="47">
                  <c:v>3.73</c:v>
                </c:pt>
                <c:pt idx="48">
                  <c:v>7763.33</c:v>
                </c:pt>
                <c:pt idx="49">
                  <c:v>2153.4499999999998</c:v>
                </c:pt>
                <c:pt idx="50">
                  <c:v>55</c:v>
                </c:pt>
                <c:pt idx="51">
                  <c:v>8089.33</c:v>
                </c:pt>
                <c:pt idx="52">
                  <c:v>53.86</c:v>
                </c:pt>
                <c:pt idx="53">
                  <c:v>2130</c:v>
                </c:pt>
                <c:pt idx="54">
                  <c:v>9071.33</c:v>
                </c:pt>
                <c:pt idx="55">
                  <c:v>66.5</c:v>
                </c:pt>
                <c:pt idx="56">
                  <c:v>8162.08</c:v>
                </c:pt>
                <c:pt idx="57">
                  <c:v>52.88</c:v>
                </c:pt>
                <c:pt idx="58">
                  <c:v>200</c:v>
                </c:pt>
                <c:pt idx="59">
                  <c:v>71.599999999999994</c:v>
                </c:pt>
                <c:pt idx="60">
                  <c:v>8089.33</c:v>
                </c:pt>
                <c:pt idx="61">
                  <c:v>4410</c:v>
                </c:pt>
                <c:pt idx="62">
                  <c:v>200</c:v>
                </c:pt>
                <c:pt idx="63">
                  <c:v>73</c:v>
                </c:pt>
                <c:pt idx="64">
                  <c:v>8089.33</c:v>
                </c:pt>
                <c:pt idx="65">
                  <c:v>354.16</c:v>
                </c:pt>
                <c:pt idx="66">
                  <c:v>200</c:v>
                </c:pt>
                <c:pt idx="67">
                  <c:v>63</c:v>
                </c:pt>
                <c:pt idx="68">
                  <c:v>88.7</c:v>
                </c:pt>
                <c:pt idx="69">
                  <c:v>8089.33</c:v>
                </c:pt>
                <c:pt idx="70">
                  <c:v>457.09</c:v>
                </c:pt>
                <c:pt idx="71">
                  <c:v>94</c:v>
                </c:pt>
                <c:pt idx="72">
                  <c:v>200</c:v>
                </c:pt>
                <c:pt idx="73">
                  <c:v>14958</c:v>
                </c:pt>
                <c:pt idx="74">
                  <c:v>8444</c:v>
                </c:pt>
                <c:pt idx="75">
                  <c:v>305</c:v>
                </c:pt>
                <c:pt idx="76">
                  <c:v>126</c:v>
                </c:pt>
                <c:pt idx="77">
                  <c:v>8444</c:v>
                </c:pt>
                <c:pt idx="78">
                  <c:v>100</c:v>
                </c:pt>
                <c:pt idx="79">
                  <c:v>48.6</c:v>
                </c:pt>
                <c:pt idx="80">
                  <c:v>123</c:v>
                </c:pt>
                <c:pt idx="81">
                  <c:v>200</c:v>
                </c:pt>
                <c:pt idx="82">
                  <c:v>8444.01</c:v>
                </c:pt>
                <c:pt idx="83">
                  <c:v>600</c:v>
                </c:pt>
                <c:pt idx="84">
                  <c:v>138.5</c:v>
                </c:pt>
                <c:pt idx="85">
                  <c:v>8444</c:v>
                </c:pt>
                <c:pt idx="86">
                  <c:v>300</c:v>
                </c:pt>
                <c:pt idx="87">
                  <c:v>140.86000000000001</c:v>
                </c:pt>
                <c:pt idx="88">
                  <c:v>8444</c:v>
                </c:pt>
                <c:pt idx="89">
                  <c:v>1310</c:v>
                </c:pt>
                <c:pt idx="90">
                  <c:v>133.61000000000001</c:v>
                </c:pt>
                <c:pt idx="91">
                  <c:v>9289.67</c:v>
                </c:pt>
                <c:pt idx="92">
                  <c:v>245.7</c:v>
                </c:pt>
                <c:pt idx="93">
                  <c:v>132</c:v>
                </c:pt>
                <c:pt idx="94">
                  <c:v>131.93</c:v>
                </c:pt>
                <c:pt idx="95">
                  <c:v>9320.67</c:v>
                </c:pt>
                <c:pt idx="96">
                  <c:v>131.75</c:v>
                </c:pt>
                <c:pt idx="97">
                  <c:v>9616.67</c:v>
                </c:pt>
                <c:pt idx="98">
                  <c:v>148.33000000000001</c:v>
                </c:pt>
                <c:pt idx="99">
                  <c:v>3529.72</c:v>
                </c:pt>
                <c:pt idx="100">
                  <c:v>8098.38</c:v>
                </c:pt>
                <c:pt idx="101">
                  <c:v>1488.63</c:v>
                </c:pt>
                <c:pt idx="102">
                  <c:v>142.69</c:v>
                </c:pt>
                <c:pt idx="103">
                  <c:v>487.67</c:v>
                </c:pt>
                <c:pt idx="104">
                  <c:v>4920.67</c:v>
                </c:pt>
                <c:pt idx="105">
                  <c:v>150</c:v>
                </c:pt>
                <c:pt idx="106">
                  <c:v>4920.67</c:v>
                </c:pt>
                <c:pt idx="107">
                  <c:v>143.82</c:v>
                </c:pt>
                <c:pt idx="108">
                  <c:v>7120</c:v>
                </c:pt>
                <c:pt idx="109">
                  <c:v>19592</c:v>
                </c:pt>
                <c:pt idx="110">
                  <c:v>5308</c:v>
                </c:pt>
                <c:pt idx="111">
                  <c:v>2632.07</c:v>
                </c:pt>
                <c:pt idx="112">
                  <c:v>230</c:v>
                </c:pt>
                <c:pt idx="113">
                  <c:v>2871.47</c:v>
                </c:pt>
                <c:pt idx="114">
                  <c:v>5308</c:v>
                </c:pt>
                <c:pt idx="115">
                  <c:v>2871.47</c:v>
                </c:pt>
                <c:pt idx="116">
                  <c:v>176.07</c:v>
                </c:pt>
                <c:pt idx="117">
                  <c:v>3014.4</c:v>
                </c:pt>
                <c:pt idx="118">
                  <c:v>5308.33</c:v>
                </c:pt>
                <c:pt idx="119">
                  <c:v>2871.47</c:v>
                </c:pt>
                <c:pt idx="120">
                  <c:v>195.74</c:v>
                </c:pt>
                <c:pt idx="121">
                  <c:v>2871.47</c:v>
                </c:pt>
                <c:pt idx="122">
                  <c:v>5308.33</c:v>
                </c:pt>
                <c:pt idx="123">
                  <c:v>3014.4</c:v>
                </c:pt>
                <c:pt idx="124">
                  <c:v>150</c:v>
                </c:pt>
                <c:pt idx="125">
                  <c:v>154.44</c:v>
                </c:pt>
                <c:pt idx="126">
                  <c:v>2871.47</c:v>
                </c:pt>
                <c:pt idx="127">
                  <c:v>5308.33</c:v>
                </c:pt>
                <c:pt idx="128">
                  <c:v>2871.47</c:v>
                </c:pt>
                <c:pt idx="129">
                  <c:v>2871.47</c:v>
                </c:pt>
                <c:pt idx="130">
                  <c:v>655</c:v>
                </c:pt>
                <c:pt idx="131">
                  <c:v>131.33000000000001</c:v>
                </c:pt>
                <c:pt idx="132">
                  <c:v>2871.47</c:v>
                </c:pt>
                <c:pt idx="133">
                  <c:v>5746</c:v>
                </c:pt>
                <c:pt idx="134">
                  <c:v>72.75</c:v>
                </c:pt>
                <c:pt idx="135">
                  <c:v>2871.47</c:v>
                </c:pt>
                <c:pt idx="136">
                  <c:v>100.99</c:v>
                </c:pt>
                <c:pt idx="137">
                  <c:v>2871.47</c:v>
                </c:pt>
                <c:pt idx="138">
                  <c:v>5746</c:v>
                </c:pt>
                <c:pt idx="139">
                  <c:v>2966.76</c:v>
                </c:pt>
                <c:pt idx="140">
                  <c:v>20.97</c:v>
                </c:pt>
                <c:pt idx="141">
                  <c:v>2871.47</c:v>
                </c:pt>
                <c:pt idx="142">
                  <c:v>5746</c:v>
                </c:pt>
                <c:pt idx="143">
                  <c:v>2871.47</c:v>
                </c:pt>
                <c:pt idx="144">
                  <c:v>2871.47</c:v>
                </c:pt>
                <c:pt idx="145">
                  <c:v>20.440000000000001</c:v>
                </c:pt>
                <c:pt idx="146">
                  <c:v>6097.16</c:v>
                </c:pt>
                <c:pt idx="147">
                  <c:v>2871.47</c:v>
                </c:pt>
                <c:pt idx="148">
                  <c:v>26</c:v>
                </c:pt>
                <c:pt idx="149">
                  <c:v>2871.47</c:v>
                </c:pt>
                <c:pt idx="150">
                  <c:v>6661</c:v>
                </c:pt>
                <c:pt idx="151">
                  <c:v>3014.4</c:v>
                </c:pt>
                <c:pt idx="152">
                  <c:v>5485.75</c:v>
                </c:pt>
                <c:pt idx="153">
                  <c:v>766.75</c:v>
                </c:pt>
                <c:pt idx="154">
                  <c:v>2871.47</c:v>
                </c:pt>
                <c:pt idx="155">
                  <c:v>32.15</c:v>
                </c:pt>
                <c:pt idx="156">
                  <c:v>8617.4699999999993</c:v>
                </c:pt>
                <c:pt idx="157">
                  <c:v>3343.91</c:v>
                </c:pt>
                <c:pt idx="158">
                  <c:v>44.55</c:v>
                </c:pt>
                <c:pt idx="159">
                  <c:v>3416.38</c:v>
                </c:pt>
                <c:pt idx="160">
                  <c:v>9050.32</c:v>
                </c:pt>
                <c:pt idx="161">
                  <c:v>2871.48</c:v>
                </c:pt>
                <c:pt idx="162">
                  <c:v>1323.62</c:v>
                </c:pt>
                <c:pt idx="163">
                  <c:v>74.92</c:v>
                </c:pt>
                <c:pt idx="164">
                  <c:v>2871.47</c:v>
                </c:pt>
                <c:pt idx="165">
                  <c:v>6659.32</c:v>
                </c:pt>
                <c:pt idx="166">
                  <c:v>3086.71</c:v>
                </c:pt>
                <c:pt idx="167">
                  <c:v>275.67</c:v>
                </c:pt>
                <c:pt idx="168">
                  <c:v>3138.52</c:v>
                </c:pt>
                <c:pt idx="169">
                  <c:v>8186.32</c:v>
                </c:pt>
                <c:pt idx="170">
                  <c:v>3138.52</c:v>
                </c:pt>
                <c:pt idx="171">
                  <c:v>256.32</c:v>
                </c:pt>
                <c:pt idx="172">
                  <c:v>3138.52</c:v>
                </c:pt>
                <c:pt idx="173">
                  <c:v>1430</c:v>
                </c:pt>
                <c:pt idx="174">
                  <c:v>3374.21</c:v>
                </c:pt>
                <c:pt idx="175">
                  <c:v>5972.87</c:v>
                </c:pt>
                <c:pt idx="176">
                  <c:v>291.33999999999997</c:v>
                </c:pt>
                <c:pt idx="177">
                  <c:v>1883.62</c:v>
                </c:pt>
                <c:pt idx="178">
                  <c:v>1883.62</c:v>
                </c:pt>
                <c:pt idx="179">
                  <c:v>4704.2700000000004</c:v>
                </c:pt>
                <c:pt idx="180">
                  <c:v>2294.2800000000002</c:v>
                </c:pt>
                <c:pt idx="181">
                  <c:v>2294.2800000000002</c:v>
                </c:pt>
                <c:pt idx="182">
                  <c:v>297.36</c:v>
                </c:pt>
                <c:pt idx="183">
                  <c:v>1883.62</c:v>
                </c:pt>
                <c:pt idx="184">
                  <c:v>2294.2800000000002</c:v>
                </c:pt>
                <c:pt idx="185">
                  <c:v>6385.67</c:v>
                </c:pt>
                <c:pt idx="186">
                  <c:v>2294.2800000000002</c:v>
                </c:pt>
                <c:pt idx="187">
                  <c:v>3093.28</c:v>
                </c:pt>
                <c:pt idx="188">
                  <c:v>3513.65</c:v>
                </c:pt>
                <c:pt idx="189">
                  <c:v>323.95999999999998</c:v>
                </c:pt>
                <c:pt idx="190">
                  <c:v>188.35</c:v>
                </c:pt>
                <c:pt idx="191">
                  <c:v>2294.2800000000002</c:v>
                </c:pt>
                <c:pt idx="192">
                  <c:v>6981.27</c:v>
                </c:pt>
                <c:pt idx="193">
                  <c:v>331.53</c:v>
                </c:pt>
                <c:pt idx="194">
                  <c:v>2297.2800000000002</c:v>
                </c:pt>
                <c:pt idx="195">
                  <c:v>676.07999999999993</c:v>
                </c:pt>
                <c:pt idx="196">
                  <c:v>2297.2800000000002</c:v>
                </c:pt>
                <c:pt idx="197">
                  <c:v>1674.61</c:v>
                </c:pt>
                <c:pt idx="198">
                  <c:v>2297.2800000000002</c:v>
                </c:pt>
                <c:pt idx="199">
                  <c:v>2297.2800000000002</c:v>
                </c:pt>
                <c:pt idx="200">
                  <c:v>2297.2800000000002</c:v>
                </c:pt>
                <c:pt idx="201">
                  <c:v>2297.2800000000002</c:v>
                </c:pt>
                <c:pt idx="202">
                  <c:v>2404.1800000000003</c:v>
                </c:pt>
                <c:pt idx="203">
                  <c:v>2297.2800000000002</c:v>
                </c:pt>
                <c:pt idx="204">
                  <c:v>162.9</c:v>
                </c:pt>
                <c:pt idx="205">
                  <c:v>625</c:v>
                </c:pt>
                <c:pt idx="206">
                  <c:v>2297.2800000000002</c:v>
                </c:pt>
                <c:pt idx="207">
                  <c:v>2297.2800000000002</c:v>
                </c:pt>
                <c:pt idx="208">
                  <c:v>2297.2800000000002</c:v>
                </c:pt>
                <c:pt idx="209">
                  <c:v>1000</c:v>
                </c:pt>
                <c:pt idx="210">
                  <c:v>2297.2800000000002</c:v>
                </c:pt>
                <c:pt idx="211">
                  <c:v>395.51</c:v>
                </c:pt>
                <c:pt idx="212">
                  <c:v>2297.2800000000002</c:v>
                </c:pt>
                <c:pt idx="213">
                  <c:v>3231.56</c:v>
                </c:pt>
                <c:pt idx="214">
                  <c:v>2297.2800000000002</c:v>
                </c:pt>
                <c:pt idx="215">
                  <c:v>1577</c:v>
                </c:pt>
                <c:pt idx="216">
                  <c:v>2297.2800000000002</c:v>
                </c:pt>
                <c:pt idx="217">
                  <c:v>2297.2800000000002</c:v>
                </c:pt>
                <c:pt idx="218">
                  <c:v>53.45</c:v>
                </c:pt>
                <c:pt idx="219">
                  <c:v>2297.2800000000002</c:v>
                </c:pt>
                <c:pt idx="220">
                  <c:v>2297.2800000000002</c:v>
                </c:pt>
                <c:pt idx="221">
                  <c:v>1885.62</c:v>
                </c:pt>
                <c:pt idx="222">
                  <c:v>7719.84</c:v>
                </c:pt>
                <c:pt idx="223">
                  <c:v>923.49</c:v>
                </c:pt>
                <c:pt idx="224">
                  <c:v>6066.69</c:v>
                </c:pt>
                <c:pt idx="225">
                  <c:v>73.33</c:v>
                </c:pt>
                <c:pt idx="226">
                  <c:v>3193.28</c:v>
                </c:pt>
                <c:pt idx="227">
                  <c:v>6147.86</c:v>
                </c:pt>
                <c:pt idx="228">
                  <c:v>12382.14</c:v>
                </c:pt>
                <c:pt idx="229">
                  <c:v>4327</c:v>
                </c:pt>
                <c:pt idx="230">
                  <c:v>12535.89</c:v>
                </c:pt>
                <c:pt idx="231">
                  <c:v>45.31</c:v>
                </c:pt>
                <c:pt idx="232">
                  <c:v>4427</c:v>
                </c:pt>
                <c:pt idx="233">
                  <c:v>200</c:v>
                </c:pt>
                <c:pt idx="234">
                  <c:v>9008.35</c:v>
                </c:pt>
                <c:pt idx="235">
                  <c:v>4643</c:v>
                </c:pt>
                <c:pt idx="236">
                  <c:v>10000</c:v>
                </c:pt>
                <c:pt idx="237">
                  <c:v>25782.5</c:v>
                </c:pt>
                <c:pt idx="238">
                  <c:v>18.75</c:v>
                </c:pt>
                <c:pt idx="239">
                  <c:v>15097.12</c:v>
                </c:pt>
                <c:pt idx="240">
                  <c:v>5307.79</c:v>
                </c:pt>
                <c:pt idx="241">
                  <c:v>18.75</c:v>
                </c:pt>
                <c:pt idx="242">
                  <c:v>4427</c:v>
                </c:pt>
                <c:pt idx="243">
                  <c:v>18.75</c:v>
                </c:pt>
                <c:pt idx="244">
                  <c:v>109.93</c:v>
                </c:pt>
                <c:pt idx="245">
                  <c:v>14985.65</c:v>
                </c:pt>
                <c:pt idx="246">
                  <c:v>6047</c:v>
                </c:pt>
                <c:pt idx="247">
                  <c:v>4501.3999999999996</c:v>
                </c:pt>
                <c:pt idx="248">
                  <c:v>12866.39</c:v>
                </c:pt>
                <c:pt idx="249">
                  <c:v>113.85</c:v>
                </c:pt>
                <c:pt idx="250">
                  <c:v>4467</c:v>
                </c:pt>
                <c:pt idx="251">
                  <c:v>75.05</c:v>
                </c:pt>
                <c:pt idx="252">
                  <c:v>4675</c:v>
                </c:pt>
                <c:pt idx="253">
                  <c:v>9880.86</c:v>
                </c:pt>
                <c:pt idx="254">
                  <c:v>50</c:v>
                </c:pt>
                <c:pt idx="255">
                  <c:v>3321.83</c:v>
                </c:pt>
                <c:pt idx="256">
                  <c:v>5412.71</c:v>
                </c:pt>
                <c:pt idx="257">
                  <c:v>37.700000000000003</c:v>
                </c:pt>
                <c:pt idx="258">
                  <c:v>4054.56</c:v>
                </c:pt>
                <c:pt idx="259">
                  <c:v>5836.25</c:v>
                </c:pt>
                <c:pt idx="260">
                  <c:v>10293.11</c:v>
                </c:pt>
                <c:pt idx="261">
                  <c:v>4467</c:v>
                </c:pt>
                <c:pt idx="262">
                  <c:v>4950.8599999999997</c:v>
                </c:pt>
                <c:pt idx="263">
                  <c:v>10193.86</c:v>
                </c:pt>
                <c:pt idx="264">
                  <c:v>8417.48</c:v>
                </c:pt>
                <c:pt idx="265">
                  <c:v>13202.96</c:v>
                </c:pt>
                <c:pt idx="266">
                  <c:v>5000</c:v>
                </c:pt>
                <c:pt idx="267">
                  <c:v>5274.3</c:v>
                </c:pt>
                <c:pt idx="268">
                  <c:v>5988.31</c:v>
                </c:pt>
                <c:pt idx="269">
                  <c:v>538.65</c:v>
                </c:pt>
                <c:pt idx="270">
                  <c:v>10468.11</c:v>
                </c:pt>
                <c:pt idx="271">
                  <c:v>5988.31</c:v>
                </c:pt>
                <c:pt idx="272">
                  <c:v>3500</c:v>
                </c:pt>
                <c:pt idx="273">
                  <c:v>10880.37</c:v>
                </c:pt>
                <c:pt idx="274">
                  <c:v>15045.529999999999</c:v>
                </c:pt>
                <c:pt idx="275">
                  <c:v>3000</c:v>
                </c:pt>
                <c:pt idx="276">
                  <c:v>15078.220000000001</c:v>
                </c:pt>
                <c:pt idx="277">
                  <c:v>15078.220000000001</c:v>
                </c:pt>
                <c:pt idx="278">
                  <c:v>15078.220000000001</c:v>
                </c:pt>
                <c:pt idx="279">
                  <c:v>10000</c:v>
                </c:pt>
                <c:pt idx="280">
                  <c:v>15078.220000000001</c:v>
                </c:pt>
                <c:pt idx="281">
                  <c:v>198</c:v>
                </c:pt>
                <c:pt idx="282">
                  <c:v>76.150000000000006</c:v>
                </c:pt>
                <c:pt idx="283">
                  <c:v>9089.91</c:v>
                </c:pt>
                <c:pt idx="284">
                  <c:v>5988.31</c:v>
                </c:pt>
                <c:pt idx="285">
                  <c:v>15377.220000000001</c:v>
                </c:pt>
                <c:pt idx="286">
                  <c:v>134.30000000000001</c:v>
                </c:pt>
                <c:pt idx="287">
                  <c:v>15603.220000000001</c:v>
                </c:pt>
                <c:pt idx="288">
                  <c:v>147</c:v>
                </c:pt>
                <c:pt idx="289">
                  <c:v>72</c:v>
                </c:pt>
                <c:pt idx="290">
                  <c:v>18271.22</c:v>
                </c:pt>
                <c:pt idx="291">
                  <c:v>740</c:v>
                </c:pt>
                <c:pt idx="292">
                  <c:v>1439</c:v>
                </c:pt>
                <c:pt idx="293">
                  <c:v>4004.89</c:v>
                </c:pt>
                <c:pt idx="294">
                  <c:v>8632.9500000000007</c:v>
                </c:pt>
                <c:pt idx="295">
                  <c:v>184.8</c:v>
                </c:pt>
                <c:pt idx="296">
                  <c:v>47878.04</c:v>
                </c:pt>
                <c:pt idx="297">
                  <c:v>72</c:v>
                </c:pt>
                <c:pt idx="298">
                  <c:v>72</c:v>
                </c:pt>
                <c:pt idx="299">
                  <c:v>86.3</c:v>
                </c:pt>
                <c:pt idx="300">
                  <c:v>19781.330000000002</c:v>
                </c:pt>
                <c:pt idx="301">
                  <c:v>299</c:v>
                </c:pt>
                <c:pt idx="302">
                  <c:v>19781.330000000002</c:v>
                </c:pt>
                <c:pt idx="303">
                  <c:v>99.2</c:v>
                </c:pt>
                <c:pt idx="304">
                  <c:v>93.24</c:v>
                </c:pt>
                <c:pt idx="305">
                  <c:v>19781.330000000002</c:v>
                </c:pt>
                <c:pt idx="306">
                  <c:v>165.55</c:v>
                </c:pt>
                <c:pt idx="307">
                  <c:v>8917.33</c:v>
                </c:pt>
                <c:pt idx="308">
                  <c:v>9365</c:v>
                </c:pt>
                <c:pt idx="309">
                  <c:v>7522.45</c:v>
                </c:pt>
                <c:pt idx="310">
                  <c:v>6700</c:v>
                </c:pt>
                <c:pt idx="311">
                  <c:v>10132</c:v>
                </c:pt>
              </c:numCache>
            </c:numRef>
          </c:val>
          <c:extLst>
            <c:ext xmlns:c16="http://schemas.microsoft.com/office/drawing/2014/chart" uri="{C3380CC4-5D6E-409C-BE32-E72D297353CC}">
              <c16:uniqueId val="{00000000-846D-4088-AEE5-2995EED5C7A7}"/>
            </c:ext>
          </c:extLst>
        </c:ser>
        <c:dLbls>
          <c:showLegendKey val="0"/>
          <c:showVal val="0"/>
          <c:showCatName val="0"/>
          <c:showSerName val="0"/>
          <c:showPercent val="0"/>
          <c:showBubbleSize val="0"/>
        </c:dLbls>
        <c:gapWidth val="219"/>
        <c:overlap val="-27"/>
        <c:axId val="389000256"/>
        <c:axId val="123621768"/>
      </c:barChart>
      <c:catAx>
        <c:axId val="38900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21768"/>
        <c:crosses val="autoZero"/>
        <c:auto val="1"/>
        <c:lblAlgn val="ctr"/>
        <c:lblOffset val="100"/>
        <c:noMultiLvlLbl val="0"/>
      </c:catAx>
      <c:valAx>
        <c:axId val="123621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0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expenses.xlsm]WeeklyGraph!PivotTable4</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WeeklyGraph!$AJ$14</c:f>
              <c:strCache>
                <c:ptCount val="1"/>
                <c:pt idx="0">
                  <c:v>Sum of Spent</c:v>
                </c:pt>
              </c:strCache>
            </c:strRef>
          </c:tx>
          <c:spPr>
            <a:solidFill>
              <a:schemeClr val="accent2"/>
            </a:solidFill>
            <a:ln>
              <a:noFill/>
            </a:ln>
            <a:effectLst/>
          </c:spPr>
          <c:invertIfNegative val="0"/>
          <c:cat>
            <c:multiLvlStrRef>
              <c:f>WeeklyGraph!$AI$15:$AI$64</c:f>
              <c:multiLvlStrCache>
                <c:ptCount val="48"/>
                <c:lvl>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22</c:v>
                  </c:pt>
                  <c:pt idx="19">
                    <c:v>23</c:v>
                  </c:pt>
                  <c:pt idx="20">
                    <c:v>24</c:v>
                  </c:pt>
                  <c:pt idx="21">
                    <c:v>25</c:v>
                  </c:pt>
                  <c:pt idx="22">
                    <c:v>26</c:v>
                  </c:pt>
                  <c:pt idx="23">
                    <c:v>27</c:v>
                  </c:pt>
                  <c:pt idx="24">
                    <c:v>28</c:v>
                  </c:pt>
                  <c:pt idx="25">
                    <c:v>29</c:v>
                  </c:pt>
                  <c:pt idx="26">
                    <c:v>30</c:v>
                  </c:pt>
                  <c:pt idx="27">
                    <c:v>31</c:v>
                  </c:pt>
                  <c:pt idx="28">
                    <c:v>32</c:v>
                  </c:pt>
                  <c:pt idx="29">
                    <c:v>33</c:v>
                  </c:pt>
                  <c:pt idx="30">
                    <c:v>34</c:v>
                  </c:pt>
                  <c:pt idx="31">
                    <c:v>35</c:v>
                  </c:pt>
                  <c:pt idx="32">
                    <c:v>36</c:v>
                  </c:pt>
                  <c:pt idx="33">
                    <c:v>37</c:v>
                  </c:pt>
                  <c:pt idx="34">
                    <c:v>38</c:v>
                  </c:pt>
                  <c:pt idx="35">
                    <c:v>39</c:v>
                  </c:pt>
                  <c:pt idx="36">
                    <c:v>40</c:v>
                  </c:pt>
                  <c:pt idx="37">
                    <c:v>41</c:v>
                  </c:pt>
                  <c:pt idx="38">
                    <c:v>42</c:v>
                  </c:pt>
                  <c:pt idx="39">
                    <c:v>43</c:v>
                  </c:pt>
                  <c:pt idx="40">
                    <c:v>44</c:v>
                  </c:pt>
                  <c:pt idx="41">
                    <c:v>45</c:v>
                  </c:pt>
                  <c:pt idx="42">
                    <c:v>46</c:v>
                  </c:pt>
                  <c:pt idx="43">
                    <c:v>47</c:v>
                  </c:pt>
                  <c:pt idx="44">
                    <c:v>48</c:v>
                  </c:pt>
                  <c:pt idx="45">
                    <c:v>49</c:v>
                  </c:pt>
                  <c:pt idx="46">
                    <c:v>50</c:v>
                  </c:pt>
                  <c:pt idx="47">
                    <c:v>51</c:v>
                  </c:pt>
                </c:lvl>
                <c:lvl>
                  <c:pt idx="0">
                    <c:v>2019</c:v>
                  </c:pt>
                </c:lvl>
              </c:multiLvlStrCache>
            </c:multiLvlStrRef>
          </c:cat>
          <c:val>
            <c:numRef>
              <c:f>WeeklyGraph!$AJ$15:$AJ$64</c:f>
              <c:numCache>
                <c:formatCode>General</c:formatCode>
                <c:ptCount val="48"/>
                <c:pt idx="0">
                  <c:v>159.97</c:v>
                </c:pt>
                <c:pt idx="1">
                  <c:v>200.56999999999996</c:v>
                </c:pt>
                <c:pt idx="2">
                  <c:v>142.94999999999999</c:v>
                </c:pt>
                <c:pt idx="3">
                  <c:v>255.06</c:v>
                </c:pt>
                <c:pt idx="4">
                  <c:v>256.39999999999998</c:v>
                </c:pt>
                <c:pt idx="5">
                  <c:v>216.42000000000002</c:v>
                </c:pt>
                <c:pt idx="6">
                  <c:v>169.16</c:v>
                </c:pt>
                <c:pt idx="7">
                  <c:v>221.79999999999998</c:v>
                </c:pt>
                <c:pt idx="8">
                  <c:v>226.49999999999997</c:v>
                </c:pt>
                <c:pt idx="9">
                  <c:v>230.51000000000002</c:v>
                </c:pt>
                <c:pt idx="10">
                  <c:v>145.44000000000003</c:v>
                </c:pt>
                <c:pt idx="11">
                  <c:v>265.68</c:v>
                </c:pt>
                <c:pt idx="12">
                  <c:v>299.20999999999998</c:v>
                </c:pt>
                <c:pt idx="13">
                  <c:v>118.51</c:v>
                </c:pt>
                <c:pt idx="14">
                  <c:v>285.01</c:v>
                </c:pt>
                <c:pt idx="15">
                  <c:v>166.41999999999996</c:v>
                </c:pt>
                <c:pt idx="16">
                  <c:v>202.65</c:v>
                </c:pt>
                <c:pt idx="17">
                  <c:v>148.97</c:v>
                </c:pt>
                <c:pt idx="18">
                  <c:v>42.459999999999994</c:v>
                </c:pt>
                <c:pt idx="19">
                  <c:v>232.07999999999998</c:v>
                </c:pt>
                <c:pt idx="20">
                  <c:v>153.88999999999999</c:v>
                </c:pt>
                <c:pt idx="21">
                  <c:v>173.51999999999998</c:v>
                </c:pt>
                <c:pt idx="22">
                  <c:v>192.65999999999997</c:v>
                </c:pt>
                <c:pt idx="23">
                  <c:v>214.91000000000003</c:v>
                </c:pt>
                <c:pt idx="24">
                  <c:v>348.89000000000004</c:v>
                </c:pt>
                <c:pt idx="25">
                  <c:v>213.06</c:v>
                </c:pt>
                <c:pt idx="26">
                  <c:v>192.92</c:v>
                </c:pt>
                <c:pt idx="27">
                  <c:v>281.8</c:v>
                </c:pt>
                <c:pt idx="28">
                  <c:v>233.45000000000002</c:v>
                </c:pt>
                <c:pt idx="29">
                  <c:v>169.89</c:v>
                </c:pt>
                <c:pt idx="30">
                  <c:v>230.16000000000003</c:v>
                </c:pt>
                <c:pt idx="31">
                  <c:v>220.69</c:v>
                </c:pt>
                <c:pt idx="32">
                  <c:v>207.60000000000002</c:v>
                </c:pt>
                <c:pt idx="33">
                  <c:v>187.48</c:v>
                </c:pt>
                <c:pt idx="34">
                  <c:v>236.43</c:v>
                </c:pt>
                <c:pt idx="35">
                  <c:v>217.91</c:v>
                </c:pt>
                <c:pt idx="36">
                  <c:v>199.41999999999996</c:v>
                </c:pt>
                <c:pt idx="37">
                  <c:v>146.95000000000002</c:v>
                </c:pt>
                <c:pt idx="38">
                  <c:v>196.92000000000002</c:v>
                </c:pt>
                <c:pt idx="39">
                  <c:v>190.12</c:v>
                </c:pt>
                <c:pt idx="40">
                  <c:v>125.49000000000001</c:v>
                </c:pt>
                <c:pt idx="41">
                  <c:v>227.14000000000001</c:v>
                </c:pt>
                <c:pt idx="42">
                  <c:v>212.73999999999998</c:v>
                </c:pt>
                <c:pt idx="43">
                  <c:v>103.27000000000001</c:v>
                </c:pt>
                <c:pt idx="44">
                  <c:v>120.78</c:v>
                </c:pt>
                <c:pt idx="45">
                  <c:v>272.24999999999994</c:v>
                </c:pt>
                <c:pt idx="46">
                  <c:v>212.76999999999998</c:v>
                </c:pt>
                <c:pt idx="47">
                  <c:v>181.22000000000003</c:v>
                </c:pt>
              </c:numCache>
            </c:numRef>
          </c:val>
          <c:extLst>
            <c:ext xmlns:c16="http://schemas.microsoft.com/office/drawing/2014/chart" uri="{C3380CC4-5D6E-409C-BE32-E72D297353CC}">
              <c16:uniqueId val="{00000000-7A11-4AEF-818B-310511A81BAB}"/>
            </c:ext>
          </c:extLst>
        </c:ser>
        <c:ser>
          <c:idx val="1"/>
          <c:order val="1"/>
          <c:tx>
            <c:strRef>
              <c:f>WeeklyGraph!$AK$14</c:f>
              <c:strCache>
                <c:ptCount val="1"/>
                <c:pt idx="0">
                  <c:v>Sum of Saved</c:v>
                </c:pt>
              </c:strCache>
            </c:strRef>
          </c:tx>
          <c:spPr>
            <a:solidFill>
              <a:schemeClr val="accent4"/>
            </a:solidFill>
            <a:ln>
              <a:noFill/>
            </a:ln>
            <a:effectLst/>
          </c:spPr>
          <c:invertIfNegative val="0"/>
          <c:cat>
            <c:multiLvlStrRef>
              <c:f>WeeklyGraph!$AI$15:$AI$64</c:f>
              <c:multiLvlStrCache>
                <c:ptCount val="48"/>
                <c:lvl>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22</c:v>
                  </c:pt>
                  <c:pt idx="19">
                    <c:v>23</c:v>
                  </c:pt>
                  <c:pt idx="20">
                    <c:v>24</c:v>
                  </c:pt>
                  <c:pt idx="21">
                    <c:v>25</c:v>
                  </c:pt>
                  <c:pt idx="22">
                    <c:v>26</c:v>
                  </c:pt>
                  <c:pt idx="23">
                    <c:v>27</c:v>
                  </c:pt>
                  <c:pt idx="24">
                    <c:v>28</c:v>
                  </c:pt>
                  <c:pt idx="25">
                    <c:v>29</c:v>
                  </c:pt>
                  <c:pt idx="26">
                    <c:v>30</c:v>
                  </c:pt>
                  <c:pt idx="27">
                    <c:v>31</c:v>
                  </c:pt>
                  <c:pt idx="28">
                    <c:v>32</c:v>
                  </c:pt>
                  <c:pt idx="29">
                    <c:v>33</c:v>
                  </c:pt>
                  <c:pt idx="30">
                    <c:v>34</c:v>
                  </c:pt>
                  <c:pt idx="31">
                    <c:v>35</c:v>
                  </c:pt>
                  <c:pt idx="32">
                    <c:v>36</c:v>
                  </c:pt>
                  <c:pt idx="33">
                    <c:v>37</c:v>
                  </c:pt>
                  <c:pt idx="34">
                    <c:v>38</c:v>
                  </c:pt>
                  <c:pt idx="35">
                    <c:v>39</c:v>
                  </c:pt>
                  <c:pt idx="36">
                    <c:v>40</c:v>
                  </c:pt>
                  <c:pt idx="37">
                    <c:v>41</c:v>
                  </c:pt>
                  <c:pt idx="38">
                    <c:v>42</c:v>
                  </c:pt>
                  <c:pt idx="39">
                    <c:v>43</c:v>
                  </c:pt>
                  <c:pt idx="40">
                    <c:v>44</c:v>
                  </c:pt>
                  <c:pt idx="41">
                    <c:v>45</c:v>
                  </c:pt>
                  <c:pt idx="42">
                    <c:v>46</c:v>
                  </c:pt>
                  <c:pt idx="43">
                    <c:v>47</c:v>
                  </c:pt>
                  <c:pt idx="44">
                    <c:v>48</c:v>
                  </c:pt>
                  <c:pt idx="45">
                    <c:v>49</c:v>
                  </c:pt>
                  <c:pt idx="46">
                    <c:v>50</c:v>
                  </c:pt>
                  <c:pt idx="47">
                    <c:v>51</c:v>
                  </c:pt>
                </c:lvl>
                <c:lvl>
                  <c:pt idx="0">
                    <c:v>2019</c:v>
                  </c:pt>
                </c:lvl>
              </c:multiLvlStrCache>
            </c:multiLvlStrRef>
          </c:cat>
          <c:val>
            <c:numRef>
              <c:f>WeeklyGraph!$AK$15:$AK$64</c:f>
              <c:numCache>
                <c:formatCode>General</c:formatCode>
                <c:ptCount val="48"/>
                <c:pt idx="0">
                  <c:v>40.03</c:v>
                </c:pt>
                <c:pt idx="1">
                  <c:v>-0.56999999999996476</c:v>
                </c:pt>
                <c:pt idx="2">
                  <c:v>57.050000000000011</c:v>
                </c:pt>
                <c:pt idx="3">
                  <c:v>-55.06</c:v>
                </c:pt>
                <c:pt idx="4">
                  <c:v>-56.399999999999977</c:v>
                </c:pt>
                <c:pt idx="5">
                  <c:v>-16.420000000000016</c:v>
                </c:pt>
                <c:pt idx="6">
                  <c:v>30.840000000000003</c:v>
                </c:pt>
                <c:pt idx="7">
                  <c:v>-21.799999999999983</c:v>
                </c:pt>
                <c:pt idx="8">
                  <c:v>-26.499999999999972</c:v>
                </c:pt>
                <c:pt idx="9">
                  <c:v>-30.510000000000019</c:v>
                </c:pt>
                <c:pt idx="10">
                  <c:v>54.559999999999974</c:v>
                </c:pt>
                <c:pt idx="11">
                  <c:v>-65.680000000000007</c:v>
                </c:pt>
                <c:pt idx="12">
                  <c:v>-99.20999999999998</c:v>
                </c:pt>
                <c:pt idx="13">
                  <c:v>81.489999999999995</c:v>
                </c:pt>
                <c:pt idx="14">
                  <c:v>-85.009999999999991</c:v>
                </c:pt>
                <c:pt idx="15">
                  <c:v>33.580000000000041</c:v>
                </c:pt>
                <c:pt idx="16">
                  <c:v>-2.6500000000000057</c:v>
                </c:pt>
                <c:pt idx="17">
                  <c:v>51.03</c:v>
                </c:pt>
                <c:pt idx="18">
                  <c:v>157.54000000000002</c:v>
                </c:pt>
                <c:pt idx="19">
                  <c:v>-32.079999999999984</c:v>
                </c:pt>
                <c:pt idx="20">
                  <c:v>46.110000000000014</c:v>
                </c:pt>
                <c:pt idx="21">
                  <c:v>26.480000000000018</c:v>
                </c:pt>
                <c:pt idx="22">
                  <c:v>7.3400000000000318</c:v>
                </c:pt>
                <c:pt idx="23">
                  <c:v>-14.910000000000025</c:v>
                </c:pt>
                <c:pt idx="24">
                  <c:v>-148.89000000000004</c:v>
                </c:pt>
                <c:pt idx="25">
                  <c:v>-13.060000000000002</c:v>
                </c:pt>
                <c:pt idx="26">
                  <c:v>7.0800000000000125</c:v>
                </c:pt>
                <c:pt idx="27">
                  <c:v>-81.800000000000011</c:v>
                </c:pt>
                <c:pt idx="28">
                  <c:v>-33.450000000000017</c:v>
                </c:pt>
                <c:pt idx="29">
                  <c:v>30.110000000000014</c:v>
                </c:pt>
                <c:pt idx="30">
                  <c:v>-30.160000000000025</c:v>
                </c:pt>
                <c:pt idx="31">
                  <c:v>-20.689999999999998</c:v>
                </c:pt>
                <c:pt idx="32">
                  <c:v>-7.6000000000000227</c:v>
                </c:pt>
                <c:pt idx="33">
                  <c:v>12.52000000000001</c:v>
                </c:pt>
                <c:pt idx="34">
                  <c:v>-36.430000000000007</c:v>
                </c:pt>
                <c:pt idx="35">
                  <c:v>-17.909999999999997</c:v>
                </c:pt>
                <c:pt idx="36">
                  <c:v>0.58000000000004093</c:v>
                </c:pt>
                <c:pt idx="37">
                  <c:v>53.049999999999983</c:v>
                </c:pt>
                <c:pt idx="38">
                  <c:v>3.0799999999999841</c:v>
                </c:pt>
                <c:pt idx="39">
                  <c:v>9.8799999999999955</c:v>
                </c:pt>
                <c:pt idx="40">
                  <c:v>74.509999999999991</c:v>
                </c:pt>
                <c:pt idx="41">
                  <c:v>-27.140000000000015</c:v>
                </c:pt>
                <c:pt idx="42">
                  <c:v>-12.739999999999981</c:v>
                </c:pt>
                <c:pt idx="43">
                  <c:v>96.72999999999999</c:v>
                </c:pt>
                <c:pt idx="44">
                  <c:v>79.22</c:v>
                </c:pt>
                <c:pt idx="45">
                  <c:v>-72.249999999999943</c:v>
                </c:pt>
                <c:pt idx="46">
                  <c:v>-12.769999999999982</c:v>
                </c:pt>
                <c:pt idx="47">
                  <c:v>18.779999999999973</c:v>
                </c:pt>
              </c:numCache>
            </c:numRef>
          </c:val>
          <c:extLst>
            <c:ext xmlns:c16="http://schemas.microsoft.com/office/drawing/2014/chart" uri="{C3380CC4-5D6E-409C-BE32-E72D297353CC}">
              <c16:uniqueId val="{00000001-7A11-4AEF-818B-310511A81BAB}"/>
            </c:ext>
          </c:extLst>
        </c:ser>
        <c:dLbls>
          <c:showLegendKey val="0"/>
          <c:showVal val="0"/>
          <c:showCatName val="0"/>
          <c:showSerName val="0"/>
          <c:showPercent val="0"/>
          <c:showBubbleSize val="0"/>
        </c:dLbls>
        <c:gapWidth val="219"/>
        <c:overlap val="-27"/>
        <c:axId val="123623336"/>
        <c:axId val="390427000"/>
      </c:barChart>
      <c:catAx>
        <c:axId val="123623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7000"/>
        <c:crosses val="autoZero"/>
        <c:auto val="1"/>
        <c:lblAlgn val="ctr"/>
        <c:lblOffset val="100"/>
        <c:noMultiLvlLbl val="0"/>
      </c:catAx>
      <c:valAx>
        <c:axId val="390427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23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expenses.xlsm]MonthlyGraph!PivotTable5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MonthlyGraph!$H$30</c:f>
              <c:strCache>
                <c:ptCount val="1"/>
                <c:pt idx="0">
                  <c:v>Sum of Total Spent</c:v>
                </c:pt>
              </c:strCache>
            </c:strRef>
          </c:tx>
          <c:spPr>
            <a:solidFill>
              <a:schemeClr val="accent1"/>
            </a:solidFill>
            <a:ln>
              <a:noFill/>
            </a:ln>
            <a:effectLst/>
          </c:spPr>
          <c:invertIfNegative val="0"/>
          <c:cat>
            <c:multiLvlStrRef>
              <c:f>MonthlyGraph!$G$31:$G$67</c:f>
              <c:multiLvlStrCache>
                <c:ptCount val="33"/>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pt idx="32">
                    <c:v>July</c:v>
                  </c:pt>
                </c:lvl>
                <c:lvl>
                  <c:pt idx="0">
                    <c:v>2017</c:v>
                  </c:pt>
                  <c:pt idx="1">
                    <c:v>2018</c:v>
                  </c:pt>
                  <c:pt idx="2">
                    <c:v>2019</c:v>
                  </c:pt>
                  <c:pt idx="14">
                    <c:v>2020</c:v>
                  </c:pt>
                  <c:pt idx="26">
                    <c:v>2021</c:v>
                  </c:pt>
                </c:lvl>
              </c:multiLvlStrCache>
            </c:multiLvlStrRef>
          </c:cat>
          <c:val>
            <c:numRef>
              <c:f>MonthlyGraph!$H$31:$H$67</c:f>
              <c:numCache>
                <c:formatCode>"$"#,##0.00;[Red]"$"#,##0.00</c:formatCode>
                <c:ptCount val="33"/>
                <c:pt idx="0">
                  <c:v>99980.999999999985</c:v>
                </c:pt>
                <c:pt idx="1">
                  <c:v>202929.48</c:v>
                </c:pt>
                <c:pt idx="2">
                  <c:v>5397.76</c:v>
                </c:pt>
                <c:pt idx="3">
                  <c:v>10943.279999999999</c:v>
                </c:pt>
                <c:pt idx="4">
                  <c:v>6756.76</c:v>
                </c:pt>
                <c:pt idx="5">
                  <c:v>9898.7800000000007</c:v>
                </c:pt>
                <c:pt idx="6">
                  <c:v>11599.9</c:v>
                </c:pt>
                <c:pt idx="7">
                  <c:v>14436.600000000002</c:v>
                </c:pt>
                <c:pt idx="8">
                  <c:v>33907.72</c:v>
                </c:pt>
                <c:pt idx="9">
                  <c:v>12256.609999999999</c:v>
                </c:pt>
                <c:pt idx="10">
                  <c:v>9586.739999999998</c:v>
                </c:pt>
                <c:pt idx="11">
                  <c:v>24902.450000000004</c:v>
                </c:pt>
                <c:pt idx="12">
                  <c:v>9184.07</c:v>
                </c:pt>
                <c:pt idx="13">
                  <c:v>7161.6699999999992</c:v>
                </c:pt>
                <c:pt idx="14">
                  <c:v>755.22</c:v>
                </c:pt>
                <c:pt idx="15">
                  <c:v>12058.659999999998</c:v>
                </c:pt>
                <c:pt idx="16">
                  <c:v>10483.02</c:v>
                </c:pt>
                <c:pt idx="17">
                  <c:v>8160.76</c:v>
                </c:pt>
                <c:pt idx="18">
                  <c:v>9023.02</c:v>
                </c:pt>
                <c:pt idx="19">
                  <c:v>5278.77</c:v>
                </c:pt>
                <c:pt idx="20">
                  <c:v>7724.66</c:v>
                </c:pt>
                <c:pt idx="21">
                  <c:v>6360.2099999999982</c:v>
                </c:pt>
                <c:pt idx="22">
                  <c:v>4584.3200000000006</c:v>
                </c:pt>
                <c:pt idx="23">
                  <c:v>7455.54</c:v>
                </c:pt>
                <c:pt idx="24">
                  <c:v>12568.390000000001</c:v>
                </c:pt>
                <c:pt idx="25">
                  <c:v>12750.94</c:v>
                </c:pt>
                <c:pt idx="26">
                  <c:v>9724.75</c:v>
                </c:pt>
                <c:pt idx="27">
                  <c:v>12665.090000000002</c:v>
                </c:pt>
                <c:pt idx="28">
                  <c:v>35543.100000000006</c:v>
                </c:pt>
                <c:pt idx="29">
                  <c:v>9891.68</c:v>
                </c:pt>
                <c:pt idx="30">
                  <c:v>11826.759999999997</c:v>
                </c:pt>
                <c:pt idx="31">
                  <c:v>12533.059999999998</c:v>
                </c:pt>
                <c:pt idx="32">
                  <c:v>3510.2599999999998</c:v>
                </c:pt>
              </c:numCache>
            </c:numRef>
          </c:val>
          <c:extLst>
            <c:ext xmlns:c16="http://schemas.microsoft.com/office/drawing/2014/chart" uri="{C3380CC4-5D6E-409C-BE32-E72D297353CC}">
              <c16:uniqueId val="{00000000-52A4-4AE7-A4FF-C979D682FD11}"/>
            </c:ext>
          </c:extLst>
        </c:ser>
        <c:ser>
          <c:idx val="1"/>
          <c:order val="1"/>
          <c:tx>
            <c:strRef>
              <c:f>MonthlyGraph!$I$30</c:f>
              <c:strCache>
                <c:ptCount val="1"/>
                <c:pt idx="0">
                  <c:v>Sum of Total Income</c:v>
                </c:pt>
              </c:strCache>
            </c:strRef>
          </c:tx>
          <c:spPr>
            <a:solidFill>
              <a:schemeClr val="accent2"/>
            </a:solidFill>
            <a:ln>
              <a:noFill/>
            </a:ln>
            <a:effectLst/>
          </c:spPr>
          <c:invertIfNegative val="0"/>
          <c:cat>
            <c:multiLvlStrRef>
              <c:f>MonthlyGraph!$G$31:$G$67</c:f>
              <c:multiLvlStrCache>
                <c:ptCount val="33"/>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pt idx="32">
                    <c:v>July</c:v>
                  </c:pt>
                </c:lvl>
                <c:lvl>
                  <c:pt idx="0">
                    <c:v>2017</c:v>
                  </c:pt>
                  <c:pt idx="1">
                    <c:v>2018</c:v>
                  </c:pt>
                  <c:pt idx="2">
                    <c:v>2019</c:v>
                  </c:pt>
                  <c:pt idx="14">
                    <c:v>2020</c:v>
                  </c:pt>
                  <c:pt idx="26">
                    <c:v>2021</c:v>
                  </c:pt>
                </c:lvl>
              </c:multiLvlStrCache>
            </c:multiLvlStrRef>
          </c:cat>
          <c:val>
            <c:numRef>
              <c:f>MonthlyGraph!$I$31:$I$67</c:f>
              <c:numCache>
                <c:formatCode>General</c:formatCode>
                <c:ptCount val="33"/>
                <c:pt idx="0">
                  <c:v>154008.81</c:v>
                </c:pt>
                <c:pt idx="1">
                  <c:v>146219.31</c:v>
                </c:pt>
                <c:pt idx="2">
                  <c:v>9333.2999999999993</c:v>
                </c:pt>
                <c:pt idx="3">
                  <c:v>18530</c:v>
                </c:pt>
                <c:pt idx="4">
                  <c:v>4327</c:v>
                </c:pt>
                <c:pt idx="5">
                  <c:v>17208.199999999997</c:v>
                </c:pt>
                <c:pt idx="6">
                  <c:v>13651.35</c:v>
                </c:pt>
                <c:pt idx="7">
                  <c:v>50898.37</c:v>
                </c:pt>
                <c:pt idx="8">
                  <c:v>9882.2200000000012</c:v>
                </c:pt>
                <c:pt idx="9">
                  <c:v>25534.050000000003</c:v>
                </c:pt>
                <c:pt idx="10">
                  <c:v>22197.289999999997</c:v>
                </c:pt>
                <c:pt idx="11">
                  <c:v>38887.020000000004</c:v>
                </c:pt>
                <c:pt idx="12">
                  <c:v>9417.86</c:v>
                </c:pt>
                <c:pt idx="13">
                  <c:v>18611.34</c:v>
                </c:pt>
                <c:pt idx="14">
                  <c:v>13202.96</c:v>
                </c:pt>
                <c:pt idx="15">
                  <c:v>16801.260000000002</c:v>
                </c:pt>
                <c:pt idx="16">
                  <c:v>19956.420000000002</c:v>
                </c:pt>
                <c:pt idx="17">
                  <c:v>25925.9</c:v>
                </c:pt>
                <c:pt idx="18">
                  <c:v>18078.22</c:v>
                </c:pt>
                <c:pt idx="19">
                  <c:v>15078.220000000001</c:v>
                </c:pt>
                <c:pt idx="20">
                  <c:v>25078.22</c:v>
                </c:pt>
                <c:pt idx="21">
                  <c:v>15078.220000000001</c:v>
                </c:pt>
                <c:pt idx="22">
                  <c:v>15352.369999999999</c:v>
                </c:pt>
                <c:pt idx="23">
                  <c:v>15511.52</c:v>
                </c:pt>
                <c:pt idx="24">
                  <c:v>15750.220000000001</c:v>
                </c:pt>
                <c:pt idx="25">
                  <c:v>20522.22</c:v>
                </c:pt>
                <c:pt idx="26">
                  <c:v>60700.68</c:v>
                </c:pt>
                <c:pt idx="27">
                  <c:v>20310.629999999997</c:v>
                </c:pt>
                <c:pt idx="28">
                  <c:v>19880.530000000002</c:v>
                </c:pt>
                <c:pt idx="29">
                  <c:v>19874.57</c:v>
                </c:pt>
                <c:pt idx="30">
                  <c:v>18447.879999999997</c:v>
                </c:pt>
                <c:pt idx="31">
                  <c:v>14222.45</c:v>
                </c:pt>
                <c:pt idx="32">
                  <c:v>10132</c:v>
                </c:pt>
              </c:numCache>
            </c:numRef>
          </c:val>
          <c:extLst>
            <c:ext xmlns:c16="http://schemas.microsoft.com/office/drawing/2014/chart" uri="{C3380CC4-5D6E-409C-BE32-E72D297353CC}">
              <c16:uniqueId val="{00000001-52A4-4AE7-A4FF-C979D682FD11}"/>
            </c:ext>
          </c:extLst>
        </c:ser>
        <c:ser>
          <c:idx val="2"/>
          <c:order val="2"/>
          <c:tx>
            <c:strRef>
              <c:f>MonthlyGraph!$J$30</c:f>
              <c:strCache>
                <c:ptCount val="1"/>
                <c:pt idx="0">
                  <c:v>Sum of Total Saved</c:v>
                </c:pt>
              </c:strCache>
            </c:strRef>
          </c:tx>
          <c:spPr>
            <a:solidFill>
              <a:schemeClr val="accent3"/>
            </a:solidFill>
            <a:ln>
              <a:noFill/>
            </a:ln>
            <a:effectLst/>
          </c:spPr>
          <c:invertIfNegative val="0"/>
          <c:trendline>
            <c:spPr>
              <a:ln w="19050" cap="rnd">
                <a:solidFill>
                  <a:schemeClr val="accent3"/>
                </a:solidFill>
                <a:prstDash val="sysDot"/>
              </a:ln>
              <a:effectLst/>
            </c:spPr>
            <c:trendlineType val="linear"/>
            <c:forward val="10"/>
            <c:dispRSqr val="0"/>
            <c:dispEq val="0"/>
          </c:trendline>
          <c:cat>
            <c:multiLvlStrRef>
              <c:f>MonthlyGraph!$G$31:$G$67</c:f>
              <c:multiLvlStrCache>
                <c:ptCount val="33"/>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pt idx="32">
                    <c:v>July</c:v>
                  </c:pt>
                </c:lvl>
                <c:lvl>
                  <c:pt idx="0">
                    <c:v>2017</c:v>
                  </c:pt>
                  <c:pt idx="1">
                    <c:v>2018</c:v>
                  </c:pt>
                  <c:pt idx="2">
                    <c:v>2019</c:v>
                  </c:pt>
                  <c:pt idx="14">
                    <c:v>2020</c:v>
                  </c:pt>
                  <c:pt idx="26">
                    <c:v>2021</c:v>
                  </c:pt>
                </c:lvl>
              </c:multiLvlStrCache>
            </c:multiLvlStrRef>
          </c:cat>
          <c:val>
            <c:numRef>
              <c:f>MonthlyGraph!$J$31:$J$67</c:f>
              <c:numCache>
                <c:formatCode>"$"#,##0.00;[Red]"$"#,##0.00</c:formatCode>
                <c:ptCount val="33"/>
                <c:pt idx="0">
                  <c:v>54027.809999999976</c:v>
                </c:pt>
                <c:pt idx="1">
                  <c:v>-56710.17000000002</c:v>
                </c:pt>
                <c:pt idx="2">
                  <c:v>3935.5399999999991</c:v>
                </c:pt>
                <c:pt idx="3">
                  <c:v>7586.7200000000012</c:v>
                </c:pt>
                <c:pt idx="4">
                  <c:v>-2429.7600000000002</c:v>
                </c:pt>
                <c:pt idx="5">
                  <c:v>7309.4199999999964</c:v>
                </c:pt>
                <c:pt idx="6">
                  <c:v>2051.4500000000007</c:v>
                </c:pt>
                <c:pt idx="7">
                  <c:v>36461.770000000004</c:v>
                </c:pt>
                <c:pt idx="8">
                  <c:v>-24025.5</c:v>
                </c:pt>
                <c:pt idx="9">
                  <c:v>13277.440000000004</c:v>
                </c:pt>
                <c:pt idx="10">
                  <c:v>12610.55</c:v>
                </c:pt>
                <c:pt idx="11">
                  <c:v>13984.57</c:v>
                </c:pt>
                <c:pt idx="12">
                  <c:v>233.79000000000087</c:v>
                </c:pt>
                <c:pt idx="13">
                  <c:v>11449.670000000002</c:v>
                </c:pt>
                <c:pt idx="14">
                  <c:v>12447.74</c:v>
                </c:pt>
                <c:pt idx="15">
                  <c:v>4742.600000000004</c:v>
                </c:pt>
                <c:pt idx="16">
                  <c:v>9473.4000000000015</c:v>
                </c:pt>
                <c:pt idx="17">
                  <c:v>17765.14</c:v>
                </c:pt>
                <c:pt idx="18">
                  <c:v>9055.2000000000007</c:v>
                </c:pt>
                <c:pt idx="19">
                  <c:v>9799.4500000000007</c:v>
                </c:pt>
                <c:pt idx="20">
                  <c:v>17353.560000000001</c:v>
                </c:pt>
                <c:pt idx="21">
                  <c:v>8718.010000000002</c:v>
                </c:pt>
                <c:pt idx="22">
                  <c:v>10768.05</c:v>
                </c:pt>
                <c:pt idx="23">
                  <c:v>8055.9800000000005</c:v>
                </c:pt>
                <c:pt idx="24">
                  <c:v>3181.83</c:v>
                </c:pt>
                <c:pt idx="25">
                  <c:v>7771.2800000000007</c:v>
                </c:pt>
                <c:pt idx="26">
                  <c:v>50975.93</c:v>
                </c:pt>
                <c:pt idx="27">
                  <c:v>7645.5399999999954</c:v>
                </c:pt>
                <c:pt idx="28">
                  <c:v>-15662.570000000003</c:v>
                </c:pt>
                <c:pt idx="29">
                  <c:v>9982.89</c:v>
                </c:pt>
                <c:pt idx="30">
                  <c:v>6621.1200000000008</c:v>
                </c:pt>
                <c:pt idx="31">
                  <c:v>1689.3900000000031</c:v>
                </c:pt>
                <c:pt idx="32">
                  <c:v>6621.74</c:v>
                </c:pt>
              </c:numCache>
            </c:numRef>
          </c:val>
          <c:extLst>
            <c:ext xmlns:c16="http://schemas.microsoft.com/office/drawing/2014/chart" uri="{C3380CC4-5D6E-409C-BE32-E72D297353CC}">
              <c16:uniqueId val="{00000002-52A4-4AE7-A4FF-C979D682FD11}"/>
            </c:ext>
          </c:extLst>
        </c:ser>
        <c:dLbls>
          <c:showLegendKey val="0"/>
          <c:showVal val="0"/>
          <c:showCatName val="0"/>
          <c:showSerName val="0"/>
          <c:showPercent val="0"/>
          <c:showBubbleSize val="0"/>
        </c:dLbls>
        <c:gapWidth val="219"/>
        <c:overlap val="-27"/>
        <c:axId val="390428960"/>
        <c:axId val="390423080"/>
      </c:barChart>
      <c:catAx>
        <c:axId val="39042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3080"/>
        <c:crosses val="autoZero"/>
        <c:auto val="1"/>
        <c:lblAlgn val="ctr"/>
        <c:lblOffset val="100"/>
        <c:noMultiLvlLbl val="0"/>
      </c:catAx>
      <c:valAx>
        <c:axId val="390423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8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expenses.xlsm]SalaryGraph!PivotTable2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SalaryGraph!$I$34</c:f>
              <c:strCache>
                <c:ptCount val="1"/>
                <c:pt idx="0">
                  <c:v>Total</c:v>
                </c:pt>
              </c:strCache>
            </c:strRef>
          </c:tx>
          <c:spPr>
            <a:solidFill>
              <a:schemeClr val="accent1"/>
            </a:solidFill>
            <a:ln>
              <a:noFill/>
            </a:ln>
            <a:effectLst/>
          </c:spPr>
          <c:invertIfNegative val="0"/>
          <c:cat>
            <c:multiLvlStrRef>
              <c:f>SalaryGraph!$H$35:$H$88</c:f>
              <c:multiLvlStrCache>
                <c:ptCount val="27"/>
                <c:lvl>
                  <c:pt idx="0">
                    <c:v>Salary Ana</c:v>
                  </c:pt>
                  <c:pt idx="1">
                    <c:v>Salary Juan</c:v>
                  </c:pt>
                  <c:pt idx="2">
                    <c:v>Salary Ana</c:v>
                  </c:pt>
                  <c:pt idx="3">
                    <c:v>Salary Juan</c:v>
                  </c:pt>
                  <c:pt idx="4">
                    <c:v>Salary Ana</c:v>
                  </c:pt>
                  <c:pt idx="5">
                    <c:v>Salary Juan</c:v>
                  </c:pt>
                  <c:pt idx="6">
                    <c:v>Salary Ana</c:v>
                  </c:pt>
                  <c:pt idx="7">
                    <c:v>Salary Juan</c:v>
                  </c:pt>
                  <c:pt idx="8">
                    <c:v>Salary Ana</c:v>
                  </c:pt>
                  <c:pt idx="9">
                    <c:v>Salary Juan</c:v>
                  </c:pt>
                  <c:pt idx="10">
                    <c:v>Salary Ana</c:v>
                  </c:pt>
                  <c:pt idx="11">
                    <c:v>Salary Juan</c:v>
                  </c:pt>
                  <c:pt idx="12">
                    <c:v>Salary Ana</c:v>
                  </c:pt>
                  <c:pt idx="13">
                    <c:v>Salary Juan</c:v>
                  </c:pt>
                  <c:pt idx="14">
                    <c:v>Salary Ana</c:v>
                  </c:pt>
                  <c:pt idx="15">
                    <c:v>Salary Juan</c:v>
                  </c:pt>
                  <c:pt idx="16">
                    <c:v>Salary Juan</c:v>
                  </c:pt>
                  <c:pt idx="17">
                    <c:v>Ana</c:v>
                  </c:pt>
                  <c:pt idx="18">
                    <c:v>Salary Juan</c:v>
                  </c:pt>
                  <c:pt idx="19">
                    <c:v>Salary + gadget allowance</c:v>
                  </c:pt>
                  <c:pt idx="20">
                    <c:v>Salary Juan + overtime</c:v>
                  </c:pt>
                  <c:pt idx="21">
                    <c:v>Salary Ana</c:v>
                  </c:pt>
                  <c:pt idx="22">
                    <c:v>Salary Juan</c:v>
                  </c:pt>
                  <c:pt idx="23">
                    <c:v>Bupa salary with overtime</c:v>
                  </c:pt>
                  <c:pt idx="24">
                    <c:v>Salary Juan</c:v>
                  </c:pt>
                  <c:pt idx="25">
                    <c:v>Salary Juan with over time</c:v>
                  </c:pt>
                  <c:pt idx="26">
                    <c:v>Salary Ana with bonus</c:v>
                  </c:pt>
                </c:lvl>
                <c:lvl>
                  <c:pt idx="0">
                    <c:v>January</c:v>
                  </c:pt>
                  <c:pt idx="2">
                    <c:v>February</c:v>
                  </c:pt>
                  <c:pt idx="4">
                    <c:v>March</c:v>
                  </c:pt>
                  <c:pt idx="6">
                    <c:v>April</c:v>
                  </c:pt>
                  <c:pt idx="8">
                    <c:v>May</c:v>
                  </c:pt>
                  <c:pt idx="10">
                    <c:v>June</c:v>
                  </c:pt>
                  <c:pt idx="12">
                    <c:v>July</c:v>
                  </c:pt>
                  <c:pt idx="14">
                    <c:v>August</c:v>
                  </c:pt>
                  <c:pt idx="16">
                    <c:v>September</c:v>
                  </c:pt>
                  <c:pt idx="18">
                    <c:v>October</c:v>
                  </c:pt>
                  <c:pt idx="21">
                    <c:v>November</c:v>
                  </c:pt>
                  <c:pt idx="24">
                    <c:v>December</c:v>
                  </c:pt>
                </c:lvl>
                <c:lvl>
                  <c:pt idx="0">
                    <c:v>2017</c:v>
                  </c:pt>
                </c:lvl>
              </c:multiLvlStrCache>
            </c:multiLvlStrRef>
          </c:cat>
          <c:val>
            <c:numRef>
              <c:f>SalaryGraph!$I$35:$I$88</c:f>
              <c:numCache>
                <c:formatCode>General</c:formatCode>
                <c:ptCount val="27"/>
                <c:pt idx="0">
                  <c:v>5308</c:v>
                </c:pt>
                <c:pt idx="1">
                  <c:v>2632.07</c:v>
                </c:pt>
                <c:pt idx="2">
                  <c:v>5308</c:v>
                </c:pt>
                <c:pt idx="3">
                  <c:v>5742.94</c:v>
                </c:pt>
                <c:pt idx="4">
                  <c:v>5308.33</c:v>
                </c:pt>
                <c:pt idx="5">
                  <c:v>5885.87</c:v>
                </c:pt>
                <c:pt idx="6">
                  <c:v>5308.33</c:v>
                </c:pt>
                <c:pt idx="7">
                  <c:v>5885.87</c:v>
                </c:pt>
                <c:pt idx="8">
                  <c:v>5963.33</c:v>
                </c:pt>
                <c:pt idx="9">
                  <c:v>8614.41</c:v>
                </c:pt>
                <c:pt idx="10">
                  <c:v>5746</c:v>
                </c:pt>
                <c:pt idx="11">
                  <c:v>5742.94</c:v>
                </c:pt>
                <c:pt idx="12">
                  <c:v>5746</c:v>
                </c:pt>
                <c:pt idx="13">
                  <c:v>5838.23</c:v>
                </c:pt>
                <c:pt idx="14">
                  <c:v>5746</c:v>
                </c:pt>
                <c:pt idx="15">
                  <c:v>5742.94</c:v>
                </c:pt>
                <c:pt idx="16">
                  <c:v>5742.94</c:v>
                </c:pt>
                <c:pt idx="17">
                  <c:v>5746</c:v>
                </c:pt>
                <c:pt idx="18">
                  <c:v>5742.94</c:v>
                </c:pt>
                <c:pt idx="19">
                  <c:v>6661</c:v>
                </c:pt>
                <c:pt idx="20">
                  <c:v>3014.4</c:v>
                </c:pt>
                <c:pt idx="21">
                  <c:v>5746</c:v>
                </c:pt>
                <c:pt idx="22">
                  <c:v>2871.47</c:v>
                </c:pt>
                <c:pt idx="23">
                  <c:v>3343.91</c:v>
                </c:pt>
                <c:pt idx="24">
                  <c:v>2871.48</c:v>
                </c:pt>
                <c:pt idx="25">
                  <c:v>3416.38</c:v>
                </c:pt>
                <c:pt idx="26">
                  <c:v>9050.32</c:v>
                </c:pt>
              </c:numCache>
            </c:numRef>
          </c:val>
          <c:extLst>
            <c:ext xmlns:c16="http://schemas.microsoft.com/office/drawing/2014/chart" uri="{C3380CC4-5D6E-409C-BE32-E72D297353CC}">
              <c16:uniqueId val="{00000000-9691-4BFF-9877-E7102B6C00BE}"/>
            </c:ext>
          </c:extLst>
        </c:ser>
        <c:dLbls>
          <c:showLegendKey val="0"/>
          <c:showVal val="0"/>
          <c:showCatName val="0"/>
          <c:showSerName val="0"/>
          <c:showPercent val="0"/>
          <c:showBubbleSize val="0"/>
        </c:dLbls>
        <c:gapWidth val="219"/>
        <c:overlap val="-27"/>
        <c:axId val="576604080"/>
        <c:axId val="576609328"/>
      </c:barChart>
      <c:catAx>
        <c:axId val="57660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609328"/>
        <c:crosses val="autoZero"/>
        <c:auto val="1"/>
        <c:lblAlgn val="ctr"/>
        <c:lblOffset val="100"/>
        <c:noMultiLvlLbl val="0"/>
      </c:catAx>
      <c:valAx>
        <c:axId val="57660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604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expenses.xlsm]SavingRatio!PivotTable2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SavingRatio!$I$12</c:f>
              <c:strCache>
                <c:ptCount val="1"/>
                <c:pt idx="0">
                  <c:v>Total</c:v>
                </c:pt>
              </c:strCache>
            </c:strRef>
          </c:tx>
          <c:spPr>
            <a:solidFill>
              <a:schemeClr val="accent1"/>
            </a:solidFill>
            <a:ln>
              <a:noFill/>
            </a:ln>
            <a:effectLst/>
          </c:spPr>
          <c:invertIfNegative val="0"/>
          <c:cat>
            <c:multiLvlStrRef>
              <c:f>SavingRatio!$H$13:$H$28</c:f>
              <c:multiLvlStrCache>
                <c:ptCount val="14"/>
                <c:lvl>
                  <c:pt idx="7">
                    <c:v>January</c:v>
                  </c:pt>
                  <c:pt idx="8">
                    <c:v>February</c:v>
                  </c:pt>
                  <c:pt idx="9">
                    <c:v>March</c:v>
                  </c:pt>
                  <c:pt idx="10">
                    <c:v>April</c:v>
                  </c:pt>
                  <c:pt idx="11">
                    <c:v>May</c:v>
                  </c:pt>
                  <c:pt idx="12">
                    <c:v>June</c:v>
                  </c:pt>
                  <c:pt idx="13">
                    <c:v>July</c:v>
                  </c:pt>
                </c:lvl>
                <c:lvl>
                  <c:pt idx="0">
                    <c:v>2014</c:v>
                  </c:pt>
                  <c:pt idx="1">
                    <c:v>2015</c:v>
                  </c:pt>
                  <c:pt idx="2">
                    <c:v>2016</c:v>
                  </c:pt>
                  <c:pt idx="3">
                    <c:v>2017</c:v>
                  </c:pt>
                  <c:pt idx="4">
                    <c:v>2018</c:v>
                  </c:pt>
                  <c:pt idx="5">
                    <c:v>2019</c:v>
                  </c:pt>
                  <c:pt idx="6">
                    <c:v>2020</c:v>
                  </c:pt>
                  <c:pt idx="7">
                    <c:v>2021</c:v>
                  </c:pt>
                </c:lvl>
              </c:multiLvlStrCache>
            </c:multiLvlStrRef>
          </c:cat>
          <c:val>
            <c:numRef>
              <c:f>SavingRatio!$I$13:$I$28</c:f>
              <c:numCache>
                <c:formatCode>General</c:formatCode>
                <c:ptCount val="14"/>
                <c:pt idx="0">
                  <c:v>-2.4009585473410429</c:v>
                </c:pt>
                <c:pt idx="1">
                  <c:v>2.5119605712019433</c:v>
                </c:pt>
                <c:pt idx="2">
                  <c:v>5.7464300626796074</c:v>
                </c:pt>
                <c:pt idx="3">
                  <c:v>3.7736688467069932</c:v>
                </c:pt>
                <c:pt idx="4">
                  <c:v>-9.8372703175160314</c:v>
                </c:pt>
                <c:pt idx="5">
                  <c:v>1.2175239176916444</c:v>
                </c:pt>
                <c:pt idx="6">
                  <c:v>6.607410626761177</c:v>
                </c:pt>
                <c:pt idx="7">
                  <c:v>0.83979174533135381</c:v>
                </c:pt>
                <c:pt idx="8">
                  <c:v>0.37643047015282127</c:v>
                </c:pt>
                <c:pt idx="9">
                  <c:v>-0.78783463016328048</c:v>
                </c:pt>
                <c:pt idx="10">
                  <c:v>0.50229464084002817</c:v>
                </c:pt>
                <c:pt idx="11">
                  <c:v>0.35890953323633945</c:v>
                </c:pt>
                <c:pt idx="12">
                  <c:v>0.11878333198569888</c:v>
                </c:pt>
                <c:pt idx="13">
                  <c:v>0.65354717726016576</c:v>
                </c:pt>
              </c:numCache>
            </c:numRef>
          </c:val>
          <c:extLst>
            <c:ext xmlns:c16="http://schemas.microsoft.com/office/drawing/2014/chart" uri="{C3380CC4-5D6E-409C-BE32-E72D297353CC}">
              <c16:uniqueId val="{00000002-1EA0-479E-96A8-3007DF91FD4A}"/>
            </c:ext>
          </c:extLst>
        </c:ser>
        <c:dLbls>
          <c:showLegendKey val="0"/>
          <c:showVal val="0"/>
          <c:showCatName val="0"/>
          <c:showSerName val="0"/>
          <c:showPercent val="0"/>
          <c:showBubbleSize val="0"/>
        </c:dLbls>
        <c:gapWidth val="219"/>
        <c:overlap val="-27"/>
        <c:axId val="502756072"/>
        <c:axId val="510776664"/>
      </c:barChart>
      <c:catAx>
        <c:axId val="502756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76664"/>
        <c:crosses val="autoZero"/>
        <c:auto val="1"/>
        <c:lblAlgn val="ctr"/>
        <c:lblOffset val="100"/>
        <c:noMultiLvlLbl val="0"/>
      </c:catAx>
      <c:valAx>
        <c:axId val="510776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56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ShopsAndCategories!A1"/><Relationship Id="rId7" Type="http://schemas.openxmlformats.org/officeDocument/2006/relationships/hyperlink" Target="#Databases!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ReportDataBaseReport!A1"/><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DailyReportDataBaseReport!A1"/><Relationship Id="rId7" Type="http://schemas.openxmlformats.org/officeDocument/2006/relationships/hyperlink" Target="#MonthlyGraph!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WeeklyGraph!A1"/><Relationship Id="rId5" Type="http://schemas.openxmlformats.org/officeDocument/2006/relationships/hyperlink" Target="#IncomeGraph!A1"/><Relationship Id="rId10" Type="http://schemas.openxmlformats.org/officeDocument/2006/relationships/hyperlink" Target="#SavingRatio!A1"/><Relationship Id="rId4" Type="http://schemas.openxmlformats.org/officeDocument/2006/relationships/hyperlink" Target="#ShopsAndCategories!A1"/><Relationship Id="rId9" Type="http://schemas.openxmlformats.org/officeDocument/2006/relationships/hyperlink" Target="#Databases!A1"/></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hyperlink" Target="#ShopsAndCategories!A1"/><Relationship Id="rId7" Type="http://schemas.openxmlformats.org/officeDocument/2006/relationships/hyperlink" Target="#MonthlyGraph!A1"/><Relationship Id="rId2" Type="http://schemas.openxmlformats.org/officeDocument/2006/relationships/hyperlink" Target="#Graphs!A1"/><Relationship Id="rId1" Type="http://schemas.openxmlformats.org/officeDocument/2006/relationships/hyperlink" Target="#Home!A1"/><Relationship Id="rId6" Type="http://schemas.openxmlformats.org/officeDocument/2006/relationships/hyperlink" Target="#WeeklyGraph!A1"/><Relationship Id="rId11" Type="http://schemas.openxmlformats.org/officeDocument/2006/relationships/hyperlink" Target="#SavingRatio!A1"/><Relationship Id="rId5" Type="http://schemas.openxmlformats.org/officeDocument/2006/relationships/hyperlink" Target="#IncomeGraph!A1"/><Relationship Id="rId10" Type="http://schemas.openxmlformats.org/officeDocument/2006/relationships/hyperlink" Target="#Databases!A1"/><Relationship Id="rId4" Type="http://schemas.openxmlformats.org/officeDocument/2006/relationships/hyperlink" Target="#ExpensesGraph!A1"/><Relationship Id="rId9" Type="http://schemas.openxmlformats.org/officeDocument/2006/relationships/hyperlink" Target="#DailyReportDataBaseReport!A1"/></Relationships>
</file>

<file path=xl/drawings/_rels/drawing4.xml.rels><?xml version="1.0" encoding="UTF-8" standalone="yes"?>
<Relationships xmlns="http://schemas.openxmlformats.org/package/2006/relationships"><Relationship Id="rId8" Type="http://schemas.openxmlformats.org/officeDocument/2006/relationships/hyperlink" Target="#DailyReportDataBaseReport!A1"/><Relationship Id="rId3" Type="http://schemas.openxmlformats.org/officeDocument/2006/relationships/hyperlink" Target="#ShopsAndCategories!A1"/><Relationship Id="rId7" Type="http://schemas.openxmlformats.org/officeDocument/2006/relationships/chart" Target="../charts/chart5.xml"/><Relationship Id="rId2" Type="http://schemas.openxmlformats.org/officeDocument/2006/relationships/hyperlink" Target="#WeeklyGraph!A1"/><Relationship Id="rId1" Type="http://schemas.openxmlformats.org/officeDocument/2006/relationships/hyperlink" Target="#Home!A1"/><Relationship Id="rId6" Type="http://schemas.openxmlformats.org/officeDocument/2006/relationships/hyperlink" Target="#MonthlyGraph!A1"/><Relationship Id="rId5" Type="http://schemas.openxmlformats.org/officeDocument/2006/relationships/hyperlink" Target="#IncomeGraph!A1"/><Relationship Id="rId10" Type="http://schemas.openxmlformats.org/officeDocument/2006/relationships/hyperlink" Target="#SavingRatio!A1"/><Relationship Id="rId4" Type="http://schemas.openxmlformats.org/officeDocument/2006/relationships/hyperlink" Target="#ExpensesGraph!A1"/><Relationship Id="rId9" Type="http://schemas.openxmlformats.org/officeDocument/2006/relationships/hyperlink" Target="#Databases!A1"/></Relationships>
</file>

<file path=xl/drawings/_rels/drawing5.xml.rels><?xml version="1.0" encoding="UTF-8" standalone="yes"?>
<Relationships xmlns="http://schemas.openxmlformats.org/package/2006/relationships"><Relationship Id="rId8" Type="http://schemas.openxmlformats.org/officeDocument/2006/relationships/hyperlink" Target="#DailyReportDataBaseReport!A1"/><Relationship Id="rId3" Type="http://schemas.openxmlformats.org/officeDocument/2006/relationships/hyperlink" Target="#WeeklyGraph!A1"/><Relationship Id="rId7" Type="http://schemas.openxmlformats.org/officeDocument/2006/relationships/hyperlink" Target="#ShopsAndCategories!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Home!A1"/><Relationship Id="rId5" Type="http://schemas.openxmlformats.org/officeDocument/2006/relationships/chart" Target="../charts/chart6.xml"/><Relationship Id="rId10" Type="http://schemas.openxmlformats.org/officeDocument/2006/relationships/hyperlink" Target="#SavingRatio!A1"/><Relationship Id="rId4" Type="http://schemas.openxmlformats.org/officeDocument/2006/relationships/hyperlink" Target="#MonthlyGraph!A1"/><Relationship Id="rId9" Type="http://schemas.openxmlformats.org/officeDocument/2006/relationships/hyperlink" Target="#Databases!A1"/></Relationships>
</file>

<file path=xl/drawings/_rels/drawing6.xml.rels><?xml version="1.0" encoding="UTF-8" standalone="yes"?>
<Relationships xmlns="http://schemas.openxmlformats.org/package/2006/relationships"><Relationship Id="rId8" Type="http://schemas.openxmlformats.org/officeDocument/2006/relationships/hyperlink" Target="#Databases!A1"/><Relationship Id="rId3" Type="http://schemas.openxmlformats.org/officeDocument/2006/relationships/hyperlink" Target="#WeeklyGraph!A1"/><Relationship Id="rId7" Type="http://schemas.openxmlformats.org/officeDocument/2006/relationships/hyperlink" Target="#DailyReportDataBaseReport!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ShopsAndCategories!A1"/><Relationship Id="rId5" Type="http://schemas.openxmlformats.org/officeDocument/2006/relationships/hyperlink" Target="#Home!A1"/><Relationship Id="rId10" Type="http://schemas.openxmlformats.org/officeDocument/2006/relationships/chart" Target="../charts/chart7.xml"/><Relationship Id="rId4" Type="http://schemas.openxmlformats.org/officeDocument/2006/relationships/hyperlink" Target="#MonthlyGraph!A1"/><Relationship Id="rId9" Type="http://schemas.openxmlformats.org/officeDocument/2006/relationships/hyperlink" Target="#SalaryGraph!A1"/></Relationships>
</file>

<file path=xl/drawings/_rels/drawing7.xml.rels><?xml version="1.0" encoding="UTF-8" standalone="yes"?>
<Relationships xmlns="http://schemas.openxmlformats.org/package/2006/relationships"><Relationship Id="rId8" Type="http://schemas.openxmlformats.org/officeDocument/2006/relationships/hyperlink" Target="#Databases!A1"/><Relationship Id="rId3" Type="http://schemas.openxmlformats.org/officeDocument/2006/relationships/hyperlink" Target="#WeeklyGraph!A1"/><Relationship Id="rId7" Type="http://schemas.openxmlformats.org/officeDocument/2006/relationships/hyperlink" Target="#DailyReportDataBaseReport!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ShopsAndCategories!A1"/><Relationship Id="rId11" Type="http://schemas.openxmlformats.org/officeDocument/2006/relationships/chart" Target="../charts/chart8.xml"/><Relationship Id="rId5" Type="http://schemas.openxmlformats.org/officeDocument/2006/relationships/hyperlink" Target="#Home!A1"/><Relationship Id="rId10" Type="http://schemas.openxmlformats.org/officeDocument/2006/relationships/hyperlink" Target="#SavingRatio!A1"/><Relationship Id="rId4" Type="http://schemas.openxmlformats.org/officeDocument/2006/relationships/hyperlink" Target="#MonthlyGraph!A1"/><Relationship Id="rId9" Type="http://schemas.openxmlformats.org/officeDocument/2006/relationships/hyperlink" Target="#SalaryGraph!A1"/></Relationships>
</file>

<file path=xl/drawings/_rels/drawing8.xml.rels><?xml version="1.0" encoding="UTF-8" standalone="yes"?>
<Relationships xmlns="http://schemas.openxmlformats.org/package/2006/relationships"><Relationship Id="rId8" Type="http://schemas.openxmlformats.org/officeDocument/2006/relationships/hyperlink" Target="#DailyMonthlyDataBaseReport!A1"/><Relationship Id="rId3" Type="http://schemas.openxmlformats.org/officeDocument/2006/relationships/hyperlink" Target="#DailyReportDataBaseReport!A1"/><Relationship Id="rId7" Type="http://schemas.openxmlformats.org/officeDocument/2006/relationships/hyperlink" Target="#DailyWeeklyDataBaseReport!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IncomeDataBaseReport!A1"/><Relationship Id="rId5" Type="http://schemas.openxmlformats.org/officeDocument/2006/relationships/hyperlink" Target="#DailyExpensesDataBaseReport!A1"/><Relationship Id="rId4" Type="http://schemas.openxmlformats.org/officeDocument/2006/relationships/hyperlink" Target="#ShopsAndCategories!A1"/><Relationship Id="rId9" Type="http://schemas.openxmlformats.org/officeDocument/2006/relationships/hyperlink" Target="#Databases!A1"/></Relationships>
</file>

<file path=xl/drawings/_rels/drawing9.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0.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1.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2.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3.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3" Type="http://schemas.openxmlformats.org/officeDocument/2006/relationships/hyperlink" Target="#DailyReportDataBaseReport!A1"/><Relationship Id="rId2" Type="http://schemas.openxmlformats.org/officeDocument/2006/relationships/hyperlink" Target="#ExpensesGraph!A1"/><Relationship Id="rId1" Type="http://schemas.openxmlformats.org/officeDocument/2006/relationships/hyperlink" Target="#Home!A1"/><Relationship Id="rId5" Type="http://schemas.openxmlformats.org/officeDocument/2006/relationships/hyperlink" Target="#Databases!A1"/><Relationship Id="rId4" Type="http://schemas.openxmlformats.org/officeDocument/2006/relationships/hyperlink" Target="#ShopsAndCategories!A1"/></Relationships>
</file>

<file path=xl/drawings/_rels/drawing19.xml.rels><?xml version="1.0" encoding="UTF-8" standalone="yes"?>
<Relationships xmlns="http://schemas.openxmlformats.org/package/2006/relationships"><Relationship Id="rId8" Type="http://schemas.openxmlformats.org/officeDocument/2006/relationships/hyperlink" Target="#'Monthly Report'!A1"/><Relationship Id="rId3" Type="http://schemas.openxmlformats.org/officeDocument/2006/relationships/hyperlink" Target="#DailyReportDataBaseReport!A1"/><Relationship Id="rId7" Type="http://schemas.openxmlformats.org/officeDocument/2006/relationships/hyperlink" Target="#'Income DB'!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 Report DB'!A1"/><Relationship Id="rId5" Type="http://schemas.openxmlformats.org/officeDocument/2006/relationships/hyperlink" Target="#Databases!A1"/><Relationship Id="rId10" Type="http://schemas.openxmlformats.org/officeDocument/2006/relationships/hyperlink" Target="#'Weekly Report'!A1"/><Relationship Id="rId4" Type="http://schemas.openxmlformats.org/officeDocument/2006/relationships/hyperlink" Target="#ShopsAndCategories!A1"/><Relationship Id="rId9" Type="http://schemas.openxmlformats.org/officeDocument/2006/relationships/hyperlink" Target="#'Expenses DB'!A1"/></Relationships>
</file>

<file path=xl/drawings/drawing1.xml><?xml version="1.0" encoding="utf-8"?>
<xdr:wsDr xmlns:xdr="http://schemas.openxmlformats.org/drawingml/2006/spreadsheetDrawing" xmlns:a="http://schemas.openxmlformats.org/drawingml/2006/main">
  <xdr:twoCellAnchor>
    <xdr:from>
      <xdr:col>7</xdr:col>
      <xdr:colOff>0</xdr:colOff>
      <xdr:row>2</xdr:row>
      <xdr:rowOff>85725</xdr:rowOff>
    </xdr:from>
    <xdr:to>
      <xdr:col>9</xdr:col>
      <xdr:colOff>561975</xdr:colOff>
      <xdr:row>5</xdr:row>
      <xdr:rowOff>0</xdr:rowOff>
    </xdr:to>
    <xdr:sp macro="" textlink="">
      <xdr:nvSpPr>
        <xdr:cNvPr id="15" name="Round Same Side Corner Rectangle 14">
          <a:hlinkClick xmlns:r="http://schemas.openxmlformats.org/officeDocument/2006/relationships" r:id="rId1" tooltip="Home"/>
          <a:extLst>
            <a:ext uri="{FF2B5EF4-FFF2-40B4-BE49-F238E27FC236}">
              <a16:creationId xmlns:a16="http://schemas.microsoft.com/office/drawing/2014/main" id="{00000000-0008-0000-0000-00000F000000}"/>
            </a:ext>
          </a:extLst>
        </xdr:cNvPr>
        <xdr:cNvSpPr/>
      </xdr:nvSpPr>
      <xdr:spPr>
        <a:xfrm>
          <a:off x="3469821" y="711654"/>
          <a:ext cx="1786618" cy="404132"/>
        </a:xfrm>
        <a:prstGeom prst="round2SameRect">
          <a:avLst>
            <a:gd name="adj1" fmla="val 50000"/>
            <a:gd name="adj2" fmla="val 0"/>
          </a:avLst>
        </a:prstGeom>
        <a:solidFill>
          <a:schemeClr val="accent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9</xdr:col>
      <xdr:colOff>557894</xdr:colOff>
      <xdr:row>2</xdr:row>
      <xdr:rowOff>85725</xdr:rowOff>
    </xdr:from>
    <xdr:to>
      <xdr:col>12</xdr:col>
      <xdr:colOff>507547</xdr:colOff>
      <xdr:row>5</xdr:row>
      <xdr:rowOff>0</xdr:rowOff>
    </xdr:to>
    <xdr:sp macro="" textlink="">
      <xdr:nvSpPr>
        <xdr:cNvPr id="16" name="Round Same Side Corner Rectangle 15">
          <a:hlinkClick xmlns:r="http://schemas.openxmlformats.org/officeDocument/2006/relationships" r:id="rId2" tooltip="Graphs"/>
          <a:extLst>
            <a:ext uri="{FF2B5EF4-FFF2-40B4-BE49-F238E27FC236}">
              <a16:creationId xmlns:a16="http://schemas.microsoft.com/office/drawing/2014/main" id="{00000000-0008-0000-0000-000010000000}"/>
            </a:ext>
          </a:extLst>
        </xdr:cNvPr>
        <xdr:cNvSpPr/>
      </xdr:nvSpPr>
      <xdr:spPr>
        <a:xfrm>
          <a:off x="5252358" y="711654"/>
          <a:ext cx="1786618" cy="404132"/>
        </a:xfrm>
        <a:prstGeom prst="round2SameRect">
          <a:avLst>
            <a:gd name="adj1" fmla="val 50000"/>
            <a:gd name="adj2" fmla="val 0"/>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15</xdr:col>
      <xdr:colOff>472169</xdr:colOff>
      <xdr:row>2</xdr:row>
      <xdr:rowOff>85725</xdr:rowOff>
    </xdr:from>
    <xdr:to>
      <xdr:col>18</xdr:col>
      <xdr:colOff>421823</xdr:colOff>
      <xdr:row>5</xdr:row>
      <xdr:rowOff>0</xdr:rowOff>
    </xdr:to>
    <xdr:sp macro="" textlink="">
      <xdr:nvSpPr>
        <xdr:cNvPr id="21" name="Round Same Side Corner Rectangle 20">
          <a:hlinkClick xmlns:r="http://schemas.openxmlformats.org/officeDocument/2006/relationships" r:id="rId3" tooltip="Shops and Categories"/>
          <a:extLst>
            <a:ext uri="{FF2B5EF4-FFF2-40B4-BE49-F238E27FC236}">
              <a16:creationId xmlns:a16="http://schemas.microsoft.com/office/drawing/2014/main" id="{00000000-0008-0000-0000-000015000000}"/>
            </a:ext>
          </a:extLst>
        </xdr:cNvPr>
        <xdr:cNvSpPr/>
      </xdr:nvSpPr>
      <xdr:spPr>
        <a:xfrm>
          <a:off x="8840562" y="71165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7</xdr:col>
      <xdr:colOff>19104</xdr:colOff>
      <xdr:row>7</xdr:row>
      <xdr:rowOff>36979</xdr:rowOff>
    </xdr:from>
    <xdr:to>
      <xdr:col>33</xdr:col>
      <xdr:colOff>0</xdr:colOff>
      <xdr:row>27</xdr:row>
      <xdr:rowOff>158750</xdr:rowOff>
    </xdr:to>
    <xdr:graphicFrame macro="">
      <xdr:nvGraphicFramePr>
        <xdr:cNvPr id="2" name="Chart 1">
          <a:extLst>
            <a:ext uri="{FF2B5EF4-FFF2-40B4-BE49-F238E27FC236}">
              <a16:creationId xmlns:a16="http://schemas.microsoft.com/office/drawing/2014/main" id="{00000000-0008-0000-0000-000002000000}"/>
            </a:ext>
            <a:ext uri="{147F2762-F138-4A5C-976F-8EAC2B608ADB}">
              <a16:predDERef xmlns:a16="http://schemas.microsoft.com/office/drawing/2014/main" pred="{00000000-0008-0000-00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232833</xdr:colOff>
      <xdr:row>28</xdr:row>
      <xdr:rowOff>32213</xdr:rowOff>
    </xdr:from>
    <xdr:to>
      <xdr:col>32</xdr:col>
      <xdr:colOff>582083</xdr:colOff>
      <xdr:row>33</xdr:row>
      <xdr:rowOff>186419</xdr:rowOff>
    </xdr:to>
    <mc:AlternateContent xmlns:mc="http://schemas.openxmlformats.org/markup-compatibility/2006" xmlns:tsle="http://schemas.microsoft.com/office/drawing/2012/timeslicer">
      <mc:Choice Requires="tsle">
        <xdr:graphicFrame macro="">
          <xdr:nvGraphicFramePr>
            <xdr:cNvPr id="7" name="Dat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1948583" y="5630796"/>
              <a:ext cx="7281333" cy="1424206"/>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xdr:from>
      <xdr:col>7</xdr:col>
      <xdr:colOff>34016</xdr:colOff>
      <xdr:row>28</xdr:row>
      <xdr:rowOff>25786</xdr:rowOff>
    </xdr:from>
    <xdr:to>
      <xdr:col>20</xdr:col>
      <xdr:colOff>179917</xdr:colOff>
      <xdr:row>41</xdr:row>
      <xdr:rowOff>190499</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25</xdr:col>
      <xdr:colOff>423332</xdr:colOff>
      <xdr:row>34</xdr:row>
      <xdr:rowOff>48560</xdr:rowOff>
    </xdr:from>
    <xdr:to>
      <xdr:col>33</xdr:col>
      <xdr:colOff>40554</xdr:colOff>
      <xdr:row>42</xdr:row>
      <xdr:rowOff>10583</xdr:rowOff>
    </xdr:to>
    <mc:AlternateContent xmlns:mc="http://schemas.openxmlformats.org/markup-compatibility/2006" xmlns:a14="http://schemas.microsoft.com/office/drawing/2010/main">
      <mc:Choice Requires="a14">
        <xdr:graphicFrame macro="">
          <xdr:nvGraphicFramePr>
            <xdr:cNvPr id="6" name="Category 1">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5038915" y="7097060"/>
              <a:ext cx="4242139" cy="1486023"/>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24</xdr:col>
      <xdr:colOff>144265</xdr:colOff>
      <xdr:row>1</xdr:row>
      <xdr:rowOff>95249</xdr:rowOff>
    </xdr:from>
    <xdr:to>
      <xdr:col>26</xdr:col>
      <xdr:colOff>359624</xdr:colOff>
      <xdr:row>4</xdr:row>
      <xdr:rowOff>12427</xdr:rowOff>
    </xdr:to>
    <xdr:sp macro="[0]!SaveButton" textlink="">
      <xdr:nvSpPr>
        <xdr:cNvPr id="14" name="Rounded Rectangle 13">
          <a:extLst>
            <a:ext uri="{FF2B5EF4-FFF2-40B4-BE49-F238E27FC236}">
              <a16:creationId xmlns:a16="http://schemas.microsoft.com/office/drawing/2014/main" id="{00000000-0008-0000-0000-00000E000000}"/>
            </a:ext>
          </a:extLst>
        </xdr:cNvPr>
        <xdr:cNvSpPr/>
      </xdr:nvSpPr>
      <xdr:spPr>
        <a:xfrm>
          <a:off x="13742603" y="222249"/>
          <a:ext cx="1400692" cy="721511"/>
        </a:xfrm>
        <a:prstGeom prst="roundRect">
          <a:avLst/>
        </a:prstGeom>
        <a:solidFill>
          <a:schemeClr val="accent1">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dkEdge">
          <a:bevelT w="88900" h="88900"/>
          <a:bevelB w="152400" h="50800" prst="softRound"/>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800"/>
            <a:t>Save</a:t>
          </a:r>
          <a:endParaRPr lang="en-AU" sz="1800"/>
        </a:p>
      </xdr:txBody>
    </xdr:sp>
    <xdr:clientData/>
  </xdr:twoCellAnchor>
  <xdr:twoCellAnchor editAs="absolute">
    <xdr:from>
      <xdr:col>30</xdr:col>
      <xdr:colOff>104524</xdr:colOff>
      <xdr:row>1</xdr:row>
      <xdr:rowOff>95249</xdr:rowOff>
    </xdr:from>
    <xdr:to>
      <xdr:col>32</xdr:col>
      <xdr:colOff>318794</xdr:colOff>
      <xdr:row>4</xdr:row>
      <xdr:rowOff>12427</xdr:rowOff>
    </xdr:to>
    <xdr:sp macro="[0]!ExitButton" textlink="">
      <xdr:nvSpPr>
        <xdr:cNvPr id="20" name="Rounded Rectangle 19">
          <a:extLst>
            <a:ext uri="{FF2B5EF4-FFF2-40B4-BE49-F238E27FC236}">
              <a16:creationId xmlns:a16="http://schemas.microsoft.com/office/drawing/2014/main" id="{00000000-0008-0000-0000-000014000000}"/>
            </a:ext>
          </a:extLst>
        </xdr:cNvPr>
        <xdr:cNvSpPr/>
      </xdr:nvSpPr>
      <xdr:spPr>
        <a:xfrm>
          <a:off x="17146803" y="222249"/>
          <a:ext cx="1395247" cy="721511"/>
        </a:xfrm>
        <a:prstGeom prst="roundRect">
          <a:avLst/>
        </a:prstGeom>
        <a:solidFill>
          <a:srgbClr val="FF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800"/>
            <a:t>EXIT</a:t>
          </a:r>
          <a:endParaRPr lang="en-AU" sz="1800"/>
        </a:p>
      </xdr:txBody>
    </xdr:sp>
    <xdr:clientData/>
  </xdr:twoCellAnchor>
  <xdr:twoCellAnchor editAs="absolute">
    <xdr:from>
      <xdr:col>27</xdr:col>
      <xdr:colOff>94520</xdr:colOff>
      <xdr:row>1</xdr:row>
      <xdr:rowOff>95249</xdr:rowOff>
    </xdr:from>
    <xdr:to>
      <xdr:col>29</xdr:col>
      <xdr:colOff>311994</xdr:colOff>
      <xdr:row>4</xdr:row>
      <xdr:rowOff>12427</xdr:rowOff>
    </xdr:to>
    <xdr:sp macro="[0]!SaveAndExitButton" textlink="">
      <xdr:nvSpPr>
        <xdr:cNvPr id="22" name="Rounded Rectangle 21">
          <a:extLst>
            <a:ext uri="{FF2B5EF4-FFF2-40B4-BE49-F238E27FC236}">
              <a16:creationId xmlns:a16="http://schemas.microsoft.com/office/drawing/2014/main" id="{00000000-0008-0000-0000-000016000000}"/>
            </a:ext>
          </a:extLst>
        </xdr:cNvPr>
        <xdr:cNvSpPr/>
      </xdr:nvSpPr>
      <xdr:spPr>
        <a:xfrm>
          <a:off x="15470859" y="222249"/>
          <a:ext cx="1402806" cy="721511"/>
        </a:xfrm>
        <a:prstGeom prst="roundRect">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SAVE &amp;</a:t>
          </a:r>
          <a:r>
            <a:rPr lang="es-CO" sz="1200" baseline="0"/>
            <a:t> EXIT</a:t>
          </a:r>
          <a:endParaRPr lang="en-AU" sz="1200"/>
        </a:p>
      </xdr:txBody>
    </xdr:sp>
    <xdr:clientData/>
  </xdr:twoCellAnchor>
  <xdr:twoCellAnchor>
    <xdr:from>
      <xdr:col>12</xdr:col>
      <xdr:colOff>520060</xdr:colOff>
      <xdr:row>2</xdr:row>
      <xdr:rowOff>79429</xdr:rowOff>
    </xdr:from>
    <xdr:to>
      <xdr:col>15</xdr:col>
      <xdr:colOff>477185</xdr:colOff>
      <xdr:row>5</xdr:row>
      <xdr:rowOff>801</xdr:rowOff>
    </xdr:to>
    <xdr:sp macro="" textlink="">
      <xdr:nvSpPr>
        <xdr:cNvPr id="19" name="Round Same Side Corner Rectangle 18">
          <a:hlinkClick xmlns:r="http://schemas.openxmlformats.org/officeDocument/2006/relationships" r:id="rId6" tooltip="Reports"/>
          <a:extLst>
            <a:ext uri="{FF2B5EF4-FFF2-40B4-BE49-F238E27FC236}">
              <a16:creationId xmlns:a16="http://schemas.microsoft.com/office/drawing/2014/main" id="{00000000-0008-0000-0000-000013000000}"/>
            </a:ext>
            <a:ext uri="{147F2762-F138-4A5C-976F-8EAC2B608ADB}">
              <a16:predDERef xmlns:a16="http://schemas.microsoft.com/office/drawing/2014/main" pred="{00000000-0008-0000-0000-000016000000}"/>
            </a:ext>
          </a:extLst>
        </xdr:cNvPr>
        <xdr:cNvSpPr/>
      </xdr:nvSpPr>
      <xdr:spPr>
        <a:xfrm>
          <a:off x="7075501" y="706958"/>
          <a:ext cx="1738860" cy="403225"/>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18</xdr:col>
      <xdr:colOff>425903</xdr:colOff>
      <xdr:row>2</xdr:row>
      <xdr:rowOff>81642</xdr:rowOff>
    </xdr:from>
    <xdr:to>
      <xdr:col>21</xdr:col>
      <xdr:colOff>425367</xdr:colOff>
      <xdr:row>4</xdr:row>
      <xdr:rowOff>186417</xdr:rowOff>
    </xdr:to>
    <xdr:sp macro="" textlink="">
      <xdr:nvSpPr>
        <xdr:cNvPr id="17" name="Round Same Side Corner Rectangle 16">
          <a:hlinkClick xmlns:r="http://schemas.openxmlformats.org/officeDocument/2006/relationships" r:id="rId7" tooltip="Databases"/>
          <a:extLst>
            <a:ext uri="{FF2B5EF4-FFF2-40B4-BE49-F238E27FC236}">
              <a16:creationId xmlns:a16="http://schemas.microsoft.com/office/drawing/2014/main" id="{00000000-0008-0000-0000-000011000000}"/>
            </a:ext>
            <a:ext uri="{147F2762-F138-4A5C-976F-8EAC2B608ADB}">
              <a16:predDERef xmlns:a16="http://schemas.microsoft.com/office/drawing/2014/main" pred="{00000000-0008-0000-0000-000013000000}"/>
            </a:ext>
          </a:extLst>
        </xdr:cNvPr>
        <xdr:cNvSpPr/>
      </xdr:nvSpPr>
      <xdr:spPr>
        <a:xfrm>
          <a:off x="10360478" y="710292"/>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1</xdr:col>
      <xdr:colOff>103908</xdr:colOff>
      <xdr:row>7</xdr:row>
      <xdr:rowOff>51955</xdr:rowOff>
    </xdr:from>
    <xdr:to>
      <xdr:col>5</xdr:col>
      <xdr:colOff>744681</xdr:colOff>
      <xdr:row>10</xdr:row>
      <xdr:rowOff>69273</xdr:rowOff>
    </xdr:to>
    <xdr:sp macro="[0]!updateFastSummary" textlink="">
      <xdr:nvSpPr>
        <xdr:cNvPr id="3" name="Rounded Rectangle 2">
          <a:extLst>
            <a:ext uri="{FF2B5EF4-FFF2-40B4-BE49-F238E27FC236}">
              <a16:creationId xmlns:a16="http://schemas.microsoft.com/office/drawing/2014/main" id="{00000000-0008-0000-0000-000003000000}"/>
            </a:ext>
          </a:extLst>
        </xdr:cNvPr>
        <xdr:cNvSpPr/>
      </xdr:nvSpPr>
      <xdr:spPr>
        <a:xfrm>
          <a:off x="259772" y="1420091"/>
          <a:ext cx="3013364" cy="467591"/>
        </a:xfrm>
        <a:prstGeom prst="roundRect">
          <a:avLst/>
        </a:prstGeom>
        <a:ln>
          <a:noFill/>
        </a:ln>
        <a:effectLst>
          <a:glow rad="63500">
            <a:schemeClr val="accent5">
              <a:satMod val="175000"/>
              <a:alpha val="40000"/>
            </a:schemeClr>
          </a:glow>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AU" sz="2000" b="0" cap="none" spc="0">
              <a:ln w="0"/>
              <a:solidFill>
                <a:schemeClr val="tx1"/>
              </a:solidFill>
              <a:effectLst>
                <a:outerShdw blurRad="38100" dist="19050" dir="2700000" algn="tl" rotWithShape="0">
                  <a:schemeClr val="dk1">
                    <a:alpha val="40000"/>
                  </a:schemeClr>
                </a:outerShdw>
              </a:effectLst>
            </a:rPr>
            <a:t>Update</a:t>
          </a:r>
          <a:r>
            <a:rPr lang="en-AU" sz="2000" b="0" cap="none" spc="0" baseline="0">
              <a:ln w="0"/>
              <a:solidFill>
                <a:schemeClr val="tx1"/>
              </a:solidFill>
              <a:effectLst>
                <a:outerShdw blurRad="38100" dist="19050" dir="2700000" algn="tl" rotWithShape="0">
                  <a:schemeClr val="dk1">
                    <a:alpha val="40000"/>
                  </a:schemeClr>
                </a:outerShdw>
              </a:effectLst>
            </a:rPr>
            <a:t> Quick Summary</a:t>
          </a:r>
          <a:endParaRPr lang="en-AU" sz="20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84667</xdr:colOff>
      <xdr:row>29</xdr:row>
      <xdr:rowOff>3848</xdr:rowOff>
    </xdr:from>
    <xdr:to>
      <xdr:col>5</xdr:col>
      <xdr:colOff>656168</xdr:colOff>
      <xdr:row>31</xdr:row>
      <xdr:rowOff>105833</xdr:rowOff>
    </xdr:to>
    <xdr:sp macro="[0]!openInsertExpense" textlink="">
      <xdr:nvSpPr>
        <xdr:cNvPr id="8" name="Rounded Rectangle 7">
          <a:extLst>
            <a:ext uri="{FF2B5EF4-FFF2-40B4-BE49-F238E27FC236}">
              <a16:creationId xmlns:a16="http://schemas.microsoft.com/office/drawing/2014/main" id="{00000000-0008-0000-0000-000008000000}"/>
            </a:ext>
          </a:extLst>
        </xdr:cNvPr>
        <xdr:cNvSpPr/>
      </xdr:nvSpPr>
      <xdr:spPr>
        <a:xfrm>
          <a:off x="518584" y="5792931"/>
          <a:ext cx="2963334" cy="588819"/>
        </a:xfrm>
        <a:prstGeom prst="roundRect">
          <a:avLst/>
        </a:prstGeom>
        <a:effectLst>
          <a:reflection blurRad="6350" stA="50000" endA="295" endPos="92000" dist="101600" dir="5400000" sy="-100000" algn="bl" rotWithShape="0"/>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AU" sz="2800"/>
            <a:t>Insert Expenses</a:t>
          </a:r>
        </a:p>
      </xdr:txBody>
    </xdr:sp>
    <xdr:clientData/>
  </xdr:twoCellAnchor>
  <xdr:twoCellAnchor>
    <xdr:from>
      <xdr:col>1</xdr:col>
      <xdr:colOff>155863</xdr:colOff>
      <xdr:row>33</xdr:row>
      <xdr:rowOff>32709</xdr:rowOff>
    </xdr:from>
    <xdr:to>
      <xdr:col>5</xdr:col>
      <xdr:colOff>727363</xdr:colOff>
      <xdr:row>36</xdr:row>
      <xdr:rowOff>32709</xdr:rowOff>
    </xdr:to>
    <xdr:sp macro="[0]!openInsertIncome" textlink="">
      <xdr:nvSpPr>
        <xdr:cNvPr id="9" name="Rounded Rectangle 8">
          <a:extLst>
            <a:ext uri="{FF2B5EF4-FFF2-40B4-BE49-F238E27FC236}">
              <a16:creationId xmlns:a16="http://schemas.microsoft.com/office/drawing/2014/main" id="{00000000-0008-0000-0000-000009000000}"/>
            </a:ext>
          </a:extLst>
        </xdr:cNvPr>
        <xdr:cNvSpPr/>
      </xdr:nvSpPr>
      <xdr:spPr>
        <a:xfrm>
          <a:off x="314613" y="7991376"/>
          <a:ext cx="2963333" cy="571500"/>
        </a:xfrm>
        <a:prstGeom prst="roundRect">
          <a:avLst/>
        </a:prstGeom>
        <a:effectLst>
          <a:reflection blurRad="6350" stA="50000" endA="295" endPos="92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800"/>
            <a:t>Insert Income</a:t>
          </a:r>
        </a:p>
      </xdr:txBody>
    </xdr:sp>
    <xdr:clientData/>
  </xdr:twoCellAnchor>
  <xdr:twoCellAnchor editAs="oneCell">
    <xdr:from>
      <xdr:col>20</xdr:col>
      <xdr:colOff>228600</xdr:colOff>
      <xdr:row>34</xdr:row>
      <xdr:rowOff>56091</xdr:rowOff>
    </xdr:from>
    <xdr:to>
      <xdr:col>25</xdr:col>
      <xdr:colOff>370418</xdr:colOff>
      <xdr:row>42</xdr:row>
      <xdr:rowOff>10582</xdr:rowOff>
    </xdr:to>
    <mc:AlternateContent xmlns:mc="http://schemas.openxmlformats.org/markup-compatibility/2006" xmlns:tsle="http://schemas.microsoft.com/office/drawing/2012/timeslicer">
      <mc:Choice Requires="tsle">
        <xdr:graphicFrame macro="">
          <xdr:nvGraphicFramePr>
            <xdr:cNvPr id="10" name="Date 3">
              <a:extLst>
                <a:ext uri="{FF2B5EF4-FFF2-40B4-BE49-F238E27FC236}">
                  <a16:creationId xmlns:a16="http://schemas.microsoft.com/office/drawing/2014/main" id="{CDABFF79-88B5-4099-9F01-4CA12DE1831F}"/>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1944350" y="7104591"/>
              <a:ext cx="3041650" cy="1478491"/>
            </a:xfrm>
            <a:prstGeom prst="rect">
              <a:avLst/>
            </a:prstGeom>
            <a:solidFill>
              <a:prstClr val="white"/>
            </a:solidFill>
            <a:ln w="1">
              <a:solidFill>
                <a:prstClr val="green"/>
              </a:solidFill>
            </a:ln>
          </xdr:spPr>
          <xdr:txBody>
            <a:bodyPr vertOverflow="clip" horzOverflow="clip"/>
            <a:lstStyle/>
            <a:p>
              <a:r>
                <a:rPr lang="en-AU" sz="1100"/>
                <a:t>Timeline: Works in Excel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4" name="Round Same Side Corner Rectangle 3">
          <a:hlinkClick xmlns:r="http://schemas.openxmlformats.org/officeDocument/2006/relationships" r:id="rId1" tooltip="Home"/>
          <a:extLst>
            <a:ext uri="{FF2B5EF4-FFF2-40B4-BE49-F238E27FC236}">
              <a16:creationId xmlns:a16="http://schemas.microsoft.com/office/drawing/2014/main" id="{00000000-0008-0000-0100-000004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5" name="Round Same Side Corner Rectangle 4">
          <a:hlinkClick xmlns:r="http://schemas.openxmlformats.org/officeDocument/2006/relationships" r:id="rId2" tooltip="Graph"/>
          <a:extLst>
            <a:ext uri="{FF2B5EF4-FFF2-40B4-BE49-F238E27FC236}">
              <a16:creationId xmlns:a16="http://schemas.microsoft.com/office/drawing/2014/main" id="{00000000-0008-0000-0100-000005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11</xdr:col>
      <xdr:colOff>517072</xdr:colOff>
      <xdr:row>2</xdr:row>
      <xdr:rowOff>85725</xdr:rowOff>
    </xdr:from>
    <xdr:to>
      <xdr:col>14</xdr:col>
      <xdr:colOff>466726</xdr:colOff>
      <xdr:row>5</xdr:row>
      <xdr:rowOff>0</xdr:rowOff>
    </xdr:to>
    <xdr:sp macro="" textlink="">
      <xdr:nvSpPr>
        <xdr:cNvPr id="6" name="Round Same Side Corner Rectangle 5">
          <a:hlinkClick xmlns:r="http://schemas.openxmlformats.org/officeDocument/2006/relationships" r:id="rId3" tooltip="Reports"/>
          <a:extLst>
            <a:ext uri="{FF2B5EF4-FFF2-40B4-BE49-F238E27FC236}">
              <a16:creationId xmlns:a16="http://schemas.microsoft.com/office/drawing/2014/main" id="{00000000-0008-0000-0100-000006000000}"/>
            </a:ext>
          </a:extLst>
        </xdr:cNvPr>
        <xdr:cNvSpPr/>
      </xdr:nvSpPr>
      <xdr:spPr>
        <a:xfrm>
          <a:off x="6871608" y="820511"/>
          <a:ext cx="1786618" cy="404132"/>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14</xdr:col>
      <xdr:colOff>472169</xdr:colOff>
      <xdr:row>2</xdr:row>
      <xdr:rowOff>85725</xdr:rowOff>
    </xdr:from>
    <xdr:to>
      <xdr:col>17</xdr:col>
      <xdr:colOff>421823</xdr:colOff>
      <xdr:row>5</xdr:row>
      <xdr:rowOff>0</xdr:rowOff>
    </xdr:to>
    <xdr:sp macro="" textlink="">
      <xdr:nvSpPr>
        <xdr:cNvPr id="7" name="Round Same Side Corner Rectangle 6">
          <a:hlinkClick xmlns:r="http://schemas.openxmlformats.org/officeDocument/2006/relationships" r:id="rId4" tooltip="Shops and Categories"/>
          <a:extLst>
            <a:ext uri="{FF2B5EF4-FFF2-40B4-BE49-F238E27FC236}">
              <a16:creationId xmlns:a16="http://schemas.microsoft.com/office/drawing/2014/main" id="{00000000-0008-0000-0100-000007000000}"/>
            </a:ext>
          </a:extLst>
        </xdr:cNvPr>
        <xdr:cNvSpPr/>
      </xdr:nvSpPr>
      <xdr:spPr>
        <a:xfrm>
          <a:off x="8663669" y="820511"/>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8" name="Round Same Side Corner Rectangle 7">
          <a:hlinkClick xmlns:r="http://schemas.openxmlformats.org/officeDocument/2006/relationships" r:id="rId2" tooltip="Expenses Graph"/>
          <a:extLst>
            <a:ext uri="{FF2B5EF4-FFF2-40B4-BE49-F238E27FC236}">
              <a16:creationId xmlns:a16="http://schemas.microsoft.com/office/drawing/2014/main" id="{00000000-0008-0000-0100-000008000000}"/>
            </a:ext>
          </a:extLst>
        </xdr:cNvPr>
        <xdr:cNvSpPr/>
      </xdr:nvSpPr>
      <xdr:spPr>
        <a:xfrm rot="16200000">
          <a:off x="2281241" y="1913846"/>
          <a:ext cx="1179740"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Expenses</a:t>
          </a:r>
        </a:p>
      </xdr:txBody>
    </xdr:sp>
    <xdr:clientData/>
  </xdr:twoCellAnchor>
  <xdr:twoCellAnchor>
    <xdr:from>
      <xdr:col>4</xdr:col>
      <xdr:colOff>231324</xdr:colOff>
      <xdr:row>13</xdr:row>
      <xdr:rowOff>170538</xdr:rowOff>
    </xdr:from>
    <xdr:to>
      <xdr:col>5</xdr:col>
      <xdr:colOff>3</xdr:colOff>
      <xdr:row>20</xdr:row>
      <xdr:rowOff>7253</xdr:rowOff>
    </xdr:to>
    <xdr:sp macro="" textlink="">
      <xdr:nvSpPr>
        <xdr:cNvPr id="9" name="Round Same Side Corner Rectangle 8">
          <a:hlinkClick xmlns:r="http://schemas.openxmlformats.org/officeDocument/2006/relationships" r:id="rId5" tooltip="Income Graph"/>
          <a:extLst>
            <a:ext uri="{FF2B5EF4-FFF2-40B4-BE49-F238E27FC236}">
              <a16:creationId xmlns:a16="http://schemas.microsoft.com/office/drawing/2014/main" id="{00000000-0008-0000-0100-000009000000}"/>
            </a:ext>
          </a:extLst>
        </xdr:cNvPr>
        <xdr:cNvSpPr/>
      </xdr:nvSpPr>
      <xdr:spPr>
        <a:xfrm rot="16200000">
          <a:off x="2286002" y="3096075"/>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20</xdr:row>
      <xdr:rowOff>14512</xdr:rowOff>
    </xdr:from>
    <xdr:to>
      <xdr:col>5</xdr:col>
      <xdr:colOff>3</xdr:colOff>
      <xdr:row>26</xdr:row>
      <xdr:rowOff>41727</xdr:rowOff>
    </xdr:to>
    <xdr:sp macro="" textlink="">
      <xdr:nvSpPr>
        <xdr:cNvPr id="10" name="Round Same Side Corner Rectangle 9">
          <a:hlinkClick xmlns:r="http://schemas.openxmlformats.org/officeDocument/2006/relationships" r:id="rId6" tooltip="Weekly Expenses Graph"/>
          <a:extLst>
            <a:ext uri="{FF2B5EF4-FFF2-40B4-BE49-F238E27FC236}">
              <a16:creationId xmlns:a16="http://schemas.microsoft.com/office/drawing/2014/main" id="{00000000-0008-0000-0100-00000A000000}"/>
            </a:ext>
          </a:extLst>
        </xdr:cNvPr>
        <xdr:cNvSpPr/>
      </xdr:nvSpPr>
      <xdr:spPr>
        <a:xfrm rot="16200000">
          <a:off x="2286002" y="4273549"/>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26</xdr:row>
      <xdr:rowOff>35373</xdr:rowOff>
    </xdr:from>
    <xdr:to>
      <xdr:col>5</xdr:col>
      <xdr:colOff>5</xdr:colOff>
      <xdr:row>32</xdr:row>
      <xdr:rowOff>62588</xdr:rowOff>
    </xdr:to>
    <xdr:sp macro="" textlink="">
      <xdr:nvSpPr>
        <xdr:cNvPr id="11" name="Round Same Side Corner Rectangle 10">
          <a:hlinkClick xmlns:r="http://schemas.openxmlformats.org/officeDocument/2006/relationships" r:id="rId7" tooltip="Monthly Graph"/>
          <a:extLst>
            <a:ext uri="{FF2B5EF4-FFF2-40B4-BE49-F238E27FC236}">
              <a16:creationId xmlns:a16="http://schemas.microsoft.com/office/drawing/2014/main" id="{00000000-0008-0000-0100-00000B000000}"/>
            </a:ext>
          </a:extLst>
        </xdr:cNvPr>
        <xdr:cNvSpPr/>
      </xdr:nvSpPr>
      <xdr:spPr>
        <a:xfrm rot="16200000">
          <a:off x="2286004" y="543741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74221</xdr:colOff>
      <xdr:row>7</xdr:row>
      <xdr:rowOff>75085</xdr:rowOff>
    </xdr:from>
    <xdr:to>
      <xdr:col>28</xdr:col>
      <xdr:colOff>299357</xdr:colOff>
      <xdr:row>36</xdr:row>
      <xdr:rowOff>103909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154131</xdr:colOff>
      <xdr:row>37</xdr:row>
      <xdr:rowOff>63211</xdr:rowOff>
    </xdr:from>
    <xdr:to>
      <xdr:col>8</xdr:col>
      <xdr:colOff>369489</xdr:colOff>
      <xdr:row>44</xdr:row>
      <xdr:rowOff>169711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811731" y="7137111"/>
              <a:ext cx="15869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359474</xdr:colOff>
      <xdr:row>37</xdr:row>
      <xdr:rowOff>58263</xdr:rowOff>
    </xdr:from>
    <xdr:to>
      <xdr:col>10</xdr:col>
      <xdr:colOff>574831</xdr:colOff>
      <xdr:row>44</xdr:row>
      <xdr:rowOff>164763</xdr:rowOff>
    </xdr:to>
    <mc:AlternateContent xmlns:mc="http://schemas.openxmlformats.org/markup-compatibility/2006" xmlns:a14="http://schemas.microsoft.com/office/drawing/2010/main">
      <mc:Choice Requires="a14">
        <xdr:graphicFrame macro="">
          <xdr:nvGraphicFramePr>
            <xdr:cNvPr id="13" name="Week">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5388674" y="7132163"/>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10</xdr:col>
      <xdr:colOff>536367</xdr:colOff>
      <xdr:row>37</xdr:row>
      <xdr:rowOff>60737</xdr:rowOff>
    </xdr:from>
    <xdr:to>
      <xdr:col>13</xdr:col>
      <xdr:colOff>139402</xdr:colOff>
      <xdr:row>44</xdr:row>
      <xdr:rowOff>167237</xdr:rowOff>
    </xdr:to>
    <mc:AlternateContent xmlns:mc="http://schemas.openxmlformats.org/markup-compatibility/2006" xmlns:a14="http://schemas.microsoft.com/office/drawing/2010/main">
      <mc:Choice Requires="a14">
        <xdr:graphicFrame macro="">
          <xdr:nvGraphicFramePr>
            <xdr:cNvPr id="14" name="Week ID 1">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Week ID 1"/>
            </a:graphicData>
          </a:graphic>
        </xdr:graphicFrame>
      </mc:Choice>
      <mc:Fallback xmlns="">
        <xdr:sp macro="" textlink="">
          <xdr:nvSpPr>
            <xdr:cNvPr id="0" name=""/>
            <xdr:cNvSpPr>
              <a:spLocks noTextEdit="1"/>
            </xdr:cNvSpPr>
          </xdr:nvSpPr>
          <xdr:spPr>
            <a:xfrm>
              <a:off x="6962567" y="7134637"/>
              <a:ext cx="1647735"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13</xdr:col>
      <xdr:colOff>128157</xdr:colOff>
      <xdr:row>37</xdr:row>
      <xdr:rowOff>65685</xdr:rowOff>
    </xdr:from>
    <xdr:to>
      <xdr:col>15</xdr:col>
      <xdr:colOff>343515</xdr:colOff>
      <xdr:row>44</xdr:row>
      <xdr:rowOff>172185</xdr:rowOff>
    </xdr:to>
    <mc:AlternateContent xmlns:mc="http://schemas.openxmlformats.org/markup-compatibility/2006" xmlns:a14="http://schemas.microsoft.com/office/drawing/2010/main">
      <mc:Choice Requires="a14">
        <xdr:graphicFrame macro="">
          <xdr:nvGraphicFramePr>
            <xdr:cNvPr id="15" name="St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Store"/>
            </a:graphicData>
          </a:graphic>
        </xdr:graphicFrame>
      </mc:Choice>
      <mc:Fallback xmlns="">
        <xdr:sp macro="" textlink="">
          <xdr:nvSpPr>
            <xdr:cNvPr id="0" name=""/>
            <xdr:cNvSpPr>
              <a:spLocks noTextEdit="1"/>
            </xdr:cNvSpPr>
          </xdr:nvSpPr>
          <xdr:spPr>
            <a:xfrm>
              <a:off x="8599057" y="7139585"/>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15</xdr:col>
      <xdr:colOff>363193</xdr:colOff>
      <xdr:row>37</xdr:row>
      <xdr:rowOff>64448</xdr:rowOff>
    </xdr:from>
    <xdr:to>
      <xdr:col>17</xdr:col>
      <xdr:colOff>578550</xdr:colOff>
      <xdr:row>44</xdr:row>
      <xdr:rowOff>170948</xdr:rowOff>
    </xdr:to>
    <mc:AlternateContent xmlns:mc="http://schemas.openxmlformats.org/markup-compatibility/2006" xmlns:a14="http://schemas.microsoft.com/office/drawing/2010/main">
      <mc:Choice Requires="a14">
        <xdr:graphicFrame macro="">
          <xdr:nvGraphicFramePr>
            <xdr:cNvPr id="16" name="Category">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180293" y="7138348"/>
              <a:ext cx="15615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17</xdr:col>
      <xdr:colOff>590803</xdr:colOff>
      <xdr:row>37</xdr:row>
      <xdr:rowOff>59500</xdr:rowOff>
    </xdr:from>
    <xdr:to>
      <xdr:col>20</xdr:col>
      <xdr:colOff>275481</xdr:colOff>
      <xdr:row>44</xdr:row>
      <xdr:rowOff>166000</xdr:rowOff>
    </xdr:to>
    <mc:AlternateContent xmlns:mc="http://schemas.openxmlformats.org/markup-compatibility/2006" xmlns:a14="http://schemas.microsoft.com/office/drawing/2010/main">
      <mc:Choice Requires="a14">
        <xdr:graphicFrame macro="">
          <xdr:nvGraphicFramePr>
            <xdr:cNvPr id="17" name="Exclude in W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Exclude in WE"/>
            </a:graphicData>
          </a:graphic>
        </xdr:graphicFrame>
      </mc:Choice>
      <mc:Fallback xmlns="">
        <xdr:sp macro="" textlink="">
          <xdr:nvSpPr>
            <xdr:cNvPr id="0" name=""/>
            <xdr:cNvSpPr>
              <a:spLocks noTextEdit="1"/>
            </xdr:cNvSpPr>
          </xdr:nvSpPr>
          <xdr:spPr>
            <a:xfrm>
              <a:off x="11754103" y="7133400"/>
              <a:ext cx="164047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20</xdr:col>
      <xdr:colOff>368754</xdr:colOff>
      <xdr:row>37</xdr:row>
      <xdr:rowOff>50346</xdr:rowOff>
    </xdr:from>
    <xdr:to>
      <xdr:col>28</xdr:col>
      <xdr:colOff>299357</xdr:colOff>
      <xdr:row>44</xdr:row>
      <xdr:rowOff>88446</xdr:rowOff>
    </xdr:to>
    <mc:AlternateContent xmlns:mc="http://schemas.openxmlformats.org/markup-compatibility/2006" xmlns:tsle="http://schemas.microsoft.com/office/drawing/2012/timeslicer">
      <mc:Choice Requires="tsle">
        <xdr:graphicFrame macro="">
          <xdr:nvGraphicFramePr>
            <xdr:cNvPr id="18" name="Date 1">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12" name="Rectangle 11"/>
            <xdr:cNvSpPr>
              <a:spLocks noTextEdit="1"/>
            </xdr:cNvSpPr>
          </xdr:nvSpPr>
          <xdr:spPr>
            <a:xfrm>
              <a:off x="12152540" y="7153275"/>
              <a:ext cx="4829174" cy="1371600"/>
            </a:xfrm>
            <a:prstGeom prst="rect">
              <a:avLst/>
            </a:prstGeom>
            <a:solidFill>
              <a:prstClr val="white"/>
            </a:solidFill>
            <a:ln w="1">
              <a:solidFill>
                <a:prstClr val="green"/>
              </a:solidFill>
            </a:ln>
          </xdr:spPr>
          <xdr:txBody>
            <a:bodyPr vertOverflow="clip" horzOverflow="clip"/>
            <a:lstStyle/>
            <a:p>
              <a:r>
                <a:rPr lang="en-AU" sz="1100"/>
                <a:t>Timeline: Works in Excel 2013 or higher. Do not move or resize.</a:t>
              </a:r>
            </a:p>
          </xdr:txBody>
        </xdr:sp>
      </mc:Fallback>
    </mc:AlternateContent>
    <xdr:clientData/>
  </xdr:twoCellAnchor>
  <xdr:twoCellAnchor>
    <xdr:from>
      <xdr:col>17</xdr:col>
      <xdr:colOff>425904</xdr:colOff>
      <xdr:row>2</xdr:row>
      <xdr:rowOff>81642</xdr:rowOff>
    </xdr:from>
    <xdr:to>
      <xdr:col>20</xdr:col>
      <xdr:colOff>425368</xdr:colOff>
      <xdr:row>4</xdr:row>
      <xdr:rowOff>186417</xdr:rowOff>
    </xdr:to>
    <xdr:sp macro="" textlink="">
      <xdr:nvSpPr>
        <xdr:cNvPr id="19" name="Round Same Side Corner Rectangle 18">
          <a:hlinkClick xmlns:r="http://schemas.openxmlformats.org/officeDocument/2006/relationships" r:id="rId9" tooltip="Databases"/>
          <a:extLst>
            <a:ext uri="{FF2B5EF4-FFF2-40B4-BE49-F238E27FC236}">
              <a16:creationId xmlns:a16="http://schemas.microsoft.com/office/drawing/2014/main" id="{00000000-0008-0000-0100-000013000000}"/>
            </a:ext>
          </a:extLst>
        </xdr:cNvPr>
        <xdr:cNvSpPr/>
      </xdr:nvSpPr>
      <xdr:spPr>
        <a:xfrm>
          <a:off x="10198554" y="815067"/>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222250</xdr:colOff>
      <xdr:row>32</xdr:row>
      <xdr:rowOff>63500</xdr:rowOff>
    </xdr:from>
    <xdr:to>
      <xdr:col>4</xdr:col>
      <xdr:colOff>581479</xdr:colOff>
      <xdr:row>39</xdr:row>
      <xdr:rowOff>90715</xdr:rowOff>
    </xdr:to>
    <xdr:sp macro="" textlink="">
      <xdr:nvSpPr>
        <xdr:cNvPr id="20" name="Round Same Side Corner Rectangle 8">
          <a:hlinkClick xmlns:r="http://schemas.openxmlformats.org/officeDocument/2006/relationships" r:id="rId10" tooltip="Monthly Graph"/>
          <a:extLst>
            <a:ext uri="{FF2B5EF4-FFF2-40B4-BE49-F238E27FC236}">
              <a16:creationId xmlns:a16="http://schemas.microsoft.com/office/drawing/2014/main" id="{317CC7B7-39E6-410F-B8B3-CF9F32E89368}"/>
            </a:ext>
          </a:extLst>
        </xdr:cNvPr>
        <xdr:cNvSpPr/>
      </xdr:nvSpPr>
      <xdr:spPr>
        <a:xfrm rot="16200000">
          <a:off x="2113340" y="6702576"/>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2" name="Round Same Side Corner 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3" name="Round Same Side Corner Rectangle 2">
          <a:hlinkClick xmlns:r="http://schemas.openxmlformats.org/officeDocument/2006/relationships" r:id="rId2" tooltip="Available Graphs"/>
          <a:extLst>
            <a:ext uri="{FF2B5EF4-FFF2-40B4-BE49-F238E27FC236}">
              <a16:creationId xmlns:a16="http://schemas.microsoft.com/office/drawing/2014/main" id="{00000000-0008-0000-0200-000003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14</xdr:col>
      <xdr:colOff>472169</xdr:colOff>
      <xdr:row>2</xdr:row>
      <xdr:rowOff>72118</xdr:rowOff>
    </xdr:from>
    <xdr:to>
      <xdr:col>17</xdr:col>
      <xdr:colOff>421823</xdr:colOff>
      <xdr:row>4</xdr:row>
      <xdr:rowOff>176893</xdr:rowOff>
    </xdr:to>
    <xdr:sp macro="" textlink="">
      <xdr:nvSpPr>
        <xdr:cNvPr id="5" name="Round Same Side Corner Rectangle 4">
          <a:hlinkClick xmlns:r="http://schemas.openxmlformats.org/officeDocument/2006/relationships" r:id="rId3" tooltip="Shops and Categories"/>
          <a:extLst>
            <a:ext uri="{FF2B5EF4-FFF2-40B4-BE49-F238E27FC236}">
              <a16:creationId xmlns:a16="http://schemas.microsoft.com/office/drawing/2014/main" id="{00000000-0008-0000-0200-000005000000}"/>
            </a:ext>
          </a:extLst>
        </xdr:cNvPr>
        <xdr:cNvSpPr/>
      </xdr:nvSpPr>
      <xdr:spPr>
        <a:xfrm>
          <a:off x="8663669" y="80690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4" tooltip="Daily Expenses Graph"/>
          <a:extLst>
            <a:ext uri="{FF2B5EF4-FFF2-40B4-BE49-F238E27FC236}">
              <a16:creationId xmlns:a16="http://schemas.microsoft.com/office/drawing/2014/main" id="{00000000-0008-0000-02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143323</xdr:rowOff>
    </xdr:from>
    <xdr:to>
      <xdr:col>5</xdr:col>
      <xdr:colOff>3</xdr:colOff>
      <xdr:row>19</xdr:row>
      <xdr:rowOff>170538</xdr:rowOff>
    </xdr:to>
    <xdr:sp macro="" textlink="">
      <xdr:nvSpPr>
        <xdr:cNvPr id="7" name="Round Same Side Corner Rectangle 6">
          <a:hlinkClick xmlns:r="http://schemas.openxmlformats.org/officeDocument/2006/relationships" r:id="rId5" tooltip="Income Graph"/>
          <a:extLst>
            <a:ext uri="{FF2B5EF4-FFF2-40B4-BE49-F238E27FC236}">
              <a16:creationId xmlns:a16="http://schemas.microsoft.com/office/drawing/2014/main" id="{00000000-0008-0000-0200-000007000000}"/>
            </a:ext>
          </a:extLst>
        </xdr:cNvPr>
        <xdr:cNvSpPr/>
      </xdr:nvSpPr>
      <xdr:spPr>
        <a:xfrm rot="16200000">
          <a:off x="2286002" y="3068860"/>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Income</a:t>
          </a:r>
        </a:p>
      </xdr:txBody>
    </xdr:sp>
    <xdr:clientData/>
  </xdr:twoCellAnchor>
  <xdr:twoCellAnchor>
    <xdr:from>
      <xdr:col>4</xdr:col>
      <xdr:colOff>231324</xdr:colOff>
      <xdr:row>20</xdr:row>
      <xdr:rowOff>897</xdr:rowOff>
    </xdr:from>
    <xdr:to>
      <xdr:col>5</xdr:col>
      <xdr:colOff>3</xdr:colOff>
      <xdr:row>26</xdr:row>
      <xdr:rowOff>28112</xdr:rowOff>
    </xdr:to>
    <xdr:sp macro="" textlink="">
      <xdr:nvSpPr>
        <xdr:cNvPr id="8" name="Round Same Side Corner Rectangle 7">
          <a:hlinkClick xmlns:r="http://schemas.openxmlformats.org/officeDocument/2006/relationships" r:id="rId6" tooltip="Weekly Expenses Graph"/>
          <a:extLst>
            <a:ext uri="{FF2B5EF4-FFF2-40B4-BE49-F238E27FC236}">
              <a16:creationId xmlns:a16="http://schemas.microsoft.com/office/drawing/2014/main" id="{00000000-0008-0000-0200-000008000000}"/>
            </a:ext>
          </a:extLst>
        </xdr:cNvPr>
        <xdr:cNvSpPr/>
      </xdr:nvSpPr>
      <xdr:spPr>
        <a:xfrm rot="16200000">
          <a:off x="2286002" y="4259934"/>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26</xdr:row>
      <xdr:rowOff>21763</xdr:rowOff>
    </xdr:from>
    <xdr:to>
      <xdr:col>5</xdr:col>
      <xdr:colOff>5</xdr:colOff>
      <xdr:row>32</xdr:row>
      <xdr:rowOff>48978</xdr:rowOff>
    </xdr:to>
    <xdr:sp macro="" textlink="">
      <xdr:nvSpPr>
        <xdr:cNvPr id="9" name="Round Same Side Corner Rectangle 8">
          <a:hlinkClick xmlns:r="http://schemas.openxmlformats.org/officeDocument/2006/relationships" r:id="rId7" tooltip="Monthly Graph"/>
          <a:extLst>
            <a:ext uri="{FF2B5EF4-FFF2-40B4-BE49-F238E27FC236}">
              <a16:creationId xmlns:a16="http://schemas.microsoft.com/office/drawing/2014/main" id="{00000000-0008-0000-0200-000009000000}"/>
            </a:ext>
          </a:extLst>
        </xdr:cNvPr>
        <xdr:cNvSpPr/>
      </xdr:nvSpPr>
      <xdr:spPr>
        <a:xfrm rot="16200000">
          <a:off x="2286004" y="542380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40822</xdr:colOff>
      <xdr:row>7</xdr:row>
      <xdr:rowOff>23130</xdr:rowOff>
    </xdr:from>
    <xdr:to>
      <xdr:col>28</xdr:col>
      <xdr:colOff>340179</xdr:colOff>
      <xdr:row>36</xdr:row>
      <xdr:rowOff>108857</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46264</xdr:colOff>
      <xdr:row>37</xdr:row>
      <xdr:rowOff>20409</xdr:rowOff>
    </xdr:from>
    <xdr:to>
      <xdr:col>8</xdr:col>
      <xdr:colOff>261622</xdr:colOff>
      <xdr:row>44</xdr:row>
      <xdr:rowOff>126909</xdr:rowOff>
    </xdr:to>
    <mc:AlternateContent xmlns:mc="http://schemas.openxmlformats.org/markup-compatibility/2006" xmlns:a14="http://schemas.microsoft.com/office/drawing/2010/main">
      <mc:Choice Requires="a14">
        <xdr:graphicFrame macro="">
          <xdr:nvGraphicFramePr>
            <xdr:cNvPr id="11" name="Year 1">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703864" y="7094309"/>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263979</xdr:colOff>
      <xdr:row>37</xdr:row>
      <xdr:rowOff>20409</xdr:rowOff>
    </xdr:from>
    <xdr:to>
      <xdr:col>10</xdr:col>
      <xdr:colOff>479336</xdr:colOff>
      <xdr:row>44</xdr:row>
      <xdr:rowOff>126909</xdr:rowOff>
    </xdr:to>
    <mc:AlternateContent xmlns:mc="http://schemas.openxmlformats.org/markup-compatibility/2006" xmlns:a14="http://schemas.microsoft.com/office/drawing/2010/main">
      <mc:Choice Requires="a14">
        <xdr:graphicFrame macro="">
          <xdr:nvGraphicFramePr>
            <xdr:cNvPr id="12" name="Month 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267779" y="7094309"/>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10</xdr:col>
      <xdr:colOff>481693</xdr:colOff>
      <xdr:row>37</xdr:row>
      <xdr:rowOff>20410</xdr:rowOff>
    </xdr:from>
    <xdr:to>
      <xdr:col>13</xdr:col>
      <xdr:colOff>84728</xdr:colOff>
      <xdr:row>44</xdr:row>
      <xdr:rowOff>126910</xdr:rowOff>
    </xdr:to>
    <mc:AlternateContent xmlns:mc="http://schemas.openxmlformats.org/markup-compatibility/2006" xmlns:a14="http://schemas.microsoft.com/office/drawing/2010/main">
      <mc:Choice Requires="a14">
        <xdr:graphicFrame macro="">
          <xdr:nvGraphicFramePr>
            <xdr:cNvPr id="13" name="Week 1">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6882493" y="7094310"/>
              <a:ext cx="1647735"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13</xdr:col>
      <xdr:colOff>87079</xdr:colOff>
      <xdr:row>37</xdr:row>
      <xdr:rowOff>20413</xdr:rowOff>
    </xdr:from>
    <xdr:to>
      <xdr:col>15</xdr:col>
      <xdr:colOff>302437</xdr:colOff>
      <xdr:row>44</xdr:row>
      <xdr:rowOff>126913</xdr:rowOff>
    </xdr:to>
    <mc:AlternateContent xmlns:mc="http://schemas.openxmlformats.org/markup-compatibility/2006" xmlns:a14="http://schemas.microsoft.com/office/drawing/2010/main">
      <mc:Choice Requires="a14">
        <xdr:graphicFrame macro="">
          <xdr:nvGraphicFramePr>
            <xdr:cNvPr id="14" name="Week ID 2">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microsoft.com/office/drawing/2010/slicer">
              <sle:slicer xmlns:sle="http://schemas.microsoft.com/office/drawing/2010/slicer" name="Week ID 2"/>
            </a:graphicData>
          </a:graphic>
        </xdr:graphicFrame>
      </mc:Choice>
      <mc:Fallback xmlns="">
        <xdr:sp macro="" textlink="">
          <xdr:nvSpPr>
            <xdr:cNvPr id="0" name=""/>
            <xdr:cNvSpPr>
              <a:spLocks noTextEdit="1"/>
            </xdr:cNvSpPr>
          </xdr:nvSpPr>
          <xdr:spPr>
            <a:xfrm>
              <a:off x="8532579" y="7094313"/>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15</xdr:col>
      <xdr:colOff>304797</xdr:colOff>
      <xdr:row>37</xdr:row>
      <xdr:rowOff>20403</xdr:rowOff>
    </xdr:from>
    <xdr:to>
      <xdr:col>17</xdr:col>
      <xdr:colOff>520154</xdr:colOff>
      <xdr:row>44</xdr:row>
      <xdr:rowOff>126903</xdr:rowOff>
    </xdr:to>
    <mc:AlternateContent xmlns:mc="http://schemas.openxmlformats.org/markup-compatibility/2006" xmlns:a14="http://schemas.microsoft.com/office/drawing/2010/main">
      <mc:Choice Requires="a14">
        <xdr:graphicFrame macro="">
          <xdr:nvGraphicFramePr>
            <xdr:cNvPr id="15" name="Type ">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microsoft.com/office/drawing/2010/slicer">
              <sle:slicer xmlns:sle="http://schemas.microsoft.com/office/drawing/2010/slicer" name="Type "/>
            </a:graphicData>
          </a:graphic>
        </xdr:graphicFrame>
      </mc:Choice>
      <mc:Fallback xmlns="">
        <xdr:sp macro="" textlink="">
          <xdr:nvSpPr>
            <xdr:cNvPr id="0" name=""/>
            <xdr:cNvSpPr>
              <a:spLocks noTextEdit="1"/>
            </xdr:cNvSpPr>
          </xdr:nvSpPr>
          <xdr:spPr>
            <a:xfrm>
              <a:off x="10096497" y="7094303"/>
              <a:ext cx="15615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18</xdr:col>
      <xdr:colOff>28574</xdr:colOff>
      <xdr:row>37</xdr:row>
      <xdr:rowOff>23130</xdr:rowOff>
    </xdr:from>
    <xdr:to>
      <xdr:col>28</xdr:col>
      <xdr:colOff>4081</xdr:colOff>
      <xdr:row>44</xdr:row>
      <xdr:rowOff>129630</xdr:rowOff>
    </xdr:to>
    <mc:AlternateContent xmlns:mc="http://schemas.openxmlformats.org/markup-compatibility/2006" xmlns:tsle="http://schemas.microsoft.com/office/drawing/2012/timeslicer">
      <mc:Choice Requires="tsle">
        <xdr:graphicFrame macro="">
          <xdr:nvGraphicFramePr>
            <xdr:cNvPr id="16" name="Date 2">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4" name="Rectangle 3"/>
            <xdr:cNvSpPr>
              <a:spLocks noTextEdit="1"/>
            </xdr:cNvSpPr>
          </xdr:nvSpPr>
          <xdr:spPr>
            <a:xfrm>
              <a:off x="10669360" y="7126059"/>
              <a:ext cx="5999389" cy="1440000"/>
            </a:xfrm>
            <a:prstGeom prst="rect">
              <a:avLst/>
            </a:prstGeom>
            <a:solidFill>
              <a:prstClr val="white"/>
            </a:solidFill>
            <a:ln w="1">
              <a:solidFill>
                <a:prstClr val="green"/>
              </a:solidFill>
            </a:ln>
          </xdr:spPr>
          <xdr:txBody>
            <a:bodyPr vertOverflow="clip" horzOverflow="clip"/>
            <a:lstStyle/>
            <a:p>
              <a:r>
                <a:rPr lang="en-AU" sz="1100"/>
                <a:t>Timeline: Works in Excel 2013 or higher. Do not move or resize.</a:t>
              </a:r>
            </a:p>
          </xdr:txBody>
        </xdr:sp>
      </mc:Fallback>
    </mc:AlternateContent>
    <xdr:clientData/>
  </xdr:twoCellAnchor>
  <xdr:twoCellAnchor>
    <xdr:from>
      <xdr:col>11</xdr:col>
      <xdr:colOff>517071</xdr:colOff>
      <xdr:row>2</xdr:row>
      <xdr:rowOff>77560</xdr:rowOff>
    </xdr:from>
    <xdr:to>
      <xdr:col>14</xdr:col>
      <xdr:colOff>466725</xdr:colOff>
      <xdr:row>4</xdr:row>
      <xdr:rowOff>182335</xdr:rowOff>
    </xdr:to>
    <xdr:sp macro="" textlink="">
      <xdr:nvSpPr>
        <xdr:cNvPr id="17" name="Round Same Side Corner Rectangle 16">
          <a:hlinkClick xmlns:r="http://schemas.openxmlformats.org/officeDocument/2006/relationships" r:id="rId9" tooltip="Reports"/>
          <a:extLst>
            <a:ext uri="{FF2B5EF4-FFF2-40B4-BE49-F238E27FC236}">
              <a16:creationId xmlns:a16="http://schemas.microsoft.com/office/drawing/2014/main" id="{00000000-0008-0000-0200-000011000000}"/>
            </a:ext>
          </a:extLst>
        </xdr:cNvPr>
        <xdr:cNvSpPr/>
      </xdr:nvSpPr>
      <xdr:spPr>
        <a:xfrm>
          <a:off x="6727371" y="810985"/>
          <a:ext cx="1721304"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17</xdr:col>
      <xdr:colOff>425903</xdr:colOff>
      <xdr:row>2</xdr:row>
      <xdr:rowOff>81643</xdr:rowOff>
    </xdr:from>
    <xdr:to>
      <xdr:col>20</xdr:col>
      <xdr:colOff>425367</xdr:colOff>
      <xdr:row>4</xdr:row>
      <xdr:rowOff>186418</xdr:rowOff>
    </xdr:to>
    <xdr:sp macro="" textlink="">
      <xdr:nvSpPr>
        <xdr:cNvPr id="18" name="Round Same Side Corner Rectangle 17">
          <a:hlinkClick xmlns:r="http://schemas.openxmlformats.org/officeDocument/2006/relationships" r:id="rId10" tooltip="Databases"/>
          <a:extLst>
            <a:ext uri="{FF2B5EF4-FFF2-40B4-BE49-F238E27FC236}">
              <a16:creationId xmlns:a16="http://schemas.microsoft.com/office/drawing/2014/main" id="{00000000-0008-0000-0200-000012000000}"/>
            </a:ext>
          </a:extLst>
        </xdr:cNvPr>
        <xdr:cNvSpPr/>
      </xdr:nvSpPr>
      <xdr:spPr>
        <a:xfrm>
          <a:off x="10179503" y="815068"/>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228600</xdr:colOff>
      <xdr:row>32</xdr:row>
      <xdr:rowOff>47625</xdr:rowOff>
    </xdr:from>
    <xdr:to>
      <xdr:col>4</xdr:col>
      <xdr:colOff>587829</xdr:colOff>
      <xdr:row>39</xdr:row>
      <xdr:rowOff>74840</xdr:rowOff>
    </xdr:to>
    <xdr:sp macro="" textlink="">
      <xdr:nvSpPr>
        <xdr:cNvPr id="19" name="Round Same Side Corner Rectangle 8">
          <a:hlinkClick xmlns:r="http://schemas.openxmlformats.org/officeDocument/2006/relationships" r:id="rId11" tooltip="Monthly Graph"/>
          <a:extLst>
            <a:ext uri="{FF2B5EF4-FFF2-40B4-BE49-F238E27FC236}">
              <a16:creationId xmlns:a16="http://schemas.microsoft.com/office/drawing/2014/main" id="{3A742079-FA34-4D48-86FB-71274C5282B8}"/>
            </a:ext>
          </a:extLst>
        </xdr:cNvPr>
        <xdr:cNvSpPr/>
      </xdr:nvSpPr>
      <xdr:spPr>
        <a:xfrm rot="16200000">
          <a:off x="2109107" y="6682468"/>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0300-000002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0300-000003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14</xdr:col>
      <xdr:colOff>472169</xdr:colOff>
      <xdr:row>2</xdr:row>
      <xdr:rowOff>72118</xdr:rowOff>
    </xdr:from>
    <xdr:to>
      <xdr:col>17</xdr:col>
      <xdr:colOff>421823</xdr:colOff>
      <xdr:row>4</xdr:row>
      <xdr:rowOff>176893</xdr:rowOff>
    </xdr:to>
    <xdr:sp macro="" textlink="">
      <xdr:nvSpPr>
        <xdr:cNvPr id="5" name="Round Same Side Corner Rectangle 4">
          <a:hlinkClick xmlns:r="http://schemas.openxmlformats.org/officeDocument/2006/relationships" r:id="rId3" tooltip="Shop and Categories"/>
          <a:extLst>
            <a:ext uri="{FF2B5EF4-FFF2-40B4-BE49-F238E27FC236}">
              <a16:creationId xmlns:a16="http://schemas.microsoft.com/office/drawing/2014/main" id="{00000000-0008-0000-0300-000005000000}"/>
            </a:ext>
          </a:extLst>
        </xdr:cNvPr>
        <xdr:cNvSpPr/>
      </xdr:nvSpPr>
      <xdr:spPr>
        <a:xfrm>
          <a:off x="8663669" y="80690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4" tooltip="Daily Expenses Graph"/>
          <a:extLst>
            <a:ext uri="{FF2B5EF4-FFF2-40B4-BE49-F238E27FC236}">
              <a16:creationId xmlns:a16="http://schemas.microsoft.com/office/drawing/2014/main" id="{00000000-0008-0000-03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156937</xdr:rowOff>
    </xdr:from>
    <xdr:to>
      <xdr:col>5</xdr:col>
      <xdr:colOff>3</xdr:colOff>
      <xdr:row>19</xdr:row>
      <xdr:rowOff>184152</xdr:rowOff>
    </xdr:to>
    <xdr:sp macro="" textlink="">
      <xdr:nvSpPr>
        <xdr:cNvPr id="7" name="Round Same Side Corner Rectangle 6">
          <a:hlinkClick xmlns:r="http://schemas.openxmlformats.org/officeDocument/2006/relationships" r:id="rId5" tooltip="Income Graph"/>
          <a:extLst>
            <a:ext uri="{FF2B5EF4-FFF2-40B4-BE49-F238E27FC236}">
              <a16:creationId xmlns:a16="http://schemas.microsoft.com/office/drawing/2014/main" id="{00000000-0008-0000-0300-000007000000}"/>
            </a:ext>
          </a:extLst>
        </xdr:cNvPr>
        <xdr:cNvSpPr/>
      </xdr:nvSpPr>
      <xdr:spPr>
        <a:xfrm rot="16200000">
          <a:off x="2286002" y="3082474"/>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20</xdr:row>
      <xdr:rowOff>909</xdr:rowOff>
    </xdr:from>
    <xdr:to>
      <xdr:col>5</xdr:col>
      <xdr:colOff>3</xdr:colOff>
      <xdr:row>26</xdr:row>
      <xdr:rowOff>28124</xdr:rowOff>
    </xdr:to>
    <xdr:sp macro="" textlink="">
      <xdr:nvSpPr>
        <xdr:cNvPr id="8" name="Round Same Side Corner Rectangle 7">
          <a:hlinkClick xmlns:r="http://schemas.openxmlformats.org/officeDocument/2006/relationships" r:id="rId2" tooltip="Weekly Expenses Graph"/>
          <a:extLst>
            <a:ext uri="{FF2B5EF4-FFF2-40B4-BE49-F238E27FC236}">
              <a16:creationId xmlns:a16="http://schemas.microsoft.com/office/drawing/2014/main" id="{00000000-0008-0000-0300-000008000000}"/>
            </a:ext>
          </a:extLst>
        </xdr:cNvPr>
        <xdr:cNvSpPr/>
      </xdr:nvSpPr>
      <xdr:spPr>
        <a:xfrm rot="16200000">
          <a:off x="2286002" y="425994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Weekly</a:t>
          </a:r>
        </a:p>
      </xdr:txBody>
    </xdr:sp>
    <xdr:clientData/>
  </xdr:twoCellAnchor>
  <xdr:twoCellAnchor>
    <xdr:from>
      <xdr:col>4</xdr:col>
      <xdr:colOff>231326</xdr:colOff>
      <xdr:row>26</xdr:row>
      <xdr:rowOff>35378</xdr:rowOff>
    </xdr:from>
    <xdr:to>
      <xdr:col>5</xdr:col>
      <xdr:colOff>5</xdr:colOff>
      <xdr:row>32</xdr:row>
      <xdr:rowOff>62593</xdr:rowOff>
    </xdr:to>
    <xdr:sp macro="" textlink="">
      <xdr:nvSpPr>
        <xdr:cNvPr id="9" name="Round Same Side Corner Rectangle 8">
          <a:hlinkClick xmlns:r="http://schemas.openxmlformats.org/officeDocument/2006/relationships" r:id="rId6" tooltip="Monthly Graph"/>
          <a:extLst>
            <a:ext uri="{FF2B5EF4-FFF2-40B4-BE49-F238E27FC236}">
              <a16:creationId xmlns:a16="http://schemas.microsoft.com/office/drawing/2014/main" id="{00000000-0008-0000-0300-000009000000}"/>
            </a:ext>
          </a:extLst>
        </xdr:cNvPr>
        <xdr:cNvSpPr/>
      </xdr:nvSpPr>
      <xdr:spPr>
        <a:xfrm rot="16200000">
          <a:off x="2286004" y="5437415"/>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68035</xdr:colOff>
      <xdr:row>7</xdr:row>
      <xdr:rowOff>63952</xdr:rowOff>
    </xdr:from>
    <xdr:to>
      <xdr:col>28</xdr:col>
      <xdr:colOff>299357</xdr:colOff>
      <xdr:row>36</xdr:row>
      <xdr:rowOff>68034</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93890</xdr:colOff>
      <xdr:row>36</xdr:row>
      <xdr:rowOff>136071</xdr:rowOff>
    </xdr:from>
    <xdr:to>
      <xdr:col>8</xdr:col>
      <xdr:colOff>309248</xdr:colOff>
      <xdr:row>44</xdr:row>
      <xdr:rowOff>52071</xdr:rowOff>
    </xdr:to>
    <mc:AlternateContent xmlns:mc="http://schemas.openxmlformats.org/markup-compatibility/2006" xmlns:a14="http://schemas.microsoft.com/office/drawing/2010/main">
      <mc:Choice Requires="a14">
        <xdr:graphicFrame macro="">
          <xdr:nvGraphicFramePr>
            <xdr:cNvPr id="11" name="Year 2">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3751490" y="7019471"/>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297997</xdr:colOff>
      <xdr:row>36</xdr:row>
      <xdr:rowOff>136071</xdr:rowOff>
    </xdr:from>
    <xdr:to>
      <xdr:col>10</xdr:col>
      <xdr:colOff>513354</xdr:colOff>
      <xdr:row>44</xdr:row>
      <xdr:rowOff>52071</xdr:rowOff>
    </xdr:to>
    <mc:AlternateContent xmlns:mc="http://schemas.openxmlformats.org/markup-compatibility/2006" xmlns:a14="http://schemas.microsoft.com/office/drawing/2010/main">
      <mc:Choice Requires="a14">
        <xdr:graphicFrame macro="">
          <xdr:nvGraphicFramePr>
            <xdr:cNvPr id="12" name="Week 2">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5301797" y="7019471"/>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xdr:from>
      <xdr:col>11</xdr:col>
      <xdr:colOff>517071</xdr:colOff>
      <xdr:row>2</xdr:row>
      <xdr:rowOff>77560</xdr:rowOff>
    </xdr:from>
    <xdr:to>
      <xdr:col>14</xdr:col>
      <xdr:colOff>466725</xdr:colOff>
      <xdr:row>4</xdr:row>
      <xdr:rowOff>182335</xdr:rowOff>
    </xdr:to>
    <xdr:sp macro="" textlink="">
      <xdr:nvSpPr>
        <xdr:cNvPr id="13" name="Round Same Side Corner Rectangle 12">
          <a:hlinkClick xmlns:r="http://schemas.openxmlformats.org/officeDocument/2006/relationships" r:id="rId8" tooltip="Reports"/>
          <a:extLst>
            <a:ext uri="{FF2B5EF4-FFF2-40B4-BE49-F238E27FC236}">
              <a16:creationId xmlns:a16="http://schemas.microsoft.com/office/drawing/2014/main" id="{00000000-0008-0000-0300-00000D000000}"/>
            </a:ext>
          </a:extLst>
        </xdr:cNvPr>
        <xdr:cNvSpPr/>
      </xdr:nvSpPr>
      <xdr:spPr>
        <a:xfrm>
          <a:off x="6727371" y="810985"/>
          <a:ext cx="1721304"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17</xdr:col>
      <xdr:colOff>421821</xdr:colOff>
      <xdr:row>2</xdr:row>
      <xdr:rowOff>95250</xdr:rowOff>
    </xdr:from>
    <xdr:to>
      <xdr:col>20</xdr:col>
      <xdr:colOff>421285</xdr:colOff>
      <xdr:row>5</xdr:row>
      <xdr:rowOff>9525</xdr:rowOff>
    </xdr:to>
    <xdr:sp macro="" textlink="">
      <xdr:nvSpPr>
        <xdr:cNvPr id="14" name="Round Same Side Corner Rectangle 13">
          <a:hlinkClick xmlns:r="http://schemas.openxmlformats.org/officeDocument/2006/relationships" r:id="rId9" tooltip="Databases"/>
          <a:extLst>
            <a:ext uri="{FF2B5EF4-FFF2-40B4-BE49-F238E27FC236}">
              <a16:creationId xmlns:a16="http://schemas.microsoft.com/office/drawing/2014/main" id="{00000000-0008-0000-0300-00000E000000}"/>
            </a:ext>
          </a:extLst>
        </xdr:cNvPr>
        <xdr:cNvSpPr/>
      </xdr:nvSpPr>
      <xdr:spPr>
        <a:xfrm>
          <a:off x="10123714" y="830036"/>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232834</xdr:colOff>
      <xdr:row>32</xdr:row>
      <xdr:rowOff>63500</xdr:rowOff>
    </xdr:from>
    <xdr:to>
      <xdr:col>4</xdr:col>
      <xdr:colOff>592063</xdr:colOff>
      <xdr:row>39</xdr:row>
      <xdr:rowOff>90715</xdr:rowOff>
    </xdr:to>
    <xdr:sp macro="" textlink="">
      <xdr:nvSpPr>
        <xdr:cNvPr id="15" name="Round Same Side Corner Rectangle 8">
          <a:hlinkClick xmlns:r="http://schemas.openxmlformats.org/officeDocument/2006/relationships" r:id="rId10" tooltip="Monthly Graph"/>
          <a:extLst>
            <a:ext uri="{FF2B5EF4-FFF2-40B4-BE49-F238E27FC236}">
              <a16:creationId xmlns:a16="http://schemas.microsoft.com/office/drawing/2014/main" id="{6B9CBC01-D40D-4BFB-AB29-99C91A0EC121}"/>
            </a:ext>
          </a:extLst>
        </xdr:cNvPr>
        <xdr:cNvSpPr/>
      </xdr:nvSpPr>
      <xdr:spPr>
        <a:xfrm rot="16200000">
          <a:off x="2123924" y="6702576"/>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1" tooltip="Daily Expenses Graph"/>
          <a:extLst>
            <a:ext uri="{FF2B5EF4-FFF2-40B4-BE49-F238E27FC236}">
              <a16:creationId xmlns:a16="http://schemas.microsoft.com/office/drawing/2014/main" id="{00000000-0008-0000-04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7" name="Round Same Side Corner Rectangle 6">
          <a:hlinkClick xmlns:r="http://schemas.openxmlformats.org/officeDocument/2006/relationships" r:id="rId2" tooltip="Income Graph"/>
          <a:extLst>
            <a:ext uri="{FF2B5EF4-FFF2-40B4-BE49-F238E27FC236}">
              <a16:creationId xmlns:a16="http://schemas.microsoft.com/office/drawing/2014/main" id="{00000000-0008-0000-0400-000007000000}"/>
            </a:ext>
          </a:extLst>
        </xdr:cNvPr>
        <xdr:cNvSpPr/>
      </xdr:nvSpPr>
      <xdr:spPr>
        <a:xfrm rot="16200000">
          <a:off x="2286002" y="3068868"/>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8" name="Round Same Side Corner Rectangle 7">
          <a:hlinkClick xmlns:r="http://schemas.openxmlformats.org/officeDocument/2006/relationships" r:id="rId3" tooltip="Weekly Expenses Graph"/>
          <a:extLst>
            <a:ext uri="{FF2B5EF4-FFF2-40B4-BE49-F238E27FC236}">
              <a16:creationId xmlns:a16="http://schemas.microsoft.com/office/drawing/2014/main" id="{00000000-0008-0000-0400-000008000000}"/>
            </a:ext>
          </a:extLst>
        </xdr:cNvPr>
        <xdr:cNvSpPr/>
      </xdr:nvSpPr>
      <xdr:spPr>
        <a:xfrm rot="16200000">
          <a:off x="2286002" y="423273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9" name="Round Same Side Corner Rectangle 8">
          <a:hlinkClick xmlns:r="http://schemas.openxmlformats.org/officeDocument/2006/relationships" r:id="rId4" tooltip="Monthly Graph"/>
          <a:extLst>
            <a:ext uri="{FF2B5EF4-FFF2-40B4-BE49-F238E27FC236}">
              <a16:creationId xmlns:a16="http://schemas.microsoft.com/office/drawing/2014/main" id="{00000000-0008-0000-0400-000009000000}"/>
            </a:ext>
          </a:extLst>
        </xdr:cNvPr>
        <xdr:cNvSpPr/>
      </xdr:nvSpPr>
      <xdr:spPr>
        <a:xfrm rot="16200000">
          <a:off x="2286004" y="539659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Monthly</a:t>
          </a:r>
        </a:p>
      </xdr:txBody>
    </xdr:sp>
    <xdr:clientData/>
  </xdr:twoCellAnchor>
  <xdr:twoCellAnchor>
    <xdr:from>
      <xdr:col>6</xdr:col>
      <xdr:colOff>27213</xdr:colOff>
      <xdr:row>8</xdr:row>
      <xdr:rowOff>9524</xdr:rowOff>
    </xdr:from>
    <xdr:to>
      <xdr:col>21</xdr:col>
      <xdr:colOff>108857</xdr:colOff>
      <xdr:row>28</xdr:row>
      <xdr:rowOff>13607</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32657</xdr:colOff>
      <xdr:row>2</xdr:row>
      <xdr:rowOff>81642</xdr:rowOff>
    </xdr:from>
    <xdr:to>
      <xdr:col>6</xdr:col>
      <xdr:colOff>774246</xdr:colOff>
      <xdr:row>4</xdr:row>
      <xdr:rowOff>186417</xdr:rowOff>
    </xdr:to>
    <xdr:sp macro="" textlink="">
      <xdr:nvSpPr>
        <xdr:cNvPr id="12" name="Round Same Side Corner Rectangle 11">
          <a:hlinkClick xmlns:r="http://schemas.openxmlformats.org/officeDocument/2006/relationships" r:id="rId6" tooltip="Home"/>
          <a:extLst>
            <a:ext uri="{FF2B5EF4-FFF2-40B4-BE49-F238E27FC236}">
              <a16:creationId xmlns:a16="http://schemas.microsoft.com/office/drawing/2014/main" id="{00000000-0008-0000-0400-00000C000000}"/>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13" name="Round Same Side Corner Rectangle 12">
          <a:hlinkClick xmlns:r="http://schemas.openxmlformats.org/officeDocument/2006/relationships" r:id="rId3" tooltip="Graphs"/>
          <a:extLst>
            <a:ext uri="{FF2B5EF4-FFF2-40B4-BE49-F238E27FC236}">
              <a16:creationId xmlns:a16="http://schemas.microsoft.com/office/drawing/2014/main" id="{00000000-0008-0000-0400-00000D000000}"/>
            </a:ext>
          </a:extLst>
        </xdr:cNvPr>
        <xdr:cNvSpPr/>
      </xdr:nvSpPr>
      <xdr:spPr>
        <a:xfrm>
          <a:off x="3984172" y="815067"/>
          <a:ext cx="134982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477612</xdr:colOff>
      <xdr:row>2</xdr:row>
      <xdr:rowOff>77560</xdr:rowOff>
    </xdr:from>
    <xdr:to>
      <xdr:col>11</xdr:col>
      <xdr:colOff>46265</xdr:colOff>
      <xdr:row>4</xdr:row>
      <xdr:rowOff>182335</xdr:rowOff>
    </xdr:to>
    <xdr:sp macro="" textlink="">
      <xdr:nvSpPr>
        <xdr:cNvPr id="16" name="Round Same Side Corner Rectangle 15">
          <a:hlinkClick xmlns:r="http://schemas.openxmlformats.org/officeDocument/2006/relationships" r:id="rId7" tooltip="Shop and Categories"/>
          <a:extLst>
            <a:ext uri="{FF2B5EF4-FFF2-40B4-BE49-F238E27FC236}">
              <a16:creationId xmlns:a16="http://schemas.microsoft.com/office/drawing/2014/main" id="{00000000-0008-0000-0400-000010000000}"/>
            </a:ext>
          </a:extLst>
        </xdr:cNvPr>
        <xdr:cNvSpPr/>
      </xdr:nvSpPr>
      <xdr:spPr>
        <a:xfrm>
          <a:off x="6735537" y="810985"/>
          <a:ext cx="1378403" cy="40005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17" name="Round Same Side Corner Rectangle 16">
          <a:hlinkClick xmlns:r="http://schemas.openxmlformats.org/officeDocument/2006/relationships" r:id="rId8" tooltip="Reports"/>
          <a:extLst>
            <a:ext uri="{FF2B5EF4-FFF2-40B4-BE49-F238E27FC236}">
              <a16:creationId xmlns:a16="http://schemas.microsoft.com/office/drawing/2014/main" id="{00000000-0008-0000-0400-000011000000}"/>
            </a:ext>
          </a:extLst>
        </xdr:cNvPr>
        <xdr:cNvSpPr/>
      </xdr:nvSpPr>
      <xdr:spPr>
        <a:xfrm>
          <a:off x="5331278" y="810985"/>
          <a:ext cx="1398815"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11</xdr:col>
      <xdr:colOff>59872</xdr:colOff>
      <xdr:row>2</xdr:row>
      <xdr:rowOff>81642</xdr:rowOff>
    </xdr:from>
    <xdr:to>
      <xdr:col>13</xdr:col>
      <xdr:colOff>352425</xdr:colOff>
      <xdr:row>4</xdr:row>
      <xdr:rowOff>186417</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400-00000B000000}"/>
            </a:ext>
          </a:extLst>
        </xdr:cNvPr>
        <xdr:cNvSpPr/>
      </xdr:nvSpPr>
      <xdr:spPr>
        <a:xfrm>
          <a:off x="8127547" y="815067"/>
          <a:ext cx="1473653"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oneCell">
    <xdr:from>
      <xdr:col>21</xdr:col>
      <xdr:colOff>211666</xdr:colOff>
      <xdr:row>8</xdr:row>
      <xdr:rowOff>29633</xdr:rowOff>
    </xdr:from>
    <xdr:to>
      <xdr:col>22</xdr:col>
      <xdr:colOff>1553634</xdr:colOff>
      <xdr:row>22</xdr:row>
      <xdr:rowOff>3175</xdr:rowOff>
    </xdr:to>
    <mc:AlternateContent xmlns:mc="http://schemas.openxmlformats.org/markup-compatibility/2006" xmlns:a14="http://schemas.microsoft.com/office/drawing/2010/main">
      <mc:Choice Requires="a14">
        <xdr:graphicFrame macro="">
          <xdr:nvGraphicFramePr>
            <xdr:cNvPr id="2" name="Year 3">
              <a:extLst>
                <a:ext uri="{FF2B5EF4-FFF2-40B4-BE49-F238E27FC236}">
                  <a16:creationId xmlns:a16="http://schemas.microsoft.com/office/drawing/2014/main" id="{CEAE649E-48B6-4212-8B4A-048268E577B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4689666" y="171238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222251</xdr:colOff>
      <xdr:row>32</xdr:row>
      <xdr:rowOff>31751</xdr:rowOff>
    </xdr:from>
    <xdr:to>
      <xdr:col>4</xdr:col>
      <xdr:colOff>581480</xdr:colOff>
      <xdr:row>39</xdr:row>
      <xdr:rowOff>58966</xdr:rowOff>
    </xdr:to>
    <xdr:sp macro="" textlink="">
      <xdr:nvSpPr>
        <xdr:cNvPr id="14" name="Round Same Side Corner Rectangle 8">
          <a:hlinkClick xmlns:r="http://schemas.openxmlformats.org/officeDocument/2006/relationships" r:id="rId10" tooltip="Monthly Graph"/>
          <a:extLst>
            <a:ext uri="{FF2B5EF4-FFF2-40B4-BE49-F238E27FC236}">
              <a16:creationId xmlns:a16="http://schemas.microsoft.com/office/drawing/2014/main" id="{43494033-046B-49C9-BB4A-F05906695F22}"/>
            </a:ext>
          </a:extLst>
        </xdr:cNvPr>
        <xdr:cNvSpPr/>
      </xdr:nvSpPr>
      <xdr:spPr>
        <a:xfrm rot="16200000">
          <a:off x="2113341" y="6861327"/>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2" name="Round Same Side Corner Rectangle 5">
          <a:hlinkClick xmlns:r="http://schemas.openxmlformats.org/officeDocument/2006/relationships" r:id="rId1" tooltip="Daily Expenses Graph"/>
          <a:extLst>
            <a:ext uri="{FF2B5EF4-FFF2-40B4-BE49-F238E27FC236}">
              <a16:creationId xmlns:a16="http://schemas.microsoft.com/office/drawing/2014/main" id="{45ED12F4-8607-4ADB-B969-FBACCCB95B1C}"/>
            </a:ext>
          </a:extLst>
        </xdr:cNvPr>
        <xdr:cNvSpPr/>
      </xdr:nvSpPr>
      <xdr:spPr>
        <a:xfrm rot="16200000">
          <a:off x="2205041" y="1911124"/>
          <a:ext cx="1174297"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3" name="Round Same Side Corner Rectangle 6">
          <a:hlinkClick xmlns:r="http://schemas.openxmlformats.org/officeDocument/2006/relationships" r:id="rId2" tooltip="Income Graph"/>
          <a:extLst>
            <a:ext uri="{FF2B5EF4-FFF2-40B4-BE49-F238E27FC236}">
              <a16:creationId xmlns:a16="http://schemas.microsoft.com/office/drawing/2014/main" id="{E274D656-602E-456D-824D-856C33B3DAAD}"/>
            </a:ext>
          </a:extLst>
        </xdr:cNvPr>
        <xdr:cNvSpPr/>
      </xdr:nvSpPr>
      <xdr:spPr>
        <a:xfrm rot="16200000">
          <a:off x="2207081" y="3063424"/>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4" name="Round Same Side Corner Rectangle 7">
          <a:hlinkClick xmlns:r="http://schemas.openxmlformats.org/officeDocument/2006/relationships" r:id="rId3" tooltip="Weekly Expenses Graph"/>
          <a:extLst>
            <a:ext uri="{FF2B5EF4-FFF2-40B4-BE49-F238E27FC236}">
              <a16:creationId xmlns:a16="http://schemas.microsoft.com/office/drawing/2014/main" id="{AB2959EA-97BD-4CC0-99CB-DD154CE858AA}"/>
            </a:ext>
          </a:extLst>
        </xdr:cNvPr>
        <xdr:cNvSpPr/>
      </xdr:nvSpPr>
      <xdr:spPr>
        <a:xfrm rot="16200000">
          <a:off x="2207081" y="4227286"/>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5" name="Round Same Side Corner Rectangle 8">
          <a:hlinkClick xmlns:r="http://schemas.openxmlformats.org/officeDocument/2006/relationships" r:id="rId4" tooltip="Monthly Graph"/>
          <a:extLst>
            <a:ext uri="{FF2B5EF4-FFF2-40B4-BE49-F238E27FC236}">
              <a16:creationId xmlns:a16="http://schemas.microsoft.com/office/drawing/2014/main" id="{0011BB3F-2DC7-44BA-BBD8-E2DFD750AED0}"/>
            </a:ext>
          </a:extLst>
        </xdr:cNvPr>
        <xdr:cNvSpPr/>
      </xdr:nvSpPr>
      <xdr:spPr>
        <a:xfrm rot="16200000">
          <a:off x="2111833" y="5486402"/>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Monthly</a:t>
          </a:r>
        </a:p>
      </xdr:txBody>
    </xdr:sp>
    <xdr:clientData/>
  </xdr:twoCellAnchor>
  <xdr:twoCellAnchor>
    <xdr:from>
      <xdr:col>4</xdr:col>
      <xdr:colOff>32657</xdr:colOff>
      <xdr:row>2</xdr:row>
      <xdr:rowOff>81642</xdr:rowOff>
    </xdr:from>
    <xdr:to>
      <xdr:col>6</xdr:col>
      <xdr:colOff>774246</xdr:colOff>
      <xdr:row>4</xdr:row>
      <xdr:rowOff>186417</xdr:rowOff>
    </xdr:to>
    <xdr:sp macro="" textlink="">
      <xdr:nvSpPr>
        <xdr:cNvPr id="7" name="Round Same Side Corner Rectangle 11">
          <a:hlinkClick xmlns:r="http://schemas.openxmlformats.org/officeDocument/2006/relationships" r:id="rId5" tooltip="Home"/>
          <a:extLst>
            <a:ext uri="{FF2B5EF4-FFF2-40B4-BE49-F238E27FC236}">
              <a16:creationId xmlns:a16="http://schemas.microsoft.com/office/drawing/2014/main" id="{1D89EF6B-E5B1-4330-B2AC-C96083CF329A}"/>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8" name="Round Same Side Corner Rectangle 12">
          <a:hlinkClick xmlns:r="http://schemas.openxmlformats.org/officeDocument/2006/relationships" r:id="rId3" tooltip="Graphs"/>
          <a:extLst>
            <a:ext uri="{FF2B5EF4-FFF2-40B4-BE49-F238E27FC236}">
              <a16:creationId xmlns:a16="http://schemas.microsoft.com/office/drawing/2014/main" id="{B08DC865-CA64-497F-BDEF-D87112657FD6}"/>
            </a:ext>
          </a:extLst>
        </xdr:cNvPr>
        <xdr:cNvSpPr/>
      </xdr:nvSpPr>
      <xdr:spPr>
        <a:xfrm>
          <a:off x="3984172" y="815067"/>
          <a:ext cx="119742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477611</xdr:colOff>
      <xdr:row>2</xdr:row>
      <xdr:rowOff>77560</xdr:rowOff>
    </xdr:from>
    <xdr:to>
      <xdr:col>12</xdr:col>
      <xdr:colOff>95249</xdr:colOff>
      <xdr:row>4</xdr:row>
      <xdr:rowOff>182335</xdr:rowOff>
    </xdr:to>
    <xdr:sp macro="" textlink="">
      <xdr:nvSpPr>
        <xdr:cNvPr id="9" name="Round Same Side Corner Rectangle 15">
          <a:hlinkClick xmlns:r="http://schemas.openxmlformats.org/officeDocument/2006/relationships" r:id="rId6" tooltip="Shop and Categories"/>
          <a:extLst>
            <a:ext uri="{FF2B5EF4-FFF2-40B4-BE49-F238E27FC236}">
              <a16:creationId xmlns:a16="http://schemas.microsoft.com/office/drawing/2014/main" id="{95671458-0092-4C1A-A500-C3D2A0D43DDA}"/>
            </a:ext>
          </a:extLst>
        </xdr:cNvPr>
        <xdr:cNvSpPr/>
      </xdr:nvSpPr>
      <xdr:spPr>
        <a:xfrm>
          <a:off x="6668861" y="818393"/>
          <a:ext cx="1310971" cy="401109"/>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10" name="Round Same Side Corner Rectangle 16">
          <a:hlinkClick xmlns:r="http://schemas.openxmlformats.org/officeDocument/2006/relationships" r:id="rId7" tooltip="Reports"/>
          <a:extLst>
            <a:ext uri="{FF2B5EF4-FFF2-40B4-BE49-F238E27FC236}">
              <a16:creationId xmlns:a16="http://schemas.microsoft.com/office/drawing/2014/main" id="{32447AFA-A214-4B74-A4E3-C808DA358F15}"/>
            </a:ext>
          </a:extLst>
        </xdr:cNvPr>
        <xdr:cNvSpPr/>
      </xdr:nvSpPr>
      <xdr:spPr>
        <a:xfrm>
          <a:off x="5178878" y="810985"/>
          <a:ext cx="1398815"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12</xdr:col>
      <xdr:colOff>102208</xdr:colOff>
      <xdr:row>2</xdr:row>
      <xdr:rowOff>71059</xdr:rowOff>
    </xdr:from>
    <xdr:to>
      <xdr:col>15</xdr:col>
      <xdr:colOff>63503</xdr:colOff>
      <xdr:row>4</xdr:row>
      <xdr:rowOff>175834</xdr:rowOff>
    </xdr:to>
    <xdr:sp macro="" textlink="">
      <xdr:nvSpPr>
        <xdr:cNvPr id="11" name="Round Same Side Corner Rectangle 10">
          <a:hlinkClick xmlns:r="http://schemas.openxmlformats.org/officeDocument/2006/relationships" r:id="rId8" tooltip="Databases"/>
          <a:extLst>
            <a:ext uri="{FF2B5EF4-FFF2-40B4-BE49-F238E27FC236}">
              <a16:creationId xmlns:a16="http://schemas.microsoft.com/office/drawing/2014/main" id="{E0B7A154-CC70-47B7-BDC4-B358F86CBA0C}"/>
            </a:ext>
          </a:extLst>
        </xdr:cNvPr>
        <xdr:cNvSpPr/>
      </xdr:nvSpPr>
      <xdr:spPr>
        <a:xfrm>
          <a:off x="7986791" y="811892"/>
          <a:ext cx="1739295" cy="40110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221801</xdr:colOff>
      <xdr:row>32</xdr:row>
      <xdr:rowOff>23134</xdr:rowOff>
    </xdr:from>
    <xdr:to>
      <xdr:col>4</xdr:col>
      <xdr:colOff>581030</xdr:colOff>
      <xdr:row>39</xdr:row>
      <xdr:rowOff>50349</xdr:rowOff>
    </xdr:to>
    <xdr:sp macro="" textlink="">
      <xdr:nvSpPr>
        <xdr:cNvPr id="12" name="Round Same Side Corner Rectangle 8">
          <a:hlinkClick xmlns:r="http://schemas.openxmlformats.org/officeDocument/2006/relationships" r:id="rId9" tooltip="Monthly Graph"/>
          <a:extLst>
            <a:ext uri="{FF2B5EF4-FFF2-40B4-BE49-F238E27FC236}">
              <a16:creationId xmlns:a16="http://schemas.microsoft.com/office/drawing/2014/main" id="{8731A393-F6BD-4F7F-8959-7B811561A7B9}"/>
            </a:ext>
          </a:extLst>
        </xdr:cNvPr>
        <xdr:cNvSpPr/>
      </xdr:nvSpPr>
      <xdr:spPr>
        <a:xfrm rot="16200000">
          <a:off x="2102308" y="6848477"/>
          <a:ext cx="1360715" cy="359229"/>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Salary</a:t>
          </a:r>
        </a:p>
      </xdr:txBody>
    </xdr:sp>
    <xdr:clientData/>
  </xdr:twoCellAnchor>
  <xdr:twoCellAnchor>
    <xdr:from>
      <xdr:col>6</xdr:col>
      <xdr:colOff>635001</xdr:colOff>
      <xdr:row>9</xdr:row>
      <xdr:rowOff>25400</xdr:rowOff>
    </xdr:from>
    <xdr:to>
      <xdr:col>22</xdr:col>
      <xdr:colOff>592666</xdr:colOff>
      <xdr:row>31</xdr:row>
      <xdr:rowOff>0</xdr:rowOff>
    </xdr:to>
    <xdr:graphicFrame macro="">
      <xdr:nvGraphicFramePr>
        <xdr:cNvPr id="6" name="Chart 5">
          <a:extLst>
            <a:ext uri="{FF2B5EF4-FFF2-40B4-BE49-F238E27FC236}">
              <a16:creationId xmlns:a16="http://schemas.microsoft.com/office/drawing/2014/main" id="{9B92E130-357B-4158-ADA9-89C4CE9EB5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2" name="Round Same Side Corner Rectangle 5">
          <a:hlinkClick xmlns:r="http://schemas.openxmlformats.org/officeDocument/2006/relationships" r:id="rId1" tooltip="Daily Expenses Graph"/>
          <a:extLst>
            <a:ext uri="{FF2B5EF4-FFF2-40B4-BE49-F238E27FC236}">
              <a16:creationId xmlns:a16="http://schemas.microsoft.com/office/drawing/2014/main" id="{3CB9C83B-F97B-4A08-9F2B-1292FF06A830}"/>
            </a:ext>
          </a:extLst>
        </xdr:cNvPr>
        <xdr:cNvSpPr/>
      </xdr:nvSpPr>
      <xdr:spPr>
        <a:xfrm rot="16200000">
          <a:off x="2205041" y="1911124"/>
          <a:ext cx="1174297"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3" name="Round Same Side Corner Rectangle 6">
          <a:hlinkClick xmlns:r="http://schemas.openxmlformats.org/officeDocument/2006/relationships" r:id="rId2" tooltip="Income Graph"/>
          <a:extLst>
            <a:ext uri="{FF2B5EF4-FFF2-40B4-BE49-F238E27FC236}">
              <a16:creationId xmlns:a16="http://schemas.microsoft.com/office/drawing/2014/main" id="{540B6EC2-58BF-4092-9232-8E6045E969C3}"/>
            </a:ext>
          </a:extLst>
        </xdr:cNvPr>
        <xdr:cNvSpPr/>
      </xdr:nvSpPr>
      <xdr:spPr>
        <a:xfrm rot="16200000">
          <a:off x="2207081" y="3063424"/>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4" name="Round Same Side Corner Rectangle 7">
          <a:hlinkClick xmlns:r="http://schemas.openxmlformats.org/officeDocument/2006/relationships" r:id="rId3" tooltip="Weekly Expenses Graph"/>
          <a:extLst>
            <a:ext uri="{FF2B5EF4-FFF2-40B4-BE49-F238E27FC236}">
              <a16:creationId xmlns:a16="http://schemas.microsoft.com/office/drawing/2014/main" id="{718C844E-B0BF-4EE0-AEF1-7EDE0536ABF3}"/>
            </a:ext>
          </a:extLst>
        </xdr:cNvPr>
        <xdr:cNvSpPr/>
      </xdr:nvSpPr>
      <xdr:spPr>
        <a:xfrm rot="16200000">
          <a:off x="2207081" y="4227286"/>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5" name="Round Same Side Corner Rectangle 8">
          <a:hlinkClick xmlns:r="http://schemas.openxmlformats.org/officeDocument/2006/relationships" r:id="rId4" tooltip="Monthly Graph"/>
          <a:extLst>
            <a:ext uri="{FF2B5EF4-FFF2-40B4-BE49-F238E27FC236}">
              <a16:creationId xmlns:a16="http://schemas.microsoft.com/office/drawing/2014/main" id="{4CE28F00-1AF3-4B4F-8FB5-BD10433CC8AA}"/>
            </a:ext>
          </a:extLst>
        </xdr:cNvPr>
        <xdr:cNvSpPr/>
      </xdr:nvSpPr>
      <xdr:spPr>
        <a:xfrm rot="16200000">
          <a:off x="2207083" y="5391152"/>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Monthly</a:t>
          </a:r>
        </a:p>
      </xdr:txBody>
    </xdr:sp>
    <xdr:clientData/>
  </xdr:twoCellAnchor>
  <xdr:twoCellAnchor>
    <xdr:from>
      <xdr:col>4</xdr:col>
      <xdr:colOff>32657</xdr:colOff>
      <xdr:row>2</xdr:row>
      <xdr:rowOff>81642</xdr:rowOff>
    </xdr:from>
    <xdr:to>
      <xdr:col>6</xdr:col>
      <xdr:colOff>774246</xdr:colOff>
      <xdr:row>4</xdr:row>
      <xdr:rowOff>186417</xdr:rowOff>
    </xdr:to>
    <xdr:sp macro="" textlink="">
      <xdr:nvSpPr>
        <xdr:cNvPr id="6" name="Round Same Side Corner Rectangle 11">
          <a:hlinkClick xmlns:r="http://schemas.openxmlformats.org/officeDocument/2006/relationships" r:id="rId5" tooltip="Home"/>
          <a:extLst>
            <a:ext uri="{FF2B5EF4-FFF2-40B4-BE49-F238E27FC236}">
              <a16:creationId xmlns:a16="http://schemas.microsoft.com/office/drawing/2014/main" id="{E8CA2F4F-D52A-4402-99B8-7135D909D4F3}"/>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7" name="Round Same Side Corner Rectangle 12">
          <a:hlinkClick xmlns:r="http://schemas.openxmlformats.org/officeDocument/2006/relationships" r:id="rId3" tooltip="Graphs"/>
          <a:extLst>
            <a:ext uri="{FF2B5EF4-FFF2-40B4-BE49-F238E27FC236}">
              <a16:creationId xmlns:a16="http://schemas.microsoft.com/office/drawing/2014/main" id="{4000E35D-64CB-4148-A192-B6AD4A074466}"/>
            </a:ext>
          </a:extLst>
        </xdr:cNvPr>
        <xdr:cNvSpPr/>
      </xdr:nvSpPr>
      <xdr:spPr>
        <a:xfrm>
          <a:off x="3984172" y="815067"/>
          <a:ext cx="247377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477611</xdr:colOff>
      <xdr:row>2</xdr:row>
      <xdr:rowOff>77560</xdr:rowOff>
    </xdr:from>
    <xdr:to>
      <xdr:col>12</xdr:col>
      <xdr:colOff>95249</xdr:colOff>
      <xdr:row>4</xdr:row>
      <xdr:rowOff>182335</xdr:rowOff>
    </xdr:to>
    <xdr:sp macro="" textlink="">
      <xdr:nvSpPr>
        <xdr:cNvPr id="8" name="Round Same Side Corner Rectangle 15">
          <a:hlinkClick xmlns:r="http://schemas.openxmlformats.org/officeDocument/2006/relationships" r:id="rId6" tooltip="Shop and Categories"/>
          <a:extLst>
            <a:ext uri="{FF2B5EF4-FFF2-40B4-BE49-F238E27FC236}">
              <a16:creationId xmlns:a16="http://schemas.microsoft.com/office/drawing/2014/main" id="{781A9E22-EA39-4302-BFAA-47DC3B2660AF}"/>
            </a:ext>
          </a:extLst>
        </xdr:cNvPr>
        <xdr:cNvSpPr/>
      </xdr:nvSpPr>
      <xdr:spPr>
        <a:xfrm>
          <a:off x="7564211" y="810985"/>
          <a:ext cx="1303563" cy="40005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9" name="Round Same Side Corner Rectangle 16">
          <a:hlinkClick xmlns:r="http://schemas.openxmlformats.org/officeDocument/2006/relationships" r:id="rId7" tooltip="Reports"/>
          <a:extLst>
            <a:ext uri="{FF2B5EF4-FFF2-40B4-BE49-F238E27FC236}">
              <a16:creationId xmlns:a16="http://schemas.microsoft.com/office/drawing/2014/main" id="{F63D40EA-A986-457A-A2C8-8AE45A82DE6A}"/>
            </a:ext>
          </a:extLst>
        </xdr:cNvPr>
        <xdr:cNvSpPr/>
      </xdr:nvSpPr>
      <xdr:spPr>
        <a:xfrm>
          <a:off x="6455228" y="810985"/>
          <a:ext cx="1103540"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12</xdr:col>
      <xdr:colOff>102208</xdr:colOff>
      <xdr:row>2</xdr:row>
      <xdr:rowOff>71059</xdr:rowOff>
    </xdr:from>
    <xdr:to>
      <xdr:col>15</xdr:col>
      <xdr:colOff>63503</xdr:colOff>
      <xdr:row>4</xdr:row>
      <xdr:rowOff>175834</xdr:rowOff>
    </xdr:to>
    <xdr:sp macro="" textlink="">
      <xdr:nvSpPr>
        <xdr:cNvPr id="10" name="Round Same Side Corner Rectangle 10">
          <a:hlinkClick xmlns:r="http://schemas.openxmlformats.org/officeDocument/2006/relationships" r:id="rId8" tooltip="Databases"/>
          <a:extLst>
            <a:ext uri="{FF2B5EF4-FFF2-40B4-BE49-F238E27FC236}">
              <a16:creationId xmlns:a16="http://schemas.microsoft.com/office/drawing/2014/main" id="{E2CACBC9-04AF-461E-90EB-6797219CA9D3}"/>
            </a:ext>
          </a:extLst>
        </xdr:cNvPr>
        <xdr:cNvSpPr/>
      </xdr:nvSpPr>
      <xdr:spPr>
        <a:xfrm>
          <a:off x="8874733" y="804484"/>
          <a:ext cx="1732945"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221801</xdr:colOff>
      <xdr:row>32</xdr:row>
      <xdr:rowOff>23134</xdr:rowOff>
    </xdr:from>
    <xdr:to>
      <xdr:col>4</xdr:col>
      <xdr:colOff>581030</xdr:colOff>
      <xdr:row>39</xdr:row>
      <xdr:rowOff>50349</xdr:rowOff>
    </xdr:to>
    <xdr:sp macro="" textlink="">
      <xdr:nvSpPr>
        <xdr:cNvPr id="11" name="Round Same Side Corner Rectangle 8">
          <a:hlinkClick xmlns:r="http://schemas.openxmlformats.org/officeDocument/2006/relationships" r:id="rId9" tooltip="Monthly Graph"/>
          <a:extLst>
            <a:ext uri="{FF2B5EF4-FFF2-40B4-BE49-F238E27FC236}">
              <a16:creationId xmlns:a16="http://schemas.microsoft.com/office/drawing/2014/main" id="{215AB1B8-F408-4E5D-8AA3-E7B44BD2B2BD}"/>
            </a:ext>
          </a:extLst>
        </xdr:cNvPr>
        <xdr:cNvSpPr/>
      </xdr:nvSpPr>
      <xdr:spPr>
        <a:xfrm rot="16200000">
          <a:off x="2102308" y="6657977"/>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Salary</a:t>
          </a:r>
        </a:p>
      </xdr:txBody>
    </xdr:sp>
    <xdr:clientData/>
  </xdr:twoCellAnchor>
  <xdr:twoCellAnchor>
    <xdr:from>
      <xdr:col>4</xdr:col>
      <xdr:colOff>211218</xdr:colOff>
      <xdr:row>39</xdr:row>
      <xdr:rowOff>29483</xdr:rowOff>
    </xdr:from>
    <xdr:to>
      <xdr:col>4</xdr:col>
      <xdr:colOff>570447</xdr:colOff>
      <xdr:row>46</xdr:row>
      <xdr:rowOff>56698</xdr:rowOff>
    </xdr:to>
    <xdr:sp macro="" textlink="">
      <xdr:nvSpPr>
        <xdr:cNvPr id="15" name="Round Same Side Corner Rectangle 8">
          <a:hlinkClick xmlns:r="http://schemas.openxmlformats.org/officeDocument/2006/relationships" r:id="rId10" tooltip="Monthly Graph"/>
          <a:extLst>
            <a:ext uri="{FF2B5EF4-FFF2-40B4-BE49-F238E27FC236}">
              <a16:creationId xmlns:a16="http://schemas.microsoft.com/office/drawing/2014/main" id="{37FF463D-3207-42E3-9D66-6230D5D03038}"/>
            </a:ext>
          </a:extLst>
        </xdr:cNvPr>
        <xdr:cNvSpPr/>
      </xdr:nvSpPr>
      <xdr:spPr>
        <a:xfrm rot="16200000">
          <a:off x="2102308" y="8002059"/>
          <a:ext cx="1360715" cy="359229"/>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SavingRatio</a:t>
          </a:r>
        </a:p>
      </xdr:txBody>
    </xdr:sp>
    <xdr:clientData/>
  </xdr:twoCellAnchor>
  <xdr:twoCellAnchor>
    <xdr:from>
      <xdr:col>9</xdr:col>
      <xdr:colOff>158750</xdr:colOff>
      <xdr:row>11</xdr:row>
      <xdr:rowOff>30691</xdr:rowOff>
    </xdr:from>
    <xdr:to>
      <xdr:col>23</xdr:col>
      <xdr:colOff>190500</xdr:colOff>
      <xdr:row>35</xdr:row>
      <xdr:rowOff>148167</xdr:rowOff>
    </xdr:to>
    <xdr:graphicFrame macro="">
      <xdr:nvGraphicFramePr>
        <xdr:cNvPr id="18" name="Chart 17">
          <a:extLst>
            <a:ext uri="{FF2B5EF4-FFF2-40B4-BE49-F238E27FC236}">
              <a16:creationId xmlns:a16="http://schemas.microsoft.com/office/drawing/2014/main" id="{0DD61589-F064-412D-92ED-6CD4327545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8282</xdr:colOff>
      <xdr:row>3</xdr:row>
      <xdr:rowOff>12365</xdr:rowOff>
    </xdr:from>
    <xdr:to>
      <xdr:col>7</xdr:col>
      <xdr:colOff>1195961</xdr:colOff>
      <xdr:row>4</xdr:row>
      <xdr:rowOff>181865</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0500-000002000000}"/>
            </a:ext>
          </a:extLst>
        </xdr:cNvPr>
        <xdr:cNvSpPr/>
      </xdr:nvSpPr>
      <xdr:spPr>
        <a:xfrm>
          <a:off x="3205369" y="857191"/>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1195917</xdr:colOff>
      <xdr:row>3</xdr:row>
      <xdr:rowOff>0</xdr:rowOff>
    </xdr:from>
    <xdr:to>
      <xdr:col>9</xdr:col>
      <xdr:colOff>613833</xdr:colOff>
      <xdr:row>4</xdr:row>
      <xdr:rowOff>181865</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0500-000003000000}"/>
            </a:ext>
          </a:extLst>
        </xdr:cNvPr>
        <xdr:cNvSpPr/>
      </xdr:nvSpPr>
      <xdr:spPr>
        <a:xfrm>
          <a:off x="5005917" y="846667"/>
          <a:ext cx="2677583" cy="372365"/>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606189</xdr:colOff>
      <xdr:row>3</xdr:row>
      <xdr:rowOff>17688</xdr:rowOff>
    </xdr:from>
    <xdr:to>
      <xdr:col>10</xdr:col>
      <xdr:colOff>1100656</xdr:colOff>
      <xdr:row>4</xdr:row>
      <xdr:rowOff>187188</xdr:rowOff>
    </xdr:to>
    <xdr:sp macro="" textlink="">
      <xdr:nvSpPr>
        <xdr:cNvPr id="4" name="Round Same Side Corner Rectangle 3">
          <a:hlinkClick xmlns:r="http://schemas.openxmlformats.org/officeDocument/2006/relationships" r:id="rId3" tooltip="Reports"/>
          <a:extLst>
            <a:ext uri="{FF2B5EF4-FFF2-40B4-BE49-F238E27FC236}">
              <a16:creationId xmlns:a16="http://schemas.microsoft.com/office/drawing/2014/main" id="{00000000-0008-0000-0500-000004000000}"/>
            </a:ext>
          </a:extLst>
        </xdr:cNvPr>
        <xdr:cNvSpPr/>
      </xdr:nvSpPr>
      <xdr:spPr>
        <a:xfrm>
          <a:off x="6257689" y="864355"/>
          <a:ext cx="1563384"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1111001</xdr:colOff>
      <xdr:row>3</xdr:row>
      <xdr:rowOff>12365</xdr:rowOff>
    </xdr:from>
    <xdr:to>
      <xdr:col>12</xdr:col>
      <xdr:colOff>772579</xdr:colOff>
      <xdr:row>4</xdr:row>
      <xdr:rowOff>181865</xdr:rowOff>
    </xdr:to>
    <xdr:sp macro="" textlink="">
      <xdr:nvSpPr>
        <xdr:cNvPr id="12" name="Round Same Side Corner Rectangle 11">
          <a:hlinkClick xmlns:r="http://schemas.openxmlformats.org/officeDocument/2006/relationships" r:id="rId4" tooltip="Shops and Categories"/>
          <a:extLst>
            <a:ext uri="{FF2B5EF4-FFF2-40B4-BE49-F238E27FC236}">
              <a16:creationId xmlns:a16="http://schemas.microsoft.com/office/drawing/2014/main" id="{00000000-0008-0000-0500-00000C000000}"/>
            </a:ext>
          </a:extLst>
        </xdr:cNvPr>
        <xdr:cNvSpPr/>
      </xdr:nvSpPr>
      <xdr:spPr>
        <a:xfrm>
          <a:off x="7831418" y="859032"/>
          <a:ext cx="1672411"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217715</xdr:colOff>
      <xdr:row>7</xdr:row>
      <xdr:rowOff>4</xdr:rowOff>
    </xdr:from>
    <xdr:to>
      <xdr:col>4</xdr:col>
      <xdr:colOff>598715</xdr:colOff>
      <xdr:row>13</xdr:row>
      <xdr:rowOff>136076</xdr:rowOff>
    </xdr:to>
    <xdr:sp macro="" textlink="">
      <xdr:nvSpPr>
        <xdr:cNvPr id="13" name="Round Same Side Corner Rectangle 12">
          <a:hlinkClick xmlns:r="http://schemas.openxmlformats.org/officeDocument/2006/relationships" r:id="rId3" tooltip="Daily Expenses Data Base Report"/>
          <a:extLst>
            <a:ext uri="{FF2B5EF4-FFF2-40B4-BE49-F238E27FC236}">
              <a16:creationId xmlns:a16="http://schemas.microsoft.com/office/drawing/2014/main" id="{00000000-0008-0000-0500-00000D000000}"/>
            </a:ext>
          </a:extLst>
        </xdr:cNvPr>
        <xdr:cNvSpPr/>
      </xdr:nvSpPr>
      <xdr:spPr>
        <a:xfrm rot="16200000">
          <a:off x="2272393" y="1891398"/>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Daily Report</a:t>
          </a:r>
        </a:p>
      </xdr:txBody>
    </xdr:sp>
    <xdr:clientData/>
  </xdr:twoCellAnchor>
  <xdr:twoCellAnchor>
    <xdr:from>
      <xdr:col>4</xdr:col>
      <xdr:colOff>231322</xdr:colOff>
      <xdr:row>13</xdr:row>
      <xdr:rowOff>152402</xdr:rowOff>
    </xdr:from>
    <xdr:to>
      <xdr:col>5</xdr:col>
      <xdr:colOff>1</xdr:colOff>
      <xdr:row>19</xdr:row>
      <xdr:rowOff>179617</xdr:rowOff>
    </xdr:to>
    <xdr:sp macro="" textlink="">
      <xdr:nvSpPr>
        <xdr:cNvPr id="15" name="Round Same Side Corner Rectangle 14">
          <a:hlinkClick xmlns:r="http://schemas.openxmlformats.org/officeDocument/2006/relationships" r:id="rId5" tooltip="Daily Expenses Data Base Report"/>
          <a:extLst>
            <a:ext uri="{FF2B5EF4-FFF2-40B4-BE49-F238E27FC236}">
              <a16:creationId xmlns:a16="http://schemas.microsoft.com/office/drawing/2014/main" id="{00000000-0008-0000-0500-00000F000000}"/>
            </a:ext>
          </a:extLst>
        </xdr:cNvPr>
        <xdr:cNvSpPr/>
      </xdr:nvSpPr>
      <xdr:spPr>
        <a:xfrm rot="16200000">
          <a:off x="2286000" y="307793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217715</xdr:colOff>
      <xdr:row>19</xdr:row>
      <xdr:rowOff>182336</xdr:rowOff>
    </xdr:from>
    <xdr:to>
      <xdr:col>4</xdr:col>
      <xdr:colOff>598715</xdr:colOff>
      <xdr:row>26</xdr:row>
      <xdr:rowOff>19051</xdr:rowOff>
    </xdr:to>
    <xdr:sp macro="" textlink="">
      <xdr:nvSpPr>
        <xdr:cNvPr id="16" name="Round Same Side Corner Rectangle 15">
          <a:hlinkClick xmlns:r="http://schemas.openxmlformats.org/officeDocument/2006/relationships" r:id="rId6" tooltip="Daily Income data base Report"/>
          <a:extLst>
            <a:ext uri="{FF2B5EF4-FFF2-40B4-BE49-F238E27FC236}">
              <a16:creationId xmlns:a16="http://schemas.microsoft.com/office/drawing/2014/main" id="{00000000-0008-0000-0500-000010000000}"/>
            </a:ext>
          </a:extLst>
        </xdr:cNvPr>
        <xdr:cNvSpPr/>
      </xdr:nvSpPr>
      <xdr:spPr>
        <a:xfrm rot="16200000">
          <a:off x="2272393" y="4250873"/>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217715</xdr:colOff>
      <xdr:row>26</xdr:row>
      <xdr:rowOff>21770</xdr:rowOff>
    </xdr:from>
    <xdr:to>
      <xdr:col>4</xdr:col>
      <xdr:colOff>598715</xdr:colOff>
      <xdr:row>32</xdr:row>
      <xdr:rowOff>48985</xdr:rowOff>
    </xdr:to>
    <xdr:sp macro="" textlink="">
      <xdr:nvSpPr>
        <xdr:cNvPr id="17" name="Round Same Side Corner Rectangle 16">
          <a:hlinkClick xmlns:r="http://schemas.openxmlformats.org/officeDocument/2006/relationships" r:id="rId7" tooltip="Weekly Expenses Data Base Report"/>
          <a:extLst>
            <a:ext uri="{FF2B5EF4-FFF2-40B4-BE49-F238E27FC236}">
              <a16:creationId xmlns:a16="http://schemas.microsoft.com/office/drawing/2014/main" id="{00000000-0008-0000-0500-000011000000}"/>
            </a:ext>
          </a:extLst>
        </xdr:cNvPr>
        <xdr:cNvSpPr/>
      </xdr:nvSpPr>
      <xdr:spPr>
        <a:xfrm rot="16200000">
          <a:off x="2272393" y="5423807"/>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65312</xdr:rowOff>
    </xdr:from>
    <xdr:to>
      <xdr:col>4</xdr:col>
      <xdr:colOff>598715</xdr:colOff>
      <xdr:row>38</xdr:row>
      <xdr:rowOff>92527</xdr:rowOff>
    </xdr:to>
    <xdr:sp macro="" textlink="">
      <xdr:nvSpPr>
        <xdr:cNvPr id="18" name="Round Same Side Corner Rectangle 17">
          <a:hlinkClick xmlns:r="http://schemas.openxmlformats.org/officeDocument/2006/relationships" r:id="rId8" tooltip="Monthly Data Base Report"/>
          <a:extLst>
            <a:ext uri="{FF2B5EF4-FFF2-40B4-BE49-F238E27FC236}">
              <a16:creationId xmlns:a16="http://schemas.microsoft.com/office/drawing/2014/main" id="{00000000-0008-0000-0500-000012000000}"/>
            </a:ext>
          </a:extLst>
        </xdr:cNvPr>
        <xdr:cNvSpPr/>
      </xdr:nvSpPr>
      <xdr:spPr>
        <a:xfrm rot="16200000">
          <a:off x="2272393" y="661034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12</xdr:col>
      <xdr:colOff>774180</xdr:colOff>
      <xdr:row>2</xdr:row>
      <xdr:rowOff>84045</xdr:rowOff>
    </xdr:from>
    <xdr:to>
      <xdr:col>14</xdr:col>
      <xdr:colOff>150377</xdr:colOff>
      <xdr:row>4</xdr:row>
      <xdr:rowOff>188820</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500-00000B000000}"/>
            </a:ext>
          </a:extLst>
        </xdr:cNvPr>
        <xdr:cNvSpPr/>
      </xdr:nvSpPr>
      <xdr:spPr>
        <a:xfrm>
          <a:off x="9505430" y="824878"/>
          <a:ext cx="1693947" cy="40110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6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a:t>
          </a:r>
        </a:p>
      </xdr:txBody>
    </xdr:sp>
    <xdr:clientData/>
  </xdr:twoCellAnchor>
  <xdr:twoCellAnchor>
    <xdr:from>
      <xdr:col>4</xdr:col>
      <xdr:colOff>217715</xdr:colOff>
      <xdr:row>13</xdr:row>
      <xdr:rowOff>166009</xdr:rowOff>
    </xdr:from>
    <xdr:to>
      <xdr:col>4</xdr:col>
      <xdr:colOff>598715</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600-000007000000}"/>
            </a:ext>
          </a:extLst>
        </xdr:cNvPr>
        <xdr:cNvSpPr/>
      </xdr:nvSpPr>
      <xdr:spPr>
        <a:xfrm rot="16200000">
          <a:off x="2272393" y="309154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Expenses </a:t>
          </a:r>
        </a:p>
      </xdr:txBody>
    </xdr:sp>
    <xdr:clientData/>
  </xdr:twoCellAnchor>
  <xdr:twoCellAnchor>
    <xdr:from>
      <xdr:col>4</xdr:col>
      <xdr:colOff>217715</xdr:colOff>
      <xdr:row>20</xdr:row>
      <xdr:rowOff>19050</xdr:rowOff>
    </xdr:from>
    <xdr:to>
      <xdr:col>4</xdr:col>
      <xdr:colOff>598715</xdr:colOff>
      <xdr:row>26</xdr:row>
      <xdr:rowOff>46265</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600-000008000000}"/>
            </a:ext>
          </a:extLst>
        </xdr:cNvPr>
        <xdr:cNvSpPr/>
      </xdr:nvSpPr>
      <xdr:spPr>
        <a:xfrm rot="16200000">
          <a:off x="2272393" y="4278087"/>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 </a:t>
          </a:r>
        </a:p>
      </xdr:txBody>
    </xdr:sp>
    <xdr:clientData/>
  </xdr:twoCellAnchor>
  <xdr:twoCellAnchor>
    <xdr:from>
      <xdr:col>4</xdr:col>
      <xdr:colOff>217715</xdr:colOff>
      <xdr:row>26</xdr:row>
      <xdr:rowOff>48984</xdr:rowOff>
    </xdr:from>
    <xdr:to>
      <xdr:col>4</xdr:col>
      <xdr:colOff>598715</xdr:colOff>
      <xdr:row>32</xdr:row>
      <xdr:rowOff>76199</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600-000009000000}"/>
            </a:ext>
          </a:extLst>
        </xdr:cNvPr>
        <xdr:cNvSpPr/>
      </xdr:nvSpPr>
      <xdr:spPr>
        <a:xfrm rot="16200000">
          <a:off x="2272393" y="545102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92526</xdr:rowOff>
    </xdr:from>
    <xdr:to>
      <xdr:col>4</xdr:col>
      <xdr:colOff>598715</xdr:colOff>
      <xdr:row>38</xdr:row>
      <xdr:rowOff>119741</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600-00000A000000}"/>
            </a:ext>
          </a:extLst>
        </xdr:cNvPr>
        <xdr:cNvSpPr/>
      </xdr:nvSpPr>
      <xdr:spPr>
        <a:xfrm rot="16200000">
          <a:off x="2272393" y="6637563"/>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16565</xdr:colOff>
      <xdr:row>3</xdr:row>
      <xdr:rowOff>13607</xdr:rowOff>
    </xdr:from>
    <xdr:to>
      <xdr:col>8</xdr:col>
      <xdr:colOff>11548</xdr:colOff>
      <xdr:row>4</xdr:row>
      <xdr:rowOff>183107</xdr:rowOff>
    </xdr:to>
    <xdr:sp macro="" textlink="">
      <xdr:nvSpPr>
        <xdr:cNvPr id="15" name="Round Same Side Corner Rectangle 14">
          <a:hlinkClick xmlns:r="http://schemas.openxmlformats.org/officeDocument/2006/relationships" r:id="rId6" tooltip="Home"/>
          <a:extLst>
            <a:ext uri="{FF2B5EF4-FFF2-40B4-BE49-F238E27FC236}">
              <a16:creationId xmlns:a16="http://schemas.microsoft.com/office/drawing/2014/main" id="{00000000-0008-0000-0600-00000F000000}"/>
            </a:ext>
          </a:extLst>
        </xdr:cNvPr>
        <xdr:cNvSpPr/>
      </xdr:nvSpPr>
      <xdr:spPr>
        <a:xfrm>
          <a:off x="3213652" y="858433"/>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13272</xdr:colOff>
      <xdr:row>3</xdr:row>
      <xdr:rowOff>13607</xdr:rowOff>
    </xdr:from>
    <xdr:to>
      <xdr:col>9</xdr:col>
      <xdr:colOff>561415</xdr:colOff>
      <xdr:row>4</xdr:row>
      <xdr:rowOff>183107</xdr:rowOff>
    </xdr:to>
    <xdr:sp macro="" textlink="">
      <xdr:nvSpPr>
        <xdr:cNvPr id="16" name="Round Same Side Corner Rectangle 15">
          <a:hlinkClick xmlns:r="http://schemas.openxmlformats.org/officeDocument/2006/relationships" r:id="rId7" tooltip="Graphs"/>
          <a:extLst>
            <a:ext uri="{FF2B5EF4-FFF2-40B4-BE49-F238E27FC236}">
              <a16:creationId xmlns:a16="http://schemas.microsoft.com/office/drawing/2014/main" id="{00000000-0008-0000-0600-000010000000}"/>
            </a:ext>
          </a:extLst>
        </xdr:cNvPr>
        <xdr:cNvSpPr/>
      </xdr:nvSpPr>
      <xdr:spPr>
        <a:xfrm>
          <a:off x="4991120" y="858433"/>
          <a:ext cx="1807099"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567874</xdr:colOff>
      <xdr:row>3</xdr:row>
      <xdr:rowOff>27214</xdr:rowOff>
    </xdr:from>
    <xdr:to>
      <xdr:col>10</xdr:col>
      <xdr:colOff>775840</xdr:colOff>
      <xdr:row>5</xdr:row>
      <xdr:rowOff>6214</xdr:rowOff>
    </xdr:to>
    <xdr:sp macro="" textlink="">
      <xdr:nvSpPr>
        <xdr:cNvPr id="17" name="Round Same Side Corner Rectangle 16">
          <a:hlinkClick xmlns:r="http://schemas.openxmlformats.org/officeDocument/2006/relationships" r:id="rId1" tooltip="Reports"/>
          <a:extLst>
            <a:ext uri="{FF2B5EF4-FFF2-40B4-BE49-F238E27FC236}">
              <a16:creationId xmlns:a16="http://schemas.microsoft.com/office/drawing/2014/main" id="{00000000-0008-0000-0600-000011000000}"/>
            </a:ext>
          </a:extLst>
        </xdr:cNvPr>
        <xdr:cNvSpPr/>
      </xdr:nvSpPr>
      <xdr:spPr>
        <a:xfrm>
          <a:off x="6922410" y="870857"/>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776977</xdr:colOff>
      <xdr:row>3</xdr:row>
      <xdr:rowOff>13607</xdr:rowOff>
    </xdr:from>
    <xdr:to>
      <xdr:col>12</xdr:col>
      <xdr:colOff>522298</xdr:colOff>
      <xdr:row>4</xdr:row>
      <xdr:rowOff>183107</xdr:rowOff>
    </xdr:to>
    <xdr:sp macro="" textlink="">
      <xdr:nvSpPr>
        <xdr:cNvPr id="18" name="Round Same Side Corner Rectangle 17">
          <a:hlinkClick xmlns:r="http://schemas.openxmlformats.org/officeDocument/2006/relationships" r:id="rId8" tooltip="Shops and Categories"/>
          <a:extLst>
            <a:ext uri="{FF2B5EF4-FFF2-40B4-BE49-F238E27FC236}">
              <a16:creationId xmlns:a16="http://schemas.microsoft.com/office/drawing/2014/main" id="{00000000-0008-0000-0600-000012000000}"/>
            </a:ext>
          </a:extLst>
        </xdr:cNvPr>
        <xdr:cNvSpPr/>
      </xdr:nvSpPr>
      <xdr:spPr>
        <a:xfrm>
          <a:off x="8723548" y="857250"/>
          <a:ext cx="1800000"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12</xdr:col>
      <xdr:colOff>517072</xdr:colOff>
      <xdr:row>2</xdr:row>
      <xdr:rowOff>81642</xdr:rowOff>
    </xdr:from>
    <xdr:to>
      <xdr:col>15</xdr:col>
      <xdr:colOff>462107</xdr:colOff>
      <xdr:row>4</xdr:row>
      <xdr:rowOff>186417</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600-00000B000000}"/>
            </a:ext>
          </a:extLst>
        </xdr:cNvPr>
        <xdr:cNvSpPr/>
      </xdr:nvSpPr>
      <xdr:spPr>
        <a:xfrm>
          <a:off x="10355036" y="816428"/>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217715</xdr:colOff>
      <xdr:row>7</xdr:row>
      <xdr:rowOff>13610</xdr:rowOff>
    </xdr:from>
    <xdr:to>
      <xdr:col>4</xdr:col>
      <xdr:colOff>598715</xdr:colOff>
      <xdr:row>13</xdr:row>
      <xdr:rowOff>149682</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700-000006000000}"/>
            </a:ext>
          </a:extLst>
        </xdr:cNvPr>
        <xdr:cNvSpPr/>
      </xdr:nvSpPr>
      <xdr:spPr>
        <a:xfrm rot="16200000">
          <a:off x="2272393" y="1905004"/>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166008</xdr:rowOff>
    </xdr:from>
    <xdr:to>
      <xdr:col>5</xdr:col>
      <xdr:colOff>1</xdr:colOff>
      <xdr:row>20</xdr:row>
      <xdr:rowOff>2723</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700-000007000000}"/>
            </a:ext>
          </a:extLst>
        </xdr:cNvPr>
        <xdr:cNvSpPr/>
      </xdr:nvSpPr>
      <xdr:spPr>
        <a:xfrm rot="16200000">
          <a:off x="2286000" y="309154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217715</xdr:colOff>
      <xdr:row>19</xdr:row>
      <xdr:rowOff>182335</xdr:rowOff>
    </xdr:from>
    <xdr:to>
      <xdr:col>4</xdr:col>
      <xdr:colOff>598715</xdr:colOff>
      <xdr:row>26</xdr:row>
      <xdr:rowOff>19050</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700-000008000000}"/>
            </a:ext>
          </a:extLst>
        </xdr:cNvPr>
        <xdr:cNvSpPr/>
      </xdr:nvSpPr>
      <xdr:spPr>
        <a:xfrm rot="16200000">
          <a:off x="2272393" y="4250872"/>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Income</a:t>
          </a:r>
        </a:p>
      </xdr:txBody>
    </xdr:sp>
    <xdr:clientData/>
  </xdr:twoCellAnchor>
  <xdr:twoCellAnchor>
    <xdr:from>
      <xdr:col>4</xdr:col>
      <xdr:colOff>217715</xdr:colOff>
      <xdr:row>26</xdr:row>
      <xdr:rowOff>8162</xdr:rowOff>
    </xdr:from>
    <xdr:to>
      <xdr:col>4</xdr:col>
      <xdr:colOff>598715</xdr:colOff>
      <xdr:row>32</xdr:row>
      <xdr:rowOff>35377</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700-000009000000}"/>
            </a:ext>
          </a:extLst>
        </xdr:cNvPr>
        <xdr:cNvSpPr/>
      </xdr:nvSpPr>
      <xdr:spPr>
        <a:xfrm rot="16200000">
          <a:off x="2272393" y="541019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51704</xdr:rowOff>
    </xdr:from>
    <xdr:to>
      <xdr:col>4</xdr:col>
      <xdr:colOff>598715</xdr:colOff>
      <xdr:row>38</xdr:row>
      <xdr:rowOff>78919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700-00000A000000}"/>
            </a:ext>
          </a:extLst>
        </xdr:cNvPr>
        <xdr:cNvSpPr/>
      </xdr:nvSpPr>
      <xdr:spPr>
        <a:xfrm rot="16200000">
          <a:off x="2272393" y="659674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2368</xdr:colOff>
      <xdr:row>3</xdr:row>
      <xdr:rowOff>13607</xdr:rowOff>
    </xdr:from>
    <xdr:to>
      <xdr:col>7</xdr:col>
      <xdr:colOff>1190638</xdr:colOff>
      <xdr:row>4</xdr:row>
      <xdr:rowOff>183107</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700-00000B000000}"/>
            </a:ext>
          </a:extLst>
        </xdr:cNvPr>
        <xdr:cNvSpPr/>
      </xdr:nvSpPr>
      <xdr:spPr>
        <a:xfrm>
          <a:off x="3199455" y="858433"/>
          <a:ext cx="1776335"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1204549</xdr:colOff>
      <xdr:row>3</xdr:row>
      <xdr:rowOff>13607</xdr:rowOff>
    </xdr:from>
    <xdr:to>
      <xdr:col>8</xdr:col>
      <xdr:colOff>709734</xdr:colOff>
      <xdr:row>4</xdr:row>
      <xdr:rowOff>183107</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700-00000C000000}"/>
            </a:ext>
          </a:extLst>
        </xdr:cNvPr>
        <xdr:cNvSpPr/>
      </xdr:nvSpPr>
      <xdr:spPr>
        <a:xfrm>
          <a:off x="4995499" y="851807"/>
          <a:ext cx="1534010"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8</xdr:col>
      <xdr:colOff>716193</xdr:colOff>
      <xdr:row>3</xdr:row>
      <xdr:rowOff>27214</xdr:rowOff>
    </xdr:from>
    <xdr:to>
      <xdr:col>9</xdr:col>
      <xdr:colOff>1522873</xdr:colOff>
      <xdr:row>5</xdr:row>
      <xdr:rowOff>6214</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700-00000D000000}"/>
            </a:ext>
          </a:extLst>
        </xdr:cNvPr>
        <xdr:cNvSpPr/>
      </xdr:nvSpPr>
      <xdr:spPr>
        <a:xfrm>
          <a:off x="6535968" y="865414"/>
          <a:ext cx="1797280"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9</xdr:col>
      <xdr:colOff>1524010</xdr:colOff>
      <xdr:row>3</xdr:row>
      <xdr:rowOff>13607</xdr:rowOff>
    </xdr:from>
    <xdr:to>
      <xdr:col>11</xdr:col>
      <xdr:colOff>107281</xdr:colOff>
      <xdr:row>4</xdr:row>
      <xdr:rowOff>183107</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700-00000E000000}"/>
            </a:ext>
          </a:extLst>
        </xdr:cNvPr>
        <xdr:cNvSpPr/>
      </xdr:nvSpPr>
      <xdr:spPr>
        <a:xfrm>
          <a:off x="8334385" y="851807"/>
          <a:ext cx="1783671"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11</xdr:col>
      <xdr:colOff>115661</xdr:colOff>
      <xdr:row>2</xdr:row>
      <xdr:rowOff>95250</xdr:rowOff>
    </xdr:from>
    <xdr:to>
      <xdr:col>14</xdr:col>
      <xdr:colOff>60697</xdr:colOff>
      <xdr:row>5</xdr:row>
      <xdr:rowOff>9525</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700-00000F000000}"/>
            </a:ext>
          </a:extLst>
        </xdr:cNvPr>
        <xdr:cNvSpPr/>
      </xdr:nvSpPr>
      <xdr:spPr>
        <a:xfrm>
          <a:off x="10126436" y="828675"/>
          <a:ext cx="1716686"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8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166009</xdr:rowOff>
    </xdr:from>
    <xdr:to>
      <xdr:col>5</xdr:col>
      <xdr:colOff>1</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800-000007000000}"/>
            </a:ext>
          </a:extLst>
        </xdr:cNvPr>
        <xdr:cNvSpPr/>
      </xdr:nvSpPr>
      <xdr:spPr>
        <a:xfrm rot="16200000">
          <a:off x="2286000" y="3091546"/>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231322</xdr:colOff>
      <xdr:row>20</xdr:row>
      <xdr:rowOff>5443</xdr:rowOff>
    </xdr:from>
    <xdr:to>
      <xdr:col>5</xdr:col>
      <xdr:colOff>1</xdr:colOff>
      <xdr:row>26</xdr:row>
      <xdr:rowOff>32658</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800-000008000000}"/>
            </a:ext>
          </a:extLst>
        </xdr:cNvPr>
        <xdr:cNvSpPr/>
      </xdr:nvSpPr>
      <xdr:spPr>
        <a:xfrm rot="16200000">
          <a:off x="2286000" y="4264480"/>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Income </a:t>
          </a:r>
        </a:p>
      </xdr:txBody>
    </xdr:sp>
    <xdr:clientData/>
  </xdr:twoCellAnchor>
  <xdr:twoCellAnchor>
    <xdr:from>
      <xdr:col>4</xdr:col>
      <xdr:colOff>217715</xdr:colOff>
      <xdr:row>26</xdr:row>
      <xdr:rowOff>21767</xdr:rowOff>
    </xdr:from>
    <xdr:to>
      <xdr:col>4</xdr:col>
      <xdr:colOff>598715</xdr:colOff>
      <xdr:row>32</xdr:row>
      <xdr:rowOff>48982</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800-000009000000}"/>
            </a:ext>
          </a:extLst>
        </xdr:cNvPr>
        <xdr:cNvSpPr/>
      </xdr:nvSpPr>
      <xdr:spPr>
        <a:xfrm rot="16200000">
          <a:off x="2272393" y="5423804"/>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Weekly </a:t>
          </a:r>
        </a:p>
      </xdr:txBody>
    </xdr:sp>
    <xdr:clientData/>
  </xdr:twoCellAnchor>
  <xdr:twoCellAnchor>
    <xdr:from>
      <xdr:col>4</xdr:col>
      <xdr:colOff>217715</xdr:colOff>
      <xdr:row>32</xdr:row>
      <xdr:rowOff>51694</xdr:rowOff>
    </xdr:from>
    <xdr:to>
      <xdr:col>4</xdr:col>
      <xdr:colOff>598715</xdr:colOff>
      <xdr:row>38</xdr:row>
      <xdr:rowOff>78909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800-00000A000000}"/>
            </a:ext>
          </a:extLst>
        </xdr:cNvPr>
        <xdr:cNvSpPr/>
      </xdr:nvSpPr>
      <xdr:spPr>
        <a:xfrm rot="16200000">
          <a:off x="2272393" y="659673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24849</xdr:colOff>
      <xdr:row>3</xdr:row>
      <xdr:rowOff>40821</xdr:rowOff>
    </xdr:from>
    <xdr:to>
      <xdr:col>8</xdr:col>
      <xdr:colOff>19832</xdr:colOff>
      <xdr:row>5</xdr:row>
      <xdr:rowOff>19821</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800-00000B000000}"/>
            </a:ext>
          </a:extLst>
        </xdr:cNvPr>
        <xdr:cNvSpPr/>
      </xdr:nvSpPr>
      <xdr:spPr>
        <a:xfrm>
          <a:off x="3221936" y="885647"/>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21556</xdr:colOff>
      <xdr:row>3</xdr:row>
      <xdr:rowOff>40821</xdr:rowOff>
    </xdr:from>
    <xdr:to>
      <xdr:col>9</xdr:col>
      <xdr:colOff>678556</xdr:colOff>
      <xdr:row>5</xdr:row>
      <xdr:rowOff>19821</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800-00000C000000}"/>
            </a:ext>
          </a:extLst>
        </xdr:cNvPr>
        <xdr:cNvSpPr/>
      </xdr:nvSpPr>
      <xdr:spPr>
        <a:xfrm>
          <a:off x="4999404" y="885647"/>
          <a:ext cx="1800000"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676732</xdr:colOff>
      <xdr:row>3</xdr:row>
      <xdr:rowOff>54428</xdr:rowOff>
    </xdr:from>
    <xdr:to>
      <xdr:col>10</xdr:col>
      <xdr:colOff>1320126</xdr:colOff>
      <xdr:row>5</xdr:row>
      <xdr:rowOff>33428</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800-00000D000000}"/>
            </a:ext>
          </a:extLst>
        </xdr:cNvPr>
        <xdr:cNvSpPr/>
      </xdr:nvSpPr>
      <xdr:spPr>
        <a:xfrm>
          <a:off x="6922411" y="898071"/>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1321263</xdr:colOff>
      <xdr:row>3</xdr:row>
      <xdr:rowOff>40821</xdr:rowOff>
    </xdr:from>
    <xdr:to>
      <xdr:col>13</xdr:col>
      <xdr:colOff>454263</xdr:colOff>
      <xdr:row>5</xdr:row>
      <xdr:rowOff>19821</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800-00000E000000}"/>
            </a:ext>
          </a:extLst>
        </xdr:cNvPr>
        <xdr:cNvSpPr/>
      </xdr:nvSpPr>
      <xdr:spPr>
        <a:xfrm>
          <a:off x="8723549" y="884464"/>
          <a:ext cx="1800000"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13</xdr:col>
      <xdr:colOff>462643</xdr:colOff>
      <xdr:row>2</xdr:row>
      <xdr:rowOff>95250</xdr:rowOff>
    </xdr:from>
    <xdr:to>
      <xdr:col>16</xdr:col>
      <xdr:colOff>407679</xdr:colOff>
      <xdr:row>5</xdr:row>
      <xdr:rowOff>9525</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800-00000F000000}"/>
            </a:ext>
          </a:extLst>
        </xdr:cNvPr>
        <xdr:cNvSpPr/>
      </xdr:nvSpPr>
      <xdr:spPr>
        <a:xfrm>
          <a:off x="10341429" y="830036"/>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oneCell">
    <xdr:from>
      <xdr:col>11</xdr:col>
      <xdr:colOff>266700</xdr:colOff>
      <xdr:row>9</xdr:row>
      <xdr:rowOff>47625</xdr:rowOff>
    </xdr:from>
    <xdr:to>
      <xdr:col>14</xdr:col>
      <xdr:colOff>323850</xdr:colOff>
      <xdr:row>22</xdr:row>
      <xdr:rowOff>95250</xdr:rowOff>
    </xdr:to>
    <mc:AlternateContent xmlns:mc="http://schemas.openxmlformats.org/markup-compatibility/2006" xmlns:a14="http://schemas.microsoft.com/office/drawing/2010/main">
      <mc:Choice Requires="a14">
        <xdr:graphicFrame macro="">
          <xdr:nvGraphicFramePr>
            <xdr:cNvPr id="2" name="Year 4">
              <a:extLst>
                <a:ext uri="{FF2B5EF4-FFF2-40B4-BE49-F238E27FC236}">
                  <a16:creationId xmlns:a16="http://schemas.microsoft.com/office/drawing/2014/main" id="{02AC40B5-A640-410B-95CA-2949DD06D7F2}"/>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8086725" y="1800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323850</xdr:colOff>
      <xdr:row>9</xdr:row>
      <xdr:rowOff>47625</xdr:rowOff>
    </xdr:from>
    <xdr:to>
      <xdr:col>17</xdr:col>
      <xdr:colOff>381000</xdr:colOff>
      <xdr:row>22</xdr:row>
      <xdr:rowOff>95250</xdr:rowOff>
    </xdr:to>
    <mc:AlternateContent xmlns:mc="http://schemas.openxmlformats.org/markup-compatibility/2006" xmlns:a14="http://schemas.microsoft.com/office/drawing/2010/main">
      <mc:Choice Requires="a14">
        <xdr:graphicFrame macro="">
          <xdr:nvGraphicFramePr>
            <xdr:cNvPr id="3" name="Week 3">
              <a:extLst>
                <a:ext uri="{FF2B5EF4-FFF2-40B4-BE49-F238E27FC236}">
                  <a16:creationId xmlns:a16="http://schemas.microsoft.com/office/drawing/2014/main" id="{F28F9C56-3813-4227-AD31-C59E0F310792}"/>
                </a:ext>
              </a:extLst>
            </xdr:cNvPr>
            <xdr:cNvGraphicFramePr/>
          </xdr:nvGraphicFramePr>
          <xdr:xfrm>
            <a:off x="0" y="0"/>
            <a:ext cx="0" cy="0"/>
          </xdr:xfrm>
          <a:graphic>
            <a:graphicData uri="http://schemas.microsoft.com/office/drawing/2010/slicer">
              <sle:slicer xmlns:sle="http://schemas.microsoft.com/office/drawing/2010/slicer" name="Week 3"/>
            </a:graphicData>
          </a:graphic>
        </xdr:graphicFrame>
      </mc:Choice>
      <mc:Fallback xmlns="">
        <xdr:sp macro="" textlink="">
          <xdr:nvSpPr>
            <xdr:cNvPr id="0" name=""/>
            <xdr:cNvSpPr>
              <a:spLocks noTextEdit="1"/>
            </xdr:cNvSpPr>
          </xdr:nvSpPr>
          <xdr:spPr>
            <a:xfrm>
              <a:off x="9915525" y="1800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9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166009</xdr:rowOff>
    </xdr:from>
    <xdr:to>
      <xdr:col>5</xdr:col>
      <xdr:colOff>1</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900-000007000000}"/>
            </a:ext>
          </a:extLst>
        </xdr:cNvPr>
        <xdr:cNvSpPr/>
      </xdr:nvSpPr>
      <xdr:spPr>
        <a:xfrm rot="16200000">
          <a:off x="2286000" y="3091546"/>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231322</xdr:colOff>
      <xdr:row>20</xdr:row>
      <xdr:rowOff>5443</xdr:rowOff>
    </xdr:from>
    <xdr:to>
      <xdr:col>5</xdr:col>
      <xdr:colOff>1</xdr:colOff>
      <xdr:row>26</xdr:row>
      <xdr:rowOff>32658</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900-000008000000}"/>
            </a:ext>
          </a:extLst>
        </xdr:cNvPr>
        <xdr:cNvSpPr/>
      </xdr:nvSpPr>
      <xdr:spPr>
        <a:xfrm rot="16200000">
          <a:off x="2286000" y="4264480"/>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Income </a:t>
          </a:r>
        </a:p>
      </xdr:txBody>
    </xdr:sp>
    <xdr:clientData/>
  </xdr:twoCellAnchor>
  <xdr:twoCellAnchor>
    <xdr:from>
      <xdr:col>4</xdr:col>
      <xdr:colOff>231322</xdr:colOff>
      <xdr:row>26</xdr:row>
      <xdr:rowOff>21767</xdr:rowOff>
    </xdr:from>
    <xdr:to>
      <xdr:col>5</xdr:col>
      <xdr:colOff>1</xdr:colOff>
      <xdr:row>32</xdr:row>
      <xdr:rowOff>48982</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900-000009000000}"/>
            </a:ext>
          </a:extLst>
        </xdr:cNvPr>
        <xdr:cNvSpPr/>
      </xdr:nvSpPr>
      <xdr:spPr>
        <a:xfrm rot="16200000">
          <a:off x="2286000" y="5423804"/>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Weekly </a:t>
          </a:r>
        </a:p>
      </xdr:txBody>
    </xdr:sp>
    <xdr:clientData/>
  </xdr:twoCellAnchor>
  <xdr:twoCellAnchor>
    <xdr:from>
      <xdr:col>4</xdr:col>
      <xdr:colOff>217715</xdr:colOff>
      <xdr:row>32</xdr:row>
      <xdr:rowOff>51694</xdr:rowOff>
    </xdr:from>
    <xdr:to>
      <xdr:col>4</xdr:col>
      <xdr:colOff>598715</xdr:colOff>
      <xdr:row>38</xdr:row>
      <xdr:rowOff>78909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900-00000A000000}"/>
            </a:ext>
          </a:extLst>
        </xdr:cNvPr>
        <xdr:cNvSpPr/>
      </xdr:nvSpPr>
      <xdr:spPr>
        <a:xfrm rot="16200000">
          <a:off x="2272393" y="6596731"/>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Monthly </a:t>
          </a:r>
        </a:p>
      </xdr:txBody>
    </xdr:sp>
    <xdr:clientData/>
  </xdr:twoCellAnchor>
  <xdr:twoCellAnchor>
    <xdr:from>
      <xdr:col>5</xdr:col>
      <xdr:colOff>228957</xdr:colOff>
      <xdr:row>3</xdr:row>
      <xdr:rowOff>27214</xdr:rowOff>
    </xdr:from>
    <xdr:to>
      <xdr:col>7</xdr:col>
      <xdr:colOff>1185314</xdr:colOff>
      <xdr:row>5</xdr:row>
      <xdr:rowOff>6214</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900-00000B000000}"/>
            </a:ext>
          </a:extLst>
        </xdr:cNvPr>
        <xdr:cNvSpPr/>
      </xdr:nvSpPr>
      <xdr:spPr>
        <a:xfrm>
          <a:off x="3194131" y="872040"/>
          <a:ext cx="1776335"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1191771</xdr:colOff>
      <xdr:row>3</xdr:row>
      <xdr:rowOff>27214</xdr:rowOff>
    </xdr:from>
    <xdr:to>
      <xdr:col>9</xdr:col>
      <xdr:colOff>188700</xdr:colOff>
      <xdr:row>5</xdr:row>
      <xdr:rowOff>6214</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900-00000C000000}"/>
            </a:ext>
          </a:extLst>
        </xdr:cNvPr>
        <xdr:cNvSpPr/>
      </xdr:nvSpPr>
      <xdr:spPr>
        <a:xfrm>
          <a:off x="4976923" y="872040"/>
          <a:ext cx="1788168"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186876</xdr:colOff>
      <xdr:row>3</xdr:row>
      <xdr:rowOff>40821</xdr:rowOff>
    </xdr:from>
    <xdr:to>
      <xdr:col>9</xdr:col>
      <xdr:colOff>1986877</xdr:colOff>
      <xdr:row>5</xdr:row>
      <xdr:rowOff>19821</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900-00000D000000}"/>
            </a:ext>
          </a:extLst>
        </xdr:cNvPr>
        <xdr:cNvSpPr/>
      </xdr:nvSpPr>
      <xdr:spPr>
        <a:xfrm>
          <a:off x="6895197" y="884464"/>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9</xdr:col>
      <xdr:colOff>1988013</xdr:colOff>
      <xdr:row>3</xdr:row>
      <xdr:rowOff>27214</xdr:rowOff>
    </xdr:from>
    <xdr:to>
      <xdr:col>10</xdr:col>
      <xdr:colOff>1120587</xdr:colOff>
      <xdr:row>5</xdr:row>
      <xdr:rowOff>6214</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900-00000E000000}"/>
            </a:ext>
          </a:extLst>
        </xdr:cNvPr>
        <xdr:cNvSpPr/>
      </xdr:nvSpPr>
      <xdr:spPr>
        <a:xfrm>
          <a:off x="7915925" y="856449"/>
          <a:ext cx="1709927"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10</xdr:col>
      <xdr:colOff>1133396</xdr:colOff>
      <xdr:row>3</xdr:row>
      <xdr:rowOff>5603</xdr:rowOff>
    </xdr:from>
    <xdr:to>
      <xdr:col>12</xdr:col>
      <xdr:colOff>389097</xdr:colOff>
      <xdr:row>5</xdr:row>
      <xdr:rowOff>20731</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900-00000F000000}"/>
            </a:ext>
          </a:extLst>
        </xdr:cNvPr>
        <xdr:cNvSpPr/>
      </xdr:nvSpPr>
      <xdr:spPr>
        <a:xfrm>
          <a:off x="9638661" y="834838"/>
          <a:ext cx="1732201" cy="396128"/>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111579</xdr:colOff>
      <xdr:row>6</xdr:row>
      <xdr:rowOff>152401</xdr:rowOff>
    </xdr:from>
    <xdr:to>
      <xdr:col>16</xdr:col>
      <xdr:colOff>873043</xdr:colOff>
      <xdr:row>8</xdr:row>
      <xdr:rowOff>175533</xdr:rowOff>
    </xdr:to>
    <xdr:sp macro="" textlink="">
      <xdr:nvSpPr>
        <xdr:cNvPr id="5" name="Round Same Side Corner Rectangle 4">
          <a:hlinkClick xmlns:r="http://schemas.openxmlformats.org/officeDocument/2006/relationships" r:id="rId1" tooltip="Home"/>
          <a:extLst>
            <a:ext uri="{FF2B5EF4-FFF2-40B4-BE49-F238E27FC236}">
              <a16:creationId xmlns:a16="http://schemas.microsoft.com/office/drawing/2014/main" id="{00000000-0008-0000-0A00-000005000000}"/>
            </a:ext>
          </a:extLst>
        </xdr:cNvPr>
        <xdr:cNvSpPr/>
      </xdr:nvSpPr>
      <xdr:spPr>
        <a:xfrm>
          <a:off x="8792936" y="1336222"/>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16</xdr:col>
      <xdr:colOff>857250</xdr:colOff>
      <xdr:row>6</xdr:row>
      <xdr:rowOff>149679</xdr:rowOff>
    </xdr:from>
    <xdr:to>
      <xdr:col>18</xdr:col>
      <xdr:colOff>598179</xdr:colOff>
      <xdr:row>8</xdr:row>
      <xdr:rowOff>172811</xdr:rowOff>
    </xdr:to>
    <xdr:sp macro="" textlink="">
      <xdr:nvSpPr>
        <xdr:cNvPr id="6" name="Round Same Side Corner Rectangle 5">
          <a:hlinkClick xmlns:r="http://schemas.openxmlformats.org/officeDocument/2006/relationships" r:id="rId2" tooltip="Databases"/>
          <a:extLst>
            <a:ext uri="{FF2B5EF4-FFF2-40B4-BE49-F238E27FC236}">
              <a16:creationId xmlns:a16="http://schemas.microsoft.com/office/drawing/2014/main" id="{00000000-0008-0000-0A00-000006000000}"/>
            </a:ext>
          </a:extLst>
        </xdr:cNvPr>
        <xdr:cNvSpPr/>
      </xdr:nvSpPr>
      <xdr:spPr>
        <a:xfrm>
          <a:off x="10559143" y="1333500"/>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20</xdr:col>
      <xdr:colOff>2270125</xdr:colOff>
      <xdr:row>6</xdr:row>
      <xdr:rowOff>177347</xdr:rowOff>
    </xdr:from>
    <xdr:to>
      <xdr:col>20</xdr:col>
      <xdr:colOff>4052125</xdr:colOff>
      <xdr:row>9</xdr:row>
      <xdr:rowOff>9979</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B00-000003000000}"/>
            </a:ext>
          </a:extLst>
        </xdr:cNvPr>
        <xdr:cNvSpPr/>
      </xdr:nvSpPr>
      <xdr:spPr>
        <a:xfrm>
          <a:off x="15128875" y="1320347"/>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20</xdr:col>
      <xdr:colOff>4036332</xdr:colOff>
      <xdr:row>6</xdr:row>
      <xdr:rowOff>174625</xdr:rowOff>
    </xdr:from>
    <xdr:to>
      <xdr:col>20</xdr:col>
      <xdr:colOff>5818332</xdr:colOff>
      <xdr:row>9</xdr:row>
      <xdr:rowOff>7257</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B00-000004000000}"/>
            </a:ext>
          </a:extLst>
        </xdr:cNvPr>
        <xdr:cNvSpPr/>
      </xdr:nvSpPr>
      <xdr:spPr>
        <a:xfrm>
          <a:off x="16895082" y="1317625"/>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16</xdr:col>
      <xdr:colOff>291352</xdr:colOff>
      <xdr:row>6</xdr:row>
      <xdr:rowOff>170810</xdr:rowOff>
    </xdr:from>
    <xdr:to>
      <xdr:col>18</xdr:col>
      <xdr:colOff>672617</xdr:colOff>
      <xdr:row>9</xdr:row>
      <xdr:rowOff>3442</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C00-000003000000}"/>
            </a:ext>
          </a:extLst>
        </xdr:cNvPr>
        <xdr:cNvSpPr/>
      </xdr:nvSpPr>
      <xdr:spPr>
        <a:xfrm>
          <a:off x="7059705" y="1313810"/>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18</xdr:col>
      <xdr:colOff>656824</xdr:colOff>
      <xdr:row>6</xdr:row>
      <xdr:rowOff>168088</xdr:rowOff>
    </xdr:from>
    <xdr:to>
      <xdr:col>18</xdr:col>
      <xdr:colOff>2438824</xdr:colOff>
      <xdr:row>9</xdr:row>
      <xdr:rowOff>720</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C00-000004000000}"/>
            </a:ext>
          </a:extLst>
        </xdr:cNvPr>
        <xdr:cNvSpPr/>
      </xdr:nvSpPr>
      <xdr:spPr>
        <a:xfrm>
          <a:off x="8825912" y="1311088"/>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8805</xdr:colOff>
      <xdr:row>6</xdr:row>
      <xdr:rowOff>173211</xdr:rowOff>
    </xdr:from>
    <xdr:to>
      <xdr:col>11</xdr:col>
      <xdr:colOff>379367</xdr:colOff>
      <xdr:row>9</xdr:row>
      <xdr:rowOff>5843</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D00-000003000000}"/>
            </a:ext>
          </a:extLst>
        </xdr:cNvPr>
        <xdr:cNvSpPr/>
      </xdr:nvSpPr>
      <xdr:spPr>
        <a:xfrm>
          <a:off x="1002126" y="1425068"/>
          <a:ext cx="1595205"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11</xdr:col>
      <xdr:colOff>333458</xdr:colOff>
      <xdr:row>6</xdr:row>
      <xdr:rowOff>170489</xdr:rowOff>
    </xdr:from>
    <xdr:to>
      <xdr:col>13</xdr:col>
      <xdr:colOff>598717</xdr:colOff>
      <xdr:row>9</xdr:row>
      <xdr:rowOff>3121</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D00-000004000000}"/>
            </a:ext>
          </a:extLst>
        </xdr:cNvPr>
        <xdr:cNvSpPr/>
      </xdr:nvSpPr>
      <xdr:spPr>
        <a:xfrm>
          <a:off x="2551422" y="1422346"/>
          <a:ext cx="1598759"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437029</xdr:colOff>
      <xdr:row>6</xdr:row>
      <xdr:rowOff>170811</xdr:rowOff>
    </xdr:from>
    <xdr:to>
      <xdr:col>16</xdr:col>
      <xdr:colOff>101117</xdr:colOff>
      <xdr:row>9</xdr:row>
      <xdr:rowOff>3443</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E00-000003000000}"/>
            </a:ext>
          </a:extLst>
        </xdr:cNvPr>
        <xdr:cNvSpPr/>
      </xdr:nvSpPr>
      <xdr:spPr>
        <a:xfrm>
          <a:off x="5390029" y="1313811"/>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16</xdr:col>
      <xdr:colOff>85324</xdr:colOff>
      <xdr:row>6</xdr:row>
      <xdr:rowOff>168089</xdr:rowOff>
    </xdr:from>
    <xdr:to>
      <xdr:col>18</xdr:col>
      <xdr:colOff>7148</xdr:colOff>
      <xdr:row>9</xdr:row>
      <xdr:rowOff>721</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E00-000004000000}"/>
            </a:ext>
          </a:extLst>
        </xdr:cNvPr>
        <xdr:cNvSpPr/>
      </xdr:nvSpPr>
      <xdr:spPr>
        <a:xfrm>
          <a:off x="7156236" y="1311089"/>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xdr:col>
      <xdr:colOff>0</xdr:colOff>
      <xdr:row>2</xdr:row>
      <xdr:rowOff>85725</xdr:rowOff>
    </xdr:from>
    <xdr:to>
      <xdr:col>7</xdr:col>
      <xdr:colOff>48450</xdr:colOff>
      <xdr:row>5</xdr:row>
      <xdr:rowOff>0</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F00-000003000000}"/>
            </a:ext>
          </a:extLst>
        </xdr:cNvPr>
        <xdr:cNvSpPr/>
      </xdr:nvSpPr>
      <xdr:spPr>
        <a:xfrm>
          <a:off x="3292929" y="834118"/>
          <a:ext cx="177655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68036</xdr:colOff>
      <xdr:row>2</xdr:row>
      <xdr:rowOff>85725</xdr:rowOff>
    </xdr:from>
    <xdr:to>
      <xdr:col>8</xdr:col>
      <xdr:colOff>97436</xdr:colOff>
      <xdr:row>5</xdr:row>
      <xdr:rowOff>0</xdr:rowOff>
    </xdr:to>
    <xdr:sp macro="" textlink="">
      <xdr:nvSpPr>
        <xdr:cNvPr id="4" name="Round Same Side Corner Rectangle 3">
          <a:hlinkClick xmlns:r="http://schemas.openxmlformats.org/officeDocument/2006/relationships" r:id="rId2" tooltip="Graphs"/>
          <a:extLst>
            <a:ext uri="{FF2B5EF4-FFF2-40B4-BE49-F238E27FC236}">
              <a16:creationId xmlns:a16="http://schemas.microsoft.com/office/drawing/2014/main" id="{00000000-0008-0000-0F00-000004000000}"/>
            </a:ext>
          </a:extLst>
        </xdr:cNvPr>
        <xdr:cNvSpPr/>
      </xdr:nvSpPr>
      <xdr:spPr>
        <a:xfrm>
          <a:off x="5089072" y="834118"/>
          <a:ext cx="1784721" cy="404132"/>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8</xdr:col>
      <xdr:colOff>103415</xdr:colOff>
      <xdr:row>2</xdr:row>
      <xdr:rowOff>85725</xdr:rowOff>
    </xdr:from>
    <xdr:to>
      <xdr:col>10</xdr:col>
      <xdr:colOff>75665</xdr:colOff>
      <xdr:row>5</xdr:row>
      <xdr:rowOff>0</xdr:rowOff>
    </xdr:to>
    <xdr:sp macro="" textlink="">
      <xdr:nvSpPr>
        <xdr:cNvPr id="7" name="Round Same Side Corner Rectangle 6">
          <a:hlinkClick xmlns:r="http://schemas.openxmlformats.org/officeDocument/2006/relationships" r:id="rId3" tooltip="Reports"/>
          <a:extLst>
            <a:ext uri="{FF2B5EF4-FFF2-40B4-BE49-F238E27FC236}">
              <a16:creationId xmlns:a16="http://schemas.microsoft.com/office/drawing/2014/main" id="{00000000-0008-0000-0F00-000007000000}"/>
            </a:ext>
          </a:extLst>
        </xdr:cNvPr>
        <xdr:cNvSpPr/>
      </xdr:nvSpPr>
      <xdr:spPr>
        <a:xfrm>
          <a:off x="6879772" y="834118"/>
          <a:ext cx="1782000" cy="404132"/>
        </a:xfrm>
        <a:prstGeom prst="round2SameRect">
          <a:avLst>
            <a:gd name="adj1" fmla="val 50000"/>
            <a:gd name="adj2" fmla="val 0"/>
          </a:avLst>
        </a:prstGeom>
        <a:solidFill>
          <a:schemeClr val="accent5"/>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95250</xdr:colOff>
      <xdr:row>2</xdr:row>
      <xdr:rowOff>85725</xdr:rowOff>
    </xdr:from>
    <xdr:to>
      <xdr:col>12</xdr:col>
      <xdr:colOff>67500</xdr:colOff>
      <xdr:row>5</xdr:row>
      <xdr:rowOff>0</xdr:rowOff>
    </xdr:to>
    <xdr:sp macro="" textlink="">
      <xdr:nvSpPr>
        <xdr:cNvPr id="8" name="Round Same Side Corner Rectangle 7">
          <a:hlinkClick xmlns:r="http://schemas.openxmlformats.org/officeDocument/2006/relationships" r:id="rId4" tooltip="Shops and Categories"/>
          <a:extLst>
            <a:ext uri="{FF2B5EF4-FFF2-40B4-BE49-F238E27FC236}">
              <a16:creationId xmlns:a16="http://schemas.microsoft.com/office/drawing/2014/main" id="{00000000-0008-0000-0F00-000008000000}"/>
            </a:ext>
          </a:extLst>
        </xdr:cNvPr>
        <xdr:cNvSpPr/>
      </xdr:nvSpPr>
      <xdr:spPr>
        <a:xfrm>
          <a:off x="8681357" y="834118"/>
          <a:ext cx="1782000" cy="404132"/>
        </a:xfrm>
        <a:prstGeom prst="round2SameRect">
          <a:avLst>
            <a:gd name="adj1" fmla="val 50000"/>
            <a:gd name="adj2" fmla="val 0"/>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12</xdr:col>
      <xdr:colOff>57150</xdr:colOff>
      <xdr:row>2</xdr:row>
      <xdr:rowOff>88448</xdr:rowOff>
    </xdr:from>
    <xdr:to>
      <xdr:col>15</xdr:col>
      <xdr:colOff>2186</xdr:colOff>
      <xdr:row>5</xdr:row>
      <xdr:rowOff>2723</xdr:rowOff>
    </xdr:to>
    <xdr:sp macro="" textlink="">
      <xdr:nvSpPr>
        <xdr:cNvPr id="6" name="Round Same Side Corner Rectangle 5">
          <a:hlinkClick xmlns:r="http://schemas.openxmlformats.org/officeDocument/2006/relationships" r:id="rId5" tooltip="Databases"/>
          <a:extLst>
            <a:ext uri="{FF2B5EF4-FFF2-40B4-BE49-F238E27FC236}">
              <a16:creationId xmlns:a16="http://schemas.microsoft.com/office/drawing/2014/main" id="{00000000-0008-0000-0F00-000006000000}"/>
            </a:ext>
          </a:extLst>
        </xdr:cNvPr>
        <xdr:cNvSpPr/>
      </xdr:nvSpPr>
      <xdr:spPr>
        <a:xfrm>
          <a:off x="10453007" y="836841"/>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16565</xdr:colOff>
      <xdr:row>2</xdr:row>
      <xdr:rowOff>85725</xdr:rowOff>
    </xdr:from>
    <xdr:to>
      <xdr:col>6</xdr:col>
      <xdr:colOff>951254</xdr:colOff>
      <xdr:row>5</xdr:row>
      <xdr:rowOff>0</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1000-000002000000}"/>
            </a:ext>
          </a:extLst>
        </xdr:cNvPr>
        <xdr:cNvSpPr/>
      </xdr:nvSpPr>
      <xdr:spPr>
        <a:xfrm>
          <a:off x="2418522" y="831160"/>
          <a:ext cx="1779515" cy="402949"/>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970840</xdr:colOff>
      <xdr:row>2</xdr:row>
      <xdr:rowOff>85725</xdr:rowOff>
    </xdr:from>
    <xdr:to>
      <xdr:col>7</xdr:col>
      <xdr:colOff>1025088</xdr:colOff>
      <xdr:row>5</xdr:row>
      <xdr:rowOff>0</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1000-000003000000}"/>
            </a:ext>
          </a:extLst>
        </xdr:cNvPr>
        <xdr:cNvSpPr/>
      </xdr:nvSpPr>
      <xdr:spPr>
        <a:xfrm>
          <a:off x="4217623" y="831160"/>
          <a:ext cx="1785313" cy="402949"/>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7</xdr:col>
      <xdr:colOff>1031067</xdr:colOff>
      <xdr:row>2</xdr:row>
      <xdr:rowOff>85725</xdr:rowOff>
    </xdr:from>
    <xdr:to>
      <xdr:col>8</xdr:col>
      <xdr:colOff>1061295</xdr:colOff>
      <xdr:row>5</xdr:row>
      <xdr:rowOff>0</xdr:rowOff>
    </xdr:to>
    <xdr:sp macro="" textlink="">
      <xdr:nvSpPr>
        <xdr:cNvPr id="4" name="Round Same Side Corner Rectangle 3">
          <a:hlinkClick xmlns:r="http://schemas.openxmlformats.org/officeDocument/2006/relationships" r:id="rId3" tooltip="Reports"/>
          <a:extLst>
            <a:ext uri="{FF2B5EF4-FFF2-40B4-BE49-F238E27FC236}">
              <a16:creationId xmlns:a16="http://schemas.microsoft.com/office/drawing/2014/main" id="{00000000-0008-0000-1000-000004000000}"/>
            </a:ext>
          </a:extLst>
        </xdr:cNvPr>
        <xdr:cNvSpPr/>
      </xdr:nvSpPr>
      <xdr:spPr>
        <a:xfrm>
          <a:off x="6008915" y="831160"/>
          <a:ext cx="1786141" cy="402949"/>
        </a:xfrm>
        <a:prstGeom prst="round2SameRect">
          <a:avLst>
            <a:gd name="adj1" fmla="val 50000"/>
            <a:gd name="adj2" fmla="val 0"/>
          </a:avLst>
        </a:prstGeom>
        <a:solidFill>
          <a:schemeClr val="accent5"/>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8</xdr:col>
      <xdr:colOff>1080880</xdr:colOff>
      <xdr:row>2</xdr:row>
      <xdr:rowOff>85725</xdr:rowOff>
    </xdr:from>
    <xdr:to>
      <xdr:col>11</xdr:col>
      <xdr:colOff>440217</xdr:colOff>
      <xdr:row>5</xdr:row>
      <xdr:rowOff>0</xdr:rowOff>
    </xdr:to>
    <xdr:sp macro="" textlink="">
      <xdr:nvSpPr>
        <xdr:cNvPr id="5" name="Round Same Side Corner Rectangle 4">
          <a:hlinkClick xmlns:r="http://schemas.openxmlformats.org/officeDocument/2006/relationships" r:id="rId4" tooltip="Shops and Categories"/>
          <a:extLst>
            <a:ext uri="{FF2B5EF4-FFF2-40B4-BE49-F238E27FC236}">
              <a16:creationId xmlns:a16="http://schemas.microsoft.com/office/drawing/2014/main" id="{00000000-0008-0000-1000-000005000000}"/>
            </a:ext>
          </a:extLst>
        </xdr:cNvPr>
        <xdr:cNvSpPr/>
      </xdr:nvSpPr>
      <xdr:spPr>
        <a:xfrm>
          <a:off x="7814641" y="831160"/>
          <a:ext cx="1786141" cy="402949"/>
        </a:xfrm>
        <a:prstGeom prst="round2SameRect">
          <a:avLst>
            <a:gd name="adj1" fmla="val 50000"/>
            <a:gd name="adj2" fmla="val 0"/>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11</xdr:col>
      <xdr:colOff>429867</xdr:colOff>
      <xdr:row>2</xdr:row>
      <xdr:rowOff>88448</xdr:rowOff>
    </xdr:from>
    <xdr:to>
      <xdr:col>13</xdr:col>
      <xdr:colOff>350055</xdr:colOff>
      <xdr:row>5</xdr:row>
      <xdr:rowOff>2723</xdr:rowOff>
    </xdr:to>
    <xdr:sp macro="" textlink="">
      <xdr:nvSpPr>
        <xdr:cNvPr id="6" name="Round Same Side Corner Rectangle 5">
          <a:hlinkClick xmlns:r="http://schemas.openxmlformats.org/officeDocument/2006/relationships" r:id="rId5" tooltip="Databases"/>
          <a:extLst>
            <a:ext uri="{FF2B5EF4-FFF2-40B4-BE49-F238E27FC236}">
              <a16:creationId xmlns:a16="http://schemas.microsoft.com/office/drawing/2014/main" id="{00000000-0008-0000-1000-000006000000}"/>
            </a:ext>
          </a:extLst>
        </xdr:cNvPr>
        <xdr:cNvSpPr/>
      </xdr:nvSpPr>
      <xdr:spPr>
        <a:xfrm>
          <a:off x="9590432" y="833883"/>
          <a:ext cx="1709232" cy="40294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absolute">
    <xdr:from>
      <xdr:col>6</xdr:col>
      <xdr:colOff>1309010</xdr:colOff>
      <xdr:row>11</xdr:row>
      <xdr:rowOff>78921</xdr:rowOff>
    </xdr:from>
    <xdr:to>
      <xdr:col>7</xdr:col>
      <xdr:colOff>1020903</xdr:colOff>
      <xdr:row>15</xdr:row>
      <xdr:rowOff>36921</xdr:rowOff>
    </xdr:to>
    <xdr:sp macro="" textlink="">
      <xdr:nvSpPr>
        <xdr:cNvPr id="7" name="Rounded Rectangle 6">
          <a:hlinkClick xmlns:r="http://schemas.openxmlformats.org/officeDocument/2006/relationships" r:id="rId6" tooltip="Daily Database"/>
          <a:extLst>
            <a:ext uri="{FF2B5EF4-FFF2-40B4-BE49-F238E27FC236}">
              <a16:creationId xmlns:a16="http://schemas.microsoft.com/office/drawing/2014/main" id="{00000000-0008-0000-1000-000007000000}"/>
            </a:ext>
          </a:extLst>
        </xdr:cNvPr>
        <xdr:cNvSpPr/>
      </xdr:nvSpPr>
      <xdr:spPr>
        <a:xfrm>
          <a:off x="4601939"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Daily </a:t>
          </a:r>
        </a:p>
        <a:p>
          <a:pPr algn="ctr"/>
          <a:r>
            <a:rPr lang="es-CO" sz="1200" baseline="0"/>
            <a:t>Database</a:t>
          </a:r>
          <a:endParaRPr lang="en-AU" sz="1200"/>
        </a:p>
      </xdr:txBody>
    </xdr:sp>
    <xdr:clientData/>
  </xdr:twoCellAnchor>
  <xdr:twoCellAnchor editAs="absolute">
    <xdr:from>
      <xdr:col>8</xdr:col>
      <xdr:colOff>669471</xdr:colOff>
      <xdr:row>18</xdr:row>
      <xdr:rowOff>51707</xdr:rowOff>
    </xdr:from>
    <xdr:to>
      <xdr:col>10</xdr:col>
      <xdr:colOff>299721</xdr:colOff>
      <xdr:row>22</xdr:row>
      <xdr:rowOff>9707</xdr:rowOff>
    </xdr:to>
    <xdr:sp macro="" textlink="">
      <xdr:nvSpPr>
        <xdr:cNvPr id="8" name="Rounded Rectangle 7">
          <a:hlinkClick xmlns:r="http://schemas.openxmlformats.org/officeDocument/2006/relationships" r:id="rId7" tooltip="Expenses Database"/>
          <a:extLst>
            <a:ext uri="{FF2B5EF4-FFF2-40B4-BE49-F238E27FC236}">
              <a16:creationId xmlns:a16="http://schemas.microsoft.com/office/drawing/2014/main" id="{00000000-0008-0000-1000-000008000000}"/>
            </a:ext>
          </a:extLst>
        </xdr:cNvPr>
        <xdr:cNvSpPr/>
      </xdr:nvSpPr>
      <xdr:spPr>
        <a:xfrm>
          <a:off x="7445828" y="3548743"/>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Income </a:t>
          </a:r>
        </a:p>
        <a:p>
          <a:pPr algn="ctr"/>
          <a:r>
            <a:rPr lang="es-CO" sz="1200" baseline="0"/>
            <a:t>Database</a:t>
          </a:r>
          <a:endParaRPr lang="en-AU" sz="1200"/>
        </a:p>
      </xdr:txBody>
    </xdr:sp>
    <xdr:clientData/>
  </xdr:twoCellAnchor>
  <xdr:twoCellAnchor editAs="absolute">
    <xdr:from>
      <xdr:col>7</xdr:col>
      <xdr:colOff>288471</xdr:colOff>
      <xdr:row>18</xdr:row>
      <xdr:rowOff>38099</xdr:rowOff>
    </xdr:from>
    <xdr:to>
      <xdr:col>7</xdr:col>
      <xdr:colOff>1728471</xdr:colOff>
      <xdr:row>21</xdr:row>
      <xdr:rowOff>186599</xdr:rowOff>
    </xdr:to>
    <xdr:sp macro="" textlink="">
      <xdr:nvSpPr>
        <xdr:cNvPr id="9" name="Rounded Rectangle 8">
          <a:hlinkClick xmlns:r="http://schemas.openxmlformats.org/officeDocument/2006/relationships" r:id="rId8" tooltip="Monthly Database"/>
          <a:extLst>
            <a:ext uri="{FF2B5EF4-FFF2-40B4-BE49-F238E27FC236}">
              <a16:creationId xmlns:a16="http://schemas.microsoft.com/office/drawing/2014/main" id="{00000000-0008-0000-1000-000009000000}"/>
            </a:ext>
          </a:extLst>
        </xdr:cNvPr>
        <xdr:cNvSpPr/>
      </xdr:nvSpPr>
      <xdr:spPr>
        <a:xfrm>
          <a:off x="5309507" y="3535135"/>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Monthly</a:t>
          </a:r>
          <a:endParaRPr lang="es-CO" sz="1200" baseline="0"/>
        </a:p>
        <a:p>
          <a:pPr algn="ctr"/>
          <a:r>
            <a:rPr lang="es-CO" sz="1200" baseline="0"/>
            <a:t>Database</a:t>
          </a:r>
          <a:endParaRPr lang="en-AU" sz="1200"/>
        </a:p>
      </xdr:txBody>
    </xdr:sp>
    <xdr:clientData/>
  </xdr:twoCellAnchor>
  <xdr:twoCellAnchor editAs="absolute">
    <xdr:from>
      <xdr:col>7</xdr:col>
      <xdr:colOff>1499510</xdr:colOff>
      <xdr:row>11</xdr:row>
      <xdr:rowOff>78921</xdr:rowOff>
    </xdr:from>
    <xdr:to>
      <xdr:col>8</xdr:col>
      <xdr:colOff>1184189</xdr:colOff>
      <xdr:row>15</xdr:row>
      <xdr:rowOff>36921</xdr:rowOff>
    </xdr:to>
    <xdr:sp macro="" textlink="">
      <xdr:nvSpPr>
        <xdr:cNvPr id="10" name="Rounded Rectangle 9">
          <a:hlinkClick xmlns:r="http://schemas.openxmlformats.org/officeDocument/2006/relationships" r:id="rId9" tooltip="Expenses Database"/>
          <a:extLst>
            <a:ext uri="{FF2B5EF4-FFF2-40B4-BE49-F238E27FC236}">
              <a16:creationId xmlns:a16="http://schemas.microsoft.com/office/drawing/2014/main" id="{00000000-0008-0000-1000-00000A000000}"/>
            </a:ext>
          </a:extLst>
        </xdr:cNvPr>
        <xdr:cNvSpPr/>
      </xdr:nvSpPr>
      <xdr:spPr>
        <a:xfrm>
          <a:off x="6520546"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Expenses</a:t>
          </a:r>
        </a:p>
        <a:p>
          <a:pPr algn="ctr"/>
          <a:r>
            <a:rPr lang="es-CO" sz="1200" baseline="0"/>
            <a:t>Database</a:t>
          </a:r>
          <a:endParaRPr lang="en-AU" sz="1200"/>
        </a:p>
      </xdr:txBody>
    </xdr:sp>
    <xdr:clientData/>
  </xdr:twoCellAnchor>
  <xdr:twoCellAnchor editAs="absolute">
    <xdr:from>
      <xdr:col>9</xdr:col>
      <xdr:colOff>342904</xdr:colOff>
      <xdr:row>11</xdr:row>
      <xdr:rowOff>78921</xdr:rowOff>
    </xdr:from>
    <xdr:to>
      <xdr:col>11</xdr:col>
      <xdr:colOff>558261</xdr:colOff>
      <xdr:row>15</xdr:row>
      <xdr:rowOff>36921</xdr:rowOff>
    </xdr:to>
    <xdr:sp macro="" textlink="">
      <xdr:nvSpPr>
        <xdr:cNvPr id="11" name="Rounded Rectangle 10">
          <a:hlinkClick xmlns:r="http://schemas.openxmlformats.org/officeDocument/2006/relationships" r:id="rId10" tooltip="Weekly Database"/>
          <a:extLst>
            <a:ext uri="{FF2B5EF4-FFF2-40B4-BE49-F238E27FC236}">
              <a16:creationId xmlns:a16="http://schemas.microsoft.com/office/drawing/2014/main" id="{00000000-0008-0000-1000-00000B000000}"/>
            </a:ext>
          </a:extLst>
        </xdr:cNvPr>
        <xdr:cNvSpPr/>
      </xdr:nvSpPr>
      <xdr:spPr>
        <a:xfrm>
          <a:off x="8316690"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Weekly </a:t>
          </a:r>
        </a:p>
        <a:p>
          <a:pPr algn="ctr"/>
          <a:r>
            <a:rPr lang="es-CO" sz="1200"/>
            <a:t>Database</a:t>
          </a:r>
          <a:endParaRPr lang="en-AU" sz="1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95.927704398149" createdVersion="5" refreshedVersion="7" minRefreshableVersion="3" recordCount="1847" xr:uid="{00000000-000A-0000-FFFF-FFFF5E000000}">
  <cacheSource type="worksheet">
    <worksheetSource name="DailyReportTable"/>
  </cacheSource>
  <cacheFields count="10">
    <cacheField name="Date" numFmtId="167">
      <sharedItems containsSemiMixedTypes="0" containsNonDate="0" containsDate="1" containsString="0" minDate="2014-01-10T00:00:00" maxDate="2021-07-19T00:00:00" count="1849">
        <d v="2014-01-10T00:00:00"/>
        <d v="2014-01-11T00:00:00"/>
        <d v="2014-01-12T00:00:00"/>
        <d v="2014-01-13T00:00:00"/>
        <d v="2014-01-14T00:00:00"/>
        <d v="2014-01-15T00:00:00"/>
        <d v="2014-01-16T00:00:00"/>
        <d v="2014-01-17T00:00:00"/>
        <d v="2014-01-18T00:00:00"/>
        <d v="2014-01-19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8T00:00:00"/>
        <d v="2014-03-09T00:00:00"/>
        <d v="2014-03-11T00:00:00"/>
        <d v="2014-03-12T00:00:00"/>
        <d v="2014-03-13T00:00:00"/>
        <d v="2014-03-14T00:00:00"/>
        <d v="2014-03-15T00:00:00"/>
        <d v="2014-03-16T00:00:00"/>
        <d v="2014-03-17T00:00:00"/>
        <d v="2014-03-18T00:00:00"/>
        <d v="2014-03-19T00:00:00"/>
        <d v="2014-03-20T00:00:00"/>
        <d v="2014-03-22T00:00:00"/>
        <d v="2014-03-23T00:00:00"/>
        <d v="2014-03-24T00:00:00"/>
        <d v="2014-03-26T00:00:00"/>
        <d v="2014-03-27T00:00:00"/>
        <d v="2014-03-28T00:00:00"/>
        <d v="2014-03-29T00:00:00"/>
        <d v="2014-03-30T00:00:00"/>
        <d v="2014-03-31T00:00:00"/>
        <d v="2014-04-01T00:00:00"/>
        <d v="2014-04-02T00:00:00"/>
        <d v="2014-04-03T00:00:00"/>
        <d v="2014-04-04T00:00:00"/>
        <d v="2014-04-06T00:00:00"/>
        <d v="2014-04-08T00:00:00"/>
        <d v="2014-04-09T00:00:00"/>
        <d v="2014-04-10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8T00:00:00"/>
        <d v="2014-05-09T00:00:00"/>
        <d v="2014-05-10T00:00:00"/>
        <d v="2014-05-11T00:00:00"/>
        <d v="2014-05-12T00:00:00"/>
        <d v="2014-05-13T00:00:00"/>
        <d v="2014-05-14T00:00:00"/>
        <d v="2014-05-15T00:00:00"/>
        <d v="2014-05-16T00:00:00"/>
        <d v="2014-05-18T00:00:00"/>
        <d v="2014-05-19T00:00:00"/>
        <d v="2014-05-21T00:00:00"/>
        <d v="2014-05-22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20T00:00:00"/>
        <d v="2014-06-21T00:00:00"/>
        <d v="2014-06-22T00:00:00"/>
        <d v="2014-06-23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10T00:00:00"/>
        <d v="2014-07-11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7T00:00:00"/>
        <d v="2014-08-08T00:00:00"/>
        <d v="2014-08-09T00:00:00"/>
        <d v="2014-08-10T00:00:00"/>
        <d v="2014-08-12T00:00:00"/>
        <d v="2014-08-14T00:00:00"/>
        <d v="2014-08-15T00:00:00"/>
        <d v="2014-08-16T00:00:00"/>
        <d v="2014-08-17T00:00:00"/>
        <d v="2014-08-18T00:00:00"/>
        <d v="2014-08-19T00:00:00"/>
        <d v="2014-08-20T00:00:00"/>
        <d v="2014-08-21T00:00:00"/>
        <d v="2014-08-22T00:00:00"/>
        <d v="2014-08-23T00:00:00"/>
        <d v="2014-08-24T00:00:00"/>
        <d v="2014-08-25T00:00:00"/>
        <d v="2014-08-28T00:00:00"/>
        <d v="2014-08-29T00:00:00"/>
        <d v="2014-08-30T00:00:00"/>
        <d v="2014-08-31T00:00:00"/>
        <d v="2014-09-01T00:00:00"/>
        <d v="2014-09-04T00:00:00"/>
        <d v="2014-09-05T00:00:00"/>
        <d v="2014-09-06T00:00:00"/>
        <d v="2014-09-08T00:00:00"/>
        <d v="2014-09-09T00:00:00"/>
        <d v="2014-09-10T00:00:00"/>
        <d v="2014-09-12T00:00:00"/>
        <d v="2014-09-14T00:00:00"/>
        <d v="2014-09-15T00:00:00"/>
        <d v="2014-09-16T00:00:00"/>
        <d v="2014-09-18T00:00:00"/>
        <d v="2014-09-19T00:00:00"/>
        <d v="2014-09-20T00:00:00"/>
        <d v="2014-09-21T00:00:00"/>
        <d v="2014-09-22T00:00:00"/>
        <d v="2014-09-23T00:00:00"/>
        <d v="2014-09-24T00:00:00"/>
        <d v="2014-09-26T00:00:00"/>
        <d v="2014-09-27T00:00:00"/>
        <d v="2014-09-28T00:00:00"/>
        <d v="2014-09-29T00:00:00"/>
        <d v="2014-09-30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2T00:00:00"/>
        <d v="2014-10-23T00:00:00"/>
        <d v="2014-10-24T00:00:00"/>
        <d v="2014-10-25T00:00:00"/>
        <d v="2014-10-26T00:00:00"/>
        <d v="2014-10-27T00:00:00"/>
        <d v="2014-10-29T00:00:00"/>
        <d v="2014-10-30T00:00:00"/>
        <d v="2014-10-31T00:00:00"/>
        <d v="2014-11-01T00:00:00"/>
        <d v="2014-11-02T00:00:00"/>
        <d v="2014-11-03T00:00:00"/>
        <d v="2014-11-04T00:00:00"/>
        <d v="2014-11-06T00:00:00"/>
        <d v="2014-11-07T00:00:00"/>
        <d v="2014-11-08T00:00:00"/>
        <d v="2014-11-09T00:00:00"/>
        <d v="2014-11-10T00:00:00"/>
        <d v="2014-11-11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9T00:00:00"/>
        <d v="2014-11-30T00:00:00"/>
        <d v="2014-12-01T00:00:00"/>
        <d v="2014-12-02T00:00:00"/>
        <d v="2014-12-03T00:00:00"/>
        <d v="2014-12-04T00:00:00"/>
        <d v="2014-12-05T00:00:00"/>
        <d v="2014-12-06T00:00:00"/>
        <d v="2014-12-07T00:00:00"/>
        <d v="2014-12-08T00:00:00"/>
        <d v="2014-12-09T00:00:00"/>
        <d v="2014-12-10T00:00:00"/>
        <d v="2014-12-11T00:00:00"/>
        <d v="2014-12-13T00:00:00"/>
        <d v="2014-12-14T00:00:00"/>
        <d v="2014-12-15T00:00:00"/>
        <d v="2014-12-17T00:00:00"/>
        <d v="2014-12-18T00:00:00"/>
        <d v="2014-12-19T00:00:00"/>
        <d v="2014-12-20T00:00:00"/>
        <d v="2014-12-21T00:00:00"/>
        <d v="2014-12-22T00:00:00"/>
        <d v="2014-12-23T00:00:00"/>
        <d v="2014-12-24T00:00:00"/>
        <d v="2014-12-25T00:00:00"/>
        <d v="2014-12-26T00:00:00"/>
        <d v="2014-12-30T00:00:00"/>
        <d v="2015-01-01T00:00:00"/>
        <d v="2015-01-04T00:00:00"/>
        <d v="2015-01-05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8T00:00:00"/>
        <d v="2015-03-09T00:00:00"/>
        <d v="2015-03-10T00:00:00"/>
        <d v="2015-03-13T00:00:00"/>
        <d v="2015-03-15T00:00:00"/>
        <d v="2015-03-16T00:00:00"/>
        <d v="2015-03-18T00:00:00"/>
        <d v="2015-03-19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10T00:00:00"/>
        <d v="2015-04-11T00:00:00"/>
        <d v="2015-04-12T00:00:00"/>
        <d v="2015-04-14T00:00:00"/>
        <d v="2015-04-15T00:00:00"/>
        <d v="2015-04-16T00:00:00"/>
        <d v="2015-04-17T00:00:00"/>
        <d v="2015-04-18T00:00:00"/>
        <d v="2015-04-19T00:00:00"/>
        <d v="2015-04-20T00:00:00"/>
        <d v="2015-04-21T00:00:00"/>
        <d v="2015-04-23T00:00:00"/>
        <d v="2015-04-24T00:00:00"/>
        <d v="2015-04-25T00:00:00"/>
        <d v="2015-04-26T00:00:00"/>
        <d v="2015-04-27T00:00:00"/>
        <d v="2015-04-28T00:00:00"/>
        <d v="2015-05-01T00:00:00"/>
        <d v="2015-05-03T00:00:00"/>
        <d v="2015-05-04T00:00:00"/>
        <d v="2015-05-05T00:00:00"/>
        <d v="2015-05-06T00:00:00"/>
        <d v="2015-05-07T00:00:00"/>
        <d v="2015-05-09T00:00:00"/>
        <d v="2015-05-10T00:00:00"/>
        <d v="2015-05-11T00:00:00"/>
        <d v="2015-05-13T00:00:00"/>
        <d v="2015-05-14T00:00:00"/>
        <d v="2015-05-17T00:00:00"/>
        <d v="2015-05-18T00:00:00"/>
        <d v="2015-05-19T00:00:00"/>
        <d v="2015-05-20T00:00:00"/>
        <d v="2015-05-22T00:00:00"/>
        <d v="2015-05-23T00:00:00"/>
        <d v="2015-05-24T00:00:00"/>
        <d v="2015-05-25T00:00:00"/>
        <d v="2015-05-27T00:00:00"/>
        <d v="2015-05-28T00:00:00"/>
        <d v="2015-05-30T00:00:00"/>
        <d v="2015-05-31T00:00:00"/>
        <d v="2015-06-02T00:00:00"/>
        <d v="2015-06-05T00:00:00"/>
        <d v="2015-06-06T00:00:00"/>
        <d v="2015-06-07T00:00:00"/>
        <d v="2015-06-08T00:00:00"/>
        <d v="2015-06-09T00:00:00"/>
        <d v="2015-06-10T00:00:00"/>
        <d v="2015-06-11T00:00:00"/>
        <d v="2015-06-12T00:00:00"/>
        <d v="2015-06-13T00:00:00"/>
        <d v="2015-06-14T00:00:00"/>
        <d v="2015-06-16T00:00:00"/>
        <d v="2015-06-19T00:00:00"/>
        <d v="2015-06-20T00:00:00"/>
        <d v="2015-06-21T00:00:00"/>
        <d v="2015-06-22T00:00:00"/>
        <d v="2015-06-24T00:00:00"/>
        <d v="2015-06-25T00:00:00"/>
        <d v="2015-06-27T00:00:00"/>
        <d v="2015-06-28T00:00:00"/>
        <d v="2015-07-01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8T00:00:00"/>
        <d v="2015-07-19T00:00:00"/>
        <d v="2015-07-20T00:00:00"/>
        <d v="2015-07-22T00:00:00"/>
        <d v="2015-07-24T00:00:00"/>
        <d v="2015-07-25T00:00:00"/>
        <d v="2015-07-26T00:00:00"/>
        <d v="2015-07-27T00:00:00"/>
        <d v="2015-07-31T00:00:00"/>
        <d v="2015-08-01T00:00:00"/>
        <d v="2015-08-02T00:00:00"/>
        <d v="2015-08-05T00:00:00"/>
        <d v="2015-08-07T00:00:00"/>
        <d v="2015-08-09T00:00:00"/>
        <d v="2015-08-10T00:00:00"/>
        <d v="2015-08-11T00:00:00"/>
        <d v="2015-08-12T00:00:00"/>
        <d v="2015-08-13T00:00:00"/>
        <d v="2015-08-14T00:00:00"/>
        <d v="2015-08-15T00:00:00"/>
        <d v="2015-08-16T00:00:00"/>
        <d v="2015-08-17T00:00:00"/>
        <d v="2015-08-18T00:00:00"/>
        <d v="2015-08-20T00:00:00"/>
        <d v="2015-08-21T00:00:00"/>
        <d v="2015-08-22T00:00:00"/>
        <d v="2015-08-24T00:00:00"/>
        <d v="2015-08-26T00:00:00"/>
        <d v="2015-08-27T00:00:00"/>
        <d v="2015-08-28T00:00:00"/>
        <d v="2015-08-29T00:00:00"/>
        <d v="2015-08-30T00:00:00"/>
        <d v="2015-08-31T00:00:00"/>
        <d v="2015-09-01T00:00:00"/>
        <d v="2015-09-03T00:00:00"/>
        <d v="2015-09-04T00:00:00"/>
        <d v="2015-09-05T00:00:00"/>
        <d v="2015-09-07T00:00:00"/>
        <d v="2015-09-09T00:00:00"/>
        <d v="2015-09-12T00:00:00"/>
        <d v="2015-09-13T00:00:00"/>
        <d v="2015-09-14T00:00:00"/>
        <d v="2015-09-18T00:00:00"/>
        <d v="2015-09-20T00:00:00"/>
        <d v="2015-09-21T00:00:00"/>
        <d v="2015-09-22T00:00:00"/>
        <d v="2015-09-23T00:00:00"/>
        <d v="2015-09-24T00:00:00"/>
        <d v="2015-09-25T00:00:00"/>
        <d v="2015-09-26T00:00:00"/>
        <d v="2015-09-27T00:00:00"/>
        <d v="2015-09-28T00:00:00"/>
        <d v="2015-09-30T00:00:00"/>
        <d v="2015-10-01T00:00:00"/>
        <d v="2015-10-03T00:00:00"/>
        <d v="2015-10-04T00:00:00"/>
        <d v="2015-10-06T00:00:00"/>
        <d v="2015-10-07T00:00:00"/>
        <d v="2015-10-09T00:00:00"/>
        <d v="2015-10-11T00:00:00"/>
        <d v="2015-10-13T00:00:00"/>
        <d v="2015-10-14T00:00:00"/>
        <d v="2015-10-16T00:00:00"/>
        <d v="2015-10-17T00:00:00"/>
        <d v="2015-10-18T00:00:00"/>
        <d v="2015-10-20T00:00:00"/>
        <d v="2015-10-21T00:00:00"/>
        <d v="2015-10-23T00:00:00"/>
        <d v="2015-10-24T00:00:00"/>
        <d v="2015-10-26T00:00:00"/>
        <d v="2015-10-28T00:00:00"/>
        <d v="2015-10-30T00:00:00"/>
        <d v="2015-11-01T00:00:00"/>
        <d v="2015-11-03T00:00:00"/>
        <d v="2015-11-06T00:00:00"/>
        <d v="2015-11-08T00:00:00"/>
        <d v="2015-11-09T00:00:00"/>
        <d v="2015-11-10T00:00:00"/>
        <d v="2015-11-11T00:00:00"/>
        <d v="2015-11-13T00:00:00"/>
        <d v="2015-11-15T00:00:00"/>
        <d v="2015-11-18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10T00:00:00"/>
        <d v="2015-12-12T00:00:00"/>
        <d v="2015-12-13T00:00:00"/>
        <d v="2015-12-14T00:00:00"/>
        <d v="2015-12-15T00:00:00"/>
        <d v="2015-12-16T00:00:00"/>
        <d v="2016-01-18T00:00:00"/>
        <d v="2016-01-19T00:00:00"/>
        <d v="2016-01-20T00:00:00"/>
        <d v="2016-01-21T00:00:00"/>
        <d v="2016-01-22T00:00:00"/>
        <d v="2016-01-23T00:00:00"/>
        <d v="2016-01-24T00:00:00"/>
        <d v="2016-01-25T00:00:00"/>
        <d v="2016-01-27T00:00:00"/>
        <d v="2016-01-28T00:00:00"/>
        <d v="2016-01-31T00:00:00"/>
        <d v="2016-02-01T00:00:00"/>
        <d v="2016-02-02T00:00:00"/>
        <d v="2016-02-03T00:00:00"/>
        <d v="2016-02-05T00:00:00"/>
        <d v="2016-02-06T00:00:00"/>
        <d v="2016-02-07T00:00:00"/>
        <d v="2016-02-09T00:00:00"/>
        <d v="2016-02-11T00:00:00"/>
        <d v="2016-02-12T00:00:00"/>
        <d v="2016-02-14T00:00:00"/>
        <d v="2016-02-15T00:00:00"/>
        <d v="2016-02-18T00:00:00"/>
        <d v="2016-02-19T00:00:00"/>
        <d v="2016-02-20T00:00:00"/>
        <d v="2016-02-21T00:00:00"/>
        <d v="2016-02-22T00:00:00"/>
        <d v="2016-02-23T00:00:00"/>
        <d v="2016-02-24T00:00:00"/>
        <d v="2016-02-25T00:00:00"/>
        <d v="2016-02-27T00:00:00"/>
        <d v="2016-02-28T00:00:00"/>
        <d v="2016-02-29T00:00:00"/>
        <d v="2016-03-01T00:00:00"/>
        <d v="2016-03-02T00:00:00"/>
        <d v="2016-03-04T00:00:00"/>
        <d v="2016-03-05T00:00:00"/>
        <d v="2016-03-06T00:00:00"/>
        <d v="2016-03-07T00:00:00"/>
        <d v="2016-03-08T00:00:00"/>
        <d v="2016-03-10T00:00:00"/>
        <d v="2016-03-12T00:00:00"/>
        <d v="2016-03-13T00:00:00"/>
        <d v="2016-03-14T00:00:00"/>
        <d v="2016-03-16T00:00:00"/>
        <d v="2016-03-17T00:00:00"/>
        <d v="2016-03-18T00:00:00"/>
        <d v="2016-03-19T00:00:00"/>
        <d v="2016-03-20T00:00:00"/>
        <d v="2016-03-21T00:00:00"/>
        <d v="2016-03-22T00:00:00"/>
        <d v="2016-03-23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2T00:00:00"/>
        <d v="2016-04-23T00:00:00"/>
        <d v="2016-04-24T00:00:00"/>
        <d v="2016-04-25T00:00:00"/>
        <d v="2016-04-26T00:00:00"/>
        <d v="2016-04-28T00:00:00"/>
        <d v="2016-04-29T00:00:00"/>
        <d v="2016-04-30T00:00:00"/>
        <d v="2016-05-01T00:00:00"/>
        <d v="2016-05-02T00:00:00"/>
        <d v="2016-05-03T00:00:00"/>
        <d v="2016-05-04T00:00:00"/>
        <d v="2016-05-07T00:00:00"/>
        <d v="2016-05-08T00:00:00"/>
        <d v="2016-05-10T00:00:00"/>
        <d v="2016-05-13T00:00:00"/>
        <d v="2016-05-14T00:00:00"/>
        <d v="2016-05-15T00:00:00"/>
        <d v="2016-05-16T00:00:00"/>
        <d v="2016-05-17T00:00:00"/>
        <d v="2016-05-18T00:00:00"/>
        <d v="2016-05-19T00:00:00"/>
        <d v="2016-05-20T00:00:00"/>
        <d v="2016-05-21T00:00:00"/>
        <d v="2016-05-22T00:00:00"/>
        <d v="2016-05-23T00:00:00"/>
        <d v="2016-05-24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4T00:00:00"/>
        <d v="2016-06-15T00:00:00"/>
        <d v="2016-06-17T00:00:00"/>
        <d v="2016-06-18T00:00:00"/>
        <d v="2016-06-19T00:00:00"/>
        <d v="2016-06-20T00:00:00"/>
        <d v="2016-06-21T00:00:00"/>
        <d v="2016-06-23T00:00:00"/>
        <d v="2016-06-24T00:00:00"/>
        <d v="2016-06-25T00:00:00"/>
        <d v="2016-06-26T00:00:00"/>
        <d v="2016-06-28T00:00:00"/>
        <d v="2016-06-30T00:00:00"/>
        <d v="2016-07-01T00:00:00"/>
        <d v="2016-07-02T00:00:00"/>
        <d v="2016-07-03T00:00:00"/>
        <d v="2016-07-04T00:00:00"/>
        <d v="2016-07-07T00:00:00"/>
        <d v="2016-07-10T00:00:00"/>
        <d v="2016-07-13T00:00:00"/>
        <d v="2016-07-14T00:00:00"/>
        <d v="2016-07-15T00:00:00"/>
        <d v="2016-07-16T00:00:00"/>
        <d v="2016-07-17T00:00:00"/>
        <d v="2016-07-19T00:00:00"/>
        <d v="2016-07-20T00:00:00"/>
        <d v="2016-07-21T00:00:00"/>
        <d v="2016-08-03T00:00:00"/>
        <d v="2016-08-06T00:00:00"/>
        <d v="2016-08-07T00:00:00"/>
        <d v="2016-08-08T00:00:00"/>
        <d v="2016-08-09T00:00:00"/>
        <d v="2016-08-11T00:00:00"/>
        <d v="2016-08-12T00:00:00"/>
        <d v="2016-08-14T00:00:00"/>
        <d v="2016-08-15T00:00:00"/>
        <d v="2016-08-16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6T00:00:00"/>
        <d v="2016-09-07T00:00:00"/>
        <d v="2016-09-08T00:00:00"/>
        <d v="2016-09-09T00:00:00"/>
        <d v="2016-09-10T00:00:00"/>
        <d v="2016-09-12T00:00:00"/>
        <d v="2016-09-13T00:00:00"/>
        <d v="2016-09-15T00:00:00"/>
        <d v="2016-09-16T00:00:00"/>
        <d v="2016-09-17T00:00:00"/>
        <d v="2016-09-18T00:00:00"/>
        <d v="2016-09-20T00:00:00"/>
        <d v="2016-09-22T00:00:00"/>
        <d v="2016-09-23T00:00:00"/>
        <d v="2016-09-25T00:00:00"/>
        <d v="2016-09-26T00:00:00"/>
        <d v="2016-09-27T00:00:00"/>
        <d v="2016-09-28T00:00:00"/>
        <d v="2016-09-30T00:00:00"/>
        <d v="2016-10-01T00:00:00"/>
        <d v="2016-10-02T00:00:00"/>
        <d v="2016-10-03T00:00:00"/>
        <d v="2016-10-06T00:00:00"/>
        <d v="2016-10-07T00:00:00"/>
        <d v="2016-10-08T00:00:00"/>
        <d v="2016-10-09T00:00:00"/>
        <d v="2016-10-10T00:00:00"/>
        <d v="2016-10-11T00:00:00"/>
        <d v="2016-10-13T00:00:00"/>
        <d v="2016-10-15T00:00:00"/>
        <d v="2016-10-16T00:00:00"/>
        <d v="2016-10-17T00:00:00"/>
        <d v="2016-10-20T00:00:00"/>
        <d v="2016-10-21T00:00:00"/>
        <d v="2016-10-22T00:00:00"/>
        <d v="2016-10-23T00:00:00"/>
        <d v="2016-10-24T00:00:00"/>
        <d v="2016-10-26T00:00:00"/>
        <d v="2016-10-28T00:00:00"/>
        <d v="2016-10-29T00:00:00"/>
        <d v="2016-10-31T00:00:00"/>
        <d v="2016-11-01T00:00:00"/>
        <d v="2016-11-02T00:00:00"/>
        <d v="2016-11-05T00:00:00"/>
        <d v="2016-11-06T00:00:00"/>
        <d v="2016-11-07T00:00:00"/>
        <d v="2016-11-10T00:00:00"/>
        <d v="2016-11-11T00:00:00"/>
        <d v="2016-11-12T00:00:00"/>
        <d v="2016-11-13T00:00:00"/>
        <d v="2016-11-14T00:00:00"/>
        <d v="2016-11-15T00:00:00"/>
        <d v="2016-11-16T00:00:00"/>
        <d v="2016-11-18T00:00:00"/>
        <d v="2016-11-20T00:00:00"/>
        <d v="2016-11-21T00:00:00"/>
        <d v="2016-11-22T00:00:00"/>
        <d v="2016-11-24T00:00:00"/>
        <d v="2016-11-26T00:00:00"/>
        <d v="2016-11-27T00:00:00"/>
        <d v="2016-11-28T00:00:00"/>
        <d v="2016-12-01T00:00:00"/>
        <d v="2016-12-05T00:00:00"/>
        <d v="2016-12-09T00:00:00"/>
        <d v="2016-12-10T00:00:00"/>
        <d v="2016-12-12T00:00:00"/>
        <d v="2016-12-13T00:00:00"/>
        <d v="2016-12-14T00:00:00"/>
        <d v="2016-12-15T00:00:00"/>
        <d v="2016-12-16T00:00:00"/>
        <d v="2016-12-17T00:00:00"/>
        <d v="2016-12-18T00:00:00"/>
        <d v="2016-12-20T00:00:00"/>
        <d v="2016-12-21T00:00:00"/>
        <d v="2016-12-22T00:00:00"/>
        <d v="2016-12-30T00:00:00"/>
        <d v="2017-01-15T00:00:00"/>
        <d v="2017-01-16T00:00:00"/>
        <d v="2017-01-17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8T00:00:00"/>
        <d v="2017-02-09T00:00:00"/>
        <d v="2017-02-10T00:00:00"/>
        <d v="2017-02-11T00:00:00"/>
        <d v="2017-02-13T00:00:00"/>
        <d v="2017-02-14T00:00:00"/>
        <d v="2017-02-15T00:00:00"/>
        <d v="2017-02-16T00:00:00"/>
        <d v="2017-02-18T00:00:00"/>
        <d v="2017-02-19T00:00:00"/>
        <d v="2017-02-20T00:00:00"/>
        <d v="2017-02-21T00:00:00"/>
        <d v="2017-02-23T00:00:00"/>
        <d v="2017-02-24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4T00:00:00"/>
        <d v="2017-03-15T00:00:00"/>
        <d v="2017-03-16T00:00:00"/>
        <d v="2017-03-17T00:00:00"/>
        <d v="2017-03-18T00:00:00"/>
        <d v="2017-03-19T00:00:00"/>
        <d v="2017-03-20T00:00:00"/>
        <d v="2017-03-21T00:00:00"/>
        <d v="2017-03-22T00:00:00"/>
        <d v="2017-03-23T00:00:00"/>
        <d v="2017-03-24T00:00:00"/>
        <d v="2017-03-26T00:00:00"/>
        <d v="2017-03-28T00:00:00"/>
        <d v="2017-03-29T00:00:00"/>
        <d v="2017-03-30T00:00:00"/>
        <d v="2017-03-31T00:00:00"/>
        <d v="2017-04-01T00:00:00"/>
        <d v="2017-04-02T00:00:00"/>
        <d v="2017-04-04T00:00:00"/>
        <d v="2017-04-05T00:00:00"/>
        <d v="2017-04-07T00:00:00"/>
        <d v="2017-04-08T00:00:00"/>
        <d v="2017-04-09T00:00:00"/>
        <d v="2017-04-10T00:00:00"/>
        <d v="2017-04-12T00:00:00"/>
        <d v="2017-04-13T00:00:00"/>
        <d v="2017-04-14T00:00:00"/>
        <d v="2017-04-15T00:00:00"/>
        <d v="2017-04-16T00:00:00"/>
        <d v="2017-04-17T00:00:00"/>
        <d v="2017-04-18T00:00:00"/>
        <d v="2017-04-19T00:00:00"/>
        <d v="2017-04-20T00:00:00"/>
        <d v="2017-04-21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1T00:00:00"/>
        <d v="2017-07-22T00:00:00"/>
        <d v="2017-07-23T00:00:00"/>
        <d v="2017-07-24T00:00:00"/>
        <d v="2017-07-25T00:00:00"/>
        <d v="2017-07-27T00:00:00"/>
        <d v="2017-07-28T00:00:00"/>
        <d v="2017-07-29T00:00:00"/>
        <d v="2017-07-30T00:00:00"/>
        <d v="2017-07-31T00:00:00"/>
        <d v="2017-08-01T00:00:00"/>
        <d v="2017-08-02T00:00:00"/>
        <d v="2017-08-03T00:00:00"/>
        <d v="2017-08-04T00:00:00"/>
        <d v="2017-08-05T00:00:00"/>
        <d v="2017-08-06T00:00:00"/>
        <d v="2017-08-08T00:00:00"/>
        <d v="2017-08-09T00:00:00"/>
        <d v="2017-08-10T00:00:00"/>
        <d v="2017-08-11T00:00:00"/>
        <d v="2017-08-12T00:00:00"/>
        <d v="2017-08-13T00:00:00"/>
        <d v="2017-08-14T00:00:00"/>
        <d v="2017-08-15T00:00:00"/>
        <d v="2017-08-16T00:00:00"/>
        <d v="2017-08-17T00:00:00"/>
        <d v="2017-08-18T00:00:00"/>
        <d v="2017-08-19T00:00:00"/>
        <d v="2017-08-20T00:00:00"/>
        <d v="2017-08-22T00:00:00"/>
        <d v="2017-08-24T00:00:00"/>
        <d v="2017-08-25T00:00:00"/>
        <d v="2017-08-26T00:00:00"/>
        <d v="2017-08-27T00:00:00"/>
        <d v="2017-08-28T00:00:00"/>
        <d v="2017-08-30T00:00:00"/>
        <d v="2017-08-3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7T00:00:00"/>
        <d v="2017-09-18T00:00:00"/>
        <d v="2017-09-19T00:00:00"/>
        <d v="2017-09-22T00:00:00"/>
        <d v="2017-09-23T00:00:00"/>
        <d v="2017-09-24T00:00:00"/>
        <d v="2017-09-25T00:00:00"/>
        <d v="2017-09-26T00:00:00"/>
        <d v="2017-09-27T00:00:00"/>
        <d v="2017-09-28T00:00:00"/>
        <d v="2017-09-29T00:00:00"/>
        <d v="2017-09-30T00:00:00"/>
        <d v="2017-10-01T00:00:00"/>
        <d v="2017-10-03T00:00:00"/>
        <d v="2017-10-05T00:00:00"/>
        <d v="2017-10-06T00:00:00"/>
        <d v="2017-10-07T00:00:00"/>
        <d v="2017-10-08T00:00:00"/>
        <d v="2017-10-09T00:00:00"/>
        <d v="2017-10-10T00:00:00"/>
        <d v="2017-10-11T00:00:00"/>
        <d v="2017-10-12T00:00:00"/>
        <d v="2017-10-13T00:00:00"/>
        <d v="2017-10-14T00:00:00"/>
        <d v="2017-10-15T00:00:00"/>
        <d v="2017-10-16T00:00:00"/>
        <d v="2017-10-18T00:00:00"/>
        <d v="2017-10-20T00:00:00"/>
        <d v="2017-10-21T00:00:00"/>
        <d v="2017-10-22T00:00:00"/>
        <d v="2017-10-23T00:00:00"/>
        <d v="2017-10-27T00:00:00"/>
        <d v="2017-10-28T00:00:00"/>
        <d v="2017-10-29T00:00:00"/>
        <d v="2017-10-30T00:00:00"/>
        <d v="2017-10-31T00:00:00"/>
        <d v="2017-11-01T00:00:00"/>
        <d v="2017-11-02T00:00:00"/>
        <d v="2017-11-03T00:00:00"/>
        <d v="2017-11-05T00:00:00"/>
        <d v="2017-11-06T00:00:00"/>
        <d v="2017-11-07T00:00:00"/>
        <d v="2017-11-09T00:00:00"/>
        <d v="2017-11-10T00:00:00"/>
        <d v="2017-11-11T00:00:00"/>
        <d v="2017-11-12T00:00:00"/>
        <d v="2017-11-13T00:00:00"/>
        <d v="2017-11-14T00:00:00"/>
        <d v="2017-11-15T00:00:00"/>
        <d v="2017-11-16T00:00:00"/>
        <d v="2017-11-18T00:00:00"/>
        <d v="2017-11-19T00:00:00"/>
        <d v="2017-11-20T00:00:00"/>
        <d v="2017-11-21T00:00:00"/>
        <d v="2017-11-22T00:00:00"/>
        <d v="2017-11-23T00:00:00"/>
        <d v="2017-11-24T00:00:00"/>
        <d v="2017-11-25T00:00:00"/>
        <d v="2017-11-26T00:00:00"/>
        <d v="2017-11-28T00:00:00"/>
        <d v="2017-11-30T00:00:00"/>
        <d v="2017-12-01T00:00:00"/>
        <d v="2017-12-02T00:00:00"/>
        <d v="2017-12-03T00:00:00"/>
        <d v="2017-12-04T00:00:00"/>
        <d v="2017-12-05T00:00:00"/>
        <d v="2017-12-08T00:00:00"/>
        <d v="2017-12-10T00:00:00"/>
        <d v="2017-12-12T00:00:00"/>
        <d v="2017-12-13T00:00:00"/>
        <d v="2017-12-14T00:00:00"/>
        <d v="2017-12-15T00:00:00"/>
        <d v="2017-12-16T00:00:00"/>
        <d v="2017-12-17T00:00:00"/>
        <d v="2017-12-19T00:00:00"/>
        <d v="2017-12-20T00:00:00"/>
        <d v="2017-12-21T00:00:00"/>
        <d v="2017-12-22T00:00:00"/>
        <d v="2017-12-23T00:00:00"/>
        <d v="2017-12-24T00:00:00"/>
        <d v="2017-12-26T00:00:00"/>
        <d v="2017-12-27T00:00:00"/>
        <d v="2017-12-29T00:00:00"/>
        <d v="2017-12-30T00:00:00"/>
        <d v="2017-12-31T00:00:00"/>
        <d v="2018-01-01T00:00:00"/>
        <d v="2018-01-02T00:00:00"/>
        <d v="2018-01-03T00:00:00"/>
        <d v="2018-01-05T00:00:00"/>
        <d v="2018-01-07T00:00:00"/>
        <d v="2018-01-09T00:00:00"/>
        <d v="2018-01-11T00:00:00"/>
        <d v="2018-01-12T00:00:00"/>
        <d v="2018-01-14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4T00:00:00"/>
        <d v="2018-02-05T00:00:00"/>
        <d v="2018-02-06T00:00:00"/>
        <d v="2018-02-08T00:00:00"/>
        <d v="2018-02-09T00:00:00"/>
        <d v="2018-02-11T00:00:00"/>
        <d v="2018-02-12T00:00:00"/>
        <d v="2018-02-14T00:00:00"/>
        <d v="2018-02-15T00:00:00"/>
        <d v="2018-02-16T00:00:00"/>
        <d v="2018-02-17T00:00:00"/>
        <d v="2018-02-18T00:00:00"/>
        <d v="2018-02-19T00:00:00"/>
        <d v="2018-02-20T00:00:00"/>
        <d v="2018-02-22T00:00:00"/>
        <d v="2018-02-24T00:00:00"/>
        <d v="2018-02-25T00:00:00"/>
        <d v="2018-02-26T00:00:00"/>
        <d v="2018-02-28T00:00:00"/>
        <d v="2018-03-01T00:00:00"/>
        <d v="2018-03-02T00:00:00"/>
        <d v="2018-03-03T00:00:00"/>
        <d v="2018-03-05T00:00:00"/>
        <d v="2018-03-06T00:00:00"/>
        <d v="2018-03-07T00:00:00"/>
        <d v="2018-03-08T00:00:00"/>
        <d v="2018-03-09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30T00:00:00"/>
        <d v="2018-03-31T00:00:00"/>
        <d v="2018-04-01T00:00:00"/>
        <d v="2018-04-02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5T00:00:00"/>
        <d v="2018-04-26T00:00:00"/>
        <d v="2018-04-28T00:00:00"/>
        <d v="2018-04-29T00:00:00"/>
        <d v="2018-04-30T00:00:00"/>
        <d v="2018-05-01T00:00:00"/>
        <d v="2018-05-03T00:00:00"/>
        <d v="2018-05-04T00:00:00"/>
        <d v="2018-05-05T00:00:00"/>
        <d v="2018-05-06T00:00:00"/>
        <d v="2018-05-08T00:00:00"/>
        <d v="2018-05-09T00:00:00"/>
        <d v="2018-05-10T00:00:00"/>
        <d v="2018-05-11T00:00:00"/>
        <d v="2018-05-12T00:00:00"/>
        <d v="2018-05-13T00:00:00"/>
        <d v="2018-05-14T00:00:00"/>
        <d v="2018-05-15T00:00:00"/>
        <d v="2018-05-16T00:00:00"/>
        <d v="2018-05-17T00:00:00"/>
        <d v="2018-05-19T00:00:00"/>
        <d v="2018-05-20T00:00:00"/>
        <d v="2018-05-21T00:00:00"/>
        <d v="2018-05-22T00:00:00"/>
        <d v="2018-05-23T00:00:00"/>
        <d v="2018-05-24T00:00:00"/>
        <d v="2018-05-25T00:00:00"/>
        <d v="2018-05-26T00:00:00"/>
        <d v="2018-05-27T00:00:00"/>
        <d v="2018-05-28T00:00:00"/>
        <d v="2018-05-29T00:00:00"/>
        <d v="2018-05-30T00:00:00"/>
        <d v="2018-06-01T00:00:00"/>
        <d v="2018-06-02T00:00:00"/>
        <d v="2018-06-03T00:00:00"/>
        <d v="2018-06-04T00:00:00"/>
        <d v="2018-06-05T00:00:00"/>
        <d v="2018-06-06T00:00:00"/>
        <d v="2018-06-07T00:00:00"/>
        <d v="2018-06-08T00:00:00"/>
        <d v="2018-06-09T00:00:00"/>
        <d v="2018-06-24T00:00:00"/>
        <d v="2018-06-25T00:00:00"/>
        <d v="2018-06-26T00:00:00"/>
        <d v="2018-06-27T00:00:00"/>
        <d v="2018-06-28T00:00:00"/>
        <d v="2018-06-30T00:00:00"/>
        <d v="2018-07-01T00:00:00"/>
        <d v="2018-07-02T00:00:00"/>
        <d v="2018-07-04T00:00:00"/>
        <d v="2018-07-05T00:00:00"/>
        <d v="2018-07-06T00:00:00"/>
        <d v="2018-07-07T00:00:00"/>
        <d v="2018-07-09T00:00:00"/>
        <d v="2018-07-10T00:00:00"/>
        <d v="2018-07-11T00:00:00"/>
        <d v="2018-07-12T00:00:00"/>
        <d v="2018-07-13T00:00:00"/>
        <d v="2018-07-14T00:00:00"/>
        <d v="2018-07-15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8-01T00:00:00"/>
        <d v="2018-08-02T00:00:00"/>
        <d v="2018-08-03T00:00:00"/>
        <d v="2018-08-04T00:00:00"/>
        <d v="2018-08-05T00:00:00"/>
        <d v="2018-08-06T00:00:00"/>
        <d v="2018-08-07T00:00:00"/>
        <d v="2018-08-08T00:00:00"/>
        <d v="2018-08-09T00:00:00"/>
        <d v="2018-08-10T00:00:00"/>
        <d v="2018-08-11T00:00:00"/>
        <d v="2018-08-12T00:00:00"/>
        <d v="2018-08-13T00:00:00"/>
        <d v="2018-08-15T00:00:00"/>
        <d v="2018-08-16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2T00:00:00"/>
        <d v="2018-09-13T00:00:00"/>
        <d v="2018-09-14T00:00:00"/>
        <d v="2018-09-15T00:00:00"/>
        <d v="2018-09-16T00:00:00"/>
        <d v="2018-09-17T00:00:00"/>
        <d v="2018-09-18T00:00:00"/>
        <d v="2018-09-19T00:00:00"/>
        <d v="2018-09-20T00:00:00"/>
        <d v="2018-09-21T00:00:00"/>
        <d v="2018-09-23T00:00:00"/>
        <d v="2018-09-24T00:00:00"/>
        <d v="2018-09-25T00:00:00"/>
        <d v="2018-09-26T00:00:00"/>
        <d v="2018-09-27T00:00:00"/>
        <d v="2018-09-28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20T00:00:00"/>
        <d v="2018-10-21T00:00:00"/>
        <d v="2018-10-22T00:00:00"/>
        <d v="2018-10-23T00:00:00"/>
        <d v="2018-10-24T00:00:00"/>
        <d v="2018-10-25T00:00:00"/>
        <d v="2018-10-26T00:00:00"/>
        <d v="2018-10-28T00:00:00"/>
        <d v="2018-10-29T00:00:00"/>
        <d v="2018-10-30T00:00:00"/>
        <d v="2018-10-31T00:00:00"/>
        <d v="2018-11-01T00:00:00"/>
        <d v="2018-11-02T00:00:00"/>
        <d v="2018-11-04T00:00:00"/>
        <d v="2018-11-06T00:00:00"/>
        <d v="2018-11-07T00:00:00"/>
        <d v="2018-11-08T00:00:00"/>
        <d v="2018-11-09T00:00:00"/>
        <d v="2018-11-10T00:00:00"/>
        <d v="2018-11-11T00:00:00"/>
        <d v="2018-11-12T00:00:00"/>
        <d v="2018-11-13T00:00:00"/>
        <d v="2018-11-15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9T00:00:00"/>
        <d v="2018-12-10T00:00:00"/>
        <d v="2019-01-17T00:00:00"/>
        <d v="2019-01-18T00:00:00"/>
        <d v="2019-01-20T00:00:00"/>
        <d v="2019-01-21T00:00:00"/>
        <d v="2019-01-22T00:00:00"/>
        <d v="2019-01-24T00:00:00"/>
        <d v="2019-01-27T00:00:00"/>
        <d v="2019-01-28T00:00:00"/>
        <d v="2019-01-29T00:00:00"/>
        <d v="2019-01-31T00:00:00"/>
        <d v="2019-02-02T00:00:00"/>
        <d v="2019-02-03T00:00:00"/>
        <d v="2019-02-05T00:00:00"/>
        <d v="2019-02-09T00:00:00"/>
        <d v="2019-02-10T00:00:00"/>
        <d v="2019-02-11T00:00:00"/>
        <d v="2019-02-12T00:00:00"/>
        <d v="2019-02-13T00:00:00"/>
        <d v="2019-02-15T00:00:00"/>
        <d v="2019-02-17T00:00:00"/>
        <d v="2019-02-18T00:00:00"/>
        <d v="2019-02-19T00:00:00"/>
        <d v="2019-02-20T00:00:00"/>
        <d v="2019-02-21T00:00:00"/>
        <d v="2019-02-23T00:00:00"/>
        <d v="2019-02-24T00:00:00"/>
        <d v="2019-02-26T00:00:00"/>
        <d v="2019-02-27T00:00:00"/>
        <d v="2019-02-28T00:00:00"/>
        <d v="2019-03-03T00:00:00"/>
        <d v="2019-03-05T00:00:00"/>
        <d v="2019-03-06T00:00:00"/>
        <d v="2019-03-07T00:00:00"/>
        <d v="2019-03-08T00:00:00"/>
        <d v="2019-03-11T00:00:00"/>
        <d v="2019-03-10T00:00:00"/>
        <d v="2019-03-12T00:00:00"/>
        <d v="2019-03-14T00:00:00"/>
        <d v="2019-03-15T00:00:00"/>
        <d v="2019-03-17T00:00:00"/>
        <d v="2019-03-18T00:00:00"/>
        <d v="2019-03-19T00:00:00"/>
        <d v="2019-03-20T00:00:00"/>
        <d v="2019-03-21T00:00:00"/>
        <d v="2019-03-23T00:00:00"/>
        <d v="2019-03-24T00:00:00"/>
        <d v="2019-03-26T00:00:00"/>
        <d v="2019-03-27T00:00:00"/>
        <d v="2019-03-28T00:00:00"/>
        <d v="2019-03-30T00:00:00"/>
        <d v="2019-03-31T00:00:00"/>
        <d v="2019-04-01T00:00:00"/>
        <d v="2019-04-02T00:00:00"/>
        <d v="2019-04-03T00:00:00"/>
        <d v="2019-04-04T00:00:00"/>
        <d v="2019-04-05T00:00:00"/>
        <d v="2019-04-06T00:00:00"/>
        <d v="2019-04-09T00:00:00"/>
        <d v="2019-04-11T00:00:00"/>
        <d v="2019-04-13T00:00:00"/>
        <d v="2019-04-14T00:00:00"/>
        <d v="2019-04-15T00:00:00"/>
        <d v="2019-04-17T00:00:00"/>
        <d v="2019-04-19T00:00:00"/>
        <d v="2019-04-21T00:00:00"/>
        <d v="2019-04-22T00:00:00"/>
        <d v="2019-04-25T00:00:00"/>
        <d v="2019-04-28T00:00:00"/>
        <d v="2019-04-30T00:00:00"/>
        <d v="2019-05-01T00:00:00"/>
        <d v="2019-05-03T00:00:00"/>
        <d v="2019-05-04T00:00:00"/>
        <d v="2019-05-07T00:00:00"/>
        <d v="2019-05-08T00:00:00"/>
        <d v="2019-05-11T00:00:00"/>
        <d v="2019-05-12T00:00:00"/>
        <d v="2019-05-13T00:00:00"/>
        <d v="2019-05-15T00:00:00"/>
        <d v="2019-05-17T00:00:00"/>
        <d v="2019-05-18T00:00:00"/>
        <d v="2019-05-27T00:00:00"/>
        <d v="2019-05-29T00:00:00"/>
        <d v="2019-05-31T00:00:00"/>
        <d v="2019-06-01T00:00:00"/>
        <d v="2019-06-02T00:00:00"/>
        <d v="2019-06-03T00:00:00"/>
        <d v="2019-06-04T00:00:00"/>
        <d v="2019-06-05T00:00:00"/>
        <d v="2019-06-06T00:00:00"/>
        <d v="2019-06-07T00:00:00"/>
        <d v="2019-06-09T00:00:00"/>
        <d v="2019-06-10T00:00:00"/>
        <d v="2019-06-12T00:00:00"/>
        <d v="2019-06-14T00:00:00"/>
        <d v="2019-06-15T00:00:00"/>
        <d v="2019-06-17T00:00:00"/>
        <d v="2019-06-16T00:00:00"/>
        <d v="2019-06-18T00:00:00"/>
        <d v="2019-06-20T00:00:00"/>
        <d v="2019-06-23T00:00:00"/>
        <d v="2019-06-24T00:00:00"/>
        <d v="2019-06-25T00:00:00"/>
        <d v="2019-06-30T00:00:00"/>
        <d v="2019-07-01T00:00:00"/>
        <d v="2019-07-02T00:00:00"/>
        <d v="2019-07-08T00:00:00"/>
        <d v="2019-07-06T00:00:00"/>
        <d v="2019-07-03T00:00:00"/>
        <d v="2019-07-09T00:00:00"/>
        <d v="2019-07-14T00:00:00"/>
        <d v="2019-07-15T00:00:00"/>
        <d v="2019-07-16T00:00:00"/>
        <d v="2019-07-18T00:00:00"/>
        <d v="2019-07-21T00:00:00"/>
        <d v="2019-07-22T00:00:00"/>
        <d v="2019-07-24T00:00:00"/>
        <d v="2019-07-26T00:00:00"/>
        <d v="2019-07-28T00:00:00"/>
        <d v="2019-07-27T00:00:00"/>
        <d v="2019-07-30T00:00:00"/>
        <d v="2019-08-01T00:00:00"/>
        <d v="2019-08-03T00:00:00"/>
        <d v="2019-08-04T00:00:00"/>
        <d v="2019-08-05T00:00:00"/>
        <d v="2019-08-06T00:00:00"/>
        <d v="2019-08-08T00:00:00"/>
        <d v="2019-08-11T00:00:00"/>
        <d v="2019-08-12T00:00:00"/>
        <d v="2019-08-13T00:00:00"/>
        <d v="2019-08-14T00:00:00"/>
        <d v="2019-08-18T00:00:00"/>
        <d v="2019-08-20T00:00:00"/>
        <d v="2019-08-23T00:00:00"/>
        <d v="2019-08-24T00:00:00"/>
        <d v="2019-08-25T00:00:00"/>
        <d v="2019-08-26T00:00:00"/>
        <d v="2019-08-27T00:00:00"/>
        <d v="2019-08-30T00:00:00"/>
        <d v="2019-09-01T00:00:00"/>
        <d v="2019-09-03T00:00:00"/>
        <d v="2019-09-04T00:00:00"/>
        <d v="2019-09-06T00:00:00"/>
        <d v="2019-09-07T00:00:00"/>
        <d v="2019-09-09T00:00:00"/>
        <d v="2019-09-14T00:00:00"/>
        <d v="2019-09-15T00:00:00"/>
        <d v="2019-09-18T00:00:00"/>
        <d v="2019-09-19T00:00:00"/>
        <d v="2019-09-20T00:00:00"/>
        <d v="2019-09-23T00:00:00"/>
        <d v="2019-09-24T00:00:00"/>
        <d v="2019-09-28T00:00:00"/>
        <d v="2019-09-30T00:00:00"/>
        <d v="2019-10-02T00:00:00"/>
        <d v="2019-10-04T00:00:00"/>
        <d v="2019-10-05T00:00:00"/>
        <d v="2019-10-06T00:00:00"/>
        <d v="2019-10-09T00:00:00"/>
        <d v="2019-10-10T00:00:00"/>
        <d v="2019-10-13T00:00:00"/>
        <d v="2019-10-14T00:00:00"/>
        <d v="2019-10-15T00:00:00"/>
        <d v="2019-10-16T00:00:00"/>
        <d v="2019-10-17T00:00:00"/>
        <d v="2019-10-18T00:00:00"/>
        <d v="2019-10-20T00:00:00"/>
        <d v="2019-10-25T00:00:00"/>
        <d v="2019-10-26T00:00:00"/>
        <d v="2019-10-27T00:00:00"/>
        <d v="2019-10-29T00:00:00"/>
        <d v="2019-10-31T00:00:00"/>
        <d v="2019-11-01T00:00:00"/>
        <d v="2019-11-06T00:00:00"/>
        <d v="2019-11-09T00:00:00"/>
        <d v="2019-11-10T00:00:00"/>
        <d v="2019-11-11T00:00:00"/>
        <d v="2019-11-15T00:00:00"/>
        <d v="2019-11-16T00:00:00"/>
        <d v="2019-11-17T00:00:00"/>
        <d v="2019-11-18T00:00:00"/>
        <d v="2019-11-24T00:00:00"/>
        <d v="2019-11-30T00:00:00"/>
        <d v="2019-12-01T00:00:00"/>
        <d v="2019-12-02T00:00:00"/>
        <d v="2019-12-03T00:00:00"/>
        <d v="2019-12-04T00:00:00"/>
        <d v="2019-12-05T00:00:00"/>
        <d v="2019-12-06T00:00:00"/>
        <d v="2019-12-07T00:00:00"/>
        <d v="2019-12-09T00:00:00"/>
        <d v="2019-12-10T00:00:00"/>
        <d v="2019-12-12T00:00:00"/>
        <d v="2019-12-13T00:00:00"/>
        <d v="2019-12-14T00:00:00"/>
        <d v="2019-12-16T00:00:00"/>
        <d v="2019-12-18T00:00:00"/>
        <d v="2019-12-22T00:00:00"/>
        <d v="2020-01-28T00:00:00"/>
        <d v="2020-01-29T00:00:00"/>
        <d v="2020-01-30T00:00:00"/>
        <d v="2020-01-31T00:00:00"/>
        <d v="2020-02-01T00:00:00"/>
        <d v="2020-02-02T00:00:00"/>
        <d v="2020-02-03T00:00:00"/>
        <d v="2020-02-04T00:00:00"/>
        <d v="2020-02-06T00:00:00"/>
        <d v="2020-02-07T00:00:00"/>
        <d v="2020-02-08T00:00:00"/>
        <d v="2020-02-09T00:00:00"/>
        <d v="2020-02-11T00:00:00"/>
        <d v="2020-02-13T00:00:00"/>
        <d v="2020-02-16T00:00:00"/>
        <d v="2020-02-17T00:00:00"/>
        <d v="2020-02-18T00:00:00"/>
        <d v="2020-02-19T00:00:00"/>
        <d v="2020-02-20T00:00:00"/>
        <d v="2020-02-21T00:00:00"/>
        <d v="2020-02-22T00:00:00"/>
        <d v="2020-02-23T00:00:00"/>
        <d v="2020-02-24T00:00:00"/>
        <d v="2020-02-25T00:00:00"/>
        <d v="2020-02-26T00:00:00"/>
        <d v="2020-02-27T00:00:00"/>
        <d v="2020-03-05T00:00:00"/>
        <d v="2020-03-09T00:00:00"/>
        <d v="2020-03-12T00:00:00"/>
        <d v="2020-03-13T00:00:00"/>
        <d v="2020-03-14T00:00:00"/>
        <d v="2020-03-15T00:00:00"/>
        <d v="2020-03-16T00:00:00"/>
        <d v="2020-03-17T00:00:00"/>
        <d v="2020-03-18T00:00:00"/>
        <d v="2020-03-19T00:00:00"/>
        <d v="2020-03-22T00:00:00"/>
        <d v="2020-03-23T00:00:00"/>
        <d v="2020-03-26T00:00:00"/>
        <d v="2020-03-30T00:00:00"/>
        <d v="2020-03-31T00:00:00"/>
        <d v="2020-04-02T00:00:00"/>
        <d v="2020-04-05T00:00:00"/>
        <d v="2020-04-06T00:00:00"/>
        <d v="2020-04-07T00:00:00"/>
        <d v="2020-04-08T00:00:00"/>
        <d v="2020-04-10T00:00:00"/>
        <d v="2020-04-12T00:00:00"/>
        <d v="2020-04-14T00:00:00"/>
        <d v="2020-04-17T00:00:00"/>
        <d v="2020-04-19T00:00:00"/>
        <d v="2020-04-20T00:00:00"/>
        <d v="2020-04-21T00:00:00"/>
        <d v="2020-04-22T00:00:00"/>
        <d v="2020-04-23T00:00:00"/>
        <d v="2020-04-25T00:00:00"/>
        <d v="2020-04-26T00:00:00"/>
        <d v="2020-04-27T00:00:00"/>
        <d v="2020-05-01T00:00:00"/>
        <d v="2020-05-03T00:00:00"/>
        <d v="2020-05-05T00:00:00"/>
        <d v="2020-05-06T00:00:00"/>
        <d v="2020-05-07T00:00:00"/>
        <d v="2020-05-10T00:00:00"/>
        <d v="2020-05-14T00:00:00"/>
        <d v="2020-05-17T00:00:00"/>
        <d v="2020-05-18T00:00:00"/>
        <d v="2020-05-24T00:00:00"/>
        <d v="2020-05-31T00:00:00"/>
        <d v="2020-06-01T00:00:00"/>
        <d v="2020-06-03T00:00:00"/>
        <d v="2020-06-05T00:00:00"/>
        <d v="2020-06-06T00:00:00"/>
        <d v="2020-06-08T00:00:00"/>
        <d v="2020-06-09T00:00:00"/>
        <d v="2020-06-10T00:00:00"/>
        <d v="2020-06-12T00:00:00"/>
        <d v="2020-06-13T00:00:00"/>
        <d v="2020-06-15T00:00:00"/>
        <d v="2020-06-16T00:00:00"/>
        <d v="2020-06-17T00:00:00"/>
        <d v="2020-06-19T00:00:00"/>
        <d v="2020-06-21T00:00:00"/>
        <d v="2020-06-25T00:00:00"/>
        <d v="2020-06-27T00:00:00"/>
        <d v="2020-06-28T00:00:00"/>
        <d v="2020-06-29T00:00:00"/>
        <d v="2020-07-02T00:00:00"/>
        <d v="2020-07-05T00:00:00"/>
        <d v="2020-07-12T00:00:00"/>
        <d v="2020-07-14T00:00:00"/>
        <d v="2020-07-19T00:00:00"/>
        <d v="2020-07-16T00:00:00"/>
        <d v="2020-07-22T00:00:00"/>
        <d v="2020-07-23T00:00:00"/>
        <d v="2020-07-26T00:00:00"/>
        <d v="2020-08-02T00:00:00"/>
        <d v="2020-08-09T00:00:00"/>
        <d v="2020-08-10T00:00:00"/>
        <d v="2020-08-11T00:00:00"/>
        <d v="2020-08-12T00:00:00"/>
        <d v="2020-08-15T00:00:00"/>
        <d v="2020-08-16T00:00:00"/>
        <d v="2020-08-17T00:00:00"/>
        <d v="2020-08-21T00:00:00"/>
        <d v="2020-08-23T00:00:00"/>
        <d v="2020-08-26T00:00:00"/>
        <d v="2020-08-30T00:00:00"/>
        <d v="2020-08-31T00:00:00"/>
        <d v="2020-09-03T00:00:00"/>
        <d v="2020-09-04T00:00:00"/>
        <d v="2020-09-05T00:00:00"/>
        <d v="2020-09-06T00:00:00"/>
        <d v="2020-09-08T00:00:00"/>
        <d v="2020-09-12T00:00:00"/>
        <d v="2020-09-13T00:00:00"/>
        <d v="2020-09-14T00:00:00"/>
        <d v="2020-09-20T00:00:00"/>
        <d v="2020-09-27T00:00:00"/>
        <d v="2020-09-28T00:00:00"/>
        <d v="2020-09-30T00:00:00"/>
        <d v="2020-10-01T00:00:00"/>
        <d v="2020-10-02T00:00:00"/>
        <d v="2020-10-04T00:00:00"/>
        <d v="2020-10-05T00:00:00"/>
        <d v="2020-10-11T00:00:00"/>
        <d v="2020-10-13T00:00:00"/>
        <d v="2020-10-14T00:00:00"/>
        <d v="2020-10-15T00:00:00"/>
        <d v="2020-10-18T00:00:00"/>
        <d v="2020-10-22T00:00:00"/>
        <d v="2020-10-24T00:00:00"/>
        <d v="2020-10-27T00:00:00"/>
        <d v="2020-10-29T00:00:00"/>
        <d v="2020-10-30T00:00:00"/>
        <d v="2020-10-31T00:00:00"/>
        <d v="2020-11-01T00:00:00"/>
        <d v="2020-11-04T00:00:00"/>
        <d v="2020-11-08T00:00:00"/>
        <d v="2020-11-09T00:00:00"/>
        <d v="2020-11-11T00:00:00"/>
        <d v="2020-11-15T00:00:00"/>
        <d v="2020-11-16T00:00:00"/>
        <d v="2020-11-17T00:00:00"/>
        <d v="2020-11-22T00:00:00"/>
        <d v="2020-11-29T00:00:00"/>
        <d v="2020-11-30T00:00:00"/>
        <d v="2020-12-01T00:00:00"/>
        <d v="2020-12-02T00:00:00"/>
        <d v="2020-12-03T00:00:00"/>
        <d v="2020-12-05T00:00:00"/>
        <d v="2020-12-06T00:00:00"/>
        <d v="2020-12-10T00:00:00"/>
        <d v="2020-12-13T00:00:00"/>
        <d v="2020-12-14T00:00:00"/>
        <d v="2020-12-15T00:00:00"/>
        <d v="2020-12-19T00:00:00"/>
        <d v="2020-12-20T00:00:00"/>
        <d v="2020-12-21T00:00:00"/>
        <d v="2020-12-22T00:00:00"/>
        <d v="2020-12-23T00:00:00"/>
        <d v="2020-12-24T00:00:00"/>
        <d v="2020-12-25T00:00:00"/>
        <d v="2020-12-26T00:00:00"/>
        <d v="2020-12-27T00:00:00"/>
        <d v="2020-12-29T00:00:00"/>
        <d v="2020-12-30T00:00:00"/>
        <d v="2020-12-31T00:00:00"/>
        <d v="2021-01-01T00:00:00"/>
        <d v="2021-01-03T00:00:00"/>
        <d v="2021-01-04T00:00:00"/>
        <d v="2021-01-05T00:00:00"/>
        <d v="2021-01-12T00:00:00"/>
        <d v="2021-01-17T00:00:00"/>
        <d v="2021-01-18T00:00:00"/>
        <d v="2021-01-20T00:00:00"/>
        <d v="2021-01-24T00:00:00"/>
        <d v="2021-01-25T00:00:00"/>
        <d v="2021-01-26T00:00:00"/>
        <d v="2021-01-30T00:00:00"/>
        <d v="2021-01-31T00:00:00"/>
        <d v="2021-02-02T00:00:00"/>
        <d v="2021-02-03T00:00:00"/>
        <d v="2021-02-04T00:00:00"/>
        <d v="2021-02-05T00:00:00"/>
        <d v="2021-02-07T00:00:00"/>
        <d v="2021-02-11T00:00:00"/>
        <d v="2021-02-13T00:00:00"/>
        <d v="2021-02-14T00:00:00"/>
        <d v="2021-02-15T00:00:00"/>
        <d v="2021-02-17T00:00:00"/>
        <d v="2021-02-18T00:00:00"/>
        <d v="2021-02-21T00:00:00"/>
        <d v="2021-02-24T00:00:00"/>
        <d v="2021-02-28T00:00:00"/>
        <d v="2021-03-07T00:00:00"/>
        <d v="2021-03-09T00:00:00"/>
        <d v="2021-03-10T00:00:00"/>
        <d v="2021-03-14T00:00:00"/>
        <d v="2021-03-15T00:00:00"/>
        <d v="2021-03-16T00:00:00"/>
        <d v="2021-03-30T00:00:00"/>
        <d v="2021-04-01T00:00:00"/>
        <d v="2021-04-13T00:00:00"/>
        <d v="2021-04-14T00:00:00"/>
        <d v="2021-04-16T00:00:00"/>
        <d v="2021-04-18T00:00:00"/>
        <d v="2021-04-19T00:00:00"/>
        <d v="2021-04-23T00:00:00"/>
        <d v="2021-04-24T00:00:00"/>
        <d v="2021-04-25T00:00:00"/>
        <d v="2021-04-27T00:00:00"/>
        <d v="2021-04-30T00:00:00"/>
        <d v="2021-05-02T00:00:00"/>
        <d v="2021-05-09T00:00:00"/>
        <d v="2021-05-16T00:00:00"/>
        <d v="2021-05-23T00:00:00"/>
        <d v="2021-05-30T00:00:00"/>
        <d v="2021-05-31T00:00:00"/>
        <d v="2021-06-06T00:00:00"/>
        <d v="2021-06-07T00:00:00"/>
        <d v="2021-06-11T00:00:00"/>
        <d v="2021-06-13T00:00:00"/>
        <d v="2021-06-14T00:00:00"/>
        <d v="2021-06-20T00:00:00"/>
        <d v="2021-06-27T00:00:00"/>
        <d v="2021-06-28T00:00:00"/>
        <d v="2021-06-30T00:00:00"/>
        <d v="2021-07-04T00:00:00"/>
        <d v="2021-07-06T00:00:00"/>
        <d v="2021-07-11T00:00:00"/>
        <d v="2021-07-15T00:00:00"/>
        <d v="2021-07-18T00:00:00"/>
        <d v="2014-12-29T00:00:00" u="1"/>
        <d v="2020-09-01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Week ID" numFmtId="0">
      <sharedItems containsBlank="1" count="377">
        <s v="20142"/>
        <s v="20143"/>
        <s v="20144"/>
        <s v="20145"/>
        <s v="20146"/>
        <s v="20147"/>
        <s v="20148"/>
        <s v="20149"/>
        <s v="201410"/>
        <s v="201411"/>
        <s v="201412"/>
        <s v="201413"/>
        <s v="201414"/>
        <s v="201415"/>
        <s v="201416"/>
        <s v="201417"/>
        <s v="201418"/>
        <s v="201419"/>
        <s v="201420"/>
        <s v="201421"/>
        <s v="201422"/>
        <s v="201423"/>
        <s v="201424"/>
        <s v="201425"/>
        <s v="201426"/>
        <s v="201427"/>
        <s v="201428"/>
        <s v="201429"/>
        <s v="201430"/>
        <s v="201431"/>
        <s v="201432"/>
        <s v="201433"/>
        <s v="201434"/>
        <s v="201435"/>
        <s v="201436"/>
        <s v="201437"/>
        <s v="201438"/>
        <s v="201439"/>
        <s v="201440"/>
        <s v="201441"/>
        <s v="201442"/>
        <s v="201443"/>
        <s v="201444"/>
        <s v="201445"/>
        <s v="201446"/>
        <s v="201447"/>
        <s v="201448"/>
        <s v="201449"/>
        <s v="201450"/>
        <s v="201451"/>
        <s v="201452"/>
        <s v="201453"/>
        <s v="20151"/>
        <s v="20152"/>
        <s v="20153"/>
        <s v="20154"/>
        <s v="20155"/>
        <s v="20156"/>
        <s v="20157"/>
        <s v="20158"/>
        <s v="20159"/>
        <s v="201510"/>
        <s v="201511"/>
        <s v="201512"/>
        <s v="201513"/>
        <s v="201514"/>
        <s v="201515"/>
        <s v="201516"/>
        <s v="201517"/>
        <s v="201518"/>
        <s v="201519"/>
        <s v="201520"/>
        <s v="201521"/>
        <s v="201522"/>
        <s v="201523"/>
        <s v="201524"/>
        <s v="201525"/>
        <s v="201526"/>
        <s v="201527"/>
        <s v="201528"/>
        <s v="201529"/>
        <s v="201530"/>
        <s v="201531"/>
        <s v="201532"/>
        <s v="201533"/>
        <s v="201534"/>
        <s v="201535"/>
        <s v="201536"/>
        <s v="201537"/>
        <s v="201538"/>
        <s v="201539"/>
        <s v="201540"/>
        <s v="201541"/>
        <s v="201542"/>
        <s v="201543"/>
        <s v="201544"/>
        <s v="201545"/>
        <s v="201546"/>
        <s v="201547"/>
        <s v="201548"/>
        <s v="201549"/>
        <s v="201550"/>
        <s v="201551"/>
        <s v="20164"/>
        <s v="20165"/>
        <s v="20166"/>
        <s v="20167"/>
        <s v="20168"/>
        <s v="20169"/>
        <s v="201610"/>
        <s v="201611"/>
        <s v="201612"/>
        <s v="201613"/>
        <s v="201614"/>
        <s v="201615"/>
        <s v="201616"/>
        <s v="201617"/>
        <s v="201618"/>
        <s v="201619"/>
        <s v="201620"/>
        <s v="201621"/>
        <s v="201622"/>
        <s v="201623"/>
        <s v="201624"/>
        <s v="201625"/>
        <s v="201626"/>
        <s v="201627"/>
        <s v="201628"/>
        <s v="201629"/>
        <s v="201630"/>
        <s v="201632"/>
        <s v="201633"/>
        <s v="201634"/>
        <s v="201635"/>
        <s v="201636"/>
        <s v="201637"/>
        <s v="201638"/>
        <s v="201639"/>
        <s v="201640"/>
        <s v="201641"/>
        <s v="201642"/>
        <s v="201643"/>
        <s v="201644"/>
        <s v="201645"/>
        <s v="201646"/>
        <s v="201647"/>
        <s v="201648"/>
        <s v="201649"/>
        <s v="201650"/>
        <s v="201651"/>
        <s v="201652"/>
        <s v="201653"/>
        <s v="20173"/>
        <s v="20174"/>
        <s v="20175"/>
        <s v="20176"/>
        <s v="20177"/>
        <s v="20178"/>
        <s v="20179"/>
        <s v="201710"/>
        <s v="201711"/>
        <s v="201712"/>
        <s v="201713"/>
        <s v="201714"/>
        <s v="201715"/>
        <s v="201716"/>
        <s v="201717"/>
        <s v="201718"/>
        <s v="201719"/>
        <s v="201720"/>
        <s v="201721"/>
        <s v="201722"/>
        <s v="201723"/>
        <s v="201724"/>
        <s v="201725"/>
        <s v="201726"/>
        <s v="201727"/>
        <s v="201728"/>
        <s v="201729"/>
        <s v="201730"/>
        <s v="201731"/>
        <s v="201732"/>
        <s v="201733"/>
        <s v="201734"/>
        <s v="201735"/>
        <s v="201736"/>
        <s v="201737"/>
        <s v="201738"/>
        <s v="201739"/>
        <s v="201740"/>
        <s v="201741"/>
        <s v="201742"/>
        <s v="201743"/>
        <s v="201744"/>
        <s v="201745"/>
        <s v="201746"/>
        <s v="201747"/>
        <s v="201748"/>
        <s v="201749"/>
        <s v="201750"/>
        <s v="201751"/>
        <s v="201752"/>
        <s v="201753"/>
        <s v="20181"/>
        <s v="20182"/>
        <s v="20183"/>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7"/>
        <s v="201848"/>
        <s v="201849"/>
        <s v="201850"/>
        <s v="20193"/>
        <s v="20194"/>
        <s v="20195"/>
        <s v="20196"/>
        <s v="20197"/>
        <s v="20198"/>
        <s v="20199"/>
        <s v="201910"/>
        <s v="201911"/>
        <s v="201912"/>
        <s v="201913"/>
        <s v="201914"/>
        <s v="201915"/>
        <s v="201916"/>
        <s v="201917"/>
        <s v="201918"/>
        <s v="201919"/>
        <s v="201920"/>
        <s v="201922"/>
        <s v="201923"/>
        <s v="201924"/>
        <s v="201925"/>
        <s v="201926"/>
        <s v="201927"/>
        <s v="201928"/>
        <s v="201929"/>
        <s v="201930"/>
        <s v="201931"/>
        <s v="201932"/>
        <s v="201933"/>
        <s v="201934"/>
        <s v="201935"/>
        <s v="201936"/>
        <s v="201937"/>
        <s v="201938"/>
        <s v="201939"/>
        <s v="201940"/>
        <s v="201941"/>
        <s v="201942"/>
        <s v="201943"/>
        <s v="201944"/>
        <s v="201945"/>
        <s v="201946"/>
        <s v="201947"/>
        <s v="201948"/>
        <s v="201949"/>
        <s v="201950"/>
        <s v="201951"/>
        <s v="20205"/>
        <s v="20206"/>
        <s v="20207"/>
        <s v="20208"/>
        <s v="20209"/>
        <s v="202010"/>
        <s v="202011"/>
        <s v="202012"/>
        <s v="202013"/>
        <s v="202014"/>
        <s v="202015"/>
        <s v="202016"/>
        <s v="202017"/>
        <s v="202018"/>
        <s v="202019"/>
        <s v="202020"/>
        <s v="202021"/>
        <s v="202022"/>
        <s v="202023"/>
        <s v="202024"/>
        <s v="202025"/>
        <s v="202026"/>
        <s v="202027"/>
        <s v="202028"/>
        <s v="202029"/>
        <s v="202030"/>
        <s v="202031"/>
        <s v="202032"/>
        <s v="202033"/>
        <s v="202034"/>
        <s v="202035"/>
        <s v="202036"/>
        <s v="202037"/>
        <s v="202038"/>
        <s v="202039"/>
        <s v="202040"/>
        <s v="202041"/>
        <s v="202042"/>
        <s v="202043"/>
        <s v="202044"/>
        <s v="202045"/>
        <s v="202046"/>
        <s v="202047"/>
        <s v="202048"/>
        <s v="202049"/>
        <s v="202050"/>
        <s v="202051"/>
        <s v="202052"/>
        <s v="202053"/>
        <s v="20211"/>
        <s v="20212"/>
        <s v="20213"/>
        <s v="20214"/>
        <s v="20215"/>
        <s v="20216"/>
        <s v="20217"/>
        <s v="20218"/>
        <s v="20219"/>
        <s v="202110"/>
        <s v="202111"/>
        <s v="202112"/>
        <s v="202114"/>
        <s v="202116"/>
        <s v="202117"/>
        <s v="202118"/>
        <s v="202119"/>
        <s v="202120"/>
        <s v="202121"/>
        <s v="202122"/>
        <s v="202123"/>
        <s v="202124"/>
        <s v="202125"/>
        <s v="202126"/>
        <s v="202127"/>
        <s v="202128"/>
        <s v="202129"/>
        <m u="1"/>
      </sharedItems>
    </cacheField>
    <cacheField name="Day" numFmtId="0">
      <sharedItems containsSemiMixedTypes="0" containsString="0" containsNumber="1" containsInteger="1" minValue="1" maxValue="31"/>
    </cacheField>
    <cacheField name="Income" numFmtId="169">
      <sharedItems containsSemiMixedTypes="0" containsString="0" containsNumber="1" minValue="0" maxValue="47878.04"/>
    </cacheField>
    <cacheField name="Expenses" numFmtId="0">
      <sharedItems containsSemiMixedTypes="0" containsString="0" containsNumber="1" minValue="0" maxValue="43151.25"/>
    </cacheField>
    <cacheField name="Daily total" numFmtId="169">
      <sharedItems containsSemiMixedTypes="0" containsString="0" containsNumber="1" minValue="-43151.25" maxValue="46475.1"/>
    </cacheField>
    <cacheField name="Total" numFmtId="169">
      <sharedItems containsSemiMixedTypes="0" containsString="0" containsNumber="1" minValue="20811.39" maxValue="394925.57999999996"/>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95.927705092596" createdVersion="5" refreshedVersion="7" minRefreshableVersion="3" recordCount="7766" xr:uid="{00000000-000A-0000-FFFF-FFFF57000000}">
  <cacheSource type="worksheet">
    <worksheetSource name="ExpensesDBTable"/>
  </cacheSource>
  <cacheFields count="12">
    <cacheField name="Date" numFmtId="167">
      <sharedItems containsSemiMixedTypes="0" containsNonDate="0" containsDate="1" containsString="0" minDate="2014-01-11T00:00:00" maxDate="2021-07-19T00:00:00" count="1824">
        <d v="2014-01-11T00:00:00"/>
        <d v="2014-01-12T00:00:00"/>
        <d v="2014-01-13T00:00:00"/>
        <d v="2014-01-14T00:00:00"/>
        <d v="2014-01-15T00:00:00"/>
        <d v="2014-01-16T00:00:00"/>
        <d v="2014-01-17T00:00:00"/>
        <d v="2014-01-18T00:00:00"/>
        <d v="2014-01-19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8T00:00:00"/>
        <d v="2014-03-09T00:00:00"/>
        <d v="2014-03-11T00:00:00"/>
        <d v="2014-03-12T00:00:00"/>
        <d v="2014-03-13T00:00:00"/>
        <d v="2014-03-14T00:00:00"/>
        <d v="2014-03-15T00:00:00"/>
        <d v="2014-03-16T00:00:00"/>
        <d v="2014-03-17T00:00:00"/>
        <d v="2014-03-18T00:00:00"/>
        <d v="2014-03-19T00:00:00"/>
        <d v="2014-03-20T00:00:00"/>
        <d v="2014-03-22T00:00:00"/>
        <d v="2014-03-23T00:00:00"/>
        <d v="2014-03-24T00:00:00"/>
        <d v="2014-03-26T00:00:00"/>
        <d v="2014-03-27T00:00:00"/>
        <d v="2014-03-28T00:00:00"/>
        <d v="2014-03-29T00:00:00"/>
        <d v="2014-03-30T00:00:00"/>
        <d v="2014-03-31T00:00:00"/>
        <d v="2014-04-01T00:00:00"/>
        <d v="2014-04-02T00:00:00"/>
        <d v="2014-04-03T00:00:00"/>
        <d v="2014-04-04T00:00:00"/>
        <d v="2014-04-06T00:00:00"/>
        <d v="2014-04-08T00:00:00"/>
        <d v="2014-04-09T00:00:00"/>
        <d v="2014-04-10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8T00:00:00"/>
        <d v="2014-05-09T00:00:00"/>
        <d v="2014-05-10T00:00:00"/>
        <d v="2014-05-11T00:00:00"/>
        <d v="2014-05-12T00:00:00"/>
        <d v="2014-05-13T00:00:00"/>
        <d v="2014-05-14T00:00:00"/>
        <d v="2014-05-15T00:00:00"/>
        <d v="2014-05-16T00:00:00"/>
        <d v="2014-05-18T00:00:00"/>
        <d v="2014-05-19T00:00:00"/>
        <d v="2014-05-21T00:00:00"/>
        <d v="2014-05-22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20T00:00:00"/>
        <d v="2014-06-21T00:00:00"/>
        <d v="2014-06-22T00:00:00"/>
        <d v="2014-06-23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10T00:00:00"/>
        <d v="2014-07-11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7T00:00:00"/>
        <d v="2014-08-08T00:00:00"/>
        <d v="2014-08-09T00:00:00"/>
        <d v="2014-08-10T00:00:00"/>
        <d v="2014-08-12T00:00:00"/>
        <d v="2014-08-14T00:00:00"/>
        <d v="2014-08-15T00:00:00"/>
        <d v="2014-08-16T00:00:00"/>
        <d v="2014-08-17T00:00:00"/>
        <d v="2014-08-18T00:00:00"/>
        <d v="2014-08-19T00:00:00"/>
        <d v="2014-08-20T00:00:00"/>
        <d v="2014-08-21T00:00:00"/>
        <d v="2014-08-22T00:00:00"/>
        <d v="2014-08-23T00:00:00"/>
        <d v="2014-08-24T00:00:00"/>
        <d v="2014-08-25T00:00:00"/>
        <d v="2014-08-28T00:00:00"/>
        <d v="2014-08-29T00:00:00"/>
        <d v="2014-08-30T00:00:00"/>
        <d v="2014-08-31T00:00:00"/>
        <d v="2014-09-01T00:00:00"/>
        <d v="2014-09-04T00:00:00"/>
        <d v="2014-09-05T00:00:00"/>
        <d v="2014-09-06T00:00:00"/>
        <d v="2014-09-08T00:00:00"/>
        <d v="2014-09-09T00:00:00"/>
        <d v="2014-09-10T00:00:00"/>
        <d v="2014-09-12T00:00:00"/>
        <d v="2014-09-14T00:00:00"/>
        <d v="2014-09-15T00:00:00"/>
        <d v="2014-09-16T00:00:00"/>
        <d v="2014-09-18T00:00:00"/>
        <d v="2014-09-19T00:00:00"/>
        <d v="2014-09-20T00:00:00"/>
        <d v="2014-09-21T00:00:00"/>
        <d v="2014-09-22T00:00:00"/>
        <d v="2014-09-23T00:00:00"/>
        <d v="2014-09-24T00:00:00"/>
        <d v="2014-09-26T00:00:00"/>
        <d v="2014-09-27T00:00:00"/>
        <d v="2014-09-28T00:00:00"/>
        <d v="2014-09-29T00:00:00"/>
        <d v="2014-09-30T00:00:00"/>
        <d v="2014-10-02T00:00:00"/>
        <d v="2014-10-03T00:00:00"/>
        <d v="2014-10-04T00:00:00"/>
        <d v="2014-10-05T00:00:00"/>
        <d v="2014-10-06T00:00:00"/>
        <d v="2014-10-07T00:00:00"/>
        <d v="2014-10-08T00:00:00"/>
        <d v="2014-10-09T00:00:00"/>
        <d v="2014-10-10T00:00:00"/>
        <d v="2014-10-11T00:00:00"/>
        <d v="2014-10-12T00:00:00"/>
        <d v="2014-10-13T00:00:00"/>
        <d v="2014-10-14T00:00:00"/>
        <d v="2014-10-16T00:00:00"/>
        <d v="2014-10-17T00:00:00"/>
        <d v="2014-10-18T00:00:00"/>
        <d v="2014-10-19T00:00:00"/>
        <d v="2014-10-20T00:00:00"/>
        <d v="2014-10-22T00:00:00"/>
        <d v="2014-10-23T00:00:00"/>
        <d v="2014-10-24T00:00:00"/>
        <d v="2014-10-25T00:00:00"/>
        <d v="2014-10-26T00:00:00"/>
        <d v="2014-10-27T00:00:00"/>
        <d v="2014-10-29T00:00:00"/>
        <d v="2014-10-30T00:00:00"/>
        <d v="2014-10-31T00:00:00"/>
        <d v="2014-11-01T00:00:00"/>
        <d v="2014-11-02T00:00:00"/>
        <d v="2014-11-03T00:00:00"/>
        <d v="2014-11-04T00:00:00"/>
        <d v="2014-11-06T00:00:00"/>
        <d v="2014-11-07T00:00:00"/>
        <d v="2014-11-08T00:00:00"/>
        <d v="2014-11-09T00:00:00"/>
        <d v="2014-11-10T00:00:00"/>
        <d v="2014-11-11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9T00:00:00"/>
        <d v="2014-11-30T00:00:00"/>
        <d v="2014-12-01T00:00:00"/>
        <d v="2014-12-02T00:00:00"/>
        <d v="2014-12-03T00:00:00"/>
        <d v="2014-12-04T00:00:00"/>
        <d v="2014-12-05T00:00:00"/>
        <d v="2014-12-06T00:00:00"/>
        <d v="2014-12-07T00:00:00"/>
        <d v="2014-12-08T00:00:00"/>
        <d v="2014-12-09T00:00:00"/>
        <d v="2014-12-10T00:00:00"/>
        <d v="2014-12-11T00:00:00"/>
        <d v="2014-12-13T00:00:00"/>
        <d v="2014-12-14T00:00:00"/>
        <d v="2014-12-15T00:00:00"/>
        <d v="2014-12-17T00:00:00"/>
        <d v="2014-12-18T00:00:00"/>
        <d v="2014-12-19T00:00:00"/>
        <d v="2014-12-20T00:00:00"/>
        <d v="2014-12-21T00:00:00"/>
        <d v="2014-12-22T00:00:00"/>
        <d v="2014-12-23T00:00:00"/>
        <d v="2014-12-24T00:00:00"/>
        <d v="2014-12-25T00:00:00"/>
        <d v="2014-12-26T00:00:00"/>
        <d v="2014-12-30T00:00:00"/>
        <d v="2015-01-04T00:00:00"/>
        <d v="2015-01-05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9T00:00:00"/>
        <d v="2015-02-20T00:00:00"/>
        <d v="2015-02-21T00:00:00"/>
        <d v="2015-02-22T00:00:00"/>
        <d v="2015-02-23T00:00:00"/>
        <d v="2015-02-24T00:00:00"/>
        <d v="2015-02-25T00:00:00"/>
        <d v="2015-02-26T00:00:00"/>
        <d v="2015-02-28T00:00:00"/>
        <d v="2015-03-01T00:00:00"/>
        <d v="2015-03-02T00:00:00"/>
        <d v="2015-03-03T00:00:00"/>
        <d v="2015-03-04T00:00:00"/>
        <d v="2015-03-05T00:00:00"/>
        <d v="2015-03-06T00:00:00"/>
        <d v="2015-03-08T00:00:00"/>
        <d v="2015-03-09T00:00:00"/>
        <d v="2015-03-10T00:00:00"/>
        <d v="2015-03-13T00:00:00"/>
        <d v="2015-03-15T00:00:00"/>
        <d v="2015-03-16T00:00:00"/>
        <d v="2015-03-18T00:00:00"/>
        <d v="2015-03-19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10T00:00:00"/>
        <d v="2015-04-11T00:00:00"/>
        <d v="2015-04-12T00:00:00"/>
        <d v="2015-04-14T00:00:00"/>
        <d v="2015-04-15T00:00:00"/>
        <d v="2015-04-16T00:00:00"/>
        <d v="2015-04-17T00:00:00"/>
        <d v="2015-04-18T00:00:00"/>
        <d v="2015-04-19T00:00:00"/>
        <d v="2015-04-20T00:00:00"/>
        <d v="2015-04-21T00:00:00"/>
        <d v="2015-04-23T00:00:00"/>
        <d v="2015-04-24T00:00:00"/>
        <d v="2015-04-25T00:00:00"/>
        <d v="2015-04-26T00:00:00"/>
        <d v="2015-04-27T00:00:00"/>
        <d v="2015-04-28T00:00:00"/>
        <d v="2015-05-01T00:00:00"/>
        <d v="2015-05-03T00:00:00"/>
        <d v="2015-05-04T00:00:00"/>
        <d v="2015-05-05T00:00:00"/>
        <d v="2015-05-06T00:00:00"/>
        <d v="2015-05-07T00:00:00"/>
        <d v="2015-05-09T00:00:00"/>
        <d v="2015-05-10T00:00:00"/>
        <d v="2015-05-11T00:00:00"/>
        <d v="2015-05-13T00:00:00"/>
        <d v="2015-05-14T00:00:00"/>
        <d v="2015-05-17T00:00:00"/>
        <d v="2015-05-18T00:00:00"/>
        <d v="2015-05-19T00:00:00"/>
        <d v="2015-05-20T00:00:00"/>
        <d v="2015-05-22T00:00:00"/>
        <d v="2015-05-23T00:00:00"/>
        <d v="2015-05-24T00:00:00"/>
        <d v="2015-05-25T00:00:00"/>
        <d v="2015-05-27T00:00:00"/>
        <d v="2015-05-28T00:00:00"/>
        <d v="2015-05-30T00:00:00"/>
        <d v="2015-05-31T00:00:00"/>
        <d v="2015-06-02T00:00:00"/>
        <d v="2015-06-05T00:00:00"/>
        <d v="2015-06-06T00:00:00"/>
        <d v="2015-06-07T00:00:00"/>
        <d v="2015-06-08T00:00:00"/>
        <d v="2015-06-09T00:00:00"/>
        <d v="2015-06-10T00:00:00"/>
        <d v="2015-06-11T00:00:00"/>
        <d v="2015-06-12T00:00:00"/>
        <d v="2015-06-13T00:00:00"/>
        <d v="2015-06-14T00:00:00"/>
        <d v="2015-06-16T00:00:00"/>
        <d v="2015-06-19T00:00:00"/>
        <d v="2015-06-20T00:00:00"/>
        <d v="2015-06-21T00:00:00"/>
        <d v="2015-06-22T00:00:00"/>
        <d v="2015-06-24T00:00:00"/>
        <d v="2015-06-25T00:00:00"/>
        <d v="2015-06-27T00:00:00"/>
        <d v="2015-06-28T00:00:00"/>
        <d v="2015-07-01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8T00:00:00"/>
        <d v="2015-07-19T00:00:00"/>
        <d v="2015-07-20T00:00:00"/>
        <d v="2015-07-22T00:00:00"/>
        <d v="2015-07-24T00:00:00"/>
        <d v="2015-07-25T00:00:00"/>
        <d v="2015-07-26T00:00:00"/>
        <d v="2015-07-27T00:00:00"/>
        <d v="2015-07-31T00:00:00"/>
        <d v="2015-08-01T00:00:00"/>
        <d v="2015-08-02T00:00:00"/>
        <d v="2015-08-05T00:00:00"/>
        <d v="2015-08-07T00:00:00"/>
        <d v="2015-08-09T00:00:00"/>
        <d v="2015-08-10T00:00:00"/>
        <d v="2015-08-12T00:00:00"/>
        <d v="2015-08-13T00:00:00"/>
        <d v="2015-08-14T00:00:00"/>
        <d v="2015-08-15T00:00:00"/>
        <d v="2015-08-16T00:00:00"/>
        <d v="2015-08-17T00:00:00"/>
        <d v="2015-08-18T00:00:00"/>
        <d v="2015-08-20T00:00:00"/>
        <d v="2015-08-21T00:00:00"/>
        <d v="2015-08-22T00:00:00"/>
        <d v="2015-08-23T00:00:00"/>
        <d v="2015-08-24T00:00:00"/>
        <d v="2015-08-26T00:00:00"/>
        <d v="2015-08-27T00:00:00"/>
        <d v="2015-08-28T00:00:00"/>
        <d v="2015-08-29T00:00:00"/>
        <d v="2015-08-30T00:00:00"/>
        <d v="2015-08-31T00:00:00"/>
        <d v="2015-09-03T00:00:00"/>
        <d v="2015-09-04T00:00:00"/>
        <d v="2015-09-05T00:00:00"/>
        <d v="2015-09-07T00:00:00"/>
        <d v="2015-09-09T00:00:00"/>
        <d v="2015-09-12T00:00:00"/>
        <d v="2015-09-13T00:00:00"/>
        <d v="2015-09-14T00:00:00"/>
        <d v="2015-09-18T00:00:00"/>
        <d v="2015-09-20T00:00:00"/>
        <d v="2015-09-21T00:00:00"/>
        <d v="2015-09-22T00:00:00"/>
        <d v="2015-09-23T00:00:00"/>
        <d v="2015-09-24T00:00:00"/>
        <d v="2015-09-25T00:00:00"/>
        <d v="2015-09-26T00:00:00"/>
        <d v="2015-09-27T00:00:00"/>
        <d v="2015-09-28T00:00:00"/>
        <d v="2015-09-30T00:00:00"/>
        <d v="2015-10-01T00:00:00"/>
        <d v="2015-10-03T00:00:00"/>
        <d v="2015-10-04T00:00:00"/>
        <d v="2015-10-06T00:00:00"/>
        <d v="2015-10-07T00:00:00"/>
        <d v="2015-10-09T00:00:00"/>
        <d v="2015-10-11T00:00:00"/>
        <d v="2015-10-13T00:00:00"/>
        <d v="2015-10-14T00:00:00"/>
        <d v="2015-10-16T00:00:00"/>
        <d v="2015-10-17T00:00:00"/>
        <d v="2015-10-18T00:00:00"/>
        <d v="2015-10-20T00:00:00"/>
        <d v="2015-10-21T00:00:00"/>
        <d v="2015-10-23T00:00:00"/>
        <d v="2015-10-24T00:00:00"/>
        <d v="2015-10-25T00:00:00"/>
        <d v="2015-10-28T00:00:00"/>
        <d v="2015-10-30T00:00:00"/>
        <d v="2015-11-01T00:00:00"/>
        <d v="2015-11-03T00:00:00"/>
        <d v="2015-11-06T00:00:00"/>
        <d v="2015-11-08T00:00:00"/>
        <d v="2015-11-09T00:00:00"/>
        <d v="2015-11-10T00:00:00"/>
        <d v="2015-11-11T00:00:00"/>
        <d v="2015-11-13T00:00:00"/>
        <d v="2015-11-15T00:00:00"/>
        <d v="2015-11-18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10T00:00:00"/>
        <d v="2015-12-12T00:00:00"/>
        <d v="2015-12-13T00:00:00"/>
        <d v="2015-12-14T00:00:00"/>
        <d v="2015-12-15T00:00:00"/>
        <d v="2015-12-16T00:00:00"/>
        <d v="2016-01-18T00:00:00"/>
        <d v="2016-01-19T00:00:00"/>
        <d v="2016-01-20T00:00:00"/>
        <d v="2016-01-21T00:00:00"/>
        <d v="2016-01-22T00:00:00"/>
        <d v="2016-01-23T00:00:00"/>
        <d v="2016-01-24T00:00:00"/>
        <d v="2016-01-25T00:00:00"/>
        <d v="2016-01-27T00:00:00"/>
        <d v="2016-01-28T00:00:00"/>
        <d v="2016-01-31T00:00:00"/>
        <d v="2016-02-01T00:00:00"/>
        <d v="2016-02-02T00:00:00"/>
        <d v="2016-02-03T00:00:00"/>
        <d v="2016-02-05T00:00:00"/>
        <d v="2016-02-06T00:00:00"/>
        <d v="2016-02-07T00:00:00"/>
        <d v="2016-02-09T00:00:00"/>
        <d v="2016-02-11T00:00:00"/>
        <d v="2016-02-12T00:00:00"/>
        <d v="2016-02-14T00:00:00"/>
        <d v="2016-02-15T00:00:00"/>
        <d v="2016-02-18T00:00:00"/>
        <d v="2016-02-19T00:00:00"/>
        <d v="2016-02-20T00:00:00"/>
        <d v="2016-02-21T00:00:00"/>
        <d v="2016-02-22T00:00:00"/>
        <d v="2016-02-23T00:00:00"/>
        <d v="2016-02-24T00:00:00"/>
        <d v="2016-02-25T00:00:00"/>
        <d v="2016-02-27T00:00:00"/>
        <d v="2016-02-28T00:00:00"/>
        <d v="2016-02-29T00:00:00"/>
        <d v="2016-03-02T00:00:00"/>
        <d v="2016-03-04T00:00:00"/>
        <d v="2016-03-05T00:00:00"/>
        <d v="2016-03-06T00:00:00"/>
        <d v="2016-03-07T00:00:00"/>
        <d v="2016-03-08T00:00:00"/>
        <d v="2016-03-10T00:00:00"/>
        <d v="2016-03-12T00:00:00"/>
        <d v="2016-03-13T00:00:00"/>
        <d v="2016-03-14T00:00:00"/>
        <d v="2016-03-16T00:00:00"/>
        <d v="2016-03-17T00:00:00"/>
        <d v="2016-03-18T00:00:00"/>
        <d v="2016-03-19T00:00:00"/>
        <d v="2016-03-20T00:00:00"/>
        <d v="2016-03-21T00:00:00"/>
        <d v="2016-03-22T00:00:00"/>
        <d v="2016-03-23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2T00:00:00"/>
        <d v="2016-04-23T00:00:00"/>
        <d v="2016-04-24T00:00:00"/>
        <d v="2016-04-25T00:00:00"/>
        <d v="2016-04-26T00:00:00"/>
        <d v="2016-04-28T00:00:00"/>
        <d v="2016-04-29T00:00:00"/>
        <d v="2016-04-30T00:00:00"/>
        <d v="2016-05-01T00:00:00"/>
        <d v="2016-05-02T00:00:00"/>
        <d v="2016-05-03T00:00:00"/>
        <d v="2016-05-04T00:00:00"/>
        <d v="2016-05-07T00:00:00"/>
        <d v="2016-05-08T00:00:00"/>
        <d v="2016-05-10T00:00:00"/>
        <d v="2016-05-13T00:00:00"/>
        <d v="2016-05-14T00:00:00"/>
        <d v="2016-05-15T00:00:00"/>
        <d v="2016-05-16T00:00:00"/>
        <d v="2016-05-17T00:00:00"/>
        <d v="2016-05-18T00:00:00"/>
        <d v="2016-05-19T00:00:00"/>
        <d v="2016-05-20T00:00:00"/>
        <d v="2016-05-21T00:00:00"/>
        <d v="2016-05-22T00:00:00"/>
        <d v="2016-05-23T00:00:00"/>
        <d v="2016-05-24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4T00:00:00"/>
        <d v="2016-06-17T00:00:00"/>
        <d v="2016-06-18T00:00:00"/>
        <d v="2016-06-19T00:00:00"/>
        <d v="2016-06-20T00:00:00"/>
        <d v="2016-06-21T00:00:00"/>
        <d v="2016-06-23T00:00:00"/>
        <d v="2016-06-24T00:00:00"/>
        <d v="2016-06-25T00:00:00"/>
        <d v="2016-06-26T00:00:00"/>
        <d v="2016-06-28T00:00:00"/>
        <d v="2016-06-30T00:00:00"/>
        <d v="2016-07-01T00:00:00"/>
        <d v="2016-07-02T00:00:00"/>
        <d v="2016-07-03T00:00:00"/>
        <d v="2016-07-04T00:00:00"/>
        <d v="2016-07-07T00:00:00"/>
        <d v="2016-07-10T00:00:00"/>
        <d v="2016-07-13T00:00:00"/>
        <d v="2016-07-14T00:00:00"/>
        <d v="2016-07-15T00:00:00"/>
        <d v="2016-07-16T00:00:00"/>
        <d v="2016-07-17T00:00:00"/>
        <d v="2016-07-19T00:00:00"/>
        <d v="2016-07-20T00:00:00"/>
        <d v="2016-07-21T00:00:00"/>
        <d v="2016-08-03T00:00:00"/>
        <d v="2016-08-06T00:00:00"/>
        <d v="2016-08-07T00:00:00"/>
        <d v="2016-08-08T00:00:00"/>
        <d v="2016-08-09T00:00:00"/>
        <d v="2016-08-11T00:00:00"/>
        <d v="2016-08-12T00:00:00"/>
        <d v="2016-08-14T00:00:00"/>
        <d v="2016-08-15T00:00:00"/>
        <d v="2016-08-16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6T00:00:00"/>
        <d v="2016-09-07T00:00:00"/>
        <d v="2016-09-08T00:00:00"/>
        <d v="2016-09-09T00:00:00"/>
        <d v="2016-09-10T00:00:00"/>
        <d v="2016-09-12T00:00:00"/>
        <d v="2016-09-13T00:00:00"/>
        <d v="2016-09-15T00:00:00"/>
        <d v="2016-09-16T00:00:00"/>
        <d v="2016-09-17T00:00:00"/>
        <d v="2016-09-18T00:00:00"/>
        <d v="2016-09-20T00:00:00"/>
        <d v="2016-09-22T00:00:00"/>
        <d v="2016-09-23T00:00:00"/>
        <d v="2016-09-25T00:00:00"/>
        <d v="2016-09-26T00:00:00"/>
        <d v="2016-09-27T00:00:00"/>
        <d v="2016-09-28T00:00:00"/>
        <d v="2016-09-30T00:00:00"/>
        <d v="2016-10-01T00:00:00"/>
        <d v="2016-10-02T00:00:00"/>
        <d v="2016-10-03T00:00:00"/>
        <d v="2016-10-06T00:00:00"/>
        <d v="2016-10-08T00:00:00"/>
        <d v="2016-10-09T00:00:00"/>
        <d v="2016-10-10T00:00:00"/>
        <d v="2016-10-11T00:00:00"/>
        <d v="2016-10-13T00:00:00"/>
        <d v="2016-10-15T00:00:00"/>
        <d v="2016-10-16T00:00:00"/>
        <d v="2016-10-17T00:00:00"/>
        <d v="2016-10-20T00:00:00"/>
        <d v="2016-10-21T00:00:00"/>
        <d v="2016-10-22T00:00:00"/>
        <d v="2016-10-23T00:00:00"/>
        <d v="2016-10-24T00:00:00"/>
        <d v="2016-10-26T00:00:00"/>
        <d v="2016-10-28T00:00:00"/>
        <d v="2016-10-29T00:00:00"/>
        <d v="2016-10-31T00:00:00"/>
        <d v="2016-11-01T00:00:00"/>
        <d v="2016-11-02T00:00:00"/>
        <d v="2016-11-05T00:00:00"/>
        <d v="2016-11-06T00:00:00"/>
        <d v="2016-11-07T00:00:00"/>
        <d v="2016-11-10T00:00:00"/>
        <d v="2016-11-11T00:00:00"/>
        <d v="2016-11-12T00:00:00"/>
        <d v="2016-11-13T00:00:00"/>
        <d v="2016-11-14T00:00:00"/>
        <d v="2016-11-15T00:00:00"/>
        <d v="2016-11-16T00:00:00"/>
        <d v="2016-11-18T00:00:00"/>
        <d v="2016-11-20T00:00:00"/>
        <d v="2016-11-21T00:00:00"/>
        <d v="2016-11-22T00:00:00"/>
        <d v="2016-11-24T00:00:00"/>
        <d v="2016-11-26T00:00:00"/>
        <d v="2016-11-27T00:00:00"/>
        <d v="2016-11-28T00:00:00"/>
        <d v="2016-12-01T00:00:00"/>
        <d v="2016-12-05T00:00:00"/>
        <d v="2016-12-09T00:00:00"/>
        <d v="2016-12-10T00:00:00"/>
        <d v="2016-12-12T00:00:00"/>
        <d v="2016-12-13T00:00:00"/>
        <d v="2016-12-14T00:00:00"/>
        <d v="2016-12-15T00:00:00"/>
        <d v="2016-12-16T00:00:00"/>
        <d v="2016-12-17T00:00:00"/>
        <d v="2016-12-18T00:00:00"/>
        <d v="2016-12-20T00:00:00"/>
        <d v="2016-12-21T00:00:00"/>
        <d v="2016-12-22T00:00:00"/>
        <d v="2017-01-15T00:00:00"/>
        <d v="2017-01-16T00:00:00"/>
        <d v="2017-01-17T00:00:00"/>
        <d v="2017-01-19T00:00:00"/>
        <d v="2017-01-20T00:00:00"/>
        <d v="2017-01-21T00:00:00"/>
        <d v="2017-01-22T00:00:00"/>
        <d v="2017-01-23T00:00:00"/>
        <d v="2017-01-25T00:00:00"/>
        <d v="2017-01-26T00:00:00"/>
        <d v="2017-01-27T00:00:00"/>
        <d v="2017-01-28T00:00:00"/>
        <d v="2017-01-29T00:00:00"/>
        <d v="2017-01-30T00:00:00"/>
        <d v="2017-01-31T00:00:00"/>
        <d v="2017-02-01T00:00:00"/>
        <d v="2017-02-02T00:00:00"/>
        <d v="2017-02-03T00:00:00"/>
        <d v="2017-02-04T00:00:00"/>
        <d v="2017-02-05T00:00:00"/>
        <d v="2017-02-08T00:00:00"/>
        <d v="2017-02-09T00:00:00"/>
        <d v="2017-02-10T00:00:00"/>
        <d v="2017-02-11T00:00:00"/>
        <d v="2017-02-13T00:00:00"/>
        <d v="2017-02-14T00:00:00"/>
        <d v="2017-02-15T00:00:00"/>
        <d v="2017-02-16T00:00:00"/>
        <d v="2017-02-18T00:00:00"/>
        <d v="2017-02-19T00:00:00"/>
        <d v="2017-02-20T00:00:00"/>
        <d v="2017-02-21T00:00:00"/>
        <d v="2017-02-23T00:00:00"/>
        <d v="2017-02-24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4T00:00:00"/>
        <d v="2017-03-15T00:00:00"/>
        <d v="2017-03-16T00:00:00"/>
        <d v="2017-03-17T00:00:00"/>
        <d v="2017-03-18T00:00:00"/>
        <d v="2017-03-19T00:00:00"/>
        <d v="2017-03-20T00:00:00"/>
        <d v="2017-03-21T00:00:00"/>
        <d v="2017-03-22T00:00:00"/>
        <d v="2017-03-23T00:00:00"/>
        <d v="2017-03-24T00:00:00"/>
        <d v="2017-03-26T00:00:00"/>
        <d v="2017-03-28T00:00:00"/>
        <d v="2017-03-29T00:00:00"/>
        <d v="2017-03-30T00:00:00"/>
        <d v="2017-03-31T00:00:00"/>
        <d v="2017-04-01T00:00:00"/>
        <d v="2017-04-02T00:00:00"/>
        <d v="2017-04-04T00:00:00"/>
        <d v="2017-04-05T00:00:00"/>
        <d v="2017-04-07T00:00:00"/>
        <d v="2017-04-08T00:00:00"/>
        <d v="2017-04-09T00:00:00"/>
        <d v="2017-04-10T00:00:00"/>
        <d v="2017-04-12T00:00:00"/>
        <d v="2017-04-13T00:00:00"/>
        <d v="2017-04-15T00:00:00"/>
        <d v="2017-04-16T00:00:00"/>
        <d v="2017-04-17T00:00:00"/>
        <d v="2017-04-18T00:00:00"/>
        <d v="2017-04-19T00:00:00"/>
        <d v="2017-04-20T00:00:00"/>
        <d v="2017-04-21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5T00:00:00"/>
        <d v="2017-07-16T00:00:00"/>
        <d v="2017-07-17T00:00:00"/>
        <d v="2017-07-18T00:00:00"/>
        <d v="2017-07-19T00:00:00"/>
        <d v="2017-07-21T00:00:00"/>
        <d v="2017-07-22T00:00:00"/>
        <d v="2017-07-23T00:00:00"/>
        <d v="2017-07-24T00:00:00"/>
        <d v="2017-07-25T00:00:00"/>
        <d v="2017-07-27T00:00:00"/>
        <d v="2017-07-28T00:00:00"/>
        <d v="2017-07-29T00:00:00"/>
        <d v="2017-07-30T00:00:00"/>
        <d v="2017-07-31T00:00:00"/>
        <d v="2017-08-01T00:00:00"/>
        <d v="2017-08-02T00:00:00"/>
        <d v="2017-08-03T00:00:00"/>
        <d v="2017-08-04T00:00:00"/>
        <d v="2017-08-05T00:00:00"/>
        <d v="2017-08-06T00:00:00"/>
        <d v="2017-08-08T00:00:00"/>
        <d v="2017-08-09T00:00:00"/>
        <d v="2017-08-10T00:00:00"/>
        <d v="2017-08-11T00:00:00"/>
        <d v="2017-08-12T00:00:00"/>
        <d v="2017-08-13T00:00:00"/>
        <d v="2017-08-14T00:00:00"/>
        <d v="2017-08-15T00:00:00"/>
        <d v="2017-08-16T00:00:00"/>
        <d v="2017-08-17T00:00:00"/>
        <d v="2017-08-18T00:00:00"/>
        <d v="2017-08-19T00:00:00"/>
        <d v="2017-08-20T00:00:00"/>
        <d v="2017-08-22T00:00:00"/>
        <d v="2017-08-24T00:00:00"/>
        <d v="2017-08-25T00:00:00"/>
        <d v="2017-08-26T00:00:00"/>
        <d v="2017-08-27T00:00:00"/>
        <d v="2017-08-28T00:00:00"/>
        <d v="2017-08-30T00:00:00"/>
        <d v="2017-08-31T00:00:00"/>
        <d v="2017-09-02T00:00:00"/>
        <d v="2017-09-03T00:00:00"/>
        <d v="2017-09-04T00:00:00"/>
        <d v="2017-09-05T00:00:00"/>
        <d v="2017-09-07T00:00:00"/>
        <d v="2017-09-08T00:00:00"/>
        <d v="2017-09-09T00:00:00"/>
        <d v="2017-09-10T00:00:00"/>
        <d v="2017-09-11T00:00:00"/>
        <d v="2017-09-12T00:00:00"/>
        <d v="2017-09-13T00:00:00"/>
        <d v="2017-09-14T00:00:00"/>
        <d v="2017-09-15T00:00:00"/>
        <d v="2017-09-17T00:00:00"/>
        <d v="2017-09-18T00:00:00"/>
        <d v="2017-09-22T00:00:00"/>
        <d v="2017-09-23T00:00:00"/>
        <d v="2017-09-24T00:00:00"/>
        <d v="2017-09-25T00:00:00"/>
        <d v="2017-09-26T00:00:00"/>
        <d v="2017-09-27T00:00:00"/>
        <d v="2017-09-28T00:00:00"/>
        <d v="2017-09-29T00:00:00"/>
        <d v="2017-09-30T00:00:00"/>
        <d v="2017-10-01T00:00:00"/>
        <d v="2017-10-03T00:00:00"/>
        <d v="2017-10-05T00:00:00"/>
        <d v="2017-10-06T00:00:00"/>
        <d v="2017-10-07T00:00:00"/>
        <d v="2017-10-08T00:00:00"/>
        <d v="2017-10-09T00:00:00"/>
        <d v="2017-10-10T00:00:00"/>
        <d v="2017-10-11T00:00:00"/>
        <d v="2017-10-12T00:00:00"/>
        <d v="2017-10-14T00:00:00"/>
        <d v="2017-10-15T00:00:00"/>
        <d v="2017-10-16T00:00:00"/>
        <d v="2017-10-18T00:00:00"/>
        <d v="2017-10-20T00:00:00"/>
        <d v="2017-10-21T00:00:00"/>
        <d v="2017-10-22T00:00:00"/>
        <d v="2017-10-23T00:00:00"/>
        <d v="2017-10-27T00:00:00"/>
        <d v="2017-10-28T00:00:00"/>
        <d v="2017-10-29T00:00:00"/>
        <d v="2017-10-30T00:00:00"/>
        <d v="2017-10-31T00:00:00"/>
        <d v="2017-11-01T00:00:00"/>
        <d v="2017-11-02T00:00:00"/>
        <d v="2017-11-03T00:00:00"/>
        <d v="2017-11-05T00:00:00"/>
        <d v="2017-11-06T00:00:00"/>
        <d v="2017-11-07T00:00:00"/>
        <d v="2017-11-09T00:00:00"/>
        <d v="2017-11-10T00:00:00"/>
        <d v="2017-11-11T00:00:00"/>
        <d v="2017-11-12T00:00:00"/>
        <d v="2017-11-13T00:00:00"/>
        <d v="2017-11-14T00:00:00"/>
        <d v="2017-11-15T00:00:00"/>
        <d v="2017-11-16T00:00:00"/>
        <d v="2017-11-18T00:00:00"/>
        <d v="2017-11-19T00:00:00"/>
        <d v="2017-11-20T00:00:00"/>
        <d v="2017-11-21T00:00:00"/>
        <d v="2017-11-22T00:00:00"/>
        <d v="2017-11-23T00:00:00"/>
        <d v="2017-11-24T00:00:00"/>
        <d v="2017-11-25T00:00:00"/>
        <d v="2017-11-26T00:00:00"/>
        <d v="2017-11-28T00:00:00"/>
        <d v="2017-11-30T00:00:00"/>
        <d v="2017-12-01T00:00:00"/>
        <d v="2017-12-02T00:00:00"/>
        <d v="2017-12-03T00:00:00"/>
        <d v="2017-12-04T00:00:00"/>
        <d v="2017-12-05T00:00:00"/>
        <d v="2017-12-08T00:00:00"/>
        <d v="2017-12-10T00:00:00"/>
        <d v="2017-12-12T00:00:00"/>
        <d v="2017-12-13T00:00:00"/>
        <d v="2017-12-14T00:00:00"/>
        <d v="2017-12-15T00:00:00"/>
        <d v="2017-12-16T00:00:00"/>
        <d v="2017-12-17T00:00:00"/>
        <d v="2017-12-19T00:00:00"/>
        <d v="2017-12-20T00:00:00"/>
        <d v="2017-12-21T00:00:00"/>
        <d v="2017-12-22T00:00:00"/>
        <d v="2017-12-23T00:00:00"/>
        <d v="2017-12-24T00:00:00"/>
        <d v="2017-12-26T00:00:00"/>
        <d v="2017-12-27T00:00:00"/>
        <d v="2017-12-29T00:00:00"/>
        <d v="2017-12-30T00:00:00"/>
        <d v="2017-12-31T00:00:00"/>
        <d v="2018-01-01T00:00:00"/>
        <d v="2018-01-02T00:00:00"/>
        <d v="2018-01-03T00:00:00"/>
        <d v="2018-01-05T00:00:00"/>
        <d v="2018-01-07T00:00:00"/>
        <d v="2018-01-09T00:00:00"/>
        <d v="2018-01-12T00:00:00"/>
        <d v="2018-01-14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4T00:00:00"/>
        <d v="2018-02-05T00:00:00"/>
        <d v="2018-02-06T00:00:00"/>
        <d v="2018-02-08T00:00:00"/>
        <d v="2018-02-09T00:00:00"/>
        <d v="2018-02-11T00:00:00"/>
        <d v="2018-02-12T00:00:00"/>
        <d v="2018-02-14T00:00:00"/>
        <d v="2018-02-15T00:00:00"/>
        <d v="2018-02-16T00:00:00"/>
        <d v="2018-02-17T00:00:00"/>
        <d v="2018-02-18T00:00:00"/>
        <d v="2018-02-19T00:00:00"/>
        <d v="2018-02-20T00:00:00"/>
        <d v="2018-02-22T00:00:00"/>
        <d v="2018-02-24T00:00:00"/>
        <d v="2018-02-25T00:00:00"/>
        <d v="2018-02-26T00:00:00"/>
        <d v="2018-02-28T00:00:00"/>
        <d v="2018-03-01T00:00:00"/>
        <d v="2018-03-02T00:00:00"/>
        <d v="2018-03-03T00:00:00"/>
        <d v="2018-03-05T00:00:00"/>
        <d v="2018-03-06T00:00:00"/>
        <d v="2018-03-07T00:00:00"/>
        <d v="2018-03-08T00:00:00"/>
        <d v="2018-03-09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30T00:00:00"/>
        <d v="2018-03-31T00:00:00"/>
        <d v="2018-04-01T00:00:00"/>
        <d v="2018-04-02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5T00:00:00"/>
        <d v="2018-04-26T00:00:00"/>
        <d v="2018-04-28T00:00:00"/>
        <d v="2018-04-29T00:00:00"/>
        <d v="2018-04-30T00:00:00"/>
        <d v="2018-05-01T00:00:00"/>
        <d v="2018-05-03T00:00:00"/>
        <d v="2018-05-04T00:00:00"/>
        <d v="2018-05-05T00:00:00"/>
        <d v="2018-05-06T00:00:00"/>
        <d v="2018-05-08T00:00:00"/>
        <d v="2018-05-09T00:00:00"/>
        <d v="2018-05-10T00:00:00"/>
        <d v="2018-05-11T00:00:00"/>
        <d v="2018-05-12T00:00:00"/>
        <d v="2018-05-13T00:00:00"/>
        <d v="2018-05-14T00:00:00"/>
        <d v="2018-05-15T00:00:00"/>
        <d v="2018-05-16T00:00:00"/>
        <d v="2018-05-17T00:00:00"/>
        <d v="2018-05-19T00:00:00"/>
        <d v="2018-05-20T00:00:00"/>
        <d v="2018-05-21T00:00:00"/>
        <d v="2018-05-22T00:00:00"/>
        <d v="2018-05-23T00:00:00"/>
        <d v="2018-05-24T00:00:00"/>
        <d v="2018-05-25T00:00:00"/>
        <d v="2018-05-26T00:00:00"/>
        <d v="2018-05-27T00:00:00"/>
        <d v="2018-05-28T00:00:00"/>
        <d v="2018-05-29T00:00:00"/>
        <d v="2018-05-30T00:00:00"/>
        <d v="2018-06-01T00:00:00"/>
        <d v="2018-06-02T00:00:00"/>
        <d v="2018-06-03T00:00:00"/>
        <d v="2018-06-04T00:00:00"/>
        <d v="2018-06-06T00:00:00"/>
        <d v="2018-06-07T00:00:00"/>
        <d v="2018-06-08T00:00:00"/>
        <d v="2018-06-09T00:00:00"/>
        <d v="2018-06-24T00:00:00"/>
        <d v="2018-06-25T00:00:00"/>
        <d v="2018-06-26T00:00:00"/>
        <d v="2018-06-27T00:00:00"/>
        <d v="2018-06-28T00:00:00"/>
        <d v="2018-06-30T00:00:00"/>
        <d v="2018-07-01T00:00:00"/>
        <d v="2018-07-02T00:00:00"/>
        <d v="2018-07-04T00:00:00"/>
        <d v="2018-07-05T00:00:00"/>
        <d v="2018-07-06T00:00:00"/>
        <d v="2018-07-07T00:00:00"/>
        <d v="2018-07-09T00:00:00"/>
        <d v="2018-07-10T00:00:00"/>
        <d v="2018-07-11T00:00:00"/>
        <d v="2018-07-12T00:00:00"/>
        <d v="2018-07-13T00:00:00"/>
        <d v="2018-07-14T00:00:00"/>
        <d v="2018-07-15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8-01T00:00:00"/>
        <d v="2018-08-02T00:00:00"/>
        <d v="2018-08-03T00:00:00"/>
        <d v="2018-08-04T00:00:00"/>
        <d v="2018-08-05T00:00:00"/>
        <d v="2018-08-06T00:00:00"/>
        <d v="2018-08-07T00:00:00"/>
        <d v="2018-08-08T00:00:00"/>
        <d v="2018-08-09T00:00:00"/>
        <d v="2018-08-10T00:00:00"/>
        <d v="2018-08-11T00:00:00"/>
        <d v="2018-08-12T00:00:00"/>
        <d v="2018-08-13T00:00:00"/>
        <d v="2018-08-15T00:00:00"/>
        <d v="2018-08-16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30T00:00:00"/>
        <d v="2018-10-01T00:00:00"/>
        <d v="2018-10-02T00:00:00"/>
        <d v="2018-10-03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20T00:00:00"/>
        <d v="2018-10-21T00:00:00"/>
        <d v="2018-10-22T00:00:00"/>
        <d v="2018-10-23T00:00:00"/>
        <d v="2018-10-24T00:00:00"/>
        <d v="2018-10-25T00:00:00"/>
        <d v="2018-10-26T00:00:00"/>
        <d v="2018-10-28T00:00:00"/>
        <d v="2018-10-29T00:00:00"/>
        <d v="2018-10-30T00:00:00"/>
        <d v="2018-10-31T00:00:00"/>
        <d v="2018-11-01T00:00:00"/>
        <d v="2018-11-02T00:00:00"/>
        <d v="2018-11-04T00:00:00"/>
        <d v="2018-11-06T00:00:00"/>
        <d v="2018-11-07T00:00:00"/>
        <d v="2018-11-08T00:00:00"/>
        <d v="2018-11-09T00:00:00"/>
        <d v="2018-11-10T00:00:00"/>
        <d v="2018-11-11T00:00:00"/>
        <d v="2018-11-12T00:00:00"/>
        <d v="2018-11-13T00:00:00"/>
        <d v="2018-11-15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9T00:00:00"/>
        <d v="2018-12-10T00:00:00"/>
        <d v="2019-01-18T00:00:00"/>
        <d v="2019-01-20T00:00:00"/>
        <d v="2019-01-21T00:00:00"/>
        <d v="2019-01-22T00:00:00"/>
        <d v="2019-01-24T00:00:00"/>
        <d v="2019-01-27T00:00:00"/>
        <d v="2019-01-28T00:00:00"/>
        <d v="2019-01-29T00:00:00"/>
        <d v="2019-01-31T00:00:00"/>
        <d v="2019-02-02T00:00:00"/>
        <d v="2019-02-03T00:00:00"/>
        <d v="2019-02-05T00:00:00"/>
        <d v="2019-02-09T00:00:00"/>
        <d v="2019-02-10T00:00:00"/>
        <d v="2019-02-11T00:00:00"/>
        <d v="2019-02-12T00:00:00"/>
        <d v="2019-02-13T00:00:00"/>
        <d v="2019-02-15T00:00:00"/>
        <d v="2019-02-17T00:00:00"/>
        <d v="2019-02-18T00:00:00"/>
        <d v="2019-02-19T00:00:00"/>
        <d v="2019-02-20T00:00:00"/>
        <d v="2019-02-21T00:00:00"/>
        <d v="2019-02-23T00:00:00"/>
        <d v="2019-02-24T00:00:00"/>
        <d v="2019-02-26T00:00:00"/>
        <d v="2019-02-27T00:00:00"/>
        <d v="2019-02-28T00:00:00"/>
        <d v="2019-03-03T00:00:00"/>
        <d v="2019-03-05T00:00:00"/>
        <d v="2019-03-06T00:00:00"/>
        <d v="2019-03-07T00:00:00"/>
        <d v="2019-03-08T00:00:00"/>
        <d v="2019-03-10T00:00:00"/>
        <d v="2019-03-11T00:00:00"/>
        <d v="2019-03-12T00:00:00"/>
        <d v="2019-03-14T00:00:00"/>
        <d v="2019-03-15T00:00:00"/>
        <d v="2019-03-17T00:00:00"/>
        <d v="2019-03-18T00:00:00"/>
        <d v="2019-03-19T00:00:00"/>
        <d v="2019-03-20T00:00:00"/>
        <d v="2019-03-21T00:00:00"/>
        <d v="2019-03-23T00:00:00"/>
        <d v="2019-03-24T00:00:00"/>
        <d v="2019-03-26T00:00:00"/>
        <d v="2019-03-27T00:00:00"/>
        <d v="2019-03-28T00:00:00"/>
        <d v="2019-03-30T00:00:00"/>
        <d v="2019-03-31T00:00:00"/>
        <d v="2019-04-01T00:00:00"/>
        <d v="2019-04-02T00:00:00"/>
        <d v="2019-04-03T00:00:00"/>
        <d v="2019-04-04T00:00:00"/>
        <d v="2019-04-05T00:00:00"/>
        <d v="2019-04-06T00:00:00"/>
        <d v="2019-04-09T00:00:00"/>
        <d v="2019-04-11T00:00:00"/>
        <d v="2019-04-13T00:00:00"/>
        <d v="2019-04-14T00:00:00"/>
        <d v="2019-04-15T00:00:00"/>
        <d v="2019-04-17T00:00:00"/>
        <d v="2019-04-19T00:00:00"/>
        <d v="2019-04-21T00:00:00"/>
        <d v="2019-04-22T00:00:00"/>
        <d v="2019-04-25T00:00:00"/>
        <d v="2019-04-28T00:00:00"/>
        <d v="2019-04-30T00:00:00"/>
        <d v="2019-05-01T00:00:00"/>
        <d v="2019-05-04T00:00:00"/>
        <d v="2019-05-07T00:00:00"/>
        <d v="2019-05-08T00:00:00"/>
        <d v="2019-05-11T00:00:00"/>
        <d v="2019-05-12T00:00:00"/>
        <d v="2019-05-13T00:00:00"/>
        <d v="2019-05-15T00:00:00"/>
        <d v="2019-05-17T00:00:00"/>
        <d v="2019-05-18T00:00:00"/>
        <d v="2019-05-27T00:00:00"/>
        <d v="2019-05-29T00:00:00"/>
        <d v="2019-05-31T00:00:00"/>
        <d v="2019-06-01T00:00:00"/>
        <d v="2019-06-02T00:00:00"/>
        <d v="2019-06-03T00:00:00"/>
        <d v="2019-06-04T00:00:00"/>
        <d v="2019-06-05T00:00:00"/>
        <d v="2019-06-06T00:00:00"/>
        <d v="2019-06-07T00:00:00"/>
        <d v="2019-06-09T00:00:00"/>
        <d v="2019-06-10T00:00:00"/>
        <d v="2019-06-12T00:00:00"/>
        <d v="2019-06-14T00:00:00"/>
        <d v="2019-06-15T00:00:00"/>
        <d v="2019-06-16T00:00:00"/>
        <d v="2019-06-17T00:00:00"/>
        <d v="2019-06-18T00:00:00"/>
        <d v="2019-06-20T00:00:00"/>
        <d v="2019-06-23T00:00:00"/>
        <d v="2019-06-24T00:00:00"/>
        <d v="2019-06-25T00:00:00"/>
        <d v="2019-06-30T00:00:00"/>
        <d v="2019-07-01T00:00:00"/>
        <d v="2019-07-02T00:00:00"/>
        <d v="2019-07-03T00:00:00"/>
        <d v="2019-07-06T00:00:00"/>
        <d v="2019-07-08T00:00:00"/>
        <d v="2019-07-09T00:00:00"/>
        <d v="2019-07-14T00:00:00"/>
        <d v="2019-07-15T00:00:00"/>
        <d v="2019-07-16T00:00:00"/>
        <d v="2019-07-18T00:00:00"/>
        <d v="2019-07-21T00:00:00"/>
        <d v="2019-07-22T00:00:00"/>
        <d v="2019-07-24T00:00:00"/>
        <d v="2019-07-26T00:00:00"/>
        <d v="2019-07-28T00:00:00"/>
        <d v="2019-07-30T00:00:00"/>
        <d v="2019-08-01T00:00:00"/>
        <d v="2019-08-03T00:00:00"/>
        <d v="2019-08-04T00:00:00"/>
        <d v="2019-08-05T00:00:00"/>
        <d v="2019-08-06T00:00:00"/>
        <d v="2019-08-08T00:00:00"/>
        <d v="2019-08-11T00:00:00"/>
        <d v="2019-08-12T00:00:00"/>
        <d v="2019-08-13T00:00:00"/>
        <d v="2019-08-14T00:00:00"/>
        <d v="2019-08-18T00:00:00"/>
        <d v="2019-08-20T00:00:00"/>
        <d v="2019-08-23T00:00:00"/>
        <d v="2019-08-24T00:00:00"/>
        <d v="2019-08-25T00:00:00"/>
        <d v="2019-08-26T00:00:00"/>
        <d v="2019-08-27T00:00:00"/>
        <d v="2019-08-30T00:00:00"/>
        <d v="2019-09-01T00:00:00"/>
        <d v="2019-09-03T00:00:00"/>
        <d v="2019-09-04T00:00:00"/>
        <d v="2019-09-06T00:00:00"/>
        <d v="2019-09-07T00:00:00"/>
        <d v="2019-09-09T00:00:00"/>
        <d v="2019-09-14T00:00:00"/>
        <d v="2019-09-15T00:00:00"/>
        <d v="2019-09-18T00:00:00"/>
        <d v="2019-09-19T00:00:00"/>
        <d v="2019-09-20T00:00:00"/>
        <d v="2019-09-23T00:00:00"/>
        <d v="2019-09-24T00:00:00"/>
        <d v="2019-09-28T00:00:00"/>
        <d v="2019-09-30T00:00:00"/>
        <d v="2019-10-02T00:00:00"/>
        <d v="2019-10-04T00:00:00"/>
        <d v="2019-10-05T00:00:00"/>
        <d v="2019-10-06T00:00:00"/>
        <d v="2019-10-09T00:00:00"/>
        <d v="2019-10-10T00:00:00"/>
        <d v="2019-10-13T00:00:00"/>
        <d v="2019-10-14T00:00:00"/>
        <d v="2019-10-16T00:00:00"/>
        <d v="2019-10-17T00:00:00"/>
        <d v="2019-10-18T00:00:00"/>
        <d v="2019-10-20T00:00:00"/>
        <d v="2019-10-25T00:00:00"/>
        <d v="2019-10-26T00:00:00"/>
        <d v="2019-10-27T00:00:00"/>
        <d v="2019-10-29T00:00:00"/>
        <d v="2019-10-31T00:00:00"/>
        <d v="2019-11-01T00:00:00"/>
        <d v="2019-11-06T00:00:00"/>
        <d v="2019-11-09T00:00:00"/>
        <d v="2019-11-10T00:00:00"/>
        <d v="2019-11-11T00:00:00"/>
        <d v="2019-11-15T00:00:00"/>
        <d v="2019-11-16T00:00:00"/>
        <d v="2019-11-17T00:00:00"/>
        <d v="2019-11-18T00:00:00"/>
        <d v="2019-11-24T00:00:00"/>
        <d v="2019-11-30T00:00:00"/>
        <d v="2019-12-01T00:00:00"/>
        <d v="2019-12-02T00:00:00"/>
        <d v="2019-12-03T00:00:00"/>
        <d v="2019-12-04T00:00:00"/>
        <d v="2019-12-06T00:00:00"/>
        <d v="2019-12-07T00:00:00"/>
        <d v="2019-12-09T00:00:00"/>
        <d v="2019-12-10T00:00:00"/>
        <d v="2019-12-12T00:00:00"/>
        <d v="2019-12-13T00:00:00"/>
        <d v="2019-12-14T00:00:00"/>
        <d v="2019-12-16T00:00:00"/>
        <d v="2019-12-18T00:00:00"/>
        <d v="2019-12-22T00:00:00"/>
        <d v="2020-01-29T00:00:00"/>
        <d v="2020-01-30T00:00:00"/>
        <d v="2020-01-31T00:00:00"/>
        <d v="2020-02-01T00:00:00"/>
        <d v="2020-02-02T00:00:00"/>
        <d v="2020-02-03T00:00:00"/>
        <d v="2020-02-04T00:00:00"/>
        <d v="2020-02-06T00:00:00"/>
        <d v="2020-02-07T00:00:00"/>
        <d v="2020-02-08T00:00:00"/>
        <d v="2020-02-09T00:00:00"/>
        <d v="2020-02-11T00:00:00"/>
        <d v="2020-02-13T00:00:00"/>
        <d v="2020-02-16T00:00:00"/>
        <d v="2020-02-17T00:00:00"/>
        <d v="2020-02-18T00:00:00"/>
        <d v="2020-02-19T00:00:00"/>
        <d v="2020-02-20T00:00:00"/>
        <d v="2020-02-21T00:00:00"/>
        <d v="2020-02-22T00:00:00"/>
        <d v="2020-02-23T00:00:00"/>
        <d v="2020-02-24T00:00:00"/>
        <d v="2020-02-25T00:00:00"/>
        <d v="2020-02-26T00:00:00"/>
        <d v="2020-02-27T00:00:00"/>
        <d v="2020-03-03T00:00:00"/>
        <d v="2020-03-05T00:00:00"/>
        <d v="2020-03-06T00:00:00"/>
        <d v="2020-03-08T00:00:00"/>
        <d v="2020-03-12T00:00:00"/>
        <d v="2020-03-13T00:00:00"/>
        <d v="2020-03-14T00:00:00"/>
        <d v="2020-03-15T00:00:00"/>
        <d v="2020-03-16T00:00:00"/>
        <d v="2020-03-17T00:00:00"/>
        <d v="2020-03-18T00:00:00"/>
        <d v="2020-03-19T00:00:00"/>
        <d v="2020-03-22T00:00:00"/>
        <d v="2020-03-23T00:00:00"/>
        <d v="2020-03-26T00:00:00"/>
        <d v="2020-03-30T00:00:00"/>
        <d v="2020-04-02T00:00:00"/>
        <d v="2020-04-05T00:00:00"/>
        <d v="2020-04-06T00:00:00"/>
        <d v="2020-04-07T00:00:00"/>
        <d v="2020-04-08T00:00:00"/>
        <d v="2020-04-10T00:00:00"/>
        <d v="2020-04-12T00:00:00"/>
        <d v="2020-04-14T00:00:00"/>
        <d v="2020-04-17T00:00:00"/>
        <d v="2020-04-19T00:00:00"/>
        <d v="2020-04-20T00:00:00"/>
        <d v="2020-04-21T00:00:00"/>
        <d v="2020-04-22T00:00:00"/>
        <d v="2020-04-23T00:00:00"/>
        <d v="2020-04-25T00:00:00"/>
        <d v="2020-04-26T00:00:00"/>
        <d v="2020-04-27T00:00:00"/>
        <d v="2020-05-01T00:00:00"/>
        <d v="2020-05-03T00:00:00"/>
        <d v="2020-05-05T00:00:00"/>
        <d v="2020-05-06T00:00:00"/>
        <d v="2020-05-07T00:00:00"/>
        <d v="2020-05-10T00:00:00"/>
        <d v="2020-05-14T00:00:00"/>
        <d v="2020-05-17T00:00:00"/>
        <d v="2020-05-18T00:00:00"/>
        <d v="2020-05-24T00:00:00"/>
        <d v="2020-05-31T00:00:00"/>
        <d v="2020-06-01T00:00:00"/>
        <d v="2020-06-03T00:00:00"/>
        <d v="2020-06-05T00:00:00"/>
        <d v="2020-06-06T00:00:00"/>
        <d v="2020-06-08T00:00:00"/>
        <d v="2020-06-09T00:00:00"/>
        <d v="2020-06-10T00:00:00"/>
        <d v="2020-06-12T00:00:00"/>
        <d v="2020-06-13T00:00:00"/>
        <d v="2020-06-15T00:00:00"/>
        <d v="2020-06-16T00:00:00"/>
        <d v="2020-06-17T00:00:00"/>
        <d v="2020-06-19T00:00:00"/>
        <d v="2020-06-21T00:00:00"/>
        <d v="2020-06-25T00:00:00"/>
        <d v="2020-06-27T00:00:00"/>
        <d v="2020-06-28T00:00:00"/>
        <d v="2020-06-29T00:00:00"/>
        <d v="2020-07-02T00:00:00"/>
        <d v="2020-07-05T00:00:00"/>
        <d v="2020-07-12T00:00:00"/>
        <d v="2020-07-14T00:00:00"/>
        <d v="2020-07-16T00:00:00"/>
        <d v="2020-07-19T00:00:00"/>
        <d v="2020-07-22T00:00:00"/>
        <d v="2020-07-23T00:00:00"/>
        <d v="2020-07-26T00:00:00"/>
        <d v="2020-08-02T00:00:00"/>
        <d v="2020-08-09T00:00:00"/>
        <d v="2020-08-10T00:00:00"/>
        <d v="2020-08-11T00:00:00"/>
        <d v="2020-08-12T00:00:00"/>
        <d v="2020-08-16T00:00:00"/>
        <d v="2020-08-17T00:00:00"/>
        <d v="2020-08-21T00:00:00"/>
        <d v="2020-08-23T00:00:00"/>
        <d v="2020-08-26T00:00:00"/>
        <d v="2020-08-30T00:00:00"/>
        <d v="2020-08-31T00:00:00"/>
        <d v="2020-09-03T00:00:00"/>
        <d v="2020-09-04T00:00:00"/>
        <d v="2020-09-05T00:00:00"/>
        <d v="2020-09-06T00:00:00"/>
        <d v="2020-09-08T00:00:00"/>
        <d v="2020-09-12T00:00:00"/>
        <d v="2020-09-13T00:00:00"/>
        <d v="2020-09-14T00:00:00"/>
        <d v="2020-09-20T00:00:00"/>
        <d v="2020-09-27T00:00:00"/>
        <d v="2020-09-28T00:00:00"/>
        <d v="2020-09-30T00:00:00"/>
        <d v="2020-10-01T00:00:00"/>
        <d v="2020-10-02T00:00:00"/>
        <d v="2020-10-04T00:00:00"/>
        <d v="2020-10-05T00:00:00"/>
        <d v="2020-10-11T00:00:00"/>
        <d v="2020-10-13T00:00:00"/>
        <d v="2020-10-14T00:00:00"/>
        <d v="2020-10-15T00:00:00"/>
        <d v="2020-10-18T00:00:00"/>
        <d v="2020-10-22T00:00:00"/>
        <d v="2020-10-24T00:00:00"/>
        <d v="2020-10-27T00:00:00"/>
        <d v="2020-10-29T00:00:00"/>
        <d v="2020-10-30T00:00:00"/>
        <d v="2020-10-31T00:00:00"/>
        <d v="2020-11-01T00:00:00"/>
        <d v="2020-11-04T00:00:00"/>
        <d v="2020-11-08T00:00:00"/>
        <d v="2020-11-09T00:00:00"/>
        <d v="2020-11-11T00:00:00"/>
        <d v="2020-11-15T00:00:00"/>
        <d v="2020-11-16T00:00:00"/>
        <d v="2020-11-17T00:00:00"/>
        <d v="2020-11-22T00:00:00"/>
        <d v="2020-11-29T00:00:00"/>
        <d v="2020-11-30T00:00:00"/>
        <d v="2020-12-01T00:00:00"/>
        <d v="2020-12-02T00:00:00"/>
        <d v="2020-12-03T00:00:00"/>
        <d v="2020-12-05T00:00:00"/>
        <d v="2020-12-06T00:00:00"/>
        <d v="2020-12-10T00:00:00"/>
        <d v="2020-12-13T00:00:00"/>
        <d v="2020-12-14T00:00:00"/>
        <d v="2020-12-15T00:00:00"/>
        <d v="2020-12-19T00:00:00"/>
        <d v="2020-12-20T00:00:00"/>
        <d v="2020-12-21T00:00:00"/>
        <d v="2020-12-22T00:00:00"/>
        <d v="2020-12-23T00:00:00"/>
        <d v="2020-12-24T00:00:00"/>
        <d v="2020-12-25T00:00:00"/>
        <d v="2020-12-26T00:00:00"/>
        <d v="2020-12-27T00:00:00"/>
        <d v="2020-12-29T00:00:00"/>
        <d v="2020-12-30T00:00:00"/>
        <d v="2020-12-31T00:00:00"/>
        <d v="2021-01-01T00:00:00"/>
        <d v="2021-01-03T00:00:00"/>
        <d v="2021-01-04T00:00:00"/>
        <d v="2021-01-05T00:00:00"/>
        <d v="2021-01-12T00:00:00"/>
        <d v="2021-01-17T00:00:00"/>
        <d v="2021-01-20T00:00:00"/>
        <d v="2021-01-24T00:00:00"/>
        <d v="2021-01-26T00:00:00"/>
        <d v="2021-01-30T00:00:00"/>
        <d v="2021-01-31T00:00:00"/>
        <d v="2021-02-02T00:00:00"/>
        <d v="2021-02-03T00:00:00"/>
        <d v="2021-02-04T00:00:00"/>
        <d v="2021-02-05T00:00:00"/>
        <d v="2021-02-07T00:00:00"/>
        <d v="2021-02-11T00:00:00"/>
        <d v="2021-02-13T00:00:00"/>
        <d v="2021-02-14T00:00:00"/>
        <d v="2021-02-15T00:00:00"/>
        <d v="2021-02-18T00:00:00"/>
        <d v="2021-02-21T00:00:00"/>
        <d v="2021-02-24T00:00:00"/>
        <d v="2021-02-28T00:00:00"/>
        <d v="2021-03-07T00:00:00"/>
        <d v="2021-03-09T00:00:00"/>
        <d v="2021-03-10T00:00:00"/>
        <d v="2021-03-14T00:00:00"/>
        <d v="2021-03-15T00:00:00"/>
        <d v="2021-03-16T00:00:00"/>
        <d v="2021-03-30T00:00:00"/>
        <d v="2021-04-01T00:00:00"/>
        <d v="2021-04-14T00:00:00"/>
        <d v="2021-04-16T00:00:00"/>
        <d v="2021-04-18T00:00:00"/>
        <d v="2021-04-19T00:00:00"/>
        <d v="2021-04-23T00:00:00"/>
        <d v="2021-04-24T00:00:00"/>
        <d v="2021-04-25T00:00:00"/>
        <d v="2021-04-27T00:00:00"/>
        <d v="2021-04-30T00:00:00"/>
        <d v="2021-05-02T00:00:00"/>
        <d v="2021-05-09T00:00:00"/>
        <d v="2021-05-16T00:00:00"/>
        <d v="2021-05-23T00:00:00"/>
        <d v="2021-05-30T00:00:00"/>
        <d v="2021-05-31T00:00:00"/>
        <d v="2021-06-06T00:00:00"/>
        <d v="2021-06-07T00:00:00"/>
        <d v="2021-06-11T00:00:00"/>
        <d v="2021-06-13T00:00:00"/>
        <d v="2021-06-14T00:00:00"/>
        <d v="2021-06-20T00:00:00"/>
        <d v="2021-06-27T00:00:00"/>
        <d v="2021-06-28T00:00:00"/>
        <d v="2021-07-04T00:00:00"/>
        <d v="2021-07-06T00:00:00"/>
        <d v="2021-07-11T00:00:00"/>
        <d v="2021-07-15T00:00:00"/>
        <d v="2021-07-18T00:00:00"/>
        <d v="2014-12-29T00:00:00" u="1"/>
        <d v="2015-10-26T00:00:00" u="1"/>
        <d v="2020-03-09T00:00:00" u="1"/>
        <d v="2020-09-01T00:00:00" u="1"/>
        <d v="2020-03-31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 name="Day" numFmtId="0">
      <sharedItems containsSemiMixedTypes="0" containsString="0" containsNumber="1" containsInteger="1" minValue="1" maxValue="31" count="31">
        <n v="11"/>
        <n v="12"/>
        <n v="13"/>
        <n v="14"/>
        <n v="15"/>
        <n v="16"/>
        <n v="17"/>
        <n v="18"/>
        <n v="19"/>
        <n v="21"/>
        <n v="22"/>
        <n v="23"/>
        <n v="24"/>
        <n v="25"/>
        <n v="26"/>
        <n v="27"/>
        <n v="28"/>
        <n v="29"/>
        <n v="30"/>
        <n v="31"/>
        <n v="1"/>
        <n v="2"/>
        <n v="3"/>
        <n v="4"/>
        <n v="6"/>
        <n v="7"/>
        <n v="8"/>
        <n v="9"/>
        <n v="10"/>
        <n v="20"/>
        <n v="5"/>
      </sharedItems>
    </cacheField>
    <cacheField name="Week ID" numFmtId="0">
      <sharedItems containsBlank="1" count="376">
        <s v="20142"/>
        <s v="20143"/>
        <s v="20144"/>
        <s v="20145"/>
        <s v="20146"/>
        <s v="20147"/>
        <s v="20148"/>
        <s v="20149"/>
        <s v="201410"/>
        <s v="201411"/>
        <s v="201412"/>
        <s v="201413"/>
        <s v="201414"/>
        <s v="201415"/>
        <s v="201416"/>
        <s v="201417"/>
        <s v="201418"/>
        <s v="201419"/>
        <s v="201420"/>
        <s v="201421"/>
        <s v="201422"/>
        <s v="201423"/>
        <s v="201424"/>
        <s v="201425"/>
        <s v="201426"/>
        <s v="201427"/>
        <s v="201428"/>
        <s v="201429"/>
        <s v="201430"/>
        <s v="201431"/>
        <s v="201432"/>
        <s v="201433"/>
        <s v="201434"/>
        <s v="201435"/>
        <s v="201436"/>
        <s v="201437"/>
        <s v="201438"/>
        <s v="201439"/>
        <s v="201440"/>
        <s v="201441"/>
        <s v="201442"/>
        <s v="201443"/>
        <s v="201444"/>
        <s v="201445"/>
        <s v="201446"/>
        <s v="201447"/>
        <s v="201448"/>
        <s v="201449"/>
        <s v="201450"/>
        <s v="201451"/>
        <s v="201452"/>
        <s v="201453"/>
        <s v="20151"/>
        <s v="20152"/>
        <s v="20153"/>
        <s v="20154"/>
        <s v="20155"/>
        <s v="20156"/>
        <s v="20157"/>
        <s v="20158"/>
        <s v="20159"/>
        <s v="201510"/>
        <s v="201511"/>
        <s v="201512"/>
        <s v="201513"/>
        <s v="201514"/>
        <s v="201515"/>
        <s v="201516"/>
        <s v="201517"/>
        <s v="201518"/>
        <s v="201519"/>
        <s v="201520"/>
        <s v="201521"/>
        <s v="201522"/>
        <s v="201523"/>
        <s v="201524"/>
        <s v="201525"/>
        <s v="201526"/>
        <s v="201527"/>
        <s v="201528"/>
        <s v="201529"/>
        <s v="201530"/>
        <s v="201531"/>
        <s v="201532"/>
        <s v="201533"/>
        <s v="201534"/>
        <s v="201535"/>
        <s v="201536"/>
        <s v="201537"/>
        <s v="201538"/>
        <s v="201539"/>
        <s v="201540"/>
        <s v="201541"/>
        <s v="201542"/>
        <s v="201543"/>
        <s v="201544"/>
        <s v="201545"/>
        <s v="201546"/>
        <s v="201547"/>
        <s v="201548"/>
        <s v="201549"/>
        <s v="201550"/>
        <s v="201551"/>
        <s v="20164"/>
        <s v="20165"/>
        <s v="20166"/>
        <s v="20167"/>
        <s v="20168"/>
        <s v="20169"/>
        <s v="201610"/>
        <s v="201611"/>
        <s v="201612"/>
        <s v="201613"/>
        <s v="201614"/>
        <s v="201615"/>
        <s v="201616"/>
        <s v="201617"/>
        <s v="201618"/>
        <s v="201619"/>
        <s v="201620"/>
        <s v="201621"/>
        <s v="201622"/>
        <s v="201623"/>
        <s v="201624"/>
        <s v="201625"/>
        <s v="201626"/>
        <s v="201627"/>
        <s v="201628"/>
        <s v="201629"/>
        <s v="201630"/>
        <s v="201632"/>
        <s v="201633"/>
        <s v="201634"/>
        <s v="201635"/>
        <s v="201636"/>
        <s v="201637"/>
        <s v="201638"/>
        <s v="201639"/>
        <s v="201640"/>
        <s v="201641"/>
        <s v="201642"/>
        <s v="201643"/>
        <s v="201644"/>
        <s v="201645"/>
        <s v="201646"/>
        <s v="201647"/>
        <s v="201648"/>
        <s v="201649"/>
        <s v="201650"/>
        <s v="201651"/>
        <s v="201652"/>
        <s v="20173"/>
        <s v="20174"/>
        <s v="20175"/>
        <s v="20176"/>
        <s v="20177"/>
        <s v="20178"/>
        <s v="20179"/>
        <s v="201710"/>
        <s v="201711"/>
        <s v="201712"/>
        <s v="201713"/>
        <s v="201714"/>
        <s v="201715"/>
        <s v="201716"/>
        <s v="201717"/>
        <s v="201718"/>
        <s v="201719"/>
        <s v="201720"/>
        <s v="201721"/>
        <s v="201722"/>
        <s v="201723"/>
        <s v="201724"/>
        <s v="201725"/>
        <s v="201726"/>
        <s v="201727"/>
        <s v="201728"/>
        <s v="201729"/>
        <s v="201730"/>
        <s v="201731"/>
        <s v="201732"/>
        <s v="201733"/>
        <s v="201734"/>
        <s v="201735"/>
        <s v="201736"/>
        <s v="201737"/>
        <s v="201738"/>
        <s v="201739"/>
        <s v="201740"/>
        <s v="201741"/>
        <s v="201742"/>
        <s v="201743"/>
        <s v="201744"/>
        <s v="201745"/>
        <s v="201746"/>
        <s v="201747"/>
        <s v="201748"/>
        <s v="201749"/>
        <s v="201750"/>
        <s v="201751"/>
        <s v="201752"/>
        <s v="201753"/>
        <s v="20181"/>
        <s v="20182"/>
        <s v="20183"/>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7"/>
        <s v="201848"/>
        <s v="201849"/>
        <s v="201850"/>
        <s v="20193"/>
        <s v="20194"/>
        <s v="20195"/>
        <s v="20196"/>
        <s v="20197"/>
        <s v="20198"/>
        <s v="20199"/>
        <s v="201910"/>
        <s v="201911"/>
        <s v="201912"/>
        <s v="201913"/>
        <s v="201914"/>
        <s v="201915"/>
        <s v="201916"/>
        <s v="201917"/>
        <s v="201918"/>
        <s v="201919"/>
        <s v="201920"/>
        <s v="201922"/>
        <s v="201923"/>
        <s v="201924"/>
        <s v="201925"/>
        <s v="201926"/>
        <s v="201927"/>
        <s v="201928"/>
        <s v="201929"/>
        <s v="201930"/>
        <s v="201931"/>
        <s v="201932"/>
        <s v="201933"/>
        <s v="201934"/>
        <s v="201935"/>
        <s v="201936"/>
        <s v="201937"/>
        <s v="201938"/>
        <s v="201939"/>
        <s v="201940"/>
        <s v="201941"/>
        <s v="201942"/>
        <s v="201943"/>
        <s v="201944"/>
        <s v="201945"/>
        <s v="201946"/>
        <s v="201947"/>
        <s v="201948"/>
        <s v="201949"/>
        <s v="201950"/>
        <s v="201951"/>
        <s v="20205"/>
        <s v="20206"/>
        <s v="20207"/>
        <s v="20208"/>
        <s v="20209"/>
        <s v="202010"/>
        <s v="202011"/>
        <s v="202012"/>
        <s v="202013"/>
        <s v="202014"/>
        <s v="202015"/>
        <s v="202016"/>
        <s v="202017"/>
        <s v="202018"/>
        <s v="202019"/>
        <s v="202020"/>
        <s v="202021"/>
        <s v="202022"/>
        <s v="202023"/>
        <s v="202024"/>
        <s v="202025"/>
        <s v="202026"/>
        <s v="202027"/>
        <s v="202028"/>
        <s v="202029"/>
        <s v="202030"/>
        <s v="202031"/>
        <s v="202032"/>
        <s v="202033"/>
        <s v="202034"/>
        <s v="202035"/>
        <s v="202036"/>
        <s v="202037"/>
        <s v="202038"/>
        <s v="202039"/>
        <s v="202040"/>
        <s v="202041"/>
        <s v="202042"/>
        <s v="202043"/>
        <s v="202044"/>
        <s v="202045"/>
        <s v="202046"/>
        <s v="202047"/>
        <s v="202048"/>
        <s v="202049"/>
        <s v="202050"/>
        <s v="202051"/>
        <s v="202052"/>
        <s v="202053"/>
        <s v="20211"/>
        <s v="20212"/>
        <s v="20213"/>
        <s v="20214"/>
        <s v="20215"/>
        <s v="20216"/>
        <s v="20217"/>
        <s v="20218"/>
        <s v="20219"/>
        <s v="202110"/>
        <s v="202111"/>
        <s v="202112"/>
        <s v="202114"/>
        <s v="202116"/>
        <s v="202117"/>
        <s v="202118"/>
        <s v="202119"/>
        <s v="202120"/>
        <s v="202121"/>
        <s v="202122"/>
        <s v="202123"/>
        <s v="202124"/>
        <s v="202125"/>
        <s v="202126"/>
        <s v="202127"/>
        <s v="202128"/>
        <s v="202129"/>
        <m u="1"/>
      </sharedItems>
    </cacheField>
    <cacheField name="Month ID" numFmtId="0">
      <sharedItems/>
    </cacheField>
    <cacheField name="Store" numFmtId="0">
      <sharedItems containsBlank="1" count="136">
        <s v="Aldi"/>
        <s v="Victoria Market"/>
        <s v="eBay"/>
        <s v="Woolworths"/>
        <s v="Unilodge"/>
        <s v="Coles"/>
        <s v="Dan Murphy's"/>
        <s v="MyKi"/>
        <s v="Church"/>
        <s v="BACB"/>
        <s v="Intersection Café"/>
        <s v="Click Energy"/>
        <s v="HIP Melbourne Central"/>
        <s v="Target"/>
        <s v="Universal Restaurant"/>
        <s v="7 Eleven"/>
        <s v="Big W"/>
        <s v="Domino's Pizza"/>
        <s v="Others"/>
        <s v="Guzman y Gomez"/>
        <s v="UniMelb"/>
        <s v="American Express"/>
        <s v="La Cantina"/>
        <s v="Gumtree"/>
        <s v="Amaysim"/>
        <s v="Medibank"/>
        <s v="Officeworks"/>
        <s v="UNIQLO"/>
        <s v="KFC"/>
        <s v="Footscray Market"/>
        <s v="Love Real Estate"/>
        <s v="IKEA"/>
        <s v="Fridays"/>
        <s v="RTBA"/>
        <s v="Master Home Improvement"/>
        <s v="IGA"/>
        <s v="TPG"/>
        <s v="Pizza Hut"/>
        <s v="Dingnan Gift Home"/>
        <s v="McDonalds"/>
        <s v="My Chemist"/>
        <s v="The Good Guy"/>
        <s v="SleepingDuck"/>
        <s v="Northland Shopping Center"/>
        <s v="Preston Market"/>
        <s v="Kmart"/>
        <s v="Origin"/>
        <s v="Yarra Valley Water"/>
        <s v="Lebara"/>
        <s v="Zara"/>
        <s v="Apple Store"/>
        <s v="Avanset"/>
        <s v="VicRoads"/>
        <s v="Grilld"/>
        <s v="Myer"/>
        <s v="Bar"/>
        <s v="MSO"/>
        <s v="GU Health"/>
        <s v="DFO"/>
        <s v="AMEX"/>
        <s v="Avanade"/>
        <s v="Car"/>
        <s v="QV"/>
        <s v="CityLink"/>
        <s v="Batto Property Solutions"/>
        <s v="Telstra"/>
        <s v="RACV"/>
        <s v="Gasoline"/>
        <s v="Bunnings"/>
        <s v="American Airlines"/>
        <s v="Casa Iberica"/>
        <s v="Secure Parking"/>
        <s v="Medicare"/>
        <s v="Spotlight"/>
        <s v="Netflix"/>
        <s v="Dick Smith"/>
        <s v="Snap Fitness"/>
        <s v="Microsoft"/>
        <s v="Home"/>
        <s v="Ben Tsang Accountant"/>
        <s v="Apple"/>
        <s v="Dell"/>
        <s v="Qantas"/>
        <s v="The Reject Shop"/>
        <s v="Heartland"/>
        <s v="Eight Homes"/>
        <s v="JB Hi-Fi"/>
        <s v="Chemist"/>
        <s v="Dr Nicola Fitzgerald"/>
        <s v="Baby Bunting"/>
        <s v="Virgin Mobile"/>
        <s v="Tailor"/>
        <s v="AussieBroadband"/>
        <s v="Budget PC"/>
        <s v="Amazon"/>
        <s v="Spotify"/>
        <s v="AusPost"/>
        <s v="Harris Scarfe"/>
        <s v="F45"/>
        <s v="CBA"/>
        <s v="H&amp;M"/>
        <s v="Costco"/>
        <s v="Optus"/>
        <s v="KoolKidz"/>
        <s v="uber"/>
        <s v="JetStar"/>
        <s v="AirBnb"/>
        <s v="Quantum"/>
        <s v="City West Water"/>
        <s v="New Home Inspections"/>
        <s v="HumbleBundle"/>
        <s v="WyndHam City"/>
        <s v="Kogan"/>
        <s v="Virgin Australia"/>
        <s v="Xinja"/>
        <s v="Mate"/>
        <s v="Red Energy"/>
        <s v="Kia"/>
        <s v="Sysnematic"/>
        <s v="Music School Caroline Springs"/>
        <s v="ChildsPlay"/>
        <s v="ATO"/>
        <s v="ALIEXPRESS"/>
        <s v="Liquorland"/>
        <s v="Colmedica"/>
        <s v="Little Growling"/>
        <s v="Dr Kim Thompson"/>
        <s v="BangGood"/>
        <s v="Vincent - Northbound Immigration Services"/>
        <s v="Spaceship"/>
        <s v="Crypto"/>
        <s v="ARKK"/>
        <s v="AGL"/>
        <m u="1"/>
        <s v="September9" u="1"/>
        <s v="Nicola Fitzgerald" u="1"/>
      </sharedItems>
    </cacheField>
    <cacheField name="Category" numFmtId="0">
      <sharedItems containsMixedTypes="1" containsNumber="1" minValue="29.06" maxValue="29.06" count="23">
        <s v="Daily Expenses"/>
        <s v="Gift"/>
        <s v="Pleasure"/>
        <s v="Alcohol"/>
        <s v="Rent"/>
        <s v="Home"/>
        <s v="Transport"/>
        <s v="Utilities"/>
        <s v="Clothing"/>
        <s v="Education"/>
        <s v="Avanade"/>
        <s v="Visa"/>
        <s v="Health"/>
        <s v="House"/>
        <s v="Baby"/>
        <s v="Loan"/>
        <s v="Council Rates"/>
        <s v="ATO"/>
        <s v="Investment"/>
        <s v="Canada"/>
        <s v="oth"/>
        <s v="Taxes"/>
        <n v="29.06" u="1"/>
      </sharedItems>
    </cacheField>
    <cacheField name="Amount" numFmtId="166">
      <sharedItems containsSemiMixedTypes="0" containsString="0" containsNumber="1" minValue="0.1" maxValue="43107.3"/>
    </cacheField>
    <cacheField name="Exclude in WE" numFmtId="0">
      <sharedItems containsBlank="1" count="3">
        <s v="NO"/>
        <s v="YES"/>
        <m u="1"/>
      </sharedItems>
    </cacheField>
    <cacheField name="Description" numFmtId="0">
      <sharedItems/>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95.927707060182" createdVersion="5" refreshedVersion="7" minRefreshableVersion="3" recordCount="375" xr:uid="{00000000-000A-0000-FFFF-FFFF70000000}">
  <cacheSource type="worksheet">
    <worksheetSource name="WeeklyReportTable"/>
  </cacheSource>
  <cacheFields count="5">
    <cacheField name="Year" numFmtId="0">
      <sharedItems containsSemiMixedTypes="0" containsString="0" containsNumber="1" containsInteger="1" minValue="2014" maxValue="2021" count="8">
        <n v="2014"/>
        <n v="2015"/>
        <n v="2016"/>
        <n v="2017"/>
        <n v="2018"/>
        <n v="2019"/>
        <n v="2020"/>
        <n v="2021"/>
      </sharedItems>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 name="Week ID" numFmtId="0">
      <sharedItems/>
    </cacheField>
    <cacheField name="Spent" numFmtId="169">
      <sharedItems containsSemiMixedTypes="0" containsString="0" containsNumber="1" minValue="0" maxValue="1020.9800000000001"/>
    </cacheField>
    <cacheField name="Saved" numFmtId="169">
      <sharedItems containsSemiMixedTypes="0" containsString="0" containsNumber="1" minValue="-820.98000000000013" maxValue="200"/>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95.927707291667" createdVersion="5" refreshedVersion="7" minRefreshableVersion="3" recordCount="374" xr:uid="{00000000-000A-0000-FFFF-FFFF68000000}">
  <cacheSource type="worksheet">
    <worksheetSource name="IncomeDBTable"/>
  </cacheSource>
  <cacheFields count="10">
    <cacheField name="Date" numFmtId="167">
      <sharedItems containsSemiMixedTypes="0" containsNonDate="0" containsDate="1" containsString="0" minDate="2014-01-10T00:00:00" maxDate="2021-07-16T00:00:00" count="313">
        <d v="2014-01-10T00:00:00"/>
        <d v="2014-01-30T00:00:00"/>
        <d v="2014-02-01T00:00:00"/>
        <d v="2014-02-06T00:00:00"/>
        <d v="2014-02-14T00:00:00"/>
        <d v="2014-02-21T00:00:00"/>
        <d v="2014-03-01T00:00:00"/>
        <d v="2014-03-16T00:00:00"/>
        <d v="2014-03-28T00:00:00"/>
        <d v="2014-04-01T00:00:00"/>
        <d v="2014-04-14T00:00:00"/>
        <d v="2014-05-01T00:00:00"/>
        <d v="2014-05-14T00:00:00"/>
        <d v="2014-05-18T00:00:00"/>
        <d v="2014-05-27T00:00:00"/>
        <d v="2014-05-30T00:00:00"/>
        <d v="2014-06-01T00:00:00"/>
        <d v="2014-06-13T00:00:00"/>
        <d v="2014-07-01T00:00:00"/>
        <d v="2014-07-15T00:00:00"/>
        <d v="2014-07-18T00:00:00"/>
        <d v="2014-08-01T00:00:00"/>
        <d v="2014-08-14T00:00:00"/>
        <d v="2014-08-28T00:00:00"/>
        <d v="2014-09-01T00:00:00"/>
        <d v="2014-09-08T00:00:00"/>
        <d v="2014-09-12T00:00:00"/>
        <d v="2014-10-05T00:00:00"/>
        <d v="2014-10-09T00:00:00"/>
        <d v="2014-10-15T00:00:00"/>
        <d v="2014-11-01T00:00:00"/>
        <d v="2014-11-03T00:00:00"/>
        <d v="2014-11-14T00:00:00"/>
        <d v="2014-12-01T00:00:00"/>
        <d v="2014-12-13T00:00:00"/>
        <d v="2014-12-24T00:00:00"/>
        <d v="2015-01-01T00:00:00"/>
        <d v="2015-01-15T00:00:00"/>
        <d v="2015-02-02T00:00:00"/>
        <d v="2015-02-14T00:00:00"/>
        <d v="2015-02-27T00:00:00"/>
        <d v="2015-03-01T00:00:00"/>
        <d v="2015-03-16T00:00:00"/>
        <d v="2015-03-21T00:00:00"/>
        <d v="2015-04-01T00:00:00"/>
        <d v="2015-04-11T00:00:00"/>
        <d v="2015-04-17T00:00:00"/>
        <d v="2015-05-03T00:00:00"/>
        <d v="2015-05-14T00:00:00"/>
        <d v="2015-05-30T00:00:00"/>
        <d v="2015-06-02T00:00:00"/>
        <d v="2015-06-12T00:00:00"/>
        <d v="2015-07-01T00:00:00"/>
        <d v="2015-07-07T00:00:00"/>
        <d v="2015-07-15T00:00:00"/>
        <d v="2015-08-02T00:00:00"/>
        <d v="2015-08-14T00:00:00"/>
        <d v="2015-08-21T00:00:00"/>
        <d v="2015-08-29T00:00:00"/>
        <d v="2015-09-01T00:00:00"/>
        <d v="2015-09-14T00:00:00"/>
        <d v="2015-09-24T00:00:00"/>
        <d v="2015-09-28T00:00:00"/>
        <d v="2015-10-01T00:00:00"/>
        <d v="2015-10-14T00:00:00"/>
        <d v="2015-10-17T00:00:00"/>
        <d v="2015-10-28T00:00:00"/>
        <d v="2015-10-30T00:00:00"/>
        <d v="2015-11-01T00:00:00"/>
        <d v="2015-11-13T00:00:00"/>
        <d v="2015-11-18T00:00:00"/>
        <d v="2015-12-01T00:00:00"/>
        <d v="2015-12-04T00:00:00"/>
        <d v="2015-12-15T00:00:00"/>
        <d v="2016-01-18T00:00:00"/>
        <d v="2016-02-01T00:00:00"/>
        <d v="2016-02-11T00:00:00"/>
        <d v="2016-02-12T00:00:00"/>
        <d v="2016-02-22T00:00:00"/>
        <d v="2016-02-24T00:00:00"/>
        <d v="2016-03-01T00:00:00"/>
        <d v="2016-03-05T00:00:00"/>
        <d v="2016-03-14T00:00:00"/>
        <d v="2016-03-22T00:00:00"/>
        <d v="2016-04-01T00:00:00"/>
        <d v="2016-04-14T00:00:00"/>
        <d v="2016-04-22T00:00:00"/>
        <d v="2016-05-01T00:00:00"/>
        <d v="2016-05-13T00:00:00"/>
        <d v="2016-05-31T00:00:00"/>
        <d v="2016-06-01T00:00:00"/>
        <d v="2016-06-15T00:00:00"/>
        <d v="2016-06-17T00:00:00"/>
        <d v="2016-06-23T00:00:00"/>
        <d v="2016-07-01T00:00:00"/>
        <d v="2016-07-15T00:00:00"/>
        <d v="2016-08-06T00:00:00"/>
        <d v="2016-08-14T00:00:00"/>
        <d v="2016-09-01T00:00:00"/>
        <d v="2016-09-02T00:00:00"/>
        <d v="2016-09-15T00:00:00"/>
        <d v="2016-09-30T00:00:00"/>
        <d v="2016-10-01T00:00:00"/>
        <d v="2016-10-07T00:00:00"/>
        <d v="2016-10-15T00:00:00"/>
        <d v="2016-11-01T00:00:00"/>
        <d v="2016-11-14T00:00:00"/>
        <d v="2016-12-01T00:00:00"/>
        <d v="2016-12-16T00:00:00"/>
        <d v="2016-12-30T00:00:00"/>
        <d v="2017-01-15T00:00:00"/>
        <d v="2017-01-24T00:00:00"/>
        <d v="2017-02-02T00:00:00"/>
        <d v="2017-02-08T00:00:00"/>
        <d v="2017-02-15T00:00:00"/>
        <d v="2017-02-21T00:00:00"/>
        <d v="2017-03-01T00:00:00"/>
        <d v="2017-03-07T00:00:00"/>
        <d v="2017-03-14T00:00:00"/>
        <d v="2017-03-21T00:00:00"/>
        <d v="2017-04-01T00:00:00"/>
        <d v="2017-04-04T00:00:00"/>
        <d v="2017-04-14T00:00:00"/>
        <d v="2017-04-19T00:00:00"/>
        <d v="2017-04-30T00:00:00"/>
        <d v="2017-05-01T00:00:00"/>
        <d v="2017-05-02T00:00:00"/>
        <d v="2017-05-14T00:00:00"/>
        <d v="2017-05-16T00:00:00"/>
        <d v="2017-05-30T00:00:00"/>
        <d v="2017-05-31T00:00:00"/>
        <d v="2017-06-01T00:00:00"/>
        <d v="2017-06-13T00:00:00"/>
        <d v="2017-06-14T00:00:00"/>
        <d v="2017-06-16T00:00:00"/>
        <d v="2017-06-27T00:00:00"/>
        <d v="2017-07-01T00:00:00"/>
        <d v="2017-07-11T00:00:00"/>
        <d v="2017-07-14T00:00:00"/>
        <d v="2017-07-25T00:00:00"/>
        <d v="2017-08-01T00:00:00"/>
        <d v="2017-08-09T00:00:00"/>
        <d v="2017-08-14T00:00:00"/>
        <d v="2017-08-22T00:00:00"/>
        <d v="2017-09-05T00:00:00"/>
        <d v="2017-09-06T00:00:00"/>
        <d v="2017-09-14T00:00:00"/>
        <d v="2017-09-19T00:00:00"/>
        <d v="2017-10-01T00:00:00"/>
        <d v="2017-10-03T00:00:00"/>
        <d v="2017-10-13T00:00:00"/>
        <d v="2017-10-18T00:00:00"/>
        <d v="2017-10-20T00:00:00"/>
        <d v="2017-10-21T00:00:00"/>
        <d v="2017-10-31T00:00:00"/>
        <d v="2017-11-01T00:00:00"/>
        <d v="2017-11-14T00:00:00"/>
        <d v="2017-11-28T00:00:00"/>
        <d v="2017-12-08T00:00:00"/>
        <d v="2017-12-12T00:00:00"/>
        <d v="2017-12-16T00:00:00"/>
        <d v="2017-12-21T00:00:00"/>
        <d v="2017-12-23T00:00:00"/>
        <d v="2018-01-01T00:00:00"/>
        <d v="2018-01-11T00:00:00"/>
        <d v="2018-01-12T00:00:00"/>
        <d v="2018-01-23T00:00:00"/>
        <d v="2018-02-01T00:00:00"/>
        <d v="2018-02-06T00:00:00"/>
        <d v="2018-02-14T00:00:00"/>
        <d v="2018-02-20T00:00:00"/>
        <d v="2018-03-01T00:00:00"/>
        <d v="2018-03-06T00:00:00"/>
        <d v="2018-03-14T00:00:00"/>
        <d v="2018-03-21T00:00:00"/>
        <d v="2018-03-27T00:00:00"/>
        <d v="2018-04-02T00:00:00"/>
        <d v="2018-04-05T00:00:00"/>
        <d v="2018-04-12T00:00:00"/>
        <d v="2018-04-13T00:00:00"/>
        <d v="2018-04-18T00:00:00"/>
        <d v="2018-04-26T00:00:00"/>
        <d v="2018-05-01T00:00:00"/>
        <d v="2018-05-03T00:00:00"/>
        <d v="2018-05-09T00:00:00"/>
        <d v="2018-05-15T00:00:00"/>
        <d v="2018-05-16T00:00:00"/>
        <d v="2018-05-24T00:00:00"/>
        <d v="2018-05-30T00:00:00"/>
        <d v="2018-06-01T00:00:00"/>
        <d v="2018-06-05T00:00:00"/>
        <d v="2018-06-06T00:00:00"/>
        <d v="2018-06-24T00:00:00"/>
        <d v="2018-07-01T00:00:00"/>
        <d v="2018-07-05T00:00:00"/>
        <d v="2018-07-10T00:00:00"/>
        <d v="2018-07-11T00:00:00"/>
        <d v="2018-07-17T00:00:00"/>
        <d v="2018-07-18T00:00:00"/>
        <d v="2018-07-25T00:00:00"/>
        <d v="2018-08-01T00:00:00"/>
        <d v="2018-08-08T00:00:00"/>
        <d v="2018-08-15T00:00:00"/>
        <d v="2018-08-22T00:00:00"/>
        <d v="2018-08-23T00:00:00"/>
        <d v="2018-08-25T00:00:00"/>
        <d v="2018-08-29T00:00:00"/>
        <d v="2018-09-05T00:00:00"/>
        <d v="2018-09-12T00:00:00"/>
        <d v="2018-09-13T00:00:00"/>
        <d v="2018-09-19T00:00:00"/>
        <d v="2018-09-25T00:00:00"/>
        <d v="2018-09-26T00:00:00"/>
        <d v="2018-10-04T00:00:00"/>
        <d v="2018-10-11T00:00:00"/>
        <d v="2018-10-12T00:00:00"/>
        <d v="2018-10-17T00:00:00"/>
        <d v="2018-10-24T00:00:00"/>
        <d v="2018-10-25T00:00:00"/>
        <d v="2018-10-31T00:00:00"/>
        <d v="2018-11-07T00:00:00"/>
        <d v="2018-11-15T00:00:00"/>
        <d v="2018-12-06T00:00:00"/>
        <d v="2018-11-26T00:00:00"/>
        <d v="2019-01-17T00:00:00"/>
        <d v="2019-01-20T00:00:00"/>
        <d v="2019-01-31T00:00:00"/>
        <d v="2019-02-15T00:00:00"/>
        <d v="2019-02-28T00:00:00"/>
        <d v="2019-03-14T00:00:00"/>
        <d v="2019-04-05T00:00:00"/>
        <d v="2019-04-06T00:00:00"/>
        <d v="2019-04-13T00:00:00"/>
        <d v="2019-04-25T00:00:00"/>
        <d v="2019-05-03T00:00:00"/>
        <d v="2019-05-12T00:00:00"/>
        <d v="2019-06-01T00:00:00"/>
        <d v="2019-06-05T00:00:00"/>
        <d v="2019-06-12T00:00:00"/>
        <d v="2019-06-15T00:00:00"/>
        <d v="2019-07-08T00:00:00"/>
        <d v="2019-07-09T00:00:00"/>
        <d v="2019-07-14T00:00:00"/>
        <d v="2019-07-24T00:00:00"/>
        <d v="2019-07-27T00:00:00"/>
        <d v="2019-08-01T00:00:00"/>
        <d v="2019-08-14T00:00:00"/>
        <d v="2019-08-26T00:00:00"/>
        <d v="2019-09-06T00:00:00"/>
        <d v="2019-09-09T00:00:00"/>
        <d v="2019-09-14T00:00:00"/>
        <d v="2019-09-18T00:00:00"/>
        <d v="2019-09-30T00:00:00"/>
        <d v="2019-10-04T00:00:00"/>
        <d v="2019-10-09T00:00:00"/>
        <d v="2019-10-13T00:00:00"/>
        <d v="2019-10-15T00:00:00"/>
        <d v="2019-10-17T00:00:00"/>
        <d v="2019-10-25T00:00:00"/>
        <d v="2019-10-29T00:00:00"/>
        <d v="2019-10-31T00:00:00"/>
        <d v="2019-11-15T00:00:00"/>
        <d v="2019-11-30T00:00:00"/>
        <d v="2019-12-05T00:00:00"/>
        <d v="2019-12-14T00:00:00"/>
        <d v="2020-01-28T00:00:00"/>
        <d v="2020-02-03T00:00:00"/>
        <d v="2020-02-06T00:00:00"/>
        <d v="2020-02-16T00:00:00"/>
        <d v="2020-02-26T00:00:00"/>
        <d v="2020-03-05T00:00:00"/>
        <d v="2020-03-13T00:00:00"/>
        <d v="2020-03-17T00:00:00"/>
        <d v="2020-04-07T00:00:00"/>
        <d v="2020-04-14T00:00:00"/>
        <d v="2020-05-05T00:00:00"/>
        <d v="2020-05-14T00:00:00"/>
        <d v="2020-06-12T00:00:00"/>
        <d v="2020-07-14T00:00:00"/>
        <d v="2020-07-19T00:00:00"/>
        <d v="2020-08-15T00:00:00"/>
        <d v="2020-09-03T00:00:00"/>
        <d v="2020-09-08T00:00:00"/>
        <d v="2020-09-12T00:00:00"/>
        <d v="2020-09-20T00:00:00"/>
        <d v="2020-10-14T00:00:00"/>
        <d v="2020-10-22T00:00:00"/>
        <d v="2020-11-16T00:00:00"/>
        <d v="2020-11-29T00:00:00"/>
        <d v="2020-12-02T00:00:00"/>
        <d v="2020-12-14T00:00:00"/>
        <d v="2020-12-30T00:00:00"/>
        <d v="2020-12-31T00:00:00"/>
        <d v="2021-01-12T00:00:00"/>
        <d v="2021-01-18T00:00:00"/>
        <d v="2021-01-25T00:00:00"/>
        <d v="2021-01-30T00:00:00"/>
        <d v="2021-02-02T00:00:00"/>
        <d v="2021-02-03T00:00:00"/>
        <d v="2021-02-07T00:00:00"/>
        <d v="2021-02-13T00:00:00"/>
        <d v="2021-02-17T00:00:00"/>
        <d v="2021-03-15T00:00:00"/>
        <d v="2021-03-30T00:00:00"/>
        <d v="2021-04-13T00:00:00"/>
        <d v="2021-04-14T00:00:00"/>
        <d v="2021-05-09T00:00:00"/>
        <d v="2021-05-16T00:00:00"/>
        <d v="2021-05-23T00:00:00"/>
        <d v="2021-06-14T00:00:00"/>
        <d v="2021-06-30T00:00:00"/>
        <d v="2021-07-15T00:00:00"/>
        <d v="2017-09-30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unt="12">
        <s v="January"/>
        <s v="February"/>
        <s v="March"/>
        <s v="April"/>
        <s v="May"/>
        <s v="June"/>
        <s v="July"/>
        <s v="August"/>
        <s v="September"/>
        <s v="October"/>
        <s v="November"/>
        <s v="December"/>
      </sharedItems>
    </cacheField>
    <cacheField name="Week" numFmtId="0">
      <sharedItems containsSemiMixedTypes="0" containsString="0" containsNumber="1" containsInteger="1" minValue="1" maxValue="53" count="53">
        <n v="2"/>
        <n v="5"/>
        <n v="6"/>
        <n v="7"/>
        <n v="8"/>
        <n v="9"/>
        <n v="11"/>
        <n v="13"/>
        <n v="14"/>
        <n v="16"/>
        <n v="18"/>
        <n v="20"/>
        <n v="22"/>
        <n v="24"/>
        <n v="27"/>
        <n v="29"/>
        <n v="31"/>
        <n v="33"/>
        <n v="35"/>
        <n v="36"/>
        <n v="37"/>
        <n v="40"/>
        <n v="41"/>
        <n v="42"/>
        <n v="44"/>
        <n v="45"/>
        <n v="46"/>
        <n v="49"/>
        <n v="50"/>
        <n v="52"/>
        <n v="1"/>
        <n v="3"/>
        <n v="12"/>
        <n v="15"/>
        <n v="23"/>
        <n v="28"/>
        <n v="34"/>
        <n v="38"/>
        <n v="39"/>
        <n v="47"/>
        <n v="51"/>
        <n v="4"/>
        <n v="10"/>
        <n v="17"/>
        <n v="25"/>
        <n v="26"/>
        <n v="32"/>
        <n v="53"/>
        <n v="19"/>
        <n v="21"/>
        <n v="43"/>
        <n v="30"/>
        <n v="48"/>
      </sharedItems>
    </cacheField>
    <cacheField name="Day" numFmtId="0">
      <sharedItems containsSemiMixedTypes="0" containsString="0" containsNumber="1" containsInteger="1" minValue="1" maxValue="31" count="31">
        <n v="10"/>
        <n v="30"/>
        <n v="1"/>
        <n v="6"/>
        <n v="14"/>
        <n v="21"/>
        <n v="16"/>
        <n v="28"/>
        <n v="18"/>
        <n v="27"/>
        <n v="13"/>
        <n v="15"/>
        <n v="8"/>
        <n v="12"/>
        <n v="5"/>
        <n v="9"/>
        <n v="3"/>
        <n v="24"/>
        <n v="2"/>
        <n v="11"/>
        <n v="17"/>
        <n v="7"/>
        <n v="29"/>
        <n v="4"/>
        <n v="22"/>
        <n v="31"/>
        <n v="23"/>
        <n v="19"/>
        <n v="25"/>
        <n v="20"/>
        <n v="26"/>
      </sharedItems>
    </cacheField>
    <cacheField name="Week ID" numFmtId="0">
      <sharedItems count="245">
        <s v="20142"/>
        <s v="20145"/>
        <s v="20146"/>
        <s v="20147"/>
        <s v="20148"/>
        <s v="20149"/>
        <s v="201411"/>
        <s v="201413"/>
        <s v="201414"/>
        <s v="201416"/>
        <s v="201418"/>
        <s v="201420"/>
        <s v="201422"/>
        <s v="201424"/>
        <s v="201427"/>
        <s v="201429"/>
        <s v="201431"/>
        <s v="201433"/>
        <s v="201435"/>
        <s v="201436"/>
        <s v="201437"/>
        <s v="201440"/>
        <s v="201441"/>
        <s v="201442"/>
        <s v="201444"/>
        <s v="201445"/>
        <s v="201446"/>
        <s v="201449"/>
        <s v="201450"/>
        <s v="201452"/>
        <s v="20151"/>
        <s v="20153"/>
        <s v="20156"/>
        <s v="20157"/>
        <s v="20159"/>
        <s v="201512"/>
        <s v="201514"/>
        <s v="201515"/>
        <s v="201516"/>
        <s v="201518"/>
        <s v="201520"/>
        <s v="201522"/>
        <s v="201523"/>
        <s v="201524"/>
        <s v="201527"/>
        <s v="201528"/>
        <s v="201529"/>
        <s v="201531"/>
        <s v="201533"/>
        <s v="201534"/>
        <s v="201535"/>
        <s v="201536"/>
        <s v="201538"/>
        <s v="201539"/>
        <s v="201540"/>
        <s v="201542"/>
        <s v="201544"/>
        <s v="201546"/>
        <s v="201547"/>
        <s v="201549"/>
        <s v="201551"/>
        <s v="20164"/>
        <s v="20166"/>
        <s v="20167"/>
        <s v="20169"/>
        <s v="201610"/>
        <s v="201612"/>
        <s v="201613"/>
        <s v="201614"/>
        <s v="201616"/>
        <s v="201617"/>
        <s v="201618"/>
        <s v="201620"/>
        <s v="201623"/>
        <s v="201625"/>
        <s v="201626"/>
        <s v="201627"/>
        <s v="201629"/>
        <s v="201632"/>
        <s v="201633"/>
        <s v="201636"/>
        <s v="201638"/>
        <s v="201640"/>
        <s v="201641"/>
        <s v="201642"/>
        <s v="201645"/>
        <s v="201647"/>
        <s v="201649"/>
        <s v="201651"/>
        <s v="201653"/>
        <s v="20173"/>
        <s v="20175"/>
        <s v="20176"/>
        <s v="20177"/>
        <s v="20178"/>
        <s v="20179"/>
        <s v="201710"/>
        <s v="201711"/>
        <s v="201712"/>
        <s v="201713"/>
        <s v="201714"/>
        <s v="201715"/>
        <s v="201716"/>
        <s v="201717"/>
        <s v="201718"/>
        <s v="201719"/>
        <s v="201720"/>
        <s v="201721"/>
        <s v="201723"/>
        <s v="201725"/>
        <s v="201727"/>
        <s v="201729"/>
        <s v="201731"/>
        <s v="201732"/>
        <s v="201733"/>
        <s v="201734"/>
        <s v="201735"/>
        <s v="201737"/>
        <s v="201738"/>
        <s v="201739"/>
        <s v="201740"/>
        <s v="201741"/>
        <s v="201742"/>
        <s v="201743"/>
        <s v="201745"/>
        <s v="201747"/>
        <s v="201749"/>
        <s v="201750"/>
        <s v="201751"/>
        <s v="201752"/>
        <s v="20181"/>
        <s v="20182"/>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9"/>
        <s v="201848"/>
        <s v="20193"/>
        <s v="20195"/>
        <s v="20197"/>
        <s v="20199"/>
        <s v="201911"/>
        <s v="201914"/>
        <s v="201915"/>
        <s v="201917"/>
        <s v="201918"/>
        <s v="201919"/>
        <s v="201922"/>
        <s v="201923"/>
        <s v="201924"/>
        <s v="201928"/>
        <s v="201930"/>
        <s v="201931"/>
        <s v="201933"/>
        <s v="201935"/>
        <s v="201936"/>
        <s v="201937"/>
        <s v="201938"/>
        <s v="201940"/>
        <s v="201941"/>
        <s v="201942"/>
        <s v="201943"/>
        <s v="201944"/>
        <s v="201946"/>
        <s v="201948"/>
        <s v="201949"/>
        <s v="201950"/>
        <s v="20205"/>
        <s v="20206"/>
        <s v="20207"/>
        <s v="20209"/>
        <s v="202010"/>
        <s v="202011"/>
        <s v="202012"/>
        <s v="202015"/>
        <s v="202016"/>
        <s v="202019"/>
        <s v="202020"/>
        <s v="202024"/>
        <s v="202029"/>
        <s v="202033"/>
        <s v="202036"/>
        <s v="202037"/>
        <s v="202038"/>
        <s v="202042"/>
        <s v="202043"/>
        <s v="202047"/>
        <s v="202048"/>
        <s v="202049"/>
        <s v="202051"/>
        <s v="202053"/>
        <s v="20213"/>
        <s v="20214"/>
        <s v="20215"/>
        <s v="20216"/>
        <s v="20217"/>
        <s v="20218"/>
        <s v="202112"/>
        <s v="202114"/>
        <s v="202116"/>
        <s v="202119"/>
        <s v="202120"/>
        <s v="202121"/>
        <s v="202125"/>
        <s v="202127"/>
        <s v="202129"/>
      </sharedItems>
    </cacheField>
    <cacheField name="Month ID" numFmtId="0">
      <sharedItems/>
    </cacheField>
    <cacheField name="Type " numFmtId="0">
      <sharedItems count="11">
        <s v="Savings"/>
        <s v="Salary"/>
        <s v="Gift Cards"/>
        <s v="Interest"/>
        <s v="Per Diem"/>
        <s v="Others"/>
        <s v="Medicare"/>
        <s v="ATO"/>
        <s v="GU Health"/>
        <s v="Sysnematic"/>
        <s v="Tax Return" u="1"/>
      </sharedItems>
    </cacheField>
    <cacheField name="Amount" numFmtId="166">
      <sharedItems containsSemiMixedTypes="0" containsString="0" containsNumber="1" minValue="3.73" maxValue="37402.26"/>
    </cacheField>
    <cacheField name="Description" numFmtId="0">
      <sharedItems count="185">
        <s v="Savings"/>
        <s v="Salary Ana"/>
        <s v="Wish Gift Card - Valued Opinions"/>
        <s v="Wish Gift Card - MySurvey.com"/>
        <s v="Interest January"/>
        <s v="Avanade - Per diem - Seattle"/>
        <s v="Interest February"/>
        <s v="Avanade taxi"/>
        <s v="Interest for March"/>
        <s v="Interests April"/>
        <s v="20 from her surprise"/>
        <s v="Refund OSHC"/>
        <s v="Interest May"/>
        <s v="Interest June"/>
        <s v="Reimbursement Unimelb gown"/>
        <s v="July"/>
        <s v="RTBA from Unilodge"/>
        <s v="Nastya took money at the Casino"/>
        <s v="Interests August"/>
        <s v="Taxes 2013 - 2014"/>
        <s v="Interest September"/>
        <s v="Share time crap"/>
        <s v="Interest October"/>
        <s v="Winery not paid with bancolombia"/>
        <s v="Interest for November"/>
        <s v="Avanade - Raccooncito won!!!"/>
        <s v="Interest of both accounts"/>
        <s v="Interests January"/>
        <s v="Salary Juan"/>
        <s v="Interests february"/>
        <s v="Visa US"/>
        <s v="Per diem Seattle Juan"/>
        <s v="Interests March"/>
        <s v="Seattle -&gt; home - airport taxi"/>
        <s v="Interests April "/>
        <s v="Gadget allowence gatito"/>
        <s v="Gadget allowance raccoon"/>
        <s v="May"/>
        <s v="Avanade  Mobile  May - June"/>
        <s v="Mobile gatito May - Jun"/>
        <s v="Bond from Reservoir"/>
        <s v="Medicare something angel"/>
        <s v="Mobile Juan"/>
        <s v="Ali August - 1st payment"/>
        <s v="Tax return Juan 2014 - 2015"/>
        <s v="Ali - 2nd payment"/>
        <s v="Tax return Ana"/>
        <s v="Ali - 3rd payment"/>
        <s v="Contact lenses"/>
        <s v="October interests"/>
        <s v="Cash rewards"/>
        <s v="Interests November"/>
        <s v="Ali - 4th payment"/>
        <s v="Feb Interests"/>
        <s v="Ali 5th Payment"/>
        <s v="Eye lenses claim"/>
        <s v="Gift card nastya"/>
        <s v="Pool x 10"/>
        <s v="Interests from February 60000"/>
        <s v="Gift cards after vacations fiasco"/>
        <s v="Ali second last"/>
        <s v="Ali last payment"/>
        <s v="Gadget allowance"/>
        <s v="Interests may"/>
        <s v="Gym Juan"/>
        <s v="Fitbit Juan return to officeworks"/>
        <s v="Fitbit"/>
        <s v="Interests June"/>
        <s v="Interests July"/>
        <s v="2015-2016"/>
        <s v="Interests September"/>
        <s v="Raccooncito"/>
        <s v="Interests October"/>
        <s v="Interest November"/>
        <s v="Interests Feb"/>
        <s v="Windham"/>
        <s v="Week 8-10 rebate"/>
        <s v="Interests before Term deposit"/>
        <s v="Interest out of term deposit"/>
        <s v="Interest"/>
        <s v="Ana"/>
        <s v="Avanade pay back $500 including express cooker"/>
        <s v="Salary + gadget allowance"/>
        <s v="Salary Juan + overtime"/>
        <s v="tax return brisbane"/>
        <s v="Tax angel 2016-2017"/>
        <s v="Interests"/>
        <s v="Bupa salary with overtime"/>
        <s v="Interests "/>
        <s v="Salary Juan with over time"/>
        <s v="Salary Ana with bonus"/>
        <s v="Term deposit return"/>
        <s v="Salary racoon"/>
        <s v="Last salary Juan"/>
        <s v="Salary Juan NAB"/>
        <s v="Salary 4 days"/>
        <s v="Salary raccoon"/>
        <s v="Salary"/>
        <s v="Apple"/>
        <s v="Gadget allowence"/>
        <s v="Vaccine and Gym"/>
        <s v="Salary Tatiana"/>
        <s v="Swimming pool reimburstment"/>
        <s v="Dolares a Mery"/>
        <s v="Insurances parents"/>
        <s v="Gym claim"/>
        <s v="Salary Nab"/>
        <s v="Gym"/>
        <s v="Vaccinations"/>
        <s v="Avanade gift"/>
        <s v="Salary avanade 10 days"/>
        <s v="Taxes Nastya"/>
        <s v="Salary with public holiday"/>
        <s v="Tax return 2017-2018"/>
        <s v="Bonus baby"/>
        <s v="Pool"/>
        <s v="First salary telstra"/>
        <s v="Salary - colombia trip  - mid jan expenses"/>
        <s v="Telstra paid back mobile + gas rebate"/>
        <s v="Mama is back"/>
        <s v="Finally a month"/>
        <s v="Bexero rebate "/>
        <s v="Avanade phone + ???? (child care)"/>
        <s v="MS band"/>
        <s v="Salary after easter holidays"/>
        <s v="salary + cashrewards"/>
        <s v="FHOG"/>
        <s v="Surplus payment"/>
        <s v="Mobile avanade"/>
        <s v="Salary mama"/>
        <s v="Return broken bulb"/>
        <s v="Salary without two weeks"/>
        <s v="Mobile cash"/>
        <s v="Insurance - move to tarneit"/>
        <s v="Return ikea"/>
        <s v="Salary including previous month"/>
        <s v="Bond 3 jacoby ct"/>
        <s v="Something from mama"/>
        <s v="Some credit mama"/>
        <s v="McColls July"/>
        <s v="RACV CHECK"/>
        <s v="Something"/>
        <s v="McColls August"/>
        <s v="Gas rebate"/>
        <s v="Tax return papa"/>
        <s v="Salary raccoon with bonus"/>
        <s v="Hip thing i think"/>
        <s v="Tax mama"/>
        <s v="McColls almost finish"/>
        <s v="McColls"/>
        <s v="Before Colombia"/>
        <s v="Salary mama, bonus and missing money from previous month"/>
        <s v="baseline after russian vacations"/>
        <s v="McColls ana"/>
        <s v="Salary after russia"/>
        <s v="Lenses + gym papa"/>
        <s v="coles"/>
        <s v="avanade"/>
        <s v="sysnematic"/>
        <s v="Salary papa"/>
        <s v="Salary coles"/>
        <s v="Dentist"/>
        <s v="For consult"/>
        <s v="Avanade "/>
        <s v="sleep study"/>
        <s v="Kim and massage mama"/>
        <s v="Massage papa"/>
        <s v="Salary avanade"/>
        <s v="Reimbursment from jetstar"/>
        <s v="Diana y John trip"/>
        <s v="Dani x 2"/>
        <s v="Last salary coles"/>
        <s v="salary and sign bonus ms"/>
        <s v="Salary MS and sign bonus"/>
        <s v="massage december"/>
        <s v="Massage 2"/>
        <s v="scan payment"/>
        <s v="Microsoft gym"/>
        <s v="Imaging"/>
        <s v="ms fun event"/>
        <s v="massage"/>
        <s v="scan dani"/>
        <s v="Salary with paternity leave"/>
        <s v="salary parental leave papa"/>
        <s v="Dentist 2" u="1"/>
      </sharedItems>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95.927708101852" createdVersion="5" refreshedVersion="7" minRefreshableVersion="3" recordCount="91" xr:uid="{00000000-000A-0000-FFFF-FFFF6C000000}">
  <cacheSource type="worksheet">
    <worksheetSource name="MonthlyReportTable"/>
  </cacheSource>
  <cacheFields count="11">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Month #" numFmtId="0">
      <sharedItems containsSemiMixedTypes="0" containsString="0" containsNumber="1" containsInteger="1" minValue="1" maxValue="12"/>
    </cacheField>
    <cacheField name="Month ID" numFmtId="0">
      <sharedItems/>
    </cacheField>
    <cacheField name="Spent in WE" numFmtId="169">
      <sharedItems containsSemiMixedTypes="0" containsString="0" containsNumber="1" minValue="74.02" maxValue="1165.28"/>
    </cacheField>
    <cacheField name="Spent in Utilities, rent and not WE" numFmtId="169">
      <sharedItems containsSemiMixedTypes="0" containsString="0" containsNumber="1" minValue="681.2" maxValue="50771.320000000007"/>
    </cacheField>
    <cacheField name="Total Spent" numFmtId="169">
      <sharedItems containsSemiMixedTypes="0" containsString="0" containsNumber="1" minValue="755.22" maxValue="51579.240000000005"/>
    </cacheField>
    <cacheField name="Total Income" numFmtId="169">
      <sharedItems containsSemiMixedTypes="0" containsString="0" containsNumber="1" minValue="3889.69" maxValue="60700.68"/>
    </cacheField>
    <cacheField name="Total Saved" numFmtId="169">
      <sharedItems containsSemiMixedTypes="0" containsString="0" containsNumber="1" minValue="-46355.909999999996" maxValue="50975.93"/>
    </cacheField>
    <cacheField name="SavingRatio" numFmtId="2">
      <sharedItems containsSemiMixedTypes="0" containsString="0" containsNumber="1" minValue="-9.0780198927226472" maxValue="0.94279919048455807"/>
    </cacheField>
    <cacheField name="Field1" numFmtId="0" formula="0"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7">
  <r>
    <x v="0"/>
    <x v="0"/>
    <x v="0"/>
    <x v="0"/>
    <n v="10"/>
    <n v="37402.26"/>
    <n v="0"/>
    <n v="37402.26"/>
    <n v="37402.26"/>
    <x v="0"/>
  </r>
  <r>
    <x v="1"/>
    <x v="0"/>
    <x v="0"/>
    <x v="0"/>
    <n v="11"/>
    <n v="0"/>
    <n v="4.76"/>
    <n v="-4.76"/>
    <n v="37397.5"/>
    <x v="0"/>
  </r>
  <r>
    <x v="2"/>
    <x v="0"/>
    <x v="0"/>
    <x v="0"/>
    <n v="12"/>
    <n v="0"/>
    <n v="29"/>
    <n v="-29"/>
    <n v="37368.5"/>
    <x v="0"/>
  </r>
  <r>
    <x v="3"/>
    <x v="0"/>
    <x v="0"/>
    <x v="1"/>
    <n v="13"/>
    <n v="0"/>
    <n v="114.75000000000001"/>
    <n v="-114.75000000000001"/>
    <n v="37253.75"/>
    <x v="1"/>
  </r>
  <r>
    <x v="4"/>
    <x v="0"/>
    <x v="0"/>
    <x v="1"/>
    <n v="14"/>
    <n v="0"/>
    <n v="108.55"/>
    <n v="-108.55"/>
    <n v="37145.199999999997"/>
    <x v="1"/>
  </r>
  <r>
    <x v="5"/>
    <x v="0"/>
    <x v="0"/>
    <x v="1"/>
    <n v="15"/>
    <n v="0"/>
    <n v="8.57"/>
    <n v="-8.57"/>
    <n v="37136.629999999997"/>
    <x v="1"/>
  </r>
  <r>
    <x v="6"/>
    <x v="0"/>
    <x v="0"/>
    <x v="1"/>
    <n v="16"/>
    <n v="0"/>
    <n v="22.39"/>
    <n v="-22.39"/>
    <n v="37114.239999999998"/>
    <x v="1"/>
  </r>
  <r>
    <x v="7"/>
    <x v="0"/>
    <x v="0"/>
    <x v="1"/>
    <n v="17"/>
    <n v="0"/>
    <n v="1592.98"/>
    <n v="-1592.98"/>
    <n v="35521.259999999995"/>
    <x v="1"/>
  </r>
  <r>
    <x v="8"/>
    <x v="0"/>
    <x v="0"/>
    <x v="1"/>
    <n v="18"/>
    <n v="0"/>
    <n v="10.029999999999999"/>
    <n v="-10.029999999999999"/>
    <n v="35511.229999999996"/>
    <x v="1"/>
  </r>
  <r>
    <x v="9"/>
    <x v="0"/>
    <x v="0"/>
    <x v="1"/>
    <n v="19"/>
    <n v="0"/>
    <n v="51.29"/>
    <n v="-51.29"/>
    <n v="35459.939999999995"/>
    <x v="1"/>
  </r>
  <r>
    <x v="10"/>
    <x v="0"/>
    <x v="0"/>
    <x v="2"/>
    <n v="21"/>
    <n v="0"/>
    <n v="22.76"/>
    <n v="-22.76"/>
    <n v="35437.179999999993"/>
    <x v="2"/>
  </r>
  <r>
    <x v="11"/>
    <x v="0"/>
    <x v="0"/>
    <x v="2"/>
    <n v="22"/>
    <n v="0"/>
    <n v="22.28"/>
    <n v="-22.28"/>
    <n v="35414.899999999994"/>
    <x v="2"/>
  </r>
  <r>
    <x v="12"/>
    <x v="0"/>
    <x v="0"/>
    <x v="2"/>
    <n v="23"/>
    <n v="0"/>
    <n v="57.45"/>
    <n v="-57.45"/>
    <n v="35357.449999999997"/>
    <x v="2"/>
  </r>
  <r>
    <x v="13"/>
    <x v="0"/>
    <x v="0"/>
    <x v="2"/>
    <n v="24"/>
    <n v="0"/>
    <n v="98.65"/>
    <n v="-98.65"/>
    <n v="35258.799999999996"/>
    <x v="2"/>
  </r>
  <r>
    <x v="14"/>
    <x v="0"/>
    <x v="0"/>
    <x v="2"/>
    <n v="25"/>
    <n v="0"/>
    <n v="14.9"/>
    <n v="-14.9"/>
    <n v="35243.899999999994"/>
    <x v="2"/>
  </r>
  <r>
    <x v="15"/>
    <x v="0"/>
    <x v="0"/>
    <x v="2"/>
    <n v="26"/>
    <n v="0"/>
    <n v="39.200000000000003"/>
    <n v="-39.200000000000003"/>
    <n v="35204.699999999997"/>
    <x v="2"/>
  </r>
  <r>
    <x v="16"/>
    <x v="0"/>
    <x v="0"/>
    <x v="3"/>
    <n v="27"/>
    <n v="0"/>
    <n v="34.090000000000003"/>
    <n v="-34.090000000000003"/>
    <n v="35170.61"/>
    <x v="3"/>
  </r>
  <r>
    <x v="17"/>
    <x v="0"/>
    <x v="0"/>
    <x v="3"/>
    <n v="28"/>
    <n v="0"/>
    <n v="2.83"/>
    <n v="-2.83"/>
    <n v="35167.78"/>
    <x v="3"/>
  </r>
  <r>
    <x v="18"/>
    <x v="0"/>
    <x v="0"/>
    <x v="3"/>
    <n v="29"/>
    <n v="0"/>
    <n v="18.98"/>
    <n v="-18.98"/>
    <n v="35148.799999999996"/>
    <x v="3"/>
  </r>
  <r>
    <x v="19"/>
    <x v="0"/>
    <x v="0"/>
    <x v="3"/>
    <n v="30"/>
    <n v="2658.46"/>
    <n v="25.27"/>
    <n v="2633.19"/>
    <n v="37781.99"/>
    <x v="3"/>
  </r>
  <r>
    <x v="20"/>
    <x v="0"/>
    <x v="0"/>
    <x v="3"/>
    <n v="31"/>
    <n v="0"/>
    <n v="37.61"/>
    <n v="-37.61"/>
    <n v="37744.379999999997"/>
    <x v="3"/>
  </r>
  <r>
    <x v="21"/>
    <x v="0"/>
    <x v="1"/>
    <x v="3"/>
    <n v="1"/>
    <n v="133.66"/>
    <n v="28.619999999999997"/>
    <n v="105.03999999999999"/>
    <n v="37849.42"/>
    <x v="3"/>
  </r>
  <r>
    <x v="22"/>
    <x v="0"/>
    <x v="1"/>
    <x v="3"/>
    <n v="2"/>
    <n v="0"/>
    <n v="7.5"/>
    <n v="-7.5"/>
    <n v="37841.919999999998"/>
    <x v="3"/>
  </r>
  <r>
    <x v="23"/>
    <x v="0"/>
    <x v="1"/>
    <x v="4"/>
    <n v="3"/>
    <n v="0"/>
    <n v="9.9"/>
    <n v="-9.9"/>
    <n v="37832.019999999997"/>
    <x v="4"/>
  </r>
  <r>
    <x v="24"/>
    <x v="0"/>
    <x v="1"/>
    <x v="4"/>
    <n v="4"/>
    <n v="0"/>
    <n v="9.9"/>
    <n v="-9.9"/>
    <n v="37822.119999999995"/>
    <x v="4"/>
  </r>
  <r>
    <x v="25"/>
    <x v="0"/>
    <x v="1"/>
    <x v="4"/>
    <n v="6"/>
    <n v="2274"/>
    <n v="15"/>
    <n v="2259"/>
    <n v="40081.119999999995"/>
    <x v="4"/>
  </r>
  <r>
    <x v="26"/>
    <x v="0"/>
    <x v="1"/>
    <x v="4"/>
    <n v="7"/>
    <n v="0"/>
    <n v="13"/>
    <n v="-13"/>
    <n v="40068.119999999995"/>
    <x v="4"/>
  </r>
  <r>
    <x v="27"/>
    <x v="0"/>
    <x v="1"/>
    <x v="4"/>
    <n v="8"/>
    <n v="0"/>
    <n v="19.149999999999999"/>
    <n v="-19.149999999999999"/>
    <n v="40048.969999999994"/>
    <x v="4"/>
  </r>
  <r>
    <x v="28"/>
    <x v="0"/>
    <x v="1"/>
    <x v="4"/>
    <n v="9"/>
    <n v="0"/>
    <n v="20.99"/>
    <n v="-20.99"/>
    <n v="40027.979999999996"/>
    <x v="4"/>
  </r>
  <r>
    <x v="29"/>
    <x v="0"/>
    <x v="1"/>
    <x v="5"/>
    <n v="10"/>
    <n v="0"/>
    <n v="9.9"/>
    <n v="-9.9"/>
    <n v="40018.079999999994"/>
    <x v="5"/>
  </r>
  <r>
    <x v="30"/>
    <x v="0"/>
    <x v="1"/>
    <x v="5"/>
    <n v="11"/>
    <n v="0"/>
    <n v="6.95"/>
    <n v="-6.95"/>
    <n v="40011.129999999997"/>
    <x v="5"/>
  </r>
  <r>
    <x v="31"/>
    <x v="0"/>
    <x v="1"/>
    <x v="5"/>
    <n v="12"/>
    <n v="0"/>
    <n v="2"/>
    <n v="-2"/>
    <n v="40009.129999999997"/>
    <x v="5"/>
  </r>
  <r>
    <x v="32"/>
    <x v="0"/>
    <x v="1"/>
    <x v="5"/>
    <n v="13"/>
    <n v="0"/>
    <n v="17.5"/>
    <n v="-17.5"/>
    <n v="39991.629999999997"/>
    <x v="5"/>
  </r>
  <r>
    <x v="33"/>
    <x v="0"/>
    <x v="1"/>
    <x v="5"/>
    <n v="14"/>
    <n v="3840"/>
    <n v="14.12"/>
    <n v="3825.88"/>
    <n v="43817.509999999995"/>
    <x v="5"/>
  </r>
  <r>
    <x v="34"/>
    <x v="0"/>
    <x v="1"/>
    <x v="5"/>
    <n v="15"/>
    <n v="0"/>
    <n v="113.94999999999999"/>
    <n v="-113.94999999999999"/>
    <n v="43703.56"/>
    <x v="5"/>
  </r>
  <r>
    <x v="35"/>
    <x v="0"/>
    <x v="1"/>
    <x v="5"/>
    <n v="16"/>
    <n v="0"/>
    <n v="74.949999999999989"/>
    <n v="-74.949999999999989"/>
    <n v="43628.61"/>
    <x v="5"/>
  </r>
  <r>
    <x v="36"/>
    <x v="0"/>
    <x v="1"/>
    <x v="6"/>
    <n v="17"/>
    <n v="0"/>
    <n v="1614.95"/>
    <n v="-1614.95"/>
    <n v="42013.66"/>
    <x v="6"/>
  </r>
  <r>
    <x v="37"/>
    <x v="0"/>
    <x v="1"/>
    <x v="6"/>
    <n v="18"/>
    <n v="0"/>
    <n v="21.53"/>
    <n v="-21.53"/>
    <n v="41992.130000000005"/>
    <x v="6"/>
  </r>
  <r>
    <x v="38"/>
    <x v="0"/>
    <x v="1"/>
    <x v="6"/>
    <n v="19"/>
    <n v="0"/>
    <n v="10.39"/>
    <n v="-10.39"/>
    <n v="41981.740000000005"/>
    <x v="6"/>
  </r>
  <r>
    <x v="39"/>
    <x v="0"/>
    <x v="1"/>
    <x v="6"/>
    <n v="20"/>
    <n v="0"/>
    <n v="20.04"/>
    <n v="-20.04"/>
    <n v="41961.700000000004"/>
    <x v="6"/>
  </r>
  <r>
    <x v="40"/>
    <x v="0"/>
    <x v="1"/>
    <x v="6"/>
    <n v="21"/>
    <n v="552.48"/>
    <n v="150.46"/>
    <n v="402.02"/>
    <n v="42363.72"/>
    <x v="6"/>
  </r>
  <r>
    <x v="41"/>
    <x v="0"/>
    <x v="1"/>
    <x v="6"/>
    <n v="22"/>
    <n v="0"/>
    <n v="52.69"/>
    <n v="-52.69"/>
    <n v="42311.03"/>
    <x v="6"/>
  </r>
  <r>
    <x v="42"/>
    <x v="0"/>
    <x v="1"/>
    <x v="6"/>
    <n v="23"/>
    <n v="0"/>
    <n v="60.64"/>
    <n v="-60.64"/>
    <n v="42250.39"/>
    <x v="6"/>
  </r>
  <r>
    <x v="43"/>
    <x v="0"/>
    <x v="1"/>
    <x v="7"/>
    <n v="24"/>
    <n v="0"/>
    <n v="113.37"/>
    <n v="-113.37"/>
    <n v="42137.02"/>
    <x v="7"/>
  </r>
  <r>
    <x v="44"/>
    <x v="0"/>
    <x v="1"/>
    <x v="7"/>
    <n v="25"/>
    <n v="0"/>
    <n v="96.91"/>
    <n v="-96.91"/>
    <n v="42040.109999999993"/>
    <x v="7"/>
  </r>
  <r>
    <x v="45"/>
    <x v="0"/>
    <x v="1"/>
    <x v="7"/>
    <n v="26"/>
    <n v="0"/>
    <n v="24.189999999999998"/>
    <n v="-24.189999999999998"/>
    <n v="42015.919999999991"/>
    <x v="7"/>
  </r>
  <r>
    <x v="46"/>
    <x v="0"/>
    <x v="1"/>
    <x v="7"/>
    <n v="27"/>
    <n v="0"/>
    <n v="14.41"/>
    <n v="-14.41"/>
    <n v="42001.509999999987"/>
    <x v="7"/>
  </r>
  <r>
    <x v="47"/>
    <x v="0"/>
    <x v="1"/>
    <x v="7"/>
    <n v="28"/>
    <n v="0"/>
    <n v="11.1"/>
    <n v="-11.1"/>
    <n v="41990.409999999989"/>
    <x v="7"/>
  </r>
  <r>
    <x v="48"/>
    <x v="0"/>
    <x v="2"/>
    <x v="7"/>
    <n v="1"/>
    <n v="71.739999999999995"/>
    <n v="22"/>
    <n v="49.739999999999995"/>
    <n v="42040.149999999987"/>
    <x v="7"/>
  </r>
  <r>
    <x v="49"/>
    <x v="0"/>
    <x v="2"/>
    <x v="7"/>
    <n v="2"/>
    <n v="0"/>
    <n v="29.6"/>
    <n v="-29.6"/>
    <n v="42010.549999999988"/>
    <x v="7"/>
  </r>
  <r>
    <x v="50"/>
    <x v="0"/>
    <x v="2"/>
    <x v="8"/>
    <n v="3"/>
    <n v="0"/>
    <n v="18.54"/>
    <n v="-18.54"/>
    <n v="41992.009999999987"/>
    <x v="8"/>
  </r>
  <r>
    <x v="51"/>
    <x v="0"/>
    <x v="2"/>
    <x v="8"/>
    <n v="4"/>
    <n v="0"/>
    <n v="7.38"/>
    <n v="-7.38"/>
    <n v="41984.62999999999"/>
    <x v="8"/>
  </r>
  <r>
    <x v="52"/>
    <x v="0"/>
    <x v="2"/>
    <x v="8"/>
    <n v="5"/>
    <n v="0"/>
    <n v="9.09"/>
    <n v="-9.09"/>
    <n v="41975.539999999994"/>
    <x v="8"/>
  </r>
  <r>
    <x v="53"/>
    <x v="0"/>
    <x v="2"/>
    <x v="8"/>
    <n v="6"/>
    <n v="0"/>
    <n v="18.759999999999998"/>
    <n v="-18.759999999999998"/>
    <n v="41956.779999999992"/>
    <x v="8"/>
  </r>
  <r>
    <x v="54"/>
    <x v="0"/>
    <x v="2"/>
    <x v="8"/>
    <n v="8"/>
    <n v="0"/>
    <n v="32.72"/>
    <n v="-32.72"/>
    <n v="41924.05999999999"/>
    <x v="8"/>
  </r>
  <r>
    <x v="55"/>
    <x v="0"/>
    <x v="2"/>
    <x v="8"/>
    <n v="9"/>
    <n v="0"/>
    <n v="29"/>
    <n v="-29"/>
    <n v="41895.05999999999"/>
    <x v="8"/>
  </r>
  <r>
    <x v="56"/>
    <x v="0"/>
    <x v="2"/>
    <x v="9"/>
    <n v="11"/>
    <n v="0"/>
    <n v="16.5"/>
    <n v="-16.5"/>
    <n v="41878.55999999999"/>
    <x v="9"/>
  </r>
  <r>
    <x v="57"/>
    <x v="0"/>
    <x v="2"/>
    <x v="9"/>
    <n v="12"/>
    <n v="0"/>
    <n v="19.79"/>
    <n v="-19.79"/>
    <n v="41858.76999999999"/>
    <x v="9"/>
  </r>
  <r>
    <x v="58"/>
    <x v="0"/>
    <x v="2"/>
    <x v="9"/>
    <n v="13"/>
    <n v="0"/>
    <n v="3.57"/>
    <n v="-3.57"/>
    <n v="41855.19999999999"/>
    <x v="9"/>
  </r>
  <r>
    <x v="59"/>
    <x v="0"/>
    <x v="2"/>
    <x v="9"/>
    <n v="14"/>
    <n v="0"/>
    <n v="11.69"/>
    <n v="-11.69"/>
    <n v="41843.509999999987"/>
    <x v="9"/>
  </r>
  <r>
    <x v="60"/>
    <x v="0"/>
    <x v="2"/>
    <x v="9"/>
    <n v="15"/>
    <n v="0"/>
    <n v="15651"/>
    <n v="-15651"/>
    <n v="26192.509999999987"/>
    <x v="9"/>
  </r>
  <r>
    <x v="61"/>
    <x v="0"/>
    <x v="2"/>
    <x v="9"/>
    <n v="16"/>
    <n v="3839.99"/>
    <n v="30.7"/>
    <n v="3809.29"/>
    <n v="30001.799999999988"/>
    <x v="9"/>
  </r>
  <r>
    <x v="62"/>
    <x v="0"/>
    <x v="2"/>
    <x v="10"/>
    <n v="17"/>
    <n v="0"/>
    <n v="1538"/>
    <n v="-1538"/>
    <n v="28463.799999999988"/>
    <x v="10"/>
  </r>
  <r>
    <x v="63"/>
    <x v="0"/>
    <x v="2"/>
    <x v="10"/>
    <n v="18"/>
    <n v="0"/>
    <n v="84.29"/>
    <n v="-84.29"/>
    <n v="28379.509999999987"/>
    <x v="10"/>
  </r>
  <r>
    <x v="64"/>
    <x v="0"/>
    <x v="2"/>
    <x v="10"/>
    <n v="19"/>
    <n v="0"/>
    <n v="8.91"/>
    <n v="-8.91"/>
    <n v="28370.599999999988"/>
    <x v="10"/>
  </r>
  <r>
    <x v="65"/>
    <x v="0"/>
    <x v="2"/>
    <x v="10"/>
    <n v="20"/>
    <n v="0"/>
    <n v="31.4"/>
    <n v="-31.4"/>
    <n v="28339.199999999986"/>
    <x v="10"/>
  </r>
  <r>
    <x v="66"/>
    <x v="0"/>
    <x v="2"/>
    <x v="10"/>
    <n v="22"/>
    <n v="0"/>
    <n v="45.67"/>
    <n v="-45.67"/>
    <n v="28293.529999999988"/>
    <x v="10"/>
  </r>
  <r>
    <x v="67"/>
    <x v="0"/>
    <x v="2"/>
    <x v="10"/>
    <n v="23"/>
    <n v="0"/>
    <n v="120.68"/>
    <n v="-120.68"/>
    <n v="28172.849999999988"/>
    <x v="10"/>
  </r>
  <r>
    <x v="68"/>
    <x v="0"/>
    <x v="2"/>
    <x v="11"/>
    <n v="24"/>
    <n v="0"/>
    <n v="157.51"/>
    <n v="-157.51"/>
    <n v="28015.339999999989"/>
    <x v="11"/>
  </r>
  <r>
    <x v="69"/>
    <x v="0"/>
    <x v="2"/>
    <x v="11"/>
    <n v="26"/>
    <n v="0"/>
    <n v="19.920000000000002"/>
    <n v="-19.920000000000002"/>
    <n v="27995.419999999991"/>
    <x v="11"/>
  </r>
  <r>
    <x v="70"/>
    <x v="0"/>
    <x v="2"/>
    <x v="11"/>
    <n v="27"/>
    <n v="0"/>
    <n v="6069.5"/>
    <n v="-6069.5"/>
    <n v="21925.919999999991"/>
    <x v="11"/>
  </r>
  <r>
    <x v="71"/>
    <x v="0"/>
    <x v="2"/>
    <x v="11"/>
    <n v="28"/>
    <n v="115.14"/>
    <n v="7.33"/>
    <n v="107.81"/>
    <n v="22033.729999999992"/>
    <x v="11"/>
  </r>
  <r>
    <x v="72"/>
    <x v="0"/>
    <x v="2"/>
    <x v="11"/>
    <n v="29"/>
    <n v="0"/>
    <n v="24"/>
    <n v="-24"/>
    <n v="22009.729999999992"/>
    <x v="11"/>
  </r>
  <r>
    <x v="73"/>
    <x v="0"/>
    <x v="2"/>
    <x v="11"/>
    <n v="30"/>
    <n v="0"/>
    <n v="25"/>
    <n v="-25"/>
    <n v="21984.729999999992"/>
    <x v="11"/>
  </r>
  <r>
    <x v="74"/>
    <x v="0"/>
    <x v="2"/>
    <x v="12"/>
    <n v="31"/>
    <n v="0"/>
    <n v="6.19"/>
    <n v="-6.19"/>
    <n v="21978.539999999994"/>
    <x v="12"/>
  </r>
  <r>
    <x v="75"/>
    <x v="0"/>
    <x v="3"/>
    <x v="12"/>
    <n v="1"/>
    <n v="68.45"/>
    <n v="16.490000000000002"/>
    <n v="51.96"/>
    <n v="22030.499999999993"/>
    <x v="12"/>
  </r>
  <r>
    <x v="76"/>
    <x v="0"/>
    <x v="3"/>
    <x v="12"/>
    <n v="2"/>
    <n v="0"/>
    <n v="8.3000000000000007"/>
    <n v="-8.3000000000000007"/>
    <n v="22022.199999999993"/>
    <x v="12"/>
  </r>
  <r>
    <x v="77"/>
    <x v="0"/>
    <x v="3"/>
    <x v="12"/>
    <n v="3"/>
    <n v="0"/>
    <n v="9.48"/>
    <n v="-9.48"/>
    <n v="22012.719999999994"/>
    <x v="12"/>
  </r>
  <r>
    <x v="78"/>
    <x v="0"/>
    <x v="3"/>
    <x v="12"/>
    <n v="4"/>
    <n v="0"/>
    <n v="21.5"/>
    <n v="-21.5"/>
    <n v="21991.219999999994"/>
    <x v="12"/>
  </r>
  <r>
    <x v="79"/>
    <x v="0"/>
    <x v="3"/>
    <x v="12"/>
    <n v="6"/>
    <n v="0"/>
    <n v="38.200000000000003"/>
    <n v="-38.200000000000003"/>
    <n v="21953.019999999993"/>
    <x v="12"/>
  </r>
  <r>
    <x v="80"/>
    <x v="0"/>
    <x v="3"/>
    <x v="13"/>
    <n v="8"/>
    <n v="0"/>
    <n v="1.75"/>
    <n v="-1.75"/>
    <n v="21951.269999999993"/>
    <x v="13"/>
  </r>
  <r>
    <x v="81"/>
    <x v="0"/>
    <x v="3"/>
    <x v="13"/>
    <n v="9"/>
    <n v="0"/>
    <n v="9.48"/>
    <n v="-9.48"/>
    <n v="21941.789999999994"/>
    <x v="13"/>
  </r>
  <r>
    <x v="82"/>
    <x v="0"/>
    <x v="3"/>
    <x v="13"/>
    <n v="10"/>
    <n v="0"/>
    <n v="27.509999999999998"/>
    <n v="-27.509999999999998"/>
    <n v="21914.279999999995"/>
    <x v="13"/>
  </r>
  <r>
    <x v="83"/>
    <x v="0"/>
    <x v="3"/>
    <x v="13"/>
    <n v="12"/>
    <n v="0"/>
    <n v="17.420000000000002"/>
    <n v="-17.420000000000002"/>
    <n v="21896.859999999997"/>
    <x v="13"/>
  </r>
  <r>
    <x v="84"/>
    <x v="0"/>
    <x v="3"/>
    <x v="13"/>
    <n v="13"/>
    <n v="0"/>
    <n v="19"/>
    <n v="-19"/>
    <n v="21877.859999999997"/>
    <x v="13"/>
  </r>
  <r>
    <x v="85"/>
    <x v="0"/>
    <x v="3"/>
    <x v="14"/>
    <n v="14"/>
    <n v="3839.99"/>
    <n v="12"/>
    <n v="3827.99"/>
    <n v="25705.85"/>
    <x v="14"/>
  </r>
  <r>
    <x v="86"/>
    <x v="0"/>
    <x v="3"/>
    <x v="14"/>
    <n v="15"/>
    <n v="0"/>
    <n v="214.96"/>
    <n v="-214.96"/>
    <n v="25490.89"/>
    <x v="14"/>
  </r>
  <r>
    <x v="87"/>
    <x v="0"/>
    <x v="3"/>
    <x v="14"/>
    <n v="16"/>
    <n v="0"/>
    <n v="23.119999999999997"/>
    <n v="-23.119999999999997"/>
    <n v="25467.77"/>
    <x v="14"/>
  </r>
  <r>
    <x v="88"/>
    <x v="0"/>
    <x v="3"/>
    <x v="14"/>
    <n v="17"/>
    <n v="0"/>
    <n v="24.54"/>
    <n v="-24.54"/>
    <n v="25443.23"/>
    <x v="14"/>
  </r>
  <r>
    <x v="89"/>
    <x v="0"/>
    <x v="3"/>
    <x v="14"/>
    <n v="18"/>
    <n v="0"/>
    <n v="1538"/>
    <n v="-1538"/>
    <n v="23905.23"/>
    <x v="14"/>
  </r>
  <r>
    <x v="90"/>
    <x v="0"/>
    <x v="3"/>
    <x v="14"/>
    <n v="19"/>
    <n v="0"/>
    <n v="18.329999999999998"/>
    <n v="-18.329999999999998"/>
    <n v="23886.899999999998"/>
    <x v="14"/>
  </r>
  <r>
    <x v="91"/>
    <x v="0"/>
    <x v="3"/>
    <x v="14"/>
    <n v="20"/>
    <n v="0"/>
    <n v="59.51"/>
    <n v="-59.51"/>
    <n v="23827.39"/>
    <x v="14"/>
  </r>
  <r>
    <x v="92"/>
    <x v="0"/>
    <x v="3"/>
    <x v="15"/>
    <n v="21"/>
    <n v="0"/>
    <n v="26.5"/>
    <n v="-26.5"/>
    <n v="23800.89"/>
    <x v="15"/>
  </r>
  <r>
    <x v="93"/>
    <x v="0"/>
    <x v="3"/>
    <x v="15"/>
    <n v="22"/>
    <n v="0"/>
    <n v="19.09"/>
    <n v="-19.09"/>
    <n v="23781.8"/>
    <x v="15"/>
  </r>
  <r>
    <x v="94"/>
    <x v="0"/>
    <x v="3"/>
    <x v="15"/>
    <n v="23"/>
    <n v="0"/>
    <n v="15.95"/>
    <n v="-15.95"/>
    <n v="23765.85"/>
    <x v="15"/>
  </r>
  <r>
    <x v="95"/>
    <x v="0"/>
    <x v="3"/>
    <x v="15"/>
    <n v="24"/>
    <n v="0"/>
    <n v="147.03"/>
    <n v="-147.03"/>
    <n v="23618.82"/>
    <x v="15"/>
  </r>
  <r>
    <x v="96"/>
    <x v="0"/>
    <x v="3"/>
    <x v="15"/>
    <n v="25"/>
    <n v="0"/>
    <n v="10.42"/>
    <n v="-10.42"/>
    <n v="23608.400000000001"/>
    <x v="15"/>
  </r>
  <r>
    <x v="97"/>
    <x v="0"/>
    <x v="3"/>
    <x v="15"/>
    <n v="26"/>
    <n v="0"/>
    <n v="75.45"/>
    <n v="-75.45"/>
    <n v="23532.95"/>
    <x v="15"/>
  </r>
  <r>
    <x v="98"/>
    <x v="0"/>
    <x v="3"/>
    <x v="15"/>
    <n v="27"/>
    <n v="0"/>
    <n v="47.7"/>
    <n v="-47.7"/>
    <n v="23485.25"/>
    <x v="15"/>
  </r>
  <r>
    <x v="99"/>
    <x v="0"/>
    <x v="3"/>
    <x v="16"/>
    <n v="28"/>
    <n v="0"/>
    <n v="85.39"/>
    <n v="-85.39"/>
    <n v="23399.86"/>
    <x v="16"/>
  </r>
  <r>
    <x v="100"/>
    <x v="0"/>
    <x v="3"/>
    <x v="16"/>
    <n v="29"/>
    <n v="0"/>
    <n v="19.48"/>
    <n v="-19.48"/>
    <n v="23380.38"/>
    <x v="16"/>
  </r>
  <r>
    <x v="101"/>
    <x v="0"/>
    <x v="3"/>
    <x v="16"/>
    <n v="30"/>
    <n v="0"/>
    <n v="20.92"/>
    <n v="-20.92"/>
    <n v="23359.460000000003"/>
    <x v="16"/>
  </r>
  <r>
    <x v="102"/>
    <x v="0"/>
    <x v="4"/>
    <x v="16"/>
    <n v="1"/>
    <n v="46.07"/>
    <n v="18.84"/>
    <n v="27.23"/>
    <n v="23386.690000000002"/>
    <x v="16"/>
  </r>
  <r>
    <x v="103"/>
    <x v="0"/>
    <x v="4"/>
    <x v="16"/>
    <n v="2"/>
    <n v="0"/>
    <n v="40"/>
    <n v="-40"/>
    <n v="23346.690000000002"/>
    <x v="16"/>
  </r>
  <r>
    <x v="104"/>
    <x v="0"/>
    <x v="4"/>
    <x v="16"/>
    <n v="3"/>
    <n v="0"/>
    <n v="10.51"/>
    <n v="-10.51"/>
    <n v="23336.180000000004"/>
    <x v="16"/>
  </r>
  <r>
    <x v="105"/>
    <x v="0"/>
    <x v="4"/>
    <x v="16"/>
    <n v="4"/>
    <n v="0"/>
    <n v="19"/>
    <n v="-19"/>
    <n v="23317.180000000004"/>
    <x v="16"/>
  </r>
  <r>
    <x v="106"/>
    <x v="0"/>
    <x v="4"/>
    <x v="17"/>
    <n v="5"/>
    <n v="0"/>
    <n v="14.379999999999999"/>
    <n v="-14.379999999999999"/>
    <n v="23302.800000000003"/>
    <x v="17"/>
  </r>
  <r>
    <x v="107"/>
    <x v="0"/>
    <x v="4"/>
    <x v="17"/>
    <n v="6"/>
    <n v="0"/>
    <n v="24.23"/>
    <n v="-24.23"/>
    <n v="23278.570000000003"/>
    <x v="17"/>
  </r>
  <r>
    <x v="108"/>
    <x v="0"/>
    <x v="4"/>
    <x v="17"/>
    <n v="8"/>
    <n v="0"/>
    <n v="24.73"/>
    <n v="-24.73"/>
    <n v="23253.840000000004"/>
    <x v="17"/>
  </r>
  <r>
    <x v="109"/>
    <x v="0"/>
    <x v="4"/>
    <x v="17"/>
    <n v="9"/>
    <n v="0"/>
    <n v="0.69"/>
    <n v="-0.69"/>
    <n v="23253.150000000005"/>
    <x v="17"/>
  </r>
  <r>
    <x v="110"/>
    <x v="0"/>
    <x v="4"/>
    <x v="17"/>
    <n v="10"/>
    <n v="0"/>
    <n v="11.129999999999999"/>
    <n v="-11.129999999999999"/>
    <n v="23242.020000000004"/>
    <x v="17"/>
  </r>
  <r>
    <x v="111"/>
    <x v="0"/>
    <x v="4"/>
    <x v="17"/>
    <n v="11"/>
    <n v="0"/>
    <n v="13.6"/>
    <n v="-13.6"/>
    <n v="23228.420000000006"/>
    <x v="17"/>
  </r>
  <r>
    <x v="112"/>
    <x v="0"/>
    <x v="4"/>
    <x v="18"/>
    <n v="12"/>
    <n v="0"/>
    <n v="9.6"/>
    <n v="-9.6"/>
    <n v="23218.820000000007"/>
    <x v="18"/>
  </r>
  <r>
    <x v="113"/>
    <x v="0"/>
    <x v="4"/>
    <x v="18"/>
    <n v="13"/>
    <n v="0"/>
    <n v="7.9300000000000006"/>
    <n v="-7.9300000000000006"/>
    <n v="23210.890000000007"/>
    <x v="18"/>
  </r>
  <r>
    <x v="114"/>
    <x v="0"/>
    <x v="4"/>
    <x v="18"/>
    <n v="14"/>
    <n v="3839.99"/>
    <n v="20.23"/>
    <n v="3819.7599999999998"/>
    <n v="27030.650000000005"/>
    <x v="18"/>
  </r>
  <r>
    <x v="115"/>
    <x v="0"/>
    <x v="4"/>
    <x v="18"/>
    <n v="15"/>
    <n v="0"/>
    <n v="9.24"/>
    <n v="-9.24"/>
    <n v="27021.410000000003"/>
    <x v="18"/>
  </r>
  <r>
    <x v="116"/>
    <x v="0"/>
    <x v="4"/>
    <x v="18"/>
    <n v="16"/>
    <n v="0"/>
    <n v="1544.4"/>
    <n v="-1544.4"/>
    <n v="25477.010000000002"/>
    <x v="18"/>
  </r>
  <r>
    <x v="117"/>
    <x v="0"/>
    <x v="4"/>
    <x v="18"/>
    <n v="18"/>
    <n v="20"/>
    <n v="97.88"/>
    <n v="-77.88"/>
    <n v="25399.13"/>
    <x v="18"/>
  </r>
  <r>
    <x v="118"/>
    <x v="0"/>
    <x v="4"/>
    <x v="19"/>
    <n v="19"/>
    <n v="0"/>
    <n v="5.8"/>
    <n v="-5.8"/>
    <n v="25393.33"/>
    <x v="19"/>
  </r>
  <r>
    <x v="119"/>
    <x v="0"/>
    <x v="4"/>
    <x v="19"/>
    <n v="21"/>
    <n v="0"/>
    <n v="84.3"/>
    <n v="-84.3"/>
    <n v="25309.030000000002"/>
    <x v="19"/>
  </r>
  <r>
    <x v="120"/>
    <x v="0"/>
    <x v="4"/>
    <x v="19"/>
    <n v="22"/>
    <n v="0"/>
    <n v="21.86"/>
    <n v="-21.86"/>
    <n v="25287.170000000002"/>
    <x v="19"/>
  </r>
  <r>
    <x v="121"/>
    <x v="0"/>
    <x v="4"/>
    <x v="19"/>
    <n v="24"/>
    <n v="0"/>
    <n v="194.64"/>
    <n v="-194.64"/>
    <n v="25092.530000000002"/>
    <x v="19"/>
  </r>
  <r>
    <x v="122"/>
    <x v="0"/>
    <x v="4"/>
    <x v="19"/>
    <n v="25"/>
    <n v="0"/>
    <n v="29.35"/>
    <n v="-29.35"/>
    <n v="25063.180000000004"/>
    <x v="19"/>
  </r>
  <r>
    <x v="123"/>
    <x v="0"/>
    <x v="4"/>
    <x v="20"/>
    <n v="26"/>
    <n v="0"/>
    <n v="10.61"/>
    <n v="-10.61"/>
    <n v="25052.570000000003"/>
    <x v="20"/>
  </r>
  <r>
    <x v="124"/>
    <x v="0"/>
    <x v="4"/>
    <x v="20"/>
    <n v="27"/>
    <n v="405"/>
    <n v="61.67"/>
    <n v="343.33"/>
    <n v="25395.900000000005"/>
    <x v="20"/>
  </r>
  <r>
    <x v="125"/>
    <x v="0"/>
    <x v="4"/>
    <x v="20"/>
    <n v="28"/>
    <n v="0"/>
    <n v="11.52"/>
    <n v="-11.52"/>
    <n v="25384.380000000005"/>
    <x v="20"/>
  </r>
  <r>
    <x v="126"/>
    <x v="0"/>
    <x v="4"/>
    <x v="20"/>
    <n v="29"/>
    <n v="0"/>
    <n v="1.7"/>
    <n v="-1.7"/>
    <n v="25382.680000000004"/>
    <x v="20"/>
  </r>
  <r>
    <x v="127"/>
    <x v="0"/>
    <x v="4"/>
    <x v="20"/>
    <n v="30"/>
    <n v="258.01"/>
    <n v="72.98"/>
    <n v="185.02999999999997"/>
    <n v="25567.710000000003"/>
    <x v="20"/>
  </r>
  <r>
    <x v="128"/>
    <x v="0"/>
    <x v="4"/>
    <x v="20"/>
    <n v="31"/>
    <n v="0"/>
    <n v="21"/>
    <n v="-21"/>
    <n v="25546.710000000003"/>
    <x v="20"/>
  </r>
  <r>
    <x v="129"/>
    <x v="0"/>
    <x v="5"/>
    <x v="20"/>
    <n v="1"/>
    <n v="49.69"/>
    <n v="47.510000000000005"/>
    <n v="2.1799999999999926"/>
    <n v="25548.890000000003"/>
    <x v="20"/>
  </r>
  <r>
    <x v="130"/>
    <x v="0"/>
    <x v="5"/>
    <x v="21"/>
    <n v="2"/>
    <n v="0"/>
    <n v="10.94"/>
    <n v="-10.94"/>
    <n v="25537.950000000004"/>
    <x v="21"/>
  </r>
  <r>
    <x v="131"/>
    <x v="0"/>
    <x v="5"/>
    <x v="21"/>
    <n v="3"/>
    <n v="0"/>
    <n v="23.39"/>
    <n v="-23.39"/>
    <n v="25514.560000000005"/>
    <x v="21"/>
  </r>
  <r>
    <x v="132"/>
    <x v="0"/>
    <x v="5"/>
    <x v="21"/>
    <n v="4"/>
    <n v="0"/>
    <n v="1544.11"/>
    <n v="-1544.11"/>
    <n v="23970.450000000004"/>
    <x v="21"/>
  </r>
  <r>
    <x v="133"/>
    <x v="0"/>
    <x v="5"/>
    <x v="21"/>
    <n v="5"/>
    <n v="0"/>
    <n v="17.79"/>
    <n v="-17.79"/>
    <n v="23952.660000000003"/>
    <x v="21"/>
  </r>
  <r>
    <x v="134"/>
    <x v="0"/>
    <x v="5"/>
    <x v="21"/>
    <n v="6"/>
    <n v="0"/>
    <n v="17.63"/>
    <n v="-17.63"/>
    <n v="23935.030000000002"/>
    <x v="21"/>
  </r>
  <r>
    <x v="135"/>
    <x v="0"/>
    <x v="5"/>
    <x v="21"/>
    <n v="7"/>
    <n v="0"/>
    <n v="41.2"/>
    <n v="-41.2"/>
    <n v="23893.83"/>
    <x v="21"/>
  </r>
  <r>
    <x v="136"/>
    <x v="0"/>
    <x v="5"/>
    <x v="21"/>
    <n v="8"/>
    <n v="0"/>
    <n v="12.3"/>
    <n v="-12.3"/>
    <n v="23881.530000000002"/>
    <x v="21"/>
  </r>
  <r>
    <x v="137"/>
    <x v="0"/>
    <x v="5"/>
    <x v="22"/>
    <n v="9"/>
    <n v="0"/>
    <n v="21.3"/>
    <n v="-21.3"/>
    <n v="23860.230000000003"/>
    <x v="22"/>
  </r>
  <r>
    <x v="138"/>
    <x v="0"/>
    <x v="5"/>
    <x v="22"/>
    <n v="10"/>
    <n v="0"/>
    <n v="11.9"/>
    <n v="-11.9"/>
    <n v="23848.33"/>
    <x v="22"/>
  </r>
  <r>
    <x v="139"/>
    <x v="0"/>
    <x v="5"/>
    <x v="22"/>
    <n v="11"/>
    <n v="0"/>
    <n v="24.01"/>
    <n v="-24.01"/>
    <n v="23824.320000000003"/>
    <x v="22"/>
  </r>
  <r>
    <x v="140"/>
    <x v="0"/>
    <x v="5"/>
    <x v="22"/>
    <n v="12"/>
    <n v="0"/>
    <n v="9.3000000000000007"/>
    <n v="-9.3000000000000007"/>
    <n v="23815.020000000004"/>
    <x v="22"/>
  </r>
  <r>
    <x v="141"/>
    <x v="0"/>
    <x v="5"/>
    <x v="22"/>
    <n v="13"/>
    <n v="3840"/>
    <n v="34.6"/>
    <n v="3805.4"/>
    <n v="27620.420000000006"/>
    <x v="22"/>
  </r>
  <r>
    <x v="142"/>
    <x v="0"/>
    <x v="5"/>
    <x v="22"/>
    <n v="14"/>
    <n v="0"/>
    <n v="25.89"/>
    <n v="-25.89"/>
    <n v="27594.530000000006"/>
    <x v="22"/>
  </r>
  <r>
    <x v="143"/>
    <x v="0"/>
    <x v="5"/>
    <x v="22"/>
    <n v="15"/>
    <n v="0"/>
    <n v="12.39"/>
    <n v="-12.39"/>
    <n v="27582.140000000007"/>
    <x v="22"/>
  </r>
  <r>
    <x v="144"/>
    <x v="0"/>
    <x v="5"/>
    <x v="23"/>
    <n v="16"/>
    <n v="0"/>
    <n v="10"/>
    <n v="-10"/>
    <n v="27572.140000000007"/>
    <x v="23"/>
  </r>
  <r>
    <x v="145"/>
    <x v="0"/>
    <x v="5"/>
    <x v="23"/>
    <n v="17"/>
    <n v="0"/>
    <n v="1576.15"/>
    <n v="-1576.15"/>
    <n v="25995.990000000005"/>
    <x v="23"/>
  </r>
  <r>
    <x v="146"/>
    <x v="0"/>
    <x v="5"/>
    <x v="23"/>
    <n v="20"/>
    <n v="0"/>
    <n v="65.27000000000001"/>
    <n v="-65.27000000000001"/>
    <n v="25930.720000000005"/>
    <x v="23"/>
  </r>
  <r>
    <x v="147"/>
    <x v="0"/>
    <x v="5"/>
    <x v="23"/>
    <n v="21"/>
    <n v="0"/>
    <n v="81.38"/>
    <n v="-81.38"/>
    <n v="25849.340000000004"/>
    <x v="23"/>
  </r>
  <r>
    <x v="148"/>
    <x v="0"/>
    <x v="5"/>
    <x v="23"/>
    <n v="22"/>
    <n v="0"/>
    <n v="9.6999999999999993"/>
    <n v="-9.6999999999999993"/>
    <n v="25839.640000000003"/>
    <x v="23"/>
  </r>
  <r>
    <x v="149"/>
    <x v="0"/>
    <x v="5"/>
    <x v="24"/>
    <n v="23"/>
    <n v="0"/>
    <n v="8.91"/>
    <n v="-8.91"/>
    <n v="25830.730000000003"/>
    <x v="24"/>
  </r>
  <r>
    <x v="150"/>
    <x v="0"/>
    <x v="5"/>
    <x v="24"/>
    <n v="25"/>
    <n v="0"/>
    <n v="178.54999999999998"/>
    <n v="-178.54999999999998"/>
    <n v="25652.180000000004"/>
    <x v="24"/>
  </r>
  <r>
    <x v="151"/>
    <x v="0"/>
    <x v="5"/>
    <x v="24"/>
    <n v="26"/>
    <n v="0"/>
    <n v="26.72"/>
    <n v="-26.72"/>
    <n v="25625.460000000003"/>
    <x v="24"/>
  </r>
  <r>
    <x v="152"/>
    <x v="0"/>
    <x v="5"/>
    <x v="24"/>
    <n v="27"/>
    <n v="0"/>
    <n v="63.8"/>
    <n v="-63.8"/>
    <n v="25561.660000000003"/>
    <x v="24"/>
  </r>
  <r>
    <x v="153"/>
    <x v="0"/>
    <x v="5"/>
    <x v="24"/>
    <n v="28"/>
    <n v="0"/>
    <n v="17.8"/>
    <n v="-17.8"/>
    <n v="25543.860000000004"/>
    <x v="24"/>
  </r>
  <r>
    <x v="154"/>
    <x v="0"/>
    <x v="5"/>
    <x v="24"/>
    <n v="29"/>
    <n v="0"/>
    <n v="30.16"/>
    <n v="-30.16"/>
    <n v="25513.700000000004"/>
    <x v="24"/>
  </r>
  <r>
    <x v="155"/>
    <x v="0"/>
    <x v="5"/>
    <x v="25"/>
    <n v="30"/>
    <n v="0"/>
    <n v="16"/>
    <n v="-16"/>
    <n v="25497.700000000004"/>
    <x v="25"/>
  </r>
  <r>
    <x v="156"/>
    <x v="0"/>
    <x v="6"/>
    <x v="25"/>
    <n v="1"/>
    <n v="48.95"/>
    <n v="3157.53"/>
    <n v="-3108.5800000000004"/>
    <n v="22389.120000000003"/>
    <x v="25"/>
  </r>
  <r>
    <x v="157"/>
    <x v="0"/>
    <x v="6"/>
    <x v="25"/>
    <n v="2"/>
    <n v="0"/>
    <n v="1.07"/>
    <n v="-1.07"/>
    <n v="22388.050000000003"/>
    <x v="25"/>
  </r>
  <r>
    <x v="158"/>
    <x v="0"/>
    <x v="6"/>
    <x v="25"/>
    <n v="3"/>
    <n v="0"/>
    <n v="54.95"/>
    <n v="-54.95"/>
    <n v="22333.100000000002"/>
    <x v="25"/>
  </r>
  <r>
    <x v="159"/>
    <x v="0"/>
    <x v="6"/>
    <x v="25"/>
    <n v="4"/>
    <n v="0"/>
    <n v="18.3"/>
    <n v="-18.3"/>
    <n v="22314.800000000003"/>
    <x v="25"/>
  </r>
  <r>
    <x v="160"/>
    <x v="0"/>
    <x v="6"/>
    <x v="25"/>
    <n v="5"/>
    <n v="0"/>
    <n v="172.85"/>
    <n v="-172.85"/>
    <n v="22141.950000000004"/>
    <x v="25"/>
  </r>
  <r>
    <x v="161"/>
    <x v="0"/>
    <x v="6"/>
    <x v="25"/>
    <n v="6"/>
    <n v="0"/>
    <n v="17.899999999999999"/>
    <n v="-17.899999999999999"/>
    <n v="22124.050000000003"/>
    <x v="25"/>
  </r>
  <r>
    <x v="162"/>
    <x v="0"/>
    <x v="6"/>
    <x v="26"/>
    <n v="7"/>
    <n v="0"/>
    <n v="1019.9"/>
    <n v="-1019.9"/>
    <n v="21104.15"/>
    <x v="26"/>
  </r>
  <r>
    <x v="163"/>
    <x v="0"/>
    <x v="6"/>
    <x v="26"/>
    <n v="8"/>
    <n v="0"/>
    <n v="23.16"/>
    <n v="-23.16"/>
    <n v="21080.99"/>
    <x v="26"/>
  </r>
  <r>
    <x v="164"/>
    <x v="0"/>
    <x v="6"/>
    <x v="26"/>
    <n v="10"/>
    <n v="0"/>
    <n v="24.8"/>
    <n v="-24.8"/>
    <n v="21056.190000000002"/>
    <x v="26"/>
  </r>
  <r>
    <x v="165"/>
    <x v="0"/>
    <x v="6"/>
    <x v="26"/>
    <n v="11"/>
    <n v="0"/>
    <n v="20.28"/>
    <n v="-20.28"/>
    <n v="21035.910000000003"/>
    <x v="26"/>
  </r>
  <r>
    <x v="166"/>
    <x v="0"/>
    <x v="6"/>
    <x v="26"/>
    <n v="13"/>
    <n v="0"/>
    <n v="60.900000000000006"/>
    <n v="-60.900000000000006"/>
    <n v="20975.010000000002"/>
    <x v="26"/>
  </r>
  <r>
    <x v="167"/>
    <x v="0"/>
    <x v="6"/>
    <x v="27"/>
    <n v="14"/>
    <n v="0"/>
    <n v="44.41"/>
    <n v="-44.41"/>
    <n v="20930.600000000002"/>
    <x v="27"/>
  </r>
  <r>
    <x v="168"/>
    <x v="0"/>
    <x v="6"/>
    <x v="27"/>
    <n v="15"/>
    <n v="3814"/>
    <n v="183.59"/>
    <n v="3630.41"/>
    <n v="24561.010000000002"/>
    <x v="27"/>
  </r>
  <r>
    <x v="169"/>
    <x v="0"/>
    <x v="6"/>
    <x v="27"/>
    <n v="16"/>
    <n v="0"/>
    <n v="30.72"/>
    <n v="-30.72"/>
    <n v="24530.29"/>
    <x v="27"/>
  </r>
  <r>
    <x v="170"/>
    <x v="0"/>
    <x v="6"/>
    <x v="27"/>
    <n v="17"/>
    <n v="0"/>
    <n v="25.34"/>
    <n v="-25.34"/>
    <n v="24504.95"/>
    <x v="27"/>
  </r>
  <r>
    <x v="171"/>
    <x v="0"/>
    <x v="6"/>
    <x v="27"/>
    <n v="18"/>
    <n v="140"/>
    <n v="15.42"/>
    <n v="124.58"/>
    <n v="24629.530000000002"/>
    <x v="27"/>
  </r>
  <r>
    <x v="172"/>
    <x v="0"/>
    <x v="6"/>
    <x v="27"/>
    <n v="19"/>
    <n v="0"/>
    <n v="731.73"/>
    <n v="-731.73"/>
    <n v="23897.800000000003"/>
    <x v="27"/>
  </r>
  <r>
    <x v="173"/>
    <x v="0"/>
    <x v="6"/>
    <x v="27"/>
    <n v="20"/>
    <n v="0"/>
    <n v="65.5"/>
    <n v="-65.5"/>
    <n v="23832.300000000003"/>
    <x v="27"/>
  </r>
  <r>
    <x v="174"/>
    <x v="0"/>
    <x v="6"/>
    <x v="28"/>
    <n v="21"/>
    <n v="0"/>
    <n v="48.43"/>
    <n v="-48.43"/>
    <n v="23783.870000000003"/>
    <x v="28"/>
  </r>
  <r>
    <x v="175"/>
    <x v="0"/>
    <x v="6"/>
    <x v="28"/>
    <n v="22"/>
    <n v="0"/>
    <n v="23.4"/>
    <n v="-23.4"/>
    <n v="23760.47"/>
    <x v="28"/>
  </r>
  <r>
    <x v="176"/>
    <x v="0"/>
    <x v="6"/>
    <x v="28"/>
    <n v="23"/>
    <n v="0"/>
    <n v="751.24"/>
    <n v="-751.24"/>
    <n v="23009.23"/>
    <x v="28"/>
  </r>
  <r>
    <x v="177"/>
    <x v="0"/>
    <x v="6"/>
    <x v="28"/>
    <n v="24"/>
    <n v="0"/>
    <n v="63.93"/>
    <n v="-63.93"/>
    <n v="22945.3"/>
    <x v="28"/>
  </r>
  <r>
    <x v="178"/>
    <x v="0"/>
    <x v="6"/>
    <x v="28"/>
    <n v="25"/>
    <n v="0"/>
    <n v="5"/>
    <n v="-5"/>
    <n v="22940.3"/>
    <x v="28"/>
  </r>
  <r>
    <x v="179"/>
    <x v="0"/>
    <x v="6"/>
    <x v="28"/>
    <n v="26"/>
    <n v="0"/>
    <n v="186.85"/>
    <n v="-186.85"/>
    <n v="22753.45"/>
    <x v="28"/>
  </r>
  <r>
    <x v="180"/>
    <x v="0"/>
    <x v="6"/>
    <x v="28"/>
    <n v="27"/>
    <n v="0"/>
    <n v="27.79"/>
    <n v="-27.79"/>
    <n v="22725.66"/>
    <x v="28"/>
  </r>
  <r>
    <x v="181"/>
    <x v="0"/>
    <x v="6"/>
    <x v="29"/>
    <n v="28"/>
    <n v="0"/>
    <n v="17.490000000000002"/>
    <n v="-17.490000000000002"/>
    <n v="22708.17"/>
    <x v="29"/>
  </r>
  <r>
    <x v="182"/>
    <x v="0"/>
    <x v="6"/>
    <x v="29"/>
    <n v="29"/>
    <n v="0"/>
    <n v="18.7"/>
    <n v="-18.7"/>
    <n v="22689.469999999998"/>
    <x v="29"/>
  </r>
  <r>
    <x v="183"/>
    <x v="0"/>
    <x v="6"/>
    <x v="29"/>
    <n v="30"/>
    <n v="0"/>
    <n v="13.5"/>
    <n v="-13.5"/>
    <n v="22675.969999999998"/>
    <x v="29"/>
  </r>
  <r>
    <x v="184"/>
    <x v="0"/>
    <x v="6"/>
    <x v="29"/>
    <n v="31"/>
    <n v="0"/>
    <n v="12.73"/>
    <n v="-12.73"/>
    <n v="22663.239999999998"/>
    <x v="29"/>
  </r>
  <r>
    <x v="185"/>
    <x v="0"/>
    <x v="7"/>
    <x v="29"/>
    <n v="1"/>
    <n v="43.66"/>
    <n v="21.5"/>
    <n v="22.159999999999997"/>
    <n v="22685.399999999998"/>
    <x v="29"/>
  </r>
  <r>
    <x v="186"/>
    <x v="0"/>
    <x v="7"/>
    <x v="29"/>
    <n v="2"/>
    <n v="0"/>
    <n v="36.5"/>
    <n v="-36.5"/>
    <n v="22648.899999999998"/>
    <x v="29"/>
  </r>
  <r>
    <x v="187"/>
    <x v="0"/>
    <x v="7"/>
    <x v="29"/>
    <n v="3"/>
    <n v="0"/>
    <n v="19.5"/>
    <n v="-19.5"/>
    <n v="22629.399999999998"/>
    <x v="29"/>
  </r>
  <r>
    <x v="188"/>
    <x v="0"/>
    <x v="7"/>
    <x v="30"/>
    <n v="4"/>
    <n v="0"/>
    <n v="30"/>
    <n v="-30"/>
    <n v="22599.399999999998"/>
    <x v="30"/>
  </r>
  <r>
    <x v="189"/>
    <x v="0"/>
    <x v="7"/>
    <x v="30"/>
    <n v="5"/>
    <n v="0"/>
    <n v="24"/>
    <n v="-24"/>
    <n v="22575.399999999998"/>
    <x v="30"/>
  </r>
  <r>
    <x v="190"/>
    <x v="0"/>
    <x v="7"/>
    <x v="30"/>
    <n v="7"/>
    <n v="0"/>
    <n v="1527"/>
    <n v="-1527"/>
    <n v="21048.399999999998"/>
    <x v="30"/>
  </r>
  <r>
    <x v="191"/>
    <x v="0"/>
    <x v="7"/>
    <x v="30"/>
    <n v="8"/>
    <n v="0"/>
    <n v="32"/>
    <n v="-32"/>
    <n v="21016.399999999998"/>
    <x v="30"/>
  </r>
  <r>
    <x v="192"/>
    <x v="0"/>
    <x v="7"/>
    <x v="30"/>
    <n v="9"/>
    <n v="0"/>
    <n v="133.12"/>
    <n v="-133.12"/>
    <n v="20883.28"/>
    <x v="30"/>
  </r>
  <r>
    <x v="193"/>
    <x v="0"/>
    <x v="7"/>
    <x v="30"/>
    <n v="10"/>
    <n v="0"/>
    <n v="11.89"/>
    <n v="-11.89"/>
    <n v="20871.39"/>
    <x v="30"/>
  </r>
  <r>
    <x v="194"/>
    <x v="0"/>
    <x v="7"/>
    <x v="31"/>
    <n v="12"/>
    <n v="0"/>
    <n v="60"/>
    <n v="-60"/>
    <n v="20811.39"/>
    <x v="31"/>
  </r>
  <r>
    <x v="195"/>
    <x v="0"/>
    <x v="7"/>
    <x v="31"/>
    <n v="14"/>
    <n v="5944"/>
    <n v="13"/>
    <n v="5931"/>
    <n v="26742.39"/>
    <x v="31"/>
  </r>
  <r>
    <x v="196"/>
    <x v="0"/>
    <x v="7"/>
    <x v="31"/>
    <n v="15"/>
    <n v="0"/>
    <n v="85.88000000000001"/>
    <n v="-85.88000000000001"/>
    <n v="26656.51"/>
    <x v="31"/>
  </r>
  <r>
    <x v="197"/>
    <x v="0"/>
    <x v="7"/>
    <x v="31"/>
    <n v="16"/>
    <n v="0"/>
    <n v="93"/>
    <n v="-93"/>
    <n v="26563.51"/>
    <x v="31"/>
  </r>
  <r>
    <x v="198"/>
    <x v="0"/>
    <x v="7"/>
    <x v="31"/>
    <n v="17"/>
    <n v="0"/>
    <n v="31"/>
    <n v="-31"/>
    <n v="26532.51"/>
    <x v="31"/>
  </r>
  <r>
    <x v="199"/>
    <x v="0"/>
    <x v="7"/>
    <x v="32"/>
    <n v="18"/>
    <n v="0"/>
    <n v="54.57"/>
    <n v="-54.57"/>
    <n v="26477.94"/>
    <x v="32"/>
  </r>
  <r>
    <x v="200"/>
    <x v="0"/>
    <x v="7"/>
    <x v="32"/>
    <n v="19"/>
    <n v="0"/>
    <n v="4.5999999999999996"/>
    <n v="-4.5999999999999996"/>
    <n v="26473.34"/>
    <x v="32"/>
  </r>
  <r>
    <x v="201"/>
    <x v="0"/>
    <x v="7"/>
    <x v="32"/>
    <n v="20"/>
    <n v="0"/>
    <n v="20.5"/>
    <n v="-20.5"/>
    <n v="26452.84"/>
    <x v="32"/>
  </r>
  <r>
    <x v="202"/>
    <x v="0"/>
    <x v="7"/>
    <x v="32"/>
    <n v="21"/>
    <n v="0"/>
    <n v="108.12"/>
    <n v="-108.12"/>
    <n v="26344.720000000001"/>
    <x v="32"/>
  </r>
  <r>
    <x v="203"/>
    <x v="0"/>
    <x v="7"/>
    <x v="32"/>
    <n v="22"/>
    <n v="0"/>
    <n v="27.5"/>
    <n v="-27.5"/>
    <n v="26317.22"/>
    <x v="32"/>
  </r>
  <r>
    <x v="204"/>
    <x v="0"/>
    <x v="7"/>
    <x v="32"/>
    <n v="23"/>
    <n v="0"/>
    <n v="3647.7"/>
    <n v="-3647.7"/>
    <n v="22669.52"/>
    <x v="32"/>
  </r>
  <r>
    <x v="205"/>
    <x v="0"/>
    <x v="7"/>
    <x v="32"/>
    <n v="24"/>
    <n v="0"/>
    <n v="5.0999999999999996"/>
    <n v="-5.0999999999999996"/>
    <n v="22664.420000000002"/>
    <x v="32"/>
  </r>
  <r>
    <x v="206"/>
    <x v="0"/>
    <x v="7"/>
    <x v="33"/>
    <n v="25"/>
    <n v="0"/>
    <n v="55.45"/>
    <n v="-55.45"/>
    <n v="22608.97"/>
    <x v="33"/>
  </r>
  <r>
    <x v="207"/>
    <x v="0"/>
    <x v="7"/>
    <x v="33"/>
    <n v="28"/>
    <n v="5"/>
    <n v="23.45"/>
    <n v="-18.45"/>
    <n v="22590.52"/>
    <x v="33"/>
  </r>
  <r>
    <x v="208"/>
    <x v="0"/>
    <x v="7"/>
    <x v="33"/>
    <n v="29"/>
    <n v="0"/>
    <n v="137"/>
    <n v="-137"/>
    <n v="22453.52"/>
    <x v="33"/>
  </r>
  <r>
    <x v="209"/>
    <x v="0"/>
    <x v="7"/>
    <x v="33"/>
    <n v="30"/>
    <n v="0"/>
    <n v="42.78"/>
    <n v="-42.78"/>
    <n v="22410.74"/>
    <x v="33"/>
  </r>
  <r>
    <x v="210"/>
    <x v="0"/>
    <x v="7"/>
    <x v="33"/>
    <n v="31"/>
    <n v="0"/>
    <n v="6.77"/>
    <n v="-6.77"/>
    <n v="22403.97"/>
    <x v="33"/>
  </r>
  <r>
    <x v="211"/>
    <x v="0"/>
    <x v="8"/>
    <x v="34"/>
    <n v="1"/>
    <n v="43.75"/>
    <n v="11"/>
    <n v="32.75"/>
    <n v="22436.720000000001"/>
    <x v="34"/>
  </r>
  <r>
    <x v="212"/>
    <x v="0"/>
    <x v="8"/>
    <x v="34"/>
    <n v="4"/>
    <n v="0"/>
    <n v="17.25"/>
    <n v="-17.25"/>
    <n v="22419.47"/>
    <x v="34"/>
  </r>
  <r>
    <x v="213"/>
    <x v="0"/>
    <x v="8"/>
    <x v="34"/>
    <n v="5"/>
    <n v="0"/>
    <n v="1511.7"/>
    <n v="-1511.7"/>
    <n v="20907.77"/>
    <x v="34"/>
  </r>
  <r>
    <x v="214"/>
    <x v="0"/>
    <x v="8"/>
    <x v="34"/>
    <n v="6"/>
    <n v="0"/>
    <n v="51.699999999999996"/>
    <n v="-51.699999999999996"/>
    <n v="20856.07"/>
    <x v="34"/>
  </r>
  <r>
    <x v="215"/>
    <x v="0"/>
    <x v="8"/>
    <x v="35"/>
    <n v="8"/>
    <n v="1511"/>
    <n v="75"/>
    <n v="1436"/>
    <n v="22292.07"/>
    <x v="35"/>
  </r>
  <r>
    <x v="216"/>
    <x v="0"/>
    <x v="8"/>
    <x v="35"/>
    <n v="9"/>
    <n v="0"/>
    <n v="77"/>
    <n v="-77"/>
    <n v="22215.07"/>
    <x v="35"/>
  </r>
  <r>
    <x v="217"/>
    <x v="0"/>
    <x v="8"/>
    <x v="35"/>
    <n v="10"/>
    <n v="0"/>
    <n v="10.73"/>
    <n v="-10.73"/>
    <n v="22204.34"/>
    <x v="35"/>
  </r>
  <r>
    <x v="218"/>
    <x v="0"/>
    <x v="8"/>
    <x v="35"/>
    <n v="12"/>
    <n v="3814"/>
    <n v="14.76"/>
    <n v="3799.24"/>
    <n v="26003.58"/>
    <x v="35"/>
  </r>
  <r>
    <x v="219"/>
    <x v="0"/>
    <x v="8"/>
    <x v="35"/>
    <n v="14"/>
    <n v="0"/>
    <n v="23.86"/>
    <n v="-23.86"/>
    <n v="25979.72"/>
    <x v="35"/>
  </r>
  <r>
    <x v="220"/>
    <x v="0"/>
    <x v="8"/>
    <x v="36"/>
    <n v="15"/>
    <n v="0"/>
    <n v="178.99"/>
    <n v="-178.99"/>
    <n v="25800.73"/>
    <x v="36"/>
  </r>
  <r>
    <x v="221"/>
    <x v="0"/>
    <x v="8"/>
    <x v="36"/>
    <n v="16"/>
    <n v="0"/>
    <n v="130.29000000000002"/>
    <n v="-130.29000000000002"/>
    <n v="25670.44"/>
    <x v="36"/>
  </r>
  <r>
    <x v="222"/>
    <x v="0"/>
    <x v="8"/>
    <x v="36"/>
    <n v="18"/>
    <n v="0"/>
    <n v="20"/>
    <n v="-20"/>
    <n v="25650.44"/>
    <x v="36"/>
  </r>
  <r>
    <x v="223"/>
    <x v="0"/>
    <x v="8"/>
    <x v="36"/>
    <n v="19"/>
    <n v="0"/>
    <n v="13"/>
    <n v="-13"/>
    <n v="25637.439999999999"/>
    <x v="36"/>
  </r>
  <r>
    <x v="224"/>
    <x v="0"/>
    <x v="8"/>
    <x v="36"/>
    <n v="20"/>
    <n v="0"/>
    <n v="50"/>
    <n v="-50"/>
    <n v="25587.439999999999"/>
    <x v="36"/>
  </r>
  <r>
    <x v="225"/>
    <x v="0"/>
    <x v="8"/>
    <x v="36"/>
    <n v="21"/>
    <n v="0"/>
    <n v="20"/>
    <n v="-20"/>
    <n v="25567.439999999999"/>
    <x v="36"/>
  </r>
  <r>
    <x v="226"/>
    <x v="0"/>
    <x v="8"/>
    <x v="37"/>
    <n v="22"/>
    <n v="0"/>
    <n v="22.98"/>
    <n v="-22.98"/>
    <n v="25544.46"/>
    <x v="37"/>
  </r>
  <r>
    <x v="227"/>
    <x v="0"/>
    <x v="8"/>
    <x v="37"/>
    <n v="23"/>
    <n v="0"/>
    <n v="176"/>
    <n v="-176"/>
    <n v="25368.46"/>
    <x v="37"/>
  </r>
  <r>
    <x v="228"/>
    <x v="0"/>
    <x v="8"/>
    <x v="37"/>
    <n v="24"/>
    <n v="0"/>
    <n v="7"/>
    <n v="-7"/>
    <n v="25361.46"/>
    <x v="37"/>
  </r>
  <r>
    <x v="229"/>
    <x v="0"/>
    <x v="8"/>
    <x v="37"/>
    <n v="26"/>
    <n v="0"/>
    <n v="92.8"/>
    <n v="-92.8"/>
    <n v="25268.66"/>
    <x v="37"/>
  </r>
  <r>
    <x v="230"/>
    <x v="0"/>
    <x v="8"/>
    <x v="37"/>
    <n v="27"/>
    <n v="0"/>
    <n v="48.569999999999993"/>
    <n v="-48.569999999999993"/>
    <n v="25220.09"/>
    <x v="37"/>
  </r>
  <r>
    <x v="231"/>
    <x v="0"/>
    <x v="8"/>
    <x v="37"/>
    <n v="28"/>
    <n v="0"/>
    <n v="46.2"/>
    <n v="-46.2"/>
    <n v="25173.89"/>
    <x v="37"/>
  </r>
  <r>
    <x v="232"/>
    <x v="0"/>
    <x v="8"/>
    <x v="38"/>
    <n v="29"/>
    <n v="0"/>
    <n v="20"/>
    <n v="-20"/>
    <n v="25153.89"/>
    <x v="38"/>
  </r>
  <r>
    <x v="233"/>
    <x v="0"/>
    <x v="8"/>
    <x v="38"/>
    <n v="30"/>
    <n v="0"/>
    <n v="3.2"/>
    <n v="-3.2"/>
    <n v="25150.69"/>
    <x v="38"/>
  </r>
  <r>
    <x v="234"/>
    <x v="0"/>
    <x v="9"/>
    <x v="38"/>
    <n v="2"/>
    <n v="0"/>
    <n v="5"/>
    <n v="-5"/>
    <n v="25145.69"/>
    <x v="38"/>
  </r>
  <r>
    <x v="235"/>
    <x v="0"/>
    <x v="9"/>
    <x v="38"/>
    <n v="3"/>
    <n v="0"/>
    <n v="19"/>
    <n v="-19"/>
    <n v="25126.69"/>
    <x v="38"/>
  </r>
  <r>
    <x v="236"/>
    <x v="0"/>
    <x v="9"/>
    <x v="38"/>
    <n v="4"/>
    <n v="0"/>
    <n v="52"/>
    <n v="-52"/>
    <n v="25074.69"/>
    <x v="38"/>
  </r>
  <r>
    <x v="237"/>
    <x v="0"/>
    <x v="9"/>
    <x v="38"/>
    <n v="5"/>
    <n v="42.43"/>
    <n v="10"/>
    <n v="32.43"/>
    <n v="25107.119999999999"/>
    <x v="38"/>
  </r>
  <r>
    <x v="238"/>
    <x v="0"/>
    <x v="9"/>
    <x v="39"/>
    <n v="6"/>
    <n v="0"/>
    <n v="1477"/>
    <n v="-1477"/>
    <n v="23630.12"/>
    <x v="39"/>
  </r>
  <r>
    <x v="239"/>
    <x v="0"/>
    <x v="9"/>
    <x v="39"/>
    <n v="7"/>
    <n v="0"/>
    <n v="11.65"/>
    <n v="-11.65"/>
    <n v="23618.469999999998"/>
    <x v="39"/>
  </r>
  <r>
    <x v="240"/>
    <x v="0"/>
    <x v="9"/>
    <x v="39"/>
    <n v="8"/>
    <n v="0"/>
    <n v="61"/>
    <n v="-61"/>
    <n v="23557.469999999998"/>
    <x v="39"/>
  </r>
  <r>
    <x v="241"/>
    <x v="0"/>
    <x v="9"/>
    <x v="39"/>
    <n v="9"/>
    <n v="200"/>
    <n v="246.24"/>
    <n v="-46.240000000000009"/>
    <n v="23511.229999999996"/>
    <x v="39"/>
  </r>
  <r>
    <x v="242"/>
    <x v="0"/>
    <x v="9"/>
    <x v="39"/>
    <n v="10"/>
    <n v="0"/>
    <n v="22"/>
    <n v="-22"/>
    <n v="23489.229999999996"/>
    <x v="39"/>
  </r>
  <r>
    <x v="243"/>
    <x v="0"/>
    <x v="9"/>
    <x v="39"/>
    <n v="11"/>
    <n v="0"/>
    <n v="23"/>
    <n v="-23"/>
    <n v="23466.229999999996"/>
    <x v="39"/>
  </r>
  <r>
    <x v="244"/>
    <x v="0"/>
    <x v="9"/>
    <x v="39"/>
    <n v="12"/>
    <n v="0"/>
    <n v="10"/>
    <n v="-10"/>
    <n v="23456.229999999996"/>
    <x v="39"/>
  </r>
  <r>
    <x v="245"/>
    <x v="0"/>
    <x v="9"/>
    <x v="40"/>
    <n v="13"/>
    <n v="0"/>
    <n v="89.710000000000008"/>
    <n v="-89.710000000000008"/>
    <n v="23366.519999999997"/>
    <x v="40"/>
  </r>
  <r>
    <x v="246"/>
    <x v="0"/>
    <x v="9"/>
    <x v="40"/>
    <n v="14"/>
    <n v="0"/>
    <n v="14"/>
    <n v="-14"/>
    <n v="23352.519999999997"/>
    <x v="40"/>
  </r>
  <r>
    <x v="247"/>
    <x v="0"/>
    <x v="9"/>
    <x v="40"/>
    <n v="15"/>
    <n v="3814"/>
    <n v="0"/>
    <n v="3814"/>
    <n v="27166.519999999997"/>
    <x v="40"/>
  </r>
  <r>
    <x v="248"/>
    <x v="0"/>
    <x v="9"/>
    <x v="40"/>
    <n v="16"/>
    <n v="0"/>
    <n v="17.559999999999999"/>
    <n v="-17.559999999999999"/>
    <n v="27148.959999999995"/>
    <x v="40"/>
  </r>
  <r>
    <x v="249"/>
    <x v="0"/>
    <x v="9"/>
    <x v="40"/>
    <n v="17"/>
    <n v="0"/>
    <n v="16.649999999999999"/>
    <n v="-16.649999999999999"/>
    <n v="27132.309999999994"/>
    <x v="40"/>
  </r>
  <r>
    <x v="250"/>
    <x v="0"/>
    <x v="9"/>
    <x v="40"/>
    <n v="18"/>
    <n v="0"/>
    <n v="2"/>
    <n v="-2"/>
    <n v="27130.309999999994"/>
    <x v="40"/>
  </r>
  <r>
    <x v="251"/>
    <x v="0"/>
    <x v="9"/>
    <x v="40"/>
    <n v="19"/>
    <n v="0"/>
    <n v="52.1"/>
    <n v="-52.1"/>
    <n v="27078.209999999995"/>
    <x v="40"/>
  </r>
  <r>
    <x v="252"/>
    <x v="0"/>
    <x v="9"/>
    <x v="41"/>
    <n v="20"/>
    <n v="0"/>
    <n v="87.03"/>
    <n v="-87.03"/>
    <n v="26991.179999999997"/>
    <x v="41"/>
  </r>
  <r>
    <x v="253"/>
    <x v="0"/>
    <x v="9"/>
    <x v="41"/>
    <n v="22"/>
    <n v="0"/>
    <n v="13.6"/>
    <n v="-13.6"/>
    <n v="26977.579999999998"/>
    <x v="41"/>
  </r>
  <r>
    <x v="254"/>
    <x v="0"/>
    <x v="9"/>
    <x v="41"/>
    <n v="23"/>
    <n v="0"/>
    <n v="1030"/>
    <n v="-1030"/>
    <n v="25947.579999999998"/>
    <x v="41"/>
  </r>
  <r>
    <x v="255"/>
    <x v="0"/>
    <x v="9"/>
    <x v="41"/>
    <n v="24"/>
    <n v="0"/>
    <n v="11"/>
    <n v="-11"/>
    <n v="25936.579999999998"/>
    <x v="41"/>
  </r>
  <r>
    <x v="256"/>
    <x v="0"/>
    <x v="9"/>
    <x v="41"/>
    <n v="25"/>
    <n v="0"/>
    <n v="61.07"/>
    <n v="-61.07"/>
    <n v="25875.51"/>
    <x v="41"/>
  </r>
  <r>
    <x v="257"/>
    <x v="0"/>
    <x v="9"/>
    <x v="41"/>
    <n v="26"/>
    <n v="0"/>
    <n v="11.5"/>
    <n v="-11.5"/>
    <n v="25864.01"/>
    <x v="41"/>
  </r>
  <r>
    <x v="258"/>
    <x v="0"/>
    <x v="9"/>
    <x v="42"/>
    <n v="27"/>
    <n v="0"/>
    <n v="49.8"/>
    <n v="-49.8"/>
    <n v="25814.21"/>
    <x v="42"/>
  </r>
  <r>
    <x v="259"/>
    <x v="0"/>
    <x v="9"/>
    <x v="42"/>
    <n v="29"/>
    <n v="0"/>
    <n v="60"/>
    <n v="-60"/>
    <n v="25754.21"/>
    <x v="42"/>
  </r>
  <r>
    <x v="260"/>
    <x v="0"/>
    <x v="9"/>
    <x v="42"/>
    <n v="30"/>
    <n v="0"/>
    <n v="28.68"/>
    <n v="-28.68"/>
    <n v="25725.53"/>
    <x v="42"/>
  </r>
  <r>
    <x v="261"/>
    <x v="0"/>
    <x v="9"/>
    <x v="42"/>
    <n v="31"/>
    <n v="0"/>
    <n v="24.7"/>
    <n v="-24.7"/>
    <n v="25700.829999999998"/>
    <x v="42"/>
  </r>
  <r>
    <x v="262"/>
    <x v="0"/>
    <x v="10"/>
    <x v="42"/>
    <n v="1"/>
    <n v="46.85"/>
    <n v="295.30999999999995"/>
    <n v="-248.45999999999995"/>
    <n v="25452.37"/>
    <x v="42"/>
  </r>
  <r>
    <x v="263"/>
    <x v="0"/>
    <x v="10"/>
    <x v="42"/>
    <n v="2"/>
    <n v="0"/>
    <n v="18"/>
    <n v="-18"/>
    <n v="25434.37"/>
    <x v="42"/>
  </r>
  <r>
    <x v="264"/>
    <x v="0"/>
    <x v="10"/>
    <x v="43"/>
    <n v="3"/>
    <n v="260"/>
    <n v="29.6"/>
    <n v="230.4"/>
    <n v="25664.77"/>
    <x v="43"/>
  </r>
  <r>
    <x v="265"/>
    <x v="0"/>
    <x v="10"/>
    <x v="43"/>
    <n v="4"/>
    <n v="0"/>
    <n v="160"/>
    <n v="-160"/>
    <n v="25504.77"/>
    <x v="43"/>
  </r>
  <r>
    <x v="266"/>
    <x v="0"/>
    <x v="10"/>
    <x v="43"/>
    <n v="6"/>
    <n v="0"/>
    <n v="1497.6"/>
    <n v="-1497.6"/>
    <n v="24007.170000000002"/>
    <x v="43"/>
  </r>
  <r>
    <x v="267"/>
    <x v="0"/>
    <x v="10"/>
    <x v="43"/>
    <n v="7"/>
    <n v="0"/>
    <n v="19.68"/>
    <n v="-19.68"/>
    <n v="23987.49"/>
    <x v="43"/>
  </r>
  <r>
    <x v="268"/>
    <x v="0"/>
    <x v="10"/>
    <x v="43"/>
    <n v="8"/>
    <n v="0"/>
    <n v="27"/>
    <n v="-27"/>
    <n v="23960.49"/>
    <x v="43"/>
  </r>
  <r>
    <x v="269"/>
    <x v="0"/>
    <x v="10"/>
    <x v="43"/>
    <n v="9"/>
    <n v="0"/>
    <n v="31"/>
    <n v="-31"/>
    <n v="23929.49"/>
    <x v="43"/>
  </r>
  <r>
    <x v="270"/>
    <x v="0"/>
    <x v="10"/>
    <x v="44"/>
    <n v="10"/>
    <n v="0"/>
    <n v="76.77"/>
    <n v="-76.77"/>
    <n v="23852.720000000001"/>
    <x v="44"/>
  </r>
  <r>
    <x v="271"/>
    <x v="0"/>
    <x v="10"/>
    <x v="44"/>
    <n v="11"/>
    <n v="0"/>
    <n v="138.36000000000001"/>
    <n v="-138.36000000000001"/>
    <n v="23714.36"/>
    <x v="44"/>
  </r>
  <r>
    <x v="272"/>
    <x v="0"/>
    <x v="10"/>
    <x v="44"/>
    <n v="13"/>
    <n v="0"/>
    <n v="4.5"/>
    <n v="-4.5"/>
    <n v="23709.86"/>
    <x v="44"/>
  </r>
  <r>
    <x v="273"/>
    <x v="0"/>
    <x v="10"/>
    <x v="44"/>
    <n v="14"/>
    <n v="3814"/>
    <n v="24.5"/>
    <n v="3789.5"/>
    <n v="27499.360000000001"/>
    <x v="44"/>
  </r>
  <r>
    <x v="274"/>
    <x v="0"/>
    <x v="10"/>
    <x v="44"/>
    <n v="15"/>
    <n v="0"/>
    <n v="48.99"/>
    <n v="-48.99"/>
    <n v="27450.37"/>
    <x v="44"/>
  </r>
  <r>
    <x v="275"/>
    <x v="0"/>
    <x v="10"/>
    <x v="44"/>
    <n v="16"/>
    <n v="0"/>
    <n v="34.28"/>
    <n v="-34.28"/>
    <n v="27416.09"/>
    <x v="44"/>
  </r>
  <r>
    <x v="276"/>
    <x v="0"/>
    <x v="10"/>
    <x v="45"/>
    <n v="17"/>
    <n v="0"/>
    <n v="26.840000000000003"/>
    <n v="-26.840000000000003"/>
    <n v="27389.25"/>
    <x v="45"/>
  </r>
  <r>
    <x v="277"/>
    <x v="0"/>
    <x v="10"/>
    <x v="45"/>
    <n v="18"/>
    <n v="0"/>
    <n v="44.95"/>
    <n v="-44.95"/>
    <n v="27344.3"/>
    <x v="45"/>
  </r>
  <r>
    <x v="278"/>
    <x v="0"/>
    <x v="10"/>
    <x v="45"/>
    <n v="19"/>
    <n v="0"/>
    <n v="38.799999999999997"/>
    <n v="-38.799999999999997"/>
    <n v="27305.5"/>
    <x v="45"/>
  </r>
  <r>
    <x v="279"/>
    <x v="0"/>
    <x v="10"/>
    <x v="45"/>
    <n v="20"/>
    <n v="0"/>
    <n v="31"/>
    <n v="-31"/>
    <n v="27274.5"/>
    <x v="45"/>
  </r>
  <r>
    <x v="280"/>
    <x v="0"/>
    <x v="10"/>
    <x v="45"/>
    <n v="21"/>
    <n v="0"/>
    <n v="14.1"/>
    <n v="-14.1"/>
    <n v="27260.400000000001"/>
    <x v="45"/>
  </r>
  <r>
    <x v="281"/>
    <x v="0"/>
    <x v="10"/>
    <x v="45"/>
    <n v="22"/>
    <n v="0"/>
    <n v="5"/>
    <n v="-5"/>
    <n v="27255.4"/>
    <x v="45"/>
  </r>
  <r>
    <x v="282"/>
    <x v="0"/>
    <x v="10"/>
    <x v="45"/>
    <n v="23"/>
    <n v="0"/>
    <n v="3.4"/>
    <n v="-3.4"/>
    <n v="27252"/>
    <x v="45"/>
  </r>
  <r>
    <x v="283"/>
    <x v="0"/>
    <x v="10"/>
    <x v="46"/>
    <n v="24"/>
    <n v="0"/>
    <n v="28"/>
    <n v="-28"/>
    <n v="27224"/>
    <x v="46"/>
  </r>
  <r>
    <x v="284"/>
    <x v="0"/>
    <x v="10"/>
    <x v="46"/>
    <n v="25"/>
    <n v="0"/>
    <n v="56.5"/>
    <n v="-56.5"/>
    <n v="27167.5"/>
    <x v="46"/>
  </r>
  <r>
    <x v="285"/>
    <x v="0"/>
    <x v="10"/>
    <x v="46"/>
    <n v="26"/>
    <n v="0"/>
    <n v="40"/>
    <n v="-40"/>
    <n v="27127.5"/>
    <x v="46"/>
  </r>
  <r>
    <x v="286"/>
    <x v="0"/>
    <x v="10"/>
    <x v="46"/>
    <n v="27"/>
    <n v="0"/>
    <n v="54.9"/>
    <n v="-54.9"/>
    <n v="27072.6"/>
    <x v="46"/>
  </r>
  <r>
    <x v="287"/>
    <x v="0"/>
    <x v="10"/>
    <x v="46"/>
    <n v="29"/>
    <n v="0"/>
    <n v="34.480000000000004"/>
    <n v="-34.480000000000004"/>
    <n v="27038.12"/>
    <x v="46"/>
  </r>
  <r>
    <x v="288"/>
    <x v="0"/>
    <x v="10"/>
    <x v="46"/>
    <n v="30"/>
    <n v="0"/>
    <n v="147"/>
    <n v="-147"/>
    <n v="26891.119999999999"/>
    <x v="46"/>
  </r>
  <r>
    <x v="289"/>
    <x v="0"/>
    <x v="11"/>
    <x v="47"/>
    <n v="1"/>
    <n v="57"/>
    <n v="45.36"/>
    <n v="11.64"/>
    <n v="26902.76"/>
    <x v="47"/>
  </r>
  <r>
    <x v="290"/>
    <x v="0"/>
    <x v="11"/>
    <x v="47"/>
    <n v="2"/>
    <n v="0"/>
    <n v="12.3"/>
    <n v="-12.3"/>
    <n v="26890.46"/>
    <x v="47"/>
  </r>
  <r>
    <x v="291"/>
    <x v="0"/>
    <x v="11"/>
    <x v="47"/>
    <n v="3"/>
    <n v="0"/>
    <n v="28.95"/>
    <n v="-28.95"/>
    <n v="26861.51"/>
    <x v="47"/>
  </r>
  <r>
    <x v="292"/>
    <x v="0"/>
    <x v="11"/>
    <x v="47"/>
    <n v="4"/>
    <n v="0"/>
    <n v="323.86999999999995"/>
    <n v="-323.86999999999995"/>
    <n v="26537.64"/>
    <x v="47"/>
  </r>
  <r>
    <x v="293"/>
    <x v="0"/>
    <x v="11"/>
    <x v="47"/>
    <n v="5"/>
    <n v="0"/>
    <n v="1490"/>
    <n v="-1490"/>
    <n v="25047.64"/>
    <x v="47"/>
  </r>
  <r>
    <x v="294"/>
    <x v="0"/>
    <x v="11"/>
    <x v="47"/>
    <n v="6"/>
    <n v="0"/>
    <n v="1057.1899999999998"/>
    <n v="-1057.1899999999998"/>
    <n v="23990.45"/>
    <x v="47"/>
  </r>
  <r>
    <x v="295"/>
    <x v="0"/>
    <x v="11"/>
    <x v="47"/>
    <n v="7"/>
    <n v="0"/>
    <n v="156.41"/>
    <n v="-156.41"/>
    <n v="23834.04"/>
    <x v="47"/>
  </r>
  <r>
    <x v="296"/>
    <x v="0"/>
    <x v="11"/>
    <x v="48"/>
    <n v="8"/>
    <n v="0"/>
    <n v="228.31"/>
    <n v="-228.31"/>
    <n v="23605.73"/>
    <x v="48"/>
  </r>
  <r>
    <x v="297"/>
    <x v="0"/>
    <x v="11"/>
    <x v="48"/>
    <n v="9"/>
    <n v="0"/>
    <n v="85.47"/>
    <n v="-85.47"/>
    <n v="23520.26"/>
    <x v="48"/>
  </r>
  <r>
    <x v="298"/>
    <x v="0"/>
    <x v="11"/>
    <x v="48"/>
    <n v="10"/>
    <n v="0"/>
    <n v="154.9"/>
    <n v="-154.9"/>
    <n v="23365.359999999997"/>
    <x v="48"/>
  </r>
  <r>
    <x v="299"/>
    <x v="0"/>
    <x v="11"/>
    <x v="48"/>
    <n v="11"/>
    <n v="0"/>
    <n v="17.239999999999998"/>
    <n v="-17.239999999999998"/>
    <n v="23348.119999999995"/>
    <x v="48"/>
  </r>
  <r>
    <x v="300"/>
    <x v="0"/>
    <x v="11"/>
    <x v="48"/>
    <n v="13"/>
    <n v="5205"/>
    <n v="516.11"/>
    <n v="4688.8900000000003"/>
    <n v="28037.009999999995"/>
    <x v="48"/>
  </r>
  <r>
    <x v="301"/>
    <x v="0"/>
    <x v="11"/>
    <x v="48"/>
    <n v="14"/>
    <n v="0"/>
    <n v="9.83"/>
    <n v="-9.83"/>
    <n v="28027.179999999993"/>
    <x v="48"/>
  </r>
  <r>
    <x v="302"/>
    <x v="0"/>
    <x v="11"/>
    <x v="49"/>
    <n v="15"/>
    <n v="0"/>
    <n v="5.5"/>
    <n v="-5.5"/>
    <n v="28021.679999999993"/>
    <x v="49"/>
  </r>
  <r>
    <x v="303"/>
    <x v="0"/>
    <x v="11"/>
    <x v="49"/>
    <n v="17"/>
    <n v="0"/>
    <n v="25.7"/>
    <n v="-25.7"/>
    <n v="27995.979999999992"/>
    <x v="49"/>
  </r>
  <r>
    <x v="304"/>
    <x v="0"/>
    <x v="11"/>
    <x v="49"/>
    <n v="18"/>
    <n v="0"/>
    <n v="7.25"/>
    <n v="-7.25"/>
    <n v="27988.729999999992"/>
    <x v="49"/>
  </r>
  <r>
    <x v="305"/>
    <x v="0"/>
    <x v="11"/>
    <x v="49"/>
    <n v="19"/>
    <n v="0"/>
    <n v="269.57"/>
    <n v="-269.57"/>
    <n v="27719.159999999993"/>
    <x v="49"/>
  </r>
  <r>
    <x v="306"/>
    <x v="0"/>
    <x v="11"/>
    <x v="49"/>
    <n v="20"/>
    <n v="0"/>
    <n v="155.16"/>
    <n v="-155.16"/>
    <n v="27563.999999999993"/>
    <x v="49"/>
  </r>
  <r>
    <x v="307"/>
    <x v="0"/>
    <x v="11"/>
    <x v="49"/>
    <n v="21"/>
    <n v="0"/>
    <n v="74.84"/>
    <n v="-74.84"/>
    <n v="27489.159999999993"/>
    <x v="49"/>
  </r>
  <r>
    <x v="308"/>
    <x v="0"/>
    <x v="11"/>
    <x v="50"/>
    <n v="22"/>
    <n v="0"/>
    <n v="51"/>
    <n v="-51"/>
    <n v="27438.159999999993"/>
    <x v="50"/>
  </r>
  <r>
    <x v="309"/>
    <x v="0"/>
    <x v="11"/>
    <x v="50"/>
    <n v="23"/>
    <n v="0"/>
    <n v="16"/>
    <n v="-16"/>
    <n v="27422.159999999993"/>
    <x v="50"/>
  </r>
  <r>
    <x v="310"/>
    <x v="0"/>
    <x v="11"/>
    <x v="50"/>
    <n v="24"/>
    <n v="40"/>
    <n v="216.89"/>
    <n v="-176.89"/>
    <n v="27245.269999999993"/>
    <x v="50"/>
  </r>
  <r>
    <x v="311"/>
    <x v="0"/>
    <x v="11"/>
    <x v="50"/>
    <n v="25"/>
    <n v="0"/>
    <n v="50"/>
    <n v="-50"/>
    <n v="27195.269999999993"/>
    <x v="50"/>
  </r>
  <r>
    <x v="312"/>
    <x v="0"/>
    <x v="11"/>
    <x v="50"/>
    <n v="26"/>
    <n v="0"/>
    <n v="17.75"/>
    <n v="-17.75"/>
    <n v="27177.519999999993"/>
    <x v="50"/>
  </r>
  <r>
    <x v="313"/>
    <x v="0"/>
    <x v="11"/>
    <x v="51"/>
    <n v="30"/>
    <n v="0"/>
    <n v="297.56"/>
    <n v="-297.56"/>
    <n v="26879.959999999992"/>
    <x v="51"/>
  </r>
  <r>
    <x v="314"/>
    <x v="1"/>
    <x v="0"/>
    <x v="52"/>
    <n v="1"/>
    <n v="70"/>
    <n v="0"/>
    <n v="70"/>
    <n v="26949.959999999992"/>
    <x v="52"/>
  </r>
  <r>
    <x v="315"/>
    <x v="1"/>
    <x v="0"/>
    <x v="52"/>
    <n v="4"/>
    <n v="0"/>
    <n v="56.15"/>
    <n v="-56.15"/>
    <n v="26893.80999999999"/>
    <x v="52"/>
  </r>
  <r>
    <x v="316"/>
    <x v="1"/>
    <x v="0"/>
    <x v="53"/>
    <n v="5"/>
    <n v="0"/>
    <n v="1630.54"/>
    <n v="-1630.54"/>
    <n v="25263.26999999999"/>
    <x v="0"/>
  </r>
  <r>
    <x v="317"/>
    <x v="1"/>
    <x v="0"/>
    <x v="53"/>
    <n v="9"/>
    <n v="0"/>
    <n v="17.649999999999999"/>
    <n v="-17.649999999999999"/>
    <n v="25245.619999999988"/>
    <x v="0"/>
  </r>
  <r>
    <x v="318"/>
    <x v="1"/>
    <x v="0"/>
    <x v="53"/>
    <n v="10"/>
    <n v="0"/>
    <n v="77.33"/>
    <n v="-77.33"/>
    <n v="25168.289999999986"/>
    <x v="0"/>
  </r>
  <r>
    <x v="319"/>
    <x v="1"/>
    <x v="0"/>
    <x v="53"/>
    <n v="11"/>
    <n v="0"/>
    <n v="20.68"/>
    <n v="-20.68"/>
    <n v="25147.609999999986"/>
    <x v="0"/>
  </r>
  <r>
    <x v="320"/>
    <x v="1"/>
    <x v="0"/>
    <x v="54"/>
    <n v="12"/>
    <n v="0"/>
    <n v="25.29"/>
    <n v="-25.29"/>
    <n v="25122.319999999985"/>
    <x v="1"/>
  </r>
  <r>
    <x v="321"/>
    <x v="1"/>
    <x v="0"/>
    <x v="54"/>
    <n v="13"/>
    <n v="0"/>
    <n v="198.31"/>
    <n v="-198.31"/>
    <n v="24924.009999999984"/>
    <x v="1"/>
  </r>
  <r>
    <x v="322"/>
    <x v="1"/>
    <x v="0"/>
    <x v="54"/>
    <n v="14"/>
    <n v="0"/>
    <n v="196.7"/>
    <n v="-196.7"/>
    <n v="24727.309999999983"/>
    <x v="1"/>
  </r>
  <r>
    <x v="323"/>
    <x v="1"/>
    <x v="0"/>
    <x v="54"/>
    <n v="15"/>
    <n v="3896"/>
    <n v="41.97"/>
    <n v="3854.03"/>
    <n v="28581.339999999982"/>
    <x v="1"/>
  </r>
  <r>
    <x v="324"/>
    <x v="1"/>
    <x v="0"/>
    <x v="54"/>
    <n v="16"/>
    <n v="0"/>
    <n v="43.66"/>
    <n v="-43.66"/>
    <n v="28537.679999999982"/>
    <x v="1"/>
  </r>
  <r>
    <x v="325"/>
    <x v="1"/>
    <x v="0"/>
    <x v="54"/>
    <n v="17"/>
    <n v="0"/>
    <n v="655.04"/>
    <n v="-655.04"/>
    <n v="27882.639999999981"/>
    <x v="1"/>
  </r>
  <r>
    <x v="326"/>
    <x v="1"/>
    <x v="0"/>
    <x v="54"/>
    <n v="18"/>
    <n v="0"/>
    <n v="17.119999999999997"/>
    <n v="-17.119999999999997"/>
    <n v="27865.519999999982"/>
    <x v="1"/>
  </r>
  <r>
    <x v="327"/>
    <x v="1"/>
    <x v="0"/>
    <x v="55"/>
    <n v="19"/>
    <n v="0"/>
    <n v="31"/>
    <n v="-31"/>
    <n v="27834.519999999982"/>
    <x v="2"/>
  </r>
  <r>
    <x v="328"/>
    <x v="1"/>
    <x v="0"/>
    <x v="55"/>
    <n v="20"/>
    <n v="0"/>
    <n v="53.4"/>
    <n v="-53.4"/>
    <n v="27781.119999999981"/>
    <x v="2"/>
  </r>
  <r>
    <x v="329"/>
    <x v="1"/>
    <x v="0"/>
    <x v="55"/>
    <n v="21"/>
    <n v="0"/>
    <n v="13.399999999999999"/>
    <n v="-13.399999999999999"/>
    <n v="27767.719999999979"/>
    <x v="2"/>
  </r>
  <r>
    <x v="330"/>
    <x v="1"/>
    <x v="0"/>
    <x v="55"/>
    <n v="22"/>
    <n v="0"/>
    <n v="9"/>
    <n v="-9"/>
    <n v="27758.719999999979"/>
    <x v="2"/>
  </r>
  <r>
    <x v="331"/>
    <x v="1"/>
    <x v="0"/>
    <x v="55"/>
    <n v="23"/>
    <n v="0"/>
    <n v="76.989999999999995"/>
    <n v="-76.989999999999995"/>
    <n v="27681.729999999978"/>
    <x v="2"/>
  </r>
  <r>
    <x v="332"/>
    <x v="1"/>
    <x v="0"/>
    <x v="55"/>
    <n v="24"/>
    <n v="0"/>
    <n v="25.99"/>
    <n v="-25.99"/>
    <n v="27655.739999999976"/>
    <x v="2"/>
  </r>
  <r>
    <x v="333"/>
    <x v="1"/>
    <x v="0"/>
    <x v="56"/>
    <n v="27"/>
    <n v="0"/>
    <n v="43.5"/>
    <n v="-43.5"/>
    <n v="27612.239999999976"/>
    <x v="3"/>
  </r>
  <r>
    <x v="334"/>
    <x v="1"/>
    <x v="0"/>
    <x v="56"/>
    <n v="28"/>
    <n v="0"/>
    <n v="5"/>
    <n v="-5"/>
    <n v="27607.239999999976"/>
    <x v="3"/>
  </r>
  <r>
    <x v="335"/>
    <x v="1"/>
    <x v="0"/>
    <x v="56"/>
    <n v="29"/>
    <n v="0"/>
    <n v="11.34"/>
    <n v="-11.34"/>
    <n v="27595.899999999976"/>
    <x v="3"/>
  </r>
  <r>
    <x v="336"/>
    <x v="1"/>
    <x v="0"/>
    <x v="56"/>
    <n v="30"/>
    <n v="0"/>
    <n v="10"/>
    <n v="-10"/>
    <n v="27585.899999999976"/>
    <x v="3"/>
  </r>
  <r>
    <x v="337"/>
    <x v="1"/>
    <x v="0"/>
    <x v="56"/>
    <n v="31"/>
    <n v="0"/>
    <n v="15"/>
    <n v="-15"/>
    <n v="27570.899999999976"/>
    <x v="3"/>
  </r>
  <r>
    <x v="338"/>
    <x v="1"/>
    <x v="1"/>
    <x v="56"/>
    <n v="1"/>
    <n v="0"/>
    <n v="22.42"/>
    <n v="-22.42"/>
    <n v="27548.479999999978"/>
    <x v="3"/>
  </r>
  <r>
    <x v="339"/>
    <x v="1"/>
    <x v="1"/>
    <x v="57"/>
    <n v="2"/>
    <n v="69"/>
    <n v="21"/>
    <n v="48"/>
    <n v="27596.479999999978"/>
    <x v="4"/>
  </r>
  <r>
    <x v="340"/>
    <x v="1"/>
    <x v="1"/>
    <x v="57"/>
    <n v="3"/>
    <n v="0"/>
    <n v="10.199999999999999"/>
    <n v="-10.199999999999999"/>
    <n v="27586.279999999977"/>
    <x v="4"/>
  </r>
  <r>
    <x v="341"/>
    <x v="1"/>
    <x v="1"/>
    <x v="57"/>
    <n v="4"/>
    <n v="0"/>
    <n v="78.84"/>
    <n v="-78.84"/>
    <n v="27507.439999999977"/>
    <x v="4"/>
  </r>
  <r>
    <x v="342"/>
    <x v="1"/>
    <x v="1"/>
    <x v="57"/>
    <n v="5"/>
    <n v="0"/>
    <n v="1526.9"/>
    <n v="-1526.9"/>
    <n v="25980.539999999975"/>
    <x v="4"/>
  </r>
  <r>
    <x v="343"/>
    <x v="1"/>
    <x v="1"/>
    <x v="57"/>
    <n v="6"/>
    <n v="0"/>
    <n v="73.59"/>
    <n v="-73.59"/>
    <n v="25906.949999999975"/>
    <x v="4"/>
  </r>
  <r>
    <x v="344"/>
    <x v="1"/>
    <x v="1"/>
    <x v="57"/>
    <n v="7"/>
    <n v="0"/>
    <n v="4.16"/>
    <n v="-4.16"/>
    <n v="25902.789999999975"/>
    <x v="4"/>
  </r>
  <r>
    <x v="345"/>
    <x v="1"/>
    <x v="1"/>
    <x v="57"/>
    <n v="8"/>
    <n v="0"/>
    <n v="72.3"/>
    <n v="-72.3"/>
    <n v="25830.489999999976"/>
    <x v="4"/>
  </r>
  <r>
    <x v="346"/>
    <x v="1"/>
    <x v="1"/>
    <x v="58"/>
    <n v="9"/>
    <n v="0"/>
    <n v="15.79"/>
    <n v="-15.79"/>
    <n v="25814.699999999975"/>
    <x v="5"/>
  </r>
  <r>
    <x v="347"/>
    <x v="1"/>
    <x v="1"/>
    <x v="58"/>
    <n v="10"/>
    <n v="0"/>
    <n v="116.91999999999999"/>
    <n v="-116.91999999999999"/>
    <n v="25697.779999999977"/>
    <x v="5"/>
  </r>
  <r>
    <x v="348"/>
    <x v="1"/>
    <x v="1"/>
    <x v="58"/>
    <n v="11"/>
    <n v="0"/>
    <n v="15.33"/>
    <n v="-15.33"/>
    <n v="25682.449999999975"/>
    <x v="5"/>
  </r>
  <r>
    <x v="349"/>
    <x v="1"/>
    <x v="1"/>
    <x v="58"/>
    <n v="12"/>
    <n v="0"/>
    <n v="292.23"/>
    <n v="-292.23"/>
    <n v="25390.219999999976"/>
    <x v="5"/>
  </r>
  <r>
    <x v="350"/>
    <x v="1"/>
    <x v="1"/>
    <x v="58"/>
    <n v="13"/>
    <n v="0"/>
    <n v="64.45"/>
    <n v="-64.45"/>
    <n v="25325.769999999975"/>
    <x v="5"/>
  </r>
  <r>
    <x v="351"/>
    <x v="1"/>
    <x v="1"/>
    <x v="58"/>
    <n v="14"/>
    <n v="3896"/>
    <n v="32"/>
    <n v="3864"/>
    <n v="29189.769999999975"/>
    <x v="5"/>
  </r>
  <r>
    <x v="352"/>
    <x v="1"/>
    <x v="1"/>
    <x v="58"/>
    <n v="15"/>
    <n v="0"/>
    <n v="13"/>
    <n v="-13"/>
    <n v="29176.769999999975"/>
    <x v="5"/>
  </r>
  <r>
    <x v="353"/>
    <x v="1"/>
    <x v="1"/>
    <x v="59"/>
    <n v="16"/>
    <n v="0"/>
    <n v="47.5"/>
    <n v="-47.5"/>
    <n v="29129.269999999975"/>
    <x v="6"/>
  </r>
  <r>
    <x v="354"/>
    <x v="1"/>
    <x v="1"/>
    <x v="59"/>
    <n v="19"/>
    <n v="0"/>
    <n v="29.990000000000002"/>
    <n v="-29.990000000000002"/>
    <n v="29099.279999999973"/>
    <x v="6"/>
  </r>
  <r>
    <x v="355"/>
    <x v="1"/>
    <x v="1"/>
    <x v="59"/>
    <n v="20"/>
    <n v="0"/>
    <n v="6.25"/>
    <n v="-6.25"/>
    <n v="29093.029999999973"/>
    <x v="6"/>
  </r>
  <r>
    <x v="356"/>
    <x v="1"/>
    <x v="1"/>
    <x v="59"/>
    <n v="21"/>
    <n v="0"/>
    <n v="38.74"/>
    <n v="-38.74"/>
    <n v="29054.289999999972"/>
    <x v="6"/>
  </r>
  <r>
    <x v="357"/>
    <x v="1"/>
    <x v="1"/>
    <x v="59"/>
    <n v="22"/>
    <n v="0"/>
    <n v="27.5"/>
    <n v="-27.5"/>
    <n v="29026.789999999972"/>
    <x v="6"/>
  </r>
  <r>
    <x v="358"/>
    <x v="1"/>
    <x v="1"/>
    <x v="60"/>
    <n v="23"/>
    <n v="0"/>
    <n v="45.2"/>
    <n v="-45.2"/>
    <n v="28981.589999999971"/>
    <x v="7"/>
  </r>
  <r>
    <x v="359"/>
    <x v="1"/>
    <x v="1"/>
    <x v="60"/>
    <n v="24"/>
    <n v="0"/>
    <n v="23.4"/>
    <n v="-23.4"/>
    <n v="28958.18999999997"/>
    <x v="7"/>
  </r>
  <r>
    <x v="360"/>
    <x v="1"/>
    <x v="1"/>
    <x v="60"/>
    <n v="25"/>
    <n v="0"/>
    <n v="12.83"/>
    <n v="-12.83"/>
    <n v="28945.359999999968"/>
    <x v="7"/>
  </r>
  <r>
    <x v="361"/>
    <x v="1"/>
    <x v="1"/>
    <x v="60"/>
    <n v="26"/>
    <n v="0"/>
    <n v="18.8"/>
    <n v="-18.8"/>
    <n v="28926.559999999969"/>
    <x v="7"/>
  </r>
  <r>
    <x v="362"/>
    <x v="1"/>
    <x v="1"/>
    <x v="60"/>
    <n v="27"/>
    <n v="1788"/>
    <n v="0"/>
    <n v="1788"/>
    <n v="30714.559999999969"/>
    <x v="7"/>
  </r>
  <r>
    <x v="363"/>
    <x v="1"/>
    <x v="1"/>
    <x v="60"/>
    <n v="28"/>
    <n v="0"/>
    <n v="35.200000000000003"/>
    <n v="-35.200000000000003"/>
    <n v="30679.359999999968"/>
    <x v="7"/>
  </r>
  <r>
    <x v="364"/>
    <x v="1"/>
    <x v="2"/>
    <x v="60"/>
    <n v="1"/>
    <n v="60.24"/>
    <n v="25.78"/>
    <n v="34.46"/>
    <n v="30713.819999999967"/>
    <x v="7"/>
  </r>
  <r>
    <x v="365"/>
    <x v="1"/>
    <x v="2"/>
    <x v="61"/>
    <n v="2"/>
    <n v="0"/>
    <n v="12.94"/>
    <n v="-12.94"/>
    <n v="30700.879999999968"/>
    <x v="8"/>
  </r>
  <r>
    <x v="366"/>
    <x v="1"/>
    <x v="2"/>
    <x v="61"/>
    <n v="3"/>
    <n v="0"/>
    <n v="20"/>
    <n v="-20"/>
    <n v="30680.879999999968"/>
    <x v="8"/>
  </r>
  <r>
    <x v="367"/>
    <x v="1"/>
    <x v="2"/>
    <x v="61"/>
    <n v="4"/>
    <n v="0"/>
    <n v="20.75"/>
    <n v="-20.75"/>
    <n v="30660.129999999968"/>
    <x v="8"/>
  </r>
  <r>
    <x v="368"/>
    <x v="1"/>
    <x v="2"/>
    <x v="61"/>
    <n v="5"/>
    <n v="0"/>
    <n v="1483.5"/>
    <n v="-1483.5"/>
    <n v="29176.629999999968"/>
    <x v="8"/>
  </r>
  <r>
    <x v="369"/>
    <x v="1"/>
    <x v="2"/>
    <x v="61"/>
    <n v="6"/>
    <n v="0"/>
    <n v="68.16"/>
    <n v="-68.16"/>
    <n v="29108.469999999968"/>
    <x v="8"/>
  </r>
  <r>
    <x v="370"/>
    <x v="1"/>
    <x v="2"/>
    <x v="61"/>
    <n v="8"/>
    <n v="0"/>
    <n v="9.66"/>
    <n v="-9.66"/>
    <n v="29098.809999999969"/>
    <x v="8"/>
  </r>
  <r>
    <x v="371"/>
    <x v="1"/>
    <x v="2"/>
    <x v="62"/>
    <n v="9"/>
    <n v="0"/>
    <n v="82.789999999999992"/>
    <n v="-82.789999999999992"/>
    <n v="29016.019999999968"/>
    <x v="9"/>
  </r>
  <r>
    <x v="372"/>
    <x v="1"/>
    <x v="2"/>
    <x v="62"/>
    <n v="10"/>
    <n v="0"/>
    <n v="6.4"/>
    <n v="-6.4"/>
    <n v="29009.619999999966"/>
    <x v="9"/>
  </r>
  <r>
    <x v="373"/>
    <x v="1"/>
    <x v="2"/>
    <x v="62"/>
    <n v="13"/>
    <n v="0"/>
    <n v="19.350000000000001"/>
    <n v="-19.350000000000001"/>
    <n v="28990.269999999968"/>
    <x v="9"/>
  </r>
  <r>
    <x v="374"/>
    <x v="1"/>
    <x v="2"/>
    <x v="62"/>
    <n v="15"/>
    <n v="0"/>
    <n v="572.42000000000007"/>
    <n v="-572.42000000000007"/>
    <n v="28417.849999999969"/>
    <x v="9"/>
  </r>
  <r>
    <x v="375"/>
    <x v="1"/>
    <x v="2"/>
    <x v="63"/>
    <n v="16"/>
    <n v="7781.3099999999995"/>
    <n v="735.07999999999993"/>
    <n v="7046.23"/>
    <n v="35464.079999999973"/>
    <x v="10"/>
  </r>
  <r>
    <x v="376"/>
    <x v="1"/>
    <x v="2"/>
    <x v="63"/>
    <n v="18"/>
    <n v="0"/>
    <n v="24.43"/>
    <n v="-24.43"/>
    <n v="35439.649999999972"/>
    <x v="10"/>
  </r>
  <r>
    <x v="377"/>
    <x v="1"/>
    <x v="2"/>
    <x v="63"/>
    <n v="19"/>
    <n v="0"/>
    <n v="12.74"/>
    <n v="-12.74"/>
    <n v="35426.909999999974"/>
    <x v="10"/>
  </r>
  <r>
    <x v="378"/>
    <x v="1"/>
    <x v="2"/>
    <x v="63"/>
    <n v="21"/>
    <n v="757"/>
    <n v="233.4"/>
    <n v="523.6"/>
    <n v="35950.509999999973"/>
    <x v="10"/>
  </r>
  <r>
    <x v="379"/>
    <x v="1"/>
    <x v="2"/>
    <x v="63"/>
    <n v="22"/>
    <n v="0"/>
    <n v="25.45"/>
    <n v="-25.45"/>
    <n v="35925.059999999976"/>
    <x v="10"/>
  </r>
  <r>
    <x v="380"/>
    <x v="1"/>
    <x v="2"/>
    <x v="64"/>
    <n v="23"/>
    <n v="0"/>
    <n v="110.92"/>
    <n v="-110.92"/>
    <n v="35814.139999999978"/>
    <x v="11"/>
  </r>
  <r>
    <x v="381"/>
    <x v="1"/>
    <x v="2"/>
    <x v="64"/>
    <n v="24"/>
    <n v="0"/>
    <n v="561.81999999999994"/>
    <n v="-561.81999999999994"/>
    <n v="35252.319999999978"/>
    <x v="11"/>
  </r>
  <r>
    <x v="382"/>
    <x v="1"/>
    <x v="2"/>
    <x v="64"/>
    <n v="25"/>
    <n v="0"/>
    <n v="38.47"/>
    <n v="-38.47"/>
    <n v="35213.849999999977"/>
    <x v="11"/>
  </r>
  <r>
    <x v="383"/>
    <x v="1"/>
    <x v="2"/>
    <x v="64"/>
    <n v="26"/>
    <n v="0"/>
    <n v="8.6"/>
    <n v="-8.6"/>
    <n v="35205.249999999978"/>
    <x v="11"/>
  </r>
  <r>
    <x v="384"/>
    <x v="1"/>
    <x v="2"/>
    <x v="64"/>
    <n v="27"/>
    <n v="0"/>
    <n v="46"/>
    <n v="-46"/>
    <n v="35159.249999999978"/>
    <x v="11"/>
  </r>
  <r>
    <x v="385"/>
    <x v="1"/>
    <x v="2"/>
    <x v="64"/>
    <n v="28"/>
    <n v="0"/>
    <n v="14"/>
    <n v="-14"/>
    <n v="35145.249999999978"/>
    <x v="11"/>
  </r>
  <r>
    <x v="386"/>
    <x v="1"/>
    <x v="2"/>
    <x v="64"/>
    <n v="29"/>
    <n v="0"/>
    <n v="26.89"/>
    <n v="-26.89"/>
    <n v="35118.359999999979"/>
    <x v="11"/>
  </r>
  <r>
    <x v="387"/>
    <x v="1"/>
    <x v="2"/>
    <x v="65"/>
    <n v="30"/>
    <n v="0"/>
    <n v="28.15"/>
    <n v="-28.15"/>
    <n v="35090.209999999977"/>
    <x v="12"/>
  </r>
  <r>
    <x v="388"/>
    <x v="1"/>
    <x v="2"/>
    <x v="65"/>
    <n v="31"/>
    <n v="0"/>
    <n v="16.64"/>
    <n v="-16.64"/>
    <n v="35073.569999999978"/>
    <x v="12"/>
  </r>
  <r>
    <x v="389"/>
    <x v="1"/>
    <x v="3"/>
    <x v="65"/>
    <n v="1"/>
    <n v="72.2"/>
    <n v="11.4"/>
    <n v="60.800000000000004"/>
    <n v="35134.369999999981"/>
    <x v="12"/>
  </r>
  <r>
    <x v="390"/>
    <x v="1"/>
    <x v="3"/>
    <x v="65"/>
    <n v="2"/>
    <n v="0"/>
    <n v="20.48"/>
    <n v="-20.48"/>
    <n v="35113.889999999978"/>
    <x v="12"/>
  </r>
  <r>
    <x v="391"/>
    <x v="1"/>
    <x v="3"/>
    <x v="65"/>
    <n v="3"/>
    <n v="0"/>
    <n v="32.9"/>
    <n v="-32.9"/>
    <n v="35080.989999999976"/>
    <x v="12"/>
  </r>
  <r>
    <x v="392"/>
    <x v="1"/>
    <x v="3"/>
    <x v="65"/>
    <n v="4"/>
    <n v="0"/>
    <n v="26.78"/>
    <n v="-26.78"/>
    <n v="35054.209999999977"/>
    <x v="12"/>
  </r>
  <r>
    <x v="393"/>
    <x v="1"/>
    <x v="3"/>
    <x v="65"/>
    <n v="5"/>
    <n v="0"/>
    <n v="85.460000000000008"/>
    <n v="-85.460000000000008"/>
    <n v="34968.749999999978"/>
    <x v="12"/>
  </r>
  <r>
    <x v="394"/>
    <x v="1"/>
    <x v="3"/>
    <x v="66"/>
    <n v="6"/>
    <n v="0"/>
    <n v="63.25"/>
    <n v="-63.25"/>
    <n v="34905.499999999978"/>
    <x v="13"/>
  </r>
  <r>
    <x v="395"/>
    <x v="1"/>
    <x v="3"/>
    <x v="66"/>
    <n v="7"/>
    <n v="0"/>
    <n v="167.37"/>
    <n v="-167.37"/>
    <n v="34738.129999999976"/>
    <x v="13"/>
  </r>
  <r>
    <x v="396"/>
    <x v="1"/>
    <x v="3"/>
    <x v="66"/>
    <n v="8"/>
    <n v="0"/>
    <n v="1482.01"/>
    <n v="-1482.01"/>
    <n v="33256.119999999974"/>
    <x v="13"/>
  </r>
  <r>
    <x v="397"/>
    <x v="1"/>
    <x v="3"/>
    <x v="66"/>
    <n v="10"/>
    <n v="0"/>
    <n v="114.91"/>
    <n v="-114.91"/>
    <n v="33141.20999999997"/>
    <x v="13"/>
  </r>
  <r>
    <x v="398"/>
    <x v="1"/>
    <x v="3"/>
    <x v="66"/>
    <n v="11"/>
    <n v="45.67"/>
    <n v="297.19"/>
    <n v="-251.51999999999998"/>
    <n v="32889.689999999973"/>
    <x v="13"/>
  </r>
  <r>
    <x v="399"/>
    <x v="1"/>
    <x v="3"/>
    <x v="66"/>
    <n v="12"/>
    <n v="0"/>
    <n v="8.6999999999999993"/>
    <n v="-8.6999999999999993"/>
    <n v="32880.989999999976"/>
    <x v="13"/>
  </r>
  <r>
    <x v="400"/>
    <x v="1"/>
    <x v="3"/>
    <x v="67"/>
    <n v="14"/>
    <n v="0"/>
    <n v="5.01"/>
    <n v="-5.01"/>
    <n v="32875.979999999974"/>
    <x v="14"/>
  </r>
  <r>
    <x v="401"/>
    <x v="1"/>
    <x v="3"/>
    <x v="67"/>
    <n v="15"/>
    <n v="0"/>
    <n v="14.54"/>
    <n v="-14.54"/>
    <n v="32861.439999999973"/>
    <x v="14"/>
  </r>
  <r>
    <x v="402"/>
    <x v="1"/>
    <x v="3"/>
    <x v="67"/>
    <n v="16"/>
    <n v="0"/>
    <n v="14.9"/>
    <n v="-14.9"/>
    <n v="32846.539999999972"/>
    <x v="14"/>
  </r>
  <r>
    <x v="403"/>
    <x v="1"/>
    <x v="3"/>
    <x v="67"/>
    <n v="17"/>
    <n v="7763"/>
    <n v="197.54"/>
    <n v="7565.46"/>
    <n v="40411.999999999971"/>
    <x v="14"/>
  </r>
  <r>
    <x v="404"/>
    <x v="1"/>
    <x v="3"/>
    <x v="67"/>
    <n v="18"/>
    <n v="0"/>
    <n v="14281.29"/>
    <n v="-14281.29"/>
    <n v="26130.70999999997"/>
    <x v="14"/>
  </r>
  <r>
    <x v="405"/>
    <x v="1"/>
    <x v="3"/>
    <x v="67"/>
    <n v="19"/>
    <n v="0"/>
    <n v="7"/>
    <n v="-7"/>
    <n v="26123.70999999997"/>
    <x v="14"/>
  </r>
  <r>
    <x v="406"/>
    <x v="1"/>
    <x v="3"/>
    <x v="68"/>
    <n v="20"/>
    <n v="0"/>
    <n v="51.4"/>
    <n v="-51.4"/>
    <n v="26072.309999999969"/>
    <x v="15"/>
  </r>
  <r>
    <x v="407"/>
    <x v="1"/>
    <x v="3"/>
    <x v="68"/>
    <n v="21"/>
    <n v="0"/>
    <n v="7.8"/>
    <n v="-7.8"/>
    <n v="26064.509999999969"/>
    <x v="15"/>
  </r>
  <r>
    <x v="408"/>
    <x v="1"/>
    <x v="3"/>
    <x v="68"/>
    <n v="23"/>
    <n v="0"/>
    <n v="11.8"/>
    <n v="-11.8"/>
    <n v="26052.70999999997"/>
    <x v="15"/>
  </r>
  <r>
    <x v="409"/>
    <x v="1"/>
    <x v="3"/>
    <x v="68"/>
    <n v="24"/>
    <n v="0"/>
    <n v="18.34"/>
    <n v="-18.34"/>
    <n v="26034.36999999997"/>
    <x v="15"/>
  </r>
  <r>
    <x v="410"/>
    <x v="1"/>
    <x v="3"/>
    <x v="68"/>
    <n v="25"/>
    <n v="0"/>
    <n v="67.87"/>
    <n v="-67.87"/>
    <n v="25966.499999999971"/>
    <x v="15"/>
  </r>
  <r>
    <x v="411"/>
    <x v="1"/>
    <x v="3"/>
    <x v="68"/>
    <n v="26"/>
    <n v="0"/>
    <n v="16.5"/>
    <n v="-16.5"/>
    <n v="25949.999999999971"/>
    <x v="15"/>
  </r>
  <r>
    <x v="412"/>
    <x v="1"/>
    <x v="3"/>
    <x v="69"/>
    <n v="27"/>
    <n v="0"/>
    <n v="1366.3"/>
    <n v="-1366.3"/>
    <n v="24583.699999999972"/>
    <x v="16"/>
  </r>
  <r>
    <x v="413"/>
    <x v="1"/>
    <x v="3"/>
    <x v="69"/>
    <n v="28"/>
    <n v="0"/>
    <n v="10"/>
    <n v="-10"/>
    <n v="24573.699999999972"/>
    <x v="16"/>
  </r>
  <r>
    <x v="414"/>
    <x v="1"/>
    <x v="4"/>
    <x v="69"/>
    <n v="1"/>
    <n v="0"/>
    <n v="36.53"/>
    <n v="-36.53"/>
    <n v="24537.169999999973"/>
    <x v="16"/>
  </r>
  <r>
    <x v="415"/>
    <x v="1"/>
    <x v="4"/>
    <x v="69"/>
    <n v="3"/>
    <n v="3.73"/>
    <n v="64.099999999999994"/>
    <n v="-60.37"/>
    <n v="24476.799999999974"/>
    <x v="16"/>
  </r>
  <r>
    <x v="416"/>
    <x v="1"/>
    <x v="4"/>
    <x v="70"/>
    <n v="4"/>
    <n v="0"/>
    <n v="21.03"/>
    <n v="-21.03"/>
    <n v="24455.769999999975"/>
    <x v="17"/>
  </r>
  <r>
    <x v="417"/>
    <x v="1"/>
    <x v="4"/>
    <x v="70"/>
    <n v="5"/>
    <n v="0"/>
    <n v="2.69"/>
    <n v="-2.69"/>
    <n v="24453.079999999976"/>
    <x v="17"/>
  </r>
  <r>
    <x v="418"/>
    <x v="1"/>
    <x v="4"/>
    <x v="70"/>
    <n v="6"/>
    <n v="0"/>
    <n v="1492"/>
    <n v="-1492"/>
    <n v="22961.079999999976"/>
    <x v="17"/>
  </r>
  <r>
    <x v="419"/>
    <x v="1"/>
    <x v="4"/>
    <x v="70"/>
    <n v="7"/>
    <n v="0"/>
    <n v="209.89000000000001"/>
    <n v="-209.89000000000001"/>
    <n v="22751.189999999977"/>
    <x v="17"/>
  </r>
  <r>
    <x v="420"/>
    <x v="1"/>
    <x v="4"/>
    <x v="70"/>
    <n v="9"/>
    <n v="0"/>
    <n v="151"/>
    <n v="-151"/>
    <n v="22600.189999999977"/>
    <x v="17"/>
  </r>
  <r>
    <x v="421"/>
    <x v="1"/>
    <x v="4"/>
    <x v="70"/>
    <n v="10"/>
    <n v="0"/>
    <n v="31.4"/>
    <n v="-31.4"/>
    <n v="22568.789999999975"/>
    <x v="17"/>
  </r>
  <r>
    <x v="422"/>
    <x v="1"/>
    <x v="4"/>
    <x v="71"/>
    <n v="11"/>
    <n v="0"/>
    <n v="22.950000000000003"/>
    <n v="-22.950000000000003"/>
    <n v="22545.839999999975"/>
    <x v="18"/>
  </r>
  <r>
    <x v="423"/>
    <x v="1"/>
    <x v="4"/>
    <x v="71"/>
    <n v="13"/>
    <n v="0"/>
    <n v="2.4500000000000002"/>
    <n v="-2.4500000000000002"/>
    <n v="22543.389999999974"/>
    <x v="18"/>
  </r>
  <r>
    <x v="424"/>
    <x v="1"/>
    <x v="4"/>
    <x v="71"/>
    <n v="14"/>
    <n v="7763.33"/>
    <n v="185.25"/>
    <n v="7578.08"/>
    <n v="30121.469999999972"/>
    <x v="18"/>
  </r>
  <r>
    <x v="425"/>
    <x v="1"/>
    <x v="4"/>
    <x v="71"/>
    <n v="17"/>
    <n v="0"/>
    <n v="111.37"/>
    <n v="-111.37"/>
    <n v="30010.099999999973"/>
    <x v="18"/>
  </r>
  <r>
    <x v="426"/>
    <x v="1"/>
    <x v="4"/>
    <x v="72"/>
    <n v="18"/>
    <n v="0"/>
    <n v="18.82"/>
    <n v="-18.82"/>
    <n v="29991.279999999973"/>
    <x v="19"/>
  </r>
  <r>
    <x v="427"/>
    <x v="1"/>
    <x v="4"/>
    <x v="72"/>
    <n v="19"/>
    <n v="0"/>
    <n v="30"/>
    <n v="-30"/>
    <n v="29961.279999999973"/>
    <x v="19"/>
  </r>
  <r>
    <x v="428"/>
    <x v="1"/>
    <x v="4"/>
    <x v="72"/>
    <n v="20"/>
    <n v="0"/>
    <n v="6.33"/>
    <n v="-6.33"/>
    <n v="29954.949999999972"/>
    <x v="19"/>
  </r>
  <r>
    <x v="429"/>
    <x v="1"/>
    <x v="4"/>
    <x v="72"/>
    <n v="22"/>
    <n v="0"/>
    <n v="259.7"/>
    <n v="-259.7"/>
    <n v="29695.249999999971"/>
    <x v="19"/>
  </r>
  <r>
    <x v="430"/>
    <x v="1"/>
    <x v="4"/>
    <x v="72"/>
    <n v="23"/>
    <n v="0"/>
    <n v="170.51"/>
    <n v="-170.51"/>
    <n v="29524.739999999972"/>
    <x v="19"/>
  </r>
  <r>
    <x v="431"/>
    <x v="1"/>
    <x v="4"/>
    <x v="72"/>
    <n v="24"/>
    <n v="0"/>
    <n v="69.28"/>
    <n v="-69.28"/>
    <n v="29455.459999999974"/>
    <x v="19"/>
  </r>
  <r>
    <x v="432"/>
    <x v="1"/>
    <x v="4"/>
    <x v="73"/>
    <n v="25"/>
    <n v="0"/>
    <n v="16.47"/>
    <n v="-16.47"/>
    <n v="29438.989999999972"/>
    <x v="20"/>
  </r>
  <r>
    <x v="433"/>
    <x v="1"/>
    <x v="4"/>
    <x v="73"/>
    <n v="27"/>
    <n v="0"/>
    <n v="1520"/>
    <n v="-1520"/>
    <n v="27918.989999999972"/>
    <x v="20"/>
  </r>
  <r>
    <x v="434"/>
    <x v="1"/>
    <x v="4"/>
    <x v="73"/>
    <n v="28"/>
    <n v="0"/>
    <n v="7.12"/>
    <n v="-7.12"/>
    <n v="27911.869999999974"/>
    <x v="20"/>
  </r>
  <r>
    <x v="435"/>
    <x v="1"/>
    <x v="4"/>
    <x v="73"/>
    <n v="30"/>
    <n v="2153.4499999999998"/>
    <n v="101.33"/>
    <n v="2052.12"/>
    <n v="29963.989999999972"/>
    <x v="20"/>
  </r>
  <r>
    <x v="436"/>
    <x v="1"/>
    <x v="4"/>
    <x v="73"/>
    <n v="31"/>
    <n v="0"/>
    <n v="39.65"/>
    <n v="-39.65"/>
    <n v="29924.339999999971"/>
    <x v="20"/>
  </r>
  <r>
    <x v="437"/>
    <x v="1"/>
    <x v="5"/>
    <x v="74"/>
    <n v="2"/>
    <n v="55"/>
    <n v="77"/>
    <n v="-22"/>
    <n v="29902.339999999971"/>
    <x v="21"/>
  </r>
  <r>
    <x v="438"/>
    <x v="1"/>
    <x v="5"/>
    <x v="74"/>
    <n v="5"/>
    <n v="0"/>
    <n v="1507"/>
    <n v="-1507"/>
    <n v="28395.339999999971"/>
    <x v="21"/>
  </r>
  <r>
    <x v="439"/>
    <x v="1"/>
    <x v="5"/>
    <x v="74"/>
    <n v="6"/>
    <n v="0"/>
    <n v="72"/>
    <n v="-72"/>
    <n v="28323.339999999971"/>
    <x v="21"/>
  </r>
  <r>
    <x v="440"/>
    <x v="1"/>
    <x v="5"/>
    <x v="74"/>
    <n v="7"/>
    <n v="0"/>
    <n v="39.4"/>
    <n v="-39.4"/>
    <n v="28283.93999999997"/>
    <x v="21"/>
  </r>
  <r>
    <x v="441"/>
    <x v="1"/>
    <x v="5"/>
    <x v="75"/>
    <n v="8"/>
    <n v="0"/>
    <n v="104.84"/>
    <n v="-104.84"/>
    <n v="28179.099999999969"/>
    <x v="22"/>
  </r>
  <r>
    <x v="442"/>
    <x v="1"/>
    <x v="5"/>
    <x v="75"/>
    <n v="9"/>
    <n v="0"/>
    <n v="127.85"/>
    <n v="-127.85"/>
    <n v="28051.249999999971"/>
    <x v="22"/>
  </r>
  <r>
    <x v="443"/>
    <x v="1"/>
    <x v="5"/>
    <x v="75"/>
    <n v="10"/>
    <n v="0"/>
    <n v="4.95"/>
    <n v="-4.95"/>
    <n v="28046.29999999997"/>
    <x v="22"/>
  </r>
  <r>
    <x v="444"/>
    <x v="1"/>
    <x v="5"/>
    <x v="75"/>
    <n v="11"/>
    <n v="0"/>
    <n v="158.6"/>
    <n v="-158.6"/>
    <n v="27887.699999999972"/>
    <x v="22"/>
  </r>
  <r>
    <x v="445"/>
    <x v="1"/>
    <x v="5"/>
    <x v="75"/>
    <n v="12"/>
    <n v="8089.33"/>
    <n v="995.73"/>
    <n v="7093.6"/>
    <n v="34981.299999999974"/>
    <x v="22"/>
  </r>
  <r>
    <x v="446"/>
    <x v="1"/>
    <x v="5"/>
    <x v="75"/>
    <n v="13"/>
    <n v="0"/>
    <n v="60.28"/>
    <n v="-60.28"/>
    <n v="34921.019999999975"/>
    <x v="22"/>
  </r>
  <r>
    <x v="447"/>
    <x v="1"/>
    <x v="5"/>
    <x v="75"/>
    <n v="14"/>
    <n v="0"/>
    <n v="25.52"/>
    <n v="-25.52"/>
    <n v="34895.499999999978"/>
    <x v="22"/>
  </r>
  <r>
    <x v="448"/>
    <x v="1"/>
    <x v="5"/>
    <x v="76"/>
    <n v="16"/>
    <n v="0"/>
    <n v="1810.47"/>
    <n v="-1810.47"/>
    <n v="33085.029999999977"/>
    <x v="23"/>
  </r>
  <r>
    <x v="449"/>
    <x v="1"/>
    <x v="5"/>
    <x v="76"/>
    <n v="19"/>
    <n v="0"/>
    <n v="24.16"/>
    <n v="-24.16"/>
    <n v="33060.869999999974"/>
    <x v="23"/>
  </r>
  <r>
    <x v="450"/>
    <x v="1"/>
    <x v="5"/>
    <x v="76"/>
    <n v="20"/>
    <n v="0"/>
    <n v="206.82999999999998"/>
    <n v="-206.82999999999998"/>
    <n v="32854.039999999972"/>
    <x v="23"/>
  </r>
  <r>
    <x v="451"/>
    <x v="1"/>
    <x v="5"/>
    <x v="76"/>
    <n v="21"/>
    <n v="0"/>
    <n v="11.61"/>
    <n v="-11.61"/>
    <n v="32842.429999999971"/>
    <x v="23"/>
  </r>
  <r>
    <x v="452"/>
    <x v="1"/>
    <x v="5"/>
    <x v="77"/>
    <n v="22"/>
    <n v="0"/>
    <n v="8.58"/>
    <n v="-8.58"/>
    <n v="32833.849999999969"/>
    <x v="24"/>
  </r>
  <r>
    <x v="453"/>
    <x v="1"/>
    <x v="5"/>
    <x v="77"/>
    <n v="24"/>
    <n v="0"/>
    <n v="7.6"/>
    <n v="-7.6"/>
    <n v="32826.249999999971"/>
    <x v="24"/>
  </r>
  <r>
    <x v="454"/>
    <x v="1"/>
    <x v="5"/>
    <x v="77"/>
    <n v="25"/>
    <n v="0"/>
    <n v="9"/>
    <n v="-9"/>
    <n v="32817.249999999971"/>
    <x v="24"/>
  </r>
  <r>
    <x v="455"/>
    <x v="1"/>
    <x v="5"/>
    <x v="77"/>
    <n v="27"/>
    <n v="0"/>
    <n v="176"/>
    <n v="-176"/>
    <n v="32641.249999999971"/>
    <x v="24"/>
  </r>
  <r>
    <x v="456"/>
    <x v="1"/>
    <x v="5"/>
    <x v="77"/>
    <n v="28"/>
    <n v="0"/>
    <n v="272.14999999999998"/>
    <n v="-272.14999999999998"/>
    <n v="32369.099999999969"/>
    <x v="24"/>
  </r>
  <r>
    <x v="457"/>
    <x v="1"/>
    <x v="6"/>
    <x v="78"/>
    <n v="1"/>
    <n v="53.86"/>
    <n v="17.41"/>
    <n v="36.450000000000003"/>
    <n v="32405.54999999997"/>
    <x v="25"/>
  </r>
  <r>
    <x v="458"/>
    <x v="1"/>
    <x v="6"/>
    <x v="78"/>
    <n v="3"/>
    <n v="0"/>
    <n v="95.4"/>
    <n v="-95.4"/>
    <n v="32310.149999999969"/>
    <x v="25"/>
  </r>
  <r>
    <x v="459"/>
    <x v="1"/>
    <x v="6"/>
    <x v="78"/>
    <n v="4"/>
    <n v="0"/>
    <n v="188.03"/>
    <n v="-188.03"/>
    <n v="32122.11999999997"/>
    <x v="25"/>
  </r>
  <r>
    <x v="460"/>
    <x v="1"/>
    <x v="6"/>
    <x v="78"/>
    <n v="5"/>
    <n v="0"/>
    <n v="313"/>
    <n v="-313"/>
    <n v="31809.11999999997"/>
    <x v="25"/>
  </r>
  <r>
    <x v="461"/>
    <x v="1"/>
    <x v="6"/>
    <x v="79"/>
    <n v="6"/>
    <n v="0"/>
    <n v="80.17"/>
    <n v="-80.17"/>
    <n v="31728.949999999972"/>
    <x v="26"/>
  </r>
  <r>
    <x v="462"/>
    <x v="1"/>
    <x v="6"/>
    <x v="79"/>
    <n v="7"/>
    <n v="2130"/>
    <n v="225.22"/>
    <n v="1904.78"/>
    <n v="33633.729999999974"/>
    <x v="26"/>
  </r>
  <r>
    <x v="463"/>
    <x v="1"/>
    <x v="6"/>
    <x v="79"/>
    <n v="8"/>
    <n v="0"/>
    <n v="16.23"/>
    <n v="-16.23"/>
    <n v="33617.499999999971"/>
    <x v="26"/>
  </r>
  <r>
    <x v="464"/>
    <x v="1"/>
    <x v="6"/>
    <x v="79"/>
    <n v="9"/>
    <n v="0"/>
    <n v="6"/>
    <n v="-6"/>
    <n v="33611.499999999971"/>
    <x v="26"/>
  </r>
  <r>
    <x v="465"/>
    <x v="1"/>
    <x v="6"/>
    <x v="79"/>
    <n v="10"/>
    <n v="0"/>
    <n v="45.12"/>
    <n v="-45.12"/>
    <n v="33566.379999999968"/>
    <x v="26"/>
  </r>
  <r>
    <x v="466"/>
    <x v="1"/>
    <x v="6"/>
    <x v="79"/>
    <n v="11"/>
    <n v="0"/>
    <n v="530.39"/>
    <n v="-530.39"/>
    <n v="33035.989999999969"/>
    <x v="26"/>
  </r>
  <r>
    <x v="467"/>
    <x v="1"/>
    <x v="6"/>
    <x v="79"/>
    <n v="12"/>
    <n v="0"/>
    <n v="100.22"/>
    <n v="-100.22"/>
    <n v="32935.769999999968"/>
    <x v="26"/>
  </r>
  <r>
    <x v="468"/>
    <x v="1"/>
    <x v="6"/>
    <x v="80"/>
    <n v="13"/>
    <n v="0"/>
    <n v="12.27"/>
    <n v="-12.27"/>
    <n v="32923.499999999971"/>
    <x v="27"/>
  </r>
  <r>
    <x v="469"/>
    <x v="1"/>
    <x v="6"/>
    <x v="80"/>
    <n v="14"/>
    <n v="0"/>
    <n v="7.19"/>
    <n v="-7.19"/>
    <n v="32916.309999999969"/>
    <x v="27"/>
  </r>
  <r>
    <x v="470"/>
    <x v="1"/>
    <x v="6"/>
    <x v="80"/>
    <n v="15"/>
    <n v="9071.33"/>
    <n v="7107.84"/>
    <n v="1963.4899999999998"/>
    <n v="34879.799999999967"/>
    <x v="27"/>
  </r>
  <r>
    <x v="471"/>
    <x v="1"/>
    <x v="6"/>
    <x v="80"/>
    <n v="16"/>
    <n v="0"/>
    <n v="173.6"/>
    <n v="-173.6"/>
    <n v="34706.199999999968"/>
    <x v="27"/>
  </r>
  <r>
    <x v="472"/>
    <x v="1"/>
    <x v="6"/>
    <x v="80"/>
    <n v="18"/>
    <n v="0"/>
    <n v="1593.04"/>
    <n v="-1593.04"/>
    <n v="33113.159999999967"/>
    <x v="27"/>
  </r>
  <r>
    <x v="473"/>
    <x v="1"/>
    <x v="6"/>
    <x v="80"/>
    <n v="19"/>
    <n v="0"/>
    <n v="26.05"/>
    <n v="-26.05"/>
    <n v="33087.109999999964"/>
    <x v="27"/>
  </r>
  <r>
    <x v="474"/>
    <x v="1"/>
    <x v="6"/>
    <x v="81"/>
    <n v="20"/>
    <n v="0"/>
    <n v="4.08"/>
    <n v="-4.08"/>
    <n v="33083.029999999962"/>
    <x v="28"/>
  </r>
  <r>
    <x v="475"/>
    <x v="1"/>
    <x v="6"/>
    <x v="81"/>
    <n v="22"/>
    <n v="0"/>
    <n v="24.15"/>
    <n v="-24.15"/>
    <n v="33058.879999999961"/>
    <x v="28"/>
  </r>
  <r>
    <x v="476"/>
    <x v="1"/>
    <x v="6"/>
    <x v="81"/>
    <n v="24"/>
    <n v="0"/>
    <n v="59.73"/>
    <n v="-59.73"/>
    <n v="32999.149999999958"/>
    <x v="28"/>
  </r>
  <r>
    <x v="477"/>
    <x v="1"/>
    <x v="6"/>
    <x v="81"/>
    <n v="25"/>
    <n v="0"/>
    <n v="649.2399999999999"/>
    <n v="-649.2399999999999"/>
    <n v="32349.909999999956"/>
    <x v="28"/>
  </r>
  <r>
    <x v="478"/>
    <x v="1"/>
    <x v="6"/>
    <x v="81"/>
    <n v="26"/>
    <n v="0"/>
    <n v="91.009999999999991"/>
    <n v="-91.009999999999991"/>
    <n v="32258.899999999958"/>
    <x v="28"/>
  </r>
  <r>
    <x v="479"/>
    <x v="1"/>
    <x v="6"/>
    <x v="82"/>
    <n v="27"/>
    <n v="0"/>
    <n v="69.5"/>
    <n v="-69.5"/>
    <n v="32189.399999999958"/>
    <x v="29"/>
  </r>
  <r>
    <x v="480"/>
    <x v="1"/>
    <x v="6"/>
    <x v="82"/>
    <n v="31"/>
    <n v="0"/>
    <n v="118.16"/>
    <n v="-118.16"/>
    <n v="32071.239999999958"/>
    <x v="29"/>
  </r>
  <r>
    <x v="481"/>
    <x v="1"/>
    <x v="7"/>
    <x v="82"/>
    <n v="1"/>
    <n v="0"/>
    <n v="632.42999999999995"/>
    <n v="-632.42999999999995"/>
    <n v="31438.809999999958"/>
    <x v="29"/>
  </r>
  <r>
    <x v="482"/>
    <x v="1"/>
    <x v="7"/>
    <x v="82"/>
    <n v="2"/>
    <n v="66.5"/>
    <n v="34"/>
    <n v="32.5"/>
    <n v="31471.309999999958"/>
    <x v="29"/>
  </r>
  <r>
    <x v="483"/>
    <x v="1"/>
    <x v="7"/>
    <x v="83"/>
    <n v="5"/>
    <n v="0"/>
    <n v="305.5"/>
    <n v="-305.5"/>
    <n v="31165.809999999958"/>
    <x v="30"/>
  </r>
  <r>
    <x v="484"/>
    <x v="1"/>
    <x v="7"/>
    <x v="83"/>
    <n v="7"/>
    <n v="0"/>
    <n v="199.81"/>
    <n v="-199.81"/>
    <n v="30965.999999999956"/>
    <x v="30"/>
  </r>
  <r>
    <x v="485"/>
    <x v="1"/>
    <x v="7"/>
    <x v="83"/>
    <n v="9"/>
    <n v="0"/>
    <n v="2095.1999999999998"/>
    <n v="-2095.1999999999998"/>
    <n v="28870.799999999956"/>
    <x v="30"/>
  </r>
  <r>
    <x v="486"/>
    <x v="1"/>
    <x v="7"/>
    <x v="84"/>
    <n v="10"/>
    <n v="0"/>
    <n v="74.290000000000006"/>
    <n v="-74.290000000000006"/>
    <n v="28796.509999999955"/>
    <x v="31"/>
  </r>
  <r>
    <x v="487"/>
    <x v="1"/>
    <x v="7"/>
    <x v="84"/>
    <n v="11"/>
    <n v="0"/>
    <n v="0"/>
    <n v="0"/>
    <n v="28796.509999999955"/>
    <x v="31"/>
  </r>
  <r>
    <x v="488"/>
    <x v="1"/>
    <x v="7"/>
    <x v="84"/>
    <n v="12"/>
    <n v="0"/>
    <n v="4"/>
    <n v="-4"/>
    <n v="28792.509999999955"/>
    <x v="31"/>
  </r>
  <r>
    <x v="489"/>
    <x v="1"/>
    <x v="7"/>
    <x v="84"/>
    <n v="13"/>
    <n v="0"/>
    <n v="173.6"/>
    <n v="-173.6"/>
    <n v="28618.909999999956"/>
    <x v="31"/>
  </r>
  <r>
    <x v="490"/>
    <x v="1"/>
    <x v="7"/>
    <x v="84"/>
    <n v="14"/>
    <n v="8162.08"/>
    <n v="24.09"/>
    <n v="8137.99"/>
    <n v="36756.899999999958"/>
    <x v="31"/>
  </r>
  <r>
    <x v="491"/>
    <x v="1"/>
    <x v="7"/>
    <x v="84"/>
    <n v="15"/>
    <n v="0"/>
    <n v="259.45"/>
    <n v="-259.45"/>
    <n v="36497.449999999961"/>
    <x v="31"/>
  </r>
  <r>
    <x v="492"/>
    <x v="1"/>
    <x v="7"/>
    <x v="84"/>
    <n v="16"/>
    <n v="0"/>
    <n v="55.79"/>
    <n v="-55.79"/>
    <n v="36441.65999999996"/>
    <x v="31"/>
  </r>
  <r>
    <x v="493"/>
    <x v="1"/>
    <x v="7"/>
    <x v="85"/>
    <n v="17"/>
    <n v="0"/>
    <n v="5.2"/>
    <n v="-5.2"/>
    <n v="36436.459999999963"/>
    <x v="32"/>
  </r>
  <r>
    <x v="494"/>
    <x v="1"/>
    <x v="7"/>
    <x v="85"/>
    <n v="18"/>
    <n v="0"/>
    <n v="1520"/>
    <n v="-1520"/>
    <n v="34916.459999999963"/>
    <x v="32"/>
  </r>
  <r>
    <x v="495"/>
    <x v="1"/>
    <x v="7"/>
    <x v="85"/>
    <n v="20"/>
    <n v="0"/>
    <n v="6.35"/>
    <n v="-6.35"/>
    <n v="34910.109999999964"/>
    <x v="32"/>
  </r>
  <r>
    <x v="496"/>
    <x v="1"/>
    <x v="7"/>
    <x v="85"/>
    <n v="21"/>
    <n v="52.88"/>
    <n v="834.55"/>
    <n v="-781.67"/>
    <n v="34128.439999999966"/>
    <x v="32"/>
  </r>
  <r>
    <x v="497"/>
    <x v="1"/>
    <x v="7"/>
    <x v="85"/>
    <n v="22"/>
    <n v="0"/>
    <n v="78.03"/>
    <n v="-78.03"/>
    <n v="34050.409999999967"/>
    <x v="32"/>
  </r>
  <r>
    <x v="498"/>
    <x v="1"/>
    <x v="7"/>
    <x v="86"/>
    <n v="24"/>
    <n v="0"/>
    <n v="22.16"/>
    <n v="-22.16"/>
    <n v="34028.249999999964"/>
    <x v="33"/>
  </r>
  <r>
    <x v="499"/>
    <x v="1"/>
    <x v="7"/>
    <x v="86"/>
    <n v="26"/>
    <n v="0"/>
    <n v="77.39"/>
    <n v="-77.39"/>
    <n v="33950.859999999964"/>
    <x v="33"/>
  </r>
  <r>
    <x v="500"/>
    <x v="1"/>
    <x v="7"/>
    <x v="86"/>
    <n v="27"/>
    <n v="0"/>
    <n v="15"/>
    <n v="-15"/>
    <n v="33935.859999999964"/>
    <x v="33"/>
  </r>
  <r>
    <x v="501"/>
    <x v="1"/>
    <x v="7"/>
    <x v="86"/>
    <n v="28"/>
    <n v="0"/>
    <n v="10"/>
    <n v="-10"/>
    <n v="33925.859999999964"/>
    <x v="33"/>
  </r>
  <r>
    <x v="502"/>
    <x v="1"/>
    <x v="7"/>
    <x v="86"/>
    <n v="29"/>
    <n v="200"/>
    <n v="261.12"/>
    <n v="-61.120000000000005"/>
    <n v="33864.739999999962"/>
    <x v="33"/>
  </r>
  <r>
    <x v="503"/>
    <x v="1"/>
    <x v="7"/>
    <x v="86"/>
    <n v="30"/>
    <n v="0"/>
    <n v="112.87"/>
    <n v="-112.87"/>
    <n v="33751.869999999959"/>
    <x v="33"/>
  </r>
  <r>
    <x v="504"/>
    <x v="1"/>
    <x v="7"/>
    <x v="87"/>
    <n v="31"/>
    <n v="0"/>
    <n v="53.26"/>
    <n v="-53.26"/>
    <n v="33698.609999999957"/>
    <x v="34"/>
  </r>
  <r>
    <x v="505"/>
    <x v="1"/>
    <x v="8"/>
    <x v="87"/>
    <n v="1"/>
    <n v="71.599999999999994"/>
    <n v="0"/>
    <n v="71.599999999999994"/>
    <n v="33770.209999999955"/>
    <x v="34"/>
  </r>
  <r>
    <x v="506"/>
    <x v="1"/>
    <x v="8"/>
    <x v="87"/>
    <n v="3"/>
    <n v="0"/>
    <n v="55"/>
    <n v="-55"/>
    <n v="33715.209999999955"/>
    <x v="34"/>
  </r>
  <r>
    <x v="507"/>
    <x v="1"/>
    <x v="8"/>
    <x v="87"/>
    <n v="4"/>
    <n v="0"/>
    <n v="113.32"/>
    <n v="-113.32"/>
    <n v="33601.889999999956"/>
    <x v="34"/>
  </r>
  <r>
    <x v="508"/>
    <x v="1"/>
    <x v="8"/>
    <x v="87"/>
    <n v="5"/>
    <n v="0"/>
    <n v="65.56"/>
    <n v="-65.56"/>
    <n v="33536.329999999958"/>
    <x v="34"/>
  </r>
  <r>
    <x v="509"/>
    <x v="1"/>
    <x v="8"/>
    <x v="88"/>
    <n v="7"/>
    <n v="0"/>
    <n v="30"/>
    <n v="-30"/>
    <n v="33506.329999999958"/>
    <x v="35"/>
  </r>
  <r>
    <x v="510"/>
    <x v="1"/>
    <x v="8"/>
    <x v="88"/>
    <n v="9"/>
    <n v="0"/>
    <n v="161.1"/>
    <n v="-161.1"/>
    <n v="33345.22999999996"/>
    <x v="35"/>
  </r>
  <r>
    <x v="511"/>
    <x v="1"/>
    <x v="8"/>
    <x v="88"/>
    <n v="12"/>
    <n v="0"/>
    <n v="125.43"/>
    <n v="-125.43"/>
    <n v="33219.799999999959"/>
    <x v="35"/>
  </r>
  <r>
    <x v="512"/>
    <x v="1"/>
    <x v="8"/>
    <x v="88"/>
    <n v="13"/>
    <n v="0"/>
    <n v="276.33999999999997"/>
    <n v="-276.33999999999997"/>
    <n v="32943.459999999963"/>
    <x v="35"/>
  </r>
  <r>
    <x v="513"/>
    <x v="1"/>
    <x v="8"/>
    <x v="89"/>
    <n v="14"/>
    <n v="8089.33"/>
    <n v="173.6"/>
    <n v="7915.73"/>
    <n v="40859.189999999959"/>
    <x v="36"/>
  </r>
  <r>
    <x v="514"/>
    <x v="1"/>
    <x v="8"/>
    <x v="89"/>
    <n v="18"/>
    <n v="0"/>
    <n v="31.9"/>
    <n v="-31.9"/>
    <n v="40827.289999999957"/>
    <x v="36"/>
  </r>
  <r>
    <x v="515"/>
    <x v="1"/>
    <x v="8"/>
    <x v="89"/>
    <n v="20"/>
    <n v="0"/>
    <n v="152.08000000000001"/>
    <n v="-152.08000000000001"/>
    <n v="40675.209999999955"/>
    <x v="36"/>
  </r>
  <r>
    <x v="516"/>
    <x v="1"/>
    <x v="8"/>
    <x v="90"/>
    <n v="21"/>
    <n v="0"/>
    <n v="12"/>
    <n v="-12"/>
    <n v="40663.209999999955"/>
    <x v="37"/>
  </r>
  <r>
    <x v="517"/>
    <x v="1"/>
    <x v="8"/>
    <x v="90"/>
    <n v="22"/>
    <n v="0"/>
    <n v="42.08"/>
    <n v="-42.08"/>
    <n v="40621.129999999954"/>
    <x v="37"/>
  </r>
  <r>
    <x v="518"/>
    <x v="1"/>
    <x v="8"/>
    <x v="90"/>
    <n v="23"/>
    <n v="0"/>
    <n v="14"/>
    <n v="-14"/>
    <n v="40607.129999999954"/>
    <x v="37"/>
  </r>
  <r>
    <x v="519"/>
    <x v="1"/>
    <x v="8"/>
    <x v="90"/>
    <n v="24"/>
    <n v="4410"/>
    <n v="1640"/>
    <n v="2770"/>
    <n v="43377.129999999954"/>
    <x v="37"/>
  </r>
  <r>
    <x v="520"/>
    <x v="1"/>
    <x v="8"/>
    <x v="90"/>
    <n v="25"/>
    <n v="0"/>
    <n v="53"/>
    <n v="-53"/>
    <n v="43324.129999999954"/>
    <x v="37"/>
  </r>
  <r>
    <x v="521"/>
    <x v="1"/>
    <x v="8"/>
    <x v="90"/>
    <n v="26"/>
    <n v="0"/>
    <n v="172.65"/>
    <n v="-172.65"/>
    <n v="43151.479999999952"/>
    <x v="37"/>
  </r>
  <r>
    <x v="522"/>
    <x v="1"/>
    <x v="8"/>
    <x v="90"/>
    <n v="27"/>
    <n v="0"/>
    <n v="45.45"/>
    <n v="-45.45"/>
    <n v="43106.029999999955"/>
    <x v="37"/>
  </r>
  <r>
    <x v="523"/>
    <x v="1"/>
    <x v="8"/>
    <x v="91"/>
    <n v="28"/>
    <n v="200"/>
    <n v="10"/>
    <n v="190"/>
    <n v="43296.029999999955"/>
    <x v="38"/>
  </r>
  <r>
    <x v="524"/>
    <x v="1"/>
    <x v="8"/>
    <x v="91"/>
    <n v="30"/>
    <n v="0"/>
    <n v="167.08"/>
    <n v="-167.08"/>
    <n v="43128.949999999953"/>
    <x v="38"/>
  </r>
  <r>
    <x v="525"/>
    <x v="1"/>
    <x v="9"/>
    <x v="91"/>
    <n v="1"/>
    <n v="73"/>
    <n v="71"/>
    <n v="2"/>
    <n v="43130.949999999953"/>
    <x v="38"/>
  </r>
  <r>
    <x v="526"/>
    <x v="1"/>
    <x v="9"/>
    <x v="91"/>
    <n v="3"/>
    <n v="0"/>
    <n v="200.39000000000001"/>
    <n v="-200.39000000000001"/>
    <n v="42930.559999999954"/>
    <x v="38"/>
  </r>
  <r>
    <x v="527"/>
    <x v="1"/>
    <x v="9"/>
    <x v="91"/>
    <n v="4"/>
    <n v="0"/>
    <n v="7417.94"/>
    <n v="-7417.94"/>
    <n v="35512.619999999952"/>
    <x v="38"/>
  </r>
  <r>
    <x v="528"/>
    <x v="1"/>
    <x v="9"/>
    <x v="92"/>
    <n v="6"/>
    <n v="0"/>
    <n v="675.9"/>
    <n v="-675.9"/>
    <n v="34836.71999999995"/>
    <x v="39"/>
  </r>
  <r>
    <x v="529"/>
    <x v="1"/>
    <x v="9"/>
    <x v="92"/>
    <n v="7"/>
    <n v="0"/>
    <n v="556.5"/>
    <n v="-556.5"/>
    <n v="34280.21999999995"/>
    <x v="39"/>
  </r>
  <r>
    <x v="530"/>
    <x v="1"/>
    <x v="9"/>
    <x v="92"/>
    <n v="9"/>
    <n v="0"/>
    <n v="421.5"/>
    <n v="-421.5"/>
    <n v="33858.71999999995"/>
    <x v="39"/>
  </r>
  <r>
    <x v="531"/>
    <x v="1"/>
    <x v="9"/>
    <x v="92"/>
    <n v="11"/>
    <n v="0"/>
    <n v="188.45000000000002"/>
    <n v="-188.45000000000002"/>
    <n v="33670.269999999953"/>
    <x v="39"/>
  </r>
  <r>
    <x v="532"/>
    <x v="1"/>
    <x v="9"/>
    <x v="93"/>
    <n v="13"/>
    <n v="0"/>
    <n v="9.02"/>
    <n v="-9.02"/>
    <n v="33661.249999999956"/>
    <x v="40"/>
  </r>
  <r>
    <x v="533"/>
    <x v="1"/>
    <x v="9"/>
    <x v="93"/>
    <n v="14"/>
    <n v="8089.33"/>
    <n v="4.1900000000000004"/>
    <n v="8085.14"/>
    <n v="41746.389999999956"/>
    <x v="40"/>
  </r>
  <r>
    <x v="534"/>
    <x v="1"/>
    <x v="9"/>
    <x v="93"/>
    <n v="16"/>
    <n v="0"/>
    <n v="42.010000000000005"/>
    <n v="-42.010000000000005"/>
    <n v="41704.379999999954"/>
    <x v="40"/>
  </r>
  <r>
    <x v="535"/>
    <x v="1"/>
    <x v="9"/>
    <x v="93"/>
    <n v="17"/>
    <n v="354.16"/>
    <n v="79.400000000000006"/>
    <n v="274.76"/>
    <n v="41979.139999999956"/>
    <x v="40"/>
  </r>
  <r>
    <x v="536"/>
    <x v="1"/>
    <x v="9"/>
    <x v="93"/>
    <n v="18"/>
    <n v="0"/>
    <n v="1661.47"/>
    <n v="-1661.47"/>
    <n v="40317.669999999955"/>
    <x v="40"/>
  </r>
  <r>
    <x v="537"/>
    <x v="1"/>
    <x v="9"/>
    <x v="94"/>
    <n v="20"/>
    <n v="0"/>
    <n v="19.64"/>
    <n v="-19.64"/>
    <n v="40298.029999999955"/>
    <x v="41"/>
  </r>
  <r>
    <x v="538"/>
    <x v="1"/>
    <x v="9"/>
    <x v="94"/>
    <n v="21"/>
    <n v="0"/>
    <n v="29.55"/>
    <n v="-29.55"/>
    <n v="40268.479999999952"/>
    <x v="41"/>
  </r>
  <r>
    <x v="539"/>
    <x v="1"/>
    <x v="9"/>
    <x v="94"/>
    <n v="23"/>
    <n v="0"/>
    <n v="262"/>
    <n v="-262"/>
    <n v="40006.479999999952"/>
    <x v="41"/>
  </r>
  <r>
    <x v="540"/>
    <x v="1"/>
    <x v="9"/>
    <x v="94"/>
    <n v="24"/>
    <n v="0"/>
    <n v="314.03000000000003"/>
    <n v="-314.03000000000003"/>
    <n v="39692.449999999953"/>
    <x v="41"/>
  </r>
  <r>
    <x v="541"/>
    <x v="1"/>
    <x v="9"/>
    <x v="95"/>
    <n v="26"/>
    <n v="0"/>
    <n v="0"/>
    <n v="0"/>
    <n v="39692.449999999953"/>
    <x v="42"/>
  </r>
  <r>
    <x v="542"/>
    <x v="1"/>
    <x v="9"/>
    <x v="95"/>
    <n v="28"/>
    <n v="200"/>
    <n v="35.519999999999996"/>
    <n v="164.48000000000002"/>
    <n v="39856.929999999957"/>
    <x v="42"/>
  </r>
  <r>
    <x v="543"/>
    <x v="1"/>
    <x v="9"/>
    <x v="95"/>
    <n v="30"/>
    <n v="63"/>
    <n v="14"/>
    <n v="49"/>
    <n v="39905.929999999957"/>
    <x v="42"/>
  </r>
  <r>
    <x v="544"/>
    <x v="1"/>
    <x v="10"/>
    <x v="95"/>
    <n v="1"/>
    <n v="88.7"/>
    <n v="188.53"/>
    <n v="-99.83"/>
    <n v="39806.099999999955"/>
    <x v="42"/>
  </r>
  <r>
    <x v="545"/>
    <x v="1"/>
    <x v="10"/>
    <x v="96"/>
    <n v="3"/>
    <n v="0"/>
    <n v="5"/>
    <n v="-5"/>
    <n v="39801.099999999955"/>
    <x v="43"/>
  </r>
  <r>
    <x v="546"/>
    <x v="1"/>
    <x v="10"/>
    <x v="96"/>
    <n v="6"/>
    <n v="0"/>
    <n v="77"/>
    <n v="-77"/>
    <n v="39724.099999999955"/>
    <x v="43"/>
  </r>
  <r>
    <x v="547"/>
    <x v="1"/>
    <x v="10"/>
    <x v="96"/>
    <n v="8"/>
    <n v="0"/>
    <n v="170.34"/>
    <n v="-170.34"/>
    <n v="39553.759999999958"/>
    <x v="43"/>
  </r>
  <r>
    <x v="548"/>
    <x v="1"/>
    <x v="10"/>
    <x v="97"/>
    <n v="9"/>
    <n v="0"/>
    <n v="198"/>
    <n v="-198"/>
    <n v="39355.759999999958"/>
    <x v="44"/>
  </r>
  <r>
    <x v="549"/>
    <x v="1"/>
    <x v="10"/>
    <x v="97"/>
    <n v="10"/>
    <n v="0"/>
    <n v="21.48"/>
    <n v="-21.48"/>
    <n v="39334.279999999955"/>
    <x v="44"/>
  </r>
  <r>
    <x v="550"/>
    <x v="1"/>
    <x v="10"/>
    <x v="97"/>
    <n v="11"/>
    <n v="0"/>
    <n v="79.349999999999994"/>
    <n v="-79.349999999999994"/>
    <n v="39254.929999999957"/>
    <x v="44"/>
  </r>
  <r>
    <x v="551"/>
    <x v="1"/>
    <x v="10"/>
    <x v="97"/>
    <n v="13"/>
    <n v="8089.33"/>
    <n v="13.55"/>
    <n v="8075.78"/>
    <n v="47330.709999999955"/>
    <x v="44"/>
  </r>
  <r>
    <x v="552"/>
    <x v="1"/>
    <x v="10"/>
    <x v="97"/>
    <n v="15"/>
    <n v="0"/>
    <n v="428.06000000000006"/>
    <n v="-428.06000000000006"/>
    <n v="46902.649999999958"/>
    <x v="44"/>
  </r>
  <r>
    <x v="553"/>
    <x v="1"/>
    <x v="10"/>
    <x v="98"/>
    <n v="18"/>
    <n v="457.09"/>
    <n v="1556"/>
    <n v="-1098.9100000000001"/>
    <n v="45803.739999999954"/>
    <x v="45"/>
  </r>
  <r>
    <x v="554"/>
    <x v="1"/>
    <x v="10"/>
    <x v="98"/>
    <n v="21"/>
    <n v="0"/>
    <n v="85.38"/>
    <n v="-85.38"/>
    <n v="45718.359999999957"/>
    <x v="45"/>
  </r>
  <r>
    <x v="555"/>
    <x v="1"/>
    <x v="10"/>
    <x v="98"/>
    <n v="22"/>
    <n v="0"/>
    <n v="46.8"/>
    <n v="-46.8"/>
    <n v="45671.559999999954"/>
    <x v="45"/>
  </r>
  <r>
    <x v="556"/>
    <x v="1"/>
    <x v="10"/>
    <x v="99"/>
    <n v="23"/>
    <n v="0"/>
    <n v="42.83"/>
    <n v="-42.83"/>
    <n v="45628.729999999952"/>
    <x v="46"/>
  </r>
  <r>
    <x v="557"/>
    <x v="1"/>
    <x v="10"/>
    <x v="99"/>
    <n v="24"/>
    <n v="0"/>
    <n v="20.55"/>
    <n v="-20.55"/>
    <n v="45608.179999999949"/>
    <x v="46"/>
  </r>
  <r>
    <x v="558"/>
    <x v="1"/>
    <x v="10"/>
    <x v="99"/>
    <n v="25"/>
    <n v="0"/>
    <n v="12.06"/>
    <n v="-12.06"/>
    <n v="45596.119999999952"/>
    <x v="46"/>
  </r>
  <r>
    <x v="559"/>
    <x v="1"/>
    <x v="10"/>
    <x v="99"/>
    <n v="26"/>
    <n v="0"/>
    <n v="33.36"/>
    <n v="-33.36"/>
    <n v="45562.759999999951"/>
    <x v="46"/>
  </r>
  <r>
    <x v="560"/>
    <x v="1"/>
    <x v="10"/>
    <x v="99"/>
    <n v="27"/>
    <n v="0"/>
    <n v="65"/>
    <n v="-65"/>
    <n v="45497.759999999951"/>
    <x v="46"/>
  </r>
  <r>
    <x v="561"/>
    <x v="1"/>
    <x v="10"/>
    <x v="99"/>
    <n v="28"/>
    <n v="0"/>
    <n v="650.84999999999991"/>
    <n v="-650.84999999999991"/>
    <n v="44846.909999999953"/>
    <x v="46"/>
  </r>
  <r>
    <x v="562"/>
    <x v="1"/>
    <x v="10"/>
    <x v="99"/>
    <n v="29"/>
    <n v="0"/>
    <n v="45.28"/>
    <n v="-45.28"/>
    <n v="44801.629999999954"/>
    <x v="46"/>
  </r>
  <r>
    <x v="563"/>
    <x v="1"/>
    <x v="10"/>
    <x v="100"/>
    <n v="30"/>
    <n v="0"/>
    <n v="60"/>
    <n v="-60"/>
    <n v="44741.629999999954"/>
    <x v="47"/>
  </r>
  <r>
    <x v="564"/>
    <x v="1"/>
    <x v="11"/>
    <x v="100"/>
    <n v="1"/>
    <n v="94"/>
    <n v="123.95"/>
    <n v="-29.950000000000003"/>
    <n v="44711.679999999957"/>
    <x v="47"/>
  </r>
  <r>
    <x v="565"/>
    <x v="1"/>
    <x v="11"/>
    <x v="100"/>
    <n v="3"/>
    <n v="0"/>
    <n v="1344.5900000000001"/>
    <n v="-1344.5900000000001"/>
    <n v="43367.089999999953"/>
    <x v="47"/>
  </r>
  <r>
    <x v="566"/>
    <x v="1"/>
    <x v="11"/>
    <x v="100"/>
    <n v="4"/>
    <n v="200"/>
    <n v="49.7"/>
    <n v="150.30000000000001"/>
    <n v="43517.389999999956"/>
    <x v="47"/>
  </r>
  <r>
    <x v="567"/>
    <x v="1"/>
    <x v="11"/>
    <x v="100"/>
    <n v="5"/>
    <n v="0"/>
    <n v="231.56000000000003"/>
    <n v="-231.56000000000003"/>
    <n v="43285.829999999958"/>
    <x v="47"/>
  </r>
  <r>
    <x v="568"/>
    <x v="1"/>
    <x v="11"/>
    <x v="100"/>
    <n v="6"/>
    <n v="0"/>
    <n v="131.35"/>
    <n v="-131.35"/>
    <n v="43154.47999999996"/>
    <x v="47"/>
  </r>
  <r>
    <x v="569"/>
    <x v="1"/>
    <x v="11"/>
    <x v="101"/>
    <n v="7"/>
    <n v="0"/>
    <n v="64.2"/>
    <n v="-64.2"/>
    <n v="43090.279999999962"/>
    <x v="48"/>
  </r>
  <r>
    <x v="570"/>
    <x v="1"/>
    <x v="11"/>
    <x v="101"/>
    <n v="8"/>
    <n v="0"/>
    <n v="293.29000000000002"/>
    <n v="-293.29000000000002"/>
    <n v="42796.989999999962"/>
    <x v="48"/>
  </r>
  <r>
    <x v="571"/>
    <x v="1"/>
    <x v="11"/>
    <x v="101"/>
    <n v="10"/>
    <n v="0"/>
    <n v="6"/>
    <n v="-6"/>
    <n v="42790.989999999962"/>
    <x v="48"/>
  </r>
  <r>
    <x v="572"/>
    <x v="1"/>
    <x v="11"/>
    <x v="101"/>
    <n v="12"/>
    <n v="0"/>
    <n v="136.41000000000003"/>
    <n v="-136.41000000000003"/>
    <n v="42654.579999999958"/>
    <x v="48"/>
  </r>
  <r>
    <x v="573"/>
    <x v="1"/>
    <x v="11"/>
    <x v="101"/>
    <n v="13"/>
    <n v="0"/>
    <n v="39.379999999999995"/>
    <n v="-39.379999999999995"/>
    <n v="42615.199999999961"/>
    <x v="48"/>
  </r>
  <r>
    <x v="574"/>
    <x v="1"/>
    <x v="11"/>
    <x v="102"/>
    <n v="14"/>
    <n v="0"/>
    <n v="84"/>
    <n v="-84"/>
    <n v="42531.199999999961"/>
    <x v="49"/>
  </r>
  <r>
    <x v="575"/>
    <x v="1"/>
    <x v="11"/>
    <x v="102"/>
    <n v="15"/>
    <n v="14958"/>
    <n v="212.6"/>
    <n v="14745.4"/>
    <n v="57276.599999999962"/>
    <x v="49"/>
  </r>
  <r>
    <x v="576"/>
    <x v="1"/>
    <x v="11"/>
    <x v="102"/>
    <n v="16"/>
    <n v="0"/>
    <n v="2010.55"/>
    <n v="-2010.55"/>
    <n v="55266.049999999959"/>
    <x v="49"/>
  </r>
  <r>
    <x v="577"/>
    <x v="2"/>
    <x v="0"/>
    <x v="103"/>
    <n v="18"/>
    <n v="8444"/>
    <n v="2194.09"/>
    <n v="6249.91"/>
    <n v="61515.959999999963"/>
    <x v="2"/>
  </r>
  <r>
    <x v="578"/>
    <x v="2"/>
    <x v="0"/>
    <x v="103"/>
    <n v="19"/>
    <n v="0"/>
    <n v="45.75"/>
    <n v="-45.75"/>
    <n v="61470.209999999963"/>
    <x v="2"/>
  </r>
  <r>
    <x v="579"/>
    <x v="2"/>
    <x v="0"/>
    <x v="103"/>
    <n v="20"/>
    <n v="0"/>
    <n v="134.76"/>
    <n v="-134.76"/>
    <n v="61335.449999999961"/>
    <x v="2"/>
  </r>
  <r>
    <x v="580"/>
    <x v="2"/>
    <x v="0"/>
    <x v="103"/>
    <n v="21"/>
    <n v="0"/>
    <n v="28.64"/>
    <n v="-28.64"/>
    <n v="61306.809999999961"/>
    <x v="2"/>
  </r>
  <r>
    <x v="581"/>
    <x v="2"/>
    <x v="0"/>
    <x v="103"/>
    <n v="22"/>
    <n v="0"/>
    <n v="17.16"/>
    <n v="-17.16"/>
    <n v="61289.649999999958"/>
    <x v="2"/>
  </r>
  <r>
    <x v="582"/>
    <x v="2"/>
    <x v="0"/>
    <x v="103"/>
    <n v="23"/>
    <n v="0"/>
    <n v="122.59"/>
    <n v="-122.59"/>
    <n v="61167.059999999961"/>
    <x v="2"/>
  </r>
  <r>
    <x v="583"/>
    <x v="2"/>
    <x v="0"/>
    <x v="103"/>
    <n v="24"/>
    <n v="0"/>
    <n v="136.57"/>
    <n v="-136.57"/>
    <n v="61030.489999999962"/>
    <x v="2"/>
  </r>
  <r>
    <x v="584"/>
    <x v="2"/>
    <x v="0"/>
    <x v="104"/>
    <n v="25"/>
    <n v="0"/>
    <n v="122.83"/>
    <n v="-122.83"/>
    <n v="60907.65999999996"/>
    <x v="3"/>
  </r>
  <r>
    <x v="585"/>
    <x v="2"/>
    <x v="0"/>
    <x v="104"/>
    <n v="27"/>
    <n v="0"/>
    <n v="33.300000000000004"/>
    <n v="-33.300000000000004"/>
    <n v="60874.359999999957"/>
    <x v="3"/>
  </r>
  <r>
    <x v="586"/>
    <x v="2"/>
    <x v="0"/>
    <x v="104"/>
    <n v="28"/>
    <n v="0"/>
    <n v="92.59"/>
    <n v="-92.59"/>
    <n v="60781.76999999996"/>
    <x v="3"/>
  </r>
  <r>
    <x v="587"/>
    <x v="2"/>
    <x v="0"/>
    <x v="104"/>
    <n v="31"/>
    <n v="0"/>
    <n v="134.94999999999999"/>
    <n v="-134.94999999999999"/>
    <n v="60646.819999999963"/>
    <x v="3"/>
  </r>
  <r>
    <x v="588"/>
    <x v="2"/>
    <x v="1"/>
    <x v="105"/>
    <n v="1"/>
    <n v="305"/>
    <n v="6.74"/>
    <n v="298.26"/>
    <n v="60945.079999999965"/>
    <x v="4"/>
  </r>
  <r>
    <x v="589"/>
    <x v="2"/>
    <x v="1"/>
    <x v="105"/>
    <n v="2"/>
    <n v="0"/>
    <n v="114.5"/>
    <n v="-114.5"/>
    <n v="60830.579999999965"/>
    <x v="4"/>
  </r>
  <r>
    <x v="590"/>
    <x v="2"/>
    <x v="1"/>
    <x v="105"/>
    <n v="3"/>
    <n v="0"/>
    <n v="67.900000000000006"/>
    <n v="-67.900000000000006"/>
    <n v="60762.679999999964"/>
    <x v="4"/>
  </r>
  <r>
    <x v="591"/>
    <x v="2"/>
    <x v="1"/>
    <x v="105"/>
    <n v="5"/>
    <n v="0"/>
    <n v="54.6"/>
    <n v="-54.6"/>
    <n v="60708.079999999965"/>
    <x v="4"/>
  </r>
  <r>
    <x v="592"/>
    <x v="2"/>
    <x v="1"/>
    <x v="105"/>
    <n v="6"/>
    <n v="0"/>
    <n v="483.53"/>
    <n v="-483.53"/>
    <n v="60224.549999999967"/>
    <x v="4"/>
  </r>
  <r>
    <x v="593"/>
    <x v="2"/>
    <x v="1"/>
    <x v="105"/>
    <n v="7"/>
    <n v="0"/>
    <n v="55.019999999999996"/>
    <n v="-55.019999999999996"/>
    <n v="60169.52999999997"/>
    <x v="4"/>
  </r>
  <r>
    <x v="594"/>
    <x v="2"/>
    <x v="1"/>
    <x v="106"/>
    <n v="9"/>
    <n v="0"/>
    <n v="133.74"/>
    <n v="-133.74"/>
    <n v="60035.789999999972"/>
    <x v="5"/>
  </r>
  <r>
    <x v="595"/>
    <x v="2"/>
    <x v="1"/>
    <x v="106"/>
    <n v="11"/>
    <n v="126"/>
    <n v="23.42"/>
    <n v="102.58"/>
    <n v="60138.369999999974"/>
    <x v="5"/>
  </r>
  <r>
    <x v="596"/>
    <x v="2"/>
    <x v="1"/>
    <x v="106"/>
    <n v="12"/>
    <n v="8444"/>
    <n v="41.620000000000005"/>
    <n v="8402.3799999999992"/>
    <n v="68540.749999999971"/>
    <x v="5"/>
  </r>
  <r>
    <x v="597"/>
    <x v="2"/>
    <x v="1"/>
    <x v="106"/>
    <n v="14"/>
    <n v="0"/>
    <n v="189.54"/>
    <n v="-189.54"/>
    <n v="68351.209999999977"/>
    <x v="5"/>
  </r>
  <r>
    <x v="598"/>
    <x v="2"/>
    <x v="1"/>
    <x v="107"/>
    <n v="15"/>
    <n v="0"/>
    <n v="173.6"/>
    <n v="-173.6"/>
    <n v="68177.609999999971"/>
    <x v="6"/>
  </r>
  <r>
    <x v="599"/>
    <x v="2"/>
    <x v="1"/>
    <x v="107"/>
    <n v="18"/>
    <n v="0"/>
    <n v="1532.6"/>
    <n v="-1532.6"/>
    <n v="66645.009999999966"/>
    <x v="6"/>
  </r>
  <r>
    <x v="600"/>
    <x v="2"/>
    <x v="1"/>
    <x v="107"/>
    <n v="19"/>
    <n v="0"/>
    <n v="39.700000000000003"/>
    <n v="-39.700000000000003"/>
    <n v="66605.309999999969"/>
    <x v="6"/>
  </r>
  <r>
    <x v="601"/>
    <x v="2"/>
    <x v="1"/>
    <x v="107"/>
    <n v="20"/>
    <n v="0"/>
    <n v="57"/>
    <n v="-57"/>
    <n v="66548.309999999969"/>
    <x v="6"/>
  </r>
  <r>
    <x v="602"/>
    <x v="2"/>
    <x v="1"/>
    <x v="107"/>
    <n v="21"/>
    <n v="0"/>
    <n v="32.76"/>
    <n v="-32.76"/>
    <n v="66515.549999999974"/>
    <x v="6"/>
  </r>
  <r>
    <x v="603"/>
    <x v="2"/>
    <x v="1"/>
    <x v="108"/>
    <n v="22"/>
    <n v="100"/>
    <n v="261.48"/>
    <n v="-161.48000000000002"/>
    <n v="66354.069999999978"/>
    <x v="7"/>
  </r>
  <r>
    <x v="604"/>
    <x v="2"/>
    <x v="1"/>
    <x v="108"/>
    <n v="23"/>
    <n v="0"/>
    <n v="23.3"/>
    <n v="-23.3"/>
    <n v="66330.769999999975"/>
    <x v="7"/>
  </r>
  <r>
    <x v="605"/>
    <x v="2"/>
    <x v="1"/>
    <x v="108"/>
    <n v="24"/>
    <n v="48.6"/>
    <n v="28.34"/>
    <n v="20.260000000000002"/>
    <n v="66351.02999999997"/>
    <x v="7"/>
  </r>
  <r>
    <x v="606"/>
    <x v="2"/>
    <x v="1"/>
    <x v="108"/>
    <n v="25"/>
    <n v="0"/>
    <n v="7.1"/>
    <n v="-7.1"/>
    <n v="66343.929999999964"/>
    <x v="7"/>
  </r>
  <r>
    <x v="607"/>
    <x v="2"/>
    <x v="1"/>
    <x v="108"/>
    <n v="27"/>
    <n v="0"/>
    <n v="73.41"/>
    <n v="-73.41"/>
    <n v="66270.51999999996"/>
    <x v="7"/>
  </r>
  <r>
    <x v="608"/>
    <x v="2"/>
    <x v="1"/>
    <x v="108"/>
    <n v="28"/>
    <n v="0"/>
    <n v="95.32"/>
    <n v="-95.32"/>
    <n v="66175.199999999953"/>
    <x v="7"/>
  </r>
  <r>
    <x v="609"/>
    <x v="2"/>
    <x v="1"/>
    <x v="109"/>
    <n v="29"/>
    <n v="0"/>
    <n v="170.82999999999998"/>
    <n v="-170.82999999999998"/>
    <n v="66004.369999999952"/>
    <x v="8"/>
  </r>
  <r>
    <x v="610"/>
    <x v="2"/>
    <x v="2"/>
    <x v="109"/>
    <n v="1"/>
    <n v="123"/>
    <n v="0"/>
    <n v="123"/>
    <n v="66127.369999999952"/>
    <x v="8"/>
  </r>
  <r>
    <x v="611"/>
    <x v="2"/>
    <x v="2"/>
    <x v="109"/>
    <n v="2"/>
    <n v="0"/>
    <n v="33.479999999999997"/>
    <n v="-33.479999999999997"/>
    <n v="66093.889999999956"/>
    <x v="8"/>
  </r>
  <r>
    <x v="612"/>
    <x v="2"/>
    <x v="2"/>
    <x v="109"/>
    <n v="4"/>
    <n v="0"/>
    <n v="1262.73"/>
    <n v="-1262.73"/>
    <n v="64831.159999999953"/>
    <x v="8"/>
  </r>
  <r>
    <x v="613"/>
    <x v="2"/>
    <x v="2"/>
    <x v="109"/>
    <n v="5"/>
    <n v="200"/>
    <n v="21.8"/>
    <n v="178.2"/>
    <n v="65009.35999999995"/>
    <x v="8"/>
  </r>
  <r>
    <x v="614"/>
    <x v="2"/>
    <x v="2"/>
    <x v="109"/>
    <n v="6"/>
    <n v="0"/>
    <n v="180.21"/>
    <n v="-180.21"/>
    <n v="64829.149999999951"/>
    <x v="8"/>
  </r>
  <r>
    <x v="615"/>
    <x v="2"/>
    <x v="2"/>
    <x v="110"/>
    <n v="7"/>
    <n v="0"/>
    <n v="111.95"/>
    <n v="-111.95"/>
    <n v="64717.199999999953"/>
    <x v="9"/>
  </r>
  <r>
    <x v="616"/>
    <x v="2"/>
    <x v="2"/>
    <x v="110"/>
    <n v="8"/>
    <n v="0"/>
    <n v="20"/>
    <n v="-20"/>
    <n v="64697.199999999953"/>
    <x v="9"/>
  </r>
  <r>
    <x v="617"/>
    <x v="2"/>
    <x v="2"/>
    <x v="110"/>
    <n v="10"/>
    <n v="0"/>
    <n v="55.14"/>
    <n v="-55.14"/>
    <n v="64642.059999999954"/>
    <x v="9"/>
  </r>
  <r>
    <x v="618"/>
    <x v="2"/>
    <x v="2"/>
    <x v="110"/>
    <n v="12"/>
    <n v="0"/>
    <n v="130.25"/>
    <n v="-130.25"/>
    <n v="64511.809999999954"/>
    <x v="9"/>
  </r>
  <r>
    <x v="619"/>
    <x v="2"/>
    <x v="2"/>
    <x v="110"/>
    <n v="13"/>
    <n v="0"/>
    <n v="98.009999999999991"/>
    <n v="-98.009999999999991"/>
    <n v="64413.799999999952"/>
    <x v="9"/>
  </r>
  <r>
    <x v="620"/>
    <x v="2"/>
    <x v="2"/>
    <x v="111"/>
    <n v="14"/>
    <n v="8444.01"/>
    <n v="2232.54"/>
    <n v="6211.47"/>
    <n v="70625.269999999946"/>
    <x v="10"/>
  </r>
  <r>
    <x v="621"/>
    <x v="2"/>
    <x v="2"/>
    <x v="111"/>
    <n v="16"/>
    <n v="0"/>
    <n v="19.350000000000001"/>
    <n v="-19.350000000000001"/>
    <n v="70605.91999999994"/>
    <x v="10"/>
  </r>
  <r>
    <x v="622"/>
    <x v="2"/>
    <x v="2"/>
    <x v="111"/>
    <n v="17"/>
    <n v="0"/>
    <n v="20.34"/>
    <n v="-20.34"/>
    <n v="70585.579999999944"/>
    <x v="10"/>
  </r>
  <r>
    <x v="623"/>
    <x v="2"/>
    <x v="2"/>
    <x v="111"/>
    <n v="18"/>
    <n v="0"/>
    <n v="3042"/>
    <n v="-3042"/>
    <n v="67543.579999999944"/>
    <x v="10"/>
  </r>
  <r>
    <x v="624"/>
    <x v="2"/>
    <x v="2"/>
    <x v="111"/>
    <n v="19"/>
    <n v="0"/>
    <n v="32.450000000000003"/>
    <n v="-32.450000000000003"/>
    <n v="67511.129999999946"/>
    <x v="10"/>
  </r>
  <r>
    <x v="625"/>
    <x v="2"/>
    <x v="2"/>
    <x v="111"/>
    <n v="20"/>
    <n v="0"/>
    <n v="40.71"/>
    <n v="-40.71"/>
    <n v="67470.41999999994"/>
    <x v="10"/>
  </r>
  <r>
    <x v="626"/>
    <x v="2"/>
    <x v="2"/>
    <x v="112"/>
    <n v="21"/>
    <n v="0"/>
    <n v="81.180000000000007"/>
    <n v="-81.180000000000007"/>
    <n v="67389.239999999947"/>
    <x v="11"/>
  </r>
  <r>
    <x v="627"/>
    <x v="2"/>
    <x v="2"/>
    <x v="112"/>
    <n v="22"/>
    <n v="600"/>
    <n v="258.8"/>
    <n v="341.2"/>
    <n v="67730.439999999944"/>
    <x v="11"/>
  </r>
  <r>
    <x v="628"/>
    <x v="2"/>
    <x v="2"/>
    <x v="112"/>
    <n v="23"/>
    <n v="0"/>
    <n v="26.450000000000003"/>
    <n v="-26.450000000000003"/>
    <n v="67703.989999999947"/>
    <x v="11"/>
  </r>
  <r>
    <x v="629"/>
    <x v="2"/>
    <x v="2"/>
    <x v="113"/>
    <n v="29"/>
    <n v="0"/>
    <n v="589.79000000000008"/>
    <n v="-589.79000000000008"/>
    <n v="67114.199999999953"/>
    <x v="12"/>
  </r>
  <r>
    <x v="630"/>
    <x v="2"/>
    <x v="2"/>
    <x v="113"/>
    <n v="30"/>
    <n v="0"/>
    <n v="31.15"/>
    <n v="-31.15"/>
    <n v="67083.049999999959"/>
    <x v="12"/>
  </r>
  <r>
    <x v="631"/>
    <x v="2"/>
    <x v="2"/>
    <x v="113"/>
    <n v="31"/>
    <n v="0"/>
    <n v="84.94"/>
    <n v="-84.94"/>
    <n v="66998.109999999957"/>
    <x v="12"/>
  </r>
  <r>
    <x v="632"/>
    <x v="2"/>
    <x v="3"/>
    <x v="113"/>
    <n v="1"/>
    <n v="138.5"/>
    <n v="26.009999999999998"/>
    <n v="112.49000000000001"/>
    <n v="67110.599999999962"/>
    <x v="12"/>
  </r>
  <r>
    <x v="633"/>
    <x v="2"/>
    <x v="3"/>
    <x v="113"/>
    <n v="2"/>
    <n v="0"/>
    <n v="53.71"/>
    <n v="-53.71"/>
    <n v="67056.889999999956"/>
    <x v="12"/>
  </r>
  <r>
    <x v="634"/>
    <x v="2"/>
    <x v="3"/>
    <x v="113"/>
    <n v="3"/>
    <n v="0"/>
    <n v="301.10000000000002"/>
    <n v="-301.10000000000002"/>
    <n v="66755.78999999995"/>
    <x v="12"/>
  </r>
  <r>
    <x v="635"/>
    <x v="2"/>
    <x v="3"/>
    <x v="114"/>
    <n v="4"/>
    <n v="0"/>
    <n v="13.92"/>
    <n v="-13.92"/>
    <n v="66741.869999999952"/>
    <x v="13"/>
  </r>
  <r>
    <x v="636"/>
    <x v="2"/>
    <x v="3"/>
    <x v="114"/>
    <n v="5"/>
    <n v="0"/>
    <n v="11.44"/>
    <n v="-11.44"/>
    <n v="66730.429999999949"/>
    <x v="13"/>
  </r>
  <r>
    <x v="637"/>
    <x v="2"/>
    <x v="3"/>
    <x v="114"/>
    <n v="6"/>
    <n v="0"/>
    <n v="105.6"/>
    <n v="-105.6"/>
    <n v="66624.829999999944"/>
    <x v="13"/>
  </r>
  <r>
    <x v="638"/>
    <x v="2"/>
    <x v="3"/>
    <x v="114"/>
    <n v="7"/>
    <n v="0"/>
    <n v="30"/>
    <n v="-30"/>
    <n v="66594.829999999944"/>
    <x v="13"/>
  </r>
  <r>
    <x v="639"/>
    <x v="2"/>
    <x v="3"/>
    <x v="114"/>
    <n v="8"/>
    <n v="0"/>
    <n v="20.02"/>
    <n v="-20.02"/>
    <n v="66574.809999999939"/>
    <x v="13"/>
  </r>
  <r>
    <x v="640"/>
    <x v="2"/>
    <x v="3"/>
    <x v="114"/>
    <n v="9"/>
    <n v="0"/>
    <n v="86.580000000000013"/>
    <n v="-86.580000000000013"/>
    <n v="66488.229999999938"/>
    <x v="13"/>
  </r>
  <r>
    <x v="641"/>
    <x v="2"/>
    <x v="3"/>
    <x v="114"/>
    <n v="10"/>
    <n v="0"/>
    <n v="43.379999999999995"/>
    <n v="-43.379999999999995"/>
    <n v="66444.849999999933"/>
    <x v="13"/>
  </r>
  <r>
    <x v="642"/>
    <x v="2"/>
    <x v="3"/>
    <x v="115"/>
    <n v="11"/>
    <n v="0"/>
    <n v="99.929999999999993"/>
    <n v="-99.929999999999993"/>
    <n v="66344.91999999994"/>
    <x v="14"/>
  </r>
  <r>
    <x v="643"/>
    <x v="2"/>
    <x v="3"/>
    <x v="115"/>
    <n v="12"/>
    <n v="0"/>
    <n v="9.73"/>
    <n v="-9.73"/>
    <n v="66335.189999999944"/>
    <x v="14"/>
  </r>
  <r>
    <x v="644"/>
    <x v="2"/>
    <x v="3"/>
    <x v="115"/>
    <n v="13"/>
    <n v="0"/>
    <n v="5.75"/>
    <n v="-5.75"/>
    <n v="66329.439999999944"/>
    <x v="14"/>
  </r>
  <r>
    <x v="645"/>
    <x v="2"/>
    <x v="3"/>
    <x v="115"/>
    <n v="14"/>
    <n v="8444"/>
    <n v="205.42"/>
    <n v="8238.58"/>
    <n v="74568.019999999946"/>
    <x v="14"/>
  </r>
  <r>
    <x v="646"/>
    <x v="2"/>
    <x v="3"/>
    <x v="115"/>
    <n v="15"/>
    <n v="0"/>
    <n v="2000.6399999999999"/>
    <n v="-2000.6399999999999"/>
    <n v="72567.379999999946"/>
    <x v="14"/>
  </r>
  <r>
    <x v="647"/>
    <x v="2"/>
    <x v="3"/>
    <x v="115"/>
    <n v="16"/>
    <n v="0"/>
    <n v="44.25"/>
    <n v="-44.25"/>
    <n v="72523.129999999946"/>
    <x v="14"/>
  </r>
  <r>
    <x v="648"/>
    <x v="2"/>
    <x v="3"/>
    <x v="115"/>
    <n v="17"/>
    <n v="0"/>
    <n v="37.700000000000003"/>
    <n v="-37.700000000000003"/>
    <n v="72485.429999999949"/>
    <x v="14"/>
  </r>
  <r>
    <x v="649"/>
    <x v="2"/>
    <x v="3"/>
    <x v="116"/>
    <n v="18"/>
    <n v="0"/>
    <n v="1536"/>
    <n v="-1536"/>
    <n v="70949.429999999949"/>
    <x v="15"/>
  </r>
  <r>
    <x v="650"/>
    <x v="2"/>
    <x v="3"/>
    <x v="116"/>
    <n v="19"/>
    <n v="0"/>
    <n v="15.48"/>
    <n v="-15.48"/>
    <n v="70933.949999999953"/>
    <x v="15"/>
  </r>
  <r>
    <x v="651"/>
    <x v="2"/>
    <x v="3"/>
    <x v="116"/>
    <n v="22"/>
    <n v="300"/>
    <n v="38.83"/>
    <n v="261.17"/>
    <n v="71195.119999999952"/>
    <x v="15"/>
  </r>
  <r>
    <x v="652"/>
    <x v="2"/>
    <x v="3"/>
    <x v="116"/>
    <n v="23"/>
    <n v="0"/>
    <n v="78.25"/>
    <n v="-78.25"/>
    <n v="71116.869999999952"/>
    <x v="15"/>
  </r>
  <r>
    <x v="653"/>
    <x v="2"/>
    <x v="3"/>
    <x v="116"/>
    <n v="24"/>
    <n v="0"/>
    <n v="3822.37"/>
    <n v="-3822.37"/>
    <n v="67294.499999999956"/>
    <x v="15"/>
  </r>
  <r>
    <x v="654"/>
    <x v="2"/>
    <x v="3"/>
    <x v="117"/>
    <n v="25"/>
    <n v="0"/>
    <n v="15"/>
    <n v="-15"/>
    <n v="67279.499999999956"/>
    <x v="16"/>
  </r>
  <r>
    <x v="655"/>
    <x v="2"/>
    <x v="3"/>
    <x v="117"/>
    <n v="26"/>
    <n v="0"/>
    <n v="30.2"/>
    <n v="-30.2"/>
    <n v="67249.299999999959"/>
    <x v="16"/>
  </r>
  <r>
    <x v="656"/>
    <x v="2"/>
    <x v="3"/>
    <x v="117"/>
    <n v="28"/>
    <n v="0"/>
    <n v="43"/>
    <n v="-43"/>
    <n v="67206.299999999959"/>
    <x v="16"/>
  </r>
  <r>
    <x v="657"/>
    <x v="2"/>
    <x v="3"/>
    <x v="117"/>
    <n v="29"/>
    <n v="0"/>
    <n v="120.6"/>
    <n v="-120.6"/>
    <n v="67085.699999999953"/>
    <x v="16"/>
  </r>
  <r>
    <x v="658"/>
    <x v="2"/>
    <x v="3"/>
    <x v="117"/>
    <n v="30"/>
    <n v="0"/>
    <n v="40"/>
    <n v="-40"/>
    <n v="67045.699999999953"/>
    <x v="16"/>
  </r>
  <r>
    <x v="659"/>
    <x v="2"/>
    <x v="4"/>
    <x v="117"/>
    <n v="1"/>
    <n v="140.86000000000001"/>
    <n v="165.17000000000002"/>
    <n v="-24.310000000000002"/>
    <n v="67021.389999999956"/>
    <x v="16"/>
  </r>
  <r>
    <x v="660"/>
    <x v="2"/>
    <x v="4"/>
    <x v="118"/>
    <n v="2"/>
    <n v="0"/>
    <n v="332.13"/>
    <n v="-332.13"/>
    <n v="66689.259999999951"/>
    <x v="17"/>
  </r>
  <r>
    <x v="661"/>
    <x v="2"/>
    <x v="4"/>
    <x v="118"/>
    <n v="3"/>
    <n v="0"/>
    <n v="62.3"/>
    <n v="-62.3"/>
    <n v="66626.959999999948"/>
    <x v="17"/>
  </r>
  <r>
    <x v="662"/>
    <x v="2"/>
    <x v="4"/>
    <x v="118"/>
    <n v="4"/>
    <n v="0"/>
    <n v="2"/>
    <n v="-2"/>
    <n v="66624.959999999948"/>
    <x v="17"/>
  </r>
  <r>
    <x v="663"/>
    <x v="2"/>
    <x v="4"/>
    <x v="118"/>
    <n v="7"/>
    <n v="0"/>
    <n v="194.95000000000002"/>
    <n v="-194.95000000000002"/>
    <n v="66430.009999999951"/>
    <x v="17"/>
  </r>
  <r>
    <x v="664"/>
    <x v="2"/>
    <x v="4"/>
    <x v="118"/>
    <n v="8"/>
    <n v="0"/>
    <n v="7.8"/>
    <n v="-7.8"/>
    <n v="66422.209999999948"/>
    <x v="17"/>
  </r>
  <r>
    <x v="665"/>
    <x v="2"/>
    <x v="4"/>
    <x v="119"/>
    <n v="10"/>
    <n v="0"/>
    <n v="6"/>
    <n v="-6"/>
    <n v="66416.209999999948"/>
    <x v="18"/>
  </r>
  <r>
    <x v="666"/>
    <x v="2"/>
    <x v="4"/>
    <x v="119"/>
    <n v="13"/>
    <n v="8444"/>
    <n v="49.010000000000005"/>
    <n v="8394.99"/>
    <n v="74811.199999999953"/>
    <x v="18"/>
  </r>
  <r>
    <x v="667"/>
    <x v="2"/>
    <x v="4"/>
    <x v="119"/>
    <n v="14"/>
    <n v="0"/>
    <n v="101.88"/>
    <n v="-101.88"/>
    <n v="74709.319999999949"/>
    <x v="18"/>
  </r>
  <r>
    <x v="668"/>
    <x v="2"/>
    <x v="4"/>
    <x v="119"/>
    <n v="15"/>
    <n v="0"/>
    <n v="6.55"/>
    <n v="-6.55"/>
    <n v="74702.769999999946"/>
    <x v="18"/>
  </r>
  <r>
    <x v="669"/>
    <x v="2"/>
    <x v="4"/>
    <x v="120"/>
    <n v="16"/>
    <n v="0"/>
    <n v="244.98"/>
    <n v="-244.98"/>
    <n v="74457.78999999995"/>
    <x v="19"/>
  </r>
  <r>
    <x v="670"/>
    <x v="2"/>
    <x v="4"/>
    <x v="120"/>
    <n v="17"/>
    <n v="0"/>
    <n v="226.2"/>
    <n v="-226.2"/>
    <n v="74231.589999999953"/>
    <x v="19"/>
  </r>
  <r>
    <x v="671"/>
    <x v="2"/>
    <x v="4"/>
    <x v="120"/>
    <n v="18"/>
    <n v="0"/>
    <n v="81.400000000000006"/>
    <n v="-81.400000000000006"/>
    <n v="74150.189999999959"/>
    <x v="19"/>
  </r>
  <r>
    <x v="672"/>
    <x v="2"/>
    <x v="4"/>
    <x v="120"/>
    <n v="19"/>
    <n v="0"/>
    <n v="1549.74"/>
    <n v="-1549.74"/>
    <n v="72600.449999999953"/>
    <x v="19"/>
  </r>
  <r>
    <x v="673"/>
    <x v="2"/>
    <x v="4"/>
    <x v="120"/>
    <n v="20"/>
    <n v="0"/>
    <n v="9.5"/>
    <n v="-9.5"/>
    <n v="72590.949999999953"/>
    <x v="19"/>
  </r>
  <r>
    <x v="674"/>
    <x v="2"/>
    <x v="4"/>
    <x v="120"/>
    <n v="21"/>
    <n v="0"/>
    <n v="67.930000000000007"/>
    <n v="-67.930000000000007"/>
    <n v="72523.01999999996"/>
    <x v="19"/>
  </r>
  <r>
    <x v="675"/>
    <x v="2"/>
    <x v="4"/>
    <x v="120"/>
    <n v="22"/>
    <n v="0"/>
    <n v="90.28"/>
    <n v="-90.28"/>
    <n v="72432.739999999962"/>
    <x v="19"/>
  </r>
  <r>
    <x v="676"/>
    <x v="2"/>
    <x v="4"/>
    <x v="121"/>
    <n v="23"/>
    <n v="0"/>
    <n v="33.659999999999997"/>
    <n v="-33.659999999999997"/>
    <n v="72399.079999999958"/>
    <x v="20"/>
  </r>
  <r>
    <x v="677"/>
    <x v="2"/>
    <x v="4"/>
    <x v="121"/>
    <n v="24"/>
    <n v="0"/>
    <n v="11.59"/>
    <n v="-11.59"/>
    <n v="72387.489999999962"/>
    <x v="20"/>
  </r>
  <r>
    <x v="678"/>
    <x v="2"/>
    <x v="4"/>
    <x v="121"/>
    <n v="26"/>
    <n v="0"/>
    <n v="20.399999999999999"/>
    <n v="-20.399999999999999"/>
    <n v="72367.089999999967"/>
    <x v="20"/>
  </r>
  <r>
    <x v="679"/>
    <x v="2"/>
    <x v="4"/>
    <x v="121"/>
    <n v="27"/>
    <n v="0"/>
    <n v="322.26"/>
    <n v="-322.26"/>
    <n v="72044.829999999973"/>
    <x v="20"/>
  </r>
  <r>
    <x v="680"/>
    <x v="2"/>
    <x v="4"/>
    <x v="121"/>
    <n v="28"/>
    <n v="0"/>
    <n v="79.63000000000001"/>
    <n v="-79.63000000000001"/>
    <n v="71965.199999999968"/>
    <x v="20"/>
  </r>
  <r>
    <x v="681"/>
    <x v="2"/>
    <x v="4"/>
    <x v="121"/>
    <n v="29"/>
    <n v="0"/>
    <n v="7.78"/>
    <n v="-7.78"/>
    <n v="71957.419999999969"/>
    <x v="20"/>
  </r>
  <r>
    <x v="682"/>
    <x v="2"/>
    <x v="4"/>
    <x v="122"/>
    <n v="30"/>
    <n v="0"/>
    <n v="3.2"/>
    <n v="-3.2"/>
    <n v="71954.219999999972"/>
    <x v="21"/>
  </r>
  <r>
    <x v="683"/>
    <x v="2"/>
    <x v="4"/>
    <x v="122"/>
    <n v="31"/>
    <n v="1310"/>
    <n v="125.32"/>
    <n v="1184.68"/>
    <n v="73138.899999999965"/>
    <x v="21"/>
  </r>
  <r>
    <x v="684"/>
    <x v="2"/>
    <x v="5"/>
    <x v="122"/>
    <n v="1"/>
    <n v="133.61000000000001"/>
    <n v="26"/>
    <n v="107.61000000000001"/>
    <n v="73246.509999999966"/>
    <x v="21"/>
  </r>
  <r>
    <x v="685"/>
    <x v="2"/>
    <x v="5"/>
    <x v="122"/>
    <n v="2"/>
    <n v="0"/>
    <n v="17.399999999999999"/>
    <n v="-17.399999999999999"/>
    <n v="73229.109999999971"/>
    <x v="21"/>
  </r>
  <r>
    <x v="686"/>
    <x v="2"/>
    <x v="5"/>
    <x v="122"/>
    <n v="3"/>
    <n v="0"/>
    <n v="39.83"/>
    <n v="-39.83"/>
    <n v="73189.27999999997"/>
    <x v="21"/>
  </r>
  <r>
    <x v="687"/>
    <x v="2"/>
    <x v="5"/>
    <x v="122"/>
    <n v="4"/>
    <n v="0"/>
    <n v="409.65"/>
    <n v="-409.65"/>
    <n v="72779.629999999976"/>
    <x v="21"/>
  </r>
  <r>
    <x v="688"/>
    <x v="2"/>
    <x v="5"/>
    <x v="122"/>
    <n v="5"/>
    <n v="0"/>
    <n v="1287.42"/>
    <n v="-1287.42"/>
    <n v="71492.209999999977"/>
    <x v="21"/>
  </r>
  <r>
    <x v="689"/>
    <x v="2"/>
    <x v="5"/>
    <x v="123"/>
    <n v="6"/>
    <n v="0"/>
    <n v="117.08"/>
    <n v="-117.08"/>
    <n v="71375.129999999976"/>
    <x v="22"/>
  </r>
  <r>
    <x v="690"/>
    <x v="2"/>
    <x v="5"/>
    <x v="123"/>
    <n v="7"/>
    <n v="0"/>
    <n v="17.5"/>
    <n v="-17.5"/>
    <n v="71357.629999999976"/>
    <x v="22"/>
  </r>
  <r>
    <x v="691"/>
    <x v="2"/>
    <x v="5"/>
    <x v="123"/>
    <n v="8"/>
    <n v="0"/>
    <n v="35.58"/>
    <n v="-35.58"/>
    <n v="71322.049999999974"/>
    <x v="22"/>
  </r>
  <r>
    <x v="692"/>
    <x v="2"/>
    <x v="5"/>
    <x v="123"/>
    <n v="9"/>
    <n v="0"/>
    <n v="42.67"/>
    <n v="-42.67"/>
    <n v="71279.379999999976"/>
    <x v="22"/>
  </r>
  <r>
    <x v="693"/>
    <x v="2"/>
    <x v="5"/>
    <x v="124"/>
    <n v="14"/>
    <n v="0"/>
    <n v="426.51000000000005"/>
    <n v="-426.51000000000005"/>
    <n v="70852.869999999981"/>
    <x v="23"/>
  </r>
  <r>
    <x v="694"/>
    <x v="2"/>
    <x v="5"/>
    <x v="124"/>
    <n v="15"/>
    <n v="9289.67"/>
    <n v="0"/>
    <n v="9289.67"/>
    <n v="80142.539999999979"/>
    <x v="23"/>
  </r>
  <r>
    <x v="695"/>
    <x v="2"/>
    <x v="5"/>
    <x v="124"/>
    <n v="17"/>
    <n v="245.7"/>
    <n v="30.1"/>
    <n v="215.6"/>
    <n v="80358.139999999985"/>
    <x v="23"/>
  </r>
  <r>
    <x v="696"/>
    <x v="2"/>
    <x v="5"/>
    <x v="124"/>
    <n v="18"/>
    <n v="0"/>
    <n v="1652.83"/>
    <n v="-1652.83"/>
    <n v="78705.309999999983"/>
    <x v="23"/>
  </r>
  <r>
    <x v="697"/>
    <x v="2"/>
    <x v="5"/>
    <x v="124"/>
    <n v="19"/>
    <n v="0"/>
    <n v="45.21"/>
    <n v="-45.21"/>
    <n v="78660.099999999977"/>
    <x v="23"/>
  </r>
  <r>
    <x v="698"/>
    <x v="2"/>
    <x v="5"/>
    <x v="125"/>
    <n v="20"/>
    <n v="0"/>
    <n v="238.44"/>
    <n v="-238.44"/>
    <n v="78421.659999999974"/>
    <x v="24"/>
  </r>
  <r>
    <x v="699"/>
    <x v="2"/>
    <x v="5"/>
    <x v="125"/>
    <n v="21"/>
    <n v="0"/>
    <n v="11"/>
    <n v="-11"/>
    <n v="78410.659999999974"/>
    <x v="24"/>
  </r>
  <r>
    <x v="700"/>
    <x v="2"/>
    <x v="5"/>
    <x v="125"/>
    <n v="23"/>
    <n v="132"/>
    <n v="85.63"/>
    <n v="46.370000000000005"/>
    <n v="78457.02999999997"/>
    <x v="24"/>
  </r>
  <r>
    <x v="701"/>
    <x v="2"/>
    <x v="5"/>
    <x v="125"/>
    <n v="24"/>
    <n v="0"/>
    <n v="41.22"/>
    <n v="-41.22"/>
    <n v="78415.809999999969"/>
    <x v="24"/>
  </r>
  <r>
    <x v="702"/>
    <x v="2"/>
    <x v="5"/>
    <x v="125"/>
    <n v="25"/>
    <n v="0"/>
    <n v="538.67999999999995"/>
    <n v="-538.67999999999995"/>
    <n v="77877.129999999976"/>
    <x v="24"/>
  </r>
  <r>
    <x v="703"/>
    <x v="2"/>
    <x v="5"/>
    <x v="125"/>
    <n v="26"/>
    <n v="0"/>
    <n v="72.039999999999992"/>
    <n v="-72.039999999999992"/>
    <n v="77805.089999999982"/>
    <x v="24"/>
  </r>
  <r>
    <x v="704"/>
    <x v="2"/>
    <x v="5"/>
    <x v="126"/>
    <n v="28"/>
    <n v="0"/>
    <n v="41.55"/>
    <n v="-41.55"/>
    <n v="77763.539999999979"/>
    <x v="25"/>
  </r>
  <r>
    <x v="705"/>
    <x v="2"/>
    <x v="5"/>
    <x v="126"/>
    <n v="30"/>
    <n v="0"/>
    <n v="64.45"/>
    <n v="-64.45"/>
    <n v="77699.089999999982"/>
    <x v="25"/>
  </r>
  <r>
    <x v="706"/>
    <x v="2"/>
    <x v="6"/>
    <x v="126"/>
    <n v="1"/>
    <n v="131.93"/>
    <n v="14.9"/>
    <n v="117.03"/>
    <n v="77816.119999999981"/>
    <x v="25"/>
  </r>
  <r>
    <x v="707"/>
    <x v="2"/>
    <x v="6"/>
    <x v="126"/>
    <n v="2"/>
    <n v="0"/>
    <n v="175.39"/>
    <n v="-175.39"/>
    <n v="77640.729999999981"/>
    <x v="25"/>
  </r>
  <r>
    <x v="708"/>
    <x v="2"/>
    <x v="6"/>
    <x v="126"/>
    <n v="3"/>
    <n v="0"/>
    <n v="48.430000000000007"/>
    <n v="-48.430000000000007"/>
    <n v="77592.299999999988"/>
    <x v="25"/>
  </r>
  <r>
    <x v="709"/>
    <x v="2"/>
    <x v="6"/>
    <x v="127"/>
    <n v="4"/>
    <n v="0"/>
    <n v="102"/>
    <n v="-102"/>
    <n v="77490.299999999988"/>
    <x v="26"/>
  </r>
  <r>
    <x v="710"/>
    <x v="2"/>
    <x v="6"/>
    <x v="127"/>
    <n v="7"/>
    <n v="0"/>
    <n v="145.97"/>
    <n v="-145.97"/>
    <n v="77344.329999999987"/>
    <x v="26"/>
  </r>
  <r>
    <x v="711"/>
    <x v="2"/>
    <x v="6"/>
    <x v="127"/>
    <n v="10"/>
    <n v="0"/>
    <n v="52.8"/>
    <n v="-52.8"/>
    <n v="77291.529999999984"/>
    <x v="26"/>
  </r>
  <r>
    <x v="712"/>
    <x v="2"/>
    <x v="6"/>
    <x v="128"/>
    <n v="13"/>
    <n v="0"/>
    <n v="193.47"/>
    <n v="-193.47"/>
    <n v="77098.059999999983"/>
    <x v="27"/>
  </r>
  <r>
    <x v="713"/>
    <x v="2"/>
    <x v="6"/>
    <x v="128"/>
    <n v="14"/>
    <n v="0"/>
    <n v="21.05"/>
    <n v="-21.05"/>
    <n v="77077.00999999998"/>
    <x v="27"/>
  </r>
  <r>
    <x v="714"/>
    <x v="2"/>
    <x v="6"/>
    <x v="128"/>
    <n v="15"/>
    <n v="9320.67"/>
    <n v="112.6"/>
    <n v="9208.07"/>
    <n v="86285.079999999987"/>
    <x v="27"/>
  </r>
  <r>
    <x v="715"/>
    <x v="2"/>
    <x v="6"/>
    <x v="128"/>
    <n v="16"/>
    <n v="0"/>
    <n v="110.00999999999999"/>
    <n v="-110.00999999999999"/>
    <n v="86175.069999999992"/>
    <x v="27"/>
  </r>
  <r>
    <x v="716"/>
    <x v="2"/>
    <x v="6"/>
    <x v="128"/>
    <n v="17"/>
    <n v="0"/>
    <n v="208.25"/>
    <n v="-208.25"/>
    <n v="85966.819999999992"/>
    <x v="27"/>
  </r>
  <r>
    <x v="717"/>
    <x v="2"/>
    <x v="6"/>
    <x v="129"/>
    <n v="19"/>
    <n v="0"/>
    <n v="1520"/>
    <n v="-1520"/>
    <n v="84446.819999999992"/>
    <x v="28"/>
  </r>
  <r>
    <x v="718"/>
    <x v="2"/>
    <x v="6"/>
    <x v="129"/>
    <n v="20"/>
    <n v="0"/>
    <n v="20.5"/>
    <n v="-20.5"/>
    <n v="84426.319999999992"/>
    <x v="28"/>
  </r>
  <r>
    <x v="719"/>
    <x v="2"/>
    <x v="6"/>
    <x v="129"/>
    <n v="21"/>
    <n v="0"/>
    <n v="8.5"/>
    <n v="-8.5"/>
    <n v="84417.819999999992"/>
    <x v="28"/>
  </r>
  <r>
    <x v="720"/>
    <x v="2"/>
    <x v="7"/>
    <x v="130"/>
    <n v="3"/>
    <n v="0"/>
    <n v="142"/>
    <n v="-142"/>
    <n v="84275.819999999992"/>
    <x v="30"/>
  </r>
  <r>
    <x v="721"/>
    <x v="2"/>
    <x v="7"/>
    <x v="130"/>
    <n v="6"/>
    <n v="131.75"/>
    <n v="1431.01"/>
    <n v="-1299.26"/>
    <n v="82976.56"/>
    <x v="30"/>
  </r>
  <r>
    <x v="722"/>
    <x v="2"/>
    <x v="7"/>
    <x v="130"/>
    <n v="7"/>
    <n v="0"/>
    <n v="64.59"/>
    <n v="-64.59"/>
    <n v="82911.97"/>
    <x v="30"/>
  </r>
  <r>
    <x v="723"/>
    <x v="2"/>
    <x v="7"/>
    <x v="131"/>
    <n v="8"/>
    <n v="0"/>
    <n v="154.44"/>
    <n v="-154.44"/>
    <n v="82757.53"/>
    <x v="31"/>
  </r>
  <r>
    <x v="724"/>
    <x v="2"/>
    <x v="7"/>
    <x v="131"/>
    <n v="9"/>
    <n v="0"/>
    <n v="22.22"/>
    <n v="-22.22"/>
    <n v="82735.31"/>
    <x v="31"/>
  </r>
  <r>
    <x v="725"/>
    <x v="2"/>
    <x v="7"/>
    <x v="131"/>
    <n v="11"/>
    <n v="0"/>
    <n v="41.120000000000005"/>
    <n v="-41.120000000000005"/>
    <n v="82694.19"/>
    <x v="31"/>
  </r>
  <r>
    <x v="726"/>
    <x v="2"/>
    <x v="7"/>
    <x v="131"/>
    <n v="12"/>
    <n v="0"/>
    <n v="25.740000000000002"/>
    <n v="-25.740000000000002"/>
    <n v="82668.45"/>
    <x v="31"/>
  </r>
  <r>
    <x v="727"/>
    <x v="2"/>
    <x v="7"/>
    <x v="131"/>
    <n v="14"/>
    <n v="9616.67"/>
    <n v="54.05"/>
    <n v="9562.6200000000008"/>
    <n v="92231.069999999992"/>
    <x v="31"/>
  </r>
  <r>
    <x v="728"/>
    <x v="2"/>
    <x v="7"/>
    <x v="132"/>
    <n v="15"/>
    <n v="0"/>
    <n v="87.36"/>
    <n v="-87.36"/>
    <n v="92143.709999999992"/>
    <x v="32"/>
  </r>
  <r>
    <x v="729"/>
    <x v="2"/>
    <x v="7"/>
    <x v="132"/>
    <n v="16"/>
    <n v="0"/>
    <n v="196.06"/>
    <n v="-196.06"/>
    <n v="91947.65"/>
    <x v="32"/>
  </r>
  <r>
    <x v="730"/>
    <x v="2"/>
    <x v="7"/>
    <x v="132"/>
    <n v="18"/>
    <n v="0"/>
    <n v="1520"/>
    <n v="-1520"/>
    <n v="90427.65"/>
    <x v="32"/>
  </r>
  <r>
    <x v="731"/>
    <x v="2"/>
    <x v="7"/>
    <x v="132"/>
    <n v="19"/>
    <n v="0"/>
    <n v="85.009999999999991"/>
    <n v="-85.009999999999991"/>
    <n v="90342.64"/>
    <x v="32"/>
  </r>
  <r>
    <x v="732"/>
    <x v="2"/>
    <x v="7"/>
    <x v="132"/>
    <n v="20"/>
    <n v="0"/>
    <n v="82.87"/>
    <n v="-82.87"/>
    <n v="90259.77"/>
    <x v="32"/>
  </r>
  <r>
    <x v="733"/>
    <x v="2"/>
    <x v="7"/>
    <x v="132"/>
    <n v="21"/>
    <n v="0"/>
    <n v="70.47"/>
    <n v="-70.47"/>
    <n v="90189.3"/>
    <x v="32"/>
  </r>
  <r>
    <x v="734"/>
    <x v="2"/>
    <x v="7"/>
    <x v="133"/>
    <n v="22"/>
    <n v="0"/>
    <n v="90.32"/>
    <n v="-90.32"/>
    <n v="90098.98"/>
    <x v="33"/>
  </r>
  <r>
    <x v="735"/>
    <x v="2"/>
    <x v="7"/>
    <x v="133"/>
    <n v="23"/>
    <n v="0"/>
    <n v="320.07"/>
    <n v="-320.07"/>
    <n v="89778.909999999989"/>
    <x v="33"/>
  </r>
  <r>
    <x v="736"/>
    <x v="2"/>
    <x v="7"/>
    <x v="133"/>
    <n v="25"/>
    <n v="0"/>
    <n v="53.38"/>
    <n v="-53.38"/>
    <n v="89725.529999999984"/>
    <x v="33"/>
  </r>
  <r>
    <x v="737"/>
    <x v="2"/>
    <x v="7"/>
    <x v="133"/>
    <n v="26"/>
    <n v="0"/>
    <n v="22.5"/>
    <n v="-22.5"/>
    <n v="89703.029999999984"/>
    <x v="33"/>
  </r>
  <r>
    <x v="738"/>
    <x v="2"/>
    <x v="7"/>
    <x v="133"/>
    <n v="27"/>
    <n v="0"/>
    <n v="28.939999999999998"/>
    <n v="-28.939999999999998"/>
    <n v="89674.089999999982"/>
    <x v="33"/>
  </r>
  <r>
    <x v="739"/>
    <x v="2"/>
    <x v="7"/>
    <x v="133"/>
    <n v="28"/>
    <n v="0"/>
    <n v="131.48000000000002"/>
    <n v="-131.48000000000002"/>
    <n v="89542.609999999986"/>
    <x v="33"/>
  </r>
  <r>
    <x v="740"/>
    <x v="2"/>
    <x v="7"/>
    <x v="134"/>
    <n v="29"/>
    <n v="0"/>
    <n v="24.03"/>
    <n v="-24.03"/>
    <n v="89518.579999999987"/>
    <x v="34"/>
  </r>
  <r>
    <x v="741"/>
    <x v="2"/>
    <x v="7"/>
    <x v="134"/>
    <n v="30"/>
    <n v="0"/>
    <n v="46.230000000000004"/>
    <n v="-46.230000000000004"/>
    <n v="89472.349999999991"/>
    <x v="34"/>
  </r>
  <r>
    <x v="742"/>
    <x v="2"/>
    <x v="7"/>
    <x v="134"/>
    <n v="31"/>
    <n v="0"/>
    <n v="116"/>
    <n v="-116"/>
    <n v="89356.349999999991"/>
    <x v="34"/>
  </r>
  <r>
    <x v="743"/>
    <x v="2"/>
    <x v="8"/>
    <x v="134"/>
    <n v="1"/>
    <n v="148.33000000000001"/>
    <n v="225.21"/>
    <n v="-76.88"/>
    <n v="89279.469999999987"/>
    <x v="34"/>
  </r>
  <r>
    <x v="744"/>
    <x v="2"/>
    <x v="8"/>
    <x v="134"/>
    <n v="2"/>
    <n v="3529.72"/>
    <n v="237.76000000000002"/>
    <n v="3291.9599999999996"/>
    <n v="92571.43"/>
    <x v="34"/>
  </r>
  <r>
    <x v="745"/>
    <x v="2"/>
    <x v="8"/>
    <x v="134"/>
    <n v="3"/>
    <n v="0"/>
    <n v="40.82"/>
    <n v="-40.82"/>
    <n v="92530.609999999986"/>
    <x v="34"/>
  </r>
  <r>
    <x v="746"/>
    <x v="2"/>
    <x v="8"/>
    <x v="134"/>
    <n v="4"/>
    <n v="0"/>
    <n v="73.080000000000013"/>
    <n v="-73.080000000000013"/>
    <n v="92457.529999999984"/>
    <x v="34"/>
  </r>
  <r>
    <x v="747"/>
    <x v="2"/>
    <x v="8"/>
    <x v="135"/>
    <n v="6"/>
    <n v="0"/>
    <n v="16.75"/>
    <n v="-16.75"/>
    <n v="92440.779999999984"/>
    <x v="35"/>
  </r>
  <r>
    <x v="748"/>
    <x v="2"/>
    <x v="8"/>
    <x v="135"/>
    <n v="7"/>
    <n v="0"/>
    <n v="68.02"/>
    <n v="-68.02"/>
    <n v="92372.75999999998"/>
    <x v="35"/>
  </r>
  <r>
    <x v="749"/>
    <x v="2"/>
    <x v="8"/>
    <x v="135"/>
    <n v="8"/>
    <n v="0"/>
    <n v="1963.5499999999997"/>
    <n v="-1963.5499999999997"/>
    <n v="90409.209999999977"/>
    <x v="35"/>
  </r>
  <r>
    <x v="750"/>
    <x v="2"/>
    <x v="8"/>
    <x v="135"/>
    <n v="9"/>
    <n v="0"/>
    <n v="12.809999999999999"/>
    <n v="-12.809999999999999"/>
    <n v="90396.39999999998"/>
    <x v="35"/>
  </r>
  <r>
    <x v="751"/>
    <x v="2"/>
    <x v="8"/>
    <x v="135"/>
    <n v="10"/>
    <n v="0"/>
    <n v="51.53"/>
    <n v="-51.53"/>
    <n v="90344.869999999981"/>
    <x v="35"/>
  </r>
  <r>
    <x v="752"/>
    <x v="2"/>
    <x v="8"/>
    <x v="136"/>
    <n v="12"/>
    <n v="0"/>
    <n v="215.67"/>
    <n v="-215.67"/>
    <n v="90129.199999999983"/>
    <x v="36"/>
  </r>
  <r>
    <x v="753"/>
    <x v="2"/>
    <x v="8"/>
    <x v="136"/>
    <n v="13"/>
    <n v="0"/>
    <n v="405"/>
    <n v="-405"/>
    <n v="89724.199999999983"/>
    <x v="36"/>
  </r>
  <r>
    <x v="754"/>
    <x v="2"/>
    <x v="8"/>
    <x v="136"/>
    <n v="15"/>
    <n v="8098.38"/>
    <n v="46.54"/>
    <n v="8051.84"/>
    <n v="97776.039999999979"/>
    <x v="36"/>
  </r>
  <r>
    <x v="755"/>
    <x v="2"/>
    <x v="8"/>
    <x v="136"/>
    <n v="16"/>
    <n v="0"/>
    <n v="89"/>
    <n v="-89"/>
    <n v="97687.039999999979"/>
    <x v="36"/>
  </r>
  <r>
    <x v="756"/>
    <x v="2"/>
    <x v="8"/>
    <x v="136"/>
    <n v="17"/>
    <n v="0"/>
    <n v="411"/>
    <n v="-411"/>
    <n v="97276.039999999979"/>
    <x v="36"/>
  </r>
  <r>
    <x v="757"/>
    <x v="2"/>
    <x v="8"/>
    <x v="136"/>
    <n v="18"/>
    <n v="0"/>
    <n v="1599.13"/>
    <n v="-1599.13"/>
    <n v="95676.909999999974"/>
    <x v="36"/>
  </r>
  <r>
    <x v="758"/>
    <x v="2"/>
    <x v="8"/>
    <x v="137"/>
    <n v="20"/>
    <n v="0"/>
    <n v="33.089999999999996"/>
    <n v="-33.089999999999996"/>
    <n v="95643.819999999978"/>
    <x v="37"/>
  </r>
  <r>
    <x v="759"/>
    <x v="2"/>
    <x v="8"/>
    <x v="137"/>
    <n v="22"/>
    <n v="0"/>
    <n v="142.45000000000002"/>
    <n v="-142.45000000000002"/>
    <n v="95501.369999999981"/>
    <x v="37"/>
  </r>
  <r>
    <x v="760"/>
    <x v="2"/>
    <x v="8"/>
    <x v="137"/>
    <n v="23"/>
    <n v="0"/>
    <n v="44.55"/>
    <n v="-44.55"/>
    <n v="95456.819999999978"/>
    <x v="37"/>
  </r>
  <r>
    <x v="761"/>
    <x v="2"/>
    <x v="8"/>
    <x v="137"/>
    <n v="25"/>
    <n v="0"/>
    <n v="100.17"/>
    <n v="-100.17"/>
    <n v="95356.64999999998"/>
    <x v="37"/>
  </r>
  <r>
    <x v="762"/>
    <x v="2"/>
    <x v="8"/>
    <x v="138"/>
    <n v="26"/>
    <n v="0"/>
    <n v="4.3499999999999996"/>
    <n v="-4.3499999999999996"/>
    <n v="95352.299999999974"/>
    <x v="38"/>
  </r>
  <r>
    <x v="763"/>
    <x v="2"/>
    <x v="8"/>
    <x v="138"/>
    <n v="27"/>
    <n v="0"/>
    <n v="1.74"/>
    <n v="-1.74"/>
    <n v="95350.559999999969"/>
    <x v="38"/>
  </r>
  <r>
    <x v="764"/>
    <x v="2"/>
    <x v="8"/>
    <x v="138"/>
    <n v="28"/>
    <n v="0"/>
    <n v="70"/>
    <n v="-70"/>
    <n v="95280.559999999969"/>
    <x v="38"/>
  </r>
  <r>
    <x v="765"/>
    <x v="2"/>
    <x v="8"/>
    <x v="138"/>
    <n v="30"/>
    <n v="1488.63"/>
    <n v="28.900000000000002"/>
    <n v="1459.73"/>
    <n v="96740.289999999964"/>
    <x v="38"/>
  </r>
  <r>
    <x v="766"/>
    <x v="2"/>
    <x v="9"/>
    <x v="138"/>
    <n v="1"/>
    <n v="142.69"/>
    <n v="125.47"/>
    <n v="17.22"/>
    <n v="96757.509999999966"/>
    <x v="38"/>
  </r>
  <r>
    <x v="767"/>
    <x v="2"/>
    <x v="9"/>
    <x v="138"/>
    <n v="2"/>
    <n v="0"/>
    <n v="11"/>
    <n v="-11"/>
    <n v="96746.509999999966"/>
    <x v="38"/>
  </r>
  <r>
    <x v="768"/>
    <x v="2"/>
    <x v="9"/>
    <x v="139"/>
    <n v="3"/>
    <n v="0"/>
    <n v="15.13"/>
    <n v="-15.13"/>
    <n v="96731.379999999961"/>
    <x v="39"/>
  </r>
  <r>
    <x v="769"/>
    <x v="2"/>
    <x v="9"/>
    <x v="139"/>
    <n v="6"/>
    <n v="0"/>
    <n v="98.45"/>
    <n v="-98.45"/>
    <n v="96632.929999999964"/>
    <x v="39"/>
  </r>
  <r>
    <x v="770"/>
    <x v="2"/>
    <x v="9"/>
    <x v="139"/>
    <n v="7"/>
    <n v="487.67"/>
    <n v="0"/>
    <n v="487.67"/>
    <n v="97120.599999999962"/>
    <x v="39"/>
  </r>
  <r>
    <x v="771"/>
    <x v="2"/>
    <x v="9"/>
    <x v="139"/>
    <n v="8"/>
    <n v="0"/>
    <n v="116.93"/>
    <n v="-116.93"/>
    <n v="97003.669999999969"/>
    <x v="39"/>
  </r>
  <r>
    <x v="772"/>
    <x v="2"/>
    <x v="9"/>
    <x v="139"/>
    <n v="9"/>
    <n v="0"/>
    <n v="8.4"/>
    <n v="-8.4"/>
    <n v="96995.269999999975"/>
    <x v="39"/>
  </r>
  <r>
    <x v="773"/>
    <x v="2"/>
    <x v="9"/>
    <x v="140"/>
    <n v="10"/>
    <n v="0"/>
    <n v="1.69"/>
    <n v="-1.69"/>
    <n v="96993.579999999973"/>
    <x v="40"/>
  </r>
  <r>
    <x v="774"/>
    <x v="2"/>
    <x v="9"/>
    <x v="140"/>
    <n v="11"/>
    <n v="0"/>
    <n v="25.42"/>
    <n v="-25.42"/>
    <n v="96968.159999999974"/>
    <x v="40"/>
  </r>
  <r>
    <x v="775"/>
    <x v="2"/>
    <x v="9"/>
    <x v="140"/>
    <n v="13"/>
    <n v="0"/>
    <n v="193.47"/>
    <n v="-193.47"/>
    <n v="96774.689999999973"/>
    <x v="40"/>
  </r>
  <r>
    <x v="776"/>
    <x v="2"/>
    <x v="9"/>
    <x v="140"/>
    <n v="15"/>
    <n v="4920.67"/>
    <n v="47.37"/>
    <n v="4873.3"/>
    <n v="101647.98999999998"/>
    <x v="40"/>
  </r>
  <r>
    <x v="777"/>
    <x v="2"/>
    <x v="9"/>
    <x v="140"/>
    <n v="16"/>
    <n v="0"/>
    <n v="1541.1"/>
    <n v="-1541.1"/>
    <n v="100106.88999999997"/>
    <x v="40"/>
  </r>
  <r>
    <x v="778"/>
    <x v="2"/>
    <x v="9"/>
    <x v="141"/>
    <n v="17"/>
    <n v="0"/>
    <n v="162.94"/>
    <n v="-162.94"/>
    <n v="99943.949999999968"/>
    <x v="41"/>
  </r>
  <r>
    <x v="779"/>
    <x v="2"/>
    <x v="9"/>
    <x v="141"/>
    <n v="20"/>
    <n v="0"/>
    <n v="195.75"/>
    <n v="-195.75"/>
    <n v="99748.199999999968"/>
    <x v="41"/>
  </r>
  <r>
    <x v="780"/>
    <x v="2"/>
    <x v="9"/>
    <x v="141"/>
    <n v="21"/>
    <n v="0"/>
    <n v="35.519999999999996"/>
    <n v="-35.519999999999996"/>
    <n v="99712.679999999964"/>
    <x v="41"/>
  </r>
  <r>
    <x v="781"/>
    <x v="2"/>
    <x v="9"/>
    <x v="141"/>
    <n v="22"/>
    <n v="0"/>
    <n v="70.349999999999994"/>
    <n v="-70.349999999999994"/>
    <n v="99642.329999999958"/>
    <x v="41"/>
  </r>
  <r>
    <x v="782"/>
    <x v="2"/>
    <x v="9"/>
    <x v="141"/>
    <n v="23"/>
    <n v="0"/>
    <n v="15.75"/>
    <n v="-15.75"/>
    <n v="99626.579999999958"/>
    <x v="41"/>
  </r>
  <r>
    <x v="783"/>
    <x v="2"/>
    <x v="9"/>
    <x v="142"/>
    <n v="24"/>
    <n v="0"/>
    <n v="4.8899999999999997"/>
    <n v="-4.8899999999999997"/>
    <n v="99621.689999999959"/>
    <x v="42"/>
  </r>
  <r>
    <x v="784"/>
    <x v="2"/>
    <x v="9"/>
    <x v="142"/>
    <n v="26"/>
    <n v="0"/>
    <n v="21.3"/>
    <n v="-21.3"/>
    <n v="99600.389999999956"/>
    <x v="42"/>
  </r>
  <r>
    <x v="785"/>
    <x v="2"/>
    <x v="9"/>
    <x v="142"/>
    <n v="28"/>
    <n v="0"/>
    <n v="20.75"/>
    <n v="-20.75"/>
    <n v="99579.639999999956"/>
    <x v="42"/>
  </r>
  <r>
    <x v="786"/>
    <x v="2"/>
    <x v="9"/>
    <x v="142"/>
    <n v="29"/>
    <n v="0"/>
    <n v="70"/>
    <n v="-70"/>
    <n v="99509.639999999956"/>
    <x v="42"/>
  </r>
  <r>
    <x v="787"/>
    <x v="2"/>
    <x v="9"/>
    <x v="143"/>
    <n v="31"/>
    <n v="0"/>
    <n v="40"/>
    <n v="-40"/>
    <n v="99469.639999999956"/>
    <x v="43"/>
  </r>
  <r>
    <x v="788"/>
    <x v="2"/>
    <x v="10"/>
    <x v="143"/>
    <n v="1"/>
    <n v="150"/>
    <n v="9.5"/>
    <n v="140.5"/>
    <n v="99610.139999999956"/>
    <x v="43"/>
  </r>
  <r>
    <x v="789"/>
    <x v="2"/>
    <x v="10"/>
    <x v="143"/>
    <n v="2"/>
    <n v="0"/>
    <n v="13.5"/>
    <n v="-13.5"/>
    <n v="99596.639999999956"/>
    <x v="43"/>
  </r>
  <r>
    <x v="790"/>
    <x v="2"/>
    <x v="10"/>
    <x v="143"/>
    <n v="5"/>
    <n v="0"/>
    <n v="1393.57"/>
    <n v="-1393.57"/>
    <n v="98203.069999999949"/>
    <x v="43"/>
  </r>
  <r>
    <x v="791"/>
    <x v="2"/>
    <x v="10"/>
    <x v="143"/>
    <n v="6"/>
    <n v="0"/>
    <n v="10"/>
    <n v="-10"/>
    <n v="98193.069999999949"/>
    <x v="43"/>
  </r>
  <r>
    <x v="792"/>
    <x v="2"/>
    <x v="10"/>
    <x v="144"/>
    <n v="7"/>
    <n v="0"/>
    <n v="96.1"/>
    <n v="-96.1"/>
    <n v="98096.969999999943"/>
    <x v="44"/>
  </r>
  <r>
    <x v="793"/>
    <x v="2"/>
    <x v="10"/>
    <x v="144"/>
    <n v="10"/>
    <n v="0"/>
    <n v="27.560000000000002"/>
    <n v="-27.560000000000002"/>
    <n v="98069.409999999945"/>
    <x v="44"/>
  </r>
  <r>
    <x v="794"/>
    <x v="2"/>
    <x v="10"/>
    <x v="144"/>
    <n v="11"/>
    <n v="0"/>
    <n v="5"/>
    <n v="-5"/>
    <n v="98064.409999999945"/>
    <x v="44"/>
  </r>
  <r>
    <x v="795"/>
    <x v="2"/>
    <x v="10"/>
    <x v="144"/>
    <n v="12"/>
    <n v="0"/>
    <n v="32.19"/>
    <n v="-32.19"/>
    <n v="98032.219999999943"/>
    <x v="44"/>
  </r>
  <r>
    <x v="796"/>
    <x v="2"/>
    <x v="10"/>
    <x v="144"/>
    <n v="13"/>
    <n v="0"/>
    <n v="12.08"/>
    <n v="-12.08"/>
    <n v="98020.139999999941"/>
    <x v="44"/>
  </r>
  <r>
    <x v="797"/>
    <x v="2"/>
    <x v="10"/>
    <x v="145"/>
    <n v="14"/>
    <n v="4920.67"/>
    <n v="193.47"/>
    <n v="4727.2"/>
    <n v="102747.33999999994"/>
    <x v="45"/>
  </r>
  <r>
    <x v="798"/>
    <x v="2"/>
    <x v="10"/>
    <x v="145"/>
    <n v="15"/>
    <n v="0"/>
    <n v="239.2"/>
    <n v="-239.2"/>
    <n v="102508.13999999994"/>
    <x v="45"/>
  </r>
  <r>
    <x v="799"/>
    <x v="2"/>
    <x v="10"/>
    <x v="145"/>
    <n v="16"/>
    <n v="0"/>
    <n v="1565.95"/>
    <n v="-1565.95"/>
    <n v="100942.18999999994"/>
    <x v="45"/>
  </r>
  <r>
    <x v="800"/>
    <x v="2"/>
    <x v="10"/>
    <x v="145"/>
    <n v="18"/>
    <n v="0"/>
    <n v="39.82"/>
    <n v="-39.82"/>
    <n v="100902.36999999994"/>
    <x v="45"/>
  </r>
  <r>
    <x v="801"/>
    <x v="2"/>
    <x v="10"/>
    <x v="145"/>
    <n v="20"/>
    <n v="0"/>
    <n v="36.08"/>
    <n v="-36.08"/>
    <n v="100866.28999999994"/>
    <x v="45"/>
  </r>
  <r>
    <x v="802"/>
    <x v="2"/>
    <x v="10"/>
    <x v="146"/>
    <n v="21"/>
    <n v="0"/>
    <n v="154.44"/>
    <n v="-154.44"/>
    <n v="100711.84999999993"/>
    <x v="46"/>
  </r>
  <r>
    <x v="803"/>
    <x v="2"/>
    <x v="10"/>
    <x v="146"/>
    <n v="22"/>
    <n v="0"/>
    <n v="3.7"/>
    <n v="-3.7"/>
    <n v="100708.14999999994"/>
    <x v="46"/>
  </r>
  <r>
    <x v="804"/>
    <x v="2"/>
    <x v="10"/>
    <x v="146"/>
    <n v="24"/>
    <n v="0"/>
    <n v="22.19"/>
    <n v="-22.19"/>
    <n v="100685.95999999993"/>
    <x v="46"/>
  </r>
  <r>
    <x v="805"/>
    <x v="2"/>
    <x v="10"/>
    <x v="146"/>
    <n v="26"/>
    <n v="0"/>
    <n v="68.72"/>
    <n v="-68.72"/>
    <n v="100617.23999999993"/>
    <x v="46"/>
  </r>
  <r>
    <x v="806"/>
    <x v="2"/>
    <x v="10"/>
    <x v="146"/>
    <n v="27"/>
    <n v="0"/>
    <n v="23.19"/>
    <n v="-23.19"/>
    <n v="100594.04999999993"/>
    <x v="46"/>
  </r>
  <r>
    <x v="807"/>
    <x v="2"/>
    <x v="10"/>
    <x v="147"/>
    <n v="28"/>
    <n v="0"/>
    <n v="117.17"/>
    <n v="-117.17"/>
    <n v="100476.87999999993"/>
    <x v="47"/>
  </r>
  <r>
    <x v="808"/>
    <x v="2"/>
    <x v="11"/>
    <x v="147"/>
    <n v="1"/>
    <n v="143.82"/>
    <n v="3.98"/>
    <n v="139.84"/>
    <n v="100616.71999999993"/>
    <x v="47"/>
  </r>
  <r>
    <x v="809"/>
    <x v="2"/>
    <x v="11"/>
    <x v="148"/>
    <n v="5"/>
    <n v="0"/>
    <n v="59.19"/>
    <n v="-59.19"/>
    <n v="100557.52999999993"/>
    <x v="48"/>
  </r>
  <r>
    <x v="810"/>
    <x v="2"/>
    <x v="11"/>
    <x v="148"/>
    <n v="9"/>
    <n v="0"/>
    <n v="50.38"/>
    <n v="-50.38"/>
    <n v="100507.14999999992"/>
    <x v="48"/>
  </r>
  <r>
    <x v="811"/>
    <x v="2"/>
    <x v="11"/>
    <x v="148"/>
    <n v="10"/>
    <n v="0"/>
    <n v="143.01"/>
    <n v="-143.01"/>
    <n v="100364.13999999993"/>
    <x v="48"/>
  </r>
  <r>
    <x v="812"/>
    <x v="2"/>
    <x v="11"/>
    <x v="149"/>
    <n v="12"/>
    <n v="0"/>
    <n v="35.049999999999997"/>
    <n v="-35.049999999999997"/>
    <n v="100329.08999999992"/>
    <x v="49"/>
  </r>
  <r>
    <x v="813"/>
    <x v="2"/>
    <x v="11"/>
    <x v="149"/>
    <n v="13"/>
    <n v="0"/>
    <n v="13.4"/>
    <n v="-13.4"/>
    <n v="100315.68999999993"/>
    <x v="49"/>
  </r>
  <r>
    <x v="814"/>
    <x v="2"/>
    <x v="11"/>
    <x v="149"/>
    <n v="14"/>
    <n v="0"/>
    <n v="167.78"/>
    <n v="-167.78"/>
    <n v="100147.90999999993"/>
    <x v="49"/>
  </r>
  <r>
    <x v="815"/>
    <x v="2"/>
    <x v="11"/>
    <x v="149"/>
    <n v="15"/>
    <n v="0"/>
    <n v="19.2"/>
    <n v="-19.2"/>
    <n v="100128.70999999993"/>
    <x v="49"/>
  </r>
  <r>
    <x v="816"/>
    <x v="2"/>
    <x v="11"/>
    <x v="149"/>
    <n v="16"/>
    <n v="7120"/>
    <n v="313"/>
    <n v="6807"/>
    <n v="106935.70999999993"/>
    <x v="49"/>
  </r>
  <r>
    <x v="817"/>
    <x v="2"/>
    <x v="11"/>
    <x v="149"/>
    <n v="17"/>
    <n v="0"/>
    <n v="986.59"/>
    <n v="-986.59"/>
    <n v="105949.11999999994"/>
    <x v="49"/>
  </r>
  <r>
    <x v="818"/>
    <x v="2"/>
    <x v="11"/>
    <x v="149"/>
    <n v="18"/>
    <n v="0"/>
    <n v="1847.76"/>
    <n v="-1847.76"/>
    <n v="104101.35999999994"/>
    <x v="49"/>
  </r>
  <r>
    <x v="819"/>
    <x v="2"/>
    <x v="11"/>
    <x v="150"/>
    <n v="20"/>
    <n v="0"/>
    <n v="27.76"/>
    <n v="-27.76"/>
    <n v="104073.59999999995"/>
    <x v="50"/>
  </r>
  <r>
    <x v="820"/>
    <x v="2"/>
    <x v="11"/>
    <x v="150"/>
    <n v="21"/>
    <n v="0"/>
    <n v="14.5"/>
    <n v="-14.5"/>
    <n v="104059.09999999995"/>
    <x v="50"/>
  </r>
  <r>
    <x v="821"/>
    <x v="2"/>
    <x v="11"/>
    <x v="150"/>
    <n v="22"/>
    <n v="0"/>
    <n v="115.7"/>
    <n v="-115.7"/>
    <n v="103943.39999999995"/>
    <x v="50"/>
  </r>
  <r>
    <x v="822"/>
    <x v="2"/>
    <x v="11"/>
    <x v="151"/>
    <n v="30"/>
    <n v="19592"/>
    <n v="0"/>
    <n v="19592"/>
    <n v="123535.39999999995"/>
    <x v="51"/>
  </r>
  <r>
    <x v="823"/>
    <x v="3"/>
    <x v="0"/>
    <x v="152"/>
    <n v="15"/>
    <n v="5308"/>
    <n v="1164.8199999999997"/>
    <n v="4143.18"/>
    <n v="127678.57999999996"/>
    <x v="1"/>
  </r>
  <r>
    <x v="824"/>
    <x v="3"/>
    <x v="0"/>
    <x v="153"/>
    <n v="16"/>
    <n v="0"/>
    <n v="371.93"/>
    <n v="-371.93"/>
    <n v="127306.64999999997"/>
    <x v="2"/>
  </r>
  <r>
    <x v="825"/>
    <x v="3"/>
    <x v="0"/>
    <x v="153"/>
    <n v="17"/>
    <n v="0"/>
    <n v="27.18"/>
    <n v="-27.18"/>
    <n v="127279.46999999997"/>
    <x v="2"/>
  </r>
  <r>
    <x v="826"/>
    <x v="3"/>
    <x v="0"/>
    <x v="153"/>
    <n v="19"/>
    <n v="0"/>
    <n v="1588.31"/>
    <n v="-1588.31"/>
    <n v="125691.15999999997"/>
    <x v="2"/>
  </r>
  <r>
    <x v="827"/>
    <x v="3"/>
    <x v="0"/>
    <x v="153"/>
    <n v="20"/>
    <n v="0"/>
    <n v="39.590000000000003"/>
    <n v="-39.590000000000003"/>
    <n v="125651.56999999998"/>
    <x v="2"/>
  </r>
  <r>
    <x v="828"/>
    <x v="3"/>
    <x v="0"/>
    <x v="153"/>
    <n v="21"/>
    <n v="0"/>
    <n v="294.63"/>
    <n v="-294.63"/>
    <n v="125356.93999999997"/>
    <x v="2"/>
  </r>
  <r>
    <x v="829"/>
    <x v="3"/>
    <x v="0"/>
    <x v="153"/>
    <n v="22"/>
    <n v="0"/>
    <n v="87.43"/>
    <n v="-87.43"/>
    <n v="125269.50999999998"/>
    <x v="2"/>
  </r>
  <r>
    <x v="830"/>
    <x v="3"/>
    <x v="0"/>
    <x v="154"/>
    <n v="23"/>
    <n v="0"/>
    <n v="49.57"/>
    <n v="-49.57"/>
    <n v="125219.93999999997"/>
    <x v="3"/>
  </r>
  <r>
    <x v="831"/>
    <x v="3"/>
    <x v="0"/>
    <x v="154"/>
    <n v="24"/>
    <n v="2632.07"/>
    <n v="0"/>
    <n v="2632.07"/>
    <n v="127852.00999999998"/>
    <x v="3"/>
  </r>
  <r>
    <x v="832"/>
    <x v="3"/>
    <x v="0"/>
    <x v="154"/>
    <n v="25"/>
    <n v="0"/>
    <n v="24.27"/>
    <n v="-24.27"/>
    <n v="127827.73999999998"/>
    <x v="3"/>
  </r>
  <r>
    <x v="833"/>
    <x v="3"/>
    <x v="0"/>
    <x v="154"/>
    <n v="26"/>
    <n v="0"/>
    <n v="31.3"/>
    <n v="-31.3"/>
    <n v="127796.43999999997"/>
    <x v="3"/>
  </r>
  <r>
    <x v="834"/>
    <x v="3"/>
    <x v="0"/>
    <x v="154"/>
    <n v="27"/>
    <n v="0"/>
    <n v="31.849999999999998"/>
    <n v="-31.849999999999998"/>
    <n v="127764.58999999997"/>
    <x v="3"/>
  </r>
  <r>
    <x v="835"/>
    <x v="3"/>
    <x v="0"/>
    <x v="154"/>
    <n v="28"/>
    <n v="0"/>
    <n v="1143.2"/>
    <n v="-1143.2"/>
    <n v="126621.38999999997"/>
    <x v="3"/>
  </r>
  <r>
    <x v="836"/>
    <x v="3"/>
    <x v="0"/>
    <x v="154"/>
    <n v="29"/>
    <n v="0"/>
    <n v="921.2"/>
    <n v="-921.2"/>
    <n v="125700.18999999997"/>
    <x v="3"/>
  </r>
  <r>
    <x v="837"/>
    <x v="3"/>
    <x v="0"/>
    <x v="155"/>
    <n v="30"/>
    <n v="0"/>
    <n v="23.61"/>
    <n v="-23.61"/>
    <n v="125676.57999999997"/>
    <x v="4"/>
  </r>
  <r>
    <x v="838"/>
    <x v="3"/>
    <x v="0"/>
    <x v="155"/>
    <n v="31"/>
    <n v="0"/>
    <n v="62.78"/>
    <n v="-62.78"/>
    <n v="125613.79999999997"/>
    <x v="4"/>
  </r>
  <r>
    <x v="839"/>
    <x v="3"/>
    <x v="1"/>
    <x v="155"/>
    <n v="1"/>
    <n v="0"/>
    <n v="58.07"/>
    <n v="-58.07"/>
    <n v="125555.72999999997"/>
    <x v="4"/>
  </r>
  <r>
    <x v="840"/>
    <x v="3"/>
    <x v="1"/>
    <x v="155"/>
    <n v="2"/>
    <n v="230"/>
    <n v="12.030000000000001"/>
    <n v="217.97"/>
    <n v="125773.69999999997"/>
    <x v="4"/>
  </r>
  <r>
    <x v="841"/>
    <x v="3"/>
    <x v="1"/>
    <x v="155"/>
    <n v="3"/>
    <n v="0"/>
    <n v="37.24"/>
    <n v="-37.24"/>
    <n v="125736.45999999996"/>
    <x v="4"/>
  </r>
  <r>
    <x v="842"/>
    <x v="3"/>
    <x v="1"/>
    <x v="155"/>
    <n v="4"/>
    <n v="0"/>
    <n v="20000"/>
    <n v="-20000"/>
    <n v="105736.45999999996"/>
    <x v="4"/>
  </r>
  <r>
    <x v="843"/>
    <x v="3"/>
    <x v="1"/>
    <x v="155"/>
    <n v="5"/>
    <n v="0"/>
    <n v="8013"/>
    <n v="-8013"/>
    <n v="97723.459999999963"/>
    <x v="4"/>
  </r>
  <r>
    <x v="844"/>
    <x v="3"/>
    <x v="1"/>
    <x v="156"/>
    <n v="8"/>
    <n v="2871.47"/>
    <n v="22.09"/>
    <n v="2849.3799999999997"/>
    <n v="100572.83999999997"/>
    <x v="5"/>
  </r>
  <r>
    <x v="845"/>
    <x v="3"/>
    <x v="1"/>
    <x v="156"/>
    <n v="9"/>
    <n v="0"/>
    <n v="29.740000000000002"/>
    <n v="-29.740000000000002"/>
    <n v="100543.09999999996"/>
    <x v="5"/>
  </r>
  <r>
    <x v="846"/>
    <x v="3"/>
    <x v="1"/>
    <x v="156"/>
    <n v="10"/>
    <n v="0"/>
    <n v="69.709999999999994"/>
    <n v="-69.709999999999994"/>
    <n v="100473.38999999996"/>
    <x v="5"/>
  </r>
  <r>
    <x v="847"/>
    <x v="3"/>
    <x v="1"/>
    <x v="156"/>
    <n v="11"/>
    <n v="0"/>
    <n v="32.57"/>
    <n v="-32.57"/>
    <n v="100440.81999999995"/>
    <x v="5"/>
  </r>
  <r>
    <x v="848"/>
    <x v="3"/>
    <x v="1"/>
    <x v="157"/>
    <n v="13"/>
    <n v="0"/>
    <n v="20.92"/>
    <n v="-20.92"/>
    <n v="100419.89999999995"/>
    <x v="6"/>
  </r>
  <r>
    <x v="849"/>
    <x v="3"/>
    <x v="1"/>
    <x v="157"/>
    <n v="14"/>
    <n v="0"/>
    <n v="33.4"/>
    <n v="-33.4"/>
    <n v="100386.49999999996"/>
    <x v="6"/>
  </r>
  <r>
    <x v="850"/>
    <x v="3"/>
    <x v="1"/>
    <x v="157"/>
    <n v="15"/>
    <n v="5308"/>
    <n v="245.17000000000002"/>
    <n v="5062.83"/>
    <n v="105449.32999999996"/>
    <x v="6"/>
  </r>
  <r>
    <x v="851"/>
    <x v="3"/>
    <x v="1"/>
    <x v="157"/>
    <n v="16"/>
    <n v="0"/>
    <n v="20.02"/>
    <n v="-20.02"/>
    <n v="105429.30999999995"/>
    <x v="6"/>
  </r>
  <r>
    <x v="852"/>
    <x v="3"/>
    <x v="1"/>
    <x v="157"/>
    <n v="18"/>
    <n v="0"/>
    <n v="200.23"/>
    <n v="-200.23"/>
    <n v="105229.07999999996"/>
    <x v="6"/>
  </r>
  <r>
    <x v="853"/>
    <x v="3"/>
    <x v="1"/>
    <x v="157"/>
    <n v="19"/>
    <n v="0"/>
    <n v="1525.11"/>
    <n v="-1525.11"/>
    <n v="103703.96999999996"/>
    <x v="6"/>
  </r>
  <r>
    <x v="854"/>
    <x v="3"/>
    <x v="1"/>
    <x v="158"/>
    <n v="20"/>
    <n v="0"/>
    <n v="390.91"/>
    <n v="-390.91"/>
    <n v="103313.05999999995"/>
    <x v="7"/>
  </r>
  <r>
    <x v="855"/>
    <x v="3"/>
    <x v="1"/>
    <x v="158"/>
    <n v="21"/>
    <n v="2871.47"/>
    <n v="26.89"/>
    <n v="2844.58"/>
    <n v="106157.63999999996"/>
    <x v="7"/>
  </r>
  <r>
    <x v="856"/>
    <x v="3"/>
    <x v="1"/>
    <x v="158"/>
    <n v="23"/>
    <n v="0"/>
    <n v="52.550000000000004"/>
    <n v="-52.550000000000004"/>
    <n v="106105.08999999995"/>
    <x v="7"/>
  </r>
  <r>
    <x v="857"/>
    <x v="3"/>
    <x v="1"/>
    <x v="158"/>
    <n v="24"/>
    <n v="0"/>
    <n v="129.58000000000001"/>
    <n v="-129.58000000000001"/>
    <n v="105975.50999999995"/>
    <x v="7"/>
  </r>
  <r>
    <x v="858"/>
    <x v="3"/>
    <x v="1"/>
    <x v="158"/>
    <n v="26"/>
    <n v="0"/>
    <n v="1109"/>
    <n v="-1109"/>
    <n v="104866.50999999995"/>
    <x v="7"/>
  </r>
  <r>
    <x v="859"/>
    <x v="3"/>
    <x v="1"/>
    <x v="159"/>
    <n v="27"/>
    <n v="0"/>
    <n v="9.43"/>
    <n v="-9.43"/>
    <n v="104857.07999999996"/>
    <x v="8"/>
  </r>
  <r>
    <x v="860"/>
    <x v="3"/>
    <x v="1"/>
    <x v="159"/>
    <n v="28"/>
    <n v="0"/>
    <n v="68.050000000000011"/>
    <n v="-68.050000000000011"/>
    <n v="104789.02999999996"/>
    <x v="8"/>
  </r>
  <r>
    <x v="861"/>
    <x v="3"/>
    <x v="2"/>
    <x v="159"/>
    <n v="1"/>
    <n v="176.07"/>
    <n v="326.42"/>
    <n v="-150.35000000000002"/>
    <n v="104638.67999999995"/>
    <x v="8"/>
  </r>
  <r>
    <x v="862"/>
    <x v="3"/>
    <x v="2"/>
    <x v="159"/>
    <n v="2"/>
    <n v="0"/>
    <n v="42.519999999999996"/>
    <n v="-42.519999999999996"/>
    <n v="104596.15999999995"/>
    <x v="8"/>
  </r>
  <r>
    <x v="863"/>
    <x v="3"/>
    <x v="2"/>
    <x v="159"/>
    <n v="3"/>
    <n v="0"/>
    <n v="142.22999999999999"/>
    <n v="-142.22999999999999"/>
    <n v="104453.92999999995"/>
    <x v="8"/>
  </r>
  <r>
    <x v="864"/>
    <x v="3"/>
    <x v="2"/>
    <x v="159"/>
    <n v="4"/>
    <n v="0"/>
    <n v="503.5"/>
    <n v="-503.5"/>
    <n v="103950.42999999995"/>
    <x v="8"/>
  </r>
  <r>
    <x v="865"/>
    <x v="3"/>
    <x v="2"/>
    <x v="159"/>
    <n v="5"/>
    <n v="0"/>
    <n v="203.09"/>
    <n v="-203.09"/>
    <n v="103747.33999999995"/>
    <x v="8"/>
  </r>
  <r>
    <x v="866"/>
    <x v="3"/>
    <x v="2"/>
    <x v="160"/>
    <n v="6"/>
    <n v="0"/>
    <n v="77.25"/>
    <n v="-77.25"/>
    <n v="103670.08999999995"/>
    <x v="9"/>
  </r>
  <r>
    <x v="867"/>
    <x v="3"/>
    <x v="2"/>
    <x v="160"/>
    <n v="7"/>
    <n v="3014.4"/>
    <n v="35.99"/>
    <n v="2978.4100000000003"/>
    <n v="106648.49999999996"/>
    <x v="9"/>
  </r>
  <r>
    <x v="868"/>
    <x v="3"/>
    <x v="2"/>
    <x v="160"/>
    <n v="8"/>
    <n v="0"/>
    <n v="6.49"/>
    <n v="-6.49"/>
    <n v="106642.00999999995"/>
    <x v="9"/>
  </r>
  <r>
    <x v="869"/>
    <x v="3"/>
    <x v="2"/>
    <x v="160"/>
    <n v="9"/>
    <n v="0"/>
    <n v="17.2"/>
    <n v="-17.2"/>
    <n v="106624.80999999995"/>
    <x v="9"/>
  </r>
  <r>
    <x v="870"/>
    <x v="3"/>
    <x v="2"/>
    <x v="160"/>
    <n v="10"/>
    <n v="0"/>
    <n v="68.08"/>
    <n v="-68.08"/>
    <n v="106556.72999999995"/>
    <x v="9"/>
  </r>
  <r>
    <x v="871"/>
    <x v="3"/>
    <x v="2"/>
    <x v="160"/>
    <n v="11"/>
    <n v="0"/>
    <n v="226.86999999999998"/>
    <n v="-226.86999999999998"/>
    <n v="106329.85999999996"/>
    <x v="9"/>
  </r>
  <r>
    <x v="872"/>
    <x v="3"/>
    <x v="2"/>
    <x v="160"/>
    <n v="12"/>
    <n v="0"/>
    <n v="33.31"/>
    <n v="-33.31"/>
    <n v="106296.54999999996"/>
    <x v="9"/>
  </r>
  <r>
    <x v="873"/>
    <x v="3"/>
    <x v="2"/>
    <x v="161"/>
    <n v="14"/>
    <n v="5308.33"/>
    <n v="381.36"/>
    <n v="4926.97"/>
    <n v="111223.51999999996"/>
    <x v="10"/>
  </r>
  <r>
    <x v="874"/>
    <x v="3"/>
    <x v="2"/>
    <x v="161"/>
    <n v="15"/>
    <n v="0"/>
    <n v="6.26"/>
    <n v="-6.26"/>
    <n v="111217.25999999997"/>
    <x v="10"/>
  </r>
  <r>
    <x v="875"/>
    <x v="3"/>
    <x v="2"/>
    <x v="161"/>
    <n v="16"/>
    <n v="0"/>
    <n v="61.339999999999996"/>
    <n v="-61.339999999999996"/>
    <n v="111155.91999999997"/>
    <x v="10"/>
  </r>
  <r>
    <x v="876"/>
    <x v="3"/>
    <x v="2"/>
    <x v="161"/>
    <n v="17"/>
    <n v="0"/>
    <n v="42.65"/>
    <n v="-42.65"/>
    <n v="111113.26999999997"/>
    <x v="10"/>
  </r>
  <r>
    <x v="877"/>
    <x v="3"/>
    <x v="2"/>
    <x v="161"/>
    <n v="18"/>
    <n v="0"/>
    <n v="12"/>
    <n v="-12"/>
    <n v="111101.26999999997"/>
    <x v="10"/>
  </r>
  <r>
    <x v="878"/>
    <x v="3"/>
    <x v="2"/>
    <x v="161"/>
    <n v="19"/>
    <n v="0"/>
    <n v="1570.78"/>
    <n v="-1570.78"/>
    <n v="109530.48999999998"/>
    <x v="10"/>
  </r>
  <r>
    <x v="879"/>
    <x v="3"/>
    <x v="2"/>
    <x v="162"/>
    <n v="20"/>
    <n v="0"/>
    <n v="6"/>
    <n v="-6"/>
    <n v="109524.48999999998"/>
    <x v="11"/>
  </r>
  <r>
    <x v="880"/>
    <x v="3"/>
    <x v="2"/>
    <x v="162"/>
    <n v="21"/>
    <n v="2871.47"/>
    <n v="61.739999999999995"/>
    <n v="2809.73"/>
    <n v="112334.21999999997"/>
    <x v="11"/>
  </r>
  <r>
    <x v="881"/>
    <x v="3"/>
    <x v="2"/>
    <x v="162"/>
    <n v="22"/>
    <n v="0"/>
    <n v="18.399999999999999"/>
    <n v="-18.399999999999999"/>
    <n v="112315.81999999998"/>
    <x v="11"/>
  </r>
  <r>
    <x v="882"/>
    <x v="3"/>
    <x v="2"/>
    <x v="162"/>
    <n v="23"/>
    <n v="0"/>
    <n v="46.5"/>
    <n v="-46.5"/>
    <n v="112269.31999999998"/>
    <x v="11"/>
  </r>
  <r>
    <x v="883"/>
    <x v="3"/>
    <x v="2"/>
    <x v="162"/>
    <n v="24"/>
    <n v="0"/>
    <n v="123.39"/>
    <n v="-123.39"/>
    <n v="112145.92999999998"/>
    <x v="11"/>
  </r>
  <r>
    <x v="884"/>
    <x v="3"/>
    <x v="2"/>
    <x v="162"/>
    <n v="26"/>
    <n v="0"/>
    <n v="19.889999999999997"/>
    <n v="-19.889999999999997"/>
    <n v="112126.03999999998"/>
    <x v="11"/>
  </r>
  <r>
    <x v="885"/>
    <x v="3"/>
    <x v="2"/>
    <x v="163"/>
    <n v="28"/>
    <n v="0"/>
    <n v="179.69000000000003"/>
    <n v="-179.69000000000003"/>
    <n v="111946.34999999998"/>
    <x v="12"/>
  </r>
  <r>
    <x v="886"/>
    <x v="3"/>
    <x v="2"/>
    <x v="163"/>
    <n v="29"/>
    <n v="0"/>
    <n v="69.989999999999995"/>
    <n v="-69.989999999999995"/>
    <n v="111876.35999999997"/>
    <x v="12"/>
  </r>
  <r>
    <x v="887"/>
    <x v="3"/>
    <x v="2"/>
    <x v="163"/>
    <n v="30"/>
    <n v="0"/>
    <n v="4.76"/>
    <n v="-4.76"/>
    <n v="111871.59999999998"/>
    <x v="12"/>
  </r>
  <r>
    <x v="888"/>
    <x v="3"/>
    <x v="2"/>
    <x v="163"/>
    <n v="31"/>
    <n v="0"/>
    <n v="127.1"/>
    <n v="-127.1"/>
    <n v="111744.49999999997"/>
    <x v="12"/>
  </r>
  <r>
    <x v="889"/>
    <x v="3"/>
    <x v="3"/>
    <x v="163"/>
    <n v="1"/>
    <n v="195.74"/>
    <n v="44.519999999999996"/>
    <n v="151.22000000000003"/>
    <n v="111895.71999999997"/>
    <x v="12"/>
  </r>
  <r>
    <x v="890"/>
    <x v="3"/>
    <x v="3"/>
    <x v="163"/>
    <n v="2"/>
    <n v="0"/>
    <n v="92.65"/>
    <n v="-92.65"/>
    <n v="111803.06999999998"/>
    <x v="12"/>
  </r>
  <r>
    <x v="891"/>
    <x v="3"/>
    <x v="3"/>
    <x v="164"/>
    <n v="4"/>
    <n v="2871.47"/>
    <n v="40.349999999999994"/>
    <n v="2831.12"/>
    <n v="114634.18999999997"/>
    <x v="13"/>
  </r>
  <r>
    <x v="892"/>
    <x v="3"/>
    <x v="3"/>
    <x v="164"/>
    <n v="5"/>
    <n v="0"/>
    <n v="11.39"/>
    <n v="-11.39"/>
    <n v="114622.79999999997"/>
    <x v="13"/>
  </r>
  <r>
    <x v="893"/>
    <x v="3"/>
    <x v="3"/>
    <x v="164"/>
    <n v="7"/>
    <n v="0"/>
    <n v="192.6"/>
    <n v="-192.6"/>
    <n v="114430.19999999997"/>
    <x v="13"/>
  </r>
  <r>
    <x v="894"/>
    <x v="3"/>
    <x v="3"/>
    <x v="164"/>
    <n v="8"/>
    <n v="0"/>
    <n v="98.160000000000011"/>
    <n v="-98.160000000000011"/>
    <n v="114332.03999999996"/>
    <x v="13"/>
  </r>
  <r>
    <x v="895"/>
    <x v="3"/>
    <x v="3"/>
    <x v="164"/>
    <n v="9"/>
    <n v="0"/>
    <n v="52.31"/>
    <n v="-52.31"/>
    <n v="114279.72999999997"/>
    <x v="13"/>
  </r>
  <r>
    <x v="896"/>
    <x v="3"/>
    <x v="3"/>
    <x v="165"/>
    <n v="10"/>
    <n v="0"/>
    <n v="18.82"/>
    <n v="-18.82"/>
    <n v="114260.90999999996"/>
    <x v="14"/>
  </r>
  <r>
    <x v="897"/>
    <x v="3"/>
    <x v="3"/>
    <x v="165"/>
    <n v="12"/>
    <n v="0"/>
    <n v="28.509999999999998"/>
    <n v="-28.509999999999998"/>
    <n v="114232.39999999997"/>
    <x v="14"/>
  </r>
  <r>
    <x v="898"/>
    <x v="3"/>
    <x v="3"/>
    <x v="165"/>
    <n v="13"/>
    <n v="0"/>
    <n v="252.08999999999997"/>
    <n v="-252.08999999999997"/>
    <n v="113980.30999999997"/>
    <x v="14"/>
  </r>
  <r>
    <x v="899"/>
    <x v="3"/>
    <x v="3"/>
    <x v="165"/>
    <n v="14"/>
    <n v="5308.33"/>
    <n v="0"/>
    <n v="5308.33"/>
    <n v="119288.63999999997"/>
    <x v="14"/>
  </r>
  <r>
    <x v="900"/>
    <x v="3"/>
    <x v="3"/>
    <x v="165"/>
    <n v="15"/>
    <n v="0"/>
    <n v="15.17"/>
    <n v="-15.17"/>
    <n v="119273.46999999997"/>
    <x v="14"/>
  </r>
  <r>
    <x v="901"/>
    <x v="3"/>
    <x v="3"/>
    <x v="165"/>
    <n v="16"/>
    <n v="0"/>
    <n v="46.989999999999995"/>
    <n v="-46.989999999999995"/>
    <n v="119226.47999999997"/>
    <x v="14"/>
  </r>
  <r>
    <x v="902"/>
    <x v="3"/>
    <x v="3"/>
    <x v="166"/>
    <n v="17"/>
    <n v="0"/>
    <n v="45.73"/>
    <n v="-45.73"/>
    <n v="119180.74999999997"/>
    <x v="15"/>
  </r>
  <r>
    <x v="903"/>
    <x v="3"/>
    <x v="3"/>
    <x v="166"/>
    <n v="18"/>
    <n v="0"/>
    <n v="1573.64"/>
    <n v="-1573.64"/>
    <n v="117607.10999999997"/>
    <x v="15"/>
  </r>
  <r>
    <x v="904"/>
    <x v="3"/>
    <x v="3"/>
    <x v="166"/>
    <n v="19"/>
    <n v="3014.4"/>
    <n v="804.4"/>
    <n v="2210"/>
    <n v="119817.10999999997"/>
    <x v="15"/>
  </r>
  <r>
    <x v="905"/>
    <x v="3"/>
    <x v="3"/>
    <x v="166"/>
    <n v="20"/>
    <n v="0"/>
    <n v="7.51"/>
    <n v="-7.51"/>
    <n v="119809.59999999998"/>
    <x v="15"/>
  </r>
  <r>
    <x v="906"/>
    <x v="3"/>
    <x v="3"/>
    <x v="166"/>
    <n v="21"/>
    <n v="0"/>
    <n v="37.67"/>
    <n v="-37.67"/>
    <n v="119771.92999999998"/>
    <x v="15"/>
  </r>
  <r>
    <x v="907"/>
    <x v="3"/>
    <x v="3"/>
    <x v="166"/>
    <n v="23"/>
    <n v="0"/>
    <n v="46.790000000000006"/>
    <n v="-46.790000000000006"/>
    <n v="119725.13999999998"/>
    <x v="15"/>
  </r>
  <r>
    <x v="908"/>
    <x v="3"/>
    <x v="3"/>
    <x v="167"/>
    <n v="24"/>
    <n v="0"/>
    <n v="14.73"/>
    <n v="-14.73"/>
    <n v="119710.40999999999"/>
    <x v="16"/>
  </r>
  <r>
    <x v="909"/>
    <x v="3"/>
    <x v="3"/>
    <x v="167"/>
    <n v="25"/>
    <n v="0"/>
    <n v="153.93999999999997"/>
    <n v="-153.93999999999997"/>
    <n v="119556.46999999999"/>
    <x v="16"/>
  </r>
  <r>
    <x v="910"/>
    <x v="3"/>
    <x v="3"/>
    <x v="167"/>
    <n v="26"/>
    <n v="0"/>
    <n v="12.04"/>
    <n v="-12.04"/>
    <n v="119544.43"/>
    <x v="16"/>
  </r>
  <r>
    <x v="911"/>
    <x v="3"/>
    <x v="3"/>
    <x v="167"/>
    <n v="27"/>
    <n v="0"/>
    <n v="105.5"/>
    <n v="-105.5"/>
    <n v="119438.93"/>
    <x v="16"/>
  </r>
  <r>
    <x v="912"/>
    <x v="3"/>
    <x v="3"/>
    <x v="167"/>
    <n v="28"/>
    <n v="0"/>
    <n v="106.41"/>
    <n v="-106.41"/>
    <n v="119332.51999999999"/>
    <x v="16"/>
  </r>
  <r>
    <x v="913"/>
    <x v="3"/>
    <x v="3"/>
    <x v="167"/>
    <n v="29"/>
    <n v="0"/>
    <n v="76.7"/>
    <n v="-76.7"/>
    <n v="119255.81999999999"/>
    <x v="16"/>
  </r>
  <r>
    <x v="914"/>
    <x v="3"/>
    <x v="3"/>
    <x v="167"/>
    <n v="30"/>
    <n v="150"/>
    <n v="408.07000000000005"/>
    <n v="-258.07000000000005"/>
    <n v="118997.74999999999"/>
    <x v="16"/>
  </r>
  <r>
    <x v="915"/>
    <x v="3"/>
    <x v="4"/>
    <x v="168"/>
    <n v="1"/>
    <n v="154.44"/>
    <n v="1627.5500000000002"/>
    <n v="-1473.1100000000001"/>
    <n v="117524.63999999998"/>
    <x v="17"/>
  </r>
  <r>
    <x v="916"/>
    <x v="3"/>
    <x v="4"/>
    <x v="168"/>
    <n v="2"/>
    <n v="2871.47"/>
    <n v="36.5"/>
    <n v="2834.97"/>
    <n v="120359.60999999999"/>
    <x v="17"/>
  </r>
  <r>
    <x v="917"/>
    <x v="3"/>
    <x v="4"/>
    <x v="168"/>
    <n v="3"/>
    <n v="0"/>
    <n v="113.71000000000001"/>
    <n v="-113.71000000000001"/>
    <n v="120245.89999999998"/>
    <x v="17"/>
  </r>
  <r>
    <x v="918"/>
    <x v="3"/>
    <x v="4"/>
    <x v="168"/>
    <n v="4"/>
    <n v="0"/>
    <n v="12.5"/>
    <n v="-12.5"/>
    <n v="120233.39999999998"/>
    <x v="17"/>
  </r>
  <r>
    <x v="919"/>
    <x v="3"/>
    <x v="4"/>
    <x v="168"/>
    <n v="5"/>
    <n v="0"/>
    <n v="47.769999999999996"/>
    <n v="-47.769999999999996"/>
    <n v="120185.62999999998"/>
    <x v="17"/>
  </r>
  <r>
    <x v="920"/>
    <x v="3"/>
    <x v="4"/>
    <x v="168"/>
    <n v="6"/>
    <n v="0"/>
    <n v="11.03"/>
    <n v="-11.03"/>
    <n v="120174.59999999998"/>
    <x v="17"/>
  </r>
  <r>
    <x v="921"/>
    <x v="3"/>
    <x v="4"/>
    <x v="168"/>
    <n v="7"/>
    <n v="0"/>
    <n v="44.71"/>
    <n v="-44.71"/>
    <n v="120129.88999999997"/>
    <x v="17"/>
  </r>
  <r>
    <x v="922"/>
    <x v="3"/>
    <x v="4"/>
    <x v="169"/>
    <n v="8"/>
    <n v="0"/>
    <n v="69.59"/>
    <n v="-69.59"/>
    <n v="120060.29999999997"/>
    <x v="18"/>
  </r>
  <r>
    <x v="923"/>
    <x v="3"/>
    <x v="4"/>
    <x v="169"/>
    <n v="9"/>
    <n v="0"/>
    <n v="18"/>
    <n v="-18"/>
    <n v="120042.29999999997"/>
    <x v="18"/>
  </r>
  <r>
    <x v="924"/>
    <x v="3"/>
    <x v="4"/>
    <x v="169"/>
    <n v="10"/>
    <n v="0"/>
    <n v="61.72"/>
    <n v="-61.72"/>
    <n v="119980.57999999997"/>
    <x v="18"/>
  </r>
  <r>
    <x v="925"/>
    <x v="3"/>
    <x v="4"/>
    <x v="169"/>
    <n v="11"/>
    <n v="0"/>
    <n v="42"/>
    <n v="-42"/>
    <n v="119938.57999999997"/>
    <x v="18"/>
  </r>
  <r>
    <x v="926"/>
    <x v="3"/>
    <x v="4"/>
    <x v="169"/>
    <n v="12"/>
    <n v="0"/>
    <n v="77.3"/>
    <n v="-77.3"/>
    <n v="119861.27999999997"/>
    <x v="18"/>
  </r>
  <r>
    <x v="927"/>
    <x v="3"/>
    <x v="4"/>
    <x v="169"/>
    <n v="13"/>
    <n v="0"/>
    <n v="64.31"/>
    <n v="-64.31"/>
    <n v="119796.96999999997"/>
    <x v="18"/>
  </r>
  <r>
    <x v="928"/>
    <x v="3"/>
    <x v="4"/>
    <x v="169"/>
    <n v="14"/>
    <n v="5308.33"/>
    <n v="10.5"/>
    <n v="5297.83"/>
    <n v="125094.79999999997"/>
    <x v="18"/>
  </r>
  <r>
    <x v="929"/>
    <x v="3"/>
    <x v="4"/>
    <x v="170"/>
    <n v="16"/>
    <n v="2871.47"/>
    <n v="14.5"/>
    <n v="2856.97"/>
    <n v="127951.76999999997"/>
    <x v="19"/>
  </r>
  <r>
    <x v="930"/>
    <x v="3"/>
    <x v="4"/>
    <x v="170"/>
    <n v="17"/>
    <n v="0"/>
    <n v="2597.52"/>
    <n v="-2597.52"/>
    <n v="125354.24999999997"/>
    <x v="19"/>
  </r>
  <r>
    <x v="931"/>
    <x v="3"/>
    <x v="4"/>
    <x v="170"/>
    <n v="18"/>
    <n v="0"/>
    <n v="23.6"/>
    <n v="-23.6"/>
    <n v="125330.64999999997"/>
    <x v="19"/>
  </r>
  <r>
    <x v="932"/>
    <x v="3"/>
    <x v="4"/>
    <x v="170"/>
    <n v="19"/>
    <n v="0"/>
    <n v="144.22999999999999"/>
    <n v="-144.22999999999999"/>
    <n v="125186.41999999997"/>
    <x v="19"/>
  </r>
  <r>
    <x v="933"/>
    <x v="3"/>
    <x v="4"/>
    <x v="170"/>
    <n v="20"/>
    <n v="0"/>
    <n v="8"/>
    <n v="-8"/>
    <n v="125178.41999999997"/>
    <x v="19"/>
  </r>
  <r>
    <x v="934"/>
    <x v="3"/>
    <x v="4"/>
    <x v="170"/>
    <n v="21"/>
    <n v="0"/>
    <n v="94.69"/>
    <n v="-94.69"/>
    <n v="125083.72999999997"/>
    <x v="19"/>
  </r>
  <r>
    <x v="935"/>
    <x v="3"/>
    <x v="4"/>
    <x v="171"/>
    <n v="22"/>
    <n v="0"/>
    <n v="27.43"/>
    <n v="-27.43"/>
    <n v="125056.29999999997"/>
    <x v="20"/>
  </r>
  <r>
    <x v="936"/>
    <x v="3"/>
    <x v="4"/>
    <x v="171"/>
    <n v="23"/>
    <n v="0"/>
    <n v="230.44"/>
    <n v="-230.44"/>
    <n v="124825.85999999997"/>
    <x v="20"/>
  </r>
  <r>
    <x v="937"/>
    <x v="3"/>
    <x v="4"/>
    <x v="171"/>
    <n v="24"/>
    <n v="0"/>
    <n v="18"/>
    <n v="-18"/>
    <n v="124807.85999999997"/>
    <x v="20"/>
  </r>
  <r>
    <x v="938"/>
    <x v="3"/>
    <x v="4"/>
    <x v="171"/>
    <n v="25"/>
    <n v="0"/>
    <n v="228.9"/>
    <n v="-228.9"/>
    <n v="124578.95999999998"/>
    <x v="20"/>
  </r>
  <r>
    <x v="939"/>
    <x v="3"/>
    <x v="4"/>
    <x v="171"/>
    <n v="26"/>
    <n v="0"/>
    <n v="68.42"/>
    <n v="-68.42"/>
    <n v="124510.53999999998"/>
    <x v="20"/>
  </r>
  <r>
    <x v="940"/>
    <x v="3"/>
    <x v="4"/>
    <x v="171"/>
    <n v="27"/>
    <n v="0"/>
    <n v="115.27"/>
    <n v="-115.27"/>
    <n v="124395.26999999997"/>
    <x v="20"/>
  </r>
  <r>
    <x v="941"/>
    <x v="3"/>
    <x v="4"/>
    <x v="171"/>
    <n v="28"/>
    <n v="0"/>
    <n v="151.02999999999997"/>
    <n v="-151.02999999999997"/>
    <n v="124244.23999999998"/>
    <x v="20"/>
  </r>
  <r>
    <x v="942"/>
    <x v="3"/>
    <x v="4"/>
    <x v="172"/>
    <n v="29"/>
    <n v="0"/>
    <n v="81.5"/>
    <n v="-81.5"/>
    <n v="124162.73999999998"/>
    <x v="21"/>
  </r>
  <r>
    <x v="943"/>
    <x v="3"/>
    <x v="4"/>
    <x v="172"/>
    <n v="30"/>
    <n v="2871.47"/>
    <n v="32.18"/>
    <n v="2839.29"/>
    <n v="127002.02999999997"/>
    <x v="21"/>
  </r>
  <r>
    <x v="944"/>
    <x v="3"/>
    <x v="4"/>
    <x v="172"/>
    <n v="31"/>
    <n v="655"/>
    <n v="76.22"/>
    <n v="578.78"/>
    <n v="127580.80999999997"/>
    <x v="21"/>
  </r>
  <r>
    <x v="945"/>
    <x v="3"/>
    <x v="5"/>
    <x v="172"/>
    <n v="1"/>
    <n v="131.33000000000001"/>
    <n v="59.3"/>
    <n v="72.030000000000015"/>
    <n v="127652.83999999997"/>
    <x v="21"/>
  </r>
  <r>
    <x v="946"/>
    <x v="3"/>
    <x v="5"/>
    <x v="172"/>
    <n v="2"/>
    <n v="0"/>
    <n v="39.64"/>
    <n v="-39.64"/>
    <n v="127613.19999999997"/>
    <x v="21"/>
  </r>
  <r>
    <x v="947"/>
    <x v="3"/>
    <x v="5"/>
    <x v="172"/>
    <n v="3"/>
    <n v="0"/>
    <n v="528.57999999999993"/>
    <n v="-528.57999999999993"/>
    <n v="127084.61999999997"/>
    <x v="21"/>
  </r>
  <r>
    <x v="948"/>
    <x v="3"/>
    <x v="5"/>
    <x v="173"/>
    <n v="6"/>
    <n v="0"/>
    <n v="14"/>
    <n v="-14"/>
    <n v="127070.61999999997"/>
    <x v="22"/>
  </r>
  <r>
    <x v="949"/>
    <x v="3"/>
    <x v="5"/>
    <x v="173"/>
    <n v="7"/>
    <n v="0"/>
    <n v="86.539999999999992"/>
    <n v="-86.539999999999992"/>
    <n v="126984.07999999997"/>
    <x v="22"/>
  </r>
  <r>
    <x v="950"/>
    <x v="3"/>
    <x v="5"/>
    <x v="173"/>
    <n v="8"/>
    <n v="0"/>
    <n v="15"/>
    <n v="-15"/>
    <n v="126969.07999999997"/>
    <x v="22"/>
  </r>
  <r>
    <x v="951"/>
    <x v="3"/>
    <x v="5"/>
    <x v="173"/>
    <n v="9"/>
    <n v="0"/>
    <n v="89.78"/>
    <n v="-89.78"/>
    <n v="126879.29999999997"/>
    <x v="22"/>
  </r>
  <r>
    <x v="952"/>
    <x v="3"/>
    <x v="5"/>
    <x v="173"/>
    <n v="10"/>
    <n v="0"/>
    <n v="80.95"/>
    <n v="-80.95"/>
    <n v="126798.34999999998"/>
    <x v="22"/>
  </r>
  <r>
    <x v="953"/>
    <x v="3"/>
    <x v="5"/>
    <x v="173"/>
    <n v="11"/>
    <n v="0"/>
    <n v="56.06"/>
    <n v="-56.06"/>
    <n v="126742.28999999998"/>
    <x v="22"/>
  </r>
  <r>
    <x v="954"/>
    <x v="3"/>
    <x v="5"/>
    <x v="174"/>
    <n v="12"/>
    <n v="0"/>
    <n v="91.679999999999993"/>
    <n v="-91.679999999999993"/>
    <n v="126650.60999999999"/>
    <x v="23"/>
  </r>
  <r>
    <x v="955"/>
    <x v="3"/>
    <x v="5"/>
    <x v="174"/>
    <n v="13"/>
    <n v="2871.47"/>
    <n v="280.33"/>
    <n v="2591.14"/>
    <n v="129241.74999999999"/>
    <x v="23"/>
  </r>
  <r>
    <x v="956"/>
    <x v="3"/>
    <x v="5"/>
    <x v="174"/>
    <n v="14"/>
    <n v="5746"/>
    <n v="15"/>
    <n v="5731"/>
    <n v="134972.75"/>
    <x v="23"/>
  </r>
  <r>
    <x v="957"/>
    <x v="3"/>
    <x v="5"/>
    <x v="174"/>
    <n v="15"/>
    <n v="0"/>
    <n v="13.46"/>
    <n v="-13.46"/>
    <n v="134959.29"/>
    <x v="23"/>
  </r>
  <r>
    <x v="958"/>
    <x v="3"/>
    <x v="5"/>
    <x v="174"/>
    <n v="16"/>
    <n v="72.75"/>
    <n v="232.8"/>
    <n v="-160.05000000000001"/>
    <n v="134799.24000000002"/>
    <x v="23"/>
  </r>
  <r>
    <x v="959"/>
    <x v="3"/>
    <x v="5"/>
    <x v="174"/>
    <n v="17"/>
    <n v="0"/>
    <n v="29.46"/>
    <n v="-29.46"/>
    <n v="134769.78000000003"/>
    <x v="23"/>
  </r>
  <r>
    <x v="960"/>
    <x v="3"/>
    <x v="5"/>
    <x v="174"/>
    <n v="18"/>
    <n v="0"/>
    <n v="1530.77"/>
    <n v="-1530.77"/>
    <n v="133239.01000000004"/>
    <x v="23"/>
  </r>
  <r>
    <x v="961"/>
    <x v="3"/>
    <x v="5"/>
    <x v="175"/>
    <n v="19"/>
    <n v="0"/>
    <n v="18.64"/>
    <n v="-18.64"/>
    <n v="133220.37000000002"/>
    <x v="24"/>
  </r>
  <r>
    <x v="962"/>
    <x v="3"/>
    <x v="5"/>
    <x v="175"/>
    <n v="20"/>
    <n v="0"/>
    <n v="8.9"/>
    <n v="-8.9"/>
    <n v="133211.47000000003"/>
    <x v="24"/>
  </r>
  <r>
    <x v="963"/>
    <x v="3"/>
    <x v="5"/>
    <x v="175"/>
    <n v="21"/>
    <n v="0"/>
    <n v="8.92"/>
    <n v="-8.92"/>
    <n v="133202.55000000002"/>
    <x v="24"/>
  </r>
  <r>
    <x v="964"/>
    <x v="3"/>
    <x v="5"/>
    <x v="175"/>
    <n v="22"/>
    <n v="0"/>
    <n v="450.75"/>
    <n v="-450.75"/>
    <n v="132751.80000000002"/>
    <x v="24"/>
  </r>
  <r>
    <x v="965"/>
    <x v="3"/>
    <x v="5"/>
    <x v="175"/>
    <n v="24"/>
    <n v="0"/>
    <n v="119.78999999999999"/>
    <n v="-119.78999999999999"/>
    <n v="132632.01"/>
    <x v="24"/>
  </r>
  <r>
    <x v="966"/>
    <x v="3"/>
    <x v="5"/>
    <x v="175"/>
    <n v="25"/>
    <n v="0"/>
    <n v="22.7"/>
    <n v="-22.7"/>
    <n v="132609.31"/>
    <x v="24"/>
  </r>
  <r>
    <x v="967"/>
    <x v="3"/>
    <x v="5"/>
    <x v="176"/>
    <n v="26"/>
    <n v="0"/>
    <n v="1015.89"/>
    <n v="-1015.89"/>
    <n v="131593.41999999998"/>
    <x v="25"/>
  </r>
  <r>
    <x v="968"/>
    <x v="3"/>
    <x v="5"/>
    <x v="176"/>
    <n v="27"/>
    <n v="2871.47"/>
    <n v="45.67"/>
    <n v="2825.7999999999997"/>
    <n v="134419.21999999997"/>
    <x v="25"/>
  </r>
  <r>
    <x v="969"/>
    <x v="3"/>
    <x v="5"/>
    <x v="176"/>
    <n v="28"/>
    <n v="0"/>
    <n v="93.98"/>
    <n v="-93.98"/>
    <n v="134325.23999999996"/>
    <x v="25"/>
  </r>
  <r>
    <x v="970"/>
    <x v="3"/>
    <x v="5"/>
    <x v="176"/>
    <n v="29"/>
    <n v="0"/>
    <n v="5.14"/>
    <n v="-5.14"/>
    <n v="134320.09999999995"/>
    <x v="25"/>
  </r>
  <r>
    <x v="971"/>
    <x v="3"/>
    <x v="5"/>
    <x v="176"/>
    <n v="30"/>
    <n v="0"/>
    <n v="119.84"/>
    <n v="-119.84"/>
    <n v="134200.25999999995"/>
    <x v="25"/>
  </r>
  <r>
    <x v="972"/>
    <x v="3"/>
    <x v="6"/>
    <x v="176"/>
    <n v="1"/>
    <n v="100.99"/>
    <n v="41.14"/>
    <n v="59.849999999999994"/>
    <n v="134260.10999999996"/>
    <x v="25"/>
  </r>
  <r>
    <x v="973"/>
    <x v="3"/>
    <x v="6"/>
    <x v="176"/>
    <n v="2"/>
    <n v="0"/>
    <n v="42.07"/>
    <n v="-42.07"/>
    <n v="134218.03999999995"/>
    <x v="25"/>
  </r>
  <r>
    <x v="974"/>
    <x v="3"/>
    <x v="6"/>
    <x v="177"/>
    <n v="3"/>
    <n v="0"/>
    <n v="159.07000000000002"/>
    <n v="-159.07000000000002"/>
    <n v="134058.96999999994"/>
    <x v="26"/>
  </r>
  <r>
    <x v="975"/>
    <x v="3"/>
    <x v="6"/>
    <x v="177"/>
    <n v="4"/>
    <n v="0"/>
    <n v="52.08"/>
    <n v="-52.08"/>
    <n v="134006.88999999996"/>
    <x v="26"/>
  </r>
  <r>
    <x v="976"/>
    <x v="3"/>
    <x v="6"/>
    <x v="177"/>
    <n v="5"/>
    <n v="0"/>
    <n v="48.24"/>
    <n v="-48.24"/>
    <n v="133958.64999999997"/>
    <x v="26"/>
  </r>
  <r>
    <x v="977"/>
    <x v="3"/>
    <x v="6"/>
    <x v="177"/>
    <n v="6"/>
    <n v="0"/>
    <n v="23.8"/>
    <n v="-23.8"/>
    <n v="133934.84999999998"/>
    <x v="26"/>
  </r>
  <r>
    <x v="978"/>
    <x v="3"/>
    <x v="6"/>
    <x v="177"/>
    <n v="7"/>
    <n v="0"/>
    <n v="37.489999999999995"/>
    <n v="-37.489999999999995"/>
    <n v="133897.35999999999"/>
    <x v="26"/>
  </r>
  <r>
    <x v="979"/>
    <x v="3"/>
    <x v="6"/>
    <x v="177"/>
    <n v="8"/>
    <n v="0"/>
    <n v="116.92999999999999"/>
    <n v="-116.92999999999999"/>
    <n v="133780.43"/>
    <x v="26"/>
  </r>
  <r>
    <x v="980"/>
    <x v="3"/>
    <x v="6"/>
    <x v="177"/>
    <n v="9"/>
    <n v="0"/>
    <n v="348.87"/>
    <n v="-348.87"/>
    <n v="133431.56"/>
    <x v="26"/>
  </r>
  <r>
    <x v="981"/>
    <x v="3"/>
    <x v="6"/>
    <x v="178"/>
    <n v="10"/>
    <n v="0"/>
    <n v="30.91"/>
    <n v="-30.91"/>
    <n v="133400.65"/>
    <x v="27"/>
  </r>
  <r>
    <x v="982"/>
    <x v="3"/>
    <x v="6"/>
    <x v="178"/>
    <n v="11"/>
    <n v="2871.47"/>
    <n v="14.71"/>
    <n v="2856.7599999999998"/>
    <n v="136257.41"/>
    <x v="27"/>
  </r>
  <r>
    <x v="983"/>
    <x v="3"/>
    <x v="6"/>
    <x v="178"/>
    <n v="12"/>
    <n v="0"/>
    <n v="157.80000000000001"/>
    <n v="-157.80000000000001"/>
    <n v="136099.61000000002"/>
    <x v="27"/>
  </r>
  <r>
    <x v="984"/>
    <x v="3"/>
    <x v="6"/>
    <x v="178"/>
    <n v="13"/>
    <n v="0"/>
    <n v="510.62"/>
    <n v="-510.62"/>
    <n v="135588.99000000002"/>
    <x v="27"/>
  </r>
  <r>
    <x v="985"/>
    <x v="3"/>
    <x v="6"/>
    <x v="178"/>
    <n v="14"/>
    <n v="5746"/>
    <n v="0"/>
    <n v="5746"/>
    <n v="141334.99000000002"/>
    <x v="27"/>
  </r>
  <r>
    <x v="986"/>
    <x v="3"/>
    <x v="6"/>
    <x v="178"/>
    <n v="15"/>
    <n v="0"/>
    <n v="32.270000000000003"/>
    <n v="-32.270000000000003"/>
    <n v="141302.72000000003"/>
    <x v="27"/>
  </r>
  <r>
    <x v="987"/>
    <x v="3"/>
    <x v="6"/>
    <x v="178"/>
    <n v="16"/>
    <n v="0"/>
    <n v="48.959999999999994"/>
    <n v="-48.959999999999994"/>
    <n v="141253.76000000004"/>
    <x v="27"/>
  </r>
  <r>
    <x v="988"/>
    <x v="3"/>
    <x v="6"/>
    <x v="179"/>
    <n v="17"/>
    <n v="0"/>
    <n v="1543.11"/>
    <n v="-1543.11"/>
    <n v="139710.65000000005"/>
    <x v="28"/>
  </r>
  <r>
    <x v="989"/>
    <x v="3"/>
    <x v="6"/>
    <x v="179"/>
    <n v="18"/>
    <n v="0"/>
    <n v="5.5"/>
    <n v="-5.5"/>
    <n v="139705.15000000005"/>
    <x v="28"/>
  </r>
  <r>
    <x v="990"/>
    <x v="3"/>
    <x v="6"/>
    <x v="179"/>
    <n v="19"/>
    <n v="0"/>
    <n v="39.85"/>
    <n v="-39.85"/>
    <n v="139665.30000000005"/>
    <x v="28"/>
  </r>
  <r>
    <x v="991"/>
    <x v="3"/>
    <x v="6"/>
    <x v="179"/>
    <n v="21"/>
    <n v="0"/>
    <n v="39.82"/>
    <n v="-39.82"/>
    <n v="139625.48000000004"/>
    <x v="28"/>
  </r>
  <r>
    <x v="992"/>
    <x v="3"/>
    <x v="6"/>
    <x v="179"/>
    <n v="22"/>
    <n v="0"/>
    <n v="356.57"/>
    <n v="-356.57"/>
    <n v="139268.91000000003"/>
    <x v="28"/>
  </r>
  <r>
    <x v="993"/>
    <x v="3"/>
    <x v="6"/>
    <x v="179"/>
    <n v="23"/>
    <n v="0"/>
    <n v="31.1"/>
    <n v="-31.1"/>
    <n v="139237.81000000003"/>
    <x v="28"/>
  </r>
  <r>
    <x v="994"/>
    <x v="3"/>
    <x v="6"/>
    <x v="180"/>
    <n v="24"/>
    <n v="0"/>
    <n v="321.7"/>
    <n v="-321.7"/>
    <n v="138916.11000000002"/>
    <x v="29"/>
  </r>
  <r>
    <x v="995"/>
    <x v="3"/>
    <x v="6"/>
    <x v="180"/>
    <n v="25"/>
    <n v="2966.76"/>
    <n v="46.47"/>
    <n v="2920.2900000000004"/>
    <n v="141836.40000000002"/>
    <x v="29"/>
  </r>
  <r>
    <x v="996"/>
    <x v="3"/>
    <x v="6"/>
    <x v="180"/>
    <n v="27"/>
    <n v="0"/>
    <n v="3.8"/>
    <n v="-3.8"/>
    <n v="141832.60000000003"/>
    <x v="29"/>
  </r>
  <r>
    <x v="997"/>
    <x v="3"/>
    <x v="6"/>
    <x v="180"/>
    <n v="28"/>
    <n v="0"/>
    <n v="34.229999999999997"/>
    <n v="-34.229999999999997"/>
    <n v="141798.37000000002"/>
    <x v="29"/>
  </r>
  <r>
    <x v="998"/>
    <x v="3"/>
    <x v="6"/>
    <x v="180"/>
    <n v="29"/>
    <n v="0"/>
    <n v="163.22"/>
    <n v="-163.22"/>
    <n v="141635.15000000002"/>
    <x v="29"/>
  </r>
  <r>
    <x v="999"/>
    <x v="3"/>
    <x v="6"/>
    <x v="180"/>
    <n v="30"/>
    <n v="0"/>
    <n v="73.12"/>
    <n v="-73.12"/>
    <n v="141562.03000000003"/>
    <x v="29"/>
  </r>
  <r>
    <x v="1000"/>
    <x v="3"/>
    <x v="6"/>
    <x v="181"/>
    <n v="31"/>
    <n v="0"/>
    <n v="107.9"/>
    <n v="-107.9"/>
    <n v="141454.13000000003"/>
    <x v="30"/>
  </r>
  <r>
    <x v="1001"/>
    <x v="3"/>
    <x v="7"/>
    <x v="181"/>
    <n v="1"/>
    <n v="20.97"/>
    <n v="14.89"/>
    <n v="6.0799999999999983"/>
    <n v="141460.21000000002"/>
    <x v="30"/>
  </r>
  <r>
    <x v="1002"/>
    <x v="3"/>
    <x v="7"/>
    <x v="181"/>
    <n v="2"/>
    <n v="0"/>
    <n v="18.850000000000001"/>
    <n v="-18.850000000000001"/>
    <n v="141441.36000000002"/>
    <x v="30"/>
  </r>
  <r>
    <x v="1003"/>
    <x v="3"/>
    <x v="7"/>
    <x v="181"/>
    <n v="3"/>
    <n v="0"/>
    <n v="104.6"/>
    <n v="-104.6"/>
    <n v="141336.76"/>
    <x v="30"/>
  </r>
  <r>
    <x v="1004"/>
    <x v="3"/>
    <x v="7"/>
    <x v="181"/>
    <n v="4"/>
    <n v="0"/>
    <n v="33.6"/>
    <n v="-33.6"/>
    <n v="141303.16"/>
    <x v="30"/>
  </r>
  <r>
    <x v="1005"/>
    <x v="3"/>
    <x v="7"/>
    <x v="181"/>
    <n v="5"/>
    <n v="0"/>
    <n v="46.24"/>
    <n v="-46.24"/>
    <n v="141256.92000000001"/>
    <x v="30"/>
  </r>
  <r>
    <x v="1006"/>
    <x v="3"/>
    <x v="7"/>
    <x v="181"/>
    <n v="6"/>
    <n v="0"/>
    <n v="35.520000000000003"/>
    <n v="-35.520000000000003"/>
    <n v="141221.40000000002"/>
    <x v="30"/>
  </r>
  <r>
    <x v="1007"/>
    <x v="3"/>
    <x v="7"/>
    <x v="182"/>
    <n v="8"/>
    <n v="0"/>
    <n v="21.9"/>
    <n v="-21.9"/>
    <n v="141199.50000000003"/>
    <x v="31"/>
  </r>
  <r>
    <x v="1008"/>
    <x v="3"/>
    <x v="7"/>
    <x v="182"/>
    <n v="9"/>
    <n v="2871.47"/>
    <n v="14.440000000000001"/>
    <n v="2857.0299999999997"/>
    <n v="144056.53000000003"/>
    <x v="31"/>
  </r>
  <r>
    <x v="1009"/>
    <x v="3"/>
    <x v="7"/>
    <x v="182"/>
    <n v="10"/>
    <n v="0"/>
    <n v="43.88"/>
    <n v="-43.88"/>
    <n v="144012.65000000002"/>
    <x v="31"/>
  </r>
  <r>
    <x v="1010"/>
    <x v="3"/>
    <x v="7"/>
    <x v="182"/>
    <n v="11"/>
    <n v="0"/>
    <n v="9.5"/>
    <n v="-9.5"/>
    <n v="144003.15000000002"/>
    <x v="31"/>
  </r>
  <r>
    <x v="1011"/>
    <x v="3"/>
    <x v="7"/>
    <x v="182"/>
    <n v="12"/>
    <n v="0"/>
    <n v="349.17"/>
    <n v="-349.17"/>
    <n v="143653.98000000001"/>
    <x v="31"/>
  </r>
  <r>
    <x v="1012"/>
    <x v="3"/>
    <x v="7"/>
    <x v="182"/>
    <n v="13"/>
    <n v="0"/>
    <n v="63.01"/>
    <n v="-63.01"/>
    <n v="143590.97"/>
    <x v="31"/>
  </r>
  <r>
    <x v="1013"/>
    <x v="3"/>
    <x v="7"/>
    <x v="183"/>
    <n v="14"/>
    <n v="5746"/>
    <n v="33.5"/>
    <n v="5712.5"/>
    <n v="149303.47"/>
    <x v="32"/>
  </r>
  <r>
    <x v="1014"/>
    <x v="3"/>
    <x v="7"/>
    <x v="183"/>
    <n v="15"/>
    <n v="0"/>
    <n v="36.61"/>
    <n v="-36.61"/>
    <n v="149266.86000000002"/>
    <x v="32"/>
  </r>
  <r>
    <x v="1015"/>
    <x v="3"/>
    <x v="7"/>
    <x v="183"/>
    <n v="16"/>
    <n v="0"/>
    <n v="73.12"/>
    <n v="-73.12"/>
    <n v="149193.74000000002"/>
    <x v="32"/>
  </r>
  <r>
    <x v="1016"/>
    <x v="3"/>
    <x v="7"/>
    <x v="183"/>
    <n v="17"/>
    <n v="0"/>
    <n v="33.31"/>
    <n v="-33.31"/>
    <n v="149160.43000000002"/>
    <x v="32"/>
  </r>
  <r>
    <x v="1017"/>
    <x v="3"/>
    <x v="7"/>
    <x v="183"/>
    <n v="18"/>
    <n v="0"/>
    <n v="12.85"/>
    <n v="-12.85"/>
    <n v="149147.58000000002"/>
    <x v="32"/>
  </r>
  <r>
    <x v="1018"/>
    <x v="3"/>
    <x v="7"/>
    <x v="183"/>
    <n v="19"/>
    <n v="0"/>
    <n v="1531.5"/>
    <n v="-1531.5"/>
    <n v="147616.08000000002"/>
    <x v="32"/>
  </r>
  <r>
    <x v="1019"/>
    <x v="3"/>
    <x v="7"/>
    <x v="183"/>
    <n v="20"/>
    <n v="0"/>
    <n v="424.93"/>
    <n v="-424.93"/>
    <n v="147191.15000000002"/>
    <x v="32"/>
  </r>
  <r>
    <x v="1020"/>
    <x v="3"/>
    <x v="7"/>
    <x v="184"/>
    <n v="22"/>
    <n v="2871.47"/>
    <n v="212.39"/>
    <n v="2659.08"/>
    <n v="149850.23000000001"/>
    <x v="33"/>
  </r>
  <r>
    <x v="1021"/>
    <x v="3"/>
    <x v="7"/>
    <x v="184"/>
    <n v="24"/>
    <n v="0"/>
    <n v="81.289999999999992"/>
    <n v="-81.289999999999992"/>
    <n v="149768.94"/>
    <x v="33"/>
  </r>
  <r>
    <x v="1022"/>
    <x v="3"/>
    <x v="7"/>
    <x v="184"/>
    <n v="25"/>
    <n v="0"/>
    <n v="41.8"/>
    <n v="-41.8"/>
    <n v="149727.14000000001"/>
    <x v="33"/>
  </r>
  <r>
    <x v="1023"/>
    <x v="3"/>
    <x v="7"/>
    <x v="184"/>
    <n v="26"/>
    <n v="0"/>
    <n v="45.29"/>
    <n v="-45.29"/>
    <n v="149681.85"/>
    <x v="33"/>
  </r>
  <r>
    <x v="1024"/>
    <x v="3"/>
    <x v="7"/>
    <x v="184"/>
    <n v="27"/>
    <n v="0"/>
    <n v="75"/>
    <n v="-75"/>
    <n v="149606.85"/>
    <x v="33"/>
  </r>
  <r>
    <x v="1025"/>
    <x v="3"/>
    <x v="7"/>
    <x v="185"/>
    <n v="28"/>
    <n v="0"/>
    <n v="3.8"/>
    <n v="-3.8"/>
    <n v="149603.05000000002"/>
    <x v="34"/>
  </r>
  <r>
    <x v="1026"/>
    <x v="3"/>
    <x v="7"/>
    <x v="185"/>
    <n v="30"/>
    <n v="0"/>
    <n v="157.15"/>
    <n v="-157.15"/>
    <n v="149445.90000000002"/>
    <x v="34"/>
  </r>
  <r>
    <x v="1027"/>
    <x v="3"/>
    <x v="7"/>
    <x v="185"/>
    <n v="31"/>
    <n v="0"/>
    <n v="12.8"/>
    <n v="-12.8"/>
    <n v="149433.10000000003"/>
    <x v="34"/>
  </r>
  <r>
    <x v="1028"/>
    <x v="3"/>
    <x v="8"/>
    <x v="185"/>
    <n v="2"/>
    <n v="0"/>
    <n v="74.7"/>
    <n v="-74.7"/>
    <n v="149358.40000000002"/>
    <x v="34"/>
  </r>
  <r>
    <x v="1029"/>
    <x v="3"/>
    <x v="8"/>
    <x v="185"/>
    <n v="3"/>
    <n v="0"/>
    <n v="84.5"/>
    <n v="-84.5"/>
    <n v="149273.90000000002"/>
    <x v="34"/>
  </r>
  <r>
    <x v="1030"/>
    <x v="3"/>
    <x v="8"/>
    <x v="186"/>
    <n v="4"/>
    <n v="0"/>
    <n v="256.44"/>
    <n v="-256.44"/>
    <n v="149017.46000000002"/>
    <x v="35"/>
  </r>
  <r>
    <x v="1031"/>
    <x v="3"/>
    <x v="8"/>
    <x v="186"/>
    <n v="5"/>
    <n v="2871.47"/>
    <n v="44.24"/>
    <n v="2827.23"/>
    <n v="151844.69000000003"/>
    <x v="35"/>
  </r>
  <r>
    <x v="1032"/>
    <x v="3"/>
    <x v="8"/>
    <x v="186"/>
    <n v="6"/>
    <n v="20.440000000000001"/>
    <n v="0"/>
    <n v="20.440000000000001"/>
    <n v="151865.13000000003"/>
    <x v="35"/>
  </r>
  <r>
    <x v="1033"/>
    <x v="3"/>
    <x v="8"/>
    <x v="186"/>
    <n v="7"/>
    <n v="0"/>
    <n v="45.989999999999995"/>
    <n v="-45.989999999999995"/>
    <n v="151819.14000000004"/>
    <x v="35"/>
  </r>
  <r>
    <x v="1034"/>
    <x v="3"/>
    <x v="8"/>
    <x v="186"/>
    <n v="8"/>
    <n v="0"/>
    <n v="41.5"/>
    <n v="-41.5"/>
    <n v="151777.64000000004"/>
    <x v="35"/>
  </r>
  <r>
    <x v="1035"/>
    <x v="3"/>
    <x v="8"/>
    <x v="186"/>
    <n v="9"/>
    <n v="0"/>
    <n v="128.62"/>
    <n v="-128.62"/>
    <n v="151649.02000000005"/>
    <x v="35"/>
  </r>
  <r>
    <x v="1036"/>
    <x v="3"/>
    <x v="8"/>
    <x v="186"/>
    <n v="10"/>
    <n v="0"/>
    <n v="88.53"/>
    <n v="-88.53"/>
    <n v="151560.49000000005"/>
    <x v="35"/>
  </r>
  <r>
    <x v="1037"/>
    <x v="3"/>
    <x v="8"/>
    <x v="187"/>
    <n v="11"/>
    <n v="0"/>
    <n v="16.62"/>
    <n v="-16.62"/>
    <n v="151543.87000000005"/>
    <x v="36"/>
  </r>
  <r>
    <x v="1038"/>
    <x v="3"/>
    <x v="8"/>
    <x v="187"/>
    <n v="12"/>
    <n v="0"/>
    <n v="13.25"/>
    <n v="-13.25"/>
    <n v="151530.62000000005"/>
    <x v="36"/>
  </r>
  <r>
    <x v="1039"/>
    <x v="3"/>
    <x v="8"/>
    <x v="187"/>
    <n v="13"/>
    <n v="0"/>
    <n v="2013.27"/>
    <n v="-2013.27"/>
    <n v="149517.35000000006"/>
    <x v="36"/>
  </r>
  <r>
    <x v="1040"/>
    <x v="3"/>
    <x v="8"/>
    <x v="187"/>
    <n v="14"/>
    <n v="6097.16"/>
    <n v="1124.58"/>
    <n v="4972.58"/>
    <n v="154489.93000000005"/>
    <x v="36"/>
  </r>
  <r>
    <x v="1041"/>
    <x v="3"/>
    <x v="8"/>
    <x v="187"/>
    <n v="15"/>
    <n v="0"/>
    <n v="114.36000000000001"/>
    <n v="-114.36000000000001"/>
    <n v="154375.57000000007"/>
    <x v="36"/>
  </r>
  <r>
    <x v="1042"/>
    <x v="3"/>
    <x v="8"/>
    <x v="187"/>
    <n v="17"/>
    <n v="0"/>
    <n v="1916.83"/>
    <n v="-1916.83"/>
    <n v="152458.74000000008"/>
    <x v="36"/>
  </r>
  <r>
    <x v="1043"/>
    <x v="3"/>
    <x v="8"/>
    <x v="188"/>
    <n v="18"/>
    <n v="0"/>
    <n v="77.28"/>
    <n v="-77.28"/>
    <n v="152381.46000000008"/>
    <x v="37"/>
  </r>
  <r>
    <x v="1044"/>
    <x v="3"/>
    <x v="8"/>
    <x v="188"/>
    <n v="19"/>
    <n v="2871.47"/>
    <n v="0"/>
    <n v="2871.47"/>
    <n v="155252.93000000008"/>
    <x v="37"/>
  </r>
  <r>
    <x v="1045"/>
    <x v="3"/>
    <x v="8"/>
    <x v="188"/>
    <n v="22"/>
    <n v="0"/>
    <n v="84.45"/>
    <n v="-84.45"/>
    <n v="155168.48000000007"/>
    <x v="37"/>
  </r>
  <r>
    <x v="1046"/>
    <x v="3"/>
    <x v="8"/>
    <x v="188"/>
    <n v="23"/>
    <n v="0"/>
    <n v="863.54"/>
    <n v="-863.54"/>
    <n v="154304.94000000006"/>
    <x v="37"/>
  </r>
  <r>
    <x v="1047"/>
    <x v="3"/>
    <x v="8"/>
    <x v="188"/>
    <n v="24"/>
    <n v="0"/>
    <n v="33.15"/>
    <n v="-33.15"/>
    <n v="154271.79000000007"/>
    <x v="37"/>
  </r>
  <r>
    <x v="1048"/>
    <x v="3"/>
    <x v="8"/>
    <x v="189"/>
    <n v="25"/>
    <n v="0"/>
    <n v="703.7"/>
    <n v="-703.7"/>
    <n v="153568.09000000005"/>
    <x v="38"/>
  </r>
  <r>
    <x v="1049"/>
    <x v="3"/>
    <x v="8"/>
    <x v="189"/>
    <n v="26"/>
    <n v="0"/>
    <n v="17.600000000000001"/>
    <n v="-17.600000000000001"/>
    <n v="153550.49000000005"/>
    <x v="38"/>
  </r>
  <r>
    <x v="1050"/>
    <x v="3"/>
    <x v="8"/>
    <x v="189"/>
    <n v="27"/>
    <n v="0"/>
    <n v="164.45"/>
    <n v="-164.45"/>
    <n v="153386.04000000004"/>
    <x v="38"/>
  </r>
  <r>
    <x v="1051"/>
    <x v="3"/>
    <x v="8"/>
    <x v="189"/>
    <n v="28"/>
    <n v="0"/>
    <n v="99.18"/>
    <n v="-99.18"/>
    <n v="153286.86000000004"/>
    <x v="38"/>
  </r>
  <r>
    <x v="1052"/>
    <x v="3"/>
    <x v="8"/>
    <x v="189"/>
    <n v="29"/>
    <n v="0"/>
    <n v="24"/>
    <n v="-24"/>
    <n v="153262.86000000004"/>
    <x v="38"/>
  </r>
  <r>
    <x v="1053"/>
    <x v="3"/>
    <x v="8"/>
    <x v="189"/>
    <n v="30"/>
    <n v="0"/>
    <n v="1049.8399999999999"/>
    <n v="-1049.8399999999999"/>
    <n v="152213.02000000005"/>
    <x v="38"/>
  </r>
  <r>
    <x v="1054"/>
    <x v="3"/>
    <x v="9"/>
    <x v="189"/>
    <n v="1"/>
    <n v="26"/>
    <n v="48.67"/>
    <n v="-22.67"/>
    <n v="152190.35000000003"/>
    <x v="38"/>
  </r>
  <r>
    <x v="1055"/>
    <x v="3"/>
    <x v="9"/>
    <x v="190"/>
    <n v="3"/>
    <n v="2871.47"/>
    <n v="141.17000000000002"/>
    <n v="2730.2999999999997"/>
    <n v="154920.65000000002"/>
    <x v="39"/>
  </r>
  <r>
    <x v="1056"/>
    <x v="3"/>
    <x v="9"/>
    <x v="190"/>
    <n v="5"/>
    <n v="0"/>
    <n v="5.96"/>
    <n v="-5.96"/>
    <n v="154914.69000000003"/>
    <x v="39"/>
  </r>
  <r>
    <x v="1057"/>
    <x v="3"/>
    <x v="9"/>
    <x v="190"/>
    <n v="6"/>
    <n v="0"/>
    <n v="60.23"/>
    <n v="-60.23"/>
    <n v="154854.46000000002"/>
    <x v="39"/>
  </r>
  <r>
    <x v="1058"/>
    <x v="3"/>
    <x v="9"/>
    <x v="190"/>
    <n v="7"/>
    <n v="0"/>
    <n v="92.289999999999992"/>
    <n v="-92.289999999999992"/>
    <n v="154762.17000000001"/>
    <x v="39"/>
  </r>
  <r>
    <x v="1059"/>
    <x v="3"/>
    <x v="9"/>
    <x v="190"/>
    <n v="8"/>
    <n v="0"/>
    <n v="1599.3400000000001"/>
    <n v="-1599.3400000000001"/>
    <n v="153162.83000000002"/>
    <x v="39"/>
  </r>
  <r>
    <x v="1060"/>
    <x v="3"/>
    <x v="9"/>
    <x v="191"/>
    <n v="9"/>
    <n v="0"/>
    <n v="48.069999999999993"/>
    <n v="-48.069999999999993"/>
    <n v="153114.76"/>
    <x v="40"/>
  </r>
  <r>
    <x v="1061"/>
    <x v="3"/>
    <x v="9"/>
    <x v="191"/>
    <n v="10"/>
    <n v="0"/>
    <n v="20.36"/>
    <n v="-20.36"/>
    <n v="153094.40000000002"/>
    <x v="40"/>
  </r>
  <r>
    <x v="1062"/>
    <x v="3"/>
    <x v="9"/>
    <x v="191"/>
    <n v="11"/>
    <n v="0"/>
    <n v="41.5"/>
    <n v="-41.5"/>
    <n v="153052.90000000002"/>
    <x v="40"/>
  </r>
  <r>
    <x v="1063"/>
    <x v="3"/>
    <x v="9"/>
    <x v="191"/>
    <n v="12"/>
    <n v="0"/>
    <n v="172.6"/>
    <n v="-172.6"/>
    <n v="152880.30000000002"/>
    <x v="40"/>
  </r>
  <r>
    <x v="1064"/>
    <x v="3"/>
    <x v="9"/>
    <x v="191"/>
    <n v="13"/>
    <n v="6661"/>
    <n v="0"/>
    <n v="6661"/>
    <n v="159541.30000000002"/>
    <x v="40"/>
  </r>
  <r>
    <x v="1065"/>
    <x v="3"/>
    <x v="9"/>
    <x v="191"/>
    <n v="14"/>
    <n v="0"/>
    <n v="538.8900000000001"/>
    <n v="-538.8900000000001"/>
    <n v="159002.41"/>
    <x v="40"/>
  </r>
  <r>
    <x v="1066"/>
    <x v="3"/>
    <x v="9"/>
    <x v="191"/>
    <n v="15"/>
    <n v="0"/>
    <n v="13.64"/>
    <n v="-13.64"/>
    <n v="158988.76999999999"/>
    <x v="40"/>
  </r>
  <r>
    <x v="1067"/>
    <x v="3"/>
    <x v="9"/>
    <x v="192"/>
    <n v="16"/>
    <n v="0"/>
    <n v="73.25"/>
    <n v="-73.25"/>
    <n v="158915.51999999999"/>
    <x v="41"/>
  </r>
  <r>
    <x v="1068"/>
    <x v="3"/>
    <x v="9"/>
    <x v="192"/>
    <n v="18"/>
    <n v="3014.4"/>
    <n v="1762.35"/>
    <n v="1252.0500000000002"/>
    <n v="160167.56999999998"/>
    <x v="41"/>
  </r>
  <r>
    <x v="1069"/>
    <x v="3"/>
    <x v="9"/>
    <x v="192"/>
    <n v="20"/>
    <n v="5485.75"/>
    <n v="49.25"/>
    <n v="5436.5"/>
    <n v="165604.06999999998"/>
    <x v="41"/>
  </r>
  <r>
    <x v="1070"/>
    <x v="3"/>
    <x v="9"/>
    <x v="192"/>
    <n v="21"/>
    <n v="766.75"/>
    <n v="109.5"/>
    <n v="657.25"/>
    <n v="166261.31999999998"/>
    <x v="41"/>
  </r>
  <r>
    <x v="1071"/>
    <x v="3"/>
    <x v="9"/>
    <x v="192"/>
    <n v="22"/>
    <n v="0"/>
    <n v="347.22"/>
    <n v="-347.22"/>
    <n v="165914.09999999998"/>
    <x v="41"/>
  </r>
  <r>
    <x v="1072"/>
    <x v="3"/>
    <x v="9"/>
    <x v="193"/>
    <n v="23"/>
    <n v="0"/>
    <n v="98.51"/>
    <n v="-98.51"/>
    <n v="165815.58999999997"/>
    <x v="42"/>
  </r>
  <r>
    <x v="1073"/>
    <x v="3"/>
    <x v="9"/>
    <x v="193"/>
    <n v="27"/>
    <n v="0"/>
    <n v="78.420000000000016"/>
    <n v="-78.420000000000016"/>
    <n v="165737.16999999995"/>
    <x v="42"/>
  </r>
  <r>
    <x v="1074"/>
    <x v="3"/>
    <x v="9"/>
    <x v="193"/>
    <n v="28"/>
    <n v="0"/>
    <n v="200.84"/>
    <n v="-200.84"/>
    <n v="165536.32999999996"/>
    <x v="42"/>
  </r>
  <r>
    <x v="1075"/>
    <x v="3"/>
    <x v="9"/>
    <x v="193"/>
    <n v="29"/>
    <n v="0"/>
    <n v="50.56"/>
    <n v="-50.56"/>
    <n v="165485.76999999996"/>
    <x v="42"/>
  </r>
  <r>
    <x v="1076"/>
    <x v="3"/>
    <x v="9"/>
    <x v="194"/>
    <n v="30"/>
    <n v="0"/>
    <n v="52.6"/>
    <n v="-52.6"/>
    <n v="165433.16999999995"/>
    <x v="43"/>
  </r>
  <r>
    <x v="1077"/>
    <x v="3"/>
    <x v="9"/>
    <x v="194"/>
    <n v="31"/>
    <n v="2871.47"/>
    <n v="43.620000000000005"/>
    <n v="2827.85"/>
    <n v="168261.01999999996"/>
    <x v="43"/>
  </r>
  <r>
    <x v="1078"/>
    <x v="3"/>
    <x v="10"/>
    <x v="194"/>
    <n v="1"/>
    <n v="32.15"/>
    <n v="35.9"/>
    <n v="-3.75"/>
    <n v="168257.26999999996"/>
    <x v="43"/>
  </r>
  <r>
    <x v="1079"/>
    <x v="3"/>
    <x v="10"/>
    <x v="194"/>
    <n v="2"/>
    <n v="0"/>
    <n v="19"/>
    <n v="-19"/>
    <n v="168238.26999999996"/>
    <x v="43"/>
  </r>
  <r>
    <x v="1080"/>
    <x v="3"/>
    <x v="10"/>
    <x v="194"/>
    <n v="3"/>
    <n v="0"/>
    <n v="1500"/>
    <n v="-1500"/>
    <n v="166738.26999999996"/>
    <x v="43"/>
  </r>
  <r>
    <x v="1081"/>
    <x v="3"/>
    <x v="10"/>
    <x v="194"/>
    <n v="5"/>
    <n v="0"/>
    <n v="1456.6100000000001"/>
    <n v="-1456.6100000000001"/>
    <n v="165281.65999999997"/>
    <x v="43"/>
  </r>
  <r>
    <x v="1082"/>
    <x v="3"/>
    <x v="10"/>
    <x v="195"/>
    <n v="6"/>
    <n v="0"/>
    <n v="187.06"/>
    <n v="-187.06"/>
    <n v="165094.59999999998"/>
    <x v="44"/>
  </r>
  <r>
    <x v="1083"/>
    <x v="3"/>
    <x v="10"/>
    <x v="195"/>
    <n v="7"/>
    <n v="0"/>
    <n v="50.27"/>
    <n v="-50.27"/>
    <n v="165044.32999999999"/>
    <x v="44"/>
  </r>
  <r>
    <x v="1084"/>
    <x v="3"/>
    <x v="10"/>
    <x v="195"/>
    <n v="9"/>
    <n v="0"/>
    <n v="64.319999999999993"/>
    <n v="-64.319999999999993"/>
    <n v="164980.00999999998"/>
    <x v="44"/>
  </r>
  <r>
    <x v="1085"/>
    <x v="3"/>
    <x v="10"/>
    <x v="195"/>
    <n v="10"/>
    <n v="0"/>
    <n v="36.229999999999997"/>
    <n v="-36.229999999999997"/>
    <n v="164943.77999999997"/>
    <x v="44"/>
  </r>
  <r>
    <x v="1086"/>
    <x v="3"/>
    <x v="10"/>
    <x v="195"/>
    <n v="11"/>
    <n v="0"/>
    <n v="22.89"/>
    <n v="-22.89"/>
    <n v="164920.88999999996"/>
    <x v="44"/>
  </r>
  <r>
    <x v="1087"/>
    <x v="3"/>
    <x v="10"/>
    <x v="195"/>
    <n v="12"/>
    <n v="0"/>
    <n v="12"/>
    <n v="-12"/>
    <n v="164908.88999999996"/>
    <x v="44"/>
  </r>
  <r>
    <x v="1088"/>
    <x v="3"/>
    <x v="10"/>
    <x v="196"/>
    <n v="13"/>
    <n v="0"/>
    <n v="251.82"/>
    <n v="-251.82"/>
    <n v="164657.06999999995"/>
    <x v="45"/>
  </r>
  <r>
    <x v="1089"/>
    <x v="3"/>
    <x v="10"/>
    <x v="196"/>
    <n v="14"/>
    <n v="8617.4699999999993"/>
    <n v="18.5"/>
    <n v="8598.9699999999993"/>
    <n v="173256.03999999995"/>
    <x v="45"/>
  </r>
  <r>
    <x v="1090"/>
    <x v="3"/>
    <x v="10"/>
    <x v="196"/>
    <n v="15"/>
    <n v="0"/>
    <n v="85.789999999999992"/>
    <n v="-85.789999999999992"/>
    <n v="173170.24999999994"/>
    <x v="45"/>
  </r>
  <r>
    <x v="1091"/>
    <x v="3"/>
    <x v="10"/>
    <x v="196"/>
    <n v="16"/>
    <n v="0"/>
    <n v="164.05"/>
    <n v="-164.05"/>
    <n v="173006.19999999995"/>
    <x v="45"/>
  </r>
  <r>
    <x v="1092"/>
    <x v="3"/>
    <x v="10"/>
    <x v="196"/>
    <n v="18"/>
    <n v="0"/>
    <n v="1703.7400000000002"/>
    <n v="-1703.7400000000002"/>
    <n v="171302.45999999996"/>
    <x v="45"/>
  </r>
  <r>
    <x v="1093"/>
    <x v="3"/>
    <x v="10"/>
    <x v="196"/>
    <n v="19"/>
    <n v="0"/>
    <n v="44.379999999999995"/>
    <n v="-44.379999999999995"/>
    <n v="171258.07999999996"/>
    <x v="45"/>
  </r>
  <r>
    <x v="1094"/>
    <x v="3"/>
    <x v="10"/>
    <x v="197"/>
    <n v="20"/>
    <n v="0"/>
    <n v="17.100000000000001"/>
    <n v="-17.100000000000001"/>
    <n v="171240.97999999995"/>
    <x v="46"/>
  </r>
  <r>
    <x v="1095"/>
    <x v="3"/>
    <x v="10"/>
    <x v="197"/>
    <n v="21"/>
    <n v="0"/>
    <n v="20.64"/>
    <n v="-20.64"/>
    <n v="171220.33999999994"/>
    <x v="46"/>
  </r>
  <r>
    <x v="1096"/>
    <x v="3"/>
    <x v="10"/>
    <x v="197"/>
    <n v="22"/>
    <n v="0"/>
    <n v="164.45000000000002"/>
    <n v="-164.45000000000002"/>
    <n v="171055.88999999993"/>
    <x v="46"/>
  </r>
  <r>
    <x v="1097"/>
    <x v="3"/>
    <x v="10"/>
    <x v="197"/>
    <n v="23"/>
    <n v="0"/>
    <n v="16.87"/>
    <n v="-16.87"/>
    <n v="171039.01999999993"/>
    <x v="46"/>
  </r>
  <r>
    <x v="1098"/>
    <x v="3"/>
    <x v="10"/>
    <x v="197"/>
    <n v="24"/>
    <n v="0"/>
    <n v="15.32"/>
    <n v="-15.32"/>
    <n v="171023.69999999992"/>
    <x v="46"/>
  </r>
  <r>
    <x v="1099"/>
    <x v="3"/>
    <x v="10"/>
    <x v="197"/>
    <n v="25"/>
    <n v="0"/>
    <n v="224.26"/>
    <n v="-224.26"/>
    <n v="170799.43999999992"/>
    <x v="46"/>
  </r>
  <r>
    <x v="1100"/>
    <x v="3"/>
    <x v="10"/>
    <x v="197"/>
    <n v="26"/>
    <n v="0"/>
    <n v="231.84"/>
    <n v="-231.84"/>
    <n v="170567.59999999992"/>
    <x v="46"/>
  </r>
  <r>
    <x v="1101"/>
    <x v="3"/>
    <x v="10"/>
    <x v="198"/>
    <n v="28"/>
    <n v="3343.91"/>
    <n v="131.44"/>
    <n v="3212.47"/>
    <n v="173780.06999999992"/>
    <x v="47"/>
  </r>
  <r>
    <x v="1102"/>
    <x v="3"/>
    <x v="10"/>
    <x v="198"/>
    <n v="30"/>
    <n v="0"/>
    <n v="242.09"/>
    <n v="-242.09"/>
    <n v="173537.97999999992"/>
    <x v="47"/>
  </r>
  <r>
    <x v="1103"/>
    <x v="3"/>
    <x v="11"/>
    <x v="198"/>
    <n v="1"/>
    <n v="0"/>
    <n v="118.8"/>
    <n v="-118.8"/>
    <n v="173419.17999999993"/>
    <x v="47"/>
  </r>
  <r>
    <x v="1104"/>
    <x v="3"/>
    <x v="11"/>
    <x v="198"/>
    <n v="2"/>
    <n v="0"/>
    <n v="9.5"/>
    <n v="-9.5"/>
    <n v="173409.67999999993"/>
    <x v="47"/>
  </r>
  <r>
    <x v="1105"/>
    <x v="3"/>
    <x v="11"/>
    <x v="198"/>
    <n v="3"/>
    <n v="0"/>
    <n v="158.93"/>
    <n v="-158.93"/>
    <n v="173250.74999999994"/>
    <x v="47"/>
  </r>
  <r>
    <x v="1106"/>
    <x v="3"/>
    <x v="11"/>
    <x v="199"/>
    <n v="4"/>
    <n v="0"/>
    <n v="4"/>
    <n v="-4"/>
    <n v="173246.74999999994"/>
    <x v="48"/>
  </r>
  <r>
    <x v="1107"/>
    <x v="3"/>
    <x v="11"/>
    <x v="199"/>
    <n v="5"/>
    <n v="0"/>
    <n v="1945.0500000000002"/>
    <n v="-1945.0500000000002"/>
    <n v="171301.69999999995"/>
    <x v="48"/>
  </r>
  <r>
    <x v="1108"/>
    <x v="3"/>
    <x v="11"/>
    <x v="199"/>
    <n v="8"/>
    <n v="44.55"/>
    <n v="47.919999999999995"/>
    <n v="-3.3699999999999974"/>
    <n v="171298.32999999996"/>
    <x v="48"/>
  </r>
  <r>
    <x v="1109"/>
    <x v="3"/>
    <x v="11"/>
    <x v="199"/>
    <n v="10"/>
    <n v="0"/>
    <n v="118.97999999999999"/>
    <n v="-118.97999999999999"/>
    <n v="171179.34999999995"/>
    <x v="48"/>
  </r>
  <r>
    <x v="1110"/>
    <x v="3"/>
    <x v="11"/>
    <x v="200"/>
    <n v="12"/>
    <n v="3416.38"/>
    <n v="107.4"/>
    <n v="3308.98"/>
    <n v="174488.32999999996"/>
    <x v="49"/>
  </r>
  <r>
    <x v="1111"/>
    <x v="3"/>
    <x v="11"/>
    <x v="200"/>
    <n v="13"/>
    <n v="0"/>
    <n v="232.09"/>
    <n v="-232.09"/>
    <n v="174256.23999999996"/>
    <x v="49"/>
  </r>
  <r>
    <x v="1112"/>
    <x v="3"/>
    <x v="11"/>
    <x v="200"/>
    <n v="14"/>
    <n v="0"/>
    <n v="33.94"/>
    <n v="-33.94"/>
    <n v="174222.29999999996"/>
    <x v="49"/>
  </r>
  <r>
    <x v="1113"/>
    <x v="3"/>
    <x v="11"/>
    <x v="200"/>
    <n v="15"/>
    <n v="0"/>
    <n v="142.19999999999999"/>
    <n v="-142.19999999999999"/>
    <n v="174080.09999999995"/>
    <x v="49"/>
  </r>
  <r>
    <x v="1114"/>
    <x v="3"/>
    <x v="11"/>
    <x v="200"/>
    <n v="16"/>
    <n v="9050.32"/>
    <n v="40.369999999999997"/>
    <n v="9009.9499999999989"/>
    <n v="183090.04999999996"/>
    <x v="49"/>
  </r>
  <r>
    <x v="1115"/>
    <x v="3"/>
    <x v="11"/>
    <x v="200"/>
    <n v="17"/>
    <n v="0"/>
    <n v="320.85999999999996"/>
    <n v="-320.85999999999996"/>
    <n v="182769.18999999997"/>
    <x v="49"/>
  </r>
  <r>
    <x v="1116"/>
    <x v="3"/>
    <x v="11"/>
    <x v="201"/>
    <n v="19"/>
    <n v="0"/>
    <n v="1629.18"/>
    <n v="-1629.18"/>
    <n v="181140.00999999998"/>
    <x v="50"/>
  </r>
  <r>
    <x v="1117"/>
    <x v="3"/>
    <x v="11"/>
    <x v="201"/>
    <n v="20"/>
    <n v="0"/>
    <n v="228.73000000000002"/>
    <n v="-228.73000000000002"/>
    <n v="180911.27999999997"/>
    <x v="50"/>
  </r>
  <r>
    <x v="1118"/>
    <x v="3"/>
    <x v="11"/>
    <x v="201"/>
    <n v="21"/>
    <n v="2871.48"/>
    <n v="96.6"/>
    <n v="2774.88"/>
    <n v="183686.15999999997"/>
    <x v="50"/>
  </r>
  <r>
    <x v="1119"/>
    <x v="3"/>
    <x v="11"/>
    <x v="201"/>
    <n v="22"/>
    <n v="0"/>
    <n v="152.81"/>
    <n v="-152.81"/>
    <n v="183533.34999999998"/>
    <x v="50"/>
  </r>
  <r>
    <x v="1120"/>
    <x v="3"/>
    <x v="11"/>
    <x v="201"/>
    <n v="23"/>
    <n v="1323.62"/>
    <n v="555.84"/>
    <n v="767.77999999999986"/>
    <n v="184301.12999999998"/>
    <x v="50"/>
  </r>
  <r>
    <x v="1121"/>
    <x v="3"/>
    <x v="11"/>
    <x v="201"/>
    <n v="24"/>
    <n v="0"/>
    <n v="4067.28"/>
    <n v="-4067.28"/>
    <n v="180233.84999999998"/>
    <x v="50"/>
  </r>
  <r>
    <x v="1122"/>
    <x v="3"/>
    <x v="11"/>
    <x v="202"/>
    <n v="26"/>
    <n v="0"/>
    <n v="20.099999999999998"/>
    <n v="-20.099999999999998"/>
    <n v="180213.74999999997"/>
    <x v="51"/>
  </r>
  <r>
    <x v="1123"/>
    <x v="3"/>
    <x v="11"/>
    <x v="202"/>
    <n v="27"/>
    <n v="0"/>
    <n v="217.55"/>
    <n v="-217.55"/>
    <n v="179996.19999999998"/>
    <x v="51"/>
  </r>
  <r>
    <x v="1124"/>
    <x v="3"/>
    <x v="11"/>
    <x v="202"/>
    <n v="29"/>
    <n v="0"/>
    <n v="1660.04"/>
    <n v="-1660.04"/>
    <n v="178336.15999999997"/>
    <x v="51"/>
  </r>
  <r>
    <x v="1125"/>
    <x v="3"/>
    <x v="11"/>
    <x v="202"/>
    <n v="30"/>
    <n v="0"/>
    <n v="34.450000000000003"/>
    <n v="-34.450000000000003"/>
    <n v="178301.70999999996"/>
    <x v="51"/>
  </r>
  <r>
    <x v="1126"/>
    <x v="3"/>
    <x v="11"/>
    <x v="202"/>
    <n v="31"/>
    <n v="0"/>
    <n v="738.5"/>
    <n v="-738.5"/>
    <n v="177563.20999999996"/>
    <x v="51"/>
  </r>
  <r>
    <x v="1127"/>
    <x v="4"/>
    <x v="0"/>
    <x v="203"/>
    <n v="1"/>
    <n v="74.92"/>
    <n v="103.5"/>
    <n v="-28.58"/>
    <n v="177534.62999999998"/>
    <x v="52"/>
  </r>
  <r>
    <x v="1128"/>
    <x v="4"/>
    <x v="0"/>
    <x v="203"/>
    <n v="2"/>
    <n v="0"/>
    <n v="14.8"/>
    <n v="-14.8"/>
    <n v="177519.83"/>
    <x v="52"/>
  </r>
  <r>
    <x v="1129"/>
    <x v="4"/>
    <x v="0"/>
    <x v="203"/>
    <n v="3"/>
    <n v="0"/>
    <n v="111.16"/>
    <n v="-111.16"/>
    <n v="177408.66999999998"/>
    <x v="52"/>
  </r>
  <r>
    <x v="1130"/>
    <x v="4"/>
    <x v="0"/>
    <x v="203"/>
    <n v="5"/>
    <n v="0"/>
    <n v="147.53"/>
    <n v="-147.53"/>
    <n v="177261.13999999998"/>
    <x v="52"/>
  </r>
  <r>
    <x v="1131"/>
    <x v="4"/>
    <x v="0"/>
    <x v="203"/>
    <n v="7"/>
    <n v="0"/>
    <n v="96.22"/>
    <n v="-96.22"/>
    <n v="177164.91999999998"/>
    <x v="52"/>
  </r>
  <r>
    <x v="1132"/>
    <x v="4"/>
    <x v="0"/>
    <x v="204"/>
    <n v="9"/>
    <n v="0"/>
    <n v="1051.57"/>
    <n v="-1051.57"/>
    <n v="176113.34999999998"/>
    <x v="0"/>
  </r>
  <r>
    <x v="1133"/>
    <x v="4"/>
    <x v="0"/>
    <x v="204"/>
    <n v="11"/>
    <n v="2871.47"/>
    <n v="0"/>
    <n v="2871.47"/>
    <n v="178984.81999999998"/>
    <x v="0"/>
  </r>
  <r>
    <x v="1134"/>
    <x v="4"/>
    <x v="0"/>
    <x v="204"/>
    <n v="12"/>
    <n v="6659.32"/>
    <n v="456.76"/>
    <n v="6202.5599999999995"/>
    <n v="185187.37999999998"/>
    <x v="0"/>
  </r>
  <r>
    <x v="1135"/>
    <x v="4"/>
    <x v="0"/>
    <x v="204"/>
    <n v="14"/>
    <n v="0"/>
    <n v="66.72"/>
    <n v="-66.72"/>
    <n v="185120.65999999997"/>
    <x v="0"/>
  </r>
  <r>
    <x v="1136"/>
    <x v="4"/>
    <x v="0"/>
    <x v="205"/>
    <n v="16"/>
    <n v="0"/>
    <n v="362.39"/>
    <n v="-362.39"/>
    <n v="184758.26999999996"/>
    <x v="1"/>
  </r>
  <r>
    <x v="1137"/>
    <x v="4"/>
    <x v="0"/>
    <x v="205"/>
    <n v="17"/>
    <n v="0"/>
    <n v="1537"/>
    <n v="-1537"/>
    <n v="183221.26999999996"/>
    <x v="1"/>
  </r>
  <r>
    <x v="1138"/>
    <x v="4"/>
    <x v="0"/>
    <x v="205"/>
    <n v="18"/>
    <n v="0"/>
    <n v="75.11"/>
    <n v="-75.11"/>
    <n v="183146.15999999997"/>
    <x v="1"/>
  </r>
  <r>
    <x v="1139"/>
    <x v="4"/>
    <x v="0"/>
    <x v="205"/>
    <n v="19"/>
    <n v="0"/>
    <n v="65.55"/>
    <n v="-65.55"/>
    <n v="183080.61"/>
    <x v="1"/>
  </r>
  <r>
    <x v="1140"/>
    <x v="4"/>
    <x v="0"/>
    <x v="205"/>
    <n v="20"/>
    <n v="0"/>
    <n v="7.69"/>
    <n v="-7.69"/>
    <n v="183072.91999999998"/>
    <x v="1"/>
  </r>
  <r>
    <x v="1141"/>
    <x v="4"/>
    <x v="0"/>
    <x v="205"/>
    <n v="21"/>
    <n v="0"/>
    <n v="223.29"/>
    <n v="-223.29"/>
    <n v="182849.62999999998"/>
    <x v="1"/>
  </r>
  <r>
    <x v="1142"/>
    <x v="4"/>
    <x v="0"/>
    <x v="206"/>
    <n v="22"/>
    <n v="0"/>
    <n v="20.100000000000001"/>
    <n v="-20.100000000000001"/>
    <n v="182829.52999999997"/>
    <x v="2"/>
  </r>
  <r>
    <x v="1143"/>
    <x v="4"/>
    <x v="0"/>
    <x v="206"/>
    <n v="23"/>
    <n v="3086.71"/>
    <n v="30.14"/>
    <n v="3056.57"/>
    <n v="185886.09999999998"/>
    <x v="2"/>
  </r>
  <r>
    <x v="1144"/>
    <x v="4"/>
    <x v="0"/>
    <x v="206"/>
    <n v="24"/>
    <n v="0"/>
    <n v="28.63"/>
    <n v="-28.63"/>
    <n v="185857.46999999997"/>
    <x v="2"/>
  </r>
  <r>
    <x v="1145"/>
    <x v="4"/>
    <x v="0"/>
    <x v="206"/>
    <n v="25"/>
    <n v="0"/>
    <n v="25.5"/>
    <n v="-25.5"/>
    <n v="185831.96999999997"/>
    <x v="2"/>
  </r>
  <r>
    <x v="1146"/>
    <x v="4"/>
    <x v="0"/>
    <x v="206"/>
    <n v="26"/>
    <n v="0"/>
    <n v="92.62"/>
    <n v="-92.62"/>
    <n v="185739.34999999998"/>
    <x v="2"/>
  </r>
  <r>
    <x v="1147"/>
    <x v="4"/>
    <x v="0"/>
    <x v="206"/>
    <n v="27"/>
    <n v="0"/>
    <n v="36.71"/>
    <n v="-36.71"/>
    <n v="185702.63999999998"/>
    <x v="2"/>
  </r>
  <r>
    <x v="1148"/>
    <x v="4"/>
    <x v="0"/>
    <x v="206"/>
    <n v="28"/>
    <n v="0"/>
    <n v="19.84"/>
    <n v="-19.84"/>
    <n v="185682.8"/>
    <x v="2"/>
  </r>
  <r>
    <x v="1149"/>
    <x v="4"/>
    <x v="0"/>
    <x v="207"/>
    <n v="29"/>
    <n v="0"/>
    <n v="27.98"/>
    <n v="-27.98"/>
    <n v="185654.81999999998"/>
    <x v="3"/>
  </r>
  <r>
    <x v="1150"/>
    <x v="4"/>
    <x v="0"/>
    <x v="207"/>
    <n v="30"/>
    <n v="0"/>
    <n v="37.56"/>
    <n v="-37.56"/>
    <n v="185617.25999999998"/>
    <x v="3"/>
  </r>
  <r>
    <x v="1151"/>
    <x v="4"/>
    <x v="0"/>
    <x v="207"/>
    <n v="31"/>
    <n v="0"/>
    <n v="228.34"/>
    <n v="-228.34"/>
    <n v="185388.91999999998"/>
    <x v="3"/>
  </r>
  <r>
    <x v="1152"/>
    <x v="4"/>
    <x v="1"/>
    <x v="207"/>
    <n v="1"/>
    <n v="275.67"/>
    <n v="65.319999999999993"/>
    <n v="210.35000000000002"/>
    <n v="185599.27"/>
    <x v="3"/>
  </r>
  <r>
    <x v="1153"/>
    <x v="4"/>
    <x v="1"/>
    <x v="207"/>
    <n v="2"/>
    <n v="0"/>
    <n v="2017.56"/>
    <n v="-2017.56"/>
    <n v="183581.71"/>
    <x v="3"/>
  </r>
  <r>
    <x v="1154"/>
    <x v="4"/>
    <x v="1"/>
    <x v="207"/>
    <n v="4"/>
    <n v="0"/>
    <n v="333.99"/>
    <n v="-333.99"/>
    <n v="183247.72"/>
    <x v="3"/>
  </r>
  <r>
    <x v="1155"/>
    <x v="4"/>
    <x v="1"/>
    <x v="208"/>
    <n v="5"/>
    <n v="0"/>
    <n v="33.79"/>
    <n v="-33.79"/>
    <n v="183213.93"/>
    <x v="4"/>
  </r>
  <r>
    <x v="1156"/>
    <x v="4"/>
    <x v="1"/>
    <x v="208"/>
    <n v="6"/>
    <n v="3138.52"/>
    <n v="18.37"/>
    <n v="3120.15"/>
    <n v="186334.07999999999"/>
    <x v="4"/>
  </r>
  <r>
    <x v="1157"/>
    <x v="4"/>
    <x v="1"/>
    <x v="208"/>
    <n v="8"/>
    <n v="0"/>
    <n v="190.67"/>
    <n v="-190.67"/>
    <n v="186143.40999999997"/>
    <x v="4"/>
  </r>
  <r>
    <x v="1158"/>
    <x v="4"/>
    <x v="1"/>
    <x v="208"/>
    <n v="9"/>
    <n v="0"/>
    <n v="49.39"/>
    <n v="-49.39"/>
    <n v="186094.01999999996"/>
    <x v="4"/>
  </r>
  <r>
    <x v="1159"/>
    <x v="4"/>
    <x v="1"/>
    <x v="208"/>
    <n v="11"/>
    <n v="0"/>
    <n v="38.03"/>
    <n v="-38.03"/>
    <n v="186055.98999999996"/>
    <x v="4"/>
  </r>
  <r>
    <x v="1160"/>
    <x v="4"/>
    <x v="1"/>
    <x v="209"/>
    <n v="12"/>
    <n v="0"/>
    <n v="20.79"/>
    <n v="-20.79"/>
    <n v="186035.19999999995"/>
    <x v="5"/>
  </r>
  <r>
    <x v="1161"/>
    <x v="4"/>
    <x v="1"/>
    <x v="209"/>
    <n v="14"/>
    <n v="8186.32"/>
    <n v="76.569999999999993"/>
    <n v="8109.75"/>
    <n v="194144.94999999995"/>
    <x v="5"/>
  </r>
  <r>
    <x v="1162"/>
    <x v="4"/>
    <x v="1"/>
    <x v="209"/>
    <n v="15"/>
    <n v="0"/>
    <n v="200"/>
    <n v="-200"/>
    <n v="193944.94999999995"/>
    <x v="5"/>
  </r>
  <r>
    <x v="1163"/>
    <x v="4"/>
    <x v="1"/>
    <x v="209"/>
    <n v="16"/>
    <n v="0"/>
    <n v="89.19"/>
    <n v="-89.19"/>
    <n v="193855.75999999995"/>
    <x v="5"/>
  </r>
  <r>
    <x v="1164"/>
    <x v="4"/>
    <x v="1"/>
    <x v="209"/>
    <n v="17"/>
    <n v="0"/>
    <n v="47.04"/>
    <n v="-47.04"/>
    <n v="193808.71999999994"/>
    <x v="5"/>
  </r>
  <r>
    <x v="1165"/>
    <x v="4"/>
    <x v="1"/>
    <x v="209"/>
    <n v="18"/>
    <n v="0"/>
    <n v="1544.01"/>
    <n v="-1544.01"/>
    <n v="192264.70999999993"/>
    <x v="5"/>
  </r>
  <r>
    <x v="1166"/>
    <x v="4"/>
    <x v="1"/>
    <x v="210"/>
    <n v="19"/>
    <n v="0"/>
    <n v="141.51"/>
    <n v="-141.51"/>
    <n v="192123.19999999992"/>
    <x v="6"/>
  </r>
  <r>
    <x v="1167"/>
    <x v="4"/>
    <x v="1"/>
    <x v="210"/>
    <n v="20"/>
    <n v="3138.52"/>
    <n v="48.779999999999994"/>
    <n v="3089.74"/>
    <n v="195212.93999999992"/>
    <x v="6"/>
  </r>
  <r>
    <x v="1168"/>
    <x v="4"/>
    <x v="1"/>
    <x v="210"/>
    <n v="22"/>
    <n v="0"/>
    <n v="565.76"/>
    <n v="-565.76"/>
    <n v="194647.17999999991"/>
    <x v="6"/>
  </r>
  <r>
    <x v="1169"/>
    <x v="4"/>
    <x v="1"/>
    <x v="210"/>
    <n v="24"/>
    <n v="0"/>
    <n v="53.8"/>
    <n v="-53.8"/>
    <n v="194593.37999999992"/>
    <x v="6"/>
  </r>
  <r>
    <x v="1170"/>
    <x v="4"/>
    <x v="1"/>
    <x v="210"/>
    <n v="25"/>
    <n v="0"/>
    <n v="203.47"/>
    <n v="-203.47"/>
    <n v="194389.90999999992"/>
    <x v="6"/>
  </r>
  <r>
    <x v="1171"/>
    <x v="4"/>
    <x v="1"/>
    <x v="211"/>
    <n v="26"/>
    <n v="0"/>
    <n v="29.46"/>
    <n v="-29.46"/>
    <n v="194360.44999999992"/>
    <x v="7"/>
  </r>
  <r>
    <x v="1172"/>
    <x v="4"/>
    <x v="1"/>
    <x v="211"/>
    <n v="28"/>
    <n v="0"/>
    <n v="142.26"/>
    <n v="-142.26"/>
    <n v="194218.18999999992"/>
    <x v="7"/>
  </r>
  <r>
    <x v="1173"/>
    <x v="4"/>
    <x v="2"/>
    <x v="211"/>
    <n v="1"/>
    <n v="256.32"/>
    <n v="46.2"/>
    <n v="210.12"/>
    <n v="194428.30999999991"/>
    <x v="7"/>
  </r>
  <r>
    <x v="1174"/>
    <x v="4"/>
    <x v="2"/>
    <x v="211"/>
    <n v="2"/>
    <n v="0"/>
    <n v="656.02"/>
    <n v="-656.02"/>
    <n v="193772.28999999992"/>
    <x v="7"/>
  </r>
  <r>
    <x v="1175"/>
    <x v="4"/>
    <x v="2"/>
    <x v="211"/>
    <n v="3"/>
    <n v="0"/>
    <n v="107.99999999999999"/>
    <n v="-107.99999999999999"/>
    <n v="193664.28999999992"/>
    <x v="7"/>
  </r>
  <r>
    <x v="1176"/>
    <x v="4"/>
    <x v="2"/>
    <x v="212"/>
    <n v="5"/>
    <n v="0"/>
    <n v="820.8"/>
    <n v="-820.8"/>
    <n v="192843.48999999993"/>
    <x v="8"/>
  </r>
  <r>
    <x v="1177"/>
    <x v="4"/>
    <x v="2"/>
    <x v="212"/>
    <n v="6"/>
    <n v="3138.52"/>
    <n v="52.150000000000006"/>
    <n v="3086.37"/>
    <n v="195929.85999999993"/>
    <x v="8"/>
  </r>
  <r>
    <x v="1178"/>
    <x v="4"/>
    <x v="2"/>
    <x v="212"/>
    <n v="7"/>
    <n v="0"/>
    <n v="35.26"/>
    <n v="-35.26"/>
    <n v="195894.59999999992"/>
    <x v="8"/>
  </r>
  <r>
    <x v="1179"/>
    <x v="4"/>
    <x v="2"/>
    <x v="212"/>
    <n v="8"/>
    <n v="0"/>
    <n v="134.6"/>
    <n v="-134.6"/>
    <n v="195759.99999999991"/>
    <x v="8"/>
  </r>
  <r>
    <x v="1180"/>
    <x v="4"/>
    <x v="2"/>
    <x v="212"/>
    <n v="9"/>
    <n v="0"/>
    <n v="153.51"/>
    <n v="-153.51"/>
    <n v="195606.4899999999"/>
    <x v="8"/>
  </r>
  <r>
    <x v="1181"/>
    <x v="4"/>
    <x v="2"/>
    <x v="212"/>
    <n v="11"/>
    <n v="0"/>
    <n v="168.2"/>
    <n v="-168.2"/>
    <n v="195438.28999999989"/>
    <x v="8"/>
  </r>
  <r>
    <x v="1182"/>
    <x v="4"/>
    <x v="2"/>
    <x v="213"/>
    <n v="12"/>
    <n v="0"/>
    <n v="8.879999999999999"/>
    <n v="-8.879999999999999"/>
    <n v="195429.40999999989"/>
    <x v="9"/>
  </r>
  <r>
    <x v="1183"/>
    <x v="4"/>
    <x v="2"/>
    <x v="213"/>
    <n v="13"/>
    <n v="0"/>
    <n v="18.77"/>
    <n v="-18.77"/>
    <n v="195410.6399999999"/>
    <x v="9"/>
  </r>
  <r>
    <x v="1184"/>
    <x v="4"/>
    <x v="2"/>
    <x v="213"/>
    <n v="14"/>
    <n v="1430"/>
    <n v="231.04999999999998"/>
    <n v="1198.95"/>
    <n v="196609.58999999991"/>
    <x v="9"/>
  </r>
  <r>
    <x v="1185"/>
    <x v="4"/>
    <x v="2"/>
    <x v="213"/>
    <n v="15"/>
    <n v="0"/>
    <n v="80"/>
    <n v="-80"/>
    <n v="196529.58999999991"/>
    <x v="9"/>
  </r>
  <r>
    <x v="1186"/>
    <x v="4"/>
    <x v="2"/>
    <x v="213"/>
    <n v="16"/>
    <n v="0"/>
    <n v="56.239999999999995"/>
    <n v="-56.239999999999995"/>
    <n v="196473.34999999992"/>
    <x v="9"/>
  </r>
  <r>
    <x v="1187"/>
    <x v="4"/>
    <x v="2"/>
    <x v="213"/>
    <n v="17"/>
    <n v="0"/>
    <n v="51.43"/>
    <n v="-51.43"/>
    <n v="196421.91999999993"/>
    <x v="9"/>
  </r>
  <r>
    <x v="1188"/>
    <x v="4"/>
    <x v="2"/>
    <x v="213"/>
    <n v="18"/>
    <n v="0"/>
    <n v="1564.9"/>
    <n v="-1564.9"/>
    <n v="194857.01999999993"/>
    <x v="9"/>
  </r>
  <r>
    <x v="1189"/>
    <x v="4"/>
    <x v="2"/>
    <x v="214"/>
    <n v="19"/>
    <n v="0"/>
    <n v="28.44"/>
    <n v="-28.44"/>
    <n v="194828.57999999993"/>
    <x v="10"/>
  </r>
  <r>
    <x v="1190"/>
    <x v="4"/>
    <x v="2"/>
    <x v="214"/>
    <n v="20"/>
    <n v="0"/>
    <n v="104.72"/>
    <n v="-104.72"/>
    <n v="194723.85999999993"/>
    <x v="10"/>
  </r>
  <r>
    <x v="1191"/>
    <x v="4"/>
    <x v="2"/>
    <x v="214"/>
    <n v="21"/>
    <n v="3374.21"/>
    <n v="26.66"/>
    <n v="3347.55"/>
    <n v="198071.40999999992"/>
    <x v="10"/>
  </r>
  <r>
    <x v="1192"/>
    <x v="4"/>
    <x v="2"/>
    <x v="214"/>
    <n v="22"/>
    <n v="0"/>
    <n v="154.4"/>
    <n v="-154.4"/>
    <n v="197917.00999999992"/>
    <x v="10"/>
  </r>
  <r>
    <x v="1193"/>
    <x v="4"/>
    <x v="2"/>
    <x v="214"/>
    <n v="23"/>
    <n v="0"/>
    <n v="12.42"/>
    <n v="-12.42"/>
    <n v="197904.58999999991"/>
    <x v="10"/>
  </r>
  <r>
    <x v="1194"/>
    <x v="4"/>
    <x v="2"/>
    <x v="214"/>
    <n v="24"/>
    <n v="0"/>
    <n v="24.91"/>
    <n v="-24.91"/>
    <n v="197879.67999999991"/>
    <x v="10"/>
  </r>
  <r>
    <x v="1195"/>
    <x v="4"/>
    <x v="2"/>
    <x v="214"/>
    <n v="25"/>
    <n v="0"/>
    <n v="4.51"/>
    <n v="-4.51"/>
    <n v="197875.1699999999"/>
    <x v="10"/>
  </r>
  <r>
    <x v="1196"/>
    <x v="4"/>
    <x v="2"/>
    <x v="215"/>
    <n v="26"/>
    <n v="0"/>
    <n v="57.1"/>
    <n v="-57.1"/>
    <n v="197818.06999999989"/>
    <x v="11"/>
  </r>
  <r>
    <x v="1197"/>
    <x v="4"/>
    <x v="2"/>
    <x v="215"/>
    <n v="27"/>
    <n v="5972.87"/>
    <n v="34.61"/>
    <n v="5938.26"/>
    <n v="203756.3299999999"/>
    <x v="11"/>
  </r>
  <r>
    <x v="1198"/>
    <x v="4"/>
    <x v="2"/>
    <x v="215"/>
    <n v="28"/>
    <n v="0"/>
    <n v="11.56"/>
    <n v="-11.56"/>
    <n v="203744.7699999999"/>
    <x v="11"/>
  </r>
  <r>
    <x v="1199"/>
    <x v="4"/>
    <x v="2"/>
    <x v="215"/>
    <n v="30"/>
    <n v="0"/>
    <n v="184.02"/>
    <n v="-184.02"/>
    <n v="203560.74999999991"/>
    <x v="11"/>
  </r>
  <r>
    <x v="1200"/>
    <x v="4"/>
    <x v="2"/>
    <x v="215"/>
    <n v="31"/>
    <n v="0"/>
    <n v="8.5"/>
    <n v="-8.5"/>
    <n v="203552.24999999991"/>
    <x v="11"/>
  </r>
  <r>
    <x v="1201"/>
    <x v="4"/>
    <x v="3"/>
    <x v="215"/>
    <n v="1"/>
    <n v="0"/>
    <n v="33.5"/>
    <n v="-33.5"/>
    <n v="203518.74999999991"/>
    <x v="11"/>
  </r>
  <r>
    <x v="1202"/>
    <x v="4"/>
    <x v="3"/>
    <x v="216"/>
    <n v="2"/>
    <n v="291.33999999999997"/>
    <n v="1055.8799999999999"/>
    <n v="-764.54"/>
    <n v="202754.2099999999"/>
    <x v="12"/>
  </r>
  <r>
    <x v="1203"/>
    <x v="4"/>
    <x v="3"/>
    <x v="216"/>
    <n v="4"/>
    <n v="0"/>
    <n v="116.09"/>
    <n v="-116.09"/>
    <n v="202638.11999999991"/>
    <x v="12"/>
  </r>
  <r>
    <x v="1204"/>
    <x v="4"/>
    <x v="3"/>
    <x v="216"/>
    <n v="5"/>
    <n v="1883.62"/>
    <n v="16.7"/>
    <n v="1866.9199999999998"/>
    <n v="204505.03999999992"/>
    <x v="12"/>
  </r>
  <r>
    <x v="1205"/>
    <x v="4"/>
    <x v="3"/>
    <x v="216"/>
    <n v="6"/>
    <n v="0"/>
    <n v="13.7"/>
    <n v="-13.7"/>
    <n v="204491.33999999991"/>
    <x v="12"/>
  </r>
  <r>
    <x v="1206"/>
    <x v="4"/>
    <x v="3"/>
    <x v="216"/>
    <n v="7"/>
    <n v="0"/>
    <n v="9.73"/>
    <n v="-9.73"/>
    <n v="204481.6099999999"/>
    <x v="12"/>
  </r>
  <r>
    <x v="1207"/>
    <x v="4"/>
    <x v="3"/>
    <x v="216"/>
    <n v="8"/>
    <n v="0"/>
    <n v="22.71"/>
    <n v="-22.71"/>
    <n v="204458.89999999991"/>
    <x v="12"/>
  </r>
  <r>
    <x v="1208"/>
    <x v="4"/>
    <x v="3"/>
    <x v="217"/>
    <n v="9"/>
    <n v="0"/>
    <n v="23.5"/>
    <n v="-23.5"/>
    <n v="204435.39999999991"/>
    <x v="13"/>
  </r>
  <r>
    <x v="1209"/>
    <x v="4"/>
    <x v="3"/>
    <x v="217"/>
    <n v="10"/>
    <n v="0"/>
    <n v="12.43"/>
    <n v="-12.43"/>
    <n v="204422.96999999991"/>
    <x v="13"/>
  </r>
  <r>
    <x v="1210"/>
    <x v="4"/>
    <x v="3"/>
    <x v="217"/>
    <n v="11"/>
    <n v="0"/>
    <n v="20.02"/>
    <n v="-20.02"/>
    <n v="204402.94999999992"/>
    <x v="13"/>
  </r>
  <r>
    <x v="1211"/>
    <x v="4"/>
    <x v="3"/>
    <x v="217"/>
    <n v="12"/>
    <n v="1883.62"/>
    <n v="22.369999999999997"/>
    <n v="1861.25"/>
    <n v="206264.19999999992"/>
    <x v="13"/>
  </r>
  <r>
    <x v="1212"/>
    <x v="4"/>
    <x v="3"/>
    <x v="217"/>
    <n v="13"/>
    <n v="4704.2700000000004"/>
    <n v="151.60000000000002"/>
    <n v="4552.67"/>
    <n v="210816.86999999994"/>
    <x v="13"/>
  </r>
  <r>
    <x v="1213"/>
    <x v="4"/>
    <x v="3"/>
    <x v="217"/>
    <n v="14"/>
    <n v="0"/>
    <n v="112.2"/>
    <n v="-112.2"/>
    <n v="210704.66999999993"/>
    <x v="13"/>
  </r>
  <r>
    <x v="1214"/>
    <x v="4"/>
    <x v="3"/>
    <x v="217"/>
    <n v="15"/>
    <n v="0"/>
    <n v="221.41"/>
    <n v="-221.41"/>
    <n v="210483.25999999992"/>
    <x v="13"/>
  </r>
  <r>
    <x v="1215"/>
    <x v="4"/>
    <x v="3"/>
    <x v="218"/>
    <n v="16"/>
    <n v="0"/>
    <n v="29.74"/>
    <n v="-29.74"/>
    <n v="210453.51999999993"/>
    <x v="14"/>
  </r>
  <r>
    <x v="1216"/>
    <x v="4"/>
    <x v="3"/>
    <x v="218"/>
    <n v="17"/>
    <n v="0"/>
    <n v="290.92999999999995"/>
    <n v="-290.92999999999995"/>
    <n v="210162.58999999994"/>
    <x v="14"/>
  </r>
  <r>
    <x v="1217"/>
    <x v="4"/>
    <x v="3"/>
    <x v="218"/>
    <n v="18"/>
    <n v="2294.2800000000002"/>
    <n v="1528"/>
    <n v="766.2800000000002"/>
    <n v="210928.86999999994"/>
    <x v="14"/>
  </r>
  <r>
    <x v="1218"/>
    <x v="4"/>
    <x v="3"/>
    <x v="218"/>
    <n v="19"/>
    <n v="0"/>
    <n v="14.95"/>
    <n v="-14.95"/>
    <n v="210913.91999999993"/>
    <x v="14"/>
  </r>
  <r>
    <x v="1219"/>
    <x v="4"/>
    <x v="3"/>
    <x v="218"/>
    <n v="20"/>
    <n v="0"/>
    <n v="45.239999999999995"/>
    <n v="-45.239999999999995"/>
    <n v="210868.67999999993"/>
    <x v="14"/>
  </r>
  <r>
    <x v="1220"/>
    <x v="4"/>
    <x v="3"/>
    <x v="218"/>
    <n v="21"/>
    <n v="0"/>
    <n v="21.69"/>
    <n v="-21.69"/>
    <n v="210846.98999999993"/>
    <x v="14"/>
  </r>
  <r>
    <x v="1221"/>
    <x v="4"/>
    <x v="3"/>
    <x v="218"/>
    <n v="22"/>
    <n v="0"/>
    <n v="61.39"/>
    <n v="-61.39"/>
    <n v="210785.59999999992"/>
    <x v="14"/>
  </r>
  <r>
    <x v="1222"/>
    <x v="4"/>
    <x v="3"/>
    <x v="219"/>
    <n v="23"/>
    <n v="0"/>
    <n v="448.79"/>
    <n v="-448.79"/>
    <n v="210336.80999999991"/>
    <x v="15"/>
  </r>
  <r>
    <x v="1223"/>
    <x v="4"/>
    <x v="3"/>
    <x v="219"/>
    <n v="25"/>
    <n v="0"/>
    <n v="45.940000000000005"/>
    <n v="-45.940000000000005"/>
    <n v="210290.86999999991"/>
    <x v="15"/>
  </r>
  <r>
    <x v="1224"/>
    <x v="4"/>
    <x v="3"/>
    <x v="219"/>
    <n v="26"/>
    <n v="2294.2800000000002"/>
    <n v="46.160000000000004"/>
    <n v="2248.1200000000003"/>
    <n v="212538.9899999999"/>
    <x v="15"/>
  </r>
  <r>
    <x v="1225"/>
    <x v="4"/>
    <x v="3"/>
    <x v="219"/>
    <n v="28"/>
    <n v="0"/>
    <n v="298.87"/>
    <n v="-298.87"/>
    <n v="212240.11999999991"/>
    <x v="15"/>
  </r>
  <r>
    <x v="1226"/>
    <x v="4"/>
    <x v="3"/>
    <x v="219"/>
    <n v="29"/>
    <n v="0"/>
    <n v="66.97"/>
    <n v="-66.97"/>
    <n v="212173.14999999991"/>
    <x v="15"/>
  </r>
  <r>
    <x v="1227"/>
    <x v="4"/>
    <x v="3"/>
    <x v="220"/>
    <n v="30"/>
    <n v="0"/>
    <n v="41.67"/>
    <n v="-41.67"/>
    <n v="212131.47999999989"/>
    <x v="16"/>
  </r>
  <r>
    <x v="1228"/>
    <x v="4"/>
    <x v="4"/>
    <x v="220"/>
    <n v="1"/>
    <n v="297.36"/>
    <n v="231.6"/>
    <n v="65.760000000000019"/>
    <n v="212197.2399999999"/>
    <x v="16"/>
  </r>
  <r>
    <x v="1229"/>
    <x v="4"/>
    <x v="4"/>
    <x v="220"/>
    <n v="3"/>
    <n v="1883.62"/>
    <n v="22.83"/>
    <n v="1860.79"/>
    <n v="214058.02999999991"/>
    <x v="16"/>
  </r>
  <r>
    <x v="1230"/>
    <x v="4"/>
    <x v="4"/>
    <x v="220"/>
    <n v="4"/>
    <n v="0"/>
    <n v="66.16"/>
    <n v="-66.16"/>
    <n v="213991.86999999991"/>
    <x v="16"/>
  </r>
  <r>
    <x v="1231"/>
    <x v="4"/>
    <x v="4"/>
    <x v="220"/>
    <n v="5"/>
    <n v="0"/>
    <n v="23.78"/>
    <n v="-23.78"/>
    <n v="213968.08999999991"/>
    <x v="16"/>
  </r>
  <r>
    <x v="1232"/>
    <x v="4"/>
    <x v="4"/>
    <x v="220"/>
    <n v="6"/>
    <n v="0"/>
    <n v="1301.3900000000001"/>
    <n v="-1301.3900000000001"/>
    <n v="212666.6999999999"/>
    <x v="16"/>
  </r>
  <r>
    <x v="1233"/>
    <x v="4"/>
    <x v="4"/>
    <x v="221"/>
    <n v="8"/>
    <n v="0"/>
    <n v="225.44"/>
    <n v="-225.44"/>
    <n v="212441.25999999989"/>
    <x v="17"/>
  </r>
  <r>
    <x v="1234"/>
    <x v="4"/>
    <x v="4"/>
    <x v="221"/>
    <n v="9"/>
    <n v="2294.2800000000002"/>
    <n v="28.64"/>
    <n v="2265.6400000000003"/>
    <n v="214706.89999999991"/>
    <x v="17"/>
  </r>
  <r>
    <x v="1235"/>
    <x v="4"/>
    <x v="4"/>
    <x v="221"/>
    <n v="10"/>
    <n v="0"/>
    <n v="1153.49"/>
    <n v="-1153.49"/>
    <n v="213553.40999999992"/>
    <x v="17"/>
  </r>
  <r>
    <x v="1236"/>
    <x v="4"/>
    <x v="4"/>
    <x v="221"/>
    <n v="11"/>
    <n v="0"/>
    <n v="130.25"/>
    <n v="-130.25"/>
    <n v="213423.15999999992"/>
    <x v="17"/>
  </r>
  <r>
    <x v="1237"/>
    <x v="4"/>
    <x v="4"/>
    <x v="221"/>
    <n v="12"/>
    <n v="0"/>
    <n v="60.260000000000005"/>
    <n v="-60.260000000000005"/>
    <n v="213362.89999999991"/>
    <x v="17"/>
  </r>
  <r>
    <x v="1238"/>
    <x v="4"/>
    <x v="4"/>
    <x v="221"/>
    <n v="13"/>
    <n v="0"/>
    <n v="114.12"/>
    <n v="-114.12"/>
    <n v="213248.77999999991"/>
    <x v="17"/>
  </r>
  <r>
    <x v="1239"/>
    <x v="4"/>
    <x v="4"/>
    <x v="222"/>
    <n v="14"/>
    <n v="0"/>
    <n v="128.16"/>
    <n v="-128.16"/>
    <n v="213120.61999999991"/>
    <x v="18"/>
  </r>
  <r>
    <x v="1240"/>
    <x v="4"/>
    <x v="4"/>
    <x v="222"/>
    <n v="15"/>
    <n v="6385.67"/>
    <n v="1002.04"/>
    <n v="5383.63"/>
    <n v="218504.24999999991"/>
    <x v="18"/>
  </r>
  <r>
    <x v="1241"/>
    <x v="4"/>
    <x v="4"/>
    <x v="222"/>
    <n v="16"/>
    <n v="2294.2800000000002"/>
    <n v="3.5"/>
    <n v="2290.7800000000002"/>
    <n v="220795.02999999991"/>
    <x v="18"/>
  </r>
  <r>
    <x v="1242"/>
    <x v="4"/>
    <x v="4"/>
    <x v="222"/>
    <n v="17"/>
    <n v="0"/>
    <n v="1539.95"/>
    <n v="-1539.95"/>
    <n v="219255.0799999999"/>
    <x v="18"/>
  </r>
  <r>
    <x v="1243"/>
    <x v="4"/>
    <x v="4"/>
    <x v="222"/>
    <n v="19"/>
    <n v="0"/>
    <n v="367.24"/>
    <n v="-367.24"/>
    <n v="218887.83999999991"/>
    <x v="18"/>
  </r>
  <r>
    <x v="1244"/>
    <x v="4"/>
    <x v="4"/>
    <x v="222"/>
    <n v="20"/>
    <n v="0"/>
    <n v="8"/>
    <n v="-8"/>
    <n v="218879.83999999991"/>
    <x v="18"/>
  </r>
  <r>
    <x v="1245"/>
    <x v="4"/>
    <x v="4"/>
    <x v="223"/>
    <n v="21"/>
    <n v="0"/>
    <n v="55.81"/>
    <n v="-55.81"/>
    <n v="218824.02999999991"/>
    <x v="19"/>
  </r>
  <r>
    <x v="1246"/>
    <x v="4"/>
    <x v="4"/>
    <x v="223"/>
    <n v="22"/>
    <n v="0"/>
    <n v="25.19"/>
    <n v="-25.19"/>
    <n v="218798.83999999991"/>
    <x v="19"/>
  </r>
  <r>
    <x v="1247"/>
    <x v="4"/>
    <x v="4"/>
    <x v="223"/>
    <n v="23"/>
    <n v="0"/>
    <n v="44.760000000000005"/>
    <n v="-44.760000000000005"/>
    <n v="218754.0799999999"/>
    <x v="19"/>
  </r>
  <r>
    <x v="1248"/>
    <x v="4"/>
    <x v="4"/>
    <x v="223"/>
    <n v="24"/>
    <n v="3093.28"/>
    <n v="10.4"/>
    <n v="3082.88"/>
    <n v="221836.9599999999"/>
    <x v="19"/>
  </r>
  <r>
    <x v="1249"/>
    <x v="4"/>
    <x v="4"/>
    <x v="223"/>
    <n v="25"/>
    <n v="0"/>
    <n v="65"/>
    <n v="-65"/>
    <n v="221771.9599999999"/>
    <x v="19"/>
  </r>
  <r>
    <x v="1250"/>
    <x v="4"/>
    <x v="4"/>
    <x v="223"/>
    <n v="26"/>
    <n v="0"/>
    <n v="55.849999999999994"/>
    <n v="-55.849999999999994"/>
    <n v="221716.1099999999"/>
    <x v="19"/>
  </r>
  <r>
    <x v="1251"/>
    <x v="4"/>
    <x v="4"/>
    <x v="223"/>
    <n v="27"/>
    <n v="0"/>
    <n v="92.7"/>
    <n v="-92.7"/>
    <n v="221623.40999999989"/>
    <x v="19"/>
  </r>
  <r>
    <x v="1252"/>
    <x v="4"/>
    <x v="4"/>
    <x v="224"/>
    <n v="28"/>
    <n v="0"/>
    <n v="29.39"/>
    <n v="-29.39"/>
    <n v="221594.01999999987"/>
    <x v="20"/>
  </r>
  <r>
    <x v="1253"/>
    <x v="4"/>
    <x v="4"/>
    <x v="224"/>
    <n v="29"/>
    <n v="0"/>
    <n v="214.27"/>
    <n v="-214.27"/>
    <n v="221379.74999999988"/>
    <x v="20"/>
  </r>
  <r>
    <x v="1254"/>
    <x v="4"/>
    <x v="4"/>
    <x v="224"/>
    <n v="30"/>
    <n v="3513.65"/>
    <n v="27.13"/>
    <n v="3486.52"/>
    <n v="224866.26999999987"/>
    <x v="20"/>
  </r>
  <r>
    <x v="1255"/>
    <x v="4"/>
    <x v="5"/>
    <x v="224"/>
    <n v="1"/>
    <n v="323.95999999999998"/>
    <n v="3598.3900000000003"/>
    <n v="-3274.4300000000003"/>
    <n v="221591.83999999988"/>
    <x v="20"/>
  </r>
  <r>
    <x v="1256"/>
    <x v="4"/>
    <x v="5"/>
    <x v="224"/>
    <n v="2"/>
    <n v="0"/>
    <n v="13.77"/>
    <n v="-13.77"/>
    <n v="221578.06999999989"/>
    <x v="20"/>
  </r>
  <r>
    <x v="1257"/>
    <x v="4"/>
    <x v="5"/>
    <x v="224"/>
    <n v="3"/>
    <n v="0"/>
    <n v="177.79"/>
    <n v="-177.79"/>
    <n v="221400.27999999988"/>
    <x v="20"/>
  </r>
  <r>
    <x v="1258"/>
    <x v="4"/>
    <x v="5"/>
    <x v="225"/>
    <n v="4"/>
    <n v="0"/>
    <n v="37.549999999999997"/>
    <n v="-37.549999999999997"/>
    <n v="221362.72999999989"/>
    <x v="21"/>
  </r>
  <r>
    <x v="1259"/>
    <x v="4"/>
    <x v="5"/>
    <x v="225"/>
    <n v="5"/>
    <n v="188.35"/>
    <n v="0"/>
    <n v="188.35"/>
    <n v="221551.0799999999"/>
    <x v="21"/>
  </r>
  <r>
    <x v="1260"/>
    <x v="4"/>
    <x v="5"/>
    <x v="225"/>
    <n v="6"/>
    <n v="2294.2800000000002"/>
    <n v="120.64"/>
    <n v="2173.6400000000003"/>
    <n v="223724.71999999991"/>
    <x v="21"/>
  </r>
  <r>
    <x v="1261"/>
    <x v="4"/>
    <x v="5"/>
    <x v="225"/>
    <n v="7"/>
    <n v="0"/>
    <n v="97.9"/>
    <n v="-97.9"/>
    <n v="223626.81999999992"/>
    <x v="21"/>
  </r>
  <r>
    <x v="1262"/>
    <x v="4"/>
    <x v="5"/>
    <x v="225"/>
    <n v="8"/>
    <n v="0"/>
    <n v="105.86"/>
    <n v="-105.86"/>
    <n v="223520.95999999993"/>
    <x v="21"/>
  </r>
  <r>
    <x v="1263"/>
    <x v="4"/>
    <x v="5"/>
    <x v="225"/>
    <n v="9"/>
    <n v="0"/>
    <n v="1054.6599999999999"/>
    <n v="-1054.6599999999999"/>
    <n v="222466.29999999993"/>
    <x v="21"/>
  </r>
  <r>
    <x v="1264"/>
    <x v="4"/>
    <x v="5"/>
    <x v="226"/>
    <n v="24"/>
    <n v="6981.27"/>
    <n v="2396.0699999999997"/>
    <n v="4585.2000000000007"/>
    <n v="227051.49999999994"/>
    <x v="23"/>
  </r>
  <r>
    <x v="1265"/>
    <x v="4"/>
    <x v="5"/>
    <x v="227"/>
    <n v="25"/>
    <n v="0"/>
    <n v="138.75"/>
    <n v="-138.75"/>
    <n v="226912.74999999994"/>
    <x v="24"/>
  </r>
  <r>
    <x v="1266"/>
    <x v="4"/>
    <x v="5"/>
    <x v="227"/>
    <n v="26"/>
    <n v="0"/>
    <n v="12.5"/>
    <n v="-12.5"/>
    <n v="226900.24999999994"/>
    <x v="24"/>
  </r>
  <r>
    <x v="1267"/>
    <x v="4"/>
    <x v="5"/>
    <x v="227"/>
    <n v="27"/>
    <n v="0"/>
    <n v="290.25"/>
    <n v="-290.25"/>
    <n v="226609.99999999994"/>
    <x v="24"/>
  </r>
  <r>
    <x v="1268"/>
    <x v="4"/>
    <x v="5"/>
    <x v="227"/>
    <n v="28"/>
    <n v="0"/>
    <n v="797.87"/>
    <n v="-797.87"/>
    <n v="225812.12999999995"/>
    <x v="24"/>
  </r>
  <r>
    <x v="1269"/>
    <x v="4"/>
    <x v="5"/>
    <x v="227"/>
    <n v="30"/>
    <n v="0"/>
    <n v="61.5"/>
    <n v="-61.5"/>
    <n v="225750.62999999995"/>
    <x v="24"/>
  </r>
  <r>
    <x v="1270"/>
    <x v="4"/>
    <x v="6"/>
    <x v="227"/>
    <n v="1"/>
    <n v="331.53"/>
    <n v="6.5"/>
    <n v="325.02999999999997"/>
    <n v="226075.65999999995"/>
    <x v="24"/>
  </r>
  <r>
    <x v="1271"/>
    <x v="4"/>
    <x v="6"/>
    <x v="228"/>
    <n v="2"/>
    <n v="0"/>
    <n v="150.12"/>
    <n v="-150.12"/>
    <n v="225925.53999999995"/>
    <x v="25"/>
  </r>
  <r>
    <x v="1272"/>
    <x v="4"/>
    <x v="6"/>
    <x v="228"/>
    <n v="4"/>
    <n v="0"/>
    <n v="334.91"/>
    <n v="-334.91"/>
    <n v="225590.62999999995"/>
    <x v="25"/>
  </r>
  <r>
    <x v="1273"/>
    <x v="4"/>
    <x v="6"/>
    <x v="228"/>
    <n v="5"/>
    <n v="2297.2800000000002"/>
    <n v="1658.1399999999999"/>
    <n v="639.14000000000033"/>
    <n v="226229.76999999996"/>
    <x v="25"/>
  </r>
  <r>
    <x v="1274"/>
    <x v="4"/>
    <x v="6"/>
    <x v="228"/>
    <n v="6"/>
    <n v="0"/>
    <n v="73.900000000000006"/>
    <n v="-73.900000000000006"/>
    <n v="226155.86999999997"/>
    <x v="25"/>
  </r>
  <r>
    <x v="1275"/>
    <x v="4"/>
    <x v="6"/>
    <x v="228"/>
    <n v="7"/>
    <n v="0"/>
    <n v="81.69"/>
    <n v="-81.69"/>
    <n v="226074.17999999996"/>
    <x v="25"/>
  </r>
  <r>
    <x v="1276"/>
    <x v="4"/>
    <x v="6"/>
    <x v="229"/>
    <n v="9"/>
    <n v="0"/>
    <n v="149.38"/>
    <n v="-149.38"/>
    <n v="225924.79999999996"/>
    <x v="26"/>
  </r>
  <r>
    <x v="1277"/>
    <x v="4"/>
    <x v="6"/>
    <x v="229"/>
    <n v="10"/>
    <n v="676.07999999999993"/>
    <n v="24.81"/>
    <n v="651.27"/>
    <n v="226576.06999999995"/>
    <x v="26"/>
  </r>
  <r>
    <x v="1278"/>
    <x v="4"/>
    <x v="6"/>
    <x v="229"/>
    <n v="11"/>
    <n v="2297.2800000000002"/>
    <n v="17.3"/>
    <n v="2279.98"/>
    <n v="228856.04999999996"/>
    <x v="26"/>
  </r>
  <r>
    <x v="1279"/>
    <x v="4"/>
    <x v="6"/>
    <x v="229"/>
    <n v="12"/>
    <n v="0"/>
    <n v="134.75"/>
    <n v="-134.75"/>
    <n v="228721.29999999996"/>
    <x v="26"/>
  </r>
  <r>
    <x v="1280"/>
    <x v="4"/>
    <x v="6"/>
    <x v="229"/>
    <n v="13"/>
    <n v="0"/>
    <n v="375.97999999999996"/>
    <n v="-375.97999999999996"/>
    <n v="228345.31999999995"/>
    <x v="26"/>
  </r>
  <r>
    <x v="1281"/>
    <x v="4"/>
    <x v="6"/>
    <x v="229"/>
    <n v="14"/>
    <n v="0"/>
    <n v="16.740000000000002"/>
    <n v="-16.740000000000002"/>
    <n v="228328.57999999996"/>
    <x v="26"/>
  </r>
  <r>
    <x v="1282"/>
    <x v="4"/>
    <x v="6"/>
    <x v="229"/>
    <n v="15"/>
    <n v="0"/>
    <n v="384.44000000000005"/>
    <n v="-384.44000000000005"/>
    <n v="227944.13999999996"/>
    <x v="26"/>
  </r>
  <r>
    <x v="1283"/>
    <x v="4"/>
    <x v="6"/>
    <x v="230"/>
    <n v="17"/>
    <n v="1674.61"/>
    <n v="280.62"/>
    <n v="1393.9899999999998"/>
    <n v="229338.12999999995"/>
    <x v="27"/>
  </r>
  <r>
    <x v="1284"/>
    <x v="4"/>
    <x v="6"/>
    <x v="230"/>
    <n v="18"/>
    <n v="2297.2800000000002"/>
    <n v="1528.7299999999998"/>
    <n v="768.55000000000041"/>
    <n v="230106.67999999993"/>
    <x v="27"/>
  </r>
  <r>
    <x v="1285"/>
    <x v="4"/>
    <x v="6"/>
    <x v="230"/>
    <n v="19"/>
    <n v="0"/>
    <n v="13.9"/>
    <n v="-13.9"/>
    <n v="230092.77999999994"/>
    <x v="27"/>
  </r>
  <r>
    <x v="1286"/>
    <x v="4"/>
    <x v="6"/>
    <x v="230"/>
    <n v="20"/>
    <n v="0"/>
    <n v="38.019999999999996"/>
    <n v="-38.019999999999996"/>
    <n v="230054.75999999995"/>
    <x v="27"/>
  </r>
  <r>
    <x v="1287"/>
    <x v="4"/>
    <x v="6"/>
    <x v="230"/>
    <n v="21"/>
    <n v="0"/>
    <n v="57.1"/>
    <n v="-57.1"/>
    <n v="229997.65999999995"/>
    <x v="27"/>
  </r>
  <r>
    <x v="1288"/>
    <x v="4"/>
    <x v="6"/>
    <x v="230"/>
    <n v="22"/>
    <n v="0"/>
    <n v="40.76"/>
    <n v="-40.76"/>
    <n v="229956.89999999994"/>
    <x v="27"/>
  </r>
  <r>
    <x v="1289"/>
    <x v="4"/>
    <x v="6"/>
    <x v="231"/>
    <n v="23"/>
    <n v="0"/>
    <n v="227.47"/>
    <n v="-227.47"/>
    <n v="229729.42999999993"/>
    <x v="28"/>
  </r>
  <r>
    <x v="1290"/>
    <x v="4"/>
    <x v="6"/>
    <x v="231"/>
    <n v="24"/>
    <n v="0"/>
    <n v="32.11"/>
    <n v="-32.11"/>
    <n v="229697.31999999995"/>
    <x v="28"/>
  </r>
  <r>
    <x v="1291"/>
    <x v="4"/>
    <x v="6"/>
    <x v="231"/>
    <n v="25"/>
    <n v="2297.2800000000002"/>
    <n v="41.21"/>
    <n v="2256.0700000000002"/>
    <n v="231953.38999999996"/>
    <x v="28"/>
  </r>
  <r>
    <x v="1292"/>
    <x v="4"/>
    <x v="6"/>
    <x v="231"/>
    <n v="26"/>
    <n v="0"/>
    <n v="5"/>
    <n v="-5"/>
    <n v="231948.38999999996"/>
    <x v="28"/>
  </r>
  <r>
    <x v="1293"/>
    <x v="4"/>
    <x v="6"/>
    <x v="231"/>
    <n v="27"/>
    <n v="0"/>
    <n v="29.5"/>
    <n v="-29.5"/>
    <n v="231918.88999999996"/>
    <x v="28"/>
  </r>
  <r>
    <x v="1294"/>
    <x v="4"/>
    <x v="6"/>
    <x v="231"/>
    <n v="28"/>
    <n v="0"/>
    <n v="52.46"/>
    <n v="-52.46"/>
    <n v="231866.42999999996"/>
    <x v="28"/>
  </r>
  <r>
    <x v="1295"/>
    <x v="4"/>
    <x v="6"/>
    <x v="231"/>
    <n v="29"/>
    <n v="0"/>
    <n v="471.09"/>
    <n v="-471.09"/>
    <n v="231395.33999999997"/>
    <x v="28"/>
  </r>
  <r>
    <x v="1296"/>
    <x v="4"/>
    <x v="6"/>
    <x v="232"/>
    <n v="30"/>
    <n v="0"/>
    <n v="151.04"/>
    <n v="-151.04"/>
    <n v="231244.29999999996"/>
    <x v="29"/>
  </r>
  <r>
    <x v="1297"/>
    <x v="4"/>
    <x v="7"/>
    <x v="232"/>
    <n v="1"/>
    <n v="2297.2800000000002"/>
    <n v="44.75"/>
    <n v="2252.5300000000002"/>
    <n v="233496.82999999996"/>
    <x v="29"/>
  </r>
  <r>
    <x v="1298"/>
    <x v="4"/>
    <x v="7"/>
    <x v="232"/>
    <n v="2"/>
    <n v="0"/>
    <n v="30.11"/>
    <n v="-30.11"/>
    <n v="233466.71999999997"/>
    <x v="29"/>
  </r>
  <r>
    <x v="1299"/>
    <x v="4"/>
    <x v="7"/>
    <x v="232"/>
    <n v="3"/>
    <n v="0"/>
    <n v="57.940000000000005"/>
    <n v="-57.940000000000005"/>
    <n v="233408.77999999997"/>
    <x v="29"/>
  </r>
  <r>
    <x v="1300"/>
    <x v="4"/>
    <x v="7"/>
    <x v="232"/>
    <n v="4"/>
    <n v="0"/>
    <n v="5.4"/>
    <n v="-5.4"/>
    <n v="233403.37999999998"/>
    <x v="29"/>
  </r>
  <r>
    <x v="1301"/>
    <x v="4"/>
    <x v="7"/>
    <x v="232"/>
    <n v="5"/>
    <n v="0"/>
    <n v="61.769999999999996"/>
    <n v="-61.769999999999996"/>
    <n v="233341.61"/>
    <x v="29"/>
  </r>
  <r>
    <x v="1302"/>
    <x v="4"/>
    <x v="7"/>
    <x v="233"/>
    <n v="6"/>
    <n v="0"/>
    <n v="162.11000000000001"/>
    <n v="-162.11000000000001"/>
    <n v="233179.5"/>
    <x v="30"/>
  </r>
  <r>
    <x v="1303"/>
    <x v="4"/>
    <x v="7"/>
    <x v="233"/>
    <n v="7"/>
    <n v="0"/>
    <n v="100.87"/>
    <n v="-100.87"/>
    <n v="233078.63"/>
    <x v="30"/>
  </r>
  <r>
    <x v="1304"/>
    <x v="4"/>
    <x v="7"/>
    <x v="233"/>
    <n v="8"/>
    <n v="2297.2800000000002"/>
    <n v="87.97"/>
    <n v="2209.3100000000004"/>
    <n v="235287.94"/>
    <x v="30"/>
  </r>
  <r>
    <x v="1305"/>
    <x v="4"/>
    <x v="7"/>
    <x v="233"/>
    <n v="9"/>
    <n v="0"/>
    <n v="17.2"/>
    <n v="-17.2"/>
    <n v="235270.74"/>
    <x v="30"/>
  </r>
  <r>
    <x v="1306"/>
    <x v="4"/>
    <x v="7"/>
    <x v="233"/>
    <n v="10"/>
    <n v="0"/>
    <n v="16.27"/>
    <n v="-16.27"/>
    <n v="235254.47"/>
    <x v="30"/>
  </r>
  <r>
    <x v="1307"/>
    <x v="4"/>
    <x v="7"/>
    <x v="233"/>
    <n v="11"/>
    <n v="0"/>
    <n v="149.15"/>
    <n v="-149.15"/>
    <n v="235105.32"/>
    <x v="30"/>
  </r>
  <r>
    <x v="1308"/>
    <x v="4"/>
    <x v="7"/>
    <x v="233"/>
    <n v="12"/>
    <n v="0"/>
    <n v="154.89999999999998"/>
    <n v="-154.89999999999998"/>
    <n v="234950.42"/>
    <x v="30"/>
  </r>
  <r>
    <x v="1309"/>
    <x v="4"/>
    <x v="7"/>
    <x v="234"/>
    <n v="13"/>
    <n v="0"/>
    <n v="8505.92"/>
    <n v="-8505.92"/>
    <n v="226444.5"/>
    <x v="31"/>
  </r>
  <r>
    <x v="1310"/>
    <x v="4"/>
    <x v="7"/>
    <x v="234"/>
    <n v="15"/>
    <n v="2404.1800000000003"/>
    <n v="35.92"/>
    <n v="2368.2600000000002"/>
    <n v="228812.76"/>
    <x v="31"/>
  </r>
  <r>
    <x v="1311"/>
    <x v="4"/>
    <x v="7"/>
    <x v="234"/>
    <n v="16"/>
    <n v="0"/>
    <n v="100.98"/>
    <n v="-100.98"/>
    <n v="228711.78"/>
    <x v="31"/>
  </r>
  <r>
    <x v="1312"/>
    <x v="4"/>
    <x v="7"/>
    <x v="234"/>
    <n v="18"/>
    <n v="0"/>
    <n v="83.53"/>
    <n v="-83.53"/>
    <n v="228628.25"/>
    <x v="31"/>
  </r>
  <r>
    <x v="1313"/>
    <x v="4"/>
    <x v="7"/>
    <x v="234"/>
    <n v="19"/>
    <n v="0"/>
    <n v="194.51999999999998"/>
    <n v="-194.51999999999998"/>
    <n v="228433.73"/>
    <x v="31"/>
  </r>
  <r>
    <x v="1314"/>
    <x v="4"/>
    <x v="7"/>
    <x v="235"/>
    <n v="20"/>
    <n v="0"/>
    <n v="40473.199999999997"/>
    <n v="-40473.199999999997"/>
    <n v="187960.53000000003"/>
    <x v="32"/>
  </r>
  <r>
    <x v="1315"/>
    <x v="4"/>
    <x v="7"/>
    <x v="235"/>
    <n v="21"/>
    <n v="0"/>
    <n v="229.93"/>
    <n v="-229.93"/>
    <n v="187730.60000000003"/>
    <x v="32"/>
  </r>
  <r>
    <x v="1316"/>
    <x v="4"/>
    <x v="7"/>
    <x v="235"/>
    <n v="22"/>
    <n v="2297.2800000000002"/>
    <n v="21.939999999999998"/>
    <n v="2275.34"/>
    <n v="190005.94000000003"/>
    <x v="32"/>
  </r>
  <r>
    <x v="1317"/>
    <x v="4"/>
    <x v="7"/>
    <x v="235"/>
    <n v="23"/>
    <n v="162.9"/>
    <n v="293.33"/>
    <n v="-130.42999999999998"/>
    <n v="189875.51000000004"/>
    <x v="32"/>
  </r>
  <r>
    <x v="1318"/>
    <x v="4"/>
    <x v="7"/>
    <x v="235"/>
    <n v="24"/>
    <n v="0"/>
    <n v="109.31"/>
    <n v="-109.31"/>
    <n v="189766.20000000004"/>
    <x v="32"/>
  </r>
  <r>
    <x v="1319"/>
    <x v="4"/>
    <x v="7"/>
    <x v="235"/>
    <n v="25"/>
    <n v="625"/>
    <n v="37.909999999999997"/>
    <n v="587.09"/>
    <n v="190353.29000000004"/>
    <x v="32"/>
  </r>
  <r>
    <x v="1320"/>
    <x v="4"/>
    <x v="7"/>
    <x v="235"/>
    <n v="26"/>
    <n v="0"/>
    <n v="138.87"/>
    <n v="-138.87"/>
    <n v="190214.42000000004"/>
    <x v="32"/>
  </r>
  <r>
    <x v="1321"/>
    <x v="4"/>
    <x v="7"/>
    <x v="236"/>
    <n v="27"/>
    <n v="0"/>
    <n v="34.97"/>
    <n v="-34.97"/>
    <n v="190179.45000000004"/>
    <x v="33"/>
  </r>
  <r>
    <x v="1322"/>
    <x v="4"/>
    <x v="7"/>
    <x v="236"/>
    <n v="28"/>
    <n v="0"/>
    <n v="186.75"/>
    <n v="-186.75"/>
    <n v="189992.70000000004"/>
    <x v="33"/>
  </r>
  <r>
    <x v="1323"/>
    <x v="4"/>
    <x v="7"/>
    <x v="236"/>
    <n v="29"/>
    <n v="2297.2800000000002"/>
    <n v="63.379999999999995"/>
    <n v="2233.9"/>
    <n v="192226.60000000003"/>
    <x v="33"/>
  </r>
  <r>
    <x v="1324"/>
    <x v="4"/>
    <x v="7"/>
    <x v="236"/>
    <n v="30"/>
    <n v="0"/>
    <n v="52.78"/>
    <n v="-52.78"/>
    <n v="192173.82000000004"/>
    <x v="33"/>
  </r>
  <r>
    <x v="1325"/>
    <x v="4"/>
    <x v="7"/>
    <x v="236"/>
    <n v="31"/>
    <n v="0"/>
    <n v="127.56"/>
    <n v="-127.56"/>
    <n v="192046.26000000004"/>
    <x v="33"/>
  </r>
  <r>
    <x v="1326"/>
    <x v="4"/>
    <x v="8"/>
    <x v="236"/>
    <n v="1"/>
    <n v="0"/>
    <n v="108.31"/>
    <n v="-108.31"/>
    <n v="191937.95000000004"/>
    <x v="33"/>
  </r>
  <r>
    <x v="1327"/>
    <x v="4"/>
    <x v="8"/>
    <x v="236"/>
    <n v="2"/>
    <n v="0"/>
    <n v="158.29000000000002"/>
    <n v="-158.29000000000002"/>
    <n v="191779.66000000003"/>
    <x v="33"/>
  </r>
  <r>
    <x v="1328"/>
    <x v="4"/>
    <x v="8"/>
    <x v="237"/>
    <n v="3"/>
    <n v="0"/>
    <n v="548.12999999999988"/>
    <n v="-548.12999999999988"/>
    <n v="191231.53000000003"/>
    <x v="34"/>
  </r>
  <r>
    <x v="1329"/>
    <x v="4"/>
    <x v="8"/>
    <x v="237"/>
    <n v="4"/>
    <n v="0"/>
    <n v="15.43"/>
    <n v="-15.43"/>
    <n v="191216.10000000003"/>
    <x v="34"/>
  </r>
  <r>
    <x v="1330"/>
    <x v="4"/>
    <x v="8"/>
    <x v="237"/>
    <n v="5"/>
    <n v="2297.2800000000002"/>
    <n v="46.699999999999996"/>
    <n v="2250.5800000000004"/>
    <n v="193466.68000000002"/>
    <x v="34"/>
  </r>
  <r>
    <x v="1331"/>
    <x v="4"/>
    <x v="8"/>
    <x v="237"/>
    <n v="6"/>
    <n v="0"/>
    <n v="86.97999999999999"/>
    <n v="-86.97999999999999"/>
    <n v="193379.7"/>
    <x v="34"/>
  </r>
  <r>
    <x v="1332"/>
    <x v="4"/>
    <x v="8"/>
    <x v="237"/>
    <n v="7"/>
    <n v="0"/>
    <n v="176.04"/>
    <n v="-176.04"/>
    <n v="193203.66"/>
    <x v="34"/>
  </r>
  <r>
    <x v="1333"/>
    <x v="4"/>
    <x v="8"/>
    <x v="237"/>
    <n v="8"/>
    <n v="0"/>
    <n v="84.4"/>
    <n v="-84.4"/>
    <n v="193119.26"/>
    <x v="34"/>
  </r>
  <r>
    <x v="1334"/>
    <x v="4"/>
    <x v="8"/>
    <x v="237"/>
    <n v="9"/>
    <n v="0"/>
    <n v="96.85"/>
    <n v="-96.85"/>
    <n v="193022.41"/>
    <x v="34"/>
  </r>
  <r>
    <x v="1335"/>
    <x v="4"/>
    <x v="8"/>
    <x v="238"/>
    <n v="10"/>
    <n v="0"/>
    <n v="24.85"/>
    <n v="-24.85"/>
    <n v="192997.56"/>
    <x v="35"/>
  </r>
  <r>
    <x v="1336"/>
    <x v="4"/>
    <x v="8"/>
    <x v="238"/>
    <n v="12"/>
    <n v="2297.2800000000002"/>
    <n v="18.200000000000003"/>
    <n v="2279.0800000000004"/>
    <n v="195276.63999999998"/>
    <x v="35"/>
  </r>
  <r>
    <x v="1337"/>
    <x v="4"/>
    <x v="8"/>
    <x v="238"/>
    <n v="13"/>
    <n v="1000"/>
    <n v="51.349999999999994"/>
    <n v="948.65"/>
    <n v="196225.28999999998"/>
    <x v="35"/>
  </r>
  <r>
    <x v="1338"/>
    <x v="4"/>
    <x v="8"/>
    <x v="238"/>
    <n v="14"/>
    <n v="0"/>
    <n v="321.53999999999996"/>
    <n v="-321.53999999999996"/>
    <n v="195903.74999999997"/>
    <x v="35"/>
  </r>
  <r>
    <x v="1339"/>
    <x v="4"/>
    <x v="8"/>
    <x v="238"/>
    <n v="15"/>
    <n v="0"/>
    <n v="459.21"/>
    <n v="-459.21"/>
    <n v="195444.53999999998"/>
    <x v="35"/>
  </r>
  <r>
    <x v="1340"/>
    <x v="4"/>
    <x v="8"/>
    <x v="238"/>
    <n v="16"/>
    <n v="0"/>
    <n v="39.65"/>
    <n v="-39.65"/>
    <n v="195404.88999999998"/>
    <x v="35"/>
  </r>
  <r>
    <x v="1341"/>
    <x v="4"/>
    <x v="8"/>
    <x v="239"/>
    <n v="17"/>
    <n v="0"/>
    <n v="154.85"/>
    <n v="-154.85"/>
    <n v="195250.03999999998"/>
    <x v="36"/>
  </r>
  <r>
    <x v="1342"/>
    <x v="4"/>
    <x v="8"/>
    <x v="239"/>
    <n v="18"/>
    <n v="0"/>
    <n v="1526.6"/>
    <n v="-1526.6"/>
    <n v="193723.43999999997"/>
    <x v="36"/>
  </r>
  <r>
    <x v="1343"/>
    <x v="4"/>
    <x v="8"/>
    <x v="239"/>
    <n v="19"/>
    <n v="2297.2800000000002"/>
    <n v="95.210000000000008"/>
    <n v="2202.0700000000002"/>
    <n v="195925.50999999998"/>
    <x v="36"/>
  </r>
  <r>
    <x v="1344"/>
    <x v="4"/>
    <x v="8"/>
    <x v="239"/>
    <n v="20"/>
    <n v="0"/>
    <n v="1181.31"/>
    <n v="-1181.31"/>
    <n v="194744.19999999998"/>
    <x v="36"/>
  </r>
  <r>
    <x v="1345"/>
    <x v="4"/>
    <x v="8"/>
    <x v="239"/>
    <n v="21"/>
    <n v="0"/>
    <n v="206.12"/>
    <n v="-206.12"/>
    <n v="194538.08"/>
    <x v="36"/>
  </r>
  <r>
    <x v="1346"/>
    <x v="4"/>
    <x v="8"/>
    <x v="239"/>
    <n v="23"/>
    <n v="0"/>
    <n v="83.1"/>
    <n v="-83.1"/>
    <n v="194454.97999999998"/>
    <x v="36"/>
  </r>
  <r>
    <x v="1347"/>
    <x v="4"/>
    <x v="8"/>
    <x v="240"/>
    <n v="24"/>
    <n v="0"/>
    <n v="128.09"/>
    <n v="-128.09"/>
    <n v="194326.88999999998"/>
    <x v="37"/>
  </r>
  <r>
    <x v="1348"/>
    <x v="4"/>
    <x v="8"/>
    <x v="240"/>
    <n v="25"/>
    <n v="395.51"/>
    <n v="24.82"/>
    <n v="370.69"/>
    <n v="194697.58"/>
    <x v="37"/>
  </r>
  <r>
    <x v="1349"/>
    <x v="4"/>
    <x v="8"/>
    <x v="240"/>
    <n v="26"/>
    <n v="2297.2800000000002"/>
    <n v="163.5"/>
    <n v="2133.7800000000002"/>
    <n v="196831.35999999999"/>
    <x v="37"/>
  </r>
  <r>
    <x v="1350"/>
    <x v="4"/>
    <x v="8"/>
    <x v="240"/>
    <n v="27"/>
    <n v="0"/>
    <n v="120.22999999999999"/>
    <n v="-120.22999999999999"/>
    <n v="196711.12999999998"/>
    <x v="37"/>
  </r>
  <r>
    <x v="1351"/>
    <x v="4"/>
    <x v="8"/>
    <x v="240"/>
    <n v="28"/>
    <n v="0"/>
    <n v="92.9"/>
    <n v="-92.9"/>
    <n v="196618.22999999998"/>
    <x v="37"/>
  </r>
  <r>
    <x v="1352"/>
    <x v="4"/>
    <x v="8"/>
    <x v="240"/>
    <n v="30"/>
    <n v="0"/>
    <n v="218.60000000000002"/>
    <n v="-218.60000000000002"/>
    <n v="196399.62999999998"/>
    <x v="37"/>
  </r>
  <r>
    <x v="1353"/>
    <x v="4"/>
    <x v="9"/>
    <x v="241"/>
    <n v="1"/>
    <n v="0"/>
    <n v="198.21"/>
    <n v="-198.21"/>
    <n v="196201.41999999998"/>
    <x v="38"/>
  </r>
  <r>
    <x v="1354"/>
    <x v="4"/>
    <x v="9"/>
    <x v="241"/>
    <n v="2"/>
    <n v="0"/>
    <n v="32.65"/>
    <n v="-32.65"/>
    <n v="196168.77"/>
    <x v="38"/>
  </r>
  <r>
    <x v="1355"/>
    <x v="4"/>
    <x v="9"/>
    <x v="241"/>
    <n v="3"/>
    <n v="0"/>
    <n v="146.80000000000001"/>
    <n v="-146.80000000000001"/>
    <n v="196021.97"/>
    <x v="38"/>
  </r>
  <r>
    <x v="1356"/>
    <x v="4"/>
    <x v="9"/>
    <x v="241"/>
    <n v="4"/>
    <n v="3231.56"/>
    <n v="0"/>
    <n v="3231.56"/>
    <n v="199253.53"/>
    <x v="38"/>
  </r>
  <r>
    <x v="1357"/>
    <x v="4"/>
    <x v="9"/>
    <x v="241"/>
    <n v="5"/>
    <n v="0"/>
    <n v="399.63"/>
    <n v="-399.63"/>
    <n v="198853.9"/>
    <x v="38"/>
  </r>
  <r>
    <x v="1358"/>
    <x v="4"/>
    <x v="9"/>
    <x v="241"/>
    <n v="6"/>
    <n v="0"/>
    <n v="277.94"/>
    <n v="-277.94"/>
    <n v="198575.96"/>
    <x v="38"/>
  </r>
  <r>
    <x v="1359"/>
    <x v="4"/>
    <x v="9"/>
    <x v="241"/>
    <n v="7"/>
    <n v="0"/>
    <n v="220.12"/>
    <n v="-220.12"/>
    <n v="198355.84"/>
    <x v="38"/>
  </r>
  <r>
    <x v="1360"/>
    <x v="4"/>
    <x v="9"/>
    <x v="242"/>
    <n v="8"/>
    <n v="0"/>
    <n v="139.03"/>
    <n v="-139.03"/>
    <n v="198216.81"/>
    <x v="39"/>
  </r>
  <r>
    <x v="1361"/>
    <x v="4"/>
    <x v="9"/>
    <x v="242"/>
    <n v="9"/>
    <n v="0"/>
    <n v="287.23"/>
    <n v="-287.23"/>
    <n v="197929.58"/>
    <x v="39"/>
  </r>
  <r>
    <x v="1362"/>
    <x v="4"/>
    <x v="9"/>
    <x v="242"/>
    <n v="10"/>
    <n v="0"/>
    <n v="48.77"/>
    <n v="-48.77"/>
    <n v="197880.81"/>
    <x v="39"/>
  </r>
  <r>
    <x v="1363"/>
    <x v="4"/>
    <x v="9"/>
    <x v="242"/>
    <n v="11"/>
    <n v="2297.2800000000002"/>
    <n v="41.739999999999995"/>
    <n v="2255.5400000000004"/>
    <n v="200136.35"/>
    <x v="39"/>
  </r>
  <r>
    <x v="1364"/>
    <x v="4"/>
    <x v="9"/>
    <x v="242"/>
    <n v="12"/>
    <n v="1577"/>
    <n v="135.48999999999998"/>
    <n v="1441.51"/>
    <n v="201577.86000000002"/>
    <x v="39"/>
  </r>
  <r>
    <x v="1365"/>
    <x v="4"/>
    <x v="9"/>
    <x v="242"/>
    <n v="13"/>
    <n v="0"/>
    <n v="107.38"/>
    <n v="-107.38"/>
    <n v="201470.48"/>
    <x v="39"/>
  </r>
  <r>
    <x v="1366"/>
    <x v="4"/>
    <x v="9"/>
    <x v="242"/>
    <n v="14"/>
    <n v="0"/>
    <n v="167.47"/>
    <n v="-167.47"/>
    <n v="201303.01"/>
    <x v="39"/>
  </r>
  <r>
    <x v="1367"/>
    <x v="4"/>
    <x v="9"/>
    <x v="243"/>
    <n v="15"/>
    <n v="0"/>
    <n v="134.5"/>
    <n v="-134.5"/>
    <n v="201168.51"/>
    <x v="40"/>
  </r>
  <r>
    <x v="1368"/>
    <x v="4"/>
    <x v="9"/>
    <x v="243"/>
    <n v="16"/>
    <n v="0"/>
    <n v="332.79999999999995"/>
    <n v="-332.79999999999995"/>
    <n v="200835.71000000002"/>
    <x v="40"/>
  </r>
  <r>
    <x v="1369"/>
    <x v="4"/>
    <x v="9"/>
    <x v="243"/>
    <n v="17"/>
    <n v="2297.2800000000002"/>
    <n v="1676.67"/>
    <n v="620.61000000000013"/>
    <n v="201456.32"/>
    <x v="40"/>
  </r>
  <r>
    <x v="1370"/>
    <x v="4"/>
    <x v="9"/>
    <x v="243"/>
    <n v="18"/>
    <n v="0"/>
    <n v="54.849999999999994"/>
    <n v="-54.849999999999994"/>
    <n v="201401.47"/>
    <x v="40"/>
  </r>
  <r>
    <x v="1371"/>
    <x v="4"/>
    <x v="9"/>
    <x v="243"/>
    <n v="20"/>
    <n v="0"/>
    <n v="333.21999999999997"/>
    <n v="-333.21999999999997"/>
    <n v="201068.25"/>
    <x v="40"/>
  </r>
  <r>
    <x v="1372"/>
    <x v="4"/>
    <x v="9"/>
    <x v="243"/>
    <n v="21"/>
    <n v="0"/>
    <n v="174.83"/>
    <n v="-174.83"/>
    <n v="200893.42"/>
    <x v="40"/>
  </r>
  <r>
    <x v="1373"/>
    <x v="4"/>
    <x v="9"/>
    <x v="244"/>
    <n v="22"/>
    <n v="0"/>
    <n v="1487.82"/>
    <n v="-1487.82"/>
    <n v="199405.6"/>
    <x v="41"/>
  </r>
  <r>
    <x v="1374"/>
    <x v="4"/>
    <x v="9"/>
    <x v="244"/>
    <n v="23"/>
    <n v="0"/>
    <n v="859.25"/>
    <n v="-859.25"/>
    <n v="198546.35"/>
    <x v="41"/>
  </r>
  <r>
    <x v="1375"/>
    <x v="4"/>
    <x v="9"/>
    <x v="244"/>
    <n v="24"/>
    <n v="2297.2800000000002"/>
    <n v="114.5"/>
    <n v="2182.7800000000002"/>
    <n v="200729.13"/>
    <x v="41"/>
  </r>
  <r>
    <x v="1376"/>
    <x v="4"/>
    <x v="9"/>
    <x v="244"/>
    <n v="25"/>
    <n v="53.45"/>
    <n v="39251.08"/>
    <n v="-39197.630000000005"/>
    <n v="161531.5"/>
    <x v="41"/>
  </r>
  <r>
    <x v="1377"/>
    <x v="4"/>
    <x v="9"/>
    <x v="244"/>
    <n v="26"/>
    <n v="0"/>
    <n v="56.75"/>
    <n v="-56.75"/>
    <n v="161474.75"/>
    <x v="41"/>
  </r>
  <r>
    <x v="1378"/>
    <x v="4"/>
    <x v="9"/>
    <x v="244"/>
    <n v="28"/>
    <n v="0"/>
    <n v="332.54"/>
    <n v="-332.54"/>
    <n v="161142.21"/>
    <x v="41"/>
  </r>
  <r>
    <x v="1379"/>
    <x v="4"/>
    <x v="9"/>
    <x v="245"/>
    <n v="29"/>
    <n v="0"/>
    <n v="172.68"/>
    <n v="-172.68"/>
    <n v="160969.53"/>
    <x v="42"/>
  </r>
  <r>
    <x v="1380"/>
    <x v="4"/>
    <x v="9"/>
    <x v="245"/>
    <n v="30"/>
    <n v="0"/>
    <n v="75.040000000000006"/>
    <n v="-75.040000000000006"/>
    <n v="160894.49"/>
    <x v="42"/>
  </r>
  <r>
    <x v="1381"/>
    <x v="4"/>
    <x v="9"/>
    <x v="245"/>
    <n v="31"/>
    <n v="2297.2800000000002"/>
    <n v="2119.8000000000002"/>
    <n v="177.48000000000002"/>
    <n v="161071.97"/>
    <x v="42"/>
  </r>
  <r>
    <x v="1382"/>
    <x v="4"/>
    <x v="10"/>
    <x v="245"/>
    <n v="1"/>
    <n v="0"/>
    <n v="454.77"/>
    <n v="-454.77"/>
    <n v="160617.20000000001"/>
    <x v="42"/>
  </r>
  <r>
    <x v="1383"/>
    <x v="4"/>
    <x v="10"/>
    <x v="245"/>
    <n v="2"/>
    <n v="0"/>
    <n v="128.65"/>
    <n v="-128.65"/>
    <n v="160488.55000000002"/>
    <x v="42"/>
  </r>
  <r>
    <x v="1384"/>
    <x v="4"/>
    <x v="10"/>
    <x v="245"/>
    <n v="4"/>
    <n v="0"/>
    <n v="792.19999999999993"/>
    <n v="-792.19999999999993"/>
    <n v="159696.35"/>
    <x v="42"/>
  </r>
  <r>
    <x v="1385"/>
    <x v="4"/>
    <x v="10"/>
    <x v="246"/>
    <n v="6"/>
    <n v="0"/>
    <n v="81.36"/>
    <n v="-81.36"/>
    <n v="159614.99000000002"/>
    <x v="43"/>
  </r>
  <r>
    <x v="1386"/>
    <x v="4"/>
    <x v="10"/>
    <x v="246"/>
    <n v="7"/>
    <n v="2297.2800000000002"/>
    <n v="6"/>
    <n v="2291.2800000000002"/>
    <n v="161906.27000000002"/>
    <x v="43"/>
  </r>
  <r>
    <x v="1387"/>
    <x v="4"/>
    <x v="10"/>
    <x v="246"/>
    <n v="8"/>
    <n v="0"/>
    <n v="184.14999999999998"/>
    <n v="-184.14999999999998"/>
    <n v="161722.12000000002"/>
    <x v="43"/>
  </r>
  <r>
    <x v="1388"/>
    <x v="4"/>
    <x v="10"/>
    <x v="246"/>
    <n v="9"/>
    <n v="0"/>
    <n v="75.94"/>
    <n v="-75.94"/>
    <n v="161646.18000000002"/>
    <x v="43"/>
  </r>
  <r>
    <x v="1389"/>
    <x v="4"/>
    <x v="10"/>
    <x v="246"/>
    <n v="10"/>
    <n v="0"/>
    <n v="78.930000000000007"/>
    <n v="-78.930000000000007"/>
    <n v="161567.25000000003"/>
    <x v="43"/>
  </r>
  <r>
    <x v="1390"/>
    <x v="4"/>
    <x v="10"/>
    <x v="246"/>
    <n v="11"/>
    <n v="0"/>
    <n v="640.62"/>
    <n v="-640.62"/>
    <n v="160926.63000000003"/>
    <x v="43"/>
  </r>
  <r>
    <x v="1391"/>
    <x v="4"/>
    <x v="10"/>
    <x v="247"/>
    <n v="12"/>
    <n v="0"/>
    <n v="81.97"/>
    <n v="-81.97"/>
    <n v="160844.66000000003"/>
    <x v="44"/>
  </r>
  <r>
    <x v="1392"/>
    <x v="4"/>
    <x v="10"/>
    <x v="247"/>
    <n v="13"/>
    <n v="0"/>
    <n v="746.7"/>
    <n v="-746.7"/>
    <n v="160097.96000000002"/>
    <x v="44"/>
  </r>
  <r>
    <x v="1393"/>
    <x v="4"/>
    <x v="10"/>
    <x v="247"/>
    <n v="15"/>
    <n v="1885.62"/>
    <n v="471.29"/>
    <n v="1414.33"/>
    <n v="161512.29"/>
    <x v="44"/>
  </r>
  <r>
    <x v="1394"/>
    <x v="4"/>
    <x v="10"/>
    <x v="247"/>
    <n v="17"/>
    <n v="0"/>
    <n v="55.8"/>
    <n v="-55.8"/>
    <n v="161456.49000000002"/>
    <x v="44"/>
  </r>
  <r>
    <x v="1395"/>
    <x v="4"/>
    <x v="10"/>
    <x v="247"/>
    <n v="18"/>
    <n v="0"/>
    <n v="2110.04"/>
    <n v="-2110.04"/>
    <n v="159346.45000000001"/>
    <x v="44"/>
  </r>
  <r>
    <x v="1396"/>
    <x v="4"/>
    <x v="10"/>
    <x v="248"/>
    <n v="19"/>
    <n v="0"/>
    <n v="94.889999999999986"/>
    <n v="-94.889999999999986"/>
    <n v="159251.56"/>
    <x v="45"/>
  </r>
  <r>
    <x v="1397"/>
    <x v="4"/>
    <x v="10"/>
    <x v="248"/>
    <n v="20"/>
    <n v="0"/>
    <n v="1726.04"/>
    <n v="-1726.04"/>
    <n v="157525.51999999999"/>
    <x v="45"/>
  </r>
  <r>
    <x v="1398"/>
    <x v="4"/>
    <x v="10"/>
    <x v="248"/>
    <n v="21"/>
    <n v="0"/>
    <n v="54.36"/>
    <n v="-54.36"/>
    <n v="157471.16"/>
    <x v="45"/>
  </r>
  <r>
    <x v="1399"/>
    <x v="4"/>
    <x v="10"/>
    <x v="248"/>
    <n v="22"/>
    <n v="0"/>
    <n v="5.96"/>
    <n v="-5.96"/>
    <n v="157465.20000000001"/>
    <x v="45"/>
  </r>
  <r>
    <x v="1400"/>
    <x v="4"/>
    <x v="10"/>
    <x v="248"/>
    <n v="23"/>
    <n v="0"/>
    <n v="61.31"/>
    <n v="-61.31"/>
    <n v="157403.89000000001"/>
    <x v="45"/>
  </r>
  <r>
    <x v="1401"/>
    <x v="4"/>
    <x v="10"/>
    <x v="248"/>
    <n v="24"/>
    <n v="0"/>
    <n v="86.89"/>
    <n v="-86.89"/>
    <n v="157317"/>
    <x v="45"/>
  </r>
  <r>
    <x v="1402"/>
    <x v="4"/>
    <x v="10"/>
    <x v="248"/>
    <n v="25"/>
    <n v="0"/>
    <n v="43151.25"/>
    <n v="-43151.25"/>
    <n v="114165.75"/>
    <x v="45"/>
  </r>
  <r>
    <x v="1403"/>
    <x v="4"/>
    <x v="10"/>
    <x v="249"/>
    <n v="26"/>
    <n v="923.49"/>
    <n v="100.71000000000001"/>
    <n v="822.78"/>
    <n v="114988.53"/>
    <x v="46"/>
  </r>
  <r>
    <x v="1404"/>
    <x v="4"/>
    <x v="10"/>
    <x v="249"/>
    <n v="27"/>
    <n v="0"/>
    <n v="56.6"/>
    <n v="-56.6"/>
    <n v="114931.93"/>
    <x v="46"/>
  </r>
  <r>
    <x v="1405"/>
    <x v="4"/>
    <x v="10"/>
    <x v="249"/>
    <n v="28"/>
    <n v="0"/>
    <n v="57.199999999999996"/>
    <n v="-57.199999999999996"/>
    <n v="114874.73"/>
    <x v="46"/>
  </r>
  <r>
    <x v="1406"/>
    <x v="4"/>
    <x v="10"/>
    <x v="249"/>
    <n v="29"/>
    <n v="0"/>
    <n v="54.3"/>
    <n v="-54.3"/>
    <n v="114820.43"/>
    <x v="46"/>
  </r>
  <r>
    <x v="1407"/>
    <x v="4"/>
    <x v="10"/>
    <x v="249"/>
    <n v="30"/>
    <n v="0"/>
    <n v="104.37"/>
    <n v="-104.37"/>
    <n v="114716.06"/>
    <x v="46"/>
  </r>
  <r>
    <x v="1408"/>
    <x v="4"/>
    <x v="11"/>
    <x v="249"/>
    <n v="1"/>
    <n v="0"/>
    <n v="215.57"/>
    <n v="-215.57"/>
    <n v="114500.48999999999"/>
    <x v="46"/>
  </r>
  <r>
    <x v="1409"/>
    <x v="4"/>
    <x v="11"/>
    <x v="249"/>
    <n v="2"/>
    <n v="0"/>
    <n v="43.1"/>
    <n v="-43.1"/>
    <n v="114457.38999999998"/>
    <x v="46"/>
  </r>
  <r>
    <x v="1410"/>
    <x v="4"/>
    <x v="11"/>
    <x v="250"/>
    <n v="3"/>
    <n v="0"/>
    <n v="58.77"/>
    <n v="-58.77"/>
    <n v="114398.61999999998"/>
    <x v="47"/>
  </r>
  <r>
    <x v="1411"/>
    <x v="4"/>
    <x v="11"/>
    <x v="250"/>
    <n v="4"/>
    <n v="0"/>
    <n v="192.13000000000002"/>
    <n v="-192.13000000000002"/>
    <n v="114206.48999999998"/>
    <x v="47"/>
  </r>
  <r>
    <x v="1412"/>
    <x v="4"/>
    <x v="11"/>
    <x v="250"/>
    <n v="5"/>
    <n v="0"/>
    <n v="517.80999999999995"/>
    <n v="-517.80999999999995"/>
    <n v="113688.67999999998"/>
    <x v="47"/>
  </r>
  <r>
    <x v="1413"/>
    <x v="4"/>
    <x v="11"/>
    <x v="250"/>
    <n v="6"/>
    <n v="7719.84"/>
    <n v="119.05000000000001"/>
    <n v="7600.79"/>
    <n v="121289.46999999997"/>
    <x v="47"/>
  </r>
  <r>
    <x v="1414"/>
    <x v="4"/>
    <x v="11"/>
    <x v="250"/>
    <n v="7"/>
    <n v="0"/>
    <n v="92.20999999999998"/>
    <n v="-92.20999999999998"/>
    <n v="121197.25999999997"/>
    <x v="47"/>
  </r>
  <r>
    <x v="1415"/>
    <x v="4"/>
    <x v="11"/>
    <x v="250"/>
    <n v="9"/>
    <n v="0"/>
    <n v="291.25"/>
    <n v="-291.25"/>
    <n v="120906.00999999997"/>
    <x v="47"/>
  </r>
  <r>
    <x v="1416"/>
    <x v="4"/>
    <x v="11"/>
    <x v="251"/>
    <n v="10"/>
    <n v="0"/>
    <n v="43.87"/>
    <n v="-43.87"/>
    <n v="120862.13999999997"/>
    <x v="48"/>
  </r>
  <r>
    <x v="1417"/>
    <x v="5"/>
    <x v="0"/>
    <x v="252"/>
    <n v="17"/>
    <n v="6066.69"/>
    <n v="0"/>
    <n v="6066.69"/>
    <n v="126928.82999999997"/>
    <x v="1"/>
  </r>
  <r>
    <x v="1418"/>
    <x v="5"/>
    <x v="0"/>
    <x v="252"/>
    <n v="18"/>
    <n v="0"/>
    <n v="1728.23"/>
    <n v="-1728.23"/>
    <n v="125200.59999999998"/>
    <x v="1"/>
  </r>
  <r>
    <x v="1419"/>
    <x v="5"/>
    <x v="0"/>
    <x v="252"/>
    <n v="20"/>
    <n v="73.33"/>
    <n v="745.82"/>
    <n v="-672.49"/>
    <n v="124528.10999999997"/>
    <x v="1"/>
  </r>
  <r>
    <x v="1420"/>
    <x v="5"/>
    <x v="0"/>
    <x v="253"/>
    <n v="21"/>
    <n v="0"/>
    <n v="1110.69"/>
    <n v="-1110.69"/>
    <n v="123417.41999999997"/>
    <x v="2"/>
  </r>
  <r>
    <x v="1421"/>
    <x v="5"/>
    <x v="0"/>
    <x v="253"/>
    <n v="22"/>
    <n v="0"/>
    <n v="95.31"/>
    <n v="-95.31"/>
    <n v="123322.10999999997"/>
    <x v="2"/>
  </r>
  <r>
    <x v="1422"/>
    <x v="5"/>
    <x v="0"/>
    <x v="253"/>
    <n v="24"/>
    <n v="0"/>
    <n v="198.87999999999997"/>
    <n v="-198.87999999999997"/>
    <n v="123123.22999999997"/>
    <x v="2"/>
  </r>
  <r>
    <x v="1423"/>
    <x v="5"/>
    <x v="0"/>
    <x v="253"/>
    <n v="27"/>
    <n v="0"/>
    <n v="1240.3300000000002"/>
    <n v="-1240.3300000000002"/>
    <n v="121882.89999999997"/>
    <x v="2"/>
  </r>
  <r>
    <x v="1424"/>
    <x v="5"/>
    <x v="0"/>
    <x v="254"/>
    <n v="28"/>
    <n v="0"/>
    <n v="83.259999999999991"/>
    <n v="-83.259999999999991"/>
    <n v="121799.63999999997"/>
    <x v="3"/>
  </r>
  <r>
    <x v="1425"/>
    <x v="5"/>
    <x v="0"/>
    <x v="254"/>
    <n v="29"/>
    <n v="0"/>
    <n v="118.8"/>
    <n v="-118.8"/>
    <n v="121680.83999999997"/>
    <x v="3"/>
  </r>
  <r>
    <x v="1426"/>
    <x v="5"/>
    <x v="0"/>
    <x v="254"/>
    <n v="31"/>
    <n v="3193.28"/>
    <n v="76.439999999999984"/>
    <n v="3116.84"/>
    <n v="124797.67999999996"/>
    <x v="3"/>
  </r>
  <r>
    <x v="1427"/>
    <x v="5"/>
    <x v="1"/>
    <x v="254"/>
    <n v="2"/>
    <n v="0"/>
    <n v="1031.19"/>
    <n v="-1031.19"/>
    <n v="123766.48999999996"/>
    <x v="3"/>
  </r>
  <r>
    <x v="1428"/>
    <x v="5"/>
    <x v="1"/>
    <x v="254"/>
    <n v="3"/>
    <n v="0"/>
    <n v="489.92"/>
    <n v="-489.92"/>
    <n v="123276.56999999996"/>
    <x v="3"/>
  </r>
  <r>
    <x v="1429"/>
    <x v="5"/>
    <x v="1"/>
    <x v="255"/>
    <n v="5"/>
    <n v="0"/>
    <n v="520.72"/>
    <n v="-520.72"/>
    <n v="122755.84999999996"/>
    <x v="4"/>
  </r>
  <r>
    <x v="1430"/>
    <x v="5"/>
    <x v="1"/>
    <x v="255"/>
    <n v="9"/>
    <n v="0"/>
    <n v="2243.4699999999998"/>
    <n v="-2243.4699999999998"/>
    <n v="120512.37999999996"/>
    <x v="4"/>
  </r>
  <r>
    <x v="1431"/>
    <x v="5"/>
    <x v="1"/>
    <x v="255"/>
    <n v="10"/>
    <n v="0"/>
    <n v="190.47"/>
    <n v="-190.47"/>
    <n v="120321.90999999996"/>
    <x v="4"/>
  </r>
  <r>
    <x v="1432"/>
    <x v="5"/>
    <x v="1"/>
    <x v="256"/>
    <n v="11"/>
    <n v="0"/>
    <n v="7.3"/>
    <n v="-7.3"/>
    <n v="120314.60999999996"/>
    <x v="5"/>
  </r>
  <r>
    <x v="1433"/>
    <x v="5"/>
    <x v="1"/>
    <x v="256"/>
    <n v="12"/>
    <n v="0"/>
    <n v="195.82"/>
    <n v="-195.82"/>
    <n v="120118.78999999995"/>
    <x v="5"/>
  </r>
  <r>
    <x v="1434"/>
    <x v="5"/>
    <x v="1"/>
    <x v="256"/>
    <n v="13"/>
    <n v="0"/>
    <n v="308.28999999999996"/>
    <n v="-308.28999999999996"/>
    <n v="119810.49999999996"/>
    <x v="5"/>
  </r>
  <r>
    <x v="1435"/>
    <x v="5"/>
    <x v="1"/>
    <x v="256"/>
    <n v="15"/>
    <n v="6147.86"/>
    <n v="240.42999999999995"/>
    <n v="5907.4299999999994"/>
    <n v="125717.92999999995"/>
    <x v="5"/>
  </r>
  <r>
    <x v="1436"/>
    <x v="5"/>
    <x v="1"/>
    <x v="256"/>
    <n v="17"/>
    <n v="0"/>
    <n v="841.7299999999999"/>
    <n v="-841.7299999999999"/>
    <n v="124876.19999999995"/>
    <x v="5"/>
  </r>
  <r>
    <x v="1437"/>
    <x v="5"/>
    <x v="1"/>
    <x v="257"/>
    <n v="18"/>
    <n v="0"/>
    <n v="2285.48"/>
    <n v="-2285.48"/>
    <n v="122590.71999999996"/>
    <x v="6"/>
  </r>
  <r>
    <x v="1438"/>
    <x v="5"/>
    <x v="1"/>
    <x v="257"/>
    <n v="19"/>
    <n v="0"/>
    <n v="14.2"/>
    <n v="-14.2"/>
    <n v="122576.51999999996"/>
    <x v="6"/>
  </r>
  <r>
    <x v="1439"/>
    <x v="5"/>
    <x v="1"/>
    <x v="257"/>
    <n v="20"/>
    <n v="0"/>
    <n v="1114.48"/>
    <n v="-1114.48"/>
    <n v="121462.03999999996"/>
    <x v="6"/>
  </r>
  <r>
    <x v="1440"/>
    <x v="5"/>
    <x v="1"/>
    <x v="257"/>
    <n v="21"/>
    <n v="0"/>
    <n v="396.91999999999996"/>
    <n v="-396.91999999999996"/>
    <n v="121065.11999999997"/>
    <x v="6"/>
  </r>
  <r>
    <x v="1441"/>
    <x v="5"/>
    <x v="1"/>
    <x v="257"/>
    <n v="23"/>
    <n v="0"/>
    <n v="91"/>
    <n v="-91"/>
    <n v="120974.11999999997"/>
    <x v="6"/>
  </r>
  <r>
    <x v="1442"/>
    <x v="5"/>
    <x v="1"/>
    <x v="257"/>
    <n v="24"/>
    <n v="0"/>
    <n v="481.67"/>
    <n v="-481.67"/>
    <n v="120492.44999999997"/>
    <x v="6"/>
  </r>
  <r>
    <x v="1443"/>
    <x v="5"/>
    <x v="1"/>
    <x v="258"/>
    <n v="26"/>
    <n v="0"/>
    <n v="183.07999999999998"/>
    <n v="-183.07999999999998"/>
    <n v="120309.36999999997"/>
    <x v="7"/>
  </r>
  <r>
    <x v="1444"/>
    <x v="5"/>
    <x v="1"/>
    <x v="258"/>
    <n v="27"/>
    <n v="0"/>
    <n v="61.309999999999995"/>
    <n v="-61.309999999999995"/>
    <n v="120248.05999999997"/>
    <x v="7"/>
  </r>
  <r>
    <x v="1445"/>
    <x v="5"/>
    <x v="1"/>
    <x v="258"/>
    <n v="28"/>
    <n v="12382.14"/>
    <n v="245.8"/>
    <n v="12136.34"/>
    <n v="132384.39999999997"/>
    <x v="7"/>
  </r>
  <r>
    <x v="1446"/>
    <x v="5"/>
    <x v="2"/>
    <x v="258"/>
    <n v="3"/>
    <n v="0"/>
    <n v="206.51000000000002"/>
    <n v="-206.51000000000002"/>
    <n v="132177.88999999996"/>
    <x v="7"/>
  </r>
  <r>
    <x v="1447"/>
    <x v="5"/>
    <x v="2"/>
    <x v="259"/>
    <n v="5"/>
    <n v="0"/>
    <n v="273.78000000000003"/>
    <n v="-273.78000000000003"/>
    <n v="131904.10999999996"/>
    <x v="8"/>
  </r>
  <r>
    <x v="1448"/>
    <x v="5"/>
    <x v="2"/>
    <x v="259"/>
    <n v="6"/>
    <n v="0"/>
    <n v="7.82"/>
    <n v="-7.82"/>
    <n v="131896.28999999995"/>
    <x v="8"/>
  </r>
  <r>
    <x v="1449"/>
    <x v="5"/>
    <x v="2"/>
    <x v="259"/>
    <n v="7"/>
    <n v="0"/>
    <n v="14.9"/>
    <n v="-14.9"/>
    <n v="131881.38999999996"/>
    <x v="8"/>
  </r>
  <r>
    <x v="1450"/>
    <x v="5"/>
    <x v="2"/>
    <x v="259"/>
    <n v="8"/>
    <n v="0"/>
    <n v="405.42000000000007"/>
    <n v="-405.42000000000007"/>
    <n v="131475.96999999994"/>
    <x v="8"/>
  </r>
  <r>
    <x v="1451"/>
    <x v="5"/>
    <x v="2"/>
    <x v="260"/>
    <n v="11"/>
    <n v="0"/>
    <n v="47.2"/>
    <n v="-47.2"/>
    <n v="131428.76999999993"/>
    <x v="9"/>
  </r>
  <r>
    <x v="1452"/>
    <x v="5"/>
    <x v="2"/>
    <x v="259"/>
    <n v="10"/>
    <n v="0"/>
    <n v="137.47"/>
    <n v="-137.47"/>
    <n v="131291.29999999993"/>
    <x v="8"/>
  </r>
  <r>
    <x v="1453"/>
    <x v="5"/>
    <x v="2"/>
    <x v="260"/>
    <n v="12"/>
    <n v="0"/>
    <n v="62.87"/>
    <n v="-62.87"/>
    <n v="131228.42999999993"/>
    <x v="9"/>
  </r>
  <r>
    <x v="1454"/>
    <x v="5"/>
    <x v="2"/>
    <x v="260"/>
    <n v="14"/>
    <n v="4327"/>
    <n v="627.12999999999988"/>
    <n v="3699.87"/>
    <n v="134928.29999999993"/>
    <x v="9"/>
  </r>
  <r>
    <x v="1455"/>
    <x v="5"/>
    <x v="2"/>
    <x v="260"/>
    <n v="15"/>
    <n v="0"/>
    <n v="487.93"/>
    <n v="-487.93"/>
    <n v="134440.36999999994"/>
    <x v="9"/>
  </r>
  <r>
    <x v="1456"/>
    <x v="5"/>
    <x v="2"/>
    <x v="260"/>
    <n v="17"/>
    <n v="0"/>
    <n v="187.18999999999997"/>
    <n v="-187.18999999999997"/>
    <n v="134253.17999999993"/>
    <x v="9"/>
  </r>
  <r>
    <x v="1457"/>
    <x v="5"/>
    <x v="2"/>
    <x v="261"/>
    <n v="18"/>
    <n v="0"/>
    <n v="1543.7700000000002"/>
    <n v="-1543.7700000000002"/>
    <n v="132709.40999999995"/>
    <x v="10"/>
  </r>
  <r>
    <x v="1458"/>
    <x v="5"/>
    <x v="2"/>
    <x v="261"/>
    <n v="19"/>
    <n v="0"/>
    <n v="59.92"/>
    <n v="-59.92"/>
    <n v="132649.48999999993"/>
    <x v="10"/>
  </r>
  <r>
    <x v="1459"/>
    <x v="5"/>
    <x v="2"/>
    <x v="261"/>
    <n v="20"/>
    <n v="0"/>
    <n v="94.039999999999992"/>
    <n v="-94.039999999999992"/>
    <n v="132555.44999999992"/>
    <x v="10"/>
  </r>
  <r>
    <x v="1460"/>
    <x v="5"/>
    <x v="2"/>
    <x v="261"/>
    <n v="21"/>
    <n v="0"/>
    <n v="1373.74"/>
    <n v="-1373.74"/>
    <n v="131181.70999999993"/>
    <x v="10"/>
  </r>
  <r>
    <x v="1461"/>
    <x v="5"/>
    <x v="2"/>
    <x v="261"/>
    <n v="23"/>
    <n v="0"/>
    <n v="167.39"/>
    <n v="-167.39"/>
    <n v="131014.31999999993"/>
    <x v="10"/>
  </r>
  <r>
    <x v="1462"/>
    <x v="5"/>
    <x v="2"/>
    <x v="261"/>
    <n v="24"/>
    <n v="0"/>
    <n v="340.12"/>
    <n v="-340.12"/>
    <n v="130674.19999999994"/>
    <x v="10"/>
  </r>
  <r>
    <x v="1463"/>
    <x v="5"/>
    <x v="2"/>
    <x v="262"/>
    <n v="26"/>
    <n v="0"/>
    <n v="159.36000000000001"/>
    <n v="-159.36000000000001"/>
    <n v="130514.83999999994"/>
    <x v="11"/>
  </r>
  <r>
    <x v="1464"/>
    <x v="5"/>
    <x v="2"/>
    <x v="262"/>
    <n v="27"/>
    <n v="0"/>
    <n v="7.7"/>
    <n v="-7.7"/>
    <n v="130507.13999999994"/>
    <x v="11"/>
  </r>
  <r>
    <x v="1465"/>
    <x v="5"/>
    <x v="2"/>
    <x v="262"/>
    <n v="28"/>
    <n v="0"/>
    <n v="184.48999999999998"/>
    <n v="-184.48999999999998"/>
    <n v="130322.64999999994"/>
    <x v="11"/>
  </r>
  <r>
    <x v="1466"/>
    <x v="5"/>
    <x v="2"/>
    <x v="262"/>
    <n v="30"/>
    <n v="0"/>
    <n v="141.94"/>
    <n v="-141.94"/>
    <n v="130180.70999999993"/>
    <x v="11"/>
  </r>
  <r>
    <x v="1467"/>
    <x v="5"/>
    <x v="2"/>
    <x v="262"/>
    <n v="31"/>
    <n v="0"/>
    <n v="226.07000000000002"/>
    <n v="-226.07000000000002"/>
    <n v="129954.63999999993"/>
    <x v="11"/>
  </r>
  <r>
    <x v="1468"/>
    <x v="5"/>
    <x v="3"/>
    <x v="263"/>
    <n v="1"/>
    <n v="0"/>
    <n v="7.7"/>
    <n v="-7.7"/>
    <n v="129946.93999999993"/>
    <x v="12"/>
  </r>
  <r>
    <x v="1469"/>
    <x v="5"/>
    <x v="3"/>
    <x v="263"/>
    <n v="2"/>
    <n v="0"/>
    <n v="426.20000000000005"/>
    <n v="-426.20000000000005"/>
    <n v="129520.73999999993"/>
    <x v="12"/>
  </r>
  <r>
    <x v="1470"/>
    <x v="5"/>
    <x v="3"/>
    <x v="263"/>
    <n v="3"/>
    <n v="0"/>
    <n v="31.7"/>
    <n v="-31.7"/>
    <n v="129489.03999999994"/>
    <x v="12"/>
  </r>
  <r>
    <x v="1471"/>
    <x v="5"/>
    <x v="3"/>
    <x v="263"/>
    <n v="4"/>
    <n v="0"/>
    <n v="20"/>
    <n v="-20"/>
    <n v="129469.03999999994"/>
    <x v="12"/>
  </r>
  <r>
    <x v="1472"/>
    <x v="5"/>
    <x v="3"/>
    <x v="263"/>
    <n v="5"/>
    <n v="12535.89"/>
    <n v="40.880000000000003"/>
    <n v="12495.01"/>
    <n v="141964.04999999993"/>
    <x v="12"/>
  </r>
  <r>
    <x v="1473"/>
    <x v="5"/>
    <x v="3"/>
    <x v="263"/>
    <n v="6"/>
    <n v="45.31"/>
    <n v="449.10999999999996"/>
    <n v="-403.79999999999995"/>
    <n v="141560.24999999994"/>
    <x v="12"/>
  </r>
  <r>
    <x v="1474"/>
    <x v="5"/>
    <x v="3"/>
    <x v="264"/>
    <n v="9"/>
    <n v="0"/>
    <n v="233.02000000000004"/>
    <n v="-233.02000000000004"/>
    <n v="141327.22999999995"/>
    <x v="13"/>
  </r>
  <r>
    <x v="1475"/>
    <x v="5"/>
    <x v="3"/>
    <x v="264"/>
    <n v="11"/>
    <n v="0"/>
    <n v="949.80000000000007"/>
    <n v="-949.80000000000007"/>
    <n v="140377.42999999996"/>
    <x v="13"/>
  </r>
  <r>
    <x v="1476"/>
    <x v="5"/>
    <x v="3"/>
    <x v="264"/>
    <n v="13"/>
    <n v="4427"/>
    <n v="299.45999999999992"/>
    <n v="4127.54"/>
    <n v="144504.96999999997"/>
    <x v="13"/>
  </r>
  <r>
    <x v="1477"/>
    <x v="5"/>
    <x v="3"/>
    <x v="264"/>
    <n v="14"/>
    <n v="0"/>
    <n v="266.95999999999998"/>
    <n v="-266.95999999999998"/>
    <n v="144238.00999999998"/>
    <x v="13"/>
  </r>
  <r>
    <x v="1478"/>
    <x v="5"/>
    <x v="3"/>
    <x v="265"/>
    <n v="15"/>
    <n v="0"/>
    <n v="1890.68"/>
    <n v="-1890.68"/>
    <n v="142347.32999999999"/>
    <x v="14"/>
  </r>
  <r>
    <x v="1479"/>
    <x v="5"/>
    <x v="3"/>
    <x v="265"/>
    <n v="17"/>
    <n v="0"/>
    <n v="2180.89"/>
    <n v="-2180.89"/>
    <n v="140166.43999999997"/>
    <x v="14"/>
  </r>
  <r>
    <x v="1480"/>
    <x v="5"/>
    <x v="3"/>
    <x v="265"/>
    <n v="19"/>
    <n v="0"/>
    <n v="107.02000000000001"/>
    <n v="-107.02000000000001"/>
    <n v="140059.41999999998"/>
    <x v="14"/>
  </r>
  <r>
    <x v="1481"/>
    <x v="5"/>
    <x v="3"/>
    <x v="265"/>
    <n v="21"/>
    <n v="0"/>
    <n v="388.48"/>
    <n v="-388.48"/>
    <n v="139670.93999999997"/>
    <x v="14"/>
  </r>
  <r>
    <x v="1482"/>
    <x v="5"/>
    <x v="3"/>
    <x v="266"/>
    <n v="22"/>
    <n v="0"/>
    <n v="66.78"/>
    <n v="-66.78"/>
    <n v="139604.15999999997"/>
    <x v="15"/>
  </r>
  <r>
    <x v="1483"/>
    <x v="5"/>
    <x v="3"/>
    <x v="266"/>
    <n v="25"/>
    <n v="200"/>
    <n v="1607.6399999999999"/>
    <n v="-1407.6399999999999"/>
    <n v="138196.51999999996"/>
    <x v="15"/>
  </r>
  <r>
    <x v="1484"/>
    <x v="5"/>
    <x v="3"/>
    <x v="266"/>
    <n v="28"/>
    <n v="0"/>
    <n v="648.46"/>
    <n v="-648.46"/>
    <n v="137548.05999999997"/>
    <x v="15"/>
  </r>
  <r>
    <x v="1485"/>
    <x v="5"/>
    <x v="3"/>
    <x v="267"/>
    <n v="30"/>
    <n v="0"/>
    <n v="284"/>
    <n v="-284"/>
    <n v="137264.05999999997"/>
    <x v="16"/>
  </r>
  <r>
    <x v="1486"/>
    <x v="5"/>
    <x v="4"/>
    <x v="267"/>
    <n v="1"/>
    <n v="0"/>
    <n v="302.33000000000004"/>
    <n v="-302.33000000000004"/>
    <n v="136961.72999999998"/>
    <x v="16"/>
  </r>
  <r>
    <x v="1487"/>
    <x v="5"/>
    <x v="4"/>
    <x v="267"/>
    <n v="3"/>
    <n v="9008.35"/>
    <n v="0"/>
    <n v="9008.35"/>
    <n v="145970.07999999999"/>
    <x v="16"/>
  </r>
  <r>
    <x v="1488"/>
    <x v="5"/>
    <x v="4"/>
    <x v="267"/>
    <n v="4"/>
    <n v="0"/>
    <n v="2241.46"/>
    <n v="-2241.46"/>
    <n v="143728.62"/>
    <x v="16"/>
  </r>
  <r>
    <x v="1489"/>
    <x v="5"/>
    <x v="4"/>
    <x v="268"/>
    <n v="7"/>
    <n v="0"/>
    <n v="165.32000000000002"/>
    <n v="-165.32000000000002"/>
    <n v="143563.29999999999"/>
    <x v="17"/>
  </r>
  <r>
    <x v="1490"/>
    <x v="5"/>
    <x v="4"/>
    <x v="268"/>
    <n v="8"/>
    <n v="0"/>
    <n v="418.83"/>
    <n v="-418.83"/>
    <n v="143144.47"/>
    <x v="17"/>
  </r>
  <r>
    <x v="1491"/>
    <x v="5"/>
    <x v="4"/>
    <x v="268"/>
    <n v="11"/>
    <n v="0"/>
    <n v="372.01"/>
    <n v="-372.01"/>
    <n v="142772.46"/>
    <x v="17"/>
  </r>
  <r>
    <x v="1492"/>
    <x v="5"/>
    <x v="4"/>
    <x v="268"/>
    <n v="12"/>
    <n v="4643"/>
    <n v="290.45"/>
    <n v="4352.55"/>
    <n v="147125.00999999998"/>
    <x v="17"/>
  </r>
  <r>
    <x v="1493"/>
    <x v="5"/>
    <x v="4"/>
    <x v="269"/>
    <n v="13"/>
    <n v="0"/>
    <n v="377.96999999999997"/>
    <n v="-377.96999999999997"/>
    <n v="146747.03999999998"/>
    <x v="18"/>
  </r>
  <r>
    <x v="1494"/>
    <x v="5"/>
    <x v="4"/>
    <x v="269"/>
    <n v="15"/>
    <n v="0"/>
    <n v="2092.4299999999998"/>
    <n v="-2092.4299999999998"/>
    <n v="144654.60999999999"/>
    <x v="18"/>
  </r>
  <r>
    <x v="1495"/>
    <x v="5"/>
    <x v="4"/>
    <x v="269"/>
    <n v="17"/>
    <n v="0"/>
    <n v="137.33000000000001"/>
    <n v="-137.33000000000001"/>
    <n v="144517.28"/>
    <x v="18"/>
  </r>
  <r>
    <x v="1496"/>
    <x v="5"/>
    <x v="4"/>
    <x v="269"/>
    <n v="18"/>
    <n v="0"/>
    <n v="1988.41"/>
    <n v="-1988.41"/>
    <n v="142528.87"/>
    <x v="18"/>
  </r>
  <r>
    <x v="1497"/>
    <x v="5"/>
    <x v="4"/>
    <x v="270"/>
    <n v="27"/>
    <n v="0"/>
    <n v="500"/>
    <n v="-500"/>
    <n v="142028.87"/>
    <x v="20"/>
  </r>
  <r>
    <x v="1498"/>
    <x v="5"/>
    <x v="4"/>
    <x v="270"/>
    <n v="29"/>
    <n v="0"/>
    <n v="138.08999999999997"/>
    <n v="-138.08999999999997"/>
    <n v="141890.78"/>
    <x v="20"/>
  </r>
  <r>
    <x v="1499"/>
    <x v="5"/>
    <x v="4"/>
    <x v="270"/>
    <n v="31"/>
    <n v="0"/>
    <n v="2575.27"/>
    <n v="-2575.27"/>
    <n v="139315.51"/>
    <x v="20"/>
  </r>
  <r>
    <x v="1500"/>
    <x v="5"/>
    <x v="5"/>
    <x v="270"/>
    <n v="1"/>
    <n v="10000"/>
    <n v="791.99"/>
    <n v="9208.01"/>
    <n v="148523.52000000002"/>
    <x v="20"/>
  </r>
  <r>
    <x v="1501"/>
    <x v="5"/>
    <x v="5"/>
    <x v="270"/>
    <n v="2"/>
    <n v="0"/>
    <n v="301.81"/>
    <n v="-301.81"/>
    <n v="148221.71000000002"/>
    <x v="20"/>
  </r>
  <r>
    <x v="1502"/>
    <x v="5"/>
    <x v="5"/>
    <x v="271"/>
    <n v="3"/>
    <n v="0"/>
    <n v="16.239999999999998"/>
    <n v="-16.239999999999998"/>
    <n v="148205.47000000003"/>
    <x v="21"/>
  </r>
  <r>
    <x v="1503"/>
    <x v="5"/>
    <x v="5"/>
    <x v="271"/>
    <n v="4"/>
    <n v="0"/>
    <n v="748.9"/>
    <n v="-748.9"/>
    <n v="147456.57000000004"/>
    <x v="21"/>
  </r>
  <r>
    <x v="1504"/>
    <x v="5"/>
    <x v="5"/>
    <x v="271"/>
    <n v="5"/>
    <n v="25782.5"/>
    <n v="344.32"/>
    <n v="25438.18"/>
    <n v="172894.75000000003"/>
    <x v="21"/>
  </r>
  <r>
    <x v="1505"/>
    <x v="5"/>
    <x v="5"/>
    <x v="271"/>
    <n v="6"/>
    <n v="0"/>
    <n v="3794.6400000000003"/>
    <n v="-3794.6400000000003"/>
    <n v="169100.11000000002"/>
    <x v="21"/>
  </r>
  <r>
    <x v="1506"/>
    <x v="5"/>
    <x v="5"/>
    <x v="271"/>
    <n v="7"/>
    <n v="0"/>
    <n v="48.75"/>
    <n v="-48.75"/>
    <n v="169051.36000000002"/>
    <x v="21"/>
  </r>
  <r>
    <x v="1507"/>
    <x v="5"/>
    <x v="5"/>
    <x v="271"/>
    <n v="9"/>
    <n v="0"/>
    <n v="477.01999999999992"/>
    <n v="-477.01999999999992"/>
    <n v="168574.34000000003"/>
    <x v="21"/>
  </r>
  <r>
    <x v="1508"/>
    <x v="5"/>
    <x v="5"/>
    <x v="272"/>
    <n v="10"/>
    <n v="0"/>
    <n v="185"/>
    <n v="-185"/>
    <n v="168389.34000000003"/>
    <x v="22"/>
  </r>
  <r>
    <x v="1509"/>
    <x v="5"/>
    <x v="5"/>
    <x v="272"/>
    <n v="12"/>
    <n v="18.75"/>
    <n v="379.33000000000004"/>
    <n v="-360.58000000000004"/>
    <n v="168028.76000000004"/>
    <x v="22"/>
  </r>
  <r>
    <x v="1510"/>
    <x v="5"/>
    <x v="5"/>
    <x v="272"/>
    <n v="14"/>
    <n v="0"/>
    <n v="24.1"/>
    <n v="-24.1"/>
    <n v="168004.66000000003"/>
    <x v="22"/>
  </r>
  <r>
    <x v="1511"/>
    <x v="5"/>
    <x v="5"/>
    <x v="272"/>
    <n v="15"/>
    <n v="15097.12"/>
    <n v="321.53999999999996"/>
    <n v="14775.580000000002"/>
    <n v="182780.24000000005"/>
    <x v="22"/>
  </r>
  <r>
    <x v="1512"/>
    <x v="5"/>
    <x v="5"/>
    <x v="273"/>
    <n v="17"/>
    <n v="0"/>
    <n v="72.040000000000006"/>
    <n v="-72.040000000000006"/>
    <n v="182708.20000000004"/>
    <x v="23"/>
  </r>
  <r>
    <x v="1513"/>
    <x v="5"/>
    <x v="5"/>
    <x v="272"/>
    <n v="16"/>
    <n v="0"/>
    <n v="47.47"/>
    <n v="-47.47"/>
    <n v="182660.73000000004"/>
    <x v="22"/>
  </r>
  <r>
    <x v="1514"/>
    <x v="5"/>
    <x v="5"/>
    <x v="273"/>
    <n v="18"/>
    <n v="0"/>
    <n v="2457.6099999999997"/>
    <n v="-2457.6099999999997"/>
    <n v="180203.12000000005"/>
    <x v="23"/>
  </r>
  <r>
    <x v="1515"/>
    <x v="5"/>
    <x v="5"/>
    <x v="273"/>
    <n v="20"/>
    <n v="0"/>
    <n v="2312.1800000000003"/>
    <n v="-2312.1800000000003"/>
    <n v="177890.94000000006"/>
    <x v="23"/>
  </r>
  <r>
    <x v="1516"/>
    <x v="5"/>
    <x v="5"/>
    <x v="273"/>
    <n v="23"/>
    <n v="0"/>
    <n v="1067.94"/>
    <n v="-1067.94"/>
    <n v="176823.00000000006"/>
    <x v="23"/>
  </r>
  <r>
    <x v="1517"/>
    <x v="5"/>
    <x v="5"/>
    <x v="274"/>
    <n v="24"/>
    <n v="0"/>
    <n v="143.15"/>
    <n v="-143.15"/>
    <n v="176679.85000000006"/>
    <x v="24"/>
  </r>
  <r>
    <x v="1518"/>
    <x v="5"/>
    <x v="5"/>
    <x v="274"/>
    <n v="25"/>
    <n v="0"/>
    <n v="4.2"/>
    <n v="-4.2"/>
    <n v="176675.65000000005"/>
    <x v="24"/>
  </r>
  <r>
    <x v="1519"/>
    <x v="5"/>
    <x v="5"/>
    <x v="274"/>
    <n v="30"/>
    <n v="0"/>
    <n v="898.37000000000012"/>
    <n v="-898.37000000000012"/>
    <n v="175777.28000000006"/>
    <x v="24"/>
  </r>
  <r>
    <x v="1520"/>
    <x v="5"/>
    <x v="6"/>
    <x v="275"/>
    <n v="1"/>
    <n v="0"/>
    <n v="246"/>
    <n v="-246"/>
    <n v="175531.28000000006"/>
    <x v="25"/>
  </r>
  <r>
    <x v="1521"/>
    <x v="5"/>
    <x v="6"/>
    <x v="275"/>
    <n v="2"/>
    <n v="0"/>
    <n v="118.65"/>
    <n v="-118.65"/>
    <n v="175412.63000000006"/>
    <x v="25"/>
  </r>
  <r>
    <x v="1522"/>
    <x v="5"/>
    <x v="6"/>
    <x v="276"/>
    <n v="8"/>
    <n v="5307.79"/>
    <n v="1829.2400000000005"/>
    <n v="3478.5499999999993"/>
    <n v="178891.18000000005"/>
    <x v="26"/>
  </r>
  <r>
    <x v="1523"/>
    <x v="5"/>
    <x v="6"/>
    <x v="275"/>
    <n v="6"/>
    <n v="0"/>
    <n v="41.8"/>
    <n v="-41.8"/>
    <n v="178849.38000000006"/>
    <x v="25"/>
  </r>
  <r>
    <x v="1524"/>
    <x v="5"/>
    <x v="6"/>
    <x v="275"/>
    <n v="3"/>
    <n v="0"/>
    <n v="552.15"/>
    <n v="-552.15"/>
    <n v="178297.23000000007"/>
    <x v="25"/>
  </r>
  <r>
    <x v="1525"/>
    <x v="5"/>
    <x v="6"/>
    <x v="276"/>
    <n v="9"/>
    <n v="18.75"/>
    <n v="281.32"/>
    <n v="-262.57"/>
    <n v="178034.66000000006"/>
    <x v="26"/>
  </r>
  <r>
    <x v="1526"/>
    <x v="5"/>
    <x v="6"/>
    <x v="276"/>
    <n v="14"/>
    <n v="4427"/>
    <n v="1880.1500000000003"/>
    <n v="2546.8499999999995"/>
    <n v="180581.51000000007"/>
    <x v="26"/>
  </r>
  <r>
    <x v="1527"/>
    <x v="5"/>
    <x v="6"/>
    <x v="277"/>
    <n v="15"/>
    <n v="0"/>
    <n v="1918.19"/>
    <n v="-1918.19"/>
    <n v="178663.32000000007"/>
    <x v="27"/>
  </r>
  <r>
    <x v="1528"/>
    <x v="5"/>
    <x v="6"/>
    <x v="277"/>
    <n v="16"/>
    <n v="0"/>
    <n v="57.910000000000004"/>
    <n v="-57.910000000000004"/>
    <n v="178605.41000000006"/>
    <x v="27"/>
  </r>
  <r>
    <x v="1529"/>
    <x v="5"/>
    <x v="6"/>
    <x v="277"/>
    <n v="18"/>
    <n v="0"/>
    <n v="33.799999999999997"/>
    <n v="-33.799999999999997"/>
    <n v="178571.61000000007"/>
    <x v="27"/>
  </r>
  <r>
    <x v="1530"/>
    <x v="5"/>
    <x v="6"/>
    <x v="277"/>
    <n v="21"/>
    <n v="0"/>
    <n v="1128.3800000000001"/>
    <n v="-1128.3800000000001"/>
    <n v="177443.23000000007"/>
    <x v="27"/>
  </r>
  <r>
    <x v="1531"/>
    <x v="5"/>
    <x v="6"/>
    <x v="278"/>
    <n v="22"/>
    <n v="0"/>
    <n v="17.3"/>
    <n v="-17.3"/>
    <n v="177425.93000000008"/>
    <x v="28"/>
  </r>
  <r>
    <x v="1532"/>
    <x v="5"/>
    <x v="6"/>
    <x v="278"/>
    <n v="24"/>
    <n v="18.75"/>
    <n v="24802.79"/>
    <n v="-24784.04"/>
    <n v="152641.89000000007"/>
    <x v="28"/>
  </r>
  <r>
    <x v="1533"/>
    <x v="5"/>
    <x v="6"/>
    <x v="278"/>
    <n v="26"/>
    <n v="0"/>
    <n v="95.42"/>
    <n v="-95.42"/>
    <n v="152546.47000000006"/>
    <x v="28"/>
  </r>
  <r>
    <x v="1534"/>
    <x v="5"/>
    <x v="6"/>
    <x v="278"/>
    <n v="28"/>
    <n v="0"/>
    <n v="236.19"/>
    <n v="-236.19"/>
    <n v="152310.28000000006"/>
    <x v="28"/>
  </r>
  <r>
    <x v="1535"/>
    <x v="5"/>
    <x v="6"/>
    <x v="278"/>
    <n v="27"/>
    <n v="109.93"/>
    <n v="0"/>
    <n v="109.93"/>
    <n v="152420.21000000005"/>
    <x v="28"/>
  </r>
  <r>
    <x v="1536"/>
    <x v="5"/>
    <x v="6"/>
    <x v="279"/>
    <n v="30"/>
    <n v="0"/>
    <n v="668.43"/>
    <n v="-668.43"/>
    <n v="151751.78000000006"/>
    <x v="29"/>
  </r>
  <r>
    <x v="1537"/>
    <x v="5"/>
    <x v="7"/>
    <x v="279"/>
    <n v="1"/>
    <n v="14985.65"/>
    <n v="386.1"/>
    <n v="14599.55"/>
    <n v="166351.33000000005"/>
    <x v="29"/>
  </r>
  <r>
    <x v="1538"/>
    <x v="5"/>
    <x v="7"/>
    <x v="279"/>
    <n v="3"/>
    <n v="0"/>
    <n v="644.84"/>
    <n v="-644.84"/>
    <n v="165706.49000000005"/>
    <x v="29"/>
  </r>
  <r>
    <x v="1539"/>
    <x v="5"/>
    <x v="7"/>
    <x v="279"/>
    <n v="4"/>
    <n v="0"/>
    <n v="271.64"/>
    <n v="-271.64"/>
    <n v="165434.85000000003"/>
    <x v="29"/>
  </r>
  <r>
    <x v="1540"/>
    <x v="5"/>
    <x v="7"/>
    <x v="280"/>
    <n v="5"/>
    <n v="0"/>
    <n v="178.05"/>
    <n v="-178.05"/>
    <n v="165256.80000000005"/>
    <x v="30"/>
  </r>
  <r>
    <x v="1541"/>
    <x v="5"/>
    <x v="7"/>
    <x v="280"/>
    <n v="6"/>
    <n v="0"/>
    <n v="30.8"/>
    <n v="-30.8"/>
    <n v="165226.00000000006"/>
    <x v="30"/>
  </r>
  <r>
    <x v="1542"/>
    <x v="5"/>
    <x v="7"/>
    <x v="280"/>
    <n v="8"/>
    <n v="0"/>
    <n v="5338.02"/>
    <n v="-5338.02"/>
    <n v="159887.98000000007"/>
    <x v="30"/>
  </r>
  <r>
    <x v="1543"/>
    <x v="5"/>
    <x v="7"/>
    <x v="280"/>
    <n v="11"/>
    <n v="0"/>
    <n v="431.24999999999994"/>
    <n v="-431.24999999999994"/>
    <n v="159456.73000000007"/>
    <x v="30"/>
  </r>
  <r>
    <x v="1544"/>
    <x v="5"/>
    <x v="7"/>
    <x v="281"/>
    <n v="12"/>
    <n v="0"/>
    <n v="183.25"/>
    <n v="-183.25"/>
    <n v="159273.48000000007"/>
    <x v="31"/>
  </r>
  <r>
    <x v="1545"/>
    <x v="5"/>
    <x v="7"/>
    <x v="281"/>
    <n v="13"/>
    <n v="0"/>
    <n v="366.98"/>
    <n v="-366.98"/>
    <n v="158906.50000000006"/>
    <x v="31"/>
  </r>
  <r>
    <x v="1546"/>
    <x v="5"/>
    <x v="7"/>
    <x v="281"/>
    <n v="14"/>
    <n v="6047"/>
    <n v="66"/>
    <n v="5981"/>
    <n v="164887.50000000006"/>
    <x v="31"/>
  </r>
  <r>
    <x v="1547"/>
    <x v="5"/>
    <x v="7"/>
    <x v="281"/>
    <n v="18"/>
    <n v="0"/>
    <n v="628.3599999999999"/>
    <n v="-628.3599999999999"/>
    <n v="164259.14000000007"/>
    <x v="31"/>
  </r>
  <r>
    <x v="1548"/>
    <x v="5"/>
    <x v="7"/>
    <x v="282"/>
    <n v="20"/>
    <n v="0"/>
    <n v="214.8"/>
    <n v="-214.8"/>
    <n v="164044.34000000008"/>
    <x v="32"/>
  </r>
  <r>
    <x v="1549"/>
    <x v="5"/>
    <x v="7"/>
    <x v="282"/>
    <n v="23"/>
    <n v="0"/>
    <n v="2279.85"/>
    <n v="-2279.85"/>
    <n v="161764.49000000008"/>
    <x v="32"/>
  </r>
  <r>
    <x v="1550"/>
    <x v="5"/>
    <x v="7"/>
    <x v="282"/>
    <n v="24"/>
    <n v="0"/>
    <n v="93.009999999999991"/>
    <n v="-93.009999999999991"/>
    <n v="161671.48000000007"/>
    <x v="32"/>
  </r>
  <r>
    <x v="1551"/>
    <x v="5"/>
    <x v="7"/>
    <x v="282"/>
    <n v="25"/>
    <n v="0"/>
    <n v="145.86000000000001"/>
    <n v="-145.86000000000001"/>
    <n v="161525.62000000008"/>
    <x v="32"/>
  </r>
  <r>
    <x v="1552"/>
    <x v="5"/>
    <x v="7"/>
    <x v="283"/>
    <n v="26"/>
    <n v="4501.3999999999996"/>
    <n v="132.69"/>
    <n v="4368.71"/>
    <n v="165894.33000000007"/>
    <x v="33"/>
  </r>
  <r>
    <x v="1553"/>
    <x v="5"/>
    <x v="7"/>
    <x v="283"/>
    <n v="27"/>
    <n v="0"/>
    <n v="248.15"/>
    <n v="-248.15"/>
    <n v="165646.18000000008"/>
    <x v="33"/>
  </r>
  <r>
    <x v="1554"/>
    <x v="5"/>
    <x v="7"/>
    <x v="283"/>
    <n v="30"/>
    <n v="0"/>
    <n v="616.96"/>
    <n v="-616.96"/>
    <n v="165029.22000000009"/>
    <x v="33"/>
  </r>
  <r>
    <x v="1555"/>
    <x v="5"/>
    <x v="8"/>
    <x v="283"/>
    <n v="1"/>
    <n v="0"/>
    <n v="307.14"/>
    <n v="-307.14"/>
    <n v="164722.08000000007"/>
    <x v="33"/>
  </r>
  <r>
    <x v="1556"/>
    <x v="5"/>
    <x v="8"/>
    <x v="284"/>
    <n v="3"/>
    <n v="0"/>
    <n v="261.07"/>
    <n v="-261.07"/>
    <n v="164461.01000000007"/>
    <x v="34"/>
  </r>
  <r>
    <x v="1557"/>
    <x v="5"/>
    <x v="8"/>
    <x v="284"/>
    <n v="4"/>
    <n v="0"/>
    <n v="16.739999999999998"/>
    <n v="-16.739999999999998"/>
    <n v="164444.27000000008"/>
    <x v="34"/>
  </r>
  <r>
    <x v="1558"/>
    <x v="5"/>
    <x v="8"/>
    <x v="284"/>
    <n v="6"/>
    <n v="12866.39"/>
    <n v="53.79"/>
    <n v="12812.599999999999"/>
    <n v="177256.87000000008"/>
    <x v="34"/>
  </r>
  <r>
    <x v="1559"/>
    <x v="5"/>
    <x v="8"/>
    <x v="284"/>
    <n v="7"/>
    <n v="0"/>
    <n v="235.06000000000003"/>
    <n v="-235.06000000000003"/>
    <n v="177021.81000000008"/>
    <x v="34"/>
  </r>
  <r>
    <x v="1560"/>
    <x v="5"/>
    <x v="8"/>
    <x v="285"/>
    <n v="9"/>
    <n v="113.85"/>
    <n v="1261.25"/>
    <n v="-1147.4000000000001"/>
    <n v="175874.41000000009"/>
    <x v="35"/>
  </r>
  <r>
    <x v="1561"/>
    <x v="5"/>
    <x v="8"/>
    <x v="285"/>
    <n v="14"/>
    <n v="4467"/>
    <n v="1202.51"/>
    <n v="3264.49"/>
    <n v="179138.90000000008"/>
    <x v="35"/>
  </r>
  <r>
    <x v="1562"/>
    <x v="5"/>
    <x v="8"/>
    <x v="285"/>
    <n v="15"/>
    <n v="0"/>
    <n v="383.76000000000005"/>
    <n v="-383.76000000000005"/>
    <n v="178755.14000000007"/>
    <x v="35"/>
  </r>
  <r>
    <x v="1563"/>
    <x v="5"/>
    <x v="8"/>
    <x v="286"/>
    <n v="18"/>
    <n v="75.05"/>
    <n v="478.43"/>
    <n v="-403.38"/>
    <n v="178351.76000000007"/>
    <x v="36"/>
  </r>
  <r>
    <x v="1564"/>
    <x v="5"/>
    <x v="8"/>
    <x v="286"/>
    <n v="19"/>
    <n v="0"/>
    <n v="2126"/>
    <n v="-2126"/>
    <n v="176225.76000000007"/>
    <x v="36"/>
  </r>
  <r>
    <x v="1565"/>
    <x v="5"/>
    <x v="8"/>
    <x v="286"/>
    <n v="20"/>
    <n v="0"/>
    <n v="1698.7300000000002"/>
    <n v="-1698.7300000000002"/>
    <n v="174527.03000000006"/>
    <x v="36"/>
  </r>
  <r>
    <x v="1566"/>
    <x v="5"/>
    <x v="8"/>
    <x v="287"/>
    <n v="23"/>
    <n v="0"/>
    <n v="268.56"/>
    <n v="-268.56"/>
    <n v="174258.47000000006"/>
    <x v="37"/>
  </r>
  <r>
    <x v="1567"/>
    <x v="5"/>
    <x v="8"/>
    <x v="287"/>
    <n v="24"/>
    <n v="0"/>
    <n v="533.69000000000005"/>
    <n v="-533.69000000000005"/>
    <n v="173724.78000000006"/>
    <x v="37"/>
  </r>
  <r>
    <x v="1568"/>
    <x v="5"/>
    <x v="8"/>
    <x v="287"/>
    <n v="28"/>
    <n v="0"/>
    <n v="249.05"/>
    <n v="-249.05"/>
    <n v="173475.73000000007"/>
    <x v="37"/>
  </r>
  <r>
    <x v="1569"/>
    <x v="5"/>
    <x v="8"/>
    <x v="288"/>
    <n v="30"/>
    <n v="4675"/>
    <n v="510.96"/>
    <n v="4164.04"/>
    <n v="177639.77000000008"/>
    <x v="38"/>
  </r>
  <r>
    <x v="1570"/>
    <x v="5"/>
    <x v="9"/>
    <x v="288"/>
    <n v="2"/>
    <n v="0"/>
    <n v="327.8"/>
    <n v="-327.8"/>
    <n v="177311.97000000009"/>
    <x v="38"/>
  </r>
  <r>
    <x v="1571"/>
    <x v="5"/>
    <x v="9"/>
    <x v="288"/>
    <n v="4"/>
    <n v="9880.86"/>
    <n v="80.099999999999994"/>
    <n v="9800.76"/>
    <n v="187112.7300000001"/>
    <x v="38"/>
  </r>
  <r>
    <x v="1572"/>
    <x v="5"/>
    <x v="9"/>
    <x v="288"/>
    <n v="5"/>
    <n v="0"/>
    <n v="130.02000000000001"/>
    <n v="-130.02000000000001"/>
    <n v="186982.71000000011"/>
    <x v="38"/>
  </r>
  <r>
    <x v="1573"/>
    <x v="5"/>
    <x v="9"/>
    <x v="288"/>
    <n v="6"/>
    <n v="0"/>
    <n v="303.73"/>
    <n v="-303.73"/>
    <n v="186678.9800000001"/>
    <x v="38"/>
  </r>
  <r>
    <x v="1574"/>
    <x v="5"/>
    <x v="9"/>
    <x v="289"/>
    <n v="9"/>
    <n v="50"/>
    <n v="433.01"/>
    <n v="-383.01"/>
    <n v="186295.97000000009"/>
    <x v="39"/>
  </r>
  <r>
    <x v="1575"/>
    <x v="5"/>
    <x v="9"/>
    <x v="289"/>
    <n v="10"/>
    <n v="0"/>
    <n v="28.5"/>
    <n v="-28.5"/>
    <n v="186267.47000000009"/>
    <x v="39"/>
  </r>
  <r>
    <x v="1576"/>
    <x v="5"/>
    <x v="9"/>
    <x v="289"/>
    <n v="13"/>
    <n v="3321.83"/>
    <n v="648.58000000000004"/>
    <n v="2673.25"/>
    <n v="188940.72000000009"/>
    <x v="39"/>
  </r>
  <r>
    <x v="1577"/>
    <x v="5"/>
    <x v="9"/>
    <x v="290"/>
    <n v="14"/>
    <n v="0"/>
    <n v="2673.16"/>
    <n v="-2673.16"/>
    <n v="186267.56000000008"/>
    <x v="40"/>
  </r>
  <r>
    <x v="1578"/>
    <x v="5"/>
    <x v="9"/>
    <x v="290"/>
    <n v="15"/>
    <n v="5412.71"/>
    <n v="0"/>
    <n v="5412.71"/>
    <n v="191680.27000000008"/>
    <x v="40"/>
  </r>
  <r>
    <x v="1579"/>
    <x v="5"/>
    <x v="9"/>
    <x v="290"/>
    <n v="16"/>
    <n v="0"/>
    <n v="84.11"/>
    <n v="-84.11"/>
    <n v="191596.16000000009"/>
    <x v="40"/>
  </r>
  <r>
    <x v="1580"/>
    <x v="5"/>
    <x v="9"/>
    <x v="290"/>
    <n v="17"/>
    <n v="37.700000000000003"/>
    <n v="17122.04"/>
    <n v="-17084.34"/>
    <n v="174511.82000000009"/>
    <x v="40"/>
  </r>
  <r>
    <x v="1581"/>
    <x v="5"/>
    <x v="9"/>
    <x v="290"/>
    <n v="18"/>
    <n v="0"/>
    <n v="55.92"/>
    <n v="-55.92"/>
    <n v="174455.90000000008"/>
    <x v="40"/>
  </r>
  <r>
    <x v="1582"/>
    <x v="5"/>
    <x v="9"/>
    <x v="290"/>
    <n v="20"/>
    <n v="0"/>
    <n v="238.45"/>
    <n v="-238.45"/>
    <n v="174217.45000000007"/>
    <x v="40"/>
  </r>
  <r>
    <x v="1583"/>
    <x v="5"/>
    <x v="9"/>
    <x v="291"/>
    <n v="25"/>
    <n v="4054.56"/>
    <n v="690.7600000000001"/>
    <n v="3363.7999999999997"/>
    <n v="177581.25000000006"/>
    <x v="41"/>
  </r>
  <r>
    <x v="1584"/>
    <x v="5"/>
    <x v="9"/>
    <x v="291"/>
    <n v="26"/>
    <n v="0"/>
    <n v="84.089999999999989"/>
    <n v="-84.089999999999989"/>
    <n v="177497.16000000006"/>
    <x v="41"/>
  </r>
  <r>
    <x v="1585"/>
    <x v="5"/>
    <x v="9"/>
    <x v="291"/>
    <n v="27"/>
    <n v="0"/>
    <n v="72"/>
    <n v="-72"/>
    <n v="177425.16000000006"/>
    <x v="41"/>
  </r>
  <r>
    <x v="1586"/>
    <x v="5"/>
    <x v="9"/>
    <x v="292"/>
    <n v="29"/>
    <n v="5836.25"/>
    <n v="1831.6100000000001"/>
    <n v="4004.64"/>
    <n v="181429.80000000008"/>
    <x v="42"/>
  </r>
  <r>
    <x v="1587"/>
    <x v="5"/>
    <x v="9"/>
    <x v="292"/>
    <n v="31"/>
    <n v="10293.11"/>
    <n v="98.57"/>
    <n v="10194.540000000001"/>
    <n v="191624.34000000008"/>
    <x v="42"/>
  </r>
  <r>
    <x v="1588"/>
    <x v="5"/>
    <x v="10"/>
    <x v="292"/>
    <n v="1"/>
    <n v="0"/>
    <n v="79"/>
    <n v="-79"/>
    <n v="191545.34000000008"/>
    <x v="42"/>
  </r>
  <r>
    <x v="1589"/>
    <x v="5"/>
    <x v="10"/>
    <x v="293"/>
    <n v="6"/>
    <n v="0"/>
    <n v="1754.17"/>
    <n v="-1754.17"/>
    <n v="189791.17000000007"/>
    <x v="43"/>
  </r>
  <r>
    <x v="1590"/>
    <x v="5"/>
    <x v="10"/>
    <x v="293"/>
    <n v="9"/>
    <n v="0"/>
    <n v="1088"/>
    <n v="-1088"/>
    <n v="188703.17000000007"/>
    <x v="43"/>
  </r>
  <r>
    <x v="1591"/>
    <x v="5"/>
    <x v="10"/>
    <x v="293"/>
    <n v="10"/>
    <n v="0"/>
    <n v="77.3"/>
    <n v="-77.3"/>
    <n v="188625.87000000008"/>
    <x v="43"/>
  </r>
  <r>
    <x v="1592"/>
    <x v="5"/>
    <x v="10"/>
    <x v="294"/>
    <n v="11"/>
    <n v="0"/>
    <n v="181.7"/>
    <n v="-181.7"/>
    <n v="188444.17000000007"/>
    <x v="44"/>
  </r>
  <r>
    <x v="1593"/>
    <x v="5"/>
    <x v="10"/>
    <x v="294"/>
    <n v="15"/>
    <n v="4467"/>
    <n v="1511.58"/>
    <n v="2955.42"/>
    <n v="191399.59000000008"/>
    <x v="44"/>
  </r>
  <r>
    <x v="1594"/>
    <x v="5"/>
    <x v="10"/>
    <x v="294"/>
    <n v="16"/>
    <n v="0"/>
    <n v="119.92"/>
    <n v="-119.92"/>
    <n v="191279.67000000007"/>
    <x v="44"/>
  </r>
  <r>
    <x v="1595"/>
    <x v="5"/>
    <x v="10"/>
    <x v="294"/>
    <n v="17"/>
    <n v="0"/>
    <n v="157.75"/>
    <n v="-157.75"/>
    <n v="191121.92000000007"/>
    <x v="44"/>
  </r>
  <r>
    <x v="1596"/>
    <x v="5"/>
    <x v="10"/>
    <x v="295"/>
    <n v="18"/>
    <n v="0"/>
    <n v="314.03999999999996"/>
    <n v="-314.03999999999996"/>
    <n v="190807.88000000006"/>
    <x v="45"/>
  </r>
  <r>
    <x v="1597"/>
    <x v="5"/>
    <x v="10"/>
    <x v="295"/>
    <n v="24"/>
    <n v="0"/>
    <n v="609.20999999999992"/>
    <n v="-609.20999999999992"/>
    <n v="190198.67000000007"/>
    <x v="45"/>
  </r>
  <r>
    <x v="1598"/>
    <x v="5"/>
    <x v="10"/>
    <x v="296"/>
    <n v="30"/>
    <n v="4950.8599999999997"/>
    <n v="3291.4"/>
    <n v="1659.4599999999996"/>
    <n v="191858.13000000006"/>
    <x v="46"/>
  </r>
  <r>
    <x v="1599"/>
    <x v="5"/>
    <x v="11"/>
    <x v="296"/>
    <n v="1"/>
    <n v="0"/>
    <n v="363.68"/>
    <n v="-363.68"/>
    <n v="191494.45000000007"/>
    <x v="46"/>
  </r>
  <r>
    <x v="1600"/>
    <x v="5"/>
    <x v="11"/>
    <x v="297"/>
    <n v="2"/>
    <n v="0"/>
    <n v="142.95999999999998"/>
    <n v="-142.95999999999998"/>
    <n v="191351.49000000008"/>
    <x v="47"/>
  </r>
  <r>
    <x v="1601"/>
    <x v="5"/>
    <x v="11"/>
    <x v="297"/>
    <n v="3"/>
    <n v="0"/>
    <n v="50"/>
    <n v="-50"/>
    <n v="191301.49000000008"/>
    <x v="47"/>
  </r>
  <r>
    <x v="1602"/>
    <x v="5"/>
    <x v="11"/>
    <x v="297"/>
    <n v="4"/>
    <n v="0"/>
    <n v="12.5"/>
    <n v="-12.5"/>
    <n v="191288.99000000008"/>
    <x v="47"/>
  </r>
  <r>
    <x v="1603"/>
    <x v="5"/>
    <x v="11"/>
    <x v="297"/>
    <n v="5"/>
    <n v="10193.86"/>
    <n v="0"/>
    <n v="10193.86"/>
    <n v="201482.85000000009"/>
    <x v="47"/>
  </r>
  <r>
    <x v="1604"/>
    <x v="5"/>
    <x v="11"/>
    <x v="297"/>
    <n v="6"/>
    <n v="0"/>
    <n v="70.210000000000008"/>
    <n v="-70.210000000000008"/>
    <n v="201412.6400000001"/>
    <x v="47"/>
  </r>
  <r>
    <x v="1605"/>
    <x v="5"/>
    <x v="11"/>
    <x v="297"/>
    <n v="7"/>
    <n v="0"/>
    <n v="358.17"/>
    <n v="-358.17"/>
    <n v="201054.47000000009"/>
    <x v="47"/>
  </r>
  <r>
    <x v="1606"/>
    <x v="5"/>
    <x v="11"/>
    <x v="298"/>
    <n v="9"/>
    <n v="0"/>
    <n v="270.8"/>
    <n v="-270.8"/>
    <n v="200783.6700000001"/>
    <x v="48"/>
  </r>
  <r>
    <x v="1607"/>
    <x v="5"/>
    <x v="11"/>
    <x v="298"/>
    <n v="10"/>
    <n v="0"/>
    <n v="20.05"/>
    <n v="-20.05"/>
    <n v="200763.62000000011"/>
    <x v="48"/>
  </r>
  <r>
    <x v="1608"/>
    <x v="5"/>
    <x v="11"/>
    <x v="298"/>
    <n v="12"/>
    <n v="0"/>
    <n v="149.6"/>
    <n v="-149.6"/>
    <n v="200614.02000000011"/>
    <x v="48"/>
  </r>
  <r>
    <x v="1609"/>
    <x v="5"/>
    <x v="11"/>
    <x v="298"/>
    <n v="13"/>
    <n v="0"/>
    <n v="95.74"/>
    <n v="-95.74"/>
    <n v="200518.28000000012"/>
    <x v="48"/>
  </r>
  <r>
    <x v="1610"/>
    <x v="5"/>
    <x v="11"/>
    <x v="298"/>
    <n v="14"/>
    <n v="8417.48"/>
    <n v="1772.57"/>
    <n v="6644.91"/>
    <n v="207163.19000000012"/>
    <x v="48"/>
  </r>
  <r>
    <x v="1611"/>
    <x v="5"/>
    <x v="11"/>
    <x v="299"/>
    <n v="16"/>
    <n v="0"/>
    <n v="31.9"/>
    <n v="-31.9"/>
    <n v="207131.29000000012"/>
    <x v="49"/>
  </r>
  <r>
    <x v="1612"/>
    <x v="5"/>
    <x v="11"/>
    <x v="299"/>
    <n v="18"/>
    <n v="0"/>
    <n v="3431.7699999999995"/>
    <n v="-3431.7699999999995"/>
    <n v="203699.52000000014"/>
    <x v="49"/>
  </r>
  <r>
    <x v="1613"/>
    <x v="5"/>
    <x v="11"/>
    <x v="299"/>
    <n v="22"/>
    <n v="0"/>
    <n v="391.71999999999997"/>
    <n v="-391.71999999999997"/>
    <n v="203307.80000000013"/>
    <x v="49"/>
  </r>
  <r>
    <x v="1614"/>
    <x v="6"/>
    <x v="0"/>
    <x v="300"/>
    <n v="28"/>
    <n v="13202.96"/>
    <n v="0"/>
    <n v="13202.96"/>
    <n v="216510.76000000013"/>
    <x v="3"/>
  </r>
  <r>
    <x v="1615"/>
    <x v="6"/>
    <x v="0"/>
    <x v="300"/>
    <n v="29"/>
    <n v="0"/>
    <n v="671.62"/>
    <n v="-671.62"/>
    <n v="215839.14000000013"/>
    <x v="3"/>
  </r>
  <r>
    <x v="1616"/>
    <x v="6"/>
    <x v="0"/>
    <x v="300"/>
    <n v="30"/>
    <n v="0"/>
    <n v="12.4"/>
    <n v="-12.4"/>
    <n v="215826.74000000014"/>
    <x v="3"/>
  </r>
  <r>
    <x v="1617"/>
    <x v="6"/>
    <x v="0"/>
    <x v="300"/>
    <n v="31"/>
    <n v="0"/>
    <n v="71.2"/>
    <n v="-71.2"/>
    <n v="215755.54000000012"/>
    <x v="3"/>
  </r>
  <r>
    <x v="1618"/>
    <x v="6"/>
    <x v="1"/>
    <x v="300"/>
    <n v="1"/>
    <n v="0"/>
    <n v="687.05"/>
    <n v="-687.05"/>
    <n v="215068.49000000014"/>
    <x v="3"/>
  </r>
  <r>
    <x v="1619"/>
    <x v="6"/>
    <x v="1"/>
    <x v="300"/>
    <n v="2"/>
    <n v="0"/>
    <n v="3660.12"/>
    <n v="-3660.12"/>
    <n v="211408.37000000014"/>
    <x v="3"/>
  </r>
  <r>
    <x v="1620"/>
    <x v="6"/>
    <x v="1"/>
    <x v="301"/>
    <n v="3"/>
    <n v="5000"/>
    <n v="83.46"/>
    <n v="4916.54"/>
    <n v="216324.91000000015"/>
    <x v="4"/>
  </r>
  <r>
    <x v="1621"/>
    <x v="6"/>
    <x v="1"/>
    <x v="301"/>
    <n v="4"/>
    <n v="0"/>
    <n v="70.990000000000009"/>
    <n v="-70.990000000000009"/>
    <n v="216253.92000000016"/>
    <x v="4"/>
  </r>
  <r>
    <x v="1622"/>
    <x v="6"/>
    <x v="1"/>
    <x v="301"/>
    <n v="6"/>
    <n v="5274.3"/>
    <n v="432.08"/>
    <n v="4842.22"/>
    <n v="221096.14000000016"/>
    <x v="4"/>
  </r>
  <r>
    <x v="1623"/>
    <x v="6"/>
    <x v="1"/>
    <x v="301"/>
    <n v="7"/>
    <n v="0"/>
    <n v="59.180000000000007"/>
    <n v="-59.180000000000007"/>
    <n v="221036.96000000017"/>
    <x v="4"/>
  </r>
  <r>
    <x v="1624"/>
    <x v="6"/>
    <x v="1"/>
    <x v="301"/>
    <n v="8"/>
    <n v="0"/>
    <n v="136.44999999999999"/>
    <n v="-136.44999999999999"/>
    <n v="220900.51000000015"/>
    <x v="4"/>
  </r>
  <r>
    <x v="1625"/>
    <x v="6"/>
    <x v="1"/>
    <x v="301"/>
    <n v="9"/>
    <n v="0"/>
    <n v="176.09"/>
    <n v="-176.09"/>
    <n v="220724.42000000016"/>
    <x v="4"/>
  </r>
  <r>
    <x v="1626"/>
    <x v="6"/>
    <x v="1"/>
    <x v="302"/>
    <n v="11"/>
    <n v="0"/>
    <n v="258.34000000000003"/>
    <n v="-258.34000000000003"/>
    <n v="220466.08000000016"/>
    <x v="5"/>
  </r>
  <r>
    <x v="1627"/>
    <x v="6"/>
    <x v="1"/>
    <x v="302"/>
    <n v="13"/>
    <n v="0"/>
    <n v="950.73"/>
    <n v="-950.73"/>
    <n v="219515.35000000015"/>
    <x v="5"/>
  </r>
  <r>
    <x v="1628"/>
    <x v="6"/>
    <x v="1"/>
    <x v="302"/>
    <n v="16"/>
    <n v="5988.31"/>
    <n v="1586.5600000000002"/>
    <n v="4401.75"/>
    <n v="223917.10000000015"/>
    <x v="5"/>
  </r>
  <r>
    <x v="1629"/>
    <x v="6"/>
    <x v="1"/>
    <x v="303"/>
    <n v="17"/>
    <n v="0"/>
    <n v="275.72000000000003"/>
    <n v="-275.72000000000003"/>
    <n v="223641.38000000015"/>
    <x v="6"/>
  </r>
  <r>
    <x v="1630"/>
    <x v="6"/>
    <x v="1"/>
    <x v="303"/>
    <n v="18"/>
    <n v="0"/>
    <n v="41.739999999999995"/>
    <n v="-41.739999999999995"/>
    <n v="223599.64000000016"/>
    <x v="6"/>
  </r>
  <r>
    <x v="1631"/>
    <x v="6"/>
    <x v="1"/>
    <x v="303"/>
    <n v="19"/>
    <n v="0"/>
    <n v="25.89"/>
    <n v="-25.89"/>
    <n v="223573.75000000015"/>
    <x v="6"/>
  </r>
  <r>
    <x v="1632"/>
    <x v="6"/>
    <x v="1"/>
    <x v="303"/>
    <n v="20"/>
    <n v="0"/>
    <n v="33.26"/>
    <n v="-33.26"/>
    <n v="223540.49000000014"/>
    <x v="6"/>
  </r>
  <r>
    <x v="1633"/>
    <x v="6"/>
    <x v="1"/>
    <x v="303"/>
    <n v="21"/>
    <n v="0"/>
    <n v="488.59000000000003"/>
    <n v="-488.59000000000003"/>
    <n v="223051.90000000014"/>
    <x v="6"/>
  </r>
  <r>
    <x v="1634"/>
    <x v="6"/>
    <x v="1"/>
    <x v="303"/>
    <n v="22"/>
    <n v="0"/>
    <n v="209.73000000000002"/>
    <n v="-209.73000000000002"/>
    <n v="222842.17000000013"/>
    <x v="6"/>
  </r>
  <r>
    <x v="1635"/>
    <x v="6"/>
    <x v="1"/>
    <x v="303"/>
    <n v="23"/>
    <n v="0"/>
    <n v="539.73"/>
    <n v="-539.73"/>
    <n v="222302.44000000012"/>
    <x v="6"/>
  </r>
  <r>
    <x v="1636"/>
    <x v="6"/>
    <x v="1"/>
    <x v="304"/>
    <n v="24"/>
    <n v="0"/>
    <n v="1404.87"/>
    <n v="-1404.87"/>
    <n v="220897.57000000012"/>
    <x v="7"/>
  </r>
  <r>
    <x v="1637"/>
    <x v="6"/>
    <x v="1"/>
    <x v="304"/>
    <n v="25"/>
    <n v="0"/>
    <n v="52.93"/>
    <n v="-52.93"/>
    <n v="220844.64000000013"/>
    <x v="7"/>
  </r>
  <r>
    <x v="1638"/>
    <x v="6"/>
    <x v="1"/>
    <x v="304"/>
    <n v="26"/>
    <n v="538.65"/>
    <n v="291.78000000000003"/>
    <n v="246.86999999999995"/>
    <n v="221091.51000000013"/>
    <x v="7"/>
  </r>
  <r>
    <x v="1639"/>
    <x v="6"/>
    <x v="1"/>
    <x v="304"/>
    <n v="27"/>
    <n v="0"/>
    <n v="593.36999999999989"/>
    <n v="-593.36999999999989"/>
    <n v="220498.14000000013"/>
    <x v="7"/>
  </r>
  <r>
    <x v="1640"/>
    <x v="6"/>
    <x v="2"/>
    <x v="305"/>
    <n v="5"/>
    <n v="10468.11"/>
    <n v="145"/>
    <n v="10323.11"/>
    <n v="230821.25000000012"/>
    <x v="8"/>
  </r>
  <r>
    <x v="1641"/>
    <x v="6"/>
    <x v="2"/>
    <x v="306"/>
    <n v="9"/>
    <n v="0"/>
    <n v="0"/>
    <n v="0"/>
    <n v="230821.25000000012"/>
    <x v="9"/>
  </r>
  <r>
    <x v="1642"/>
    <x v="6"/>
    <x v="2"/>
    <x v="306"/>
    <n v="12"/>
    <n v="0"/>
    <n v="526.16"/>
    <n v="-526.16"/>
    <n v="230295.09000000011"/>
    <x v="9"/>
  </r>
  <r>
    <x v="1643"/>
    <x v="6"/>
    <x v="2"/>
    <x v="306"/>
    <n v="13"/>
    <n v="5988.31"/>
    <n v="313.95"/>
    <n v="5674.3600000000006"/>
    <n v="235969.45000000013"/>
    <x v="9"/>
  </r>
  <r>
    <x v="1644"/>
    <x v="6"/>
    <x v="2"/>
    <x v="306"/>
    <n v="14"/>
    <n v="0"/>
    <n v="19.21"/>
    <n v="-19.21"/>
    <n v="235950.24000000014"/>
    <x v="9"/>
  </r>
  <r>
    <x v="1645"/>
    <x v="6"/>
    <x v="2"/>
    <x v="306"/>
    <n v="15"/>
    <n v="0"/>
    <n v="96.42"/>
    <n v="-96.42"/>
    <n v="235853.82000000012"/>
    <x v="9"/>
  </r>
  <r>
    <x v="1646"/>
    <x v="6"/>
    <x v="2"/>
    <x v="307"/>
    <n v="16"/>
    <n v="0"/>
    <n v="185.43"/>
    <n v="-185.43"/>
    <n v="235668.39000000013"/>
    <x v="10"/>
  </r>
  <r>
    <x v="1647"/>
    <x v="6"/>
    <x v="2"/>
    <x v="307"/>
    <n v="17"/>
    <n v="3500"/>
    <n v="357.15"/>
    <n v="3142.85"/>
    <n v="238811.24000000014"/>
    <x v="10"/>
  </r>
  <r>
    <x v="1648"/>
    <x v="6"/>
    <x v="2"/>
    <x v="307"/>
    <n v="18"/>
    <n v="0"/>
    <n v="944.91"/>
    <n v="-944.91"/>
    <n v="237866.33000000013"/>
    <x v="10"/>
  </r>
  <r>
    <x v="1649"/>
    <x v="6"/>
    <x v="2"/>
    <x v="307"/>
    <n v="19"/>
    <n v="0"/>
    <n v="39"/>
    <n v="-39"/>
    <n v="237827.33000000013"/>
    <x v="10"/>
  </r>
  <r>
    <x v="1650"/>
    <x v="6"/>
    <x v="2"/>
    <x v="307"/>
    <n v="22"/>
    <n v="0"/>
    <n v="1130.2"/>
    <n v="-1130.2"/>
    <n v="236697.13000000012"/>
    <x v="10"/>
  </r>
  <r>
    <x v="1651"/>
    <x v="6"/>
    <x v="2"/>
    <x v="308"/>
    <n v="23"/>
    <n v="0"/>
    <n v="1174.18"/>
    <n v="-1174.18"/>
    <n v="235522.95000000013"/>
    <x v="11"/>
  </r>
  <r>
    <x v="1652"/>
    <x v="6"/>
    <x v="2"/>
    <x v="308"/>
    <n v="26"/>
    <n v="0"/>
    <n v="401.65000000000003"/>
    <n v="-401.65000000000003"/>
    <n v="235121.30000000013"/>
    <x v="11"/>
  </r>
  <r>
    <x v="1653"/>
    <x v="6"/>
    <x v="2"/>
    <x v="309"/>
    <n v="30"/>
    <n v="0"/>
    <n v="1125.5"/>
    <n v="-1125.5"/>
    <n v="233995.80000000013"/>
    <x v="12"/>
  </r>
  <r>
    <x v="1654"/>
    <x v="6"/>
    <x v="2"/>
    <x v="309"/>
    <n v="31"/>
    <n v="0"/>
    <n v="0"/>
    <n v="0"/>
    <n v="233995.80000000013"/>
    <x v="12"/>
  </r>
  <r>
    <x v="1655"/>
    <x v="6"/>
    <x v="3"/>
    <x v="309"/>
    <n v="2"/>
    <n v="0"/>
    <n v="970.8"/>
    <n v="-970.8"/>
    <n v="233025.00000000015"/>
    <x v="12"/>
  </r>
  <r>
    <x v="1656"/>
    <x v="6"/>
    <x v="3"/>
    <x v="309"/>
    <n v="5"/>
    <n v="0"/>
    <n v="30.44"/>
    <n v="-30.44"/>
    <n v="232994.56000000014"/>
    <x v="12"/>
  </r>
  <r>
    <x v="1657"/>
    <x v="6"/>
    <x v="3"/>
    <x v="310"/>
    <n v="6"/>
    <n v="0"/>
    <n v="123.1"/>
    <n v="-123.1"/>
    <n v="232871.46000000014"/>
    <x v="13"/>
  </r>
  <r>
    <x v="1658"/>
    <x v="6"/>
    <x v="3"/>
    <x v="310"/>
    <n v="7"/>
    <n v="10880.37"/>
    <n v="1088"/>
    <n v="9792.3700000000008"/>
    <n v="242663.83000000013"/>
    <x v="13"/>
  </r>
  <r>
    <x v="1659"/>
    <x v="6"/>
    <x v="3"/>
    <x v="310"/>
    <n v="8"/>
    <n v="0"/>
    <n v="55.94"/>
    <n v="-55.94"/>
    <n v="242607.89000000013"/>
    <x v="13"/>
  </r>
  <r>
    <x v="1660"/>
    <x v="6"/>
    <x v="3"/>
    <x v="310"/>
    <n v="10"/>
    <n v="0"/>
    <n v="1010"/>
    <n v="-1010"/>
    <n v="241597.89000000013"/>
    <x v="13"/>
  </r>
  <r>
    <x v="1661"/>
    <x v="6"/>
    <x v="3"/>
    <x v="310"/>
    <n v="12"/>
    <n v="0"/>
    <n v="104.79"/>
    <n v="-104.79"/>
    <n v="241493.10000000012"/>
    <x v="13"/>
  </r>
  <r>
    <x v="1662"/>
    <x v="6"/>
    <x v="3"/>
    <x v="311"/>
    <n v="14"/>
    <n v="15045.529999999999"/>
    <n v="40"/>
    <n v="15005.529999999999"/>
    <n v="256498.63000000012"/>
    <x v="14"/>
  </r>
  <r>
    <x v="1663"/>
    <x v="6"/>
    <x v="3"/>
    <x v="311"/>
    <n v="17"/>
    <n v="0"/>
    <n v="1503.5700000000002"/>
    <n v="-1503.5700000000002"/>
    <n v="254995.06000000011"/>
    <x v="14"/>
  </r>
  <r>
    <x v="1664"/>
    <x v="6"/>
    <x v="3"/>
    <x v="311"/>
    <n v="19"/>
    <n v="0"/>
    <n v="35.96"/>
    <n v="-35.96"/>
    <n v="254959.10000000012"/>
    <x v="14"/>
  </r>
  <r>
    <x v="1665"/>
    <x v="6"/>
    <x v="3"/>
    <x v="312"/>
    <n v="20"/>
    <n v="0"/>
    <n v="2140.37"/>
    <n v="-2140.37"/>
    <n v="252818.73000000013"/>
    <x v="15"/>
  </r>
  <r>
    <x v="1666"/>
    <x v="6"/>
    <x v="3"/>
    <x v="312"/>
    <n v="21"/>
    <n v="0"/>
    <n v="187.76"/>
    <n v="-187.76"/>
    <n v="252630.97000000012"/>
    <x v="15"/>
  </r>
  <r>
    <x v="1667"/>
    <x v="6"/>
    <x v="3"/>
    <x v="312"/>
    <n v="22"/>
    <n v="0"/>
    <n v="132.05000000000001"/>
    <n v="-132.05000000000001"/>
    <n v="252498.92000000013"/>
    <x v="15"/>
  </r>
  <r>
    <x v="1668"/>
    <x v="6"/>
    <x v="3"/>
    <x v="312"/>
    <n v="23"/>
    <n v="0"/>
    <n v="24.480000000000004"/>
    <n v="-24.480000000000004"/>
    <n v="252474.44000000012"/>
    <x v="15"/>
  </r>
  <r>
    <x v="1669"/>
    <x v="6"/>
    <x v="3"/>
    <x v="312"/>
    <n v="25"/>
    <n v="0"/>
    <n v="514.75"/>
    <n v="-514.75"/>
    <n v="251959.69000000012"/>
    <x v="15"/>
  </r>
  <r>
    <x v="1670"/>
    <x v="6"/>
    <x v="3"/>
    <x v="312"/>
    <n v="26"/>
    <n v="0"/>
    <n v="130.25"/>
    <n v="-130.25"/>
    <n v="251829.44000000012"/>
    <x v="15"/>
  </r>
  <r>
    <x v="1671"/>
    <x v="6"/>
    <x v="3"/>
    <x v="313"/>
    <n v="27"/>
    <n v="0"/>
    <n v="68.5"/>
    <n v="-68.5"/>
    <n v="251760.94000000012"/>
    <x v="16"/>
  </r>
  <r>
    <x v="1672"/>
    <x v="6"/>
    <x v="4"/>
    <x v="313"/>
    <n v="1"/>
    <n v="0"/>
    <n v="98.79"/>
    <n v="-98.79"/>
    <n v="251662.15000000011"/>
    <x v="16"/>
  </r>
  <r>
    <x v="1673"/>
    <x v="6"/>
    <x v="4"/>
    <x v="313"/>
    <n v="3"/>
    <n v="0"/>
    <n v="95.25"/>
    <n v="-95.25"/>
    <n v="251566.90000000011"/>
    <x v="16"/>
  </r>
  <r>
    <x v="1674"/>
    <x v="6"/>
    <x v="4"/>
    <x v="314"/>
    <n v="5"/>
    <n v="3000"/>
    <n v="1073.5"/>
    <n v="1926.5"/>
    <n v="253493.40000000011"/>
    <x v="17"/>
  </r>
  <r>
    <x v="1675"/>
    <x v="6"/>
    <x v="4"/>
    <x v="314"/>
    <n v="6"/>
    <n v="0"/>
    <n v="1041.47"/>
    <n v="-1041.47"/>
    <n v="252451.93000000011"/>
    <x v="17"/>
  </r>
  <r>
    <x v="1676"/>
    <x v="6"/>
    <x v="4"/>
    <x v="314"/>
    <n v="7"/>
    <n v="0"/>
    <n v="632.94000000000005"/>
    <n v="-632.94000000000005"/>
    <n v="251818.99000000011"/>
    <x v="17"/>
  </r>
  <r>
    <x v="1677"/>
    <x v="6"/>
    <x v="4"/>
    <x v="314"/>
    <n v="10"/>
    <n v="0"/>
    <n v="1031.5999999999999"/>
    <n v="-1031.5999999999999"/>
    <n v="250787.3900000001"/>
    <x v="17"/>
  </r>
  <r>
    <x v="1678"/>
    <x v="6"/>
    <x v="4"/>
    <x v="315"/>
    <n v="14"/>
    <n v="15078.220000000001"/>
    <n v="2935.38"/>
    <n v="12142.84"/>
    <n v="262930.2300000001"/>
    <x v="18"/>
  </r>
  <r>
    <x v="1679"/>
    <x v="6"/>
    <x v="4"/>
    <x v="315"/>
    <n v="17"/>
    <n v="0"/>
    <n v="362.11"/>
    <n v="-362.11"/>
    <n v="262568.12000000011"/>
    <x v="18"/>
  </r>
  <r>
    <x v="1680"/>
    <x v="6"/>
    <x v="4"/>
    <x v="316"/>
    <n v="18"/>
    <n v="0"/>
    <n v="141.54"/>
    <n v="-141.54"/>
    <n v="262426.58000000013"/>
    <x v="19"/>
  </r>
  <r>
    <x v="1681"/>
    <x v="6"/>
    <x v="4"/>
    <x v="316"/>
    <n v="24"/>
    <n v="0"/>
    <n v="1453.83"/>
    <n v="-1453.83"/>
    <n v="260972.75000000015"/>
    <x v="19"/>
  </r>
  <r>
    <x v="1682"/>
    <x v="6"/>
    <x v="4"/>
    <x v="317"/>
    <n v="31"/>
    <n v="0"/>
    <n v="156.61000000000001"/>
    <n v="-156.61000000000001"/>
    <n v="260816.14000000016"/>
    <x v="20"/>
  </r>
  <r>
    <x v="1683"/>
    <x v="6"/>
    <x v="5"/>
    <x v="318"/>
    <n v="1"/>
    <n v="0"/>
    <n v="98.65"/>
    <n v="-98.65"/>
    <n v="260717.49000000017"/>
    <x v="21"/>
  </r>
  <r>
    <x v="1684"/>
    <x v="6"/>
    <x v="5"/>
    <x v="318"/>
    <n v="3"/>
    <n v="0"/>
    <n v="29.7"/>
    <n v="-29.7"/>
    <n v="260687.79000000015"/>
    <x v="21"/>
  </r>
  <r>
    <x v="1685"/>
    <x v="6"/>
    <x v="5"/>
    <x v="318"/>
    <n v="5"/>
    <n v="0"/>
    <n v="128.76"/>
    <n v="-128.76"/>
    <n v="260559.03000000014"/>
    <x v="21"/>
  </r>
  <r>
    <x v="1686"/>
    <x v="6"/>
    <x v="5"/>
    <x v="318"/>
    <n v="6"/>
    <n v="0"/>
    <n v="125.22999999999999"/>
    <n v="-125.22999999999999"/>
    <n v="260433.80000000013"/>
    <x v="21"/>
  </r>
  <r>
    <x v="1687"/>
    <x v="6"/>
    <x v="5"/>
    <x v="319"/>
    <n v="8"/>
    <n v="0"/>
    <n v="1021.5"/>
    <n v="-1021.5"/>
    <n v="259412.30000000013"/>
    <x v="22"/>
  </r>
  <r>
    <x v="1688"/>
    <x v="6"/>
    <x v="5"/>
    <x v="319"/>
    <n v="9"/>
    <n v="0"/>
    <n v="186.51"/>
    <n v="-186.51"/>
    <n v="259225.79000000012"/>
    <x v="22"/>
  </r>
  <r>
    <x v="1689"/>
    <x v="6"/>
    <x v="5"/>
    <x v="319"/>
    <n v="10"/>
    <n v="0"/>
    <n v="70.31"/>
    <n v="-70.31"/>
    <n v="259155.48000000013"/>
    <x v="22"/>
  </r>
  <r>
    <x v="1690"/>
    <x v="6"/>
    <x v="5"/>
    <x v="319"/>
    <n v="12"/>
    <n v="15078.220000000001"/>
    <n v="47.2"/>
    <n v="15031.02"/>
    <n v="274186.50000000012"/>
    <x v="22"/>
  </r>
  <r>
    <x v="1691"/>
    <x v="6"/>
    <x v="5"/>
    <x v="319"/>
    <n v="13"/>
    <n v="0"/>
    <n v="163.40999999999997"/>
    <n v="-163.40999999999997"/>
    <n v="274023.09000000014"/>
    <x v="22"/>
  </r>
  <r>
    <x v="1692"/>
    <x v="6"/>
    <x v="5"/>
    <x v="320"/>
    <n v="15"/>
    <n v="0"/>
    <n v="4.5999999999999996"/>
    <n v="-4.5999999999999996"/>
    <n v="274018.49000000017"/>
    <x v="23"/>
  </r>
  <r>
    <x v="1693"/>
    <x v="6"/>
    <x v="5"/>
    <x v="320"/>
    <n v="16"/>
    <n v="0"/>
    <n v="1167.1099999999999"/>
    <n v="-1167.1099999999999"/>
    <n v="272851.38000000018"/>
    <x v="23"/>
  </r>
  <r>
    <x v="1694"/>
    <x v="6"/>
    <x v="5"/>
    <x v="320"/>
    <n v="17"/>
    <n v="0"/>
    <n v="91.03"/>
    <n v="-91.03"/>
    <n v="272760.35000000015"/>
    <x v="23"/>
  </r>
  <r>
    <x v="1695"/>
    <x v="6"/>
    <x v="5"/>
    <x v="320"/>
    <n v="19"/>
    <n v="0"/>
    <n v="231.73"/>
    <n v="-231.73"/>
    <n v="272528.62000000017"/>
    <x v="23"/>
  </r>
  <r>
    <x v="1696"/>
    <x v="6"/>
    <x v="5"/>
    <x v="320"/>
    <n v="21"/>
    <n v="0"/>
    <n v="246.4"/>
    <n v="-246.4"/>
    <n v="272282.22000000015"/>
    <x v="23"/>
  </r>
  <r>
    <x v="1697"/>
    <x v="6"/>
    <x v="5"/>
    <x v="321"/>
    <n v="25"/>
    <n v="0"/>
    <n v="1173.8800000000001"/>
    <n v="-1173.8800000000001"/>
    <n v="271108.34000000014"/>
    <x v="24"/>
  </r>
  <r>
    <x v="1698"/>
    <x v="6"/>
    <x v="5"/>
    <x v="321"/>
    <n v="27"/>
    <n v="0"/>
    <n v="19.25"/>
    <n v="-19.25"/>
    <n v="271089.09000000014"/>
    <x v="24"/>
  </r>
  <r>
    <x v="1699"/>
    <x v="6"/>
    <x v="5"/>
    <x v="321"/>
    <n v="28"/>
    <n v="0"/>
    <n v="211.06"/>
    <n v="-211.06"/>
    <n v="270878.03000000014"/>
    <x v="24"/>
  </r>
  <r>
    <x v="1700"/>
    <x v="6"/>
    <x v="5"/>
    <x v="322"/>
    <n v="29"/>
    <n v="0"/>
    <n v="262.44"/>
    <n v="-262.44"/>
    <n v="270615.59000000014"/>
    <x v="25"/>
  </r>
  <r>
    <x v="1701"/>
    <x v="6"/>
    <x v="6"/>
    <x v="322"/>
    <n v="2"/>
    <n v="0"/>
    <n v="208.99"/>
    <n v="-208.99"/>
    <n v="270406.60000000015"/>
    <x v="25"/>
  </r>
  <r>
    <x v="1702"/>
    <x v="6"/>
    <x v="6"/>
    <x v="322"/>
    <n v="5"/>
    <n v="0"/>
    <n v="106.14999999999999"/>
    <n v="-106.14999999999999"/>
    <n v="270300.45000000013"/>
    <x v="25"/>
  </r>
  <r>
    <x v="1703"/>
    <x v="6"/>
    <x v="6"/>
    <x v="323"/>
    <n v="12"/>
    <n v="0"/>
    <n v="1297.8900000000001"/>
    <n v="-1297.8900000000001"/>
    <n v="269002.56000000011"/>
    <x v="26"/>
  </r>
  <r>
    <x v="1704"/>
    <x v="6"/>
    <x v="6"/>
    <x v="324"/>
    <n v="14"/>
    <n v="15078.220000000001"/>
    <n v="1378.95"/>
    <n v="13699.27"/>
    <n v="282701.83000000013"/>
    <x v="27"/>
  </r>
  <r>
    <x v="1705"/>
    <x v="6"/>
    <x v="6"/>
    <x v="324"/>
    <n v="19"/>
    <n v="10000"/>
    <n v="624.56999999999994"/>
    <n v="9375.43"/>
    <n v="292077.26000000013"/>
    <x v="27"/>
  </r>
  <r>
    <x v="1706"/>
    <x v="6"/>
    <x v="6"/>
    <x v="324"/>
    <n v="16"/>
    <n v="0"/>
    <n v="2005.3600000000001"/>
    <n v="-2005.3600000000001"/>
    <n v="290071.90000000014"/>
    <x v="27"/>
  </r>
  <r>
    <x v="1707"/>
    <x v="6"/>
    <x v="6"/>
    <x v="325"/>
    <n v="22"/>
    <n v="0"/>
    <n v="1407.27"/>
    <n v="-1407.27"/>
    <n v="288664.63000000012"/>
    <x v="28"/>
  </r>
  <r>
    <x v="1708"/>
    <x v="6"/>
    <x v="6"/>
    <x v="325"/>
    <n v="23"/>
    <n v="0"/>
    <n v="444.71"/>
    <n v="-444.71"/>
    <n v="288219.9200000001"/>
    <x v="28"/>
  </r>
  <r>
    <x v="1709"/>
    <x v="6"/>
    <x v="6"/>
    <x v="325"/>
    <n v="26"/>
    <n v="0"/>
    <n v="250.77"/>
    <n v="-250.77"/>
    <n v="287969.15000000008"/>
    <x v="28"/>
  </r>
  <r>
    <x v="1710"/>
    <x v="6"/>
    <x v="7"/>
    <x v="326"/>
    <n v="2"/>
    <n v="0"/>
    <n v="1675.9099999999999"/>
    <n v="-1675.9099999999999"/>
    <n v="286293.24000000011"/>
    <x v="29"/>
  </r>
  <r>
    <x v="1711"/>
    <x v="6"/>
    <x v="7"/>
    <x v="327"/>
    <n v="9"/>
    <n v="0"/>
    <n v="582.61"/>
    <n v="-582.61"/>
    <n v="285710.63000000012"/>
    <x v="30"/>
  </r>
  <r>
    <x v="1712"/>
    <x v="6"/>
    <x v="7"/>
    <x v="328"/>
    <n v="10"/>
    <n v="0"/>
    <n v="124.82"/>
    <n v="-124.82"/>
    <n v="285585.81000000011"/>
    <x v="31"/>
  </r>
  <r>
    <x v="1713"/>
    <x v="6"/>
    <x v="7"/>
    <x v="328"/>
    <n v="11"/>
    <n v="0"/>
    <n v="7.89"/>
    <n v="-7.89"/>
    <n v="285577.9200000001"/>
    <x v="31"/>
  </r>
  <r>
    <x v="1714"/>
    <x v="6"/>
    <x v="7"/>
    <x v="328"/>
    <n v="12"/>
    <n v="0"/>
    <n v="742.79"/>
    <n v="-742.79"/>
    <n v="284835.13000000012"/>
    <x v="31"/>
  </r>
  <r>
    <x v="1715"/>
    <x v="6"/>
    <x v="7"/>
    <x v="328"/>
    <n v="15"/>
    <n v="15078.220000000001"/>
    <n v="0"/>
    <n v="15078.220000000001"/>
    <n v="299913.35000000009"/>
    <x v="31"/>
  </r>
  <r>
    <x v="1716"/>
    <x v="6"/>
    <x v="7"/>
    <x v="328"/>
    <n v="16"/>
    <n v="0"/>
    <n v="230.45999999999998"/>
    <n v="-230.45999999999998"/>
    <n v="299682.89000000007"/>
    <x v="31"/>
  </r>
  <r>
    <x v="1717"/>
    <x v="6"/>
    <x v="7"/>
    <x v="329"/>
    <n v="17"/>
    <n v="0"/>
    <n v="64.539999999999992"/>
    <n v="-64.539999999999992"/>
    <n v="299618.35000000009"/>
    <x v="32"/>
  </r>
  <r>
    <x v="1718"/>
    <x v="6"/>
    <x v="7"/>
    <x v="329"/>
    <n v="21"/>
    <n v="0"/>
    <n v="2261.9499999999994"/>
    <n v="-2261.9499999999994"/>
    <n v="297356.40000000008"/>
    <x v="32"/>
  </r>
  <r>
    <x v="1719"/>
    <x v="6"/>
    <x v="7"/>
    <x v="329"/>
    <n v="23"/>
    <n v="0"/>
    <n v="209.43"/>
    <n v="-209.43"/>
    <n v="297146.97000000009"/>
    <x v="32"/>
  </r>
  <r>
    <x v="1720"/>
    <x v="6"/>
    <x v="7"/>
    <x v="330"/>
    <n v="26"/>
    <n v="0"/>
    <n v="4.2699999999999996"/>
    <n v="-4.2699999999999996"/>
    <n v="297142.70000000007"/>
    <x v="33"/>
  </r>
  <r>
    <x v="1721"/>
    <x v="6"/>
    <x v="7"/>
    <x v="330"/>
    <n v="30"/>
    <n v="0"/>
    <n v="438.34000000000003"/>
    <n v="-438.34000000000003"/>
    <n v="296704.36000000004"/>
    <x v="33"/>
  </r>
  <r>
    <x v="1722"/>
    <x v="6"/>
    <x v="7"/>
    <x v="331"/>
    <n v="31"/>
    <n v="0"/>
    <n v="17.2"/>
    <n v="-17.2"/>
    <n v="296687.16000000003"/>
    <x v="34"/>
  </r>
  <r>
    <x v="1723"/>
    <x v="6"/>
    <x v="8"/>
    <x v="331"/>
    <n v="3"/>
    <n v="198"/>
    <n v="220.36999999999998"/>
    <n v="-22.369999999999976"/>
    <n v="296664.79000000004"/>
    <x v="34"/>
  </r>
  <r>
    <x v="1724"/>
    <x v="6"/>
    <x v="8"/>
    <x v="331"/>
    <n v="4"/>
    <n v="0"/>
    <n v="68.7"/>
    <n v="-68.7"/>
    <n v="296596.09000000003"/>
    <x v="34"/>
  </r>
  <r>
    <x v="1725"/>
    <x v="6"/>
    <x v="8"/>
    <x v="331"/>
    <n v="5"/>
    <n v="0"/>
    <n v="51.5"/>
    <n v="-51.5"/>
    <n v="296544.59000000003"/>
    <x v="34"/>
  </r>
  <r>
    <x v="1726"/>
    <x v="6"/>
    <x v="8"/>
    <x v="331"/>
    <n v="6"/>
    <n v="0"/>
    <n v="185.84"/>
    <n v="-185.84"/>
    <n v="296358.75"/>
    <x v="34"/>
  </r>
  <r>
    <x v="1727"/>
    <x v="6"/>
    <x v="8"/>
    <x v="332"/>
    <n v="8"/>
    <n v="76.150000000000006"/>
    <n v="468.45"/>
    <n v="-392.29999999999995"/>
    <n v="295966.45"/>
    <x v="35"/>
  </r>
  <r>
    <x v="1728"/>
    <x v="6"/>
    <x v="8"/>
    <x v="332"/>
    <n v="12"/>
    <n v="9089.91"/>
    <n v="1372.1600000000003"/>
    <n v="7717.75"/>
    <n v="303684.2"/>
    <x v="35"/>
  </r>
  <r>
    <x v="1729"/>
    <x v="6"/>
    <x v="8"/>
    <x v="332"/>
    <n v="13"/>
    <n v="0"/>
    <n v="19.45"/>
    <n v="-19.45"/>
    <n v="303664.75"/>
    <x v="35"/>
  </r>
  <r>
    <x v="1730"/>
    <x v="6"/>
    <x v="8"/>
    <x v="333"/>
    <n v="14"/>
    <n v="0"/>
    <n v="29.29"/>
    <n v="-29.29"/>
    <n v="303635.46000000002"/>
    <x v="36"/>
  </r>
  <r>
    <x v="1731"/>
    <x v="6"/>
    <x v="8"/>
    <x v="333"/>
    <n v="20"/>
    <n v="5988.31"/>
    <n v="715.68000000000006"/>
    <n v="5272.63"/>
    <n v="308908.09000000003"/>
    <x v="36"/>
  </r>
  <r>
    <x v="1732"/>
    <x v="6"/>
    <x v="8"/>
    <x v="334"/>
    <n v="27"/>
    <n v="0"/>
    <n v="1427.88"/>
    <n v="-1427.88"/>
    <n v="307480.21000000002"/>
    <x v="37"/>
  </r>
  <r>
    <x v="1733"/>
    <x v="6"/>
    <x v="8"/>
    <x v="335"/>
    <n v="28"/>
    <n v="0"/>
    <n v="10"/>
    <n v="-10"/>
    <n v="307470.21000000002"/>
    <x v="38"/>
  </r>
  <r>
    <x v="1734"/>
    <x v="6"/>
    <x v="8"/>
    <x v="335"/>
    <n v="30"/>
    <n v="0"/>
    <n v="15"/>
    <n v="-15"/>
    <n v="307455.21000000002"/>
    <x v="38"/>
  </r>
  <r>
    <x v="1735"/>
    <x v="6"/>
    <x v="9"/>
    <x v="335"/>
    <n v="1"/>
    <n v="0"/>
    <n v="76.23"/>
    <n v="-76.23"/>
    <n v="307378.98000000004"/>
    <x v="38"/>
  </r>
  <r>
    <x v="1736"/>
    <x v="6"/>
    <x v="9"/>
    <x v="335"/>
    <n v="2"/>
    <n v="0"/>
    <n v="111.1"/>
    <n v="-111.1"/>
    <n v="307267.88000000006"/>
    <x v="38"/>
  </r>
  <r>
    <x v="1737"/>
    <x v="6"/>
    <x v="9"/>
    <x v="335"/>
    <n v="4"/>
    <n v="0"/>
    <n v="102.74000000000001"/>
    <n v="-102.74000000000001"/>
    <n v="307165.14000000007"/>
    <x v="38"/>
  </r>
  <r>
    <x v="1738"/>
    <x v="6"/>
    <x v="9"/>
    <x v="336"/>
    <n v="5"/>
    <n v="0"/>
    <n v="1453.1200000000001"/>
    <n v="-1453.1200000000001"/>
    <n v="305712.02000000008"/>
    <x v="39"/>
  </r>
  <r>
    <x v="1739"/>
    <x v="6"/>
    <x v="9"/>
    <x v="336"/>
    <n v="11"/>
    <n v="0"/>
    <n v="845.75"/>
    <n v="-845.75"/>
    <n v="304866.27000000008"/>
    <x v="39"/>
  </r>
  <r>
    <x v="1740"/>
    <x v="6"/>
    <x v="9"/>
    <x v="337"/>
    <n v="13"/>
    <n v="0"/>
    <n v="611.11"/>
    <n v="-611.11"/>
    <n v="304255.16000000009"/>
    <x v="40"/>
  </r>
  <r>
    <x v="1741"/>
    <x v="6"/>
    <x v="9"/>
    <x v="337"/>
    <n v="14"/>
    <n v="15377.220000000001"/>
    <n v="11.63"/>
    <n v="15365.590000000002"/>
    <n v="319620.75000000012"/>
    <x v="40"/>
  </r>
  <r>
    <x v="1742"/>
    <x v="6"/>
    <x v="9"/>
    <x v="337"/>
    <n v="15"/>
    <n v="0"/>
    <n v="40.65"/>
    <n v="-40.65"/>
    <n v="319580.10000000009"/>
    <x v="40"/>
  </r>
  <r>
    <x v="1743"/>
    <x v="6"/>
    <x v="9"/>
    <x v="337"/>
    <n v="18"/>
    <n v="0"/>
    <n v="456.34999999999991"/>
    <n v="-456.34999999999991"/>
    <n v="319123.75000000012"/>
    <x v="40"/>
  </r>
  <r>
    <x v="1744"/>
    <x v="6"/>
    <x v="9"/>
    <x v="338"/>
    <n v="22"/>
    <n v="134.30000000000001"/>
    <n v="2226.06"/>
    <n v="-2091.7599999999998"/>
    <n v="317031.99000000011"/>
    <x v="41"/>
  </r>
  <r>
    <x v="1745"/>
    <x v="6"/>
    <x v="9"/>
    <x v="338"/>
    <n v="24"/>
    <n v="0"/>
    <n v="656.77"/>
    <n v="-656.77"/>
    <n v="316375.22000000009"/>
    <x v="41"/>
  </r>
  <r>
    <x v="1746"/>
    <x v="6"/>
    <x v="9"/>
    <x v="339"/>
    <n v="27"/>
    <n v="0"/>
    <n v="325.52999999999997"/>
    <n v="-325.52999999999997"/>
    <n v="316049.69000000006"/>
    <x v="42"/>
  </r>
  <r>
    <x v="1747"/>
    <x v="6"/>
    <x v="9"/>
    <x v="339"/>
    <n v="29"/>
    <n v="0"/>
    <n v="143.70999999999998"/>
    <n v="-143.70999999999998"/>
    <n v="315905.98000000004"/>
    <x v="42"/>
  </r>
  <r>
    <x v="1748"/>
    <x v="6"/>
    <x v="9"/>
    <x v="339"/>
    <n v="30"/>
    <n v="0"/>
    <n v="126"/>
    <n v="-126"/>
    <n v="315779.98000000004"/>
    <x v="42"/>
  </r>
  <r>
    <x v="1749"/>
    <x v="6"/>
    <x v="9"/>
    <x v="339"/>
    <n v="31"/>
    <n v="0"/>
    <n v="268.79000000000002"/>
    <n v="-268.79000000000002"/>
    <n v="315511.19000000006"/>
    <x v="42"/>
  </r>
  <r>
    <x v="1750"/>
    <x v="6"/>
    <x v="10"/>
    <x v="339"/>
    <n v="1"/>
    <n v="0"/>
    <n v="100.26"/>
    <n v="-100.26"/>
    <n v="315410.93000000005"/>
    <x v="42"/>
  </r>
  <r>
    <x v="1751"/>
    <x v="6"/>
    <x v="10"/>
    <x v="340"/>
    <n v="4"/>
    <n v="0"/>
    <n v="785.6400000000001"/>
    <n v="-785.6400000000001"/>
    <n v="314625.29000000004"/>
    <x v="43"/>
  </r>
  <r>
    <x v="1752"/>
    <x v="6"/>
    <x v="10"/>
    <x v="340"/>
    <n v="8"/>
    <n v="0"/>
    <n v="3345.95"/>
    <n v="-3345.95"/>
    <n v="311279.34000000003"/>
    <x v="43"/>
  </r>
  <r>
    <x v="1753"/>
    <x v="6"/>
    <x v="10"/>
    <x v="341"/>
    <n v="9"/>
    <n v="0"/>
    <n v="1219.95"/>
    <n v="-1219.95"/>
    <n v="310059.39"/>
    <x v="44"/>
  </r>
  <r>
    <x v="1754"/>
    <x v="6"/>
    <x v="10"/>
    <x v="341"/>
    <n v="11"/>
    <n v="0"/>
    <n v="303.39999999999998"/>
    <n v="-303.39999999999998"/>
    <n v="309755.99"/>
    <x v="44"/>
  </r>
  <r>
    <x v="1755"/>
    <x v="6"/>
    <x v="10"/>
    <x v="341"/>
    <n v="15"/>
    <n v="0"/>
    <n v="866.86"/>
    <n v="-866.86"/>
    <n v="308889.13"/>
    <x v="44"/>
  </r>
  <r>
    <x v="1756"/>
    <x v="6"/>
    <x v="10"/>
    <x v="342"/>
    <n v="16"/>
    <n v="15603.220000000001"/>
    <n v="301.56"/>
    <n v="15301.660000000002"/>
    <n v="324190.78999999998"/>
    <x v="45"/>
  </r>
  <r>
    <x v="1757"/>
    <x v="6"/>
    <x v="10"/>
    <x v="342"/>
    <n v="17"/>
    <n v="0"/>
    <n v="10.5"/>
    <n v="-10.5"/>
    <n v="324180.28999999998"/>
    <x v="45"/>
  </r>
  <r>
    <x v="1758"/>
    <x v="6"/>
    <x v="10"/>
    <x v="342"/>
    <n v="22"/>
    <n v="0"/>
    <n v="906.87000000000023"/>
    <n v="-906.87000000000023"/>
    <n v="323273.42"/>
    <x v="45"/>
  </r>
  <r>
    <x v="1759"/>
    <x v="6"/>
    <x v="10"/>
    <x v="343"/>
    <n v="29"/>
    <n v="147"/>
    <n v="4339.4099999999989"/>
    <n v="-4192.4099999999989"/>
    <n v="319081.01"/>
    <x v="46"/>
  </r>
  <r>
    <x v="1760"/>
    <x v="6"/>
    <x v="10"/>
    <x v="344"/>
    <n v="30"/>
    <n v="0"/>
    <n v="387.99"/>
    <n v="-387.99"/>
    <n v="318693.02"/>
    <x v="47"/>
  </r>
  <r>
    <x v="1761"/>
    <x v="6"/>
    <x v="11"/>
    <x v="344"/>
    <n v="1"/>
    <n v="0"/>
    <n v="1082.8300000000002"/>
    <n v="-1082.8300000000002"/>
    <n v="317610.19"/>
    <x v="47"/>
  </r>
  <r>
    <x v="1762"/>
    <x v="6"/>
    <x v="11"/>
    <x v="344"/>
    <n v="2"/>
    <n v="72"/>
    <n v="117.65"/>
    <n v="-45.650000000000006"/>
    <n v="317564.53999999998"/>
    <x v="47"/>
  </r>
  <r>
    <x v="1763"/>
    <x v="6"/>
    <x v="11"/>
    <x v="344"/>
    <n v="3"/>
    <n v="0"/>
    <n v="38.79"/>
    <n v="-38.79"/>
    <n v="317525.75"/>
    <x v="47"/>
  </r>
  <r>
    <x v="1764"/>
    <x v="6"/>
    <x v="11"/>
    <x v="344"/>
    <n v="5"/>
    <n v="0"/>
    <n v="229.31"/>
    <n v="-229.31"/>
    <n v="317296.44"/>
    <x v="47"/>
  </r>
  <r>
    <x v="1765"/>
    <x v="6"/>
    <x v="11"/>
    <x v="344"/>
    <n v="6"/>
    <n v="0"/>
    <n v="272.25"/>
    <n v="-272.25"/>
    <n v="317024.19"/>
    <x v="47"/>
  </r>
  <r>
    <x v="1766"/>
    <x v="6"/>
    <x v="11"/>
    <x v="345"/>
    <n v="10"/>
    <n v="0"/>
    <n v="2805.88"/>
    <n v="-2805.88"/>
    <n v="314218.31"/>
    <x v="48"/>
  </r>
  <r>
    <x v="1767"/>
    <x v="6"/>
    <x v="11"/>
    <x v="345"/>
    <n v="13"/>
    <n v="0"/>
    <n v="595.25"/>
    <n v="-595.25"/>
    <n v="313623.06"/>
    <x v="48"/>
  </r>
  <r>
    <x v="1768"/>
    <x v="6"/>
    <x v="11"/>
    <x v="346"/>
    <n v="14"/>
    <n v="18271.22"/>
    <n v="760.79"/>
    <n v="17510.43"/>
    <n v="331133.49"/>
    <x v="49"/>
  </r>
  <r>
    <x v="1769"/>
    <x v="6"/>
    <x v="11"/>
    <x v="346"/>
    <n v="15"/>
    <n v="0"/>
    <n v="167.64"/>
    <n v="-167.64"/>
    <n v="330965.84999999998"/>
    <x v="49"/>
  </r>
  <r>
    <x v="1770"/>
    <x v="6"/>
    <x v="11"/>
    <x v="346"/>
    <n v="19"/>
    <n v="0"/>
    <n v="1352.76"/>
    <n v="-1352.76"/>
    <n v="329613.08999999997"/>
    <x v="49"/>
  </r>
  <r>
    <x v="1771"/>
    <x v="6"/>
    <x v="11"/>
    <x v="346"/>
    <n v="20"/>
    <n v="0"/>
    <n v="212.54"/>
    <n v="-212.54"/>
    <n v="329400.55"/>
    <x v="49"/>
  </r>
  <r>
    <x v="1772"/>
    <x v="6"/>
    <x v="11"/>
    <x v="347"/>
    <n v="21"/>
    <n v="0"/>
    <n v="317.74"/>
    <n v="-317.74"/>
    <n v="329082.81"/>
    <x v="50"/>
  </r>
  <r>
    <x v="1773"/>
    <x v="6"/>
    <x v="11"/>
    <x v="347"/>
    <n v="22"/>
    <n v="0"/>
    <n v="93.92"/>
    <n v="-93.92"/>
    <n v="328988.89"/>
    <x v="50"/>
  </r>
  <r>
    <x v="1774"/>
    <x v="6"/>
    <x v="11"/>
    <x v="347"/>
    <n v="23"/>
    <n v="0"/>
    <n v="105.02000000000001"/>
    <n v="-105.02000000000001"/>
    <n v="328883.87"/>
    <x v="50"/>
  </r>
  <r>
    <x v="1775"/>
    <x v="6"/>
    <x v="11"/>
    <x v="347"/>
    <n v="24"/>
    <n v="0"/>
    <n v="219.05"/>
    <n v="-219.05"/>
    <n v="328664.82"/>
    <x v="50"/>
  </r>
  <r>
    <x v="1776"/>
    <x v="6"/>
    <x v="11"/>
    <x v="347"/>
    <n v="25"/>
    <n v="0"/>
    <n v="30.2"/>
    <n v="-30.2"/>
    <n v="328634.62"/>
    <x v="50"/>
  </r>
  <r>
    <x v="1777"/>
    <x v="6"/>
    <x v="11"/>
    <x v="347"/>
    <n v="26"/>
    <n v="0"/>
    <n v="1129"/>
    <n v="-1129"/>
    <n v="327505.62"/>
    <x v="50"/>
  </r>
  <r>
    <x v="1778"/>
    <x v="6"/>
    <x v="11"/>
    <x v="347"/>
    <n v="27"/>
    <n v="0"/>
    <n v="100.85000000000001"/>
    <n v="-100.85000000000001"/>
    <n v="327404.77"/>
    <x v="50"/>
  </r>
  <r>
    <x v="1779"/>
    <x v="6"/>
    <x v="11"/>
    <x v="348"/>
    <n v="29"/>
    <n v="0"/>
    <n v="605.16"/>
    <n v="-605.16"/>
    <n v="326799.61000000004"/>
    <x v="51"/>
  </r>
  <r>
    <x v="1780"/>
    <x v="6"/>
    <x v="11"/>
    <x v="348"/>
    <n v="30"/>
    <n v="740"/>
    <n v="2186.9700000000003"/>
    <n v="-1446.9700000000003"/>
    <n v="325352.64000000007"/>
    <x v="51"/>
  </r>
  <r>
    <x v="1781"/>
    <x v="6"/>
    <x v="11"/>
    <x v="348"/>
    <n v="31"/>
    <n v="1439"/>
    <n v="327.34000000000003"/>
    <n v="1111.6599999999999"/>
    <n v="326464.30000000005"/>
    <x v="51"/>
  </r>
  <r>
    <x v="1782"/>
    <x v="7"/>
    <x v="0"/>
    <x v="349"/>
    <n v="1"/>
    <n v="0"/>
    <n v="729"/>
    <n v="-729"/>
    <n v="325735.30000000005"/>
    <x v="52"/>
  </r>
  <r>
    <x v="1783"/>
    <x v="7"/>
    <x v="0"/>
    <x v="349"/>
    <n v="3"/>
    <n v="0"/>
    <n v="552.29999999999995"/>
    <n v="-552.29999999999995"/>
    <n v="325183.00000000006"/>
    <x v="52"/>
  </r>
  <r>
    <x v="1784"/>
    <x v="7"/>
    <x v="0"/>
    <x v="350"/>
    <n v="4"/>
    <n v="0"/>
    <n v="179.51"/>
    <n v="-179.51"/>
    <n v="325003.49000000005"/>
    <x v="0"/>
  </r>
  <r>
    <x v="1785"/>
    <x v="7"/>
    <x v="0"/>
    <x v="350"/>
    <n v="5"/>
    <n v="0"/>
    <n v="1512.05"/>
    <n v="-1512.05"/>
    <n v="323491.44000000006"/>
    <x v="0"/>
  </r>
  <r>
    <x v="1786"/>
    <x v="7"/>
    <x v="0"/>
    <x v="351"/>
    <n v="12"/>
    <n v="4004.89"/>
    <n v="967.33999999999992"/>
    <n v="3037.55"/>
    <n v="326528.99000000005"/>
    <x v="1"/>
  </r>
  <r>
    <x v="1787"/>
    <x v="7"/>
    <x v="0"/>
    <x v="351"/>
    <n v="17"/>
    <n v="0"/>
    <n v="1104.98"/>
    <n v="-1104.98"/>
    <n v="325424.01000000007"/>
    <x v="1"/>
  </r>
  <r>
    <x v="1788"/>
    <x v="7"/>
    <x v="0"/>
    <x v="352"/>
    <n v="18"/>
    <n v="8632.9500000000007"/>
    <n v="0"/>
    <n v="8632.9500000000007"/>
    <n v="334056.96000000008"/>
    <x v="2"/>
  </r>
  <r>
    <x v="1789"/>
    <x v="7"/>
    <x v="0"/>
    <x v="352"/>
    <n v="20"/>
    <n v="0"/>
    <n v="680.05"/>
    <n v="-680.05"/>
    <n v="333376.91000000009"/>
    <x v="2"/>
  </r>
  <r>
    <x v="1790"/>
    <x v="7"/>
    <x v="0"/>
    <x v="352"/>
    <n v="24"/>
    <n v="0"/>
    <n v="2056.46"/>
    <n v="-2056.46"/>
    <n v="331320.45000000007"/>
    <x v="2"/>
  </r>
  <r>
    <x v="1791"/>
    <x v="7"/>
    <x v="0"/>
    <x v="353"/>
    <n v="25"/>
    <n v="184.8"/>
    <n v="0"/>
    <n v="184.8"/>
    <n v="331505.25000000006"/>
    <x v="3"/>
  </r>
  <r>
    <x v="1792"/>
    <x v="7"/>
    <x v="0"/>
    <x v="353"/>
    <n v="26"/>
    <n v="0"/>
    <n v="416.09000000000003"/>
    <n v="-416.09000000000003"/>
    <n v="331089.16000000003"/>
    <x v="3"/>
  </r>
  <r>
    <x v="1793"/>
    <x v="7"/>
    <x v="0"/>
    <x v="353"/>
    <n v="30"/>
    <n v="47878.04"/>
    <n v="1402.94"/>
    <n v="46475.1"/>
    <n v="377564.26"/>
    <x v="3"/>
  </r>
  <r>
    <x v="1794"/>
    <x v="7"/>
    <x v="0"/>
    <x v="353"/>
    <n v="31"/>
    <n v="0"/>
    <n v="124.03"/>
    <n v="-124.03"/>
    <n v="377440.23"/>
    <x v="3"/>
  </r>
  <r>
    <x v="1795"/>
    <x v="7"/>
    <x v="1"/>
    <x v="354"/>
    <n v="2"/>
    <n v="72"/>
    <n v="511.03"/>
    <n v="-439.03"/>
    <n v="377001.19999999995"/>
    <x v="4"/>
  </r>
  <r>
    <x v="1796"/>
    <x v="7"/>
    <x v="1"/>
    <x v="354"/>
    <n v="3"/>
    <n v="72"/>
    <n v="47.95"/>
    <n v="24.049999999999997"/>
    <n v="377025.24999999994"/>
    <x v="4"/>
  </r>
  <r>
    <x v="1797"/>
    <x v="7"/>
    <x v="1"/>
    <x v="354"/>
    <n v="4"/>
    <n v="0"/>
    <n v="92.95"/>
    <n v="-92.95"/>
    <n v="376932.29999999993"/>
    <x v="4"/>
  </r>
  <r>
    <x v="1798"/>
    <x v="7"/>
    <x v="1"/>
    <x v="354"/>
    <n v="5"/>
    <n v="0"/>
    <n v="310.10000000000002"/>
    <n v="-310.10000000000002"/>
    <n v="376622.19999999995"/>
    <x v="4"/>
  </r>
  <r>
    <x v="1799"/>
    <x v="7"/>
    <x v="1"/>
    <x v="354"/>
    <n v="7"/>
    <n v="86.3"/>
    <n v="1234.04"/>
    <n v="-1147.74"/>
    <n v="375474.45999999996"/>
    <x v="4"/>
  </r>
  <r>
    <x v="1800"/>
    <x v="7"/>
    <x v="1"/>
    <x v="355"/>
    <n v="11"/>
    <n v="0"/>
    <n v="1235.4899999999998"/>
    <n v="-1235.4899999999998"/>
    <n v="374238.97"/>
    <x v="5"/>
  </r>
  <r>
    <x v="1801"/>
    <x v="7"/>
    <x v="1"/>
    <x v="355"/>
    <n v="13"/>
    <n v="19781.330000000002"/>
    <n v="282.48"/>
    <n v="19498.850000000002"/>
    <n v="393737.81999999995"/>
    <x v="5"/>
  </r>
  <r>
    <x v="1802"/>
    <x v="7"/>
    <x v="1"/>
    <x v="355"/>
    <n v="14"/>
    <n v="0"/>
    <n v="10.95"/>
    <n v="-10.95"/>
    <n v="393726.86999999994"/>
    <x v="5"/>
  </r>
  <r>
    <x v="1803"/>
    <x v="7"/>
    <x v="1"/>
    <x v="356"/>
    <n v="15"/>
    <n v="0"/>
    <n v="401.89"/>
    <n v="-401.89"/>
    <n v="393324.97999999992"/>
    <x v="6"/>
  </r>
  <r>
    <x v="1804"/>
    <x v="7"/>
    <x v="1"/>
    <x v="356"/>
    <n v="17"/>
    <n v="299"/>
    <n v="0"/>
    <n v="299"/>
    <n v="393623.97999999992"/>
    <x v="6"/>
  </r>
  <r>
    <x v="1805"/>
    <x v="7"/>
    <x v="1"/>
    <x v="356"/>
    <n v="18"/>
    <n v="0"/>
    <n v="2547.6999999999998"/>
    <n v="-2547.6999999999998"/>
    <n v="391076.27999999991"/>
    <x v="6"/>
  </r>
  <r>
    <x v="1806"/>
    <x v="7"/>
    <x v="1"/>
    <x v="356"/>
    <n v="21"/>
    <n v="0"/>
    <n v="455.62"/>
    <n v="-455.62"/>
    <n v="390620.65999999992"/>
    <x v="6"/>
  </r>
  <r>
    <x v="1807"/>
    <x v="7"/>
    <x v="1"/>
    <x v="357"/>
    <n v="24"/>
    <n v="0"/>
    <n v="2099.8199999999997"/>
    <n v="-2099.8199999999997"/>
    <n v="388520.83999999991"/>
    <x v="7"/>
  </r>
  <r>
    <x v="1808"/>
    <x v="7"/>
    <x v="1"/>
    <x v="357"/>
    <n v="28"/>
    <n v="0"/>
    <n v="3435.0699999999997"/>
    <n v="-3435.0699999999997"/>
    <n v="385085.7699999999"/>
    <x v="7"/>
  </r>
  <r>
    <x v="1809"/>
    <x v="7"/>
    <x v="2"/>
    <x v="358"/>
    <n v="7"/>
    <n v="0"/>
    <n v="1260.3800000000001"/>
    <n v="-1260.3800000000001"/>
    <n v="383825.3899999999"/>
    <x v="8"/>
  </r>
  <r>
    <x v="1810"/>
    <x v="7"/>
    <x v="2"/>
    <x v="359"/>
    <n v="9"/>
    <n v="0"/>
    <n v="1569.58"/>
    <n v="-1569.58"/>
    <n v="382255.80999999988"/>
    <x v="9"/>
  </r>
  <r>
    <x v="1811"/>
    <x v="7"/>
    <x v="2"/>
    <x v="359"/>
    <n v="10"/>
    <n v="0"/>
    <n v="12"/>
    <n v="-12"/>
    <n v="382243.80999999988"/>
    <x v="9"/>
  </r>
  <r>
    <x v="1812"/>
    <x v="7"/>
    <x v="2"/>
    <x v="359"/>
    <n v="14"/>
    <n v="0"/>
    <n v="245.88"/>
    <n v="-245.88"/>
    <n v="381997.92999999988"/>
    <x v="9"/>
  </r>
  <r>
    <x v="1813"/>
    <x v="7"/>
    <x v="2"/>
    <x v="360"/>
    <n v="15"/>
    <n v="19781.330000000002"/>
    <n v="19494.719999999998"/>
    <n v="286.61000000000422"/>
    <n v="382284.53999999986"/>
    <x v="10"/>
  </r>
  <r>
    <x v="1814"/>
    <x v="7"/>
    <x v="2"/>
    <x v="360"/>
    <n v="16"/>
    <n v="0"/>
    <n v="5330.25"/>
    <n v="-5330.25"/>
    <n v="376954.28999999986"/>
    <x v="10"/>
  </r>
  <r>
    <x v="1815"/>
    <x v="7"/>
    <x v="2"/>
    <x v="361"/>
    <n v="30"/>
    <n v="99.2"/>
    <n v="7630.2899999999991"/>
    <n v="-7531.0899999999992"/>
    <n v="369423.19999999984"/>
    <x v="12"/>
  </r>
  <r>
    <x v="1816"/>
    <x v="7"/>
    <x v="3"/>
    <x v="361"/>
    <n v="1"/>
    <n v="0"/>
    <n v="3376.8500000000004"/>
    <n v="-3376.8500000000004"/>
    <n v="366046.34999999986"/>
    <x v="12"/>
  </r>
  <r>
    <x v="1817"/>
    <x v="7"/>
    <x v="3"/>
    <x v="362"/>
    <n v="13"/>
    <n v="93.24"/>
    <n v="0"/>
    <n v="93.24"/>
    <n v="366139.58999999985"/>
    <x v="14"/>
  </r>
  <r>
    <x v="1818"/>
    <x v="7"/>
    <x v="3"/>
    <x v="362"/>
    <n v="14"/>
    <n v="19781.330000000002"/>
    <n v="135.60000000000002"/>
    <n v="19645.730000000003"/>
    <n v="385785.31999999983"/>
    <x v="14"/>
  </r>
  <r>
    <x v="1819"/>
    <x v="7"/>
    <x v="3"/>
    <x v="362"/>
    <n v="16"/>
    <n v="0"/>
    <n v="176"/>
    <n v="-176"/>
    <n v="385609.31999999983"/>
    <x v="14"/>
  </r>
  <r>
    <x v="1820"/>
    <x v="7"/>
    <x v="3"/>
    <x v="362"/>
    <n v="18"/>
    <n v="0"/>
    <n v="374.43"/>
    <n v="-374.43"/>
    <n v="385234.88999999984"/>
    <x v="14"/>
  </r>
  <r>
    <x v="1821"/>
    <x v="7"/>
    <x v="3"/>
    <x v="363"/>
    <n v="19"/>
    <n v="0"/>
    <n v="457.03"/>
    <n v="-457.03"/>
    <n v="384777.85999999981"/>
    <x v="15"/>
  </r>
  <r>
    <x v="1822"/>
    <x v="7"/>
    <x v="3"/>
    <x v="363"/>
    <n v="23"/>
    <n v="0"/>
    <n v="3579.7999999999997"/>
    <n v="-3579.7999999999997"/>
    <n v="381198.05999999982"/>
    <x v="15"/>
  </r>
  <r>
    <x v="1823"/>
    <x v="7"/>
    <x v="3"/>
    <x v="363"/>
    <n v="24"/>
    <n v="0"/>
    <n v="362.69"/>
    <n v="-362.69"/>
    <n v="380835.36999999982"/>
    <x v="15"/>
  </r>
  <r>
    <x v="1824"/>
    <x v="7"/>
    <x v="3"/>
    <x v="363"/>
    <n v="25"/>
    <n v="0"/>
    <n v="291"/>
    <n v="-291"/>
    <n v="380544.36999999982"/>
    <x v="15"/>
  </r>
  <r>
    <x v="1825"/>
    <x v="7"/>
    <x v="3"/>
    <x v="364"/>
    <n v="27"/>
    <n v="0"/>
    <n v="192.91"/>
    <n v="-192.91"/>
    <n v="380351.45999999985"/>
    <x v="16"/>
  </r>
  <r>
    <x v="1826"/>
    <x v="7"/>
    <x v="3"/>
    <x v="364"/>
    <n v="30"/>
    <n v="0"/>
    <n v="945.37000000000012"/>
    <n v="-945.37000000000012"/>
    <n v="379406.08999999985"/>
    <x v="16"/>
  </r>
  <r>
    <x v="1827"/>
    <x v="7"/>
    <x v="4"/>
    <x v="364"/>
    <n v="2"/>
    <n v="0"/>
    <n v="450.8599999999999"/>
    <n v="-450.8599999999999"/>
    <n v="378955.22999999986"/>
    <x v="16"/>
  </r>
  <r>
    <x v="1828"/>
    <x v="7"/>
    <x v="4"/>
    <x v="365"/>
    <n v="9"/>
    <n v="165.55"/>
    <n v="3102.1099999999997"/>
    <n v="-2936.5599999999995"/>
    <n v="376018.66999999987"/>
    <x v="17"/>
  </r>
  <r>
    <x v="1829"/>
    <x v="7"/>
    <x v="4"/>
    <x v="366"/>
    <n v="16"/>
    <n v="8917.33"/>
    <n v="3166.38"/>
    <n v="5750.95"/>
    <n v="381769.61999999988"/>
    <x v="18"/>
  </r>
  <r>
    <x v="1830"/>
    <x v="7"/>
    <x v="4"/>
    <x v="367"/>
    <n v="23"/>
    <n v="9365"/>
    <n v="3769.8600000000006"/>
    <n v="5595.1399999999994"/>
    <n v="387364.75999999989"/>
    <x v="19"/>
  </r>
  <r>
    <x v="1831"/>
    <x v="7"/>
    <x v="4"/>
    <x v="368"/>
    <n v="30"/>
    <n v="0"/>
    <n v="990.70000000000027"/>
    <n v="-990.70000000000027"/>
    <n v="386374.05999999988"/>
    <x v="20"/>
  </r>
  <r>
    <x v="1832"/>
    <x v="7"/>
    <x v="4"/>
    <x v="369"/>
    <n v="31"/>
    <n v="0"/>
    <n v="346.84999999999997"/>
    <n v="-346.84999999999997"/>
    <n v="386027.2099999999"/>
    <x v="21"/>
  </r>
  <r>
    <x v="1833"/>
    <x v="7"/>
    <x v="5"/>
    <x v="369"/>
    <n v="6"/>
    <n v="0"/>
    <n v="423.34999999999997"/>
    <n v="-423.34999999999997"/>
    <n v="385603.85999999993"/>
    <x v="21"/>
  </r>
  <r>
    <x v="1834"/>
    <x v="7"/>
    <x v="5"/>
    <x v="370"/>
    <n v="7"/>
    <n v="0"/>
    <n v="15.5"/>
    <n v="-15.5"/>
    <n v="385588.35999999993"/>
    <x v="22"/>
  </r>
  <r>
    <x v="1835"/>
    <x v="7"/>
    <x v="5"/>
    <x v="370"/>
    <n v="11"/>
    <n v="0"/>
    <n v="1771.76"/>
    <n v="-1771.76"/>
    <n v="383816.59999999992"/>
    <x v="22"/>
  </r>
  <r>
    <x v="1836"/>
    <x v="7"/>
    <x v="5"/>
    <x v="370"/>
    <n v="13"/>
    <n v="0"/>
    <n v="668"/>
    <n v="-668"/>
    <n v="383148.59999999992"/>
    <x v="22"/>
  </r>
  <r>
    <x v="1837"/>
    <x v="7"/>
    <x v="5"/>
    <x v="371"/>
    <n v="14"/>
    <n v="7522.45"/>
    <n v="818.15"/>
    <n v="6704.3"/>
    <n v="389852.89999999991"/>
    <x v="23"/>
  </r>
  <r>
    <x v="1838"/>
    <x v="7"/>
    <x v="5"/>
    <x v="371"/>
    <n v="20"/>
    <n v="0"/>
    <n v="4693.82"/>
    <n v="-4693.82"/>
    <n v="385159.0799999999"/>
    <x v="23"/>
  </r>
  <r>
    <x v="1839"/>
    <x v="7"/>
    <x v="5"/>
    <x v="372"/>
    <n v="27"/>
    <n v="0"/>
    <n v="3156.13"/>
    <n v="-3156.13"/>
    <n v="382002.9499999999"/>
    <x v="24"/>
  </r>
  <r>
    <x v="1840"/>
    <x v="7"/>
    <x v="5"/>
    <x v="373"/>
    <n v="28"/>
    <n v="0"/>
    <n v="986.35000000000014"/>
    <n v="-986.35000000000014"/>
    <n v="381016.59999999992"/>
    <x v="25"/>
  </r>
  <r>
    <x v="1841"/>
    <x v="7"/>
    <x v="5"/>
    <x v="373"/>
    <n v="30"/>
    <n v="6700"/>
    <n v="0"/>
    <n v="6700"/>
    <n v="387716.59999999992"/>
    <x v="25"/>
  </r>
  <r>
    <x v="1842"/>
    <x v="7"/>
    <x v="6"/>
    <x v="373"/>
    <n v="4"/>
    <n v="0"/>
    <n v="847.85999999999979"/>
    <n v="-847.85999999999979"/>
    <n v="386868.73999999993"/>
    <x v="25"/>
  </r>
  <r>
    <x v="1843"/>
    <x v="7"/>
    <x v="6"/>
    <x v="374"/>
    <n v="6"/>
    <n v="0"/>
    <n v="276.05"/>
    <n v="-276.05"/>
    <n v="386592.68999999994"/>
    <x v="26"/>
  </r>
  <r>
    <x v="1844"/>
    <x v="7"/>
    <x v="6"/>
    <x v="374"/>
    <n v="11"/>
    <n v="0"/>
    <n v="319.82"/>
    <n v="-319.82"/>
    <n v="386272.86999999994"/>
    <x v="26"/>
  </r>
  <r>
    <x v="1845"/>
    <x v="7"/>
    <x v="6"/>
    <x v="375"/>
    <n v="15"/>
    <n v="10132"/>
    <n v="1479.29"/>
    <n v="8652.7099999999991"/>
    <n v="394925.57999999996"/>
    <x v="27"/>
  </r>
  <r>
    <x v="1846"/>
    <x v="7"/>
    <x v="6"/>
    <x v="375"/>
    <n v="18"/>
    <n v="0"/>
    <n v="587.24"/>
    <n v="-587.24"/>
    <n v="394338.33999999997"/>
    <x v="2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66">
  <r>
    <x v="0"/>
    <x v="0"/>
    <x v="0"/>
    <x v="0"/>
    <x v="0"/>
    <x v="0"/>
    <s v="20141"/>
    <x v="0"/>
    <x v="0"/>
    <n v="4.76"/>
    <x v="0"/>
    <s v="Milk, Water, Tuna"/>
  </r>
  <r>
    <x v="1"/>
    <x v="0"/>
    <x v="0"/>
    <x v="0"/>
    <x v="1"/>
    <x v="0"/>
    <s v="20141"/>
    <x v="1"/>
    <x v="0"/>
    <n v="13"/>
    <x v="0"/>
    <s v="Vegetables, meet, lentins and fruits"/>
  </r>
  <r>
    <x v="1"/>
    <x v="0"/>
    <x v="0"/>
    <x v="0"/>
    <x v="1"/>
    <x v="0"/>
    <s v="20141"/>
    <x v="0"/>
    <x v="0"/>
    <n v="16"/>
    <x v="0"/>
    <s v="Wine, juice, cream cheese, corn, eggs and wraps"/>
  </r>
  <r>
    <x v="2"/>
    <x v="0"/>
    <x v="0"/>
    <x v="1"/>
    <x v="2"/>
    <x v="1"/>
    <s v="20141"/>
    <x v="2"/>
    <x v="1"/>
    <n v="98.9"/>
    <x v="1"/>
    <s v="Bathrobe gift for Russia"/>
  </r>
  <r>
    <x v="2"/>
    <x v="0"/>
    <x v="0"/>
    <x v="1"/>
    <x v="2"/>
    <x v="1"/>
    <s v="20141"/>
    <x v="3"/>
    <x v="0"/>
    <n v="12.4"/>
    <x v="0"/>
    <s v="2 Juices Charlie's, cheese 1kg"/>
  </r>
  <r>
    <x v="2"/>
    <x v="0"/>
    <x v="0"/>
    <x v="1"/>
    <x v="2"/>
    <x v="1"/>
    <s v="20141"/>
    <x v="0"/>
    <x v="0"/>
    <n v="3.45"/>
    <x v="0"/>
    <s v="2 Bottles of water and chips"/>
  </r>
  <r>
    <x v="3"/>
    <x v="0"/>
    <x v="0"/>
    <x v="1"/>
    <x v="3"/>
    <x v="1"/>
    <s v="20141"/>
    <x v="3"/>
    <x v="0"/>
    <n v="3.76"/>
    <x v="0"/>
    <s v="Chicken breast"/>
  </r>
  <r>
    <x v="3"/>
    <x v="0"/>
    <x v="0"/>
    <x v="1"/>
    <x v="3"/>
    <x v="1"/>
    <s v="20141"/>
    <x v="0"/>
    <x v="0"/>
    <n v="5.8"/>
    <x v="0"/>
    <s v="Yogurt and chips"/>
  </r>
  <r>
    <x v="3"/>
    <x v="0"/>
    <x v="0"/>
    <x v="1"/>
    <x v="3"/>
    <x v="1"/>
    <s v="20141"/>
    <x v="4"/>
    <x v="2"/>
    <n v="2"/>
    <x v="0"/>
    <s v="Coke from Unilodge's machine"/>
  </r>
  <r>
    <x v="3"/>
    <x v="0"/>
    <x v="0"/>
    <x v="1"/>
    <x v="3"/>
    <x v="1"/>
    <s v="20141"/>
    <x v="2"/>
    <x v="1"/>
    <n v="96.99"/>
    <x v="1"/>
    <s v="Rubik - Anton and Katya's gift"/>
  </r>
  <r>
    <x v="4"/>
    <x v="0"/>
    <x v="0"/>
    <x v="1"/>
    <x v="4"/>
    <x v="1"/>
    <s v="20141"/>
    <x v="3"/>
    <x v="0"/>
    <n v="4.5"/>
    <x v="0"/>
    <s v="Colgate, Corn"/>
  </r>
  <r>
    <x v="4"/>
    <x v="0"/>
    <x v="0"/>
    <x v="1"/>
    <x v="4"/>
    <x v="1"/>
    <s v="20141"/>
    <x v="0"/>
    <x v="0"/>
    <n v="2.0699999999999998"/>
    <x v="0"/>
    <s v="Water 3 bottles"/>
  </r>
  <r>
    <x v="4"/>
    <x v="0"/>
    <x v="0"/>
    <x v="1"/>
    <x v="4"/>
    <x v="1"/>
    <s v="20141"/>
    <x v="4"/>
    <x v="2"/>
    <n v="2"/>
    <x v="0"/>
    <s v="Coke at Unilodge's machine"/>
  </r>
  <r>
    <x v="5"/>
    <x v="0"/>
    <x v="0"/>
    <x v="1"/>
    <x v="5"/>
    <x v="1"/>
    <s v="20141"/>
    <x v="5"/>
    <x v="0"/>
    <n v="5.83"/>
    <x v="0"/>
    <s v="Packets and soap"/>
  </r>
  <r>
    <x v="5"/>
    <x v="0"/>
    <x v="0"/>
    <x v="1"/>
    <x v="5"/>
    <x v="1"/>
    <s v="20141"/>
    <x v="0"/>
    <x v="0"/>
    <n v="16.559999999999999"/>
    <x v="0"/>
    <s v="Coke, nastya and 2 water bottles"/>
  </r>
  <r>
    <x v="6"/>
    <x v="0"/>
    <x v="0"/>
    <x v="1"/>
    <x v="6"/>
    <x v="1"/>
    <s v="20141"/>
    <x v="6"/>
    <x v="3"/>
    <n v="54.98"/>
    <x v="0"/>
    <s v="Tequila with Martini"/>
  </r>
  <r>
    <x v="6"/>
    <x v="0"/>
    <x v="0"/>
    <x v="1"/>
    <x v="6"/>
    <x v="1"/>
    <s v="20141"/>
    <x v="4"/>
    <x v="4"/>
    <n v="1538"/>
    <x v="1"/>
    <s v="Rent January"/>
  </r>
  <r>
    <x v="7"/>
    <x v="0"/>
    <x v="0"/>
    <x v="1"/>
    <x v="7"/>
    <x v="1"/>
    <s v="20141"/>
    <x v="0"/>
    <x v="0"/>
    <n v="6.13"/>
    <x v="0"/>
    <s v="Water and Milk"/>
  </r>
  <r>
    <x v="7"/>
    <x v="0"/>
    <x v="0"/>
    <x v="1"/>
    <x v="7"/>
    <x v="1"/>
    <s v="20141"/>
    <x v="2"/>
    <x v="5"/>
    <n v="3.9"/>
    <x v="0"/>
    <s v="Sata to USB cable"/>
  </r>
  <r>
    <x v="8"/>
    <x v="0"/>
    <x v="0"/>
    <x v="1"/>
    <x v="8"/>
    <x v="1"/>
    <s v="20141"/>
    <x v="0"/>
    <x v="1"/>
    <n v="2"/>
    <x v="0"/>
    <s v="Rubik for juan"/>
  </r>
  <r>
    <x v="8"/>
    <x v="0"/>
    <x v="0"/>
    <x v="1"/>
    <x v="8"/>
    <x v="1"/>
    <s v="20141"/>
    <x v="7"/>
    <x v="6"/>
    <n v="3.5"/>
    <x v="0"/>
    <s v="Church transport"/>
  </r>
  <r>
    <x v="8"/>
    <x v="0"/>
    <x v="0"/>
    <x v="1"/>
    <x v="8"/>
    <x v="1"/>
    <s v="20141"/>
    <x v="8"/>
    <x v="1"/>
    <n v="3"/>
    <x v="0"/>
    <s v="Candles"/>
  </r>
  <r>
    <x v="8"/>
    <x v="0"/>
    <x v="0"/>
    <x v="1"/>
    <x v="8"/>
    <x v="1"/>
    <s v="20141"/>
    <x v="0"/>
    <x v="0"/>
    <n v="7.79"/>
    <x v="0"/>
    <s v="Sausages, chips, wraps and bread"/>
  </r>
  <r>
    <x v="8"/>
    <x v="0"/>
    <x v="0"/>
    <x v="1"/>
    <x v="8"/>
    <x v="1"/>
    <s v="20141"/>
    <x v="1"/>
    <x v="1"/>
    <n v="35"/>
    <x v="1"/>
    <s v="Gifts for Russia shirt, cups, kangaroo, koala, towel and mitten"/>
  </r>
  <r>
    <x v="9"/>
    <x v="0"/>
    <x v="0"/>
    <x v="2"/>
    <x v="9"/>
    <x v="2"/>
    <s v="20141"/>
    <x v="0"/>
    <x v="0"/>
    <n v="7.9"/>
    <x v="0"/>
    <s v="Chocolate bar, Muesli and corn"/>
  </r>
  <r>
    <x v="9"/>
    <x v="0"/>
    <x v="0"/>
    <x v="2"/>
    <x v="9"/>
    <x v="2"/>
    <s v="20141"/>
    <x v="3"/>
    <x v="0"/>
    <n v="12.92"/>
    <x v="0"/>
    <s v="Doritos, chicken breast and cheese"/>
  </r>
  <r>
    <x v="9"/>
    <x v="0"/>
    <x v="0"/>
    <x v="2"/>
    <x v="9"/>
    <x v="2"/>
    <s v="20141"/>
    <x v="5"/>
    <x v="0"/>
    <n v="1.94"/>
    <x v="0"/>
    <s v="White packet (healthy)))"/>
  </r>
  <r>
    <x v="10"/>
    <x v="0"/>
    <x v="0"/>
    <x v="2"/>
    <x v="10"/>
    <x v="2"/>
    <s v="20141"/>
    <x v="2"/>
    <x v="1"/>
    <n v="2.69"/>
    <x v="0"/>
    <s v="Broken rubik"/>
  </r>
  <r>
    <x v="10"/>
    <x v="0"/>
    <x v="0"/>
    <x v="2"/>
    <x v="10"/>
    <x v="2"/>
    <s v="20141"/>
    <x v="0"/>
    <x v="0"/>
    <n v="7.86"/>
    <x v="0"/>
    <s v="packet, Capsicum, onion and eggs"/>
  </r>
  <r>
    <x v="10"/>
    <x v="0"/>
    <x v="0"/>
    <x v="2"/>
    <x v="10"/>
    <x v="2"/>
    <s v="20141"/>
    <x v="5"/>
    <x v="0"/>
    <n v="4.5"/>
    <x v="0"/>
    <s v="Yogurt"/>
  </r>
  <r>
    <x v="10"/>
    <x v="0"/>
    <x v="0"/>
    <x v="2"/>
    <x v="10"/>
    <x v="2"/>
    <s v="20141"/>
    <x v="3"/>
    <x v="0"/>
    <n v="7.23"/>
    <x v="0"/>
    <s v="chicken breast and sausages"/>
  </r>
  <r>
    <x v="11"/>
    <x v="0"/>
    <x v="0"/>
    <x v="2"/>
    <x v="11"/>
    <x v="2"/>
    <s v="20141"/>
    <x v="9"/>
    <x v="7"/>
    <n v="49.95"/>
    <x v="1"/>
    <s v="Internet January-February"/>
  </r>
  <r>
    <x v="11"/>
    <x v="0"/>
    <x v="0"/>
    <x v="2"/>
    <x v="11"/>
    <x v="2"/>
    <s v="20141"/>
    <x v="10"/>
    <x v="2"/>
    <n v="7.5"/>
    <x v="0"/>
    <s v="Thursday pizza!"/>
  </r>
  <r>
    <x v="12"/>
    <x v="0"/>
    <x v="0"/>
    <x v="2"/>
    <x v="12"/>
    <x v="2"/>
    <s v="20141"/>
    <x v="11"/>
    <x v="7"/>
    <n v="78.64"/>
    <x v="1"/>
    <s v="Electricity December-January"/>
  </r>
  <r>
    <x v="12"/>
    <x v="0"/>
    <x v="0"/>
    <x v="2"/>
    <x v="12"/>
    <x v="2"/>
    <s v="20141"/>
    <x v="3"/>
    <x v="0"/>
    <n v="6.11"/>
    <x v="0"/>
    <s v="Chicken, doritos and mouthwash"/>
  </r>
  <r>
    <x v="12"/>
    <x v="0"/>
    <x v="0"/>
    <x v="2"/>
    <x v="12"/>
    <x v="2"/>
    <s v="20141"/>
    <x v="12"/>
    <x v="0"/>
    <n v="13.9"/>
    <x v="0"/>
    <s v="Condoms"/>
  </r>
  <r>
    <x v="13"/>
    <x v="0"/>
    <x v="0"/>
    <x v="2"/>
    <x v="13"/>
    <x v="2"/>
    <s v="20141"/>
    <x v="5"/>
    <x v="0"/>
    <n v="6"/>
    <x v="0"/>
    <s v="Juice and mince meet"/>
  </r>
  <r>
    <x v="13"/>
    <x v="0"/>
    <x v="0"/>
    <x v="2"/>
    <x v="13"/>
    <x v="2"/>
    <s v="20141"/>
    <x v="0"/>
    <x v="0"/>
    <n v="8.9"/>
    <x v="0"/>
    <s v="Milk, cream cheese, cereal and corn"/>
  </r>
  <r>
    <x v="14"/>
    <x v="0"/>
    <x v="0"/>
    <x v="2"/>
    <x v="14"/>
    <x v="2"/>
    <s v="20141"/>
    <x v="1"/>
    <x v="0"/>
    <n v="10.8"/>
    <x v="0"/>
    <s v="fish (1 Kg), banana (3), grapes (1 Kg), tomatos (4) and avocado (1)"/>
  </r>
  <r>
    <x v="14"/>
    <x v="0"/>
    <x v="0"/>
    <x v="2"/>
    <x v="14"/>
    <x v="2"/>
    <s v="20141"/>
    <x v="1"/>
    <x v="5"/>
    <n v="3"/>
    <x v="0"/>
    <s v="Audio cable stereo"/>
  </r>
  <r>
    <x v="14"/>
    <x v="0"/>
    <x v="0"/>
    <x v="2"/>
    <x v="14"/>
    <x v="2"/>
    <s v="20141"/>
    <x v="0"/>
    <x v="0"/>
    <n v="5.4"/>
    <x v="0"/>
    <s v="Water, rice chips packet and coreander"/>
  </r>
  <r>
    <x v="14"/>
    <x v="0"/>
    <x v="0"/>
    <x v="2"/>
    <x v="14"/>
    <x v="2"/>
    <s v="20141"/>
    <x v="13"/>
    <x v="8"/>
    <n v="20"/>
    <x v="1"/>
    <s v="Target, shirt for work Nastya"/>
  </r>
  <r>
    <x v="15"/>
    <x v="0"/>
    <x v="0"/>
    <x v="3"/>
    <x v="15"/>
    <x v="3"/>
    <s v="20141"/>
    <x v="3"/>
    <x v="0"/>
    <n v="22.09"/>
    <x v="0"/>
    <s v="Chips Packet Doritos, tea and bleach"/>
  </r>
  <r>
    <x v="15"/>
    <x v="0"/>
    <x v="0"/>
    <x v="3"/>
    <x v="15"/>
    <x v="3"/>
    <s v="20141"/>
    <x v="4"/>
    <x v="5"/>
    <n v="12"/>
    <x v="0"/>
    <s v="Laundry B/W"/>
  </r>
  <r>
    <x v="16"/>
    <x v="0"/>
    <x v="0"/>
    <x v="3"/>
    <x v="16"/>
    <x v="3"/>
    <s v="20141"/>
    <x v="3"/>
    <x v="0"/>
    <n v="2.83"/>
    <x v="0"/>
    <s v="Chicken"/>
  </r>
  <r>
    <x v="17"/>
    <x v="0"/>
    <x v="0"/>
    <x v="3"/>
    <x v="17"/>
    <x v="3"/>
    <s v="20141"/>
    <x v="0"/>
    <x v="0"/>
    <n v="7.28"/>
    <x v="0"/>
    <s v="Wraps, corn, eggs and two bottles of water"/>
  </r>
  <r>
    <x v="17"/>
    <x v="0"/>
    <x v="0"/>
    <x v="3"/>
    <x v="17"/>
    <x v="3"/>
    <s v="20141"/>
    <x v="3"/>
    <x v="0"/>
    <n v="11.7"/>
    <x v="0"/>
    <s v="1 Kg of cheese and 2 packets chips doritos"/>
  </r>
  <r>
    <x v="18"/>
    <x v="0"/>
    <x v="0"/>
    <x v="3"/>
    <x v="18"/>
    <x v="3"/>
    <s v="20141"/>
    <x v="3"/>
    <x v="0"/>
    <n v="2.5"/>
    <x v="0"/>
    <s v="half Chicken Breast"/>
  </r>
  <r>
    <x v="18"/>
    <x v="0"/>
    <x v="0"/>
    <x v="3"/>
    <x v="18"/>
    <x v="3"/>
    <s v="20141"/>
    <x v="3"/>
    <x v="5"/>
    <n v="3.09"/>
    <x v="0"/>
    <s v="Toilet Flush freshener"/>
  </r>
  <r>
    <x v="18"/>
    <x v="0"/>
    <x v="0"/>
    <x v="3"/>
    <x v="18"/>
    <x v="3"/>
    <s v="20141"/>
    <x v="0"/>
    <x v="0"/>
    <n v="9.69"/>
    <x v="0"/>
    <s v="Can of corn, rice, mushrooms, 1 capsicum and 1 packet chips grain "/>
  </r>
  <r>
    <x v="18"/>
    <x v="0"/>
    <x v="0"/>
    <x v="3"/>
    <x v="18"/>
    <x v="3"/>
    <s v="20141"/>
    <x v="0"/>
    <x v="3"/>
    <n v="9.99"/>
    <x v="0"/>
    <s v="6 pack Beers"/>
  </r>
  <r>
    <x v="19"/>
    <x v="0"/>
    <x v="0"/>
    <x v="3"/>
    <x v="19"/>
    <x v="3"/>
    <s v="20141"/>
    <x v="3"/>
    <x v="0"/>
    <n v="3.81"/>
    <x v="0"/>
    <s v="Dental floss"/>
  </r>
  <r>
    <x v="19"/>
    <x v="0"/>
    <x v="0"/>
    <x v="3"/>
    <x v="19"/>
    <x v="3"/>
    <s v="20141"/>
    <x v="14"/>
    <x v="2"/>
    <n v="33.799999999999997"/>
    <x v="0"/>
    <s v="Dinner because of first salary from Avanade"/>
  </r>
  <r>
    <x v="20"/>
    <x v="0"/>
    <x v="1"/>
    <x v="3"/>
    <x v="20"/>
    <x v="3"/>
    <s v="20142"/>
    <x v="15"/>
    <x v="2"/>
    <n v="2.5"/>
    <x v="0"/>
    <s v="Donut"/>
  </r>
  <r>
    <x v="20"/>
    <x v="0"/>
    <x v="1"/>
    <x v="3"/>
    <x v="20"/>
    <x v="3"/>
    <s v="20142"/>
    <x v="16"/>
    <x v="8"/>
    <n v="7.5"/>
    <x v="0"/>
    <s v="2 Sheers"/>
  </r>
  <r>
    <x v="20"/>
    <x v="0"/>
    <x v="1"/>
    <x v="3"/>
    <x v="20"/>
    <x v="3"/>
    <s v="20142"/>
    <x v="16"/>
    <x v="0"/>
    <n v="8"/>
    <x v="0"/>
    <s v="Chocolate for Nastya"/>
  </r>
  <r>
    <x v="20"/>
    <x v="0"/>
    <x v="1"/>
    <x v="3"/>
    <x v="20"/>
    <x v="3"/>
    <s v="20142"/>
    <x v="0"/>
    <x v="3"/>
    <n v="10.62"/>
    <x v="0"/>
    <s v="Tuna, 3 bottles of water, 20 garbage bags, 6 pack of beers, Packet chips and Nut bars"/>
  </r>
  <r>
    <x v="21"/>
    <x v="0"/>
    <x v="1"/>
    <x v="3"/>
    <x v="21"/>
    <x v="3"/>
    <s v="20142"/>
    <x v="7"/>
    <x v="6"/>
    <n v="5"/>
    <x v="0"/>
    <s v="Charged after going to the airport"/>
  </r>
  <r>
    <x v="21"/>
    <x v="0"/>
    <x v="1"/>
    <x v="3"/>
    <x v="21"/>
    <x v="3"/>
    <s v="20142"/>
    <x v="15"/>
    <x v="2"/>
    <n v="2.5"/>
    <x v="0"/>
    <s v="Krispy doughnuts"/>
  </r>
  <r>
    <x v="22"/>
    <x v="0"/>
    <x v="1"/>
    <x v="4"/>
    <x v="22"/>
    <x v="4"/>
    <s v="20142"/>
    <x v="17"/>
    <x v="0"/>
    <n v="9.9"/>
    <x v="0"/>
    <s v="Monday promotion 2 pizzas"/>
  </r>
  <r>
    <x v="23"/>
    <x v="0"/>
    <x v="1"/>
    <x v="4"/>
    <x v="23"/>
    <x v="4"/>
    <s v="20142"/>
    <x v="17"/>
    <x v="0"/>
    <n v="9.9"/>
    <x v="0"/>
    <s v="Promotion 2 pizzas tuesday"/>
  </r>
  <r>
    <x v="24"/>
    <x v="0"/>
    <x v="1"/>
    <x v="4"/>
    <x v="24"/>
    <x v="4"/>
    <s v="20142"/>
    <x v="10"/>
    <x v="0"/>
    <n v="15"/>
    <x v="0"/>
    <s v="Thursday pizza"/>
  </r>
  <r>
    <x v="25"/>
    <x v="0"/>
    <x v="1"/>
    <x v="4"/>
    <x v="25"/>
    <x v="4"/>
    <s v="20142"/>
    <x v="7"/>
    <x v="6"/>
    <n v="5"/>
    <x v="0"/>
    <s v="MyKi for going to the beach with Ali"/>
  </r>
  <r>
    <x v="25"/>
    <x v="0"/>
    <x v="1"/>
    <x v="4"/>
    <x v="25"/>
    <x v="4"/>
    <s v="20142"/>
    <x v="18"/>
    <x v="3"/>
    <n v="8"/>
    <x v="0"/>
    <s v="Beer in the beach's Coffee "/>
  </r>
  <r>
    <x v="26"/>
    <x v="0"/>
    <x v="1"/>
    <x v="4"/>
    <x v="26"/>
    <x v="4"/>
    <s v="20142"/>
    <x v="0"/>
    <x v="0"/>
    <n v="4.1500000000000004"/>
    <x v="0"/>
    <s v="6 bottles of water"/>
  </r>
  <r>
    <x v="26"/>
    <x v="0"/>
    <x v="1"/>
    <x v="4"/>
    <x v="26"/>
    <x v="4"/>
    <s v="20142"/>
    <x v="3"/>
    <x v="0"/>
    <n v="10"/>
    <x v="0"/>
    <s v="2 packets and chicken breast"/>
  </r>
  <r>
    <x v="26"/>
    <x v="0"/>
    <x v="1"/>
    <x v="4"/>
    <x v="26"/>
    <x v="4"/>
    <s v="20142"/>
    <x v="5"/>
    <x v="0"/>
    <n v="5"/>
    <x v="0"/>
    <s v="2 Packets chips doritos"/>
  </r>
  <r>
    <x v="27"/>
    <x v="0"/>
    <x v="1"/>
    <x v="4"/>
    <x v="27"/>
    <x v="4"/>
    <s v="20142"/>
    <x v="4"/>
    <x v="2"/>
    <n v="2"/>
    <x v="0"/>
    <s v="Coke from machine"/>
  </r>
  <r>
    <x v="27"/>
    <x v="0"/>
    <x v="1"/>
    <x v="4"/>
    <x v="27"/>
    <x v="4"/>
    <s v="20142"/>
    <x v="2"/>
    <x v="5"/>
    <n v="18.989999999999998"/>
    <x v="0"/>
    <s v="Bathroom weight"/>
  </r>
  <r>
    <x v="28"/>
    <x v="0"/>
    <x v="1"/>
    <x v="5"/>
    <x v="28"/>
    <x v="5"/>
    <s v="20142"/>
    <x v="17"/>
    <x v="0"/>
    <n v="9.9"/>
    <x v="0"/>
    <s v="Monday pizza "/>
  </r>
  <r>
    <x v="29"/>
    <x v="0"/>
    <x v="1"/>
    <x v="5"/>
    <x v="0"/>
    <x v="5"/>
    <s v="20142"/>
    <x v="17"/>
    <x v="0"/>
    <n v="4.95"/>
    <x v="0"/>
    <s v="Tuesday's pizza promotion"/>
  </r>
  <r>
    <x v="29"/>
    <x v="0"/>
    <x v="1"/>
    <x v="5"/>
    <x v="0"/>
    <x v="5"/>
    <s v="20142"/>
    <x v="4"/>
    <x v="0"/>
    <n v="2"/>
    <x v="0"/>
    <s v="Coke from machine"/>
  </r>
  <r>
    <x v="30"/>
    <x v="0"/>
    <x v="1"/>
    <x v="5"/>
    <x v="1"/>
    <x v="5"/>
    <s v="20142"/>
    <x v="4"/>
    <x v="0"/>
    <n v="2"/>
    <x v="0"/>
    <s v="Coke from machine"/>
  </r>
  <r>
    <x v="31"/>
    <x v="0"/>
    <x v="1"/>
    <x v="5"/>
    <x v="2"/>
    <x v="5"/>
    <s v="20142"/>
    <x v="0"/>
    <x v="3"/>
    <n v="10"/>
    <x v="0"/>
    <s v="6 pack beer"/>
  </r>
  <r>
    <x v="31"/>
    <x v="0"/>
    <x v="1"/>
    <x v="5"/>
    <x v="2"/>
    <x v="5"/>
    <s v="20142"/>
    <x v="10"/>
    <x v="2"/>
    <n v="7.5"/>
    <x v="0"/>
    <s v="Thursday's pizza!"/>
  </r>
  <r>
    <x v="32"/>
    <x v="0"/>
    <x v="1"/>
    <x v="5"/>
    <x v="3"/>
    <x v="5"/>
    <s v="20142"/>
    <x v="0"/>
    <x v="0"/>
    <n v="2.77"/>
    <x v="0"/>
    <s v="4 bottles water"/>
  </r>
  <r>
    <x v="32"/>
    <x v="0"/>
    <x v="1"/>
    <x v="5"/>
    <x v="3"/>
    <x v="5"/>
    <s v="20142"/>
    <x v="5"/>
    <x v="0"/>
    <n v="11.35"/>
    <x v="0"/>
    <s v="Cheese and soap"/>
  </r>
  <r>
    <x v="33"/>
    <x v="0"/>
    <x v="1"/>
    <x v="5"/>
    <x v="4"/>
    <x v="5"/>
    <s v="20142"/>
    <x v="1"/>
    <x v="1"/>
    <n v="20"/>
    <x v="0"/>
    <s v="Gift for popa"/>
  </r>
  <r>
    <x v="33"/>
    <x v="0"/>
    <x v="1"/>
    <x v="5"/>
    <x v="4"/>
    <x v="5"/>
    <s v="20142"/>
    <x v="0"/>
    <x v="7"/>
    <n v="35"/>
    <x v="1"/>
    <s v="Mobile Nastya February"/>
  </r>
  <r>
    <x v="33"/>
    <x v="0"/>
    <x v="1"/>
    <x v="5"/>
    <x v="4"/>
    <x v="5"/>
    <s v="20142"/>
    <x v="0"/>
    <x v="3"/>
    <n v="26.1"/>
    <x v="0"/>
    <s v="2 6 pack beers"/>
  </r>
  <r>
    <x v="33"/>
    <x v="0"/>
    <x v="1"/>
    <x v="5"/>
    <x v="4"/>
    <x v="5"/>
    <s v="20142"/>
    <x v="3"/>
    <x v="0"/>
    <n v="8.9499999999999993"/>
    <x v="0"/>
    <s v="Salad for Nastya"/>
  </r>
  <r>
    <x v="33"/>
    <x v="0"/>
    <x v="1"/>
    <x v="5"/>
    <x v="4"/>
    <x v="5"/>
    <s v="20142"/>
    <x v="19"/>
    <x v="2"/>
    <n v="18.899999999999999"/>
    <x v="0"/>
    <s v="Dinner sunday before Nastya arrives"/>
  </r>
  <r>
    <x v="33"/>
    <x v="0"/>
    <x v="1"/>
    <x v="5"/>
    <x v="4"/>
    <x v="5"/>
    <s v="20142"/>
    <x v="7"/>
    <x v="6"/>
    <n v="5"/>
    <x v="0"/>
    <s v="5 dollars for meeting Nastya"/>
  </r>
  <r>
    <x v="34"/>
    <x v="0"/>
    <x v="1"/>
    <x v="5"/>
    <x v="5"/>
    <x v="5"/>
    <s v="20142"/>
    <x v="18"/>
    <x v="3"/>
    <n v="18.899999999999999"/>
    <x v="0"/>
    <s v="6 pack UNO night"/>
  </r>
  <r>
    <x v="34"/>
    <x v="0"/>
    <x v="1"/>
    <x v="5"/>
    <x v="5"/>
    <x v="5"/>
    <s v="20142"/>
    <x v="0"/>
    <x v="7"/>
    <n v="35"/>
    <x v="1"/>
    <s v="mobile juan february"/>
  </r>
  <r>
    <x v="34"/>
    <x v="0"/>
    <x v="1"/>
    <x v="5"/>
    <x v="5"/>
    <x v="5"/>
    <s v="20142"/>
    <x v="18"/>
    <x v="0"/>
    <n v="6.55"/>
    <x v="0"/>
    <s v="McDonals fries and coke, arrival of Nastya"/>
  </r>
  <r>
    <x v="34"/>
    <x v="0"/>
    <x v="1"/>
    <x v="5"/>
    <x v="5"/>
    <x v="5"/>
    <s v="20142"/>
    <x v="3"/>
    <x v="0"/>
    <n v="4.5"/>
    <x v="0"/>
    <s v="Chicken breast and Chips packet"/>
  </r>
  <r>
    <x v="34"/>
    <x v="0"/>
    <x v="1"/>
    <x v="5"/>
    <x v="5"/>
    <x v="5"/>
    <s v="20142"/>
    <x v="16"/>
    <x v="5"/>
    <n v="10"/>
    <x v="0"/>
    <s v="Canddle"/>
  </r>
  <r>
    <x v="35"/>
    <x v="0"/>
    <x v="1"/>
    <x v="6"/>
    <x v="6"/>
    <x v="6"/>
    <s v="20142"/>
    <x v="0"/>
    <x v="0"/>
    <n v="6.65"/>
    <x v="0"/>
    <s v="Milk, beacon, corn and oats"/>
  </r>
  <r>
    <x v="35"/>
    <x v="0"/>
    <x v="1"/>
    <x v="6"/>
    <x v="6"/>
    <x v="6"/>
    <s v="20142"/>
    <x v="2"/>
    <x v="9"/>
    <n v="18.3"/>
    <x v="1"/>
    <s v="SanDisk 32GB USB"/>
  </r>
  <r>
    <x v="35"/>
    <x v="0"/>
    <x v="1"/>
    <x v="6"/>
    <x v="6"/>
    <x v="6"/>
    <s v="20142"/>
    <x v="0"/>
    <x v="0"/>
    <n v="3"/>
    <x v="0"/>
    <s v="Hot dogs"/>
  </r>
  <r>
    <x v="35"/>
    <x v="0"/>
    <x v="1"/>
    <x v="6"/>
    <x v="6"/>
    <x v="6"/>
    <s v="20142"/>
    <x v="4"/>
    <x v="4"/>
    <n v="1538"/>
    <x v="1"/>
    <s v="Rent for February"/>
  </r>
  <r>
    <x v="35"/>
    <x v="0"/>
    <x v="1"/>
    <x v="6"/>
    <x v="6"/>
    <x v="6"/>
    <s v="20142"/>
    <x v="18"/>
    <x v="1"/>
    <n v="49"/>
    <x v="1"/>
    <s v="Gift arrival nast"/>
  </r>
  <r>
    <x v="36"/>
    <x v="0"/>
    <x v="1"/>
    <x v="6"/>
    <x v="7"/>
    <x v="6"/>
    <s v="20142"/>
    <x v="5"/>
    <x v="0"/>
    <n v="11.53"/>
    <x v="0"/>
    <s v="Bolognese sauce, chips packet, mince meet and cereal"/>
  </r>
  <r>
    <x v="36"/>
    <x v="0"/>
    <x v="1"/>
    <x v="6"/>
    <x v="7"/>
    <x v="6"/>
    <s v="20142"/>
    <x v="7"/>
    <x v="6"/>
    <n v="10"/>
    <x v="0"/>
    <s v="Avanade - first day client"/>
  </r>
  <r>
    <x v="37"/>
    <x v="0"/>
    <x v="1"/>
    <x v="6"/>
    <x v="8"/>
    <x v="6"/>
    <s v="20142"/>
    <x v="3"/>
    <x v="0"/>
    <n v="10.39"/>
    <x v="0"/>
    <s v="Chicken breast, cheese (1kg) and packet chips"/>
  </r>
  <r>
    <x v="38"/>
    <x v="0"/>
    <x v="1"/>
    <x v="6"/>
    <x v="29"/>
    <x v="6"/>
    <s v="20142"/>
    <x v="0"/>
    <x v="3"/>
    <n v="10"/>
    <x v="0"/>
    <s v="6 pack beer"/>
  </r>
  <r>
    <x v="38"/>
    <x v="0"/>
    <x v="1"/>
    <x v="6"/>
    <x v="29"/>
    <x v="6"/>
    <s v="20142"/>
    <x v="0"/>
    <x v="0"/>
    <n v="10.039999999999999"/>
    <x v="0"/>
    <s v="Chips packet and onions"/>
  </r>
  <r>
    <x v="39"/>
    <x v="0"/>
    <x v="1"/>
    <x v="6"/>
    <x v="9"/>
    <x v="6"/>
    <s v="20142"/>
    <x v="7"/>
    <x v="6"/>
    <n v="132"/>
    <x v="1"/>
    <s v="expenses"/>
  </r>
  <r>
    <x v="39"/>
    <x v="0"/>
    <x v="1"/>
    <x v="6"/>
    <x v="9"/>
    <x v="6"/>
    <s v="20142"/>
    <x v="3"/>
    <x v="0"/>
    <n v="5.72"/>
    <x v="0"/>
    <s v="Chicken breast and packet chips"/>
  </r>
  <r>
    <x v="39"/>
    <x v="0"/>
    <x v="1"/>
    <x v="6"/>
    <x v="9"/>
    <x v="6"/>
    <s v="20142"/>
    <x v="0"/>
    <x v="3"/>
    <n v="10"/>
    <x v="0"/>
    <s v="6 pack beer"/>
  </r>
  <r>
    <x v="39"/>
    <x v="0"/>
    <x v="1"/>
    <x v="6"/>
    <x v="9"/>
    <x v="6"/>
    <s v="20142"/>
    <x v="0"/>
    <x v="0"/>
    <n v="2.74"/>
    <x v="0"/>
    <s v="chips packet"/>
  </r>
  <r>
    <x v="40"/>
    <x v="0"/>
    <x v="1"/>
    <x v="6"/>
    <x v="10"/>
    <x v="6"/>
    <s v="20142"/>
    <x v="1"/>
    <x v="0"/>
    <n v="18"/>
    <x v="0"/>
    <s v="Fruits, vegetables, meet and fish"/>
  </r>
  <r>
    <x v="40"/>
    <x v="0"/>
    <x v="1"/>
    <x v="6"/>
    <x v="10"/>
    <x v="6"/>
    <s v="20142"/>
    <x v="0"/>
    <x v="0"/>
    <n v="8"/>
    <x v="0"/>
    <s v="Milk, juice and wraps"/>
  </r>
  <r>
    <x v="40"/>
    <x v="0"/>
    <x v="1"/>
    <x v="6"/>
    <x v="10"/>
    <x v="6"/>
    <s v="20142"/>
    <x v="3"/>
    <x v="5"/>
    <n v="14.69"/>
    <x v="0"/>
    <s v="Mosquito poison"/>
  </r>
  <r>
    <x v="40"/>
    <x v="0"/>
    <x v="1"/>
    <x v="6"/>
    <x v="10"/>
    <x v="6"/>
    <s v="20142"/>
    <x v="20"/>
    <x v="5"/>
    <n v="12"/>
    <x v="0"/>
    <s v="Laundry"/>
  </r>
  <r>
    <x v="41"/>
    <x v="0"/>
    <x v="1"/>
    <x v="6"/>
    <x v="11"/>
    <x v="6"/>
    <s v="20142"/>
    <x v="9"/>
    <x v="7"/>
    <n v="49.95"/>
    <x v="1"/>
    <s v="Internet February-March"/>
  </r>
  <r>
    <x v="41"/>
    <x v="0"/>
    <x v="1"/>
    <x v="6"/>
    <x v="11"/>
    <x v="6"/>
    <s v="20142"/>
    <x v="0"/>
    <x v="0"/>
    <n v="5.69"/>
    <x v="0"/>
    <s v="Water, corn and large ziplock bags"/>
  </r>
  <r>
    <x v="41"/>
    <x v="0"/>
    <x v="1"/>
    <x v="6"/>
    <x v="11"/>
    <x v="6"/>
    <s v="20142"/>
    <x v="0"/>
    <x v="5"/>
    <n v="5"/>
    <x v="0"/>
    <s v="Jars"/>
  </r>
  <r>
    <x v="42"/>
    <x v="0"/>
    <x v="1"/>
    <x v="7"/>
    <x v="12"/>
    <x v="7"/>
    <s v="20142"/>
    <x v="0"/>
    <x v="0"/>
    <n v="9.9"/>
    <x v="0"/>
    <s v="Musli, corn, eggs and wraps"/>
  </r>
  <r>
    <x v="42"/>
    <x v="0"/>
    <x v="1"/>
    <x v="7"/>
    <x v="12"/>
    <x v="7"/>
    <s v="20142"/>
    <x v="21"/>
    <x v="10"/>
    <n v="103.47"/>
    <x v="1"/>
    <s v="Seattle (still misses the taxi coming back)"/>
  </r>
  <r>
    <x v="43"/>
    <x v="0"/>
    <x v="1"/>
    <x v="7"/>
    <x v="13"/>
    <x v="7"/>
    <s v="20142"/>
    <x v="1"/>
    <x v="0"/>
    <n v="2"/>
    <x v="0"/>
    <s v="Fruits - Melon"/>
  </r>
  <r>
    <x v="43"/>
    <x v="0"/>
    <x v="1"/>
    <x v="7"/>
    <x v="13"/>
    <x v="7"/>
    <s v="20142"/>
    <x v="0"/>
    <x v="0"/>
    <n v="13.41"/>
    <x v="0"/>
    <s v="Carrots, butter, hot dogs, muesli and juice"/>
  </r>
  <r>
    <x v="43"/>
    <x v="0"/>
    <x v="1"/>
    <x v="7"/>
    <x v="13"/>
    <x v="7"/>
    <s v="20142"/>
    <x v="5"/>
    <x v="0"/>
    <n v="4"/>
    <x v="0"/>
    <s v="2 packets of chips"/>
  </r>
  <r>
    <x v="43"/>
    <x v="0"/>
    <x v="1"/>
    <x v="7"/>
    <x v="13"/>
    <x v="7"/>
    <s v="20142"/>
    <x v="11"/>
    <x v="7"/>
    <n v="77.5"/>
    <x v="1"/>
    <s v="Electricity January - February"/>
  </r>
  <r>
    <x v="44"/>
    <x v="0"/>
    <x v="1"/>
    <x v="7"/>
    <x v="14"/>
    <x v="7"/>
    <s v="20142"/>
    <x v="0"/>
    <x v="0"/>
    <n v="11.53"/>
    <x v="0"/>
    <s v="Cheese and honey"/>
  </r>
  <r>
    <x v="44"/>
    <x v="0"/>
    <x v="1"/>
    <x v="7"/>
    <x v="14"/>
    <x v="7"/>
    <s v="20142"/>
    <x v="3"/>
    <x v="0"/>
    <n v="12.66"/>
    <x v="0"/>
    <s v="Chicken, hot dogs and strawberry jam"/>
  </r>
  <r>
    <x v="45"/>
    <x v="0"/>
    <x v="1"/>
    <x v="7"/>
    <x v="15"/>
    <x v="7"/>
    <s v="20142"/>
    <x v="0"/>
    <x v="0"/>
    <n v="10.92"/>
    <x v="0"/>
    <s v="Wraps, corn, cheese and milk"/>
  </r>
  <r>
    <x v="45"/>
    <x v="0"/>
    <x v="1"/>
    <x v="7"/>
    <x v="15"/>
    <x v="7"/>
    <s v="20142"/>
    <x v="3"/>
    <x v="0"/>
    <n v="3.49"/>
    <x v="0"/>
    <s v="Chicken breast and beaking soda"/>
  </r>
  <r>
    <x v="46"/>
    <x v="0"/>
    <x v="1"/>
    <x v="7"/>
    <x v="16"/>
    <x v="7"/>
    <s v="20142"/>
    <x v="4"/>
    <x v="0"/>
    <n v="2"/>
    <x v="0"/>
    <s v="Coke from machine"/>
  </r>
  <r>
    <x v="46"/>
    <x v="0"/>
    <x v="1"/>
    <x v="7"/>
    <x v="16"/>
    <x v="7"/>
    <s v="20142"/>
    <x v="0"/>
    <x v="0"/>
    <n v="6.1"/>
    <x v="0"/>
    <s v="Corn, peanuts and laidy stuff"/>
  </r>
  <r>
    <x v="46"/>
    <x v="0"/>
    <x v="1"/>
    <x v="7"/>
    <x v="16"/>
    <x v="7"/>
    <s v="20142"/>
    <x v="5"/>
    <x v="0"/>
    <n v="3"/>
    <x v="0"/>
    <s v="Pringles packet chips"/>
  </r>
  <r>
    <x v="47"/>
    <x v="0"/>
    <x v="2"/>
    <x v="7"/>
    <x v="20"/>
    <x v="7"/>
    <s v="20143"/>
    <x v="16"/>
    <x v="5"/>
    <n v="17"/>
    <x v="0"/>
    <s v="Kitchen utensils and lid 30 cm"/>
  </r>
  <r>
    <x v="47"/>
    <x v="0"/>
    <x v="2"/>
    <x v="7"/>
    <x v="20"/>
    <x v="7"/>
    <s v="20143"/>
    <x v="1"/>
    <x v="0"/>
    <n v="5"/>
    <x v="0"/>
    <s v="Fruits"/>
  </r>
  <r>
    <x v="48"/>
    <x v="0"/>
    <x v="2"/>
    <x v="7"/>
    <x v="21"/>
    <x v="7"/>
    <s v="20143"/>
    <x v="7"/>
    <x v="6"/>
    <n v="3"/>
    <x v="0"/>
    <s v="Juan's Myki to go to church"/>
  </r>
  <r>
    <x v="48"/>
    <x v="0"/>
    <x v="2"/>
    <x v="7"/>
    <x v="21"/>
    <x v="7"/>
    <s v="20143"/>
    <x v="8"/>
    <x v="0"/>
    <n v="5"/>
    <x v="0"/>
    <s v="Church"/>
  </r>
  <r>
    <x v="48"/>
    <x v="0"/>
    <x v="2"/>
    <x v="7"/>
    <x v="21"/>
    <x v="7"/>
    <s v="20143"/>
    <x v="1"/>
    <x v="0"/>
    <n v="18"/>
    <x v="0"/>
    <s v="Meet, fish, fruits and vegetables"/>
  </r>
  <r>
    <x v="48"/>
    <x v="0"/>
    <x v="2"/>
    <x v="7"/>
    <x v="21"/>
    <x v="7"/>
    <s v="20143"/>
    <x v="0"/>
    <x v="0"/>
    <n v="3.6"/>
    <x v="0"/>
    <s v="Water and bread"/>
  </r>
  <r>
    <x v="49"/>
    <x v="0"/>
    <x v="2"/>
    <x v="8"/>
    <x v="22"/>
    <x v="8"/>
    <s v="20143"/>
    <x v="0"/>
    <x v="0"/>
    <n v="18.54"/>
    <x v="0"/>
    <s v="Juice, paper towel, peanuts, oil and water"/>
  </r>
  <r>
    <x v="50"/>
    <x v="0"/>
    <x v="2"/>
    <x v="8"/>
    <x v="23"/>
    <x v="8"/>
    <s v="20143"/>
    <x v="0"/>
    <x v="0"/>
    <n v="1.88"/>
    <x v="0"/>
    <s v="Pasta and water"/>
  </r>
  <r>
    <x v="50"/>
    <x v="0"/>
    <x v="2"/>
    <x v="8"/>
    <x v="23"/>
    <x v="8"/>
    <s v="20143"/>
    <x v="5"/>
    <x v="0"/>
    <n v="5.5"/>
    <x v="0"/>
    <s v="Pringles and ketchup"/>
  </r>
  <r>
    <x v="51"/>
    <x v="0"/>
    <x v="2"/>
    <x v="8"/>
    <x v="30"/>
    <x v="8"/>
    <s v="20143"/>
    <x v="0"/>
    <x v="0"/>
    <n v="9.09"/>
    <x v="0"/>
    <s v="Corn, muesli, chips packet and mushrooms"/>
  </r>
  <r>
    <x v="52"/>
    <x v="0"/>
    <x v="2"/>
    <x v="8"/>
    <x v="24"/>
    <x v="8"/>
    <s v="20143"/>
    <x v="0"/>
    <x v="0"/>
    <n v="1.49"/>
    <x v="0"/>
    <s v="Water"/>
  </r>
  <r>
    <x v="52"/>
    <x v="0"/>
    <x v="2"/>
    <x v="8"/>
    <x v="24"/>
    <x v="8"/>
    <s v="20143"/>
    <x v="5"/>
    <x v="0"/>
    <n v="11"/>
    <x v="0"/>
    <s v="Juice and cake"/>
  </r>
  <r>
    <x v="52"/>
    <x v="0"/>
    <x v="2"/>
    <x v="8"/>
    <x v="24"/>
    <x v="8"/>
    <s v="20143"/>
    <x v="3"/>
    <x v="0"/>
    <n v="6.27"/>
    <x v="0"/>
    <s v="olives and chicken breast"/>
  </r>
  <r>
    <x v="53"/>
    <x v="0"/>
    <x v="2"/>
    <x v="8"/>
    <x v="26"/>
    <x v="8"/>
    <s v="20143"/>
    <x v="0"/>
    <x v="3"/>
    <n v="10"/>
    <x v="0"/>
    <s v="6 pack beer"/>
  </r>
  <r>
    <x v="53"/>
    <x v="0"/>
    <x v="2"/>
    <x v="8"/>
    <x v="26"/>
    <x v="8"/>
    <s v="20143"/>
    <x v="0"/>
    <x v="0"/>
    <n v="0.72"/>
    <x v="0"/>
    <s v="Water"/>
  </r>
  <r>
    <x v="53"/>
    <x v="0"/>
    <x v="2"/>
    <x v="8"/>
    <x v="26"/>
    <x v="8"/>
    <s v="20143"/>
    <x v="1"/>
    <x v="0"/>
    <n v="22"/>
    <x v="0"/>
    <s v="Meet, vegetables and fruits"/>
  </r>
  <r>
    <x v="54"/>
    <x v="0"/>
    <x v="2"/>
    <x v="8"/>
    <x v="27"/>
    <x v="8"/>
    <s v="20143"/>
    <x v="22"/>
    <x v="2"/>
    <n v="16"/>
    <x v="0"/>
    <s v="Lunch gatito"/>
  </r>
  <r>
    <x v="54"/>
    <x v="0"/>
    <x v="2"/>
    <x v="8"/>
    <x v="27"/>
    <x v="8"/>
    <s v="20143"/>
    <x v="1"/>
    <x v="0"/>
    <n v="13"/>
    <x v="0"/>
    <s v="Fish, ham, fruits and vegetables"/>
  </r>
  <r>
    <x v="55"/>
    <x v="0"/>
    <x v="2"/>
    <x v="9"/>
    <x v="0"/>
    <x v="9"/>
    <s v="20143"/>
    <x v="0"/>
    <x v="0"/>
    <n v="16.5"/>
    <x v="0"/>
    <s v="Water, juice, bread, wraps, carrots and peanuts"/>
  </r>
  <r>
    <x v="56"/>
    <x v="0"/>
    <x v="2"/>
    <x v="9"/>
    <x v="1"/>
    <x v="9"/>
    <s v="20143"/>
    <x v="20"/>
    <x v="9"/>
    <n v="11.09"/>
    <x v="0"/>
    <s v="Strength finder"/>
  </r>
  <r>
    <x v="56"/>
    <x v="0"/>
    <x v="2"/>
    <x v="9"/>
    <x v="1"/>
    <x v="9"/>
    <s v="20143"/>
    <x v="3"/>
    <x v="0"/>
    <n v="5"/>
    <x v="0"/>
    <s v="2 packets chips"/>
  </r>
  <r>
    <x v="56"/>
    <x v="0"/>
    <x v="2"/>
    <x v="9"/>
    <x v="1"/>
    <x v="9"/>
    <s v="20143"/>
    <x v="0"/>
    <x v="0"/>
    <n v="3.7"/>
    <x v="0"/>
    <s v="Peanuts and water"/>
  </r>
  <r>
    <x v="57"/>
    <x v="0"/>
    <x v="2"/>
    <x v="9"/>
    <x v="2"/>
    <x v="9"/>
    <s v="20143"/>
    <x v="0"/>
    <x v="0"/>
    <n v="0.69"/>
    <x v="0"/>
    <s v="Water"/>
  </r>
  <r>
    <x v="57"/>
    <x v="0"/>
    <x v="2"/>
    <x v="9"/>
    <x v="2"/>
    <x v="9"/>
    <s v="20143"/>
    <x v="3"/>
    <x v="0"/>
    <n v="2.88"/>
    <x v="0"/>
    <s v="Chicken breast"/>
  </r>
  <r>
    <x v="58"/>
    <x v="0"/>
    <x v="2"/>
    <x v="9"/>
    <x v="3"/>
    <x v="9"/>
    <s v="20143"/>
    <x v="3"/>
    <x v="0"/>
    <n v="11.69"/>
    <x v="0"/>
    <s v="Tooth paste, 2 packets chips and chicken"/>
  </r>
  <r>
    <x v="59"/>
    <x v="0"/>
    <x v="2"/>
    <x v="9"/>
    <x v="4"/>
    <x v="9"/>
    <s v="20143"/>
    <x v="7"/>
    <x v="6"/>
    <n v="10"/>
    <x v="0"/>
    <s v="MyKi Juan"/>
  </r>
  <r>
    <x v="59"/>
    <x v="0"/>
    <x v="2"/>
    <x v="9"/>
    <x v="4"/>
    <x v="9"/>
    <s v="20143"/>
    <x v="0"/>
    <x v="0"/>
    <n v="3"/>
    <x v="0"/>
    <s v="Sausages"/>
  </r>
  <r>
    <x v="59"/>
    <x v="0"/>
    <x v="2"/>
    <x v="9"/>
    <x v="4"/>
    <x v="9"/>
    <s v="20143"/>
    <x v="0"/>
    <x v="3"/>
    <n v="20"/>
    <x v="0"/>
    <s v="Six pack beer and wine for fridge"/>
  </r>
  <r>
    <x v="59"/>
    <x v="0"/>
    <x v="2"/>
    <x v="9"/>
    <x v="4"/>
    <x v="9"/>
    <s v="20143"/>
    <x v="0"/>
    <x v="0"/>
    <n v="5.4"/>
    <x v="0"/>
    <s v="Juice, water and sprakling water"/>
  </r>
  <r>
    <x v="59"/>
    <x v="0"/>
    <x v="2"/>
    <x v="9"/>
    <x v="4"/>
    <x v="9"/>
    <s v="20143"/>
    <x v="23"/>
    <x v="5"/>
    <n v="75"/>
    <x v="0"/>
    <s v="Fridge"/>
  </r>
  <r>
    <x v="59"/>
    <x v="0"/>
    <x v="2"/>
    <x v="9"/>
    <x v="4"/>
    <x v="9"/>
    <s v="20143"/>
    <x v="20"/>
    <x v="9"/>
    <n v="15537.6"/>
    <x v="1"/>
    <s v="Unimelb 2nd semester"/>
  </r>
  <r>
    <x v="60"/>
    <x v="0"/>
    <x v="2"/>
    <x v="9"/>
    <x v="5"/>
    <x v="9"/>
    <s v="20143"/>
    <x v="8"/>
    <x v="0"/>
    <n v="6"/>
    <x v="0"/>
    <s v="Church after paying university"/>
  </r>
  <r>
    <x v="60"/>
    <x v="0"/>
    <x v="2"/>
    <x v="9"/>
    <x v="5"/>
    <x v="9"/>
    <s v="20143"/>
    <x v="7"/>
    <x v="6"/>
    <n v="5"/>
    <x v="0"/>
    <s v="Myki Juan for church"/>
  </r>
  <r>
    <x v="60"/>
    <x v="0"/>
    <x v="2"/>
    <x v="9"/>
    <x v="5"/>
    <x v="9"/>
    <s v="20143"/>
    <x v="1"/>
    <x v="0"/>
    <n v="17"/>
    <x v="0"/>
    <s v="Fruits,vegetables and meet"/>
  </r>
  <r>
    <x v="60"/>
    <x v="0"/>
    <x v="2"/>
    <x v="9"/>
    <x v="5"/>
    <x v="9"/>
    <s v="20143"/>
    <x v="0"/>
    <x v="0"/>
    <n v="2.7"/>
    <x v="0"/>
    <s v="Water and milk"/>
  </r>
  <r>
    <x v="61"/>
    <x v="0"/>
    <x v="2"/>
    <x v="10"/>
    <x v="6"/>
    <x v="10"/>
    <s v="20143"/>
    <x v="4"/>
    <x v="4"/>
    <n v="1538"/>
    <x v="1"/>
    <s v="Rent february - march"/>
  </r>
  <r>
    <x v="62"/>
    <x v="0"/>
    <x v="2"/>
    <x v="10"/>
    <x v="7"/>
    <x v="10"/>
    <s v="20143"/>
    <x v="24"/>
    <x v="7"/>
    <n v="80"/>
    <x v="1"/>
    <s v="Mobile Anastasiya and Juan March - April"/>
  </r>
  <r>
    <x v="62"/>
    <x v="0"/>
    <x v="2"/>
    <x v="10"/>
    <x v="7"/>
    <x v="10"/>
    <s v="20143"/>
    <x v="3"/>
    <x v="0"/>
    <n v="3"/>
    <x v="0"/>
    <s v="Chicken breast"/>
  </r>
  <r>
    <x v="62"/>
    <x v="0"/>
    <x v="2"/>
    <x v="10"/>
    <x v="7"/>
    <x v="10"/>
    <s v="20143"/>
    <x v="0"/>
    <x v="0"/>
    <n v="1.29"/>
    <x v="0"/>
    <s v="Bread"/>
  </r>
  <r>
    <x v="63"/>
    <x v="0"/>
    <x v="2"/>
    <x v="10"/>
    <x v="8"/>
    <x v="10"/>
    <s v="20143"/>
    <x v="5"/>
    <x v="0"/>
    <n v="8.91"/>
    <x v="0"/>
    <s v="Chicken, water and 2 packets chips"/>
  </r>
  <r>
    <x v="64"/>
    <x v="0"/>
    <x v="2"/>
    <x v="10"/>
    <x v="29"/>
    <x v="10"/>
    <s v="20143"/>
    <x v="18"/>
    <x v="2"/>
    <n v="21.5"/>
    <x v="0"/>
    <s v="Beers and food with bertier"/>
  </r>
  <r>
    <x v="64"/>
    <x v="0"/>
    <x v="2"/>
    <x v="10"/>
    <x v="29"/>
    <x v="10"/>
    <s v="20143"/>
    <x v="0"/>
    <x v="0"/>
    <n v="9.9"/>
    <x v="0"/>
    <s v="tuna, corn, juice and mushrooms"/>
  </r>
  <r>
    <x v="65"/>
    <x v="0"/>
    <x v="2"/>
    <x v="10"/>
    <x v="10"/>
    <x v="10"/>
    <s v="20143"/>
    <x v="18"/>
    <x v="2"/>
    <n v="10"/>
    <x v="0"/>
    <s v="Lunch avanade"/>
  </r>
  <r>
    <x v="65"/>
    <x v="0"/>
    <x v="2"/>
    <x v="10"/>
    <x v="10"/>
    <x v="10"/>
    <s v="20143"/>
    <x v="3"/>
    <x v="0"/>
    <n v="3.44"/>
    <x v="0"/>
    <s v="Chicken and 1 packet chips"/>
  </r>
  <r>
    <x v="65"/>
    <x v="0"/>
    <x v="2"/>
    <x v="10"/>
    <x v="10"/>
    <x v="10"/>
    <s v="20143"/>
    <x v="0"/>
    <x v="0"/>
    <n v="10.23"/>
    <x v="0"/>
    <s v="Cheese, water, toilet aroma"/>
  </r>
  <r>
    <x v="65"/>
    <x v="0"/>
    <x v="2"/>
    <x v="10"/>
    <x v="10"/>
    <x v="10"/>
    <s v="20143"/>
    <x v="1"/>
    <x v="0"/>
    <n v="22"/>
    <x v="0"/>
    <s v="Fruits, vegetables, doughnut and fish"/>
  </r>
  <r>
    <x v="66"/>
    <x v="0"/>
    <x v="2"/>
    <x v="10"/>
    <x v="11"/>
    <x v="10"/>
    <s v="20143"/>
    <x v="1"/>
    <x v="0"/>
    <n v="12"/>
    <x v="0"/>
    <s v="Banana, meet, letuce and apples and CORN baby"/>
  </r>
  <r>
    <x v="66"/>
    <x v="0"/>
    <x v="2"/>
    <x v="10"/>
    <x v="11"/>
    <x v="10"/>
    <s v="20143"/>
    <x v="0"/>
    <x v="0"/>
    <n v="5.68"/>
    <x v="0"/>
    <s v="oats, nuts, corn and water"/>
  </r>
  <r>
    <x v="66"/>
    <x v="0"/>
    <x v="2"/>
    <x v="10"/>
    <x v="11"/>
    <x v="10"/>
    <s v="20143"/>
    <x v="9"/>
    <x v="7"/>
    <n v="50"/>
    <x v="1"/>
    <s v="Internet March - April"/>
  </r>
  <r>
    <x v="66"/>
    <x v="0"/>
    <x v="2"/>
    <x v="10"/>
    <x v="11"/>
    <x v="10"/>
    <s v="20143"/>
    <x v="21"/>
    <x v="10"/>
    <n v="53"/>
    <x v="1"/>
    <s v="Taxi home "/>
  </r>
  <r>
    <x v="67"/>
    <x v="0"/>
    <x v="2"/>
    <x v="11"/>
    <x v="12"/>
    <x v="11"/>
    <s v="20143"/>
    <x v="20"/>
    <x v="0"/>
    <n v="2"/>
    <x v="0"/>
    <s v="Coke"/>
  </r>
  <r>
    <x v="67"/>
    <x v="0"/>
    <x v="2"/>
    <x v="11"/>
    <x v="12"/>
    <x v="11"/>
    <s v="20143"/>
    <x v="7"/>
    <x v="6"/>
    <n v="136.4"/>
    <x v="1"/>
    <s v="Myki Nastya March-April"/>
  </r>
  <r>
    <x v="67"/>
    <x v="0"/>
    <x v="2"/>
    <x v="11"/>
    <x v="12"/>
    <x v="11"/>
    <s v="20143"/>
    <x v="0"/>
    <x v="0"/>
    <n v="6.64"/>
    <x v="0"/>
    <s v="Onions, water and bread"/>
  </r>
  <r>
    <x v="67"/>
    <x v="0"/>
    <x v="2"/>
    <x v="11"/>
    <x v="12"/>
    <x v="11"/>
    <s v="20143"/>
    <x v="5"/>
    <x v="0"/>
    <n v="12.47"/>
    <x v="0"/>
    <s v="Cake katya, toulet cleaner and salt"/>
  </r>
  <r>
    <x v="68"/>
    <x v="0"/>
    <x v="2"/>
    <x v="11"/>
    <x v="14"/>
    <x v="11"/>
    <s v="20143"/>
    <x v="5"/>
    <x v="0"/>
    <n v="3.93"/>
    <x v="0"/>
    <s v="Grapes and chili sauce"/>
  </r>
  <r>
    <x v="68"/>
    <x v="0"/>
    <x v="2"/>
    <x v="11"/>
    <x v="14"/>
    <x v="11"/>
    <s v="20143"/>
    <x v="0"/>
    <x v="0"/>
    <n v="6.7"/>
    <x v="0"/>
    <s v="Water, juice and corn"/>
  </r>
  <r>
    <x v="68"/>
    <x v="0"/>
    <x v="2"/>
    <x v="11"/>
    <x v="14"/>
    <x v="11"/>
    <s v="20143"/>
    <x v="3"/>
    <x v="0"/>
    <n v="9.2899999999999991"/>
    <x v="0"/>
    <s v="Chicken, water, rice pasta and 2 packets chips nachos"/>
  </r>
  <r>
    <x v="69"/>
    <x v="0"/>
    <x v="2"/>
    <x v="11"/>
    <x v="15"/>
    <x v="11"/>
    <s v="20143"/>
    <x v="18"/>
    <x v="11"/>
    <n v="5280"/>
    <x v="1"/>
    <s v="Residence Visa"/>
  </r>
  <r>
    <x v="69"/>
    <x v="0"/>
    <x v="2"/>
    <x v="11"/>
    <x v="15"/>
    <x v="11"/>
    <s v="20143"/>
    <x v="11"/>
    <x v="7"/>
    <n v="75.5"/>
    <x v="1"/>
    <s v="Electricity February - March"/>
  </r>
  <r>
    <x v="69"/>
    <x v="0"/>
    <x v="2"/>
    <x v="11"/>
    <x v="15"/>
    <x v="11"/>
    <s v="20143"/>
    <x v="10"/>
    <x v="0"/>
    <n v="8"/>
    <x v="0"/>
    <s v="Thursday Pizza"/>
  </r>
  <r>
    <x v="69"/>
    <x v="0"/>
    <x v="2"/>
    <x v="11"/>
    <x v="15"/>
    <x v="11"/>
    <s v="20143"/>
    <x v="25"/>
    <x v="11"/>
    <n v="706"/>
    <x v="1"/>
    <s v="Visa medical tests"/>
  </r>
  <r>
    <x v="70"/>
    <x v="0"/>
    <x v="2"/>
    <x v="11"/>
    <x v="16"/>
    <x v="11"/>
    <s v="20143"/>
    <x v="3"/>
    <x v="0"/>
    <n v="3.75"/>
    <x v="0"/>
    <s v="Chicken and packet chips"/>
  </r>
  <r>
    <x v="70"/>
    <x v="0"/>
    <x v="2"/>
    <x v="11"/>
    <x v="16"/>
    <x v="11"/>
    <s v="20143"/>
    <x v="0"/>
    <x v="0"/>
    <n v="3.58"/>
    <x v="0"/>
    <s v="Water, milk and corn"/>
  </r>
  <r>
    <x v="71"/>
    <x v="0"/>
    <x v="2"/>
    <x v="11"/>
    <x v="17"/>
    <x v="11"/>
    <s v="20143"/>
    <x v="1"/>
    <x v="0"/>
    <n v="12"/>
    <x v="0"/>
    <s v="Fruits, vegetables, meat"/>
  </r>
  <r>
    <x v="71"/>
    <x v="0"/>
    <x v="2"/>
    <x v="11"/>
    <x v="17"/>
    <x v="11"/>
    <s v="20143"/>
    <x v="4"/>
    <x v="5"/>
    <n v="12"/>
    <x v="0"/>
    <s v="Laundry"/>
  </r>
  <r>
    <x v="72"/>
    <x v="0"/>
    <x v="2"/>
    <x v="11"/>
    <x v="18"/>
    <x v="11"/>
    <s v="20143"/>
    <x v="7"/>
    <x v="6"/>
    <n v="5"/>
    <x v="0"/>
    <s v="Myki Juan for church"/>
  </r>
  <r>
    <x v="72"/>
    <x v="0"/>
    <x v="2"/>
    <x v="11"/>
    <x v="18"/>
    <x v="11"/>
    <s v="20143"/>
    <x v="8"/>
    <x v="0"/>
    <n v="6"/>
    <x v="0"/>
    <s v="Church"/>
  </r>
  <r>
    <x v="72"/>
    <x v="0"/>
    <x v="2"/>
    <x v="11"/>
    <x v="18"/>
    <x v="11"/>
    <s v="20143"/>
    <x v="1"/>
    <x v="0"/>
    <n v="7"/>
    <x v="0"/>
    <s v="Meet fish and ham"/>
  </r>
  <r>
    <x v="72"/>
    <x v="0"/>
    <x v="2"/>
    <x v="11"/>
    <x v="18"/>
    <x v="11"/>
    <s v="20143"/>
    <x v="0"/>
    <x v="0"/>
    <n v="7"/>
    <x v="0"/>
    <s v="Water, juice and peanuts"/>
  </r>
  <r>
    <x v="73"/>
    <x v="0"/>
    <x v="2"/>
    <x v="12"/>
    <x v="19"/>
    <x v="12"/>
    <s v="20143"/>
    <x v="0"/>
    <x v="0"/>
    <n v="6.19"/>
    <x v="0"/>
    <s v="Bread, water, carrots and ccucumbers"/>
  </r>
  <r>
    <x v="74"/>
    <x v="0"/>
    <x v="3"/>
    <x v="12"/>
    <x v="20"/>
    <x v="12"/>
    <s v="20144"/>
    <x v="0"/>
    <x v="0"/>
    <n v="9.7200000000000006"/>
    <x v="0"/>
    <s v="Cheese, water and nuts"/>
  </r>
  <r>
    <x v="74"/>
    <x v="0"/>
    <x v="3"/>
    <x v="12"/>
    <x v="20"/>
    <x v="12"/>
    <s v="20144"/>
    <x v="5"/>
    <x v="0"/>
    <n v="4"/>
    <x v="0"/>
    <s v="2 Pringles chips packet"/>
  </r>
  <r>
    <x v="74"/>
    <x v="0"/>
    <x v="3"/>
    <x v="12"/>
    <x v="20"/>
    <x v="12"/>
    <s v="20144"/>
    <x v="3"/>
    <x v="0"/>
    <n v="2.77"/>
    <x v="0"/>
    <s v="Chicken breast"/>
  </r>
  <r>
    <x v="75"/>
    <x v="0"/>
    <x v="3"/>
    <x v="12"/>
    <x v="21"/>
    <x v="12"/>
    <s v="20144"/>
    <x v="5"/>
    <x v="0"/>
    <n v="5"/>
    <x v="0"/>
    <s v="Cereal"/>
  </r>
  <r>
    <x v="75"/>
    <x v="0"/>
    <x v="3"/>
    <x v="12"/>
    <x v="21"/>
    <x v="12"/>
    <s v="20144"/>
    <x v="0"/>
    <x v="0"/>
    <n v="3.3"/>
    <x v="0"/>
    <s v="2 bottles of water, sparkling water and pasta"/>
  </r>
  <r>
    <x v="76"/>
    <x v="0"/>
    <x v="3"/>
    <x v="12"/>
    <x v="22"/>
    <x v="12"/>
    <s v="20144"/>
    <x v="3"/>
    <x v="0"/>
    <n v="2.98"/>
    <x v="0"/>
    <s v="Packets chips and chicken"/>
  </r>
  <r>
    <x v="76"/>
    <x v="0"/>
    <x v="3"/>
    <x v="12"/>
    <x v="22"/>
    <x v="12"/>
    <s v="20144"/>
    <x v="5"/>
    <x v="0"/>
    <n v="6.5"/>
    <x v="0"/>
    <s v="Rice and cauliflower"/>
  </r>
  <r>
    <x v="77"/>
    <x v="0"/>
    <x v="3"/>
    <x v="12"/>
    <x v="23"/>
    <x v="12"/>
    <s v="20144"/>
    <x v="0"/>
    <x v="0"/>
    <n v="9.6999999999999993"/>
    <x v="0"/>
    <s v="Jam, milk, tuna, eggs and wraps"/>
  </r>
  <r>
    <x v="77"/>
    <x v="0"/>
    <x v="3"/>
    <x v="12"/>
    <x v="23"/>
    <x v="12"/>
    <s v="20144"/>
    <x v="0"/>
    <x v="3"/>
    <n v="10"/>
    <x v="0"/>
    <s v="6 pack beer"/>
  </r>
  <r>
    <x v="77"/>
    <x v="0"/>
    <x v="3"/>
    <x v="12"/>
    <x v="23"/>
    <x v="12"/>
    <s v="20144"/>
    <x v="3"/>
    <x v="5"/>
    <n v="1.8"/>
    <x v="0"/>
    <s v="Dishes soap"/>
  </r>
  <r>
    <x v="78"/>
    <x v="0"/>
    <x v="3"/>
    <x v="12"/>
    <x v="24"/>
    <x v="12"/>
    <s v="20144"/>
    <x v="1"/>
    <x v="0"/>
    <n v="7"/>
    <x v="0"/>
    <s v="Fruits and vegetables"/>
  </r>
  <r>
    <x v="78"/>
    <x v="0"/>
    <x v="3"/>
    <x v="12"/>
    <x v="24"/>
    <x v="12"/>
    <s v="20144"/>
    <x v="0"/>
    <x v="0"/>
    <n v="6.4"/>
    <x v="0"/>
    <s v="Water, sausages and bacon"/>
  </r>
  <r>
    <x v="78"/>
    <x v="0"/>
    <x v="3"/>
    <x v="12"/>
    <x v="24"/>
    <x v="12"/>
    <s v="20144"/>
    <x v="5"/>
    <x v="0"/>
    <n v="8"/>
    <x v="0"/>
    <s v="Cereal"/>
  </r>
  <r>
    <x v="78"/>
    <x v="0"/>
    <x v="3"/>
    <x v="12"/>
    <x v="24"/>
    <x v="12"/>
    <s v="20144"/>
    <x v="16"/>
    <x v="0"/>
    <n v="2"/>
    <x v="0"/>
    <s v="Worms"/>
  </r>
  <r>
    <x v="78"/>
    <x v="0"/>
    <x v="3"/>
    <x v="12"/>
    <x v="24"/>
    <x v="12"/>
    <s v="20144"/>
    <x v="1"/>
    <x v="0"/>
    <n v="7"/>
    <x v="0"/>
    <s v="Meet"/>
  </r>
  <r>
    <x v="78"/>
    <x v="0"/>
    <x v="3"/>
    <x v="12"/>
    <x v="24"/>
    <x v="12"/>
    <s v="20144"/>
    <x v="0"/>
    <x v="0"/>
    <n v="4.0199999999999996"/>
    <x v="0"/>
    <s v="Milk, butter, water and sparkling water"/>
  </r>
  <r>
    <x v="78"/>
    <x v="0"/>
    <x v="3"/>
    <x v="12"/>
    <x v="24"/>
    <x v="12"/>
    <s v="20144"/>
    <x v="5"/>
    <x v="0"/>
    <n v="2.5"/>
    <x v="0"/>
    <s v="Ketchup"/>
  </r>
  <r>
    <x v="78"/>
    <x v="0"/>
    <x v="3"/>
    <x v="12"/>
    <x v="24"/>
    <x v="12"/>
    <s v="20144"/>
    <x v="26"/>
    <x v="10"/>
    <n v="1.28"/>
    <x v="0"/>
    <s v="Document prints"/>
  </r>
  <r>
    <x v="79"/>
    <x v="0"/>
    <x v="3"/>
    <x v="13"/>
    <x v="26"/>
    <x v="13"/>
    <s v="20144"/>
    <x v="0"/>
    <x v="0"/>
    <n v="1.75"/>
    <x v="0"/>
    <s v="Grapes"/>
  </r>
  <r>
    <x v="80"/>
    <x v="0"/>
    <x v="3"/>
    <x v="13"/>
    <x v="27"/>
    <x v="13"/>
    <s v="20144"/>
    <x v="3"/>
    <x v="0"/>
    <n v="8.68"/>
    <x v="0"/>
    <s v="Chicken breast, pringles and peanuts"/>
  </r>
  <r>
    <x v="80"/>
    <x v="0"/>
    <x v="3"/>
    <x v="13"/>
    <x v="27"/>
    <x v="13"/>
    <s v="20144"/>
    <x v="26"/>
    <x v="11"/>
    <n v="0.8"/>
    <x v="0"/>
    <s v="Medical exams printings"/>
  </r>
  <r>
    <x v="81"/>
    <x v="0"/>
    <x v="3"/>
    <x v="13"/>
    <x v="28"/>
    <x v="13"/>
    <s v="20144"/>
    <x v="18"/>
    <x v="5"/>
    <n v="20"/>
    <x v="0"/>
    <s v="Repairment of necklace of Nastya"/>
  </r>
  <r>
    <x v="81"/>
    <x v="0"/>
    <x v="3"/>
    <x v="13"/>
    <x v="28"/>
    <x v="13"/>
    <s v="20144"/>
    <x v="0"/>
    <x v="0"/>
    <n v="1.88"/>
    <x v="0"/>
    <s v="water and milk"/>
  </r>
  <r>
    <x v="81"/>
    <x v="0"/>
    <x v="3"/>
    <x v="13"/>
    <x v="28"/>
    <x v="13"/>
    <s v="20144"/>
    <x v="0"/>
    <x v="0"/>
    <n v="5.63"/>
    <x v="0"/>
    <s v="Salt, apple juice and sparklyn water"/>
  </r>
  <r>
    <x v="82"/>
    <x v="0"/>
    <x v="3"/>
    <x v="13"/>
    <x v="1"/>
    <x v="13"/>
    <s v="20144"/>
    <x v="0"/>
    <x v="0"/>
    <n v="1.42"/>
    <x v="0"/>
    <s v="Water and sparkling water"/>
  </r>
  <r>
    <x v="82"/>
    <x v="0"/>
    <x v="3"/>
    <x v="13"/>
    <x v="1"/>
    <x v="13"/>
    <s v="20144"/>
    <x v="1"/>
    <x v="0"/>
    <n v="16"/>
    <x v="0"/>
    <s v="Meet, doughnuts, fruits, vegetables and fish"/>
  </r>
  <r>
    <x v="83"/>
    <x v="0"/>
    <x v="3"/>
    <x v="13"/>
    <x v="2"/>
    <x v="13"/>
    <s v="20144"/>
    <x v="1"/>
    <x v="1"/>
    <n v="8"/>
    <x v="0"/>
    <s v="Panda and kangoroo"/>
  </r>
  <r>
    <x v="83"/>
    <x v="0"/>
    <x v="3"/>
    <x v="13"/>
    <x v="2"/>
    <x v="13"/>
    <s v="20144"/>
    <x v="1"/>
    <x v="0"/>
    <n v="3"/>
    <x v="0"/>
    <s v="Chili and avocado "/>
  </r>
  <r>
    <x v="83"/>
    <x v="0"/>
    <x v="3"/>
    <x v="13"/>
    <x v="2"/>
    <x v="13"/>
    <s v="20144"/>
    <x v="0"/>
    <x v="0"/>
    <n v="8"/>
    <x v="0"/>
    <s v="milk, wraps, yogurt and onions"/>
  </r>
  <r>
    <x v="84"/>
    <x v="0"/>
    <x v="3"/>
    <x v="14"/>
    <x v="3"/>
    <x v="14"/>
    <s v="20144"/>
    <x v="3"/>
    <x v="0"/>
    <n v="12"/>
    <x v="0"/>
    <s v="Chicken, tea, peanuts and water"/>
  </r>
  <r>
    <x v="85"/>
    <x v="0"/>
    <x v="3"/>
    <x v="14"/>
    <x v="4"/>
    <x v="14"/>
    <s v="20144"/>
    <x v="18"/>
    <x v="12"/>
    <n v="200"/>
    <x v="1"/>
    <s v="Dentist Nastya"/>
  </r>
  <r>
    <x v="85"/>
    <x v="0"/>
    <x v="3"/>
    <x v="14"/>
    <x v="4"/>
    <x v="14"/>
    <s v="20144"/>
    <x v="3"/>
    <x v="0"/>
    <n v="14.96"/>
    <x v="0"/>
    <s v="2 packets chips, 2 cereal, chicken and mineral water"/>
  </r>
  <r>
    <x v="86"/>
    <x v="0"/>
    <x v="3"/>
    <x v="14"/>
    <x v="5"/>
    <x v="14"/>
    <s v="20144"/>
    <x v="19"/>
    <x v="2"/>
    <n v="7"/>
    <x v="0"/>
    <s v="free burrito day"/>
  </r>
  <r>
    <x v="86"/>
    <x v="0"/>
    <x v="3"/>
    <x v="14"/>
    <x v="5"/>
    <x v="14"/>
    <s v="20144"/>
    <x v="0"/>
    <x v="0"/>
    <n v="6.52"/>
    <x v="0"/>
    <s v="nuts"/>
  </r>
  <r>
    <x v="86"/>
    <x v="0"/>
    <x v="3"/>
    <x v="14"/>
    <x v="5"/>
    <x v="14"/>
    <s v="20144"/>
    <x v="3"/>
    <x v="0"/>
    <n v="9.6"/>
    <x v="0"/>
    <s v="yeast, jam and flour"/>
  </r>
  <r>
    <x v="87"/>
    <x v="0"/>
    <x v="3"/>
    <x v="14"/>
    <x v="6"/>
    <x v="14"/>
    <s v="20144"/>
    <x v="16"/>
    <x v="2"/>
    <n v="4"/>
    <x v="0"/>
    <s v="Worms and stickers"/>
  </r>
  <r>
    <x v="87"/>
    <x v="0"/>
    <x v="3"/>
    <x v="14"/>
    <x v="6"/>
    <x v="14"/>
    <s v="20144"/>
    <x v="0"/>
    <x v="0"/>
    <n v="9.99"/>
    <x v="0"/>
    <s v="Water, juice, bread, corn and eggs"/>
  </r>
  <r>
    <x v="87"/>
    <x v="0"/>
    <x v="3"/>
    <x v="14"/>
    <x v="6"/>
    <x v="14"/>
    <s v="20144"/>
    <x v="12"/>
    <x v="12"/>
    <n v="10.55"/>
    <x v="0"/>
    <s v="Mouthguard and clip"/>
  </r>
  <r>
    <x v="88"/>
    <x v="0"/>
    <x v="3"/>
    <x v="14"/>
    <x v="7"/>
    <x v="14"/>
    <s v="20144"/>
    <x v="4"/>
    <x v="4"/>
    <n v="1538"/>
    <x v="1"/>
    <s v="Rent March - April"/>
  </r>
  <r>
    <x v="89"/>
    <x v="0"/>
    <x v="3"/>
    <x v="14"/>
    <x v="8"/>
    <x v="14"/>
    <s v="20144"/>
    <x v="0"/>
    <x v="0"/>
    <n v="8.33"/>
    <x v="0"/>
    <s v="Water, sparklyn water, milk and girls things"/>
  </r>
  <r>
    <x v="89"/>
    <x v="0"/>
    <x v="3"/>
    <x v="14"/>
    <x v="8"/>
    <x v="14"/>
    <s v="20144"/>
    <x v="7"/>
    <x v="6"/>
    <n v="10"/>
    <x v="0"/>
    <s v="Myki for night church"/>
  </r>
  <r>
    <x v="90"/>
    <x v="0"/>
    <x v="3"/>
    <x v="14"/>
    <x v="29"/>
    <x v="14"/>
    <s v="20144"/>
    <x v="24"/>
    <x v="7"/>
    <n v="25.57"/>
    <x v="1"/>
    <s v="Mobile April - May"/>
  </r>
  <r>
    <x v="90"/>
    <x v="0"/>
    <x v="3"/>
    <x v="14"/>
    <x v="29"/>
    <x v="14"/>
    <s v="20144"/>
    <x v="24"/>
    <x v="7"/>
    <n v="20"/>
    <x v="1"/>
    <s v="Mobile Nastya April - May"/>
  </r>
  <r>
    <x v="90"/>
    <x v="0"/>
    <x v="3"/>
    <x v="14"/>
    <x v="29"/>
    <x v="14"/>
    <s v="20144"/>
    <x v="0"/>
    <x v="0"/>
    <n v="13.94"/>
    <x v="0"/>
    <s v="Carrots, corn, ham, cheese and  water"/>
  </r>
  <r>
    <x v="91"/>
    <x v="0"/>
    <x v="3"/>
    <x v="15"/>
    <x v="9"/>
    <x v="15"/>
    <s v="20144"/>
    <x v="0"/>
    <x v="0"/>
    <n v="0.8"/>
    <x v="0"/>
    <s v="water"/>
  </r>
  <r>
    <x v="91"/>
    <x v="0"/>
    <x v="3"/>
    <x v="15"/>
    <x v="9"/>
    <x v="15"/>
    <s v="20144"/>
    <x v="27"/>
    <x v="8"/>
    <n v="25.7"/>
    <x v="0"/>
    <s v="Boxers and t-shirts )))"/>
  </r>
  <r>
    <x v="92"/>
    <x v="0"/>
    <x v="3"/>
    <x v="15"/>
    <x v="10"/>
    <x v="15"/>
    <s v="20144"/>
    <x v="16"/>
    <x v="1"/>
    <n v="5"/>
    <x v="0"/>
    <s v="Bunny for caleb"/>
  </r>
  <r>
    <x v="92"/>
    <x v="0"/>
    <x v="3"/>
    <x v="15"/>
    <x v="10"/>
    <x v="15"/>
    <s v="20144"/>
    <x v="3"/>
    <x v="0"/>
    <n v="14.09"/>
    <x v="0"/>
    <s v="chicken, crackers, water, bread, sea crap packet, packet chip doritos and chips"/>
  </r>
  <r>
    <x v="93"/>
    <x v="0"/>
    <x v="3"/>
    <x v="15"/>
    <x v="11"/>
    <x v="15"/>
    <s v="20144"/>
    <x v="28"/>
    <x v="2"/>
    <n v="8.9499999999999993"/>
    <x v="0"/>
    <s v="Lunch for gatito ((("/>
  </r>
  <r>
    <x v="93"/>
    <x v="0"/>
    <x v="3"/>
    <x v="15"/>
    <x v="11"/>
    <x v="15"/>
    <s v="20144"/>
    <x v="5"/>
    <x v="5"/>
    <n v="7"/>
    <x v="0"/>
    <s v="washing powder"/>
  </r>
  <r>
    <x v="94"/>
    <x v="0"/>
    <x v="3"/>
    <x v="15"/>
    <x v="12"/>
    <x v="15"/>
    <s v="20144"/>
    <x v="7"/>
    <x v="6"/>
    <n v="137"/>
    <x v="1"/>
    <s v="Myki april - may"/>
  </r>
  <r>
    <x v="94"/>
    <x v="0"/>
    <x v="3"/>
    <x v="15"/>
    <x v="12"/>
    <x v="15"/>
    <s v="20144"/>
    <x v="0"/>
    <x v="0"/>
    <n v="10.029999999999999"/>
    <x v="0"/>
    <s v="6 pack beer"/>
  </r>
  <r>
    <x v="95"/>
    <x v="0"/>
    <x v="3"/>
    <x v="15"/>
    <x v="13"/>
    <x v="15"/>
    <s v="20144"/>
    <x v="0"/>
    <x v="0"/>
    <n v="3.42"/>
    <x v="0"/>
    <s v="Water, sparklyn water and milk"/>
  </r>
  <r>
    <x v="95"/>
    <x v="0"/>
    <x v="3"/>
    <x v="15"/>
    <x v="13"/>
    <x v="15"/>
    <s v="20144"/>
    <x v="3"/>
    <x v="1"/>
    <n v="7"/>
    <x v="0"/>
    <s v="Ice cream"/>
  </r>
  <r>
    <x v="96"/>
    <x v="0"/>
    <x v="3"/>
    <x v="15"/>
    <x v="14"/>
    <x v="15"/>
    <s v="20144"/>
    <x v="9"/>
    <x v="7"/>
    <n v="49.95"/>
    <x v="1"/>
    <s v="Internet April - May"/>
  </r>
  <r>
    <x v="96"/>
    <x v="0"/>
    <x v="3"/>
    <x v="15"/>
    <x v="14"/>
    <x v="15"/>
    <s v="20144"/>
    <x v="1"/>
    <x v="0"/>
    <n v="8.5"/>
    <x v="0"/>
    <s v="vegetables, fruits and doughnuts"/>
  </r>
  <r>
    <x v="96"/>
    <x v="0"/>
    <x v="3"/>
    <x v="15"/>
    <x v="14"/>
    <x v="15"/>
    <s v="20144"/>
    <x v="3"/>
    <x v="0"/>
    <n v="3"/>
    <x v="0"/>
    <s v="packet and juice"/>
  </r>
  <r>
    <x v="96"/>
    <x v="0"/>
    <x v="3"/>
    <x v="15"/>
    <x v="14"/>
    <x v="15"/>
    <s v="20144"/>
    <x v="6"/>
    <x v="3"/>
    <n v="12"/>
    <x v="0"/>
    <s v="wine"/>
  </r>
  <r>
    <x v="96"/>
    <x v="0"/>
    <x v="3"/>
    <x v="15"/>
    <x v="14"/>
    <x v="15"/>
    <s v="20144"/>
    <x v="5"/>
    <x v="0"/>
    <n v="2"/>
    <x v="0"/>
    <s v="Doritos packet"/>
  </r>
  <r>
    <x v="97"/>
    <x v="0"/>
    <x v="3"/>
    <x v="15"/>
    <x v="15"/>
    <x v="15"/>
    <s v="20144"/>
    <x v="1"/>
    <x v="1"/>
    <n v="6"/>
    <x v="0"/>
    <s v="Roses for anniversary "/>
  </r>
  <r>
    <x v="97"/>
    <x v="0"/>
    <x v="3"/>
    <x v="15"/>
    <x v="15"/>
    <x v="15"/>
    <s v="20144"/>
    <x v="18"/>
    <x v="2"/>
    <n v="23.7"/>
    <x v="0"/>
    <s v="Dinner invitation for anniversary"/>
  </r>
  <r>
    <x v="97"/>
    <x v="0"/>
    <x v="3"/>
    <x v="15"/>
    <x v="15"/>
    <x v="15"/>
    <s v="20144"/>
    <x v="1"/>
    <x v="0"/>
    <n v="18"/>
    <x v="0"/>
    <s v="Meet and empanadas"/>
  </r>
  <r>
    <x v="98"/>
    <x v="0"/>
    <x v="3"/>
    <x v="16"/>
    <x v="16"/>
    <x v="16"/>
    <s v="20144"/>
    <x v="11"/>
    <x v="7"/>
    <n v="77.78"/>
    <x v="1"/>
    <s v="Energy march - april"/>
  </r>
  <r>
    <x v="98"/>
    <x v="0"/>
    <x v="3"/>
    <x v="16"/>
    <x v="16"/>
    <x v="16"/>
    <s v="20144"/>
    <x v="0"/>
    <x v="0"/>
    <n v="7.61"/>
    <x v="0"/>
    <s v="water, corn and cheese"/>
  </r>
  <r>
    <x v="99"/>
    <x v="0"/>
    <x v="3"/>
    <x v="16"/>
    <x v="17"/>
    <x v="16"/>
    <s v="20144"/>
    <x v="3"/>
    <x v="0"/>
    <n v="9.48"/>
    <x v="0"/>
    <s v="Chicken breast, bread and 2 healthy packets"/>
  </r>
  <r>
    <x v="99"/>
    <x v="0"/>
    <x v="3"/>
    <x v="16"/>
    <x v="17"/>
    <x v="16"/>
    <s v="20144"/>
    <x v="0"/>
    <x v="3"/>
    <n v="10"/>
    <x v="0"/>
    <s v="6 pack beer"/>
  </r>
  <r>
    <x v="100"/>
    <x v="0"/>
    <x v="3"/>
    <x v="16"/>
    <x v="18"/>
    <x v="16"/>
    <s v="20144"/>
    <x v="3"/>
    <x v="0"/>
    <n v="17.53"/>
    <x v="0"/>
    <s v="Chicken, froot loops x2, juice, jam and chips"/>
  </r>
  <r>
    <x v="100"/>
    <x v="0"/>
    <x v="3"/>
    <x v="16"/>
    <x v="18"/>
    <x v="16"/>
    <s v="20144"/>
    <x v="0"/>
    <x v="0"/>
    <n v="0.69"/>
    <x v="0"/>
    <s v="Water"/>
  </r>
  <r>
    <x v="100"/>
    <x v="0"/>
    <x v="3"/>
    <x v="16"/>
    <x v="18"/>
    <x v="16"/>
    <s v="20144"/>
    <x v="5"/>
    <x v="1"/>
    <n v="2.7"/>
    <x v="0"/>
    <s v="Chocolate because of real"/>
  </r>
  <r>
    <x v="101"/>
    <x v="0"/>
    <x v="4"/>
    <x v="16"/>
    <x v="20"/>
    <x v="16"/>
    <s v="20145"/>
    <x v="10"/>
    <x v="0"/>
    <n v="11"/>
    <x v="0"/>
    <s v="Thrusday Pizza ))))"/>
  </r>
  <r>
    <x v="101"/>
    <x v="0"/>
    <x v="4"/>
    <x v="16"/>
    <x v="20"/>
    <x v="16"/>
    <s v="20145"/>
    <x v="4"/>
    <x v="2"/>
    <n v="2"/>
    <x v="0"/>
    <s v="Coke"/>
  </r>
  <r>
    <x v="101"/>
    <x v="0"/>
    <x v="4"/>
    <x v="16"/>
    <x v="20"/>
    <x v="16"/>
    <s v="20145"/>
    <x v="5"/>
    <x v="0"/>
    <n v="5.84"/>
    <x v="0"/>
    <s v="Chips and yogurt"/>
  </r>
  <r>
    <x v="102"/>
    <x v="0"/>
    <x v="4"/>
    <x v="16"/>
    <x v="21"/>
    <x v="16"/>
    <s v="20145"/>
    <x v="18"/>
    <x v="2"/>
    <n v="40"/>
    <x v="0"/>
    <s v="Dinner PR"/>
  </r>
  <r>
    <x v="103"/>
    <x v="0"/>
    <x v="4"/>
    <x v="16"/>
    <x v="22"/>
    <x v="16"/>
    <s v="20145"/>
    <x v="3"/>
    <x v="0"/>
    <n v="5.51"/>
    <x v="0"/>
    <s v="Chocolate and chips"/>
  </r>
  <r>
    <x v="103"/>
    <x v="0"/>
    <x v="4"/>
    <x v="16"/>
    <x v="22"/>
    <x v="16"/>
    <s v="20145"/>
    <x v="16"/>
    <x v="5"/>
    <n v="5"/>
    <x v="0"/>
    <s v="lamp bulb"/>
  </r>
  <r>
    <x v="104"/>
    <x v="0"/>
    <x v="4"/>
    <x v="16"/>
    <x v="23"/>
    <x v="16"/>
    <s v="20145"/>
    <x v="8"/>
    <x v="0"/>
    <n v="7"/>
    <x v="0"/>
    <s v="Church after residence"/>
  </r>
  <r>
    <x v="104"/>
    <x v="0"/>
    <x v="4"/>
    <x v="16"/>
    <x v="23"/>
    <x v="16"/>
    <s v="20145"/>
    <x v="1"/>
    <x v="0"/>
    <n v="10"/>
    <x v="0"/>
    <s v="Fruits and vegetables"/>
  </r>
  <r>
    <x v="104"/>
    <x v="0"/>
    <x v="4"/>
    <x v="16"/>
    <x v="23"/>
    <x v="16"/>
    <s v="20145"/>
    <x v="0"/>
    <x v="0"/>
    <n v="2"/>
    <x v="0"/>
    <s v="Beans and corn"/>
  </r>
  <r>
    <x v="105"/>
    <x v="0"/>
    <x v="4"/>
    <x v="17"/>
    <x v="30"/>
    <x v="17"/>
    <s v="20145"/>
    <x v="26"/>
    <x v="9"/>
    <n v="4.8"/>
    <x v="0"/>
    <s v="Printings for presentation"/>
  </r>
  <r>
    <x v="105"/>
    <x v="0"/>
    <x v="4"/>
    <x v="17"/>
    <x v="30"/>
    <x v="17"/>
    <s v="20145"/>
    <x v="0"/>
    <x v="0"/>
    <n v="9.58"/>
    <x v="0"/>
    <s v="water, bread and cheese"/>
  </r>
  <r>
    <x v="106"/>
    <x v="0"/>
    <x v="4"/>
    <x v="17"/>
    <x v="24"/>
    <x v="17"/>
    <s v="20145"/>
    <x v="5"/>
    <x v="0"/>
    <n v="3"/>
    <x v="0"/>
    <s v="Juice"/>
  </r>
  <r>
    <x v="106"/>
    <x v="0"/>
    <x v="4"/>
    <x v="17"/>
    <x v="24"/>
    <x v="17"/>
    <s v="20145"/>
    <x v="3"/>
    <x v="0"/>
    <n v="12.23"/>
    <x v="0"/>
    <s v="Doritos, pringles, peanuts and chicken breast"/>
  </r>
  <r>
    <x v="106"/>
    <x v="0"/>
    <x v="4"/>
    <x v="17"/>
    <x v="24"/>
    <x v="17"/>
    <s v="20145"/>
    <x v="3"/>
    <x v="5"/>
    <n v="9"/>
    <x v="0"/>
    <s v="Toilet paper"/>
  </r>
  <r>
    <x v="107"/>
    <x v="0"/>
    <x v="4"/>
    <x v="17"/>
    <x v="26"/>
    <x v="17"/>
    <s v="20145"/>
    <x v="0"/>
    <x v="0"/>
    <n v="5.04"/>
    <x v="0"/>
    <s v="milk and hotdogs"/>
  </r>
  <r>
    <x v="107"/>
    <x v="0"/>
    <x v="4"/>
    <x v="17"/>
    <x v="26"/>
    <x v="17"/>
    <s v="20145"/>
    <x v="0"/>
    <x v="5"/>
    <n v="0.69"/>
    <x v="0"/>
    <s v="Cotton tips"/>
  </r>
  <r>
    <x v="107"/>
    <x v="0"/>
    <x v="4"/>
    <x v="17"/>
    <x v="26"/>
    <x v="17"/>
    <s v="20145"/>
    <x v="0"/>
    <x v="3"/>
    <n v="10"/>
    <x v="0"/>
    <s v="6 pack beer"/>
  </r>
  <r>
    <x v="107"/>
    <x v="0"/>
    <x v="4"/>
    <x v="17"/>
    <x v="26"/>
    <x v="17"/>
    <s v="20145"/>
    <x v="13"/>
    <x v="1"/>
    <n v="9"/>
    <x v="0"/>
    <s v="Ali's birthday present"/>
  </r>
  <r>
    <x v="108"/>
    <x v="0"/>
    <x v="4"/>
    <x v="17"/>
    <x v="27"/>
    <x v="17"/>
    <s v="20145"/>
    <x v="0"/>
    <x v="0"/>
    <n v="0.69"/>
    <x v="0"/>
    <s v="Water"/>
  </r>
  <r>
    <x v="109"/>
    <x v="0"/>
    <x v="4"/>
    <x v="17"/>
    <x v="28"/>
    <x v="17"/>
    <s v="20145"/>
    <x v="0"/>
    <x v="0"/>
    <n v="1.1299999999999999"/>
    <x v="0"/>
    <s v="Tuna"/>
  </r>
  <r>
    <x v="109"/>
    <x v="0"/>
    <x v="4"/>
    <x v="17"/>
    <x v="28"/>
    <x v="17"/>
    <s v="20145"/>
    <x v="0"/>
    <x v="3"/>
    <n v="10"/>
    <x v="0"/>
    <s v="6 pack beer"/>
  </r>
  <r>
    <x v="110"/>
    <x v="0"/>
    <x v="4"/>
    <x v="17"/>
    <x v="0"/>
    <x v="17"/>
    <s v="20145"/>
    <x v="1"/>
    <x v="0"/>
    <n v="9"/>
    <x v="0"/>
    <s v="Fruits and vegetables"/>
  </r>
  <r>
    <x v="110"/>
    <x v="0"/>
    <x v="4"/>
    <x v="17"/>
    <x v="0"/>
    <x v="17"/>
    <s v="20145"/>
    <x v="3"/>
    <x v="0"/>
    <n v="4.5999999999999996"/>
    <x v="0"/>
    <s v="Chicken breast and other things"/>
  </r>
  <r>
    <x v="111"/>
    <x v="0"/>
    <x v="4"/>
    <x v="18"/>
    <x v="1"/>
    <x v="18"/>
    <s v="20145"/>
    <x v="0"/>
    <x v="0"/>
    <n v="9.6"/>
    <x v="0"/>
    <s v="Nastya cooked tomato chicken parmesan"/>
  </r>
  <r>
    <x v="112"/>
    <x v="0"/>
    <x v="4"/>
    <x v="18"/>
    <x v="2"/>
    <x v="18"/>
    <s v="20145"/>
    <x v="0"/>
    <x v="0"/>
    <n v="4.6900000000000004"/>
    <x v="0"/>
    <s v="Daily expenses"/>
  </r>
  <r>
    <x v="112"/>
    <x v="0"/>
    <x v="4"/>
    <x v="18"/>
    <x v="2"/>
    <x v="18"/>
    <s v="20145"/>
    <x v="26"/>
    <x v="12"/>
    <n v="0.96"/>
    <x v="0"/>
    <s v="prints medicare registration"/>
  </r>
  <r>
    <x v="112"/>
    <x v="0"/>
    <x v="4"/>
    <x v="18"/>
    <x v="2"/>
    <x v="18"/>
    <s v="20145"/>
    <x v="26"/>
    <x v="12"/>
    <n v="0.16"/>
    <x v="0"/>
    <s v="prints for Nastya's medicare form"/>
  </r>
  <r>
    <x v="112"/>
    <x v="0"/>
    <x v="4"/>
    <x v="18"/>
    <x v="2"/>
    <x v="18"/>
    <s v="20145"/>
    <x v="0"/>
    <x v="0"/>
    <n v="2.12"/>
    <x v="0"/>
    <s v="Mineral sparkling water and butter"/>
  </r>
  <r>
    <x v="113"/>
    <x v="0"/>
    <x v="4"/>
    <x v="18"/>
    <x v="3"/>
    <x v="18"/>
    <s v="20145"/>
    <x v="0"/>
    <x v="0"/>
    <n v="16.23"/>
    <x v="0"/>
    <s v="Tuna, corn, mushrooms, nuts and eggs"/>
  </r>
  <r>
    <x v="113"/>
    <x v="0"/>
    <x v="4"/>
    <x v="18"/>
    <x v="3"/>
    <x v="18"/>
    <s v="20145"/>
    <x v="5"/>
    <x v="0"/>
    <n v="4"/>
    <x v="0"/>
    <s v="Yogourt"/>
  </r>
  <r>
    <x v="114"/>
    <x v="0"/>
    <x v="4"/>
    <x v="18"/>
    <x v="4"/>
    <x v="18"/>
    <s v="20145"/>
    <x v="0"/>
    <x v="0"/>
    <n v="2"/>
    <x v="0"/>
    <s v="milk"/>
  </r>
  <r>
    <x v="114"/>
    <x v="0"/>
    <x v="4"/>
    <x v="18"/>
    <x v="4"/>
    <x v="18"/>
    <s v="20145"/>
    <x v="3"/>
    <x v="0"/>
    <n v="3.47"/>
    <x v="0"/>
    <s v="Chicken breast"/>
  </r>
  <r>
    <x v="114"/>
    <x v="0"/>
    <x v="4"/>
    <x v="18"/>
    <x v="4"/>
    <x v="18"/>
    <s v="20145"/>
    <x v="2"/>
    <x v="5"/>
    <n v="3.77"/>
    <x v="0"/>
    <s v="Mac/iphone/ipad charger plug"/>
  </r>
  <r>
    <x v="115"/>
    <x v="0"/>
    <x v="4"/>
    <x v="18"/>
    <x v="5"/>
    <x v="18"/>
    <s v="20145"/>
    <x v="0"/>
    <x v="0"/>
    <n v="6.4"/>
    <x v="0"/>
    <s v="Cheese, bread and water"/>
  </r>
  <r>
    <x v="115"/>
    <x v="0"/>
    <x v="4"/>
    <x v="18"/>
    <x v="5"/>
    <x v="18"/>
    <s v="20145"/>
    <x v="4"/>
    <x v="4"/>
    <n v="1538"/>
    <x v="1"/>
    <s v="Rent april/may"/>
  </r>
  <r>
    <x v="116"/>
    <x v="0"/>
    <x v="4"/>
    <x v="18"/>
    <x v="7"/>
    <x v="18"/>
    <s v="20145"/>
    <x v="0"/>
    <x v="1"/>
    <n v="25"/>
    <x v="0"/>
    <s v="Beers for BBQ of nastya"/>
  </r>
  <r>
    <x v="116"/>
    <x v="0"/>
    <x v="4"/>
    <x v="18"/>
    <x v="7"/>
    <x v="18"/>
    <s v="20145"/>
    <x v="1"/>
    <x v="1"/>
    <n v="20"/>
    <x v="0"/>
    <s v="Flowers for angel"/>
  </r>
  <r>
    <x v="116"/>
    <x v="0"/>
    <x v="4"/>
    <x v="18"/>
    <x v="7"/>
    <x v="18"/>
    <s v="20145"/>
    <x v="1"/>
    <x v="0"/>
    <n v="1.2"/>
    <x v="0"/>
    <s v="Apples"/>
  </r>
  <r>
    <x v="116"/>
    <x v="0"/>
    <x v="4"/>
    <x v="18"/>
    <x v="7"/>
    <x v="18"/>
    <s v="20145"/>
    <x v="0"/>
    <x v="0"/>
    <n v="11.43"/>
    <x v="0"/>
    <s v="Water x 4, sparkling water, cheese, carrots and banana"/>
  </r>
  <r>
    <x v="116"/>
    <x v="0"/>
    <x v="4"/>
    <x v="18"/>
    <x v="7"/>
    <x v="18"/>
    <s v="20145"/>
    <x v="16"/>
    <x v="5"/>
    <n v="24"/>
    <x v="0"/>
    <s v="Vase and candles "/>
  </r>
  <r>
    <x v="116"/>
    <x v="0"/>
    <x v="4"/>
    <x v="18"/>
    <x v="7"/>
    <x v="18"/>
    <s v="20145"/>
    <x v="6"/>
    <x v="3"/>
    <n v="16.25"/>
    <x v="0"/>
    <s v="Cinzano and chips"/>
  </r>
  <r>
    <x v="117"/>
    <x v="0"/>
    <x v="4"/>
    <x v="19"/>
    <x v="8"/>
    <x v="19"/>
    <s v="20145"/>
    <x v="0"/>
    <x v="0"/>
    <n v="5.8"/>
    <x v="0"/>
    <s v="juice and tissues"/>
  </r>
  <r>
    <x v="118"/>
    <x v="0"/>
    <x v="4"/>
    <x v="19"/>
    <x v="9"/>
    <x v="19"/>
    <s v="20145"/>
    <x v="18"/>
    <x v="2"/>
    <n v="4.5"/>
    <x v="0"/>
    <s v="Nastya went for party"/>
  </r>
  <r>
    <x v="118"/>
    <x v="0"/>
    <x v="4"/>
    <x v="19"/>
    <x v="9"/>
    <x v="19"/>
    <s v="20145"/>
    <x v="24"/>
    <x v="7"/>
    <n v="39.9"/>
    <x v="1"/>
    <s v="Mobile Nastya May - Jun"/>
  </r>
  <r>
    <x v="118"/>
    <x v="0"/>
    <x v="4"/>
    <x v="19"/>
    <x v="9"/>
    <x v="19"/>
    <s v="20145"/>
    <x v="24"/>
    <x v="7"/>
    <n v="39.9"/>
    <x v="1"/>
    <s v="Mobile Juan May - June"/>
  </r>
  <r>
    <x v="119"/>
    <x v="0"/>
    <x v="4"/>
    <x v="19"/>
    <x v="10"/>
    <x v="19"/>
    <s v="20145"/>
    <x v="2"/>
    <x v="5"/>
    <n v="2.98"/>
    <x v="0"/>
    <s v="Hdmi Mac Cable"/>
  </r>
  <r>
    <x v="119"/>
    <x v="0"/>
    <x v="4"/>
    <x v="19"/>
    <x v="10"/>
    <x v="19"/>
    <s v="20145"/>
    <x v="3"/>
    <x v="0"/>
    <n v="18.88"/>
    <x v="0"/>
    <s v="Cheese, cereal, fruit loops and chicken"/>
  </r>
  <r>
    <x v="120"/>
    <x v="0"/>
    <x v="4"/>
    <x v="19"/>
    <x v="12"/>
    <x v="19"/>
    <s v="20145"/>
    <x v="6"/>
    <x v="3"/>
    <n v="29.99"/>
    <x v="0"/>
    <s v="Red label"/>
  </r>
  <r>
    <x v="120"/>
    <x v="0"/>
    <x v="4"/>
    <x v="19"/>
    <x v="12"/>
    <x v="19"/>
    <s v="20145"/>
    <x v="0"/>
    <x v="0"/>
    <n v="11.45"/>
    <x v="0"/>
    <s v="Water, sparkling wate, milk and coffee "/>
  </r>
  <r>
    <x v="120"/>
    <x v="0"/>
    <x v="4"/>
    <x v="19"/>
    <x v="12"/>
    <x v="19"/>
    <s v="20145"/>
    <x v="5"/>
    <x v="0"/>
    <n v="4.5"/>
    <x v="0"/>
    <s v="Yogourt"/>
  </r>
  <r>
    <x v="120"/>
    <x v="0"/>
    <x v="4"/>
    <x v="19"/>
    <x v="12"/>
    <x v="19"/>
    <s v="20145"/>
    <x v="7"/>
    <x v="6"/>
    <n v="132"/>
    <x v="1"/>
    <s v="Myki Nastya May - Jun"/>
  </r>
  <r>
    <x v="120"/>
    <x v="0"/>
    <x v="4"/>
    <x v="19"/>
    <x v="12"/>
    <x v="19"/>
    <s v="20145"/>
    <x v="7"/>
    <x v="6"/>
    <n v="5"/>
    <x v="0"/>
    <s v="Juan Myki for checking houses"/>
  </r>
  <r>
    <x v="120"/>
    <x v="0"/>
    <x v="4"/>
    <x v="19"/>
    <x v="12"/>
    <x v="19"/>
    <s v="20145"/>
    <x v="29"/>
    <x v="0"/>
    <n v="11.7"/>
    <x v="0"/>
    <s v="Coreander, camsicum, avocado, banana, apples and chicken ribs"/>
  </r>
  <r>
    <x v="121"/>
    <x v="0"/>
    <x v="4"/>
    <x v="19"/>
    <x v="13"/>
    <x v="19"/>
    <s v="20145"/>
    <x v="0"/>
    <x v="3"/>
    <n v="10"/>
    <x v="0"/>
    <s v="6 pack beer"/>
  </r>
  <r>
    <x v="121"/>
    <x v="0"/>
    <x v="4"/>
    <x v="19"/>
    <x v="13"/>
    <x v="19"/>
    <s v="20145"/>
    <x v="0"/>
    <x v="0"/>
    <n v="3"/>
    <x v="0"/>
    <s v="eggs"/>
  </r>
  <r>
    <x v="121"/>
    <x v="0"/>
    <x v="4"/>
    <x v="19"/>
    <x v="13"/>
    <x v="19"/>
    <s v="20145"/>
    <x v="1"/>
    <x v="0"/>
    <n v="9"/>
    <x v="0"/>
    <s v="Meet, ham, lettuce and avocados"/>
  </r>
  <r>
    <x v="121"/>
    <x v="0"/>
    <x v="4"/>
    <x v="19"/>
    <x v="13"/>
    <x v="19"/>
    <s v="20145"/>
    <x v="3"/>
    <x v="0"/>
    <n v="1.35"/>
    <x v="0"/>
    <s v="Chicken drums x 3"/>
  </r>
  <r>
    <x v="121"/>
    <x v="0"/>
    <x v="4"/>
    <x v="19"/>
    <x v="13"/>
    <x v="19"/>
    <s v="20145"/>
    <x v="8"/>
    <x v="0"/>
    <n v="6"/>
    <x v="0"/>
    <s v="Church"/>
  </r>
  <r>
    <x v="122"/>
    <x v="0"/>
    <x v="4"/>
    <x v="20"/>
    <x v="14"/>
    <x v="20"/>
    <s v="20145"/>
    <x v="0"/>
    <x v="0"/>
    <n v="10.61"/>
    <x v="0"/>
    <s v="Juice, tuna, nuts and cheese"/>
  </r>
  <r>
    <x v="123"/>
    <x v="0"/>
    <x v="4"/>
    <x v="20"/>
    <x v="15"/>
    <x v="20"/>
    <s v="20145"/>
    <x v="9"/>
    <x v="7"/>
    <n v="49.95"/>
    <x v="1"/>
    <s v="Internet May - June"/>
  </r>
  <r>
    <x v="123"/>
    <x v="0"/>
    <x v="4"/>
    <x v="20"/>
    <x v="15"/>
    <x v="20"/>
    <s v="20145"/>
    <x v="3"/>
    <x v="0"/>
    <n v="6.22"/>
    <x v="0"/>
    <s v="Super chicken breast"/>
  </r>
  <r>
    <x v="123"/>
    <x v="0"/>
    <x v="4"/>
    <x v="20"/>
    <x v="15"/>
    <x v="20"/>
    <s v="20145"/>
    <x v="18"/>
    <x v="2"/>
    <n v="5.5"/>
    <x v="0"/>
    <s v="Super fries from Grilld PTY"/>
  </r>
  <r>
    <x v="124"/>
    <x v="0"/>
    <x v="4"/>
    <x v="20"/>
    <x v="16"/>
    <x v="20"/>
    <s v="20145"/>
    <x v="0"/>
    <x v="0"/>
    <n v="11.52"/>
    <x v="0"/>
    <s v="Packets, cheese, water and wraps"/>
  </r>
  <r>
    <x v="125"/>
    <x v="0"/>
    <x v="4"/>
    <x v="20"/>
    <x v="17"/>
    <x v="20"/>
    <s v="20145"/>
    <x v="3"/>
    <x v="0"/>
    <n v="1.7"/>
    <x v="0"/>
    <s v="Water and sparkling water"/>
  </r>
  <r>
    <x v="126"/>
    <x v="0"/>
    <x v="4"/>
    <x v="20"/>
    <x v="18"/>
    <x v="20"/>
    <s v="20145"/>
    <x v="11"/>
    <x v="7"/>
    <n v="49.14"/>
    <x v="1"/>
    <s v="Energy April - May"/>
  </r>
  <r>
    <x v="126"/>
    <x v="0"/>
    <x v="4"/>
    <x v="20"/>
    <x v="18"/>
    <x v="20"/>
    <s v="20145"/>
    <x v="0"/>
    <x v="3"/>
    <n v="10"/>
    <x v="0"/>
    <s v="6 pack for bbq"/>
  </r>
  <r>
    <x v="126"/>
    <x v="0"/>
    <x v="4"/>
    <x v="20"/>
    <x v="18"/>
    <x v="20"/>
    <s v="20145"/>
    <x v="0"/>
    <x v="0"/>
    <n v="7"/>
    <x v="0"/>
    <s v="BBQ"/>
  </r>
  <r>
    <x v="126"/>
    <x v="0"/>
    <x v="4"/>
    <x v="20"/>
    <x v="18"/>
    <x v="20"/>
    <s v="20145"/>
    <x v="0"/>
    <x v="0"/>
    <n v="5"/>
    <x v="0"/>
    <s v="Milk and peanuts"/>
  </r>
  <r>
    <x v="126"/>
    <x v="0"/>
    <x v="4"/>
    <x v="20"/>
    <x v="18"/>
    <x v="20"/>
    <s v="20145"/>
    <x v="3"/>
    <x v="0"/>
    <n v="1.84"/>
    <x v="0"/>
    <s v="Chips"/>
  </r>
  <r>
    <x v="127"/>
    <x v="0"/>
    <x v="4"/>
    <x v="20"/>
    <x v="19"/>
    <x v="20"/>
    <s v="20145"/>
    <x v="7"/>
    <x v="6"/>
    <n v="6"/>
    <x v="0"/>
    <s v="Myki juan houses inspection"/>
  </r>
  <r>
    <x v="127"/>
    <x v="0"/>
    <x v="4"/>
    <x v="20"/>
    <x v="19"/>
    <x v="20"/>
    <s v="20145"/>
    <x v="3"/>
    <x v="0"/>
    <n v="9"/>
    <x v="0"/>
    <s v="Fish, pasta, bathroom powder and chicken"/>
  </r>
  <r>
    <x v="127"/>
    <x v="0"/>
    <x v="4"/>
    <x v="20"/>
    <x v="19"/>
    <x v="20"/>
    <s v="20145"/>
    <x v="1"/>
    <x v="0"/>
    <n v="6"/>
    <x v="0"/>
    <s v="fruits "/>
  </r>
  <r>
    <x v="128"/>
    <x v="0"/>
    <x v="5"/>
    <x v="20"/>
    <x v="20"/>
    <x v="20"/>
    <s v="20146"/>
    <x v="16"/>
    <x v="5"/>
    <n v="5.5"/>
    <x v="0"/>
    <s v="Thread measure tape"/>
  </r>
  <r>
    <x v="128"/>
    <x v="0"/>
    <x v="5"/>
    <x v="20"/>
    <x v="20"/>
    <x v="20"/>
    <s v="20146"/>
    <x v="5"/>
    <x v="0"/>
    <n v="2.92"/>
    <x v="0"/>
    <s v="Yogurt and thing for the toilet"/>
  </r>
  <r>
    <x v="128"/>
    <x v="0"/>
    <x v="5"/>
    <x v="20"/>
    <x v="20"/>
    <x v="20"/>
    <s v="20146"/>
    <x v="1"/>
    <x v="0"/>
    <n v="10"/>
    <x v="0"/>
    <s v="Meet, ham, avocado, chili, coreander and geeks"/>
  </r>
  <r>
    <x v="128"/>
    <x v="0"/>
    <x v="5"/>
    <x v="20"/>
    <x v="20"/>
    <x v="20"/>
    <s v="20146"/>
    <x v="7"/>
    <x v="6"/>
    <n v="10"/>
    <x v="0"/>
    <s v="Myki Juan Monday's inspection"/>
  </r>
  <r>
    <x v="128"/>
    <x v="0"/>
    <x v="5"/>
    <x v="20"/>
    <x v="20"/>
    <x v="20"/>
    <s v="20146"/>
    <x v="18"/>
    <x v="1"/>
    <n v="19.09"/>
    <x v="1"/>
    <s v="Birthday gift padre "/>
  </r>
  <r>
    <x v="129"/>
    <x v="0"/>
    <x v="5"/>
    <x v="21"/>
    <x v="21"/>
    <x v="21"/>
    <s v="20146"/>
    <x v="5"/>
    <x v="0"/>
    <n v="10.94"/>
    <x v="0"/>
    <s v="Cottage cheese, water, spicy souce and bread"/>
  </r>
  <r>
    <x v="130"/>
    <x v="0"/>
    <x v="5"/>
    <x v="21"/>
    <x v="22"/>
    <x v="21"/>
    <s v="20146"/>
    <x v="2"/>
    <x v="5"/>
    <n v="4.79"/>
    <x v="0"/>
    <s v="Thunderbolt to hdmi"/>
  </r>
  <r>
    <x v="130"/>
    <x v="0"/>
    <x v="5"/>
    <x v="21"/>
    <x v="22"/>
    <x v="21"/>
    <s v="20146"/>
    <x v="26"/>
    <x v="9"/>
    <n v="2.8"/>
    <x v="0"/>
    <s v="Copies of exams"/>
  </r>
  <r>
    <x v="130"/>
    <x v="0"/>
    <x v="5"/>
    <x v="21"/>
    <x v="22"/>
    <x v="21"/>
    <s v="20146"/>
    <x v="3"/>
    <x v="0"/>
    <n v="10.3"/>
    <x v="0"/>
    <s v="Chicken breast and peanuts"/>
  </r>
  <r>
    <x v="130"/>
    <x v="0"/>
    <x v="5"/>
    <x v="21"/>
    <x v="22"/>
    <x v="21"/>
    <s v="20146"/>
    <x v="18"/>
    <x v="2"/>
    <n v="5.5"/>
    <x v="0"/>
    <s v="Fryes "/>
  </r>
  <r>
    <x v="131"/>
    <x v="0"/>
    <x v="5"/>
    <x v="21"/>
    <x v="23"/>
    <x v="21"/>
    <s v="20146"/>
    <x v="18"/>
    <x v="1"/>
    <n v="51.23"/>
    <x v="1"/>
    <s v="Mercado libre bottle gift for my father"/>
  </r>
  <r>
    <x v="131"/>
    <x v="0"/>
    <x v="5"/>
    <x v="21"/>
    <x v="23"/>
    <x v="21"/>
    <s v="20146"/>
    <x v="6"/>
    <x v="3"/>
    <n v="12.99"/>
    <x v="0"/>
    <s v="Martini"/>
  </r>
  <r>
    <x v="131"/>
    <x v="0"/>
    <x v="5"/>
    <x v="21"/>
    <x v="23"/>
    <x v="21"/>
    <s v="20146"/>
    <x v="0"/>
    <x v="0"/>
    <n v="2.89"/>
    <x v="0"/>
    <s v="Water and ladies staff huggg"/>
  </r>
  <r>
    <x v="131"/>
    <x v="0"/>
    <x v="5"/>
    <x v="21"/>
    <x v="23"/>
    <x v="21"/>
    <s v="20146"/>
    <x v="30"/>
    <x v="4"/>
    <n v="1477"/>
    <x v="1"/>
    <s v="Rent July - August"/>
  </r>
  <r>
    <x v="132"/>
    <x v="0"/>
    <x v="5"/>
    <x v="21"/>
    <x v="30"/>
    <x v="21"/>
    <s v="20146"/>
    <x v="5"/>
    <x v="0"/>
    <n v="6.6"/>
    <x v="0"/>
    <s v="Soap and tooth paste"/>
  </r>
  <r>
    <x v="132"/>
    <x v="0"/>
    <x v="5"/>
    <x v="21"/>
    <x v="30"/>
    <x v="21"/>
    <s v="20146"/>
    <x v="0"/>
    <x v="0"/>
    <n v="11.19"/>
    <x v="0"/>
    <s v="Tuna, cheese and cereal"/>
  </r>
  <r>
    <x v="133"/>
    <x v="0"/>
    <x v="5"/>
    <x v="21"/>
    <x v="24"/>
    <x v="21"/>
    <s v="20146"/>
    <x v="18"/>
    <x v="2"/>
    <n v="5.5"/>
    <x v="0"/>
    <s v="Grilled PTY fries - house celebration"/>
  </r>
  <r>
    <x v="133"/>
    <x v="0"/>
    <x v="5"/>
    <x v="21"/>
    <x v="24"/>
    <x v="21"/>
    <s v="20146"/>
    <x v="0"/>
    <x v="0"/>
    <n v="7"/>
    <x v="0"/>
    <s v="Milk, eggs and wraps"/>
  </r>
  <r>
    <x v="133"/>
    <x v="0"/>
    <x v="5"/>
    <x v="21"/>
    <x v="24"/>
    <x v="21"/>
    <s v="20146"/>
    <x v="3"/>
    <x v="0"/>
    <n v="5.13"/>
    <x v="0"/>
    <s v="Chicken and chips"/>
  </r>
  <r>
    <x v="134"/>
    <x v="0"/>
    <x v="5"/>
    <x v="21"/>
    <x v="25"/>
    <x v="21"/>
    <s v="20146"/>
    <x v="7"/>
    <x v="6"/>
    <n v="6.5"/>
    <x v="0"/>
    <s v="Myki nastya and juan to check house"/>
  </r>
  <r>
    <x v="134"/>
    <x v="0"/>
    <x v="5"/>
    <x v="21"/>
    <x v="25"/>
    <x v="21"/>
    <s v="20146"/>
    <x v="1"/>
    <x v="0"/>
    <n v="7"/>
    <x v="0"/>
    <s v="vegetables and apples"/>
  </r>
  <r>
    <x v="134"/>
    <x v="0"/>
    <x v="5"/>
    <x v="21"/>
    <x v="25"/>
    <x v="21"/>
    <s v="20146"/>
    <x v="29"/>
    <x v="0"/>
    <n v="5"/>
    <x v="0"/>
    <s v="Chicken ribssss"/>
  </r>
  <r>
    <x v="134"/>
    <x v="0"/>
    <x v="5"/>
    <x v="21"/>
    <x v="25"/>
    <x v="21"/>
    <s v="20146"/>
    <x v="31"/>
    <x v="0"/>
    <n v="2.7"/>
    <x v="0"/>
    <s v="Hotdog and icecream"/>
  </r>
  <r>
    <x v="134"/>
    <x v="0"/>
    <x v="5"/>
    <x v="21"/>
    <x v="25"/>
    <x v="21"/>
    <s v="20146"/>
    <x v="0"/>
    <x v="3"/>
    <n v="10"/>
    <x v="0"/>
    <s v="6-pack beers"/>
  </r>
  <r>
    <x v="134"/>
    <x v="0"/>
    <x v="5"/>
    <x v="21"/>
    <x v="25"/>
    <x v="21"/>
    <s v="20146"/>
    <x v="7"/>
    <x v="6"/>
    <n v="10"/>
    <x v="0"/>
    <s v="Myki Juan church"/>
  </r>
  <r>
    <x v="135"/>
    <x v="0"/>
    <x v="5"/>
    <x v="21"/>
    <x v="26"/>
    <x v="21"/>
    <s v="20146"/>
    <x v="8"/>
    <x v="0"/>
    <n v="6"/>
    <x v="0"/>
    <s v="Church"/>
  </r>
  <r>
    <x v="135"/>
    <x v="0"/>
    <x v="5"/>
    <x v="21"/>
    <x v="26"/>
    <x v="21"/>
    <s v="20146"/>
    <x v="1"/>
    <x v="0"/>
    <n v="4"/>
    <x v="0"/>
    <s v="Meet"/>
  </r>
  <r>
    <x v="135"/>
    <x v="0"/>
    <x v="5"/>
    <x v="21"/>
    <x v="26"/>
    <x v="21"/>
    <s v="20146"/>
    <x v="0"/>
    <x v="0"/>
    <n v="2.2999999999999998"/>
    <x v="0"/>
    <s v="Water x 2 and corn"/>
  </r>
  <r>
    <x v="136"/>
    <x v="0"/>
    <x v="5"/>
    <x v="22"/>
    <x v="27"/>
    <x v="22"/>
    <s v="20146"/>
    <x v="27"/>
    <x v="8"/>
    <n v="17.8"/>
    <x v="1"/>
    <s v="Shirts for gatito"/>
  </r>
  <r>
    <x v="136"/>
    <x v="0"/>
    <x v="5"/>
    <x v="22"/>
    <x v="27"/>
    <x v="22"/>
    <s v="20146"/>
    <x v="3"/>
    <x v="0"/>
    <n v="3.5"/>
    <x v="0"/>
    <s v="Chicken"/>
  </r>
  <r>
    <x v="137"/>
    <x v="0"/>
    <x v="5"/>
    <x v="22"/>
    <x v="28"/>
    <x v="22"/>
    <s v="20146"/>
    <x v="17"/>
    <x v="0"/>
    <n v="11.9"/>
    <x v="0"/>
    <s v="Pizza"/>
  </r>
  <r>
    <x v="138"/>
    <x v="0"/>
    <x v="5"/>
    <x v="22"/>
    <x v="0"/>
    <x v="22"/>
    <s v="20146"/>
    <x v="0"/>
    <x v="0"/>
    <n v="12.35"/>
    <x v="0"/>
    <s v="Ham, cheese, bananas  and Nuts "/>
  </r>
  <r>
    <x v="138"/>
    <x v="0"/>
    <x v="5"/>
    <x v="22"/>
    <x v="0"/>
    <x v="22"/>
    <s v="20146"/>
    <x v="5"/>
    <x v="0"/>
    <n v="5.63"/>
    <x v="0"/>
    <s v="Chocolate and bread"/>
  </r>
  <r>
    <x v="138"/>
    <x v="0"/>
    <x v="5"/>
    <x v="22"/>
    <x v="0"/>
    <x v="22"/>
    <s v="20146"/>
    <x v="3"/>
    <x v="0"/>
    <n v="6.03"/>
    <x v="0"/>
    <s v="Chocolate, chicken and packets"/>
  </r>
  <r>
    <x v="139"/>
    <x v="0"/>
    <x v="5"/>
    <x v="22"/>
    <x v="1"/>
    <x v="22"/>
    <s v="20146"/>
    <x v="3"/>
    <x v="0"/>
    <n v="3.8"/>
    <x v="0"/>
    <s v="Seafood"/>
  </r>
  <r>
    <x v="139"/>
    <x v="0"/>
    <x v="5"/>
    <x v="22"/>
    <x v="1"/>
    <x v="22"/>
    <s v="20146"/>
    <x v="18"/>
    <x v="2"/>
    <n v="5.5"/>
    <x v="0"/>
    <s v="Fries"/>
  </r>
  <r>
    <x v="140"/>
    <x v="0"/>
    <x v="5"/>
    <x v="22"/>
    <x v="2"/>
    <x v="22"/>
    <s v="20146"/>
    <x v="0"/>
    <x v="3"/>
    <n v="10"/>
    <x v="0"/>
    <s v="Six pack beer"/>
  </r>
  <r>
    <x v="140"/>
    <x v="0"/>
    <x v="5"/>
    <x v="22"/>
    <x v="2"/>
    <x v="22"/>
    <s v="20146"/>
    <x v="0"/>
    <x v="0"/>
    <n v="15"/>
    <x v="0"/>
    <s v="Alvaro"/>
  </r>
  <r>
    <x v="140"/>
    <x v="0"/>
    <x v="5"/>
    <x v="22"/>
    <x v="2"/>
    <x v="22"/>
    <s v="20146"/>
    <x v="18"/>
    <x v="2"/>
    <n v="5.5"/>
    <x v="0"/>
    <s v="Fries"/>
  </r>
  <r>
    <x v="140"/>
    <x v="0"/>
    <x v="5"/>
    <x v="22"/>
    <x v="2"/>
    <x v="22"/>
    <s v="20146"/>
    <x v="3"/>
    <x v="0"/>
    <n v="4.0999999999999996"/>
    <x v="0"/>
    <s v="Chicken breast"/>
  </r>
  <r>
    <x v="141"/>
    <x v="0"/>
    <x v="5"/>
    <x v="22"/>
    <x v="3"/>
    <x v="22"/>
    <s v="20146"/>
    <x v="0"/>
    <x v="0"/>
    <n v="6"/>
    <x v="0"/>
    <s v="Milk and cereal"/>
  </r>
  <r>
    <x v="141"/>
    <x v="0"/>
    <x v="5"/>
    <x v="22"/>
    <x v="3"/>
    <x v="22"/>
    <s v="20146"/>
    <x v="1"/>
    <x v="0"/>
    <n v="10"/>
    <x v="0"/>
    <s v="fruits and vegetables"/>
  </r>
  <r>
    <x v="141"/>
    <x v="0"/>
    <x v="5"/>
    <x v="22"/>
    <x v="3"/>
    <x v="22"/>
    <s v="20146"/>
    <x v="3"/>
    <x v="0"/>
    <n v="9.89"/>
    <x v="0"/>
    <s v="Chicken, cheese and coffee whiter"/>
  </r>
  <r>
    <x v="142"/>
    <x v="0"/>
    <x v="5"/>
    <x v="22"/>
    <x v="4"/>
    <x v="22"/>
    <s v="20146"/>
    <x v="1"/>
    <x v="0"/>
    <n v="9"/>
    <x v="0"/>
    <s v="Meat and weird vegetable wrap"/>
  </r>
  <r>
    <x v="142"/>
    <x v="0"/>
    <x v="5"/>
    <x v="22"/>
    <x v="4"/>
    <x v="22"/>
    <s v="20146"/>
    <x v="3"/>
    <x v="0"/>
    <n v="3.39"/>
    <x v="0"/>
    <s v="Water and vinegar"/>
  </r>
  <r>
    <x v="143"/>
    <x v="0"/>
    <x v="5"/>
    <x v="23"/>
    <x v="5"/>
    <x v="23"/>
    <s v="20146"/>
    <x v="0"/>
    <x v="3"/>
    <n v="10"/>
    <x v="0"/>
    <s v="6 pack beer"/>
  </r>
  <r>
    <x v="144"/>
    <x v="0"/>
    <x v="5"/>
    <x v="23"/>
    <x v="6"/>
    <x v="23"/>
    <s v="20146"/>
    <x v="0"/>
    <x v="0"/>
    <n v="11.78"/>
    <x v="0"/>
    <s v="Cheese, zip lock bags and water"/>
  </r>
  <r>
    <x v="144"/>
    <x v="0"/>
    <x v="5"/>
    <x v="23"/>
    <x v="6"/>
    <x v="23"/>
    <s v="20146"/>
    <x v="12"/>
    <x v="5"/>
    <n v="19.899999999999999"/>
    <x v="0"/>
    <s v="Teeth protector and condoms"/>
  </r>
  <r>
    <x v="144"/>
    <x v="0"/>
    <x v="5"/>
    <x v="23"/>
    <x v="6"/>
    <x v="23"/>
    <s v="20146"/>
    <x v="3"/>
    <x v="0"/>
    <n v="6.47"/>
    <x v="0"/>
    <s v="Chicken breast and chocolate"/>
  </r>
  <r>
    <x v="144"/>
    <x v="0"/>
    <x v="5"/>
    <x v="23"/>
    <x v="6"/>
    <x v="23"/>
    <s v="20146"/>
    <x v="4"/>
    <x v="4"/>
    <n v="1538"/>
    <x v="1"/>
    <s v="Final payment - rent June - July"/>
  </r>
  <r>
    <x v="145"/>
    <x v="0"/>
    <x v="5"/>
    <x v="23"/>
    <x v="29"/>
    <x v="23"/>
    <s v="20146"/>
    <x v="32"/>
    <x v="2"/>
    <n v="12.5"/>
    <x v="0"/>
    <s v="Hamburger after exam Juan"/>
  </r>
  <r>
    <x v="145"/>
    <x v="0"/>
    <x v="5"/>
    <x v="23"/>
    <x v="29"/>
    <x v="23"/>
    <s v="20146"/>
    <x v="6"/>
    <x v="3"/>
    <n v="6.99"/>
    <x v="0"/>
    <s v="Wine"/>
  </r>
  <r>
    <x v="145"/>
    <x v="0"/>
    <x v="5"/>
    <x v="23"/>
    <x v="29"/>
    <x v="23"/>
    <s v="20146"/>
    <x v="3"/>
    <x v="0"/>
    <n v="1.8"/>
    <x v="0"/>
    <s v="chicken"/>
  </r>
  <r>
    <x v="145"/>
    <x v="0"/>
    <x v="5"/>
    <x v="23"/>
    <x v="29"/>
    <x v="23"/>
    <s v="20146"/>
    <x v="5"/>
    <x v="0"/>
    <n v="3.98"/>
    <x v="0"/>
    <s v="Peanuts"/>
  </r>
  <r>
    <x v="145"/>
    <x v="0"/>
    <x v="5"/>
    <x v="23"/>
    <x v="29"/>
    <x v="23"/>
    <s v="20146"/>
    <x v="24"/>
    <x v="7"/>
    <n v="40"/>
    <x v="1"/>
    <s v="Mobile Nastya June - July"/>
  </r>
  <r>
    <x v="146"/>
    <x v="0"/>
    <x v="5"/>
    <x v="23"/>
    <x v="9"/>
    <x v="23"/>
    <s v="20146"/>
    <x v="3"/>
    <x v="0"/>
    <n v="9.67"/>
    <x v="0"/>
    <s v="Chicken, water, juice and bread"/>
  </r>
  <r>
    <x v="146"/>
    <x v="0"/>
    <x v="5"/>
    <x v="23"/>
    <x v="9"/>
    <x v="23"/>
    <s v="20146"/>
    <x v="18"/>
    <x v="2"/>
    <n v="6.2"/>
    <x v="0"/>
    <s v="Fries with horrible sause"/>
  </r>
  <r>
    <x v="146"/>
    <x v="0"/>
    <x v="5"/>
    <x v="23"/>
    <x v="9"/>
    <x v="23"/>
    <s v="20146"/>
    <x v="0"/>
    <x v="0"/>
    <n v="10.51"/>
    <x v="0"/>
    <s v="Milk, wraps, lamington and honey"/>
  </r>
  <r>
    <x v="146"/>
    <x v="0"/>
    <x v="5"/>
    <x v="23"/>
    <x v="9"/>
    <x v="23"/>
    <s v="20146"/>
    <x v="24"/>
    <x v="7"/>
    <n v="40"/>
    <x v="1"/>
    <s v="Mobile juan June - July"/>
  </r>
  <r>
    <x v="146"/>
    <x v="0"/>
    <x v="5"/>
    <x v="23"/>
    <x v="9"/>
    <x v="23"/>
    <s v="20146"/>
    <x v="1"/>
    <x v="0"/>
    <n v="15"/>
    <x v="0"/>
    <s v="Meet, vegetables and fruits"/>
  </r>
  <r>
    <x v="147"/>
    <x v="0"/>
    <x v="5"/>
    <x v="23"/>
    <x v="10"/>
    <x v="23"/>
    <s v="20146"/>
    <x v="1"/>
    <x v="0"/>
    <n v="5.6"/>
    <x v="0"/>
    <s v="Meat and fish"/>
  </r>
  <r>
    <x v="147"/>
    <x v="0"/>
    <x v="5"/>
    <x v="23"/>
    <x v="10"/>
    <x v="23"/>
    <s v="20146"/>
    <x v="0"/>
    <x v="0"/>
    <n v="4.0999999999999996"/>
    <x v="0"/>
    <s v="Banana, carrots and water"/>
  </r>
  <r>
    <x v="148"/>
    <x v="0"/>
    <x v="5"/>
    <x v="24"/>
    <x v="11"/>
    <x v="24"/>
    <s v="20146"/>
    <x v="3"/>
    <x v="0"/>
    <n v="6.91"/>
    <x v="0"/>
    <s v="Cereal and cheese"/>
  </r>
  <r>
    <x v="148"/>
    <x v="0"/>
    <x v="5"/>
    <x v="24"/>
    <x v="11"/>
    <x v="24"/>
    <s v="20146"/>
    <x v="5"/>
    <x v="0"/>
    <n v="2"/>
    <x v="0"/>
    <s v="2 x Twix"/>
  </r>
  <r>
    <x v="149"/>
    <x v="0"/>
    <x v="5"/>
    <x v="24"/>
    <x v="13"/>
    <x v="24"/>
    <s v="20146"/>
    <x v="7"/>
    <x v="6"/>
    <n v="132"/>
    <x v="1"/>
    <s v="Myki Nastya June - July"/>
  </r>
  <r>
    <x v="149"/>
    <x v="0"/>
    <x v="5"/>
    <x v="24"/>
    <x v="13"/>
    <x v="24"/>
    <s v="20146"/>
    <x v="17"/>
    <x v="2"/>
    <n v="4.95"/>
    <x v="0"/>
    <s v="Pizza lunch after final exam"/>
  </r>
  <r>
    <x v="149"/>
    <x v="0"/>
    <x v="5"/>
    <x v="24"/>
    <x v="13"/>
    <x v="24"/>
    <s v="20146"/>
    <x v="18"/>
    <x v="3"/>
    <n v="20"/>
    <x v="0"/>
    <s v="Beers and shot after final exam"/>
  </r>
  <r>
    <x v="149"/>
    <x v="0"/>
    <x v="5"/>
    <x v="24"/>
    <x v="13"/>
    <x v="24"/>
    <s v="20146"/>
    <x v="5"/>
    <x v="0"/>
    <n v="2.5"/>
    <x v="0"/>
    <s v="Packets"/>
  </r>
  <r>
    <x v="149"/>
    <x v="0"/>
    <x v="5"/>
    <x v="24"/>
    <x v="13"/>
    <x v="24"/>
    <s v="20146"/>
    <x v="3"/>
    <x v="0"/>
    <n v="13.6"/>
    <x v="0"/>
    <s v="Cereal, yogourt and water x2"/>
  </r>
  <r>
    <x v="149"/>
    <x v="0"/>
    <x v="5"/>
    <x v="24"/>
    <x v="13"/>
    <x v="24"/>
    <s v="20146"/>
    <x v="18"/>
    <x v="2"/>
    <n v="5.5"/>
    <x v="0"/>
    <s v="Fries at grilld"/>
  </r>
  <r>
    <x v="150"/>
    <x v="0"/>
    <x v="5"/>
    <x v="24"/>
    <x v="14"/>
    <x v="24"/>
    <s v="20146"/>
    <x v="18"/>
    <x v="5"/>
    <n v="20"/>
    <x v="0"/>
    <s v="Fix necklace of nastya"/>
  </r>
  <r>
    <x v="150"/>
    <x v="0"/>
    <x v="5"/>
    <x v="24"/>
    <x v="14"/>
    <x v="24"/>
    <s v="20146"/>
    <x v="0"/>
    <x v="0"/>
    <n v="6.72"/>
    <x v="0"/>
    <s v="Water and cheese"/>
  </r>
  <r>
    <x v="151"/>
    <x v="0"/>
    <x v="5"/>
    <x v="24"/>
    <x v="15"/>
    <x v="24"/>
    <s v="20146"/>
    <x v="9"/>
    <x v="7"/>
    <n v="40"/>
    <x v="1"/>
    <s v="Last month internet june - july"/>
  </r>
  <r>
    <x v="151"/>
    <x v="0"/>
    <x v="5"/>
    <x v="24"/>
    <x v="15"/>
    <x v="24"/>
    <s v="20146"/>
    <x v="18"/>
    <x v="2"/>
    <n v="23.8"/>
    <x v="0"/>
    <s v="Mad Mex 26 months "/>
  </r>
  <r>
    <x v="152"/>
    <x v="0"/>
    <x v="5"/>
    <x v="24"/>
    <x v="16"/>
    <x v="24"/>
    <s v="20146"/>
    <x v="0"/>
    <x v="0"/>
    <n v="6.7"/>
    <x v="0"/>
    <s v="Water, mushrooms and sausages"/>
  </r>
  <r>
    <x v="152"/>
    <x v="0"/>
    <x v="5"/>
    <x v="24"/>
    <x v="16"/>
    <x v="24"/>
    <s v="20146"/>
    <x v="26"/>
    <x v="5"/>
    <n v="3.16"/>
    <x v="0"/>
    <s v="Frame and print bond claim"/>
  </r>
  <r>
    <x v="152"/>
    <x v="0"/>
    <x v="5"/>
    <x v="24"/>
    <x v="16"/>
    <x v="24"/>
    <s v="20146"/>
    <x v="3"/>
    <x v="0"/>
    <n v="7.94"/>
    <x v="0"/>
    <s v="Pizza, packet and chicken"/>
  </r>
  <r>
    <x v="153"/>
    <x v="0"/>
    <x v="5"/>
    <x v="24"/>
    <x v="17"/>
    <x v="24"/>
    <s v="20146"/>
    <x v="7"/>
    <x v="6"/>
    <n v="1"/>
    <x v="0"/>
    <s v="Myki for chruch juan"/>
  </r>
  <r>
    <x v="153"/>
    <x v="0"/>
    <x v="5"/>
    <x v="24"/>
    <x v="17"/>
    <x v="24"/>
    <s v="20146"/>
    <x v="0"/>
    <x v="0"/>
    <n v="12.66"/>
    <x v="0"/>
    <s v="Couliflower, tissues, corn, eggs, tomatoes, milk and bacon"/>
  </r>
  <r>
    <x v="153"/>
    <x v="0"/>
    <x v="5"/>
    <x v="24"/>
    <x v="17"/>
    <x v="24"/>
    <s v="20146"/>
    <x v="8"/>
    <x v="0"/>
    <n v="6.5"/>
    <x v="0"/>
    <s v="Church "/>
  </r>
  <r>
    <x v="153"/>
    <x v="0"/>
    <x v="5"/>
    <x v="24"/>
    <x v="17"/>
    <x v="24"/>
    <s v="20146"/>
    <x v="0"/>
    <x v="3"/>
    <n v="10"/>
    <x v="0"/>
    <s v="Beers"/>
  </r>
  <r>
    <x v="154"/>
    <x v="0"/>
    <x v="5"/>
    <x v="25"/>
    <x v="18"/>
    <x v="25"/>
    <s v="20146"/>
    <x v="0"/>
    <x v="0"/>
    <n v="11"/>
    <x v="0"/>
    <s v="Water, salami, wraps and mushrooms"/>
  </r>
  <r>
    <x v="154"/>
    <x v="0"/>
    <x v="5"/>
    <x v="25"/>
    <x v="18"/>
    <x v="25"/>
    <s v="20146"/>
    <x v="5"/>
    <x v="0"/>
    <n v="3"/>
    <x v="0"/>
    <s v="3 garlic prowns"/>
  </r>
  <r>
    <x v="154"/>
    <x v="0"/>
    <x v="5"/>
    <x v="25"/>
    <x v="18"/>
    <x v="25"/>
    <s v="20146"/>
    <x v="2"/>
    <x v="5"/>
    <n v="2"/>
    <x v="0"/>
    <s v="Pen for iPad"/>
  </r>
  <r>
    <x v="155"/>
    <x v="0"/>
    <x v="6"/>
    <x v="25"/>
    <x v="20"/>
    <x v="25"/>
    <s v="20147"/>
    <x v="26"/>
    <x v="5"/>
    <n v="2.4900000000000002"/>
    <x v="0"/>
    <s v="Print for taxes"/>
  </r>
  <r>
    <x v="155"/>
    <x v="0"/>
    <x v="6"/>
    <x v="25"/>
    <x v="20"/>
    <x v="25"/>
    <s v="20147"/>
    <x v="11"/>
    <x v="7"/>
    <n v="39.020000000000003"/>
    <x v="1"/>
    <s v="Electricity May - Jun"/>
  </r>
  <r>
    <x v="155"/>
    <x v="0"/>
    <x v="6"/>
    <x v="25"/>
    <x v="20"/>
    <x v="25"/>
    <s v="20147"/>
    <x v="33"/>
    <x v="5"/>
    <n v="2050"/>
    <x v="1"/>
    <s v="Bond + Check"/>
  </r>
  <r>
    <x v="155"/>
    <x v="0"/>
    <x v="6"/>
    <x v="25"/>
    <x v="20"/>
    <x v="25"/>
    <s v="20147"/>
    <x v="34"/>
    <x v="5"/>
    <n v="1060"/>
    <x v="1"/>
    <s v="Fridge!!!"/>
  </r>
  <r>
    <x v="155"/>
    <x v="0"/>
    <x v="6"/>
    <x v="25"/>
    <x v="20"/>
    <x v="25"/>
    <s v="20147"/>
    <x v="5"/>
    <x v="0"/>
    <n v="3.92"/>
    <x v="0"/>
    <s v="Prawns and twix"/>
  </r>
  <r>
    <x v="155"/>
    <x v="0"/>
    <x v="6"/>
    <x v="25"/>
    <x v="20"/>
    <x v="25"/>
    <s v="20147"/>
    <x v="3"/>
    <x v="0"/>
    <n v="2.1"/>
    <x v="0"/>
    <s v="Water and nastya's thing"/>
  </r>
  <r>
    <x v="156"/>
    <x v="0"/>
    <x v="6"/>
    <x v="25"/>
    <x v="21"/>
    <x v="25"/>
    <s v="20147"/>
    <x v="26"/>
    <x v="5"/>
    <n v="1.07"/>
    <x v="0"/>
    <s v="Printings US arrival and visa"/>
  </r>
  <r>
    <x v="157"/>
    <x v="0"/>
    <x v="6"/>
    <x v="25"/>
    <x v="22"/>
    <x v="25"/>
    <s v="20147"/>
    <x v="17"/>
    <x v="2"/>
    <n v="4.95"/>
    <x v="0"/>
    <s v="Pizza before house"/>
  </r>
  <r>
    <x v="157"/>
    <x v="0"/>
    <x v="6"/>
    <x v="25"/>
    <x v="22"/>
    <x v="25"/>
    <s v="20147"/>
    <x v="0"/>
    <x v="3"/>
    <n v="30"/>
    <x v="0"/>
    <s v="Beers and champagne for moving"/>
  </r>
  <r>
    <x v="157"/>
    <x v="0"/>
    <x v="6"/>
    <x v="25"/>
    <x v="22"/>
    <x v="25"/>
    <s v="20147"/>
    <x v="0"/>
    <x v="0"/>
    <n v="10"/>
    <x v="0"/>
    <s v="Cheese and peanuts"/>
  </r>
  <r>
    <x v="157"/>
    <x v="0"/>
    <x v="6"/>
    <x v="25"/>
    <x v="22"/>
    <x v="25"/>
    <s v="20147"/>
    <x v="7"/>
    <x v="6"/>
    <n v="10"/>
    <x v="0"/>
    <s v="Juan MyKi for receiving the house"/>
  </r>
  <r>
    <x v="158"/>
    <x v="0"/>
    <x v="6"/>
    <x v="25"/>
    <x v="23"/>
    <x v="25"/>
    <s v="20147"/>
    <x v="35"/>
    <x v="0"/>
    <n v="0.7"/>
    <x v="0"/>
    <s v="Water"/>
  </r>
  <r>
    <x v="158"/>
    <x v="0"/>
    <x v="6"/>
    <x v="25"/>
    <x v="23"/>
    <x v="25"/>
    <s v="20147"/>
    <x v="5"/>
    <x v="0"/>
    <n v="3"/>
    <x v="0"/>
    <s v="Prawns"/>
  </r>
  <r>
    <x v="158"/>
    <x v="0"/>
    <x v="6"/>
    <x v="25"/>
    <x v="23"/>
    <x v="25"/>
    <s v="20147"/>
    <x v="0"/>
    <x v="0"/>
    <n v="4.5999999999999996"/>
    <x v="0"/>
    <s v="Corn, water and sausages"/>
  </r>
  <r>
    <x v="158"/>
    <x v="0"/>
    <x v="6"/>
    <x v="25"/>
    <x v="23"/>
    <x v="25"/>
    <s v="20147"/>
    <x v="7"/>
    <x v="6"/>
    <n v="10"/>
    <x v="0"/>
    <s v="Myki Juan moving"/>
  </r>
  <r>
    <x v="159"/>
    <x v="0"/>
    <x v="6"/>
    <x v="25"/>
    <x v="30"/>
    <x v="25"/>
    <s v="20147"/>
    <x v="17"/>
    <x v="0"/>
    <n v="5"/>
    <x v="0"/>
    <s v="Pizza Matthew"/>
  </r>
  <r>
    <x v="159"/>
    <x v="0"/>
    <x v="6"/>
    <x v="25"/>
    <x v="30"/>
    <x v="25"/>
    <s v="20147"/>
    <x v="35"/>
    <x v="0"/>
    <n v="2.2999999999999998"/>
    <x v="0"/>
    <s v="Coke for pizza"/>
  </r>
  <r>
    <x v="159"/>
    <x v="0"/>
    <x v="6"/>
    <x v="25"/>
    <x v="30"/>
    <x v="25"/>
    <s v="20147"/>
    <x v="3"/>
    <x v="0"/>
    <n v="6.55"/>
    <x v="0"/>
    <s v="Chicken, milk and packet"/>
  </r>
  <r>
    <x v="159"/>
    <x v="0"/>
    <x v="6"/>
    <x v="25"/>
    <x v="30"/>
    <x v="25"/>
    <s v="20147"/>
    <x v="36"/>
    <x v="7"/>
    <n v="159"/>
    <x v="1"/>
    <s v="Internet Connection"/>
  </r>
  <r>
    <x v="160"/>
    <x v="0"/>
    <x v="6"/>
    <x v="25"/>
    <x v="24"/>
    <x v="25"/>
    <s v="20147"/>
    <x v="0"/>
    <x v="0"/>
    <n v="2"/>
    <x v="0"/>
    <s v="Wraps"/>
  </r>
  <r>
    <x v="160"/>
    <x v="0"/>
    <x v="6"/>
    <x v="25"/>
    <x v="24"/>
    <x v="25"/>
    <s v="20147"/>
    <x v="3"/>
    <x v="0"/>
    <n v="11.4"/>
    <x v="0"/>
    <s v="Yougurt, packets, chicken and bread"/>
  </r>
  <r>
    <x v="160"/>
    <x v="0"/>
    <x v="6"/>
    <x v="25"/>
    <x v="24"/>
    <x v="25"/>
    <s v="20147"/>
    <x v="18"/>
    <x v="0"/>
    <n v="4.5"/>
    <x v="0"/>
    <s v="Fries"/>
  </r>
  <r>
    <x v="161"/>
    <x v="0"/>
    <x v="6"/>
    <x v="26"/>
    <x v="25"/>
    <x v="26"/>
    <s v="20147"/>
    <x v="19"/>
    <x v="2"/>
    <n v="19.899999999999999"/>
    <x v="0"/>
    <s v="Dinner graduation notice"/>
  </r>
  <r>
    <x v="161"/>
    <x v="0"/>
    <x v="6"/>
    <x v="26"/>
    <x v="25"/>
    <x v="26"/>
    <s v="20147"/>
    <x v="18"/>
    <x v="5"/>
    <n v="1000"/>
    <x v="1"/>
    <s v="Payment Sowmya"/>
  </r>
  <r>
    <x v="162"/>
    <x v="0"/>
    <x v="6"/>
    <x v="26"/>
    <x v="26"/>
    <x v="26"/>
    <s v="20147"/>
    <x v="0"/>
    <x v="0"/>
    <n v="1.84"/>
    <x v="0"/>
    <s v="Banana, sparkling water and water"/>
  </r>
  <r>
    <x v="162"/>
    <x v="0"/>
    <x v="6"/>
    <x v="26"/>
    <x v="26"/>
    <x v="26"/>
    <s v="20147"/>
    <x v="0"/>
    <x v="3"/>
    <n v="10"/>
    <x v="0"/>
    <s v="6 pack Beer"/>
  </r>
  <r>
    <x v="162"/>
    <x v="0"/>
    <x v="6"/>
    <x v="26"/>
    <x v="26"/>
    <x v="26"/>
    <s v="20147"/>
    <x v="3"/>
    <x v="0"/>
    <n v="1.32"/>
    <x v="0"/>
    <s v="Chicken"/>
  </r>
  <r>
    <x v="162"/>
    <x v="0"/>
    <x v="6"/>
    <x v="26"/>
    <x v="26"/>
    <x v="26"/>
    <s v="20147"/>
    <x v="7"/>
    <x v="6"/>
    <n v="10"/>
    <x v="0"/>
    <s v="Myki Juan for delivery acceptance report papers"/>
  </r>
  <r>
    <x v="163"/>
    <x v="0"/>
    <x v="6"/>
    <x v="26"/>
    <x v="28"/>
    <x v="26"/>
    <s v="20147"/>
    <x v="2"/>
    <x v="5"/>
    <n v="20"/>
    <x v="0"/>
    <s v="Modem"/>
  </r>
  <r>
    <x v="163"/>
    <x v="0"/>
    <x v="6"/>
    <x v="26"/>
    <x v="28"/>
    <x v="26"/>
    <s v="20147"/>
    <x v="3"/>
    <x v="0"/>
    <n v="4.8"/>
    <x v="0"/>
    <s v="Meat and chips"/>
  </r>
  <r>
    <x v="164"/>
    <x v="0"/>
    <x v="6"/>
    <x v="26"/>
    <x v="0"/>
    <x v="26"/>
    <s v="20147"/>
    <x v="0"/>
    <x v="0"/>
    <n v="3.73"/>
    <x v="0"/>
    <s v="Water and sausages"/>
  </r>
  <r>
    <x v="164"/>
    <x v="0"/>
    <x v="6"/>
    <x v="26"/>
    <x v="0"/>
    <x v="26"/>
    <s v="20147"/>
    <x v="3"/>
    <x v="0"/>
    <n v="1.75"/>
    <x v="0"/>
    <s v="Packet"/>
  </r>
  <r>
    <x v="164"/>
    <x v="0"/>
    <x v="6"/>
    <x v="26"/>
    <x v="0"/>
    <x v="26"/>
    <s v="20147"/>
    <x v="5"/>
    <x v="0"/>
    <n v="4.8"/>
    <x v="0"/>
    <s v="Prawns and candies "/>
  </r>
  <r>
    <x v="164"/>
    <x v="0"/>
    <x v="6"/>
    <x v="26"/>
    <x v="0"/>
    <x v="26"/>
    <s v="20147"/>
    <x v="7"/>
    <x v="6"/>
    <n v="10"/>
    <x v="0"/>
    <s v="Myki Juan weekend"/>
  </r>
  <r>
    <x v="165"/>
    <x v="0"/>
    <x v="6"/>
    <x v="26"/>
    <x v="2"/>
    <x v="26"/>
    <s v="20147"/>
    <x v="0"/>
    <x v="3"/>
    <n v="13.05"/>
    <x v="0"/>
    <s v="Beer"/>
  </r>
  <r>
    <x v="165"/>
    <x v="0"/>
    <x v="6"/>
    <x v="26"/>
    <x v="2"/>
    <x v="26"/>
    <s v="20147"/>
    <x v="5"/>
    <x v="0"/>
    <n v="17.850000000000001"/>
    <x v="0"/>
    <s v="Milk, juice, cheese and wraps"/>
  </r>
  <r>
    <x v="165"/>
    <x v="0"/>
    <x v="6"/>
    <x v="26"/>
    <x v="2"/>
    <x v="26"/>
    <s v="20147"/>
    <x v="37"/>
    <x v="0"/>
    <n v="5"/>
    <x v="0"/>
    <s v="Pizza welcome"/>
  </r>
  <r>
    <x v="165"/>
    <x v="0"/>
    <x v="6"/>
    <x v="26"/>
    <x v="2"/>
    <x v="26"/>
    <s v="20147"/>
    <x v="38"/>
    <x v="5"/>
    <n v="15"/>
    <x v="0"/>
    <s v="Broom, shoes gatito, yarn and coaster"/>
  </r>
  <r>
    <x v="165"/>
    <x v="0"/>
    <x v="6"/>
    <x v="26"/>
    <x v="2"/>
    <x v="26"/>
    <s v="20147"/>
    <x v="39"/>
    <x v="2"/>
    <n v="5"/>
    <x v="0"/>
    <s v="McDonalds meal looking for a bed"/>
  </r>
  <r>
    <x v="165"/>
    <x v="0"/>
    <x v="6"/>
    <x v="26"/>
    <x v="2"/>
    <x v="26"/>
    <s v="20147"/>
    <x v="37"/>
    <x v="0"/>
    <n v="5"/>
    <x v="0"/>
    <s v="Pizza after crazy maniac and before fire alarm"/>
  </r>
  <r>
    <x v="166"/>
    <x v="0"/>
    <x v="6"/>
    <x v="27"/>
    <x v="3"/>
    <x v="27"/>
    <s v="20147"/>
    <x v="5"/>
    <x v="0"/>
    <n v="19.420000000000002"/>
    <x v="0"/>
    <s v="Meet, cereal x2, pasta, juice and beens"/>
  </r>
  <r>
    <x v="166"/>
    <x v="0"/>
    <x v="6"/>
    <x v="27"/>
    <x v="3"/>
    <x v="27"/>
    <s v="20147"/>
    <x v="40"/>
    <x v="5"/>
    <n v="24.99"/>
    <x v="0"/>
    <s v="Home uggs Nastya"/>
  </r>
  <r>
    <x v="167"/>
    <x v="0"/>
    <x v="6"/>
    <x v="27"/>
    <x v="4"/>
    <x v="27"/>
    <s v="20147"/>
    <x v="2"/>
    <x v="5"/>
    <n v="79.900000000000006"/>
    <x v="1"/>
    <s v="Wool quilt"/>
  </r>
  <r>
    <x v="167"/>
    <x v="0"/>
    <x v="6"/>
    <x v="27"/>
    <x v="4"/>
    <x v="27"/>
    <s v="20147"/>
    <x v="20"/>
    <x v="9"/>
    <n v="100"/>
    <x v="1"/>
    <s v="Pay for the gown"/>
  </r>
  <r>
    <x v="167"/>
    <x v="0"/>
    <x v="6"/>
    <x v="27"/>
    <x v="4"/>
    <x v="27"/>
    <s v="20147"/>
    <x v="35"/>
    <x v="0"/>
    <n v="3.69"/>
    <x v="0"/>
    <s v="Capsicum, weird chips and water"/>
  </r>
  <r>
    <x v="168"/>
    <x v="0"/>
    <x v="6"/>
    <x v="27"/>
    <x v="5"/>
    <x v="27"/>
    <s v="20147"/>
    <x v="35"/>
    <x v="3"/>
    <n v="10"/>
    <x v="0"/>
    <s v="Beers x 4"/>
  </r>
  <r>
    <x v="168"/>
    <x v="0"/>
    <x v="6"/>
    <x v="27"/>
    <x v="5"/>
    <x v="27"/>
    <s v="20147"/>
    <x v="35"/>
    <x v="0"/>
    <n v="3.7"/>
    <x v="0"/>
    <s v="Chicken"/>
  </r>
  <r>
    <x v="168"/>
    <x v="0"/>
    <x v="6"/>
    <x v="27"/>
    <x v="5"/>
    <x v="27"/>
    <s v="20147"/>
    <x v="3"/>
    <x v="0"/>
    <n v="6.89"/>
    <x v="0"/>
    <s v="Nuts, Pringles and tomatos"/>
  </r>
  <r>
    <x v="168"/>
    <x v="0"/>
    <x v="6"/>
    <x v="27"/>
    <x v="5"/>
    <x v="27"/>
    <s v="20147"/>
    <x v="5"/>
    <x v="0"/>
    <n v="10.130000000000001"/>
    <x v="0"/>
    <s v="Bananas, ketchup, baked beans, corn, cookies and milk"/>
  </r>
  <r>
    <x v="169"/>
    <x v="0"/>
    <x v="6"/>
    <x v="27"/>
    <x v="6"/>
    <x v="27"/>
    <s v="20147"/>
    <x v="2"/>
    <x v="5"/>
    <n v="2"/>
    <x v="0"/>
    <s v="batteries CR2032"/>
  </r>
  <r>
    <x v="169"/>
    <x v="0"/>
    <x v="6"/>
    <x v="27"/>
    <x v="6"/>
    <x v="27"/>
    <s v="20147"/>
    <x v="3"/>
    <x v="0"/>
    <n v="7.83"/>
    <x v="0"/>
    <s v="Meet"/>
  </r>
  <r>
    <x v="169"/>
    <x v="0"/>
    <x v="6"/>
    <x v="27"/>
    <x v="6"/>
    <x v="27"/>
    <s v="20147"/>
    <x v="0"/>
    <x v="0"/>
    <n v="15.51"/>
    <x v="0"/>
    <s v="Leeks, chips, wraps, toilet cleaner and eggs"/>
  </r>
  <r>
    <x v="170"/>
    <x v="0"/>
    <x v="6"/>
    <x v="27"/>
    <x v="7"/>
    <x v="27"/>
    <s v="20147"/>
    <x v="35"/>
    <x v="0"/>
    <n v="15.42"/>
    <x v="0"/>
    <s v="Garlic bread, chicken, cheese and noodles"/>
  </r>
  <r>
    <x v="171"/>
    <x v="0"/>
    <x v="6"/>
    <x v="27"/>
    <x v="8"/>
    <x v="27"/>
    <s v="20147"/>
    <x v="41"/>
    <x v="5"/>
    <n v="700"/>
    <x v="1"/>
    <s v="Tv for gatito"/>
  </r>
  <r>
    <x v="171"/>
    <x v="0"/>
    <x v="6"/>
    <x v="27"/>
    <x v="8"/>
    <x v="27"/>
    <s v="20147"/>
    <x v="35"/>
    <x v="0"/>
    <n v="4.04"/>
    <x v="0"/>
    <s v="Olive and ham"/>
  </r>
  <r>
    <x v="171"/>
    <x v="0"/>
    <x v="6"/>
    <x v="27"/>
    <x v="8"/>
    <x v="27"/>
    <s v="20147"/>
    <x v="5"/>
    <x v="0"/>
    <n v="8.69"/>
    <x v="0"/>
    <s v="Carrots, Chicken and pringles"/>
  </r>
  <r>
    <x v="171"/>
    <x v="0"/>
    <x v="6"/>
    <x v="27"/>
    <x v="8"/>
    <x v="27"/>
    <s v="20147"/>
    <x v="6"/>
    <x v="3"/>
    <n v="9"/>
    <x v="0"/>
    <s v="Weird bottle for nastya"/>
  </r>
  <r>
    <x v="171"/>
    <x v="0"/>
    <x v="6"/>
    <x v="27"/>
    <x v="8"/>
    <x v="27"/>
    <s v="20147"/>
    <x v="7"/>
    <x v="6"/>
    <n v="10"/>
    <x v="0"/>
    <s v="Myki all the matresses of melbourne and dinning table"/>
  </r>
  <r>
    <x v="172"/>
    <x v="0"/>
    <x v="6"/>
    <x v="27"/>
    <x v="29"/>
    <x v="27"/>
    <s v="20147"/>
    <x v="5"/>
    <x v="0"/>
    <n v="5.5"/>
    <x v="0"/>
    <s v="Coke and cookies"/>
  </r>
  <r>
    <x v="172"/>
    <x v="0"/>
    <x v="6"/>
    <x v="27"/>
    <x v="29"/>
    <x v="27"/>
    <s v="20147"/>
    <x v="23"/>
    <x v="5"/>
    <n v="60"/>
    <x v="1"/>
    <s v="Transport dinning table"/>
  </r>
  <r>
    <x v="173"/>
    <x v="0"/>
    <x v="6"/>
    <x v="28"/>
    <x v="9"/>
    <x v="28"/>
    <s v="20147"/>
    <x v="24"/>
    <x v="7"/>
    <n v="39.9"/>
    <x v="1"/>
    <s v="Phone Nastya July - August"/>
  </r>
  <r>
    <x v="173"/>
    <x v="0"/>
    <x v="6"/>
    <x v="28"/>
    <x v="9"/>
    <x v="28"/>
    <s v="20147"/>
    <x v="35"/>
    <x v="0"/>
    <n v="8.5299999999999994"/>
    <x v="0"/>
    <s v="water, gnocchi, fries and 2 times sausages"/>
  </r>
  <r>
    <x v="174"/>
    <x v="0"/>
    <x v="6"/>
    <x v="28"/>
    <x v="10"/>
    <x v="28"/>
    <s v="20147"/>
    <x v="7"/>
    <x v="6"/>
    <n v="10"/>
    <x v="0"/>
    <s v="Myki Juan for first mock test"/>
  </r>
  <r>
    <x v="174"/>
    <x v="0"/>
    <x v="6"/>
    <x v="28"/>
    <x v="10"/>
    <x v="28"/>
    <s v="20147"/>
    <x v="40"/>
    <x v="5"/>
    <n v="5"/>
    <x v="0"/>
    <s v="Cream"/>
  </r>
  <r>
    <x v="174"/>
    <x v="0"/>
    <x v="6"/>
    <x v="28"/>
    <x v="10"/>
    <x v="28"/>
    <s v="20147"/>
    <x v="35"/>
    <x v="0"/>
    <n v="8.4"/>
    <x v="0"/>
    <s v="Chips, sausages, milk and juice"/>
  </r>
  <r>
    <x v="175"/>
    <x v="0"/>
    <x v="6"/>
    <x v="28"/>
    <x v="11"/>
    <x v="28"/>
    <s v="20147"/>
    <x v="35"/>
    <x v="0"/>
    <n v="19.239999999999998"/>
    <x v="0"/>
    <s v="Raviolly, peanuts, rice, wraps, cereal"/>
  </r>
  <r>
    <x v="175"/>
    <x v="0"/>
    <x v="6"/>
    <x v="28"/>
    <x v="11"/>
    <x v="28"/>
    <s v="20147"/>
    <x v="42"/>
    <x v="5"/>
    <n v="600"/>
    <x v="1"/>
    <s v="Mattress"/>
  </r>
  <r>
    <x v="175"/>
    <x v="0"/>
    <x v="6"/>
    <x v="28"/>
    <x v="11"/>
    <x v="28"/>
    <s v="20147"/>
    <x v="7"/>
    <x v="6"/>
    <n v="132"/>
    <x v="1"/>
    <s v="Myki nast from July-August"/>
  </r>
  <r>
    <x v="176"/>
    <x v="0"/>
    <x v="6"/>
    <x v="28"/>
    <x v="12"/>
    <x v="28"/>
    <s v="20147"/>
    <x v="24"/>
    <x v="7"/>
    <n v="40"/>
    <x v="1"/>
    <s v="Mobile gatito"/>
  </r>
  <r>
    <x v="176"/>
    <x v="0"/>
    <x v="6"/>
    <x v="28"/>
    <x v="12"/>
    <x v="28"/>
    <s v="20147"/>
    <x v="35"/>
    <x v="0"/>
    <n v="2.79"/>
    <x v="0"/>
    <s v="Water and milk"/>
  </r>
  <r>
    <x v="176"/>
    <x v="0"/>
    <x v="6"/>
    <x v="28"/>
    <x v="12"/>
    <x v="28"/>
    <s v="20147"/>
    <x v="0"/>
    <x v="0"/>
    <n v="6"/>
    <x v="0"/>
    <s v="Honey"/>
  </r>
  <r>
    <x v="176"/>
    <x v="0"/>
    <x v="6"/>
    <x v="28"/>
    <x v="12"/>
    <x v="28"/>
    <s v="20147"/>
    <x v="0"/>
    <x v="3"/>
    <n v="10"/>
    <x v="0"/>
    <s v="Beers"/>
  </r>
  <r>
    <x v="176"/>
    <x v="0"/>
    <x v="6"/>
    <x v="28"/>
    <x v="12"/>
    <x v="28"/>
    <s v="20147"/>
    <x v="3"/>
    <x v="0"/>
    <n v="5.14"/>
    <x v="0"/>
    <s v="Cereal and "/>
  </r>
  <r>
    <x v="177"/>
    <x v="0"/>
    <x v="6"/>
    <x v="28"/>
    <x v="13"/>
    <x v="28"/>
    <s v="20147"/>
    <x v="37"/>
    <x v="0"/>
    <n v="5"/>
    <x v="0"/>
    <s v="Pizza"/>
  </r>
  <r>
    <x v="178"/>
    <x v="0"/>
    <x v="6"/>
    <x v="28"/>
    <x v="14"/>
    <x v="28"/>
    <s v="20147"/>
    <x v="18"/>
    <x v="5"/>
    <n v="20"/>
    <x v="1"/>
    <s v="Sheets"/>
  </r>
  <r>
    <x v="178"/>
    <x v="0"/>
    <x v="6"/>
    <x v="28"/>
    <x v="14"/>
    <x v="28"/>
    <s v="20147"/>
    <x v="13"/>
    <x v="5"/>
    <n v="35"/>
    <x v="1"/>
    <s v="Towels"/>
  </r>
  <r>
    <x v="178"/>
    <x v="0"/>
    <x v="6"/>
    <x v="28"/>
    <x v="14"/>
    <x v="28"/>
    <s v="20147"/>
    <x v="41"/>
    <x v="5"/>
    <n v="108.95"/>
    <x v="1"/>
    <s v="iron and beatermix"/>
  </r>
  <r>
    <x v="178"/>
    <x v="0"/>
    <x v="6"/>
    <x v="28"/>
    <x v="14"/>
    <x v="28"/>
    <s v="20147"/>
    <x v="43"/>
    <x v="0"/>
    <n v="10"/>
    <x v="0"/>
    <s v="Chicken breast and wings"/>
  </r>
  <r>
    <x v="178"/>
    <x v="0"/>
    <x v="6"/>
    <x v="28"/>
    <x v="14"/>
    <x v="28"/>
    <s v="20147"/>
    <x v="38"/>
    <x v="5"/>
    <n v="12.9"/>
    <x v="0"/>
    <s v="Plastic thing for laundry and cook pan"/>
  </r>
  <r>
    <x v="179"/>
    <x v="0"/>
    <x v="6"/>
    <x v="28"/>
    <x v="15"/>
    <x v="28"/>
    <s v="20147"/>
    <x v="0"/>
    <x v="0"/>
    <n v="6"/>
    <x v="0"/>
    <s v="Mushrooms and cabbage"/>
  </r>
  <r>
    <x v="179"/>
    <x v="0"/>
    <x v="6"/>
    <x v="28"/>
    <x v="15"/>
    <x v="28"/>
    <s v="20147"/>
    <x v="5"/>
    <x v="0"/>
    <n v="3.49"/>
    <x v="0"/>
    <s v="Tissues and cheese"/>
  </r>
  <r>
    <x v="179"/>
    <x v="0"/>
    <x v="6"/>
    <x v="28"/>
    <x v="15"/>
    <x v="28"/>
    <s v="20147"/>
    <x v="35"/>
    <x v="0"/>
    <n v="8.3000000000000007"/>
    <x v="0"/>
    <s v="Water, sparkling water, paper towels and softener "/>
  </r>
  <r>
    <x v="179"/>
    <x v="0"/>
    <x v="6"/>
    <x v="28"/>
    <x v="15"/>
    <x v="28"/>
    <s v="20147"/>
    <x v="7"/>
    <x v="6"/>
    <n v="10"/>
    <x v="0"/>
    <s v="Myki last mock exam"/>
  </r>
  <r>
    <x v="180"/>
    <x v="0"/>
    <x v="6"/>
    <x v="29"/>
    <x v="16"/>
    <x v="29"/>
    <s v="20147"/>
    <x v="5"/>
    <x v="0"/>
    <n v="12.49"/>
    <x v="0"/>
    <s v="Packets, milk, chocolate drinking, soap and chocolate"/>
  </r>
  <r>
    <x v="180"/>
    <x v="0"/>
    <x v="6"/>
    <x v="29"/>
    <x v="16"/>
    <x v="29"/>
    <s v="20147"/>
    <x v="18"/>
    <x v="10"/>
    <n v="5"/>
    <x v="0"/>
    <s v="BBQ"/>
  </r>
  <r>
    <x v="181"/>
    <x v="0"/>
    <x v="6"/>
    <x v="29"/>
    <x v="17"/>
    <x v="29"/>
    <s v="20147"/>
    <x v="35"/>
    <x v="3"/>
    <n v="10"/>
    <x v="0"/>
    <s v="6 pack beer"/>
  </r>
  <r>
    <x v="181"/>
    <x v="0"/>
    <x v="6"/>
    <x v="29"/>
    <x v="17"/>
    <x v="29"/>
    <s v="20147"/>
    <x v="35"/>
    <x v="0"/>
    <n v="0.7"/>
    <x v="0"/>
    <s v="Water"/>
  </r>
  <r>
    <x v="181"/>
    <x v="0"/>
    <x v="6"/>
    <x v="29"/>
    <x v="17"/>
    <x v="29"/>
    <s v="20147"/>
    <x v="5"/>
    <x v="0"/>
    <n v="8"/>
    <x v="0"/>
    <s v="Corn, corn with peas, prawns and mince meet"/>
  </r>
  <r>
    <x v="182"/>
    <x v="0"/>
    <x v="6"/>
    <x v="29"/>
    <x v="18"/>
    <x v="29"/>
    <s v="20147"/>
    <x v="5"/>
    <x v="0"/>
    <n v="3.5"/>
    <x v="0"/>
    <s v="Cereal"/>
  </r>
  <r>
    <x v="182"/>
    <x v="0"/>
    <x v="6"/>
    <x v="29"/>
    <x v="18"/>
    <x v="29"/>
    <s v="20147"/>
    <x v="7"/>
    <x v="6"/>
    <n v="10"/>
    <x v="0"/>
    <s v="Myki Gatito for the certification!!!"/>
  </r>
  <r>
    <x v="183"/>
    <x v="0"/>
    <x v="6"/>
    <x v="29"/>
    <x v="19"/>
    <x v="29"/>
    <s v="20147"/>
    <x v="5"/>
    <x v="0"/>
    <n v="12.73"/>
    <x v="0"/>
    <s v="Daily expenses"/>
  </r>
  <r>
    <x v="184"/>
    <x v="0"/>
    <x v="7"/>
    <x v="29"/>
    <x v="20"/>
    <x v="29"/>
    <s v="20148"/>
    <x v="5"/>
    <x v="0"/>
    <n v="13.5"/>
    <x v="0"/>
    <s v="milk, prawns, cereal, yogurt and pasta"/>
  </r>
  <r>
    <x v="184"/>
    <x v="0"/>
    <x v="7"/>
    <x v="29"/>
    <x v="20"/>
    <x v="29"/>
    <s v="20148"/>
    <x v="35"/>
    <x v="0"/>
    <n v="8"/>
    <x v="0"/>
    <s v="Cheese and juice"/>
  </r>
  <r>
    <x v="185"/>
    <x v="0"/>
    <x v="7"/>
    <x v="29"/>
    <x v="21"/>
    <x v="29"/>
    <s v="20148"/>
    <x v="17"/>
    <x v="0"/>
    <n v="5"/>
    <x v="0"/>
    <s v="Pizza"/>
  </r>
  <r>
    <x v="185"/>
    <x v="0"/>
    <x v="7"/>
    <x v="29"/>
    <x v="21"/>
    <x v="29"/>
    <s v="20148"/>
    <x v="44"/>
    <x v="0"/>
    <n v="28"/>
    <x v="0"/>
    <s v="Everything"/>
  </r>
  <r>
    <x v="185"/>
    <x v="0"/>
    <x v="7"/>
    <x v="29"/>
    <x v="21"/>
    <x v="29"/>
    <s v="20148"/>
    <x v="18"/>
    <x v="2"/>
    <n v="3.5"/>
    <x v="0"/>
    <s v="Tea at pizza place"/>
  </r>
  <r>
    <x v="186"/>
    <x v="0"/>
    <x v="7"/>
    <x v="29"/>
    <x v="22"/>
    <x v="29"/>
    <s v="20148"/>
    <x v="40"/>
    <x v="5"/>
    <n v="17.7"/>
    <x v="0"/>
    <s v="Shaving moister and after shave"/>
  </r>
  <r>
    <x v="186"/>
    <x v="0"/>
    <x v="7"/>
    <x v="29"/>
    <x v="22"/>
    <x v="29"/>
    <s v="20148"/>
    <x v="38"/>
    <x v="5"/>
    <n v="1.8"/>
    <x v="0"/>
    <s v="Shoes polisher and matches"/>
  </r>
  <r>
    <x v="187"/>
    <x v="0"/>
    <x v="7"/>
    <x v="30"/>
    <x v="23"/>
    <x v="30"/>
    <s v="20148"/>
    <x v="5"/>
    <x v="0"/>
    <n v="20"/>
    <x v="0"/>
    <s v="chocolates, chips, prawns, milk and cereal"/>
  </r>
  <r>
    <x v="187"/>
    <x v="0"/>
    <x v="7"/>
    <x v="30"/>
    <x v="23"/>
    <x v="30"/>
    <s v="20148"/>
    <x v="7"/>
    <x v="6"/>
    <n v="10"/>
    <x v="0"/>
    <s v="Myki graduation"/>
  </r>
  <r>
    <x v="188"/>
    <x v="0"/>
    <x v="7"/>
    <x v="30"/>
    <x v="30"/>
    <x v="30"/>
    <s v="20148"/>
    <x v="40"/>
    <x v="5"/>
    <n v="8"/>
    <x v="0"/>
    <s v="Thermometer"/>
  </r>
  <r>
    <x v="188"/>
    <x v="0"/>
    <x v="7"/>
    <x v="30"/>
    <x v="30"/>
    <x v="30"/>
    <s v="20148"/>
    <x v="18"/>
    <x v="0"/>
    <n v="2"/>
    <x v="0"/>
    <s v="Limes"/>
  </r>
  <r>
    <x v="188"/>
    <x v="0"/>
    <x v="7"/>
    <x v="30"/>
    <x v="30"/>
    <x v="30"/>
    <s v="20148"/>
    <x v="35"/>
    <x v="0"/>
    <n v="14"/>
    <x v="0"/>
    <s v="Chicken and honey"/>
  </r>
  <r>
    <x v="189"/>
    <x v="0"/>
    <x v="7"/>
    <x v="30"/>
    <x v="25"/>
    <x v="30"/>
    <s v="20148"/>
    <x v="30"/>
    <x v="4"/>
    <n v="1477"/>
    <x v="1"/>
    <s v="Rent August September"/>
  </r>
  <r>
    <x v="189"/>
    <x v="0"/>
    <x v="7"/>
    <x v="30"/>
    <x v="25"/>
    <x v="30"/>
    <s v="20148"/>
    <x v="18"/>
    <x v="2"/>
    <n v="50"/>
    <x v="0"/>
    <s v="Dinner at crown and owned money to ali"/>
  </r>
  <r>
    <x v="190"/>
    <x v="0"/>
    <x v="7"/>
    <x v="30"/>
    <x v="26"/>
    <x v="30"/>
    <s v="20148"/>
    <x v="5"/>
    <x v="0"/>
    <n v="22"/>
    <x v="0"/>
    <s v="Sauces, doritos, meet, salt, cereal and twist"/>
  </r>
  <r>
    <x v="190"/>
    <x v="0"/>
    <x v="7"/>
    <x v="30"/>
    <x v="26"/>
    <x v="30"/>
    <s v="20148"/>
    <x v="35"/>
    <x v="3"/>
    <n v="10"/>
    <x v="0"/>
    <s v="Beers"/>
  </r>
  <r>
    <x v="191"/>
    <x v="0"/>
    <x v="7"/>
    <x v="30"/>
    <x v="27"/>
    <x v="30"/>
    <s v="20148"/>
    <x v="7"/>
    <x v="6"/>
    <n v="4"/>
    <x v="0"/>
    <s v="Myki Juan market"/>
  </r>
  <r>
    <x v="191"/>
    <x v="0"/>
    <x v="7"/>
    <x v="30"/>
    <x v="27"/>
    <x v="30"/>
    <s v="20148"/>
    <x v="44"/>
    <x v="0"/>
    <n v="2.8"/>
    <x v="0"/>
    <s v="Chili, cucumbers and mushrooms"/>
  </r>
  <r>
    <x v="191"/>
    <x v="0"/>
    <x v="7"/>
    <x v="30"/>
    <x v="27"/>
    <x v="30"/>
    <s v="20148"/>
    <x v="0"/>
    <x v="0"/>
    <n v="5.85"/>
    <x v="0"/>
    <s v="Eggs, Corn and wraps"/>
  </r>
  <r>
    <x v="191"/>
    <x v="0"/>
    <x v="7"/>
    <x v="30"/>
    <x v="27"/>
    <x v="30"/>
    <s v="20148"/>
    <x v="45"/>
    <x v="0"/>
    <n v="12"/>
    <x v="0"/>
    <s v="Plastic plates and cups, candies, servilletes, lamps, "/>
  </r>
  <r>
    <x v="191"/>
    <x v="0"/>
    <x v="7"/>
    <x v="30"/>
    <x v="27"/>
    <x v="30"/>
    <s v="20148"/>
    <x v="3"/>
    <x v="0"/>
    <n v="10"/>
    <x v="0"/>
    <s v="lamps"/>
  </r>
  <r>
    <x v="191"/>
    <x v="0"/>
    <x v="7"/>
    <x v="30"/>
    <x v="27"/>
    <x v="30"/>
    <s v="20148"/>
    <x v="3"/>
    <x v="0"/>
    <n v="11.63"/>
    <x v="0"/>
    <s v="Lamps and soap"/>
  </r>
  <r>
    <x v="191"/>
    <x v="0"/>
    <x v="7"/>
    <x v="30"/>
    <x v="27"/>
    <x v="30"/>
    <s v="20148"/>
    <x v="5"/>
    <x v="0"/>
    <n v="9.9700000000000006"/>
    <x v="0"/>
    <s v="Mayonnesse, crackers, doritos and other crackers"/>
  </r>
  <r>
    <x v="191"/>
    <x v="0"/>
    <x v="7"/>
    <x v="30"/>
    <x v="27"/>
    <x v="30"/>
    <s v="20148"/>
    <x v="35"/>
    <x v="0"/>
    <n v="7.87"/>
    <x v="0"/>
    <s v="Cheese and sausages"/>
  </r>
  <r>
    <x v="191"/>
    <x v="0"/>
    <x v="7"/>
    <x v="30"/>
    <x v="27"/>
    <x v="30"/>
    <s v="20148"/>
    <x v="11"/>
    <x v="7"/>
    <n v="69"/>
    <x v="1"/>
    <s v="Electricity July August"/>
  </r>
  <r>
    <x v="192"/>
    <x v="0"/>
    <x v="7"/>
    <x v="30"/>
    <x v="28"/>
    <x v="30"/>
    <s v="20148"/>
    <x v="5"/>
    <x v="0"/>
    <n v="1.89"/>
    <x v="0"/>
    <s v="Crab meat"/>
  </r>
  <r>
    <x v="192"/>
    <x v="0"/>
    <x v="7"/>
    <x v="30"/>
    <x v="28"/>
    <x v="30"/>
    <s v="20148"/>
    <x v="35"/>
    <x v="3"/>
    <n v="10"/>
    <x v="0"/>
    <s v="Beers"/>
  </r>
  <r>
    <x v="193"/>
    <x v="0"/>
    <x v="7"/>
    <x v="31"/>
    <x v="1"/>
    <x v="31"/>
    <s v="20148"/>
    <x v="36"/>
    <x v="7"/>
    <n v="60"/>
    <x v="1"/>
    <s v="Internet August - September"/>
  </r>
  <r>
    <x v="194"/>
    <x v="0"/>
    <x v="7"/>
    <x v="31"/>
    <x v="3"/>
    <x v="31"/>
    <s v="20148"/>
    <x v="37"/>
    <x v="0"/>
    <n v="10"/>
    <x v="0"/>
    <s v="2 pizzas Milena, Ali and Terry farewell"/>
  </r>
  <r>
    <x v="194"/>
    <x v="0"/>
    <x v="7"/>
    <x v="31"/>
    <x v="3"/>
    <x v="31"/>
    <s v="20148"/>
    <x v="7"/>
    <x v="6"/>
    <n v="3"/>
    <x v="0"/>
    <s v="Myki Juan Farewell Ali, Terry and Milena"/>
  </r>
  <r>
    <x v="195"/>
    <x v="0"/>
    <x v="7"/>
    <x v="31"/>
    <x v="4"/>
    <x v="31"/>
    <s v="20148"/>
    <x v="5"/>
    <x v="0"/>
    <n v="5.8"/>
    <x v="0"/>
    <s v="Packets, cookies and milk"/>
  </r>
  <r>
    <x v="195"/>
    <x v="0"/>
    <x v="7"/>
    <x v="31"/>
    <x v="4"/>
    <x v="31"/>
    <s v="20148"/>
    <x v="35"/>
    <x v="0"/>
    <n v="3.18"/>
    <x v="0"/>
    <s v="Water and nachos strips"/>
  </r>
  <r>
    <x v="195"/>
    <x v="0"/>
    <x v="7"/>
    <x v="31"/>
    <x v="4"/>
    <x v="31"/>
    <s v="20148"/>
    <x v="18"/>
    <x v="1"/>
    <n v="76.900000000000006"/>
    <x v="1"/>
    <s v="Flowers mama birthday"/>
  </r>
  <r>
    <x v="196"/>
    <x v="0"/>
    <x v="7"/>
    <x v="31"/>
    <x v="5"/>
    <x v="31"/>
    <s v="20148"/>
    <x v="7"/>
    <x v="6"/>
    <n v="7"/>
    <x v="0"/>
    <s v="Juan snow"/>
  </r>
  <r>
    <x v="196"/>
    <x v="0"/>
    <x v="7"/>
    <x v="31"/>
    <x v="5"/>
    <x v="31"/>
    <s v="20148"/>
    <x v="18"/>
    <x v="2"/>
    <n v="30"/>
    <x v="0"/>
    <s v="Lunch and tooboggan snow place"/>
  </r>
  <r>
    <x v="196"/>
    <x v="0"/>
    <x v="7"/>
    <x v="31"/>
    <x v="5"/>
    <x v="31"/>
    <s v="20148"/>
    <x v="11"/>
    <x v="7"/>
    <n v="56"/>
    <x v="1"/>
    <s v="Electricity old apartment"/>
  </r>
  <r>
    <x v="197"/>
    <x v="0"/>
    <x v="7"/>
    <x v="31"/>
    <x v="6"/>
    <x v="31"/>
    <s v="20148"/>
    <x v="7"/>
    <x v="6"/>
    <n v="5"/>
    <x v="0"/>
    <s v="Myki chruch Juan"/>
  </r>
  <r>
    <x v="197"/>
    <x v="0"/>
    <x v="7"/>
    <x v="31"/>
    <x v="6"/>
    <x v="31"/>
    <s v="20148"/>
    <x v="8"/>
    <x v="0"/>
    <n v="5.5"/>
    <x v="0"/>
    <s v="Church"/>
  </r>
  <r>
    <x v="197"/>
    <x v="0"/>
    <x v="7"/>
    <x v="31"/>
    <x v="6"/>
    <x v="31"/>
    <s v="20148"/>
    <x v="18"/>
    <x v="2"/>
    <n v="5.5"/>
    <x v="0"/>
    <s v="Fries for gatito and loca"/>
  </r>
  <r>
    <x v="197"/>
    <x v="0"/>
    <x v="7"/>
    <x v="31"/>
    <x v="6"/>
    <x v="31"/>
    <s v="20148"/>
    <x v="35"/>
    <x v="3"/>
    <n v="10"/>
    <x v="0"/>
    <s v="6 pack"/>
  </r>
  <r>
    <x v="197"/>
    <x v="0"/>
    <x v="7"/>
    <x v="31"/>
    <x v="6"/>
    <x v="31"/>
    <s v="20148"/>
    <x v="35"/>
    <x v="0"/>
    <n v="5"/>
    <x v="0"/>
    <s v="Sausages and nachos"/>
  </r>
  <r>
    <x v="198"/>
    <x v="0"/>
    <x v="7"/>
    <x v="32"/>
    <x v="7"/>
    <x v="32"/>
    <s v="20148"/>
    <x v="18"/>
    <x v="2"/>
    <n v="40"/>
    <x v="0"/>
    <s v="Snow trip"/>
  </r>
  <r>
    <x v="198"/>
    <x v="0"/>
    <x v="7"/>
    <x v="32"/>
    <x v="7"/>
    <x v="32"/>
    <s v="20148"/>
    <x v="0"/>
    <x v="0"/>
    <n v="10.07"/>
    <x v="0"/>
    <s v="Banana, cream thicken and corn"/>
  </r>
  <r>
    <x v="198"/>
    <x v="0"/>
    <x v="7"/>
    <x v="32"/>
    <x v="7"/>
    <x v="32"/>
    <s v="20148"/>
    <x v="5"/>
    <x v="0"/>
    <n v="4.5"/>
    <x v="0"/>
    <s v="Cheesecake"/>
  </r>
  <r>
    <x v="199"/>
    <x v="0"/>
    <x v="7"/>
    <x v="32"/>
    <x v="8"/>
    <x v="32"/>
    <s v="20148"/>
    <x v="35"/>
    <x v="0"/>
    <n v="2.4900000000000002"/>
    <x v="0"/>
    <s v="Packets"/>
  </r>
  <r>
    <x v="199"/>
    <x v="0"/>
    <x v="7"/>
    <x v="32"/>
    <x v="8"/>
    <x v="32"/>
    <s v="20148"/>
    <x v="5"/>
    <x v="0"/>
    <n v="2.11"/>
    <x v="0"/>
    <s v="Rice"/>
  </r>
  <r>
    <x v="200"/>
    <x v="0"/>
    <x v="7"/>
    <x v="32"/>
    <x v="29"/>
    <x v="32"/>
    <s v="20148"/>
    <x v="35"/>
    <x v="0"/>
    <n v="6"/>
    <x v="0"/>
    <s v="Cheese"/>
  </r>
  <r>
    <x v="200"/>
    <x v="0"/>
    <x v="7"/>
    <x v="32"/>
    <x v="29"/>
    <x v="32"/>
    <s v="20148"/>
    <x v="5"/>
    <x v="0"/>
    <n v="14.5"/>
    <x v="0"/>
    <s v="Cereal, yogurt and mince meat"/>
  </r>
  <r>
    <x v="201"/>
    <x v="0"/>
    <x v="7"/>
    <x v="32"/>
    <x v="9"/>
    <x v="32"/>
    <s v="20148"/>
    <x v="24"/>
    <x v="7"/>
    <n v="39.9"/>
    <x v="1"/>
    <s v="Mobile Ana"/>
  </r>
  <r>
    <x v="201"/>
    <x v="0"/>
    <x v="7"/>
    <x v="32"/>
    <x v="9"/>
    <x v="32"/>
    <s v="20148"/>
    <x v="46"/>
    <x v="7"/>
    <n v="61.22"/>
    <x v="1"/>
    <s v="Gas July - August"/>
  </r>
  <r>
    <x v="201"/>
    <x v="0"/>
    <x v="7"/>
    <x v="32"/>
    <x v="9"/>
    <x v="32"/>
    <s v="20148"/>
    <x v="0"/>
    <x v="0"/>
    <n v="7"/>
    <x v="0"/>
    <s v="Leeks, chips, carrots and pasta"/>
  </r>
  <r>
    <x v="202"/>
    <x v="0"/>
    <x v="7"/>
    <x v="32"/>
    <x v="10"/>
    <x v="32"/>
    <s v="20148"/>
    <x v="5"/>
    <x v="0"/>
    <n v="22.5"/>
    <x v="0"/>
    <s v="Tooth paste, meat, tooth floos, "/>
  </r>
  <r>
    <x v="202"/>
    <x v="0"/>
    <x v="7"/>
    <x v="32"/>
    <x v="10"/>
    <x v="32"/>
    <s v="20148"/>
    <x v="37"/>
    <x v="2"/>
    <n v="5"/>
    <x v="0"/>
    <s v="Pizza friday"/>
  </r>
  <r>
    <x v="203"/>
    <x v="0"/>
    <x v="7"/>
    <x v="32"/>
    <x v="11"/>
    <x v="32"/>
    <s v="20148"/>
    <x v="7"/>
    <x v="6"/>
    <n v="132"/>
    <x v="1"/>
    <s v="MyKi Nastya August September"/>
  </r>
  <r>
    <x v="203"/>
    <x v="0"/>
    <x v="7"/>
    <x v="32"/>
    <x v="11"/>
    <x v="32"/>
    <s v="20148"/>
    <x v="7"/>
    <x v="0"/>
    <n v="10"/>
    <x v="0"/>
    <s v="Myki Juan"/>
  </r>
  <r>
    <x v="203"/>
    <x v="0"/>
    <x v="7"/>
    <x v="32"/>
    <x v="11"/>
    <x v="32"/>
    <s v="20148"/>
    <x v="44"/>
    <x v="0"/>
    <n v="10"/>
    <x v="0"/>
    <s v="Mushrooms, capsicum, tomatoes, broccoli and zuchini  "/>
  </r>
  <r>
    <x v="203"/>
    <x v="0"/>
    <x v="7"/>
    <x v="32"/>
    <x v="11"/>
    <x v="32"/>
    <s v="20148"/>
    <x v="7"/>
    <x v="6"/>
    <n v="4.2"/>
    <x v="0"/>
    <s v="Stupid Myki"/>
  </r>
  <r>
    <x v="203"/>
    <x v="0"/>
    <x v="7"/>
    <x v="32"/>
    <x v="11"/>
    <x v="32"/>
    <s v="20148"/>
    <x v="43"/>
    <x v="5"/>
    <n v="20"/>
    <x v="1"/>
    <s v="Sheets"/>
  </r>
  <r>
    <x v="203"/>
    <x v="0"/>
    <x v="7"/>
    <x v="32"/>
    <x v="11"/>
    <x v="32"/>
    <s v="20148"/>
    <x v="43"/>
    <x v="0"/>
    <n v="13.5"/>
    <x v="0"/>
    <s v="Chicken Nastya"/>
  </r>
  <r>
    <x v="203"/>
    <x v="0"/>
    <x v="7"/>
    <x v="32"/>
    <x v="11"/>
    <x v="32"/>
    <s v="20148"/>
    <x v="18"/>
    <x v="2"/>
    <n v="3162"/>
    <x v="1"/>
    <s v="Tickets to Russia baby!!!"/>
  </r>
  <r>
    <x v="203"/>
    <x v="0"/>
    <x v="7"/>
    <x v="32"/>
    <x v="11"/>
    <x v="32"/>
    <s v="20148"/>
    <x v="18"/>
    <x v="2"/>
    <n v="296"/>
    <x v="1"/>
    <s v="New booking tickets"/>
  </r>
  <r>
    <x v="204"/>
    <x v="0"/>
    <x v="7"/>
    <x v="32"/>
    <x v="12"/>
    <x v="32"/>
    <s v="20148"/>
    <x v="5"/>
    <x v="0"/>
    <n v="4.0999999999999996"/>
    <x v="0"/>
    <s v="Cookies, butter and sugar"/>
  </r>
  <r>
    <x v="204"/>
    <x v="0"/>
    <x v="7"/>
    <x v="32"/>
    <x v="12"/>
    <x v="32"/>
    <s v="20148"/>
    <x v="7"/>
    <x v="6"/>
    <n v="1"/>
    <x v="0"/>
    <s v="Negative balance Nastya"/>
  </r>
  <r>
    <x v="205"/>
    <x v="0"/>
    <x v="7"/>
    <x v="33"/>
    <x v="13"/>
    <x v="33"/>
    <s v="20148"/>
    <x v="38"/>
    <x v="5"/>
    <n v="15.45"/>
    <x v="0"/>
    <s v="Tray and canddles"/>
  </r>
  <r>
    <x v="205"/>
    <x v="0"/>
    <x v="7"/>
    <x v="33"/>
    <x v="13"/>
    <x v="33"/>
    <s v="20148"/>
    <x v="24"/>
    <x v="7"/>
    <n v="40"/>
    <x v="1"/>
    <s v="Mobile Juan August - September"/>
  </r>
  <r>
    <x v="206"/>
    <x v="0"/>
    <x v="7"/>
    <x v="33"/>
    <x v="16"/>
    <x v="33"/>
    <s v="20148"/>
    <x v="18"/>
    <x v="2"/>
    <n v="23.45"/>
    <x v="0"/>
    <s v="Farewell party for Ali, Milena and telly"/>
  </r>
  <r>
    <x v="207"/>
    <x v="0"/>
    <x v="7"/>
    <x v="33"/>
    <x v="17"/>
    <x v="33"/>
    <s v="20148"/>
    <x v="18"/>
    <x v="5"/>
    <n v="120"/>
    <x v="1"/>
    <s v="Etax consultant 2013-2014"/>
  </r>
  <r>
    <x v="207"/>
    <x v="0"/>
    <x v="7"/>
    <x v="33"/>
    <x v="17"/>
    <x v="33"/>
    <s v="20148"/>
    <x v="7"/>
    <x v="6"/>
    <n v="10"/>
    <x v="0"/>
    <s v="Myki Juan for weekend"/>
  </r>
  <r>
    <x v="207"/>
    <x v="0"/>
    <x v="7"/>
    <x v="33"/>
    <x v="17"/>
    <x v="33"/>
    <s v="20148"/>
    <x v="5"/>
    <x v="0"/>
    <n v="2"/>
    <x v="0"/>
    <s v="Milk"/>
  </r>
  <r>
    <x v="207"/>
    <x v="0"/>
    <x v="7"/>
    <x v="33"/>
    <x v="17"/>
    <x v="33"/>
    <s v="20148"/>
    <x v="37"/>
    <x v="2"/>
    <n v="5"/>
    <x v="0"/>
    <s v="Pizza baby"/>
  </r>
  <r>
    <x v="208"/>
    <x v="0"/>
    <x v="7"/>
    <x v="33"/>
    <x v="18"/>
    <x v="33"/>
    <s v="20148"/>
    <x v="7"/>
    <x v="6"/>
    <n v="1"/>
    <x v="0"/>
    <s v="Myki Juan Weekend"/>
  </r>
  <r>
    <x v="208"/>
    <x v="0"/>
    <x v="7"/>
    <x v="33"/>
    <x v="18"/>
    <x v="33"/>
    <s v="20148"/>
    <x v="0"/>
    <x v="0"/>
    <n v="14.48"/>
    <x v="0"/>
    <s v="Tuna, eggs, wraps, corn x 2, girls staff, rice and beans"/>
  </r>
  <r>
    <x v="208"/>
    <x v="0"/>
    <x v="7"/>
    <x v="33"/>
    <x v="18"/>
    <x v="33"/>
    <s v="20148"/>
    <x v="44"/>
    <x v="0"/>
    <n v="5"/>
    <x v="0"/>
    <s v="Coreander, mushrooms and avocado x2"/>
  </r>
  <r>
    <x v="208"/>
    <x v="0"/>
    <x v="7"/>
    <x v="33"/>
    <x v="18"/>
    <x v="33"/>
    <s v="20148"/>
    <x v="43"/>
    <x v="0"/>
    <n v="10"/>
    <x v="0"/>
    <s v="Chicken breast"/>
  </r>
  <r>
    <x v="208"/>
    <x v="0"/>
    <x v="7"/>
    <x v="33"/>
    <x v="18"/>
    <x v="33"/>
    <s v="20148"/>
    <x v="3"/>
    <x v="0"/>
    <n v="3.9"/>
    <x v="0"/>
    <s v="Doritos and Cottage cheese"/>
  </r>
  <r>
    <x v="208"/>
    <x v="0"/>
    <x v="7"/>
    <x v="33"/>
    <x v="18"/>
    <x v="33"/>
    <s v="20148"/>
    <x v="5"/>
    <x v="0"/>
    <n v="0.9"/>
    <x v="0"/>
    <s v="Cauliflower"/>
  </r>
  <r>
    <x v="208"/>
    <x v="0"/>
    <x v="7"/>
    <x v="33"/>
    <x v="18"/>
    <x v="33"/>
    <s v="20148"/>
    <x v="35"/>
    <x v="0"/>
    <n v="7.5"/>
    <x v="0"/>
    <s v="Coke from northland and cheese"/>
  </r>
  <r>
    <x v="209"/>
    <x v="0"/>
    <x v="7"/>
    <x v="33"/>
    <x v="19"/>
    <x v="33"/>
    <s v="20148"/>
    <x v="35"/>
    <x v="0"/>
    <n v="6.77"/>
    <x v="0"/>
    <s v="Gnocchi, chips and sausages"/>
  </r>
  <r>
    <x v="210"/>
    <x v="0"/>
    <x v="8"/>
    <x v="34"/>
    <x v="20"/>
    <x v="34"/>
    <s v="20149"/>
    <x v="5"/>
    <x v="0"/>
    <n v="11"/>
    <x v="0"/>
    <s v="Cheese, milk and pasta"/>
  </r>
  <r>
    <x v="211"/>
    <x v="0"/>
    <x v="8"/>
    <x v="34"/>
    <x v="23"/>
    <x v="34"/>
    <s v="20149"/>
    <x v="35"/>
    <x v="0"/>
    <n v="2.75"/>
    <x v="0"/>
    <s v="Chips"/>
  </r>
  <r>
    <x v="211"/>
    <x v="0"/>
    <x v="8"/>
    <x v="34"/>
    <x v="23"/>
    <x v="34"/>
    <s v="20149"/>
    <x v="5"/>
    <x v="0"/>
    <n v="14.5"/>
    <x v="0"/>
    <s v="Peanuts, cheese and milk"/>
  </r>
  <r>
    <x v="212"/>
    <x v="0"/>
    <x v="8"/>
    <x v="34"/>
    <x v="30"/>
    <x v="34"/>
    <s v="20149"/>
    <x v="2"/>
    <x v="5"/>
    <n v="1.7"/>
    <x v="0"/>
    <s v="AU AC adaptor"/>
  </r>
  <r>
    <x v="212"/>
    <x v="0"/>
    <x v="8"/>
    <x v="34"/>
    <x v="30"/>
    <x v="34"/>
    <s v="20149"/>
    <x v="2"/>
    <x v="5"/>
    <n v="10"/>
    <x v="0"/>
    <s v="AU AC cord apple"/>
  </r>
  <r>
    <x v="212"/>
    <x v="0"/>
    <x v="8"/>
    <x v="34"/>
    <x v="30"/>
    <x v="34"/>
    <s v="20149"/>
    <x v="18"/>
    <x v="2"/>
    <n v="10"/>
    <x v="0"/>
    <s v="Lunch Nastya at work"/>
  </r>
  <r>
    <x v="212"/>
    <x v="0"/>
    <x v="8"/>
    <x v="34"/>
    <x v="30"/>
    <x v="34"/>
    <s v="20149"/>
    <x v="37"/>
    <x v="0"/>
    <n v="5"/>
    <x v="0"/>
    <s v="Friday pizza baby"/>
  </r>
  <r>
    <x v="212"/>
    <x v="0"/>
    <x v="8"/>
    <x v="34"/>
    <x v="30"/>
    <x v="34"/>
    <s v="20149"/>
    <x v="35"/>
    <x v="3"/>
    <n v="8"/>
    <x v="0"/>
    <s v="Wine for Angel"/>
  </r>
  <r>
    <x v="212"/>
    <x v="0"/>
    <x v="8"/>
    <x v="34"/>
    <x v="30"/>
    <x v="34"/>
    <s v="20149"/>
    <x v="30"/>
    <x v="4"/>
    <n v="1477"/>
    <x v="1"/>
    <s v="Rent September"/>
  </r>
  <r>
    <x v="213"/>
    <x v="0"/>
    <x v="8"/>
    <x v="34"/>
    <x v="24"/>
    <x v="34"/>
    <s v="20149"/>
    <x v="44"/>
    <x v="0"/>
    <n v="4.5"/>
    <x v="0"/>
    <s v="Avocado and capsicum"/>
  </r>
  <r>
    <x v="213"/>
    <x v="0"/>
    <x v="8"/>
    <x v="34"/>
    <x v="24"/>
    <x v="34"/>
    <s v="20149"/>
    <x v="0"/>
    <x v="0"/>
    <n v="23.55"/>
    <x v="0"/>
    <s v="Flour, fries, stock cubes, cotton tips, chicken breast, sour cream and oil"/>
  </r>
  <r>
    <x v="213"/>
    <x v="0"/>
    <x v="8"/>
    <x v="34"/>
    <x v="24"/>
    <x v="34"/>
    <s v="20149"/>
    <x v="7"/>
    <x v="6"/>
    <n v="10"/>
    <x v="0"/>
    <s v="Myki gatito church"/>
  </r>
  <r>
    <x v="213"/>
    <x v="0"/>
    <x v="8"/>
    <x v="34"/>
    <x v="24"/>
    <x v="34"/>
    <s v="20149"/>
    <x v="5"/>
    <x v="0"/>
    <n v="2.35"/>
    <x v="0"/>
    <s v="Seasoning"/>
  </r>
  <r>
    <x v="213"/>
    <x v="0"/>
    <x v="8"/>
    <x v="34"/>
    <x v="24"/>
    <x v="34"/>
    <s v="20149"/>
    <x v="43"/>
    <x v="0"/>
    <n v="3.55"/>
    <x v="0"/>
    <s v="Chicken wings"/>
  </r>
  <r>
    <x v="213"/>
    <x v="0"/>
    <x v="8"/>
    <x v="34"/>
    <x v="24"/>
    <x v="34"/>
    <s v="20149"/>
    <x v="35"/>
    <x v="0"/>
    <n v="2.75"/>
    <x v="0"/>
    <s v="Nachos gatito"/>
  </r>
  <r>
    <x v="213"/>
    <x v="0"/>
    <x v="8"/>
    <x v="34"/>
    <x v="24"/>
    <x v="34"/>
    <s v="20149"/>
    <x v="8"/>
    <x v="0"/>
    <n v="5"/>
    <x v="0"/>
    <s v="Church Lilia"/>
  </r>
  <r>
    <x v="214"/>
    <x v="0"/>
    <x v="8"/>
    <x v="35"/>
    <x v="26"/>
    <x v="35"/>
    <s v="20149"/>
    <x v="36"/>
    <x v="7"/>
    <n v="60"/>
    <x v="1"/>
    <s v="Internet September - October"/>
  </r>
  <r>
    <x v="214"/>
    <x v="0"/>
    <x v="8"/>
    <x v="35"/>
    <x v="26"/>
    <x v="35"/>
    <s v="20149"/>
    <x v="5"/>
    <x v="0"/>
    <n v="15"/>
    <x v="0"/>
    <s v="peanuts, milk, water, spicy sause and chocolate milk shake"/>
  </r>
  <r>
    <x v="215"/>
    <x v="0"/>
    <x v="8"/>
    <x v="35"/>
    <x v="27"/>
    <x v="35"/>
    <s v="20149"/>
    <x v="11"/>
    <x v="7"/>
    <n v="63"/>
    <x v="1"/>
    <s v="Electricty August - September"/>
  </r>
  <r>
    <x v="215"/>
    <x v="0"/>
    <x v="8"/>
    <x v="35"/>
    <x v="27"/>
    <x v="35"/>
    <s v="20149"/>
    <x v="35"/>
    <x v="0"/>
    <n v="6"/>
    <x v="0"/>
    <s v="Cheese nastya"/>
  </r>
  <r>
    <x v="215"/>
    <x v="0"/>
    <x v="8"/>
    <x v="35"/>
    <x v="27"/>
    <x v="35"/>
    <s v="20149"/>
    <x v="5"/>
    <x v="0"/>
    <n v="8"/>
    <x v="0"/>
    <s v="Cheese gatito"/>
  </r>
  <r>
    <x v="216"/>
    <x v="0"/>
    <x v="8"/>
    <x v="35"/>
    <x v="28"/>
    <x v="35"/>
    <s v="20149"/>
    <x v="5"/>
    <x v="0"/>
    <n v="10.73"/>
    <x v="0"/>
    <s v="ice cream, packets and fish"/>
  </r>
  <r>
    <x v="217"/>
    <x v="0"/>
    <x v="8"/>
    <x v="35"/>
    <x v="1"/>
    <x v="35"/>
    <s v="20149"/>
    <x v="5"/>
    <x v="0"/>
    <n v="1.59"/>
    <x v="0"/>
    <s v="Doritos packet"/>
  </r>
  <r>
    <x v="217"/>
    <x v="0"/>
    <x v="8"/>
    <x v="35"/>
    <x v="1"/>
    <x v="35"/>
    <s v="20149"/>
    <x v="35"/>
    <x v="0"/>
    <n v="13.17"/>
    <x v="0"/>
    <s v="Cheese, nachos packet and ravioli"/>
  </r>
  <r>
    <x v="218"/>
    <x v="0"/>
    <x v="8"/>
    <x v="35"/>
    <x v="3"/>
    <x v="35"/>
    <s v="20149"/>
    <x v="5"/>
    <x v="0"/>
    <n v="17.86"/>
    <x v="0"/>
    <s v="vegetables and fish"/>
  </r>
  <r>
    <x v="218"/>
    <x v="0"/>
    <x v="8"/>
    <x v="35"/>
    <x v="3"/>
    <x v="35"/>
    <s v="20149"/>
    <x v="35"/>
    <x v="3"/>
    <n v="6"/>
    <x v="0"/>
    <s v="Wine"/>
  </r>
  <r>
    <x v="219"/>
    <x v="0"/>
    <x v="8"/>
    <x v="36"/>
    <x v="4"/>
    <x v="36"/>
    <s v="20149"/>
    <x v="2"/>
    <x v="5"/>
    <n v="149"/>
    <x v="1"/>
    <s v="Elliptical"/>
  </r>
  <r>
    <x v="219"/>
    <x v="0"/>
    <x v="8"/>
    <x v="36"/>
    <x v="4"/>
    <x v="36"/>
    <s v="20149"/>
    <x v="0"/>
    <x v="0"/>
    <n v="21.49"/>
    <x v="0"/>
    <s v="Carrots, brocolli, tissus, wraps, cheese, peanuts and eggs"/>
  </r>
  <r>
    <x v="219"/>
    <x v="0"/>
    <x v="8"/>
    <x v="36"/>
    <x v="4"/>
    <x v="36"/>
    <s v="20149"/>
    <x v="5"/>
    <x v="0"/>
    <n v="8.5"/>
    <x v="0"/>
    <s v="Toilet paper"/>
  </r>
  <r>
    <x v="220"/>
    <x v="0"/>
    <x v="8"/>
    <x v="36"/>
    <x v="5"/>
    <x v="36"/>
    <s v="20149"/>
    <x v="5"/>
    <x v="0"/>
    <n v="6.78"/>
    <x v="0"/>
    <s v="Gloves and WD-40"/>
  </r>
  <r>
    <x v="220"/>
    <x v="0"/>
    <x v="8"/>
    <x v="36"/>
    <x v="5"/>
    <x v="36"/>
    <s v="20149"/>
    <x v="38"/>
    <x v="0"/>
    <n v="4.5"/>
    <x v="0"/>
    <s v="Stapler and lighter"/>
  </r>
  <r>
    <x v="220"/>
    <x v="0"/>
    <x v="8"/>
    <x v="36"/>
    <x v="5"/>
    <x v="36"/>
    <s v="20149"/>
    <x v="5"/>
    <x v="0"/>
    <n v="7"/>
    <x v="0"/>
    <s v="Sea food and capsicum"/>
  </r>
  <r>
    <x v="220"/>
    <x v="0"/>
    <x v="8"/>
    <x v="36"/>
    <x v="5"/>
    <x v="36"/>
    <s v="20149"/>
    <x v="47"/>
    <x v="7"/>
    <n v="112.01"/>
    <x v="1"/>
    <s v="Water utility July - September 494 kL"/>
  </r>
  <r>
    <x v="221"/>
    <x v="0"/>
    <x v="8"/>
    <x v="36"/>
    <x v="7"/>
    <x v="36"/>
    <s v="20149"/>
    <x v="2"/>
    <x v="0"/>
    <n v="13.5"/>
    <x v="0"/>
    <s v="Kitchen scale "/>
  </r>
  <r>
    <x v="221"/>
    <x v="0"/>
    <x v="8"/>
    <x v="36"/>
    <x v="7"/>
    <x v="36"/>
    <s v="20149"/>
    <x v="5"/>
    <x v="0"/>
    <n v="1.5"/>
    <x v="0"/>
    <s v="Lettuce"/>
  </r>
  <r>
    <x v="221"/>
    <x v="0"/>
    <x v="8"/>
    <x v="36"/>
    <x v="7"/>
    <x v="36"/>
    <s v="20149"/>
    <x v="0"/>
    <x v="0"/>
    <n v="5"/>
    <x v="0"/>
    <s v="Tomatoes and beans"/>
  </r>
  <r>
    <x v="222"/>
    <x v="0"/>
    <x v="8"/>
    <x v="36"/>
    <x v="8"/>
    <x v="36"/>
    <s v="20149"/>
    <x v="35"/>
    <x v="0"/>
    <n v="3"/>
    <x v="0"/>
    <s v="Tomatoes"/>
  </r>
  <r>
    <x v="222"/>
    <x v="0"/>
    <x v="8"/>
    <x v="36"/>
    <x v="8"/>
    <x v="36"/>
    <s v="20149"/>
    <x v="7"/>
    <x v="6"/>
    <n v="10"/>
    <x v="0"/>
    <s v="Myki exam malishka"/>
  </r>
  <r>
    <x v="223"/>
    <x v="0"/>
    <x v="8"/>
    <x v="36"/>
    <x v="29"/>
    <x v="36"/>
    <s v="20149"/>
    <x v="1"/>
    <x v="0"/>
    <n v="26"/>
    <x v="0"/>
    <s v="Vegetables and fruits"/>
  </r>
  <r>
    <x v="223"/>
    <x v="0"/>
    <x v="8"/>
    <x v="36"/>
    <x v="29"/>
    <x v="36"/>
    <s v="20149"/>
    <x v="35"/>
    <x v="3"/>
    <n v="8"/>
    <x v="0"/>
    <s v="Wine"/>
  </r>
  <r>
    <x v="223"/>
    <x v="0"/>
    <x v="8"/>
    <x v="36"/>
    <x v="29"/>
    <x v="36"/>
    <s v="20149"/>
    <x v="35"/>
    <x v="3"/>
    <n v="16"/>
    <x v="0"/>
    <s v="Wine x 2"/>
  </r>
  <r>
    <x v="224"/>
    <x v="0"/>
    <x v="8"/>
    <x v="36"/>
    <x v="9"/>
    <x v="36"/>
    <s v="20149"/>
    <x v="14"/>
    <x v="2"/>
    <n v="20"/>
    <x v="0"/>
    <s v="Birthday Rodrigo"/>
  </r>
  <r>
    <x v="225"/>
    <x v="0"/>
    <x v="8"/>
    <x v="37"/>
    <x v="10"/>
    <x v="37"/>
    <s v="20149"/>
    <x v="5"/>
    <x v="0"/>
    <n v="22.98"/>
    <x v="0"/>
    <s v="Tabasco, coreander, milk, almonds and leak"/>
  </r>
  <r>
    <x v="226"/>
    <x v="0"/>
    <x v="8"/>
    <x v="37"/>
    <x v="11"/>
    <x v="37"/>
    <s v="20149"/>
    <x v="7"/>
    <x v="6"/>
    <n v="176"/>
    <x v="1"/>
    <s v="Transport Myki October"/>
  </r>
  <r>
    <x v="227"/>
    <x v="0"/>
    <x v="8"/>
    <x v="37"/>
    <x v="12"/>
    <x v="37"/>
    <s v="20149"/>
    <x v="5"/>
    <x v="0"/>
    <n v="7"/>
    <x v="0"/>
    <s v="Rice, eggs and strawberries"/>
  </r>
  <r>
    <x v="228"/>
    <x v="0"/>
    <x v="8"/>
    <x v="37"/>
    <x v="14"/>
    <x v="37"/>
    <s v="20149"/>
    <x v="24"/>
    <x v="7"/>
    <n v="19.899999999999999"/>
    <x v="1"/>
    <s v="Mobile Juan September - October"/>
  </r>
  <r>
    <x v="228"/>
    <x v="0"/>
    <x v="8"/>
    <x v="37"/>
    <x v="14"/>
    <x v="37"/>
    <s v="20149"/>
    <x v="48"/>
    <x v="7"/>
    <n v="29.9"/>
    <x v="1"/>
    <s v="Mobile Nastya September - October"/>
  </r>
  <r>
    <x v="228"/>
    <x v="0"/>
    <x v="8"/>
    <x v="37"/>
    <x v="14"/>
    <x v="37"/>
    <s v="20149"/>
    <x v="40"/>
    <x v="5"/>
    <n v="25"/>
    <x v="0"/>
    <s v="Garcinia Cambogia"/>
  </r>
  <r>
    <x v="228"/>
    <x v="0"/>
    <x v="8"/>
    <x v="37"/>
    <x v="14"/>
    <x v="37"/>
    <s v="20149"/>
    <x v="35"/>
    <x v="3"/>
    <n v="8"/>
    <x v="0"/>
    <s v="Wine"/>
  </r>
  <r>
    <x v="228"/>
    <x v="0"/>
    <x v="8"/>
    <x v="37"/>
    <x v="14"/>
    <x v="37"/>
    <s v="20149"/>
    <x v="7"/>
    <x v="6"/>
    <n v="10"/>
    <x v="0"/>
    <s v="Myki Juan dfo"/>
  </r>
  <r>
    <x v="229"/>
    <x v="0"/>
    <x v="8"/>
    <x v="37"/>
    <x v="15"/>
    <x v="37"/>
    <s v="20149"/>
    <x v="18"/>
    <x v="2"/>
    <n v="22.4"/>
    <x v="0"/>
    <s v="Pappa rich restaurant, 29 months lunch"/>
  </r>
  <r>
    <x v="229"/>
    <x v="0"/>
    <x v="8"/>
    <x v="37"/>
    <x v="15"/>
    <x v="37"/>
    <s v="20149"/>
    <x v="1"/>
    <x v="0"/>
    <n v="1.7"/>
    <x v="0"/>
    <s v="Chilli and coreander"/>
  </r>
  <r>
    <x v="229"/>
    <x v="0"/>
    <x v="8"/>
    <x v="37"/>
    <x v="15"/>
    <x v="37"/>
    <s v="20149"/>
    <x v="0"/>
    <x v="0"/>
    <n v="21.47"/>
    <x v="0"/>
    <s v="Vegetables, strawberries, plastic bag and chicken"/>
  </r>
  <r>
    <x v="229"/>
    <x v="0"/>
    <x v="8"/>
    <x v="37"/>
    <x v="15"/>
    <x v="37"/>
    <s v="20149"/>
    <x v="8"/>
    <x v="0"/>
    <n v="3"/>
    <x v="0"/>
    <s v="Canddles"/>
  </r>
  <r>
    <x v="230"/>
    <x v="0"/>
    <x v="8"/>
    <x v="37"/>
    <x v="16"/>
    <x v="37"/>
    <s v="20149"/>
    <x v="1"/>
    <x v="0"/>
    <n v="13.2"/>
    <x v="0"/>
    <s v="Shrimps, banana, tomatoes and apples"/>
  </r>
  <r>
    <x v="230"/>
    <x v="0"/>
    <x v="8"/>
    <x v="37"/>
    <x v="16"/>
    <x v="37"/>
    <s v="20149"/>
    <x v="1"/>
    <x v="3"/>
    <n v="12"/>
    <x v="0"/>
    <s v="Wine"/>
  </r>
  <r>
    <x v="230"/>
    <x v="0"/>
    <x v="8"/>
    <x v="37"/>
    <x v="16"/>
    <x v="37"/>
    <s v="20149"/>
    <x v="38"/>
    <x v="5"/>
    <n v="21"/>
    <x v="0"/>
    <s v="Tools for garden, chinese sticks and plastic paper"/>
  </r>
  <r>
    <x v="231"/>
    <x v="0"/>
    <x v="8"/>
    <x v="38"/>
    <x v="17"/>
    <x v="38"/>
    <s v="20149"/>
    <x v="18"/>
    <x v="3"/>
    <n v="10"/>
    <x v="0"/>
    <s v="Beer with davito"/>
  </r>
  <r>
    <x v="231"/>
    <x v="0"/>
    <x v="8"/>
    <x v="38"/>
    <x v="17"/>
    <x v="38"/>
    <s v="20149"/>
    <x v="7"/>
    <x v="6"/>
    <n v="10"/>
    <x v="0"/>
    <s v="Myki to meet with davito"/>
  </r>
  <r>
    <x v="232"/>
    <x v="0"/>
    <x v="8"/>
    <x v="38"/>
    <x v="18"/>
    <x v="38"/>
    <s v="20149"/>
    <x v="5"/>
    <x v="0"/>
    <n v="3.2"/>
    <x v="0"/>
    <s v="Eggs"/>
  </r>
  <r>
    <x v="233"/>
    <x v="0"/>
    <x v="9"/>
    <x v="38"/>
    <x v="21"/>
    <x v="38"/>
    <s v="201410"/>
    <x v="5"/>
    <x v="0"/>
    <n v="5"/>
    <x v="0"/>
    <s v="Avocado"/>
  </r>
  <r>
    <x v="234"/>
    <x v="0"/>
    <x v="9"/>
    <x v="38"/>
    <x v="22"/>
    <x v="38"/>
    <s v="201410"/>
    <x v="7"/>
    <x v="6"/>
    <n v="10"/>
    <x v="0"/>
    <s v="Myki Gatito"/>
  </r>
  <r>
    <x v="234"/>
    <x v="0"/>
    <x v="9"/>
    <x v="38"/>
    <x v="22"/>
    <x v="38"/>
    <s v="201410"/>
    <x v="5"/>
    <x v="0"/>
    <n v="9"/>
    <x v="0"/>
    <s v="Meat "/>
  </r>
  <r>
    <x v="235"/>
    <x v="0"/>
    <x v="9"/>
    <x v="38"/>
    <x v="23"/>
    <x v="38"/>
    <s v="201410"/>
    <x v="16"/>
    <x v="0"/>
    <n v="2"/>
    <x v="0"/>
    <s v="Gift for gatito"/>
  </r>
  <r>
    <x v="235"/>
    <x v="0"/>
    <x v="9"/>
    <x v="38"/>
    <x v="23"/>
    <x v="38"/>
    <s v="201410"/>
    <x v="49"/>
    <x v="1"/>
    <n v="50"/>
    <x v="0"/>
    <s v="Tie )))"/>
  </r>
  <r>
    <x v="236"/>
    <x v="0"/>
    <x v="9"/>
    <x v="38"/>
    <x v="30"/>
    <x v="38"/>
    <s v="201410"/>
    <x v="38"/>
    <x v="5"/>
    <n v="10"/>
    <x v="0"/>
    <s v="Tape, socks and more things"/>
  </r>
  <r>
    <x v="237"/>
    <x v="0"/>
    <x v="9"/>
    <x v="39"/>
    <x v="24"/>
    <x v="39"/>
    <s v="201410"/>
    <x v="30"/>
    <x v="4"/>
    <n v="1477"/>
    <x v="1"/>
    <s v="Rent September - October"/>
  </r>
  <r>
    <x v="238"/>
    <x v="0"/>
    <x v="9"/>
    <x v="39"/>
    <x v="25"/>
    <x v="39"/>
    <s v="201410"/>
    <x v="5"/>
    <x v="0"/>
    <n v="0.9"/>
    <x v="0"/>
    <s v="Nastya's job"/>
  </r>
  <r>
    <x v="238"/>
    <x v="0"/>
    <x v="9"/>
    <x v="39"/>
    <x v="25"/>
    <x v="39"/>
    <s v="201410"/>
    <x v="5"/>
    <x v="0"/>
    <n v="10.75"/>
    <x v="0"/>
    <s v="Honey, lemon, corn and peas"/>
  </r>
  <r>
    <x v="239"/>
    <x v="0"/>
    <x v="9"/>
    <x v="39"/>
    <x v="26"/>
    <x v="39"/>
    <s v="201410"/>
    <x v="6"/>
    <x v="3"/>
    <n v="57"/>
    <x v="1"/>
    <s v="Whisky red label litre"/>
  </r>
  <r>
    <x v="239"/>
    <x v="0"/>
    <x v="9"/>
    <x v="39"/>
    <x v="26"/>
    <x v="39"/>
    <s v="201410"/>
    <x v="2"/>
    <x v="5"/>
    <n v="4"/>
    <x v="0"/>
    <s v="Case for iphone 6)))))"/>
  </r>
  <r>
    <x v="240"/>
    <x v="0"/>
    <x v="9"/>
    <x v="39"/>
    <x v="27"/>
    <x v="39"/>
    <s v="201410"/>
    <x v="7"/>
    <x v="6"/>
    <n v="10"/>
    <x v="0"/>
    <s v="Myki gatito city"/>
  </r>
  <r>
    <x v="240"/>
    <x v="0"/>
    <x v="9"/>
    <x v="39"/>
    <x v="27"/>
    <x v="39"/>
    <s v="201410"/>
    <x v="11"/>
    <x v="7"/>
    <n v="60.24"/>
    <x v="1"/>
    <s v="Energy September - October"/>
  </r>
  <r>
    <x v="240"/>
    <x v="0"/>
    <x v="9"/>
    <x v="39"/>
    <x v="27"/>
    <x v="39"/>
    <s v="201410"/>
    <x v="5"/>
    <x v="0"/>
    <n v="4"/>
    <x v="0"/>
    <s v="Juice for mimosa"/>
  </r>
  <r>
    <x v="240"/>
    <x v="0"/>
    <x v="9"/>
    <x v="39"/>
    <x v="27"/>
    <x v="39"/>
    <s v="201410"/>
    <x v="18"/>
    <x v="1"/>
    <n v="26"/>
    <x v="0"/>
    <s v="cake gatito"/>
  </r>
  <r>
    <x v="240"/>
    <x v="0"/>
    <x v="9"/>
    <x v="39"/>
    <x v="27"/>
    <x v="39"/>
    <s v="201410"/>
    <x v="36"/>
    <x v="7"/>
    <n v="60"/>
    <x v="1"/>
    <s v="Internet October - November"/>
  </r>
  <r>
    <x v="240"/>
    <x v="0"/>
    <x v="9"/>
    <x v="39"/>
    <x v="27"/>
    <x v="39"/>
    <s v="201410"/>
    <x v="35"/>
    <x v="3"/>
    <n v="8"/>
    <x v="0"/>
    <s v="Champain for mimosa Gatito's birthday"/>
  </r>
  <r>
    <x v="240"/>
    <x v="0"/>
    <x v="9"/>
    <x v="39"/>
    <x v="27"/>
    <x v="39"/>
    <s v="201410"/>
    <x v="18"/>
    <x v="2"/>
    <n v="42.5"/>
    <x v="1"/>
    <s v="Gringo Restaurant - Birthday gatito"/>
  </r>
  <r>
    <x v="240"/>
    <x v="0"/>
    <x v="9"/>
    <x v="39"/>
    <x v="27"/>
    <x v="39"/>
    <s v="201410"/>
    <x v="18"/>
    <x v="0"/>
    <n v="12"/>
    <x v="0"/>
    <s v="Farewell Simon project"/>
  </r>
  <r>
    <x v="240"/>
    <x v="0"/>
    <x v="9"/>
    <x v="39"/>
    <x v="27"/>
    <x v="39"/>
    <s v="201410"/>
    <x v="18"/>
    <x v="2"/>
    <n v="18.5"/>
    <x v="1"/>
    <s v="Dinner because of 2nd interview at cotta"/>
  </r>
  <r>
    <x v="240"/>
    <x v="0"/>
    <x v="9"/>
    <x v="39"/>
    <x v="27"/>
    <x v="39"/>
    <s v="201410"/>
    <x v="18"/>
    <x v="5"/>
    <n v="5"/>
    <x v="1"/>
    <s v="Sim card nastya"/>
  </r>
  <r>
    <x v="241"/>
    <x v="0"/>
    <x v="9"/>
    <x v="39"/>
    <x v="28"/>
    <x v="39"/>
    <s v="201410"/>
    <x v="40"/>
    <x v="5"/>
    <n v="22"/>
    <x v="0"/>
    <s v="Medicine for flu"/>
  </r>
  <r>
    <x v="242"/>
    <x v="0"/>
    <x v="9"/>
    <x v="39"/>
    <x v="0"/>
    <x v="39"/>
    <s v="201410"/>
    <x v="44"/>
    <x v="0"/>
    <n v="15"/>
    <x v="0"/>
    <s v="Groceries"/>
  </r>
  <r>
    <x v="242"/>
    <x v="0"/>
    <x v="9"/>
    <x v="39"/>
    <x v="0"/>
    <x v="39"/>
    <s v="201410"/>
    <x v="0"/>
    <x v="0"/>
    <n v="8"/>
    <x v="0"/>
    <s v="Groceries"/>
  </r>
  <r>
    <x v="243"/>
    <x v="0"/>
    <x v="9"/>
    <x v="39"/>
    <x v="1"/>
    <x v="39"/>
    <s v="201410"/>
    <x v="35"/>
    <x v="0"/>
    <n v="10"/>
    <x v="0"/>
    <s v="Tuna, cheese and peas"/>
  </r>
  <r>
    <x v="244"/>
    <x v="0"/>
    <x v="9"/>
    <x v="40"/>
    <x v="2"/>
    <x v="40"/>
    <s v="201410"/>
    <x v="18"/>
    <x v="1"/>
    <n v="60.71"/>
    <x v="1"/>
    <s v="Gift for papa birthday"/>
  </r>
  <r>
    <x v="244"/>
    <x v="0"/>
    <x v="9"/>
    <x v="40"/>
    <x v="2"/>
    <x v="40"/>
    <s v="201410"/>
    <x v="7"/>
    <x v="6"/>
    <n v="10"/>
    <x v="0"/>
    <s v="Myki by error"/>
  </r>
  <r>
    <x v="244"/>
    <x v="0"/>
    <x v="9"/>
    <x v="40"/>
    <x v="2"/>
    <x v="40"/>
    <s v="201410"/>
    <x v="5"/>
    <x v="0"/>
    <n v="19"/>
    <x v="0"/>
    <s v="Peanuts, eggs and dry fruits"/>
  </r>
  <r>
    <x v="245"/>
    <x v="0"/>
    <x v="9"/>
    <x v="40"/>
    <x v="3"/>
    <x v="40"/>
    <s v="201410"/>
    <x v="5"/>
    <x v="0"/>
    <n v="14"/>
    <x v="0"/>
    <s v="Oats and almonds"/>
  </r>
  <r>
    <x v="246"/>
    <x v="0"/>
    <x v="9"/>
    <x v="40"/>
    <x v="5"/>
    <x v="40"/>
    <s v="201410"/>
    <x v="5"/>
    <x v="0"/>
    <n v="17.559999999999999"/>
    <x v="0"/>
    <s v="Tuna, milk, cake, spicies, corn, meat and sultanas"/>
  </r>
  <r>
    <x v="247"/>
    <x v="0"/>
    <x v="9"/>
    <x v="40"/>
    <x v="6"/>
    <x v="40"/>
    <s v="201410"/>
    <x v="18"/>
    <x v="0"/>
    <n v="10"/>
    <x v="0"/>
    <s v="Restaurant nastya at job, pizza gatito!!!"/>
  </r>
  <r>
    <x v="247"/>
    <x v="0"/>
    <x v="9"/>
    <x v="40"/>
    <x v="6"/>
    <x v="40"/>
    <s v="201410"/>
    <x v="2"/>
    <x v="5"/>
    <n v="6.65"/>
    <x v="0"/>
    <s v="Again hdmi cable"/>
  </r>
  <r>
    <x v="248"/>
    <x v="0"/>
    <x v="9"/>
    <x v="40"/>
    <x v="7"/>
    <x v="40"/>
    <s v="201410"/>
    <x v="8"/>
    <x v="0"/>
    <n v="2"/>
    <x v="0"/>
    <s v="candles"/>
  </r>
  <r>
    <x v="249"/>
    <x v="0"/>
    <x v="9"/>
    <x v="40"/>
    <x v="8"/>
    <x v="40"/>
    <s v="201410"/>
    <x v="7"/>
    <x v="6"/>
    <n v="10"/>
    <x v="0"/>
    <s v="Myki Gatito interview"/>
  </r>
  <r>
    <x v="249"/>
    <x v="0"/>
    <x v="9"/>
    <x v="40"/>
    <x v="8"/>
    <x v="40"/>
    <s v="201410"/>
    <x v="8"/>
    <x v="0"/>
    <n v="5"/>
    <x v="0"/>
    <s v="Church"/>
  </r>
  <r>
    <x v="249"/>
    <x v="0"/>
    <x v="9"/>
    <x v="40"/>
    <x v="8"/>
    <x v="40"/>
    <s v="201410"/>
    <x v="1"/>
    <x v="0"/>
    <n v="24"/>
    <x v="0"/>
    <s v="Meat, fish and vegetables"/>
  </r>
  <r>
    <x v="249"/>
    <x v="0"/>
    <x v="9"/>
    <x v="40"/>
    <x v="8"/>
    <x v="40"/>
    <s v="201410"/>
    <x v="0"/>
    <x v="0"/>
    <n v="1"/>
    <x v="0"/>
    <s v="Water"/>
  </r>
  <r>
    <x v="249"/>
    <x v="0"/>
    <x v="9"/>
    <x v="40"/>
    <x v="8"/>
    <x v="40"/>
    <s v="201410"/>
    <x v="26"/>
    <x v="5"/>
    <n v="0.7"/>
    <x v="0"/>
    <s v="Copies"/>
  </r>
  <r>
    <x v="249"/>
    <x v="0"/>
    <x v="9"/>
    <x v="40"/>
    <x v="8"/>
    <x v="40"/>
    <s v="201410"/>
    <x v="3"/>
    <x v="5"/>
    <n v="11.4"/>
    <x v="0"/>
    <s v="Things for bathroom and chicken"/>
  </r>
  <r>
    <x v="250"/>
    <x v="0"/>
    <x v="9"/>
    <x v="41"/>
    <x v="29"/>
    <x v="41"/>
    <s v="201410"/>
    <x v="46"/>
    <x v="7"/>
    <n v="67.7"/>
    <x v="1"/>
    <s v="Gas September - October"/>
  </r>
  <r>
    <x v="250"/>
    <x v="0"/>
    <x v="9"/>
    <x v="41"/>
    <x v="29"/>
    <x v="41"/>
    <s v="201410"/>
    <x v="0"/>
    <x v="0"/>
    <n v="9.6300000000000008"/>
    <x v="0"/>
    <s v="Tissues, rice, water, corn x2 and tuna "/>
  </r>
  <r>
    <x v="250"/>
    <x v="0"/>
    <x v="9"/>
    <x v="41"/>
    <x v="29"/>
    <x v="41"/>
    <s v="201410"/>
    <x v="3"/>
    <x v="0"/>
    <n v="9.6999999999999993"/>
    <x v="0"/>
    <s v="Bananas chips, lettuce and yogurt"/>
  </r>
  <r>
    <x v="251"/>
    <x v="0"/>
    <x v="9"/>
    <x v="41"/>
    <x v="10"/>
    <x v="41"/>
    <s v="201410"/>
    <x v="5"/>
    <x v="0"/>
    <n v="13.6"/>
    <x v="0"/>
    <s v="Avocado, peas, eggs and "/>
  </r>
  <r>
    <x v="252"/>
    <x v="0"/>
    <x v="9"/>
    <x v="41"/>
    <x v="11"/>
    <x v="41"/>
    <s v="201410"/>
    <x v="2"/>
    <x v="5"/>
    <n v="30"/>
    <x v="0"/>
    <s v="16 Mach3 blades"/>
  </r>
  <r>
    <x v="252"/>
    <x v="0"/>
    <x v="9"/>
    <x v="41"/>
    <x v="11"/>
    <x v="41"/>
    <s v="201410"/>
    <x v="50"/>
    <x v="1"/>
    <n v="1000"/>
    <x v="1"/>
    <s v="Gatito's birthday iPhonsito 6"/>
  </r>
  <r>
    <x v="253"/>
    <x v="0"/>
    <x v="9"/>
    <x v="41"/>
    <x v="12"/>
    <x v="41"/>
    <s v="201410"/>
    <x v="5"/>
    <x v="0"/>
    <n v="11"/>
    <x v="0"/>
    <s v="Shrimps, deodorant and water"/>
  </r>
  <r>
    <x v="254"/>
    <x v="0"/>
    <x v="9"/>
    <x v="41"/>
    <x v="13"/>
    <x v="41"/>
    <s v="201410"/>
    <x v="1"/>
    <x v="1"/>
    <n v="32"/>
    <x v="0"/>
    <s v="Gifts for padre y madre"/>
  </r>
  <r>
    <x v="254"/>
    <x v="0"/>
    <x v="9"/>
    <x v="41"/>
    <x v="13"/>
    <x v="41"/>
    <s v="201410"/>
    <x v="1"/>
    <x v="0"/>
    <n v="10"/>
    <x v="0"/>
    <s v="Mushrooms, tomatoes, leek, mandarine and capsicum"/>
  </r>
  <r>
    <x v="254"/>
    <x v="0"/>
    <x v="9"/>
    <x v="41"/>
    <x v="13"/>
    <x v="41"/>
    <s v="201410"/>
    <x v="1"/>
    <x v="0"/>
    <n v="6"/>
    <x v="0"/>
    <s v="Gozlem lamb "/>
  </r>
  <r>
    <x v="254"/>
    <x v="0"/>
    <x v="9"/>
    <x v="41"/>
    <x v="13"/>
    <x v="41"/>
    <s v="201410"/>
    <x v="3"/>
    <x v="0"/>
    <n v="9.07"/>
    <x v="0"/>
    <s v="Onion, mince meat and chicken "/>
  </r>
  <r>
    <x v="254"/>
    <x v="0"/>
    <x v="9"/>
    <x v="41"/>
    <x v="13"/>
    <x v="41"/>
    <s v="201410"/>
    <x v="8"/>
    <x v="0"/>
    <n v="2"/>
    <x v="0"/>
    <s v="Church"/>
  </r>
  <r>
    <x v="254"/>
    <x v="0"/>
    <x v="9"/>
    <x v="41"/>
    <x v="13"/>
    <x v="41"/>
    <s v="201410"/>
    <x v="8"/>
    <x v="0"/>
    <n v="2"/>
    <x v="0"/>
    <s v="Church Eugene"/>
  </r>
  <r>
    <x v="255"/>
    <x v="0"/>
    <x v="9"/>
    <x v="41"/>
    <x v="14"/>
    <x v="41"/>
    <s v="201410"/>
    <x v="38"/>
    <x v="5"/>
    <n v="11.5"/>
    <x v="0"/>
    <s v="Decoration for Halloween and baking cake model"/>
  </r>
  <r>
    <x v="256"/>
    <x v="0"/>
    <x v="9"/>
    <x v="42"/>
    <x v="15"/>
    <x v="42"/>
    <s v="201410"/>
    <x v="48"/>
    <x v="7"/>
    <n v="29.9"/>
    <x v="1"/>
    <s v="Lebara Nastya mobile October - November"/>
  </r>
  <r>
    <x v="256"/>
    <x v="0"/>
    <x v="9"/>
    <x v="42"/>
    <x v="15"/>
    <x v="42"/>
    <s v="201410"/>
    <x v="21"/>
    <x v="7"/>
    <n v="19.899999999999999"/>
    <x v="1"/>
    <s v="Amaysim Gatito October - November"/>
  </r>
  <r>
    <x v="257"/>
    <x v="0"/>
    <x v="9"/>
    <x v="42"/>
    <x v="17"/>
    <x v="42"/>
    <s v="201410"/>
    <x v="35"/>
    <x v="3"/>
    <n v="60"/>
    <x v="0"/>
    <s v="Whisky and beers"/>
  </r>
  <r>
    <x v="258"/>
    <x v="0"/>
    <x v="9"/>
    <x v="42"/>
    <x v="18"/>
    <x v="42"/>
    <s v="201410"/>
    <x v="5"/>
    <x v="0"/>
    <n v="8.68"/>
    <x v="0"/>
    <s v="Cookies, Butter and eggs"/>
  </r>
  <r>
    <x v="258"/>
    <x v="0"/>
    <x v="9"/>
    <x v="42"/>
    <x v="18"/>
    <x v="42"/>
    <s v="201410"/>
    <x v="40"/>
    <x v="5"/>
    <n v="20"/>
    <x v="0"/>
    <s v="Cambodia Garcinia"/>
  </r>
  <r>
    <x v="259"/>
    <x v="0"/>
    <x v="9"/>
    <x v="42"/>
    <x v="19"/>
    <x v="42"/>
    <s v="201410"/>
    <x v="7"/>
    <x v="6"/>
    <n v="10"/>
    <x v="0"/>
    <s v="Myki Juan"/>
  </r>
  <r>
    <x v="259"/>
    <x v="0"/>
    <x v="9"/>
    <x v="42"/>
    <x v="19"/>
    <x v="42"/>
    <s v="201410"/>
    <x v="18"/>
    <x v="0"/>
    <n v="2"/>
    <x v="0"/>
    <s v="Pie nastya had for lottery"/>
  </r>
  <r>
    <x v="259"/>
    <x v="0"/>
    <x v="9"/>
    <x v="42"/>
    <x v="19"/>
    <x v="42"/>
    <s v="201410"/>
    <x v="5"/>
    <x v="0"/>
    <n v="12.7"/>
    <x v="0"/>
    <s v="Halloween house, towel paper, soap and mix of peanuts"/>
  </r>
  <r>
    <x v="260"/>
    <x v="0"/>
    <x v="10"/>
    <x v="42"/>
    <x v="20"/>
    <x v="42"/>
    <s v="201411"/>
    <x v="18"/>
    <x v="2"/>
    <n v="260"/>
    <x v="1"/>
    <s v="Winery Cheese trip!!"/>
  </r>
  <r>
    <x v="260"/>
    <x v="0"/>
    <x v="10"/>
    <x v="42"/>
    <x v="20"/>
    <x v="42"/>
    <s v="201411"/>
    <x v="18"/>
    <x v="0"/>
    <n v="7.15"/>
    <x v="0"/>
    <s v="Chinese shop"/>
  </r>
  <r>
    <x v="260"/>
    <x v="0"/>
    <x v="10"/>
    <x v="42"/>
    <x v="20"/>
    <x v="42"/>
    <s v="201411"/>
    <x v="3"/>
    <x v="0"/>
    <n v="14.52"/>
    <x v="0"/>
    <s v="Chicken and coffee x2"/>
  </r>
  <r>
    <x v="260"/>
    <x v="0"/>
    <x v="10"/>
    <x v="42"/>
    <x v="20"/>
    <x v="42"/>
    <s v="201411"/>
    <x v="0"/>
    <x v="0"/>
    <n v="8.64"/>
    <x v="0"/>
    <s v="Wraps, corn, tuna, cloths and tea"/>
  </r>
  <r>
    <x v="260"/>
    <x v="0"/>
    <x v="10"/>
    <x v="42"/>
    <x v="20"/>
    <x v="42"/>
    <s v="201411"/>
    <x v="44"/>
    <x v="0"/>
    <n v="5"/>
    <x v="0"/>
    <s v="Strawberries and mushrooms"/>
  </r>
  <r>
    <x v="261"/>
    <x v="0"/>
    <x v="10"/>
    <x v="42"/>
    <x v="21"/>
    <x v="42"/>
    <s v="201411"/>
    <x v="18"/>
    <x v="2"/>
    <n v="18"/>
    <x v="0"/>
    <s v="Beers and ice cream"/>
  </r>
  <r>
    <x v="262"/>
    <x v="0"/>
    <x v="10"/>
    <x v="43"/>
    <x v="22"/>
    <x v="43"/>
    <s v="201411"/>
    <x v="5"/>
    <x v="0"/>
    <n v="19.600000000000001"/>
    <x v="0"/>
    <s v="Cheese, eggs, milk, honey and cereal"/>
  </r>
  <r>
    <x v="262"/>
    <x v="0"/>
    <x v="10"/>
    <x v="43"/>
    <x v="22"/>
    <x v="43"/>
    <s v="201411"/>
    <x v="7"/>
    <x v="6"/>
    <n v="10"/>
    <x v="0"/>
    <s v="Myki Gatito church"/>
  </r>
  <r>
    <x v="263"/>
    <x v="0"/>
    <x v="10"/>
    <x v="43"/>
    <x v="23"/>
    <x v="43"/>
    <s v="201411"/>
    <x v="7"/>
    <x v="6"/>
    <n v="136"/>
    <x v="1"/>
    <s v="Myki Nastya november-december 2 dollars gatito and 2 dollars nastya"/>
  </r>
  <r>
    <x v="263"/>
    <x v="0"/>
    <x v="10"/>
    <x v="43"/>
    <x v="23"/>
    <x v="43"/>
    <s v="201411"/>
    <x v="8"/>
    <x v="0"/>
    <n v="5"/>
    <x v="0"/>
    <s v="Church day before interview"/>
  </r>
  <r>
    <x v="263"/>
    <x v="0"/>
    <x v="10"/>
    <x v="43"/>
    <x v="23"/>
    <x v="43"/>
    <s v="201411"/>
    <x v="3"/>
    <x v="0"/>
    <n v="19"/>
    <x v="0"/>
    <s v="Cheese and fish"/>
  </r>
  <r>
    <x v="264"/>
    <x v="0"/>
    <x v="10"/>
    <x v="43"/>
    <x v="24"/>
    <x v="43"/>
    <s v="201411"/>
    <x v="30"/>
    <x v="4"/>
    <n v="1477"/>
    <x v="1"/>
    <s v="Rent November - December"/>
  </r>
  <r>
    <x v="264"/>
    <x v="0"/>
    <x v="10"/>
    <x v="43"/>
    <x v="24"/>
    <x v="43"/>
    <s v="201411"/>
    <x v="38"/>
    <x v="5"/>
    <n v="11.8"/>
    <x v="0"/>
    <s v="Candles x 4"/>
  </r>
  <r>
    <x v="264"/>
    <x v="0"/>
    <x v="10"/>
    <x v="43"/>
    <x v="24"/>
    <x v="43"/>
    <s v="201411"/>
    <x v="5"/>
    <x v="0"/>
    <n v="8.8000000000000007"/>
    <x v="0"/>
    <s v="Dressings and cereal"/>
  </r>
  <r>
    <x v="265"/>
    <x v="0"/>
    <x v="10"/>
    <x v="43"/>
    <x v="25"/>
    <x v="43"/>
    <s v="201411"/>
    <x v="35"/>
    <x v="0"/>
    <n v="2.48"/>
    <x v="0"/>
    <s v="*** Packets ***"/>
  </r>
  <r>
    <x v="265"/>
    <x v="0"/>
    <x v="10"/>
    <x v="43"/>
    <x v="25"/>
    <x v="43"/>
    <s v="201411"/>
    <x v="35"/>
    <x v="3"/>
    <n v="10"/>
    <x v="0"/>
    <s v="Beers"/>
  </r>
  <r>
    <x v="265"/>
    <x v="0"/>
    <x v="10"/>
    <x v="43"/>
    <x v="25"/>
    <x v="43"/>
    <s v="201411"/>
    <x v="5"/>
    <x v="0"/>
    <n v="7.2"/>
    <x v="0"/>
    <s v="Packet nastya and pasta"/>
  </r>
  <r>
    <x v="266"/>
    <x v="0"/>
    <x v="10"/>
    <x v="43"/>
    <x v="26"/>
    <x v="43"/>
    <s v="201411"/>
    <x v="7"/>
    <x v="6"/>
    <n v="6"/>
    <x v="0"/>
    <s v="Myki gatito beach"/>
  </r>
  <r>
    <x v="266"/>
    <x v="0"/>
    <x v="10"/>
    <x v="43"/>
    <x v="26"/>
    <x v="43"/>
    <s v="201411"/>
    <x v="3"/>
    <x v="0"/>
    <n v="2"/>
    <x v="0"/>
    <s v="Cheaps"/>
  </r>
  <r>
    <x v="266"/>
    <x v="0"/>
    <x v="10"/>
    <x v="43"/>
    <x v="26"/>
    <x v="43"/>
    <s v="201411"/>
    <x v="3"/>
    <x v="3"/>
    <n v="19"/>
    <x v="0"/>
    <s v="Beers for beach"/>
  </r>
  <r>
    <x v="267"/>
    <x v="0"/>
    <x v="10"/>
    <x v="43"/>
    <x v="27"/>
    <x v="43"/>
    <s v="201411"/>
    <x v="7"/>
    <x v="6"/>
    <n v="10"/>
    <x v="0"/>
    <s v="Myki church gatito"/>
  </r>
  <r>
    <x v="267"/>
    <x v="0"/>
    <x v="10"/>
    <x v="43"/>
    <x v="27"/>
    <x v="43"/>
    <s v="201411"/>
    <x v="5"/>
    <x v="0"/>
    <n v="15"/>
    <x v="0"/>
    <s v="Cereal, meat and fish"/>
  </r>
  <r>
    <x v="267"/>
    <x v="0"/>
    <x v="10"/>
    <x v="43"/>
    <x v="27"/>
    <x v="43"/>
    <s v="201411"/>
    <x v="8"/>
    <x v="0"/>
    <n v="6"/>
    <x v="0"/>
    <s v="Church money"/>
  </r>
  <r>
    <x v="268"/>
    <x v="0"/>
    <x v="10"/>
    <x v="44"/>
    <x v="28"/>
    <x v="44"/>
    <s v="201411"/>
    <x v="11"/>
    <x v="7"/>
    <n v="58.07"/>
    <x v="1"/>
    <s v="Energy October - November"/>
  </r>
  <r>
    <x v="268"/>
    <x v="0"/>
    <x v="10"/>
    <x v="44"/>
    <x v="28"/>
    <x v="44"/>
    <s v="201411"/>
    <x v="35"/>
    <x v="3"/>
    <n v="8"/>
    <x v="0"/>
    <s v="Champaing"/>
  </r>
  <r>
    <x v="268"/>
    <x v="0"/>
    <x v="10"/>
    <x v="44"/>
    <x v="28"/>
    <x v="44"/>
    <s v="201411"/>
    <x v="5"/>
    <x v="0"/>
    <n v="10.7"/>
    <x v="0"/>
    <s v="Wraps, cereal and juice"/>
  </r>
  <r>
    <x v="269"/>
    <x v="0"/>
    <x v="10"/>
    <x v="44"/>
    <x v="0"/>
    <x v="44"/>
    <s v="201411"/>
    <x v="36"/>
    <x v="7"/>
    <n v="60"/>
    <x v="1"/>
    <s v="Internet November - December"/>
  </r>
  <r>
    <x v="269"/>
    <x v="0"/>
    <x v="10"/>
    <x v="44"/>
    <x v="0"/>
    <x v="44"/>
    <s v="201411"/>
    <x v="5"/>
    <x v="5"/>
    <n v="1.1499999999999999"/>
    <x v="0"/>
    <s v="Sponge for cleaning the pan"/>
  </r>
  <r>
    <x v="269"/>
    <x v="0"/>
    <x v="10"/>
    <x v="44"/>
    <x v="0"/>
    <x v="44"/>
    <s v="201411"/>
    <x v="2"/>
    <x v="5"/>
    <n v="71.680000000000007"/>
    <x v="1"/>
    <s v="Summer umbrella"/>
  </r>
  <r>
    <x v="269"/>
    <x v="0"/>
    <x v="10"/>
    <x v="44"/>
    <x v="0"/>
    <x v="44"/>
    <s v="201411"/>
    <x v="5"/>
    <x v="0"/>
    <n v="5.53"/>
    <x v="0"/>
    <s v="Fish"/>
  </r>
  <r>
    <x v="270"/>
    <x v="0"/>
    <x v="10"/>
    <x v="44"/>
    <x v="2"/>
    <x v="44"/>
    <s v="201411"/>
    <x v="18"/>
    <x v="2"/>
    <n v="4.5"/>
    <x v="0"/>
    <s v="Grilled fries for gatito"/>
  </r>
  <r>
    <x v="271"/>
    <x v="0"/>
    <x v="10"/>
    <x v="44"/>
    <x v="3"/>
    <x v="44"/>
    <s v="201411"/>
    <x v="18"/>
    <x v="2"/>
    <n v="5.5"/>
    <x v="0"/>
    <s v="Fries gatito!!"/>
  </r>
  <r>
    <x v="271"/>
    <x v="0"/>
    <x v="10"/>
    <x v="44"/>
    <x v="3"/>
    <x v="44"/>
    <s v="201411"/>
    <x v="6"/>
    <x v="3"/>
    <n v="9"/>
    <x v="0"/>
    <s v="Wine party"/>
  </r>
  <r>
    <x v="271"/>
    <x v="0"/>
    <x v="10"/>
    <x v="44"/>
    <x v="3"/>
    <x v="44"/>
    <s v="201411"/>
    <x v="7"/>
    <x v="6"/>
    <n v="10"/>
    <x v="0"/>
    <s v="Myki Juan for latin festival"/>
  </r>
  <r>
    <x v="272"/>
    <x v="0"/>
    <x v="10"/>
    <x v="44"/>
    <x v="4"/>
    <x v="44"/>
    <s v="201411"/>
    <x v="35"/>
    <x v="3"/>
    <n v="12.99"/>
    <x v="0"/>
    <s v="Beers latin festival"/>
  </r>
  <r>
    <x v="272"/>
    <x v="0"/>
    <x v="10"/>
    <x v="44"/>
    <x v="4"/>
    <x v="44"/>
    <s v="201411"/>
    <x v="18"/>
    <x v="2"/>
    <n v="30"/>
    <x v="0"/>
    <s v="Bandeja paisa, arepa and empanadas latin festival"/>
  </r>
  <r>
    <x v="272"/>
    <x v="0"/>
    <x v="10"/>
    <x v="44"/>
    <x v="4"/>
    <x v="44"/>
    <s v="201411"/>
    <x v="5"/>
    <x v="0"/>
    <n v="6"/>
    <x v="0"/>
    <s v="Vegetables "/>
  </r>
  <r>
    <x v="273"/>
    <x v="0"/>
    <x v="10"/>
    <x v="44"/>
    <x v="5"/>
    <x v="44"/>
    <s v="201411"/>
    <x v="5"/>
    <x v="0"/>
    <n v="30.78"/>
    <x v="0"/>
    <s v="Chicken, meat, cake and face cleancer"/>
  </r>
  <r>
    <x v="273"/>
    <x v="0"/>
    <x v="10"/>
    <x v="44"/>
    <x v="5"/>
    <x v="44"/>
    <s v="201411"/>
    <x v="38"/>
    <x v="5"/>
    <n v="3.5"/>
    <x v="0"/>
    <s v="Socks and lighter"/>
  </r>
  <r>
    <x v="274"/>
    <x v="0"/>
    <x v="10"/>
    <x v="45"/>
    <x v="6"/>
    <x v="45"/>
    <s v="201411"/>
    <x v="5"/>
    <x v="0"/>
    <n v="6.49"/>
    <x v="0"/>
    <s v="Rice 5 Kg"/>
  </r>
  <r>
    <x v="274"/>
    <x v="0"/>
    <x v="10"/>
    <x v="45"/>
    <x v="6"/>
    <x v="45"/>
    <s v="201411"/>
    <x v="5"/>
    <x v="12"/>
    <n v="20.350000000000001"/>
    <x v="0"/>
    <s v="Teeth things"/>
  </r>
  <r>
    <x v="275"/>
    <x v="0"/>
    <x v="10"/>
    <x v="45"/>
    <x v="7"/>
    <x v="45"/>
    <s v="201411"/>
    <x v="3"/>
    <x v="2"/>
    <n v="10"/>
    <x v="0"/>
    <s v="Flowers gatito job"/>
  </r>
  <r>
    <x v="275"/>
    <x v="0"/>
    <x v="10"/>
    <x v="45"/>
    <x v="7"/>
    <x v="45"/>
    <s v="201411"/>
    <x v="18"/>
    <x v="2"/>
    <n v="25.95"/>
    <x v="0"/>
    <s v="Dinner gatito job surprise"/>
  </r>
  <r>
    <x v="275"/>
    <x v="0"/>
    <x v="10"/>
    <x v="45"/>
    <x v="7"/>
    <x v="45"/>
    <s v="201411"/>
    <x v="6"/>
    <x v="3"/>
    <n v="9"/>
    <x v="0"/>
    <s v="Champain gatito job celebration"/>
  </r>
  <r>
    <x v="276"/>
    <x v="0"/>
    <x v="10"/>
    <x v="45"/>
    <x v="8"/>
    <x v="45"/>
    <s v="201411"/>
    <x v="5"/>
    <x v="0"/>
    <n v="8.8000000000000007"/>
    <x v="0"/>
    <s v="Chicken miracle"/>
  </r>
  <r>
    <x v="276"/>
    <x v="0"/>
    <x v="10"/>
    <x v="45"/>
    <x v="8"/>
    <x v="45"/>
    <s v="201411"/>
    <x v="6"/>
    <x v="3"/>
    <n v="30"/>
    <x v="0"/>
    <s v="Rusky standard vodka Janek"/>
  </r>
  <r>
    <x v="277"/>
    <x v="0"/>
    <x v="10"/>
    <x v="45"/>
    <x v="29"/>
    <x v="45"/>
    <s v="201411"/>
    <x v="18"/>
    <x v="2"/>
    <n v="31"/>
    <x v="1"/>
    <s v="Pizza calcione boat place"/>
  </r>
  <r>
    <x v="278"/>
    <x v="0"/>
    <x v="10"/>
    <x v="45"/>
    <x v="9"/>
    <x v="45"/>
    <s v="201411"/>
    <x v="7"/>
    <x v="6"/>
    <n v="10"/>
    <x v="0"/>
    <s v="Myki saturday janek's party"/>
  </r>
  <r>
    <x v="278"/>
    <x v="0"/>
    <x v="10"/>
    <x v="45"/>
    <x v="9"/>
    <x v="45"/>
    <s v="201411"/>
    <x v="5"/>
    <x v="0"/>
    <n v="4.0999999999999996"/>
    <x v="0"/>
    <s v="Eggs, twix and chili"/>
  </r>
  <r>
    <x v="279"/>
    <x v="0"/>
    <x v="10"/>
    <x v="45"/>
    <x v="10"/>
    <x v="45"/>
    <s v="201411"/>
    <x v="44"/>
    <x v="0"/>
    <n v="5"/>
    <x v="0"/>
    <s v="Tomatoes, mushrooms and capsicum"/>
  </r>
  <r>
    <x v="280"/>
    <x v="0"/>
    <x v="10"/>
    <x v="45"/>
    <x v="11"/>
    <x v="45"/>
    <s v="201411"/>
    <x v="5"/>
    <x v="0"/>
    <n v="3.4"/>
    <x v="0"/>
    <s v="Chips, water and twixt"/>
  </r>
  <r>
    <x v="281"/>
    <x v="0"/>
    <x v="10"/>
    <x v="46"/>
    <x v="12"/>
    <x v="46"/>
    <s v="201411"/>
    <x v="41"/>
    <x v="5"/>
    <n v="28"/>
    <x v="0"/>
    <s v="Keyboard and mouse"/>
  </r>
  <r>
    <x v="282"/>
    <x v="0"/>
    <x v="10"/>
    <x v="46"/>
    <x v="13"/>
    <x v="46"/>
    <s v="201411"/>
    <x v="18"/>
    <x v="5"/>
    <n v="3.5"/>
    <x v="0"/>
    <s v="AuPost juan's contract"/>
  </r>
  <r>
    <x v="282"/>
    <x v="0"/>
    <x v="10"/>
    <x v="46"/>
    <x v="13"/>
    <x v="46"/>
    <s v="201411"/>
    <x v="51"/>
    <x v="5"/>
    <n v="13"/>
    <x v="0"/>
    <s v="Avanset one month ipad - till 25th of december"/>
  </r>
  <r>
    <x v="282"/>
    <x v="0"/>
    <x v="10"/>
    <x v="46"/>
    <x v="13"/>
    <x v="46"/>
    <s v="201411"/>
    <x v="7"/>
    <x v="6"/>
    <n v="10"/>
    <x v="0"/>
    <s v="Myki gatito keyboard"/>
  </r>
  <r>
    <x v="282"/>
    <x v="0"/>
    <x v="10"/>
    <x v="46"/>
    <x v="13"/>
    <x v="46"/>
    <s v="201411"/>
    <x v="48"/>
    <x v="7"/>
    <n v="30"/>
    <x v="1"/>
    <s v="Mobile November - December"/>
  </r>
  <r>
    <x v="283"/>
    <x v="0"/>
    <x v="10"/>
    <x v="46"/>
    <x v="14"/>
    <x v="46"/>
    <s v="201411"/>
    <x v="1"/>
    <x v="0"/>
    <n v="14"/>
    <x v="0"/>
    <s v="Greek chicken, market night"/>
  </r>
  <r>
    <x v="283"/>
    <x v="0"/>
    <x v="10"/>
    <x v="46"/>
    <x v="14"/>
    <x v="46"/>
    <s v="201411"/>
    <x v="49"/>
    <x v="1"/>
    <n v="26"/>
    <x v="1"/>
    <s v="Gatito's hat )))"/>
  </r>
  <r>
    <x v="284"/>
    <x v="0"/>
    <x v="10"/>
    <x v="46"/>
    <x v="15"/>
    <x v="46"/>
    <s v="201411"/>
    <x v="18"/>
    <x v="5"/>
    <n v="35"/>
    <x v="1"/>
    <s v="Translation of the driving license"/>
  </r>
  <r>
    <x v="284"/>
    <x v="0"/>
    <x v="10"/>
    <x v="46"/>
    <x v="15"/>
    <x v="46"/>
    <s v="201411"/>
    <x v="24"/>
    <x v="7"/>
    <n v="19.899999999999999"/>
    <x v="1"/>
    <s v="Mobile gatito November - December"/>
  </r>
  <r>
    <x v="285"/>
    <x v="0"/>
    <x v="10"/>
    <x v="46"/>
    <x v="17"/>
    <x v="46"/>
    <s v="201411"/>
    <x v="5"/>
    <x v="0"/>
    <n v="24.48"/>
    <x v="0"/>
    <s v="Chicken, christmas decoration, juice, yogourt, wraps, carrots"/>
  </r>
  <r>
    <x v="285"/>
    <x v="0"/>
    <x v="10"/>
    <x v="46"/>
    <x v="17"/>
    <x v="46"/>
    <s v="201411"/>
    <x v="7"/>
    <x v="6"/>
    <n v="10"/>
    <x v="0"/>
    <s v="Myki church"/>
  </r>
  <r>
    <x v="286"/>
    <x v="0"/>
    <x v="10"/>
    <x v="46"/>
    <x v="18"/>
    <x v="46"/>
    <s v="201411"/>
    <x v="8"/>
    <x v="0"/>
    <n v="7"/>
    <x v="0"/>
    <s v="Church sunday after job"/>
  </r>
  <r>
    <x v="286"/>
    <x v="0"/>
    <x v="10"/>
    <x v="46"/>
    <x v="18"/>
    <x v="46"/>
    <s v="201411"/>
    <x v="31"/>
    <x v="5"/>
    <n v="140"/>
    <x v="1"/>
    <s v="Chairs"/>
  </r>
  <r>
    <x v="287"/>
    <x v="0"/>
    <x v="11"/>
    <x v="47"/>
    <x v="20"/>
    <x v="47"/>
    <s v="201412"/>
    <x v="52"/>
    <x v="6"/>
    <n v="37.700000000000003"/>
    <x v="1"/>
    <s v="Law knowledge exam"/>
  </r>
  <r>
    <x v="287"/>
    <x v="0"/>
    <x v="11"/>
    <x v="47"/>
    <x v="20"/>
    <x v="47"/>
    <s v="201412"/>
    <x v="3"/>
    <x v="0"/>
    <n v="5.66"/>
    <x v="0"/>
    <s v="Chicken thighs"/>
  </r>
  <r>
    <x v="287"/>
    <x v="0"/>
    <x v="11"/>
    <x v="47"/>
    <x v="20"/>
    <x v="47"/>
    <s v="201412"/>
    <x v="38"/>
    <x v="5"/>
    <n v="2"/>
    <x v="0"/>
    <s v="Things for the chair"/>
  </r>
  <r>
    <x v="288"/>
    <x v="0"/>
    <x v="11"/>
    <x v="47"/>
    <x v="21"/>
    <x v="47"/>
    <s v="201412"/>
    <x v="5"/>
    <x v="0"/>
    <n v="7.3"/>
    <x v="0"/>
    <s v="Avocados and eggs"/>
  </r>
  <r>
    <x v="288"/>
    <x v="0"/>
    <x v="11"/>
    <x v="47"/>
    <x v="21"/>
    <x v="47"/>
    <s v="201412"/>
    <x v="5"/>
    <x v="0"/>
    <n v="5"/>
    <x v="0"/>
    <s v="Prawns"/>
  </r>
  <r>
    <x v="289"/>
    <x v="0"/>
    <x v="11"/>
    <x v="47"/>
    <x v="22"/>
    <x v="47"/>
    <s v="201412"/>
    <x v="5"/>
    <x v="0"/>
    <n v="28.95"/>
    <x v="0"/>
    <s v="Girl pads, cheese, juice, pringles, meat and fish"/>
  </r>
  <r>
    <x v="290"/>
    <x v="0"/>
    <x v="11"/>
    <x v="47"/>
    <x v="23"/>
    <x v="47"/>
    <s v="201412"/>
    <x v="52"/>
    <x v="6"/>
    <n v="40"/>
    <x v="1"/>
    <s v="Driving lesson with George"/>
  </r>
  <r>
    <x v="290"/>
    <x v="0"/>
    <x v="11"/>
    <x v="47"/>
    <x v="23"/>
    <x v="47"/>
    <s v="201412"/>
    <x v="7"/>
    <x v="6"/>
    <n v="128.19999999999999"/>
    <x v="1"/>
    <s v="Myki Nastya December"/>
  </r>
  <r>
    <x v="290"/>
    <x v="0"/>
    <x v="11"/>
    <x v="47"/>
    <x v="23"/>
    <x v="47"/>
    <s v="201412"/>
    <x v="52"/>
    <x v="6"/>
    <n v="33.700000000000003"/>
    <x v="1"/>
    <s v="Hazard perception test"/>
  </r>
  <r>
    <x v="290"/>
    <x v="0"/>
    <x v="11"/>
    <x v="47"/>
    <x v="23"/>
    <x v="47"/>
    <s v="201412"/>
    <x v="46"/>
    <x v="7"/>
    <n v="58.77"/>
    <x v="1"/>
    <s v="Gas October - November"/>
  </r>
  <r>
    <x v="290"/>
    <x v="0"/>
    <x v="11"/>
    <x v="47"/>
    <x v="23"/>
    <x v="47"/>
    <s v="201412"/>
    <x v="52"/>
    <x v="6"/>
    <n v="57.7"/>
    <x v="1"/>
    <s v="Car practical driving test"/>
  </r>
  <r>
    <x v="290"/>
    <x v="0"/>
    <x v="11"/>
    <x v="47"/>
    <x v="23"/>
    <x v="47"/>
    <s v="201412"/>
    <x v="18"/>
    <x v="2"/>
    <n v="5.5"/>
    <x v="0"/>
    <s v="Grilld fries gatito"/>
  </r>
  <r>
    <x v="291"/>
    <x v="0"/>
    <x v="11"/>
    <x v="47"/>
    <x v="30"/>
    <x v="47"/>
    <s v="201412"/>
    <x v="40"/>
    <x v="5"/>
    <n v="13"/>
    <x v="0"/>
    <s v="Cambodia Garcinia"/>
  </r>
  <r>
    <x v="291"/>
    <x v="0"/>
    <x v="11"/>
    <x v="47"/>
    <x v="30"/>
    <x v="47"/>
    <s v="201412"/>
    <x v="30"/>
    <x v="4"/>
    <n v="1477"/>
    <x v="1"/>
    <s v="Rent December"/>
  </r>
  <r>
    <x v="292"/>
    <x v="0"/>
    <x v="11"/>
    <x v="47"/>
    <x v="24"/>
    <x v="47"/>
    <s v="201412"/>
    <x v="1"/>
    <x v="0"/>
    <n v="15"/>
    <x v="0"/>
    <s v="Doughnuts, leeks, mushrooms, capsicum, tomatoes, coreander, chili"/>
  </r>
  <r>
    <x v="292"/>
    <x v="0"/>
    <x v="11"/>
    <x v="47"/>
    <x v="24"/>
    <x v="47"/>
    <s v="201412"/>
    <x v="5"/>
    <x v="0"/>
    <n v="12.62"/>
    <x v="0"/>
    <s v="Chicken, yoghourt, packet"/>
  </r>
  <r>
    <x v="292"/>
    <x v="0"/>
    <x v="11"/>
    <x v="47"/>
    <x v="24"/>
    <x v="47"/>
    <s v="201412"/>
    <x v="31"/>
    <x v="5"/>
    <n v="1029.57"/>
    <x v="1"/>
    <s v="bed, night tables, table, chairs x 3, cushins x 2, base, candles, chair covers,  delivery"/>
  </r>
  <r>
    <x v="293"/>
    <x v="0"/>
    <x v="11"/>
    <x v="47"/>
    <x v="25"/>
    <x v="47"/>
    <s v="201412"/>
    <x v="7"/>
    <x v="6"/>
    <n v="10"/>
    <x v="0"/>
    <s v="Myki law knowledge exam"/>
  </r>
  <r>
    <x v="293"/>
    <x v="0"/>
    <x v="11"/>
    <x v="47"/>
    <x v="25"/>
    <x v="47"/>
    <s v="201412"/>
    <x v="41"/>
    <x v="1"/>
    <n v="84.91"/>
    <x v="1"/>
    <s v="Gifts Nastya Christmas"/>
  </r>
  <r>
    <x v="293"/>
    <x v="0"/>
    <x v="11"/>
    <x v="47"/>
    <x v="25"/>
    <x v="47"/>
    <s v="201412"/>
    <x v="45"/>
    <x v="5"/>
    <n v="17"/>
    <x v="1"/>
    <s v="Christmas decoration"/>
  </r>
  <r>
    <x v="293"/>
    <x v="0"/>
    <x v="11"/>
    <x v="47"/>
    <x v="25"/>
    <x v="47"/>
    <s v="201412"/>
    <x v="18"/>
    <x v="5"/>
    <n v="10"/>
    <x v="0"/>
    <s v="Christmas decoration"/>
  </r>
  <r>
    <x v="293"/>
    <x v="0"/>
    <x v="11"/>
    <x v="47"/>
    <x v="25"/>
    <x v="47"/>
    <s v="201412"/>
    <x v="18"/>
    <x v="1"/>
    <n v="10"/>
    <x v="0"/>
    <s v="Belt"/>
  </r>
  <r>
    <x v="293"/>
    <x v="0"/>
    <x v="11"/>
    <x v="47"/>
    <x v="25"/>
    <x v="47"/>
    <s v="201412"/>
    <x v="8"/>
    <x v="0"/>
    <n v="4.5"/>
    <x v="0"/>
    <s v="Church"/>
  </r>
  <r>
    <x v="293"/>
    <x v="0"/>
    <x v="11"/>
    <x v="47"/>
    <x v="25"/>
    <x v="47"/>
    <s v="201412"/>
    <x v="18"/>
    <x v="3"/>
    <n v="20"/>
    <x v="0"/>
    <s v="Beers"/>
  </r>
  <r>
    <x v="294"/>
    <x v="0"/>
    <x v="11"/>
    <x v="48"/>
    <x v="26"/>
    <x v="48"/>
    <s v="201412"/>
    <x v="36"/>
    <x v="7"/>
    <n v="60"/>
    <x v="1"/>
    <s v="Internet December - January"/>
  </r>
  <r>
    <x v="294"/>
    <x v="0"/>
    <x v="11"/>
    <x v="48"/>
    <x v="26"/>
    <x v="48"/>
    <s v="201412"/>
    <x v="7"/>
    <x v="6"/>
    <n v="10"/>
    <x v="0"/>
    <s v="Myki beach volleyball "/>
  </r>
  <r>
    <x v="294"/>
    <x v="0"/>
    <x v="11"/>
    <x v="48"/>
    <x v="26"/>
    <x v="48"/>
    <s v="201412"/>
    <x v="36"/>
    <x v="7"/>
    <n v="60"/>
    <x v="1"/>
    <s v="Internet January - February"/>
  </r>
  <r>
    <x v="294"/>
    <x v="0"/>
    <x v="11"/>
    <x v="48"/>
    <x v="26"/>
    <x v="48"/>
    <s v="201412"/>
    <x v="18"/>
    <x v="2"/>
    <n v="98.31"/>
    <x v="1"/>
    <s v="Restaurant invitation russian family"/>
  </r>
  <r>
    <x v="295"/>
    <x v="0"/>
    <x v="11"/>
    <x v="48"/>
    <x v="27"/>
    <x v="48"/>
    <s v="201412"/>
    <x v="5"/>
    <x v="0"/>
    <n v="22.15"/>
    <x v="0"/>
    <s v="Pringles, sea food, christmas stuff"/>
  </r>
  <r>
    <x v="295"/>
    <x v="0"/>
    <x v="11"/>
    <x v="48"/>
    <x v="27"/>
    <x v="48"/>
    <s v="201412"/>
    <x v="40"/>
    <x v="12"/>
    <n v="10"/>
    <x v="0"/>
    <s v="Condoms "/>
  </r>
  <r>
    <x v="295"/>
    <x v="0"/>
    <x v="11"/>
    <x v="48"/>
    <x v="27"/>
    <x v="48"/>
    <s v="201412"/>
    <x v="38"/>
    <x v="5"/>
    <n v="5.5"/>
    <x v="0"/>
    <s v="Deer horns and socks "/>
  </r>
  <r>
    <x v="295"/>
    <x v="0"/>
    <x v="11"/>
    <x v="48"/>
    <x v="27"/>
    <x v="48"/>
    <s v="201412"/>
    <x v="11"/>
    <x v="7"/>
    <n v="47.82"/>
    <x v="1"/>
    <s v="Electricity November - December"/>
  </r>
  <r>
    <x v="296"/>
    <x v="0"/>
    <x v="11"/>
    <x v="48"/>
    <x v="28"/>
    <x v="48"/>
    <s v="201412"/>
    <x v="18"/>
    <x v="1"/>
    <n v="70"/>
    <x v="1"/>
    <s v="Screen for iphone 5"/>
  </r>
  <r>
    <x v="296"/>
    <x v="0"/>
    <x v="11"/>
    <x v="48"/>
    <x v="28"/>
    <x v="48"/>
    <s v="201412"/>
    <x v="18"/>
    <x v="1"/>
    <n v="48"/>
    <x v="1"/>
    <s v="Battery iphone 4s - Happy Mobile"/>
  </r>
  <r>
    <x v="296"/>
    <x v="0"/>
    <x v="11"/>
    <x v="48"/>
    <x v="28"/>
    <x v="48"/>
    <s v="201412"/>
    <x v="0"/>
    <x v="0"/>
    <n v="6.9"/>
    <x v="0"/>
    <s v="Corn x 2, cheesecake and tuna x2"/>
  </r>
  <r>
    <x v="296"/>
    <x v="0"/>
    <x v="11"/>
    <x v="48"/>
    <x v="28"/>
    <x v="48"/>
    <s v="201412"/>
    <x v="18"/>
    <x v="1"/>
    <n v="30"/>
    <x v="1"/>
    <s v="Chain repairment - New girl over Collins"/>
  </r>
  <r>
    <x v="297"/>
    <x v="0"/>
    <x v="11"/>
    <x v="48"/>
    <x v="0"/>
    <x v="48"/>
    <s v="201412"/>
    <x v="5"/>
    <x v="0"/>
    <n v="17.239999999999998"/>
    <x v="0"/>
    <s v="Ajax, cling wrap, baking paper, enchiladas, milk and wraps "/>
  </r>
  <r>
    <x v="298"/>
    <x v="0"/>
    <x v="11"/>
    <x v="48"/>
    <x v="2"/>
    <x v="48"/>
    <s v="201412"/>
    <x v="6"/>
    <x v="3"/>
    <n v="15"/>
    <x v="1"/>
    <s v="beers"/>
  </r>
  <r>
    <x v="298"/>
    <x v="0"/>
    <x v="11"/>
    <x v="48"/>
    <x v="2"/>
    <x v="48"/>
    <s v="201412"/>
    <x v="7"/>
    <x v="6"/>
    <n v="5"/>
    <x v="0"/>
    <s v="Myki supper day"/>
  </r>
  <r>
    <x v="298"/>
    <x v="0"/>
    <x v="11"/>
    <x v="48"/>
    <x v="2"/>
    <x v="48"/>
    <s v="201412"/>
    <x v="2"/>
    <x v="1"/>
    <n v="3"/>
    <x v="0"/>
    <s v="Case for gatito"/>
  </r>
  <r>
    <x v="298"/>
    <x v="0"/>
    <x v="11"/>
    <x v="48"/>
    <x v="2"/>
    <x v="48"/>
    <s v="201412"/>
    <x v="26"/>
    <x v="9"/>
    <n v="5"/>
    <x v="0"/>
    <s v="Testamur for papa"/>
  </r>
  <r>
    <x v="298"/>
    <x v="0"/>
    <x v="11"/>
    <x v="48"/>
    <x v="2"/>
    <x v="48"/>
    <s v="201412"/>
    <x v="18"/>
    <x v="1"/>
    <n v="60"/>
    <x v="1"/>
    <s v="DFO - Adidas !!!"/>
  </r>
  <r>
    <x v="298"/>
    <x v="0"/>
    <x v="11"/>
    <x v="48"/>
    <x v="2"/>
    <x v="48"/>
    <s v="201412"/>
    <x v="18"/>
    <x v="1"/>
    <n v="29.5"/>
    <x v="1"/>
    <s v="DFO - Second pair of shoes for malishka"/>
  </r>
  <r>
    <x v="298"/>
    <x v="0"/>
    <x v="11"/>
    <x v="48"/>
    <x v="2"/>
    <x v="48"/>
    <s v="201412"/>
    <x v="18"/>
    <x v="1"/>
    <n v="324"/>
    <x v="1"/>
    <s v="DFO - Suit for GATITO!!!"/>
  </r>
  <r>
    <x v="298"/>
    <x v="0"/>
    <x v="11"/>
    <x v="48"/>
    <x v="2"/>
    <x v="48"/>
    <s v="201412"/>
    <x v="18"/>
    <x v="2"/>
    <n v="10"/>
    <x v="0"/>
    <s v="Ice cream with atm transaction"/>
  </r>
  <r>
    <x v="298"/>
    <x v="0"/>
    <x v="11"/>
    <x v="48"/>
    <x v="2"/>
    <x v="48"/>
    <s v="201412"/>
    <x v="1"/>
    <x v="1"/>
    <n v="25"/>
    <x v="1"/>
    <s v="T-shirts for rusky family"/>
  </r>
  <r>
    <x v="298"/>
    <x v="0"/>
    <x v="11"/>
    <x v="48"/>
    <x v="2"/>
    <x v="48"/>
    <s v="201412"/>
    <x v="3"/>
    <x v="0"/>
    <n v="2"/>
    <x v="0"/>
    <s v="Water"/>
  </r>
  <r>
    <x v="298"/>
    <x v="0"/>
    <x v="11"/>
    <x v="48"/>
    <x v="2"/>
    <x v="48"/>
    <s v="201412"/>
    <x v="5"/>
    <x v="0"/>
    <n v="22.61"/>
    <x v="0"/>
    <s v="Chicken, prawns and yogourt"/>
  </r>
  <r>
    <x v="298"/>
    <x v="0"/>
    <x v="11"/>
    <x v="48"/>
    <x v="2"/>
    <x v="48"/>
    <s v="201412"/>
    <x v="35"/>
    <x v="3"/>
    <n v="15"/>
    <x v="0"/>
    <s v="Beers"/>
  </r>
  <r>
    <x v="299"/>
    <x v="0"/>
    <x v="11"/>
    <x v="48"/>
    <x v="3"/>
    <x v="48"/>
    <s v="201412"/>
    <x v="5"/>
    <x v="0"/>
    <n v="9.83"/>
    <x v="0"/>
    <s v="Skewers, tisues, packet and mineral water"/>
  </r>
  <r>
    <x v="300"/>
    <x v="0"/>
    <x v="11"/>
    <x v="49"/>
    <x v="4"/>
    <x v="49"/>
    <s v="201412"/>
    <x v="3"/>
    <x v="0"/>
    <n v="5.5"/>
    <x v="0"/>
    <s v="Pringles and Chocolate"/>
  </r>
  <r>
    <x v="301"/>
    <x v="0"/>
    <x v="11"/>
    <x v="49"/>
    <x v="6"/>
    <x v="49"/>
    <s v="201412"/>
    <x v="7"/>
    <x v="6"/>
    <n v="10"/>
    <x v="0"/>
    <s v="Myki driving exam"/>
  </r>
  <r>
    <x v="301"/>
    <x v="0"/>
    <x v="11"/>
    <x v="49"/>
    <x v="6"/>
    <x v="49"/>
    <s v="201412"/>
    <x v="35"/>
    <x v="0"/>
    <n v="6"/>
    <x v="0"/>
    <s v="Eggs, butter and pringles"/>
  </r>
  <r>
    <x v="301"/>
    <x v="0"/>
    <x v="11"/>
    <x v="49"/>
    <x v="6"/>
    <x v="49"/>
    <s v="201412"/>
    <x v="5"/>
    <x v="0"/>
    <n v="9.6999999999999993"/>
    <x v="0"/>
    <s v="Flour, ginger house and bananas"/>
  </r>
  <r>
    <x v="302"/>
    <x v="0"/>
    <x v="11"/>
    <x v="49"/>
    <x v="7"/>
    <x v="49"/>
    <s v="201412"/>
    <x v="5"/>
    <x v="5"/>
    <n v="7.25"/>
    <x v="0"/>
    <s v="Bulbs x 2"/>
  </r>
  <r>
    <x v="303"/>
    <x v="0"/>
    <x v="11"/>
    <x v="49"/>
    <x v="8"/>
    <x v="49"/>
    <s v="201412"/>
    <x v="52"/>
    <x v="6"/>
    <n v="150"/>
    <x v="1"/>
    <s v="Driving rent car - Exam FAILURE"/>
  </r>
  <r>
    <x v="303"/>
    <x v="0"/>
    <x v="11"/>
    <x v="49"/>
    <x v="8"/>
    <x v="49"/>
    <s v="201412"/>
    <x v="52"/>
    <x v="6"/>
    <n v="80.2"/>
    <x v="1"/>
    <s v="Learner permit and new driving exam booking"/>
  </r>
  <r>
    <x v="303"/>
    <x v="0"/>
    <x v="11"/>
    <x v="49"/>
    <x v="8"/>
    <x v="49"/>
    <s v="201412"/>
    <x v="35"/>
    <x v="3"/>
    <n v="16.98"/>
    <x v="0"/>
    <s v="Beers and Pringles"/>
  </r>
  <r>
    <x v="303"/>
    <x v="0"/>
    <x v="11"/>
    <x v="49"/>
    <x v="8"/>
    <x v="49"/>
    <s v="201412"/>
    <x v="6"/>
    <x v="3"/>
    <n v="9.4"/>
    <x v="0"/>
    <s v="Wine"/>
  </r>
  <r>
    <x v="303"/>
    <x v="0"/>
    <x v="11"/>
    <x v="49"/>
    <x v="8"/>
    <x v="49"/>
    <s v="201412"/>
    <x v="5"/>
    <x v="0"/>
    <n v="8.24"/>
    <x v="0"/>
    <s v="Chili and Coreander"/>
  </r>
  <r>
    <x v="303"/>
    <x v="0"/>
    <x v="11"/>
    <x v="49"/>
    <x v="8"/>
    <x v="49"/>
    <s v="201412"/>
    <x v="3"/>
    <x v="0"/>
    <n v="4.75"/>
    <x v="0"/>
    <s v="Chicken and doritos"/>
  </r>
  <r>
    <x v="304"/>
    <x v="0"/>
    <x v="11"/>
    <x v="49"/>
    <x v="29"/>
    <x v="49"/>
    <s v="201412"/>
    <x v="3"/>
    <x v="0"/>
    <n v="13.2"/>
    <x v="0"/>
    <s v="Case for the gifts, bows and mug"/>
  </r>
  <r>
    <x v="304"/>
    <x v="0"/>
    <x v="11"/>
    <x v="49"/>
    <x v="29"/>
    <x v="49"/>
    <s v="201412"/>
    <x v="1"/>
    <x v="0"/>
    <n v="17"/>
    <x v="0"/>
    <s v="turkey legs"/>
  </r>
  <r>
    <x v="304"/>
    <x v="0"/>
    <x v="11"/>
    <x v="49"/>
    <x v="29"/>
    <x v="49"/>
    <s v="201412"/>
    <x v="5"/>
    <x v="0"/>
    <n v="17.96"/>
    <x v="0"/>
    <s v="Chicken breast, juice, water, ricota cheese and milo"/>
  </r>
  <r>
    <x v="304"/>
    <x v="0"/>
    <x v="11"/>
    <x v="49"/>
    <x v="29"/>
    <x v="49"/>
    <s v="201412"/>
    <x v="1"/>
    <x v="0"/>
    <n v="13"/>
    <x v="0"/>
    <s v="Meat, vegetables and fruits"/>
  </r>
  <r>
    <x v="304"/>
    <x v="0"/>
    <x v="11"/>
    <x v="49"/>
    <x v="29"/>
    <x v="49"/>
    <s v="201412"/>
    <x v="1"/>
    <x v="1"/>
    <n v="94"/>
    <x v="1"/>
    <s v="Russia gifts"/>
  </r>
  <r>
    <x v="305"/>
    <x v="0"/>
    <x v="11"/>
    <x v="49"/>
    <x v="9"/>
    <x v="49"/>
    <s v="201412"/>
    <x v="8"/>
    <x v="0"/>
    <n v="6"/>
    <x v="0"/>
    <s v="Weekend before christmas"/>
  </r>
  <r>
    <x v="305"/>
    <x v="0"/>
    <x v="11"/>
    <x v="49"/>
    <x v="9"/>
    <x v="49"/>
    <s v="201412"/>
    <x v="1"/>
    <x v="1"/>
    <n v="12"/>
    <x v="1"/>
    <s v="Katushita gift"/>
  </r>
  <r>
    <x v="305"/>
    <x v="0"/>
    <x v="11"/>
    <x v="49"/>
    <x v="9"/>
    <x v="49"/>
    <s v="201412"/>
    <x v="0"/>
    <x v="0"/>
    <n v="4"/>
    <x v="0"/>
    <s v="Parmesan cheese"/>
  </r>
  <r>
    <x v="305"/>
    <x v="0"/>
    <x v="11"/>
    <x v="49"/>
    <x v="9"/>
    <x v="49"/>
    <s v="201412"/>
    <x v="6"/>
    <x v="3"/>
    <n v="52.84"/>
    <x v="0"/>
    <s v="Whiskey, Champagne and wine for Dima"/>
  </r>
  <r>
    <x v="306"/>
    <x v="0"/>
    <x v="11"/>
    <x v="50"/>
    <x v="10"/>
    <x v="50"/>
    <s v="201412"/>
    <x v="18"/>
    <x v="1"/>
    <n v="12"/>
    <x v="0"/>
    <s v="Phone screen protectors"/>
  </r>
  <r>
    <x v="306"/>
    <x v="0"/>
    <x v="11"/>
    <x v="50"/>
    <x v="10"/>
    <x v="50"/>
    <s v="201412"/>
    <x v="3"/>
    <x v="0"/>
    <n v="11"/>
    <x v="0"/>
    <s v="Ice cream and wrap paper"/>
  </r>
  <r>
    <x v="306"/>
    <x v="0"/>
    <x v="11"/>
    <x v="50"/>
    <x v="10"/>
    <x v="50"/>
    <s v="201412"/>
    <x v="18"/>
    <x v="0"/>
    <n v="8.5"/>
    <x v="0"/>
    <s v="Brownies for test - QV's restaurant"/>
  </r>
  <r>
    <x v="306"/>
    <x v="0"/>
    <x v="11"/>
    <x v="50"/>
    <x v="10"/>
    <x v="50"/>
    <s v="201412"/>
    <x v="5"/>
    <x v="0"/>
    <n v="9.5"/>
    <x v="0"/>
    <s v="Coke, chicken, oven bags and party"/>
  </r>
  <r>
    <x v="306"/>
    <x v="0"/>
    <x v="11"/>
    <x v="50"/>
    <x v="10"/>
    <x v="50"/>
    <s v="201412"/>
    <x v="35"/>
    <x v="3"/>
    <n v="10"/>
    <x v="0"/>
    <s v="Beer"/>
  </r>
  <r>
    <x v="307"/>
    <x v="0"/>
    <x v="11"/>
    <x v="50"/>
    <x v="11"/>
    <x v="50"/>
    <s v="201412"/>
    <x v="18"/>
    <x v="0"/>
    <n v="12"/>
    <x v="0"/>
    <s v="Brownies"/>
  </r>
  <r>
    <x v="307"/>
    <x v="0"/>
    <x v="11"/>
    <x v="50"/>
    <x v="11"/>
    <x v="50"/>
    <s v="201412"/>
    <x v="16"/>
    <x v="0"/>
    <n v="2"/>
    <x v="0"/>
    <s v="Bday sign"/>
  </r>
  <r>
    <x v="307"/>
    <x v="0"/>
    <x v="11"/>
    <x v="50"/>
    <x v="11"/>
    <x v="50"/>
    <s v="201412"/>
    <x v="5"/>
    <x v="0"/>
    <n v="2"/>
    <x v="0"/>
    <s v="Ricotta cheese"/>
  </r>
  <r>
    <x v="308"/>
    <x v="0"/>
    <x v="11"/>
    <x v="50"/>
    <x v="12"/>
    <x v="50"/>
    <s v="201412"/>
    <x v="26"/>
    <x v="5"/>
    <n v="4.5"/>
    <x v="0"/>
    <s v="Printing tickets"/>
  </r>
  <r>
    <x v="308"/>
    <x v="0"/>
    <x v="11"/>
    <x v="50"/>
    <x v="12"/>
    <x v="50"/>
    <s v="201412"/>
    <x v="7"/>
    <x v="6"/>
    <n v="5"/>
    <x v="0"/>
    <s v="Myki angel for RUSSIA BABY!!!"/>
  </r>
  <r>
    <x v="308"/>
    <x v="0"/>
    <x v="11"/>
    <x v="50"/>
    <x v="12"/>
    <x v="50"/>
    <s v="201412"/>
    <x v="47"/>
    <x v="7"/>
    <n v="150.38999999999999"/>
    <x v="1"/>
    <s v="Water from 08/09/14 - 11/12/14"/>
  </r>
  <r>
    <x v="308"/>
    <x v="0"/>
    <x v="11"/>
    <x v="50"/>
    <x v="12"/>
    <x v="50"/>
    <s v="201412"/>
    <x v="5"/>
    <x v="0"/>
    <n v="3.5"/>
    <x v="0"/>
    <s v="Doritos and sparkling water"/>
  </r>
  <r>
    <x v="308"/>
    <x v="0"/>
    <x v="11"/>
    <x v="50"/>
    <x v="12"/>
    <x v="50"/>
    <s v="201412"/>
    <x v="5"/>
    <x v="0"/>
    <n v="40"/>
    <x v="0"/>
    <s v="Chocolates"/>
  </r>
  <r>
    <x v="308"/>
    <x v="0"/>
    <x v="11"/>
    <x v="50"/>
    <x v="12"/>
    <x v="50"/>
    <s v="201412"/>
    <x v="7"/>
    <x v="6"/>
    <n v="10"/>
    <x v="0"/>
    <s v="Myki Gatito Russia Baby"/>
  </r>
  <r>
    <x v="308"/>
    <x v="0"/>
    <x v="11"/>
    <x v="50"/>
    <x v="12"/>
    <x v="50"/>
    <s v="201412"/>
    <x v="8"/>
    <x v="0"/>
    <n v="3.5"/>
    <x v="0"/>
    <s v="Catholic church"/>
  </r>
  <r>
    <x v="309"/>
    <x v="0"/>
    <x v="11"/>
    <x v="50"/>
    <x v="13"/>
    <x v="50"/>
    <s v="201412"/>
    <x v="26"/>
    <x v="1"/>
    <n v="50"/>
    <x v="1"/>
    <s v="Gatito's Christmas"/>
  </r>
  <r>
    <x v="310"/>
    <x v="0"/>
    <x v="11"/>
    <x v="50"/>
    <x v="14"/>
    <x v="50"/>
    <s v="201412"/>
    <x v="18"/>
    <x v="0"/>
    <n v="17.75"/>
    <x v="0"/>
    <s v="Food airport"/>
  </r>
  <r>
    <x v="311"/>
    <x v="0"/>
    <x v="11"/>
    <x v="51"/>
    <x v="18"/>
    <x v="51"/>
    <s v="201412"/>
    <x v="18"/>
    <x v="2"/>
    <n v="297.56"/>
    <x v="1"/>
    <s v="Cash out russia baby"/>
  </r>
  <r>
    <x v="312"/>
    <x v="1"/>
    <x v="0"/>
    <x v="52"/>
    <x v="23"/>
    <x v="52"/>
    <s v="20151"/>
    <x v="11"/>
    <x v="7"/>
    <n v="56.15"/>
    <x v="1"/>
    <s v="Electricity December - January"/>
  </r>
  <r>
    <x v="313"/>
    <x v="1"/>
    <x v="0"/>
    <x v="0"/>
    <x v="30"/>
    <x v="53"/>
    <s v="20151"/>
    <x v="30"/>
    <x v="4"/>
    <n v="1477"/>
    <x v="1"/>
    <s v="Rent December - January"/>
  </r>
  <r>
    <x v="313"/>
    <x v="1"/>
    <x v="0"/>
    <x v="0"/>
    <x v="30"/>
    <x v="53"/>
    <s v="20151"/>
    <x v="18"/>
    <x v="1"/>
    <n v="153.54"/>
    <x v="1"/>
    <s v="Snowboarding clothes and pants"/>
  </r>
  <r>
    <x v="314"/>
    <x v="1"/>
    <x v="0"/>
    <x v="0"/>
    <x v="27"/>
    <x v="53"/>
    <s v="20151"/>
    <x v="18"/>
    <x v="0"/>
    <n v="17.649999999999999"/>
    <x v="0"/>
    <s v="Meal at restaurants in the airports"/>
  </r>
  <r>
    <x v="315"/>
    <x v="1"/>
    <x v="0"/>
    <x v="0"/>
    <x v="28"/>
    <x v="53"/>
    <s v="20151"/>
    <x v="37"/>
    <x v="0"/>
    <n v="4.95"/>
    <x v="0"/>
    <s v="Pizza for gatito "/>
  </r>
  <r>
    <x v="315"/>
    <x v="1"/>
    <x v="0"/>
    <x v="0"/>
    <x v="28"/>
    <x v="53"/>
    <s v="20151"/>
    <x v="5"/>
    <x v="0"/>
    <n v="4.18"/>
    <x v="0"/>
    <s v="Butter and coke"/>
  </r>
  <r>
    <x v="315"/>
    <x v="1"/>
    <x v="0"/>
    <x v="0"/>
    <x v="28"/>
    <x v="53"/>
    <s v="20151"/>
    <x v="24"/>
    <x v="7"/>
    <n v="19.899999999999999"/>
    <x v="1"/>
    <s v="Mobile gatito January - February"/>
  </r>
  <r>
    <x v="315"/>
    <x v="1"/>
    <x v="0"/>
    <x v="0"/>
    <x v="28"/>
    <x v="53"/>
    <s v="20151"/>
    <x v="18"/>
    <x v="6"/>
    <n v="48.3"/>
    <x v="1"/>
    <s v="Taxi gatito airport"/>
  </r>
  <r>
    <x v="316"/>
    <x v="1"/>
    <x v="0"/>
    <x v="0"/>
    <x v="0"/>
    <x v="53"/>
    <s v="20151"/>
    <x v="37"/>
    <x v="0"/>
    <n v="4.95"/>
    <x v="0"/>
    <s v="Pizza for gatito again"/>
  </r>
  <r>
    <x v="316"/>
    <x v="1"/>
    <x v="0"/>
    <x v="0"/>
    <x v="0"/>
    <x v="53"/>
    <s v="20151"/>
    <x v="2"/>
    <x v="8"/>
    <n v="4.1399999999999997"/>
    <x v="0"/>
    <s v="Height insoles"/>
  </r>
  <r>
    <x v="316"/>
    <x v="1"/>
    <x v="0"/>
    <x v="0"/>
    <x v="0"/>
    <x v="53"/>
    <s v="20151"/>
    <x v="2"/>
    <x v="8"/>
    <n v="5.95"/>
    <x v="0"/>
    <s v="Claps"/>
  </r>
  <r>
    <x v="316"/>
    <x v="1"/>
    <x v="0"/>
    <x v="0"/>
    <x v="0"/>
    <x v="53"/>
    <s v="20151"/>
    <x v="5"/>
    <x v="0"/>
    <n v="5.64"/>
    <x v="0"/>
    <s v="Chiclken and chips"/>
  </r>
  <r>
    <x v="317"/>
    <x v="1"/>
    <x v="0"/>
    <x v="1"/>
    <x v="1"/>
    <x v="54"/>
    <s v="20151"/>
    <x v="5"/>
    <x v="0"/>
    <n v="20.34"/>
    <x v="0"/>
    <s v="Capsicum, leek, tomatoes, cheese and wraps"/>
  </r>
  <r>
    <x v="317"/>
    <x v="1"/>
    <x v="0"/>
    <x v="1"/>
    <x v="1"/>
    <x v="54"/>
    <s v="20151"/>
    <x v="37"/>
    <x v="0"/>
    <n v="4.95"/>
    <x v="0"/>
    <s v="Pizza gatito again again"/>
  </r>
  <r>
    <x v="318"/>
    <x v="1"/>
    <x v="0"/>
    <x v="1"/>
    <x v="2"/>
    <x v="54"/>
    <s v="20151"/>
    <x v="52"/>
    <x v="6"/>
    <n v="74"/>
    <x v="1"/>
    <s v="Full license 3 years"/>
  </r>
  <r>
    <x v="318"/>
    <x v="1"/>
    <x v="0"/>
    <x v="1"/>
    <x v="2"/>
    <x v="54"/>
    <s v="20151"/>
    <x v="52"/>
    <x v="6"/>
    <n v="100"/>
    <x v="1"/>
    <s v="George driving exam / lesson"/>
  </r>
  <r>
    <x v="318"/>
    <x v="1"/>
    <x v="0"/>
    <x v="1"/>
    <x v="2"/>
    <x v="54"/>
    <s v="20151"/>
    <x v="37"/>
    <x v="0"/>
    <n v="4.95"/>
    <x v="0"/>
    <s v="Pizza gatito x 4"/>
  </r>
  <r>
    <x v="318"/>
    <x v="1"/>
    <x v="0"/>
    <x v="1"/>
    <x v="2"/>
    <x v="54"/>
    <s v="20151"/>
    <x v="5"/>
    <x v="0"/>
    <n v="19.36"/>
    <x v="0"/>
    <s v="Yogourt, cereal, mushrooms and flowers"/>
  </r>
  <r>
    <x v="319"/>
    <x v="1"/>
    <x v="0"/>
    <x v="1"/>
    <x v="3"/>
    <x v="54"/>
    <s v="20151"/>
    <x v="48"/>
    <x v="7"/>
    <n v="29.9"/>
    <x v="1"/>
    <s v="Mobile angel January - February"/>
  </r>
  <r>
    <x v="319"/>
    <x v="1"/>
    <x v="0"/>
    <x v="1"/>
    <x v="3"/>
    <x v="54"/>
    <s v="20151"/>
    <x v="35"/>
    <x v="3"/>
    <n v="14"/>
    <x v="0"/>
    <s v="Beers arrival raccooncito"/>
  </r>
  <r>
    <x v="319"/>
    <x v="1"/>
    <x v="0"/>
    <x v="1"/>
    <x v="3"/>
    <x v="54"/>
    <s v="20151"/>
    <x v="35"/>
    <x v="0"/>
    <n v="6.6"/>
    <x v="0"/>
    <s v="Milk, doritos and carrots"/>
  </r>
  <r>
    <x v="319"/>
    <x v="1"/>
    <x v="0"/>
    <x v="1"/>
    <x v="3"/>
    <x v="54"/>
    <s v="20151"/>
    <x v="7"/>
    <x v="6"/>
    <n v="138.6"/>
    <x v="1"/>
    <s v="Myki princess January February"/>
  </r>
  <r>
    <x v="319"/>
    <x v="1"/>
    <x v="0"/>
    <x v="1"/>
    <x v="3"/>
    <x v="54"/>
    <s v="20151"/>
    <x v="39"/>
    <x v="0"/>
    <n v="7.6"/>
    <x v="0"/>
    <s v="Breakfast kotyonok"/>
  </r>
  <r>
    <x v="320"/>
    <x v="1"/>
    <x v="0"/>
    <x v="1"/>
    <x v="4"/>
    <x v="54"/>
    <s v="20151"/>
    <x v="18"/>
    <x v="11"/>
    <n v="17.23"/>
    <x v="1"/>
    <s v="American Waiver Visa"/>
  </r>
  <r>
    <x v="320"/>
    <x v="1"/>
    <x v="0"/>
    <x v="1"/>
    <x v="4"/>
    <x v="54"/>
    <s v="20151"/>
    <x v="39"/>
    <x v="0"/>
    <n v="4.4000000000000004"/>
    <x v="0"/>
    <s v="Fries and coke"/>
  </r>
  <r>
    <x v="320"/>
    <x v="1"/>
    <x v="0"/>
    <x v="1"/>
    <x v="4"/>
    <x v="54"/>
    <s v="20151"/>
    <x v="7"/>
    <x v="6"/>
    <n v="5"/>
    <x v="0"/>
    <s v="Gatito went to Immi"/>
  </r>
  <r>
    <x v="320"/>
    <x v="1"/>
    <x v="0"/>
    <x v="1"/>
    <x v="4"/>
    <x v="54"/>
    <s v="20151"/>
    <x v="5"/>
    <x v="0"/>
    <n v="15.34"/>
    <x v="0"/>
    <s v="Fish, skewers, tissues, packets and eggs"/>
  </r>
  <r>
    <x v="321"/>
    <x v="1"/>
    <x v="0"/>
    <x v="1"/>
    <x v="5"/>
    <x v="54"/>
    <s v="20151"/>
    <x v="6"/>
    <x v="3"/>
    <n v="11.9"/>
    <x v="0"/>
    <s v="Cyder"/>
  </r>
  <r>
    <x v="321"/>
    <x v="1"/>
    <x v="0"/>
    <x v="1"/>
    <x v="5"/>
    <x v="54"/>
    <s v="20151"/>
    <x v="3"/>
    <x v="0"/>
    <n v="4.76"/>
    <x v="0"/>
    <s v="Chicken and bacon"/>
  </r>
  <r>
    <x v="321"/>
    <x v="1"/>
    <x v="0"/>
    <x v="1"/>
    <x v="5"/>
    <x v="54"/>
    <s v="20151"/>
    <x v="40"/>
    <x v="12"/>
    <n v="27"/>
    <x v="1"/>
    <s v="Lenses' liquid and hey fever"/>
  </r>
  <r>
    <x v="322"/>
    <x v="1"/>
    <x v="0"/>
    <x v="1"/>
    <x v="6"/>
    <x v="54"/>
    <s v="20151"/>
    <x v="18"/>
    <x v="2"/>
    <n v="630.5"/>
    <x v="1"/>
    <s v="Surfing lesson x 2"/>
  </r>
  <r>
    <x v="322"/>
    <x v="1"/>
    <x v="0"/>
    <x v="1"/>
    <x v="6"/>
    <x v="54"/>
    <s v="20151"/>
    <x v="38"/>
    <x v="5"/>
    <n v="12"/>
    <x v="1"/>
    <s v="Lighter, tissues and tv cable"/>
  </r>
  <r>
    <x v="322"/>
    <x v="1"/>
    <x v="0"/>
    <x v="1"/>
    <x v="6"/>
    <x v="54"/>
    <s v="20151"/>
    <x v="5"/>
    <x v="0"/>
    <n v="12.54"/>
    <x v="0"/>
    <s v="Packets, wraps and cheese"/>
  </r>
  <r>
    <x v="323"/>
    <x v="1"/>
    <x v="0"/>
    <x v="1"/>
    <x v="7"/>
    <x v="54"/>
    <s v="20151"/>
    <x v="5"/>
    <x v="0"/>
    <n v="11.62"/>
    <x v="0"/>
    <s v="Chips x 2, enchiladas and pumkin"/>
  </r>
  <r>
    <x v="323"/>
    <x v="1"/>
    <x v="0"/>
    <x v="1"/>
    <x v="7"/>
    <x v="54"/>
    <s v="20151"/>
    <x v="8"/>
    <x v="0"/>
    <n v="5.5"/>
    <x v="0"/>
    <s v="Sunday after vacations"/>
  </r>
  <r>
    <x v="324"/>
    <x v="1"/>
    <x v="0"/>
    <x v="2"/>
    <x v="8"/>
    <x v="55"/>
    <s v="20151"/>
    <x v="5"/>
    <x v="0"/>
    <n v="31"/>
    <x v="0"/>
    <s v="Fish, deodorant, shaving fome, tuna, corn and oil"/>
  </r>
  <r>
    <x v="325"/>
    <x v="1"/>
    <x v="0"/>
    <x v="2"/>
    <x v="29"/>
    <x v="55"/>
    <s v="20151"/>
    <x v="7"/>
    <x v="6"/>
    <n v="10"/>
    <x v="0"/>
    <s v="Myki Juan volleyball"/>
  </r>
  <r>
    <x v="325"/>
    <x v="1"/>
    <x v="0"/>
    <x v="2"/>
    <x v="29"/>
    <x v="55"/>
    <s v="20151"/>
    <x v="26"/>
    <x v="0"/>
    <n v="4"/>
    <x v="0"/>
    <s v="cokes"/>
  </r>
  <r>
    <x v="325"/>
    <x v="1"/>
    <x v="0"/>
    <x v="2"/>
    <x v="29"/>
    <x v="55"/>
    <s v="20151"/>
    <x v="7"/>
    <x v="6"/>
    <n v="10"/>
    <x v="0"/>
    <s v="Second payment myki, studpid system"/>
  </r>
  <r>
    <x v="325"/>
    <x v="1"/>
    <x v="0"/>
    <x v="2"/>
    <x v="29"/>
    <x v="55"/>
    <s v="20151"/>
    <x v="18"/>
    <x v="2"/>
    <n v="20"/>
    <x v="0"/>
    <s v="Avanade - Volleyball"/>
  </r>
  <r>
    <x v="325"/>
    <x v="1"/>
    <x v="0"/>
    <x v="2"/>
    <x v="29"/>
    <x v="55"/>
    <s v="20151"/>
    <x v="18"/>
    <x v="0"/>
    <n v="9.4"/>
    <x v="0"/>
    <s v="Grilld fries gatito"/>
  </r>
  <r>
    <x v="326"/>
    <x v="1"/>
    <x v="0"/>
    <x v="2"/>
    <x v="9"/>
    <x v="55"/>
    <s v="20151"/>
    <x v="3"/>
    <x v="0"/>
    <n v="3.05"/>
    <x v="0"/>
    <s v="Bananas and grapes"/>
  </r>
  <r>
    <x v="326"/>
    <x v="1"/>
    <x v="0"/>
    <x v="2"/>
    <x v="9"/>
    <x v="55"/>
    <s v="20151"/>
    <x v="5"/>
    <x v="0"/>
    <n v="10.35"/>
    <x v="0"/>
    <s v="Doritos, rice, bacon and drumsticks"/>
  </r>
  <r>
    <x v="327"/>
    <x v="1"/>
    <x v="0"/>
    <x v="2"/>
    <x v="10"/>
    <x v="55"/>
    <s v="20151"/>
    <x v="5"/>
    <x v="0"/>
    <n v="9"/>
    <x v="0"/>
    <s v="Cheese"/>
  </r>
  <r>
    <x v="328"/>
    <x v="1"/>
    <x v="0"/>
    <x v="2"/>
    <x v="11"/>
    <x v="55"/>
    <s v="20151"/>
    <x v="5"/>
    <x v="0"/>
    <n v="10.36"/>
    <x v="0"/>
    <s v="milk, coke and doritos"/>
  </r>
  <r>
    <x v="328"/>
    <x v="1"/>
    <x v="0"/>
    <x v="2"/>
    <x v="11"/>
    <x v="55"/>
    <s v="20151"/>
    <x v="35"/>
    <x v="3"/>
    <n v="66.63"/>
    <x v="0"/>
    <s v="Salt, cider and beers"/>
  </r>
  <r>
    <x v="329"/>
    <x v="1"/>
    <x v="0"/>
    <x v="2"/>
    <x v="12"/>
    <x v="55"/>
    <s v="20151"/>
    <x v="43"/>
    <x v="0"/>
    <n v="5.5"/>
    <x v="0"/>
    <s v="Chicken wings"/>
  </r>
  <r>
    <x v="329"/>
    <x v="1"/>
    <x v="0"/>
    <x v="2"/>
    <x v="12"/>
    <x v="55"/>
    <s v="20151"/>
    <x v="5"/>
    <x v="0"/>
    <n v="20.49"/>
    <x v="0"/>
    <s v="Yogurt, bread, cereal, cheese and peanuts"/>
  </r>
  <r>
    <x v="330"/>
    <x v="1"/>
    <x v="0"/>
    <x v="3"/>
    <x v="15"/>
    <x v="56"/>
    <s v="20151"/>
    <x v="18"/>
    <x v="2"/>
    <n v="40"/>
    <x v="0"/>
    <s v="Dinner, pictures and surfing !!!!"/>
  </r>
  <r>
    <x v="330"/>
    <x v="1"/>
    <x v="0"/>
    <x v="3"/>
    <x v="15"/>
    <x v="56"/>
    <s v="20151"/>
    <x v="5"/>
    <x v="0"/>
    <n v="3.5"/>
    <x v="0"/>
    <s v="Ice cream"/>
  </r>
  <r>
    <x v="331"/>
    <x v="1"/>
    <x v="0"/>
    <x v="3"/>
    <x v="16"/>
    <x v="56"/>
    <s v="20151"/>
    <x v="5"/>
    <x v="0"/>
    <n v="5"/>
    <x v="0"/>
    <s v="Tuna x 2 and wraps"/>
  </r>
  <r>
    <x v="332"/>
    <x v="1"/>
    <x v="0"/>
    <x v="3"/>
    <x v="17"/>
    <x v="56"/>
    <s v="20151"/>
    <x v="5"/>
    <x v="0"/>
    <n v="11.34"/>
    <x v="0"/>
    <s v="Philadelphia chocolate, cereal, eggs and spaghetti"/>
  </r>
  <r>
    <x v="333"/>
    <x v="1"/>
    <x v="0"/>
    <x v="3"/>
    <x v="18"/>
    <x v="56"/>
    <s v="20151"/>
    <x v="7"/>
    <x v="6"/>
    <n v="10"/>
    <x v="0"/>
    <s v="Myki gatito, meeting with ali and chruch"/>
  </r>
  <r>
    <x v="334"/>
    <x v="1"/>
    <x v="0"/>
    <x v="3"/>
    <x v="19"/>
    <x v="56"/>
    <s v="20151"/>
    <x v="19"/>
    <x v="2"/>
    <n v="15"/>
    <x v="0"/>
    <s v="Lunch with Ali"/>
  </r>
  <r>
    <x v="335"/>
    <x v="1"/>
    <x v="1"/>
    <x v="3"/>
    <x v="20"/>
    <x v="56"/>
    <s v="20152"/>
    <x v="5"/>
    <x v="0"/>
    <n v="15.42"/>
    <x v="0"/>
    <s v="Mince meat, chicken kiev, yogourt and cheese"/>
  </r>
  <r>
    <x v="335"/>
    <x v="1"/>
    <x v="1"/>
    <x v="3"/>
    <x v="20"/>
    <x v="56"/>
    <s v="20152"/>
    <x v="8"/>
    <x v="0"/>
    <n v="7"/>
    <x v="0"/>
    <s v="Canddles"/>
  </r>
  <r>
    <x v="336"/>
    <x v="1"/>
    <x v="1"/>
    <x v="4"/>
    <x v="21"/>
    <x v="57"/>
    <s v="20152"/>
    <x v="3"/>
    <x v="0"/>
    <n v="17"/>
    <x v="0"/>
    <s v="Rice and cheese"/>
  </r>
  <r>
    <x v="336"/>
    <x v="1"/>
    <x v="1"/>
    <x v="4"/>
    <x v="21"/>
    <x v="57"/>
    <s v="20152"/>
    <x v="5"/>
    <x v="0"/>
    <n v="4"/>
    <x v="0"/>
    <s v="Leek and garlic"/>
  </r>
  <r>
    <x v="337"/>
    <x v="1"/>
    <x v="1"/>
    <x v="4"/>
    <x v="22"/>
    <x v="57"/>
    <s v="20152"/>
    <x v="5"/>
    <x v="0"/>
    <n v="2.7"/>
    <x v="0"/>
    <s v="Ketchup"/>
  </r>
  <r>
    <x v="337"/>
    <x v="1"/>
    <x v="1"/>
    <x v="4"/>
    <x v="22"/>
    <x v="57"/>
    <s v="20152"/>
    <x v="38"/>
    <x v="5"/>
    <n v="7.5"/>
    <x v="0"/>
    <s v="hangers and sponges"/>
  </r>
  <r>
    <x v="338"/>
    <x v="1"/>
    <x v="1"/>
    <x v="4"/>
    <x v="23"/>
    <x v="57"/>
    <s v="20152"/>
    <x v="11"/>
    <x v="7"/>
    <n v="55.47"/>
    <x v="1"/>
    <s v="Electricity January - February"/>
  </r>
  <r>
    <x v="338"/>
    <x v="1"/>
    <x v="1"/>
    <x v="4"/>
    <x v="23"/>
    <x v="57"/>
    <s v="20152"/>
    <x v="5"/>
    <x v="0"/>
    <n v="23.37"/>
    <x v="0"/>
    <s v="Kleenex x3, hand wash soap, tooth paste, dish soap, pringles and cereal"/>
  </r>
  <r>
    <x v="339"/>
    <x v="1"/>
    <x v="1"/>
    <x v="4"/>
    <x v="30"/>
    <x v="57"/>
    <s v="20152"/>
    <x v="7"/>
    <x v="6"/>
    <n v="3"/>
    <x v="0"/>
    <s v="Myki gatito to meet with guys"/>
  </r>
  <r>
    <x v="339"/>
    <x v="1"/>
    <x v="1"/>
    <x v="4"/>
    <x v="30"/>
    <x v="57"/>
    <s v="20152"/>
    <x v="53"/>
    <x v="2"/>
    <n v="20.9"/>
    <x v="0"/>
    <s v="Super hamburger with fries and pepsi"/>
  </r>
  <r>
    <x v="339"/>
    <x v="1"/>
    <x v="1"/>
    <x v="4"/>
    <x v="30"/>
    <x v="57"/>
    <s v="20152"/>
    <x v="1"/>
    <x v="0"/>
    <n v="19"/>
    <x v="0"/>
    <s v="Tomatoes, banana, coriander, leek, chilli, avocados and lemon"/>
  </r>
  <r>
    <x v="339"/>
    <x v="1"/>
    <x v="1"/>
    <x v="4"/>
    <x v="30"/>
    <x v="57"/>
    <s v="20152"/>
    <x v="6"/>
    <x v="3"/>
    <n v="7"/>
    <x v="0"/>
    <s v="Wine for janek"/>
  </r>
  <r>
    <x v="339"/>
    <x v="1"/>
    <x v="1"/>
    <x v="4"/>
    <x v="30"/>
    <x v="57"/>
    <s v="20152"/>
    <x v="30"/>
    <x v="4"/>
    <n v="1477"/>
    <x v="1"/>
    <s v="Rent February - March"/>
  </r>
  <r>
    <x v="340"/>
    <x v="1"/>
    <x v="1"/>
    <x v="4"/>
    <x v="24"/>
    <x v="57"/>
    <s v="20152"/>
    <x v="46"/>
    <x v="7"/>
    <n v="48.33"/>
    <x v="1"/>
    <s v="Gas December - February"/>
  </r>
  <r>
    <x v="340"/>
    <x v="1"/>
    <x v="1"/>
    <x v="4"/>
    <x v="24"/>
    <x v="57"/>
    <s v="20152"/>
    <x v="3"/>
    <x v="0"/>
    <n v="9.9"/>
    <x v="0"/>
    <s v="Cheese, cereal and packets"/>
  </r>
  <r>
    <x v="340"/>
    <x v="1"/>
    <x v="1"/>
    <x v="4"/>
    <x v="24"/>
    <x v="57"/>
    <s v="20152"/>
    <x v="5"/>
    <x v="0"/>
    <n v="15.36"/>
    <x v="0"/>
    <s v="Cereal, wraps, sparkling water and laidies things"/>
  </r>
  <r>
    <x v="341"/>
    <x v="1"/>
    <x v="1"/>
    <x v="4"/>
    <x v="25"/>
    <x v="57"/>
    <s v="20152"/>
    <x v="7"/>
    <x v="6"/>
    <n v="2"/>
    <x v="0"/>
    <s v="janek party"/>
  </r>
  <r>
    <x v="341"/>
    <x v="1"/>
    <x v="1"/>
    <x v="4"/>
    <x v="25"/>
    <x v="57"/>
    <s v="20152"/>
    <x v="5"/>
    <x v="0"/>
    <n v="2.16"/>
    <x v="0"/>
    <s v="Packets"/>
  </r>
  <r>
    <x v="342"/>
    <x v="1"/>
    <x v="1"/>
    <x v="4"/>
    <x v="26"/>
    <x v="57"/>
    <s v="20152"/>
    <x v="36"/>
    <x v="7"/>
    <n v="60"/>
    <x v="1"/>
    <s v="Internet - February March"/>
  </r>
  <r>
    <x v="342"/>
    <x v="1"/>
    <x v="1"/>
    <x v="4"/>
    <x v="26"/>
    <x v="57"/>
    <s v="20152"/>
    <x v="5"/>
    <x v="0"/>
    <n v="12.3"/>
    <x v="0"/>
    <s v="Enchiladas, tomatoes, eggs, carrots and yogurt"/>
  </r>
  <r>
    <x v="343"/>
    <x v="1"/>
    <x v="1"/>
    <x v="5"/>
    <x v="27"/>
    <x v="58"/>
    <s v="20152"/>
    <x v="5"/>
    <x v="0"/>
    <n v="15.79"/>
    <x v="0"/>
    <s v="Milk, vegetables, chicken breast, waterand cheese"/>
  </r>
  <r>
    <x v="344"/>
    <x v="1"/>
    <x v="1"/>
    <x v="5"/>
    <x v="28"/>
    <x v="58"/>
    <s v="20152"/>
    <x v="48"/>
    <x v="7"/>
    <n v="51"/>
    <x v="1"/>
    <s v="Mobile Nastya and Juan"/>
  </r>
  <r>
    <x v="344"/>
    <x v="1"/>
    <x v="1"/>
    <x v="5"/>
    <x v="28"/>
    <x v="58"/>
    <s v="20152"/>
    <x v="2"/>
    <x v="1"/>
    <n v="54"/>
    <x v="1"/>
    <s v="Wallet gatito valentines"/>
  </r>
  <r>
    <x v="344"/>
    <x v="1"/>
    <x v="1"/>
    <x v="5"/>
    <x v="28"/>
    <x v="58"/>
    <s v="20152"/>
    <x v="3"/>
    <x v="0"/>
    <n v="7.24"/>
    <x v="0"/>
    <s v="Shrimps and chicken"/>
  </r>
  <r>
    <x v="344"/>
    <x v="1"/>
    <x v="1"/>
    <x v="5"/>
    <x v="28"/>
    <x v="58"/>
    <s v="20152"/>
    <x v="5"/>
    <x v="0"/>
    <n v="4.68"/>
    <x v="0"/>
    <s v="Cereal"/>
  </r>
  <r>
    <x v="345"/>
    <x v="1"/>
    <x v="1"/>
    <x v="5"/>
    <x v="0"/>
    <x v="58"/>
    <s v="20152"/>
    <x v="5"/>
    <x v="0"/>
    <n v="15.33"/>
    <x v="0"/>
    <s v="Mince meat, pringles, pasta, sour cream"/>
  </r>
  <r>
    <x v="346"/>
    <x v="1"/>
    <x v="1"/>
    <x v="5"/>
    <x v="1"/>
    <x v="58"/>
    <s v="20152"/>
    <x v="7"/>
    <x v="6"/>
    <n v="276"/>
    <x v="1"/>
    <s v="Myki Juan and Ana"/>
  </r>
  <r>
    <x v="346"/>
    <x v="1"/>
    <x v="1"/>
    <x v="5"/>
    <x v="1"/>
    <x v="58"/>
    <s v="20152"/>
    <x v="5"/>
    <x v="0"/>
    <n v="16.23"/>
    <x v="0"/>
    <s v="Cheese, chicken, pringles and more cheese"/>
  </r>
  <r>
    <x v="347"/>
    <x v="1"/>
    <x v="1"/>
    <x v="5"/>
    <x v="2"/>
    <x v="58"/>
    <s v="20152"/>
    <x v="3"/>
    <x v="0"/>
    <n v="21.45"/>
    <x v="0"/>
    <s v="Saint valentines chocolates, flowers and shrimps"/>
  </r>
  <r>
    <x v="347"/>
    <x v="1"/>
    <x v="1"/>
    <x v="5"/>
    <x v="2"/>
    <x v="58"/>
    <s v="20152"/>
    <x v="8"/>
    <x v="0"/>
    <n v="30"/>
    <x v="1"/>
    <s v="Church thanks"/>
  </r>
  <r>
    <x v="347"/>
    <x v="1"/>
    <x v="1"/>
    <x v="5"/>
    <x v="2"/>
    <x v="58"/>
    <s v="20152"/>
    <x v="5"/>
    <x v="3"/>
    <n v="13"/>
    <x v="0"/>
    <s v="Pringles and wine"/>
  </r>
  <r>
    <x v="348"/>
    <x v="1"/>
    <x v="1"/>
    <x v="5"/>
    <x v="3"/>
    <x v="58"/>
    <s v="20152"/>
    <x v="0"/>
    <x v="0"/>
    <n v="16"/>
    <x v="0"/>
    <s v="Tuna, corn, gnocchi, plastic cuttlery, wraps and thicken cream"/>
  </r>
  <r>
    <x v="348"/>
    <x v="1"/>
    <x v="1"/>
    <x v="5"/>
    <x v="3"/>
    <x v="58"/>
    <s v="20152"/>
    <x v="43"/>
    <x v="0"/>
    <n v="13"/>
    <x v="0"/>
    <s v="Vegtables and chicken"/>
  </r>
  <r>
    <x v="348"/>
    <x v="1"/>
    <x v="1"/>
    <x v="5"/>
    <x v="3"/>
    <x v="58"/>
    <s v="20152"/>
    <x v="5"/>
    <x v="0"/>
    <n v="3"/>
    <x v="0"/>
    <s v="Chips and crackers"/>
  </r>
  <r>
    <x v="349"/>
    <x v="1"/>
    <x v="1"/>
    <x v="5"/>
    <x v="4"/>
    <x v="58"/>
    <s v="20152"/>
    <x v="54"/>
    <x v="8"/>
    <n v="13"/>
    <x v="0"/>
    <s v="Sleeve Garter"/>
  </r>
  <r>
    <x v="350"/>
    <x v="1"/>
    <x v="1"/>
    <x v="6"/>
    <x v="5"/>
    <x v="59"/>
    <s v="20152"/>
    <x v="5"/>
    <x v="0"/>
    <n v="2.5"/>
    <x v="0"/>
    <s v="Cereal"/>
  </r>
  <r>
    <x v="350"/>
    <x v="1"/>
    <x v="1"/>
    <x v="6"/>
    <x v="5"/>
    <x v="59"/>
    <s v="20152"/>
    <x v="55"/>
    <x v="0"/>
    <n v="45"/>
    <x v="0"/>
    <s v="Beer, fish and chips GATITO IS WOKRING!!!!"/>
  </r>
  <r>
    <x v="351"/>
    <x v="1"/>
    <x v="1"/>
    <x v="6"/>
    <x v="8"/>
    <x v="59"/>
    <s v="20152"/>
    <x v="5"/>
    <x v="0"/>
    <n v="10.49"/>
    <x v="0"/>
    <s v="Food for concert"/>
  </r>
  <r>
    <x v="351"/>
    <x v="1"/>
    <x v="1"/>
    <x v="6"/>
    <x v="8"/>
    <x v="59"/>
    <s v="20152"/>
    <x v="18"/>
    <x v="0"/>
    <n v="5"/>
    <x v="0"/>
    <s v="Subway lunch"/>
  </r>
  <r>
    <x v="351"/>
    <x v="1"/>
    <x v="1"/>
    <x v="6"/>
    <x v="8"/>
    <x v="59"/>
    <s v="20152"/>
    <x v="5"/>
    <x v="0"/>
    <n v="14.5"/>
    <x v="0"/>
    <s v="Grapes, milk, cheese and yogurt"/>
  </r>
  <r>
    <x v="352"/>
    <x v="1"/>
    <x v="1"/>
    <x v="6"/>
    <x v="29"/>
    <x v="59"/>
    <s v="20152"/>
    <x v="3"/>
    <x v="0"/>
    <n v="6.25"/>
    <x v="0"/>
    <s v="Water, Juice and Pringles"/>
  </r>
  <r>
    <x v="353"/>
    <x v="1"/>
    <x v="1"/>
    <x v="6"/>
    <x v="9"/>
    <x v="59"/>
    <s v="20152"/>
    <x v="32"/>
    <x v="2"/>
    <n v="30"/>
    <x v="0"/>
    <s v="Lunch for Fridays"/>
  </r>
  <r>
    <x v="353"/>
    <x v="1"/>
    <x v="1"/>
    <x v="6"/>
    <x v="9"/>
    <x v="59"/>
    <s v="20152"/>
    <x v="3"/>
    <x v="0"/>
    <n v="8.74"/>
    <x v="0"/>
    <s v="Food for concert"/>
  </r>
  <r>
    <x v="354"/>
    <x v="1"/>
    <x v="1"/>
    <x v="6"/>
    <x v="10"/>
    <x v="59"/>
    <s v="20152"/>
    <x v="38"/>
    <x v="5"/>
    <n v="2"/>
    <x v="0"/>
    <s v="Outlet for airplane"/>
  </r>
  <r>
    <x v="354"/>
    <x v="1"/>
    <x v="1"/>
    <x v="6"/>
    <x v="10"/>
    <x v="59"/>
    <s v="20152"/>
    <x v="5"/>
    <x v="0"/>
    <n v="3"/>
    <x v="0"/>
    <s v="Leek and lettuce"/>
  </r>
  <r>
    <x v="354"/>
    <x v="1"/>
    <x v="1"/>
    <x v="6"/>
    <x v="10"/>
    <x v="59"/>
    <s v="20152"/>
    <x v="8"/>
    <x v="0"/>
    <n v="6.5"/>
    <x v="0"/>
    <s v="Church"/>
  </r>
  <r>
    <x v="354"/>
    <x v="1"/>
    <x v="1"/>
    <x v="6"/>
    <x v="10"/>
    <x v="59"/>
    <s v="20152"/>
    <x v="1"/>
    <x v="0"/>
    <n v="16"/>
    <x v="0"/>
    <s v="Meat, potatoe, apples, corieander and cucumbers"/>
  </r>
  <r>
    <x v="355"/>
    <x v="1"/>
    <x v="1"/>
    <x v="7"/>
    <x v="11"/>
    <x v="60"/>
    <s v="20152"/>
    <x v="5"/>
    <x v="0"/>
    <n v="5.2"/>
    <x v="0"/>
    <s v="Doritos, peanuts and tea"/>
  </r>
  <r>
    <x v="355"/>
    <x v="1"/>
    <x v="1"/>
    <x v="7"/>
    <x v="11"/>
    <x v="60"/>
    <s v="20152"/>
    <x v="56"/>
    <x v="2"/>
    <n v="40"/>
    <x v="1"/>
    <s v="tCHAIKOVSKIY CONCERT TICKETS"/>
  </r>
  <r>
    <x v="356"/>
    <x v="1"/>
    <x v="1"/>
    <x v="7"/>
    <x v="12"/>
    <x v="60"/>
    <s v="20152"/>
    <x v="18"/>
    <x v="2"/>
    <n v="20"/>
    <x v="0"/>
    <s v="Volleyball"/>
  </r>
  <r>
    <x v="356"/>
    <x v="1"/>
    <x v="1"/>
    <x v="7"/>
    <x v="12"/>
    <x v="60"/>
    <s v="20152"/>
    <x v="3"/>
    <x v="0"/>
    <n v="3.4"/>
    <x v="0"/>
    <s v="Grapes"/>
  </r>
  <r>
    <x v="357"/>
    <x v="1"/>
    <x v="1"/>
    <x v="7"/>
    <x v="13"/>
    <x v="60"/>
    <s v="20152"/>
    <x v="3"/>
    <x v="0"/>
    <n v="12.83"/>
    <x v="0"/>
    <s v="Plastic tuppers"/>
  </r>
  <r>
    <x v="358"/>
    <x v="1"/>
    <x v="1"/>
    <x v="7"/>
    <x v="14"/>
    <x v="60"/>
    <s v="20152"/>
    <x v="5"/>
    <x v="0"/>
    <n v="18.8"/>
    <x v="0"/>
    <s v="Toffu, pringles, banana chips, coffee, pasta and tea"/>
  </r>
  <r>
    <x v="359"/>
    <x v="1"/>
    <x v="1"/>
    <x v="7"/>
    <x v="16"/>
    <x v="60"/>
    <s v="20152"/>
    <x v="19"/>
    <x v="2"/>
    <n v="27"/>
    <x v="0"/>
    <s v="dinner before concert"/>
  </r>
  <r>
    <x v="359"/>
    <x v="1"/>
    <x v="1"/>
    <x v="7"/>
    <x v="16"/>
    <x v="60"/>
    <s v="20152"/>
    <x v="19"/>
    <x v="0"/>
    <n v="3"/>
    <x v="0"/>
    <s v="beverage for raccoon"/>
  </r>
  <r>
    <x v="359"/>
    <x v="1"/>
    <x v="1"/>
    <x v="7"/>
    <x v="16"/>
    <x v="60"/>
    <s v="20152"/>
    <x v="5"/>
    <x v="0"/>
    <n v="5.2"/>
    <x v="0"/>
    <s v="penuts for concert"/>
  </r>
  <r>
    <x v="360"/>
    <x v="1"/>
    <x v="2"/>
    <x v="7"/>
    <x v="20"/>
    <x v="60"/>
    <s v="20153"/>
    <x v="5"/>
    <x v="0"/>
    <n v="8.08"/>
    <x v="0"/>
    <s v="bread, salty cucmbers"/>
  </r>
  <r>
    <x v="360"/>
    <x v="1"/>
    <x v="2"/>
    <x v="7"/>
    <x v="20"/>
    <x v="60"/>
    <s v="20153"/>
    <x v="1"/>
    <x v="0"/>
    <n v="17.7"/>
    <x v="0"/>
    <s v="veges, fruits, buckwheat, couscous"/>
  </r>
  <r>
    <x v="361"/>
    <x v="1"/>
    <x v="2"/>
    <x v="8"/>
    <x v="21"/>
    <x v="61"/>
    <s v="20153"/>
    <x v="3"/>
    <x v="0"/>
    <n v="12.94"/>
    <x v="0"/>
    <s v="onions,figs,heinz frozen veges, bam bleach"/>
  </r>
  <r>
    <x v="362"/>
    <x v="1"/>
    <x v="2"/>
    <x v="8"/>
    <x v="22"/>
    <x v="61"/>
    <s v="20153"/>
    <x v="18"/>
    <x v="2"/>
    <n v="20"/>
    <x v="0"/>
    <s v="Avanade - volleyball"/>
  </r>
  <r>
    <x v="363"/>
    <x v="1"/>
    <x v="2"/>
    <x v="8"/>
    <x v="23"/>
    <x v="61"/>
    <s v="20153"/>
    <x v="0"/>
    <x v="0"/>
    <n v="20.75"/>
    <x v="0"/>
    <s v="dried fruits, nuts, mushrooms, girl´s stuff"/>
  </r>
  <r>
    <x v="364"/>
    <x v="1"/>
    <x v="2"/>
    <x v="8"/>
    <x v="30"/>
    <x v="61"/>
    <s v="20153"/>
    <x v="3"/>
    <x v="0"/>
    <n v="6.5"/>
    <x v="0"/>
    <s v="cereal, corn thins"/>
  </r>
  <r>
    <x v="364"/>
    <x v="1"/>
    <x v="2"/>
    <x v="8"/>
    <x v="30"/>
    <x v="61"/>
    <s v="20153"/>
    <x v="30"/>
    <x v="4"/>
    <n v="1477"/>
    <x v="1"/>
    <s v="Rent March - April"/>
  </r>
  <r>
    <x v="365"/>
    <x v="1"/>
    <x v="2"/>
    <x v="8"/>
    <x v="24"/>
    <x v="61"/>
    <s v="20153"/>
    <x v="3"/>
    <x v="0"/>
    <n v="1"/>
    <x v="0"/>
    <s v="corn thins"/>
  </r>
  <r>
    <x v="365"/>
    <x v="1"/>
    <x v="2"/>
    <x v="8"/>
    <x v="24"/>
    <x v="61"/>
    <s v="20153"/>
    <x v="5"/>
    <x v="0"/>
    <n v="4.0999999999999996"/>
    <x v="0"/>
    <s v="indian snack, rye crisps, cookies"/>
  </r>
  <r>
    <x v="365"/>
    <x v="1"/>
    <x v="2"/>
    <x v="8"/>
    <x v="24"/>
    <x v="61"/>
    <s v="20153"/>
    <x v="35"/>
    <x v="0"/>
    <n v="3.66"/>
    <x v="0"/>
    <s v="olive spread"/>
  </r>
  <r>
    <x v="365"/>
    <x v="1"/>
    <x v="2"/>
    <x v="8"/>
    <x v="24"/>
    <x v="61"/>
    <s v="20153"/>
    <x v="11"/>
    <x v="5"/>
    <n v="59.4"/>
    <x v="1"/>
    <s v="Electricity February-March"/>
  </r>
  <r>
    <x v="366"/>
    <x v="1"/>
    <x v="2"/>
    <x v="8"/>
    <x v="26"/>
    <x v="61"/>
    <s v="20153"/>
    <x v="8"/>
    <x v="0"/>
    <n v="7"/>
    <x v="0"/>
    <s v="Candles"/>
  </r>
  <r>
    <x v="366"/>
    <x v="1"/>
    <x v="2"/>
    <x v="8"/>
    <x v="26"/>
    <x v="61"/>
    <s v="20153"/>
    <x v="5"/>
    <x v="0"/>
    <n v="2.66"/>
    <x v="0"/>
    <s v="mineral water, grapes"/>
  </r>
  <r>
    <x v="367"/>
    <x v="1"/>
    <x v="2"/>
    <x v="9"/>
    <x v="27"/>
    <x v="62"/>
    <s v="20153"/>
    <x v="0"/>
    <x v="0"/>
    <n v="9.02"/>
    <x v="0"/>
    <s v="honey, wallnuts"/>
  </r>
  <r>
    <x v="367"/>
    <x v="1"/>
    <x v="2"/>
    <x v="9"/>
    <x v="27"/>
    <x v="62"/>
    <s v="20153"/>
    <x v="3"/>
    <x v="0"/>
    <n v="5.12"/>
    <x v="0"/>
    <s v="nail polish removal, soy sauce"/>
  </r>
  <r>
    <x v="367"/>
    <x v="1"/>
    <x v="2"/>
    <x v="9"/>
    <x v="27"/>
    <x v="62"/>
    <s v="20153"/>
    <x v="5"/>
    <x v="0"/>
    <n v="8.65"/>
    <x v="0"/>
    <s v="rice vermichelli, basa fish, sunflower oil"/>
  </r>
  <r>
    <x v="367"/>
    <x v="1"/>
    <x v="2"/>
    <x v="9"/>
    <x v="27"/>
    <x v="62"/>
    <s v="20153"/>
    <x v="36"/>
    <x v="7"/>
    <n v="60"/>
    <x v="1"/>
    <s v="Internet March - April"/>
  </r>
  <r>
    <x v="368"/>
    <x v="1"/>
    <x v="2"/>
    <x v="9"/>
    <x v="28"/>
    <x v="62"/>
    <s v="20153"/>
    <x v="3"/>
    <x v="0"/>
    <n v="6.4"/>
    <x v="0"/>
    <s v="doritos, tofu"/>
  </r>
  <r>
    <x v="369"/>
    <x v="1"/>
    <x v="2"/>
    <x v="9"/>
    <x v="2"/>
    <x v="62"/>
    <s v="20153"/>
    <x v="3"/>
    <x v="0"/>
    <n v="4.3499999999999996"/>
    <x v="0"/>
    <s v="tofu"/>
  </r>
  <r>
    <x v="369"/>
    <x v="1"/>
    <x v="2"/>
    <x v="9"/>
    <x v="2"/>
    <x v="62"/>
    <s v="20153"/>
    <x v="5"/>
    <x v="0"/>
    <n v="15"/>
    <x v="0"/>
    <s v="soap,dove,tooth paste,nuts"/>
  </r>
  <r>
    <x v="370"/>
    <x v="1"/>
    <x v="2"/>
    <x v="9"/>
    <x v="4"/>
    <x v="62"/>
    <s v="20153"/>
    <x v="0"/>
    <x v="0"/>
    <n v="18.34"/>
    <x v="0"/>
    <s v="Green stuff for raccooncito"/>
  </r>
  <r>
    <x v="370"/>
    <x v="1"/>
    <x v="2"/>
    <x v="9"/>
    <x v="4"/>
    <x v="62"/>
    <s v="20153"/>
    <x v="5"/>
    <x v="0"/>
    <n v="12.42"/>
    <x v="0"/>
    <s v="Food for gatito's arrival"/>
  </r>
  <r>
    <x v="370"/>
    <x v="1"/>
    <x v="2"/>
    <x v="9"/>
    <x v="4"/>
    <x v="62"/>
    <s v="20153"/>
    <x v="18"/>
    <x v="1"/>
    <n v="49"/>
    <x v="1"/>
    <s v="Dutty free alcohol"/>
  </r>
  <r>
    <x v="370"/>
    <x v="1"/>
    <x v="2"/>
    <x v="9"/>
    <x v="4"/>
    <x v="62"/>
    <s v="20153"/>
    <x v="7"/>
    <x v="6"/>
    <n v="304.92"/>
    <x v="1"/>
    <s v="Transport Mar - Apr"/>
  </r>
  <r>
    <x v="370"/>
    <x v="1"/>
    <x v="2"/>
    <x v="9"/>
    <x v="4"/>
    <x v="62"/>
    <s v="20153"/>
    <x v="48"/>
    <x v="7"/>
    <n v="59.8"/>
    <x v="1"/>
    <s v="Mobiles mar-apr"/>
  </r>
  <r>
    <x v="370"/>
    <x v="1"/>
    <x v="2"/>
    <x v="9"/>
    <x v="4"/>
    <x v="62"/>
    <s v="20153"/>
    <x v="18"/>
    <x v="2"/>
    <n v="127.94"/>
    <x v="1"/>
    <s v="Toy to code"/>
  </r>
  <r>
    <x v="371"/>
    <x v="1"/>
    <x v="2"/>
    <x v="10"/>
    <x v="5"/>
    <x v="63"/>
    <s v="20153"/>
    <x v="5"/>
    <x v="0"/>
    <n v="17"/>
    <x v="0"/>
    <s v="Real food for gatito's arrival"/>
  </r>
  <r>
    <x v="371"/>
    <x v="1"/>
    <x v="2"/>
    <x v="10"/>
    <x v="5"/>
    <x v="63"/>
    <s v="20153"/>
    <x v="57"/>
    <x v="12"/>
    <n v="265.08"/>
    <x v="1"/>
    <s v="GU Health first month weird"/>
  </r>
  <r>
    <x v="371"/>
    <x v="1"/>
    <x v="2"/>
    <x v="10"/>
    <x v="5"/>
    <x v="63"/>
    <s v="20153"/>
    <x v="18"/>
    <x v="1"/>
    <n v="453"/>
    <x v="1"/>
    <s v="Gift Raccooncito - Bday dutty free"/>
  </r>
  <r>
    <x v="372"/>
    <x v="1"/>
    <x v="2"/>
    <x v="10"/>
    <x v="7"/>
    <x v="63"/>
    <s v="20153"/>
    <x v="3"/>
    <x v="0"/>
    <n v="24.43"/>
    <x v="0"/>
    <s v="Batteries and food"/>
  </r>
  <r>
    <x v="373"/>
    <x v="1"/>
    <x v="2"/>
    <x v="10"/>
    <x v="8"/>
    <x v="63"/>
    <s v="20153"/>
    <x v="5"/>
    <x v="0"/>
    <n v="12.74"/>
    <x v="0"/>
    <s v="Pringles, peanuts and prawns"/>
  </r>
  <r>
    <x v="374"/>
    <x v="1"/>
    <x v="2"/>
    <x v="10"/>
    <x v="9"/>
    <x v="63"/>
    <s v="20153"/>
    <x v="53"/>
    <x v="2"/>
    <n v="20.9"/>
    <x v="0"/>
    <s v="Friday´s lunch"/>
  </r>
  <r>
    <x v="374"/>
    <x v="1"/>
    <x v="2"/>
    <x v="10"/>
    <x v="9"/>
    <x v="63"/>
    <s v="20153"/>
    <x v="14"/>
    <x v="2"/>
    <n v="21.9"/>
    <x v="0"/>
    <s v="Dinner Gatito"/>
  </r>
  <r>
    <x v="374"/>
    <x v="1"/>
    <x v="2"/>
    <x v="10"/>
    <x v="9"/>
    <x v="63"/>
    <s v="20153"/>
    <x v="18"/>
    <x v="3"/>
    <n v="20"/>
    <x v="0"/>
    <s v="Friday´s beer"/>
  </r>
  <r>
    <x v="374"/>
    <x v="1"/>
    <x v="2"/>
    <x v="10"/>
    <x v="9"/>
    <x v="63"/>
    <s v="20153"/>
    <x v="58"/>
    <x v="1"/>
    <n v="159"/>
    <x v="1"/>
    <s v="Hand bag for work"/>
  </r>
  <r>
    <x v="374"/>
    <x v="1"/>
    <x v="2"/>
    <x v="10"/>
    <x v="9"/>
    <x v="63"/>
    <s v="20153"/>
    <x v="0"/>
    <x v="0"/>
    <n v="9.6"/>
    <x v="0"/>
    <s v="Corn and plumbs"/>
  </r>
  <r>
    <x v="374"/>
    <x v="1"/>
    <x v="2"/>
    <x v="10"/>
    <x v="9"/>
    <x v="63"/>
    <s v="20153"/>
    <x v="5"/>
    <x v="0"/>
    <n v="2"/>
    <x v="0"/>
    <s v="Pringles"/>
  </r>
  <r>
    <x v="375"/>
    <x v="1"/>
    <x v="2"/>
    <x v="10"/>
    <x v="10"/>
    <x v="63"/>
    <s v="20153"/>
    <x v="5"/>
    <x v="0"/>
    <n v="25.45"/>
    <x v="0"/>
    <s v="Beef, chicken, bread, rockmelon, potatoe, tofu and flour "/>
  </r>
  <r>
    <x v="376"/>
    <x v="1"/>
    <x v="2"/>
    <x v="11"/>
    <x v="11"/>
    <x v="64"/>
    <s v="20153"/>
    <x v="18"/>
    <x v="0"/>
    <n v="16"/>
    <x v="0"/>
    <s v="Lunch with Gavin - Schnitzel"/>
  </r>
  <r>
    <x v="376"/>
    <x v="1"/>
    <x v="2"/>
    <x v="11"/>
    <x v="11"/>
    <x v="64"/>
    <s v="20153"/>
    <x v="47"/>
    <x v="7"/>
    <n v="94.92"/>
    <x v="1"/>
    <s v="Water from December 11 - March 17"/>
  </r>
  <r>
    <x v="377"/>
    <x v="1"/>
    <x v="2"/>
    <x v="11"/>
    <x v="12"/>
    <x v="64"/>
    <s v="20153"/>
    <x v="3"/>
    <x v="0"/>
    <n v="7.33"/>
    <x v="0"/>
    <s v="Peanuts and yogurt"/>
  </r>
  <r>
    <x v="377"/>
    <x v="1"/>
    <x v="2"/>
    <x v="11"/>
    <x v="12"/>
    <x v="64"/>
    <s v="20153"/>
    <x v="59"/>
    <x v="7"/>
    <n v="29.95"/>
    <x v="1"/>
    <s v="AMEX Ana"/>
  </r>
  <r>
    <x v="377"/>
    <x v="1"/>
    <x v="2"/>
    <x v="11"/>
    <x v="12"/>
    <x v="64"/>
    <s v="20153"/>
    <x v="59"/>
    <x v="7"/>
    <n v="524.54"/>
    <x v="1"/>
    <s v="AMEX Juan"/>
  </r>
  <r>
    <x v="378"/>
    <x v="1"/>
    <x v="2"/>
    <x v="11"/>
    <x v="13"/>
    <x v="64"/>
    <s v="20153"/>
    <x v="5"/>
    <x v="0"/>
    <n v="35.47"/>
    <x v="0"/>
    <s v="Electrical tooth brush and prawns "/>
  </r>
  <r>
    <x v="378"/>
    <x v="1"/>
    <x v="2"/>
    <x v="11"/>
    <x v="13"/>
    <x v="64"/>
    <s v="20153"/>
    <x v="8"/>
    <x v="0"/>
    <n v="3"/>
    <x v="0"/>
    <s v="Canddles "/>
  </r>
  <r>
    <x v="379"/>
    <x v="1"/>
    <x v="2"/>
    <x v="11"/>
    <x v="14"/>
    <x v="64"/>
    <s v="20153"/>
    <x v="5"/>
    <x v="0"/>
    <n v="8.6"/>
    <x v="0"/>
    <s v="Meat, container and tomato sauce"/>
  </r>
  <r>
    <x v="380"/>
    <x v="1"/>
    <x v="2"/>
    <x v="11"/>
    <x v="15"/>
    <x v="64"/>
    <s v="20153"/>
    <x v="3"/>
    <x v="0"/>
    <n v="10"/>
    <x v="0"/>
    <s v="Peanuts and ringles"/>
  </r>
  <r>
    <x v="380"/>
    <x v="1"/>
    <x v="2"/>
    <x v="11"/>
    <x v="15"/>
    <x v="64"/>
    <s v="20153"/>
    <x v="18"/>
    <x v="8"/>
    <n v="36"/>
    <x v="1"/>
    <s v="Fixed pants"/>
  </r>
  <r>
    <x v="381"/>
    <x v="1"/>
    <x v="2"/>
    <x v="11"/>
    <x v="16"/>
    <x v="64"/>
    <s v="20153"/>
    <x v="18"/>
    <x v="0"/>
    <n v="3.5"/>
    <x v="0"/>
    <s v="Coke hangover"/>
  </r>
  <r>
    <x v="381"/>
    <x v="1"/>
    <x v="2"/>
    <x v="11"/>
    <x v="16"/>
    <x v="64"/>
    <s v="20153"/>
    <x v="3"/>
    <x v="0"/>
    <n v="7"/>
    <x v="0"/>
    <s v="Colander"/>
  </r>
  <r>
    <x v="381"/>
    <x v="1"/>
    <x v="2"/>
    <x v="11"/>
    <x v="16"/>
    <x v="64"/>
    <s v="20153"/>
    <x v="1"/>
    <x v="0"/>
    <n v="3.5"/>
    <x v="0"/>
    <s v="Vegetables"/>
  </r>
  <r>
    <x v="382"/>
    <x v="1"/>
    <x v="2"/>
    <x v="11"/>
    <x v="17"/>
    <x v="64"/>
    <s v="20153"/>
    <x v="5"/>
    <x v="0"/>
    <n v="7.89"/>
    <x v="0"/>
    <s v="Chicken and honey"/>
  </r>
  <r>
    <x v="382"/>
    <x v="1"/>
    <x v="2"/>
    <x v="11"/>
    <x v="17"/>
    <x v="64"/>
    <s v="20153"/>
    <x v="40"/>
    <x v="12"/>
    <n v="13"/>
    <x v="0"/>
    <s v="Pills"/>
  </r>
  <r>
    <x v="382"/>
    <x v="1"/>
    <x v="2"/>
    <x v="11"/>
    <x v="17"/>
    <x v="64"/>
    <s v="20153"/>
    <x v="8"/>
    <x v="0"/>
    <n v="6"/>
    <x v="0"/>
    <s v="Church gatito arrived late"/>
  </r>
  <r>
    <x v="383"/>
    <x v="1"/>
    <x v="2"/>
    <x v="12"/>
    <x v="18"/>
    <x v="65"/>
    <s v="20153"/>
    <x v="5"/>
    <x v="0"/>
    <n v="28.15"/>
    <x v="0"/>
    <s v="Pizza wraps, wraps, cheese, gyozas, grapes, mushrooms and bbq sause"/>
  </r>
  <r>
    <x v="384"/>
    <x v="1"/>
    <x v="2"/>
    <x v="12"/>
    <x v="19"/>
    <x v="65"/>
    <s v="20153"/>
    <x v="3"/>
    <x v="0"/>
    <n v="11.14"/>
    <x v="0"/>
    <s v="water, tofu, bathroom thing and bread"/>
  </r>
  <r>
    <x v="384"/>
    <x v="1"/>
    <x v="2"/>
    <x v="12"/>
    <x v="19"/>
    <x v="65"/>
    <s v="20153"/>
    <x v="53"/>
    <x v="0"/>
    <n v="5.5"/>
    <x v="0"/>
    <s v="Friesssss"/>
  </r>
  <r>
    <x v="385"/>
    <x v="1"/>
    <x v="3"/>
    <x v="12"/>
    <x v="20"/>
    <x v="65"/>
    <s v="20154"/>
    <x v="0"/>
    <x v="0"/>
    <n v="11.4"/>
    <x v="0"/>
    <s v="Corn, garlic salt, banana chips, oats and things"/>
  </r>
  <r>
    <x v="386"/>
    <x v="1"/>
    <x v="3"/>
    <x v="12"/>
    <x v="21"/>
    <x v="65"/>
    <s v="20154"/>
    <x v="18"/>
    <x v="0"/>
    <n v="5"/>
    <x v="0"/>
    <s v="Subway sandwich"/>
  </r>
  <r>
    <x v="386"/>
    <x v="1"/>
    <x v="3"/>
    <x v="12"/>
    <x v="21"/>
    <x v="65"/>
    <s v="20154"/>
    <x v="18"/>
    <x v="3"/>
    <n v="10"/>
    <x v="0"/>
    <s v="Equinox beer"/>
  </r>
  <r>
    <x v="386"/>
    <x v="1"/>
    <x v="3"/>
    <x v="12"/>
    <x v="21"/>
    <x v="65"/>
    <s v="20154"/>
    <x v="5"/>
    <x v="0"/>
    <n v="5.48"/>
    <x v="0"/>
    <s v="Doritos and things of nastya"/>
  </r>
  <r>
    <x v="387"/>
    <x v="1"/>
    <x v="3"/>
    <x v="12"/>
    <x v="22"/>
    <x v="65"/>
    <s v="20154"/>
    <x v="18"/>
    <x v="0"/>
    <n v="5.4"/>
    <x v="0"/>
    <s v="Donut and gatorade"/>
  </r>
  <r>
    <x v="387"/>
    <x v="1"/>
    <x v="3"/>
    <x v="12"/>
    <x v="22"/>
    <x v="65"/>
    <s v="20154"/>
    <x v="35"/>
    <x v="0"/>
    <n v="27.5"/>
    <x v="0"/>
    <s v="BBQ in mount macedon"/>
  </r>
  <r>
    <x v="388"/>
    <x v="1"/>
    <x v="3"/>
    <x v="12"/>
    <x v="23"/>
    <x v="65"/>
    <s v="20154"/>
    <x v="5"/>
    <x v="0"/>
    <n v="6.78"/>
    <x v="0"/>
    <s v="Sausages, melon and mushrooms"/>
  </r>
  <r>
    <x v="388"/>
    <x v="1"/>
    <x v="3"/>
    <x v="12"/>
    <x v="23"/>
    <x v="65"/>
    <s v="20154"/>
    <x v="44"/>
    <x v="0"/>
    <n v="20"/>
    <x v="0"/>
    <s v="Fish, eggs, vegetables and fruits"/>
  </r>
  <r>
    <x v="389"/>
    <x v="1"/>
    <x v="3"/>
    <x v="12"/>
    <x v="30"/>
    <x v="65"/>
    <s v="20154"/>
    <x v="8"/>
    <x v="0"/>
    <n v="8"/>
    <x v="0"/>
    <s v="Church"/>
  </r>
  <r>
    <x v="389"/>
    <x v="1"/>
    <x v="3"/>
    <x v="12"/>
    <x v="30"/>
    <x v="65"/>
    <s v="20154"/>
    <x v="31"/>
    <x v="5"/>
    <n v="9.9600000000000009"/>
    <x v="1"/>
    <s v="Cloths, candles and cups"/>
  </r>
  <r>
    <x v="389"/>
    <x v="1"/>
    <x v="3"/>
    <x v="12"/>
    <x v="30"/>
    <x v="65"/>
    <s v="20154"/>
    <x v="5"/>
    <x v="0"/>
    <n v="7.5"/>
    <x v="0"/>
    <s v="Fries, salt and IKEA hotdog"/>
  </r>
  <r>
    <x v="389"/>
    <x v="1"/>
    <x v="3"/>
    <x v="12"/>
    <x v="30"/>
    <x v="65"/>
    <s v="20154"/>
    <x v="11"/>
    <x v="7"/>
    <n v="60"/>
    <x v="1"/>
    <s v="Electricity for March"/>
  </r>
  <r>
    <x v="390"/>
    <x v="1"/>
    <x v="3"/>
    <x v="13"/>
    <x v="24"/>
    <x v="66"/>
    <s v="20154"/>
    <x v="18"/>
    <x v="2"/>
    <n v="63.25"/>
    <x v="0"/>
    <s v="Lunch with Anita"/>
  </r>
  <r>
    <x v="391"/>
    <x v="1"/>
    <x v="3"/>
    <x v="13"/>
    <x v="25"/>
    <x v="66"/>
    <s v="20154"/>
    <x v="60"/>
    <x v="10"/>
    <n v="167.37"/>
    <x v="1"/>
    <s v="Taxi x2, lunch, beer, chicken and butter"/>
  </r>
  <r>
    <x v="392"/>
    <x v="1"/>
    <x v="3"/>
    <x v="13"/>
    <x v="26"/>
    <x v="66"/>
    <s v="20154"/>
    <x v="30"/>
    <x v="4"/>
    <n v="1477"/>
    <x v="1"/>
    <s v="Rent April-May"/>
  </r>
  <r>
    <x v="392"/>
    <x v="1"/>
    <x v="3"/>
    <x v="13"/>
    <x v="26"/>
    <x v="66"/>
    <s v="20154"/>
    <x v="5"/>
    <x v="0"/>
    <n v="5.01"/>
    <x v="0"/>
    <s v="Milk, ricotta"/>
  </r>
  <r>
    <x v="393"/>
    <x v="1"/>
    <x v="3"/>
    <x v="13"/>
    <x v="28"/>
    <x v="66"/>
    <s v="20154"/>
    <x v="36"/>
    <x v="7"/>
    <n v="60"/>
    <x v="1"/>
    <s v="April - May"/>
  </r>
  <r>
    <x v="393"/>
    <x v="1"/>
    <x v="3"/>
    <x v="13"/>
    <x v="28"/>
    <x v="66"/>
    <s v="20154"/>
    <x v="46"/>
    <x v="7"/>
    <n v="54.91"/>
    <x v="1"/>
    <s v="Gas - 5 Feb to 8 Apr"/>
  </r>
  <r>
    <x v="394"/>
    <x v="1"/>
    <x v="3"/>
    <x v="13"/>
    <x v="0"/>
    <x v="66"/>
    <s v="20154"/>
    <x v="38"/>
    <x v="0"/>
    <n v="2"/>
    <x v="0"/>
    <s v="Gauze"/>
  </r>
  <r>
    <x v="394"/>
    <x v="1"/>
    <x v="3"/>
    <x v="13"/>
    <x v="0"/>
    <x v="66"/>
    <s v="20154"/>
    <x v="5"/>
    <x v="0"/>
    <n v="1.56"/>
    <x v="0"/>
    <s v="Sour cream for gatito"/>
  </r>
  <r>
    <x v="394"/>
    <x v="1"/>
    <x v="3"/>
    <x v="13"/>
    <x v="0"/>
    <x v="66"/>
    <s v="20154"/>
    <x v="35"/>
    <x v="0"/>
    <n v="3"/>
    <x v="0"/>
    <s v="Eggs"/>
  </r>
  <r>
    <x v="394"/>
    <x v="1"/>
    <x v="3"/>
    <x v="13"/>
    <x v="0"/>
    <x v="66"/>
    <s v="20154"/>
    <x v="6"/>
    <x v="3"/>
    <n v="22"/>
    <x v="0"/>
    <s v="Wine"/>
  </r>
  <r>
    <x v="394"/>
    <x v="1"/>
    <x v="3"/>
    <x v="13"/>
    <x v="0"/>
    <x v="66"/>
    <s v="20154"/>
    <x v="5"/>
    <x v="0"/>
    <n v="11.22"/>
    <x v="0"/>
    <s v="Fish, grapes and fries"/>
  </r>
  <r>
    <x v="394"/>
    <x v="1"/>
    <x v="3"/>
    <x v="13"/>
    <x v="0"/>
    <x v="66"/>
    <s v="20154"/>
    <x v="2"/>
    <x v="1"/>
    <n v="17"/>
    <x v="1"/>
    <s v="Case iPad"/>
  </r>
  <r>
    <x v="394"/>
    <x v="1"/>
    <x v="3"/>
    <x v="13"/>
    <x v="0"/>
    <x v="66"/>
    <s v="20154"/>
    <x v="60"/>
    <x v="10"/>
    <n v="173.27"/>
    <x v="1"/>
    <s v="Week 7-10 Apr in Brisbane (no tuesday)"/>
  </r>
  <r>
    <x v="394"/>
    <x v="1"/>
    <x v="3"/>
    <x v="13"/>
    <x v="0"/>
    <x v="66"/>
    <s v="20154"/>
    <x v="51"/>
    <x v="5"/>
    <n v="13"/>
    <x v="1"/>
    <s v="Avanset training exams"/>
  </r>
  <r>
    <x v="394"/>
    <x v="1"/>
    <x v="3"/>
    <x v="13"/>
    <x v="0"/>
    <x v="66"/>
    <s v="20154"/>
    <x v="48"/>
    <x v="7"/>
    <n v="10"/>
    <x v="1"/>
    <s v="Extra internet Gatito"/>
  </r>
  <r>
    <x v="394"/>
    <x v="1"/>
    <x v="3"/>
    <x v="13"/>
    <x v="0"/>
    <x v="66"/>
    <s v="20154"/>
    <x v="8"/>
    <x v="0"/>
    <n v="7"/>
    <x v="0"/>
    <s v="Pascua"/>
  </r>
  <r>
    <x v="394"/>
    <x v="1"/>
    <x v="3"/>
    <x v="13"/>
    <x v="0"/>
    <x v="66"/>
    <s v="20154"/>
    <x v="18"/>
    <x v="5"/>
    <n v="37.14"/>
    <x v="1"/>
    <s v="Car rent pascua"/>
  </r>
  <r>
    <x v="395"/>
    <x v="1"/>
    <x v="3"/>
    <x v="13"/>
    <x v="1"/>
    <x v="66"/>
    <s v="20154"/>
    <x v="61"/>
    <x v="6"/>
    <n v="8.6999999999999993"/>
    <x v="0"/>
    <s v="Gasoline Church"/>
  </r>
  <r>
    <x v="396"/>
    <x v="1"/>
    <x v="3"/>
    <x v="14"/>
    <x v="3"/>
    <x v="67"/>
    <s v="20154"/>
    <x v="3"/>
    <x v="0"/>
    <n v="5.01"/>
    <x v="0"/>
    <s v="cheese"/>
  </r>
  <r>
    <x v="397"/>
    <x v="1"/>
    <x v="3"/>
    <x v="14"/>
    <x v="4"/>
    <x v="67"/>
    <s v="20154"/>
    <x v="5"/>
    <x v="0"/>
    <n v="14.54"/>
    <x v="0"/>
    <s v="grapes, yoghurt, cheese"/>
  </r>
  <r>
    <x v="398"/>
    <x v="1"/>
    <x v="3"/>
    <x v="14"/>
    <x v="5"/>
    <x v="67"/>
    <s v="20154"/>
    <x v="6"/>
    <x v="0"/>
    <n v="14.9"/>
    <x v="0"/>
    <s v="beer"/>
  </r>
  <r>
    <x v="399"/>
    <x v="1"/>
    <x v="3"/>
    <x v="14"/>
    <x v="6"/>
    <x v="67"/>
    <s v="20154"/>
    <x v="5"/>
    <x v="0"/>
    <n v="8.94"/>
    <x v="0"/>
    <s v="meat,chips"/>
  </r>
  <r>
    <x v="399"/>
    <x v="1"/>
    <x v="3"/>
    <x v="14"/>
    <x v="6"/>
    <x v="67"/>
    <s v="20154"/>
    <x v="0"/>
    <x v="0"/>
    <n v="15"/>
    <x v="0"/>
    <s v="beer"/>
  </r>
  <r>
    <x v="399"/>
    <x v="1"/>
    <x v="3"/>
    <x v="14"/>
    <x v="6"/>
    <x v="67"/>
    <s v="20154"/>
    <x v="57"/>
    <x v="12"/>
    <n v="173.6"/>
    <x v="1"/>
    <s v="Private insurance April - May"/>
  </r>
  <r>
    <x v="400"/>
    <x v="1"/>
    <x v="3"/>
    <x v="14"/>
    <x v="7"/>
    <x v="67"/>
    <s v="20154"/>
    <x v="61"/>
    <x v="6"/>
    <n v="14203.54"/>
    <x v="1"/>
    <s v="Australian Monstrico car"/>
  </r>
  <r>
    <x v="400"/>
    <x v="1"/>
    <x v="3"/>
    <x v="14"/>
    <x v="7"/>
    <x v="67"/>
    <s v="20154"/>
    <x v="61"/>
    <x v="6"/>
    <n v="44.75"/>
    <x v="1"/>
    <s v="Gasoline complete"/>
  </r>
  <r>
    <x v="400"/>
    <x v="1"/>
    <x v="3"/>
    <x v="14"/>
    <x v="7"/>
    <x v="67"/>
    <s v="20154"/>
    <x v="61"/>
    <x v="6"/>
    <n v="21"/>
    <x v="1"/>
    <s v="Taxi to buy the car"/>
  </r>
  <r>
    <x v="400"/>
    <x v="1"/>
    <x v="3"/>
    <x v="14"/>
    <x v="7"/>
    <x v="67"/>
    <s v="20154"/>
    <x v="35"/>
    <x v="3"/>
    <n v="12"/>
    <x v="0"/>
    <s v="Wine "/>
  </r>
  <r>
    <x v="401"/>
    <x v="1"/>
    <x v="3"/>
    <x v="14"/>
    <x v="8"/>
    <x v="67"/>
    <s v="20154"/>
    <x v="8"/>
    <x v="0"/>
    <n v="7"/>
    <x v="0"/>
    <s v="Church for car"/>
  </r>
  <r>
    <x v="402"/>
    <x v="1"/>
    <x v="3"/>
    <x v="15"/>
    <x v="29"/>
    <x v="68"/>
    <s v="20154"/>
    <x v="52"/>
    <x v="6"/>
    <n v="43.9"/>
    <x v="1"/>
    <s v="registration appointment fee"/>
  </r>
  <r>
    <x v="402"/>
    <x v="1"/>
    <x v="3"/>
    <x v="15"/>
    <x v="29"/>
    <x v="68"/>
    <s v="20154"/>
    <x v="5"/>
    <x v="0"/>
    <n v="7.5"/>
    <x v="0"/>
    <s v="grapes, chicken, deodorant, frozen veges"/>
  </r>
  <r>
    <x v="403"/>
    <x v="1"/>
    <x v="3"/>
    <x v="15"/>
    <x v="9"/>
    <x v="68"/>
    <s v="20154"/>
    <x v="5"/>
    <x v="0"/>
    <n v="6.8"/>
    <x v="0"/>
    <s v="sausages, yoghurt"/>
  </r>
  <r>
    <x v="403"/>
    <x v="1"/>
    <x v="3"/>
    <x v="15"/>
    <x v="9"/>
    <x v="68"/>
    <s v="20154"/>
    <x v="5"/>
    <x v="0"/>
    <n v="1"/>
    <x v="0"/>
    <s v="sugar"/>
  </r>
  <r>
    <x v="404"/>
    <x v="1"/>
    <x v="3"/>
    <x v="15"/>
    <x v="11"/>
    <x v="68"/>
    <s v="20154"/>
    <x v="5"/>
    <x v="0"/>
    <n v="11.8"/>
    <x v="0"/>
    <s v="chicken herbs, chips"/>
  </r>
  <r>
    <x v="405"/>
    <x v="1"/>
    <x v="3"/>
    <x v="15"/>
    <x v="12"/>
    <x v="68"/>
    <s v="20154"/>
    <x v="7"/>
    <x v="0"/>
    <n v="10"/>
    <x v="0"/>
    <s v="Myki Ana"/>
  </r>
  <r>
    <x v="405"/>
    <x v="1"/>
    <x v="3"/>
    <x v="15"/>
    <x v="12"/>
    <x v="68"/>
    <s v="20154"/>
    <x v="5"/>
    <x v="0"/>
    <n v="8.34"/>
    <x v="0"/>
    <s v="Chips and cheese"/>
  </r>
  <r>
    <x v="406"/>
    <x v="1"/>
    <x v="3"/>
    <x v="15"/>
    <x v="13"/>
    <x v="68"/>
    <s v="20154"/>
    <x v="5"/>
    <x v="0"/>
    <n v="6.92"/>
    <x v="0"/>
    <s v="Fries, grapes and milk"/>
  </r>
  <r>
    <x v="406"/>
    <x v="1"/>
    <x v="3"/>
    <x v="15"/>
    <x v="13"/>
    <x v="68"/>
    <s v="20154"/>
    <x v="6"/>
    <x v="3"/>
    <n v="37"/>
    <x v="1"/>
    <s v="Rusky Standard"/>
  </r>
  <r>
    <x v="406"/>
    <x v="1"/>
    <x v="3"/>
    <x v="15"/>
    <x v="13"/>
    <x v="68"/>
    <s v="20154"/>
    <x v="3"/>
    <x v="0"/>
    <n v="23.95"/>
    <x v="0"/>
    <s v="Toothpaste, shampoo, banana, packets and biscuit"/>
  </r>
  <r>
    <x v="407"/>
    <x v="1"/>
    <x v="3"/>
    <x v="15"/>
    <x v="14"/>
    <x v="68"/>
    <s v="20154"/>
    <x v="26"/>
    <x v="6"/>
    <n v="0.6"/>
    <x v="0"/>
    <s v="Paper copies"/>
  </r>
  <r>
    <x v="407"/>
    <x v="1"/>
    <x v="3"/>
    <x v="15"/>
    <x v="14"/>
    <x v="68"/>
    <s v="20154"/>
    <x v="34"/>
    <x v="6"/>
    <n v="6.9"/>
    <x v="0"/>
    <s v="Anti-theft number plate screws"/>
  </r>
  <r>
    <x v="407"/>
    <x v="1"/>
    <x v="3"/>
    <x v="15"/>
    <x v="14"/>
    <x v="68"/>
    <s v="20154"/>
    <x v="2"/>
    <x v="6"/>
    <n v="9"/>
    <x v="0"/>
    <s v="USB Charger"/>
  </r>
  <r>
    <x v="408"/>
    <x v="1"/>
    <x v="3"/>
    <x v="16"/>
    <x v="15"/>
    <x v="69"/>
    <s v="20154"/>
    <x v="52"/>
    <x v="6"/>
    <n v="1329.3"/>
    <x v="1"/>
    <s v="Registration"/>
  </r>
  <r>
    <x v="408"/>
    <x v="1"/>
    <x v="3"/>
    <x v="16"/>
    <x v="15"/>
    <x v="69"/>
    <s v="20154"/>
    <x v="5"/>
    <x v="0"/>
    <n v="37"/>
    <x v="0"/>
    <s v="Anniversary gatitos"/>
  </r>
  <r>
    <x v="409"/>
    <x v="1"/>
    <x v="3"/>
    <x v="16"/>
    <x v="16"/>
    <x v="69"/>
    <s v="20154"/>
    <x v="7"/>
    <x v="0"/>
    <n v="10"/>
    <x v="0"/>
    <s v="myki"/>
  </r>
  <r>
    <x v="410"/>
    <x v="1"/>
    <x v="4"/>
    <x v="16"/>
    <x v="20"/>
    <x v="69"/>
    <s v="20155"/>
    <x v="5"/>
    <x v="0"/>
    <n v="6.4"/>
    <x v="0"/>
    <s v="eggs, tortillas"/>
  </r>
  <r>
    <x v="410"/>
    <x v="1"/>
    <x v="4"/>
    <x v="16"/>
    <x v="20"/>
    <x v="69"/>
    <s v="20155"/>
    <x v="35"/>
    <x v="0"/>
    <n v="16.13"/>
    <x v="0"/>
    <s v="cheeese,chicken,doritos"/>
  </r>
  <r>
    <x v="410"/>
    <x v="1"/>
    <x v="4"/>
    <x v="16"/>
    <x v="20"/>
    <x v="69"/>
    <s v="20155"/>
    <x v="35"/>
    <x v="3"/>
    <n v="14"/>
    <x v="0"/>
    <s v="beer"/>
  </r>
  <r>
    <x v="411"/>
    <x v="1"/>
    <x v="4"/>
    <x v="16"/>
    <x v="22"/>
    <x v="69"/>
    <s v="20155"/>
    <x v="7"/>
    <x v="6"/>
    <n v="20"/>
    <x v="0"/>
    <s v="Myki for Friday's dinner"/>
  </r>
  <r>
    <x v="411"/>
    <x v="1"/>
    <x v="4"/>
    <x v="16"/>
    <x v="22"/>
    <x v="69"/>
    <s v="20155"/>
    <x v="32"/>
    <x v="2"/>
    <n v="25"/>
    <x v="0"/>
    <s v="Dinner in Friday's"/>
  </r>
  <r>
    <x v="411"/>
    <x v="1"/>
    <x v="4"/>
    <x v="16"/>
    <x v="22"/>
    <x v="69"/>
    <s v="20155"/>
    <x v="40"/>
    <x v="12"/>
    <n v="8"/>
    <x v="0"/>
    <s v="Condoms"/>
  </r>
  <r>
    <x v="411"/>
    <x v="1"/>
    <x v="4"/>
    <x v="16"/>
    <x v="22"/>
    <x v="69"/>
    <s v="20155"/>
    <x v="5"/>
    <x v="0"/>
    <n v="11.1"/>
    <x v="0"/>
    <s v="Cheese, milk, bread and yogurt"/>
  </r>
  <r>
    <x v="412"/>
    <x v="1"/>
    <x v="4"/>
    <x v="17"/>
    <x v="23"/>
    <x v="70"/>
    <s v="20155"/>
    <x v="7"/>
    <x v="0"/>
    <n v="10"/>
    <x v="0"/>
    <s v="myki"/>
  </r>
  <r>
    <x v="412"/>
    <x v="1"/>
    <x v="4"/>
    <x v="17"/>
    <x v="23"/>
    <x v="70"/>
    <s v="20155"/>
    <x v="5"/>
    <x v="0"/>
    <n v="11.03"/>
    <x v="0"/>
    <s v="deodorants, tooth paste, mineral water, corn crisps"/>
  </r>
  <r>
    <x v="413"/>
    <x v="1"/>
    <x v="4"/>
    <x v="17"/>
    <x v="30"/>
    <x v="70"/>
    <s v="20155"/>
    <x v="5"/>
    <x v="0"/>
    <n v="2.69"/>
    <x v="0"/>
    <s v="bolognese sause, leek"/>
  </r>
  <r>
    <x v="414"/>
    <x v="1"/>
    <x v="4"/>
    <x v="17"/>
    <x v="24"/>
    <x v="70"/>
    <s v="20155"/>
    <x v="30"/>
    <x v="4"/>
    <n v="1477"/>
    <x v="1"/>
    <s v="Rent May-June"/>
  </r>
  <r>
    <x v="414"/>
    <x v="1"/>
    <x v="4"/>
    <x v="17"/>
    <x v="24"/>
    <x v="70"/>
    <s v="20155"/>
    <x v="5"/>
    <x v="0"/>
    <n v="15"/>
    <x v="0"/>
    <s v="coffee"/>
  </r>
  <r>
    <x v="415"/>
    <x v="1"/>
    <x v="4"/>
    <x v="17"/>
    <x v="25"/>
    <x v="70"/>
    <s v="20155"/>
    <x v="3"/>
    <x v="0"/>
    <n v="8.7799999999999994"/>
    <x v="0"/>
    <s v="grapes, cereal, nachos"/>
  </r>
  <r>
    <x v="415"/>
    <x v="1"/>
    <x v="4"/>
    <x v="17"/>
    <x v="25"/>
    <x v="70"/>
    <s v="20155"/>
    <x v="11"/>
    <x v="7"/>
    <n v="71.75"/>
    <x v="1"/>
    <s v="Electricity April-May"/>
  </r>
  <r>
    <x v="415"/>
    <x v="1"/>
    <x v="4"/>
    <x v="17"/>
    <x v="25"/>
    <x v="70"/>
    <s v="20155"/>
    <x v="7"/>
    <x v="6"/>
    <n v="129.36000000000001"/>
    <x v="1"/>
    <s v="myki pass May-June"/>
  </r>
  <r>
    <x v="416"/>
    <x v="1"/>
    <x v="4"/>
    <x v="17"/>
    <x v="27"/>
    <x v="70"/>
    <s v="20155"/>
    <x v="36"/>
    <x v="7"/>
    <n v="60"/>
    <x v="1"/>
    <s v="Internet May June"/>
  </r>
  <r>
    <x v="416"/>
    <x v="1"/>
    <x v="4"/>
    <x v="17"/>
    <x v="27"/>
    <x v="70"/>
    <s v="20155"/>
    <x v="43"/>
    <x v="1"/>
    <n v="41"/>
    <x v="1"/>
    <s v="Gift for Ali and Anastasiya"/>
  </r>
  <r>
    <x v="416"/>
    <x v="1"/>
    <x v="4"/>
    <x v="17"/>
    <x v="27"/>
    <x v="70"/>
    <s v="20155"/>
    <x v="18"/>
    <x v="2"/>
    <n v="40"/>
    <x v="0"/>
    <s v="Lunch birthday Ali"/>
  </r>
  <r>
    <x v="416"/>
    <x v="1"/>
    <x v="4"/>
    <x v="17"/>
    <x v="27"/>
    <x v="70"/>
    <s v="20155"/>
    <x v="7"/>
    <x v="6"/>
    <n v="2"/>
    <x v="0"/>
    <s v="For Ali's birthday"/>
  </r>
  <r>
    <x v="416"/>
    <x v="1"/>
    <x v="4"/>
    <x v="17"/>
    <x v="27"/>
    <x v="70"/>
    <s v="20155"/>
    <x v="5"/>
    <x v="0"/>
    <n v="1"/>
    <x v="0"/>
    <s v="Flour"/>
  </r>
  <r>
    <x v="416"/>
    <x v="1"/>
    <x v="4"/>
    <x v="17"/>
    <x v="27"/>
    <x v="70"/>
    <s v="20155"/>
    <x v="17"/>
    <x v="0"/>
    <n v="7"/>
    <x v="0"/>
    <s v="Pizza gatito"/>
  </r>
  <r>
    <x v="417"/>
    <x v="1"/>
    <x v="4"/>
    <x v="17"/>
    <x v="28"/>
    <x v="70"/>
    <s v="20155"/>
    <x v="8"/>
    <x v="0"/>
    <n v="22"/>
    <x v="0"/>
    <s v="Church book"/>
  </r>
  <r>
    <x v="417"/>
    <x v="1"/>
    <x v="4"/>
    <x v="17"/>
    <x v="28"/>
    <x v="70"/>
    <s v="20155"/>
    <x v="5"/>
    <x v="0"/>
    <n v="9.4"/>
    <x v="0"/>
    <s v="Butter, chips and yogurt"/>
  </r>
  <r>
    <x v="418"/>
    <x v="1"/>
    <x v="4"/>
    <x v="18"/>
    <x v="0"/>
    <x v="71"/>
    <s v="20155"/>
    <x v="3"/>
    <x v="0"/>
    <n v="14.55"/>
    <x v="0"/>
    <s v="oats,cheese,crispbread,ambi pur"/>
  </r>
  <r>
    <x v="418"/>
    <x v="1"/>
    <x v="4"/>
    <x v="18"/>
    <x v="0"/>
    <x v="71"/>
    <s v="20155"/>
    <x v="5"/>
    <x v="0"/>
    <n v="8.4"/>
    <x v="0"/>
    <s v="fish,corn,chocolate"/>
  </r>
  <r>
    <x v="419"/>
    <x v="1"/>
    <x v="4"/>
    <x v="18"/>
    <x v="2"/>
    <x v="71"/>
    <s v="20155"/>
    <x v="3"/>
    <x v="0"/>
    <n v="2.4500000000000002"/>
    <x v="0"/>
    <s v="grapes"/>
  </r>
  <r>
    <x v="420"/>
    <x v="1"/>
    <x v="4"/>
    <x v="18"/>
    <x v="3"/>
    <x v="71"/>
    <s v="20155"/>
    <x v="57"/>
    <x v="12"/>
    <n v="173.6"/>
    <x v="1"/>
    <s v="Prepaid medicine May - June"/>
  </r>
  <r>
    <x v="420"/>
    <x v="1"/>
    <x v="4"/>
    <x v="18"/>
    <x v="3"/>
    <x v="71"/>
    <s v="20155"/>
    <x v="5"/>
    <x v="0"/>
    <n v="11.65"/>
    <x v="0"/>
    <s v="Cereal, chicken, sponges and tea"/>
  </r>
  <r>
    <x v="421"/>
    <x v="1"/>
    <x v="4"/>
    <x v="18"/>
    <x v="6"/>
    <x v="71"/>
    <s v="20155"/>
    <x v="3"/>
    <x v="2"/>
    <n v="19.98"/>
    <x v="0"/>
    <s v="Snacks party"/>
  </r>
  <r>
    <x v="421"/>
    <x v="1"/>
    <x v="4"/>
    <x v="18"/>
    <x v="6"/>
    <x v="71"/>
    <s v="20155"/>
    <x v="0"/>
    <x v="1"/>
    <n v="12.89"/>
    <x v="0"/>
    <s v="Bananas, apples, etc"/>
  </r>
  <r>
    <x v="421"/>
    <x v="1"/>
    <x v="4"/>
    <x v="18"/>
    <x v="6"/>
    <x v="71"/>
    <s v="20155"/>
    <x v="8"/>
    <x v="0"/>
    <n v="8.5"/>
    <x v="0"/>
    <s v="Church birthday"/>
  </r>
  <r>
    <x v="421"/>
    <x v="1"/>
    <x v="4"/>
    <x v="18"/>
    <x v="6"/>
    <x v="71"/>
    <s v="20155"/>
    <x v="18"/>
    <x v="2"/>
    <n v="20"/>
    <x v="0"/>
    <s v="Pizza raccooncito"/>
  </r>
  <r>
    <x v="421"/>
    <x v="1"/>
    <x v="4"/>
    <x v="18"/>
    <x v="6"/>
    <x v="71"/>
    <s v="20155"/>
    <x v="18"/>
    <x v="1"/>
    <n v="50"/>
    <x v="1"/>
    <s v="Party cake anita"/>
  </r>
  <r>
    <x v="422"/>
    <x v="1"/>
    <x v="4"/>
    <x v="19"/>
    <x v="7"/>
    <x v="72"/>
    <s v="20155"/>
    <x v="62"/>
    <x v="0"/>
    <n v="7.5"/>
    <x v="0"/>
    <s v="Lunch "/>
  </r>
  <r>
    <x v="422"/>
    <x v="1"/>
    <x v="4"/>
    <x v="19"/>
    <x v="7"/>
    <x v="72"/>
    <s v="20155"/>
    <x v="3"/>
    <x v="0"/>
    <n v="11.32"/>
    <x v="0"/>
    <s v="cheese, rice chips, sause, tights"/>
  </r>
  <r>
    <x v="423"/>
    <x v="1"/>
    <x v="4"/>
    <x v="19"/>
    <x v="8"/>
    <x v="72"/>
    <s v="20155"/>
    <x v="55"/>
    <x v="0"/>
    <n v="30"/>
    <x v="0"/>
    <s v="Seattle catch up"/>
  </r>
  <r>
    <x v="424"/>
    <x v="1"/>
    <x v="4"/>
    <x v="19"/>
    <x v="29"/>
    <x v="72"/>
    <s v="20155"/>
    <x v="3"/>
    <x v="0"/>
    <n v="6.33"/>
    <x v="0"/>
    <s v="cereal, liners"/>
  </r>
  <r>
    <x v="425"/>
    <x v="1"/>
    <x v="4"/>
    <x v="19"/>
    <x v="10"/>
    <x v="72"/>
    <s v="20155"/>
    <x v="59"/>
    <x v="1"/>
    <n v="244"/>
    <x v="1"/>
    <s v="Cloud System"/>
  </r>
  <r>
    <x v="425"/>
    <x v="1"/>
    <x v="4"/>
    <x v="19"/>
    <x v="10"/>
    <x v="72"/>
    <s v="20155"/>
    <x v="53"/>
    <x v="0"/>
    <n v="10.3"/>
    <x v="0"/>
    <s v="Fries for gatito"/>
  </r>
  <r>
    <x v="425"/>
    <x v="1"/>
    <x v="4"/>
    <x v="19"/>
    <x v="10"/>
    <x v="72"/>
    <s v="20155"/>
    <x v="5"/>
    <x v="0"/>
    <n v="5.4"/>
    <x v="0"/>
    <s v="Cereal"/>
  </r>
  <r>
    <x v="426"/>
    <x v="1"/>
    <x v="4"/>
    <x v="19"/>
    <x v="11"/>
    <x v="72"/>
    <s v="20155"/>
    <x v="18"/>
    <x v="1"/>
    <n v="146"/>
    <x v="1"/>
    <s v="iPad raccooncito"/>
  </r>
  <r>
    <x v="426"/>
    <x v="1"/>
    <x v="4"/>
    <x v="19"/>
    <x v="11"/>
    <x v="72"/>
    <s v="20155"/>
    <x v="7"/>
    <x v="6"/>
    <n v="7.6"/>
    <x v="0"/>
    <s v="Gatito transport to airport and UNIQLO"/>
  </r>
  <r>
    <x v="426"/>
    <x v="1"/>
    <x v="4"/>
    <x v="19"/>
    <x v="11"/>
    <x v="72"/>
    <s v="20155"/>
    <x v="39"/>
    <x v="0"/>
    <n v="1.95"/>
    <x v="0"/>
    <s v="Fries madness"/>
  </r>
  <r>
    <x v="426"/>
    <x v="1"/>
    <x v="4"/>
    <x v="19"/>
    <x v="11"/>
    <x v="72"/>
    <s v="20155"/>
    <x v="3"/>
    <x v="0"/>
    <n v="5.13"/>
    <x v="0"/>
    <s v="Chicken breast"/>
  </r>
  <r>
    <x v="426"/>
    <x v="1"/>
    <x v="4"/>
    <x v="19"/>
    <x v="11"/>
    <x v="72"/>
    <s v="20155"/>
    <x v="5"/>
    <x v="0"/>
    <n v="9.83"/>
    <x v="0"/>
    <s v="Milk, eggs, punking and nachos"/>
  </r>
  <r>
    <x v="427"/>
    <x v="1"/>
    <x v="4"/>
    <x v="19"/>
    <x v="12"/>
    <x v="72"/>
    <s v="20155"/>
    <x v="5"/>
    <x v="0"/>
    <n v="12.28"/>
    <x v="0"/>
    <s v="Cheese, towel paper for kitchen, pasta"/>
  </r>
  <r>
    <x v="427"/>
    <x v="1"/>
    <x v="4"/>
    <x v="19"/>
    <x v="12"/>
    <x v="72"/>
    <s v="20155"/>
    <x v="57"/>
    <x v="12"/>
    <n v="7"/>
    <x v="1"/>
    <s v="Lenses"/>
  </r>
  <r>
    <x v="427"/>
    <x v="1"/>
    <x v="4"/>
    <x v="19"/>
    <x v="12"/>
    <x v="72"/>
    <s v="20155"/>
    <x v="63"/>
    <x v="6"/>
    <n v="50"/>
    <x v="1"/>
    <s v="eTag registration"/>
  </r>
  <r>
    <x v="428"/>
    <x v="1"/>
    <x v="4"/>
    <x v="20"/>
    <x v="13"/>
    <x v="73"/>
    <s v="20155"/>
    <x v="5"/>
    <x v="0"/>
    <n v="9.9700000000000006"/>
    <x v="0"/>
    <s v="Meat, bread and beans with the 1dollar print"/>
  </r>
  <r>
    <x v="428"/>
    <x v="1"/>
    <x v="4"/>
    <x v="20"/>
    <x v="13"/>
    <x v="73"/>
    <s v="20155"/>
    <x v="35"/>
    <x v="0"/>
    <n v="6.5"/>
    <x v="0"/>
    <s v="Beans and cheese"/>
  </r>
  <r>
    <x v="429"/>
    <x v="1"/>
    <x v="4"/>
    <x v="20"/>
    <x v="15"/>
    <x v="73"/>
    <s v="20155"/>
    <x v="64"/>
    <x v="4"/>
    <n v="1520"/>
    <x v="1"/>
    <s v="First month rent gatito raccoon"/>
  </r>
  <r>
    <x v="430"/>
    <x v="1"/>
    <x v="4"/>
    <x v="20"/>
    <x v="16"/>
    <x v="73"/>
    <s v="20155"/>
    <x v="3"/>
    <x v="0"/>
    <n v="6.12"/>
    <x v="0"/>
    <s v="chicken, seafood flakes"/>
  </r>
  <r>
    <x v="430"/>
    <x v="1"/>
    <x v="4"/>
    <x v="20"/>
    <x v="16"/>
    <x v="73"/>
    <s v="20155"/>
    <x v="5"/>
    <x v="0"/>
    <n v="1"/>
    <x v="0"/>
    <s v="peas"/>
  </r>
  <r>
    <x v="431"/>
    <x v="1"/>
    <x v="4"/>
    <x v="20"/>
    <x v="18"/>
    <x v="73"/>
    <s v="20155"/>
    <x v="3"/>
    <x v="0"/>
    <n v="6"/>
    <x v="0"/>
    <s v="Cereal"/>
  </r>
  <r>
    <x v="431"/>
    <x v="1"/>
    <x v="4"/>
    <x v="20"/>
    <x v="18"/>
    <x v="73"/>
    <s v="20155"/>
    <x v="61"/>
    <x v="6"/>
    <n v="46.98"/>
    <x v="1"/>
    <s v="Gasoline petrol fuel for monstrico"/>
  </r>
  <r>
    <x v="431"/>
    <x v="1"/>
    <x v="4"/>
    <x v="20"/>
    <x v="18"/>
    <x v="73"/>
    <s v="20155"/>
    <x v="44"/>
    <x v="0"/>
    <n v="5"/>
    <x v="0"/>
    <s v="Bananas, mushrooms, apples and tomatoes"/>
  </r>
  <r>
    <x v="431"/>
    <x v="1"/>
    <x v="4"/>
    <x v="20"/>
    <x v="18"/>
    <x v="73"/>
    <s v="20155"/>
    <x v="44"/>
    <x v="0"/>
    <n v="10.35"/>
    <x v="0"/>
    <s v="Chinese groceries - dry fruits, cupsicum  and coreander powder "/>
  </r>
  <r>
    <x v="431"/>
    <x v="1"/>
    <x v="4"/>
    <x v="20"/>
    <x v="18"/>
    <x v="73"/>
    <s v="20155"/>
    <x v="0"/>
    <x v="0"/>
    <n v="33"/>
    <x v="0"/>
    <s v="Mexican plate, shoes rack, tortilla heater, corn and prunes"/>
  </r>
  <r>
    <x v="432"/>
    <x v="1"/>
    <x v="4"/>
    <x v="20"/>
    <x v="19"/>
    <x v="73"/>
    <s v="20155"/>
    <x v="8"/>
    <x v="0"/>
    <n v="6"/>
    <x v="0"/>
    <s v="Church knee day"/>
  </r>
  <r>
    <x v="432"/>
    <x v="1"/>
    <x v="4"/>
    <x v="20"/>
    <x v="19"/>
    <x v="73"/>
    <s v="20155"/>
    <x v="3"/>
    <x v="0"/>
    <n v="4.6500000000000004"/>
    <x v="0"/>
    <s v="Fish"/>
  </r>
  <r>
    <x v="432"/>
    <x v="1"/>
    <x v="4"/>
    <x v="20"/>
    <x v="19"/>
    <x v="73"/>
    <s v="20155"/>
    <x v="43"/>
    <x v="0"/>
    <n v="11.5"/>
    <x v="0"/>
    <s v="Cheese, arepas"/>
  </r>
  <r>
    <x v="432"/>
    <x v="1"/>
    <x v="4"/>
    <x v="20"/>
    <x v="19"/>
    <x v="73"/>
    <s v="20155"/>
    <x v="0"/>
    <x v="0"/>
    <n v="11.5"/>
    <x v="0"/>
    <s v="Cheese, sauce, butter and sour cream"/>
  </r>
  <r>
    <x v="432"/>
    <x v="1"/>
    <x v="4"/>
    <x v="20"/>
    <x v="19"/>
    <x v="73"/>
    <s v="20155"/>
    <x v="43"/>
    <x v="0"/>
    <n v="6"/>
    <x v="0"/>
    <s v="Chips raccooncito"/>
  </r>
  <r>
    <x v="433"/>
    <x v="1"/>
    <x v="5"/>
    <x v="21"/>
    <x v="21"/>
    <x v="74"/>
    <s v="20156"/>
    <x v="65"/>
    <x v="7"/>
    <n v="70"/>
    <x v="1"/>
    <s v="Mobile gatito may - june"/>
  </r>
  <r>
    <x v="433"/>
    <x v="1"/>
    <x v="5"/>
    <x v="21"/>
    <x v="21"/>
    <x v="74"/>
    <s v="20156"/>
    <x v="5"/>
    <x v="0"/>
    <n v="4"/>
    <x v="0"/>
    <s v="Tea and big plastic bags"/>
  </r>
  <r>
    <x v="433"/>
    <x v="1"/>
    <x v="5"/>
    <x v="21"/>
    <x v="21"/>
    <x v="74"/>
    <s v="20156"/>
    <x v="3"/>
    <x v="0"/>
    <n v="3"/>
    <x v="0"/>
    <s v="Cheese"/>
  </r>
  <r>
    <x v="434"/>
    <x v="1"/>
    <x v="5"/>
    <x v="21"/>
    <x v="30"/>
    <x v="74"/>
    <s v="20156"/>
    <x v="30"/>
    <x v="4"/>
    <n v="1477"/>
    <x v="1"/>
    <s v="Rent May - June"/>
  </r>
  <r>
    <x v="434"/>
    <x v="1"/>
    <x v="5"/>
    <x v="21"/>
    <x v="30"/>
    <x v="74"/>
    <s v="20156"/>
    <x v="18"/>
    <x v="5"/>
    <n v="20"/>
    <x v="0"/>
    <s v="New animalito cover and sim"/>
  </r>
  <r>
    <x v="434"/>
    <x v="1"/>
    <x v="5"/>
    <x v="21"/>
    <x v="30"/>
    <x v="74"/>
    <s v="20156"/>
    <x v="7"/>
    <x v="6"/>
    <n v="10"/>
    <x v="0"/>
    <s v="Myki raccooncito deliver PC to office "/>
  </r>
  <r>
    <x v="435"/>
    <x v="1"/>
    <x v="5"/>
    <x v="21"/>
    <x v="24"/>
    <x v="74"/>
    <s v="20156"/>
    <x v="18"/>
    <x v="2"/>
    <n v="9"/>
    <x v="0"/>
    <s v="Chips travelling to the Great Ocean Road"/>
  </r>
  <r>
    <x v="435"/>
    <x v="1"/>
    <x v="5"/>
    <x v="21"/>
    <x v="24"/>
    <x v="74"/>
    <s v="20156"/>
    <x v="18"/>
    <x v="2"/>
    <n v="63"/>
    <x v="0"/>
    <s v="Dinner with beers"/>
  </r>
  <r>
    <x v="436"/>
    <x v="1"/>
    <x v="5"/>
    <x v="21"/>
    <x v="25"/>
    <x v="74"/>
    <s v="20156"/>
    <x v="18"/>
    <x v="2"/>
    <n v="18.399999999999999"/>
    <x v="0"/>
    <s v="Breakfast trip"/>
  </r>
  <r>
    <x v="436"/>
    <x v="1"/>
    <x v="5"/>
    <x v="21"/>
    <x v="25"/>
    <x v="74"/>
    <s v="20156"/>
    <x v="18"/>
    <x v="2"/>
    <n v="21"/>
    <x v="0"/>
    <s v="Lunch trip home"/>
  </r>
  <r>
    <x v="437"/>
    <x v="1"/>
    <x v="5"/>
    <x v="22"/>
    <x v="26"/>
    <x v="75"/>
    <s v="20156"/>
    <x v="61"/>
    <x v="6"/>
    <n v="30.46"/>
    <x v="1"/>
    <s v="20 Litres gasoline coming back"/>
  </r>
  <r>
    <x v="437"/>
    <x v="1"/>
    <x v="5"/>
    <x v="22"/>
    <x v="26"/>
    <x v="75"/>
    <s v="20156"/>
    <x v="5"/>
    <x v="0"/>
    <n v="11.89"/>
    <x v="0"/>
    <s v="Yogurt, milk, chicken and water"/>
  </r>
  <r>
    <x v="437"/>
    <x v="1"/>
    <x v="5"/>
    <x v="22"/>
    <x v="26"/>
    <x v="75"/>
    <s v="20156"/>
    <x v="35"/>
    <x v="0"/>
    <n v="2.4900000000000002"/>
    <x v="0"/>
    <s v="Nachos"/>
  </r>
  <r>
    <x v="437"/>
    <x v="1"/>
    <x v="5"/>
    <x v="22"/>
    <x v="26"/>
    <x v="75"/>
    <s v="20156"/>
    <x v="36"/>
    <x v="7"/>
    <n v="60"/>
    <x v="1"/>
    <s v="Internet May - Jun"/>
  </r>
  <r>
    <x v="438"/>
    <x v="1"/>
    <x v="5"/>
    <x v="22"/>
    <x v="27"/>
    <x v="75"/>
    <s v="20156"/>
    <x v="46"/>
    <x v="7"/>
    <n v="58.59"/>
    <x v="1"/>
    <s v="Gas April - June"/>
  </r>
  <r>
    <x v="438"/>
    <x v="1"/>
    <x v="5"/>
    <x v="22"/>
    <x v="27"/>
    <x v="75"/>
    <s v="20156"/>
    <x v="11"/>
    <x v="7"/>
    <n v="60.98"/>
    <x v="1"/>
    <s v="Electricity May - June"/>
  </r>
  <r>
    <x v="438"/>
    <x v="1"/>
    <x v="5"/>
    <x v="22"/>
    <x v="27"/>
    <x v="75"/>
    <s v="20156"/>
    <x v="5"/>
    <x v="0"/>
    <n v="8.2799999999999994"/>
    <x v="0"/>
    <s v="Something"/>
  </r>
  <r>
    <x v="439"/>
    <x v="1"/>
    <x v="5"/>
    <x v="22"/>
    <x v="28"/>
    <x v="75"/>
    <s v="20156"/>
    <x v="5"/>
    <x v="0"/>
    <n v="4.95"/>
    <x v="0"/>
    <s v="Something"/>
  </r>
  <r>
    <x v="440"/>
    <x v="1"/>
    <x v="5"/>
    <x v="22"/>
    <x v="0"/>
    <x v="75"/>
    <s v="20156"/>
    <x v="18"/>
    <x v="2"/>
    <n v="10"/>
    <x v="0"/>
    <s v="Wine - girls night"/>
  </r>
  <r>
    <x v="440"/>
    <x v="1"/>
    <x v="5"/>
    <x v="22"/>
    <x v="0"/>
    <x v="75"/>
    <s v="20156"/>
    <x v="7"/>
    <x v="6"/>
    <n v="138.6"/>
    <x v="1"/>
    <s v="Myki raccoocito jun - Jul"/>
  </r>
  <r>
    <x v="440"/>
    <x v="1"/>
    <x v="5"/>
    <x v="22"/>
    <x v="0"/>
    <x v="75"/>
    <s v="20156"/>
    <x v="3"/>
    <x v="0"/>
    <n v="10"/>
    <x v="0"/>
    <s v="Prunes"/>
  </r>
  <r>
    <x v="441"/>
    <x v="1"/>
    <x v="5"/>
    <x v="22"/>
    <x v="1"/>
    <x v="75"/>
    <s v="20156"/>
    <x v="3"/>
    <x v="0"/>
    <n v="9.32"/>
    <x v="0"/>
    <s v="Seafood and cheese"/>
  </r>
  <r>
    <x v="441"/>
    <x v="1"/>
    <x v="5"/>
    <x v="22"/>
    <x v="1"/>
    <x v="75"/>
    <s v="20156"/>
    <x v="66"/>
    <x v="6"/>
    <n v="986.41"/>
    <x v="1"/>
    <s v="Insurance 2015-2016"/>
  </r>
  <r>
    <x v="442"/>
    <x v="1"/>
    <x v="5"/>
    <x v="22"/>
    <x v="2"/>
    <x v="75"/>
    <s v="20156"/>
    <x v="18"/>
    <x v="2"/>
    <n v="60.28"/>
    <x v="0"/>
    <s v="Sydney baby"/>
  </r>
  <r>
    <x v="443"/>
    <x v="1"/>
    <x v="5"/>
    <x v="22"/>
    <x v="3"/>
    <x v="75"/>
    <s v="20156"/>
    <x v="3"/>
    <x v="0"/>
    <n v="1.2"/>
    <x v="0"/>
    <s v="Leek"/>
  </r>
  <r>
    <x v="443"/>
    <x v="1"/>
    <x v="5"/>
    <x v="22"/>
    <x v="3"/>
    <x v="75"/>
    <s v="20156"/>
    <x v="5"/>
    <x v="0"/>
    <n v="6"/>
    <x v="0"/>
    <s v="Softener"/>
  </r>
  <r>
    <x v="443"/>
    <x v="1"/>
    <x v="5"/>
    <x v="22"/>
    <x v="3"/>
    <x v="75"/>
    <s v="20156"/>
    <x v="44"/>
    <x v="0"/>
    <n v="12"/>
    <x v="0"/>
    <s v="Veggies and guacalome"/>
  </r>
  <r>
    <x v="443"/>
    <x v="1"/>
    <x v="5"/>
    <x v="22"/>
    <x v="3"/>
    <x v="75"/>
    <s v="20156"/>
    <x v="5"/>
    <x v="0"/>
    <n v="6.32"/>
    <x v="0"/>
    <s v="Chicken drum stcks, riccotta, toilet liquid"/>
  </r>
  <r>
    <x v="444"/>
    <x v="1"/>
    <x v="5"/>
    <x v="23"/>
    <x v="5"/>
    <x v="76"/>
    <s v="20156"/>
    <x v="65"/>
    <x v="7"/>
    <n v="50"/>
    <x v="1"/>
    <s v="Telstra Ana May-Jun 2015"/>
  </r>
  <r>
    <x v="444"/>
    <x v="1"/>
    <x v="5"/>
    <x v="23"/>
    <x v="5"/>
    <x v="76"/>
    <s v="20156"/>
    <x v="3"/>
    <x v="0"/>
    <n v="9.81"/>
    <x v="0"/>
    <s v="cheese, crisps, eggs"/>
  </r>
  <r>
    <x v="444"/>
    <x v="1"/>
    <x v="5"/>
    <x v="23"/>
    <x v="5"/>
    <x v="76"/>
    <s v="20156"/>
    <x v="33"/>
    <x v="5"/>
    <n v="1530"/>
    <x v="1"/>
    <s v="Bond 3 jacoby court"/>
  </r>
  <r>
    <x v="444"/>
    <x v="1"/>
    <x v="5"/>
    <x v="23"/>
    <x v="5"/>
    <x v="76"/>
    <s v="20156"/>
    <x v="18"/>
    <x v="1"/>
    <n v="220.66"/>
    <x v="1"/>
    <s v="Gift Padre"/>
  </r>
  <r>
    <x v="445"/>
    <x v="1"/>
    <x v="5"/>
    <x v="23"/>
    <x v="8"/>
    <x v="76"/>
    <s v="20156"/>
    <x v="3"/>
    <x v="0"/>
    <n v="17.79"/>
    <x v="0"/>
    <s v="cheese, cereal, umbrella"/>
  </r>
  <r>
    <x v="445"/>
    <x v="1"/>
    <x v="5"/>
    <x v="23"/>
    <x v="8"/>
    <x v="76"/>
    <s v="20156"/>
    <x v="3"/>
    <x v="0"/>
    <n v="6.37"/>
    <x v="0"/>
    <s v="cereal, ricotta"/>
  </r>
  <r>
    <x v="446"/>
    <x v="1"/>
    <x v="5"/>
    <x v="23"/>
    <x v="29"/>
    <x v="76"/>
    <s v="20156"/>
    <x v="67"/>
    <x v="6"/>
    <n v="48.67"/>
    <x v="1"/>
    <s v="Gasoline before moving"/>
  </r>
  <r>
    <x v="446"/>
    <x v="1"/>
    <x v="5"/>
    <x v="23"/>
    <x v="29"/>
    <x v="76"/>
    <s v="20156"/>
    <x v="36"/>
    <x v="7"/>
    <n v="30"/>
    <x v="1"/>
    <s v="Changing service"/>
  </r>
  <r>
    <x v="446"/>
    <x v="1"/>
    <x v="5"/>
    <x v="23"/>
    <x v="29"/>
    <x v="76"/>
    <s v="20156"/>
    <x v="18"/>
    <x v="6"/>
    <n v="4"/>
    <x v="1"/>
    <s v="Parking"/>
  </r>
  <r>
    <x v="446"/>
    <x v="1"/>
    <x v="5"/>
    <x v="23"/>
    <x v="29"/>
    <x v="76"/>
    <s v="20156"/>
    <x v="47"/>
    <x v="7"/>
    <n v="98.78"/>
    <x v="1"/>
    <s v="Water March 17 - June 5"/>
  </r>
  <r>
    <x v="446"/>
    <x v="1"/>
    <x v="5"/>
    <x v="23"/>
    <x v="29"/>
    <x v="76"/>
    <s v="20156"/>
    <x v="5"/>
    <x v="0"/>
    <n v="17.38"/>
    <x v="0"/>
    <s v="Milk, cheese, sour cream and mineral water"/>
  </r>
  <r>
    <x v="446"/>
    <x v="1"/>
    <x v="5"/>
    <x v="23"/>
    <x v="29"/>
    <x v="76"/>
    <s v="20156"/>
    <x v="3"/>
    <x v="0"/>
    <n v="8"/>
    <x v="0"/>
    <s v="Cake and bacon bread"/>
  </r>
  <r>
    <x v="447"/>
    <x v="1"/>
    <x v="5"/>
    <x v="23"/>
    <x v="9"/>
    <x v="76"/>
    <s v="20156"/>
    <x v="3"/>
    <x v="0"/>
    <n v="11.61"/>
    <x v="0"/>
    <s v="Some food"/>
  </r>
  <r>
    <x v="448"/>
    <x v="1"/>
    <x v="5"/>
    <x v="24"/>
    <x v="10"/>
    <x v="77"/>
    <s v="20156"/>
    <x v="3"/>
    <x v="0"/>
    <n v="8.58"/>
    <x v="0"/>
    <s v="Yogurt, cereal"/>
  </r>
  <r>
    <x v="449"/>
    <x v="1"/>
    <x v="5"/>
    <x v="24"/>
    <x v="12"/>
    <x v="77"/>
    <s v="20156"/>
    <x v="3"/>
    <x v="0"/>
    <n v="4"/>
    <x v="0"/>
    <s v="Cottage cheese"/>
  </r>
  <r>
    <x v="449"/>
    <x v="1"/>
    <x v="5"/>
    <x v="24"/>
    <x v="12"/>
    <x v="77"/>
    <s v="20156"/>
    <x v="5"/>
    <x v="0"/>
    <n v="3.6"/>
    <x v="0"/>
    <s v="Cheddarcheese"/>
  </r>
  <r>
    <x v="450"/>
    <x v="1"/>
    <x v="5"/>
    <x v="24"/>
    <x v="13"/>
    <x v="77"/>
    <s v="20156"/>
    <x v="3"/>
    <x v="0"/>
    <n v="9"/>
    <x v="0"/>
    <s v="Yogurt and cereal"/>
  </r>
  <r>
    <x v="451"/>
    <x v="1"/>
    <x v="5"/>
    <x v="24"/>
    <x v="15"/>
    <x v="77"/>
    <s v="20156"/>
    <x v="18"/>
    <x v="2"/>
    <n v="18"/>
    <x v="0"/>
    <s v="Pizza - happy ours day"/>
  </r>
  <r>
    <x v="451"/>
    <x v="1"/>
    <x v="5"/>
    <x v="24"/>
    <x v="15"/>
    <x v="77"/>
    <s v="20156"/>
    <x v="18"/>
    <x v="5"/>
    <n v="158"/>
    <x v="1"/>
    <s v="movers"/>
  </r>
  <r>
    <x v="452"/>
    <x v="1"/>
    <x v="5"/>
    <x v="24"/>
    <x v="16"/>
    <x v="77"/>
    <s v="20156"/>
    <x v="5"/>
    <x v="0"/>
    <n v="49.27"/>
    <x v="0"/>
    <s v="Cleaning staff, food and butter"/>
  </r>
  <r>
    <x v="452"/>
    <x v="1"/>
    <x v="5"/>
    <x v="24"/>
    <x v="16"/>
    <x v="77"/>
    <s v="20156"/>
    <x v="18"/>
    <x v="2"/>
    <n v="18"/>
    <x v="0"/>
    <s v="Pizza - on the boat"/>
  </r>
  <r>
    <x v="452"/>
    <x v="1"/>
    <x v="5"/>
    <x v="24"/>
    <x v="16"/>
    <x v="77"/>
    <s v="20156"/>
    <x v="45"/>
    <x v="0"/>
    <n v="3"/>
    <x v="0"/>
    <s v="electrical extension"/>
  </r>
  <r>
    <x v="452"/>
    <x v="1"/>
    <x v="5"/>
    <x v="24"/>
    <x v="16"/>
    <x v="77"/>
    <s v="20156"/>
    <x v="31"/>
    <x v="5"/>
    <n v="151.88"/>
    <x v="1"/>
    <s v="Things for house"/>
  </r>
  <r>
    <x v="452"/>
    <x v="1"/>
    <x v="5"/>
    <x v="24"/>
    <x v="16"/>
    <x v="77"/>
    <s v="20156"/>
    <x v="18"/>
    <x v="5"/>
    <n v="50"/>
    <x v="1"/>
    <s v="Carpet cleaning"/>
  </r>
  <r>
    <x v="453"/>
    <x v="1"/>
    <x v="6"/>
    <x v="25"/>
    <x v="20"/>
    <x v="78"/>
    <s v="20157"/>
    <x v="5"/>
    <x v="0"/>
    <n v="17.41"/>
    <x v="0"/>
    <s v="Vegetables, cereal, cheese"/>
  </r>
  <r>
    <x v="454"/>
    <x v="1"/>
    <x v="6"/>
    <x v="25"/>
    <x v="22"/>
    <x v="78"/>
    <s v="20157"/>
    <x v="7"/>
    <x v="6"/>
    <n v="1"/>
    <x v="0"/>
    <s v="Raccoon"/>
  </r>
  <r>
    <x v="454"/>
    <x v="1"/>
    <x v="6"/>
    <x v="25"/>
    <x v="22"/>
    <x v="78"/>
    <s v="20157"/>
    <x v="18"/>
    <x v="1"/>
    <n v="52"/>
    <x v="1"/>
    <s v="Matti gift"/>
  </r>
  <r>
    <x v="454"/>
    <x v="1"/>
    <x v="6"/>
    <x v="25"/>
    <x v="22"/>
    <x v="78"/>
    <s v="20157"/>
    <x v="16"/>
    <x v="1"/>
    <n v="9"/>
    <x v="1"/>
    <s v="Mati card"/>
  </r>
  <r>
    <x v="454"/>
    <x v="1"/>
    <x v="6"/>
    <x v="25"/>
    <x v="22"/>
    <x v="78"/>
    <s v="20157"/>
    <x v="3"/>
    <x v="0"/>
    <n v="4"/>
    <x v="0"/>
    <s v="Girl staff"/>
  </r>
  <r>
    <x v="454"/>
    <x v="1"/>
    <x v="6"/>
    <x v="25"/>
    <x v="22"/>
    <x v="78"/>
    <s v="20157"/>
    <x v="18"/>
    <x v="2"/>
    <n v="26"/>
    <x v="1"/>
    <s v="Opera house bar Friday Sydney"/>
  </r>
  <r>
    <x v="454"/>
    <x v="1"/>
    <x v="6"/>
    <x v="25"/>
    <x v="22"/>
    <x v="78"/>
    <s v="20157"/>
    <x v="18"/>
    <x v="0"/>
    <n v="3.4"/>
    <x v="0"/>
    <s v="Coffee raccoonito"/>
  </r>
  <r>
    <x v="455"/>
    <x v="1"/>
    <x v="6"/>
    <x v="25"/>
    <x v="23"/>
    <x v="78"/>
    <s v="20157"/>
    <x v="18"/>
    <x v="2"/>
    <n v="13"/>
    <x v="1"/>
    <s v="Lunch sydney"/>
  </r>
  <r>
    <x v="455"/>
    <x v="1"/>
    <x v="6"/>
    <x v="25"/>
    <x v="23"/>
    <x v="78"/>
    <s v="20157"/>
    <x v="18"/>
    <x v="2"/>
    <n v="58.75"/>
    <x v="1"/>
    <s v="Dinner sydney"/>
  </r>
  <r>
    <x v="455"/>
    <x v="1"/>
    <x v="6"/>
    <x v="25"/>
    <x v="23"/>
    <x v="78"/>
    <s v="20157"/>
    <x v="18"/>
    <x v="2"/>
    <n v="96.63"/>
    <x v="1"/>
    <s v="O-bar party Sydney"/>
  </r>
  <r>
    <x v="455"/>
    <x v="1"/>
    <x v="6"/>
    <x v="25"/>
    <x v="23"/>
    <x v="78"/>
    <s v="20157"/>
    <x v="39"/>
    <x v="2"/>
    <n v="2.75"/>
    <x v="1"/>
    <s v="Pipi gatito Sydney"/>
  </r>
  <r>
    <x v="455"/>
    <x v="1"/>
    <x v="6"/>
    <x v="25"/>
    <x v="23"/>
    <x v="78"/>
    <s v="20157"/>
    <x v="19"/>
    <x v="2"/>
    <n v="12.5"/>
    <x v="1"/>
    <s v="Lunch gatito sydney"/>
  </r>
  <r>
    <x v="455"/>
    <x v="1"/>
    <x v="6"/>
    <x v="25"/>
    <x v="23"/>
    <x v="78"/>
    <s v="20157"/>
    <x v="18"/>
    <x v="2"/>
    <n v="4.4000000000000004"/>
    <x v="1"/>
    <s v="Starbucks coffee raccoon Sydney"/>
  </r>
  <r>
    <x v="456"/>
    <x v="1"/>
    <x v="6"/>
    <x v="25"/>
    <x v="30"/>
    <x v="78"/>
    <s v="20157"/>
    <x v="49"/>
    <x v="2"/>
    <n v="89.9"/>
    <x v="1"/>
    <s v="Gatito shirt and sweater sydney"/>
  </r>
  <r>
    <x v="456"/>
    <x v="1"/>
    <x v="6"/>
    <x v="25"/>
    <x v="30"/>
    <x v="78"/>
    <s v="20157"/>
    <x v="18"/>
    <x v="2"/>
    <n v="27"/>
    <x v="1"/>
    <s v="Lunch at tapas sydney"/>
  </r>
  <r>
    <x v="456"/>
    <x v="1"/>
    <x v="6"/>
    <x v="25"/>
    <x v="30"/>
    <x v="78"/>
    <s v="20157"/>
    <x v="18"/>
    <x v="2"/>
    <n v="11"/>
    <x v="1"/>
    <s v="Ice cream Sydney"/>
  </r>
  <r>
    <x v="456"/>
    <x v="1"/>
    <x v="6"/>
    <x v="25"/>
    <x v="30"/>
    <x v="78"/>
    <s v="20157"/>
    <x v="18"/>
    <x v="2"/>
    <n v="18"/>
    <x v="1"/>
    <s v="Beer and wine in Opera Bar with Ashley - sydney"/>
  </r>
  <r>
    <x v="456"/>
    <x v="1"/>
    <x v="6"/>
    <x v="25"/>
    <x v="30"/>
    <x v="78"/>
    <s v="20157"/>
    <x v="18"/>
    <x v="2"/>
    <n v="10.5"/>
    <x v="1"/>
    <s v="Brunch in botanical gardens sydney"/>
  </r>
  <r>
    <x v="456"/>
    <x v="1"/>
    <x v="6"/>
    <x v="25"/>
    <x v="30"/>
    <x v="78"/>
    <s v="20157"/>
    <x v="7"/>
    <x v="6"/>
    <n v="138.6"/>
    <x v="1"/>
    <s v="Myki raccooncito July - August"/>
  </r>
  <r>
    <x v="456"/>
    <x v="1"/>
    <x v="6"/>
    <x v="25"/>
    <x v="30"/>
    <x v="78"/>
    <s v="20157"/>
    <x v="18"/>
    <x v="2"/>
    <n v="18"/>
    <x v="1"/>
    <s v="Beers for everyone given by stupid gatito - Sydney"/>
  </r>
  <r>
    <x v="457"/>
    <x v="1"/>
    <x v="6"/>
    <x v="26"/>
    <x v="24"/>
    <x v="79"/>
    <s v="20157"/>
    <x v="46"/>
    <x v="7"/>
    <n v="43.17"/>
    <x v="1"/>
    <s v="Final gas reading"/>
  </r>
  <r>
    <x v="457"/>
    <x v="1"/>
    <x v="6"/>
    <x v="26"/>
    <x v="24"/>
    <x v="79"/>
    <s v="20157"/>
    <x v="18"/>
    <x v="3"/>
    <n v="19"/>
    <x v="1"/>
    <s v="Stupid gato pays for beers again! sydney"/>
  </r>
  <r>
    <x v="457"/>
    <x v="1"/>
    <x v="6"/>
    <x v="26"/>
    <x v="24"/>
    <x v="79"/>
    <s v="20157"/>
    <x v="18"/>
    <x v="6"/>
    <n v="18"/>
    <x v="1"/>
    <s v="Skybus for angel - sydney"/>
  </r>
  <r>
    <x v="458"/>
    <x v="1"/>
    <x v="6"/>
    <x v="26"/>
    <x v="25"/>
    <x v="79"/>
    <s v="20157"/>
    <x v="7"/>
    <x v="6"/>
    <n v="11"/>
    <x v="0"/>
    <s v="New card raccoon"/>
  </r>
  <r>
    <x v="458"/>
    <x v="1"/>
    <x v="6"/>
    <x v="26"/>
    <x v="25"/>
    <x v="79"/>
    <s v="20157"/>
    <x v="5"/>
    <x v="0"/>
    <n v="12.82"/>
    <x v="0"/>
    <s v="Cereal!"/>
  </r>
  <r>
    <x v="458"/>
    <x v="1"/>
    <x v="6"/>
    <x v="26"/>
    <x v="25"/>
    <x v="79"/>
    <s v="20157"/>
    <x v="65"/>
    <x v="7"/>
    <n v="70"/>
    <x v="1"/>
    <s v="Mobile gatito"/>
  </r>
  <r>
    <x v="458"/>
    <x v="1"/>
    <x v="6"/>
    <x v="26"/>
    <x v="25"/>
    <x v="79"/>
    <s v="20157"/>
    <x v="65"/>
    <x v="7"/>
    <n v="50"/>
    <x v="1"/>
    <s v="Mobile angel july - august "/>
  </r>
  <r>
    <x v="458"/>
    <x v="1"/>
    <x v="6"/>
    <x v="26"/>
    <x v="25"/>
    <x v="79"/>
    <s v="20157"/>
    <x v="11"/>
    <x v="7"/>
    <n v="81.400000000000006"/>
    <x v="1"/>
    <s v="Last bill from reservoir"/>
  </r>
  <r>
    <x v="459"/>
    <x v="1"/>
    <x v="6"/>
    <x v="26"/>
    <x v="26"/>
    <x v="79"/>
    <s v="20157"/>
    <x v="5"/>
    <x v="0"/>
    <n v="1.23"/>
    <x v="0"/>
    <s v="bananas"/>
  </r>
  <r>
    <x v="459"/>
    <x v="1"/>
    <x v="6"/>
    <x v="26"/>
    <x v="26"/>
    <x v="79"/>
    <s v="20157"/>
    <x v="18"/>
    <x v="0"/>
    <n v="15"/>
    <x v="0"/>
    <s v="throat spray"/>
  </r>
  <r>
    <x v="460"/>
    <x v="1"/>
    <x v="6"/>
    <x v="26"/>
    <x v="27"/>
    <x v="79"/>
    <s v="20157"/>
    <x v="5"/>
    <x v="0"/>
    <n v="6"/>
    <x v="0"/>
    <s v="lemon, peanuts"/>
  </r>
  <r>
    <x v="461"/>
    <x v="1"/>
    <x v="6"/>
    <x v="26"/>
    <x v="28"/>
    <x v="79"/>
    <s v="20157"/>
    <x v="18"/>
    <x v="2"/>
    <n v="37.299999999999997"/>
    <x v="0"/>
    <s v="casa iberica - ingredients pan de yuca, ajiaco"/>
  </r>
  <r>
    <x v="461"/>
    <x v="1"/>
    <x v="6"/>
    <x v="26"/>
    <x v="28"/>
    <x v="79"/>
    <s v="20157"/>
    <x v="0"/>
    <x v="0"/>
    <n v="7.82"/>
    <x v="0"/>
    <s v="corn, cottage cheese, tomatoes"/>
  </r>
  <r>
    <x v="462"/>
    <x v="1"/>
    <x v="6"/>
    <x v="26"/>
    <x v="0"/>
    <x v="79"/>
    <s v="20157"/>
    <x v="31"/>
    <x v="5"/>
    <n v="508.82"/>
    <x v="1"/>
    <s v="tv rack, hanger for clothes"/>
  </r>
  <r>
    <x v="462"/>
    <x v="1"/>
    <x v="6"/>
    <x v="26"/>
    <x v="0"/>
    <x v="79"/>
    <s v="20157"/>
    <x v="3"/>
    <x v="0"/>
    <n v="17.57"/>
    <x v="0"/>
    <s v="meat, cheese, baking powder, raid insect poison"/>
  </r>
  <r>
    <x v="462"/>
    <x v="1"/>
    <x v="6"/>
    <x v="26"/>
    <x v="0"/>
    <x v="79"/>
    <s v="20157"/>
    <x v="44"/>
    <x v="0"/>
    <n v="4"/>
    <x v="0"/>
    <s v="herbs, potato"/>
  </r>
  <r>
    <x v="463"/>
    <x v="1"/>
    <x v="6"/>
    <x v="26"/>
    <x v="1"/>
    <x v="79"/>
    <s v="20157"/>
    <x v="68"/>
    <x v="5"/>
    <n v="92.22"/>
    <x v="1"/>
    <s v="draft stoppers, lock, bathroom stuff"/>
  </r>
  <r>
    <x v="463"/>
    <x v="1"/>
    <x v="6"/>
    <x v="26"/>
    <x v="1"/>
    <x v="79"/>
    <s v="20157"/>
    <x v="8"/>
    <x v="0"/>
    <n v="8"/>
    <x v="0"/>
    <s v="candles, donation"/>
  </r>
  <r>
    <x v="464"/>
    <x v="1"/>
    <x v="6"/>
    <x v="27"/>
    <x v="2"/>
    <x v="80"/>
    <s v="20157"/>
    <x v="5"/>
    <x v="0"/>
    <n v="12.27"/>
    <x v="0"/>
    <s v="lentils, pasta,onion, peanuts, zucchini"/>
  </r>
  <r>
    <x v="465"/>
    <x v="1"/>
    <x v="6"/>
    <x v="27"/>
    <x v="3"/>
    <x v="80"/>
    <s v="20157"/>
    <x v="5"/>
    <x v="0"/>
    <n v="2"/>
    <x v="0"/>
    <s v="Vegetables"/>
  </r>
  <r>
    <x v="465"/>
    <x v="1"/>
    <x v="6"/>
    <x v="27"/>
    <x v="3"/>
    <x v="80"/>
    <s v="20157"/>
    <x v="5"/>
    <x v="0"/>
    <n v="5.19"/>
    <x v="0"/>
    <s v="Cheese and corn"/>
  </r>
  <r>
    <x v="466"/>
    <x v="1"/>
    <x v="6"/>
    <x v="27"/>
    <x v="4"/>
    <x v="80"/>
    <s v="20157"/>
    <x v="69"/>
    <x v="2"/>
    <n v="7107.84"/>
    <x v="1"/>
    <s v="Tickets to Colombia baby!!!"/>
  </r>
  <r>
    <x v="467"/>
    <x v="1"/>
    <x v="6"/>
    <x v="27"/>
    <x v="5"/>
    <x v="80"/>
    <s v="20157"/>
    <x v="57"/>
    <x v="12"/>
    <n v="173.6"/>
    <x v="1"/>
    <s v="Private health July"/>
  </r>
  <r>
    <x v="468"/>
    <x v="1"/>
    <x v="6"/>
    <x v="27"/>
    <x v="7"/>
    <x v="80"/>
    <s v="20157"/>
    <x v="5"/>
    <x v="0"/>
    <n v="48.04"/>
    <x v="0"/>
    <s v="Tooth brush stupid gatito, fries, tights, cheese, mince meat, yogurt"/>
  </r>
  <r>
    <x v="468"/>
    <x v="1"/>
    <x v="6"/>
    <x v="27"/>
    <x v="7"/>
    <x v="80"/>
    <s v="20157"/>
    <x v="18"/>
    <x v="2"/>
    <n v="11"/>
    <x v="0"/>
    <s v="Ice cream"/>
  </r>
  <r>
    <x v="468"/>
    <x v="1"/>
    <x v="6"/>
    <x v="27"/>
    <x v="7"/>
    <x v="80"/>
    <s v="20157"/>
    <x v="18"/>
    <x v="6"/>
    <n v="6"/>
    <x v="0"/>
    <s v="Parking lot family day"/>
  </r>
  <r>
    <x v="468"/>
    <x v="1"/>
    <x v="6"/>
    <x v="27"/>
    <x v="7"/>
    <x v="80"/>
    <s v="20157"/>
    <x v="3"/>
    <x v="0"/>
    <n v="8"/>
    <x v="0"/>
    <s v="Flowers for angel"/>
  </r>
  <r>
    <x v="468"/>
    <x v="1"/>
    <x v="6"/>
    <x v="27"/>
    <x v="7"/>
    <x v="80"/>
    <s v="20157"/>
    <x v="64"/>
    <x v="4"/>
    <n v="1520"/>
    <x v="1"/>
    <s v="Rent July - August"/>
  </r>
  <r>
    <x v="469"/>
    <x v="1"/>
    <x v="6"/>
    <x v="27"/>
    <x v="8"/>
    <x v="80"/>
    <s v="20157"/>
    <x v="0"/>
    <x v="0"/>
    <n v="12.57"/>
    <x v="0"/>
    <s v="House things"/>
  </r>
  <r>
    <x v="469"/>
    <x v="1"/>
    <x v="6"/>
    <x v="27"/>
    <x v="8"/>
    <x v="80"/>
    <s v="20157"/>
    <x v="3"/>
    <x v="0"/>
    <n v="6.14"/>
    <x v="0"/>
    <s v="Things for house"/>
  </r>
  <r>
    <x v="469"/>
    <x v="1"/>
    <x v="6"/>
    <x v="27"/>
    <x v="8"/>
    <x v="80"/>
    <s v="20157"/>
    <x v="44"/>
    <x v="0"/>
    <n v="7.34"/>
    <x v="0"/>
    <s v="Vegetables in epping"/>
  </r>
  <r>
    <x v="470"/>
    <x v="1"/>
    <x v="6"/>
    <x v="28"/>
    <x v="29"/>
    <x v="81"/>
    <s v="20157"/>
    <x v="3"/>
    <x v="0"/>
    <n v="4.08"/>
    <x v="0"/>
    <s v="Cheese"/>
  </r>
  <r>
    <x v="471"/>
    <x v="1"/>
    <x v="6"/>
    <x v="28"/>
    <x v="10"/>
    <x v="81"/>
    <s v="20157"/>
    <x v="18"/>
    <x v="6"/>
    <n v="24.15"/>
    <x v="0"/>
    <s v="Taxi impossible training"/>
  </r>
  <r>
    <x v="472"/>
    <x v="1"/>
    <x v="6"/>
    <x v="28"/>
    <x v="12"/>
    <x v="81"/>
    <s v="20157"/>
    <x v="59"/>
    <x v="6"/>
    <n v="36"/>
    <x v="1"/>
    <s v="Taxi to airport in sydney - angel"/>
  </r>
  <r>
    <x v="472"/>
    <x v="1"/>
    <x v="6"/>
    <x v="28"/>
    <x v="12"/>
    <x v="81"/>
    <s v="20157"/>
    <x v="18"/>
    <x v="0"/>
    <n v="12.69"/>
    <x v="0"/>
    <s v="Red rooster"/>
  </r>
  <r>
    <x v="472"/>
    <x v="1"/>
    <x v="6"/>
    <x v="28"/>
    <x v="12"/>
    <x v="81"/>
    <s v="20157"/>
    <x v="0"/>
    <x v="3"/>
    <n v="11.04"/>
    <x v="0"/>
    <s v="Beers :D"/>
  </r>
  <r>
    <x v="473"/>
    <x v="1"/>
    <x v="6"/>
    <x v="28"/>
    <x v="13"/>
    <x v="81"/>
    <s v="20157"/>
    <x v="70"/>
    <x v="0"/>
    <n v="13"/>
    <x v="0"/>
    <s v="Food for empanadas"/>
  </r>
  <r>
    <x v="473"/>
    <x v="1"/>
    <x v="6"/>
    <x v="28"/>
    <x v="13"/>
    <x v="81"/>
    <s v="20157"/>
    <x v="67"/>
    <x v="6"/>
    <n v="51.27"/>
    <x v="1"/>
    <s v="Gasoline - ANZ"/>
  </r>
  <r>
    <x v="473"/>
    <x v="1"/>
    <x v="6"/>
    <x v="28"/>
    <x v="13"/>
    <x v="81"/>
    <s v="20157"/>
    <x v="68"/>
    <x v="5"/>
    <n v="316.26"/>
    <x v="1"/>
    <s v="Closet shelves - ANZ"/>
  </r>
  <r>
    <x v="473"/>
    <x v="1"/>
    <x v="6"/>
    <x v="28"/>
    <x v="13"/>
    <x v="81"/>
    <s v="20157"/>
    <x v="18"/>
    <x v="5"/>
    <n v="127.83"/>
    <x v="1"/>
    <s v="Lamsp for bedroom - ANZ"/>
  </r>
  <r>
    <x v="473"/>
    <x v="1"/>
    <x v="6"/>
    <x v="28"/>
    <x v="13"/>
    <x v="81"/>
    <s v="20157"/>
    <x v="5"/>
    <x v="0"/>
    <n v="54.46"/>
    <x v="0"/>
    <s v="Things with a frypan - ANZ"/>
  </r>
  <r>
    <x v="473"/>
    <x v="1"/>
    <x v="6"/>
    <x v="28"/>
    <x v="13"/>
    <x v="81"/>
    <s v="20157"/>
    <x v="68"/>
    <x v="5"/>
    <n v="27.42"/>
    <x v="1"/>
    <s v="Cutlery case, snake dog and mata - ANZ"/>
  </r>
  <r>
    <x v="473"/>
    <x v="1"/>
    <x v="6"/>
    <x v="28"/>
    <x v="13"/>
    <x v="81"/>
    <s v="20157"/>
    <x v="5"/>
    <x v="3"/>
    <n v="59"/>
    <x v="1"/>
    <s v="Wine and tequila! - ANZ"/>
  </r>
  <r>
    <x v="474"/>
    <x v="1"/>
    <x v="6"/>
    <x v="28"/>
    <x v="14"/>
    <x v="81"/>
    <s v="20157"/>
    <x v="43"/>
    <x v="0"/>
    <n v="29.3"/>
    <x v="0"/>
    <s v="Vegeatables, donut, cheese, tomatoes and milk - ANZ"/>
  </r>
  <r>
    <x v="474"/>
    <x v="1"/>
    <x v="6"/>
    <x v="28"/>
    <x v="14"/>
    <x v="81"/>
    <s v="20157"/>
    <x v="0"/>
    <x v="5"/>
    <n v="40"/>
    <x v="1"/>
    <s v="Ironing board - ANZ"/>
  </r>
  <r>
    <x v="474"/>
    <x v="1"/>
    <x v="6"/>
    <x v="28"/>
    <x v="14"/>
    <x v="81"/>
    <s v="20157"/>
    <x v="0"/>
    <x v="0"/>
    <n v="21.71"/>
    <x v="0"/>
    <s v="Food, peanuts, bacon and salt - ANZ"/>
  </r>
  <r>
    <x v="475"/>
    <x v="1"/>
    <x v="6"/>
    <x v="29"/>
    <x v="15"/>
    <x v="82"/>
    <s v="20157"/>
    <x v="18"/>
    <x v="2"/>
    <n v="19.5"/>
    <x v="0"/>
    <s v="Chinese restaurant for3 years and 3 months"/>
  </r>
  <r>
    <x v="475"/>
    <x v="1"/>
    <x v="6"/>
    <x v="29"/>
    <x v="15"/>
    <x v="82"/>
    <s v="20157"/>
    <x v="11"/>
    <x v="7"/>
    <n v="50"/>
    <x v="1"/>
    <s v="GAS - instalment June - July"/>
  </r>
  <r>
    <x v="476"/>
    <x v="1"/>
    <x v="6"/>
    <x v="29"/>
    <x v="19"/>
    <x v="82"/>
    <s v="20157"/>
    <x v="11"/>
    <x v="7"/>
    <n v="118.16"/>
    <x v="1"/>
    <s v="Electricity instalment"/>
  </r>
  <r>
    <x v="477"/>
    <x v="1"/>
    <x v="7"/>
    <x v="29"/>
    <x v="20"/>
    <x v="82"/>
    <s v="20158"/>
    <x v="18"/>
    <x v="0"/>
    <n v="9.5"/>
    <x v="0"/>
    <s v="Pizza raccoon gatito"/>
  </r>
  <r>
    <x v="477"/>
    <x v="1"/>
    <x v="7"/>
    <x v="29"/>
    <x v="20"/>
    <x v="82"/>
    <s v="20158"/>
    <x v="27"/>
    <x v="8"/>
    <n v="40"/>
    <x v="1"/>
    <s v="Gatito sweater ... squash"/>
  </r>
  <r>
    <x v="477"/>
    <x v="1"/>
    <x v="7"/>
    <x v="29"/>
    <x v="20"/>
    <x v="82"/>
    <s v="20158"/>
    <x v="31"/>
    <x v="5"/>
    <n v="540.72"/>
    <x v="1"/>
    <s v="Furniture, lunch, parking, cinnamon roll - ANZ"/>
  </r>
  <r>
    <x v="477"/>
    <x v="1"/>
    <x v="7"/>
    <x v="29"/>
    <x v="20"/>
    <x v="82"/>
    <s v="20158"/>
    <x v="5"/>
    <x v="3"/>
    <n v="12.65"/>
    <x v="0"/>
    <s v="Wine"/>
  </r>
  <r>
    <x v="477"/>
    <x v="1"/>
    <x v="7"/>
    <x v="29"/>
    <x v="20"/>
    <x v="82"/>
    <s v="20158"/>
    <x v="3"/>
    <x v="0"/>
    <n v="9.56"/>
    <x v="0"/>
    <s v="Sea food - ANZ"/>
  </r>
  <r>
    <x v="477"/>
    <x v="1"/>
    <x v="7"/>
    <x v="29"/>
    <x v="20"/>
    <x v="82"/>
    <s v="20158"/>
    <x v="44"/>
    <x v="0"/>
    <n v="20"/>
    <x v="0"/>
    <s v="Vegetables and more things"/>
  </r>
  <r>
    <x v="478"/>
    <x v="1"/>
    <x v="7"/>
    <x v="29"/>
    <x v="21"/>
    <x v="82"/>
    <s v="20158"/>
    <x v="3"/>
    <x v="0"/>
    <n v="34"/>
    <x v="0"/>
    <s v="Cheese, pretzels and hangers"/>
  </r>
  <r>
    <x v="479"/>
    <x v="1"/>
    <x v="7"/>
    <x v="30"/>
    <x v="30"/>
    <x v="83"/>
    <s v="20158"/>
    <x v="52"/>
    <x v="6"/>
    <n v="40"/>
    <x v="1"/>
    <s v="Raccooncito test"/>
  </r>
  <r>
    <x v="479"/>
    <x v="1"/>
    <x v="7"/>
    <x v="30"/>
    <x v="30"/>
    <x v="83"/>
    <s v="20158"/>
    <x v="7"/>
    <x v="6"/>
    <n v="7"/>
    <x v="0"/>
    <s v="Myki raccooncito"/>
  </r>
  <r>
    <x v="479"/>
    <x v="1"/>
    <x v="7"/>
    <x v="30"/>
    <x v="30"/>
    <x v="83"/>
    <s v="20158"/>
    <x v="7"/>
    <x v="6"/>
    <n v="138"/>
    <x v="1"/>
    <s v="Myki angel jul - aug"/>
  </r>
  <r>
    <x v="479"/>
    <x v="1"/>
    <x v="7"/>
    <x v="30"/>
    <x v="30"/>
    <x v="83"/>
    <s v="20158"/>
    <x v="65"/>
    <x v="7"/>
    <n v="120.5"/>
    <x v="1"/>
    <s v="Mobile jun - july"/>
  </r>
  <r>
    <x v="480"/>
    <x v="1"/>
    <x v="7"/>
    <x v="30"/>
    <x v="25"/>
    <x v="83"/>
    <s v="20158"/>
    <x v="18"/>
    <x v="0"/>
    <n v="9"/>
    <x v="0"/>
    <s v="Pizza gatito"/>
  </r>
  <r>
    <x v="480"/>
    <x v="1"/>
    <x v="7"/>
    <x v="30"/>
    <x v="25"/>
    <x v="83"/>
    <s v="20158"/>
    <x v="35"/>
    <x v="5"/>
    <n v="13.47"/>
    <x v="0"/>
    <s v="Home extensions"/>
  </r>
  <r>
    <x v="480"/>
    <x v="1"/>
    <x v="7"/>
    <x v="30"/>
    <x v="25"/>
    <x v="83"/>
    <s v="20158"/>
    <x v="3"/>
    <x v="0"/>
    <n v="20.34"/>
    <x v="0"/>
    <s v="Seafood"/>
  </r>
  <r>
    <x v="480"/>
    <x v="1"/>
    <x v="7"/>
    <x v="30"/>
    <x v="25"/>
    <x v="83"/>
    <s v="20158"/>
    <x v="5"/>
    <x v="0"/>
    <n v="5"/>
    <x v="0"/>
    <s v="tomatoes, bananas and tuckish bread"/>
  </r>
  <r>
    <x v="480"/>
    <x v="1"/>
    <x v="7"/>
    <x v="30"/>
    <x v="25"/>
    <x v="83"/>
    <s v="20158"/>
    <x v="18"/>
    <x v="0"/>
    <n v="2"/>
    <x v="0"/>
    <s v="Donut"/>
  </r>
  <r>
    <x v="480"/>
    <x v="1"/>
    <x v="7"/>
    <x v="30"/>
    <x v="25"/>
    <x v="83"/>
    <s v="20158"/>
    <x v="57"/>
    <x v="12"/>
    <n v="150"/>
    <x v="1"/>
    <s v="Visit to doctor angel"/>
  </r>
  <r>
    <x v="481"/>
    <x v="1"/>
    <x v="7"/>
    <x v="30"/>
    <x v="27"/>
    <x v="83"/>
    <s v="20158"/>
    <x v="71"/>
    <x v="6"/>
    <n v="5"/>
    <x v="0"/>
    <s v="Parking meeting with anita"/>
  </r>
  <r>
    <x v="481"/>
    <x v="1"/>
    <x v="7"/>
    <x v="30"/>
    <x v="27"/>
    <x v="83"/>
    <s v="20158"/>
    <x v="58"/>
    <x v="8"/>
    <n v="17"/>
    <x v="1"/>
    <s v="Shirt raccoon"/>
  </r>
  <r>
    <x v="481"/>
    <x v="1"/>
    <x v="7"/>
    <x v="30"/>
    <x v="27"/>
    <x v="83"/>
    <s v="20158"/>
    <x v="58"/>
    <x v="8"/>
    <n v="140"/>
    <x v="1"/>
    <s v="Shoes raccoon and gatito"/>
  </r>
  <r>
    <x v="481"/>
    <x v="1"/>
    <x v="7"/>
    <x v="30"/>
    <x v="27"/>
    <x v="83"/>
    <s v="20158"/>
    <x v="18"/>
    <x v="2"/>
    <n v="28.2"/>
    <x v="0"/>
    <s v="Madmex with meeting with anita"/>
  </r>
  <r>
    <x v="481"/>
    <x v="1"/>
    <x v="7"/>
    <x v="30"/>
    <x v="27"/>
    <x v="83"/>
    <s v="20158"/>
    <x v="18"/>
    <x v="5"/>
    <n v="1899"/>
    <x v="1"/>
    <s v="Laptop for Ali"/>
  </r>
  <r>
    <x v="481"/>
    <x v="1"/>
    <x v="7"/>
    <x v="30"/>
    <x v="27"/>
    <x v="83"/>
    <s v="20158"/>
    <x v="8"/>
    <x v="0"/>
    <n v="6"/>
    <x v="0"/>
    <s v="Church painting on cealing"/>
  </r>
  <r>
    <x v="482"/>
    <x v="1"/>
    <x v="7"/>
    <x v="31"/>
    <x v="28"/>
    <x v="84"/>
    <s v="20158"/>
    <x v="3"/>
    <x v="0"/>
    <n v="3"/>
    <x v="0"/>
    <s v="Monday"/>
  </r>
  <r>
    <x v="482"/>
    <x v="1"/>
    <x v="7"/>
    <x v="31"/>
    <x v="28"/>
    <x v="84"/>
    <s v="20158"/>
    <x v="18"/>
    <x v="1"/>
    <n v="71.290000000000006"/>
    <x v="1"/>
    <s v="Mama flowers"/>
  </r>
  <r>
    <x v="483"/>
    <x v="1"/>
    <x v="7"/>
    <x v="31"/>
    <x v="1"/>
    <x v="84"/>
    <s v="20158"/>
    <x v="5"/>
    <x v="0"/>
    <n v="4"/>
    <x v="0"/>
    <s v="Wednesday"/>
  </r>
  <r>
    <x v="484"/>
    <x v="1"/>
    <x v="7"/>
    <x v="31"/>
    <x v="2"/>
    <x v="84"/>
    <s v="20158"/>
    <x v="57"/>
    <x v="12"/>
    <n v="173.6"/>
    <x v="1"/>
    <s v="GU health August"/>
  </r>
  <r>
    <x v="485"/>
    <x v="1"/>
    <x v="7"/>
    <x v="31"/>
    <x v="3"/>
    <x v="84"/>
    <s v="20158"/>
    <x v="3"/>
    <x v="0"/>
    <n v="24.09"/>
    <x v="0"/>
    <s v="Friday drinks"/>
  </r>
  <r>
    <x v="486"/>
    <x v="1"/>
    <x v="7"/>
    <x v="31"/>
    <x v="4"/>
    <x v="84"/>
    <s v="20158"/>
    <x v="58"/>
    <x v="8"/>
    <n v="45"/>
    <x v="1"/>
    <s v="Pants gatito bossing"/>
  </r>
  <r>
    <x v="486"/>
    <x v="1"/>
    <x v="7"/>
    <x v="31"/>
    <x v="4"/>
    <x v="84"/>
    <s v="20158"/>
    <x v="58"/>
    <x v="8"/>
    <n v="115.5"/>
    <x v="1"/>
    <s v="Clothes Adidas"/>
  </r>
  <r>
    <x v="486"/>
    <x v="1"/>
    <x v="7"/>
    <x v="31"/>
    <x v="4"/>
    <x v="84"/>
    <s v="20158"/>
    <x v="58"/>
    <x v="8"/>
    <n v="72"/>
    <x v="1"/>
    <s v="Calvin Klein shirts"/>
  </r>
  <r>
    <x v="486"/>
    <x v="1"/>
    <x v="7"/>
    <x v="31"/>
    <x v="4"/>
    <x v="84"/>
    <s v="20158"/>
    <x v="58"/>
    <x v="2"/>
    <n v="26.95"/>
    <x v="0"/>
    <s v="Best hamburger in Australia "/>
  </r>
  <r>
    <x v="487"/>
    <x v="1"/>
    <x v="7"/>
    <x v="31"/>
    <x v="5"/>
    <x v="84"/>
    <s v="20158"/>
    <x v="1"/>
    <x v="0"/>
    <n v="30"/>
    <x v="0"/>
    <s v="Vegetables and donut"/>
  </r>
  <r>
    <x v="487"/>
    <x v="1"/>
    <x v="7"/>
    <x v="31"/>
    <x v="5"/>
    <x v="84"/>
    <s v="20158"/>
    <x v="0"/>
    <x v="0"/>
    <n v="25.79"/>
    <x v="0"/>
    <s v="Vegetables, wedges, corns"/>
  </r>
  <r>
    <x v="488"/>
    <x v="1"/>
    <x v="7"/>
    <x v="32"/>
    <x v="6"/>
    <x v="85"/>
    <s v="20158"/>
    <x v="5"/>
    <x v="0"/>
    <n v="5.2"/>
    <x v="0"/>
    <s v="Peanuts"/>
  </r>
  <r>
    <x v="489"/>
    <x v="1"/>
    <x v="7"/>
    <x v="32"/>
    <x v="7"/>
    <x v="85"/>
    <s v="20158"/>
    <x v="64"/>
    <x v="4"/>
    <n v="1520"/>
    <x v="1"/>
    <s v="Rent August - September"/>
  </r>
  <r>
    <x v="490"/>
    <x v="1"/>
    <x v="7"/>
    <x v="32"/>
    <x v="29"/>
    <x v="85"/>
    <s v="20158"/>
    <x v="3"/>
    <x v="0"/>
    <n v="6.35"/>
    <x v="0"/>
    <s v="Chicken"/>
  </r>
  <r>
    <x v="491"/>
    <x v="1"/>
    <x v="7"/>
    <x v="32"/>
    <x v="9"/>
    <x v="85"/>
    <s v="20158"/>
    <x v="18"/>
    <x v="12"/>
    <n v="165"/>
    <x v="1"/>
    <s v="Exam - radar scan"/>
  </r>
  <r>
    <x v="491"/>
    <x v="1"/>
    <x v="7"/>
    <x v="32"/>
    <x v="9"/>
    <x v="85"/>
    <s v="20158"/>
    <x v="5"/>
    <x v="0"/>
    <n v="3.5"/>
    <x v="0"/>
    <s v="Toothpaste"/>
  </r>
  <r>
    <x v="491"/>
    <x v="1"/>
    <x v="7"/>
    <x v="32"/>
    <x v="9"/>
    <x v="85"/>
    <s v="20158"/>
    <x v="18"/>
    <x v="0"/>
    <n v="11"/>
    <x v="0"/>
    <s v="Epping plaza bread and meat"/>
  </r>
  <r>
    <x v="491"/>
    <x v="1"/>
    <x v="7"/>
    <x v="32"/>
    <x v="9"/>
    <x v="85"/>
    <s v="20158"/>
    <x v="18"/>
    <x v="2"/>
    <n v="553.29999999999995"/>
    <x v="1"/>
    <s v="Tickets toowoonga festival"/>
  </r>
  <r>
    <x v="491"/>
    <x v="1"/>
    <x v="7"/>
    <x v="32"/>
    <x v="9"/>
    <x v="85"/>
    <s v="20158"/>
    <x v="18"/>
    <x v="2"/>
    <n v="50"/>
    <x v="1"/>
    <s v="Hotel Gold Coast"/>
  </r>
  <r>
    <x v="491"/>
    <x v="1"/>
    <x v="7"/>
    <x v="32"/>
    <x v="9"/>
    <x v="85"/>
    <s v="20158"/>
    <x v="11"/>
    <x v="7"/>
    <n v="51.75"/>
    <x v="1"/>
    <s v="Gas July - August"/>
  </r>
  <r>
    <x v="492"/>
    <x v="1"/>
    <x v="7"/>
    <x v="32"/>
    <x v="10"/>
    <x v="85"/>
    <s v="20158"/>
    <x v="67"/>
    <x v="6"/>
    <n v="44.51"/>
    <x v="1"/>
    <s v="Gasoline"/>
  </r>
  <r>
    <x v="492"/>
    <x v="1"/>
    <x v="7"/>
    <x v="32"/>
    <x v="10"/>
    <x v="85"/>
    <s v="20158"/>
    <x v="0"/>
    <x v="0"/>
    <n v="18.46"/>
    <x v="0"/>
    <s v="Beer and more things"/>
  </r>
  <r>
    <x v="492"/>
    <x v="1"/>
    <x v="7"/>
    <x v="32"/>
    <x v="10"/>
    <x v="85"/>
    <s v="20158"/>
    <x v="3"/>
    <x v="0"/>
    <n v="8.06"/>
    <x v="0"/>
    <s v="Bacon and Chorizo"/>
  </r>
  <r>
    <x v="492"/>
    <x v="1"/>
    <x v="7"/>
    <x v="32"/>
    <x v="10"/>
    <x v="85"/>
    <s v="20158"/>
    <x v="1"/>
    <x v="0"/>
    <n v="7"/>
    <x v="0"/>
    <s v="Fruits and vegetables"/>
  </r>
  <r>
    <x v="493"/>
    <x v="1"/>
    <x v="7"/>
    <x v="32"/>
    <x v="11"/>
    <x v="85"/>
    <s v="20158"/>
    <x v="3"/>
    <x v="0"/>
    <n v="9.5"/>
    <x v="0"/>
    <s v="chocolate, melon "/>
  </r>
  <r>
    <x v="493"/>
    <x v="1"/>
    <x v="7"/>
    <x v="32"/>
    <x v="11"/>
    <x v="85"/>
    <s v="20158"/>
    <x v="0"/>
    <x v="0"/>
    <n v="6.5"/>
    <x v="0"/>
    <s v="dry fruits and something"/>
  </r>
  <r>
    <x v="494"/>
    <x v="1"/>
    <x v="7"/>
    <x v="33"/>
    <x v="12"/>
    <x v="86"/>
    <s v="20158"/>
    <x v="3"/>
    <x v="12"/>
    <n v="22.16"/>
    <x v="0"/>
    <s v="Cream for face"/>
  </r>
  <r>
    <x v="495"/>
    <x v="1"/>
    <x v="7"/>
    <x v="33"/>
    <x v="14"/>
    <x v="86"/>
    <s v="20158"/>
    <x v="52"/>
    <x v="6"/>
    <n v="34.700000000000003"/>
    <x v="1"/>
    <s v="Second exam"/>
  </r>
  <r>
    <x v="495"/>
    <x v="1"/>
    <x v="7"/>
    <x v="33"/>
    <x v="14"/>
    <x v="86"/>
    <s v="20158"/>
    <x v="3"/>
    <x v="0"/>
    <n v="21.04"/>
    <x v="0"/>
    <s v="Something"/>
  </r>
  <r>
    <x v="495"/>
    <x v="1"/>
    <x v="7"/>
    <x v="33"/>
    <x v="14"/>
    <x v="86"/>
    <s v="20158"/>
    <x v="18"/>
    <x v="0"/>
    <n v="21.65"/>
    <x v="0"/>
    <s v="Nandos dinner"/>
  </r>
  <r>
    <x v="496"/>
    <x v="1"/>
    <x v="7"/>
    <x v="33"/>
    <x v="15"/>
    <x v="86"/>
    <s v="20158"/>
    <x v="3"/>
    <x v="0"/>
    <n v="15"/>
    <x v="0"/>
    <s v="Food"/>
  </r>
  <r>
    <x v="497"/>
    <x v="1"/>
    <x v="7"/>
    <x v="33"/>
    <x v="16"/>
    <x v="86"/>
    <s v="20158"/>
    <x v="7"/>
    <x v="6"/>
    <n v="10"/>
    <x v="0"/>
    <s v="Myki concert"/>
  </r>
  <r>
    <x v="498"/>
    <x v="1"/>
    <x v="7"/>
    <x v="33"/>
    <x v="17"/>
    <x v="86"/>
    <s v="20158"/>
    <x v="18"/>
    <x v="2"/>
    <n v="150"/>
    <x v="1"/>
    <s v="Bicycles!"/>
  </r>
  <r>
    <x v="498"/>
    <x v="1"/>
    <x v="7"/>
    <x v="33"/>
    <x v="17"/>
    <x v="86"/>
    <s v="20158"/>
    <x v="5"/>
    <x v="0"/>
    <n v="11.52"/>
    <x v="0"/>
    <s v="Fish and cheese"/>
  </r>
  <r>
    <x v="498"/>
    <x v="1"/>
    <x v="7"/>
    <x v="33"/>
    <x v="17"/>
    <x v="86"/>
    <s v="20158"/>
    <x v="72"/>
    <x v="12"/>
    <n v="80"/>
    <x v="1"/>
    <s v="Second appointment with the doctor"/>
  </r>
  <r>
    <x v="498"/>
    <x v="1"/>
    <x v="7"/>
    <x v="33"/>
    <x v="17"/>
    <x v="86"/>
    <s v="20158"/>
    <x v="3"/>
    <x v="0"/>
    <n v="7.6"/>
    <x v="0"/>
    <s v="Bread and sausages for bbq"/>
  </r>
  <r>
    <x v="498"/>
    <x v="1"/>
    <x v="7"/>
    <x v="33"/>
    <x v="17"/>
    <x v="86"/>
    <s v="20158"/>
    <x v="18"/>
    <x v="8"/>
    <n v="12"/>
    <x v="0"/>
    <s v="Trim pants"/>
  </r>
  <r>
    <x v="499"/>
    <x v="1"/>
    <x v="7"/>
    <x v="33"/>
    <x v="18"/>
    <x v="86"/>
    <s v="20158"/>
    <x v="0"/>
    <x v="0"/>
    <n v="20"/>
    <x v="0"/>
    <s v="Useless blades, ladies things, strawberries, eggs and flour"/>
  </r>
  <r>
    <x v="499"/>
    <x v="1"/>
    <x v="7"/>
    <x v="33"/>
    <x v="18"/>
    <x v="86"/>
    <s v="20158"/>
    <x v="18"/>
    <x v="12"/>
    <n v="9"/>
    <x v="0"/>
    <s v="Goggles, frsibie and swaming hat"/>
  </r>
  <r>
    <x v="499"/>
    <x v="1"/>
    <x v="7"/>
    <x v="33"/>
    <x v="18"/>
    <x v="86"/>
    <s v="20158"/>
    <x v="72"/>
    <x v="12"/>
    <n v="58.65"/>
    <x v="1"/>
    <s v="Blood exam"/>
  </r>
  <r>
    <x v="499"/>
    <x v="1"/>
    <x v="7"/>
    <x v="33"/>
    <x v="18"/>
    <x v="86"/>
    <s v="20158"/>
    <x v="11"/>
    <x v="7"/>
    <n v="25.22"/>
    <x v="1"/>
    <s v="Electricity July - August"/>
  </r>
  <r>
    <x v="500"/>
    <x v="1"/>
    <x v="7"/>
    <x v="34"/>
    <x v="19"/>
    <x v="87"/>
    <s v="20158"/>
    <x v="36"/>
    <x v="7"/>
    <n v="44.26"/>
    <x v="1"/>
    <s v="Internet September"/>
  </r>
  <r>
    <x v="500"/>
    <x v="1"/>
    <x v="7"/>
    <x v="34"/>
    <x v="19"/>
    <x v="87"/>
    <s v="20158"/>
    <x v="18"/>
    <x v="0"/>
    <n v="9"/>
    <x v="0"/>
    <s v="Pizza"/>
  </r>
  <r>
    <x v="501"/>
    <x v="1"/>
    <x v="8"/>
    <x v="34"/>
    <x v="22"/>
    <x v="87"/>
    <s v="20159"/>
    <x v="72"/>
    <x v="12"/>
    <n v="55"/>
    <x v="1"/>
    <s v="JMG test for nast"/>
  </r>
  <r>
    <x v="502"/>
    <x v="1"/>
    <x v="8"/>
    <x v="34"/>
    <x v="23"/>
    <x v="87"/>
    <s v="20159"/>
    <x v="5"/>
    <x v="3"/>
    <n v="65"/>
    <x v="1"/>
    <s v="Wine, beer and whiskey"/>
  </r>
  <r>
    <x v="502"/>
    <x v="1"/>
    <x v="8"/>
    <x v="34"/>
    <x v="23"/>
    <x v="87"/>
    <s v="20159"/>
    <x v="3"/>
    <x v="0"/>
    <n v="17.61"/>
    <x v="0"/>
    <s v="BBQ hiking weekend"/>
  </r>
  <r>
    <x v="502"/>
    <x v="1"/>
    <x v="8"/>
    <x v="34"/>
    <x v="23"/>
    <x v="87"/>
    <s v="20159"/>
    <x v="5"/>
    <x v="0"/>
    <n v="30.71"/>
    <x v="0"/>
    <s v="Meat for BBQ Hiking weekend"/>
  </r>
  <r>
    <x v="503"/>
    <x v="1"/>
    <x v="8"/>
    <x v="34"/>
    <x v="30"/>
    <x v="87"/>
    <s v="20159"/>
    <x v="35"/>
    <x v="0"/>
    <n v="6.49"/>
    <x v="0"/>
    <s v="coke, ice cream and lighter"/>
  </r>
  <r>
    <x v="503"/>
    <x v="1"/>
    <x v="8"/>
    <x v="34"/>
    <x v="30"/>
    <x v="87"/>
    <s v="20159"/>
    <x v="67"/>
    <x v="6"/>
    <n v="59.07"/>
    <x v="1"/>
    <s v="Gasoline after hiking"/>
  </r>
  <r>
    <x v="504"/>
    <x v="1"/>
    <x v="8"/>
    <x v="35"/>
    <x v="25"/>
    <x v="88"/>
    <s v="20159"/>
    <x v="65"/>
    <x v="7"/>
    <n v="17.5"/>
    <x v="1"/>
    <s v="Mobile Juan (July - Aug)"/>
  </r>
  <r>
    <x v="504"/>
    <x v="1"/>
    <x v="8"/>
    <x v="35"/>
    <x v="25"/>
    <x v="88"/>
    <s v="20159"/>
    <x v="65"/>
    <x v="7"/>
    <n v="12.5"/>
    <x v="1"/>
    <s v="Mobile Angel (July - August)"/>
  </r>
  <r>
    <x v="505"/>
    <x v="1"/>
    <x v="8"/>
    <x v="35"/>
    <x v="27"/>
    <x v="88"/>
    <s v="20159"/>
    <x v="19"/>
    <x v="0"/>
    <n v="12.5"/>
    <x v="0"/>
    <s v="Lunch stupid gatito"/>
  </r>
  <r>
    <x v="505"/>
    <x v="1"/>
    <x v="8"/>
    <x v="35"/>
    <x v="27"/>
    <x v="88"/>
    <s v="20159"/>
    <x v="7"/>
    <x v="6"/>
    <n v="148.6"/>
    <x v="1"/>
    <s v="Myki Ana september - october"/>
  </r>
  <r>
    <x v="506"/>
    <x v="1"/>
    <x v="8"/>
    <x v="35"/>
    <x v="1"/>
    <x v="88"/>
    <s v="20159"/>
    <x v="3"/>
    <x v="0"/>
    <n v="62.74"/>
    <x v="0"/>
    <s v="Meat, doritos, sharpies, cheese"/>
  </r>
  <r>
    <x v="506"/>
    <x v="1"/>
    <x v="8"/>
    <x v="35"/>
    <x v="1"/>
    <x v="88"/>
    <s v="20159"/>
    <x v="31"/>
    <x v="5"/>
    <n v="55.69"/>
    <x v="1"/>
    <s v="Staff for home"/>
  </r>
  <r>
    <x v="506"/>
    <x v="1"/>
    <x v="8"/>
    <x v="35"/>
    <x v="1"/>
    <x v="88"/>
    <s v="20159"/>
    <x v="18"/>
    <x v="0"/>
    <n v="7"/>
    <x v="0"/>
    <s v="Coffee"/>
  </r>
  <r>
    <x v="507"/>
    <x v="1"/>
    <x v="8"/>
    <x v="35"/>
    <x v="2"/>
    <x v="88"/>
    <s v="20159"/>
    <x v="58"/>
    <x v="8"/>
    <n v="260"/>
    <x v="1"/>
    <s v="Jeans Tommy, shrit and pants Ana, ice cream, trem pants"/>
  </r>
  <r>
    <x v="507"/>
    <x v="1"/>
    <x v="8"/>
    <x v="35"/>
    <x v="2"/>
    <x v="88"/>
    <s v="20159"/>
    <x v="3"/>
    <x v="0"/>
    <n v="16.34"/>
    <x v="0"/>
    <s v="Chicken"/>
  </r>
  <r>
    <x v="508"/>
    <x v="1"/>
    <x v="8"/>
    <x v="36"/>
    <x v="3"/>
    <x v="89"/>
    <s v="20159"/>
    <x v="57"/>
    <x v="12"/>
    <n v="173.6"/>
    <x v="1"/>
    <s v="Private health September - October"/>
  </r>
  <r>
    <x v="509"/>
    <x v="1"/>
    <x v="8"/>
    <x v="36"/>
    <x v="7"/>
    <x v="89"/>
    <s v="20159"/>
    <x v="6"/>
    <x v="3"/>
    <n v="31.9"/>
    <x v="0"/>
    <s v="Vodka for Vik"/>
  </r>
  <r>
    <x v="510"/>
    <x v="1"/>
    <x v="8"/>
    <x v="36"/>
    <x v="29"/>
    <x v="89"/>
    <s v="20159"/>
    <x v="18"/>
    <x v="0"/>
    <n v="13"/>
    <x v="0"/>
    <s v="Brunch"/>
  </r>
  <r>
    <x v="510"/>
    <x v="1"/>
    <x v="8"/>
    <x v="36"/>
    <x v="29"/>
    <x v="89"/>
    <s v="20159"/>
    <x v="18"/>
    <x v="2"/>
    <n v="18"/>
    <x v="0"/>
    <s v="Entrance roses - toowoomba"/>
  </r>
  <r>
    <x v="510"/>
    <x v="1"/>
    <x v="8"/>
    <x v="36"/>
    <x v="29"/>
    <x v="89"/>
    <s v="20159"/>
    <x v="18"/>
    <x v="0"/>
    <n v="2.5"/>
    <x v="0"/>
    <s v="Brownie"/>
  </r>
  <r>
    <x v="510"/>
    <x v="1"/>
    <x v="8"/>
    <x v="36"/>
    <x v="29"/>
    <x v="89"/>
    <s v="20159"/>
    <x v="6"/>
    <x v="3"/>
    <n v="26.39"/>
    <x v="1"/>
    <s v="Gold coast party"/>
  </r>
  <r>
    <x v="510"/>
    <x v="1"/>
    <x v="8"/>
    <x v="36"/>
    <x v="29"/>
    <x v="89"/>
    <s v="20159"/>
    <x v="18"/>
    <x v="3"/>
    <n v="13"/>
    <x v="0"/>
    <s v="additional beers - gold coast"/>
  </r>
  <r>
    <x v="510"/>
    <x v="1"/>
    <x v="8"/>
    <x v="36"/>
    <x v="29"/>
    <x v="89"/>
    <s v="20159"/>
    <x v="18"/>
    <x v="0"/>
    <n v="10"/>
    <x v="0"/>
    <s v="Gold coast pizza dinner"/>
  </r>
  <r>
    <x v="510"/>
    <x v="1"/>
    <x v="8"/>
    <x v="36"/>
    <x v="29"/>
    <x v="89"/>
    <s v="20159"/>
    <x v="18"/>
    <x v="6"/>
    <n v="8"/>
    <x v="0"/>
    <s v="Parking at the hotel"/>
  </r>
  <r>
    <x v="510"/>
    <x v="1"/>
    <x v="8"/>
    <x v="36"/>
    <x v="29"/>
    <x v="89"/>
    <s v="20159"/>
    <x v="18"/>
    <x v="0"/>
    <n v="13"/>
    <x v="0"/>
    <s v="Coffee &amp; hot chocolate"/>
  </r>
  <r>
    <x v="510"/>
    <x v="1"/>
    <x v="8"/>
    <x v="36"/>
    <x v="29"/>
    <x v="89"/>
    <s v="20159"/>
    <x v="18"/>
    <x v="0"/>
    <n v="13.9"/>
    <x v="0"/>
    <s v="Fish and chips lunch"/>
  </r>
  <r>
    <x v="510"/>
    <x v="1"/>
    <x v="8"/>
    <x v="36"/>
    <x v="29"/>
    <x v="89"/>
    <s v="20159"/>
    <x v="18"/>
    <x v="2"/>
    <n v="6"/>
    <x v="0"/>
    <s v="Ice cream"/>
  </r>
  <r>
    <x v="510"/>
    <x v="1"/>
    <x v="8"/>
    <x v="36"/>
    <x v="29"/>
    <x v="89"/>
    <s v="20159"/>
    <x v="67"/>
    <x v="6"/>
    <n v="28.29"/>
    <x v="0"/>
    <s v="Gas rented car"/>
  </r>
  <r>
    <x v="511"/>
    <x v="1"/>
    <x v="8"/>
    <x v="37"/>
    <x v="9"/>
    <x v="90"/>
    <s v="20159"/>
    <x v="18"/>
    <x v="0"/>
    <n v="12"/>
    <x v="0"/>
    <s v="Lunch gatito - bp"/>
  </r>
  <r>
    <x v="512"/>
    <x v="1"/>
    <x v="8"/>
    <x v="37"/>
    <x v="10"/>
    <x v="90"/>
    <s v="20159"/>
    <x v="11"/>
    <x v="7"/>
    <n v="42.08"/>
    <x v="1"/>
    <s v="Gas August - September"/>
  </r>
  <r>
    <x v="513"/>
    <x v="1"/>
    <x v="8"/>
    <x v="37"/>
    <x v="11"/>
    <x v="90"/>
    <s v="20159"/>
    <x v="5"/>
    <x v="0"/>
    <n v="14"/>
    <x v="0"/>
    <s v="doritos, coke and cheese"/>
  </r>
  <r>
    <x v="514"/>
    <x v="1"/>
    <x v="8"/>
    <x v="37"/>
    <x v="12"/>
    <x v="90"/>
    <s v="20159"/>
    <x v="64"/>
    <x v="4"/>
    <n v="1520"/>
    <x v="1"/>
    <s v="Rent September - October 18th sept"/>
  </r>
  <r>
    <x v="514"/>
    <x v="1"/>
    <x v="8"/>
    <x v="37"/>
    <x v="12"/>
    <x v="90"/>
    <s v="20159"/>
    <x v="18"/>
    <x v="5"/>
    <n v="120"/>
    <x v="1"/>
    <s v="Accountant Ben"/>
  </r>
  <r>
    <x v="515"/>
    <x v="1"/>
    <x v="8"/>
    <x v="37"/>
    <x v="13"/>
    <x v="90"/>
    <s v="20159"/>
    <x v="6"/>
    <x v="3"/>
    <n v="29"/>
    <x v="0"/>
    <s v="Beer and wine"/>
  </r>
  <r>
    <x v="515"/>
    <x v="1"/>
    <x v="8"/>
    <x v="37"/>
    <x v="13"/>
    <x v="90"/>
    <s v="20159"/>
    <x v="18"/>
    <x v="2"/>
    <n v="24"/>
    <x v="0"/>
    <s v="Pizza and ice cream"/>
  </r>
  <r>
    <x v="516"/>
    <x v="1"/>
    <x v="8"/>
    <x v="37"/>
    <x v="14"/>
    <x v="90"/>
    <s v="20159"/>
    <x v="26"/>
    <x v="12"/>
    <n v="165"/>
    <x v="1"/>
    <s v="Fitbit HR"/>
  </r>
  <r>
    <x v="516"/>
    <x v="1"/>
    <x v="8"/>
    <x v="37"/>
    <x v="14"/>
    <x v="90"/>
    <s v="20159"/>
    <x v="5"/>
    <x v="0"/>
    <n v="7.65"/>
    <x v="0"/>
    <s v="Watermelon, milk and yogurt"/>
  </r>
  <r>
    <x v="517"/>
    <x v="1"/>
    <x v="8"/>
    <x v="37"/>
    <x v="15"/>
    <x v="90"/>
    <s v="20159"/>
    <x v="5"/>
    <x v="0"/>
    <n v="4.5"/>
    <x v="0"/>
    <s v="Chicken wings"/>
  </r>
  <r>
    <x v="517"/>
    <x v="1"/>
    <x v="8"/>
    <x v="37"/>
    <x v="15"/>
    <x v="90"/>
    <s v="20159"/>
    <x v="34"/>
    <x v="5"/>
    <n v="4.5"/>
    <x v="0"/>
    <s v="No junk mail sign"/>
  </r>
  <r>
    <x v="517"/>
    <x v="1"/>
    <x v="8"/>
    <x v="37"/>
    <x v="15"/>
    <x v="90"/>
    <s v="20159"/>
    <x v="73"/>
    <x v="5"/>
    <n v="15"/>
    <x v="0"/>
    <s v="Net door"/>
  </r>
  <r>
    <x v="517"/>
    <x v="1"/>
    <x v="8"/>
    <x v="37"/>
    <x v="15"/>
    <x v="90"/>
    <s v="20159"/>
    <x v="3"/>
    <x v="0"/>
    <n v="21.45"/>
    <x v="0"/>
    <s v="Flan, chocolate macadamia thing, carrots and chicken"/>
  </r>
  <r>
    <x v="518"/>
    <x v="1"/>
    <x v="8"/>
    <x v="38"/>
    <x v="16"/>
    <x v="91"/>
    <s v="20159"/>
    <x v="40"/>
    <x v="12"/>
    <n v="10"/>
    <x v="0"/>
    <s v="Condoms"/>
  </r>
  <r>
    <x v="519"/>
    <x v="1"/>
    <x v="8"/>
    <x v="38"/>
    <x v="18"/>
    <x v="91"/>
    <s v="20159"/>
    <x v="16"/>
    <x v="2"/>
    <n v="93"/>
    <x v="1"/>
    <s v="Tent and 2 Sleeping bags"/>
  </r>
  <r>
    <x v="519"/>
    <x v="1"/>
    <x v="8"/>
    <x v="38"/>
    <x v="18"/>
    <x v="91"/>
    <s v="20159"/>
    <x v="36"/>
    <x v="7"/>
    <n v="59.99"/>
    <x v="1"/>
    <s v="Internet September- October"/>
  </r>
  <r>
    <x v="519"/>
    <x v="1"/>
    <x v="8"/>
    <x v="38"/>
    <x v="18"/>
    <x v="91"/>
    <s v="20159"/>
    <x v="65"/>
    <x v="7"/>
    <n v="12.5"/>
    <x v="1"/>
    <s v="Mobile Nastya August - September"/>
  </r>
  <r>
    <x v="519"/>
    <x v="1"/>
    <x v="8"/>
    <x v="38"/>
    <x v="18"/>
    <x v="91"/>
    <s v="20159"/>
    <x v="5"/>
    <x v="0"/>
    <n v="1.59"/>
    <x v="0"/>
    <s v="Doritos of hell"/>
  </r>
  <r>
    <x v="520"/>
    <x v="1"/>
    <x v="9"/>
    <x v="38"/>
    <x v="20"/>
    <x v="91"/>
    <s v="201510"/>
    <x v="5"/>
    <x v="0"/>
    <n v="46"/>
    <x v="0"/>
    <s v="Items for camping"/>
  </r>
  <r>
    <x v="520"/>
    <x v="1"/>
    <x v="9"/>
    <x v="38"/>
    <x v="20"/>
    <x v="91"/>
    <s v="201510"/>
    <x v="5"/>
    <x v="5"/>
    <n v="25"/>
    <x v="1"/>
    <s v="Cooler"/>
  </r>
  <r>
    <x v="521"/>
    <x v="1"/>
    <x v="9"/>
    <x v="38"/>
    <x v="22"/>
    <x v="91"/>
    <s v="201510"/>
    <x v="67"/>
    <x v="6"/>
    <n v="47.05"/>
    <x v="1"/>
    <s v="Gasoline for camping"/>
  </r>
  <r>
    <x v="521"/>
    <x v="1"/>
    <x v="9"/>
    <x v="38"/>
    <x v="22"/>
    <x v="91"/>
    <s v="201510"/>
    <x v="18"/>
    <x v="2"/>
    <n v="24.5"/>
    <x v="1"/>
    <s v="Breakfast - camping"/>
  </r>
  <r>
    <x v="521"/>
    <x v="1"/>
    <x v="9"/>
    <x v="38"/>
    <x v="22"/>
    <x v="91"/>
    <s v="201510"/>
    <x v="5"/>
    <x v="0"/>
    <n v="5"/>
    <x v="0"/>
    <s v="Kleenex"/>
  </r>
  <r>
    <x v="521"/>
    <x v="1"/>
    <x v="9"/>
    <x v="38"/>
    <x v="22"/>
    <x v="91"/>
    <s v="201510"/>
    <x v="18"/>
    <x v="3"/>
    <n v="18"/>
    <x v="0"/>
    <s v="Beers and lighter"/>
  </r>
  <r>
    <x v="521"/>
    <x v="1"/>
    <x v="9"/>
    <x v="38"/>
    <x v="22"/>
    <x v="91"/>
    <s v="201510"/>
    <x v="18"/>
    <x v="6"/>
    <n v="21"/>
    <x v="1"/>
    <s v="Car wash"/>
  </r>
  <r>
    <x v="521"/>
    <x v="1"/>
    <x v="9"/>
    <x v="38"/>
    <x v="22"/>
    <x v="91"/>
    <s v="201510"/>
    <x v="73"/>
    <x v="5"/>
    <n v="23"/>
    <x v="1"/>
    <s v="Halloween decoration"/>
  </r>
  <r>
    <x v="521"/>
    <x v="1"/>
    <x v="9"/>
    <x v="38"/>
    <x v="22"/>
    <x v="91"/>
    <s v="201510"/>
    <x v="18"/>
    <x v="0"/>
    <n v="7"/>
    <x v="0"/>
    <s v="Sausage and ice cream"/>
  </r>
  <r>
    <x v="521"/>
    <x v="1"/>
    <x v="9"/>
    <x v="38"/>
    <x v="22"/>
    <x v="91"/>
    <s v="201510"/>
    <x v="67"/>
    <x v="6"/>
    <n v="38.409999999999997"/>
    <x v="1"/>
    <s v="Gasoline car"/>
  </r>
  <r>
    <x v="521"/>
    <x v="1"/>
    <x v="9"/>
    <x v="38"/>
    <x v="22"/>
    <x v="91"/>
    <s v="201510"/>
    <x v="0"/>
    <x v="0"/>
    <n v="16.43"/>
    <x v="0"/>
    <s v="Ladies things, wraps, juice, mat and chips"/>
  </r>
  <r>
    <x v="522"/>
    <x v="1"/>
    <x v="9"/>
    <x v="38"/>
    <x v="23"/>
    <x v="91"/>
    <s v="201510"/>
    <x v="58"/>
    <x v="8"/>
    <n v="186.48"/>
    <x v="1"/>
    <s v="Birthday presents"/>
  </r>
  <r>
    <x v="522"/>
    <x v="1"/>
    <x v="9"/>
    <x v="38"/>
    <x v="23"/>
    <x v="91"/>
    <s v="201510"/>
    <x v="18"/>
    <x v="2"/>
    <n v="32.5"/>
    <x v="0"/>
    <s v="Lunch at best hamburger of melbourne"/>
  </r>
  <r>
    <x v="522"/>
    <x v="1"/>
    <x v="9"/>
    <x v="38"/>
    <x v="23"/>
    <x v="91"/>
    <s v="201510"/>
    <x v="5"/>
    <x v="0"/>
    <n v="31.96"/>
    <x v="0"/>
    <s v="Chicken, fish, water, sour cream ..."/>
  </r>
  <r>
    <x v="522"/>
    <x v="1"/>
    <x v="9"/>
    <x v="38"/>
    <x v="23"/>
    <x v="91"/>
    <s v="201510"/>
    <x v="8"/>
    <x v="0"/>
    <n v="7"/>
    <x v="0"/>
    <s v="Church"/>
  </r>
  <r>
    <x v="522"/>
    <x v="1"/>
    <x v="9"/>
    <x v="38"/>
    <x v="23"/>
    <x v="91"/>
    <s v="201510"/>
    <x v="18"/>
    <x v="2"/>
    <n v="7160"/>
    <x v="1"/>
    <s v="Tickets rusky to Colombia"/>
  </r>
  <r>
    <x v="523"/>
    <x v="1"/>
    <x v="9"/>
    <x v="39"/>
    <x v="24"/>
    <x v="92"/>
    <s v="201510"/>
    <x v="11"/>
    <x v="7"/>
    <n v="93.97"/>
    <x v="1"/>
    <s v="Electricity August - September"/>
  </r>
  <r>
    <x v="523"/>
    <x v="1"/>
    <x v="9"/>
    <x v="39"/>
    <x v="24"/>
    <x v="92"/>
    <s v="201510"/>
    <x v="2"/>
    <x v="1"/>
    <n v="436"/>
    <x v="1"/>
    <s v="Monitors x 2"/>
  </r>
  <r>
    <x v="523"/>
    <x v="1"/>
    <x v="9"/>
    <x v="39"/>
    <x v="24"/>
    <x v="92"/>
    <s v="201510"/>
    <x v="3"/>
    <x v="0"/>
    <n v="2.93"/>
    <x v="0"/>
    <s v="Doritos"/>
  </r>
  <r>
    <x v="523"/>
    <x v="1"/>
    <x v="9"/>
    <x v="39"/>
    <x v="24"/>
    <x v="92"/>
    <s v="201510"/>
    <x v="7"/>
    <x v="6"/>
    <n v="143"/>
    <x v="1"/>
    <s v="Myki nastya October-November"/>
  </r>
  <r>
    <x v="524"/>
    <x v="1"/>
    <x v="9"/>
    <x v="39"/>
    <x v="25"/>
    <x v="92"/>
    <s v="201510"/>
    <x v="65"/>
    <x v="7"/>
    <n v="17.5"/>
    <x v="1"/>
    <s v="Mobile Juan August - September"/>
  </r>
  <r>
    <x v="524"/>
    <x v="1"/>
    <x v="9"/>
    <x v="39"/>
    <x v="25"/>
    <x v="92"/>
    <s v="201510"/>
    <x v="18"/>
    <x v="1"/>
    <n v="539"/>
    <x v="1"/>
    <s v="Xbox Gatito"/>
  </r>
  <r>
    <x v="525"/>
    <x v="1"/>
    <x v="9"/>
    <x v="39"/>
    <x v="27"/>
    <x v="92"/>
    <s v="201510"/>
    <x v="18"/>
    <x v="5"/>
    <n v="250"/>
    <x v="1"/>
    <s v="Sofa"/>
  </r>
  <r>
    <x v="525"/>
    <x v="1"/>
    <x v="9"/>
    <x v="39"/>
    <x v="27"/>
    <x v="92"/>
    <s v="201510"/>
    <x v="18"/>
    <x v="1"/>
    <n v="26"/>
    <x v="1"/>
    <s v="Cake gatito"/>
  </r>
  <r>
    <x v="525"/>
    <x v="1"/>
    <x v="9"/>
    <x v="39"/>
    <x v="27"/>
    <x v="92"/>
    <s v="201510"/>
    <x v="18"/>
    <x v="1"/>
    <n v="54.5"/>
    <x v="1"/>
    <s v="Dinner birthday gatito"/>
  </r>
  <r>
    <x v="525"/>
    <x v="1"/>
    <x v="9"/>
    <x v="39"/>
    <x v="27"/>
    <x v="92"/>
    <s v="201510"/>
    <x v="18"/>
    <x v="1"/>
    <n v="79"/>
    <x v="1"/>
    <s v="FIFA 2016"/>
  </r>
  <r>
    <x v="525"/>
    <x v="1"/>
    <x v="9"/>
    <x v="39"/>
    <x v="27"/>
    <x v="92"/>
    <s v="201510"/>
    <x v="7"/>
    <x v="6"/>
    <n v="4"/>
    <x v="0"/>
    <s v="Myki gatito friday drinks"/>
  </r>
  <r>
    <x v="525"/>
    <x v="1"/>
    <x v="9"/>
    <x v="39"/>
    <x v="27"/>
    <x v="92"/>
    <s v="201510"/>
    <x v="3"/>
    <x v="0"/>
    <n v="8"/>
    <x v="0"/>
    <s v="Electrical extension"/>
  </r>
  <r>
    <x v="526"/>
    <x v="1"/>
    <x v="9"/>
    <x v="39"/>
    <x v="0"/>
    <x v="92"/>
    <s v="201510"/>
    <x v="5"/>
    <x v="0"/>
    <n v="8"/>
    <x v="0"/>
    <s v="Yogurt and cereal"/>
  </r>
  <r>
    <x v="526"/>
    <x v="1"/>
    <x v="9"/>
    <x v="39"/>
    <x v="0"/>
    <x v="92"/>
    <s v="201510"/>
    <x v="35"/>
    <x v="3"/>
    <n v="18.989999999999998"/>
    <x v="0"/>
    <s v="Beer"/>
  </r>
  <r>
    <x v="526"/>
    <x v="1"/>
    <x v="9"/>
    <x v="39"/>
    <x v="0"/>
    <x v="92"/>
    <s v="201510"/>
    <x v="3"/>
    <x v="0"/>
    <n v="16.13"/>
    <x v="0"/>
    <s v="Chicken  and chocolate"/>
  </r>
  <r>
    <x v="526"/>
    <x v="1"/>
    <x v="9"/>
    <x v="39"/>
    <x v="0"/>
    <x v="92"/>
    <s v="201510"/>
    <x v="18"/>
    <x v="0"/>
    <n v="9"/>
    <x v="0"/>
    <s v="Pizza greensbrook"/>
  </r>
  <r>
    <x v="526"/>
    <x v="1"/>
    <x v="9"/>
    <x v="39"/>
    <x v="0"/>
    <x v="92"/>
    <s v="201510"/>
    <x v="0"/>
    <x v="0"/>
    <n v="29.06"/>
    <x v="0"/>
    <s v="Tuna, corn, socks, juice"/>
  </r>
  <r>
    <x v="526"/>
    <x v="1"/>
    <x v="9"/>
    <x v="39"/>
    <x v="0"/>
    <x v="92"/>
    <s v="201510"/>
    <x v="18"/>
    <x v="12"/>
    <n v="70"/>
    <x v="1"/>
    <s v="Lenses"/>
  </r>
  <r>
    <x v="526"/>
    <x v="1"/>
    <x v="9"/>
    <x v="39"/>
    <x v="0"/>
    <x v="92"/>
    <s v="201510"/>
    <x v="16"/>
    <x v="5"/>
    <n v="4"/>
    <x v="0"/>
    <s v="Bicycle repair kit"/>
  </r>
  <r>
    <x v="526"/>
    <x v="1"/>
    <x v="9"/>
    <x v="39"/>
    <x v="0"/>
    <x v="92"/>
    <s v="201510"/>
    <x v="5"/>
    <x v="0"/>
    <n v="10.27"/>
    <x v="0"/>
    <s v="Chips, water, hair cream, others"/>
  </r>
  <r>
    <x v="526"/>
    <x v="1"/>
    <x v="9"/>
    <x v="39"/>
    <x v="0"/>
    <x v="92"/>
    <s v="201510"/>
    <x v="5"/>
    <x v="3"/>
    <n v="13"/>
    <x v="0"/>
    <s v="Cider"/>
  </r>
  <r>
    <x v="526"/>
    <x v="1"/>
    <x v="9"/>
    <x v="39"/>
    <x v="0"/>
    <x v="92"/>
    <s v="201510"/>
    <x v="7"/>
    <x v="6"/>
    <n v="10"/>
    <x v="0"/>
    <s v="Myki monday gatito"/>
  </r>
  <r>
    <x v="527"/>
    <x v="1"/>
    <x v="9"/>
    <x v="40"/>
    <x v="2"/>
    <x v="93"/>
    <s v="201510"/>
    <x v="5"/>
    <x v="0"/>
    <n v="5.72"/>
    <x v="0"/>
    <s v="Peanuts and yogurt"/>
  </r>
  <r>
    <x v="527"/>
    <x v="1"/>
    <x v="9"/>
    <x v="40"/>
    <x v="2"/>
    <x v="93"/>
    <s v="201510"/>
    <x v="5"/>
    <x v="0"/>
    <n v="3.3"/>
    <x v="0"/>
    <s v="Garlic and carrots"/>
  </r>
  <r>
    <x v="528"/>
    <x v="1"/>
    <x v="9"/>
    <x v="40"/>
    <x v="3"/>
    <x v="93"/>
    <s v="201510"/>
    <x v="3"/>
    <x v="0"/>
    <n v="4.1900000000000004"/>
    <x v="0"/>
    <s v="packet and ham"/>
  </r>
  <r>
    <x v="529"/>
    <x v="1"/>
    <x v="9"/>
    <x v="40"/>
    <x v="5"/>
    <x v="93"/>
    <s v="201510"/>
    <x v="5"/>
    <x v="0"/>
    <n v="13.66"/>
    <x v="0"/>
    <s v="Marinara and meat"/>
  </r>
  <r>
    <x v="529"/>
    <x v="1"/>
    <x v="9"/>
    <x v="40"/>
    <x v="5"/>
    <x v="93"/>
    <s v="201510"/>
    <x v="3"/>
    <x v="0"/>
    <n v="24.85"/>
    <x v="0"/>
    <s v="Packets, vegetables, cake, pan, etc"/>
  </r>
  <r>
    <x v="529"/>
    <x v="1"/>
    <x v="9"/>
    <x v="40"/>
    <x v="5"/>
    <x v="93"/>
    <s v="201510"/>
    <x v="18"/>
    <x v="0"/>
    <n v="3.5"/>
    <x v="0"/>
    <s v="Papa's cake"/>
  </r>
  <r>
    <x v="530"/>
    <x v="1"/>
    <x v="9"/>
    <x v="40"/>
    <x v="6"/>
    <x v="93"/>
    <s v="201510"/>
    <x v="6"/>
    <x v="3"/>
    <n v="25.4"/>
    <x v="0"/>
    <s v="Beer and wine"/>
  </r>
  <r>
    <x v="530"/>
    <x v="1"/>
    <x v="9"/>
    <x v="40"/>
    <x v="6"/>
    <x v="93"/>
    <s v="201510"/>
    <x v="0"/>
    <x v="0"/>
    <n v="4.4000000000000004"/>
    <x v="0"/>
    <s v="juice and mineral water"/>
  </r>
  <r>
    <x v="530"/>
    <x v="1"/>
    <x v="9"/>
    <x v="40"/>
    <x v="6"/>
    <x v="93"/>
    <s v="201510"/>
    <x v="68"/>
    <x v="0"/>
    <n v="16.350000000000001"/>
    <x v="0"/>
    <s v="Thing for the locks"/>
  </r>
  <r>
    <x v="530"/>
    <x v="1"/>
    <x v="9"/>
    <x v="40"/>
    <x v="6"/>
    <x v="93"/>
    <s v="201510"/>
    <x v="43"/>
    <x v="0"/>
    <n v="6.25"/>
    <x v="0"/>
    <s v="Cheese and ham"/>
  </r>
  <r>
    <x v="530"/>
    <x v="1"/>
    <x v="9"/>
    <x v="40"/>
    <x v="6"/>
    <x v="93"/>
    <s v="201510"/>
    <x v="44"/>
    <x v="0"/>
    <n v="27"/>
    <x v="0"/>
    <s v="Vegetables, donut, sausage and socks"/>
  </r>
  <r>
    <x v="531"/>
    <x v="1"/>
    <x v="9"/>
    <x v="40"/>
    <x v="7"/>
    <x v="93"/>
    <s v="201510"/>
    <x v="67"/>
    <x v="6"/>
    <n v="44.09"/>
    <x v="1"/>
    <s v="Gasoline with keys inside car"/>
  </r>
  <r>
    <x v="531"/>
    <x v="1"/>
    <x v="9"/>
    <x v="40"/>
    <x v="7"/>
    <x v="93"/>
    <s v="201510"/>
    <x v="8"/>
    <x v="0"/>
    <n v="5"/>
    <x v="0"/>
    <s v="Candles and charity"/>
  </r>
  <r>
    <x v="531"/>
    <x v="1"/>
    <x v="9"/>
    <x v="40"/>
    <x v="7"/>
    <x v="93"/>
    <s v="201510"/>
    <x v="16"/>
    <x v="6"/>
    <n v="10"/>
    <x v="1"/>
    <s v="Bicycle"/>
  </r>
  <r>
    <x v="531"/>
    <x v="1"/>
    <x v="9"/>
    <x v="40"/>
    <x v="7"/>
    <x v="93"/>
    <s v="201510"/>
    <x v="3"/>
    <x v="0"/>
    <n v="6.08"/>
    <x v="0"/>
    <s v="Liquid soap"/>
  </r>
  <r>
    <x v="531"/>
    <x v="1"/>
    <x v="9"/>
    <x v="40"/>
    <x v="7"/>
    <x v="93"/>
    <s v="201510"/>
    <x v="40"/>
    <x v="12"/>
    <n v="25.98"/>
    <x v="1"/>
    <s v="Contact lenses solution"/>
  </r>
  <r>
    <x v="531"/>
    <x v="1"/>
    <x v="9"/>
    <x v="40"/>
    <x v="7"/>
    <x v="93"/>
    <s v="201510"/>
    <x v="0"/>
    <x v="0"/>
    <n v="7.37"/>
    <x v="0"/>
    <s v="Sugar"/>
  </r>
  <r>
    <x v="531"/>
    <x v="1"/>
    <x v="9"/>
    <x v="40"/>
    <x v="7"/>
    <x v="93"/>
    <s v="201510"/>
    <x v="18"/>
    <x v="5"/>
    <n v="27.95"/>
    <x v="1"/>
    <s v="Pillows"/>
  </r>
  <r>
    <x v="531"/>
    <x v="1"/>
    <x v="9"/>
    <x v="40"/>
    <x v="7"/>
    <x v="93"/>
    <s v="201510"/>
    <x v="16"/>
    <x v="8"/>
    <n v="15"/>
    <x v="0"/>
    <s v="2 Shirts and socks"/>
  </r>
  <r>
    <x v="531"/>
    <x v="1"/>
    <x v="9"/>
    <x v="40"/>
    <x v="7"/>
    <x v="93"/>
    <s v="201510"/>
    <x v="64"/>
    <x v="4"/>
    <n v="1520"/>
    <x v="1"/>
    <s v="Rent October November"/>
  </r>
  <r>
    <x v="532"/>
    <x v="1"/>
    <x v="9"/>
    <x v="41"/>
    <x v="29"/>
    <x v="94"/>
    <s v="201510"/>
    <x v="3"/>
    <x v="0"/>
    <n v="19.64"/>
    <x v="0"/>
    <s v="Fish, chicken, tofu"/>
  </r>
  <r>
    <x v="533"/>
    <x v="1"/>
    <x v="9"/>
    <x v="41"/>
    <x v="9"/>
    <x v="94"/>
    <s v="201510"/>
    <x v="3"/>
    <x v="6"/>
    <n v="29.55"/>
    <x v="0"/>
    <s v="Food Mery's arrival"/>
  </r>
  <r>
    <x v="534"/>
    <x v="1"/>
    <x v="9"/>
    <x v="41"/>
    <x v="11"/>
    <x v="94"/>
    <s v="201510"/>
    <x v="74"/>
    <x v="7"/>
    <n v="12"/>
    <x v="0"/>
    <s v="Netflix Oct - Nov"/>
  </r>
  <r>
    <x v="534"/>
    <x v="1"/>
    <x v="9"/>
    <x v="41"/>
    <x v="11"/>
    <x v="94"/>
    <s v="201510"/>
    <x v="2"/>
    <x v="1"/>
    <n v="250"/>
    <x v="1"/>
    <s v="Gift mom"/>
  </r>
  <r>
    <x v="535"/>
    <x v="1"/>
    <x v="9"/>
    <x v="41"/>
    <x v="12"/>
    <x v="94"/>
    <s v="201510"/>
    <x v="7"/>
    <x v="6"/>
    <n v="10"/>
    <x v="0"/>
    <s v="Myki mery downtown"/>
  </r>
  <r>
    <x v="535"/>
    <x v="1"/>
    <x v="9"/>
    <x v="41"/>
    <x v="12"/>
    <x v="94"/>
    <s v="201510"/>
    <x v="2"/>
    <x v="2"/>
    <n v="115.95"/>
    <x v="1"/>
    <s v="Controller and battery"/>
  </r>
  <r>
    <x v="535"/>
    <x v="1"/>
    <x v="9"/>
    <x v="41"/>
    <x v="12"/>
    <x v="94"/>
    <s v="201510"/>
    <x v="11"/>
    <x v="7"/>
    <n v="87.04"/>
    <x v="1"/>
    <s v="Gas Aug-Oct"/>
  </r>
  <r>
    <x v="535"/>
    <x v="1"/>
    <x v="9"/>
    <x v="41"/>
    <x v="12"/>
    <x v="94"/>
    <s v="201510"/>
    <x v="44"/>
    <x v="0"/>
    <n v="25"/>
    <x v="0"/>
    <s v="Vegetables and meat"/>
  </r>
  <r>
    <x v="535"/>
    <x v="1"/>
    <x v="9"/>
    <x v="41"/>
    <x v="12"/>
    <x v="94"/>
    <s v="201510"/>
    <x v="16"/>
    <x v="3"/>
    <n v="12"/>
    <x v="0"/>
    <s v="Bottle"/>
  </r>
  <r>
    <x v="535"/>
    <x v="1"/>
    <x v="9"/>
    <x v="41"/>
    <x v="12"/>
    <x v="94"/>
    <s v="201510"/>
    <x v="6"/>
    <x v="3"/>
    <n v="37.54"/>
    <x v="0"/>
    <s v="Alcohol"/>
  </r>
  <r>
    <x v="535"/>
    <x v="1"/>
    <x v="9"/>
    <x v="41"/>
    <x v="12"/>
    <x v="94"/>
    <s v="201510"/>
    <x v="18"/>
    <x v="3"/>
    <n v="26.5"/>
    <x v="0"/>
    <s v="Beers"/>
  </r>
  <r>
    <x v="536"/>
    <x v="1"/>
    <x v="9"/>
    <x v="41"/>
    <x v="13"/>
    <x v="94"/>
    <s v="201510"/>
    <x v="3"/>
    <x v="0"/>
    <n v="33.200000000000003"/>
    <x v="0"/>
    <s v="Flowers, food and packets "/>
  </r>
  <r>
    <x v="536"/>
    <x v="1"/>
    <x v="9"/>
    <x v="41"/>
    <x v="13"/>
    <x v="94"/>
    <s v="201510"/>
    <x v="0"/>
    <x v="0"/>
    <n v="16.84"/>
    <x v="0"/>
    <s v="Food"/>
  </r>
  <r>
    <x v="537"/>
    <x v="1"/>
    <x v="9"/>
    <x v="42"/>
    <x v="16"/>
    <x v="95"/>
    <s v="201510"/>
    <x v="3"/>
    <x v="0"/>
    <n v="2"/>
    <x v="0"/>
    <s v="Turkish Bread"/>
  </r>
  <r>
    <x v="537"/>
    <x v="1"/>
    <x v="9"/>
    <x v="42"/>
    <x v="16"/>
    <x v="95"/>
    <s v="201510"/>
    <x v="18"/>
    <x v="2"/>
    <n v="16"/>
    <x v="0"/>
    <s v="Salad lunch"/>
  </r>
  <r>
    <x v="537"/>
    <x v="1"/>
    <x v="9"/>
    <x v="42"/>
    <x v="16"/>
    <x v="95"/>
    <s v="201510"/>
    <x v="3"/>
    <x v="0"/>
    <n v="7.52"/>
    <x v="0"/>
    <s v="Chicken"/>
  </r>
  <r>
    <x v="537"/>
    <x v="1"/>
    <x v="9"/>
    <x v="42"/>
    <x v="16"/>
    <x v="95"/>
    <s v="201510"/>
    <x v="7"/>
    <x v="6"/>
    <n v="10"/>
    <x v="0"/>
    <s v="Myki lan for computer"/>
  </r>
  <r>
    <x v="538"/>
    <x v="1"/>
    <x v="9"/>
    <x v="42"/>
    <x v="18"/>
    <x v="95"/>
    <s v="201510"/>
    <x v="5"/>
    <x v="0"/>
    <n v="14"/>
    <x v="0"/>
    <s v="Rice and food"/>
  </r>
  <r>
    <x v="539"/>
    <x v="1"/>
    <x v="10"/>
    <x v="42"/>
    <x v="20"/>
    <x v="95"/>
    <s v="201511"/>
    <x v="67"/>
    <x v="6"/>
    <n v="41.88"/>
    <x v="1"/>
    <s v="Gasoline 7 Eleven"/>
  </r>
  <r>
    <x v="539"/>
    <x v="1"/>
    <x v="10"/>
    <x v="42"/>
    <x v="20"/>
    <x v="95"/>
    <s v="201511"/>
    <x v="6"/>
    <x v="3"/>
    <n v="23.89"/>
    <x v="0"/>
    <s v="Beers and wine"/>
  </r>
  <r>
    <x v="539"/>
    <x v="1"/>
    <x v="10"/>
    <x v="42"/>
    <x v="20"/>
    <x v="95"/>
    <s v="201511"/>
    <x v="5"/>
    <x v="0"/>
    <n v="13.44"/>
    <x v="0"/>
    <s v="Spider-pumking "/>
  </r>
  <r>
    <x v="539"/>
    <x v="1"/>
    <x v="10"/>
    <x v="42"/>
    <x v="20"/>
    <x v="95"/>
    <s v="201511"/>
    <x v="36"/>
    <x v="7"/>
    <n v="60"/>
    <x v="1"/>
    <s v="Internet"/>
  </r>
  <r>
    <x v="539"/>
    <x v="1"/>
    <x v="10"/>
    <x v="42"/>
    <x v="20"/>
    <x v="95"/>
    <s v="201511"/>
    <x v="3"/>
    <x v="0"/>
    <n v="2.61"/>
    <x v="0"/>
    <s v="Something"/>
  </r>
  <r>
    <x v="539"/>
    <x v="1"/>
    <x v="10"/>
    <x v="42"/>
    <x v="20"/>
    <x v="95"/>
    <s v="201511"/>
    <x v="3"/>
    <x v="0"/>
    <n v="39.729999999999997"/>
    <x v="0"/>
    <s v="Differnt things in aldi, woolworths and Coles"/>
  </r>
  <r>
    <x v="539"/>
    <x v="1"/>
    <x v="10"/>
    <x v="42"/>
    <x v="20"/>
    <x v="95"/>
    <s v="201511"/>
    <x v="26"/>
    <x v="5"/>
    <n v="6.98"/>
    <x v="0"/>
    <s v="Print card and double outlet"/>
  </r>
  <r>
    <x v="540"/>
    <x v="1"/>
    <x v="10"/>
    <x v="43"/>
    <x v="22"/>
    <x v="96"/>
    <s v="201511"/>
    <x v="5"/>
    <x v="0"/>
    <n v="5"/>
    <x v="0"/>
    <s v="Heladito Raccooncito"/>
  </r>
  <r>
    <x v="541"/>
    <x v="1"/>
    <x v="10"/>
    <x v="43"/>
    <x v="24"/>
    <x v="96"/>
    <s v="201511"/>
    <x v="18"/>
    <x v="0"/>
    <n v="8"/>
    <x v="0"/>
    <s v="Lunch nastya"/>
  </r>
  <r>
    <x v="541"/>
    <x v="1"/>
    <x v="10"/>
    <x v="43"/>
    <x v="24"/>
    <x v="96"/>
    <s v="201511"/>
    <x v="65"/>
    <x v="7"/>
    <n v="12.5"/>
    <x v="1"/>
    <s v="Mobile Nastya"/>
  </r>
  <r>
    <x v="541"/>
    <x v="1"/>
    <x v="10"/>
    <x v="43"/>
    <x v="24"/>
    <x v="96"/>
    <s v="201511"/>
    <x v="6"/>
    <x v="3"/>
    <n v="34"/>
    <x v="0"/>
    <s v="Beers for Nastya"/>
  </r>
  <r>
    <x v="541"/>
    <x v="1"/>
    <x v="10"/>
    <x v="43"/>
    <x v="24"/>
    <x v="96"/>
    <s v="201511"/>
    <x v="18"/>
    <x v="5"/>
    <n v="15"/>
    <x v="1"/>
    <s v="Batteries AAA"/>
  </r>
  <r>
    <x v="541"/>
    <x v="1"/>
    <x v="10"/>
    <x v="43"/>
    <x v="24"/>
    <x v="96"/>
    <s v="201511"/>
    <x v="18"/>
    <x v="0"/>
    <n v="7.5"/>
    <x v="0"/>
    <s v="Sushi nastya"/>
  </r>
  <r>
    <x v="542"/>
    <x v="1"/>
    <x v="10"/>
    <x v="43"/>
    <x v="26"/>
    <x v="96"/>
    <s v="201511"/>
    <x v="65"/>
    <x v="7"/>
    <n v="17.5"/>
    <x v="1"/>
    <s v="Payment Oct-Nov Juan"/>
  </r>
  <r>
    <x v="542"/>
    <x v="1"/>
    <x v="10"/>
    <x v="43"/>
    <x v="26"/>
    <x v="96"/>
    <s v="201511"/>
    <x v="18"/>
    <x v="2"/>
    <n v="15.7"/>
    <x v="0"/>
    <s v="Lunch Friday Nastya"/>
  </r>
  <r>
    <x v="542"/>
    <x v="1"/>
    <x v="10"/>
    <x v="43"/>
    <x v="26"/>
    <x v="96"/>
    <s v="201511"/>
    <x v="3"/>
    <x v="0"/>
    <n v="17.14"/>
    <x v="0"/>
    <s v="Packets with various food"/>
  </r>
  <r>
    <x v="542"/>
    <x v="1"/>
    <x v="10"/>
    <x v="43"/>
    <x v="26"/>
    <x v="96"/>
    <s v="201511"/>
    <x v="18"/>
    <x v="12"/>
    <n v="90"/>
    <x v="1"/>
    <s v="Massage"/>
  </r>
  <r>
    <x v="542"/>
    <x v="1"/>
    <x v="10"/>
    <x v="43"/>
    <x v="26"/>
    <x v="96"/>
    <s v="201511"/>
    <x v="18"/>
    <x v="0"/>
    <n v="30"/>
    <x v="0"/>
    <s v="Pizza and beer"/>
  </r>
  <r>
    <x v="543"/>
    <x v="1"/>
    <x v="10"/>
    <x v="44"/>
    <x v="27"/>
    <x v="97"/>
    <s v="201511"/>
    <x v="7"/>
    <x v="6"/>
    <n v="198"/>
    <x v="1"/>
    <s v="Myki Nastya"/>
  </r>
  <r>
    <x v="544"/>
    <x v="1"/>
    <x v="10"/>
    <x v="44"/>
    <x v="28"/>
    <x v="97"/>
    <s v="201511"/>
    <x v="5"/>
    <x v="0"/>
    <n v="11.48"/>
    <x v="0"/>
    <s v="Fish"/>
  </r>
  <r>
    <x v="544"/>
    <x v="1"/>
    <x v="10"/>
    <x v="44"/>
    <x v="28"/>
    <x v="97"/>
    <s v="201511"/>
    <x v="18"/>
    <x v="6"/>
    <n v="10"/>
    <x v="0"/>
    <s v="Parking place mawatka"/>
  </r>
  <r>
    <x v="545"/>
    <x v="1"/>
    <x v="10"/>
    <x v="44"/>
    <x v="0"/>
    <x v="97"/>
    <s v="201511"/>
    <x v="6"/>
    <x v="3"/>
    <n v="68.44"/>
    <x v="1"/>
    <s v="Beer mawatka"/>
  </r>
  <r>
    <x v="545"/>
    <x v="1"/>
    <x v="10"/>
    <x v="44"/>
    <x v="0"/>
    <x v="97"/>
    <s v="201511"/>
    <x v="0"/>
    <x v="0"/>
    <n v="8.91"/>
    <x v="0"/>
    <s v="Chips"/>
  </r>
  <r>
    <x v="545"/>
    <x v="1"/>
    <x v="10"/>
    <x v="44"/>
    <x v="0"/>
    <x v="97"/>
    <s v="201511"/>
    <x v="71"/>
    <x v="6"/>
    <n v="2"/>
    <x v="0"/>
    <s v="Mawatka parking"/>
  </r>
  <r>
    <x v="546"/>
    <x v="1"/>
    <x v="10"/>
    <x v="44"/>
    <x v="2"/>
    <x v="97"/>
    <s v="201511"/>
    <x v="5"/>
    <x v="0"/>
    <n v="13.55"/>
    <x v="0"/>
    <s v="Something"/>
  </r>
  <r>
    <x v="547"/>
    <x v="1"/>
    <x v="10"/>
    <x v="44"/>
    <x v="4"/>
    <x v="97"/>
    <s v="201511"/>
    <x v="57"/>
    <x v="12"/>
    <n v="173.6"/>
    <x v="1"/>
    <s v="November"/>
  </r>
  <r>
    <x v="547"/>
    <x v="1"/>
    <x v="10"/>
    <x v="44"/>
    <x v="4"/>
    <x v="97"/>
    <s v="201511"/>
    <x v="67"/>
    <x v="6"/>
    <n v="46.44"/>
    <x v="1"/>
    <s v="Gasoline"/>
  </r>
  <r>
    <x v="547"/>
    <x v="1"/>
    <x v="10"/>
    <x v="44"/>
    <x v="4"/>
    <x v="97"/>
    <s v="201511"/>
    <x v="5"/>
    <x v="0"/>
    <n v="8.8000000000000007"/>
    <x v="0"/>
    <s v="Food bread things"/>
  </r>
  <r>
    <x v="547"/>
    <x v="1"/>
    <x v="10"/>
    <x v="44"/>
    <x v="4"/>
    <x v="97"/>
    <s v="201511"/>
    <x v="71"/>
    <x v="6"/>
    <n v="12"/>
    <x v="0"/>
    <s v="Parking airport &amp; cbd"/>
  </r>
  <r>
    <x v="547"/>
    <x v="1"/>
    <x v="10"/>
    <x v="44"/>
    <x v="4"/>
    <x v="97"/>
    <s v="201511"/>
    <x v="58"/>
    <x v="8"/>
    <n v="24.5"/>
    <x v="1"/>
    <s v="Shoes soccer"/>
  </r>
  <r>
    <x v="547"/>
    <x v="1"/>
    <x v="10"/>
    <x v="44"/>
    <x v="4"/>
    <x v="97"/>
    <s v="201511"/>
    <x v="0"/>
    <x v="0"/>
    <n v="20.41"/>
    <x v="0"/>
    <s v="Food and things"/>
  </r>
  <r>
    <x v="547"/>
    <x v="1"/>
    <x v="10"/>
    <x v="44"/>
    <x v="4"/>
    <x v="97"/>
    <s v="201511"/>
    <x v="47"/>
    <x v="7"/>
    <n v="142.31"/>
    <x v="1"/>
    <s v="04082015 - 06112015"/>
  </r>
  <r>
    <x v="548"/>
    <x v="1"/>
    <x v="10"/>
    <x v="45"/>
    <x v="7"/>
    <x v="98"/>
    <s v="201511"/>
    <x v="5"/>
    <x v="0"/>
    <n v="16"/>
    <x v="0"/>
    <s v="Something"/>
  </r>
  <r>
    <x v="548"/>
    <x v="1"/>
    <x v="10"/>
    <x v="45"/>
    <x v="7"/>
    <x v="98"/>
    <s v="201511"/>
    <x v="18"/>
    <x v="0"/>
    <n v="20"/>
    <x v="0"/>
    <s v="Volleyball"/>
  </r>
  <r>
    <x v="548"/>
    <x v="1"/>
    <x v="10"/>
    <x v="45"/>
    <x v="7"/>
    <x v="98"/>
    <s v="201511"/>
    <x v="64"/>
    <x v="4"/>
    <n v="1520"/>
    <x v="1"/>
    <s v="Rent November"/>
  </r>
  <r>
    <x v="549"/>
    <x v="1"/>
    <x v="10"/>
    <x v="45"/>
    <x v="9"/>
    <x v="98"/>
    <s v="201511"/>
    <x v="2"/>
    <x v="5"/>
    <n v="27.9"/>
    <x v="1"/>
    <s v="Guitar"/>
  </r>
  <r>
    <x v="549"/>
    <x v="1"/>
    <x v="10"/>
    <x v="45"/>
    <x v="9"/>
    <x v="98"/>
    <s v="201511"/>
    <x v="7"/>
    <x v="6"/>
    <n v="5"/>
    <x v="0"/>
    <s v="Drinks"/>
  </r>
  <r>
    <x v="549"/>
    <x v="1"/>
    <x v="10"/>
    <x v="45"/>
    <x v="9"/>
    <x v="98"/>
    <s v="201511"/>
    <x v="6"/>
    <x v="3"/>
    <n v="17.75"/>
    <x v="0"/>
    <s v="Cider, beers and cider"/>
  </r>
  <r>
    <x v="549"/>
    <x v="1"/>
    <x v="10"/>
    <x v="45"/>
    <x v="9"/>
    <x v="98"/>
    <s v="201511"/>
    <x v="5"/>
    <x v="0"/>
    <n v="30.13"/>
    <x v="0"/>
    <s v="meat, yogurt, flan, muffin..."/>
  </r>
  <r>
    <x v="549"/>
    <x v="1"/>
    <x v="10"/>
    <x v="45"/>
    <x v="9"/>
    <x v="98"/>
    <s v="201511"/>
    <x v="3"/>
    <x v="0"/>
    <n v="4.5999999999999996"/>
    <x v="0"/>
    <s v="Doritos"/>
  </r>
  <r>
    <x v="550"/>
    <x v="1"/>
    <x v="10"/>
    <x v="45"/>
    <x v="10"/>
    <x v="98"/>
    <s v="201511"/>
    <x v="18"/>
    <x v="5"/>
    <n v="10"/>
    <x v="0"/>
    <s v="Shin pads"/>
  </r>
  <r>
    <x v="550"/>
    <x v="1"/>
    <x v="10"/>
    <x v="45"/>
    <x v="10"/>
    <x v="98"/>
    <s v="201511"/>
    <x v="26"/>
    <x v="10"/>
    <n v="1.8"/>
    <x v="0"/>
    <s v="Printing"/>
  </r>
  <r>
    <x v="550"/>
    <x v="1"/>
    <x v="10"/>
    <x v="45"/>
    <x v="10"/>
    <x v="98"/>
    <s v="201511"/>
    <x v="18"/>
    <x v="2"/>
    <n v="19"/>
    <x v="0"/>
    <s v="Pizza"/>
  </r>
  <r>
    <x v="550"/>
    <x v="1"/>
    <x v="10"/>
    <x v="45"/>
    <x v="10"/>
    <x v="98"/>
    <s v="201511"/>
    <x v="3"/>
    <x v="0"/>
    <n v="16"/>
    <x v="0"/>
    <s v="Bread, vegetables, ham and cheese"/>
  </r>
  <r>
    <x v="551"/>
    <x v="1"/>
    <x v="10"/>
    <x v="46"/>
    <x v="11"/>
    <x v="99"/>
    <s v="201511"/>
    <x v="11"/>
    <x v="7"/>
    <n v="36.83"/>
    <x v="1"/>
    <s v="Gas october - november"/>
  </r>
  <r>
    <x v="551"/>
    <x v="1"/>
    <x v="10"/>
    <x v="46"/>
    <x v="11"/>
    <x v="99"/>
    <s v="201511"/>
    <x v="5"/>
    <x v="0"/>
    <n v="6"/>
    <x v="0"/>
    <s v="Ice cream and deodorant"/>
  </r>
  <r>
    <x v="552"/>
    <x v="1"/>
    <x v="10"/>
    <x v="46"/>
    <x v="12"/>
    <x v="99"/>
    <s v="201511"/>
    <x v="5"/>
    <x v="0"/>
    <n v="8.5500000000000007"/>
    <x v="0"/>
    <s v="Prawns"/>
  </r>
  <r>
    <x v="552"/>
    <x v="1"/>
    <x v="10"/>
    <x v="46"/>
    <x v="12"/>
    <x v="99"/>
    <s v="201511"/>
    <x v="74"/>
    <x v="7"/>
    <n v="12"/>
    <x v="1"/>
    <s v="Netflix November"/>
  </r>
  <r>
    <x v="553"/>
    <x v="1"/>
    <x v="10"/>
    <x v="46"/>
    <x v="13"/>
    <x v="99"/>
    <s v="201511"/>
    <x v="5"/>
    <x v="0"/>
    <n v="12.06"/>
    <x v="0"/>
    <s v="Prawns"/>
  </r>
  <r>
    <x v="554"/>
    <x v="1"/>
    <x v="10"/>
    <x v="46"/>
    <x v="14"/>
    <x v="99"/>
    <s v="201511"/>
    <x v="0"/>
    <x v="0"/>
    <n v="33.36"/>
    <x v="0"/>
    <s v="Christmas things, juice, dry fruits"/>
  </r>
  <r>
    <x v="555"/>
    <x v="1"/>
    <x v="10"/>
    <x v="46"/>
    <x v="15"/>
    <x v="99"/>
    <s v="201511"/>
    <x v="26"/>
    <x v="1"/>
    <n v="65"/>
    <x v="1"/>
    <s v="fitbit nast"/>
  </r>
  <r>
    <x v="556"/>
    <x v="1"/>
    <x v="10"/>
    <x v="46"/>
    <x v="16"/>
    <x v="99"/>
    <s v="201511"/>
    <x v="18"/>
    <x v="2"/>
    <n v="40.9"/>
    <x v="1"/>
    <s v="Anniversary dinner"/>
  </r>
  <r>
    <x v="556"/>
    <x v="1"/>
    <x v="10"/>
    <x v="46"/>
    <x v="16"/>
    <x v="99"/>
    <s v="201511"/>
    <x v="58"/>
    <x v="8"/>
    <n v="40"/>
    <x v="1"/>
    <s v="Shirt gatito"/>
  </r>
  <r>
    <x v="556"/>
    <x v="1"/>
    <x v="10"/>
    <x v="46"/>
    <x v="16"/>
    <x v="99"/>
    <s v="201511"/>
    <x v="58"/>
    <x v="1"/>
    <n v="30"/>
    <x v="1"/>
    <s v="Pumpkin baby kids"/>
  </r>
  <r>
    <x v="556"/>
    <x v="1"/>
    <x v="10"/>
    <x v="46"/>
    <x v="16"/>
    <x v="99"/>
    <s v="201511"/>
    <x v="1"/>
    <x v="1"/>
    <n v="189"/>
    <x v="1"/>
    <s v="Gifts and fruits"/>
  </r>
  <r>
    <x v="556"/>
    <x v="1"/>
    <x v="10"/>
    <x v="46"/>
    <x v="16"/>
    <x v="99"/>
    <s v="201511"/>
    <x v="41"/>
    <x v="1"/>
    <n v="303.2"/>
    <x v="1"/>
    <s v="Gift padre"/>
  </r>
  <r>
    <x v="556"/>
    <x v="1"/>
    <x v="10"/>
    <x v="46"/>
    <x v="16"/>
    <x v="99"/>
    <s v="201511"/>
    <x v="67"/>
    <x v="6"/>
    <n v="47.75"/>
    <x v="1"/>
    <s v="Gasoline car"/>
  </r>
  <r>
    <x v="557"/>
    <x v="1"/>
    <x v="10"/>
    <x v="46"/>
    <x v="17"/>
    <x v="99"/>
    <s v="201511"/>
    <x v="0"/>
    <x v="0"/>
    <n v="18.11"/>
    <x v="0"/>
    <s v="bbq at 1000 steps"/>
  </r>
  <r>
    <x v="557"/>
    <x v="1"/>
    <x v="10"/>
    <x v="46"/>
    <x v="17"/>
    <x v="99"/>
    <s v="201511"/>
    <x v="5"/>
    <x v="0"/>
    <n v="16.37"/>
    <x v="0"/>
    <s v="bbq at 1000 steps"/>
  </r>
  <r>
    <x v="557"/>
    <x v="1"/>
    <x v="10"/>
    <x v="46"/>
    <x v="17"/>
    <x v="99"/>
    <s v="201511"/>
    <x v="3"/>
    <x v="0"/>
    <n v="10.8"/>
    <x v="0"/>
    <s v="Cookies for papa &amp; mama"/>
  </r>
  <r>
    <x v="558"/>
    <x v="1"/>
    <x v="10"/>
    <x v="47"/>
    <x v="18"/>
    <x v="100"/>
    <s v="201511"/>
    <x v="36"/>
    <x v="7"/>
    <n v="60"/>
    <x v="1"/>
    <s v="Internet"/>
  </r>
  <r>
    <x v="559"/>
    <x v="1"/>
    <x v="11"/>
    <x v="47"/>
    <x v="20"/>
    <x v="100"/>
    <s v="201512"/>
    <x v="57"/>
    <x v="12"/>
    <n v="29.8"/>
    <x v="1"/>
    <s v="Dentist"/>
  </r>
  <r>
    <x v="559"/>
    <x v="1"/>
    <x v="11"/>
    <x v="47"/>
    <x v="20"/>
    <x v="100"/>
    <s v="201512"/>
    <x v="18"/>
    <x v="2"/>
    <n v="12.95"/>
    <x v="0"/>
    <s v="Salsa restaurant lunch"/>
  </r>
  <r>
    <x v="559"/>
    <x v="1"/>
    <x v="11"/>
    <x v="47"/>
    <x v="20"/>
    <x v="100"/>
    <s v="201512"/>
    <x v="11"/>
    <x v="7"/>
    <n v="5.84"/>
    <x v="1"/>
    <s v="Electricity"/>
  </r>
  <r>
    <x v="559"/>
    <x v="1"/>
    <x v="11"/>
    <x v="47"/>
    <x v="20"/>
    <x v="100"/>
    <s v="201512"/>
    <x v="5"/>
    <x v="0"/>
    <n v="6.91"/>
    <x v="0"/>
    <s v="Sea food and bread"/>
  </r>
  <r>
    <x v="559"/>
    <x v="1"/>
    <x v="11"/>
    <x v="47"/>
    <x v="20"/>
    <x v="100"/>
    <s v="201512"/>
    <x v="68"/>
    <x v="5"/>
    <n v="13.48"/>
    <x v="1"/>
    <s v="Liquid nails"/>
  </r>
  <r>
    <x v="559"/>
    <x v="1"/>
    <x v="11"/>
    <x v="47"/>
    <x v="20"/>
    <x v="100"/>
    <s v="201512"/>
    <x v="6"/>
    <x v="1"/>
    <n v="41.97"/>
    <x v="1"/>
    <s v="Wine for papa"/>
  </r>
  <r>
    <x v="559"/>
    <x v="1"/>
    <x v="11"/>
    <x v="47"/>
    <x v="20"/>
    <x v="100"/>
    <s v="201512"/>
    <x v="6"/>
    <x v="3"/>
    <n v="13"/>
    <x v="0"/>
    <s v="wine nastya"/>
  </r>
  <r>
    <x v="560"/>
    <x v="1"/>
    <x v="11"/>
    <x v="47"/>
    <x v="22"/>
    <x v="100"/>
    <s v="201512"/>
    <x v="18"/>
    <x v="2"/>
    <n v="77.400000000000006"/>
    <x v="1"/>
    <s v="Taco bill dinner for mawatka"/>
  </r>
  <r>
    <x v="560"/>
    <x v="1"/>
    <x v="11"/>
    <x v="47"/>
    <x v="22"/>
    <x v="100"/>
    <s v="201512"/>
    <x v="18"/>
    <x v="2"/>
    <n v="1252.19"/>
    <x v="1"/>
    <s v="Pesos for colombian party"/>
  </r>
  <r>
    <x v="560"/>
    <x v="1"/>
    <x v="11"/>
    <x v="47"/>
    <x v="22"/>
    <x v="100"/>
    <s v="201512"/>
    <x v="18"/>
    <x v="6"/>
    <n v="15"/>
    <x v="0"/>
    <s v="Melbourne Airport parking farewell mawatka"/>
  </r>
  <r>
    <x v="561"/>
    <x v="1"/>
    <x v="11"/>
    <x v="47"/>
    <x v="23"/>
    <x v="100"/>
    <s v="201512"/>
    <x v="5"/>
    <x v="0"/>
    <n v="15"/>
    <x v="0"/>
    <s v="Cookies for papa"/>
  </r>
  <r>
    <x v="561"/>
    <x v="1"/>
    <x v="11"/>
    <x v="47"/>
    <x v="23"/>
    <x v="100"/>
    <s v="201512"/>
    <x v="18"/>
    <x v="5"/>
    <n v="25"/>
    <x v="1"/>
    <s v="Tool set"/>
  </r>
  <r>
    <x v="561"/>
    <x v="1"/>
    <x v="11"/>
    <x v="47"/>
    <x v="23"/>
    <x v="100"/>
    <s v="201512"/>
    <x v="18"/>
    <x v="0"/>
    <n v="4"/>
    <x v="0"/>
    <s v="Gusanitos with nuts"/>
  </r>
  <r>
    <x v="561"/>
    <x v="1"/>
    <x v="11"/>
    <x v="47"/>
    <x v="23"/>
    <x v="100"/>
    <s v="201512"/>
    <x v="0"/>
    <x v="0"/>
    <n v="5.7"/>
    <x v="0"/>
    <s v="Juice and chips"/>
  </r>
  <r>
    <x v="562"/>
    <x v="1"/>
    <x v="11"/>
    <x v="47"/>
    <x v="30"/>
    <x v="100"/>
    <s v="201512"/>
    <x v="1"/>
    <x v="1"/>
    <n v="16"/>
    <x v="1"/>
    <s v="wooden thing for rodrigo"/>
  </r>
  <r>
    <x v="562"/>
    <x v="1"/>
    <x v="11"/>
    <x v="47"/>
    <x v="30"/>
    <x v="100"/>
    <s v="201512"/>
    <x v="1"/>
    <x v="0"/>
    <n v="14"/>
    <x v="0"/>
    <s v="Fruits, vegetables and ham"/>
  </r>
  <r>
    <x v="562"/>
    <x v="1"/>
    <x v="11"/>
    <x v="47"/>
    <x v="30"/>
    <x v="100"/>
    <s v="201512"/>
    <x v="27"/>
    <x v="8"/>
    <n v="43.5"/>
    <x v="1"/>
    <s v="Shirts"/>
  </r>
  <r>
    <x v="562"/>
    <x v="1"/>
    <x v="11"/>
    <x v="47"/>
    <x v="30"/>
    <x v="100"/>
    <s v="201512"/>
    <x v="58"/>
    <x v="8"/>
    <n v="37.770000000000003"/>
    <x v="1"/>
    <s v="Calvin Klein belt"/>
  </r>
  <r>
    <x v="562"/>
    <x v="1"/>
    <x v="11"/>
    <x v="47"/>
    <x v="30"/>
    <x v="100"/>
    <s v="201512"/>
    <x v="67"/>
    <x v="6"/>
    <n v="44.9"/>
    <x v="1"/>
    <s v="Gasoline after 1000 steps"/>
  </r>
  <r>
    <x v="562"/>
    <x v="1"/>
    <x v="11"/>
    <x v="47"/>
    <x v="30"/>
    <x v="100"/>
    <s v="201512"/>
    <x v="58"/>
    <x v="5"/>
    <n v="63.99"/>
    <x v="1"/>
    <s v="Luggage"/>
  </r>
  <r>
    <x v="562"/>
    <x v="1"/>
    <x v="11"/>
    <x v="47"/>
    <x v="30"/>
    <x v="100"/>
    <s v="201512"/>
    <x v="19"/>
    <x v="0"/>
    <n v="3.9"/>
    <x v="0"/>
    <s v="Lunch"/>
  </r>
  <r>
    <x v="562"/>
    <x v="1"/>
    <x v="11"/>
    <x v="47"/>
    <x v="30"/>
    <x v="100"/>
    <s v="201512"/>
    <x v="0"/>
    <x v="0"/>
    <n v="7.5"/>
    <x v="0"/>
    <s v="Ice cream and flan and cheese"/>
  </r>
  <r>
    <x v="563"/>
    <x v="1"/>
    <x v="11"/>
    <x v="47"/>
    <x v="24"/>
    <x v="100"/>
    <s v="201512"/>
    <x v="71"/>
    <x v="6"/>
    <n v="4"/>
    <x v="0"/>
    <s v="Mario moved"/>
  </r>
  <r>
    <x v="563"/>
    <x v="1"/>
    <x v="11"/>
    <x v="47"/>
    <x v="24"/>
    <x v="100"/>
    <s v="201512"/>
    <x v="18"/>
    <x v="0"/>
    <n v="10"/>
    <x v="0"/>
    <s v="Hot chocolate and latte"/>
  </r>
  <r>
    <x v="563"/>
    <x v="1"/>
    <x v="11"/>
    <x v="47"/>
    <x v="24"/>
    <x v="100"/>
    <s v="201512"/>
    <x v="16"/>
    <x v="5"/>
    <n v="100.9"/>
    <x v="1"/>
    <s v="Christmas with pans"/>
  </r>
  <r>
    <x v="563"/>
    <x v="1"/>
    <x v="11"/>
    <x v="47"/>
    <x v="24"/>
    <x v="100"/>
    <s v="201512"/>
    <x v="18"/>
    <x v="0"/>
    <n v="11.5"/>
    <x v="0"/>
    <s v="Lunch - tacos"/>
  </r>
  <r>
    <x v="563"/>
    <x v="1"/>
    <x v="11"/>
    <x v="47"/>
    <x v="24"/>
    <x v="100"/>
    <s v="201512"/>
    <x v="3"/>
    <x v="0"/>
    <n v="4.95"/>
    <x v="0"/>
    <s v="Breads"/>
  </r>
  <r>
    <x v="564"/>
    <x v="1"/>
    <x v="11"/>
    <x v="48"/>
    <x v="25"/>
    <x v="101"/>
    <s v="201512"/>
    <x v="58"/>
    <x v="1"/>
    <n v="64.2"/>
    <x v="1"/>
    <s v="Gift for secret"/>
  </r>
  <r>
    <x v="565"/>
    <x v="1"/>
    <x v="11"/>
    <x v="48"/>
    <x v="26"/>
    <x v="101"/>
    <s v="201512"/>
    <x v="7"/>
    <x v="6"/>
    <n v="20"/>
    <x v="0"/>
    <s v="Myki Car service and avande's party"/>
  </r>
  <r>
    <x v="565"/>
    <x v="1"/>
    <x v="11"/>
    <x v="48"/>
    <x v="26"/>
    <x v="101"/>
    <s v="201512"/>
    <x v="67"/>
    <x v="6"/>
    <n v="223"/>
    <x v="1"/>
    <s v="50000 Service"/>
  </r>
  <r>
    <x v="565"/>
    <x v="1"/>
    <x v="11"/>
    <x v="48"/>
    <x v="26"/>
    <x v="101"/>
    <s v="201512"/>
    <x v="5"/>
    <x v="0"/>
    <n v="20.29"/>
    <x v="0"/>
    <s v="Chocolates"/>
  </r>
  <r>
    <x v="565"/>
    <x v="1"/>
    <x v="11"/>
    <x v="48"/>
    <x v="26"/>
    <x v="101"/>
    <s v="201512"/>
    <x v="65"/>
    <x v="7"/>
    <n v="12.5"/>
    <x v="1"/>
    <s v="Mobile nastya october - november"/>
  </r>
  <r>
    <x v="565"/>
    <x v="1"/>
    <x v="11"/>
    <x v="48"/>
    <x v="26"/>
    <x v="101"/>
    <s v="201512"/>
    <x v="65"/>
    <x v="7"/>
    <n v="17.5"/>
    <x v="1"/>
    <s v="Mobile juan october november"/>
  </r>
  <r>
    <x v="566"/>
    <x v="1"/>
    <x v="11"/>
    <x v="48"/>
    <x v="28"/>
    <x v="101"/>
    <s v="201512"/>
    <x v="75"/>
    <x v="5"/>
    <n v="6"/>
    <x v="0"/>
    <s v="3 HDMI cables"/>
  </r>
  <r>
    <x v="567"/>
    <x v="1"/>
    <x v="11"/>
    <x v="48"/>
    <x v="1"/>
    <x v="101"/>
    <s v="201512"/>
    <x v="57"/>
    <x v="12"/>
    <n v="55.4"/>
    <x v="1"/>
    <s v="Dental appointment 1"/>
  </r>
  <r>
    <x v="567"/>
    <x v="1"/>
    <x v="11"/>
    <x v="48"/>
    <x v="1"/>
    <x v="101"/>
    <s v="201512"/>
    <x v="18"/>
    <x v="0"/>
    <n v="2.2400000000000002"/>
    <x v="0"/>
    <s v="Yogurt"/>
  </r>
  <r>
    <x v="567"/>
    <x v="1"/>
    <x v="11"/>
    <x v="48"/>
    <x v="1"/>
    <x v="101"/>
    <s v="201512"/>
    <x v="18"/>
    <x v="6"/>
    <n v="10.84"/>
    <x v="0"/>
    <s v="Taxi home from epping"/>
  </r>
  <r>
    <x v="567"/>
    <x v="1"/>
    <x v="11"/>
    <x v="48"/>
    <x v="1"/>
    <x v="101"/>
    <s v="201512"/>
    <x v="18"/>
    <x v="0"/>
    <n v="4"/>
    <x v="0"/>
    <s v="Coke"/>
  </r>
  <r>
    <x v="567"/>
    <x v="1"/>
    <x v="11"/>
    <x v="48"/>
    <x v="1"/>
    <x v="101"/>
    <s v="201512"/>
    <x v="18"/>
    <x v="6"/>
    <n v="10"/>
    <x v="0"/>
    <s v="Parking hospital"/>
  </r>
  <r>
    <x v="567"/>
    <x v="1"/>
    <x v="11"/>
    <x v="48"/>
    <x v="1"/>
    <x v="101"/>
    <s v="201512"/>
    <x v="12"/>
    <x v="12"/>
    <n v="3"/>
    <x v="0"/>
    <s v="Ibuprofen"/>
  </r>
  <r>
    <x v="567"/>
    <x v="1"/>
    <x v="11"/>
    <x v="48"/>
    <x v="1"/>
    <x v="101"/>
    <s v="201512"/>
    <x v="5"/>
    <x v="0"/>
    <n v="8.69"/>
    <x v="0"/>
    <s v="Chips, eggs and something"/>
  </r>
  <r>
    <x v="567"/>
    <x v="1"/>
    <x v="11"/>
    <x v="48"/>
    <x v="1"/>
    <x v="101"/>
    <s v="201512"/>
    <x v="3"/>
    <x v="0"/>
    <n v="10.84"/>
    <x v="0"/>
    <s v="Butter and syrup"/>
  </r>
  <r>
    <x v="567"/>
    <x v="1"/>
    <x v="11"/>
    <x v="48"/>
    <x v="1"/>
    <x v="101"/>
    <s v="201512"/>
    <x v="0"/>
    <x v="0"/>
    <n v="6.4"/>
    <x v="0"/>
    <s v="Cuttlery bbq"/>
  </r>
  <r>
    <x v="567"/>
    <x v="1"/>
    <x v="11"/>
    <x v="48"/>
    <x v="1"/>
    <x v="101"/>
    <s v="201512"/>
    <x v="44"/>
    <x v="0"/>
    <n v="25"/>
    <x v="0"/>
    <s v="Chicken ribs and fruits"/>
  </r>
  <r>
    <x v="568"/>
    <x v="1"/>
    <x v="11"/>
    <x v="48"/>
    <x v="2"/>
    <x v="101"/>
    <s v="201512"/>
    <x v="18"/>
    <x v="2"/>
    <n v="20.9"/>
    <x v="0"/>
    <s v="Lunch with anita"/>
  </r>
  <r>
    <x v="568"/>
    <x v="1"/>
    <x v="11"/>
    <x v="48"/>
    <x v="2"/>
    <x v="101"/>
    <s v="201512"/>
    <x v="13"/>
    <x v="5"/>
    <n v="9.5"/>
    <x v="1"/>
    <s v="Crystal things"/>
  </r>
  <r>
    <x v="568"/>
    <x v="1"/>
    <x v="11"/>
    <x v="48"/>
    <x v="2"/>
    <x v="101"/>
    <s v="201512"/>
    <x v="3"/>
    <x v="0"/>
    <n v="8.98"/>
    <x v="0"/>
    <s v="Things for cheesecake and cookies"/>
  </r>
  <r>
    <x v="569"/>
    <x v="1"/>
    <x v="11"/>
    <x v="49"/>
    <x v="3"/>
    <x v="102"/>
    <s v="201512"/>
    <x v="18"/>
    <x v="6"/>
    <n v="61"/>
    <x v="1"/>
    <s v="Uber from reservoir"/>
  </r>
  <r>
    <x v="569"/>
    <x v="1"/>
    <x v="11"/>
    <x v="49"/>
    <x v="3"/>
    <x v="102"/>
    <s v="201512"/>
    <x v="18"/>
    <x v="12"/>
    <n v="23"/>
    <x v="1"/>
    <s v="Dentist 2nd time"/>
  </r>
  <r>
    <x v="570"/>
    <x v="1"/>
    <x v="11"/>
    <x v="49"/>
    <x v="4"/>
    <x v="102"/>
    <s v="201512"/>
    <x v="57"/>
    <x v="12"/>
    <n v="173.6"/>
    <x v="1"/>
    <s v="Pre paid medicine"/>
  </r>
  <r>
    <x v="570"/>
    <x v="1"/>
    <x v="11"/>
    <x v="49"/>
    <x v="4"/>
    <x v="102"/>
    <s v="201512"/>
    <x v="75"/>
    <x v="1"/>
    <n v="39"/>
    <x v="1"/>
    <s v="Chromecast"/>
  </r>
  <r>
    <x v="571"/>
    <x v="1"/>
    <x v="11"/>
    <x v="49"/>
    <x v="5"/>
    <x v="102"/>
    <s v="201512"/>
    <x v="3"/>
    <x v="0"/>
    <n v="24"/>
    <x v="0"/>
    <s v="Pringles and cream"/>
  </r>
  <r>
    <x v="571"/>
    <x v="1"/>
    <x v="11"/>
    <x v="49"/>
    <x v="5"/>
    <x v="102"/>
    <s v="201512"/>
    <x v="75"/>
    <x v="1"/>
    <n v="10"/>
    <x v="1"/>
    <s v="Gift for Anthon"/>
  </r>
  <r>
    <x v="571"/>
    <x v="1"/>
    <x v="11"/>
    <x v="49"/>
    <x v="5"/>
    <x v="102"/>
    <s v="201512"/>
    <x v="67"/>
    <x v="6"/>
    <n v="45.1"/>
    <x v="1"/>
    <s v="Gasoline "/>
  </r>
  <r>
    <x v="571"/>
    <x v="1"/>
    <x v="11"/>
    <x v="49"/>
    <x v="5"/>
    <x v="102"/>
    <s v="201512"/>
    <x v="18"/>
    <x v="1"/>
    <n v="411.45"/>
    <x v="1"/>
    <s v="Colombia additional 1000000 from mery"/>
  </r>
  <r>
    <x v="571"/>
    <x v="1"/>
    <x v="11"/>
    <x v="49"/>
    <x v="5"/>
    <x v="102"/>
    <s v="201512"/>
    <x v="64"/>
    <x v="4"/>
    <n v="1520"/>
    <x v="1"/>
    <s v="December"/>
  </r>
  <r>
    <x v="572"/>
    <x v="2"/>
    <x v="0"/>
    <x v="2"/>
    <x v="7"/>
    <x v="103"/>
    <s v="20161"/>
    <x v="18"/>
    <x v="2"/>
    <n v="167.86"/>
    <x v="1"/>
    <s v="Holiday in colombia"/>
  </r>
  <r>
    <x v="572"/>
    <x v="2"/>
    <x v="0"/>
    <x v="2"/>
    <x v="7"/>
    <x v="103"/>
    <s v="20161"/>
    <x v="18"/>
    <x v="1"/>
    <n v="302.95"/>
    <x v="1"/>
    <s v="Sunglasses Christmas/Birthday gift for gatito"/>
  </r>
  <r>
    <x v="572"/>
    <x v="2"/>
    <x v="0"/>
    <x v="2"/>
    <x v="7"/>
    <x v="103"/>
    <s v="20161"/>
    <x v="11"/>
    <x v="7"/>
    <n v="43.52"/>
    <x v="1"/>
    <s v="Gas"/>
  </r>
  <r>
    <x v="572"/>
    <x v="2"/>
    <x v="0"/>
    <x v="2"/>
    <x v="7"/>
    <x v="103"/>
    <s v="20161"/>
    <x v="18"/>
    <x v="0"/>
    <n v="10"/>
    <x v="0"/>
    <s v="Pizza"/>
  </r>
  <r>
    <x v="572"/>
    <x v="2"/>
    <x v="0"/>
    <x v="2"/>
    <x v="7"/>
    <x v="103"/>
    <s v="20161"/>
    <x v="7"/>
    <x v="6"/>
    <n v="149.76"/>
    <x v="1"/>
    <s v="MyKi 32 days juan"/>
  </r>
  <r>
    <x v="572"/>
    <x v="2"/>
    <x v="0"/>
    <x v="2"/>
    <x v="7"/>
    <x v="103"/>
    <s v="20161"/>
    <x v="64"/>
    <x v="4"/>
    <n v="1520"/>
    <x v="1"/>
    <s v="Rent January February"/>
  </r>
  <r>
    <x v="573"/>
    <x v="2"/>
    <x v="0"/>
    <x v="2"/>
    <x v="8"/>
    <x v="103"/>
    <s v="20161"/>
    <x v="18"/>
    <x v="0"/>
    <n v="14.4"/>
    <x v="0"/>
    <s v="Lunch with mery"/>
  </r>
  <r>
    <x v="573"/>
    <x v="2"/>
    <x v="0"/>
    <x v="2"/>
    <x v="8"/>
    <x v="103"/>
    <s v="20161"/>
    <x v="5"/>
    <x v="0"/>
    <n v="31.35"/>
    <x v="0"/>
    <s v="Fries, cheese, fish, shampoo ..."/>
  </r>
  <r>
    <x v="574"/>
    <x v="2"/>
    <x v="0"/>
    <x v="2"/>
    <x v="29"/>
    <x v="103"/>
    <s v="20161"/>
    <x v="18"/>
    <x v="1"/>
    <n v="119.4"/>
    <x v="1"/>
    <s v="Backpack"/>
  </r>
  <r>
    <x v="574"/>
    <x v="2"/>
    <x v="0"/>
    <x v="2"/>
    <x v="29"/>
    <x v="103"/>
    <s v="20161"/>
    <x v="18"/>
    <x v="2"/>
    <n v="15.36"/>
    <x v="1"/>
    <s v="Hotel Canberra"/>
  </r>
  <r>
    <x v="575"/>
    <x v="2"/>
    <x v="0"/>
    <x v="2"/>
    <x v="9"/>
    <x v="103"/>
    <s v="20161"/>
    <x v="18"/>
    <x v="2"/>
    <n v="13.64"/>
    <x v="1"/>
    <s v="Hotel lakes entrance"/>
  </r>
  <r>
    <x v="575"/>
    <x v="2"/>
    <x v="0"/>
    <x v="2"/>
    <x v="9"/>
    <x v="103"/>
    <s v="20161"/>
    <x v="18"/>
    <x v="5"/>
    <n v="15"/>
    <x v="0"/>
    <s v="Examcollection"/>
  </r>
  <r>
    <x v="576"/>
    <x v="2"/>
    <x v="0"/>
    <x v="2"/>
    <x v="10"/>
    <x v="103"/>
    <s v="20161"/>
    <x v="3"/>
    <x v="0"/>
    <n v="12.48"/>
    <x v="0"/>
    <s v="Groceries for Canberra trip"/>
  </r>
  <r>
    <x v="576"/>
    <x v="2"/>
    <x v="0"/>
    <x v="2"/>
    <x v="10"/>
    <x v="103"/>
    <s v="20161"/>
    <x v="0"/>
    <x v="0"/>
    <n v="4.68"/>
    <x v="0"/>
    <s v="Groceries for Canberra trip"/>
  </r>
  <r>
    <x v="577"/>
    <x v="2"/>
    <x v="0"/>
    <x v="2"/>
    <x v="11"/>
    <x v="103"/>
    <s v="20161"/>
    <x v="67"/>
    <x v="6"/>
    <n v="69.09"/>
    <x v="1"/>
    <s v="Gasoline trip till bruthen"/>
  </r>
  <r>
    <x v="577"/>
    <x v="2"/>
    <x v="0"/>
    <x v="2"/>
    <x v="11"/>
    <x v="103"/>
    <s v="20161"/>
    <x v="18"/>
    <x v="2"/>
    <n v="41"/>
    <x v="1"/>
    <s v="Seafood platter"/>
  </r>
  <r>
    <x v="577"/>
    <x v="2"/>
    <x v="0"/>
    <x v="2"/>
    <x v="11"/>
    <x v="103"/>
    <s v="20161"/>
    <x v="3"/>
    <x v="3"/>
    <n v="12.5"/>
    <x v="0"/>
    <s v="Beers during trip to Canberra"/>
  </r>
  <r>
    <x v="578"/>
    <x v="2"/>
    <x v="0"/>
    <x v="2"/>
    <x v="12"/>
    <x v="103"/>
    <s v="20161"/>
    <x v="3"/>
    <x v="0"/>
    <n v="3.53"/>
    <x v="0"/>
    <s v="doritos and coke during trip to canberra"/>
  </r>
  <r>
    <x v="578"/>
    <x v="2"/>
    <x v="0"/>
    <x v="2"/>
    <x v="12"/>
    <x v="103"/>
    <s v="20161"/>
    <x v="18"/>
    <x v="2"/>
    <n v="55"/>
    <x v="1"/>
    <s v="Lunch with bottle of wine at wyanga"/>
  </r>
  <r>
    <x v="578"/>
    <x v="2"/>
    <x v="0"/>
    <x v="2"/>
    <x v="12"/>
    <x v="103"/>
    <s v="20161"/>
    <x v="18"/>
    <x v="0"/>
    <n v="20.79"/>
    <x v="0"/>
    <s v="Beers and some food in Canberra"/>
  </r>
  <r>
    <x v="578"/>
    <x v="2"/>
    <x v="0"/>
    <x v="2"/>
    <x v="12"/>
    <x v="103"/>
    <s v="20161"/>
    <x v="18"/>
    <x v="2"/>
    <n v="18.5"/>
    <x v="1"/>
    <s v="Pizza dinner at Canberra"/>
  </r>
  <r>
    <x v="578"/>
    <x v="2"/>
    <x v="0"/>
    <x v="2"/>
    <x v="12"/>
    <x v="103"/>
    <s v="20161"/>
    <x v="67"/>
    <x v="6"/>
    <n v="26.75"/>
    <x v="1"/>
    <s v="Gasoline during Canberra trip"/>
  </r>
  <r>
    <x v="578"/>
    <x v="2"/>
    <x v="0"/>
    <x v="2"/>
    <x v="12"/>
    <x v="103"/>
    <s v="20161"/>
    <x v="74"/>
    <x v="7"/>
    <n v="12"/>
    <x v="0"/>
    <s v="Netflix January - Feb"/>
  </r>
  <r>
    <x v="579"/>
    <x v="2"/>
    <x v="0"/>
    <x v="3"/>
    <x v="13"/>
    <x v="104"/>
    <s v="20161"/>
    <x v="18"/>
    <x v="0"/>
    <n v="17.3"/>
    <x v="0"/>
    <s v="Croissant and coffee at Canberra"/>
  </r>
  <r>
    <x v="579"/>
    <x v="2"/>
    <x v="0"/>
    <x v="3"/>
    <x v="13"/>
    <x v="104"/>
    <s v="20161"/>
    <x v="67"/>
    <x v="6"/>
    <n v="71.05"/>
    <x v="1"/>
    <s v="Gasoline return trip from Canberra"/>
  </r>
  <r>
    <x v="579"/>
    <x v="2"/>
    <x v="0"/>
    <x v="3"/>
    <x v="13"/>
    <x v="104"/>
    <s v="20161"/>
    <x v="18"/>
    <x v="0"/>
    <n v="15.4"/>
    <x v="0"/>
    <s v="Subway lunch"/>
  </r>
  <r>
    <x v="579"/>
    <x v="2"/>
    <x v="0"/>
    <x v="3"/>
    <x v="13"/>
    <x v="104"/>
    <s v="20161"/>
    <x v="6"/>
    <x v="3"/>
    <n v="10"/>
    <x v="1"/>
    <s v="Beers for Australian day"/>
  </r>
  <r>
    <x v="579"/>
    <x v="2"/>
    <x v="0"/>
    <x v="3"/>
    <x v="13"/>
    <x v="104"/>
    <s v="20161"/>
    <x v="5"/>
    <x v="0"/>
    <n v="9.08"/>
    <x v="0"/>
    <s v="Chicken for Australian day"/>
  </r>
  <r>
    <x v="580"/>
    <x v="2"/>
    <x v="0"/>
    <x v="3"/>
    <x v="15"/>
    <x v="104"/>
    <s v="20161"/>
    <x v="57"/>
    <x v="12"/>
    <n v="4"/>
    <x v="1"/>
    <s v="Dentist"/>
  </r>
  <r>
    <x v="580"/>
    <x v="2"/>
    <x v="0"/>
    <x v="3"/>
    <x v="15"/>
    <x v="104"/>
    <s v="20161"/>
    <x v="5"/>
    <x v="0"/>
    <n v="13.05"/>
    <x v="0"/>
    <s v="Apples, shrimps and bread"/>
  </r>
  <r>
    <x v="580"/>
    <x v="2"/>
    <x v="0"/>
    <x v="3"/>
    <x v="15"/>
    <x v="104"/>
    <s v="20161"/>
    <x v="0"/>
    <x v="0"/>
    <n v="11.05"/>
    <x v="0"/>
    <s v="wraps, onion, salt and pepper "/>
  </r>
  <r>
    <x v="580"/>
    <x v="2"/>
    <x v="0"/>
    <x v="3"/>
    <x v="15"/>
    <x v="104"/>
    <s v="20161"/>
    <x v="40"/>
    <x v="12"/>
    <n v="5.2"/>
    <x v="1"/>
    <s v="Amoxisilina"/>
  </r>
  <r>
    <x v="581"/>
    <x v="2"/>
    <x v="0"/>
    <x v="3"/>
    <x v="16"/>
    <x v="104"/>
    <s v="20161"/>
    <x v="5"/>
    <x v="0"/>
    <n v="11"/>
    <x v="0"/>
    <s v="Lunch"/>
  </r>
  <r>
    <x v="581"/>
    <x v="2"/>
    <x v="0"/>
    <x v="3"/>
    <x v="16"/>
    <x v="104"/>
    <s v="20161"/>
    <x v="3"/>
    <x v="0"/>
    <n v="19.579999999999998"/>
    <x v="0"/>
    <s v="Flowers with staff"/>
  </r>
  <r>
    <x v="581"/>
    <x v="2"/>
    <x v="0"/>
    <x v="3"/>
    <x v="16"/>
    <x v="104"/>
    <s v="20161"/>
    <x v="18"/>
    <x v="12"/>
    <n v="53"/>
    <x v="1"/>
    <s v="Dental thingy "/>
  </r>
  <r>
    <x v="581"/>
    <x v="2"/>
    <x v="0"/>
    <x v="3"/>
    <x v="16"/>
    <x v="104"/>
    <s v="20161"/>
    <x v="0"/>
    <x v="0"/>
    <n v="9.01"/>
    <x v="0"/>
    <s v="Things for work pretzels "/>
  </r>
  <r>
    <x v="582"/>
    <x v="2"/>
    <x v="0"/>
    <x v="3"/>
    <x v="19"/>
    <x v="104"/>
    <s v="20161"/>
    <x v="18"/>
    <x v="2"/>
    <n v="6.5"/>
    <x v="1"/>
    <s v="Fries with bacon during Cricket game"/>
  </r>
  <r>
    <x v="582"/>
    <x v="2"/>
    <x v="0"/>
    <x v="3"/>
    <x v="19"/>
    <x v="104"/>
    <s v="20161"/>
    <x v="3"/>
    <x v="0"/>
    <n v="9.5299999999999994"/>
    <x v="0"/>
    <s v="Milk and things after cricket game"/>
  </r>
  <r>
    <x v="582"/>
    <x v="2"/>
    <x v="0"/>
    <x v="3"/>
    <x v="19"/>
    <x v="104"/>
    <s v="20161"/>
    <x v="18"/>
    <x v="0"/>
    <n v="11"/>
    <x v="0"/>
    <s v="Ham and pacenta and cheese"/>
  </r>
  <r>
    <x v="582"/>
    <x v="2"/>
    <x v="0"/>
    <x v="3"/>
    <x v="19"/>
    <x v="104"/>
    <s v="20161"/>
    <x v="0"/>
    <x v="0"/>
    <n v="7.41"/>
    <x v="0"/>
    <s v="Cheese and juice"/>
  </r>
  <r>
    <x v="582"/>
    <x v="2"/>
    <x v="0"/>
    <x v="3"/>
    <x v="19"/>
    <x v="104"/>
    <s v="20161"/>
    <x v="6"/>
    <x v="3"/>
    <n v="10"/>
    <x v="1"/>
    <s v="beers"/>
  </r>
  <r>
    <x v="582"/>
    <x v="2"/>
    <x v="0"/>
    <x v="3"/>
    <x v="19"/>
    <x v="104"/>
    <s v="20161"/>
    <x v="3"/>
    <x v="0"/>
    <n v="1.52"/>
    <x v="0"/>
    <s v="Cheese"/>
  </r>
  <r>
    <x v="582"/>
    <x v="2"/>
    <x v="0"/>
    <x v="3"/>
    <x v="19"/>
    <x v="104"/>
    <s v="20161"/>
    <x v="5"/>
    <x v="0"/>
    <n v="21.49"/>
    <x v="0"/>
    <s v="Rice, flan, chips, prawns "/>
  </r>
  <r>
    <x v="582"/>
    <x v="2"/>
    <x v="0"/>
    <x v="3"/>
    <x v="19"/>
    <x v="104"/>
    <s v="20161"/>
    <x v="8"/>
    <x v="0"/>
    <n v="3"/>
    <x v="1"/>
    <s v="Candles"/>
  </r>
  <r>
    <x v="582"/>
    <x v="2"/>
    <x v="0"/>
    <x v="3"/>
    <x v="19"/>
    <x v="104"/>
    <s v="20161"/>
    <x v="36"/>
    <x v="7"/>
    <n v="60"/>
    <x v="1"/>
    <s v="Internet January February"/>
  </r>
  <r>
    <x v="582"/>
    <x v="2"/>
    <x v="0"/>
    <x v="3"/>
    <x v="19"/>
    <x v="104"/>
    <s v="20161"/>
    <x v="18"/>
    <x v="2"/>
    <n v="4.5"/>
    <x v="1"/>
    <s v="Coffee during Cricket match"/>
  </r>
  <r>
    <x v="583"/>
    <x v="2"/>
    <x v="1"/>
    <x v="4"/>
    <x v="20"/>
    <x v="105"/>
    <s v="20162"/>
    <x v="3"/>
    <x v="0"/>
    <n v="6.74"/>
    <x v="0"/>
    <s v="Bread and chicken"/>
  </r>
  <r>
    <x v="584"/>
    <x v="2"/>
    <x v="1"/>
    <x v="4"/>
    <x v="21"/>
    <x v="105"/>
    <s v="20162"/>
    <x v="37"/>
    <x v="0"/>
    <n v="9.5"/>
    <x v="0"/>
    <s v="Pizza @ mc donals route"/>
  </r>
  <r>
    <x v="584"/>
    <x v="2"/>
    <x v="1"/>
    <x v="4"/>
    <x v="21"/>
    <x v="105"/>
    <s v="20162"/>
    <x v="11"/>
    <x v="7"/>
    <n v="83"/>
    <x v="1"/>
    <s v="Electricity"/>
  </r>
  <r>
    <x v="584"/>
    <x v="2"/>
    <x v="1"/>
    <x v="4"/>
    <x v="21"/>
    <x v="105"/>
    <s v="20162"/>
    <x v="18"/>
    <x v="12"/>
    <n v="22"/>
    <x v="1"/>
    <s v="Dentist Juan"/>
  </r>
  <r>
    <x v="585"/>
    <x v="2"/>
    <x v="1"/>
    <x v="4"/>
    <x v="22"/>
    <x v="105"/>
    <s v="20162"/>
    <x v="67"/>
    <x v="6"/>
    <n v="34"/>
    <x v="1"/>
    <s v="Gasoline after trip to canberra 99.9"/>
  </r>
  <r>
    <x v="585"/>
    <x v="2"/>
    <x v="1"/>
    <x v="4"/>
    <x v="22"/>
    <x v="105"/>
    <s v="20162"/>
    <x v="18"/>
    <x v="12"/>
    <n v="6.11"/>
    <x v="1"/>
    <s v="Foot therapy"/>
  </r>
  <r>
    <x v="585"/>
    <x v="2"/>
    <x v="1"/>
    <x v="4"/>
    <x v="22"/>
    <x v="105"/>
    <s v="20162"/>
    <x v="5"/>
    <x v="0"/>
    <n v="27.79"/>
    <x v="0"/>
    <s v="Gyozas, prawns and cheese"/>
  </r>
  <r>
    <x v="586"/>
    <x v="2"/>
    <x v="1"/>
    <x v="4"/>
    <x v="30"/>
    <x v="105"/>
    <s v="20162"/>
    <x v="18"/>
    <x v="2"/>
    <n v="14"/>
    <x v="0"/>
    <s v="Grads beakfast"/>
  </r>
  <r>
    <x v="586"/>
    <x v="2"/>
    <x v="1"/>
    <x v="4"/>
    <x v="30"/>
    <x v="105"/>
    <s v="20162"/>
    <x v="18"/>
    <x v="0"/>
    <n v="3.5"/>
    <x v="0"/>
    <s v="Coffee"/>
  </r>
  <r>
    <x v="586"/>
    <x v="2"/>
    <x v="1"/>
    <x v="4"/>
    <x v="30"/>
    <x v="105"/>
    <s v="20162"/>
    <x v="5"/>
    <x v="0"/>
    <n v="22.2"/>
    <x v="0"/>
    <s v="Meat, squids and flans"/>
  </r>
  <r>
    <x v="586"/>
    <x v="2"/>
    <x v="1"/>
    <x v="4"/>
    <x v="30"/>
    <x v="105"/>
    <s v="20162"/>
    <x v="3"/>
    <x v="0"/>
    <n v="2.9"/>
    <x v="0"/>
    <s v="Croissants and some yogurt"/>
  </r>
  <r>
    <x v="586"/>
    <x v="2"/>
    <x v="1"/>
    <x v="4"/>
    <x v="30"/>
    <x v="105"/>
    <s v="20162"/>
    <x v="6"/>
    <x v="3"/>
    <n v="12"/>
    <x v="0"/>
    <s v="Beers"/>
  </r>
  <r>
    <x v="587"/>
    <x v="2"/>
    <x v="1"/>
    <x v="4"/>
    <x v="24"/>
    <x v="105"/>
    <s v="20162"/>
    <x v="18"/>
    <x v="12"/>
    <n v="16"/>
    <x v="1"/>
    <s v="Massages"/>
  </r>
  <r>
    <x v="587"/>
    <x v="2"/>
    <x v="1"/>
    <x v="4"/>
    <x v="24"/>
    <x v="105"/>
    <s v="20162"/>
    <x v="18"/>
    <x v="11"/>
    <n v="224"/>
    <x v="1"/>
    <s v="Visa USA Nastya"/>
  </r>
  <r>
    <x v="587"/>
    <x v="2"/>
    <x v="1"/>
    <x v="4"/>
    <x v="24"/>
    <x v="105"/>
    <s v="20162"/>
    <x v="65"/>
    <x v="7"/>
    <n v="12.5"/>
    <x v="1"/>
    <s v="Mobile Nastya"/>
  </r>
  <r>
    <x v="587"/>
    <x v="2"/>
    <x v="1"/>
    <x v="4"/>
    <x v="24"/>
    <x v="105"/>
    <s v="20162"/>
    <x v="18"/>
    <x v="12"/>
    <n v="140"/>
    <x v="1"/>
    <s v="Eye lenses"/>
  </r>
  <r>
    <x v="587"/>
    <x v="2"/>
    <x v="1"/>
    <x v="4"/>
    <x v="24"/>
    <x v="105"/>
    <s v="20162"/>
    <x v="0"/>
    <x v="0"/>
    <n v="13.28"/>
    <x v="0"/>
    <s v="Things with ice cream"/>
  </r>
  <r>
    <x v="587"/>
    <x v="2"/>
    <x v="1"/>
    <x v="4"/>
    <x v="24"/>
    <x v="105"/>
    <s v="20162"/>
    <x v="3"/>
    <x v="0"/>
    <n v="3.75"/>
    <x v="0"/>
    <s v="Chips"/>
  </r>
  <r>
    <x v="587"/>
    <x v="2"/>
    <x v="1"/>
    <x v="4"/>
    <x v="24"/>
    <x v="105"/>
    <s v="20162"/>
    <x v="18"/>
    <x v="2"/>
    <n v="54"/>
    <x v="1"/>
    <s v="Celebrating MCSA"/>
  </r>
  <r>
    <x v="587"/>
    <x v="2"/>
    <x v="1"/>
    <x v="4"/>
    <x v="24"/>
    <x v="105"/>
    <s v="20162"/>
    <x v="44"/>
    <x v="0"/>
    <n v="20"/>
    <x v="0"/>
    <s v="Vegetables and donut"/>
  </r>
  <r>
    <x v="588"/>
    <x v="2"/>
    <x v="1"/>
    <x v="4"/>
    <x v="25"/>
    <x v="105"/>
    <s v="20162"/>
    <x v="3"/>
    <x v="0"/>
    <n v="15.16"/>
    <x v="0"/>
    <s v="Bread"/>
  </r>
  <r>
    <x v="588"/>
    <x v="2"/>
    <x v="1"/>
    <x v="4"/>
    <x v="25"/>
    <x v="105"/>
    <s v="20162"/>
    <x v="18"/>
    <x v="2"/>
    <n v="3.2"/>
    <x v="0"/>
    <s v="Suchi"/>
  </r>
  <r>
    <x v="588"/>
    <x v="2"/>
    <x v="1"/>
    <x v="4"/>
    <x v="25"/>
    <x v="105"/>
    <s v="20162"/>
    <x v="65"/>
    <x v="7"/>
    <n v="17.5"/>
    <x v="1"/>
    <s v="Mobile December - January Juan"/>
  </r>
  <r>
    <x v="588"/>
    <x v="2"/>
    <x v="1"/>
    <x v="4"/>
    <x v="25"/>
    <x v="105"/>
    <s v="20162"/>
    <x v="3"/>
    <x v="0"/>
    <n v="15.16"/>
    <x v="0"/>
    <s v="Shrimps and chicken"/>
  </r>
  <r>
    <x v="588"/>
    <x v="2"/>
    <x v="1"/>
    <x v="4"/>
    <x v="25"/>
    <x v="105"/>
    <s v="20162"/>
    <x v="0"/>
    <x v="0"/>
    <n v="4"/>
    <x v="0"/>
    <s v="Ice cream"/>
  </r>
  <r>
    <x v="589"/>
    <x v="2"/>
    <x v="1"/>
    <x v="5"/>
    <x v="27"/>
    <x v="106"/>
    <s v="20162"/>
    <x v="47"/>
    <x v="7"/>
    <n v="133.74"/>
    <x v="1"/>
    <s v="Water 06112015 - 05022016"/>
  </r>
  <r>
    <x v="590"/>
    <x v="2"/>
    <x v="1"/>
    <x v="5"/>
    <x v="0"/>
    <x v="106"/>
    <s v="20162"/>
    <x v="18"/>
    <x v="2"/>
    <n v="8"/>
    <x v="0"/>
    <s v="Pizza Tuesday"/>
  </r>
  <r>
    <x v="590"/>
    <x v="2"/>
    <x v="1"/>
    <x v="5"/>
    <x v="0"/>
    <x v="106"/>
    <s v="20162"/>
    <x v="3"/>
    <x v="0"/>
    <n v="15.42"/>
    <x v="0"/>
    <s v="Bread, shrimps and chicken"/>
  </r>
  <r>
    <x v="591"/>
    <x v="2"/>
    <x v="1"/>
    <x v="5"/>
    <x v="1"/>
    <x v="106"/>
    <s v="20162"/>
    <x v="3"/>
    <x v="0"/>
    <n v="14.01"/>
    <x v="0"/>
    <s v="Bassa and yogurt"/>
  </r>
  <r>
    <x v="591"/>
    <x v="2"/>
    <x v="1"/>
    <x v="5"/>
    <x v="1"/>
    <x v="106"/>
    <s v="20162"/>
    <x v="26"/>
    <x v="11"/>
    <n v="4.16"/>
    <x v="0"/>
    <s v="Documents for american visa"/>
  </r>
  <r>
    <x v="591"/>
    <x v="2"/>
    <x v="1"/>
    <x v="5"/>
    <x v="1"/>
    <x v="106"/>
    <s v="20162"/>
    <x v="3"/>
    <x v="0"/>
    <n v="8.4499999999999993"/>
    <x v="0"/>
    <s v="Chips, chicken and bacon"/>
  </r>
  <r>
    <x v="591"/>
    <x v="2"/>
    <x v="1"/>
    <x v="5"/>
    <x v="1"/>
    <x v="106"/>
    <s v="20162"/>
    <x v="6"/>
    <x v="3"/>
    <n v="15"/>
    <x v="0"/>
    <s v="Beer"/>
  </r>
  <r>
    <x v="592"/>
    <x v="2"/>
    <x v="1"/>
    <x v="5"/>
    <x v="3"/>
    <x v="106"/>
    <s v="20162"/>
    <x v="18"/>
    <x v="11"/>
    <n v="14.01"/>
    <x v="1"/>
    <s v="Picture for visa"/>
  </r>
  <r>
    <x v="592"/>
    <x v="2"/>
    <x v="1"/>
    <x v="5"/>
    <x v="3"/>
    <x v="106"/>
    <s v="20162"/>
    <x v="18"/>
    <x v="12"/>
    <n v="23"/>
    <x v="1"/>
    <s v="Massages and quirophractor"/>
  </r>
  <r>
    <x v="592"/>
    <x v="2"/>
    <x v="1"/>
    <x v="5"/>
    <x v="3"/>
    <x v="106"/>
    <s v="20162"/>
    <x v="18"/>
    <x v="11"/>
    <n v="4.9400000000000004"/>
    <x v="1"/>
    <s v="missing part of the picture plus 2 dollars for printing"/>
  </r>
  <r>
    <x v="592"/>
    <x v="2"/>
    <x v="1"/>
    <x v="5"/>
    <x v="3"/>
    <x v="106"/>
    <s v="20162"/>
    <x v="0"/>
    <x v="0"/>
    <n v="4"/>
    <x v="0"/>
    <s v="Mineral water, cashews"/>
  </r>
  <r>
    <x v="592"/>
    <x v="2"/>
    <x v="1"/>
    <x v="5"/>
    <x v="3"/>
    <x v="106"/>
    <s v="20162"/>
    <x v="5"/>
    <x v="0"/>
    <n v="7"/>
    <x v="0"/>
    <s v="Pringles, ice cream and fries"/>
  </r>
  <r>
    <x v="592"/>
    <x v="2"/>
    <x v="1"/>
    <x v="5"/>
    <x v="3"/>
    <x v="106"/>
    <s v="20162"/>
    <x v="18"/>
    <x v="0"/>
    <n v="11"/>
    <x v="0"/>
    <s v="Cheese and beans"/>
  </r>
  <r>
    <x v="592"/>
    <x v="2"/>
    <x v="1"/>
    <x v="5"/>
    <x v="3"/>
    <x v="106"/>
    <s v="20162"/>
    <x v="19"/>
    <x v="2"/>
    <n v="17"/>
    <x v="0"/>
    <s v="Lunch with Mery"/>
  </r>
  <r>
    <x v="592"/>
    <x v="2"/>
    <x v="1"/>
    <x v="5"/>
    <x v="3"/>
    <x v="106"/>
    <s v="20162"/>
    <x v="6"/>
    <x v="3"/>
    <n v="13"/>
    <x v="0"/>
    <s v="Beers with mery"/>
  </r>
  <r>
    <x v="592"/>
    <x v="2"/>
    <x v="1"/>
    <x v="5"/>
    <x v="3"/>
    <x v="106"/>
    <s v="20162"/>
    <x v="5"/>
    <x v="0"/>
    <n v="15.34"/>
    <x v="0"/>
    <s v="Shrimps, cheese, grapes and candies"/>
  </r>
  <r>
    <x v="592"/>
    <x v="2"/>
    <x v="1"/>
    <x v="5"/>
    <x v="3"/>
    <x v="106"/>
    <s v="20162"/>
    <x v="41"/>
    <x v="5"/>
    <n v="39"/>
    <x v="1"/>
    <s v="Hair clipper"/>
  </r>
  <r>
    <x v="592"/>
    <x v="2"/>
    <x v="1"/>
    <x v="5"/>
    <x v="3"/>
    <x v="106"/>
    <s v="20162"/>
    <x v="67"/>
    <x v="6"/>
    <n v="41.25"/>
    <x v="1"/>
    <s v="Gasoline 113.9"/>
  </r>
  <r>
    <x v="593"/>
    <x v="2"/>
    <x v="1"/>
    <x v="6"/>
    <x v="4"/>
    <x v="107"/>
    <s v="20162"/>
    <x v="57"/>
    <x v="12"/>
    <n v="173.6"/>
    <x v="1"/>
    <s v="GU Health January to February"/>
  </r>
  <r>
    <x v="594"/>
    <x v="2"/>
    <x v="1"/>
    <x v="6"/>
    <x v="7"/>
    <x v="107"/>
    <s v="20162"/>
    <x v="3"/>
    <x v="0"/>
    <n v="7"/>
    <x v="0"/>
    <s v="Bread and something"/>
  </r>
  <r>
    <x v="594"/>
    <x v="2"/>
    <x v="1"/>
    <x v="6"/>
    <x v="7"/>
    <x v="107"/>
    <s v="20162"/>
    <x v="26"/>
    <x v="11"/>
    <n v="5.6"/>
    <x v="0"/>
    <s v="Bank Statements"/>
  </r>
  <r>
    <x v="594"/>
    <x v="2"/>
    <x v="1"/>
    <x v="6"/>
    <x v="7"/>
    <x v="107"/>
    <s v="20162"/>
    <x v="64"/>
    <x v="4"/>
    <n v="1520"/>
    <x v="1"/>
    <s v="Rent Feb - Mar"/>
  </r>
  <r>
    <x v="595"/>
    <x v="2"/>
    <x v="1"/>
    <x v="6"/>
    <x v="8"/>
    <x v="107"/>
    <s v="20162"/>
    <x v="37"/>
    <x v="0"/>
    <n v="9.5"/>
    <x v="0"/>
    <s v="Pizza gatito"/>
  </r>
  <r>
    <x v="595"/>
    <x v="2"/>
    <x v="1"/>
    <x v="6"/>
    <x v="8"/>
    <x v="107"/>
    <s v="20162"/>
    <x v="0"/>
    <x v="0"/>
    <n v="3.7"/>
    <x v="0"/>
    <s v="Juice"/>
  </r>
  <r>
    <x v="595"/>
    <x v="2"/>
    <x v="1"/>
    <x v="6"/>
    <x v="8"/>
    <x v="107"/>
    <s v="20162"/>
    <x v="5"/>
    <x v="0"/>
    <n v="26.5"/>
    <x v="0"/>
    <s v="Coffee, millk, flan, "/>
  </r>
  <r>
    <x v="596"/>
    <x v="2"/>
    <x v="1"/>
    <x v="6"/>
    <x v="29"/>
    <x v="107"/>
    <s v="20162"/>
    <x v="71"/>
    <x v="6"/>
    <n v="4.5"/>
    <x v="0"/>
    <s v="For concert"/>
  </r>
  <r>
    <x v="596"/>
    <x v="2"/>
    <x v="1"/>
    <x v="6"/>
    <x v="29"/>
    <x v="107"/>
    <s v="20162"/>
    <x v="18"/>
    <x v="12"/>
    <n v="8"/>
    <x v="0"/>
    <s v="massage"/>
  </r>
  <r>
    <x v="596"/>
    <x v="2"/>
    <x v="1"/>
    <x v="6"/>
    <x v="29"/>
    <x v="107"/>
    <s v="20162"/>
    <x v="44"/>
    <x v="0"/>
    <n v="25"/>
    <x v="0"/>
    <s v="Flowers, fruits and other staff"/>
  </r>
  <r>
    <x v="596"/>
    <x v="2"/>
    <x v="1"/>
    <x v="6"/>
    <x v="29"/>
    <x v="107"/>
    <s v="20162"/>
    <x v="18"/>
    <x v="0"/>
    <n v="11.74"/>
    <x v="0"/>
    <s v="Fruits and ham"/>
  </r>
  <r>
    <x v="596"/>
    <x v="2"/>
    <x v="1"/>
    <x v="6"/>
    <x v="29"/>
    <x v="107"/>
    <s v="20162"/>
    <x v="0"/>
    <x v="0"/>
    <n v="7.76"/>
    <x v="0"/>
    <s v="ice cream and oatmeal"/>
  </r>
  <r>
    <x v="597"/>
    <x v="2"/>
    <x v="1"/>
    <x v="6"/>
    <x v="9"/>
    <x v="107"/>
    <s v="20162"/>
    <x v="5"/>
    <x v="0"/>
    <n v="15.96"/>
    <x v="0"/>
    <s v="packets for concert"/>
  </r>
  <r>
    <x v="597"/>
    <x v="2"/>
    <x v="1"/>
    <x v="6"/>
    <x v="9"/>
    <x v="107"/>
    <s v="20162"/>
    <x v="3"/>
    <x v="0"/>
    <n v="13"/>
    <x v="0"/>
    <s v="chicken, chorizo and marinara"/>
  </r>
  <r>
    <x v="597"/>
    <x v="2"/>
    <x v="1"/>
    <x v="6"/>
    <x v="9"/>
    <x v="107"/>
    <s v="20162"/>
    <x v="5"/>
    <x v="0"/>
    <n v="1.7"/>
    <x v="0"/>
    <s v="Yogurt"/>
  </r>
  <r>
    <x v="597"/>
    <x v="2"/>
    <x v="1"/>
    <x v="6"/>
    <x v="9"/>
    <x v="107"/>
    <s v="20162"/>
    <x v="3"/>
    <x v="0"/>
    <n v="2.1"/>
    <x v="0"/>
    <s v="Sugar"/>
  </r>
  <r>
    <x v="598"/>
    <x v="2"/>
    <x v="1"/>
    <x v="7"/>
    <x v="10"/>
    <x v="108"/>
    <s v="20162"/>
    <x v="26"/>
    <x v="5"/>
    <n v="26"/>
    <x v="0"/>
    <s v="New keyboard"/>
  </r>
  <r>
    <x v="598"/>
    <x v="2"/>
    <x v="1"/>
    <x v="7"/>
    <x v="10"/>
    <x v="108"/>
    <s v="20162"/>
    <x v="0"/>
    <x v="0"/>
    <n v="8.89"/>
    <x v="0"/>
    <s v="Salt, butter and thick milk"/>
  </r>
  <r>
    <x v="598"/>
    <x v="2"/>
    <x v="1"/>
    <x v="7"/>
    <x v="10"/>
    <x v="108"/>
    <s v="20162"/>
    <x v="11"/>
    <x v="7"/>
    <n v="18.149999999999999"/>
    <x v="1"/>
    <s v="Gas"/>
  </r>
  <r>
    <x v="598"/>
    <x v="2"/>
    <x v="1"/>
    <x v="7"/>
    <x v="10"/>
    <x v="108"/>
    <s v="20162"/>
    <x v="7"/>
    <x v="6"/>
    <n v="154.44"/>
    <x v="1"/>
    <s v="Myki nastya"/>
  </r>
  <r>
    <x v="598"/>
    <x v="2"/>
    <x v="1"/>
    <x v="7"/>
    <x v="10"/>
    <x v="108"/>
    <s v="20162"/>
    <x v="18"/>
    <x v="12"/>
    <n v="54"/>
    <x v="1"/>
    <s v="Pool x 10"/>
  </r>
  <r>
    <x v="599"/>
    <x v="2"/>
    <x v="1"/>
    <x v="7"/>
    <x v="11"/>
    <x v="108"/>
    <s v="20162"/>
    <x v="18"/>
    <x v="2"/>
    <n v="23.3"/>
    <x v="0"/>
    <s v="Dinner for defender's day!"/>
  </r>
  <r>
    <x v="600"/>
    <x v="2"/>
    <x v="1"/>
    <x v="7"/>
    <x v="12"/>
    <x v="108"/>
    <s v="20162"/>
    <x v="74"/>
    <x v="7"/>
    <n v="12"/>
    <x v="1"/>
    <s v="Netflix Feb Mar"/>
  </r>
  <r>
    <x v="600"/>
    <x v="2"/>
    <x v="1"/>
    <x v="7"/>
    <x v="12"/>
    <x v="108"/>
    <s v="20162"/>
    <x v="5"/>
    <x v="0"/>
    <n v="12.39"/>
    <x v="0"/>
    <s v="Shrimps and pringles"/>
  </r>
  <r>
    <x v="600"/>
    <x v="2"/>
    <x v="1"/>
    <x v="7"/>
    <x v="12"/>
    <x v="108"/>
    <s v="20162"/>
    <x v="3"/>
    <x v="0"/>
    <n v="3.95"/>
    <x v="0"/>
    <s v="Yogurt"/>
  </r>
  <r>
    <x v="601"/>
    <x v="2"/>
    <x v="1"/>
    <x v="7"/>
    <x v="13"/>
    <x v="108"/>
    <s v="20162"/>
    <x v="18"/>
    <x v="12"/>
    <n v="7.1"/>
    <x v="1"/>
    <s v="Exercise in mill park physio"/>
  </r>
  <r>
    <x v="602"/>
    <x v="2"/>
    <x v="1"/>
    <x v="7"/>
    <x v="15"/>
    <x v="108"/>
    <s v="20162"/>
    <x v="5"/>
    <x v="0"/>
    <n v="8.0500000000000007"/>
    <x v="0"/>
    <s v="Flans and Arnnotts"/>
  </r>
  <r>
    <x v="602"/>
    <x v="2"/>
    <x v="1"/>
    <x v="7"/>
    <x v="15"/>
    <x v="108"/>
    <s v="20162"/>
    <x v="6"/>
    <x v="3"/>
    <n v="10"/>
    <x v="0"/>
    <s v="Sol beers"/>
  </r>
  <r>
    <x v="602"/>
    <x v="2"/>
    <x v="1"/>
    <x v="7"/>
    <x v="15"/>
    <x v="108"/>
    <s v="20162"/>
    <x v="37"/>
    <x v="0"/>
    <n v="9.5"/>
    <x v="0"/>
    <s v="Greens Brook pizza"/>
  </r>
  <r>
    <x v="602"/>
    <x v="2"/>
    <x v="1"/>
    <x v="7"/>
    <x v="15"/>
    <x v="108"/>
    <s v="20162"/>
    <x v="18"/>
    <x v="12"/>
    <n v="5"/>
    <x v="1"/>
    <s v="Chiropractor"/>
  </r>
  <r>
    <x v="602"/>
    <x v="2"/>
    <x v="1"/>
    <x v="7"/>
    <x v="15"/>
    <x v="108"/>
    <s v="20162"/>
    <x v="18"/>
    <x v="5"/>
    <n v="8"/>
    <x v="1"/>
    <s v="Flowers 27 feb"/>
  </r>
  <r>
    <x v="602"/>
    <x v="2"/>
    <x v="1"/>
    <x v="7"/>
    <x v="15"/>
    <x v="108"/>
    <s v="20162"/>
    <x v="5"/>
    <x v="0"/>
    <n v="10.28"/>
    <x v="0"/>
    <s v="Things for concert"/>
  </r>
  <r>
    <x v="602"/>
    <x v="2"/>
    <x v="1"/>
    <x v="7"/>
    <x v="15"/>
    <x v="108"/>
    <s v="20162"/>
    <x v="3"/>
    <x v="0"/>
    <n v="5"/>
    <x v="0"/>
    <s v="Doritos for concert"/>
  </r>
  <r>
    <x v="602"/>
    <x v="2"/>
    <x v="1"/>
    <x v="7"/>
    <x v="15"/>
    <x v="108"/>
    <s v="20162"/>
    <x v="3"/>
    <x v="0"/>
    <n v="4.08"/>
    <x v="0"/>
    <s v="Yogurt"/>
  </r>
  <r>
    <x v="602"/>
    <x v="2"/>
    <x v="1"/>
    <x v="7"/>
    <x v="15"/>
    <x v="108"/>
    <s v="20162"/>
    <x v="44"/>
    <x v="0"/>
    <n v="13.5"/>
    <x v="0"/>
    <s v="Market things plus posted ID"/>
  </r>
  <r>
    <x v="603"/>
    <x v="2"/>
    <x v="1"/>
    <x v="7"/>
    <x v="16"/>
    <x v="108"/>
    <s v="20162"/>
    <x v="7"/>
    <x v="6"/>
    <n v="2"/>
    <x v="0"/>
    <s v="Myki to concert"/>
  </r>
  <r>
    <x v="603"/>
    <x v="2"/>
    <x v="1"/>
    <x v="7"/>
    <x v="16"/>
    <x v="108"/>
    <s v="20162"/>
    <x v="41"/>
    <x v="5"/>
    <n v="78.5"/>
    <x v="1"/>
    <s v="Printer and paper"/>
  </r>
  <r>
    <x v="603"/>
    <x v="2"/>
    <x v="1"/>
    <x v="7"/>
    <x v="16"/>
    <x v="108"/>
    <s v="20162"/>
    <x v="5"/>
    <x v="0"/>
    <n v="3"/>
    <x v="0"/>
    <s v="Coke"/>
  </r>
  <r>
    <x v="603"/>
    <x v="2"/>
    <x v="1"/>
    <x v="7"/>
    <x v="16"/>
    <x v="108"/>
    <s v="20162"/>
    <x v="3"/>
    <x v="0"/>
    <n v="4.82"/>
    <x v="0"/>
    <s v="Chorizo and something else"/>
  </r>
  <r>
    <x v="603"/>
    <x v="2"/>
    <x v="1"/>
    <x v="7"/>
    <x v="16"/>
    <x v="108"/>
    <s v="20162"/>
    <x v="8"/>
    <x v="5"/>
    <n v="7"/>
    <x v="1"/>
    <s v="Sunday service"/>
  </r>
  <r>
    <x v="604"/>
    <x v="2"/>
    <x v="1"/>
    <x v="8"/>
    <x v="17"/>
    <x v="109"/>
    <s v="20162"/>
    <x v="67"/>
    <x v="6"/>
    <n v="33.76"/>
    <x v="1"/>
    <s v="Gasoline at 97.8"/>
  </r>
  <r>
    <x v="604"/>
    <x v="2"/>
    <x v="1"/>
    <x v="8"/>
    <x v="17"/>
    <x v="109"/>
    <s v="20162"/>
    <x v="36"/>
    <x v="7"/>
    <n v="60"/>
    <x v="1"/>
    <s v="Internet Feb - Mar"/>
  </r>
  <r>
    <x v="604"/>
    <x v="2"/>
    <x v="1"/>
    <x v="8"/>
    <x v="17"/>
    <x v="109"/>
    <s v="20162"/>
    <x v="5"/>
    <x v="0"/>
    <n v="18.07"/>
    <x v="0"/>
    <s v="Shrimps, crab, yogurt"/>
  </r>
  <r>
    <x v="604"/>
    <x v="2"/>
    <x v="1"/>
    <x v="8"/>
    <x v="17"/>
    <x v="109"/>
    <s v="20162"/>
    <x v="76"/>
    <x v="12"/>
    <n v="59"/>
    <x v="1"/>
    <s v="Access card"/>
  </r>
  <r>
    <x v="605"/>
    <x v="2"/>
    <x v="2"/>
    <x v="8"/>
    <x v="21"/>
    <x v="109"/>
    <s v="20163"/>
    <x v="5"/>
    <x v="0"/>
    <n v="6.55"/>
    <x v="0"/>
    <s v="Chips, flan and grapes"/>
  </r>
  <r>
    <x v="605"/>
    <x v="2"/>
    <x v="2"/>
    <x v="8"/>
    <x v="21"/>
    <x v="109"/>
    <s v="20163"/>
    <x v="5"/>
    <x v="0"/>
    <n v="14.19"/>
    <x v="0"/>
    <s v="Chips, Chicken, water and croissants"/>
  </r>
  <r>
    <x v="605"/>
    <x v="2"/>
    <x v="2"/>
    <x v="8"/>
    <x v="21"/>
    <x v="109"/>
    <s v="20163"/>
    <x v="0"/>
    <x v="0"/>
    <n v="12.74"/>
    <x v="0"/>
    <s v="Roll and ice cream"/>
  </r>
  <r>
    <x v="606"/>
    <x v="2"/>
    <x v="2"/>
    <x v="8"/>
    <x v="23"/>
    <x v="109"/>
    <s v="20163"/>
    <x v="18"/>
    <x v="5"/>
    <n v="1200"/>
    <x v="1"/>
    <s v="Puerta cali"/>
  </r>
  <r>
    <x v="606"/>
    <x v="2"/>
    <x v="2"/>
    <x v="8"/>
    <x v="23"/>
    <x v="109"/>
    <s v="20163"/>
    <x v="11"/>
    <x v="7"/>
    <n v="13.23"/>
    <x v="1"/>
    <s v="Electricity or gas"/>
  </r>
  <r>
    <x v="606"/>
    <x v="2"/>
    <x v="2"/>
    <x v="8"/>
    <x v="23"/>
    <x v="109"/>
    <s v="20163"/>
    <x v="6"/>
    <x v="3"/>
    <n v="20"/>
    <x v="1"/>
    <s v="Beer for bbq"/>
  </r>
  <r>
    <x v="606"/>
    <x v="2"/>
    <x v="2"/>
    <x v="8"/>
    <x v="23"/>
    <x v="109"/>
    <s v="20163"/>
    <x v="5"/>
    <x v="0"/>
    <n v="4.38"/>
    <x v="0"/>
    <s v="Yogurt and bread"/>
  </r>
  <r>
    <x v="606"/>
    <x v="2"/>
    <x v="2"/>
    <x v="8"/>
    <x v="23"/>
    <x v="109"/>
    <s v="20163"/>
    <x v="3"/>
    <x v="0"/>
    <n v="8.61"/>
    <x v="0"/>
    <s v="Chips and things for bbq"/>
  </r>
  <r>
    <x v="606"/>
    <x v="2"/>
    <x v="2"/>
    <x v="8"/>
    <x v="23"/>
    <x v="109"/>
    <s v="20163"/>
    <x v="0"/>
    <x v="0"/>
    <n v="7.01"/>
    <x v="0"/>
    <s v="Corn and things for bbq"/>
  </r>
  <r>
    <x v="606"/>
    <x v="2"/>
    <x v="2"/>
    <x v="8"/>
    <x v="23"/>
    <x v="109"/>
    <s v="20163"/>
    <x v="18"/>
    <x v="2"/>
    <n v="9.5"/>
    <x v="0"/>
    <s v="Pizza greensbrook"/>
  </r>
  <r>
    <x v="607"/>
    <x v="2"/>
    <x v="2"/>
    <x v="8"/>
    <x v="30"/>
    <x v="109"/>
    <s v="20163"/>
    <x v="7"/>
    <x v="6"/>
    <n v="10"/>
    <x v="1"/>
    <s v="Myki juan for 200"/>
  </r>
  <r>
    <x v="607"/>
    <x v="2"/>
    <x v="2"/>
    <x v="8"/>
    <x v="30"/>
    <x v="109"/>
    <s v="20163"/>
    <x v="5"/>
    <x v="0"/>
    <n v="8.6"/>
    <x v="0"/>
    <s v="Chicken and bread"/>
  </r>
  <r>
    <x v="607"/>
    <x v="2"/>
    <x v="2"/>
    <x v="8"/>
    <x v="30"/>
    <x v="109"/>
    <s v="20163"/>
    <x v="0"/>
    <x v="0"/>
    <n v="3.2"/>
    <x v="0"/>
    <s v="Grapes and water"/>
  </r>
  <r>
    <x v="608"/>
    <x v="2"/>
    <x v="2"/>
    <x v="8"/>
    <x v="24"/>
    <x v="109"/>
    <s v="20163"/>
    <x v="3"/>
    <x v="0"/>
    <n v="2.5"/>
    <x v="0"/>
    <s v="Batteries for arduino"/>
  </r>
  <r>
    <x v="608"/>
    <x v="2"/>
    <x v="2"/>
    <x v="8"/>
    <x v="24"/>
    <x v="109"/>
    <s v="20163"/>
    <x v="18"/>
    <x v="1"/>
    <n v="133.71"/>
    <x v="1"/>
    <s v="Flowers for mama and madre women's day"/>
  </r>
  <r>
    <x v="608"/>
    <x v="2"/>
    <x v="2"/>
    <x v="8"/>
    <x v="24"/>
    <x v="109"/>
    <s v="20163"/>
    <x v="18"/>
    <x v="2"/>
    <n v="32"/>
    <x v="0"/>
    <s v="Lunch with anita"/>
  </r>
  <r>
    <x v="608"/>
    <x v="2"/>
    <x v="2"/>
    <x v="8"/>
    <x v="24"/>
    <x v="109"/>
    <s v="20163"/>
    <x v="5"/>
    <x v="0"/>
    <n v="12"/>
    <x v="0"/>
    <s v="Things for bathroom"/>
  </r>
  <r>
    <x v="609"/>
    <x v="2"/>
    <x v="2"/>
    <x v="9"/>
    <x v="25"/>
    <x v="110"/>
    <s v="20163"/>
    <x v="18"/>
    <x v="1"/>
    <n v="64.95"/>
    <x v="1"/>
    <s v="Flowers women's day"/>
  </r>
  <r>
    <x v="609"/>
    <x v="2"/>
    <x v="2"/>
    <x v="9"/>
    <x v="25"/>
    <x v="110"/>
    <s v="20163"/>
    <x v="5"/>
    <x v="0"/>
    <n v="17"/>
    <x v="0"/>
    <s v="Lamb, peanuts, flan"/>
  </r>
  <r>
    <x v="609"/>
    <x v="2"/>
    <x v="2"/>
    <x v="9"/>
    <x v="25"/>
    <x v="110"/>
    <s v="20163"/>
    <x v="65"/>
    <x v="7"/>
    <n v="17.5"/>
    <x v="1"/>
    <s v="Telstra Juan January - February"/>
  </r>
  <r>
    <x v="609"/>
    <x v="2"/>
    <x v="2"/>
    <x v="9"/>
    <x v="25"/>
    <x v="110"/>
    <s v="20163"/>
    <x v="65"/>
    <x v="7"/>
    <n v="12.5"/>
    <x v="1"/>
    <s v="Telstra nastya January - February"/>
  </r>
  <r>
    <x v="610"/>
    <x v="2"/>
    <x v="2"/>
    <x v="9"/>
    <x v="26"/>
    <x v="110"/>
    <s v="20163"/>
    <x v="18"/>
    <x v="10"/>
    <n v="20"/>
    <x v="1"/>
    <s v="Ben's farewell party"/>
  </r>
  <r>
    <x v="611"/>
    <x v="2"/>
    <x v="2"/>
    <x v="9"/>
    <x v="28"/>
    <x v="110"/>
    <s v="20163"/>
    <x v="3"/>
    <x v="0"/>
    <n v="8.84"/>
    <x v="0"/>
    <s v="Chips and something else"/>
  </r>
  <r>
    <x v="611"/>
    <x v="2"/>
    <x v="2"/>
    <x v="9"/>
    <x v="28"/>
    <x v="110"/>
    <s v="20163"/>
    <x v="5"/>
    <x v="0"/>
    <n v="11.5"/>
    <x v="0"/>
    <s v="Prawns "/>
  </r>
  <r>
    <x v="611"/>
    <x v="2"/>
    <x v="2"/>
    <x v="9"/>
    <x v="28"/>
    <x v="110"/>
    <s v="20163"/>
    <x v="7"/>
    <x v="6"/>
    <n v="10"/>
    <x v="0"/>
    <s v="Myki ben's farewell"/>
  </r>
  <r>
    <x v="611"/>
    <x v="2"/>
    <x v="2"/>
    <x v="9"/>
    <x v="28"/>
    <x v="110"/>
    <s v="20163"/>
    <x v="18"/>
    <x v="2"/>
    <n v="4.8"/>
    <x v="1"/>
    <s v="Auspost AA vouchers"/>
  </r>
  <r>
    <x v="611"/>
    <x v="2"/>
    <x v="2"/>
    <x v="9"/>
    <x v="28"/>
    <x v="110"/>
    <s v="20163"/>
    <x v="18"/>
    <x v="3"/>
    <n v="10"/>
    <x v="1"/>
    <s v="Beer at Ben's farewell"/>
  </r>
  <r>
    <x v="611"/>
    <x v="2"/>
    <x v="2"/>
    <x v="9"/>
    <x v="28"/>
    <x v="110"/>
    <s v="20163"/>
    <x v="53"/>
    <x v="2"/>
    <n v="5"/>
    <x v="1"/>
    <s v="Chips after Ben's farewell"/>
  </r>
  <r>
    <x v="611"/>
    <x v="2"/>
    <x v="2"/>
    <x v="9"/>
    <x v="28"/>
    <x v="110"/>
    <s v="20163"/>
    <x v="3"/>
    <x v="0"/>
    <n v="5"/>
    <x v="0"/>
    <s v="Chicken breast "/>
  </r>
  <r>
    <x v="612"/>
    <x v="2"/>
    <x v="2"/>
    <x v="9"/>
    <x v="1"/>
    <x v="110"/>
    <s v="20163"/>
    <x v="18"/>
    <x v="0"/>
    <n v="9.5"/>
    <x v="0"/>
    <s v="Pizza"/>
  </r>
  <r>
    <x v="612"/>
    <x v="2"/>
    <x v="2"/>
    <x v="9"/>
    <x v="1"/>
    <x v="110"/>
    <s v="20163"/>
    <x v="3"/>
    <x v="0"/>
    <n v="2.85"/>
    <x v="0"/>
    <s v="yogurt"/>
  </r>
  <r>
    <x v="612"/>
    <x v="2"/>
    <x v="2"/>
    <x v="9"/>
    <x v="1"/>
    <x v="110"/>
    <s v="20163"/>
    <x v="18"/>
    <x v="12"/>
    <n v="21"/>
    <x v="1"/>
    <s v="massages"/>
  </r>
  <r>
    <x v="612"/>
    <x v="2"/>
    <x v="2"/>
    <x v="9"/>
    <x v="1"/>
    <x v="110"/>
    <s v="20163"/>
    <x v="3"/>
    <x v="0"/>
    <n v="10.14"/>
    <x v="0"/>
    <s v="Coke, chicken and more"/>
  </r>
  <r>
    <x v="612"/>
    <x v="2"/>
    <x v="2"/>
    <x v="9"/>
    <x v="1"/>
    <x v="110"/>
    <s v="20163"/>
    <x v="16"/>
    <x v="5"/>
    <n v="4"/>
    <x v="1"/>
    <s v="Notebook"/>
  </r>
  <r>
    <x v="612"/>
    <x v="2"/>
    <x v="2"/>
    <x v="9"/>
    <x v="1"/>
    <x v="110"/>
    <s v="20163"/>
    <x v="6"/>
    <x v="3"/>
    <n v="33.950000000000003"/>
    <x v="1"/>
    <s v="Drinks vodka"/>
  </r>
  <r>
    <x v="612"/>
    <x v="2"/>
    <x v="2"/>
    <x v="9"/>
    <x v="1"/>
    <x v="110"/>
    <s v="20163"/>
    <x v="0"/>
    <x v="0"/>
    <n v="7.59"/>
    <x v="0"/>
    <s v="bread and ladies things"/>
  </r>
  <r>
    <x v="612"/>
    <x v="2"/>
    <x v="2"/>
    <x v="9"/>
    <x v="1"/>
    <x v="110"/>
    <s v="20163"/>
    <x v="18"/>
    <x v="12"/>
    <n v="15.38"/>
    <x v="1"/>
    <s v="Condoms"/>
  </r>
  <r>
    <x v="612"/>
    <x v="2"/>
    <x v="2"/>
    <x v="9"/>
    <x v="1"/>
    <x v="110"/>
    <s v="20163"/>
    <x v="44"/>
    <x v="0"/>
    <n v="15"/>
    <x v="0"/>
    <s v="Fresh vegetables and donuts"/>
  </r>
  <r>
    <x v="612"/>
    <x v="2"/>
    <x v="2"/>
    <x v="9"/>
    <x v="1"/>
    <x v="110"/>
    <s v="20163"/>
    <x v="5"/>
    <x v="0"/>
    <n v="10.84"/>
    <x v="0"/>
    <s v="Grapes, ccs, beer butter fries"/>
  </r>
  <r>
    <x v="613"/>
    <x v="2"/>
    <x v="2"/>
    <x v="9"/>
    <x v="2"/>
    <x v="110"/>
    <s v="20163"/>
    <x v="67"/>
    <x v="6"/>
    <n v="43.35"/>
    <x v="1"/>
    <s v="Gasoline afterchurch"/>
  </r>
  <r>
    <x v="613"/>
    <x v="2"/>
    <x v="2"/>
    <x v="9"/>
    <x v="2"/>
    <x v="110"/>
    <s v="20163"/>
    <x v="16"/>
    <x v="8"/>
    <n v="25"/>
    <x v="1"/>
    <s v="Pijama pants"/>
  </r>
  <r>
    <x v="613"/>
    <x v="2"/>
    <x v="2"/>
    <x v="9"/>
    <x v="2"/>
    <x v="110"/>
    <s v="20163"/>
    <x v="6"/>
    <x v="3"/>
    <n v="10"/>
    <x v="1"/>
    <s v="Beers with mery"/>
  </r>
  <r>
    <x v="613"/>
    <x v="2"/>
    <x v="2"/>
    <x v="9"/>
    <x v="2"/>
    <x v="110"/>
    <s v="20163"/>
    <x v="18"/>
    <x v="2"/>
    <n v="4"/>
    <x v="0"/>
    <s v="Juice nastya farewell ben"/>
  </r>
  <r>
    <x v="613"/>
    <x v="2"/>
    <x v="2"/>
    <x v="9"/>
    <x v="2"/>
    <x v="110"/>
    <s v="20163"/>
    <x v="18"/>
    <x v="0"/>
    <n v="7.66"/>
    <x v="0"/>
    <s v="Ice cream and red onions"/>
  </r>
  <r>
    <x v="613"/>
    <x v="2"/>
    <x v="2"/>
    <x v="9"/>
    <x v="2"/>
    <x v="110"/>
    <s v="20163"/>
    <x v="8"/>
    <x v="0"/>
    <n v="8"/>
    <x v="0"/>
    <s v="Pankake week "/>
  </r>
  <r>
    <x v="614"/>
    <x v="2"/>
    <x v="2"/>
    <x v="10"/>
    <x v="3"/>
    <x v="111"/>
    <s v="20163"/>
    <x v="76"/>
    <x v="12"/>
    <n v="31.15"/>
    <x v="1"/>
    <s v="Gym first 2 weeks"/>
  </r>
  <r>
    <x v="614"/>
    <x v="2"/>
    <x v="2"/>
    <x v="10"/>
    <x v="3"/>
    <x v="111"/>
    <s v="20163"/>
    <x v="18"/>
    <x v="0"/>
    <n v="10.75"/>
    <x v="0"/>
    <s v="Nuts and stufff"/>
  </r>
  <r>
    <x v="614"/>
    <x v="2"/>
    <x v="2"/>
    <x v="10"/>
    <x v="3"/>
    <x v="111"/>
    <s v="20163"/>
    <x v="3"/>
    <x v="0"/>
    <n v="9.33"/>
    <x v="0"/>
    <s v="Chicken mignon"/>
  </r>
  <r>
    <x v="614"/>
    <x v="2"/>
    <x v="2"/>
    <x v="10"/>
    <x v="3"/>
    <x v="111"/>
    <s v="20163"/>
    <x v="18"/>
    <x v="3"/>
    <n v="31"/>
    <x v="1"/>
    <s v="Beer and nachos"/>
  </r>
  <r>
    <x v="614"/>
    <x v="2"/>
    <x v="2"/>
    <x v="10"/>
    <x v="3"/>
    <x v="111"/>
    <s v="20163"/>
    <x v="57"/>
    <x v="12"/>
    <n v="169.14"/>
    <x v="1"/>
    <s v="Private insurance March - April"/>
  </r>
  <r>
    <x v="614"/>
    <x v="2"/>
    <x v="2"/>
    <x v="10"/>
    <x v="3"/>
    <x v="111"/>
    <s v="20163"/>
    <x v="18"/>
    <x v="2"/>
    <n v="1981.17"/>
    <x v="1"/>
    <s v="Fiji baby"/>
  </r>
  <r>
    <x v="615"/>
    <x v="2"/>
    <x v="2"/>
    <x v="10"/>
    <x v="5"/>
    <x v="111"/>
    <s v="20163"/>
    <x v="3"/>
    <x v="0"/>
    <n v="6.67"/>
    <x v="0"/>
    <s v="Chicken"/>
  </r>
  <r>
    <x v="615"/>
    <x v="2"/>
    <x v="2"/>
    <x v="10"/>
    <x v="5"/>
    <x v="111"/>
    <s v="20163"/>
    <x v="5"/>
    <x v="0"/>
    <n v="12.68"/>
    <x v="0"/>
    <s v="Grapes, prawns and twixt"/>
  </r>
  <r>
    <x v="616"/>
    <x v="2"/>
    <x v="2"/>
    <x v="10"/>
    <x v="6"/>
    <x v="111"/>
    <s v="20163"/>
    <x v="5"/>
    <x v="0"/>
    <n v="20.34"/>
    <x v="0"/>
    <s v="Chicken, juice, pickles, chips and flan "/>
  </r>
  <r>
    <x v="617"/>
    <x v="2"/>
    <x v="2"/>
    <x v="10"/>
    <x v="7"/>
    <x v="111"/>
    <s v="20163"/>
    <x v="7"/>
    <x v="6"/>
    <n v="10"/>
    <x v="0"/>
    <s v="Myki F1"/>
  </r>
  <r>
    <x v="617"/>
    <x v="2"/>
    <x v="2"/>
    <x v="10"/>
    <x v="7"/>
    <x v="111"/>
    <s v="20163"/>
    <x v="43"/>
    <x v="0"/>
    <n v="6"/>
    <x v="0"/>
    <s v="Sushi and peanuts Epping"/>
  </r>
  <r>
    <x v="617"/>
    <x v="2"/>
    <x v="2"/>
    <x v="10"/>
    <x v="7"/>
    <x v="111"/>
    <s v="20163"/>
    <x v="3"/>
    <x v="0"/>
    <n v="6"/>
    <x v="0"/>
    <s v="Daily stuff"/>
  </r>
  <r>
    <x v="617"/>
    <x v="2"/>
    <x v="2"/>
    <x v="10"/>
    <x v="7"/>
    <x v="111"/>
    <s v="20163"/>
    <x v="64"/>
    <x v="4"/>
    <n v="1520"/>
    <x v="1"/>
    <s v="Rent March - April"/>
  </r>
  <r>
    <x v="617"/>
    <x v="2"/>
    <x v="2"/>
    <x v="10"/>
    <x v="7"/>
    <x v="111"/>
    <s v="20163"/>
    <x v="18"/>
    <x v="5"/>
    <n v="1500"/>
    <x v="1"/>
    <s v="Puerta Cali"/>
  </r>
  <r>
    <x v="618"/>
    <x v="2"/>
    <x v="2"/>
    <x v="10"/>
    <x v="8"/>
    <x v="111"/>
    <s v="20163"/>
    <x v="44"/>
    <x v="0"/>
    <n v="20"/>
    <x v="0"/>
    <s v="Flowers, donut, avocados and vegetables"/>
  </r>
  <r>
    <x v="618"/>
    <x v="2"/>
    <x v="2"/>
    <x v="10"/>
    <x v="8"/>
    <x v="111"/>
    <s v="20163"/>
    <x v="3"/>
    <x v="0"/>
    <n v="7.95"/>
    <x v="0"/>
    <s v="Pringles, bacon and bread"/>
  </r>
  <r>
    <x v="618"/>
    <x v="2"/>
    <x v="2"/>
    <x v="10"/>
    <x v="8"/>
    <x v="111"/>
    <s v="20163"/>
    <x v="43"/>
    <x v="0"/>
    <n v="4.5"/>
    <x v="0"/>
    <s v="Chicken ribs"/>
  </r>
  <r>
    <x v="619"/>
    <x v="2"/>
    <x v="2"/>
    <x v="10"/>
    <x v="29"/>
    <x v="111"/>
    <s v="20163"/>
    <x v="3"/>
    <x v="0"/>
    <n v="2.98"/>
    <x v="0"/>
    <s v="Coreander"/>
  </r>
  <r>
    <x v="619"/>
    <x v="2"/>
    <x v="2"/>
    <x v="10"/>
    <x v="29"/>
    <x v="111"/>
    <s v="20163"/>
    <x v="8"/>
    <x v="0"/>
    <n v="7"/>
    <x v="0"/>
    <s v="Candles"/>
  </r>
  <r>
    <x v="619"/>
    <x v="2"/>
    <x v="2"/>
    <x v="10"/>
    <x v="29"/>
    <x v="111"/>
    <s v="20163"/>
    <x v="18"/>
    <x v="0"/>
    <n v="12.8"/>
    <x v="0"/>
    <s v="Breakfast with tea"/>
  </r>
  <r>
    <x v="619"/>
    <x v="2"/>
    <x v="2"/>
    <x v="10"/>
    <x v="29"/>
    <x v="111"/>
    <s v="20163"/>
    <x v="18"/>
    <x v="0"/>
    <n v="2.68"/>
    <x v="0"/>
    <s v="Peanuts"/>
  </r>
  <r>
    <x v="619"/>
    <x v="2"/>
    <x v="2"/>
    <x v="10"/>
    <x v="29"/>
    <x v="111"/>
    <s v="20163"/>
    <x v="0"/>
    <x v="0"/>
    <n v="7.25"/>
    <x v="0"/>
    <s v="grapes and repollo"/>
  </r>
  <r>
    <x v="619"/>
    <x v="2"/>
    <x v="2"/>
    <x v="10"/>
    <x v="29"/>
    <x v="111"/>
    <s v="20163"/>
    <x v="3"/>
    <x v="0"/>
    <n v="4"/>
    <x v="0"/>
    <s v="tea"/>
  </r>
  <r>
    <x v="619"/>
    <x v="2"/>
    <x v="2"/>
    <x v="10"/>
    <x v="29"/>
    <x v="111"/>
    <s v="20163"/>
    <x v="0"/>
    <x v="0"/>
    <n v="4"/>
    <x v="0"/>
    <s v="Toffu and wipes"/>
  </r>
  <r>
    <x v="620"/>
    <x v="2"/>
    <x v="2"/>
    <x v="11"/>
    <x v="9"/>
    <x v="112"/>
    <s v="20163"/>
    <x v="11"/>
    <x v="7"/>
    <n v="46.48"/>
    <x v="1"/>
    <s v="Gas"/>
  </r>
  <r>
    <x v="620"/>
    <x v="2"/>
    <x v="2"/>
    <x v="11"/>
    <x v="9"/>
    <x v="112"/>
    <s v="20163"/>
    <x v="52"/>
    <x v="6"/>
    <n v="34.700000000000003"/>
    <x v="1"/>
    <s v="Hazard test"/>
  </r>
  <r>
    <x v="621"/>
    <x v="2"/>
    <x v="2"/>
    <x v="11"/>
    <x v="10"/>
    <x v="112"/>
    <s v="20163"/>
    <x v="77"/>
    <x v="2"/>
    <n v="258.8"/>
    <x v="1"/>
    <s v="Microsoft Band 2 :D"/>
  </r>
  <r>
    <x v="622"/>
    <x v="2"/>
    <x v="2"/>
    <x v="11"/>
    <x v="11"/>
    <x v="112"/>
    <s v="20163"/>
    <x v="5"/>
    <x v="0"/>
    <n v="9.75"/>
    <x v="0"/>
    <s v="tea, Bread and toilet paper"/>
  </r>
  <r>
    <x v="622"/>
    <x v="2"/>
    <x v="2"/>
    <x v="11"/>
    <x v="11"/>
    <x v="112"/>
    <s v="20163"/>
    <x v="0"/>
    <x v="0"/>
    <n v="5.9"/>
    <x v="0"/>
    <s v="Peanuts"/>
  </r>
  <r>
    <x v="622"/>
    <x v="2"/>
    <x v="2"/>
    <x v="11"/>
    <x v="11"/>
    <x v="112"/>
    <s v="20163"/>
    <x v="3"/>
    <x v="0"/>
    <n v="10.8"/>
    <x v="0"/>
    <s v="Bread and flan "/>
  </r>
  <r>
    <x v="623"/>
    <x v="2"/>
    <x v="2"/>
    <x v="12"/>
    <x v="17"/>
    <x v="113"/>
    <s v="20163"/>
    <x v="18"/>
    <x v="6"/>
    <n v="52"/>
    <x v="1"/>
    <s v="Taxi comming back FIJI baby"/>
  </r>
  <r>
    <x v="623"/>
    <x v="2"/>
    <x v="2"/>
    <x v="12"/>
    <x v="17"/>
    <x v="113"/>
    <s v="20163"/>
    <x v="18"/>
    <x v="2"/>
    <n v="165.3"/>
    <x v="1"/>
    <s v="Hotel drinks FIJI Baby"/>
  </r>
  <r>
    <x v="623"/>
    <x v="2"/>
    <x v="2"/>
    <x v="12"/>
    <x v="17"/>
    <x v="113"/>
    <s v="20163"/>
    <x v="18"/>
    <x v="2"/>
    <n v="150"/>
    <x v="1"/>
    <s v="FIJI Dollars FIJI BABY"/>
  </r>
  <r>
    <x v="623"/>
    <x v="2"/>
    <x v="2"/>
    <x v="12"/>
    <x v="17"/>
    <x v="113"/>
    <s v="20163"/>
    <x v="67"/>
    <x v="6"/>
    <n v="37.909999999999997"/>
    <x v="1"/>
    <s v="Gasoline after 104.9"/>
  </r>
  <r>
    <x v="623"/>
    <x v="2"/>
    <x v="2"/>
    <x v="12"/>
    <x v="17"/>
    <x v="113"/>
    <s v="20163"/>
    <x v="7"/>
    <x v="6"/>
    <n v="149.76"/>
    <x v="1"/>
    <s v="MYKI Nastya"/>
  </r>
  <r>
    <x v="623"/>
    <x v="2"/>
    <x v="2"/>
    <x v="12"/>
    <x v="17"/>
    <x v="113"/>
    <s v="20163"/>
    <x v="0"/>
    <x v="0"/>
    <n v="5.7"/>
    <x v="0"/>
    <s v="Toffu and ice cream"/>
  </r>
  <r>
    <x v="623"/>
    <x v="2"/>
    <x v="2"/>
    <x v="12"/>
    <x v="17"/>
    <x v="113"/>
    <s v="20163"/>
    <x v="3"/>
    <x v="0"/>
    <n v="17.12"/>
    <x v="0"/>
    <s v="Bread, chicken, chorizo, tomato juice, beacon and peanuts"/>
  </r>
  <r>
    <x v="623"/>
    <x v="2"/>
    <x v="2"/>
    <x v="12"/>
    <x v="17"/>
    <x v="113"/>
    <s v="20163"/>
    <x v="74"/>
    <x v="7"/>
    <n v="12"/>
    <x v="1"/>
    <s v="Netflix 23 march "/>
  </r>
  <r>
    <x v="624"/>
    <x v="2"/>
    <x v="2"/>
    <x v="12"/>
    <x v="18"/>
    <x v="113"/>
    <s v="20163"/>
    <x v="76"/>
    <x v="12"/>
    <n v="31.15"/>
    <x v="1"/>
    <s v="Second fortnight "/>
  </r>
  <r>
    <x v="625"/>
    <x v="2"/>
    <x v="2"/>
    <x v="12"/>
    <x v="19"/>
    <x v="113"/>
    <s v="20163"/>
    <x v="3"/>
    <x v="0"/>
    <n v="1.75"/>
    <x v="0"/>
    <s v="Bread"/>
  </r>
  <r>
    <x v="625"/>
    <x v="2"/>
    <x v="2"/>
    <x v="12"/>
    <x v="19"/>
    <x v="113"/>
    <s v="20163"/>
    <x v="36"/>
    <x v="7"/>
    <n v="60"/>
    <x v="1"/>
    <s v="Internet March - April"/>
  </r>
  <r>
    <x v="625"/>
    <x v="2"/>
    <x v="2"/>
    <x v="12"/>
    <x v="19"/>
    <x v="113"/>
    <s v="20163"/>
    <x v="18"/>
    <x v="12"/>
    <n v="6.1"/>
    <x v="1"/>
    <s v="Physioterapist last month"/>
  </r>
  <r>
    <x v="625"/>
    <x v="2"/>
    <x v="2"/>
    <x v="12"/>
    <x v="19"/>
    <x v="113"/>
    <s v="20163"/>
    <x v="5"/>
    <x v="0"/>
    <n v="17.09"/>
    <x v="0"/>
    <s v="meat, wraps, tacos, flan, greaps"/>
  </r>
  <r>
    <x v="626"/>
    <x v="2"/>
    <x v="3"/>
    <x v="12"/>
    <x v="20"/>
    <x v="113"/>
    <s v="20164"/>
    <x v="18"/>
    <x v="2"/>
    <n v="5.01"/>
    <x v="1"/>
    <s v="International transaction fee FIJI Baby"/>
  </r>
  <r>
    <x v="626"/>
    <x v="2"/>
    <x v="3"/>
    <x v="12"/>
    <x v="20"/>
    <x v="113"/>
    <s v="20164"/>
    <x v="7"/>
    <x v="6"/>
    <n v="1"/>
    <x v="0"/>
    <s v="Myki for drinks"/>
  </r>
  <r>
    <x v="626"/>
    <x v="2"/>
    <x v="3"/>
    <x v="12"/>
    <x v="20"/>
    <x v="113"/>
    <s v="20164"/>
    <x v="5"/>
    <x v="0"/>
    <n v="13"/>
    <x v="0"/>
    <s v="Cockroache traps and toothpaste"/>
  </r>
  <r>
    <x v="626"/>
    <x v="2"/>
    <x v="3"/>
    <x v="12"/>
    <x v="20"/>
    <x v="113"/>
    <s v="20164"/>
    <x v="35"/>
    <x v="3"/>
    <n v="7"/>
    <x v="1"/>
    <s v="Beers with mery"/>
  </r>
  <r>
    <x v="627"/>
    <x v="2"/>
    <x v="3"/>
    <x v="12"/>
    <x v="21"/>
    <x v="113"/>
    <s v="20164"/>
    <x v="5"/>
    <x v="0"/>
    <n v="7.96"/>
    <x v="0"/>
    <s v="Packets, butter, water, twixt, oil"/>
  </r>
  <r>
    <x v="627"/>
    <x v="2"/>
    <x v="3"/>
    <x v="12"/>
    <x v="21"/>
    <x v="113"/>
    <s v="20164"/>
    <x v="44"/>
    <x v="0"/>
    <n v="41.25"/>
    <x v="0"/>
    <s v="Flowers, honey, chicken ribs, nuts in epping, vegetables"/>
  </r>
  <r>
    <x v="627"/>
    <x v="2"/>
    <x v="3"/>
    <x v="12"/>
    <x v="21"/>
    <x v="113"/>
    <s v="20164"/>
    <x v="71"/>
    <x v="6"/>
    <n v="4.5"/>
    <x v="0"/>
    <s v="UNIQLO"/>
  </r>
  <r>
    <x v="628"/>
    <x v="2"/>
    <x v="3"/>
    <x v="12"/>
    <x v="22"/>
    <x v="113"/>
    <s v="20164"/>
    <x v="18"/>
    <x v="0"/>
    <n v="9.5"/>
    <x v="0"/>
    <s v="Pizza gatito"/>
  </r>
  <r>
    <x v="628"/>
    <x v="2"/>
    <x v="3"/>
    <x v="12"/>
    <x v="22"/>
    <x v="113"/>
    <s v="20164"/>
    <x v="18"/>
    <x v="0"/>
    <n v="25"/>
    <x v="0"/>
    <s v="Lunch"/>
  </r>
  <r>
    <x v="628"/>
    <x v="2"/>
    <x v="3"/>
    <x v="12"/>
    <x v="22"/>
    <x v="113"/>
    <s v="20164"/>
    <x v="8"/>
    <x v="0"/>
    <n v="7"/>
    <x v="0"/>
    <s v="Church"/>
  </r>
  <r>
    <x v="628"/>
    <x v="2"/>
    <x v="3"/>
    <x v="12"/>
    <x v="22"/>
    <x v="113"/>
    <s v="20164"/>
    <x v="27"/>
    <x v="8"/>
    <n v="39.9"/>
    <x v="1"/>
    <s v="Sweater nastya - Amex"/>
  </r>
  <r>
    <x v="628"/>
    <x v="2"/>
    <x v="3"/>
    <x v="12"/>
    <x v="22"/>
    <x v="113"/>
    <s v="20164"/>
    <x v="27"/>
    <x v="8"/>
    <n v="129.9"/>
    <x v="1"/>
    <s v="Jacket Gatito"/>
  </r>
  <r>
    <x v="628"/>
    <x v="2"/>
    <x v="3"/>
    <x v="12"/>
    <x v="22"/>
    <x v="113"/>
    <s v="20164"/>
    <x v="27"/>
    <x v="8"/>
    <n v="89.8"/>
    <x v="1"/>
    <s v="Jacket and Skirt raccooncito"/>
  </r>
  <r>
    <x v="629"/>
    <x v="2"/>
    <x v="3"/>
    <x v="13"/>
    <x v="23"/>
    <x v="114"/>
    <s v="20164"/>
    <x v="5"/>
    <x v="0"/>
    <n v="13.92"/>
    <x v="0"/>
    <s v="Pretzels, prawns, grapes and bread"/>
  </r>
  <r>
    <x v="630"/>
    <x v="2"/>
    <x v="3"/>
    <x v="13"/>
    <x v="30"/>
    <x v="114"/>
    <s v="20164"/>
    <x v="3"/>
    <x v="0"/>
    <n v="11.44"/>
    <x v="0"/>
    <s v="Peanuts, flan and meat AMEX"/>
  </r>
  <r>
    <x v="631"/>
    <x v="2"/>
    <x v="3"/>
    <x v="13"/>
    <x v="24"/>
    <x v="114"/>
    <s v="20164"/>
    <x v="11"/>
    <x v="7"/>
    <n v="94.85"/>
    <x v="1"/>
    <s v="Electricity march - april"/>
  </r>
  <r>
    <x v="631"/>
    <x v="2"/>
    <x v="3"/>
    <x v="13"/>
    <x v="24"/>
    <x v="114"/>
    <s v="20164"/>
    <x v="5"/>
    <x v="0"/>
    <n v="10.75"/>
    <x v="0"/>
    <s v="Prawns, wraps and corn"/>
  </r>
  <r>
    <x v="632"/>
    <x v="2"/>
    <x v="3"/>
    <x v="13"/>
    <x v="25"/>
    <x v="114"/>
    <s v="20164"/>
    <x v="65"/>
    <x v="7"/>
    <n v="17.5"/>
    <x v="1"/>
    <s v="Mobile Feb - Mar"/>
  </r>
  <r>
    <x v="632"/>
    <x v="2"/>
    <x v="3"/>
    <x v="13"/>
    <x v="25"/>
    <x v="114"/>
    <s v="20164"/>
    <x v="65"/>
    <x v="7"/>
    <n v="12.5"/>
    <x v="1"/>
    <s v="Telstra Feb - Mar Nastya"/>
  </r>
  <r>
    <x v="633"/>
    <x v="2"/>
    <x v="3"/>
    <x v="13"/>
    <x v="26"/>
    <x v="114"/>
    <s v="20164"/>
    <x v="18"/>
    <x v="0"/>
    <n v="5"/>
    <x v="0"/>
    <s v="Sushi x 2"/>
  </r>
  <r>
    <x v="633"/>
    <x v="2"/>
    <x v="3"/>
    <x v="13"/>
    <x v="26"/>
    <x v="114"/>
    <s v="20164"/>
    <x v="0"/>
    <x v="0"/>
    <n v="8.3000000000000007"/>
    <x v="0"/>
    <s v="Avocado, corn and toffu"/>
  </r>
  <r>
    <x v="633"/>
    <x v="2"/>
    <x v="3"/>
    <x v="13"/>
    <x v="26"/>
    <x v="114"/>
    <s v="20164"/>
    <x v="3"/>
    <x v="0"/>
    <n v="6.72"/>
    <x v="0"/>
    <s v="Spongues, butter and "/>
  </r>
  <r>
    <x v="634"/>
    <x v="2"/>
    <x v="3"/>
    <x v="13"/>
    <x v="27"/>
    <x v="114"/>
    <s v="20164"/>
    <x v="18"/>
    <x v="12"/>
    <n v="27.99"/>
    <x v="1"/>
    <s v="Vitamins for Nastya"/>
  </r>
  <r>
    <x v="634"/>
    <x v="2"/>
    <x v="3"/>
    <x v="13"/>
    <x v="27"/>
    <x v="114"/>
    <s v="20164"/>
    <x v="0"/>
    <x v="0"/>
    <n v="9.07"/>
    <x v="0"/>
    <s v="Daily expenses"/>
  </r>
  <r>
    <x v="634"/>
    <x v="2"/>
    <x v="3"/>
    <x v="13"/>
    <x v="27"/>
    <x v="114"/>
    <s v="20164"/>
    <x v="67"/>
    <x v="6"/>
    <n v="42.52"/>
    <x v="1"/>
    <s v="Gasoline checking houses"/>
  </r>
  <r>
    <x v="634"/>
    <x v="2"/>
    <x v="3"/>
    <x v="13"/>
    <x v="27"/>
    <x v="114"/>
    <s v="20164"/>
    <x v="5"/>
    <x v="0"/>
    <n v="7"/>
    <x v="0"/>
    <s v="Bad gatito"/>
  </r>
  <r>
    <x v="635"/>
    <x v="2"/>
    <x v="3"/>
    <x v="13"/>
    <x v="28"/>
    <x v="114"/>
    <s v="20164"/>
    <x v="8"/>
    <x v="0"/>
    <n v="6"/>
    <x v="0"/>
    <s v="Church bad gatito"/>
  </r>
  <r>
    <x v="635"/>
    <x v="2"/>
    <x v="3"/>
    <x v="13"/>
    <x v="28"/>
    <x v="114"/>
    <s v="20164"/>
    <x v="5"/>
    <x v="0"/>
    <n v="22.38"/>
    <x v="0"/>
    <s v="Coles plus market stuff"/>
  </r>
  <r>
    <x v="635"/>
    <x v="2"/>
    <x v="3"/>
    <x v="13"/>
    <x v="28"/>
    <x v="114"/>
    <s v="20164"/>
    <x v="44"/>
    <x v="0"/>
    <n v="15"/>
    <x v="0"/>
    <s v="food saturday"/>
  </r>
  <r>
    <x v="636"/>
    <x v="2"/>
    <x v="3"/>
    <x v="14"/>
    <x v="0"/>
    <x v="115"/>
    <s v="20164"/>
    <x v="76"/>
    <x v="12"/>
    <n v="31.15"/>
    <x v="1"/>
    <s v="Gym 3 rd payment"/>
  </r>
  <r>
    <x v="636"/>
    <x v="2"/>
    <x v="3"/>
    <x v="14"/>
    <x v="0"/>
    <x v="115"/>
    <s v="20164"/>
    <x v="18"/>
    <x v="2"/>
    <n v="57.4"/>
    <x v="1"/>
    <s v="Drinks with Mery"/>
  </r>
  <r>
    <x v="636"/>
    <x v="2"/>
    <x v="3"/>
    <x v="14"/>
    <x v="0"/>
    <x v="115"/>
    <s v="20164"/>
    <x v="5"/>
    <x v="0"/>
    <n v="11.38"/>
    <x v="0"/>
    <s v="Chicken, shaving thing, girls staff"/>
  </r>
  <r>
    <x v="637"/>
    <x v="2"/>
    <x v="3"/>
    <x v="14"/>
    <x v="1"/>
    <x v="115"/>
    <s v="20164"/>
    <x v="3"/>
    <x v="0"/>
    <n v="9.73"/>
    <x v="0"/>
    <s v="Mince meat and flan AMEX "/>
  </r>
  <r>
    <x v="638"/>
    <x v="2"/>
    <x v="3"/>
    <x v="14"/>
    <x v="2"/>
    <x v="115"/>
    <s v="20164"/>
    <x v="5"/>
    <x v="0"/>
    <n v="5.75"/>
    <x v="0"/>
    <s v="Bread, chicken and pumpkin"/>
  </r>
  <r>
    <x v="639"/>
    <x v="2"/>
    <x v="3"/>
    <x v="14"/>
    <x v="3"/>
    <x v="115"/>
    <s v="20164"/>
    <x v="57"/>
    <x v="12"/>
    <n v="193.47"/>
    <x v="1"/>
    <s v="GUHealth April - May"/>
  </r>
  <r>
    <x v="639"/>
    <x v="2"/>
    <x v="3"/>
    <x v="14"/>
    <x v="3"/>
    <x v="115"/>
    <s v="20164"/>
    <x v="3"/>
    <x v="0"/>
    <n v="11.95"/>
    <x v="0"/>
    <s v="Chicken, bacon &amp; tacos AMEX ApplePay"/>
  </r>
  <r>
    <x v="640"/>
    <x v="2"/>
    <x v="3"/>
    <x v="14"/>
    <x v="4"/>
    <x v="115"/>
    <s v="20164"/>
    <x v="6"/>
    <x v="3"/>
    <n v="22.3"/>
    <x v="1"/>
    <s v="Beers with ashley AMEX AP"/>
  </r>
  <r>
    <x v="640"/>
    <x v="2"/>
    <x v="3"/>
    <x v="14"/>
    <x v="4"/>
    <x v="115"/>
    <s v="20164"/>
    <x v="3"/>
    <x v="0"/>
    <n v="9"/>
    <x v="0"/>
    <s v="Sausages with Ashley"/>
  </r>
  <r>
    <x v="640"/>
    <x v="2"/>
    <x v="3"/>
    <x v="14"/>
    <x v="4"/>
    <x v="115"/>
    <s v="20164"/>
    <x v="52"/>
    <x v="6"/>
    <n v="771.6"/>
    <x v="1"/>
    <s v="Registration 2016 - 2017"/>
  </r>
  <r>
    <x v="640"/>
    <x v="2"/>
    <x v="3"/>
    <x v="14"/>
    <x v="4"/>
    <x v="115"/>
    <s v="20164"/>
    <x v="18"/>
    <x v="2"/>
    <n v="1182.6400000000001"/>
    <x v="1"/>
    <s v="Tickets US"/>
  </r>
  <r>
    <x v="640"/>
    <x v="2"/>
    <x v="3"/>
    <x v="14"/>
    <x v="4"/>
    <x v="115"/>
    <s v="20164"/>
    <x v="18"/>
    <x v="12"/>
    <n v="6.6"/>
    <x v="1"/>
    <s v="Dentist Ana"/>
  </r>
  <r>
    <x v="640"/>
    <x v="2"/>
    <x v="3"/>
    <x v="14"/>
    <x v="4"/>
    <x v="115"/>
    <s v="20164"/>
    <x v="7"/>
    <x v="6"/>
    <n v="4"/>
    <x v="0"/>
    <s v="MyKi to go to Ashley"/>
  </r>
  <r>
    <x v="640"/>
    <x v="2"/>
    <x v="3"/>
    <x v="14"/>
    <x v="4"/>
    <x v="115"/>
    <s v="20164"/>
    <x v="71"/>
    <x v="6"/>
    <n v="4.5"/>
    <x v="1"/>
    <s v="Parking for Azure Bootcamp"/>
  </r>
  <r>
    <x v="641"/>
    <x v="2"/>
    <x v="3"/>
    <x v="14"/>
    <x v="5"/>
    <x v="115"/>
    <s v="20164"/>
    <x v="18"/>
    <x v="12"/>
    <n v="5.5"/>
    <x v="0"/>
    <s v="Chiropractor"/>
  </r>
  <r>
    <x v="641"/>
    <x v="2"/>
    <x v="3"/>
    <x v="14"/>
    <x v="5"/>
    <x v="115"/>
    <s v="20164"/>
    <x v="0"/>
    <x v="0"/>
    <n v="4.79"/>
    <x v="0"/>
    <s v="Corn &amp; toffu"/>
  </r>
  <r>
    <x v="641"/>
    <x v="2"/>
    <x v="3"/>
    <x v="14"/>
    <x v="5"/>
    <x v="115"/>
    <s v="20164"/>
    <x v="35"/>
    <x v="0"/>
    <n v="2.96"/>
    <x v="0"/>
    <s v="Sauce"/>
  </r>
  <r>
    <x v="641"/>
    <x v="2"/>
    <x v="3"/>
    <x v="14"/>
    <x v="5"/>
    <x v="115"/>
    <s v="20164"/>
    <x v="18"/>
    <x v="0"/>
    <n v="8"/>
    <x v="0"/>
    <s v="Greenbrook pizza"/>
  </r>
  <r>
    <x v="641"/>
    <x v="2"/>
    <x v="3"/>
    <x v="14"/>
    <x v="5"/>
    <x v="115"/>
    <s v="20164"/>
    <x v="44"/>
    <x v="0"/>
    <n v="20"/>
    <x v="0"/>
    <s v="nuts, vegetables, friuts and donut"/>
  </r>
  <r>
    <x v="641"/>
    <x v="2"/>
    <x v="3"/>
    <x v="14"/>
    <x v="5"/>
    <x v="115"/>
    <s v="20164"/>
    <x v="8"/>
    <x v="0"/>
    <n v="3"/>
    <x v="0"/>
    <s v="Canddles"/>
  </r>
  <r>
    <x v="642"/>
    <x v="2"/>
    <x v="3"/>
    <x v="14"/>
    <x v="6"/>
    <x v="115"/>
    <s v="20164"/>
    <x v="5"/>
    <x v="0"/>
    <n v="16.8"/>
    <x v="0"/>
    <s v="Grapes, wraps, shrimps and deodorants"/>
  </r>
  <r>
    <x v="642"/>
    <x v="2"/>
    <x v="3"/>
    <x v="14"/>
    <x v="6"/>
    <x v="115"/>
    <s v="20164"/>
    <x v="44"/>
    <x v="0"/>
    <n v="1.5"/>
    <x v="0"/>
    <s v="Cabagge "/>
  </r>
  <r>
    <x v="642"/>
    <x v="2"/>
    <x v="3"/>
    <x v="14"/>
    <x v="6"/>
    <x v="115"/>
    <s v="20164"/>
    <x v="3"/>
    <x v="0"/>
    <n v="13.4"/>
    <x v="0"/>
    <s v="Chicken, fries and jam "/>
  </r>
  <r>
    <x v="642"/>
    <x v="2"/>
    <x v="3"/>
    <x v="14"/>
    <x v="6"/>
    <x v="115"/>
    <s v="20164"/>
    <x v="3"/>
    <x v="0"/>
    <n v="6"/>
    <x v="0"/>
    <s v="Cheese "/>
  </r>
  <r>
    <x v="643"/>
    <x v="2"/>
    <x v="3"/>
    <x v="15"/>
    <x v="7"/>
    <x v="116"/>
    <s v="20164"/>
    <x v="5"/>
    <x v="0"/>
    <n v="16"/>
    <x v="0"/>
    <s v="Prawns"/>
  </r>
  <r>
    <x v="643"/>
    <x v="2"/>
    <x v="3"/>
    <x v="15"/>
    <x v="7"/>
    <x v="116"/>
    <s v="20164"/>
    <x v="64"/>
    <x v="4"/>
    <n v="1520"/>
    <x v="1"/>
    <s v="Rent April - May"/>
  </r>
  <r>
    <x v="644"/>
    <x v="2"/>
    <x v="3"/>
    <x v="15"/>
    <x v="8"/>
    <x v="116"/>
    <s v="20164"/>
    <x v="3"/>
    <x v="0"/>
    <n v="15.48"/>
    <x v="0"/>
    <s v="Flan, tacos and soap to clean dishes"/>
  </r>
  <r>
    <x v="645"/>
    <x v="2"/>
    <x v="3"/>
    <x v="15"/>
    <x v="10"/>
    <x v="116"/>
    <s v="20164"/>
    <x v="67"/>
    <x v="6"/>
    <n v="38.83"/>
    <x v="1"/>
    <s v="Gasoline"/>
  </r>
  <r>
    <x v="646"/>
    <x v="2"/>
    <x v="3"/>
    <x v="15"/>
    <x v="11"/>
    <x v="116"/>
    <s v="20164"/>
    <x v="76"/>
    <x v="12"/>
    <n v="31.15"/>
    <x v="1"/>
    <s v="Gym"/>
  </r>
  <r>
    <x v="646"/>
    <x v="2"/>
    <x v="3"/>
    <x v="15"/>
    <x v="11"/>
    <x v="116"/>
    <s v="20164"/>
    <x v="44"/>
    <x v="0"/>
    <n v="33"/>
    <x v="0"/>
    <s v="Roses, pizza and vegetables"/>
  </r>
  <r>
    <x v="646"/>
    <x v="2"/>
    <x v="3"/>
    <x v="15"/>
    <x v="11"/>
    <x v="116"/>
    <s v="20164"/>
    <x v="7"/>
    <x v="6"/>
    <n v="10"/>
    <x v="0"/>
    <s v="Myki Dinner with CM"/>
  </r>
  <r>
    <x v="646"/>
    <x v="2"/>
    <x v="3"/>
    <x v="15"/>
    <x v="11"/>
    <x v="116"/>
    <s v="20164"/>
    <x v="5"/>
    <x v="0"/>
    <n v="3"/>
    <x v="0"/>
    <s v="Juice"/>
  </r>
  <r>
    <x v="646"/>
    <x v="2"/>
    <x v="3"/>
    <x v="15"/>
    <x v="11"/>
    <x v="116"/>
    <s v="20164"/>
    <x v="3"/>
    <x v="0"/>
    <n v="1.1000000000000001"/>
    <x v="0"/>
    <s v="Bread"/>
  </r>
  <r>
    <x v="647"/>
    <x v="2"/>
    <x v="3"/>
    <x v="15"/>
    <x v="12"/>
    <x v="116"/>
    <s v="20164"/>
    <x v="7"/>
    <x v="6"/>
    <n v="10"/>
    <x v="0"/>
    <s v="Oscar's bucks"/>
  </r>
  <r>
    <x v="647"/>
    <x v="2"/>
    <x v="3"/>
    <x v="15"/>
    <x v="12"/>
    <x v="116"/>
    <s v="20164"/>
    <x v="18"/>
    <x v="2"/>
    <n v="14"/>
    <x v="0"/>
    <s v="Beers with oscar at karts"/>
  </r>
  <r>
    <x v="647"/>
    <x v="2"/>
    <x v="3"/>
    <x v="15"/>
    <x v="12"/>
    <x v="116"/>
    <s v="20164"/>
    <x v="18"/>
    <x v="2"/>
    <n v="4.2"/>
    <x v="0"/>
    <s v="Ice cream"/>
  </r>
  <r>
    <x v="647"/>
    <x v="2"/>
    <x v="3"/>
    <x v="15"/>
    <x v="12"/>
    <x v="116"/>
    <s v="20164"/>
    <x v="18"/>
    <x v="2"/>
    <n v="20"/>
    <x v="0"/>
    <s v="Beers with nigel kittens"/>
  </r>
  <r>
    <x v="647"/>
    <x v="2"/>
    <x v="3"/>
    <x v="15"/>
    <x v="12"/>
    <x v="116"/>
    <s v="20164"/>
    <x v="0"/>
    <x v="0"/>
    <n v="9.02"/>
    <x v="0"/>
    <s v="Apricot, mushrooms and carrots"/>
  </r>
  <r>
    <x v="647"/>
    <x v="2"/>
    <x v="3"/>
    <x v="15"/>
    <x v="12"/>
    <x v="116"/>
    <s v="20164"/>
    <x v="8"/>
    <x v="0"/>
    <n v="12"/>
    <x v="0"/>
    <s v="Domingo de ramos"/>
  </r>
  <r>
    <x v="647"/>
    <x v="2"/>
    <x v="3"/>
    <x v="15"/>
    <x v="12"/>
    <x v="116"/>
    <s v="20164"/>
    <x v="11"/>
    <x v="7"/>
    <n v="36.409999999999997"/>
    <x v="1"/>
    <s v="Gas March - April"/>
  </r>
  <r>
    <x v="647"/>
    <x v="2"/>
    <x v="3"/>
    <x v="15"/>
    <x v="12"/>
    <x v="116"/>
    <s v="20164"/>
    <x v="74"/>
    <x v="7"/>
    <n v="10"/>
    <x v="1"/>
    <s v="April - May"/>
  </r>
  <r>
    <x v="647"/>
    <x v="2"/>
    <x v="3"/>
    <x v="15"/>
    <x v="12"/>
    <x v="116"/>
    <s v="20164"/>
    <x v="18"/>
    <x v="2"/>
    <n v="3706.74"/>
    <x v="1"/>
    <s v="Tickets to russia baby"/>
  </r>
  <r>
    <x v="648"/>
    <x v="2"/>
    <x v="3"/>
    <x v="16"/>
    <x v="13"/>
    <x v="117"/>
    <s v="20164"/>
    <x v="0"/>
    <x v="0"/>
    <n v="7"/>
    <x v="0"/>
    <s v="toffu, Flan and milk"/>
  </r>
  <r>
    <x v="648"/>
    <x v="2"/>
    <x v="3"/>
    <x v="16"/>
    <x v="13"/>
    <x v="117"/>
    <s v="20164"/>
    <x v="18"/>
    <x v="12"/>
    <n v="8"/>
    <x v="0"/>
    <s v="Massage"/>
  </r>
  <r>
    <x v="649"/>
    <x v="2"/>
    <x v="3"/>
    <x v="16"/>
    <x v="14"/>
    <x v="117"/>
    <s v="20164"/>
    <x v="18"/>
    <x v="12"/>
    <n v="29"/>
    <x v="1"/>
    <s v="Teeth nastya"/>
  </r>
  <r>
    <x v="649"/>
    <x v="2"/>
    <x v="3"/>
    <x v="16"/>
    <x v="14"/>
    <x v="117"/>
    <s v="20164"/>
    <x v="5"/>
    <x v="0"/>
    <n v="1.2"/>
    <x v="0"/>
    <s v="Sour cream"/>
  </r>
  <r>
    <x v="650"/>
    <x v="2"/>
    <x v="3"/>
    <x v="16"/>
    <x v="16"/>
    <x v="117"/>
    <s v="20164"/>
    <x v="18"/>
    <x v="2"/>
    <n v="20"/>
    <x v="1"/>
    <s v="Restaurant"/>
  </r>
  <r>
    <x v="650"/>
    <x v="2"/>
    <x v="3"/>
    <x v="16"/>
    <x v="16"/>
    <x v="117"/>
    <s v="20164"/>
    <x v="5"/>
    <x v="0"/>
    <n v="6.5"/>
    <x v="0"/>
    <s v="Nuts"/>
  </r>
  <r>
    <x v="650"/>
    <x v="2"/>
    <x v="3"/>
    <x v="16"/>
    <x v="16"/>
    <x v="117"/>
    <s v="20164"/>
    <x v="5"/>
    <x v="0"/>
    <n v="3.5"/>
    <x v="0"/>
    <s v="Wraps"/>
  </r>
  <r>
    <x v="650"/>
    <x v="2"/>
    <x v="3"/>
    <x v="16"/>
    <x v="16"/>
    <x v="117"/>
    <s v="20164"/>
    <x v="74"/>
    <x v="7"/>
    <n v="12"/>
    <x v="1"/>
    <s v="Netflix April - May"/>
  </r>
  <r>
    <x v="650"/>
    <x v="2"/>
    <x v="3"/>
    <x v="16"/>
    <x v="16"/>
    <x v="117"/>
    <s v="20164"/>
    <x v="8"/>
    <x v="0"/>
    <n v="1"/>
    <x v="0"/>
    <s v="Candle"/>
  </r>
  <r>
    <x v="651"/>
    <x v="2"/>
    <x v="3"/>
    <x v="16"/>
    <x v="17"/>
    <x v="117"/>
    <s v="20164"/>
    <x v="18"/>
    <x v="0"/>
    <n v="9.5"/>
    <x v="0"/>
    <s v="Pizza"/>
  </r>
  <r>
    <x v="651"/>
    <x v="2"/>
    <x v="3"/>
    <x v="16"/>
    <x v="17"/>
    <x v="117"/>
    <s v="20164"/>
    <x v="18"/>
    <x v="2"/>
    <n v="111.1"/>
    <x v="1"/>
    <s v="Buck's Oscar"/>
  </r>
  <r>
    <x v="652"/>
    <x v="2"/>
    <x v="3"/>
    <x v="16"/>
    <x v="18"/>
    <x v="117"/>
    <s v="20164"/>
    <x v="18"/>
    <x v="6"/>
    <n v="40"/>
    <x v="1"/>
    <s v="Driving lesson"/>
  </r>
  <r>
    <x v="653"/>
    <x v="2"/>
    <x v="4"/>
    <x v="16"/>
    <x v="20"/>
    <x v="117"/>
    <s v="20165"/>
    <x v="36"/>
    <x v="7"/>
    <n v="60"/>
    <x v="1"/>
    <s v="April - May"/>
  </r>
  <r>
    <x v="653"/>
    <x v="2"/>
    <x v="4"/>
    <x v="16"/>
    <x v="20"/>
    <x v="117"/>
    <s v="20165"/>
    <x v="3"/>
    <x v="0"/>
    <n v="31.91"/>
    <x v="0"/>
    <s v="Socks, chicken, chorizo, coke, corn &amp; peas, papitas"/>
  </r>
  <r>
    <x v="653"/>
    <x v="2"/>
    <x v="4"/>
    <x v="16"/>
    <x v="20"/>
    <x v="117"/>
    <s v="20165"/>
    <x v="0"/>
    <x v="0"/>
    <n v="9.56"/>
    <x v="0"/>
    <s v="Cheese, Flour, Croissants, buttermilk"/>
  </r>
  <r>
    <x v="653"/>
    <x v="2"/>
    <x v="4"/>
    <x v="16"/>
    <x v="20"/>
    <x v="117"/>
    <s v="20165"/>
    <x v="5"/>
    <x v="0"/>
    <n v="3.42"/>
    <x v="0"/>
    <s v="Grapes"/>
  </r>
  <r>
    <x v="653"/>
    <x v="2"/>
    <x v="4"/>
    <x v="16"/>
    <x v="20"/>
    <x v="117"/>
    <s v="20165"/>
    <x v="18"/>
    <x v="0"/>
    <n v="3"/>
    <x v="0"/>
    <s v="Eggs"/>
  </r>
  <r>
    <x v="653"/>
    <x v="2"/>
    <x v="4"/>
    <x v="16"/>
    <x v="20"/>
    <x v="117"/>
    <s v="20165"/>
    <x v="8"/>
    <x v="0"/>
    <n v="6"/>
    <x v="0"/>
    <s v="Candles"/>
  </r>
  <r>
    <x v="653"/>
    <x v="2"/>
    <x v="4"/>
    <x v="16"/>
    <x v="20"/>
    <x v="117"/>
    <s v="20165"/>
    <x v="18"/>
    <x v="1"/>
    <n v="51.28"/>
    <x v="1"/>
    <s v="Mother's day"/>
  </r>
  <r>
    <x v="654"/>
    <x v="2"/>
    <x v="4"/>
    <x v="17"/>
    <x v="21"/>
    <x v="118"/>
    <s v="20165"/>
    <x v="18"/>
    <x v="1"/>
    <n v="100"/>
    <x v="1"/>
    <s v="Anniversary flowers"/>
  </r>
  <r>
    <x v="654"/>
    <x v="2"/>
    <x v="4"/>
    <x v="17"/>
    <x v="21"/>
    <x v="118"/>
    <s v="20165"/>
    <x v="7"/>
    <x v="6"/>
    <n v="154.44"/>
    <x v="1"/>
    <s v="MyKi nastya may-jun"/>
  </r>
  <r>
    <x v="654"/>
    <x v="2"/>
    <x v="4"/>
    <x v="17"/>
    <x v="21"/>
    <x v="118"/>
    <s v="20165"/>
    <x v="52"/>
    <x v="6"/>
    <n v="59.3"/>
    <x v="1"/>
    <s v="Driving test nastya"/>
  </r>
  <r>
    <x v="654"/>
    <x v="2"/>
    <x v="4"/>
    <x v="17"/>
    <x v="21"/>
    <x v="118"/>
    <s v="20165"/>
    <x v="3"/>
    <x v="0"/>
    <n v="5.39"/>
    <x v="0"/>
    <s v="Bread and yogurt"/>
  </r>
  <r>
    <x v="654"/>
    <x v="2"/>
    <x v="4"/>
    <x v="17"/>
    <x v="21"/>
    <x v="118"/>
    <s v="20165"/>
    <x v="3"/>
    <x v="0"/>
    <n v="13"/>
    <x v="0"/>
    <s v="Socks and chicken"/>
  </r>
  <r>
    <x v="655"/>
    <x v="2"/>
    <x v="4"/>
    <x v="17"/>
    <x v="22"/>
    <x v="118"/>
    <s v="20165"/>
    <x v="76"/>
    <x v="12"/>
    <n v="62.3"/>
    <x v="1"/>
    <s v="Closure contract"/>
  </r>
  <r>
    <x v="656"/>
    <x v="2"/>
    <x v="4"/>
    <x v="17"/>
    <x v="23"/>
    <x v="118"/>
    <s v="20165"/>
    <x v="5"/>
    <x v="0"/>
    <n v="2"/>
    <x v="0"/>
    <s v="Milk"/>
  </r>
  <r>
    <x v="657"/>
    <x v="2"/>
    <x v="4"/>
    <x v="17"/>
    <x v="25"/>
    <x v="118"/>
    <s v="20165"/>
    <x v="67"/>
    <x v="6"/>
    <n v="45.52"/>
    <x v="1"/>
    <s v="Gasoline visiting houses"/>
  </r>
  <r>
    <x v="657"/>
    <x v="2"/>
    <x v="4"/>
    <x v="17"/>
    <x v="25"/>
    <x v="118"/>
    <s v="20165"/>
    <x v="3"/>
    <x v="0"/>
    <n v="4.9000000000000004"/>
    <x v="0"/>
    <s v="Chicken"/>
  </r>
  <r>
    <x v="657"/>
    <x v="2"/>
    <x v="4"/>
    <x v="17"/>
    <x v="25"/>
    <x v="118"/>
    <s v="20165"/>
    <x v="44"/>
    <x v="0"/>
    <n v="8"/>
    <x v="0"/>
    <s v="vegetables"/>
  </r>
  <r>
    <x v="657"/>
    <x v="2"/>
    <x v="4"/>
    <x v="17"/>
    <x v="25"/>
    <x v="118"/>
    <s v="20165"/>
    <x v="11"/>
    <x v="7"/>
    <n v="83"/>
    <x v="1"/>
    <s v="Electricity"/>
  </r>
  <r>
    <x v="657"/>
    <x v="2"/>
    <x v="4"/>
    <x v="17"/>
    <x v="25"/>
    <x v="118"/>
    <s v="20165"/>
    <x v="65"/>
    <x v="7"/>
    <n v="17.5"/>
    <x v="1"/>
    <s v="Mobile Juan Mar - April"/>
  </r>
  <r>
    <x v="657"/>
    <x v="2"/>
    <x v="4"/>
    <x v="17"/>
    <x v="25"/>
    <x v="118"/>
    <s v="20165"/>
    <x v="65"/>
    <x v="7"/>
    <n v="12.5"/>
    <x v="1"/>
    <s v="Mobile nastya Mar Apr "/>
  </r>
  <r>
    <x v="657"/>
    <x v="2"/>
    <x v="4"/>
    <x v="17"/>
    <x v="25"/>
    <x v="118"/>
    <s v="20165"/>
    <x v="18"/>
    <x v="0"/>
    <n v="1"/>
    <x v="0"/>
    <s v="Coriander"/>
  </r>
  <r>
    <x v="657"/>
    <x v="2"/>
    <x v="4"/>
    <x v="17"/>
    <x v="25"/>
    <x v="118"/>
    <s v="20165"/>
    <x v="5"/>
    <x v="0"/>
    <n v="13.13"/>
    <x v="0"/>
    <s v="Fish and seafood marinara"/>
  </r>
  <r>
    <x v="657"/>
    <x v="2"/>
    <x v="4"/>
    <x v="17"/>
    <x v="25"/>
    <x v="118"/>
    <s v="20165"/>
    <x v="0"/>
    <x v="0"/>
    <n v="9.4"/>
    <x v="0"/>
    <s v="Butter milk, cottage cheese, sugar and cook paper"/>
  </r>
  <r>
    <x v="658"/>
    <x v="2"/>
    <x v="4"/>
    <x v="17"/>
    <x v="26"/>
    <x v="118"/>
    <s v="20165"/>
    <x v="0"/>
    <x v="0"/>
    <n v="7.8"/>
    <x v="0"/>
    <s v="Things for nastya"/>
  </r>
  <r>
    <x v="659"/>
    <x v="2"/>
    <x v="4"/>
    <x v="18"/>
    <x v="28"/>
    <x v="119"/>
    <s v="20165"/>
    <x v="5"/>
    <x v="0"/>
    <n v="6"/>
    <x v="0"/>
    <s v="Onions and frozen corn and peas"/>
  </r>
  <r>
    <x v="660"/>
    <x v="2"/>
    <x v="4"/>
    <x v="18"/>
    <x v="2"/>
    <x v="119"/>
    <s v="20165"/>
    <x v="18"/>
    <x v="2"/>
    <n v="18"/>
    <x v="0"/>
    <s v="Eureka tickets"/>
  </r>
  <r>
    <x v="660"/>
    <x v="2"/>
    <x v="4"/>
    <x v="18"/>
    <x v="2"/>
    <x v="119"/>
    <s v="20165"/>
    <x v="18"/>
    <x v="0"/>
    <n v="15.6"/>
    <x v="0"/>
    <s v="Sushi night"/>
  </r>
  <r>
    <x v="660"/>
    <x v="2"/>
    <x v="4"/>
    <x v="18"/>
    <x v="2"/>
    <x v="119"/>
    <s v="20165"/>
    <x v="3"/>
    <x v="0"/>
    <n v="15.41"/>
    <x v="0"/>
    <s v="Bulb, cheese, yogurt"/>
  </r>
  <r>
    <x v="661"/>
    <x v="2"/>
    <x v="4"/>
    <x v="18"/>
    <x v="3"/>
    <x v="119"/>
    <s v="20165"/>
    <x v="18"/>
    <x v="6"/>
    <n v="40"/>
    <x v="1"/>
    <s v="Driving lesson"/>
  </r>
  <r>
    <x v="661"/>
    <x v="2"/>
    <x v="4"/>
    <x v="18"/>
    <x v="3"/>
    <x v="119"/>
    <s v="20165"/>
    <x v="5"/>
    <x v="0"/>
    <n v="20.48"/>
    <x v="0"/>
    <s v="Bulb, fish, chick, chips, milk"/>
  </r>
  <r>
    <x v="661"/>
    <x v="2"/>
    <x v="4"/>
    <x v="18"/>
    <x v="3"/>
    <x v="119"/>
    <s v="20165"/>
    <x v="3"/>
    <x v="0"/>
    <n v="7"/>
    <x v="0"/>
    <s v="Card and chips"/>
  </r>
  <r>
    <x v="661"/>
    <x v="2"/>
    <x v="4"/>
    <x v="18"/>
    <x v="3"/>
    <x v="119"/>
    <s v="20165"/>
    <x v="18"/>
    <x v="2"/>
    <n v="34.4"/>
    <x v="0"/>
    <s v="Burget Lunch"/>
  </r>
  <r>
    <x v="662"/>
    <x v="2"/>
    <x v="4"/>
    <x v="18"/>
    <x v="4"/>
    <x v="119"/>
    <s v="20165"/>
    <x v="0"/>
    <x v="0"/>
    <n v="6.55"/>
    <x v="0"/>
    <s v="Oats, pees, butter milk and avocado"/>
  </r>
  <r>
    <x v="663"/>
    <x v="2"/>
    <x v="4"/>
    <x v="19"/>
    <x v="5"/>
    <x v="120"/>
    <s v="20165"/>
    <x v="18"/>
    <x v="1"/>
    <n v="100"/>
    <x v="1"/>
    <s v="Oscar's gift"/>
  </r>
  <r>
    <x v="663"/>
    <x v="2"/>
    <x v="4"/>
    <x v="19"/>
    <x v="5"/>
    <x v="120"/>
    <s v="20165"/>
    <x v="7"/>
    <x v="6"/>
    <n v="131.04"/>
    <x v="1"/>
    <s v="Myki Juan"/>
  </r>
  <r>
    <x v="663"/>
    <x v="2"/>
    <x v="4"/>
    <x v="19"/>
    <x v="5"/>
    <x v="120"/>
    <s v="20165"/>
    <x v="3"/>
    <x v="0"/>
    <n v="13.94"/>
    <x v="0"/>
    <s v="Nachos, bread and sea marinara"/>
  </r>
  <r>
    <x v="664"/>
    <x v="2"/>
    <x v="4"/>
    <x v="19"/>
    <x v="6"/>
    <x v="120"/>
    <s v="20165"/>
    <x v="27"/>
    <x v="8"/>
    <n v="49.9"/>
    <x v="1"/>
    <s v="Pants Juan"/>
  </r>
  <r>
    <x v="664"/>
    <x v="2"/>
    <x v="4"/>
    <x v="19"/>
    <x v="6"/>
    <x v="120"/>
    <s v="20165"/>
    <x v="27"/>
    <x v="1"/>
    <n v="19.899999999999999"/>
    <x v="1"/>
    <s v="Umbrella"/>
  </r>
  <r>
    <x v="664"/>
    <x v="2"/>
    <x v="4"/>
    <x v="19"/>
    <x v="6"/>
    <x v="120"/>
    <s v="20165"/>
    <x v="27"/>
    <x v="8"/>
    <n v="149.9"/>
    <x v="1"/>
    <s v="Birthday Present Nastya"/>
  </r>
  <r>
    <x v="664"/>
    <x v="2"/>
    <x v="4"/>
    <x v="19"/>
    <x v="6"/>
    <x v="120"/>
    <s v="20165"/>
    <x v="3"/>
    <x v="0"/>
    <n v="6.5"/>
    <x v="0"/>
    <s v="Cheese"/>
  </r>
  <r>
    <x v="665"/>
    <x v="2"/>
    <x v="4"/>
    <x v="19"/>
    <x v="7"/>
    <x v="120"/>
    <s v="20165"/>
    <x v="44"/>
    <x v="0"/>
    <n v="15"/>
    <x v="0"/>
    <s v="Flowers"/>
  </r>
  <r>
    <x v="665"/>
    <x v="2"/>
    <x v="4"/>
    <x v="19"/>
    <x v="7"/>
    <x v="120"/>
    <s v="20165"/>
    <x v="18"/>
    <x v="1"/>
    <n v="18.5"/>
    <x v="1"/>
    <s v="Cake party"/>
  </r>
  <r>
    <x v="665"/>
    <x v="2"/>
    <x v="4"/>
    <x v="19"/>
    <x v="7"/>
    <x v="120"/>
    <s v="20165"/>
    <x v="18"/>
    <x v="2"/>
    <n v="36.9"/>
    <x v="0"/>
    <s v="Birthday Dinner"/>
  </r>
  <r>
    <x v="665"/>
    <x v="2"/>
    <x v="4"/>
    <x v="19"/>
    <x v="7"/>
    <x v="120"/>
    <s v="20165"/>
    <x v="18"/>
    <x v="2"/>
    <n v="11"/>
    <x v="0"/>
    <s v="Birthday IceCream"/>
  </r>
  <r>
    <x v="666"/>
    <x v="2"/>
    <x v="4"/>
    <x v="19"/>
    <x v="8"/>
    <x v="120"/>
    <s v="20165"/>
    <x v="64"/>
    <x v="4"/>
    <n v="1520"/>
    <x v="1"/>
    <s v="Rent May June"/>
  </r>
  <r>
    <x v="666"/>
    <x v="2"/>
    <x v="4"/>
    <x v="19"/>
    <x v="8"/>
    <x v="120"/>
    <s v="20165"/>
    <x v="18"/>
    <x v="0"/>
    <n v="13.8"/>
    <x v="0"/>
    <s v="Coffees"/>
  </r>
  <r>
    <x v="666"/>
    <x v="2"/>
    <x v="4"/>
    <x v="19"/>
    <x v="8"/>
    <x v="120"/>
    <s v="20165"/>
    <x v="5"/>
    <x v="0"/>
    <n v="15.94"/>
    <x v="0"/>
    <s v="Marinara, chicken, chorizo and salmon"/>
  </r>
  <r>
    <x v="667"/>
    <x v="2"/>
    <x v="4"/>
    <x v="19"/>
    <x v="29"/>
    <x v="120"/>
    <s v="20165"/>
    <x v="18"/>
    <x v="0"/>
    <n v="9.5"/>
    <x v="0"/>
    <s v="Pizza"/>
  </r>
  <r>
    <x v="668"/>
    <x v="2"/>
    <x v="4"/>
    <x v="19"/>
    <x v="9"/>
    <x v="120"/>
    <s v="20165"/>
    <x v="31"/>
    <x v="5"/>
    <n v="18.97"/>
    <x v="0"/>
    <s v="Lunch"/>
  </r>
  <r>
    <x v="668"/>
    <x v="2"/>
    <x v="4"/>
    <x v="19"/>
    <x v="9"/>
    <x v="120"/>
    <s v="20165"/>
    <x v="31"/>
    <x v="5"/>
    <n v="13.96"/>
    <x v="1"/>
    <s v="Candles "/>
  </r>
  <r>
    <x v="668"/>
    <x v="2"/>
    <x v="4"/>
    <x v="19"/>
    <x v="9"/>
    <x v="120"/>
    <s v="20165"/>
    <x v="18"/>
    <x v="12"/>
    <n v="16"/>
    <x v="1"/>
    <s v="Massage"/>
  </r>
  <r>
    <x v="668"/>
    <x v="2"/>
    <x v="4"/>
    <x v="19"/>
    <x v="9"/>
    <x v="120"/>
    <s v="20165"/>
    <x v="44"/>
    <x v="0"/>
    <n v="19"/>
    <x v="0"/>
    <s v="Meat and vegetables"/>
  </r>
  <r>
    <x v="669"/>
    <x v="2"/>
    <x v="4"/>
    <x v="19"/>
    <x v="10"/>
    <x v="120"/>
    <s v="20165"/>
    <x v="8"/>
    <x v="0"/>
    <n v="7"/>
    <x v="0"/>
    <s v="Church"/>
  </r>
  <r>
    <x v="669"/>
    <x v="2"/>
    <x v="4"/>
    <x v="19"/>
    <x v="10"/>
    <x v="120"/>
    <s v="20165"/>
    <x v="18"/>
    <x v="6"/>
    <n v="40"/>
    <x v="1"/>
    <s v="Driving lesson"/>
  </r>
  <r>
    <x v="669"/>
    <x v="2"/>
    <x v="4"/>
    <x v="19"/>
    <x v="10"/>
    <x v="120"/>
    <s v="20165"/>
    <x v="67"/>
    <x v="6"/>
    <n v="43.28"/>
    <x v="1"/>
    <s v="Gasoline"/>
  </r>
  <r>
    <x v="670"/>
    <x v="2"/>
    <x v="4"/>
    <x v="20"/>
    <x v="11"/>
    <x v="121"/>
    <s v="20165"/>
    <x v="0"/>
    <x v="0"/>
    <n v="2.69"/>
    <x v="0"/>
    <s v="Water and butter milk"/>
  </r>
  <r>
    <x v="670"/>
    <x v="2"/>
    <x v="4"/>
    <x v="20"/>
    <x v="11"/>
    <x v="121"/>
    <s v="20165"/>
    <x v="3"/>
    <x v="0"/>
    <n v="4.75"/>
    <x v="0"/>
    <s v="Cheesecake and bread"/>
  </r>
  <r>
    <x v="670"/>
    <x v="2"/>
    <x v="4"/>
    <x v="20"/>
    <x v="11"/>
    <x v="121"/>
    <s v="20165"/>
    <x v="18"/>
    <x v="0"/>
    <n v="3.3"/>
    <x v="0"/>
    <s v="Hot chocolate"/>
  </r>
  <r>
    <x v="670"/>
    <x v="2"/>
    <x v="4"/>
    <x v="20"/>
    <x v="11"/>
    <x v="121"/>
    <s v="20165"/>
    <x v="74"/>
    <x v="7"/>
    <n v="12"/>
    <x v="1"/>
    <s v="Netflix May - June"/>
  </r>
  <r>
    <x v="670"/>
    <x v="2"/>
    <x v="4"/>
    <x v="20"/>
    <x v="11"/>
    <x v="121"/>
    <s v="20165"/>
    <x v="5"/>
    <x v="0"/>
    <n v="10.92"/>
    <x v="0"/>
    <s v="Pretzels, green beans, chicken"/>
  </r>
  <r>
    <x v="671"/>
    <x v="2"/>
    <x v="4"/>
    <x v="20"/>
    <x v="12"/>
    <x v="121"/>
    <s v="20165"/>
    <x v="18"/>
    <x v="0"/>
    <n v="3.3"/>
    <x v="0"/>
    <s v="Coffee infrastructure"/>
  </r>
  <r>
    <x v="671"/>
    <x v="2"/>
    <x v="4"/>
    <x v="20"/>
    <x v="12"/>
    <x v="121"/>
    <s v="20165"/>
    <x v="5"/>
    <x v="0"/>
    <n v="8.2899999999999991"/>
    <x v="0"/>
    <s v="Fruits, wraps and kleenex"/>
  </r>
  <r>
    <x v="672"/>
    <x v="2"/>
    <x v="4"/>
    <x v="20"/>
    <x v="14"/>
    <x v="121"/>
    <s v="20165"/>
    <x v="18"/>
    <x v="0"/>
    <n v="10.9"/>
    <x v="0"/>
    <s v="PitaPit lunch"/>
  </r>
  <r>
    <x v="672"/>
    <x v="2"/>
    <x v="4"/>
    <x v="20"/>
    <x v="14"/>
    <x v="121"/>
    <s v="20165"/>
    <x v="18"/>
    <x v="6"/>
    <n v="9.5"/>
    <x v="1"/>
    <s v="Airport seniorita Mery"/>
  </r>
  <r>
    <x v="673"/>
    <x v="2"/>
    <x v="4"/>
    <x v="20"/>
    <x v="15"/>
    <x v="121"/>
    <s v="20165"/>
    <x v="18"/>
    <x v="0"/>
    <n v="3.6"/>
    <x v="1"/>
    <s v="Coffee coles"/>
  </r>
  <r>
    <x v="673"/>
    <x v="2"/>
    <x v="4"/>
    <x v="20"/>
    <x v="15"/>
    <x v="121"/>
    <s v="20165"/>
    <x v="5"/>
    <x v="0"/>
    <n v="5.15"/>
    <x v="0"/>
    <s v="Yogurt, milk "/>
  </r>
  <r>
    <x v="673"/>
    <x v="2"/>
    <x v="4"/>
    <x v="20"/>
    <x v="15"/>
    <x v="121"/>
    <s v="20165"/>
    <x v="3"/>
    <x v="0"/>
    <n v="6.54"/>
    <x v="0"/>
    <s v="Chicken, cheese "/>
  </r>
  <r>
    <x v="673"/>
    <x v="2"/>
    <x v="4"/>
    <x v="20"/>
    <x v="15"/>
    <x v="121"/>
    <s v="20165"/>
    <x v="18"/>
    <x v="0"/>
    <n v="3.3"/>
    <x v="0"/>
    <s v="Hot Chocolate"/>
  </r>
  <r>
    <x v="673"/>
    <x v="2"/>
    <x v="4"/>
    <x v="20"/>
    <x v="15"/>
    <x v="121"/>
    <s v="20165"/>
    <x v="18"/>
    <x v="6"/>
    <n v="150"/>
    <x v="1"/>
    <s v="Lesson + exam"/>
  </r>
  <r>
    <x v="673"/>
    <x v="2"/>
    <x v="4"/>
    <x v="20"/>
    <x v="15"/>
    <x v="121"/>
    <s v="20165"/>
    <x v="18"/>
    <x v="6"/>
    <n v="76"/>
    <x v="1"/>
    <s v="License 3 years"/>
  </r>
  <r>
    <x v="673"/>
    <x v="2"/>
    <x v="4"/>
    <x v="20"/>
    <x v="15"/>
    <x v="121"/>
    <s v="20165"/>
    <x v="11"/>
    <x v="7"/>
    <n v="43.92"/>
    <x v="1"/>
    <s v="Gas"/>
  </r>
  <r>
    <x v="673"/>
    <x v="2"/>
    <x v="4"/>
    <x v="20"/>
    <x v="15"/>
    <x v="121"/>
    <s v="20165"/>
    <x v="18"/>
    <x v="2"/>
    <n v="27.05"/>
    <x v="1"/>
    <s v="Celebration dinner"/>
  </r>
  <r>
    <x v="673"/>
    <x v="2"/>
    <x v="4"/>
    <x v="20"/>
    <x v="15"/>
    <x v="121"/>
    <s v="20165"/>
    <x v="18"/>
    <x v="2"/>
    <n v="6.7"/>
    <x v="0"/>
    <s v="Fries after beers"/>
  </r>
  <r>
    <x v="674"/>
    <x v="2"/>
    <x v="4"/>
    <x v="20"/>
    <x v="16"/>
    <x v="121"/>
    <s v="20165"/>
    <x v="44"/>
    <x v="0"/>
    <n v="15"/>
    <x v="0"/>
    <s v="Things for week"/>
  </r>
  <r>
    <x v="674"/>
    <x v="2"/>
    <x v="4"/>
    <x v="20"/>
    <x v="16"/>
    <x v="121"/>
    <s v="20165"/>
    <x v="18"/>
    <x v="5"/>
    <n v="19"/>
    <x v="1"/>
    <s v="Rug for second room"/>
  </r>
  <r>
    <x v="674"/>
    <x v="2"/>
    <x v="4"/>
    <x v="20"/>
    <x v="16"/>
    <x v="121"/>
    <s v="20165"/>
    <x v="0"/>
    <x v="0"/>
    <n v="14.58"/>
    <x v="0"/>
    <s v="salt and things for mexican night"/>
  </r>
  <r>
    <x v="674"/>
    <x v="2"/>
    <x v="4"/>
    <x v="20"/>
    <x v="16"/>
    <x v="121"/>
    <s v="20165"/>
    <x v="6"/>
    <x v="3"/>
    <n v="10"/>
    <x v="0"/>
    <s v="Beers next to coles with receipt"/>
  </r>
  <r>
    <x v="674"/>
    <x v="2"/>
    <x v="4"/>
    <x v="20"/>
    <x v="16"/>
    <x v="121"/>
    <s v="20165"/>
    <x v="5"/>
    <x v="0"/>
    <n v="6.5"/>
    <x v="0"/>
    <s v="Chicken and paper towels"/>
  </r>
  <r>
    <x v="674"/>
    <x v="2"/>
    <x v="4"/>
    <x v="20"/>
    <x v="16"/>
    <x v="121"/>
    <s v="20165"/>
    <x v="3"/>
    <x v="0"/>
    <n v="11.57"/>
    <x v="0"/>
    <s v="FIsh, bacon and doritos"/>
  </r>
  <r>
    <x v="674"/>
    <x v="2"/>
    <x v="4"/>
    <x v="20"/>
    <x v="16"/>
    <x v="121"/>
    <s v="20165"/>
    <x v="44"/>
    <x v="0"/>
    <n v="2.98"/>
    <x v="0"/>
    <s v="Eggs"/>
  </r>
  <r>
    <x v="675"/>
    <x v="2"/>
    <x v="4"/>
    <x v="20"/>
    <x v="17"/>
    <x v="121"/>
    <s v="20165"/>
    <x v="26"/>
    <x v="5"/>
    <n v="5.79"/>
    <x v="0"/>
    <s v="USB stick for nastya"/>
  </r>
  <r>
    <x v="675"/>
    <x v="2"/>
    <x v="4"/>
    <x v="20"/>
    <x v="17"/>
    <x v="121"/>
    <s v="20165"/>
    <x v="0"/>
    <x v="0"/>
    <n v="1.99"/>
    <x v="0"/>
    <s v="Butter milk"/>
  </r>
  <r>
    <x v="676"/>
    <x v="2"/>
    <x v="4"/>
    <x v="21"/>
    <x v="18"/>
    <x v="122"/>
    <s v="20165"/>
    <x v="18"/>
    <x v="0"/>
    <n v="3.2"/>
    <x v="0"/>
    <s v="Coffee"/>
  </r>
  <r>
    <x v="677"/>
    <x v="2"/>
    <x v="4"/>
    <x v="21"/>
    <x v="19"/>
    <x v="122"/>
    <s v="20165"/>
    <x v="12"/>
    <x v="12"/>
    <n v="40.950000000000003"/>
    <x v="1"/>
    <s v="Chemist pills for vomiting"/>
  </r>
  <r>
    <x v="677"/>
    <x v="2"/>
    <x v="4"/>
    <x v="21"/>
    <x v="19"/>
    <x v="122"/>
    <s v="20165"/>
    <x v="36"/>
    <x v="7"/>
    <n v="60"/>
    <x v="1"/>
    <s v="Internet May - June"/>
  </r>
  <r>
    <x v="677"/>
    <x v="2"/>
    <x v="4"/>
    <x v="21"/>
    <x v="19"/>
    <x v="122"/>
    <s v="20165"/>
    <x v="18"/>
    <x v="6"/>
    <n v="0.8"/>
    <x v="0"/>
    <s v="Uber to hospital"/>
  </r>
  <r>
    <x v="677"/>
    <x v="2"/>
    <x v="4"/>
    <x v="21"/>
    <x v="19"/>
    <x v="122"/>
    <s v="20165"/>
    <x v="18"/>
    <x v="5"/>
    <n v="15"/>
    <x v="0"/>
    <s v="VCE exam thingy"/>
  </r>
  <r>
    <x v="677"/>
    <x v="2"/>
    <x v="4"/>
    <x v="21"/>
    <x v="19"/>
    <x v="122"/>
    <s v="20165"/>
    <x v="3"/>
    <x v="0"/>
    <n v="8.57"/>
    <x v="0"/>
    <s v="Chicken, bread and onions"/>
  </r>
  <r>
    <x v="678"/>
    <x v="2"/>
    <x v="5"/>
    <x v="21"/>
    <x v="20"/>
    <x v="122"/>
    <s v="20166"/>
    <x v="18"/>
    <x v="6"/>
    <n v="20"/>
    <x v="1"/>
    <s v="Stupid parking"/>
  </r>
  <r>
    <x v="678"/>
    <x v="2"/>
    <x v="5"/>
    <x v="21"/>
    <x v="20"/>
    <x v="122"/>
    <s v="20166"/>
    <x v="18"/>
    <x v="0"/>
    <n v="6"/>
    <x v="0"/>
    <s v="Hot chocolate and eggs"/>
  </r>
  <r>
    <x v="679"/>
    <x v="2"/>
    <x v="5"/>
    <x v="21"/>
    <x v="21"/>
    <x v="122"/>
    <s v="20166"/>
    <x v="5"/>
    <x v="0"/>
    <n v="8.1"/>
    <x v="0"/>
    <s v="Food"/>
  </r>
  <r>
    <x v="679"/>
    <x v="2"/>
    <x v="5"/>
    <x v="21"/>
    <x v="21"/>
    <x v="122"/>
    <s v="20166"/>
    <x v="18"/>
    <x v="0"/>
    <n v="6.9"/>
    <x v="0"/>
    <s v="Coffee s"/>
  </r>
  <r>
    <x v="679"/>
    <x v="2"/>
    <x v="5"/>
    <x v="21"/>
    <x v="21"/>
    <x v="122"/>
    <s v="20166"/>
    <x v="18"/>
    <x v="0"/>
    <n v="2.4"/>
    <x v="0"/>
    <s v="Sushi"/>
  </r>
  <r>
    <x v="680"/>
    <x v="2"/>
    <x v="5"/>
    <x v="21"/>
    <x v="22"/>
    <x v="122"/>
    <s v="20166"/>
    <x v="11"/>
    <x v="7"/>
    <n v="24.16"/>
    <x v="1"/>
    <s v="Energy"/>
  </r>
  <r>
    <x v="680"/>
    <x v="2"/>
    <x v="5"/>
    <x v="21"/>
    <x v="22"/>
    <x v="122"/>
    <s v="20166"/>
    <x v="3"/>
    <x v="0"/>
    <n v="6.67"/>
    <x v="0"/>
    <s v="Ham, bread and turkey"/>
  </r>
  <r>
    <x v="680"/>
    <x v="2"/>
    <x v="5"/>
    <x v="21"/>
    <x v="22"/>
    <x v="122"/>
    <s v="20166"/>
    <x v="18"/>
    <x v="0"/>
    <n v="9"/>
    <x v="0"/>
    <s v="Pizza gatito"/>
  </r>
  <r>
    <x v="681"/>
    <x v="2"/>
    <x v="5"/>
    <x v="21"/>
    <x v="23"/>
    <x v="122"/>
    <s v="20166"/>
    <x v="78"/>
    <x v="12"/>
    <n v="300"/>
    <x v="1"/>
    <s v="Elliptical"/>
  </r>
  <r>
    <x v="681"/>
    <x v="2"/>
    <x v="5"/>
    <x v="21"/>
    <x v="23"/>
    <x v="122"/>
    <s v="20166"/>
    <x v="5"/>
    <x v="0"/>
    <n v="20.149999999999999"/>
    <x v="0"/>
    <s v="Food nastya, flan, prawns and fries"/>
  </r>
  <r>
    <x v="681"/>
    <x v="2"/>
    <x v="5"/>
    <x v="21"/>
    <x v="23"/>
    <x v="122"/>
    <s v="20166"/>
    <x v="3"/>
    <x v="0"/>
    <n v="5"/>
    <x v="0"/>
    <s v="Something nastya"/>
  </r>
  <r>
    <x v="681"/>
    <x v="2"/>
    <x v="5"/>
    <x v="21"/>
    <x v="23"/>
    <x v="122"/>
    <s v="20166"/>
    <x v="18"/>
    <x v="12"/>
    <n v="16"/>
    <x v="0"/>
    <s v="Massages"/>
  </r>
  <r>
    <x v="681"/>
    <x v="2"/>
    <x v="5"/>
    <x v="21"/>
    <x v="23"/>
    <x v="122"/>
    <s v="20166"/>
    <x v="18"/>
    <x v="2"/>
    <n v="68.5"/>
    <x v="1"/>
    <s v="Beers with mery"/>
  </r>
  <r>
    <x v="682"/>
    <x v="2"/>
    <x v="5"/>
    <x v="21"/>
    <x v="30"/>
    <x v="122"/>
    <s v="20166"/>
    <x v="66"/>
    <x v="6"/>
    <n v="1045.42"/>
    <x v="1"/>
    <s v="Insurance 2016-2017 no road assistance"/>
  </r>
  <r>
    <x v="682"/>
    <x v="2"/>
    <x v="5"/>
    <x v="21"/>
    <x v="30"/>
    <x v="122"/>
    <s v="20166"/>
    <x v="18"/>
    <x v="8"/>
    <n v="165.55"/>
    <x v="1"/>
    <s v="Clothes"/>
  </r>
  <r>
    <x v="682"/>
    <x v="2"/>
    <x v="5"/>
    <x v="21"/>
    <x v="30"/>
    <x v="122"/>
    <s v="20166"/>
    <x v="67"/>
    <x v="6"/>
    <n v="52.9"/>
    <x v="1"/>
    <s v="Gasoline essedon buying things"/>
  </r>
  <r>
    <x v="682"/>
    <x v="2"/>
    <x v="5"/>
    <x v="21"/>
    <x v="30"/>
    <x v="122"/>
    <s v="20166"/>
    <x v="5"/>
    <x v="0"/>
    <n v="6.8"/>
    <x v="0"/>
    <s v="rice"/>
  </r>
  <r>
    <x v="682"/>
    <x v="2"/>
    <x v="5"/>
    <x v="21"/>
    <x v="30"/>
    <x v="122"/>
    <s v="20166"/>
    <x v="3"/>
    <x v="0"/>
    <n v="16.75"/>
    <x v="0"/>
    <s v="bread, turkey, sausage + coke"/>
  </r>
  <r>
    <x v="683"/>
    <x v="2"/>
    <x v="5"/>
    <x v="22"/>
    <x v="24"/>
    <x v="123"/>
    <s v="20166"/>
    <x v="66"/>
    <x v="6"/>
    <n v="100"/>
    <x v="1"/>
    <s v="Insurance 2016-2017 Roadside Assistance"/>
  </r>
  <r>
    <x v="683"/>
    <x v="2"/>
    <x v="5"/>
    <x v="22"/>
    <x v="24"/>
    <x v="123"/>
    <s v="20166"/>
    <x v="3"/>
    <x v="0"/>
    <n v="17.079999999999998"/>
    <x v="0"/>
    <s v="Chicken and shrimps AMEX"/>
  </r>
  <r>
    <x v="684"/>
    <x v="2"/>
    <x v="5"/>
    <x v="22"/>
    <x v="25"/>
    <x v="123"/>
    <s v="20166"/>
    <x v="65"/>
    <x v="7"/>
    <n v="17.5"/>
    <x v="1"/>
    <s v="Mobile Pais june"/>
  </r>
  <r>
    <x v="685"/>
    <x v="2"/>
    <x v="5"/>
    <x v="22"/>
    <x v="26"/>
    <x v="123"/>
    <s v="20166"/>
    <x v="3"/>
    <x v="0"/>
    <n v="23.08"/>
    <x v="0"/>
    <s v="Chorizo, chicken, packet, cheese, flan"/>
  </r>
  <r>
    <x v="685"/>
    <x v="2"/>
    <x v="5"/>
    <x v="22"/>
    <x v="26"/>
    <x v="123"/>
    <s v="20166"/>
    <x v="65"/>
    <x v="7"/>
    <n v="12.5"/>
    <x v="1"/>
    <s v="Mobile June"/>
  </r>
  <r>
    <x v="686"/>
    <x v="2"/>
    <x v="5"/>
    <x v="22"/>
    <x v="27"/>
    <x v="123"/>
    <s v="20166"/>
    <x v="5"/>
    <x v="0"/>
    <n v="26.55"/>
    <x v="0"/>
    <s v="Gyozas, snikers, toilet paper, cheese, fries, salt"/>
  </r>
  <r>
    <x v="686"/>
    <x v="2"/>
    <x v="5"/>
    <x v="22"/>
    <x v="27"/>
    <x v="123"/>
    <s v="20166"/>
    <x v="12"/>
    <x v="12"/>
    <n v="16.12"/>
    <x v="0"/>
    <s v="Hair thing and 3 x mouth kit"/>
  </r>
  <r>
    <x v="687"/>
    <x v="2"/>
    <x v="5"/>
    <x v="23"/>
    <x v="3"/>
    <x v="124"/>
    <s v="20166"/>
    <x v="18"/>
    <x v="2"/>
    <n v="100.5"/>
    <x v="1"/>
    <s v="beers, uber, myki, grill d"/>
  </r>
  <r>
    <x v="687"/>
    <x v="2"/>
    <x v="5"/>
    <x v="23"/>
    <x v="3"/>
    <x v="124"/>
    <s v="20166"/>
    <x v="18"/>
    <x v="2"/>
    <n v="36"/>
    <x v="0"/>
    <s v="Pizza, burger, cokes"/>
  </r>
  <r>
    <x v="687"/>
    <x v="2"/>
    <x v="5"/>
    <x v="23"/>
    <x v="3"/>
    <x v="124"/>
    <s v="20166"/>
    <x v="57"/>
    <x v="12"/>
    <n v="193.47"/>
    <x v="1"/>
    <s v="Insurance"/>
  </r>
  <r>
    <x v="687"/>
    <x v="2"/>
    <x v="5"/>
    <x v="23"/>
    <x v="3"/>
    <x v="124"/>
    <s v="20166"/>
    <x v="47"/>
    <x v="7"/>
    <n v="96.54"/>
    <x v="1"/>
    <s v="YVW after credit account 80"/>
  </r>
  <r>
    <x v="688"/>
    <x v="2"/>
    <x v="5"/>
    <x v="23"/>
    <x v="6"/>
    <x v="124"/>
    <s v="20166"/>
    <x v="18"/>
    <x v="5"/>
    <n v="17"/>
    <x v="0"/>
    <s v="Bein Sports June - July"/>
  </r>
  <r>
    <x v="688"/>
    <x v="2"/>
    <x v="5"/>
    <x v="23"/>
    <x v="6"/>
    <x v="124"/>
    <s v="20166"/>
    <x v="18"/>
    <x v="0"/>
    <n v="13.1"/>
    <x v="1"/>
    <s v="Pizza with coke"/>
  </r>
  <r>
    <x v="689"/>
    <x v="2"/>
    <x v="5"/>
    <x v="23"/>
    <x v="7"/>
    <x v="124"/>
    <s v="20166"/>
    <x v="18"/>
    <x v="1"/>
    <n v="60.46"/>
    <x v="1"/>
    <s v="Dia del padre y cumpleanios"/>
  </r>
  <r>
    <x v="689"/>
    <x v="2"/>
    <x v="5"/>
    <x v="23"/>
    <x v="7"/>
    <x v="124"/>
    <s v="20166"/>
    <x v="44"/>
    <x v="0"/>
    <n v="20"/>
    <x v="0"/>
    <s v="Flowers for raccoon"/>
  </r>
  <r>
    <x v="689"/>
    <x v="2"/>
    <x v="5"/>
    <x v="23"/>
    <x v="7"/>
    <x v="124"/>
    <s v="20166"/>
    <x v="3"/>
    <x v="0"/>
    <n v="16.940000000000001"/>
    <x v="0"/>
    <s v="Coke, chicken, ham, yogurt, garlic, cheese"/>
  </r>
  <r>
    <x v="689"/>
    <x v="2"/>
    <x v="5"/>
    <x v="23"/>
    <x v="7"/>
    <x v="124"/>
    <s v="20166"/>
    <x v="5"/>
    <x v="0"/>
    <n v="11.22"/>
    <x v="0"/>
    <s v="packets, nerds, wraps, cheese"/>
  </r>
  <r>
    <x v="689"/>
    <x v="2"/>
    <x v="5"/>
    <x v="23"/>
    <x v="7"/>
    <x v="124"/>
    <s v="20166"/>
    <x v="0"/>
    <x v="0"/>
    <n v="7.71"/>
    <x v="0"/>
    <s v="Cheese and cheese"/>
  </r>
  <r>
    <x v="689"/>
    <x v="2"/>
    <x v="5"/>
    <x v="23"/>
    <x v="7"/>
    <x v="124"/>
    <s v="20166"/>
    <x v="44"/>
    <x v="0"/>
    <n v="16.5"/>
    <x v="0"/>
    <s v="Vegetables and meat and donut"/>
  </r>
  <r>
    <x v="689"/>
    <x v="2"/>
    <x v="5"/>
    <x v="23"/>
    <x v="7"/>
    <x v="124"/>
    <s v="20166"/>
    <x v="64"/>
    <x v="4"/>
    <n v="1520"/>
    <x v="1"/>
    <s v="Rent June - July"/>
  </r>
  <r>
    <x v="690"/>
    <x v="2"/>
    <x v="5"/>
    <x v="23"/>
    <x v="8"/>
    <x v="124"/>
    <s v="20166"/>
    <x v="18"/>
    <x v="2"/>
    <n v="22"/>
    <x v="1"/>
    <s v="Lunch with Anita"/>
  </r>
  <r>
    <x v="690"/>
    <x v="2"/>
    <x v="5"/>
    <x v="23"/>
    <x v="8"/>
    <x v="124"/>
    <s v="20166"/>
    <x v="0"/>
    <x v="0"/>
    <n v="9.83"/>
    <x v="0"/>
    <s v="Carrots, honey and lemosn"/>
  </r>
  <r>
    <x v="690"/>
    <x v="2"/>
    <x v="5"/>
    <x v="23"/>
    <x v="8"/>
    <x v="124"/>
    <s v="20166"/>
    <x v="12"/>
    <x v="12"/>
    <n v="13.38"/>
    <x v="1"/>
    <s v="Medicine for flu"/>
  </r>
  <r>
    <x v="691"/>
    <x v="2"/>
    <x v="5"/>
    <x v="24"/>
    <x v="29"/>
    <x v="125"/>
    <s v="20166"/>
    <x v="7"/>
    <x v="6"/>
    <n v="154.44"/>
    <x v="1"/>
    <s v="Myki Nastya"/>
  </r>
  <r>
    <x v="691"/>
    <x v="2"/>
    <x v="5"/>
    <x v="24"/>
    <x v="29"/>
    <x v="125"/>
    <s v="20166"/>
    <x v="5"/>
    <x v="0"/>
    <n v="4"/>
    <x v="0"/>
    <s v="honey"/>
  </r>
  <r>
    <x v="691"/>
    <x v="2"/>
    <x v="5"/>
    <x v="24"/>
    <x v="29"/>
    <x v="125"/>
    <s v="20166"/>
    <x v="57"/>
    <x v="12"/>
    <n v="80"/>
    <x v="1"/>
    <s v="Dietician "/>
  </r>
  <r>
    <x v="692"/>
    <x v="2"/>
    <x v="5"/>
    <x v="24"/>
    <x v="9"/>
    <x v="125"/>
    <s v="20166"/>
    <x v="3"/>
    <x v="0"/>
    <n v="11"/>
    <x v="0"/>
    <s v="Torta for father"/>
  </r>
  <r>
    <x v="693"/>
    <x v="2"/>
    <x v="5"/>
    <x v="24"/>
    <x v="11"/>
    <x v="125"/>
    <s v="20166"/>
    <x v="11"/>
    <x v="7"/>
    <n v="55.04"/>
    <x v="1"/>
    <s v="Gas May - June"/>
  </r>
  <r>
    <x v="693"/>
    <x v="2"/>
    <x v="5"/>
    <x v="24"/>
    <x v="11"/>
    <x v="125"/>
    <s v="20166"/>
    <x v="12"/>
    <x v="12"/>
    <n v="26.99"/>
    <x v="1"/>
    <s v="Medicine for women witn babies"/>
  </r>
  <r>
    <x v="693"/>
    <x v="2"/>
    <x v="5"/>
    <x v="24"/>
    <x v="11"/>
    <x v="125"/>
    <s v="20166"/>
    <x v="3"/>
    <x v="0"/>
    <n v="3.6"/>
    <x v="0"/>
    <s v="Cheese"/>
  </r>
  <r>
    <x v="694"/>
    <x v="2"/>
    <x v="5"/>
    <x v="24"/>
    <x v="12"/>
    <x v="125"/>
    <s v="20166"/>
    <x v="18"/>
    <x v="2"/>
    <n v="33.72"/>
    <x v="0"/>
    <s v="Tickets to gadget expo"/>
  </r>
  <r>
    <x v="694"/>
    <x v="2"/>
    <x v="5"/>
    <x v="24"/>
    <x v="12"/>
    <x v="125"/>
    <s v="20166"/>
    <x v="71"/>
    <x v="6"/>
    <n v="7.5"/>
    <x v="0"/>
    <s v="Parking plac for expo"/>
  </r>
  <r>
    <x v="695"/>
    <x v="2"/>
    <x v="5"/>
    <x v="24"/>
    <x v="13"/>
    <x v="125"/>
    <s v="20166"/>
    <x v="18"/>
    <x v="2"/>
    <n v="40.5"/>
    <x v="0"/>
    <s v="400 Gradi lunch"/>
  </r>
  <r>
    <x v="695"/>
    <x v="2"/>
    <x v="5"/>
    <x v="24"/>
    <x v="13"/>
    <x v="125"/>
    <s v="20166"/>
    <x v="18"/>
    <x v="2"/>
    <n v="11"/>
    <x v="0"/>
    <s v="Ice cream"/>
  </r>
  <r>
    <x v="695"/>
    <x v="2"/>
    <x v="5"/>
    <x v="24"/>
    <x v="13"/>
    <x v="125"/>
    <s v="20166"/>
    <x v="5"/>
    <x v="0"/>
    <n v="12.18"/>
    <x v="0"/>
    <s v="Chicken, fish, meat yogurt"/>
  </r>
  <r>
    <x v="695"/>
    <x v="2"/>
    <x v="5"/>
    <x v="24"/>
    <x v="13"/>
    <x v="125"/>
    <s v="20166"/>
    <x v="18"/>
    <x v="1"/>
    <n v="475"/>
    <x v="1"/>
    <s v="R M Williams Trevor's boots"/>
  </r>
  <r>
    <x v="696"/>
    <x v="2"/>
    <x v="5"/>
    <x v="24"/>
    <x v="14"/>
    <x v="125"/>
    <s v="20166"/>
    <x v="8"/>
    <x v="0"/>
    <n v="10"/>
    <x v="0"/>
    <s v="Candles and donation"/>
  </r>
  <r>
    <x v="696"/>
    <x v="2"/>
    <x v="5"/>
    <x v="24"/>
    <x v="14"/>
    <x v="125"/>
    <s v="20166"/>
    <x v="18"/>
    <x v="0"/>
    <n v="3"/>
    <x v="0"/>
    <s v="donut"/>
  </r>
  <r>
    <x v="696"/>
    <x v="2"/>
    <x v="5"/>
    <x v="24"/>
    <x v="14"/>
    <x v="125"/>
    <s v="20166"/>
    <x v="5"/>
    <x v="0"/>
    <n v="0.75"/>
    <x v="0"/>
    <s v="Sparkling water"/>
  </r>
  <r>
    <x v="696"/>
    <x v="2"/>
    <x v="5"/>
    <x v="24"/>
    <x v="14"/>
    <x v="125"/>
    <s v="20166"/>
    <x v="26"/>
    <x v="5"/>
    <n v="5.29"/>
    <x v="0"/>
    <s v="Notebook"/>
  </r>
  <r>
    <x v="696"/>
    <x v="2"/>
    <x v="5"/>
    <x v="24"/>
    <x v="14"/>
    <x v="125"/>
    <s v="20166"/>
    <x v="12"/>
    <x v="12"/>
    <n v="53"/>
    <x v="1"/>
    <s v="Vitamins"/>
  </r>
  <r>
    <x v="697"/>
    <x v="2"/>
    <x v="5"/>
    <x v="25"/>
    <x v="16"/>
    <x v="126"/>
    <s v="20166"/>
    <x v="74"/>
    <x v="7"/>
    <n v="12"/>
    <x v="1"/>
    <s v="Netflix June - July"/>
  </r>
  <r>
    <x v="697"/>
    <x v="2"/>
    <x v="5"/>
    <x v="25"/>
    <x v="16"/>
    <x v="126"/>
    <s v="20166"/>
    <x v="5"/>
    <x v="0"/>
    <n v="29.55"/>
    <x v="0"/>
    <s v="Something"/>
  </r>
  <r>
    <x v="698"/>
    <x v="2"/>
    <x v="5"/>
    <x v="25"/>
    <x v="18"/>
    <x v="126"/>
    <s v="20166"/>
    <x v="36"/>
    <x v="7"/>
    <n v="60"/>
    <x v="1"/>
    <s v="Internet June - July"/>
  </r>
  <r>
    <x v="698"/>
    <x v="2"/>
    <x v="5"/>
    <x v="25"/>
    <x v="18"/>
    <x v="126"/>
    <s v="20166"/>
    <x v="3"/>
    <x v="0"/>
    <n v="4.45"/>
    <x v="0"/>
    <s v="Bread"/>
  </r>
  <r>
    <x v="699"/>
    <x v="2"/>
    <x v="6"/>
    <x v="25"/>
    <x v="20"/>
    <x v="126"/>
    <s v="20167"/>
    <x v="5"/>
    <x v="0"/>
    <n v="10.4"/>
    <x v="0"/>
    <s v="milk, yogurt, coockies"/>
  </r>
  <r>
    <x v="699"/>
    <x v="2"/>
    <x v="6"/>
    <x v="25"/>
    <x v="20"/>
    <x v="126"/>
    <s v="20167"/>
    <x v="5"/>
    <x v="0"/>
    <n v="4.5"/>
    <x v="0"/>
    <s v="Chicken"/>
  </r>
  <r>
    <x v="700"/>
    <x v="2"/>
    <x v="6"/>
    <x v="25"/>
    <x v="21"/>
    <x v="126"/>
    <s v="20167"/>
    <x v="67"/>
    <x v="6"/>
    <n v="45.19"/>
    <x v="1"/>
    <s v="Gasoline car"/>
  </r>
  <r>
    <x v="700"/>
    <x v="2"/>
    <x v="6"/>
    <x v="25"/>
    <x v="21"/>
    <x v="126"/>
    <s v="20167"/>
    <x v="18"/>
    <x v="0"/>
    <n v="18.45"/>
    <x v="0"/>
    <s v="Lunch"/>
  </r>
  <r>
    <x v="700"/>
    <x v="2"/>
    <x v="6"/>
    <x v="25"/>
    <x v="21"/>
    <x v="126"/>
    <s v="20167"/>
    <x v="18"/>
    <x v="8"/>
    <n v="50"/>
    <x v="1"/>
    <s v="Fixing jacket and loundry for suit jacket"/>
  </r>
  <r>
    <x v="700"/>
    <x v="2"/>
    <x v="6"/>
    <x v="25"/>
    <x v="21"/>
    <x v="126"/>
    <s v="20167"/>
    <x v="44"/>
    <x v="0"/>
    <n v="12.75"/>
    <x v="0"/>
    <s v="Bananas, celery, cabage, donut, apples, "/>
  </r>
  <r>
    <x v="700"/>
    <x v="2"/>
    <x v="6"/>
    <x v="25"/>
    <x v="21"/>
    <x v="126"/>
    <s v="20167"/>
    <x v="18"/>
    <x v="2"/>
    <n v="39"/>
    <x v="1"/>
    <s v="Cinema"/>
  </r>
  <r>
    <x v="700"/>
    <x v="2"/>
    <x v="6"/>
    <x v="25"/>
    <x v="21"/>
    <x v="126"/>
    <s v="20167"/>
    <x v="45"/>
    <x v="0"/>
    <n v="10"/>
    <x v="0"/>
    <s v="Batteries and diary"/>
  </r>
  <r>
    <x v="701"/>
    <x v="2"/>
    <x v="6"/>
    <x v="25"/>
    <x v="22"/>
    <x v="126"/>
    <s v="20167"/>
    <x v="0"/>
    <x v="0"/>
    <n v="17.03"/>
    <x v="0"/>
    <s v="Girls stuff, toffu, cheese, honey and avocado"/>
  </r>
  <r>
    <x v="701"/>
    <x v="2"/>
    <x v="6"/>
    <x v="25"/>
    <x v="22"/>
    <x v="126"/>
    <s v="20167"/>
    <x v="5"/>
    <x v="0"/>
    <n v="19.7"/>
    <x v="0"/>
    <s v="Laundry staff, fish, peas"/>
  </r>
  <r>
    <x v="701"/>
    <x v="2"/>
    <x v="6"/>
    <x v="25"/>
    <x v="22"/>
    <x v="126"/>
    <s v="20167"/>
    <x v="16"/>
    <x v="5"/>
    <n v="4"/>
    <x v="0"/>
    <s v="Sticky roll"/>
  </r>
  <r>
    <x v="701"/>
    <x v="2"/>
    <x v="6"/>
    <x v="25"/>
    <x v="22"/>
    <x v="126"/>
    <s v="20167"/>
    <x v="44"/>
    <x v="0"/>
    <n v="7.7"/>
    <x v="0"/>
    <s v="Chicken ribs and sushi"/>
  </r>
  <r>
    <x v="702"/>
    <x v="2"/>
    <x v="6"/>
    <x v="26"/>
    <x v="23"/>
    <x v="127"/>
    <s v="20167"/>
    <x v="12"/>
    <x v="0"/>
    <n v="9"/>
    <x v="0"/>
    <s v="Hair brush"/>
  </r>
  <r>
    <x v="702"/>
    <x v="2"/>
    <x v="6"/>
    <x v="26"/>
    <x v="23"/>
    <x v="127"/>
    <s v="20167"/>
    <x v="11"/>
    <x v="7"/>
    <n v="93"/>
    <x v="1"/>
    <s v="Electricity "/>
  </r>
  <r>
    <x v="703"/>
    <x v="2"/>
    <x v="6"/>
    <x v="26"/>
    <x v="25"/>
    <x v="127"/>
    <s v="20167"/>
    <x v="65"/>
    <x v="7"/>
    <n v="30"/>
    <x v="1"/>
    <s v="Mobile Gatito and Raccoon"/>
  </r>
  <r>
    <x v="703"/>
    <x v="2"/>
    <x v="6"/>
    <x v="26"/>
    <x v="25"/>
    <x v="127"/>
    <s v="20167"/>
    <x v="0"/>
    <x v="0"/>
    <n v="5.04"/>
    <x v="0"/>
    <s v="Mineral water, flour"/>
  </r>
  <r>
    <x v="703"/>
    <x v="2"/>
    <x v="6"/>
    <x v="26"/>
    <x v="25"/>
    <x v="127"/>
    <s v="20167"/>
    <x v="5"/>
    <x v="0"/>
    <n v="12.08"/>
    <x v="0"/>
    <s v="Cheese, bread and yogurt"/>
  </r>
  <r>
    <x v="703"/>
    <x v="2"/>
    <x v="6"/>
    <x v="26"/>
    <x v="25"/>
    <x v="127"/>
    <s v="20167"/>
    <x v="3"/>
    <x v="0"/>
    <n v="2.88"/>
    <x v="0"/>
    <s v="Chorizo"/>
  </r>
  <r>
    <x v="703"/>
    <x v="2"/>
    <x v="6"/>
    <x v="26"/>
    <x v="25"/>
    <x v="127"/>
    <s v="20167"/>
    <x v="5"/>
    <x v="0"/>
    <n v="5"/>
    <x v="0"/>
    <s v="Cheese"/>
  </r>
  <r>
    <x v="703"/>
    <x v="2"/>
    <x v="6"/>
    <x v="26"/>
    <x v="25"/>
    <x v="127"/>
    <s v="20167"/>
    <x v="3"/>
    <x v="0"/>
    <n v="9.09"/>
    <x v="0"/>
    <s v="Cheese and wraps"/>
  </r>
  <r>
    <x v="703"/>
    <x v="2"/>
    <x v="6"/>
    <x v="26"/>
    <x v="25"/>
    <x v="127"/>
    <s v="20167"/>
    <x v="43"/>
    <x v="0"/>
    <n v="5"/>
    <x v="0"/>
    <s v="Chicken"/>
  </r>
  <r>
    <x v="703"/>
    <x v="2"/>
    <x v="6"/>
    <x v="26"/>
    <x v="25"/>
    <x v="127"/>
    <s v="20167"/>
    <x v="35"/>
    <x v="1"/>
    <n v="36"/>
    <x v="1"/>
    <s v="Gift for Mery"/>
  </r>
  <r>
    <x v="703"/>
    <x v="2"/>
    <x v="6"/>
    <x v="26"/>
    <x v="25"/>
    <x v="127"/>
    <s v="20167"/>
    <x v="0"/>
    <x v="0"/>
    <n v="26.38"/>
    <x v="0"/>
    <s v="Sound box, ice cream, carrots and cheese"/>
  </r>
  <r>
    <x v="703"/>
    <x v="2"/>
    <x v="6"/>
    <x v="26"/>
    <x v="25"/>
    <x v="127"/>
    <s v="20167"/>
    <x v="3"/>
    <x v="0"/>
    <n v="5"/>
    <x v="0"/>
    <s v="Juice and chips"/>
  </r>
  <r>
    <x v="703"/>
    <x v="2"/>
    <x v="6"/>
    <x v="26"/>
    <x v="25"/>
    <x v="127"/>
    <s v="20167"/>
    <x v="71"/>
    <x v="6"/>
    <n v="6"/>
    <x v="0"/>
    <s v="Mery's BBQ"/>
  </r>
  <r>
    <x v="703"/>
    <x v="2"/>
    <x v="6"/>
    <x v="26"/>
    <x v="25"/>
    <x v="127"/>
    <s v="20167"/>
    <x v="18"/>
    <x v="0"/>
    <n v="3.5"/>
    <x v="0"/>
    <s v="Horrible horrible donut"/>
  </r>
  <r>
    <x v="704"/>
    <x v="2"/>
    <x v="6"/>
    <x v="26"/>
    <x v="28"/>
    <x v="127"/>
    <s v="20167"/>
    <x v="18"/>
    <x v="0"/>
    <n v="26.8"/>
    <x v="0"/>
    <s v="Lunch"/>
  </r>
  <r>
    <x v="704"/>
    <x v="2"/>
    <x v="6"/>
    <x v="26"/>
    <x v="28"/>
    <x v="127"/>
    <s v="20167"/>
    <x v="5"/>
    <x v="6"/>
    <n v="16"/>
    <x v="0"/>
    <s v="Carwash x2 and 1 vacuum "/>
  </r>
  <r>
    <x v="704"/>
    <x v="2"/>
    <x v="6"/>
    <x v="26"/>
    <x v="28"/>
    <x v="127"/>
    <s v="20167"/>
    <x v="8"/>
    <x v="0"/>
    <n v="10"/>
    <x v="0"/>
    <s v="Church sunday nastya went alone :o"/>
  </r>
  <r>
    <x v="705"/>
    <x v="2"/>
    <x v="6"/>
    <x v="27"/>
    <x v="2"/>
    <x v="128"/>
    <s v="20167"/>
    <x v="57"/>
    <x v="12"/>
    <n v="193.47"/>
    <x v="1"/>
    <s v="Private insurance July"/>
  </r>
  <r>
    <x v="706"/>
    <x v="2"/>
    <x v="6"/>
    <x v="27"/>
    <x v="3"/>
    <x v="128"/>
    <s v="20167"/>
    <x v="3"/>
    <x v="0"/>
    <n v="8.4"/>
    <x v="0"/>
    <s v="Tea doritos pasta sause"/>
  </r>
  <r>
    <x v="706"/>
    <x v="2"/>
    <x v="6"/>
    <x v="27"/>
    <x v="3"/>
    <x v="128"/>
    <s v="20167"/>
    <x v="18"/>
    <x v="0"/>
    <n v="3.9"/>
    <x v="0"/>
    <s v="Cheese"/>
  </r>
  <r>
    <x v="706"/>
    <x v="2"/>
    <x v="6"/>
    <x v="27"/>
    <x v="3"/>
    <x v="128"/>
    <s v="20167"/>
    <x v="18"/>
    <x v="0"/>
    <n v="2.1"/>
    <x v="0"/>
    <s v="Chicken"/>
  </r>
  <r>
    <x v="706"/>
    <x v="2"/>
    <x v="6"/>
    <x v="27"/>
    <x v="3"/>
    <x v="128"/>
    <s v="20167"/>
    <x v="5"/>
    <x v="0"/>
    <n v="4.1500000000000004"/>
    <x v="0"/>
    <s v="Pringles and coockies"/>
  </r>
  <r>
    <x v="706"/>
    <x v="2"/>
    <x v="6"/>
    <x v="27"/>
    <x v="3"/>
    <x v="128"/>
    <s v="20167"/>
    <x v="3"/>
    <x v="0"/>
    <n v="2.5"/>
    <x v="0"/>
    <s v="Puddin"/>
  </r>
  <r>
    <x v="707"/>
    <x v="2"/>
    <x v="6"/>
    <x v="27"/>
    <x v="4"/>
    <x v="128"/>
    <s v="20167"/>
    <x v="18"/>
    <x v="5"/>
    <n v="15"/>
    <x v="1"/>
    <s v="Itunes exam thingy"/>
  </r>
  <r>
    <x v="707"/>
    <x v="2"/>
    <x v="6"/>
    <x v="27"/>
    <x v="4"/>
    <x v="128"/>
    <s v="20167"/>
    <x v="0"/>
    <x v="0"/>
    <n v="5.5"/>
    <x v="0"/>
    <s v="Salads ash"/>
  </r>
  <r>
    <x v="707"/>
    <x v="2"/>
    <x v="6"/>
    <x v="27"/>
    <x v="4"/>
    <x v="128"/>
    <s v="20167"/>
    <x v="18"/>
    <x v="0"/>
    <n v="9.15"/>
    <x v="0"/>
    <s v="Chicken ribs"/>
  </r>
  <r>
    <x v="707"/>
    <x v="2"/>
    <x v="6"/>
    <x v="27"/>
    <x v="4"/>
    <x v="128"/>
    <s v="20167"/>
    <x v="6"/>
    <x v="3"/>
    <n v="82.95"/>
    <x v="0"/>
    <s v="Fireball ash and rusky standard "/>
  </r>
  <r>
    <x v="708"/>
    <x v="2"/>
    <x v="6"/>
    <x v="27"/>
    <x v="5"/>
    <x v="128"/>
    <s v="20167"/>
    <x v="5"/>
    <x v="3"/>
    <n v="20"/>
    <x v="0"/>
    <s v="Beers for ashley and home"/>
  </r>
  <r>
    <x v="708"/>
    <x v="2"/>
    <x v="6"/>
    <x v="27"/>
    <x v="5"/>
    <x v="128"/>
    <s v="20167"/>
    <x v="0"/>
    <x v="0"/>
    <n v="7.01"/>
    <x v="0"/>
    <s v="Corn"/>
  </r>
  <r>
    <x v="708"/>
    <x v="2"/>
    <x v="6"/>
    <x v="27"/>
    <x v="5"/>
    <x v="128"/>
    <s v="20167"/>
    <x v="1"/>
    <x v="1"/>
    <n v="68"/>
    <x v="1"/>
    <s v="Souveniers and lunch"/>
  </r>
  <r>
    <x v="708"/>
    <x v="2"/>
    <x v="6"/>
    <x v="27"/>
    <x v="5"/>
    <x v="128"/>
    <s v="20167"/>
    <x v="3"/>
    <x v="1"/>
    <n v="15"/>
    <x v="1"/>
    <s v="Tim tams chocolates"/>
  </r>
  <r>
    <x v="709"/>
    <x v="2"/>
    <x v="6"/>
    <x v="27"/>
    <x v="6"/>
    <x v="128"/>
    <s v="20167"/>
    <x v="71"/>
    <x v="6"/>
    <n v="6"/>
    <x v="0"/>
    <s v="Parking"/>
  </r>
  <r>
    <x v="709"/>
    <x v="2"/>
    <x v="6"/>
    <x v="27"/>
    <x v="6"/>
    <x v="128"/>
    <s v="20167"/>
    <x v="27"/>
    <x v="8"/>
    <n v="89.8"/>
    <x v="1"/>
    <s v="Pants and sweater"/>
  </r>
  <r>
    <x v="709"/>
    <x v="2"/>
    <x v="6"/>
    <x v="27"/>
    <x v="6"/>
    <x v="128"/>
    <s v="20167"/>
    <x v="6"/>
    <x v="1"/>
    <n v="49.9"/>
    <x v="1"/>
    <s v="Wine for mark and brian AMEX"/>
  </r>
  <r>
    <x v="709"/>
    <x v="2"/>
    <x v="6"/>
    <x v="27"/>
    <x v="6"/>
    <x v="128"/>
    <s v="20167"/>
    <x v="67"/>
    <x v="6"/>
    <n v="38.049999999999997"/>
    <x v="1"/>
    <s v="Gasoline 103.9"/>
  </r>
  <r>
    <x v="709"/>
    <x v="2"/>
    <x v="6"/>
    <x v="27"/>
    <x v="6"/>
    <x v="128"/>
    <s v="20167"/>
    <x v="18"/>
    <x v="2"/>
    <n v="17"/>
    <x v="0"/>
    <s v="Bein Sports july - august"/>
  </r>
  <r>
    <x v="709"/>
    <x v="2"/>
    <x v="6"/>
    <x v="27"/>
    <x v="6"/>
    <x v="128"/>
    <s v="20167"/>
    <x v="0"/>
    <x v="0"/>
    <n v="7.5"/>
    <x v="0"/>
    <s v="Cheese and ice cream"/>
  </r>
  <r>
    <x v="710"/>
    <x v="2"/>
    <x v="6"/>
    <x v="28"/>
    <x v="8"/>
    <x v="129"/>
    <s v="20167"/>
    <x v="64"/>
    <x v="4"/>
    <n v="1520"/>
    <x v="1"/>
    <s v="Rent July - August"/>
  </r>
  <r>
    <x v="711"/>
    <x v="2"/>
    <x v="6"/>
    <x v="28"/>
    <x v="29"/>
    <x v="129"/>
    <s v="20167"/>
    <x v="18"/>
    <x v="0"/>
    <n v="10.5"/>
    <x v="0"/>
    <s v="Pizza"/>
  </r>
  <r>
    <x v="711"/>
    <x v="2"/>
    <x v="6"/>
    <x v="28"/>
    <x v="29"/>
    <x v="129"/>
    <s v="20167"/>
    <x v="18"/>
    <x v="0"/>
    <n v="10"/>
    <x v="0"/>
    <s v="Sushi nastya"/>
  </r>
  <r>
    <x v="712"/>
    <x v="2"/>
    <x v="6"/>
    <x v="28"/>
    <x v="9"/>
    <x v="129"/>
    <s v="20167"/>
    <x v="71"/>
    <x v="6"/>
    <n v="8.5"/>
    <x v="0"/>
    <s v="Parking for exam"/>
  </r>
  <r>
    <x v="713"/>
    <x v="2"/>
    <x v="7"/>
    <x v="30"/>
    <x v="22"/>
    <x v="130"/>
    <s v="20168"/>
    <x v="36"/>
    <x v="7"/>
    <n v="59"/>
    <x v="1"/>
    <s v="Internet August - September"/>
  </r>
  <r>
    <x v="713"/>
    <x v="2"/>
    <x v="7"/>
    <x v="30"/>
    <x v="22"/>
    <x v="130"/>
    <s v="20168"/>
    <x v="11"/>
    <x v="7"/>
    <n v="83"/>
    <x v="1"/>
    <s v="Electricity August"/>
  </r>
  <r>
    <x v="714"/>
    <x v="2"/>
    <x v="7"/>
    <x v="30"/>
    <x v="24"/>
    <x v="130"/>
    <s v="20168"/>
    <x v="3"/>
    <x v="0"/>
    <n v="4.97"/>
    <x v="0"/>
    <s v="Yogurt and oat meal "/>
  </r>
  <r>
    <x v="714"/>
    <x v="2"/>
    <x v="7"/>
    <x v="30"/>
    <x v="24"/>
    <x v="130"/>
    <s v="20168"/>
    <x v="5"/>
    <x v="0"/>
    <n v="16.04"/>
    <x v="0"/>
    <s v="Vegetables and chicken and lemon"/>
  </r>
  <r>
    <x v="714"/>
    <x v="2"/>
    <x v="7"/>
    <x v="30"/>
    <x v="24"/>
    <x v="130"/>
    <s v="20168"/>
    <x v="18"/>
    <x v="2"/>
    <n v="1410"/>
    <x v="1"/>
    <s v="Vacations in US"/>
  </r>
  <r>
    <x v="715"/>
    <x v="2"/>
    <x v="7"/>
    <x v="30"/>
    <x v="25"/>
    <x v="130"/>
    <s v="20168"/>
    <x v="3"/>
    <x v="0"/>
    <n v="16.5"/>
    <x v="0"/>
    <s v="Sirup, ham, apples, toffu and eggs"/>
  </r>
  <r>
    <x v="715"/>
    <x v="2"/>
    <x v="7"/>
    <x v="30"/>
    <x v="25"/>
    <x v="130"/>
    <s v="20168"/>
    <x v="1"/>
    <x v="0"/>
    <n v="5.84"/>
    <x v="0"/>
    <s v="Veggies"/>
  </r>
  <r>
    <x v="715"/>
    <x v="2"/>
    <x v="7"/>
    <x v="30"/>
    <x v="25"/>
    <x v="130"/>
    <s v="20168"/>
    <x v="18"/>
    <x v="0"/>
    <n v="12.25"/>
    <x v="0"/>
    <s v="Poo tea :D"/>
  </r>
  <r>
    <x v="715"/>
    <x v="2"/>
    <x v="7"/>
    <x v="30"/>
    <x v="25"/>
    <x v="130"/>
    <s v="20168"/>
    <x v="65"/>
    <x v="7"/>
    <n v="30"/>
    <x v="1"/>
    <s v="mobiles"/>
  </r>
  <r>
    <x v="716"/>
    <x v="2"/>
    <x v="7"/>
    <x v="31"/>
    <x v="26"/>
    <x v="131"/>
    <s v="20168"/>
    <x v="7"/>
    <x v="6"/>
    <n v="154.44"/>
    <x v="1"/>
    <s v="Myki Aug - Sept"/>
  </r>
  <r>
    <x v="717"/>
    <x v="2"/>
    <x v="7"/>
    <x v="31"/>
    <x v="27"/>
    <x v="131"/>
    <s v="20168"/>
    <x v="5"/>
    <x v="0"/>
    <n v="22.22"/>
    <x v="0"/>
    <s v="Prawns, milk, chorizo, chicken"/>
  </r>
  <r>
    <x v="718"/>
    <x v="2"/>
    <x v="7"/>
    <x v="31"/>
    <x v="0"/>
    <x v="131"/>
    <s v="20168"/>
    <x v="5"/>
    <x v="0"/>
    <n v="6.74"/>
    <x v="0"/>
    <s v="Food"/>
  </r>
  <r>
    <x v="718"/>
    <x v="2"/>
    <x v="7"/>
    <x v="31"/>
    <x v="0"/>
    <x v="131"/>
    <s v="20168"/>
    <x v="18"/>
    <x v="12"/>
    <n v="10.5"/>
    <x v="0"/>
    <s v="Lenses"/>
  </r>
  <r>
    <x v="718"/>
    <x v="2"/>
    <x v="7"/>
    <x v="31"/>
    <x v="0"/>
    <x v="131"/>
    <s v="20168"/>
    <x v="3"/>
    <x v="0"/>
    <n v="23.88"/>
    <x v="0"/>
    <s v="Chicken, doritos, cheese, yogurt"/>
  </r>
  <r>
    <x v="719"/>
    <x v="2"/>
    <x v="7"/>
    <x v="31"/>
    <x v="1"/>
    <x v="131"/>
    <s v="20168"/>
    <x v="5"/>
    <x v="0"/>
    <n v="6"/>
    <x v="0"/>
    <s v="x2 Tooth brush"/>
  </r>
  <r>
    <x v="719"/>
    <x v="2"/>
    <x v="7"/>
    <x v="31"/>
    <x v="1"/>
    <x v="131"/>
    <s v="20168"/>
    <x v="3"/>
    <x v="0"/>
    <n v="8.14"/>
    <x v="0"/>
    <s v="Eggs and Nuts"/>
  </r>
  <r>
    <x v="719"/>
    <x v="2"/>
    <x v="7"/>
    <x v="31"/>
    <x v="1"/>
    <x v="131"/>
    <s v="20168"/>
    <x v="18"/>
    <x v="0"/>
    <n v="11.6"/>
    <x v="0"/>
    <s v="cheese, sushi and Meet"/>
  </r>
  <r>
    <x v="720"/>
    <x v="2"/>
    <x v="7"/>
    <x v="31"/>
    <x v="3"/>
    <x v="131"/>
    <s v="20168"/>
    <x v="18"/>
    <x v="0"/>
    <n v="16.8"/>
    <x v="0"/>
    <s v="Breakfast"/>
  </r>
  <r>
    <x v="720"/>
    <x v="2"/>
    <x v="7"/>
    <x v="31"/>
    <x v="3"/>
    <x v="131"/>
    <s v="20168"/>
    <x v="0"/>
    <x v="0"/>
    <n v="27.99"/>
    <x v="0"/>
    <s v="Peanuts, cheese, strawberries and yogurt"/>
  </r>
  <r>
    <x v="720"/>
    <x v="2"/>
    <x v="7"/>
    <x v="31"/>
    <x v="3"/>
    <x v="131"/>
    <s v="20168"/>
    <x v="0"/>
    <x v="0"/>
    <n v="9.26"/>
    <x v="0"/>
    <s v="Flour, mushrooms, cheese and sparkling water"/>
  </r>
  <r>
    <x v="721"/>
    <x v="2"/>
    <x v="7"/>
    <x v="32"/>
    <x v="4"/>
    <x v="132"/>
    <s v="20168"/>
    <x v="18"/>
    <x v="1"/>
    <n v="87.36"/>
    <x v="1"/>
    <s v="Flowers for mama"/>
  </r>
  <r>
    <x v="722"/>
    <x v="2"/>
    <x v="7"/>
    <x v="32"/>
    <x v="5"/>
    <x v="132"/>
    <s v="20168"/>
    <x v="57"/>
    <x v="12"/>
    <n v="193.47"/>
    <x v="1"/>
    <s v="GU Health August - September"/>
  </r>
  <r>
    <x v="722"/>
    <x v="2"/>
    <x v="7"/>
    <x v="32"/>
    <x v="5"/>
    <x v="132"/>
    <s v="20168"/>
    <x v="0"/>
    <x v="0"/>
    <n v="2.59"/>
    <x v="0"/>
    <s v="Cheese"/>
  </r>
  <r>
    <x v="723"/>
    <x v="2"/>
    <x v="7"/>
    <x v="32"/>
    <x v="7"/>
    <x v="132"/>
    <s v="20168"/>
    <x v="64"/>
    <x v="4"/>
    <n v="1520"/>
    <x v="1"/>
    <s v="Rent Aug - Sept"/>
  </r>
  <r>
    <x v="724"/>
    <x v="2"/>
    <x v="7"/>
    <x v="32"/>
    <x v="8"/>
    <x v="132"/>
    <s v="20168"/>
    <x v="5"/>
    <x v="0"/>
    <n v="8.1999999999999993"/>
    <x v="0"/>
    <s v="something plus 2.62 from international transaction"/>
  </r>
  <r>
    <x v="724"/>
    <x v="2"/>
    <x v="7"/>
    <x v="32"/>
    <x v="8"/>
    <x v="132"/>
    <s v="20168"/>
    <x v="18"/>
    <x v="0"/>
    <n v="7"/>
    <x v="0"/>
    <s v="Cake for mama's birthday"/>
  </r>
  <r>
    <x v="724"/>
    <x v="2"/>
    <x v="7"/>
    <x v="32"/>
    <x v="8"/>
    <x v="132"/>
    <s v="20168"/>
    <x v="3"/>
    <x v="0"/>
    <n v="0.82"/>
    <x v="0"/>
    <s v="Something else"/>
  </r>
  <r>
    <x v="724"/>
    <x v="2"/>
    <x v="7"/>
    <x v="32"/>
    <x v="8"/>
    <x v="132"/>
    <s v="20168"/>
    <x v="0"/>
    <x v="0"/>
    <n v="2.59"/>
    <x v="0"/>
    <s v="Something"/>
  </r>
  <r>
    <x v="724"/>
    <x v="2"/>
    <x v="7"/>
    <x v="32"/>
    <x v="8"/>
    <x v="132"/>
    <s v="20168"/>
    <x v="18"/>
    <x v="12"/>
    <n v="28.9"/>
    <x v="1"/>
    <s v="Dentist appointment"/>
  </r>
  <r>
    <x v="724"/>
    <x v="2"/>
    <x v="7"/>
    <x v="32"/>
    <x v="8"/>
    <x v="132"/>
    <s v="20168"/>
    <x v="18"/>
    <x v="0"/>
    <n v="24"/>
    <x v="0"/>
    <s v="Beers poker"/>
  </r>
  <r>
    <x v="724"/>
    <x v="2"/>
    <x v="7"/>
    <x v="32"/>
    <x v="8"/>
    <x v="132"/>
    <s v="20168"/>
    <x v="5"/>
    <x v="0"/>
    <n v="5"/>
    <x v="0"/>
    <s v="Cheese"/>
  </r>
  <r>
    <x v="724"/>
    <x v="2"/>
    <x v="7"/>
    <x v="32"/>
    <x v="8"/>
    <x v="132"/>
    <s v="20168"/>
    <x v="5"/>
    <x v="0"/>
    <n v="8.5"/>
    <x v="0"/>
    <s v="Cheese, stuff"/>
  </r>
  <r>
    <x v="725"/>
    <x v="2"/>
    <x v="7"/>
    <x v="32"/>
    <x v="29"/>
    <x v="132"/>
    <s v="20168"/>
    <x v="18"/>
    <x v="2"/>
    <n v="16"/>
    <x v="0"/>
    <s v="Massage"/>
  </r>
  <r>
    <x v="725"/>
    <x v="2"/>
    <x v="7"/>
    <x v="32"/>
    <x v="29"/>
    <x v="132"/>
    <s v="20168"/>
    <x v="18"/>
    <x v="5"/>
    <n v="20"/>
    <x v="0"/>
    <s v="Flowers"/>
  </r>
  <r>
    <x v="725"/>
    <x v="2"/>
    <x v="7"/>
    <x v="32"/>
    <x v="29"/>
    <x v="132"/>
    <s v="20168"/>
    <x v="3"/>
    <x v="0"/>
    <n v="13.7"/>
    <x v="0"/>
    <s v="Sause, toilet paper, cheese"/>
  </r>
  <r>
    <x v="725"/>
    <x v="2"/>
    <x v="7"/>
    <x v="32"/>
    <x v="29"/>
    <x v="132"/>
    <s v="20168"/>
    <x v="5"/>
    <x v="0"/>
    <n v="15.17"/>
    <x v="0"/>
    <s v="Prawns, chicken and coke"/>
  </r>
  <r>
    <x v="725"/>
    <x v="2"/>
    <x v="7"/>
    <x v="32"/>
    <x v="29"/>
    <x v="132"/>
    <s v="20168"/>
    <x v="1"/>
    <x v="0"/>
    <n v="18"/>
    <x v="0"/>
    <s v="Vegetables and meat"/>
  </r>
  <r>
    <x v="726"/>
    <x v="2"/>
    <x v="7"/>
    <x v="32"/>
    <x v="9"/>
    <x v="132"/>
    <s v="20168"/>
    <x v="67"/>
    <x v="6"/>
    <n v="42.17"/>
    <x v="1"/>
    <s v="Gasoline 102.5"/>
  </r>
  <r>
    <x v="726"/>
    <x v="2"/>
    <x v="7"/>
    <x v="32"/>
    <x v="9"/>
    <x v="132"/>
    <s v="20168"/>
    <x v="0"/>
    <x v="0"/>
    <n v="8.11"/>
    <x v="0"/>
    <s v="Avocado and cheese"/>
  </r>
  <r>
    <x v="726"/>
    <x v="2"/>
    <x v="7"/>
    <x v="32"/>
    <x v="9"/>
    <x v="132"/>
    <s v="20168"/>
    <x v="18"/>
    <x v="0"/>
    <n v="10.19"/>
    <x v="0"/>
    <s v="Vegetables &amp; beans"/>
  </r>
  <r>
    <x v="726"/>
    <x v="2"/>
    <x v="7"/>
    <x v="32"/>
    <x v="9"/>
    <x v="132"/>
    <s v="20168"/>
    <x v="8"/>
    <x v="0"/>
    <n v="10"/>
    <x v="0"/>
    <s v="Church for gatito job"/>
  </r>
  <r>
    <x v="727"/>
    <x v="2"/>
    <x v="7"/>
    <x v="33"/>
    <x v="10"/>
    <x v="133"/>
    <s v="20168"/>
    <x v="11"/>
    <x v="7"/>
    <n v="90.32"/>
    <x v="1"/>
    <s v="Gas"/>
  </r>
  <r>
    <x v="728"/>
    <x v="2"/>
    <x v="7"/>
    <x v="33"/>
    <x v="11"/>
    <x v="133"/>
    <s v="20168"/>
    <x v="18"/>
    <x v="6"/>
    <n v="16.7"/>
    <x v="0"/>
    <s v="Train + Uber "/>
  </r>
  <r>
    <x v="728"/>
    <x v="2"/>
    <x v="7"/>
    <x v="33"/>
    <x v="11"/>
    <x v="133"/>
    <s v="20168"/>
    <x v="74"/>
    <x v="2"/>
    <n v="12"/>
    <x v="1"/>
    <s v="Netflix August - September"/>
  </r>
  <r>
    <x v="728"/>
    <x v="2"/>
    <x v="7"/>
    <x v="33"/>
    <x v="11"/>
    <x v="133"/>
    <s v="20168"/>
    <x v="61"/>
    <x v="6"/>
    <n v="287"/>
    <x v="1"/>
    <s v="60K Service"/>
  </r>
  <r>
    <x v="728"/>
    <x v="2"/>
    <x v="7"/>
    <x v="33"/>
    <x v="11"/>
    <x v="133"/>
    <s v="20168"/>
    <x v="5"/>
    <x v="0"/>
    <n v="3"/>
    <x v="0"/>
    <s v="Tea"/>
  </r>
  <r>
    <x v="728"/>
    <x v="2"/>
    <x v="7"/>
    <x v="33"/>
    <x v="11"/>
    <x v="133"/>
    <s v="20168"/>
    <x v="3"/>
    <x v="0"/>
    <n v="1.37"/>
    <x v="0"/>
    <s v="Brocolli and water"/>
  </r>
  <r>
    <x v="729"/>
    <x v="2"/>
    <x v="7"/>
    <x v="33"/>
    <x v="13"/>
    <x v="133"/>
    <s v="20168"/>
    <x v="3"/>
    <x v="0"/>
    <n v="14.38"/>
    <x v="0"/>
    <s v="Cheese, doritos and chorizo"/>
  </r>
  <r>
    <x v="729"/>
    <x v="2"/>
    <x v="7"/>
    <x v="33"/>
    <x v="13"/>
    <x v="133"/>
    <s v="20168"/>
    <x v="6"/>
    <x v="3"/>
    <n v="39"/>
    <x v="1"/>
    <s v="Whiskey big anesthetic"/>
  </r>
  <r>
    <x v="730"/>
    <x v="2"/>
    <x v="7"/>
    <x v="33"/>
    <x v="14"/>
    <x v="133"/>
    <s v="20168"/>
    <x v="18"/>
    <x v="0"/>
    <n v="6.5"/>
    <x v="0"/>
    <s v="Coffee and sushi"/>
  </r>
  <r>
    <x v="730"/>
    <x v="2"/>
    <x v="7"/>
    <x v="33"/>
    <x v="14"/>
    <x v="133"/>
    <s v="20168"/>
    <x v="3"/>
    <x v="0"/>
    <n v="3.75"/>
    <x v="0"/>
    <s v="Cheese &amp; wraps"/>
  </r>
  <r>
    <x v="730"/>
    <x v="2"/>
    <x v="7"/>
    <x v="33"/>
    <x v="14"/>
    <x v="133"/>
    <s v="20168"/>
    <x v="5"/>
    <x v="0"/>
    <n v="8.75"/>
    <x v="0"/>
    <s v="Rice"/>
  </r>
  <r>
    <x v="730"/>
    <x v="2"/>
    <x v="7"/>
    <x v="33"/>
    <x v="14"/>
    <x v="133"/>
    <s v="20168"/>
    <x v="18"/>
    <x v="0"/>
    <n v="3.5"/>
    <x v="0"/>
    <s v="Chicken"/>
  </r>
  <r>
    <x v="731"/>
    <x v="2"/>
    <x v="7"/>
    <x v="33"/>
    <x v="15"/>
    <x v="133"/>
    <s v="20168"/>
    <x v="18"/>
    <x v="0"/>
    <n v="4.0599999999999996"/>
    <x v="0"/>
    <s v="Ice cream"/>
  </r>
  <r>
    <x v="731"/>
    <x v="2"/>
    <x v="7"/>
    <x v="33"/>
    <x v="15"/>
    <x v="133"/>
    <s v="20168"/>
    <x v="18"/>
    <x v="0"/>
    <n v="12"/>
    <x v="0"/>
    <s v="Reject shop: Plastic wrap, batteries and peanuts"/>
  </r>
  <r>
    <x v="731"/>
    <x v="2"/>
    <x v="7"/>
    <x v="33"/>
    <x v="15"/>
    <x v="133"/>
    <s v="20168"/>
    <x v="0"/>
    <x v="0"/>
    <n v="6.81"/>
    <x v="0"/>
    <s v="Cheese &amp; flan"/>
  </r>
  <r>
    <x v="731"/>
    <x v="2"/>
    <x v="7"/>
    <x v="33"/>
    <x v="15"/>
    <x v="133"/>
    <s v="20168"/>
    <x v="5"/>
    <x v="0"/>
    <n v="1.64"/>
    <x v="0"/>
    <s v="Tomato sause"/>
  </r>
  <r>
    <x v="731"/>
    <x v="2"/>
    <x v="7"/>
    <x v="33"/>
    <x v="15"/>
    <x v="133"/>
    <s v="20168"/>
    <x v="3"/>
    <x v="0"/>
    <n v="4.43"/>
    <x v="0"/>
    <s v="Pop Corn"/>
  </r>
  <r>
    <x v="732"/>
    <x v="2"/>
    <x v="7"/>
    <x v="33"/>
    <x v="16"/>
    <x v="133"/>
    <s v="20168"/>
    <x v="8"/>
    <x v="0"/>
    <n v="10"/>
    <x v="0"/>
    <s v="Church"/>
  </r>
  <r>
    <x v="732"/>
    <x v="2"/>
    <x v="7"/>
    <x v="33"/>
    <x v="16"/>
    <x v="133"/>
    <s v="20168"/>
    <x v="54"/>
    <x v="12"/>
    <n v="107"/>
    <x v="1"/>
    <s v="Cosmetics"/>
  </r>
  <r>
    <x v="732"/>
    <x v="2"/>
    <x v="7"/>
    <x v="33"/>
    <x v="16"/>
    <x v="133"/>
    <s v="20168"/>
    <x v="0"/>
    <x v="0"/>
    <n v="2.95"/>
    <x v="0"/>
    <s v="Ladies things and flour"/>
  </r>
  <r>
    <x v="732"/>
    <x v="2"/>
    <x v="7"/>
    <x v="33"/>
    <x v="16"/>
    <x v="133"/>
    <s v="20168"/>
    <x v="3"/>
    <x v="0"/>
    <n v="2.84"/>
    <x v="0"/>
    <s v="Chicken"/>
  </r>
  <r>
    <x v="732"/>
    <x v="2"/>
    <x v="7"/>
    <x v="33"/>
    <x v="16"/>
    <x v="133"/>
    <s v="20168"/>
    <x v="18"/>
    <x v="0"/>
    <n v="7.5"/>
    <x v="0"/>
    <s v="Garlic salt, pizza thing, garbage food"/>
  </r>
  <r>
    <x v="732"/>
    <x v="2"/>
    <x v="7"/>
    <x v="33"/>
    <x v="16"/>
    <x v="133"/>
    <s v="20168"/>
    <x v="0"/>
    <x v="0"/>
    <n v="1.19"/>
    <x v="0"/>
    <s v="Oat meal"/>
  </r>
  <r>
    <x v="733"/>
    <x v="2"/>
    <x v="7"/>
    <x v="34"/>
    <x v="17"/>
    <x v="134"/>
    <s v="20168"/>
    <x v="5"/>
    <x v="0"/>
    <n v="2.8"/>
    <x v="0"/>
    <s v="Lipstick"/>
  </r>
  <r>
    <x v="733"/>
    <x v="2"/>
    <x v="7"/>
    <x v="34"/>
    <x v="17"/>
    <x v="134"/>
    <s v="20168"/>
    <x v="5"/>
    <x v="0"/>
    <n v="21.23"/>
    <x v="0"/>
    <s v="Toilet paper, meat, chicken, coco milk, "/>
  </r>
  <r>
    <x v="734"/>
    <x v="2"/>
    <x v="7"/>
    <x v="34"/>
    <x v="18"/>
    <x v="134"/>
    <s v="20168"/>
    <x v="0"/>
    <x v="0"/>
    <n v="1.49"/>
    <x v="0"/>
    <s v="Strawberries"/>
  </r>
  <r>
    <x v="734"/>
    <x v="2"/>
    <x v="7"/>
    <x v="34"/>
    <x v="18"/>
    <x v="134"/>
    <s v="20168"/>
    <x v="3"/>
    <x v="0"/>
    <n v="5.74"/>
    <x v="0"/>
    <s v="Water and Cheese"/>
  </r>
  <r>
    <x v="734"/>
    <x v="2"/>
    <x v="7"/>
    <x v="34"/>
    <x v="18"/>
    <x v="134"/>
    <s v="20168"/>
    <x v="6"/>
    <x v="3"/>
    <n v="39"/>
    <x v="1"/>
    <s v="Whisky Juan"/>
  </r>
  <r>
    <x v="735"/>
    <x v="2"/>
    <x v="7"/>
    <x v="34"/>
    <x v="19"/>
    <x v="134"/>
    <s v="20168"/>
    <x v="32"/>
    <x v="2"/>
    <n v="56"/>
    <x v="1"/>
    <s v="RESIGNED !"/>
  </r>
  <r>
    <x v="735"/>
    <x v="2"/>
    <x v="7"/>
    <x v="34"/>
    <x v="19"/>
    <x v="134"/>
    <s v="20168"/>
    <x v="36"/>
    <x v="7"/>
    <n v="60"/>
    <x v="1"/>
    <s v="August - September"/>
  </r>
  <r>
    <x v="736"/>
    <x v="2"/>
    <x v="8"/>
    <x v="34"/>
    <x v="20"/>
    <x v="134"/>
    <s v="20169"/>
    <x v="79"/>
    <x v="5"/>
    <n v="150"/>
    <x v="1"/>
    <s v="Taxes 2015-2016"/>
  </r>
  <r>
    <x v="736"/>
    <x v="2"/>
    <x v="8"/>
    <x v="34"/>
    <x v="20"/>
    <x v="134"/>
    <s v="20169"/>
    <x v="3"/>
    <x v="0"/>
    <n v="10.43"/>
    <x v="0"/>
    <s v="Doritos, chicken, yogurt"/>
  </r>
  <r>
    <x v="736"/>
    <x v="2"/>
    <x v="8"/>
    <x v="34"/>
    <x v="20"/>
    <x v="134"/>
    <s v="20169"/>
    <x v="5"/>
    <x v="0"/>
    <n v="6.06"/>
    <x v="0"/>
    <s v="Chicken and chips"/>
  </r>
  <r>
    <x v="736"/>
    <x v="2"/>
    <x v="8"/>
    <x v="34"/>
    <x v="20"/>
    <x v="134"/>
    <s v="20169"/>
    <x v="18"/>
    <x v="1"/>
    <n v="58.72"/>
    <x v="1"/>
    <s v="Hotel for Papa and Mama"/>
  </r>
  <r>
    <x v="737"/>
    <x v="2"/>
    <x v="8"/>
    <x v="34"/>
    <x v="21"/>
    <x v="134"/>
    <s v="20169"/>
    <x v="18"/>
    <x v="0"/>
    <n v="7.35"/>
    <x v="0"/>
    <s v="Cheese"/>
  </r>
  <r>
    <x v="737"/>
    <x v="2"/>
    <x v="8"/>
    <x v="34"/>
    <x v="21"/>
    <x v="134"/>
    <s v="20169"/>
    <x v="0"/>
    <x v="0"/>
    <n v="5.7"/>
    <x v="0"/>
    <s v="Pizza cheese and corn"/>
  </r>
  <r>
    <x v="737"/>
    <x v="2"/>
    <x v="8"/>
    <x v="34"/>
    <x v="21"/>
    <x v="134"/>
    <s v="20169"/>
    <x v="18"/>
    <x v="1"/>
    <n v="204.72"/>
    <x v="1"/>
    <s v="Mama and Papa anniversary"/>
  </r>
  <r>
    <x v="737"/>
    <x v="2"/>
    <x v="8"/>
    <x v="34"/>
    <x v="21"/>
    <x v="134"/>
    <s v="20169"/>
    <x v="18"/>
    <x v="0"/>
    <n v="19.989999999999998"/>
    <x v="0"/>
    <s v="Prawns and ice cream "/>
  </r>
  <r>
    <x v="738"/>
    <x v="2"/>
    <x v="8"/>
    <x v="34"/>
    <x v="22"/>
    <x v="134"/>
    <s v="20169"/>
    <x v="18"/>
    <x v="0"/>
    <n v="2.5"/>
    <x v="0"/>
    <s v="Popcorn bowl"/>
  </r>
  <r>
    <x v="738"/>
    <x v="2"/>
    <x v="8"/>
    <x v="34"/>
    <x v="22"/>
    <x v="134"/>
    <s v="20169"/>
    <x v="44"/>
    <x v="0"/>
    <n v="6"/>
    <x v="0"/>
    <s v="Vegetables"/>
  </r>
  <r>
    <x v="738"/>
    <x v="2"/>
    <x v="8"/>
    <x v="34"/>
    <x v="22"/>
    <x v="134"/>
    <s v="20169"/>
    <x v="18"/>
    <x v="0"/>
    <n v="2.6"/>
    <x v="0"/>
    <s v="Sushi"/>
  </r>
  <r>
    <x v="738"/>
    <x v="2"/>
    <x v="8"/>
    <x v="34"/>
    <x v="22"/>
    <x v="134"/>
    <s v="20169"/>
    <x v="18"/>
    <x v="0"/>
    <n v="4.25"/>
    <x v="0"/>
    <s v="Vegetables"/>
  </r>
  <r>
    <x v="738"/>
    <x v="2"/>
    <x v="8"/>
    <x v="34"/>
    <x v="22"/>
    <x v="134"/>
    <s v="20169"/>
    <x v="3"/>
    <x v="0"/>
    <n v="3"/>
    <x v="0"/>
    <s v="Cheaps and popcorn"/>
  </r>
  <r>
    <x v="738"/>
    <x v="2"/>
    <x v="8"/>
    <x v="34"/>
    <x v="22"/>
    <x v="134"/>
    <s v="20169"/>
    <x v="5"/>
    <x v="0"/>
    <n v="4.1500000000000004"/>
    <x v="0"/>
    <s v="Yogurt and Twix"/>
  </r>
  <r>
    <x v="738"/>
    <x v="2"/>
    <x v="8"/>
    <x v="34"/>
    <x v="22"/>
    <x v="134"/>
    <s v="20169"/>
    <x v="11"/>
    <x v="7"/>
    <n v="15.62"/>
    <x v="1"/>
    <s v="Electricity"/>
  </r>
  <r>
    <x v="738"/>
    <x v="2"/>
    <x v="8"/>
    <x v="34"/>
    <x v="22"/>
    <x v="134"/>
    <s v="20169"/>
    <x v="0"/>
    <x v="0"/>
    <n v="2.7"/>
    <x v="0"/>
    <s v="Strawberries and water"/>
  </r>
  <r>
    <x v="739"/>
    <x v="2"/>
    <x v="8"/>
    <x v="34"/>
    <x v="23"/>
    <x v="134"/>
    <s v="20169"/>
    <x v="8"/>
    <x v="0"/>
    <n v="10"/>
    <x v="0"/>
    <s v="Church"/>
  </r>
  <r>
    <x v="739"/>
    <x v="2"/>
    <x v="8"/>
    <x v="34"/>
    <x v="23"/>
    <x v="134"/>
    <s v="20169"/>
    <x v="0"/>
    <x v="0"/>
    <n v="8.81"/>
    <x v="0"/>
    <s v="Vegetables"/>
  </r>
  <r>
    <x v="739"/>
    <x v="2"/>
    <x v="8"/>
    <x v="34"/>
    <x v="23"/>
    <x v="134"/>
    <s v="20169"/>
    <x v="67"/>
    <x v="6"/>
    <n v="46.46"/>
    <x v="1"/>
    <s v="Gasoline"/>
  </r>
  <r>
    <x v="739"/>
    <x v="2"/>
    <x v="8"/>
    <x v="34"/>
    <x v="23"/>
    <x v="134"/>
    <s v="20169"/>
    <x v="3"/>
    <x v="0"/>
    <n v="7.81"/>
    <x v="0"/>
    <s v="Bacon and Chicken"/>
  </r>
  <r>
    <x v="740"/>
    <x v="2"/>
    <x v="8"/>
    <x v="35"/>
    <x v="24"/>
    <x v="135"/>
    <s v="20169"/>
    <x v="5"/>
    <x v="0"/>
    <n v="8.69"/>
    <x v="0"/>
    <s v="Meat and fries"/>
  </r>
  <r>
    <x v="740"/>
    <x v="2"/>
    <x v="8"/>
    <x v="35"/>
    <x v="24"/>
    <x v="135"/>
    <s v="20169"/>
    <x v="36"/>
    <x v="7"/>
    <n v="8.06"/>
    <x v="1"/>
    <s v="20 M"/>
  </r>
  <r>
    <x v="741"/>
    <x v="2"/>
    <x v="8"/>
    <x v="35"/>
    <x v="25"/>
    <x v="135"/>
    <s v="20169"/>
    <x v="63"/>
    <x v="6"/>
    <n v="10"/>
    <x v="1"/>
    <s v="Tolls mornington"/>
  </r>
  <r>
    <x v="741"/>
    <x v="2"/>
    <x v="8"/>
    <x v="35"/>
    <x v="25"/>
    <x v="135"/>
    <s v="20169"/>
    <x v="65"/>
    <x v="7"/>
    <n v="26.8"/>
    <x v="1"/>
    <s v="Telstra July - August"/>
  </r>
  <r>
    <x v="741"/>
    <x v="2"/>
    <x v="8"/>
    <x v="35"/>
    <x v="25"/>
    <x v="135"/>
    <s v="20169"/>
    <x v="80"/>
    <x v="2"/>
    <n v="15"/>
    <x v="0"/>
    <s v="VCE subscription"/>
  </r>
  <r>
    <x v="741"/>
    <x v="2"/>
    <x v="8"/>
    <x v="35"/>
    <x v="25"/>
    <x v="135"/>
    <s v="20169"/>
    <x v="5"/>
    <x v="0"/>
    <n v="2.5"/>
    <x v="0"/>
    <s v="Chips healthy"/>
  </r>
  <r>
    <x v="741"/>
    <x v="2"/>
    <x v="8"/>
    <x v="35"/>
    <x v="25"/>
    <x v="135"/>
    <s v="20169"/>
    <x v="5"/>
    <x v="0"/>
    <n v="6"/>
    <x v="0"/>
    <s v="Doritos and Chicken "/>
  </r>
  <r>
    <x v="741"/>
    <x v="2"/>
    <x v="8"/>
    <x v="35"/>
    <x v="25"/>
    <x v="135"/>
    <s v="20169"/>
    <x v="3"/>
    <x v="0"/>
    <n v="7.72"/>
    <x v="0"/>
    <s v="Bacon, chorizo and chicken"/>
  </r>
  <r>
    <x v="742"/>
    <x v="2"/>
    <x v="8"/>
    <x v="35"/>
    <x v="26"/>
    <x v="135"/>
    <s v="20169"/>
    <x v="81"/>
    <x v="5"/>
    <n v="1935.12"/>
    <x v="1"/>
    <s v="Laptop for work"/>
  </r>
  <r>
    <x v="742"/>
    <x v="2"/>
    <x v="8"/>
    <x v="35"/>
    <x v="26"/>
    <x v="135"/>
    <s v="20169"/>
    <x v="57"/>
    <x v="12"/>
    <n v="18.600000000000001"/>
    <x v="0"/>
    <s v="Dentist"/>
  </r>
  <r>
    <x v="742"/>
    <x v="2"/>
    <x v="8"/>
    <x v="35"/>
    <x v="26"/>
    <x v="135"/>
    <s v="20169"/>
    <x v="3"/>
    <x v="0"/>
    <n v="9.83"/>
    <x v="0"/>
    <s v="Peanuts and ice cream"/>
  </r>
  <r>
    <x v="743"/>
    <x v="2"/>
    <x v="8"/>
    <x v="35"/>
    <x v="27"/>
    <x v="135"/>
    <s v="20169"/>
    <x v="18"/>
    <x v="0"/>
    <n v="8"/>
    <x v="0"/>
    <s v="Greenbrook pizza"/>
  </r>
  <r>
    <x v="743"/>
    <x v="2"/>
    <x v="8"/>
    <x v="35"/>
    <x v="27"/>
    <x v="135"/>
    <s v="20169"/>
    <x v="0"/>
    <x v="0"/>
    <n v="4.8099999999999996"/>
    <x v="0"/>
    <s v="Shredded cheese"/>
  </r>
  <r>
    <x v="744"/>
    <x v="2"/>
    <x v="8"/>
    <x v="35"/>
    <x v="28"/>
    <x v="135"/>
    <s v="20169"/>
    <x v="44"/>
    <x v="0"/>
    <n v="31"/>
    <x v="0"/>
    <s v="Roses with vegetables"/>
  </r>
  <r>
    <x v="744"/>
    <x v="2"/>
    <x v="8"/>
    <x v="35"/>
    <x v="28"/>
    <x v="135"/>
    <s v="20169"/>
    <x v="3"/>
    <x v="0"/>
    <n v="4.6500000000000004"/>
    <x v="0"/>
    <s v="milk, yogurt and flour"/>
  </r>
  <r>
    <x v="744"/>
    <x v="2"/>
    <x v="8"/>
    <x v="35"/>
    <x v="28"/>
    <x v="135"/>
    <s v="20169"/>
    <x v="5"/>
    <x v="0"/>
    <n v="5.92"/>
    <x v="0"/>
    <s v="Cookies, Doritos and cheese"/>
  </r>
  <r>
    <x v="744"/>
    <x v="2"/>
    <x v="8"/>
    <x v="35"/>
    <x v="28"/>
    <x v="135"/>
    <s v="20169"/>
    <x v="18"/>
    <x v="0"/>
    <n v="4.21"/>
    <x v="0"/>
    <s v="Vegetables in epping"/>
  </r>
  <r>
    <x v="744"/>
    <x v="2"/>
    <x v="8"/>
    <x v="35"/>
    <x v="28"/>
    <x v="135"/>
    <s v="20169"/>
    <x v="18"/>
    <x v="0"/>
    <n v="5.75"/>
    <x v="0"/>
    <s v="Cheese shop next to vegetables in Epping"/>
  </r>
  <r>
    <x v="745"/>
    <x v="2"/>
    <x v="8"/>
    <x v="36"/>
    <x v="1"/>
    <x v="136"/>
    <s v="20169"/>
    <x v="7"/>
    <x v="6"/>
    <n v="154.44"/>
    <x v="1"/>
    <s v="Myki Nastya Sept - Oct"/>
  </r>
  <r>
    <x v="745"/>
    <x v="2"/>
    <x v="8"/>
    <x v="36"/>
    <x v="1"/>
    <x v="136"/>
    <s v="20169"/>
    <x v="67"/>
    <x v="6"/>
    <n v="38.729999999999997"/>
    <x v="1"/>
    <s v="Gasoline"/>
  </r>
  <r>
    <x v="745"/>
    <x v="2"/>
    <x v="8"/>
    <x v="36"/>
    <x v="1"/>
    <x v="136"/>
    <s v="20169"/>
    <x v="3"/>
    <x v="0"/>
    <n v="22.5"/>
    <x v="0"/>
    <s v="Chips x3, chicken, strawberries, ice cream and wraps"/>
  </r>
  <r>
    <x v="746"/>
    <x v="2"/>
    <x v="8"/>
    <x v="36"/>
    <x v="2"/>
    <x v="136"/>
    <s v="20169"/>
    <x v="18"/>
    <x v="6"/>
    <n v="405"/>
    <x v="1"/>
    <s v="Tyres"/>
  </r>
  <r>
    <x v="747"/>
    <x v="2"/>
    <x v="8"/>
    <x v="36"/>
    <x v="4"/>
    <x v="136"/>
    <s v="20169"/>
    <x v="2"/>
    <x v="5"/>
    <n v="9.9499999999999993"/>
    <x v="0"/>
    <s v="Nails kit"/>
  </r>
  <r>
    <x v="747"/>
    <x v="2"/>
    <x v="8"/>
    <x v="36"/>
    <x v="4"/>
    <x v="136"/>
    <s v="20169"/>
    <x v="18"/>
    <x v="12"/>
    <n v="23.7"/>
    <x v="1"/>
    <s v="Dentist"/>
  </r>
  <r>
    <x v="747"/>
    <x v="2"/>
    <x v="8"/>
    <x v="36"/>
    <x v="4"/>
    <x v="136"/>
    <s v="20169"/>
    <x v="3"/>
    <x v="0"/>
    <n v="12.89"/>
    <x v="0"/>
    <s v="Doritos, chips and cheese"/>
  </r>
  <r>
    <x v="748"/>
    <x v="2"/>
    <x v="8"/>
    <x v="36"/>
    <x v="5"/>
    <x v="136"/>
    <s v="20169"/>
    <x v="2"/>
    <x v="2"/>
    <n v="29.75"/>
    <x v="1"/>
    <s v="USB C port"/>
  </r>
  <r>
    <x v="748"/>
    <x v="2"/>
    <x v="8"/>
    <x v="36"/>
    <x v="5"/>
    <x v="136"/>
    <s v="20169"/>
    <x v="7"/>
    <x v="6"/>
    <n v="10"/>
    <x v="1"/>
    <s v="Myki for MCSE"/>
  </r>
  <r>
    <x v="748"/>
    <x v="2"/>
    <x v="8"/>
    <x v="36"/>
    <x v="5"/>
    <x v="136"/>
    <s v="20169"/>
    <x v="18"/>
    <x v="0"/>
    <n v="3.7"/>
    <x v="0"/>
    <s v="Bottle of water"/>
  </r>
  <r>
    <x v="748"/>
    <x v="2"/>
    <x v="8"/>
    <x v="36"/>
    <x v="5"/>
    <x v="136"/>
    <s v="20169"/>
    <x v="5"/>
    <x v="0"/>
    <n v="5"/>
    <x v="0"/>
    <s v="ice cream and milk"/>
  </r>
  <r>
    <x v="748"/>
    <x v="2"/>
    <x v="8"/>
    <x v="36"/>
    <x v="5"/>
    <x v="136"/>
    <s v="20169"/>
    <x v="3"/>
    <x v="0"/>
    <n v="17.239999999999998"/>
    <x v="0"/>
    <s v="Deodorants, shaving gel, fish"/>
  </r>
  <r>
    <x v="748"/>
    <x v="2"/>
    <x v="8"/>
    <x v="36"/>
    <x v="5"/>
    <x v="136"/>
    <s v="20169"/>
    <x v="18"/>
    <x v="0"/>
    <n v="3.5"/>
    <x v="0"/>
    <s v="Meat"/>
  </r>
  <r>
    <x v="748"/>
    <x v="2"/>
    <x v="8"/>
    <x v="36"/>
    <x v="5"/>
    <x v="136"/>
    <s v="20169"/>
    <x v="6"/>
    <x v="3"/>
    <n v="15"/>
    <x v="1"/>
    <s v="Wine"/>
  </r>
  <r>
    <x v="748"/>
    <x v="2"/>
    <x v="8"/>
    <x v="36"/>
    <x v="5"/>
    <x v="136"/>
    <s v="20169"/>
    <x v="0"/>
    <x v="0"/>
    <n v="4.8099999999999996"/>
    <x v="0"/>
    <s v="Cheese"/>
  </r>
  <r>
    <x v="749"/>
    <x v="2"/>
    <x v="8"/>
    <x v="36"/>
    <x v="6"/>
    <x v="136"/>
    <s v="20169"/>
    <x v="3"/>
    <x v="0"/>
    <n v="8"/>
    <x v="0"/>
    <s v="Yogurt and ice cream and jam"/>
  </r>
  <r>
    <x v="749"/>
    <x v="2"/>
    <x v="8"/>
    <x v="36"/>
    <x v="6"/>
    <x v="136"/>
    <s v="20169"/>
    <x v="71"/>
    <x v="6"/>
    <n v="6"/>
    <x v="1"/>
    <s v="Parking eureka"/>
  </r>
  <r>
    <x v="749"/>
    <x v="2"/>
    <x v="8"/>
    <x v="36"/>
    <x v="6"/>
    <x v="136"/>
    <s v="20169"/>
    <x v="18"/>
    <x v="0"/>
    <n v="13"/>
    <x v="0"/>
    <s v="Pork with coke"/>
  </r>
  <r>
    <x v="749"/>
    <x v="2"/>
    <x v="8"/>
    <x v="36"/>
    <x v="6"/>
    <x v="136"/>
    <s v="20169"/>
    <x v="18"/>
    <x v="2"/>
    <n v="24"/>
    <x v="1"/>
    <s v="Tickets Eureka box"/>
  </r>
  <r>
    <x v="749"/>
    <x v="2"/>
    <x v="8"/>
    <x v="36"/>
    <x v="6"/>
    <x v="136"/>
    <s v="20169"/>
    <x v="18"/>
    <x v="8"/>
    <n v="360"/>
    <x v="1"/>
    <s v="Suit gatito BHP"/>
  </r>
  <r>
    <x v="750"/>
    <x v="2"/>
    <x v="8"/>
    <x v="36"/>
    <x v="7"/>
    <x v="136"/>
    <s v="20169"/>
    <x v="18"/>
    <x v="2"/>
    <n v="30.8"/>
    <x v="1"/>
    <s v="Famiglia dinner celebration"/>
  </r>
  <r>
    <x v="750"/>
    <x v="2"/>
    <x v="8"/>
    <x v="36"/>
    <x v="7"/>
    <x v="136"/>
    <s v="20169"/>
    <x v="3"/>
    <x v="0"/>
    <n v="5.51"/>
    <x v="0"/>
    <s v="Chicken and oat meal"/>
  </r>
  <r>
    <x v="750"/>
    <x v="2"/>
    <x v="8"/>
    <x v="36"/>
    <x v="7"/>
    <x v="136"/>
    <s v="20169"/>
    <x v="18"/>
    <x v="0"/>
    <n v="12"/>
    <x v="0"/>
    <s v="Kebab and coke"/>
  </r>
  <r>
    <x v="750"/>
    <x v="2"/>
    <x v="8"/>
    <x v="36"/>
    <x v="7"/>
    <x v="136"/>
    <s v="20169"/>
    <x v="18"/>
    <x v="0"/>
    <n v="4.8499999999999996"/>
    <x v="0"/>
    <s v="Chicken drumlets, wings and breast"/>
  </r>
  <r>
    <x v="750"/>
    <x v="2"/>
    <x v="8"/>
    <x v="36"/>
    <x v="7"/>
    <x v="136"/>
    <s v="20169"/>
    <x v="12"/>
    <x v="12"/>
    <n v="25.97"/>
    <x v="0"/>
    <s v="Advil and eye contact kit"/>
  </r>
  <r>
    <x v="750"/>
    <x v="2"/>
    <x v="8"/>
    <x v="36"/>
    <x v="7"/>
    <x v="136"/>
    <s v="20169"/>
    <x v="64"/>
    <x v="4"/>
    <n v="1520"/>
    <x v="1"/>
    <s v="Sept - Oct"/>
  </r>
  <r>
    <x v="751"/>
    <x v="2"/>
    <x v="8"/>
    <x v="37"/>
    <x v="29"/>
    <x v="137"/>
    <s v="20169"/>
    <x v="3"/>
    <x v="0"/>
    <n v="19.79"/>
    <x v="0"/>
    <s v="Doritos, meat, cheese, yogurt"/>
  </r>
  <r>
    <x v="751"/>
    <x v="2"/>
    <x v="8"/>
    <x v="37"/>
    <x v="29"/>
    <x v="137"/>
    <s v="20169"/>
    <x v="7"/>
    <x v="6"/>
    <n v="10"/>
    <x v="0"/>
    <s v="Myki to come to the office"/>
  </r>
  <r>
    <x v="751"/>
    <x v="2"/>
    <x v="8"/>
    <x v="37"/>
    <x v="29"/>
    <x v="137"/>
    <s v="20169"/>
    <x v="18"/>
    <x v="0"/>
    <n v="3.3"/>
    <x v="0"/>
    <s v="Coffee"/>
  </r>
  <r>
    <x v="752"/>
    <x v="2"/>
    <x v="8"/>
    <x v="37"/>
    <x v="10"/>
    <x v="137"/>
    <s v="20169"/>
    <x v="18"/>
    <x v="5"/>
    <n v="110"/>
    <x v="1"/>
    <s v="Display iPhone Juan broke"/>
  </r>
  <r>
    <x v="752"/>
    <x v="2"/>
    <x v="8"/>
    <x v="37"/>
    <x v="10"/>
    <x v="137"/>
    <s v="20169"/>
    <x v="18"/>
    <x v="0"/>
    <n v="10.9"/>
    <x v="0"/>
    <s v="Pita Pit lunch"/>
  </r>
  <r>
    <x v="752"/>
    <x v="2"/>
    <x v="8"/>
    <x v="37"/>
    <x v="10"/>
    <x v="137"/>
    <s v="20169"/>
    <x v="18"/>
    <x v="3"/>
    <n v="11.5"/>
    <x v="0"/>
    <s v="Beer waiting for Angel"/>
  </r>
  <r>
    <x v="752"/>
    <x v="2"/>
    <x v="8"/>
    <x v="37"/>
    <x v="10"/>
    <x v="137"/>
    <s v="20169"/>
    <x v="3"/>
    <x v="0"/>
    <n v="10.050000000000001"/>
    <x v="0"/>
    <s v="Doritos, ice cream, fries, and peanuts"/>
  </r>
  <r>
    <x v="753"/>
    <x v="2"/>
    <x v="8"/>
    <x v="37"/>
    <x v="11"/>
    <x v="137"/>
    <s v="20169"/>
    <x v="3"/>
    <x v="0"/>
    <n v="2.44"/>
    <x v="0"/>
    <s v="Peanuts and sparkling water"/>
  </r>
  <r>
    <x v="753"/>
    <x v="2"/>
    <x v="8"/>
    <x v="37"/>
    <x v="11"/>
    <x v="137"/>
    <s v="20169"/>
    <x v="5"/>
    <x v="0"/>
    <n v="12"/>
    <x v="0"/>
    <s v="Cake and poison for crawling animals"/>
  </r>
  <r>
    <x v="753"/>
    <x v="2"/>
    <x v="8"/>
    <x v="37"/>
    <x v="11"/>
    <x v="137"/>
    <s v="20169"/>
    <x v="0"/>
    <x v="0"/>
    <n v="4.8099999999999996"/>
    <x v="0"/>
    <s v="Cheese"/>
  </r>
  <r>
    <x v="753"/>
    <x v="2"/>
    <x v="8"/>
    <x v="37"/>
    <x v="11"/>
    <x v="137"/>
    <s v="20169"/>
    <x v="3"/>
    <x v="0"/>
    <n v="3.8"/>
    <x v="0"/>
    <s v="Yogurt"/>
  </r>
  <r>
    <x v="753"/>
    <x v="2"/>
    <x v="8"/>
    <x v="37"/>
    <x v="11"/>
    <x v="137"/>
    <s v="20169"/>
    <x v="18"/>
    <x v="6"/>
    <n v="9.5"/>
    <x v="0"/>
    <s v="Parking to leave gatito"/>
  </r>
  <r>
    <x v="753"/>
    <x v="2"/>
    <x v="8"/>
    <x v="37"/>
    <x v="11"/>
    <x v="137"/>
    <s v="20169"/>
    <x v="74"/>
    <x v="7"/>
    <n v="12"/>
    <x v="1"/>
    <s v="Sept - Oct"/>
  </r>
  <r>
    <x v="754"/>
    <x v="2"/>
    <x v="8"/>
    <x v="37"/>
    <x v="13"/>
    <x v="137"/>
    <s v="20169"/>
    <x v="18"/>
    <x v="2"/>
    <n v="43.1"/>
    <x v="1"/>
    <s v="Dinner Gatito new job"/>
  </r>
  <r>
    <x v="754"/>
    <x v="2"/>
    <x v="8"/>
    <x v="37"/>
    <x v="13"/>
    <x v="137"/>
    <s v="20169"/>
    <x v="3"/>
    <x v="0"/>
    <n v="4.99"/>
    <x v="0"/>
    <s v="Wraps"/>
  </r>
  <r>
    <x v="754"/>
    <x v="2"/>
    <x v="8"/>
    <x v="37"/>
    <x v="13"/>
    <x v="137"/>
    <s v="20169"/>
    <x v="8"/>
    <x v="0"/>
    <n v="10"/>
    <x v="0"/>
    <s v="Church sunday"/>
  </r>
  <r>
    <x v="754"/>
    <x v="2"/>
    <x v="8"/>
    <x v="37"/>
    <x v="13"/>
    <x v="137"/>
    <s v="20169"/>
    <x v="11"/>
    <x v="7"/>
    <n v="36.380000000000003"/>
    <x v="1"/>
    <s v="Gas September"/>
  </r>
  <r>
    <x v="754"/>
    <x v="2"/>
    <x v="8"/>
    <x v="37"/>
    <x v="13"/>
    <x v="137"/>
    <s v="20169"/>
    <x v="18"/>
    <x v="0"/>
    <n v="5.7"/>
    <x v="0"/>
    <s v="Cheese"/>
  </r>
  <r>
    <x v="755"/>
    <x v="2"/>
    <x v="8"/>
    <x v="38"/>
    <x v="14"/>
    <x v="138"/>
    <s v="20169"/>
    <x v="3"/>
    <x v="0"/>
    <n v="4.3499999999999996"/>
    <x v="0"/>
    <s v="Cheese"/>
  </r>
  <r>
    <x v="756"/>
    <x v="2"/>
    <x v="8"/>
    <x v="38"/>
    <x v="15"/>
    <x v="138"/>
    <s v="20169"/>
    <x v="5"/>
    <x v="0"/>
    <n v="1.74"/>
    <x v="0"/>
    <s v="Update"/>
  </r>
  <r>
    <x v="757"/>
    <x v="2"/>
    <x v="8"/>
    <x v="38"/>
    <x v="16"/>
    <x v="138"/>
    <s v="20169"/>
    <x v="36"/>
    <x v="7"/>
    <n v="70"/>
    <x v="1"/>
    <s v="September"/>
  </r>
  <r>
    <x v="758"/>
    <x v="2"/>
    <x v="8"/>
    <x v="38"/>
    <x v="18"/>
    <x v="138"/>
    <s v="20169"/>
    <x v="3"/>
    <x v="0"/>
    <n v="19.100000000000001"/>
    <x v="0"/>
    <s v="Shrimps, Wraps and cheese"/>
  </r>
  <r>
    <x v="758"/>
    <x v="2"/>
    <x v="8"/>
    <x v="38"/>
    <x v="18"/>
    <x v="138"/>
    <s v="20169"/>
    <x v="5"/>
    <x v="0"/>
    <n v="9.8000000000000007"/>
    <x v="0"/>
    <s v="Yogurt, milk and straeberry jam"/>
  </r>
  <r>
    <x v="759"/>
    <x v="2"/>
    <x v="9"/>
    <x v="38"/>
    <x v="20"/>
    <x v="138"/>
    <s v="201610"/>
    <x v="67"/>
    <x v="6"/>
    <n v="36.9"/>
    <x v="1"/>
    <s v="Gasoline raccooncito"/>
  </r>
  <r>
    <x v="759"/>
    <x v="2"/>
    <x v="9"/>
    <x v="38"/>
    <x v="20"/>
    <x v="138"/>
    <s v="201610"/>
    <x v="18"/>
    <x v="0"/>
    <n v="7"/>
    <x v="0"/>
    <s v="Cheese"/>
  </r>
  <r>
    <x v="759"/>
    <x v="2"/>
    <x v="9"/>
    <x v="38"/>
    <x v="20"/>
    <x v="138"/>
    <s v="201610"/>
    <x v="18"/>
    <x v="0"/>
    <n v="20.5"/>
    <x v="0"/>
    <s v="The reject shop - candles, paper towels and napkins"/>
  </r>
  <r>
    <x v="759"/>
    <x v="2"/>
    <x v="9"/>
    <x v="38"/>
    <x v="20"/>
    <x v="138"/>
    <s v="201610"/>
    <x v="0"/>
    <x v="0"/>
    <n v="12.29"/>
    <x v="0"/>
    <s v="Cheese, sparagus and carrots, mineral water"/>
  </r>
  <r>
    <x v="759"/>
    <x v="2"/>
    <x v="9"/>
    <x v="38"/>
    <x v="20"/>
    <x v="138"/>
    <s v="201610"/>
    <x v="12"/>
    <x v="12"/>
    <n v="3.99"/>
    <x v="0"/>
    <s v="Thing for hair"/>
  </r>
  <r>
    <x v="759"/>
    <x v="2"/>
    <x v="9"/>
    <x v="38"/>
    <x v="20"/>
    <x v="138"/>
    <s v="201610"/>
    <x v="65"/>
    <x v="7"/>
    <n v="44.79"/>
    <x v="1"/>
    <s v="Telstra Juan"/>
  </r>
  <r>
    <x v="760"/>
    <x v="2"/>
    <x v="9"/>
    <x v="38"/>
    <x v="21"/>
    <x v="138"/>
    <s v="201610"/>
    <x v="3"/>
    <x v="0"/>
    <n v="3"/>
    <x v="0"/>
    <s v="Yogurt"/>
  </r>
  <r>
    <x v="760"/>
    <x v="2"/>
    <x v="9"/>
    <x v="38"/>
    <x v="21"/>
    <x v="138"/>
    <s v="201610"/>
    <x v="8"/>
    <x v="0"/>
    <n v="8"/>
    <x v="0"/>
    <s v="Church angel"/>
  </r>
  <r>
    <x v="761"/>
    <x v="2"/>
    <x v="9"/>
    <x v="39"/>
    <x v="22"/>
    <x v="139"/>
    <s v="201610"/>
    <x v="5"/>
    <x v="0"/>
    <n v="15.13"/>
    <x v="0"/>
    <s v="Gyozas and Cheese"/>
  </r>
  <r>
    <x v="762"/>
    <x v="2"/>
    <x v="9"/>
    <x v="39"/>
    <x v="24"/>
    <x v="139"/>
    <s v="201610"/>
    <x v="3"/>
    <x v="0"/>
    <n v="4"/>
    <x v="0"/>
    <s v="Cheese"/>
  </r>
  <r>
    <x v="762"/>
    <x v="2"/>
    <x v="9"/>
    <x v="39"/>
    <x v="24"/>
    <x v="139"/>
    <s v="201610"/>
    <x v="11"/>
    <x v="7"/>
    <n v="94.45"/>
    <x v="1"/>
    <s v="Energy"/>
  </r>
  <r>
    <x v="763"/>
    <x v="2"/>
    <x v="9"/>
    <x v="39"/>
    <x v="26"/>
    <x v="139"/>
    <s v="201610"/>
    <x v="18"/>
    <x v="5"/>
    <n v="8"/>
    <x v="0"/>
    <s v="Mail to embassy"/>
  </r>
  <r>
    <x v="763"/>
    <x v="2"/>
    <x v="9"/>
    <x v="39"/>
    <x v="26"/>
    <x v="139"/>
    <s v="201610"/>
    <x v="18"/>
    <x v="2"/>
    <n v="16.8"/>
    <x v="0"/>
    <s v="Super breakfast"/>
  </r>
  <r>
    <x v="763"/>
    <x v="2"/>
    <x v="9"/>
    <x v="39"/>
    <x v="26"/>
    <x v="139"/>
    <s v="201610"/>
    <x v="3"/>
    <x v="0"/>
    <n v="1.64"/>
    <x v="0"/>
    <s v="Doritos"/>
  </r>
  <r>
    <x v="763"/>
    <x v="2"/>
    <x v="9"/>
    <x v="39"/>
    <x v="26"/>
    <x v="139"/>
    <s v="201610"/>
    <x v="3"/>
    <x v="0"/>
    <n v="8.49"/>
    <x v="0"/>
    <s v="Yogurt, cheese"/>
  </r>
  <r>
    <x v="763"/>
    <x v="2"/>
    <x v="9"/>
    <x v="39"/>
    <x v="26"/>
    <x v="139"/>
    <s v="201610"/>
    <x v="18"/>
    <x v="1"/>
    <n v="3"/>
    <x v="1"/>
    <s v="Packet for gatito"/>
  </r>
  <r>
    <x v="763"/>
    <x v="2"/>
    <x v="9"/>
    <x v="39"/>
    <x v="26"/>
    <x v="139"/>
    <s v="201610"/>
    <x v="18"/>
    <x v="1"/>
    <n v="19"/>
    <x v="1"/>
    <s v="Cake"/>
  </r>
  <r>
    <x v="763"/>
    <x v="2"/>
    <x v="9"/>
    <x v="39"/>
    <x v="26"/>
    <x v="139"/>
    <s v="201610"/>
    <x v="37"/>
    <x v="2"/>
    <n v="10"/>
    <x v="0"/>
    <s v="Pizza Gatito"/>
  </r>
  <r>
    <x v="763"/>
    <x v="2"/>
    <x v="9"/>
    <x v="39"/>
    <x v="26"/>
    <x v="139"/>
    <s v="201610"/>
    <x v="6"/>
    <x v="3"/>
    <n v="50"/>
    <x v="0"/>
    <s v="Beers"/>
  </r>
  <r>
    <x v="764"/>
    <x v="2"/>
    <x v="9"/>
    <x v="39"/>
    <x v="27"/>
    <x v="139"/>
    <s v="201610"/>
    <x v="5"/>
    <x v="0"/>
    <n v="3.9"/>
    <x v="0"/>
    <s v="Coke"/>
  </r>
  <r>
    <x v="764"/>
    <x v="2"/>
    <x v="9"/>
    <x v="39"/>
    <x v="27"/>
    <x v="139"/>
    <s v="201610"/>
    <x v="18"/>
    <x v="2"/>
    <n v="4.5"/>
    <x v="0"/>
    <s v="Coffee"/>
  </r>
  <r>
    <x v="765"/>
    <x v="2"/>
    <x v="9"/>
    <x v="40"/>
    <x v="28"/>
    <x v="140"/>
    <s v="201610"/>
    <x v="5"/>
    <x v="0"/>
    <n v="1.69"/>
    <x v="0"/>
    <s v="something"/>
  </r>
  <r>
    <x v="766"/>
    <x v="2"/>
    <x v="9"/>
    <x v="40"/>
    <x v="0"/>
    <x v="140"/>
    <s v="201610"/>
    <x v="5"/>
    <x v="0"/>
    <n v="13.55"/>
    <x v="0"/>
    <s v="Soap, cheese and wraps"/>
  </r>
  <r>
    <x v="766"/>
    <x v="2"/>
    <x v="9"/>
    <x v="40"/>
    <x v="0"/>
    <x v="140"/>
    <s v="201610"/>
    <x v="65"/>
    <x v="7"/>
    <n v="11.87"/>
    <x v="1"/>
    <s v="Mobile Raccoon"/>
  </r>
  <r>
    <x v="767"/>
    <x v="2"/>
    <x v="9"/>
    <x v="40"/>
    <x v="2"/>
    <x v="140"/>
    <s v="201610"/>
    <x v="57"/>
    <x v="12"/>
    <n v="193.47"/>
    <x v="1"/>
    <s v="Health October"/>
  </r>
  <r>
    <x v="768"/>
    <x v="2"/>
    <x v="9"/>
    <x v="40"/>
    <x v="4"/>
    <x v="140"/>
    <s v="201610"/>
    <x v="18"/>
    <x v="0"/>
    <n v="7.58"/>
    <x v="0"/>
    <s v="Cheese"/>
  </r>
  <r>
    <x v="768"/>
    <x v="2"/>
    <x v="9"/>
    <x v="40"/>
    <x v="4"/>
    <x v="140"/>
    <s v="201610"/>
    <x v="5"/>
    <x v="0"/>
    <n v="14"/>
    <x v="0"/>
    <s v="Cheese, milk, yogurt and wraps"/>
  </r>
  <r>
    <x v="768"/>
    <x v="2"/>
    <x v="9"/>
    <x v="40"/>
    <x v="4"/>
    <x v="140"/>
    <s v="201610"/>
    <x v="0"/>
    <x v="0"/>
    <n v="7.79"/>
    <x v="0"/>
    <s v="Water, cottage cheese, girls things"/>
  </r>
  <r>
    <x v="768"/>
    <x v="2"/>
    <x v="9"/>
    <x v="40"/>
    <x v="4"/>
    <x v="140"/>
    <s v="201610"/>
    <x v="44"/>
    <x v="0"/>
    <n v="10"/>
    <x v="0"/>
    <s v="Vegetables"/>
  </r>
  <r>
    <x v="768"/>
    <x v="2"/>
    <x v="9"/>
    <x v="40"/>
    <x v="4"/>
    <x v="140"/>
    <s v="201610"/>
    <x v="18"/>
    <x v="12"/>
    <n v="8"/>
    <x v="1"/>
    <s v="Massage"/>
  </r>
  <r>
    <x v="769"/>
    <x v="2"/>
    <x v="9"/>
    <x v="40"/>
    <x v="5"/>
    <x v="140"/>
    <s v="201610"/>
    <x v="5"/>
    <x v="0"/>
    <n v="11.1"/>
    <x v="0"/>
    <s v="Yogurt, Cheese and coffee"/>
  </r>
  <r>
    <x v="769"/>
    <x v="2"/>
    <x v="9"/>
    <x v="40"/>
    <x v="5"/>
    <x v="140"/>
    <s v="201610"/>
    <x v="8"/>
    <x v="0"/>
    <n v="10"/>
    <x v="0"/>
    <s v="Church day"/>
  </r>
  <r>
    <x v="769"/>
    <x v="2"/>
    <x v="9"/>
    <x v="40"/>
    <x v="5"/>
    <x v="140"/>
    <s v="201610"/>
    <x v="64"/>
    <x v="4"/>
    <n v="1520"/>
    <x v="1"/>
    <s v="Rent Oct - Nov"/>
  </r>
  <r>
    <x v="770"/>
    <x v="2"/>
    <x v="9"/>
    <x v="41"/>
    <x v="6"/>
    <x v="141"/>
    <s v="201610"/>
    <x v="7"/>
    <x v="6"/>
    <n v="154.44"/>
    <x v="1"/>
    <s v="Myky October - November"/>
  </r>
  <r>
    <x v="770"/>
    <x v="2"/>
    <x v="9"/>
    <x v="41"/>
    <x v="6"/>
    <x v="141"/>
    <s v="201610"/>
    <x v="5"/>
    <x v="0"/>
    <n v="8.5"/>
    <x v="0"/>
    <s v="Papa cake surprise"/>
  </r>
  <r>
    <x v="771"/>
    <x v="2"/>
    <x v="9"/>
    <x v="41"/>
    <x v="29"/>
    <x v="141"/>
    <s v="201610"/>
    <x v="11"/>
    <x v="7"/>
    <n v="96.92"/>
    <x v="1"/>
    <s v="Gas october"/>
  </r>
  <r>
    <x v="771"/>
    <x v="2"/>
    <x v="9"/>
    <x v="41"/>
    <x v="29"/>
    <x v="141"/>
    <s v="201610"/>
    <x v="82"/>
    <x v="6"/>
    <n v="98.83"/>
    <x v="1"/>
    <s v="Raccoon to brisbane"/>
  </r>
  <r>
    <x v="772"/>
    <x v="2"/>
    <x v="9"/>
    <x v="41"/>
    <x v="9"/>
    <x v="141"/>
    <s v="201610"/>
    <x v="5"/>
    <x v="0"/>
    <n v="22.02"/>
    <x v="0"/>
    <s v="Shrimps, cheese"/>
  </r>
  <r>
    <x v="772"/>
    <x v="2"/>
    <x v="9"/>
    <x v="41"/>
    <x v="9"/>
    <x v="141"/>
    <s v="201610"/>
    <x v="3"/>
    <x v="0"/>
    <n v="3.5"/>
    <x v="0"/>
    <s v="Wraps"/>
  </r>
  <r>
    <x v="772"/>
    <x v="2"/>
    <x v="9"/>
    <x v="41"/>
    <x v="9"/>
    <x v="141"/>
    <s v="201610"/>
    <x v="6"/>
    <x v="3"/>
    <n v="10"/>
    <x v="0"/>
    <s v="Wine"/>
  </r>
  <r>
    <x v="773"/>
    <x v="2"/>
    <x v="9"/>
    <x v="41"/>
    <x v="10"/>
    <x v="141"/>
    <s v="201610"/>
    <x v="3"/>
    <x v="0"/>
    <n v="10.17"/>
    <x v="0"/>
    <s v="yogurt"/>
  </r>
  <r>
    <x v="773"/>
    <x v="2"/>
    <x v="9"/>
    <x v="41"/>
    <x v="10"/>
    <x v="141"/>
    <s v="201610"/>
    <x v="44"/>
    <x v="0"/>
    <n v="5"/>
    <x v="0"/>
    <s v="Vegetables"/>
  </r>
  <r>
    <x v="773"/>
    <x v="2"/>
    <x v="9"/>
    <x v="41"/>
    <x v="10"/>
    <x v="141"/>
    <s v="201610"/>
    <x v="67"/>
    <x v="6"/>
    <n v="42.51"/>
    <x v="1"/>
    <s v="Gasoline"/>
  </r>
  <r>
    <x v="773"/>
    <x v="2"/>
    <x v="9"/>
    <x v="41"/>
    <x v="10"/>
    <x v="141"/>
    <s v="201610"/>
    <x v="0"/>
    <x v="0"/>
    <n v="4.25"/>
    <x v="0"/>
    <s v="Cheese"/>
  </r>
  <r>
    <x v="773"/>
    <x v="2"/>
    <x v="9"/>
    <x v="41"/>
    <x v="10"/>
    <x v="141"/>
    <s v="201610"/>
    <x v="5"/>
    <x v="0"/>
    <n v="8.42"/>
    <x v="0"/>
    <s v="Jam and cream"/>
  </r>
  <r>
    <x v="774"/>
    <x v="2"/>
    <x v="9"/>
    <x v="41"/>
    <x v="11"/>
    <x v="141"/>
    <s v="201610"/>
    <x v="3"/>
    <x v="0"/>
    <n v="3.75"/>
    <x v="0"/>
    <s v="Yogurt and flour"/>
  </r>
  <r>
    <x v="774"/>
    <x v="2"/>
    <x v="9"/>
    <x v="41"/>
    <x v="11"/>
    <x v="141"/>
    <s v="201610"/>
    <x v="74"/>
    <x v="7"/>
    <n v="12"/>
    <x v="1"/>
    <s v="Netflix October - November"/>
  </r>
  <r>
    <x v="775"/>
    <x v="2"/>
    <x v="9"/>
    <x v="42"/>
    <x v="12"/>
    <x v="142"/>
    <s v="201610"/>
    <x v="0"/>
    <x v="0"/>
    <n v="4.8899999999999997"/>
    <x v="0"/>
    <s v="Cheese, mushrooms and sparragus "/>
  </r>
  <r>
    <x v="776"/>
    <x v="2"/>
    <x v="9"/>
    <x v="42"/>
    <x v="14"/>
    <x v="142"/>
    <s v="201610"/>
    <x v="5"/>
    <x v="0"/>
    <n v="10"/>
    <x v="0"/>
    <s v="Shaving cream and deodorants"/>
  </r>
  <r>
    <x v="776"/>
    <x v="2"/>
    <x v="9"/>
    <x v="42"/>
    <x v="14"/>
    <x v="142"/>
    <s v="201610"/>
    <x v="3"/>
    <x v="0"/>
    <n v="4.32"/>
    <x v="0"/>
    <s v="yogurt"/>
  </r>
  <r>
    <x v="776"/>
    <x v="2"/>
    <x v="9"/>
    <x v="42"/>
    <x v="14"/>
    <x v="142"/>
    <s v="201610"/>
    <x v="18"/>
    <x v="0"/>
    <n v="4.4800000000000004"/>
    <x v="0"/>
    <s v="Cheese"/>
  </r>
  <r>
    <x v="776"/>
    <x v="2"/>
    <x v="9"/>
    <x v="42"/>
    <x v="14"/>
    <x v="142"/>
    <s v="201610"/>
    <x v="3"/>
    <x v="0"/>
    <n v="2.5"/>
    <x v="0"/>
    <s v="Cheese wife"/>
  </r>
  <r>
    <x v="777"/>
    <x v="2"/>
    <x v="9"/>
    <x v="42"/>
    <x v="16"/>
    <x v="142"/>
    <s v="201610"/>
    <x v="5"/>
    <x v="0"/>
    <n v="11.24"/>
    <x v="0"/>
    <s v="Cheese"/>
  </r>
  <r>
    <x v="777"/>
    <x v="2"/>
    <x v="9"/>
    <x v="42"/>
    <x v="16"/>
    <x v="142"/>
    <s v="201610"/>
    <x v="3"/>
    <x v="0"/>
    <n v="4.8"/>
    <x v="0"/>
    <s v="Yogurt"/>
  </r>
  <r>
    <x v="777"/>
    <x v="2"/>
    <x v="9"/>
    <x v="42"/>
    <x v="16"/>
    <x v="142"/>
    <s v="201610"/>
    <x v="18"/>
    <x v="0"/>
    <n v="4.71"/>
    <x v="0"/>
    <s v="Cheese"/>
  </r>
  <r>
    <x v="778"/>
    <x v="2"/>
    <x v="9"/>
    <x v="42"/>
    <x v="17"/>
    <x v="142"/>
    <s v="201610"/>
    <x v="36"/>
    <x v="7"/>
    <n v="70"/>
    <x v="1"/>
    <s v="Internet October"/>
  </r>
  <r>
    <x v="779"/>
    <x v="2"/>
    <x v="9"/>
    <x v="43"/>
    <x v="19"/>
    <x v="143"/>
    <s v="201610"/>
    <x v="65"/>
    <x v="7"/>
    <n v="40"/>
    <x v="1"/>
    <s v="Telstra Gatito"/>
  </r>
  <r>
    <x v="780"/>
    <x v="2"/>
    <x v="10"/>
    <x v="43"/>
    <x v="20"/>
    <x v="143"/>
    <s v="201611"/>
    <x v="3"/>
    <x v="0"/>
    <n v="9.5"/>
    <x v="0"/>
    <s v="Wraps and ice cream"/>
  </r>
  <r>
    <x v="781"/>
    <x v="2"/>
    <x v="10"/>
    <x v="43"/>
    <x v="21"/>
    <x v="143"/>
    <s v="201611"/>
    <x v="3"/>
    <x v="0"/>
    <n v="13.5"/>
    <x v="0"/>
    <s v="Cheese"/>
  </r>
  <r>
    <x v="782"/>
    <x v="2"/>
    <x v="10"/>
    <x v="43"/>
    <x v="30"/>
    <x v="143"/>
    <s v="201611"/>
    <x v="59"/>
    <x v="1"/>
    <n v="1249"/>
    <x v="1"/>
    <s v="Gatito's birthday"/>
  </r>
  <r>
    <x v="782"/>
    <x v="2"/>
    <x v="10"/>
    <x v="43"/>
    <x v="30"/>
    <x v="143"/>
    <s v="201611"/>
    <x v="5"/>
    <x v="0"/>
    <n v="10"/>
    <x v="0"/>
    <s v="Gyozas"/>
  </r>
  <r>
    <x v="782"/>
    <x v="2"/>
    <x v="10"/>
    <x v="43"/>
    <x v="30"/>
    <x v="143"/>
    <s v="201611"/>
    <x v="18"/>
    <x v="0"/>
    <n v="6.95"/>
    <x v="0"/>
    <s v="Cheese"/>
  </r>
  <r>
    <x v="782"/>
    <x v="2"/>
    <x v="10"/>
    <x v="43"/>
    <x v="30"/>
    <x v="143"/>
    <s v="201611"/>
    <x v="3"/>
    <x v="0"/>
    <n v="0.45"/>
    <x v="0"/>
    <s v="Yogurt"/>
  </r>
  <r>
    <x v="782"/>
    <x v="2"/>
    <x v="10"/>
    <x v="43"/>
    <x v="30"/>
    <x v="143"/>
    <s v="201611"/>
    <x v="6"/>
    <x v="3"/>
    <n v="14"/>
    <x v="0"/>
    <s v="Wine"/>
  </r>
  <r>
    <x v="782"/>
    <x v="2"/>
    <x v="10"/>
    <x v="43"/>
    <x v="30"/>
    <x v="143"/>
    <s v="201611"/>
    <x v="3"/>
    <x v="0"/>
    <n v="4.04"/>
    <x v="0"/>
    <s v="Cheese"/>
  </r>
  <r>
    <x v="782"/>
    <x v="2"/>
    <x v="10"/>
    <x v="43"/>
    <x v="30"/>
    <x v="143"/>
    <s v="201611"/>
    <x v="3"/>
    <x v="0"/>
    <n v="14.29"/>
    <x v="0"/>
    <s v="Yogurt, ice cream, fish and eggs"/>
  </r>
  <r>
    <x v="782"/>
    <x v="2"/>
    <x v="10"/>
    <x v="43"/>
    <x v="30"/>
    <x v="143"/>
    <s v="201611"/>
    <x v="18"/>
    <x v="12"/>
    <n v="8"/>
    <x v="0"/>
    <s v="Massage"/>
  </r>
  <r>
    <x v="782"/>
    <x v="2"/>
    <x v="10"/>
    <x v="43"/>
    <x v="30"/>
    <x v="143"/>
    <s v="201611"/>
    <x v="0"/>
    <x v="0"/>
    <n v="7.98"/>
    <x v="0"/>
    <s v="Cheese, ear pods, and water"/>
  </r>
  <r>
    <x v="782"/>
    <x v="2"/>
    <x v="10"/>
    <x v="43"/>
    <x v="30"/>
    <x v="143"/>
    <s v="201611"/>
    <x v="18"/>
    <x v="2"/>
    <n v="45"/>
    <x v="1"/>
    <s v="Symphony"/>
  </r>
  <r>
    <x v="782"/>
    <x v="2"/>
    <x v="10"/>
    <x v="43"/>
    <x v="30"/>
    <x v="143"/>
    <s v="201611"/>
    <x v="82"/>
    <x v="2"/>
    <n v="33.86"/>
    <x v="1"/>
    <s v="Ticket to gatito :D"/>
  </r>
  <r>
    <x v="783"/>
    <x v="2"/>
    <x v="10"/>
    <x v="43"/>
    <x v="24"/>
    <x v="143"/>
    <s v="201611"/>
    <x v="8"/>
    <x v="0"/>
    <n v="10"/>
    <x v="0"/>
    <s v="Church"/>
  </r>
  <r>
    <x v="784"/>
    <x v="2"/>
    <x v="10"/>
    <x v="44"/>
    <x v="25"/>
    <x v="144"/>
    <s v="201611"/>
    <x v="11"/>
    <x v="7"/>
    <n v="83"/>
    <x v="1"/>
    <s v="Electricity"/>
  </r>
  <r>
    <x v="784"/>
    <x v="2"/>
    <x v="10"/>
    <x v="44"/>
    <x v="25"/>
    <x v="144"/>
    <s v="201611"/>
    <x v="18"/>
    <x v="0"/>
    <n v="13.1"/>
    <x v="0"/>
    <s v="Lunch"/>
  </r>
  <r>
    <x v="785"/>
    <x v="2"/>
    <x v="10"/>
    <x v="44"/>
    <x v="28"/>
    <x v="144"/>
    <s v="201611"/>
    <x v="18"/>
    <x v="0"/>
    <n v="12.06"/>
    <x v="0"/>
    <s v="Cheese"/>
  </r>
  <r>
    <x v="785"/>
    <x v="2"/>
    <x v="10"/>
    <x v="44"/>
    <x v="28"/>
    <x v="144"/>
    <s v="201611"/>
    <x v="65"/>
    <x v="7"/>
    <n v="12"/>
    <x v="1"/>
    <s v="Phone Raccoon"/>
  </r>
  <r>
    <x v="785"/>
    <x v="2"/>
    <x v="10"/>
    <x v="44"/>
    <x v="28"/>
    <x v="144"/>
    <s v="201611"/>
    <x v="5"/>
    <x v="0"/>
    <n v="3.5"/>
    <x v="0"/>
    <s v="Yogurt"/>
  </r>
  <r>
    <x v="786"/>
    <x v="2"/>
    <x v="10"/>
    <x v="44"/>
    <x v="0"/>
    <x v="144"/>
    <s v="201611"/>
    <x v="18"/>
    <x v="0"/>
    <n v="5"/>
    <x v="0"/>
    <s v="Ice cream"/>
  </r>
  <r>
    <x v="787"/>
    <x v="2"/>
    <x v="10"/>
    <x v="44"/>
    <x v="1"/>
    <x v="144"/>
    <s v="201611"/>
    <x v="0"/>
    <x v="0"/>
    <n v="10"/>
    <x v="0"/>
    <s v="Vegetables and cheese"/>
  </r>
  <r>
    <x v="787"/>
    <x v="2"/>
    <x v="10"/>
    <x v="44"/>
    <x v="1"/>
    <x v="144"/>
    <s v="201611"/>
    <x v="5"/>
    <x v="0"/>
    <n v="12.79"/>
    <x v="0"/>
    <s v="Yogurt, jam and something else"/>
  </r>
  <r>
    <x v="787"/>
    <x v="2"/>
    <x v="10"/>
    <x v="44"/>
    <x v="1"/>
    <x v="144"/>
    <s v="201611"/>
    <x v="18"/>
    <x v="0"/>
    <n v="4.4000000000000004"/>
    <x v="0"/>
    <s v="Cheese"/>
  </r>
  <r>
    <x v="787"/>
    <x v="2"/>
    <x v="10"/>
    <x v="44"/>
    <x v="1"/>
    <x v="144"/>
    <s v="201611"/>
    <x v="3"/>
    <x v="0"/>
    <n v="5"/>
    <x v="0"/>
    <s v="Ice cream"/>
  </r>
  <r>
    <x v="788"/>
    <x v="2"/>
    <x v="10"/>
    <x v="44"/>
    <x v="2"/>
    <x v="144"/>
    <s v="201611"/>
    <x v="18"/>
    <x v="5"/>
    <n v="4"/>
    <x v="0"/>
    <s v="Candles"/>
  </r>
  <r>
    <x v="788"/>
    <x v="2"/>
    <x v="10"/>
    <x v="44"/>
    <x v="2"/>
    <x v="144"/>
    <s v="201611"/>
    <x v="18"/>
    <x v="0"/>
    <n v="8.08"/>
    <x v="0"/>
    <s v="Cheese and sushi"/>
  </r>
  <r>
    <x v="789"/>
    <x v="2"/>
    <x v="10"/>
    <x v="45"/>
    <x v="3"/>
    <x v="145"/>
    <s v="201611"/>
    <x v="57"/>
    <x v="12"/>
    <n v="193.47"/>
    <x v="1"/>
    <s v="Gu Health November - December"/>
  </r>
  <r>
    <x v="790"/>
    <x v="2"/>
    <x v="10"/>
    <x v="45"/>
    <x v="4"/>
    <x v="145"/>
    <s v="201611"/>
    <x v="41"/>
    <x v="1"/>
    <n v="239.2"/>
    <x v="1"/>
    <s v="BBQ!!!!!!! Weber"/>
  </r>
  <r>
    <x v="791"/>
    <x v="2"/>
    <x v="10"/>
    <x v="45"/>
    <x v="5"/>
    <x v="145"/>
    <s v="201611"/>
    <x v="64"/>
    <x v="4"/>
    <n v="1520"/>
    <x v="1"/>
    <s v="Rent"/>
  </r>
  <r>
    <x v="791"/>
    <x v="2"/>
    <x v="10"/>
    <x v="45"/>
    <x v="5"/>
    <x v="145"/>
    <s v="201611"/>
    <x v="11"/>
    <x v="7"/>
    <n v="35.450000000000003"/>
    <x v="1"/>
    <s v="Gas"/>
  </r>
  <r>
    <x v="791"/>
    <x v="2"/>
    <x v="10"/>
    <x v="45"/>
    <x v="5"/>
    <x v="145"/>
    <s v="201611"/>
    <x v="57"/>
    <x v="12"/>
    <n v="10.5"/>
    <x v="1"/>
    <s v="Lenses"/>
  </r>
  <r>
    <x v="792"/>
    <x v="2"/>
    <x v="10"/>
    <x v="45"/>
    <x v="7"/>
    <x v="145"/>
    <s v="201611"/>
    <x v="6"/>
    <x v="3"/>
    <n v="11.95"/>
    <x v="0"/>
    <s v="Wine"/>
  </r>
  <r>
    <x v="792"/>
    <x v="2"/>
    <x v="10"/>
    <x v="45"/>
    <x v="7"/>
    <x v="145"/>
    <s v="201611"/>
    <x v="18"/>
    <x v="0"/>
    <n v="8.6300000000000008"/>
    <x v="0"/>
    <s v="Cheese"/>
  </r>
  <r>
    <x v="792"/>
    <x v="2"/>
    <x v="10"/>
    <x v="45"/>
    <x v="7"/>
    <x v="145"/>
    <s v="201611"/>
    <x v="5"/>
    <x v="0"/>
    <n v="6.74"/>
    <x v="0"/>
    <s v="Ice cream and peas"/>
  </r>
  <r>
    <x v="792"/>
    <x v="2"/>
    <x v="10"/>
    <x v="45"/>
    <x v="7"/>
    <x v="145"/>
    <s v="201611"/>
    <x v="3"/>
    <x v="0"/>
    <n v="4.5"/>
    <x v="0"/>
    <s v="Yogurt"/>
  </r>
  <r>
    <x v="792"/>
    <x v="2"/>
    <x v="10"/>
    <x v="45"/>
    <x v="7"/>
    <x v="145"/>
    <s v="201611"/>
    <x v="18"/>
    <x v="12"/>
    <n v="8"/>
    <x v="0"/>
    <s v="Massage"/>
  </r>
  <r>
    <x v="793"/>
    <x v="2"/>
    <x v="10"/>
    <x v="45"/>
    <x v="29"/>
    <x v="145"/>
    <s v="201611"/>
    <x v="3"/>
    <x v="0"/>
    <n v="8.25"/>
    <x v="0"/>
    <s v="Yogurt and Cheese and milk"/>
  </r>
  <r>
    <x v="793"/>
    <x v="2"/>
    <x v="10"/>
    <x v="45"/>
    <x v="29"/>
    <x v="145"/>
    <s v="201611"/>
    <x v="18"/>
    <x v="0"/>
    <n v="8.83"/>
    <x v="0"/>
    <s v="Cheese"/>
  </r>
  <r>
    <x v="793"/>
    <x v="2"/>
    <x v="10"/>
    <x v="45"/>
    <x v="29"/>
    <x v="145"/>
    <s v="201611"/>
    <x v="44"/>
    <x v="0"/>
    <n v="7"/>
    <x v="0"/>
    <s v="Vegetables"/>
  </r>
  <r>
    <x v="793"/>
    <x v="2"/>
    <x v="10"/>
    <x v="45"/>
    <x v="29"/>
    <x v="145"/>
    <s v="201611"/>
    <x v="8"/>
    <x v="0"/>
    <n v="8"/>
    <x v="0"/>
    <s v="Church"/>
  </r>
  <r>
    <x v="793"/>
    <x v="2"/>
    <x v="10"/>
    <x v="45"/>
    <x v="29"/>
    <x v="145"/>
    <s v="201611"/>
    <x v="18"/>
    <x v="0"/>
    <n v="4"/>
    <x v="0"/>
    <s v="Ice cream"/>
  </r>
  <r>
    <x v="794"/>
    <x v="2"/>
    <x v="10"/>
    <x v="46"/>
    <x v="9"/>
    <x v="146"/>
    <s v="201611"/>
    <x v="7"/>
    <x v="6"/>
    <n v="154.44"/>
    <x v="1"/>
    <s v="Myki November - Russia"/>
  </r>
  <r>
    <x v="795"/>
    <x v="2"/>
    <x v="10"/>
    <x v="46"/>
    <x v="10"/>
    <x v="146"/>
    <s v="201611"/>
    <x v="18"/>
    <x v="0"/>
    <n v="3.7"/>
    <x v="0"/>
    <s v="Coffee"/>
  </r>
  <r>
    <x v="796"/>
    <x v="2"/>
    <x v="10"/>
    <x v="46"/>
    <x v="12"/>
    <x v="146"/>
    <s v="201611"/>
    <x v="74"/>
    <x v="7"/>
    <n v="12"/>
    <x v="1"/>
    <s v="November - December"/>
  </r>
  <r>
    <x v="796"/>
    <x v="2"/>
    <x v="10"/>
    <x v="46"/>
    <x v="12"/>
    <x v="146"/>
    <s v="201611"/>
    <x v="18"/>
    <x v="0"/>
    <n v="4.5"/>
    <x v="0"/>
    <s v="Ice cream"/>
  </r>
  <r>
    <x v="796"/>
    <x v="2"/>
    <x v="10"/>
    <x v="46"/>
    <x v="12"/>
    <x v="146"/>
    <s v="201611"/>
    <x v="5"/>
    <x v="0"/>
    <n v="5.69"/>
    <x v="0"/>
    <s v="Cheese and yogurt"/>
  </r>
  <r>
    <x v="797"/>
    <x v="2"/>
    <x v="10"/>
    <x v="46"/>
    <x v="14"/>
    <x v="146"/>
    <s v="201611"/>
    <x v="18"/>
    <x v="0"/>
    <n v="10.9"/>
    <x v="0"/>
    <s v="Lunch"/>
  </r>
  <r>
    <x v="797"/>
    <x v="2"/>
    <x v="10"/>
    <x v="46"/>
    <x v="14"/>
    <x v="146"/>
    <s v="201611"/>
    <x v="6"/>
    <x v="3"/>
    <n v="12"/>
    <x v="0"/>
    <s v="Wine"/>
  </r>
  <r>
    <x v="797"/>
    <x v="2"/>
    <x v="10"/>
    <x v="46"/>
    <x v="14"/>
    <x v="146"/>
    <s v="201611"/>
    <x v="3"/>
    <x v="1"/>
    <n v="23"/>
    <x v="1"/>
    <s v="Chocolates"/>
  </r>
  <r>
    <x v="797"/>
    <x v="2"/>
    <x v="10"/>
    <x v="46"/>
    <x v="14"/>
    <x v="146"/>
    <s v="201611"/>
    <x v="18"/>
    <x v="0"/>
    <n v="5.17"/>
    <x v="0"/>
    <s v="Cheese"/>
  </r>
  <r>
    <x v="797"/>
    <x v="2"/>
    <x v="10"/>
    <x v="46"/>
    <x v="14"/>
    <x v="146"/>
    <s v="201611"/>
    <x v="18"/>
    <x v="0"/>
    <n v="5"/>
    <x v="0"/>
    <s v="Ice cream"/>
  </r>
  <r>
    <x v="797"/>
    <x v="2"/>
    <x v="10"/>
    <x v="46"/>
    <x v="14"/>
    <x v="146"/>
    <s v="201611"/>
    <x v="0"/>
    <x v="0"/>
    <n v="8.85"/>
    <x v="0"/>
    <s v="Girl things, water, cottage cheese and flour"/>
  </r>
  <r>
    <x v="797"/>
    <x v="2"/>
    <x v="10"/>
    <x v="46"/>
    <x v="14"/>
    <x v="146"/>
    <s v="201611"/>
    <x v="18"/>
    <x v="0"/>
    <n v="3.8"/>
    <x v="0"/>
    <s v="Ice cream"/>
  </r>
  <r>
    <x v="798"/>
    <x v="2"/>
    <x v="10"/>
    <x v="46"/>
    <x v="15"/>
    <x v="146"/>
    <s v="201611"/>
    <x v="5"/>
    <x v="0"/>
    <n v="5"/>
    <x v="0"/>
    <s v="Ice cream"/>
  </r>
  <r>
    <x v="798"/>
    <x v="2"/>
    <x v="10"/>
    <x v="46"/>
    <x v="15"/>
    <x v="146"/>
    <s v="201611"/>
    <x v="3"/>
    <x v="0"/>
    <n v="2"/>
    <x v="0"/>
    <s v="Milk"/>
  </r>
  <r>
    <x v="798"/>
    <x v="2"/>
    <x v="10"/>
    <x v="46"/>
    <x v="15"/>
    <x v="146"/>
    <s v="201611"/>
    <x v="65"/>
    <x v="7"/>
    <n v="16.190000000000001"/>
    <x v="1"/>
    <s v="Mobile gatito after adjustment"/>
  </r>
  <r>
    <x v="799"/>
    <x v="2"/>
    <x v="10"/>
    <x v="47"/>
    <x v="16"/>
    <x v="147"/>
    <s v="201611"/>
    <x v="67"/>
    <x v="6"/>
    <n v="47.17"/>
    <x v="1"/>
    <s v="Gasoline"/>
  </r>
  <r>
    <x v="799"/>
    <x v="2"/>
    <x v="10"/>
    <x v="47"/>
    <x v="16"/>
    <x v="147"/>
    <s v="201611"/>
    <x v="36"/>
    <x v="7"/>
    <n v="70"/>
    <x v="1"/>
    <s v="Internet November - December"/>
  </r>
  <r>
    <x v="800"/>
    <x v="2"/>
    <x v="11"/>
    <x v="47"/>
    <x v="20"/>
    <x v="147"/>
    <s v="201612"/>
    <x v="11"/>
    <x v="7"/>
    <n v="3.98"/>
    <x v="1"/>
    <s v="Electricity"/>
  </r>
  <r>
    <x v="801"/>
    <x v="2"/>
    <x v="11"/>
    <x v="48"/>
    <x v="30"/>
    <x v="148"/>
    <s v="201612"/>
    <x v="3"/>
    <x v="0"/>
    <n v="16.09"/>
    <x v="0"/>
    <s v="Cheese and yogurt"/>
  </r>
  <r>
    <x v="801"/>
    <x v="2"/>
    <x v="11"/>
    <x v="48"/>
    <x v="30"/>
    <x v="148"/>
    <s v="201612"/>
    <x v="5"/>
    <x v="2"/>
    <n v="43.1"/>
    <x v="1"/>
    <s v="Turkey"/>
  </r>
  <r>
    <x v="802"/>
    <x v="2"/>
    <x v="11"/>
    <x v="48"/>
    <x v="27"/>
    <x v="148"/>
    <s v="201612"/>
    <x v="18"/>
    <x v="0"/>
    <n v="5"/>
    <x v="0"/>
    <s v="Coffee"/>
  </r>
  <r>
    <x v="802"/>
    <x v="2"/>
    <x v="11"/>
    <x v="48"/>
    <x v="27"/>
    <x v="148"/>
    <s v="201612"/>
    <x v="18"/>
    <x v="0"/>
    <n v="13.1"/>
    <x v="0"/>
    <s v="Lunch"/>
  </r>
  <r>
    <x v="802"/>
    <x v="2"/>
    <x v="11"/>
    <x v="48"/>
    <x v="27"/>
    <x v="148"/>
    <s v="201612"/>
    <x v="3"/>
    <x v="0"/>
    <n v="9.7799999999999994"/>
    <x v="0"/>
    <s v="jam, Cheese and yogurt"/>
  </r>
  <r>
    <x v="802"/>
    <x v="2"/>
    <x v="11"/>
    <x v="48"/>
    <x v="27"/>
    <x v="148"/>
    <s v="201612"/>
    <x v="5"/>
    <x v="3"/>
    <n v="22.5"/>
    <x v="0"/>
    <s v="Beers after party"/>
  </r>
  <r>
    <x v="803"/>
    <x v="2"/>
    <x v="11"/>
    <x v="48"/>
    <x v="28"/>
    <x v="148"/>
    <s v="201612"/>
    <x v="5"/>
    <x v="0"/>
    <n v="17.09"/>
    <x v="0"/>
    <s v="Milk, meat"/>
  </r>
  <r>
    <x v="803"/>
    <x v="2"/>
    <x v="11"/>
    <x v="48"/>
    <x v="28"/>
    <x v="148"/>
    <s v="201612"/>
    <x v="5"/>
    <x v="3"/>
    <n v="10"/>
    <x v="0"/>
    <s v="Beer"/>
  </r>
  <r>
    <x v="803"/>
    <x v="2"/>
    <x v="11"/>
    <x v="48"/>
    <x v="28"/>
    <x v="148"/>
    <s v="201612"/>
    <x v="5"/>
    <x v="0"/>
    <n v="2"/>
    <x v="0"/>
    <s v="Bread"/>
  </r>
  <r>
    <x v="803"/>
    <x v="2"/>
    <x v="11"/>
    <x v="48"/>
    <x v="28"/>
    <x v="148"/>
    <s v="201612"/>
    <x v="71"/>
    <x v="2"/>
    <n v="6"/>
    <x v="1"/>
    <s v="Visit CBD with JP"/>
  </r>
  <r>
    <x v="803"/>
    <x v="2"/>
    <x v="11"/>
    <x v="48"/>
    <x v="28"/>
    <x v="148"/>
    <s v="201612"/>
    <x v="68"/>
    <x v="5"/>
    <n v="54.76"/>
    <x v="1"/>
    <s v="Gas pipe, charge pipe and fat absorber"/>
  </r>
  <r>
    <x v="803"/>
    <x v="2"/>
    <x v="11"/>
    <x v="48"/>
    <x v="28"/>
    <x v="148"/>
    <s v="201612"/>
    <x v="0"/>
    <x v="0"/>
    <n v="10.96"/>
    <x v="0"/>
    <s v="Salad, banana and yogurt"/>
  </r>
  <r>
    <x v="803"/>
    <x v="2"/>
    <x v="11"/>
    <x v="48"/>
    <x v="28"/>
    <x v="148"/>
    <s v="201612"/>
    <x v="18"/>
    <x v="0"/>
    <n v="16.3"/>
    <x v="0"/>
    <s v="Ice cream"/>
  </r>
  <r>
    <x v="803"/>
    <x v="2"/>
    <x v="11"/>
    <x v="48"/>
    <x v="28"/>
    <x v="148"/>
    <s v="201612"/>
    <x v="18"/>
    <x v="0"/>
    <n v="25.9"/>
    <x v="0"/>
    <s v="Breakfast"/>
  </r>
  <r>
    <x v="804"/>
    <x v="2"/>
    <x v="11"/>
    <x v="49"/>
    <x v="1"/>
    <x v="149"/>
    <s v="201612"/>
    <x v="5"/>
    <x v="0"/>
    <n v="25.05"/>
    <x v="0"/>
    <s v="Tim tams, oreo, twixt, hat and pringles"/>
  </r>
  <r>
    <x v="804"/>
    <x v="2"/>
    <x v="11"/>
    <x v="49"/>
    <x v="1"/>
    <x v="149"/>
    <s v="201612"/>
    <x v="6"/>
    <x v="3"/>
    <n v="10"/>
    <x v="0"/>
    <s v="Beers"/>
  </r>
  <r>
    <x v="805"/>
    <x v="2"/>
    <x v="11"/>
    <x v="49"/>
    <x v="2"/>
    <x v="149"/>
    <s v="201612"/>
    <x v="3"/>
    <x v="0"/>
    <n v="8.8000000000000007"/>
    <x v="0"/>
    <s v="Butter, fries and cheese"/>
  </r>
  <r>
    <x v="805"/>
    <x v="2"/>
    <x v="11"/>
    <x v="49"/>
    <x v="2"/>
    <x v="149"/>
    <s v="201612"/>
    <x v="3"/>
    <x v="0"/>
    <n v="4.5999999999999996"/>
    <x v="0"/>
    <s v="Spray butter and sparkling water"/>
  </r>
  <r>
    <x v="806"/>
    <x v="2"/>
    <x v="11"/>
    <x v="49"/>
    <x v="3"/>
    <x v="149"/>
    <s v="201612"/>
    <x v="67"/>
    <x v="6"/>
    <n v="43.03"/>
    <x v="1"/>
    <s v="Gasoline"/>
  </r>
  <r>
    <x v="806"/>
    <x v="2"/>
    <x v="11"/>
    <x v="49"/>
    <x v="3"/>
    <x v="149"/>
    <s v="201612"/>
    <x v="0"/>
    <x v="0"/>
    <n v="28.81"/>
    <x v="0"/>
    <s v="Christmas stuff and food"/>
  </r>
  <r>
    <x v="806"/>
    <x v="2"/>
    <x v="11"/>
    <x v="49"/>
    <x v="3"/>
    <x v="149"/>
    <s v="201612"/>
    <x v="3"/>
    <x v="0"/>
    <n v="6.84"/>
    <x v="0"/>
    <s v="Stuff for bbq"/>
  </r>
  <r>
    <x v="806"/>
    <x v="2"/>
    <x v="11"/>
    <x v="49"/>
    <x v="3"/>
    <x v="149"/>
    <s v="201612"/>
    <x v="13"/>
    <x v="5"/>
    <n v="89.1"/>
    <x v="1"/>
    <s v="Christmas Tree!!!"/>
  </r>
  <r>
    <x v="807"/>
    <x v="2"/>
    <x v="11"/>
    <x v="49"/>
    <x v="4"/>
    <x v="149"/>
    <s v="201612"/>
    <x v="5"/>
    <x v="0"/>
    <n v="9.1999999999999993"/>
    <x v="0"/>
    <s v="Food"/>
  </r>
  <r>
    <x v="807"/>
    <x v="2"/>
    <x v="11"/>
    <x v="49"/>
    <x v="4"/>
    <x v="149"/>
    <s v="201612"/>
    <x v="6"/>
    <x v="3"/>
    <n v="10"/>
    <x v="0"/>
    <s v="Beer"/>
  </r>
  <r>
    <x v="808"/>
    <x v="2"/>
    <x v="11"/>
    <x v="49"/>
    <x v="5"/>
    <x v="149"/>
    <s v="201612"/>
    <x v="83"/>
    <x v="5"/>
    <n v="22.45"/>
    <x v="1"/>
    <s v="Xmas things"/>
  </r>
  <r>
    <x v="808"/>
    <x v="2"/>
    <x v="11"/>
    <x v="49"/>
    <x v="5"/>
    <x v="149"/>
    <s v="201612"/>
    <x v="57"/>
    <x v="12"/>
    <n v="193.47"/>
    <x v="1"/>
    <s v="Prepaid medicine"/>
  </r>
  <r>
    <x v="808"/>
    <x v="2"/>
    <x v="11"/>
    <x v="49"/>
    <x v="5"/>
    <x v="149"/>
    <s v="201612"/>
    <x v="65"/>
    <x v="7"/>
    <n v="11.87"/>
    <x v="1"/>
    <s v="Telstra raccoon december"/>
  </r>
  <r>
    <x v="808"/>
    <x v="2"/>
    <x v="11"/>
    <x v="49"/>
    <x v="5"/>
    <x v="149"/>
    <s v="201612"/>
    <x v="18"/>
    <x v="0"/>
    <n v="7.81"/>
    <x v="0"/>
    <s v="Cheese"/>
  </r>
  <r>
    <x v="808"/>
    <x v="2"/>
    <x v="11"/>
    <x v="49"/>
    <x v="5"/>
    <x v="149"/>
    <s v="201612"/>
    <x v="18"/>
    <x v="0"/>
    <n v="9.9"/>
    <x v="0"/>
    <s v="Sushi + bbq chicken"/>
  </r>
  <r>
    <x v="808"/>
    <x v="2"/>
    <x v="11"/>
    <x v="49"/>
    <x v="5"/>
    <x v="149"/>
    <s v="201612"/>
    <x v="5"/>
    <x v="0"/>
    <n v="9.5"/>
    <x v="0"/>
    <s v="Wraps and toilet paper"/>
  </r>
  <r>
    <x v="808"/>
    <x v="2"/>
    <x v="11"/>
    <x v="49"/>
    <x v="5"/>
    <x v="149"/>
    <s v="201612"/>
    <x v="18"/>
    <x v="1"/>
    <n v="18.5"/>
    <x v="1"/>
    <s v="Tiny manger"/>
  </r>
  <r>
    <x v="808"/>
    <x v="2"/>
    <x v="11"/>
    <x v="49"/>
    <x v="5"/>
    <x v="149"/>
    <s v="201612"/>
    <x v="13"/>
    <x v="5"/>
    <n v="30"/>
    <x v="1"/>
    <s v="Tree decorations"/>
  </r>
  <r>
    <x v="808"/>
    <x v="2"/>
    <x v="11"/>
    <x v="49"/>
    <x v="5"/>
    <x v="149"/>
    <s v="201612"/>
    <x v="18"/>
    <x v="0"/>
    <n v="9.5"/>
    <x v="0"/>
    <s v="Pizza"/>
  </r>
  <r>
    <x v="809"/>
    <x v="2"/>
    <x v="11"/>
    <x v="49"/>
    <x v="6"/>
    <x v="149"/>
    <s v="201612"/>
    <x v="80"/>
    <x v="1"/>
    <n v="929"/>
    <x v="1"/>
    <s v="Papas gift"/>
  </r>
  <r>
    <x v="809"/>
    <x v="2"/>
    <x v="11"/>
    <x v="49"/>
    <x v="6"/>
    <x v="149"/>
    <s v="201612"/>
    <x v="13"/>
    <x v="5"/>
    <n v="20"/>
    <x v="1"/>
    <s v="Angel with hanggers "/>
  </r>
  <r>
    <x v="809"/>
    <x v="2"/>
    <x v="11"/>
    <x v="49"/>
    <x v="6"/>
    <x v="149"/>
    <s v="201612"/>
    <x v="18"/>
    <x v="1"/>
    <n v="28.49"/>
    <x v="1"/>
    <s v="Gifts for babies"/>
  </r>
  <r>
    <x v="809"/>
    <x v="2"/>
    <x v="11"/>
    <x v="49"/>
    <x v="6"/>
    <x v="149"/>
    <s v="201612"/>
    <x v="18"/>
    <x v="0"/>
    <n v="9.1"/>
    <x v="0"/>
    <s v="Breakfast"/>
  </r>
  <r>
    <x v="810"/>
    <x v="2"/>
    <x v="11"/>
    <x v="49"/>
    <x v="7"/>
    <x v="149"/>
    <s v="201612"/>
    <x v="41"/>
    <x v="1"/>
    <n v="28"/>
    <x v="1"/>
    <s v="BBQ cover"/>
  </r>
  <r>
    <x v="810"/>
    <x v="2"/>
    <x v="11"/>
    <x v="49"/>
    <x v="7"/>
    <x v="149"/>
    <s v="201612"/>
    <x v="18"/>
    <x v="5"/>
    <n v="51.86"/>
    <x v="1"/>
    <s v="Xmas stuff"/>
  </r>
  <r>
    <x v="810"/>
    <x v="2"/>
    <x v="11"/>
    <x v="49"/>
    <x v="7"/>
    <x v="149"/>
    <s v="201612"/>
    <x v="18"/>
    <x v="1"/>
    <n v="73.010000000000005"/>
    <x v="1"/>
    <s v="Watch Katya"/>
  </r>
  <r>
    <x v="810"/>
    <x v="2"/>
    <x v="11"/>
    <x v="49"/>
    <x v="7"/>
    <x v="149"/>
    <s v="201612"/>
    <x v="5"/>
    <x v="0"/>
    <n v="10.65"/>
    <x v="0"/>
    <s v="Water, candies, yogurt and"/>
  </r>
  <r>
    <x v="810"/>
    <x v="2"/>
    <x v="11"/>
    <x v="49"/>
    <x v="7"/>
    <x v="149"/>
    <s v="201612"/>
    <x v="6"/>
    <x v="3"/>
    <n v="10"/>
    <x v="1"/>
    <s v="Beers"/>
  </r>
  <r>
    <x v="810"/>
    <x v="2"/>
    <x v="11"/>
    <x v="49"/>
    <x v="7"/>
    <x v="149"/>
    <s v="201612"/>
    <x v="5"/>
    <x v="0"/>
    <n v="17.59"/>
    <x v="0"/>
    <s v="Broom and bulb"/>
  </r>
  <r>
    <x v="810"/>
    <x v="2"/>
    <x v="11"/>
    <x v="49"/>
    <x v="7"/>
    <x v="149"/>
    <s v="201612"/>
    <x v="18"/>
    <x v="0"/>
    <n v="13.5"/>
    <x v="0"/>
    <s v="Coffee and croissant before cine"/>
  </r>
  <r>
    <x v="810"/>
    <x v="2"/>
    <x v="11"/>
    <x v="49"/>
    <x v="7"/>
    <x v="149"/>
    <s v="201612"/>
    <x v="41"/>
    <x v="1"/>
    <n v="77"/>
    <x v="1"/>
    <s v="Earpods for Anton"/>
  </r>
  <r>
    <x v="810"/>
    <x v="2"/>
    <x v="11"/>
    <x v="49"/>
    <x v="7"/>
    <x v="149"/>
    <s v="201612"/>
    <x v="18"/>
    <x v="0"/>
    <n v="15.5"/>
    <x v="0"/>
    <s v="Lunch"/>
  </r>
  <r>
    <x v="810"/>
    <x v="2"/>
    <x v="11"/>
    <x v="49"/>
    <x v="7"/>
    <x v="149"/>
    <s v="201612"/>
    <x v="18"/>
    <x v="1"/>
    <n v="10.5"/>
    <x v="1"/>
    <s v="Gifts for russian babies"/>
  </r>
  <r>
    <x v="810"/>
    <x v="2"/>
    <x v="11"/>
    <x v="49"/>
    <x v="7"/>
    <x v="149"/>
    <s v="201612"/>
    <x v="18"/>
    <x v="0"/>
    <n v="10.8"/>
    <x v="0"/>
    <s v="Supert cake with sugar coffee"/>
  </r>
  <r>
    <x v="810"/>
    <x v="2"/>
    <x v="11"/>
    <x v="49"/>
    <x v="7"/>
    <x v="149"/>
    <s v="201612"/>
    <x v="0"/>
    <x v="0"/>
    <n v="5.55"/>
    <x v="0"/>
    <s v="Cottage cheese, cloths and salad"/>
  </r>
  <r>
    <x v="810"/>
    <x v="2"/>
    <x v="11"/>
    <x v="49"/>
    <x v="7"/>
    <x v="149"/>
    <s v="201612"/>
    <x v="18"/>
    <x v="0"/>
    <n v="3.8"/>
    <x v="0"/>
    <s v="Ice cream"/>
  </r>
  <r>
    <x v="810"/>
    <x v="2"/>
    <x v="11"/>
    <x v="49"/>
    <x v="7"/>
    <x v="149"/>
    <s v="201612"/>
    <x v="64"/>
    <x v="4"/>
    <n v="1520"/>
    <x v="1"/>
    <s v="Rent Decemeber - January"/>
  </r>
  <r>
    <x v="811"/>
    <x v="2"/>
    <x v="11"/>
    <x v="50"/>
    <x v="29"/>
    <x v="150"/>
    <s v="201612"/>
    <x v="3"/>
    <x v="0"/>
    <n v="24.26"/>
    <x v="0"/>
    <s v="Cheese, turkey stuff and diritos"/>
  </r>
  <r>
    <x v="811"/>
    <x v="2"/>
    <x v="11"/>
    <x v="50"/>
    <x v="29"/>
    <x v="150"/>
    <s v="201612"/>
    <x v="5"/>
    <x v="1"/>
    <n v="3.5"/>
    <x v="1"/>
    <s v="Chocolates"/>
  </r>
  <r>
    <x v="812"/>
    <x v="2"/>
    <x v="11"/>
    <x v="50"/>
    <x v="9"/>
    <x v="150"/>
    <s v="201612"/>
    <x v="18"/>
    <x v="0"/>
    <n v="5.5"/>
    <x v="0"/>
    <s v="Ice cream"/>
  </r>
  <r>
    <x v="812"/>
    <x v="2"/>
    <x v="11"/>
    <x v="50"/>
    <x v="9"/>
    <x v="150"/>
    <s v="201612"/>
    <x v="3"/>
    <x v="0"/>
    <n v="4"/>
    <x v="0"/>
    <s v="Yogurt"/>
  </r>
  <r>
    <x v="812"/>
    <x v="2"/>
    <x v="11"/>
    <x v="50"/>
    <x v="9"/>
    <x v="150"/>
    <s v="201612"/>
    <x v="5"/>
    <x v="0"/>
    <n v="5"/>
    <x v="0"/>
    <s v="M&amp;Ms gift for a girl"/>
  </r>
  <r>
    <x v="813"/>
    <x v="2"/>
    <x v="11"/>
    <x v="50"/>
    <x v="10"/>
    <x v="150"/>
    <s v="201612"/>
    <x v="3"/>
    <x v="0"/>
    <n v="9.09"/>
    <x v="0"/>
    <s v="Snacks"/>
  </r>
  <r>
    <x v="813"/>
    <x v="2"/>
    <x v="11"/>
    <x v="50"/>
    <x v="10"/>
    <x v="150"/>
    <s v="201612"/>
    <x v="18"/>
    <x v="0"/>
    <n v="4.4000000000000004"/>
    <x v="0"/>
    <s v="Ice Cream"/>
  </r>
  <r>
    <x v="813"/>
    <x v="2"/>
    <x v="11"/>
    <x v="50"/>
    <x v="10"/>
    <x v="150"/>
    <s v="201612"/>
    <x v="18"/>
    <x v="0"/>
    <n v="28"/>
    <x v="0"/>
    <s v="Christmas stuff"/>
  </r>
  <r>
    <x v="813"/>
    <x v="2"/>
    <x v="11"/>
    <x v="50"/>
    <x v="10"/>
    <x v="150"/>
    <s v="201612"/>
    <x v="67"/>
    <x v="6"/>
    <n v="37.72"/>
    <x v="1"/>
    <s v="Gasoline"/>
  </r>
  <r>
    <x v="813"/>
    <x v="2"/>
    <x v="11"/>
    <x v="50"/>
    <x v="10"/>
    <x v="150"/>
    <s v="201612"/>
    <x v="0"/>
    <x v="0"/>
    <n v="5.49"/>
    <x v="0"/>
    <s v="Mango and christmas stuff"/>
  </r>
  <r>
    <x v="813"/>
    <x v="2"/>
    <x v="11"/>
    <x v="50"/>
    <x v="10"/>
    <x v="150"/>
    <s v="201612"/>
    <x v="6"/>
    <x v="3"/>
    <n v="10"/>
    <x v="0"/>
    <s v="Beer"/>
  </r>
  <r>
    <x v="813"/>
    <x v="2"/>
    <x v="11"/>
    <x v="50"/>
    <x v="10"/>
    <x v="150"/>
    <s v="201612"/>
    <x v="18"/>
    <x v="5"/>
    <n v="13"/>
    <x v="1"/>
    <s v="Xmas stuff"/>
  </r>
  <r>
    <x v="813"/>
    <x v="2"/>
    <x v="11"/>
    <x v="50"/>
    <x v="10"/>
    <x v="150"/>
    <s v="201612"/>
    <x v="18"/>
    <x v="0"/>
    <n v="8"/>
    <x v="0"/>
    <s v="Cake"/>
  </r>
  <r>
    <x v="814"/>
    <x v="3"/>
    <x v="0"/>
    <x v="1"/>
    <x v="4"/>
    <x v="151"/>
    <s v="20171"/>
    <x v="57"/>
    <x v="12"/>
    <n v="193.47"/>
    <x v="1"/>
    <s v="GUHealth January"/>
  </r>
  <r>
    <x v="814"/>
    <x v="3"/>
    <x v="0"/>
    <x v="1"/>
    <x v="4"/>
    <x v="151"/>
    <s v="20171"/>
    <x v="18"/>
    <x v="2"/>
    <n v="941.65"/>
    <x v="1"/>
    <s v="Russia Party Baby!!!"/>
  </r>
  <r>
    <x v="814"/>
    <x v="3"/>
    <x v="0"/>
    <x v="1"/>
    <x v="4"/>
    <x v="151"/>
    <s v="20171"/>
    <x v="3"/>
    <x v="0"/>
    <n v="6.59"/>
    <x v="0"/>
    <s v="Fruits, vegetables and chicken"/>
  </r>
  <r>
    <x v="814"/>
    <x v="3"/>
    <x v="0"/>
    <x v="1"/>
    <x v="4"/>
    <x v="151"/>
    <s v="20171"/>
    <x v="18"/>
    <x v="0"/>
    <n v="3.96"/>
    <x v="0"/>
    <s v="Ham"/>
  </r>
  <r>
    <x v="814"/>
    <x v="3"/>
    <x v="0"/>
    <x v="1"/>
    <x v="4"/>
    <x v="151"/>
    <s v="20171"/>
    <x v="18"/>
    <x v="0"/>
    <n v="8.61"/>
    <x v="0"/>
    <s v="vegetables and fruits"/>
  </r>
  <r>
    <x v="814"/>
    <x v="3"/>
    <x v="0"/>
    <x v="1"/>
    <x v="4"/>
    <x v="151"/>
    <s v="20171"/>
    <x v="5"/>
    <x v="0"/>
    <n v="10.54"/>
    <x v="0"/>
    <s v="Toffu and joice"/>
  </r>
  <r>
    <x v="815"/>
    <x v="3"/>
    <x v="0"/>
    <x v="2"/>
    <x v="5"/>
    <x v="152"/>
    <s v="20171"/>
    <x v="7"/>
    <x v="6"/>
    <n v="324.72000000000003"/>
    <x v="1"/>
    <s v="Myki Raccoon and gatito Jan - Feb"/>
  </r>
  <r>
    <x v="815"/>
    <x v="3"/>
    <x v="0"/>
    <x v="2"/>
    <x v="5"/>
    <x v="152"/>
    <s v="20171"/>
    <x v="19"/>
    <x v="0"/>
    <n v="11.5"/>
    <x v="0"/>
    <s v="Lunch"/>
  </r>
  <r>
    <x v="815"/>
    <x v="3"/>
    <x v="0"/>
    <x v="2"/>
    <x v="5"/>
    <x v="152"/>
    <s v="20171"/>
    <x v="3"/>
    <x v="0"/>
    <n v="35.71"/>
    <x v="0"/>
    <s v="Food and tupper"/>
  </r>
  <r>
    <x v="816"/>
    <x v="3"/>
    <x v="0"/>
    <x v="2"/>
    <x v="6"/>
    <x v="152"/>
    <s v="20171"/>
    <x v="5"/>
    <x v="0"/>
    <n v="14.18"/>
    <x v="0"/>
    <s v="Water, bleach, onions"/>
  </r>
  <r>
    <x v="816"/>
    <x v="3"/>
    <x v="0"/>
    <x v="2"/>
    <x v="6"/>
    <x v="152"/>
    <s v="20171"/>
    <x v="18"/>
    <x v="0"/>
    <n v="13"/>
    <x v="0"/>
    <s v="Girl stuff"/>
  </r>
  <r>
    <x v="817"/>
    <x v="3"/>
    <x v="0"/>
    <x v="2"/>
    <x v="8"/>
    <x v="152"/>
    <s v="20171"/>
    <x v="53"/>
    <x v="0"/>
    <n v="15.3"/>
    <x v="0"/>
    <s v="Lunch"/>
  </r>
  <r>
    <x v="817"/>
    <x v="3"/>
    <x v="0"/>
    <x v="2"/>
    <x v="8"/>
    <x v="152"/>
    <s v="20171"/>
    <x v="18"/>
    <x v="0"/>
    <n v="4"/>
    <x v="0"/>
    <s v="Coffee"/>
  </r>
  <r>
    <x v="817"/>
    <x v="3"/>
    <x v="0"/>
    <x v="2"/>
    <x v="8"/>
    <x v="152"/>
    <s v="20171"/>
    <x v="64"/>
    <x v="4"/>
    <n v="1520"/>
    <x v="1"/>
    <s v="Rent Jan - Feb"/>
  </r>
  <r>
    <x v="817"/>
    <x v="3"/>
    <x v="0"/>
    <x v="2"/>
    <x v="8"/>
    <x v="152"/>
    <s v="20171"/>
    <x v="18"/>
    <x v="0"/>
    <n v="2.41"/>
    <x v="0"/>
    <s v="Lemon and waterlemon"/>
  </r>
  <r>
    <x v="817"/>
    <x v="3"/>
    <x v="0"/>
    <x v="2"/>
    <x v="8"/>
    <x v="152"/>
    <s v="20171"/>
    <x v="11"/>
    <x v="7"/>
    <n v="46.6"/>
    <x v="1"/>
    <s v="Gas bill"/>
  </r>
  <r>
    <x v="818"/>
    <x v="3"/>
    <x v="0"/>
    <x v="2"/>
    <x v="29"/>
    <x v="152"/>
    <s v="20171"/>
    <x v="16"/>
    <x v="5"/>
    <n v="10"/>
    <x v="1"/>
    <s v="Yoga matress"/>
  </r>
  <r>
    <x v="818"/>
    <x v="3"/>
    <x v="0"/>
    <x v="2"/>
    <x v="29"/>
    <x v="152"/>
    <s v="20171"/>
    <x v="5"/>
    <x v="0"/>
    <n v="12.6"/>
    <x v="0"/>
    <s v="Cheese, mosquito killers, pees"/>
  </r>
  <r>
    <x v="818"/>
    <x v="3"/>
    <x v="0"/>
    <x v="2"/>
    <x v="29"/>
    <x v="152"/>
    <s v="20171"/>
    <x v="0"/>
    <x v="0"/>
    <n v="6.5"/>
    <x v="0"/>
    <s v="Chicken"/>
  </r>
  <r>
    <x v="818"/>
    <x v="3"/>
    <x v="0"/>
    <x v="2"/>
    <x v="29"/>
    <x v="152"/>
    <s v="20171"/>
    <x v="18"/>
    <x v="0"/>
    <n v="10.49"/>
    <x v="0"/>
    <s v="Sushi and cheese"/>
  </r>
  <r>
    <x v="819"/>
    <x v="3"/>
    <x v="0"/>
    <x v="2"/>
    <x v="9"/>
    <x v="152"/>
    <s v="20171"/>
    <x v="18"/>
    <x v="12"/>
    <n v="14.5"/>
    <x v="1"/>
    <s v="Massage"/>
  </r>
  <r>
    <x v="819"/>
    <x v="3"/>
    <x v="0"/>
    <x v="2"/>
    <x v="9"/>
    <x v="152"/>
    <s v="20171"/>
    <x v="44"/>
    <x v="0"/>
    <n v="27"/>
    <x v="0"/>
    <s v="Veggies, steak, flowers"/>
  </r>
  <r>
    <x v="819"/>
    <x v="3"/>
    <x v="0"/>
    <x v="2"/>
    <x v="9"/>
    <x v="152"/>
    <s v="20171"/>
    <x v="26"/>
    <x v="5"/>
    <n v="200.38"/>
    <x v="1"/>
    <s v="Desk &amp; folders"/>
  </r>
  <r>
    <x v="819"/>
    <x v="3"/>
    <x v="0"/>
    <x v="2"/>
    <x v="9"/>
    <x v="152"/>
    <s v="20171"/>
    <x v="18"/>
    <x v="0"/>
    <n v="25.5"/>
    <x v="0"/>
    <s v="House staff"/>
  </r>
  <r>
    <x v="819"/>
    <x v="3"/>
    <x v="0"/>
    <x v="2"/>
    <x v="9"/>
    <x v="152"/>
    <s v="20171"/>
    <x v="67"/>
    <x v="6"/>
    <n v="27.25"/>
    <x v="1"/>
    <s v="Half tank"/>
  </r>
  <r>
    <x v="820"/>
    <x v="3"/>
    <x v="0"/>
    <x v="2"/>
    <x v="10"/>
    <x v="152"/>
    <s v="20171"/>
    <x v="8"/>
    <x v="0"/>
    <n v="15"/>
    <x v="0"/>
    <s v="Candles and water bottle"/>
  </r>
  <r>
    <x v="820"/>
    <x v="3"/>
    <x v="0"/>
    <x v="2"/>
    <x v="10"/>
    <x v="152"/>
    <s v="20171"/>
    <x v="18"/>
    <x v="0"/>
    <n v="2.8"/>
    <x v="0"/>
    <s v="Vegetables"/>
  </r>
  <r>
    <x v="820"/>
    <x v="3"/>
    <x v="0"/>
    <x v="2"/>
    <x v="10"/>
    <x v="152"/>
    <s v="20171"/>
    <x v="5"/>
    <x v="0"/>
    <n v="5.66"/>
    <x v="0"/>
    <s v="Watermelon and meat"/>
  </r>
  <r>
    <x v="820"/>
    <x v="3"/>
    <x v="0"/>
    <x v="2"/>
    <x v="10"/>
    <x v="152"/>
    <s v="20171"/>
    <x v="26"/>
    <x v="0"/>
    <n v="13.97"/>
    <x v="0"/>
    <s v="HDMI Cable and organizer"/>
  </r>
  <r>
    <x v="820"/>
    <x v="3"/>
    <x v="0"/>
    <x v="2"/>
    <x v="10"/>
    <x v="152"/>
    <s v="20171"/>
    <x v="23"/>
    <x v="5"/>
    <n v="50"/>
    <x v="1"/>
    <s v="desk chair"/>
  </r>
  <r>
    <x v="821"/>
    <x v="3"/>
    <x v="0"/>
    <x v="3"/>
    <x v="11"/>
    <x v="153"/>
    <s v="20171"/>
    <x v="5"/>
    <x v="0"/>
    <n v="21.67"/>
    <x v="0"/>
    <s v="Dumplings, melon, softener, sponges"/>
  </r>
  <r>
    <x v="821"/>
    <x v="3"/>
    <x v="0"/>
    <x v="3"/>
    <x v="11"/>
    <x v="153"/>
    <s v="20171"/>
    <x v="3"/>
    <x v="0"/>
    <n v="3.9"/>
    <x v="0"/>
    <s v="juice and paper towels"/>
  </r>
  <r>
    <x v="821"/>
    <x v="3"/>
    <x v="0"/>
    <x v="3"/>
    <x v="11"/>
    <x v="153"/>
    <s v="20171"/>
    <x v="74"/>
    <x v="7"/>
    <n v="12"/>
    <x v="1"/>
    <s v="Netflix Jan-Feb"/>
  </r>
  <r>
    <x v="821"/>
    <x v="3"/>
    <x v="0"/>
    <x v="3"/>
    <x v="11"/>
    <x v="153"/>
    <s v="20171"/>
    <x v="2"/>
    <x v="1"/>
    <n v="12"/>
    <x v="1"/>
    <s v="Nike Band"/>
  </r>
  <r>
    <x v="822"/>
    <x v="3"/>
    <x v="0"/>
    <x v="3"/>
    <x v="13"/>
    <x v="153"/>
    <s v="20171"/>
    <x v="5"/>
    <x v="0"/>
    <n v="11.29"/>
    <x v="0"/>
    <s v="melon, watermelon, crisps, yogurt"/>
  </r>
  <r>
    <x v="822"/>
    <x v="3"/>
    <x v="0"/>
    <x v="3"/>
    <x v="13"/>
    <x v="153"/>
    <s v="20171"/>
    <x v="3"/>
    <x v="0"/>
    <n v="12.98"/>
    <x v="0"/>
    <s v="Cheese, corn"/>
  </r>
  <r>
    <x v="823"/>
    <x v="3"/>
    <x v="0"/>
    <x v="3"/>
    <x v="14"/>
    <x v="153"/>
    <s v="20171"/>
    <x v="18"/>
    <x v="0"/>
    <n v="6.7"/>
    <x v="0"/>
    <s v="Chicken ribs"/>
  </r>
  <r>
    <x v="823"/>
    <x v="3"/>
    <x v="0"/>
    <x v="3"/>
    <x v="14"/>
    <x v="153"/>
    <s v="20171"/>
    <x v="6"/>
    <x v="3"/>
    <n v="14"/>
    <x v="0"/>
    <s v="Australian day beers"/>
  </r>
  <r>
    <x v="823"/>
    <x v="3"/>
    <x v="0"/>
    <x v="3"/>
    <x v="14"/>
    <x v="153"/>
    <s v="20171"/>
    <x v="5"/>
    <x v="0"/>
    <n v="1.6"/>
    <x v="0"/>
    <s v="Bananas"/>
  </r>
  <r>
    <x v="823"/>
    <x v="3"/>
    <x v="0"/>
    <x v="3"/>
    <x v="14"/>
    <x v="153"/>
    <s v="20171"/>
    <x v="0"/>
    <x v="0"/>
    <n v="9"/>
    <x v="0"/>
    <s v="Bread, avocado, mushrooms"/>
  </r>
  <r>
    <x v="824"/>
    <x v="3"/>
    <x v="0"/>
    <x v="3"/>
    <x v="15"/>
    <x v="153"/>
    <s v="20171"/>
    <x v="18"/>
    <x v="2"/>
    <n v="25.4"/>
    <x v="1"/>
    <s v="Celebrating dinner first salary and ours day"/>
  </r>
  <r>
    <x v="824"/>
    <x v="3"/>
    <x v="0"/>
    <x v="3"/>
    <x v="15"/>
    <x v="153"/>
    <s v="20171"/>
    <x v="3"/>
    <x v="0"/>
    <n v="6.45"/>
    <x v="0"/>
    <s v="Juice and watermelon"/>
  </r>
  <r>
    <x v="825"/>
    <x v="3"/>
    <x v="0"/>
    <x v="3"/>
    <x v="16"/>
    <x v="153"/>
    <s v="20171"/>
    <x v="67"/>
    <x v="6"/>
    <n v="44.69"/>
    <x v="1"/>
    <s v="Gasoline house day"/>
  </r>
  <r>
    <x v="825"/>
    <x v="3"/>
    <x v="0"/>
    <x v="3"/>
    <x v="16"/>
    <x v="153"/>
    <s v="20171"/>
    <x v="5"/>
    <x v="0"/>
    <n v="13.81"/>
    <x v="0"/>
    <s v="Chicken and cheese"/>
  </r>
  <r>
    <x v="825"/>
    <x v="3"/>
    <x v="0"/>
    <x v="3"/>
    <x v="16"/>
    <x v="153"/>
    <s v="20171"/>
    <x v="18"/>
    <x v="0"/>
    <n v="6.5"/>
    <x v="0"/>
    <s v="Breakfast"/>
  </r>
  <r>
    <x v="825"/>
    <x v="3"/>
    <x v="0"/>
    <x v="3"/>
    <x v="16"/>
    <x v="153"/>
    <s v="20171"/>
    <x v="18"/>
    <x v="0"/>
    <n v="8.1999999999999993"/>
    <x v="0"/>
    <s v="lunch"/>
  </r>
  <r>
    <x v="825"/>
    <x v="3"/>
    <x v="0"/>
    <x v="3"/>
    <x v="16"/>
    <x v="153"/>
    <s v="20171"/>
    <x v="36"/>
    <x v="7"/>
    <n v="70"/>
    <x v="1"/>
    <s v="Internet"/>
  </r>
  <r>
    <x v="825"/>
    <x v="3"/>
    <x v="0"/>
    <x v="3"/>
    <x v="16"/>
    <x v="153"/>
    <s v="20171"/>
    <x v="84"/>
    <x v="13"/>
    <n v="1000"/>
    <x v="1"/>
    <s v="Deposit to separate land"/>
  </r>
  <r>
    <x v="826"/>
    <x v="3"/>
    <x v="0"/>
    <x v="3"/>
    <x v="17"/>
    <x v="153"/>
    <s v="20171"/>
    <x v="85"/>
    <x v="13"/>
    <n v="888"/>
    <x v="1"/>
    <s v="Deposit price breakdown"/>
  </r>
  <r>
    <x v="826"/>
    <x v="3"/>
    <x v="0"/>
    <x v="3"/>
    <x v="17"/>
    <x v="153"/>
    <s v="20171"/>
    <x v="18"/>
    <x v="12"/>
    <n v="16"/>
    <x v="0"/>
    <s v="Massage"/>
  </r>
  <r>
    <x v="826"/>
    <x v="3"/>
    <x v="0"/>
    <x v="3"/>
    <x v="17"/>
    <x v="153"/>
    <s v="20171"/>
    <x v="18"/>
    <x v="0"/>
    <n v="17.2"/>
    <x v="0"/>
    <s v="Nandos lunch"/>
  </r>
  <r>
    <x v="827"/>
    <x v="3"/>
    <x v="0"/>
    <x v="4"/>
    <x v="18"/>
    <x v="154"/>
    <s v="20171"/>
    <x v="5"/>
    <x v="0"/>
    <n v="23.61"/>
    <x v="0"/>
    <s v="Chicken, tooth paste, ham, yoghurt"/>
  </r>
  <r>
    <x v="828"/>
    <x v="3"/>
    <x v="0"/>
    <x v="4"/>
    <x v="19"/>
    <x v="154"/>
    <s v="20171"/>
    <x v="11"/>
    <x v="7"/>
    <n v="62.78"/>
    <x v="1"/>
    <s v="Electricity"/>
  </r>
  <r>
    <x v="829"/>
    <x v="3"/>
    <x v="1"/>
    <x v="4"/>
    <x v="20"/>
    <x v="154"/>
    <s v="20172"/>
    <x v="67"/>
    <x v="6"/>
    <n v="48.07"/>
    <x v="1"/>
    <s v="Gasoline first house visit"/>
  </r>
  <r>
    <x v="829"/>
    <x v="3"/>
    <x v="1"/>
    <x v="4"/>
    <x v="20"/>
    <x v="154"/>
    <s v="20172"/>
    <x v="18"/>
    <x v="0"/>
    <n v="10"/>
    <x v="0"/>
    <s v="Lunch nastya abi"/>
  </r>
  <r>
    <x v="830"/>
    <x v="3"/>
    <x v="1"/>
    <x v="4"/>
    <x v="21"/>
    <x v="154"/>
    <s v="20172"/>
    <x v="3"/>
    <x v="0"/>
    <n v="9.3800000000000008"/>
    <x v="0"/>
    <s v="Doritos, yogurt, pasta souce, etc"/>
  </r>
  <r>
    <x v="830"/>
    <x v="3"/>
    <x v="1"/>
    <x v="4"/>
    <x v="21"/>
    <x v="154"/>
    <s v="20172"/>
    <x v="18"/>
    <x v="0"/>
    <n v="2.65"/>
    <x v="0"/>
    <s v="Coriander and something"/>
  </r>
  <r>
    <x v="831"/>
    <x v="3"/>
    <x v="1"/>
    <x v="4"/>
    <x v="22"/>
    <x v="154"/>
    <s v="20172"/>
    <x v="18"/>
    <x v="3"/>
    <n v="17"/>
    <x v="0"/>
    <s v="Beers with john"/>
  </r>
  <r>
    <x v="831"/>
    <x v="3"/>
    <x v="1"/>
    <x v="4"/>
    <x v="22"/>
    <x v="154"/>
    <s v="20172"/>
    <x v="5"/>
    <x v="0"/>
    <n v="11.48"/>
    <x v="0"/>
    <s v="Musly, tooth paste and grapes"/>
  </r>
  <r>
    <x v="831"/>
    <x v="3"/>
    <x v="1"/>
    <x v="4"/>
    <x v="22"/>
    <x v="154"/>
    <s v="20172"/>
    <x v="3"/>
    <x v="0"/>
    <n v="2.97"/>
    <x v="0"/>
    <s v="peanuts and limes"/>
  </r>
  <r>
    <x v="831"/>
    <x v="3"/>
    <x v="1"/>
    <x v="4"/>
    <x v="22"/>
    <x v="154"/>
    <s v="20172"/>
    <x v="0"/>
    <x v="0"/>
    <n v="5.79"/>
    <x v="0"/>
    <s v="Cheese, girl stuff and mineral water"/>
  </r>
  <r>
    <x v="832"/>
    <x v="3"/>
    <x v="1"/>
    <x v="4"/>
    <x v="23"/>
    <x v="154"/>
    <s v="20172"/>
    <x v="84"/>
    <x v="13"/>
    <n v="20000"/>
    <x v="1"/>
    <s v="First deposit for land"/>
  </r>
  <r>
    <x v="833"/>
    <x v="3"/>
    <x v="1"/>
    <x v="4"/>
    <x v="30"/>
    <x v="154"/>
    <s v="20172"/>
    <x v="18"/>
    <x v="0"/>
    <n v="24.4"/>
    <x v="0"/>
    <s v="Dinner ribs for 1st land payment"/>
  </r>
  <r>
    <x v="833"/>
    <x v="3"/>
    <x v="1"/>
    <x v="4"/>
    <x v="30"/>
    <x v="154"/>
    <s v="20172"/>
    <x v="8"/>
    <x v="0"/>
    <n v="8"/>
    <x v="0"/>
    <s v="Church"/>
  </r>
  <r>
    <x v="833"/>
    <x v="3"/>
    <x v="1"/>
    <x v="4"/>
    <x v="30"/>
    <x v="154"/>
    <s v="20172"/>
    <x v="61"/>
    <x v="6"/>
    <n v="7"/>
    <x v="1"/>
    <s v="Wash car"/>
  </r>
  <r>
    <x v="833"/>
    <x v="3"/>
    <x v="1"/>
    <x v="4"/>
    <x v="30"/>
    <x v="154"/>
    <s v="20172"/>
    <x v="18"/>
    <x v="0"/>
    <n v="2.9"/>
    <x v="0"/>
    <s v="Sushi"/>
  </r>
  <r>
    <x v="833"/>
    <x v="3"/>
    <x v="1"/>
    <x v="4"/>
    <x v="30"/>
    <x v="154"/>
    <s v="20172"/>
    <x v="18"/>
    <x v="0"/>
    <n v="23.76"/>
    <x v="0"/>
    <s v="Fruits - vegetales"/>
  </r>
  <r>
    <x v="833"/>
    <x v="3"/>
    <x v="1"/>
    <x v="4"/>
    <x v="30"/>
    <x v="154"/>
    <s v="20172"/>
    <x v="3"/>
    <x v="0"/>
    <n v="6.1"/>
    <x v="0"/>
    <s v="Chicken"/>
  </r>
  <r>
    <x v="833"/>
    <x v="3"/>
    <x v="1"/>
    <x v="4"/>
    <x v="30"/>
    <x v="154"/>
    <s v="20172"/>
    <x v="84"/>
    <x v="13"/>
    <n v="7900"/>
    <x v="1"/>
    <s v="Seconds payment home"/>
  </r>
  <r>
    <x v="833"/>
    <x v="3"/>
    <x v="1"/>
    <x v="4"/>
    <x v="30"/>
    <x v="154"/>
    <s v="20172"/>
    <x v="65"/>
    <x v="7"/>
    <n v="40.840000000000003"/>
    <x v="1"/>
    <s v="Telstra Juan Feb"/>
  </r>
  <r>
    <x v="834"/>
    <x v="3"/>
    <x v="1"/>
    <x v="5"/>
    <x v="26"/>
    <x v="155"/>
    <s v="20172"/>
    <x v="5"/>
    <x v="0"/>
    <n v="22.09"/>
    <x v="0"/>
    <s v="ice cream, chicken, yogurt, cheese, ham and mineral water"/>
  </r>
  <r>
    <x v="835"/>
    <x v="3"/>
    <x v="1"/>
    <x v="5"/>
    <x v="27"/>
    <x v="155"/>
    <s v="20172"/>
    <x v="18"/>
    <x v="0"/>
    <n v="2.6"/>
    <x v="0"/>
    <s v="Sushi"/>
  </r>
  <r>
    <x v="835"/>
    <x v="3"/>
    <x v="1"/>
    <x v="5"/>
    <x v="27"/>
    <x v="155"/>
    <s v="20172"/>
    <x v="18"/>
    <x v="0"/>
    <n v="5.25"/>
    <x v="0"/>
    <s v="Chicken ribs"/>
  </r>
  <r>
    <x v="835"/>
    <x v="3"/>
    <x v="1"/>
    <x v="5"/>
    <x v="27"/>
    <x v="155"/>
    <s v="20172"/>
    <x v="18"/>
    <x v="0"/>
    <n v="11.96"/>
    <x v="0"/>
    <s v="Cheese and coffee"/>
  </r>
  <r>
    <x v="835"/>
    <x v="3"/>
    <x v="1"/>
    <x v="5"/>
    <x v="27"/>
    <x v="155"/>
    <s v="20172"/>
    <x v="18"/>
    <x v="0"/>
    <n v="4.93"/>
    <x v="0"/>
    <s v="Fruits"/>
  </r>
  <r>
    <x v="835"/>
    <x v="3"/>
    <x v="1"/>
    <x v="5"/>
    <x v="27"/>
    <x v="155"/>
    <s v="20172"/>
    <x v="3"/>
    <x v="0"/>
    <n v="5"/>
    <x v="0"/>
    <s v="Peanuts and eggs"/>
  </r>
  <r>
    <x v="836"/>
    <x v="3"/>
    <x v="1"/>
    <x v="5"/>
    <x v="28"/>
    <x v="155"/>
    <s v="20172"/>
    <x v="67"/>
    <x v="6"/>
    <n v="37.18"/>
    <x v="1"/>
    <s v="gasoline"/>
  </r>
  <r>
    <x v="836"/>
    <x v="3"/>
    <x v="1"/>
    <x v="5"/>
    <x v="28"/>
    <x v="155"/>
    <s v="20172"/>
    <x v="6"/>
    <x v="3"/>
    <n v="12"/>
    <x v="1"/>
    <s v="Beers for ashley's bbq"/>
  </r>
  <r>
    <x v="836"/>
    <x v="3"/>
    <x v="1"/>
    <x v="5"/>
    <x v="28"/>
    <x v="155"/>
    <s v="20172"/>
    <x v="18"/>
    <x v="3"/>
    <n v="10"/>
    <x v="0"/>
    <s v="Beer with John"/>
  </r>
  <r>
    <x v="836"/>
    <x v="3"/>
    <x v="1"/>
    <x v="5"/>
    <x v="28"/>
    <x v="155"/>
    <s v="20172"/>
    <x v="0"/>
    <x v="0"/>
    <n v="10.53"/>
    <x v="0"/>
    <s v="Chicken and yogurt"/>
  </r>
  <r>
    <x v="837"/>
    <x v="3"/>
    <x v="1"/>
    <x v="5"/>
    <x v="0"/>
    <x v="155"/>
    <s v="20172"/>
    <x v="3"/>
    <x v="0"/>
    <n v="7.57"/>
    <x v="0"/>
    <s v="Watermelon, wraps, mineral water and carrots"/>
  </r>
  <r>
    <x v="837"/>
    <x v="3"/>
    <x v="1"/>
    <x v="5"/>
    <x v="0"/>
    <x v="155"/>
    <s v="20172"/>
    <x v="18"/>
    <x v="0"/>
    <n v="25"/>
    <x v="0"/>
    <s v="Lunch &amp; breakfast out"/>
  </r>
  <r>
    <x v="838"/>
    <x v="3"/>
    <x v="1"/>
    <x v="6"/>
    <x v="2"/>
    <x v="156"/>
    <s v="20172"/>
    <x v="5"/>
    <x v="0"/>
    <n v="20.92"/>
    <x v="0"/>
    <s v="Flan, chicken, grapes, cheese"/>
  </r>
  <r>
    <x v="839"/>
    <x v="3"/>
    <x v="1"/>
    <x v="6"/>
    <x v="3"/>
    <x v="156"/>
    <s v="20172"/>
    <x v="18"/>
    <x v="0"/>
    <n v="23.9"/>
    <x v="0"/>
    <s v="Valentines ribs and flower"/>
  </r>
  <r>
    <x v="839"/>
    <x v="3"/>
    <x v="1"/>
    <x v="6"/>
    <x v="3"/>
    <x v="156"/>
    <s v="20172"/>
    <x v="3"/>
    <x v="0"/>
    <n v="9.5"/>
    <x v="0"/>
    <s v="Melon, cereal and chicken"/>
  </r>
  <r>
    <x v="840"/>
    <x v="3"/>
    <x v="1"/>
    <x v="6"/>
    <x v="4"/>
    <x v="156"/>
    <s v="20172"/>
    <x v="57"/>
    <x v="12"/>
    <n v="193.47"/>
    <x v="1"/>
    <s v="GU Health"/>
  </r>
  <r>
    <x v="840"/>
    <x v="3"/>
    <x v="1"/>
    <x v="6"/>
    <x v="4"/>
    <x v="156"/>
    <s v="20172"/>
    <x v="18"/>
    <x v="0"/>
    <n v="8.5"/>
    <x v="0"/>
    <s v="Food for meeting with Don"/>
  </r>
  <r>
    <x v="840"/>
    <x v="3"/>
    <x v="1"/>
    <x v="6"/>
    <x v="4"/>
    <x v="156"/>
    <s v="20172"/>
    <x v="67"/>
    <x v="6"/>
    <n v="43.2"/>
    <x v="1"/>
    <s v="Gasoline"/>
  </r>
  <r>
    <x v="841"/>
    <x v="3"/>
    <x v="1"/>
    <x v="6"/>
    <x v="5"/>
    <x v="156"/>
    <s v="20172"/>
    <x v="3"/>
    <x v="0"/>
    <n v="6"/>
    <x v="0"/>
    <s v="Deodorants"/>
  </r>
  <r>
    <x v="841"/>
    <x v="3"/>
    <x v="1"/>
    <x v="6"/>
    <x v="5"/>
    <x v="156"/>
    <s v="20172"/>
    <x v="0"/>
    <x v="0"/>
    <n v="5.92"/>
    <x v="0"/>
    <s v="Cheese and capcicum"/>
  </r>
  <r>
    <x v="841"/>
    <x v="3"/>
    <x v="1"/>
    <x v="6"/>
    <x v="5"/>
    <x v="156"/>
    <s v="20172"/>
    <x v="18"/>
    <x v="0"/>
    <n v="3.61"/>
    <x v="0"/>
    <s v="Fruits and vegetables"/>
  </r>
  <r>
    <x v="841"/>
    <x v="3"/>
    <x v="1"/>
    <x v="6"/>
    <x v="5"/>
    <x v="156"/>
    <s v="20172"/>
    <x v="5"/>
    <x v="0"/>
    <n v="4.49"/>
    <x v="0"/>
    <s v="Change woolworths with coles, baskets for fajitas"/>
  </r>
  <r>
    <x v="842"/>
    <x v="3"/>
    <x v="1"/>
    <x v="6"/>
    <x v="7"/>
    <x v="156"/>
    <s v="20172"/>
    <x v="18"/>
    <x v="0"/>
    <n v="40"/>
    <x v="0"/>
    <s v="Beers and lunch on Friday"/>
  </r>
  <r>
    <x v="842"/>
    <x v="3"/>
    <x v="1"/>
    <x v="6"/>
    <x v="7"/>
    <x v="156"/>
    <s v="20172"/>
    <x v="0"/>
    <x v="0"/>
    <n v="14.43"/>
    <x v="0"/>
    <s v="Chicken, cheese, doritos and patte"/>
  </r>
  <r>
    <x v="842"/>
    <x v="3"/>
    <x v="1"/>
    <x v="6"/>
    <x v="7"/>
    <x v="156"/>
    <s v="20172"/>
    <x v="18"/>
    <x v="0"/>
    <n v="5.8"/>
    <x v="0"/>
    <s v="Watermelon and melon"/>
  </r>
  <r>
    <x v="842"/>
    <x v="3"/>
    <x v="1"/>
    <x v="6"/>
    <x v="7"/>
    <x v="156"/>
    <s v="20172"/>
    <x v="18"/>
    <x v="2"/>
    <n v="140"/>
    <x v="1"/>
    <s v="Ticket brazil argentina"/>
  </r>
  <r>
    <x v="843"/>
    <x v="3"/>
    <x v="1"/>
    <x v="6"/>
    <x v="8"/>
    <x v="156"/>
    <s v="20172"/>
    <x v="64"/>
    <x v="4"/>
    <n v="1520"/>
    <x v="1"/>
    <s v="Rent February"/>
  </r>
  <r>
    <x v="843"/>
    <x v="3"/>
    <x v="1"/>
    <x v="6"/>
    <x v="8"/>
    <x v="156"/>
    <s v="20172"/>
    <x v="3"/>
    <x v="0"/>
    <n v="5.1100000000000003"/>
    <x v="0"/>
    <s v="Cheese, chicken, milk"/>
  </r>
  <r>
    <x v="844"/>
    <x v="3"/>
    <x v="1"/>
    <x v="7"/>
    <x v="29"/>
    <x v="157"/>
    <s v="20172"/>
    <x v="7"/>
    <x v="6"/>
    <n v="324.72000000000003"/>
    <x v="1"/>
    <s v="MyKi Juan and Nastya"/>
  </r>
  <r>
    <x v="844"/>
    <x v="3"/>
    <x v="1"/>
    <x v="7"/>
    <x v="29"/>
    <x v="157"/>
    <s v="20172"/>
    <x v="3"/>
    <x v="0"/>
    <n v="29.62"/>
    <x v="0"/>
    <s v="Chicken, ice cream, cheese x2 , packet, soap, tomatoes and celery"/>
  </r>
  <r>
    <x v="844"/>
    <x v="3"/>
    <x v="1"/>
    <x v="7"/>
    <x v="29"/>
    <x v="157"/>
    <s v="20172"/>
    <x v="11"/>
    <x v="7"/>
    <n v="36.57"/>
    <x v="1"/>
    <s v="Gas"/>
  </r>
  <r>
    <x v="845"/>
    <x v="3"/>
    <x v="1"/>
    <x v="7"/>
    <x v="9"/>
    <x v="157"/>
    <s v="20172"/>
    <x v="65"/>
    <x v="7"/>
    <n v="12.2"/>
    <x v="1"/>
    <s v="Telstra January"/>
  </r>
  <r>
    <x v="845"/>
    <x v="3"/>
    <x v="1"/>
    <x v="7"/>
    <x v="9"/>
    <x v="157"/>
    <s v="20172"/>
    <x v="5"/>
    <x v="0"/>
    <n v="14.69"/>
    <x v="0"/>
    <s v="Ham, cheese, mince meat and grapes"/>
  </r>
  <r>
    <x v="846"/>
    <x v="3"/>
    <x v="1"/>
    <x v="7"/>
    <x v="11"/>
    <x v="157"/>
    <s v="20172"/>
    <x v="18"/>
    <x v="0"/>
    <n v="3"/>
    <x v="0"/>
    <s v="Lunch Nastyajajaja"/>
  </r>
  <r>
    <x v="846"/>
    <x v="3"/>
    <x v="1"/>
    <x v="7"/>
    <x v="11"/>
    <x v="157"/>
    <s v="20172"/>
    <x v="3"/>
    <x v="0"/>
    <n v="13.46"/>
    <x v="0"/>
    <s v="Mex basket, melon, chorizo, cheese x2"/>
  </r>
  <r>
    <x v="846"/>
    <x v="3"/>
    <x v="1"/>
    <x v="7"/>
    <x v="11"/>
    <x v="157"/>
    <s v="20172"/>
    <x v="18"/>
    <x v="3"/>
    <n v="14"/>
    <x v="0"/>
    <s v="Aguila los jueves"/>
  </r>
  <r>
    <x v="846"/>
    <x v="3"/>
    <x v="1"/>
    <x v="7"/>
    <x v="11"/>
    <x v="157"/>
    <s v="20172"/>
    <x v="18"/>
    <x v="0"/>
    <n v="2.6"/>
    <x v="0"/>
    <s v="Sushi"/>
  </r>
  <r>
    <x v="846"/>
    <x v="3"/>
    <x v="1"/>
    <x v="7"/>
    <x v="11"/>
    <x v="157"/>
    <s v="20172"/>
    <x v="18"/>
    <x v="0"/>
    <n v="5.49"/>
    <x v="0"/>
    <s v="Melon, watermelon and spinash"/>
  </r>
  <r>
    <x v="846"/>
    <x v="3"/>
    <x v="1"/>
    <x v="7"/>
    <x v="11"/>
    <x v="157"/>
    <s v="20172"/>
    <x v="74"/>
    <x v="7"/>
    <n v="12"/>
    <x v="1"/>
    <s v="Netflix feb"/>
  </r>
  <r>
    <x v="846"/>
    <x v="3"/>
    <x v="1"/>
    <x v="7"/>
    <x v="11"/>
    <x v="157"/>
    <s v="20172"/>
    <x v="5"/>
    <x v="0"/>
    <n v="2"/>
    <x v="0"/>
    <s v="Pringles"/>
  </r>
  <r>
    <x v="847"/>
    <x v="3"/>
    <x v="1"/>
    <x v="7"/>
    <x v="12"/>
    <x v="157"/>
    <s v="20172"/>
    <x v="86"/>
    <x v="5"/>
    <n v="89"/>
    <x v="1"/>
    <s v="Notepad"/>
  </r>
  <r>
    <x v="847"/>
    <x v="3"/>
    <x v="1"/>
    <x v="7"/>
    <x v="12"/>
    <x v="157"/>
    <s v="20172"/>
    <x v="18"/>
    <x v="0"/>
    <n v="31.9"/>
    <x v="0"/>
    <s v="Lunch with DevOps"/>
  </r>
  <r>
    <x v="847"/>
    <x v="3"/>
    <x v="1"/>
    <x v="7"/>
    <x v="12"/>
    <x v="157"/>
    <s v="20172"/>
    <x v="5"/>
    <x v="0"/>
    <n v="8.68"/>
    <x v="0"/>
    <s v="Chicken and cheese"/>
  </r>
  <r>
    <x v="848"/>
    <x v="3"/>
    <x v="1"/>
    <x v="7"/>
    <x v="14"/>
    <x v="157"/>
    <s v="20172"/>
    <x v="0"/>
    <x v="0"/>
    <n v="1.6"/>
    <x v="0"/>
    <s v="Butter"/>
  </r>
  <r>
    <x v="848"/>
    <x v="3"/>
    <x v="1"/>
    <x v="7"/>
    <x v="14"/>
    <x v="157"/>
    <s v="20172"/>
    <x v="85"/>
    <x v="13"/>
    <n v="1000"/>
    <x v="1"/>
    <s v="Second deposit"/>
  </r>
  <r>
    <x v="848"/>
    <x v="3"/>
    <x v="1"/>
    <x v="7"/>
    <x v="14"/>
    <x v="157"/>
    <s v="20172"/>
    <x v="3"/>
    <x v="0"/>
    <n v="13.71"/>
    <x v="0"/>
    <s v="Pizza dought, mushrooms, watermelon, tomato sause"/>
  </r>
  <r>
    <x v="848"/>
    <x v="3"/>
    <x v="1"/>
    <x v="7"/>
    <x v="14"/>
    <x v="157"/>
    <s v="20172"/>
    <x v="8"/>
    <x v="0"/>
    <n v="8"/>
    <x v="0"/>
    <s v="Candles "/>
  </r>
  <r>
    <x v="848"/>
    <x v="3"/>
    <x v="1"/>
    <x v="7"/>
    <x v="14"/>
    <x v="157"/>
    <s v="20172"/>
    <x v="18"/>
    <x v="0"/>
    <n v="10.210000000000001"/>
    <x v="0"/>
    <s v="Fruits and vegetables"/>
  </r>
  <r>
    <x v="848"/>
    <x v="3"/>
    <x v="1"/>
    <x v="7"/>
    <x v="14"/>
    <x v="157"/>
    <s v="20172"/>
    <x v="0"/>
    <x v="0"/>
    <n v="5.49"/>
    <x v="0"/>
    <s v="Fruits and vegetables"/>
  </r>
  <r>
    <x v="848"/>
    <x v="3"/>
    <x v="1"/>
    <x v="7"/>
    <x v="14"/>
    <x v="157"/>
    <s v="20172"/>
    <x v="36"/>
    <x v="7"/>
    <n v="69.989999999999995"/>
    <x v="1"/>
    <s v="Internet"/>
  </r>
  <r>
    <x v="849"/>
    <x v="3"/>
    <x v="1"/>
    <x v="8"/>
    <x v="15"/>
    <x v="158"/>
    <s v="20172"/>
    <x v="5"/>
    <x v="0"/>
    <n v="9.43"/>
    <x v="0"/>
    <s v="Chicken, mineral water, watermelon"/>
  </r>
  <r>
    <x v="850"/>
    <x v="3"/>
    <x v="1"/>
    <x v="8"/>
    <x v="16"/>
    <x v="158"/>
    <s v="20172"/>
    <x v="3"/>
    <x v="0"/>
    <n v="12.38"/>
    <x v="0"/>
    <s v="Dry fruits, chips, peanuts"/>
  </r>
  <r>
    <x v="850"/>
    <x v="3"/>
    <x v="1"/>
    <x v="8"/>
    <x v="16"/>
    <x v="158"/>
    <s v="20172"/>
    <x v="84"/>
    <x v="13"/>
    <n v="11.9"/>
    <x v="1"/>
    <s v="Auspost to sergeants"/>
  </r>
  <r>
    <x v="850"/>
    <x v="3"/>
    <x v="1"/>
    <x v="8"/>
    <x v="16"/>
    <x v="158"/>
    <s v="20172"/>
    <x v="67"/>
    <x v="6"/>
    <n v="43.77"/>
    <x v="1"/>
    <s v="Gasoline before car service"/>
  </r>
  <r>
    <x v="851"/>
    <x v="3"/>
    <x v="2"/>
    <x v="8"/>
    <x v="20"/>
    <x v="158"/>
    <s v="20173"/>
    <x v="61"/>
    <x v="6"/>
    <n v="241"/>
    <x v="1"/>
    <s v="Service 70000 kms"/>
  </r>
  <r>
    <x v="851"/>
    <x v="3"/>
    <x v="2"/>
    <x v="8"/>
    <x v="20"/>
    <x v="158"/>
    <s v="20173"/>
    <x v="5"/>
    <x v="0"/>
    <n v="12.87"/>
    <x v="0"/>
    <s v="Cheese"/>
  </r>
  <r>
    <x v="851"/>
    <x v="3"/>
    <x v="2"/>
    <x v="8"/>
    <x v="20"/>
    <x v="158"/>
    <s v="20173"/>
    <x v="11"/>
    <x v="7"/>
    <n v="72.55"/>
    <x v="1"/>
    <s v="Electricity"/>
  </r>
  <r>
    <x v="852"/>
    <x v="3"/>
    <x v="2"/>
    <x v="8"/>
    <x v="21"/>
    <x v="158"/>
    <s v="20173"/>
    <x v="18"/>
    <x v="0"/>
    <n v="11"/>
    <x v="0"/>
    <s v="Lunch"/>
  </r>
  <r>
    <x v="852"/>
    <x v="3"/>
    <x v="2"/>
    <x v="8"/>
    <x v="21"/>
    <x v="158"/>
    <s v="20173"/>
    <x v="65"/>
    <x v="7"/>
    <n v="31.52"/>
    <x v="1"/>
    <s v="Mobile Juan Feb"/>
  </r>
  <r>
    <x v="853"/>
    <x v="3"/>
    <x v="2"/>
    <x v="8"/>
    <x v="22"/>
    <x v="158"/>
    <s v="20173"/>
    <x v="18"/>
    <x v="2"/>
    <n v="111.24"/>
    <x v="1"/>
    <s v="Freddy drinks and lunch"/>
  </r>
  <r>
    <x v="853"/>
    <x v="3"/>
    <x v="2"/>
    <x v="8"/>
    <x v="22"/>
    <x v="158"/>
    <s v="20173"/>
    <x v="3"/>
    <x v="0"/>
    <n v="12.99"/>
    <x v="0"/>
    <s v="Something"/>
  </r>
  <r>
    <x v="853"/>
    <x v="3"/>
    <x v="2"/>
    <x v="8"/>
    <x v="22"/>
    <x v="158"/>
    <s v="20173"/>
    <x v="18"/>
    <x v="0"/>
    <n v="18"/>
    <x v="0"/>
    <s v="Lunch"/>
  </r>
  <r>
    <x v="854"/>
    <x v="3"/>
    <x v="2"/>
    <x v="8"/>
    <x v="23"/>
    <x v="158"/>
    <s v="20173"/>
    <x v="61"/>
    <x v="6"/>
    <n v="489"/>
    <x v="1"/>
    <s v="X2 tires with warranty"/>
  </r>
  <r>
    <x v="854"/>
    <x v="3"/>
    <x v="2"/>
    <x v="8"/>
    <x v="23"/>
    <x v="158"/>
    <s v="20173"/>
    <x v="3"/>
    <x v="0"/>
    <n v="5"/>
    <x v="0"/>
    <s v="Coke and Chips"/>
  </r>
  <r>
    <x v="854"/>
    <x v="3"/>
    <x v="2"/>
    <x v="8"/>
    <x v="23"/>
    <x v="158"/>
    <s v="20173"/>
    <x v="18"/>
    <x v="0"/>
    <n v="9.5"/>
    <x v="0"/>
    <s v="Pizza"/>
  </r>
  <r>
    <x v="855"/>
    <x v="3"/>
    <x v="2"/>
    <x v="8"/>
    <x v="30"/>
    <x v="158"/>
    <s v="20173"/>
    <x v="18"/>
    <x v="1"/>
    <n v="148.75"/>
    <x v="1"/>
    <s v="Direct Vision Woman's day gift"/>
  </r>
  <r>
    <x v="855"/>
    <x v="3"/>
    <x v="2"/>
    <x v="8"/>
    <x v="30"/>
    <x v="158"/>
    <s v="20173"/>
    <x v="3"/>
    <x v="0"/>
    <n v="21.24"/>
    <x v="0"/>
    <s v="Grapes, watermelon, chicken x2, bacon, olive spread"/>
  </r>
  <r>
    <x v="855"/>
    <x v="3"/>
    <x v="2"/>
    <x v="8"/>
    <x v="30"/>
    <x v="158"/>
    <s v="20173"/>
    <x v="18"/>
    <x v="0"/>
    <n v="19.48"/>
    <x v="0"/>
    <s v="Lentils, buckwheat, tomato, and more veggies"/>
  </r>
  <r>
    <x v="855"/>
    <x v="3"/>
    <x v="2"/>
    <x v="8"/>
    <x v="30"/>
    <x v="158"/>
    <s v="20173"/>
    <x v="0"/>
    <x v="0"/>
    <n v="7.12"/>
    <x v="0"/>
    <s v="Corn, lentiles, toffu and dates"/>
  </r>
  <r>
    <x v="855"/>
    <x v="3"/>
    <x v="2"/>
    <x v="8"/>
    <x v="30"/>
    <x v="158"/>
    <s v="20173"/>
    <x v="2"/>
    <x v="1"/>
    <n v="6.5"/>
    <x v="1"/>
    <s v="Mouse"/>
  </r>
  <r>
    <x v="856"/>
    <x v="3"/>
    <x v="2"/>
    <x v="9"/>
    <x v="24"/>
    <x v="159"/>
    <s v="20173"/>
    <x v="18"/>
    <x v="1"/>
    <n v="70.75"/>
    <x v="1"/>
    <s v="Flowers women's day"/>
  </r>
  <r>
    <x v="856"/>
    <x v="3"/>
    <x v="2"/>
    <x v="9"/>
    <x v="24"/>
    <x v="159"/>
    <s v="20173"/>
    <x v="3"/>
    <x v="0"/>
    <n v="6.5"/>
    <x v="0"/>
    <s v="Bread, ice cream "/>
  </r>
  <r>
    <x v="857"/>
    <x v="3"/>
    <x v="2"/>
    <x v="9"/>
    <x v="25"/>
    <x v="159"/>
    <s v="20173"/>
    <x v="3"/>
    <x v="0"/>
    <n v="12.49"/>
    <x v="0"/>
    <s v="Papitas, nivea and juice"/>
  </r>
  <r>
    <x v="857"/>
    <x v="3"/>
    <x v="2"/>
    <x v="9"/>
    <x v="25"/>
    <x v="159"/>
    <s v="20173"/>
    <x v="18"/>
    <x v="0"/>
    <n v="11"/>
    <x v="0"/>
    <s v="Lunch with David"/>
  </r>
  <r>
    <x v="857"/>
    <x v="3"/>
    <x v="2"/>
    <x v="9"/>
    <x v="25"/>
    <x v="159"/>
    <s v="20173"/>
    <x v="65"/>
    <x v="7"/>
    <n v="12.5"/>
    <x v="1"/>
    <s v="Telstra raccoon"/>
  </r>
  <r>
    <x v="858"/>
    <x v="3"/>
    <x v="2"/>
    <x v="9"/>
    <x v="26"/>
    <x v="159"/>
    <s v="20173"/>
    <x v="3"/>
    <x v="0"/>
    <n v="0.99"/>
    <x v="0"/>
    <s v="Coke"/>
  </r>
  <r>
    <x v="858"/>
    <x v="3"/>
    <x v="2"/>
    <x v="9"/>
    <x v="26"/>
    <x v="159"/>
    <s v="20173"/>
    <x v="53"/>
    <x v="0"/>
    <n v="5.5"/>
    <x v="0"/>
    <s v="Papitas"/>
  </r>
  <r>
    <x v="859"/>
    <x v="3"/>
    <x v="2"/>
    <x v="9"/>
    <x v="27"/>
    <x v="159"/>
    <s v="20173"/>
    <x v="6"/>
    <x v="3"/>
    <n v="10"/>
    <x v="0"/>
    <s v="Beer"/>
  </r>
  <r>
    <x v="859"/>
    <x v="3"/>
    <x v="2"/>
    <x v="9"/>
    <x v="27"/>
    <x v="159"/>
    <s v="20173"/>
    <x v="5"/>
    <x v="0"/>
    <n v="4.7"/>
    <x v="0"/>
    <s v="Wraps and melon"/>
  </r>
  <r>
    <x v="859"/>
    <x v="3"/>
    <x v="2"/>
    <x v="9"/>
    <x v="27"/>
    <x v="159"/>
    <s v="20173"/>
    <x v="3"/>
    <x v="0"/>
    <n v="2.5"/>
    <x v="0"/>
    <s v="Doritos"/>
  </r>
  <r>
    <x v="860"/>
    <x v="3"/>
    <x v="2"/>
    <x v="9"/>
    <x v="28"/>
    <x v="159"/>
    <s v="20173"/>
    <x v="18"/>
    <x v="2"/>
    <n v="38.6"/>
    <x v="1"/>
    <s v="Lunch with Blake and Mike"/>
  </r>
  <r>
    <x v="860"/>
    <x v="3"/>
    <x v="2"/>
    <x v="9"/>
    <x v="28"/>
    <x v="159"/>
    <s v="20173"/>
    <x v="7"/>
    <x v="6"/>
    <n v="10"/>
    <x v="1"/>
    <s v="Broken MyKi"/>
  </r>
  <r>
    <x v="860"/>
    <x v="3"/>
    <x v="2"/>
    <x v="9"/>
    <x v="28"/>
    <x v="159"/>
    <s v="20173"/>
    <x v="5"/>
    <x v="0"/>
    <n v="19.48"/>
    <x v="0"/>
    <s v="Fruits and vegetables"/>
  </r>
  <r>
    <x v="861"/>
    <x v="3"/>
    <x v="2"/>
    <x v="9"/>
    <x v="0"/>
    <x v="159"/>
    <s v="20173"/>
    <x v="61"/>
    <x v="6"/>
    <n v="207"/>
    <x v="1"/>
    <s v="Tyre with puncture"/>
  </r>
  <r>
    <x v="861"/>
    <x v="3"/>
    <x v="2"/>
    <x v="9"/>
    <x v="0"/>
    <x v="159"/>
    <s v="20173"/>
    <x v="0"/>
    <x v="0"/>
    <n v="1.89"/>
    <x v="0"/>
    <s v="Muffins"/>
  </r>
  <r>
    <x v="861"/>
    <x v="3"/>
    <x v="2"/>
    <x v="9"/>
    <x v="0"/>
    <x v="159"/>
    <s v="20173"/>
    <x v="3"/>
    <x v="0"/>
    <n v="17.98"/>
    <x v="0"/>
    <s v="Mushrooms, chikend and doritos"/>
  </r>
  <r>
    <x v="862"/>
    <x v="3"/>
    <x v="2"/>
    <x v="9"/>
    <x v="1"/>
    <x v="159"/>
    <s v="20173"/>
    <x v="5"/>
    <x v="0"/>
    <n v="10.31"/>
    <x v="0"/>
    <s v="Grapes, musli, water, corn and "/>
  </r>
  <r>
    <x v="862"/>
    <x v="3"/>
    <x v="2"/>
    <x v="9"/>
    <x v="1"/>
    <x v="159"/>
    <s v="20173"/>
    <x v="6"/>
    <x v="3"/>
    <n v="10"/>
    <x v="0"/>
    <s v="Beers"/>
  </r>
  <r>
    <x v="862"/>
    <x v="3"/>
    <x v="2"/>
    <x v="9"/>
    <x v="1"/>
    <x v="159"/>
    <s v="20173"/>
    <x v="8"/>
    <x v="0"/>
    <n v="13"/>
    <x v="0"/>
    <s v="Candles and stuff"/>
  </r>
  <r>
    <x v="863"/>
    <x v="3"/>
    <x v="2"/>
    <x v="10"/>
    <x v="3"/>
    <x v="160"/>
    <s v="20173"/>
    <x v="18"/>
    <x v="12"/>
    <n v="16"/>
    <x v="1"/>
    <s v="Massage"/>
  </r>
  <r>
    <x v="863"/>
    <x v="3"/>
    <x v="2"/>
    <x v="10"/>
    <x v="3"/>
    <x v="160"/>
    <s v="20173"/>
    <x v="57"/>
    <x v="12"/>
    <n v="183.16"/>
    <x v="1"/>
    <s v="Private insurance"/>
  </r>
  <r>
    <x v="863"/>
    <x v="3"/>
    <x v="2"/>
    <x v="10"/>
    <x v="3"/>
    <x v="160"/>
    <s v="20173"/>
    <x v="18"/>
    <x v="0"/>
    <n v="5.03"/>
    <x v="0"/>
    <s v="Vegetables"/>
  </r>
  <r>
    <x v="863"/>
    <x v="3"/>
    <x v="2"/>
    <x v="10"/>
    <x v="3"/>
    <x v="160"/>
    <s v="20173"/>
    <x v="0"/>
    <x v="0"/>
    <n v="9.7100000000000009"/>
    <x v="0"/>
    <s v="Lady's things and appricots"/>
  </r>
  <r>
    <x v="863"/>
    <x v="3"/>
    <x v="2"/>
    <x v="10"/>
    <x v="3"/>
    <x v="160"/>
    <s v="20173"/>
    <x v="3"/>
    <x v="0"/>
    <n v="3.35"/>
    <x v="0"/>
    <s v="Carrots"/>
  </r>
  <r>
    <x v="863"/>
    <x v="3"/>
    <x v="2"/>
    <x v="10"/>
    <x v="3"/>
    <x v="160"/>
    <s v="20173"/>
    <x v="3"/>
    <x v="0"/>
    <n v="9.09"/>
    <x v="0"/>
    <s v="Bread and things for cleaning bathroom"/>
  </r>
  <r>
    <x v="863"/>
    <x v="3"/>
    <x v="2"/>
    <x v="10"/>
    <x v="3"/>
    <x v="160"/>
    <s v="20173"/>
    <x v="7"/>
    <x v="6"/>
    <n v="155.02000000000001"/>
    <x v="1"/>
    <s v="MyKi error with 31 days"/>
  </r>
  <r>
    <x v="864"/>
    <x v="3"/>
    <x v="2"/>
    <x v="10"/>
    <x v="4"/>
    <x v="160"/>
    <s v="20173"/>
    <x v="3"/>
    <x v="0"/>
    <n v="6.26"/>
    <x v="0"/>
    <s v="Chicken"/>
  </r>
  <r>
    <x v="865"/>
    <x v="3"/>
    <x v="2"/>
    <x v="10"/>
    <x v="5"/>
    <x v="160"/>
    <s v="20173"/>
    <x v="67"/>
    <x v="6"/>
    <n v="47.65"/>
    <x v="1"/>
    <s v="Gasoline"/>
  </r>
  <r>
    <x v="865"/>
    <x v="3"/>
    <x v="2"/>
    <x v="10"/>
    <x v="5"/>
    <x v="160"/>
    <s v="20173"/>
    <x v="0"/>
    <x v="0"/>
    <n v="2.69"/>
    <x v="0"/>
    <s v="bread"/>
  </r>
  <r>
    <x v="865"/>
    <x v="3"/>
    <x v="2"/>
    <x v="10"/>
    <x v="5"/>
    <x v="160"/>
    <s v="20173"/>
    <x v="18"/>
    <x v="0"/>
    <n v="11"/>
    <x v="1"/>
    <s v="Lunch with grads"/>
  </r>
  <r>
    <x v="866"/>
    <x v="3"/>
    <x v="2"/>
    <x v="10"/>
    <x v="6"/>
    <x v="160"/>
    <s v="20173"/>
    <x v="3"/>
    <x v="0"/>
    <n v="1.99"/>
    <x v="0"/>
    <s v="Chicken"/>
  </r>
  <r>
    <x v="866"/>
    <x v="3"/>
    <x v="2"/>
    <x v="10"/>
    <x v="6"/>
    <x v="160"/>
    <s v="20173"/>
    <x v="18"/>
    <x v="0"/>
    <n v="1.66"/>
    <x v="0"/>
    <s v="veggies"/>
  </r>
  <r>
    <x v="866"/>
    <x v="3"/>
    <x v="2"/>
    <x v="10"/>
    <x v="6"/>
    <x v="160"/>
    <s v="20173"/>
    <x v="19"/>
    <x v="0"/>
    <n v="15"/>
    <x v="0"/>
    <s v="Friday burritos"/>
  </r>
  <r>
    <x v="866"/>
    <x v="3"/>
    <x v="2"/>
    <x v="10"/>
    <x v="6"/>
    <x v="160"/>
    <s v="20173"/>
    <x v="18"/>
    <x v="3"/>
    <n v="24"/>
    <x v="0"/>
    <s v="Beers with colleages"/>
  </r>
  <r>
    <x v="867"/>
    <x v="3"/>
    <x v="2"/>
    <x v="10"/>
    <x v="7"/>
    <x v="160"/>
    <s v="20173"/>
    <x v="6"/>
    <x v="3"/>
    <n v="12"/>
    <x v="0"/>
    <s v="Beers for ash's barby"/>
  </r>
  <r>
    <x v="868"/>
    <x v="3"/>
    <x v="2"/>
    <x v="10"/>
    <x v="8"/>
    <x v="160"/>
    <s v="20173"/>
    <x v="64"/>
    <x v="4"/>
    <n v="1520"/>
    <x v="1"/>
    <s v="Rent March - April"/>
  </r>
  <r>
    <x v="868"/>
    <x v="3"/>
    <x v="2"/>
    <x v="10"/>
    <x v="8"/>
    <x v="160"/>
    <s v="20173"/>
    <x v="8"/>
    <x v="0"/>
    <n v="20"/>
    <x v="0"/>
    <s v="Church cakes"/>
  </r>
  <r>
    <x v="868"/>
    <x v="3"/>
    <x v="2"/>
    <x v="10"/>
    <x v="8"/>
    <x v="160"/>
    <s v="20173"/>
    <x v="3"/>
    <x v="0"/>
    <n v="8.27"/>
    <x v="0"/>
    <s v="Chicken and wraps"/>
  </r>
  <r>
    <x v="868"/>
    <x v="3"/>
    <x v="2"/>
    <x v="10"/>
    <x v="8"/>
    <x v="160"/>
    <s v="20173"/>
    <x v="18"/>
    <x v="0"/>
    <n v="14.11"/>
    <x v="0"/>
    <s v="Vegetables and fruits"/>
  </r>
  <r>
    <x v="868"/>
    <x v="3"/>
    <x v="2"/>
    <x v="10"/>
    <x v="8"/>
    <x v="160"/>
    <s v="20173"/>
    <x v="0"/>
    <x v="0"/>
    <n v="8.4"/>
    <x v="0"/>
    <s v="Toffu, ice cream and avocado"/>
  </r>
  <r>
    <x v="869"/>
    <x v="3"/>
    <x v="2"/>
    <x v="11"/>
    <x v="29"/>
    <x v="161"/>
    <s v="20173"/>
    <x v="5"/>
    <x v="0"/>
    <n v="6"/>
    <x v="0"/>
    <s v="Basa and ham"/>
  </r>
  <r>
    <x v="870"/>
    <x v="3"/>
    <x v="2"/>
    <x v="11"/>
    <x v="9"/>
    <x v="161"/>
    <s v="20173"/>
    <x v="3"/>
    <x v="0"/>
    <n v="17.84"/>
    <x v="0"/>
    <s v="Baskets, toothbrush, soap, toothpaste"/>
  </r>
  <r>
    <x v="870"/>
    <x v="3"/>
    <x v="2"/>
    <x v="11"/>
    <x v="9"/>
    <x v="161"/>
    <s v="20173"/>
    <x v="11"/>
    <x v="7"/>
    <n v="43.9"/>
    <x v="1"/>
    <s v="Gas"/>
  </r>
  <r>
    <x v="871"/>
    <x v="3"/>
    <x v="2"/>
    <x v="11"/>
    <x v="10"/>
    <x v="161"/>
    <s v="20173"/>
    <x v="5"/>
    <x v="0"/>
    <n v="3.4"/>
    <x v="0"/>
    <s v="Chicken"/>
  </r>
  <r>
    <x v="871"/>
    <x v="3"/>
    <x v="2"/>
    <x v="11"/>
    <x v="10"/>
    <x v="161"/>
    <s v="20173"/>
    <x v="18"/>
    <x v="2"/>
    <n v="15"/>
    <x v="1"/>
    <s v="Sowmya farewell"/>
  </r>
  <r>
    <x v="872"/>
    <x v="3"/>
    <x v="2"/>
    <x v="11"/>
    <x v="11"/>
    <x v="161"/>
    <s v="20173"/>
    <x v="18"/>
    <x v="0"/>
    <n v="16"/>
    <x v="0"/>
    <s v="Taco Bill"/>
  </r>
  <r>
    <x v="872"/>
    <x v="3"/>
    <x v="2"/>
    <x v="11"/>
    <x v="11"/>
    <x v="161"/>
    <s v="20173"/>
    <x v="74"/>
    <x v="7"/>
    <n v="12"/>
    <x v="1"/>
    <s v="March netflix"/>
  </r>
  <r>
    <x v="872"/>
    <x v="3"/>
    <x v="2"/>
    <x v="11"/>
    <x v="11"/>
    <x v="161"/>
    <s v="20173"/>
    <x v="3"/>
    <x v="0"/>
    <n v="7.5"/>
    <x v="0"/>
    <s v="Doritos and peanuts"/>
  </r>
  <r>
    <x v="872"/>
    <x v="3"/>
    <x v="2"/>
    <x v="11"/>
    <x v="11"/>
    <x v="161"/>
    <s v="20173"/>
    <x v="18"/>
    <x v="0"/>
    <n v="11"/>
    <x v="0"/>
    <s v="Lunch"/>
  </r>
  <r>
    <x v="873"/>
    <x v="3"/>
    <x v="2"/>
    <x v="11"/>
    <x v="12"/>
    <x v="161"/>
    <s v="20173"/>
    <x v="18"/>
    <x v="0"/>
    <n v="14"/>
    <x v="0"/>
    <s v="Friday nachos"/>
  </r>
  <r>
    <x v="873"/>
    <x v="3"/>
    <x v="2"/>
    <x v="11"/>
    <x v="12"/>
    <x v="161"/>
    <s v="20173"/>
    <x v="3"/>
    <x v="0"/>
    <n v="4.8"/>
    <x v="0"/>
    <s v="Ice cream"/>
  </r>
  <r>
    <x v="873"/>
    <x v="3"/>
    <x v="2"/>
    <x v="11"/>
    <x v="12"/>
    <x v="161"/>
    <s v="20173"/>
    <x v="3"/>
    <x v="3"/>
    <n v="14"/>
    <x v="0"/>
    <s v="beers"/>
  </r>
  <r>
    <x v="873"/>
    <x v="3"/>
    <x v="2"/>
    <x v="11"/>
    <x v="12"/>
    <x v="161"/>
    <s v="20173"/>
    <x v="67"/>
    <x v="6"/>
    <n v="49.19"/>
    <x v="1"/>
    <s v="Gasoline"/>
  </r>
  <r>
    <x v="873"/>
    <x v="3"/>
    <x v="2"/>
    <x v="11"/>
    <x v="12"/>
    <x v="161"/>
    <s v="20173"/>
    <x v="19"/>
    <x v="0"/>
    <n v="15"/>
    <x v="0"/>
    <s v="Nachos"/>
  </r>
  <r>
    <x v="873"/>
    <x v="3"/>
    <x v="2"/>
    <x v="11"/>
    <x v="12"/>
    <x v="161"/>
    <s v="20173"/>
    <x v="18"/>
    <x v="0"/>
    <n v="9.4"/>
    <x v="0"/>
    <s v="Lunch raccoon"/>
  </r>
  <r>
    <x v="873"/>
    <x v="3"/>
    <x v="2"/>
    <x v="11"/>
    <x v="12"/>
    <x v="161"/>
    <s v="20173"/>
    <x v="8"/>
    <x v="0"/>
    <n v="17"/>
    <x v="0"/>
    <s v="Pies and candles "/>
  </r>
  <r>
    <x v="874"/>
    <x v="3"/>
    <x v="2"/>
    <x v="11"/>
    <x v="14"/>
    <x v="161"/>
    <s v="20173"/>
    <x v="5"/>
    <x v="0"/>
    <n v="6.68"/>
    <x v="0"/>
    <s v="Chicken, chorizo, bread and water"/>
  </r>
  <r>
    <x v="874"/>
    <x v="3"/>
    <x v="2"/>
    <x v="11"/>
    <x v="14"/>
    <x v="161"/>
    <s v="20173"/>
    <x v="3"/>
    <x v="0"/>
    <n v="5.7"/>
    <x v="0"/>
    <s v="Grapes and doritos"/>
  </r>
  <r>
    <x v="874"/>
    <x v="3"/>
    <x v="2"/>
    <x v="11"/>
    <x v="14"/>
    <x v="161"/>
    <s v="20173"/>
    <x v="0"/>
    <x v="0"/>
    <n v="4.79"/>
    <x v="0"/>
    <s v="Toffu, corn and kleenex"/>
  </r>
  <r>
    <x v="874"/>
    <x v="3"/>
    <x v="2"/>
    <x v="11"/>
    <x v="14"/>
    <x v="161"/>
    <s v="20173"/>
    <x v="18"/>
    <x v="0"/>
    <n v="2.72"/>
    <x v="0"/>
    <s v="Cabbage and spinash"/>
  </r>
  <r>
    <x v="875"/>
    <x v="3"/>
    <x v="2"/>
    <x v="12"/>
    <x v="16"/>
    <x v="162"/>
    <s v="20173"/>
    <x v="7"/>
    <x v="6"/>
    <n v="162.36000000000001"/>
    <x v="1"/>
    <s v="Myki angel"/>
  </r>
  <r>
    <x v="875"/>
    <x v="3"/>
    <x v="2"/>
    <x v="12"/>
    <x v="16"/>
    <x v="162"/>
    <s v="20173"/>
    <x v="40"/>
    <x v="12"/>
    <n v="5.99"/>
    <x v="0"/>
    <s v="Eye drops"/>
  </r>
  <r>
    <x v="875"/>
    <x v="3"/>
    <x v="2"/>
    <x v="12"/>
    <x v="16"/>
    <x v="162"/>
    <s v="20173"/>
    <x v="18"/>
    <x v="6"/>
    <n v="11.34"/>
    <x v="1"/>
    <s v="Train broke"/>
  </r>
  <r>
    <x v="876"/>
    <x v="3"/>
    <x v="2"/>
    <x v="12"/>
    <x v="17"/>
    <x v="162"/>
    <s v="20173"/>
    <x v="36"/>
    <x v="7"/>
    <n v="69.989999999999995"/>
    <x v="1"/>
    <s v="Internet"/>
  </r>
  <r>
    <x v="877"/>
    <x v="3"/>
    <x v="2"/>
    <x v="12"/>
    <x v="18"/>
    <x v="162"/>
    <s v="20173"/>
    <x v="3"/>
    <x v="0"/>
    <n v="4.76"/>
    <x v="0"/>
    <s v="Chicken, grapes and tomatoes"/>
  </r>
  <r>
    <x v="878"/>
    <x v="3"/>
    <x v="2"/>
    <x v="12"/>
    <x v="19"/>
    <x v="162"/>
    <s v="20173"/>
    <x v="18"/>
    <x v="2"/>
    <n v="43.23"/>
    <x v="1"/>
    <s v="Farewell sowmya"/>
  </r>
  <r>
    <x v="878"/>
    <x v="3"/>
    <x v="2"/>
    <x v="12"/>
    <x v="19"/>
    <x v="162"/>
    <s v="20173"/>
    <x v="11"/>
    <x v="7"/>
    <n v="81.87"/>
    <x v="1"/>
    <s v="Electricity"/>
  </r>
  <r>
    <x v="878"/>
    <x v="3"/>
    <x v="2"/>
    <x v="12"/>
    <x v="19"/>
    <x v="162"/>
    <s v="20173"/>
    <x v="3"/>
    <x v="0"/>
    <n v="2"/>
    <x v="0"/>
    <s v="Bread"/>
  </r>
  <r>
    <x v="879"/>
    <x v="3"/>
    <x v="3"/>
    <x v="12"/>
    <x v="20"/>
    <x v="162"/>
    <s v="20174"/>
    <x v="19"/>
    <x v="0"/>
    <n v="15"/>
    <x v="0"/>
    <s v="Friday nachos"/>
  </r>
  <r>
    <x v="879"/>
    <x v="3"/>
    <x v="3"/>
    <x v="12"/>
    <x v="20"/>
    <x v="162"/>
    <s v="20174"/>
    <x v="5"/>
    <x v="0"/>
    <n v="5.15"/>
    <x v="0"/>
    <s v="Doritos and grapes"/>
  </r>
  <r>
    <x v="879"/>
    <x v="3"/>
    <x v="3"/>
    <x v="12"/>
    <x v="20"/>
    <x v="162"/>
    <s v="20174"/>
    <x v="3"/>
    <x v="0"/>
    <n v="4.9800000000000004"/>
    <x v="0"/>
    <s v="Avocado, grapes"/>
  </r>
  <r>
    <x v="879"/>
    <x v="3"/>
    <x v="3"/>
    <x v="12"/>
    <x v="20"/>
    <x v="162"/>
    <s v="20174"/>
    <x v="0"/>
    <x v="0"/>
    <n v="19.39"/>
    <x v="0"/>
    <s v="ice cream, sausages, chorizo, cheese, tomato sauce"/>
  </r>
  <r>
    <x v="880"/>
    <x v="3"/>
    <x v="3"/>
    <x v="12"/>
    <x v="21"/>
    <x v="162"/>
    <s v="20174"/>
    <x v="8"/>
    <x v="0"/>
    <n v="24"/>
    <x v="0"/>
    <s v="Church pies, candles, donations and form"/>
  </r>
  <r>
    <x v="880"/>
    <x v="3"/>
    <x v="3"/>
    <x v="12"/>
    <x v="21"/>
    <x v="162"/>
    <s v="20174"/>
    <x v="18"/>
    <x v="0"/>
    <n v="11.32"/>
    <x v="0"/>
    <s v="Veggies and fruits"/>
  </r>
  <r>
    <x v="880"/>
    <x v="3"/>
    <x v="3"/>
    <x v="12"/>
    <x v="21"/>
    <x v="162"/>
    <s v="20174"/>
    <x v="6"/>
    <x v="3"/>
    <n v="12"/>
    <x v="0"/>
    <s v="beers at firstchoice "/>
  </r>
  <r>
    <x v="880"/>
    <x v="3"/>
    <x v="3"/>
    <x v="12"/>
    <x v="21"/>
    <x v="162"/>
    <s v="20174"/>
    <x v="3"/>
    <x v="0"/>
    <n v="21.43"/>
    <x v="0"/>
    <s v="toilet paper, chicken and butter"/>
  </r>
  <r>
    <x v="880"/>
    <x v="3"/>
    <x v="3"/>
    <x v="12"/>
    <x v="21"/>
    <x v="162"/>
    <s v="20174"/>
    <x v="45"/>
    <x v="5"/>
    <n v="20"/>
    <x v="0"/>
    <s v="bear shoes"/>
  </r>
  <r>
    <x v="880"/>
    <x v="3"/>
    <x v="3"/>
    <x v="12"/>
    <x v="21"/>
    <x v="162"/>
    <s v="20174"/>
    <x v="0"/>
    <x v="0"/>
    <n v="3.9"/>
    <x v="0"/>
    <s v="Toffu and corn"/>
  </r>
  <r>
    <x v="881"/>
    <x v="3"/>
    <x v="3"/>
    <x v="13"/>
    <x v="23"/>
    <x v="163"/>
    <s v="20174"/>
    <x v="3"/>
    <x v="0"/>
    <n v="5.3"/>
    <x v="0"/>
    <s v="Chicken and packet"/>
  </r>
  <r>
    <x v="881"/>
    <x v="3"/>
    <x v="3"/>
    <x v="13"/>
    <x v="23"/>
    <x v="163"/>
    <s v="20174"/>
    <x v="65"/>
    <x v="7"/>
    <n v="35.049999999999997"/>
    <x v="1"/>
    <s v="Telstra Juan"/>
  </r>
  <r>
    <x v="882"/>
    <x v="3"/>
    <x v="3"/>
    <x v="13"/>
    <x v="30"/>
    <x v="163"/>
    <s v="20174"/>
    <x v="3"/>
    <x v="0"/>
    <n v="4.84"/>
    <x v="0"/>
    <s v="bread and grapes "/>
  </r>
  <r>
    <x v="882"/>
    <x v="3"/>
    <x v="3"/>
    <x v="13"/>
    <x v="30"/>
    <x v="163"/>
    <s v="20174"/>
    <x v="18"/>
    <x v="0"/>
    <n v="4.4000000000000004"/>
    <x v="0"/>
    <s v="fries"/>
  </r>
  <r>
    <x v="882"/>
    <x v="3"/>
    <x v="3"/>
    <x v="13"/>
    <x v="30"/>
    <x v="163"/>
    <s v="20174"/>
    <x v="3"/>
    <x v="0"/>
    <n v="2.15"/>
    <x v="0"/>
    <s v="Peanuts meetup"/>
  </r>
  <r>
    <x v="883"/>
    <x v="3"/>
    <x v="3"/>
    <x v="13"/>
    <x v="25"/>
    <x v="163"/>
    <s v="20174"/>
    <x v="18"/>
    <x v="2"/>
    <n v="146.04"/>
    <x v="1"/>
    <s v="Friday drinks with Office / Mery"/>
  </r>
  <r>
    <x v="883"/>
    <x v="3"/>
    <x v="3"/>
    <x v="13"/>
    <x v="25"/>
    <x v="163"/>
    <s v="20174"/>
    <x v="19"/>
    <x v="0"/>
    <n v="15"/>
    <x v="0"/>
    <s v="Lunch"/>
  </r>
  <r>
    <x v="883"/>
    <x v="3"/>
    <x v="3"/>
    <x v="13"/>
    <x v="25"/>
    <x v="163"/>
    <s v="20174"/>
    <x v="3"/>
    <x v="0"/>
    <n v="9.68"/>
    <x v="0"/>
    <s v="Daily expenses"/>
  </r>
  <r>
    <x v="883"/>
    <x v="3"/>
    <x v="3"/>
    <x v="13"/>
    <x v="25"/>
    <x v="163"/>
    <s v="20174"/>
    <x v="5"/>
    <x v="0"/>
    <n v="11.19"/>
    <x v="0"/>
    <s v="Daily expenses"/>
  </r>
  <r>
    <x v="883"/>
    <x v="3"/>
    <x v="3"/>
    <x v="13"/>
    <x v="25"/>
    <x v="163"/>
    <s v="20174"/>
    <x v="0"/>
    <x v="0"/>
    <n v="4.5"/>
    <x v="0"/>
    <s v="Ice cream"/>
  </r>
  <r>
    <x v="883"/>
    <x v="3"/>
    <x v="3"/>
    <x v="13"/>
    <x v="25"/>
    <x v="163"/>
    <s v="20174"/>
    <x v="18"/>
    <x v="0"/>
    <n v="6.19"/>
    <x v="0"/>
    <s v="Daily expenses"/>
  </r>
  <r>
    <x v="884"/>
    <x v="3"/>
    <x v="3"/>
    <x v="13"/>
    <x v="26"/>
    <x v="163"/>
    <s v="20174"/>
    <x v="67"/>
    <x v="6"/>
    <n v="43.15"/>
    <x v="1"/>
    <s v="Gasoline car"/>
  </r>
  <r>
    <x v="884"/>
    <x v="3"/>
    <x v="3"/>
    <x v="13"/>
    <x v="26"/>
    <x v="163"/>
    <s v="20174"/>
    <x v="3"/>
    <x v="0"/>
    <n v="17.5"/>
    <x v="0"/>
    <s v="Flowers, coke, breakfast"/>
  </r>
  <r>
    <x v="884"/>
    <x v="3"/>
    <x v="3"/>
    <x v="13"/>
    <x v="26"/>
    <x v="163"/>
    <s v="20174"/>
    <x v="18"/>
    <x v="0"/>
    <n v="15"/>
    <x v="0"/>
    <s v="Flowers"/>
  </r>
  <r>
    <x v="884"/>
    <x v="3"/>
    <x v="3"/>
    <x v="13"/>
    <x v="26"/>
    <x v="163"/>
    <s v="20174"/>
    <x v="18"/>
    <x v="5"/>
    <n v="11.95"/>
    <x v="1"/>
    <s v="Basket"/>
  </r>
  <r>
    <x v="884"/>
    <x v="3"/>
    <x v="3"/>
    <x v="13"/>
    <x v="26"/>
    <x v="163"/>
    <s v="20174"/>
    <x v="0"/>
    <x v="0"/>
    <n v="10.56"/>
    <x v="0"/>
    <s v="Cheese, corn, mushrooms and "/>
  </r>
  <r>
    <x v="885"/>
    <x v="3"/>
    <x v="3"/>
    <x v="13"/>
    <x v="27"/>
    <x v="163"/>
    <s v="20174"/>
    <x v="18"/>
    <x v="0"/>
    <n v="30"/>
    <x v="0"/>
    <s v="Cash angel used"/>
  </r>
  <r>
    <x v="885"/>
    <x v="3"/>
    <x v="3"/>
    <x v="13"/>
    <x v="27"/>
    <x v="163"/>
    <s v="20174"/>
    <x v="5"/>
    <x v="0"/>
    <n v="9.81"/>
    <x v="0"/>
    <s v="Chicken and fish"/>
  </r>
  <r>
    <x v="885"/>
    <x v="3"/>
    <x v="3"/>
    <x v="13"/>
    <x v="27"/>
    <x v="163"/>
    <s v="20174"/>
    <x v="65"/>
    <x v="7"/>
    <n v="12.5"/>
    <x v="1"/>
    <s v="Mobile raccoon"/>
  </r>
  <r>
    <x v="886"/>
    <x v="3"/>
    <x v="3"/>
    <x v="14"/>
    <x v="28"/>
    <x v="164"/>
    <s v="20174"/>
    <x v="5"/>
    <x v="0"/>
    <n v="18.82"/>
    <x v="0"/>
    <s v="Cheetos, grapes, gyozas, meat"/>
  </r>
  <r>
    <x v="887"/>
    <x v="3"/>
    <x v="3"/>
    <x v="14"/>
    <x v="1"/>
    <x v="164"/>
    <s v="20174"/>
    <x v="18"/>
    <x v="12"/>
    <n v="17.5"/>
    <x v="1"/>
    <s v="Dentist"/>
  </r>
  <r>
    <x v="887"/>
    <x v="3"/>
    <x v="3"/>
    <x v="14"/>
    <x v="1"/>
    <x v="164"/>
    <s v="20174"/>
    <x v="3"/>
    <x v="0"/>
    <n v="11.01"/>
    <x v="0"/>
    <s v="Milk, sour cream, baking paper, chorizo"/>
  </r>
  <r>
    <x v="888"/>
    <x v="3"/>
    <x v="3"/>
    <x v="14"/>
    <x v="2"/>
    <x v="164"/>
    <s v="20174"/>
    <x v="57"/>
    <x v="12"/>
    <n v="217"/>
    <x v="1"/>
    <s v="Gu Health"/>
  </r>
  <r>
    <x v="888"/>
    <x v="3"/>
    <x v="3"/>
    <x v="14"/>
    <x v="2"/>
    <x v="164"/>
    <s v="20174"/>
    <x v="0"/>
    <x v="0"/>
    <n v="5.45"/>
    <x v="0"/>
    <s v="Sour cream, flour and butter"/>
  </r>
  <r>
    <x v="888"/>
    <x v="3"/>
    <x v="3"/>
    <x v="14"/>
    <x v="2"/>
    <x v="164"/>
    <s v="20174"/>
    <x v="44"/>
    <x v="0"/>
    <n v="8.5"/>
    <x v="0"/>
    <s v="Nuts"/>
  </r>
  <r>
    <x v="888"/>
    <x v="3"/>
    <x v="3"/>
    <x v="14"/>
    <x v="2"/>
    <x v="164"/>
    <s v="20174"/>
    <x v="18"/>
    <x v="0"/>
    <n v="12.4"/>
    <x v="0"/>
    <s v="Chicken "/>
  </r>
  <r>
    <x v="888"/>
    <x v="3"/>
    <x v="3"/>
    <x v="14"/>
    <x v="2"/>
    <x v="164"/>
    <s v="20174"/>
    <x v="3"/>
    <x v="0"/>
    <n v="6.54"/>
    <x v="0"/>
    <s v="Doritos, eggs and twixt"/>
  </r>
  <r>
    <x v="888"/>
    <x v="3"/>
    <x v="3"/>
    <x v="14"/>
    <x v="2"/>
    <x v="164"/>
    <s v="20174"/>
    <x v="18"/>
    <x v="0"/>
    <n v="2.2000000000000002"/>
    <x v="0"/>
    <s v="Veggies"/>
  </r>
  <r>
    <x v="889"/>
    <x v="3"/>
    <x v="3"/>
    <x v="14"/>
    <x v="4"/>
    <x v="164"/>
    <s v="20174"/>
    <x v="3"/>
    <x v="0"/>
    <n v="15.17"/>
    <x v="0"/>
    <s v="Eggs, color for eggs, grapes, doritos, vitamins"/>
  </r>
  <r>
    <x v="890"/>
    <x v="3"/>
    <x v="3"/>
    <x v="14"/>
    <x v="5"/>
    <x v="164"/>
    <s v="20174"/>
    <x v="6"/>
    <x v="3"/>
    <n v="14"/>
    <x v="0"/>
    <s v="Beers"/>
  </r>
  <r>
    <x v="890"/>
    <x v="3"/>
    <x v="3"/>
    <x v="14"/>
    <x v="5"/>
    <x v="164"/>
    <s v="20174"/>
    <x v="58"/>
    <x v="8"/>
    <n v="13"/>
    <x v="1"/>
    <s v="Shirts and shorts"/>
  </r>
  <r>
    <x v="890"/>
    <x v="3"/>
    <x v="3"/>
    <x v="14"/>
    <x v="5"/>
    <x v="164"/>
    <s v="20174"/>
    <x v="0"/>
    <x v="0"/>
    <n v="4.7"/>
    <x v="0"/>
    <s v="Ice cream and avocado"/>
  </r>
  <r>
    <x v="890"/>
    <x v="3"/>
    <x v="3"/>
    <x v="14"/>
    <x v="5"/>
    <x v="164"/>
    <s v="20174"/>
    <x v="5"/>
    <x v="0"/>
    <n v="15.29"/>
    <x v="0"/>
    <s v="Salmon, yogurt, milk and bread"/>
  </r>
  <r>
    <x v="891"/>
    <x v="3"/>
    <x v="3"/>
    <x v="15"/>
    <x v="6"/>
    <x v="165"/>
    <s v="20174"/>
    <x v="68"/>
    <x v="5"/>
    <n v="19.29"/>
    <x v="1"/>
    <s v="torches and bulbs"/>
  </r>
  <r>
    <x v="891"/>
    <x v="3"/>
    <x v="3"/>
    <x v="15"/>
    <x v="6"/>
    <x v="165"/>
    <s v="20174"/>
    <x v="68"/>
    <x v="0"/>
    <n v="2.5"/>
    <x v="0"/>
    <s v="Sausage"/>
  </r>
  <r>
    <x v="891"/>
    <x v="3"/>
    <x v="3"/>
    <x v="15"/>
    <x v="6"/>
    <x v="165"/>
    <s v="20174"/>
    <x v="57"/>
    <x v="12"/>
    <n v="14"/>
    <x v="0"/>
    <s v="Massages raccoon and gatito"/>
  </r>
  <r>
    <x v="891"/>
    <x v="3"/>
    <x v="3"/>
    <x v="15"/>
    <x v="6"/>
    <x v="165"/>
    <s v="20174"/>
    <x v="18"/>
    <x v="0"/>
    <n v="4.3"/>
    <x v="0"/>
    <s v="Veggetables and fruits"/>
  </r>
  <r>
    <x v="891"/>
    <x v="3"/>
    <x v="3"/>
    <x v="15"/>
    <x v="6"/>
    <x v="165"/>
    <s v="20174"/>
    <x v="0"/>
    <x v="0"/>
    <n v="5.64"/>
    <x v="0"/>
    <s v="Corn and tuna "/>
  </r>
  <r>
    <x v="892"/>
    <x v="3"/>
    <x v="3"/>
    <x v="15"/>
    <x v="7"/>
    <x v="165"/>
    <s v="20174"/>
    <x v="18"/>
    <x v="12"/>
    <n v="52"/>
    <x v="1"/>
    <s v="Dentist"/>
  </r>
  <r>
    <x v="892"/>
    <x v="3"/>
    <x v="3"/>
    <x v="15"/>
    <x v="7"/>
    <x v="165"/>
    <s v="20174"/>
    <x v="3"/>
    <x v="0"/>
    <n v="1.64"/>
    <x v="0"/>
    <s v="Doritos"/>
  </r>
  <r>
    <x v="892"/>
    <x v="3"/>
    <x v="3"/>
    <x v="15"/>
    <x v="7"/>
    <x v="165"/>
    <s v="20174"/>
    <x v="64"/>
    <x v="4"/>
    <n v="1520"/>
    <x v="1"/>
    <s v="Rent April"/>
  </r>
  <r>
    <x v="893"/>
    <x v="3"/>
    <x v="3"/>
    <x v="15"/>
    <x v="8"/>
    <x v="165"/>
    <s v="20174"/>
    <x v="3"/>
    <x v="0"/>
    <n v="6.5"/>
    <x v="0"/>
    <s v="Doritos and cheese and coke i owned jacob ($2)"/>
  </r>
  <r>
    <x v="893"/>
    <x v="3"/>
    <x v="3"/>
    <x v="15"/>
    <x v="8"/>
    <x v="165"/>
    <s v="20174"/>
    <x v="52"/>
    <x v="6"/>
    <n v="787.4"/>
    <x v="1"/>
    <s v="Registration 2017 - 2018 (Car)"/>
  </r>
  <r>
    <x v="893"/>
    <x v="3"/>
    <x v="3"/>
    <x v="15"/>
    <x v="8"/>
    <x v="165"/>
    <s v="20174"/>
    <x v="18"/>
    <x v="6"/>
    <n v="10.5"/>
    <x v="1"/>
    <s v="Parking for picking koko"/>
  </r>
  <r>
    <x v="894"/>
    <x v="3"/>
    <x v="3"/>
    <x v="15"/>
    <x v="29"/>
    <x v="165"/>
    <s v="20174"/>
    <x v="0"/>
    <x v="0"/>
    <n v="7.51"/>
    <x v="0"/>
    <s v="Ice Cream and cheese"/>
  </r>
  <r>
    <x v="895"/>
    <x v="3"/>
    <x v="3"/>
    <x v="15"/>
    <x v="9"/>
    <x v="165"/>
    <s v="20174"/>
    <x v="18"/>
    <x v="0"/>
    <n v="9.5"/>
    <x v="0"/>
    <s v="Pizza gatito"/>
  </r>
  <r>
    <x v="895"/>
    <x v="3"/>
    <x v="3"/>
    <x v="15"/>
    <x v="9"/>
    <x v="165"/>
    <s v="20174"/>
    <x v="67"/>
    <x v="6"/>
    <n v="28.17"/>
    <x v="1"/>
    <s v="Gasoline to pick koko"/>
  </r>
  <r>
    <x v="896"/>
    <x v="3"/>
    <x v="3"/>
    <x v="15"/>
    <x v="11"/>
    <x v="165"/>
    <s v="20174"/>
    <x v="8"/>
    <x v="0"/>
    <n v="10"/>
    <x v="0"/>
    <s v="Sunday Koko arrived"/>
  </r>
  <r>
    <x v="896"/>
    <x v="3"/>
    <x v="3"/>
    <x v="15"/>
    <x v="11"/>
    <x v="165"/>
    <s v="20174"/>
    <x v="74"/>
    <x v="7"/>
    <n v="11.99"/>
    <x v="1"/>
    <s v="Netflix"/>
  </r>
  <r>
    <x v="896"/>
    <x v="3"/>
    <x v="3"/>
    <x v="15"/>
    <x v="11"/>
    <x v="165"/>
    <s v="20174"/>
    <x v="18"/>
    <x v="0"/>
    <n v="24.8"/>
    <x v="0"/>
    <s v="Lunch with koko"/>
  </r>
  <r>
    <x v="897"/>
    <x v="3"/>
    <x v="3"/>
    <x v="16"/>
    <x v="12"/>
    <x v="166"/>
    <s v="20174"/>
    <x v="5"/>
    <x v="0"/>
    <n v="14.73"/>
    <x v="0"/>
    <s v="Cheese, mince meet and pop corn"/>
  </r>
  <r>
    <x v="898"/>
    <x v="3"/>
    <x v="3"/>
    <x v="16"/>
    <x v="13"/>
    <x v="166"/>
    <s v="20174"/>
    <x v="18"/>
    <x v="1"/>
    <n v="132.94999999999999"/>
    <x v="1"/>
    <s v="Flowers raccoon"/>
  </r>
  <r>
    <x v="898"/>
    <x v="3"/>
    <x v="3"/>
    <x v="16"/>
    <x v="13"/>
    <x v="166"/>
    <s v="20174"/>
    <x v="0"/>
    <x v="0"/>
    <n v="3.57"/>
    <x v="0"/>
    <s v="Ice cream"/>
  </r>
  <r>
    <x v="898"/>
    <x v="3"/>
    <x v="3"/>
    <x v="16"/>
    <x v="13"/>
    <x v="166"/>
    <s v="20174"/>
    <x v="3"/>
    <x v="0"/>
    <n v="2.97"/>
    <x v="0"/>
    <s v="Cheese"/>
  </r>
  <r>
    <x v="898"/>
    <x v="3"/>
    <x v="3"/>
    <x v="16"/>
    <x v="13"/>
    <x v="166"/>
    <s v="20174"/>
    <x v="18"/>
    <x v="0"/>
    <n v="10.5"/>
    <x v="0"/>
    <s v="Chicken and meat"/>
  </r>
  <r>
    <x v="898"/>
    <x v="3"/>
    <x v="3"/>
    <x v="16"/>
    <x v="13"/>
    <x v="166"/>
    <s v="20174"/>
    <x v="18"/>
    <x v="0"/>
    <n v="3.95"/>
    <x v="0"/>
    <s v="Eggs"/>
  </r>
  <r>
    <x v="899"/>
    <x v="3"/>
    <x v="3"/>
    <x v="16"/>
    <x v="14"/>
    <x v="166"/>
    <s v="20174"/>
    <x v="5"/>
    <x v="0"/>
    <n v="12.04"/>
    <x v="0"/>
    <s v="Pizza, cheese, yogurt, pringles, twix"/>
  </r>
  <r>
    <x v="900"/>
    <x v="3"/>
    <x v="3"/>
    <x v="16"/>
    <x v="15"/>
    <x v="166"/>
    <s v="20174"/>
    <x v="18"/>
    <x v="2"/>
    <n v="105.5"/>
    <x v="1"/>
    <s v="Anniversary dinner"/>
  </r>
  <r>
    <x v="901"/>
    <x v="3"/>
    <x v="3"/>
    <x v="16"/>
    <x v="16"/>
    <x v="166"/>
    <s v="20174"/>
    <x v="6"/>
    <x v="3"/>
    <n v="28"/>
    <x v="1"/>
    <s v="Beers with mery"/>
  </r>
  <r>
    <x v="901"/>
    <x v="3"/>
    <x v="3"/>
    <x v="16"/>
    <x v="16"/>
    <x v="166"/>
    <s v="20174"/>
    <x v="36"/>
    <x v="7"/>
    <n v="70"/>
    <x v="1"/>
    <s v="internet"/>
  </r>
  <r>
    <x v="901"/>
    <x v="3"/>
    <x v="3"/>
    <x v="16"/>
    <x v="16"/>
    <x v="166"/>
    <s v="20174"/>
    <x v="5"/>
    <x v="0"/>
    <n v="3.41"/>
    <x v="0"/>
    <s v="Ham and lemon"/>
  </r>
  <r>
    <x v="901"/>
    <x v="3"/>
    <x v="3"/>
    <x v="16"/>
    <x v="16"/>
    <x v="166"/>
    <s v="20174"/>
    <x v="19"/>
    <x v="0"/>
    <n v="5"/>
    <x v="0"/>
    <s v="Nachos Friday"/>
  </r>
  <r>
    <x v="902"/>
    <x v="3"/>
    <x v="3"/>
    <x v="16"/>
    <x v="17"/>
    <x v="166"/>
    <s v="20174"/>
    <x v="6"/>
    <x v="3"/>
    <n v="13"/>
    <x v="0"/>
    <s v="Beers"/>
  </r>
  <r>
    <x v="902"/>
    <x v="3"/>
    <x v="3"/>
    <x v="16"/>
    <x v="17"/>
    <x v="166"/>
    <s v="20174"/>
    <x v="5"/>
    <x v="0"/>
    <n v="9.9499999999999993"/>
    <x v="0"/>
    <s v="Pizza and napkings"/>
  </r>
  <r>
    <x v="902"/>
    <x v="3"/>
    <x v="3"/>
    <x v="16"/>
    <x v="17"/>
    <x v="166"/>
    <s v="20174"/>
    <x v="67"/>
    <x v="6"/>
    <n v="44.05"/>
    <x v="1"/>
    <s v="Gasoline"/>
  </r>
  <r>
    <x v="902"/>
    <x v="3"/>
    <x v="3"/>
    <x v="16"/>
    <x v="17"/>
    <x v="166"/>
    <s v="20174"/>
    <x v="18"/>
    <x v="3"/>
    <n v="5"/>
    <x v="0"/>
    <s v="Cigarretes koko"/>
  </r>
  <r>
    <x v="902"/>
    <x v="3"/>
    <x v="3"/>
    <x v="16"/>
    <x v="17"/>
    <x v="166"/>
    <s v="20174"/>
    <x v="18"/>
    <x v="0"/>
    <n v="4.7"/>
    <x v="0"/>
    <s v="Chips "/>
  </r>
  <r>
    <x v="903"/>
    <x v="3"/>
    <x v="3"/>
    <x v="16"/>
    <x v="18"/>
    <x v="166"/>
    <s v="20174"/>
    <x v="3"/>
    <x v="0"/>
    <n v="14.49"/>
    <x v="0"/>
    <s v="Chicken, cheese and chips"/>
  </r>
  <r>
    <x v="903"/>
    <x v="3"/>
    <x v="3"/>
    <x v="16"/>
    <x v="18"/>
    <x v="166"/>
    <s v="20174"/>
    <x v="8"/>
    <x v="0"/>
    <n v="10"/>
    <x v="0"/>
    <s v="Canddles and bread"/>
  </r>
  <r>
    <x v="903"/>
    <x v="3"/>
    <x v="3"/>
    <x v="16"/>
    <x v="18"/>
    <x v="166"/>
    <s v="20174"/>
    <x v="7"/>
    <x v="6"/>
    <n v="324.72000000000003"/>
    <x v="1"/>
    <s v="MyKi may"/>
  </r>
  <r>
    <x v="903"/>
    <x v="3"/>
    <x v="3"/>
    <x v="16"/>
    <x v="18"/>
    <x v="166"/>
    <s v="20174"/>
    <x v="11"/>
    <x v="7"/>
    <n v="58.86"/>
    <x v="1"/>
    <s v="Gas"/>
  </r>
  <r>
    <x v="904"/>
    <x v="3"/>
    <x v="4"/>
    <x v="17"/>
    <x v="20"/>
    <x v="167"/>
    <s v="20175"/>
    <x v="0"/>
    <x v="0"/>
    <n v="11.41"/>
    <x v="0"/>
    <s v="Girls stuff, ice cream, water and carrots"/>
  </r>
  <r>
    <x v="904"/>
    <x v="3"/>
    <x v="4"/>
    <x v="17"/>
    <x v="20"/>
    <x v="167"/>
    <s v="20175"/>
    <x v="82"/>
    <x v="6"/>
    <n v="1616.14"/>
    <x v="1"/>
    <s v="Gift flight to raccoon"/>
  </r>
  <r>
    <x v="905"/>
    <x v="3"/>
    <x v="4"/>
    <x v="17"/>
    <x v="21"/>
    <x v="167"/>
    <s v="20175"/>
    <x v="3"/>
    <x v="0"/>
    <n v="2.5"/>
    <x v="0"/>
    <s v="Doritos"/>
  </r>
  <r>
    <x v="905"/>
    <x v="3"/>
    <x v="4"/>
    <x v="17"/>
    <x v="21"/>
    <x v="167"/>
    <s v="20175"/>
    <x v="18"/>
    <x v="12"/>
    <n v="34"/>
    <x v="1"/>
    <s v="Dentist"/>
  </r>
  <r>
    <x v="906"/>
    <x v="3"/>
    <x v="4"/>
    <x v="17"/>
    <x v="22"/>
    <x v="167"/>
    <s v="20175"/>
    <x v="5"/>
    <x v="0"/>
    <n v="4.99"/>
    <x v="0"/>
    <s v="Bassa"/>
  </r>
  <r>
    <x v="906"/>
    <x v="3"/>
    <x v="4"/>
    <x v="17"/>
    <x v="22"/>
    <x v="167"/>
    <s v="20175"/>
    <x v="3"/>
    <x v="0"/>
    <n v="1.55"/>
    <x v="0"/>
    <s v="Chips"/>
  </r>
  <r>
    <x v="906"/>
    <x v="3"/>
    <x v="4"/>
    <x v="17"/>
    <x v="22"/>
    <x v="167"/>
    <s v="20175"/>
    <x v="65"/>
    <x v="7"/>
    <n v="35"/>
    <x v="1"/>
    <s v="Phone Juan"/>
  </r>
  <r>
    <x v="906"/>
    <x v="3"/>
    <x v="4"/>
    <x v="17"/>
    <x v="22"/>
    <x v="167"/>
    <s v="20175"/>
    <x v="11"/>
    <x v="7"/>
    <n v="72.17"/>
    <x v="1"/>
    <s v="Electricity"/>
  </r>
  <r>
    <x v="907"/>
    <x v="3"/>
    <x v="4"/>
    <x v="17"/>
    <x v="23"/>
    <x v="167"/>
    <s v="20175"/>
    <x v="65"/>
    <x v="7"/>
    <n v="12.5"/>
    <x v="1"/>
    <s v="Telstra Raccoon"/>
  </r>
  <r>
    <x v="908"/>
    <x v="3"/>
    <x v="4"/>
    <x v="17"/>
    <x v="30"/>
    <x v="167"/>
    <s v="20175"/>
    <x v="18"/>
    <x v="3"/>
    <n v="18"/>
    <x v="0"/>
    <s v="Beers kenneth farewell"/>
  </r>
  <r>
    <x v="908"/>
    <x v="3"/>
    <x v="4"/>
    <x v="17"/>
    <x v="30"/>
    <x v="167"/>
    <s v="20175"/>
    <x v="19"/>
    <x v="0"/>
    <n v="15"/>
    <x v="0"/>
    <s v="Beers and burrito 5 de mayo"/>
  </r>
  <r>
    <x v="908"/>
    <x v="3"/>
    <x v="4"/>
    <x v="17"/>
    <x v="30"/>
    <x v="167"/>
    <s v="20175"/>
    <x v="2"/>
    <x v="1"/>
    <n v="14.77"/>
    <x v="1"/>
    <s v="Apple watch gift"/>
  </r>
  <r>
    <x v="909"/>
    <x v="3"/>
    <x v="4"/>
    <x v="17"/>
    <x v="24"/>
    <x v="167"/>
    <s v="20175"/>
    <x v="5"/>
    <x v="0"/>
    <n v="11.03"/>
    <x v="0"/>
    <s v="Chips, ham, chicken and bread"/>
  </r>
  <r>
    <x v="910"/>
    <x v="3"/>
    <x v="4"/>
    <x v="17"/>
    <x v="25"/>
    <x v="167"/>
    <s v="20175"/>
    <x v="8"/>
    <x v="0"/>
    <n v="10"/>
    <x v="0"/>
    <s v="Church"/>
  </r>
  <r>
    <x v="910"/>
    <x v="3"/>
    <x v="4"/>
    <x v="17"/>
    <x v="25"/>
    <x v="167"/>
    <s v="20175"/>
    <x v="18"/>
    <x v="0"/>
    <n v="9.8000000000000007"/>
    <x v="0"/>
    <s v="Fruits and vegetables"/>
  </r>
  <r>
    <x v="910"/>
    <x v="3"/>
    <x v="4"/>
    <x v="17"/>
    <x v="25"/>
    <x v="167"/>
    <s v="20175"/>
    <x v="0"/>
    <x v="0"/>
    <n v="18.66"/>
    <x v="0"/>
    <s v="Cheeses, vegetables and things"/>
  </r>
  <r>
    <x v="910"/>
    <x v="3"/>
    <x v="4"/>
    <x v="17"/>
    <x v="25"/>
    <x v="167"/>
    <s v="20175"/>
    <x v="18"/>
    <x v="0"/>
    <n v="4.7"/>
    <x v="0"/>
    <s v="Chips at Schnitz"/>
  </r>
  <r>
    <x v="910"/>
    <x v="3"/>
    <x v="4"/>
    <x v="17"/>
    <x v="25"/>
    <x v="167"/>
    <s v="20175"/>
    <x v="3"/>
    <x v="0"/>
    <n v="1.55"/>
    <x v="0"/>
    <s v="Chips"/>
  </r>
  <r>
    <x v="911"/>
    <x v="3"/>
    <x v="4"/>
    <x v="18"/>
    <x v="26"/>
    <x v="168"/>
    <s v="20175"/>
    <x v="18"/>
    <x v="1"/>
    <n v="61.72"/>
    <x v="1"/>
    <s v="Mothers day flowers"/>
  </r>
  <r>
    <x v="911"/>
    <x v="3"/>
    <x v="4"/>
    <x v="18"/>
    <x v="26"/>
    <x v="168"/>
    <s v="20175"/>
    <x v="0"/>
    <x v="0"/>
    <n v="2.7"/>
    <x v="0"/>
    <s v="Ice cream"/>
  </r>
  <r>
    <x v="911"/>
    <x v="3"/>
    <x v="4"/>
    <x v="18"/>
    <x v="26"/>
    <x v="168"/>
    <s v="20175"/>
    <x v="5"/>
    <x v="0"/>
    <n v="5.17"/>
    <x v="0"/>
    <s v="Chicken and bassa"/>
  </r>
  <r>
    <x v="912"/>
    <x v="3"/>
    <x v="4"/>
    <x v="18"/>
    <x v="27"/>
    <x v="168"/>
    <s v="20175"/>
    <x v="18"/>
    <x v="12"/>
    <n v="18"/>
    <x v="1"/>
    <s v="Dentist"/>
  </r>
  <r>
    <x v="913"/>
    <x v="3"/>
    <x v="4"/>
    <x v="18"/>
    <x v="28"/>
    <x v="168"/>
    <s v="20175"/>
    <x v="67"/>
    <x v="6"/>
    <n v="46.72"/>
    <x v="1"/>
    <s v="Gasoline"/>
  </r>
  <r>
    <x v="913"/>
    <x v="3"/>
    <x v="4"/>
    <x v="18"/>
    <x v="28"/>
    <x v="168"/>
    <s v="20175"/>
    <x v="19"/>
    <x v="0"/>
    <n v="15"/>
    <x v="0"/>
    <s v="Lunch without Larissa"/>
  </r>
  <r>
    <x v="914"/>
    <x v="3"/>
    <x v="4"/>
    <x v="18"/>
    <x v="0"/>
    <x v="168"/>
    <s v="20175"/>
    <x v="18"/>
    <x v="0"/>
    <n v="42"/>
    <x v="0"/>
    <s v="Dinner with raccoon"/>
  </r>
  <r>
    <x v="915"/>
    <x v="3"/>
    <x v="4"/>
    <x v="18"/>
    <x v="1"/>
    <x v="168"/>
    <s v="20175"/>
    <x v="3"/>
    <x v="0"/>
    <n v="1.25"/>
    <x v="0"/>
    <s v="Milk"/>
  </r>
  <r>
    <x v="915"/>
    <x v="3"/>
    <x v="4"/>
    <x v="18"/>
    <x v="1"/>
    <x v="168"/>
    <s v="20175"/>
    <x v="18"/>
    <x v="3"/>
    <n v="62"/>
    <x v="0"/>
    <s v="Beers with Mery and Koko"/>
  </r>
  <r>
    <x v="915"/>
    <x v="3"/>
    <x v="4"/>
    <x v="18"/>
    <x v="1"/>
    <x v="168"/>
    <s v="20175"/>
    <x v="39"/>
    <x v="0"/>
    <n v="4.55"/>
    <x v="0"/>
    <s v="Fries with raccoon"/>
  </r>
  <r>
    <x v="915"/>
    <x v="3"/>
    <x v="4"/>
    <x v="18"/>
    <x v="1"/>
    <x v="168"/>
    <s v="20175"/>
    <x v="18"/>
    <x v="0"/>
    <n v="9.5"/>
    <x v="0"/>
    <s v="Greensborough pizza"/>
  </r>
  <r>
    <x v="916"/>
    <x v="3"/>
    <x v="4"/>
    <x v="18"/>
    <x v="2"/>
    <x v="168"/>
    <s v="20175"/>
    <x v="3"/>
    <x v="0"/>
    <n v="8.85"/>
    <x v="0"/>
    <s v="Champ's breakfast"/>
  </r>
  <r>
    <x v="916"/>
    <x v="3"/>
    <x v="4"/>
    <x v="18"/>
    <x v="2"/>
    <x v="168"/>
    <s v="20175"/>
    <x v="18"/>
    <x v="6"/>
    <n v="46.15"/>
    <x v="1"/>
    <s v="Uber drinks with Mery and Koko"/>
  </r>
  <r>
    <x v="916"/>
    <x v="3"/>
    <x v="4"/>
    <x v="18"/>
    <x v="2"/>
    <x v="168"/>
    <s v="20175"/>
    <x v="3"/>
    <x v="0"/>
    <n v="1.8"/>
    <x v="0"/>
    <s v="Coke"/>
  </r>
  <r>
    <x v="916"/>
    <x v="3"/>
    <x v="4"/>
    <x v="18"/>
    <x v="2"/>
    <x v="168"/>
    <s v="20175"/>
    <x v="0"/>
    <x v="0"/>
    <n v="7.51"/>
    <x v="0"/>
    <s v="Ice cream and cheese"/>
  </r>
  <r>
    <x v="917"/>
    <x v="3"/>
    <x v="4"/>
    <x v="18"/>
    <x v="3"/>
    <x v="168"/>
    <s v="20175"/>
    <x v="18"/>
    <x v="6"/>
    <n v="10.5"/>
    <x v="1"/>
    <s v="Melbourne airport parking"/>
  </r>
  <r>
    <x v="918"/>
    <x v="3"/>
    <x v="4"/>
    <x v="19"/>
    <x v="5"/>
    <x v="169"/>
    <s v="20175"/>
    <x v="19"/>
    <x v="0"/>
    <n v="14.5"/>
    <x v="0"/>
    <s v="Lunch"/>
  </r>
  <r>
    <x v="919"/>
    <x v="3"/>
    <x v="4"/>
    <x v="19"/>
    <x v="6"/>
    <x v="169"/>
    <s v="20175"/>
    <x v="3"/>
    <x v="0"/>
    <n v="16.2"/>
    <x v="0"/>
    <s v="Beers and cake :)"/>
  </r>
  <r>
    <x v="919"/>
    <x v="3"/>
    <x v="4"/>
    <x v="19"/>
    <x v="6"/>
    <x v="169"/>
    <s v="20175"/>
    <x v="64"/>
    <x v="4"/>
    <n v="1520"/>
    <x v="1"/>
    <s v="308203JB"/>
  </r>
  <r>
    <x v="919"/>
    <x v="3"/>
    <x v="4"/>
    <x v="19"/>
    <x v="6"/>
    <x v="169"/>
    <s v="20175"/>
    <x v="66"/>
    <x v="6"/>
    <n v="961.32"/>
    <x v="1"/>
    <s v="Insurance"/>
  </r>
  <r>
    <x v="919"/>
    <x v="3"/>
    <x v="4"/>
    <x v="19"/>
    <x v="6"/>
    <x v="169"/>
    <s v="20175"/>
    <x v="66"/>
    <x v="6"/>
    <n v="100"/>
    <x v="1"/>
    <s v="Road Assistance 2017"/>
  </r>
  <r>
    <x v="920"/>
    <x v="3"/>
    <x v="4"/>
    <x v="19"/>
    <x v="7"/>
    <x v="169"/>
    <s v="20175"/>
    <x v="19"/>
    <x v="0"/>
    <n v="13.56"/>
    <x v="0"/>
    <s v="Burrito with office coke"/>
  </r>
  <r>
    <x v="920"/>
    <x v="3"/>
    <x v="4"/>
    <x v="19"/>
    <x v="7"/>
    <x v="169"/>
    <s v="20175"/>
    <x v="37"/>
    <x v="0"/>
    <n v="5"/>
    <x v="0"/>
    <s v="mini pizza :'("/>
  </r>
  <r>
    <x v="920"/>
    <x v="3"/>
    <x v="4"/>
    <x v="19"/>
    <x v="7"/>
    <x v="169"/>
    <s v="20175"/>
    <x v="3"/>
    <x v="0"/>
    <n v="5.04"/>
    <x v="0"/>
    <s v="Chips and coke"/>
  </r>
  <r>
    <x v="921"/>
    <x v="3"/>
    <x v="4"/>
    <x v="19"/>
    <x v="8"/>
    <x v="169"/>
    <s v="20175"/>
    <x v="19"/>
    <x v="0"/>
    <n v="15"/>
    <x v="0"/>
    <s v="Lunch"/>
  </r>
  <r>
    <x v="921"/>
    <x v="3"/>
    <x v="4"/>
    <x v="19"/>
    <x v="8"/>
    <x v="169"/>
    <s v="20175"/>
    <x v="18"/>
    <x v="3"/>
    <n v="129.22999999999999"/>
    <x v="0"/>
    <s v="Drinks with Mery and Koko"/>
  </r>
  <r>
    <x v="922"/>
    <x v="3"/>
    <x v="4"/>
    <x v="19"/>
    <x v="29"/>
    <x v="169"/>
    <s v="20175"/>
    <x v="18"/>
    <x v="0"/>
    <n v="8"/>
    <x v="0"/>
    <s v="Pizza"/>
  </r>
  <r>
    <x v="923"/>
    <x v="3"/>
    <x v="4"/>
    <x v="19"/>
    <x v="9"/>
    <x v="169"/>
    <s v="20175"/>
    <x v="18"/>
    <x v="1"/>
    <n v="94.69"/>
    <x v="1"/>
    <s v="Things for raccoon's arrival"/>
  </r>
  <r>
    <x v="924"/>
    <x v="3"/>
    <x v="4"/>
    <x v="20"/>
    <x v="10"/>
    <x v="170"/>
    <s v="20175"/>
    <x v="3"/>
    <x v="0"/>
    <n v="27.43"/>
    <x v="0"/>
    <s v="Chicken, pizza, deodorant, wraps, butter, yogurt"/>
  </r>
  <r>
    <x v="925"/>
    <x v="3"/>
    <x v="4"/>
    <x v="20"/>
    <x v="11"/>
    <x v="170"/>
    <s v="20175"/>
    <x v="3"/>
    <x v="0"/>
    <n v="13.44"/>
    <x v="0"/>
    <s v="Pasta, pasta sause, nachos, mushrooms, ice cream"/>
  </r>
  <r>
    <x v="925"/>
    <x v="3"/>
    <x v="4"/>
    <x v="20"/>
    <x v="11"/>
    <x v="170"/>
    <s v="20175"/>
    <x v="57"/>
    <x v="12"/>
    <n v="217"/>
    <x v="1"/>
    <s v="Gu health may"/>
  </r>
  <r>
    <x v="926"/>
    <x v="3"/>
    <x v="4"/>
    <x v="20"/>
    <x v="12"/>
    <x v="170"/>
    <s v="20175"/>
    <x v="19"/>
    <x v="0"/>
    <n v="18"/>
    <x v="0"/>
    <s v="Coffee and lunch"/>
  </r>
  <r>
    <x v="927"/>
    <x v="3"/>
    <x v="4"/>
    <x v="20"/>
    <x v="13"/>
    <x v="170"/>
    <s v="20175"/>
    <x v="18"/>
    <x v="0"/>
    <n v="4.7"/>
    <x v="0"/>
    <s v="Chips"/>
  </r>
  <r>
    <x v="927"/>
    <x v="3"/>
    <x v="4"/>
    <x v="20"/>
    <x v="13"/>
    <x v="170"/>
    <s v="20175"/>
    <x v="74"/>
    <x v="7"/>
    <n v="12"/>
    <x v="1"/>
    <s v="Netflix may"/>
  </r>
  <r>
    <x v="927"/>
    <x v="3"/>
    <x v="4"/>
    <x v="20"/>
    <x v="13"/>
    <x v="170"/>
    <s v="20175"/>
    <x v="18"/>
    <x v="0"/>
    <n v="9"/>
    <x v="0"/>
    <s v="Meat"/>
  </r>
  <r>
    <x v="927"/>
    <x v="3"/>
    <x v="4"/>
    <x v="20"/>
    <x v="13"/>
    <x v="170"/>
    <s v="20175"/>
    <x v="3"/>
    <x v="0"/>
    <n v="8.1999999999999993"/>
    <x v="0"/>
    <s v="Kleenex, bread, pringles, oat meal"/>
  </r>
  <r>
    <x v="927"/>
    <x v="3"/>
    <x v="4"/>
    <x v="20"/>
    <x v="13"/>
    <x v="170"/>
    <s v="20175"/>
    <x v="86"/>
    <x v="1"/>
    <n v="195"/>
    <x v="1"/>
    <s v="Gatito's gift"/>
  </r>
  <r>
    <x v="928"/>
    <x v="3"/>
    <x v="4"/>
    <x v="20"/>
    <x v="14"/>
    <x v="170"/>
    <s v="20175"/>
    <x v="18"/>
    <x v="0"/>
    <n v="20.7"/>
    <x v="0"/>
    <s v="Lunch plus coffee"/>
  </r>
  <r>
    <x v="928"/>
    <x v="3"/>
    <x v="4"/>
    <x v="20"/>
    <x v="14"/>
    <x v="170"/>
    <s v="20175"/>
    <x v="3"/>
    <x v="0"/>
    <n v="6.94"/>
    <x v="0"/>
    <s v="Chips, crackers and grapes"/>
  </r>
  <r>
    <x v="928"/>
    <x v="3"/>
    <x v="4"/>
    <x v="20"/>
    <x v="14"/>
    <x v="170"/>
    <s v="20175"/>
    <x v="11"/>
    <x v="7"/>
    <n v="40.78"/>
    <x v="1"/>
    <s v="Gas"/>
  </r>
  <r>
    <x v="929"/>
    <x v="3"/>
    <x v="4"/>
    <x v="20"/>
    <x v="15"/>
    <x v="170"/>
    <s v="20175"/>
    <x v="3"/>
    <x v="0"/>
    <n v="15.27"/>
    <x v="0"/>
    <s v="Chicken, packets, meat and basa"/>
  </r>
  <r>
    <x v="929"/>
    <x v="3"/>
    <x v="4"/>
    <x v="20"/>
    <x v="15"/>
    <x v="170"/>
    <s v="20175"/>
    <x v="6"/>
    <x v="3"/>
    <n v="12"/>
    <x v="1"/>
    <s v="Beer Budweiser"/>
  </r>
  <r>
    <x v="929"/>
    <x v="3"/>
    <x v="4"/>
    <x v="20"/>
    <x v="15"/>
    <x v="170"/>
    <s v="20175"/>
    <x v="18"/>
    <x v="6"/>
    <n v="10"/>
    <x v="1"/>
    <s v="Parking for aus post - PayStay"/>
  </r>
  <r>
    <x v="929"/>
    <x v="3"/>
    <x v="4"/>
    <x v="20"/>
    <x v="15"/>
    <x v="170"/>
    <s v="20175"/>
    <x v="18"/>
    <x v="13"/>
    <n v="78"/>
    <x v="1"/>
    <s v="Australia Post - Proof of identity"/>
  </r>
  <r>
    <x v="930"/>
    <x v="3"/>
    <x v="4"/>
    <x v="20"/>
    <x v="16"/>
    <x v="170"/>
    <s v="20175"/>
    <x v="8"/>
    <x v="0"/>
    <n v="11"/>
    <x v="0"/>
    <s v="Candles and pies"/>
  </r>
  <r>
    <x v="930"/>
    <x v="3"/>
    <x v="4"/>
    <x v="20"/>
    <x v="16"/>
    <x v="170"/>
    <s v="20175"/>
    <x v="5"/>
    <x v="0"/>
    <n v="15.05"/>
    <x v="0"/>
    <s v="Eggs, apples, grapes, milk, juice "/>
  </r>
  <r>
    <x v="930"/>
    <x v="3"/>
    <x v="4"/>
    <x v="20"/>
    <x v="16"/>
    <x v="170"/>
    <s v="20175"/>
    <x v="18"/>
    <x v="1"/>
    <n v="29.99"/>
    <x v="1"/>
    <s v="Gift for raccoon bday puzzle "/>
  </r>
  <r>
    <x v="930"/>
    <x v="3"/>
    <x v="4"/>
    <x v="20"/>
    <x v="16"/>
    <x v="170"/>
    <s v="20175"/>
    <x v="18"/>
    <x v="0"/>
    <n v="9.5"/>
    <x v="0"/>
    <s v="Meat "/>
  </r>
  <r>
    <x v="930"/>
    <x v="3"/>
    <x v="4"/>
    <x v="20"/>
    <x v="16"/>
    <x v="170"/>
    <s v="20175"/>
    <x v="13"/>
    <x v="14"/>
    <n v="15"/>
    <x v="1"/>
    <s v="First toy"/>
  </r>
  <r>
    <x v="930"/>
    <x v="3"/>
    <x v="4"/>
    <x v="20"/>
    <x v="16"/>
    <x v="170"/>
    <s v="20175"/>
    <x v="87"/>
    <x v="14"/>
    <n v="70.489999999999995"/>
    <x v="1"/>
    <s v="Medicine vitamine d and tiroides"/>
  </r>
  <r>
    <x v="931"/>
    <x v="3"/>
    <x v="4"/>
    <x v="21"/>
    <x v="17"/>
    <x v="171"/>
    <s v="20175"/>
    <x v="18"/>
    <x v="0"/>
    <n v="5"/>
    <x v="0"/>
    <s v="Chips"/>
  </r>
  <r>
    <x v="931"/>
    <x v="3"/>
    <x v="4"/>
    <x v="21"/>
    <x v="17"/>
    <x v="171"/>
    <s v="20175"/>
    <x v="36"/>
    <x v="7"/>
    <n v="70"/>
    <x v="1"/>
    <s v="Internet"/>
  </r>
  <r>
    <x v="931"/>
    <x v="3"/>
    <x v="4"/>
    <x v="21"/>
    <x v="17"/>
    <x v="171"/>
    <s v="20175"/>
    <x v="3"/>
    <x v="0"/>
    <n v="6.5"/>
    <x v="0"/>
    <s v="Avocado, pringles and cereal"/>
  </r>
  <r>
    <x v="932"/>
    <x v="3"/>
    <x v="4"/>
    <x v="21"/>
    <x v="18"/>
    <x v="171"/>
    <s v="20175"/>
    <x v="5"/>
    <x v="0"/>
    <n v="4.96"/>
    <x v="0"/>
    <s v="Grapes, vermichelli, watermelon"/>
  </r>
  <r>
    <x v="932"/>
    <x v="3"/>
    <x v="4"/>
    <x v="21"/>
    <x v="18"/>
    <x v="171"/>
    <s v="20175"/>
    <x v="3"/>
    <x v="0"/>
    <n v="7.22"/>
    <x v="0"/>
    <s v="Chicken and avocado"/>
  </r>
  <r>
    <x v="932"/>
    <x v="3"/>
    <x v="4"/>
    <x v="21"/>
    <x v="18"/>
    <x v="171"/>
    <s v="20175"/>
    <x v="67"/>
    <x v="6"/>
    <n v="20"/>
    <x v="1"/>
    <s v="Gasoline after shrimpsito exam :)"/>
  </r>
  <r>
    <x v="933"/>
    <x v="3"/>
    <x v="4"/>
    <x v="21"/>
    <x v="19"/>
    <x v="171"/>
    <s v="20175"/>
    <x v="18"/>
    <x v="13"/>
    <n v="5.35"/>
    <x v="1"/>
    <s v="Convenceyer docs"/>
  </r>
  <r>
    <x v="933"/>
    <x v="3"/>
    <x v="4"/>
    <x v="21"/>
    <x v="19"/>
    <x v="171"/>
    <s v="20175"/>
    <x v="18"/>
    <x v="0"/>
    <n v="3.8"/>
    <x v="0"/>
    <s v="hot chocolate"/>
  </r>
  <r>
    <x v="933"/>
    <x v="3"/>
    <x v="4"/>
    <x v="21"/>
    <x v="19"/>
    <x v="171"/>
    <s v="20175"/>
    <x v="11"/>
    <x v="7"/>
    <n v="67.069999999999993"/>
    <x v="1"/>
    <s v="Energy"/>
  </r>
  <r>
    <x v="934"/>
    <x v="3"/>
    <x v="5"/>
    <x v="21"/>
    <x v="20"/>
    <x v="171"/>
    <s v="20176"/>
    <x v="18"/>
    <x v="0"/>
    <n v="3.8"/>
    <x v="0"/>
    <s v="Coffee"/>
  </r>
  <r>
    <x v="934"/>
    <x v="3"/>
    <x v="5"/>
    <x v="21"/>
    <x v="20"/>
    <x v="171"/>
    <s v="20176"/>
    <x v="37"/>
    <x v="0"/>
    <n v="5"/>
    <x v="0"/>
    <s v="pizza"/>
  </r>
  <r>
    <x v="934"/>
    <x v="3"/>
    <x v="5"/>
    <x v="21"/>
    <x v="20"/>
    <x v="171"/>
    <s v="20176"/>
    <x v="3"/>
    <x v="0"/>
    <n v="3.5"/>
    <x v="0"/>
    <s v="Yogurt"/>
  </r>
  <r>
    <x v="934"/>
    <x v="3"/>
    <x v="5"/>
    <x v="21"/>
    <x v="20"/>
    <x v="171"/>
    <s v="20176"/>
    <x v="6"/>
    <x v="3"/>
    <n v="12"/>
    <x v="1"/>
    <s v="Beers"/>
  </r>
  <r>
    <x v="934"/>
    <x v="3"/>
    <x v="5"/>
    <x v="21"/>
    <x v="20"/>
    <x v="171"/>
    <s v="20176"/>
    <x v="65"/>
    <x v="7"/>
    <n v="35"/>
    <x v="1"/>
    <s v="Mobile juan May"/>
  </r>
  <r>
    <x v="935"/>
    <x v="3"/>
    <x v="5"/>
    <x v="21"/>
    <x v="21"/>
    <x v="171"/>
    <s v="20176"/>
    <x v="19"/>
    <x v="0"/>
    <n v="15"/>
    <x v="0"/>
    <s v="Friday nachos"/>
  </r>
  <r>
    <x v="935"/>
    <x v="3"/>
    <x v="5"/>
    <x v="21"/>
    <x v="21"/>
    <x v="171"/>
    <s v="20176"/>
    <x v="3"/>
    <x v="0"/>
    <n v="3.15"/>
    <x v="0"/>
    <s v="Pringles and spring water"/>
  </r>
  <r>
    <x v="935"/>
    <x v="3"/>
    <x v="5"/>
    <x v="21"/>
    <x v="21"/>
    <x v="171"/>
    <s v="20176"/>
    <x v="5"/>
    <x v="0"/>
    <n v="21.49"/>
    <x v="0"/>
    <s v="Chicken, prawns, juice, cereal, brocolli and watermelon"/>
  </r>
  <r>
    <x v="936"/>
    <x v="3"/>
    <x v="5"/>
    <x v="21"/>
    <x v="22"/>
    <x v="171"/>
    <s v="20176"/>
    <x v="67"/>
    <x v="6"/>
    <n v="42.61"/>
    <x v="1"/>
    <s v="Gasoline tarneit"/>
  </r>
  <r>
    <x v="936"/>
    <x v="3"/>
    <x v="5"/>
    <x v="21"/>
    <x v="22"/>
    <x v="171"/>
    <s v="20176"/>
    <x v="18"/>
    <x v="2"/>
    <n v="29"/>
    <x v="0"/>
    <s v="Dinner with ash and ruby"/>
  </r>
  <r>
    <x v="936"/>
    <x v="3"/>
    <x v="5"/>
    <x v="21"/>
    <x v="22"/>
    <x v="171"/>
    <s v="20176"/>
    <x v="0"/>
    <x v="0"/>
    <n v="4.7"/>
    <x v="0"/>
    <s v="Ice cream"/>
  </r>
  <r>
    <x v="936"/>
    <x v="3"/>
    <x v="5"/>
    <x v="21"/>
    <x v="22"/>
    <x v="171"/>
    <s v="20176"/>
    <x v="7"/>
    <x v="6"/>
    <n v="324.72000000000003"/>
    <x v="1"/>
    <s v="Myki Gatito and raccoon"/>
  </r>
  <r>
    <x v="936"/>
    <x v="3"/>
    <x v="5"/>
    <x v="21"/>
    <x v="22"/>
    <x v="171"/>
    <s v="20176"/>
    <x v="68"/>
    <x v="5"/>
    <n v="88"/>
    <x v="1"/>
    <s v="Heater"/>
  </r>
  <r>
    <x v="936"/>
    <x v="3"/>
    <x v="5"/>
    <x v="21"/>
    <x v="22"/>
    <x v="171"/>
    <s v="20176"/>
    <x v="44"/>
    <x v="0"/>
    <n v="30"/>
    <x v="0"/>
    <s v="Food, veggies, church"/>
  </r>
  <r>
    <x v="936"/>
    <x v="3"/>
    <x v="5"/>
    <x v="21"/>
    <x v="22"/>
    <x v="171"/>
    <s v="20176"/>
    <x v="3"/>
    <x v="0"/>
    <n v="2.4"/>
    <x v="0"/>
    <s v="pringles"/>
  </r>
  <r>
    <x v="936"/>
    <x v="3"/>
    <x v="5"/>
    <x v="21"/>
    <x v="22"/>
    <x v="171"/>
    <s v="20176"/>
    <x v="5"/>
    <x v="0"/>
    <n v="7.15"/>
    <x v="0"/>
    <s v="Sausages, beans "/>
  </r>
  <r>
    <x v="937"/>
    <x v="3"/>
    <x v="5"/>
    <x v="22"/>
    <x v="24"/>
    <x v="172"/>
    <s v="20176"/>
    <x v="18"/>
    <x v="12"/>
    <n v="14"/>
    <x v="1"/>
    <s v="Lenses"/>
  </r>
  <r>
    <x v="938"/>
    <x v="3"/>
    <x v="5"/>
    <x v="22"/>
    <x v="25"/>
    <x v="172"/>
    <s v="20176"/>
    <x v="6"/>
    <x v="3"/>
    <n v="10"/>
    <x v="0"/>
    <s v="Beers"/>
  </r>
  <r>
    <x v="938"/>
    <x v="3"/>
    <x v="5"/>
    <x v="22"/>
    <x v="25"/>
    <x v="172"/>
    <s v="20176"/>
    <x v="18"/>
    <x v="0"/>
    <n v="3.8"/>
    <x v="0"/>
    <s v="Coffee"/>
  </r>
  <r>
    <x v="938"/>
    <x v="3"/>
    <x v="5"/>
    <x v="22"/>
    <x v="25"/>
    <x v="172"/>
    <s v="20176"/>
    <x v="5"/>
    <x v="0"/>
    <n v="7.5"/>
    <x v="0"/>
    <s v="Pop corn, brocolly, onion, bread"/>
  </r>
  <r>
    <x v="938"/>
    <x v="3"/>
    <x v="5"/>
    <x v="22"/>
    <x v="25"/>
    <x v="172"/>
    <s v="20176"/>
    <x v="3"/>
    <x v="0"/>
    <n v="10.24"/>
    <x v="0"/>
    <s v="Chips, juice, yogurt"/>
  </r>
  <r>
    <x v="938"/>
    <x v="3"/>
    <x v="5"/>
    <x v="22"/>
    <x v="25"/>
    <x v="172"/>
    <s v="20176"/>
    <x v="65"/>
    <x v="7"/>
    <n v="12.5"/>
    <x v="1"/>
    <s v="Phone raccoon"/>
  </r>
  <r>
    <x v="938"/>
    <x v="3"/>
    <x v="5"/>
    <x v="22"/>
    <x v="25"/>
    <x v="172"/>
    <s v="20176"/>
    <x v="5"/>
    <x v="0"/>
    <n v="35.5"/>
    <x v="0"/>
    <s v="Ice Cream, gyozas, pringles, watermelon, twixt, peas, cucumbers, pies"/>
  </r>
  <r>
    <x v="938"/>
    <x v="3"/>
    <x v="5"/>
    <x v="22"/>
    <x v="25"/>
    <x v="172"/>
    <s v="20176"/>
    <x v="18"/>
    <x v="0"/>
    <n v="7"/>
    <x v="0"/>
    <s v="Coffee and croissant"/>
  </r>
  <r>
    <x v="939"/>
    <x v="3"/>
    <x v="5"/>
    <x v="22"/>
    <x v="26"/>
    <x v="172"/>
    <s v="20176"/>
    <x v="19"/>
    <x v="0"/>
    <n v="15"/>
    <x v="0"/>
    <s v="Thursday nachos"/>
  </r>
  <r>
    <x v="940"/>
    <x v="3"/>
    <x v="5"/>
    <x v="22"/>
    <x v="27"/>
    <x v="172"/>
    <s v="20176"/>
    <x v="18"/>
    <x v="2"/>
    <n v="72.900000000000006"/>
    <x v="1"/>
    <s v="Argentina Vs Brasil beers and chips"/>
  </r>
  <r>
    <x v="940"/>
    <x v="3"/>
    <x v="5"/>
    <x v="22"/>
    <x v="27"/>
    <x v="172"/>
    <s v="20176"/>
    <x v="18"/>
    <x v="0"/>
    <n v="13.1"/>
    <x v="0"/>
    <s v="Lunch angel"/>
  </r>
  <r>
    <x v="940"/>
    <x v="3"/>
    <x v="5"/>
    <x v="22"/>
    <x v="27"/>
    <x v="172"/>
    <s v="20176"/>
    <x v="3"/>
    <x v="0"/>
    <n v="3.78"/>
    <x v="0"/>
    <s v="Fruits"/>
  </r>
  <r>
    <x v="941"/>
    <x v="3"/>
    <x v="5"/>
    <x v="22"/>
    <x v="28"/>
    <x v="172"/>
    <s v="20176"/>
    <x v="18"/>
    <x v="0"/>
    <n v="1.27"/>
    <x v="0"/>
    <s v="Apples"/>
  </r>
  <r>
    <x v="941"/>
    <x v="3"/>
    <x v="5"/>
    <x v="22"/>
    <x v="28"/>
    <x v="172"/>
    <s v="20176"/>
    <x v="31"/>
    <x v="5"/>
    <n v="42.42"/>
    <x v="1"/>
    <s v="Bathroom stuff"/>
  </r>
  <r>
    <x v="941"/>
    <x v="3"/>
    <x v="5"/>
    <x v="22"/>
    <x v="28"/>
    <x v="172"/>
    <s v="20176"/>
    <x v="18"/>
    <x v="0"/>
    <n v="33"/>
    <x v="1"/>
    <s v="Breakfast with Oscar"/>
  </r>
  <r>
    <x v="941"/>
    <x v="3"/>
    <x v="5"/>
    <x v="22"/>
    <x v="28"/>
    <x v="172"/>
    <s v="20176"/>
    <x v="3"/>
    <x v="0"/>
    <n v="4.26"/>
    <x v="0"/>
    <s v="Cheese"/>
  </r>
  <r>
    <x v="942"/>
    <x v="3"/>
    <x v="5"/>
    <x v="22"/>
    <x v="0"/>
    <x v="172"/>
    <s v="20176"/>
    <x v="18"/>
    <x v="0"/>
    <n v="9.75"/>
    <x v="0"/>
    <s v="Chicken and meat"/>
  </r>
  <r>
    <x v="942"/>
    <x v="3"/>
    <x v="5"/>
    <x v="22"/>
    <x v="0"/>
    <x v="172"/>
    <s v="20176"/>
    <x v="18"/>
    <x v="0"/>
    <n v="10.32"/>
    <x v="0"/>
    <s v="Vegetables and fruits"/>
  </r>
  <r>
    <x v="942"/>
    <x v="3"/>
    <x v="5"/>
    <x v="22"/>
    <x v="0"/>
    <x v="172"/>
    <s v="20176"/>
    <x v="18"/>
    <x v="0"/>
    <n v="8"/>
    <x v="0"/>
    <s v="Pizza raccoon"/>
  </r>
  <r>
    <x v="942"/>
    <x v="3"/>
    <x v="5"/>
    <x v="22"/>
    <x v="0"/>
    <x v="172"/>
    <s v="20176"/>
    <x v="3"/>
    <x v="0"/>
    <n v="4"/>
    <x v="0"/>
    <s v="Pumpking and "/>
  </r>
  <r>
    <x v="942"/>
    <x v="3"/>
    <x v="5"/>
    <x v="22"/>
    <x v="0"/>
    <x v="172"/>
    <s v="20176"/>
    <x v="2"/>
    <x v="5"/>
    <n v="23.99"/>
    <x v="1"/>
    <s v="HDMI switch"/>
  </r>
  <r>
    <x v="943"/>
    <x v="3"/>
    <x v="5"/>
    <x v="23"/>
    <x v="1"/>
    <x v="173"/>
    <s v="20176"/>
    <x v="3"/>
    <x v="0"/>
    <n v="5.3"/>
    <x v="0"/>
    <s v="Crap syrup and milk"/>
  </r>
  <r>
    <x v="943"/>
    <x v="3"/>
    <x v="5"/>
    <x v="23"/>
    <x v="1"/>
    <x v="173"/>
    <s v="20176"/>
    <x v="67"/>
    <x v="6"/>
    <n v="47.17"/>
    <x v="1"/>
    <s v="Gasoline point cook"/>
  </r>
  <r>
    <x v="943"/>
    <x v="3"/>
    <x v="5"/>
    <x v="23"/>
    <x v="1"/>
    <x v="173"/>
    <s v="20176"/>
    <x v="5"/>
    <x v="0"/>
    <n v="0.95"/>
    <x v="0"/>
    <s v="Napkings"/>
  </r>
  <r>
    <x v="943"/>
    <x v="3"/>
    <x v="5"/>
    <x v="23"/>
    <x v="1"/>
    <x v="173"/>
    <s v="20176"/>
    <x v="18"/>
    <x v="0"/>
    <n v="30.9"/>
    <x v="0"/>
    <s v="Lunch with chinese"/>
  </r>
  <r>
    <x v="943"/>
    <x v="3"/>
    <x v="5"/>
    <x v="23"/>
    <x v="1"/>
    <x v="173"/>
    <s v="20176"/>
    <x v="0"/>
    <x v="0"/>
    <n v="7.36"/>
    <x v="0"/>
    <s v="Sault and honey"/>
  </r>
  <r>
    <x v="944"/>
    <x v="3"/>
    <x v="5"/>
    <x v="23"/>
    <x v="2"/>
    <x v="173"/>
    <s v="20176"/>
    <x v="88"/>
    <x v="14"/>
    <n v="220"/>
    <x v="1"/>
    <s v="8-10 weeks appointment"/>
  </r>
  <r>
    <x v="944"/>
    <x v="3"/>
    <x v="5"/>
    <x v="23"/>
    <x v="2"/>
    <x v="173"/>
    <s v="20176"/>
    <x v="18"/>
    <x v="0"/>
    <n v="3.39"/>
    <x v="0"/>
    <s v="Spinash"/>
  </r>
  <r>
    <x v="944"/>
    <x v="3"/>
    <x v="5"/>
    <x v="23"/>
    <x v="2"/>
    <x v="173"/>
    <s v="20176"/>
    <x v="0"/>
    <x v="0"/>
    <n v="4.1100000000000003"/>
    <x v="0"/>
    <s v="Corn and parmesan cheese"/>
  </r>
  <r>
    <x v="944"/>
    <x v="3"/>
    <x v="5"/>
    <x v="23"/>
    <x v="2"/>
    <x v="173"/>
    <s v="20176"/>
    <x v="87"/>
    <x v="14"/>
    <n v="19"/>
    <x v="1"/>
    <s v="Iron vitamins"/>
  </r>
  <r>
    <x v="944"/>
    <x v="3"/>
    <x v="5"/>
    <x v="23"/>
    <x v="2"/>
    <x v="173"/>
    <s v="20176"/>
    <x v="3"/>
    <x v="0"/>
    <n v="11.75"/>
    <x v="0"/>
    <s v="Chicken, mushrooms and vegetables"/>
  </r>
  <r>
    <x v="944"/>
    <x v="3"/>
    <x v="5"/>
    <x v="23"/>
    <x v="2"/>
    <x v="173"/>
    <s v="20176"/>
    <x v="5"/>
    <x v="0"/>
    <n v="12.08"/>
    <x v="0"/>
    <s v="Shrimps and doritos"/>
  </r>
  <r>
    <x v="944"/>
    <x v="3"/>
    <x v="5"/>
    <x v="23"/>
    <x v="2"/>
    <x v="173"/>
    <s v="20176"/>
    <x v="6"/>
    <x v="3"/>
    <n v="10"/>
    <x v="0"/>
    <s v="Beers"/>
  </r>
  <r>
    <x v="945"/>
    <x v="3"/>
    <x v="5"/>
    <x v="23"/>
    <x v="3"/>
    <x v="173"/>
    <s v="20176"/>
    <x v="19"/>
    <x v="0"/>
    <n v="15"/>
    <x v="0"/>
    <s v="Lunch gatito"/>
  </r>
  <r>
    <x v="946"/>
    <x v="3"/>
    <x v="5"/>
    <x v="23"/>
    <x v="4"/>
    <x v="173"/>
    <s v="20176"/>
    <x v="3"/>
    <x v="0"/>
    <n v="5.4"/>
    <x v="0"/>
    <s v="jam and cheese"/>
  </r>
  <r>
    <x v="946"/>
    <x v="3"/>
    <x v="5"/>
    <x v="23"/>
    <x v="4"/>
    <x v="173"/>
    <s v="20176"/>
    <x v="5"/>
    <x v="0"/>
    <n v="8.06"/>
    <x v="0"/>
    <s v="Salted, cucumbers, wraps and basa"/>
  </r>
  <r>
    <x v="947"/>
    <x v="3"/>
    <x v="5"/>
    <x v="23"/>
    <x v="5"/>
    <x v="173"/>
    <s v="20176"/>
    <x v="57"/>
    <x v="12"/>
    <n v="217"/>
    <x v="1"/>
    <s v="GU Health"/>
  </r>
  <r>
    <x v="947"/>
    <x v="3"/>
    <x v="5"/>
    <x v="23"/>
    <x v="5"/>
    <x v="173"/>
    <s v="20176"/>
    <x v="18"/>
    <x v="0"/>
    <n v="11.9"/>
    <x v="0"/>
    <s v="Lunch"/>
  </r>
  <r>
    <x v="947"/>
    <x v="3"/>
    <x v="5"/>
    <x v="23"/>
    <x v="5"/>
    <x v="173"/>
    <s v="20176"/>
    <x v="18"/>
    <x v="0"/>
    <n v="3.9"/>
    <x v="0"/>
    <s v="Fries gatito :("/>
  </r>
  <r>
    <x v="948"/>
    <x v="3"/>
    <x v="5"/>
    <x v="23"/>
    <x v="6"/>
    <x v="173"/>
    <s v="20176"/>
    <x v="18"/>
    <x v="0"/>
    <n v="11.9"/>
    <x v="0"/>
    <s v="Chicken and Meat for bbq"/>
  </r>
  <r>
    <x v="948"/>
    <x v="3"/>
    <x v="5"/>
    <x v="23"/>
    <x v="6"/>
    <x v="173"/>
    <s v="20176"/>
    <x v="3"/>
    <x v="0"/>
    <n v="8.56"/>
    <x v="0"/>
    <s v="Watermelon, toothpaste, pasta"/>
  </r>
  <r>
    <x v="948"/>
    <x v="3"/>
    <x v="5"/>
    <x v="23"/>
    <x v="6"/>
    <x v="173"/>
    <s v="20176"/>
    <x v="18"/>
    <x v="0"/>
    <n v="4.34"/>
    <x v="0"/>
    <s v="Vegetables and fruits"/>
  </r>
  <r>
    <x v="948"/>
    <x v="3"/>
    <x v="5"/>
    <x v="23"/>
    <x v="6"/>
    <x v="173"/>
    <s v="20176"/>
    <x v="0"/>
    <x v="0"/>
    <n v="4.66"/>
    <x v="0"/>
    <s v="Corn and milk"/>
  </r>
  <r>
    <x v="949"/>
    <x v="3"/>
    <x v="5"/>
    <x v="23"/>
    <x v="7"/>
    <x v="173"/>
    <s v="20176"/>
    <x v="3"/>
    <x v="0"/>
    <n v="2"/>
    <x v="0"/>
    <s v="Gatorade"/>
  </r>
  <r>
    <x v="949"/>
    <x v="3"/>
    <x v="5"/>
    <x v="23"/>
    <x v="7"/>
    <x v="173"/>
    <s v="20176"/>
    <x v="5"/>
    <x v="0"/>
    <n v="8.77"/>
    <x v="0"/>
    <s v="Pizza, salmon and oreo"/>
  </r>
  <r>
    <x v="949"/>
    <x v="3"/>
    <x v="5"/>
    <x v="23"/>
    <x v="7"/>
    <x v="173"/>
    <s v="20176"/>
    <x v="64"/>
    <x v="4"/>
    <n v="1520"/>
    <x v="1"/>
    <s v="Rent June"/>
  </r>
  <r>
    <x v="950"/>
    <x v="3"/>
    <x v="5"/>
    <x v="24"/>
    <x v="8"/>
    <x v="174"/>
    <s v="20176"/>
    <x v="3"/>
    <x v="0"/>
    <n v="18.64"/>
    <x v="0"/>
    <s v="Twixt, colgate, gatorade, soap, fries"/>
  </r>
  <r>
    <x v="951"/>
    <x v="3"/>
    <x v="5"/>
    <x v="24"/>
    <x v="29"/>
    <x v="174"/>
    <s v="20176"/>
    <x v="5"/>
    <x v="0"/>
    <n v="8.9"/>
    <x v="0"/>
    <s v="Pizza, cucumbers, chips, cookies"/>
  </r>
  <r>
    <x v="952"/>
    <x v="3"/>
    <x v="5"/>
    <x v="24"/>
    <x v="9"/>
    <x v="174"/>
    <s v="20176"/>
    <x v="18"/>
    <x v="0"/>
    <n v="5.8"/>
    <x v="0"/>
    <s v="Cake for Padre's birthday!"/>
  </r>
  <r>
    <x v="952"/>
    <x v="3"/>
    <x v="5"/>
    <x v="24"/>
    <x v="9"/>
    <x v="174"/>
    <s v="20176"/>
    <x v="3"/>
    <x v="0"/>
    <n v="3.12"/>
    <x v="0"/>
    <s v="milk, pie and bread"/>
  </r>
  <r>
    <x v="953"/>
    <x v="3"/>
    <x v="5"/>
    <x v="24"/>
    <x v="10"/>
    <x v="174"/>
    <s v="20176"/>
    <x v="18"/>
    <x v="0"/>
    <n v="6.25"/>
    <x v="0"/>
    <s v="Meat"/>
  </r>
  <r>
    <x v="953"/>
    <x v="3"/>
    <x v="5"/>
    <x v="24"/>
    <x v="10"/>
    <x v="174"/>
    <s v="20176"/>
    <x v="5"/>
    <x v="0"/>
    <n v="9.5"/>
    <x v="0"/>
    <s v="Chicken, juice and twixt"/>
  </r>
  <r>
    <x v="953"/>
    <x v="3"/>
    <x v="5"/>
    <x v="24"/>
    <x v="10"/>
    <x v="174"/>
    <s v="20176"/>
    <x v="6"/>
    <x v="3"/>
    <n v="10"/>
    <x v="0"/>
    <s v="Beers"/>
  </r>
  <r>
    <x v="953"/>
    <x v="3"/>
    <x v="5"/>
    <x v="24"/>
    <x v="10"/>
    <x v="174"/>
    <s v="20176"/>
    <x v="18"/>
    <x v="14"/>
    <n v="425"/>
    <x v="1"/>
    <s v="Test"/>
  </r>
  <r>
    <x v="954"/>
    <x v="3"/>
    <x v="5"/>
    <x v="24"/>
    <x v="12"/>
    <x v="174"/>
    <s v="20176"/>
    <x v="18"/>
    <x v="2"/>
    <n v="57.6"/>
    <x v="0"/>
    <s v="Beers on friday and lunch"/>
  </r>
  <r>
    <x v="954"/>
    <x v="3"/>
    <x v="5"/>
    <x v="24"/>
    <x v="12"/>
    <x v="174"/>
    <s v="20176"/>
    <x v="74"/>
    <x v="7"/>
    <n v="12"/>
    <x v="1"/>
    <s v="Netflix"/>
  </r>
  <r>
    <x v="954"/>
    <x v="3"/>
    <x v="5"/>
    <x v="24"/>
    <x v="12"/>
    <x v="174"/>
    <s v="20176"/>
    <x v="18"/>
    <x v="0"/>
    <n v="5.5"/>
    <x v="0"/>
    <s v="Crepe"/>
  </r>
  <r>
    <x v="954"/>
    <x v="3"/>
    <x v="5"/>
    <x v="24"/>
    <x v="12"/>
    <x v="174"/>
    <s v="20176"/>
    <x v="18"/>
    <x v="0"/>
    <n v="3.47"/>
    <x v="0"/>
    <s v="Potato and melon"/>
  </r>
  <r>
    <x v="954"/>
    <x v="3"/>
    <x v="5"/>
    <x v="24"/>
    <x v="12"/>
    <x v="174"/>
    <s v="20176"/>
    <x v="3"/>
    <x v="0"/>
    <n v="2.1"/>
    <x v="0"/>
    <s v="Peanuts"/>
  </r>
  <r>
    <x v="954"/>
    <x v="3"/>
    <x v="5"/>
    <x v="24"/>
    <x v="12"/>
    <x v="174"/>
    <s v="20176"/>
    <x v="53"/>
    <x v="0"/>
    <n v="4.8"/>
    <x v="0"/>
    <s v="Papitas gatito"/>
  </r>
  <r>
    <x v="954"/>
    <x v="3"/>
    <x v="5"/>
    <x v="24"/>
    <x v="12"/>
    <x v="174"/>
    <s v="20176"/>
    <x v="18"/>
    <x v="0"/>
    <n v="27"/>
    <x v="0"/>
    <s v="Ribs"/>
  </r>
  <r>
    <x v="954"/>
    <x v="3"/>
    <x v="5"/>
    <x v="24"/>
    <x v="12"/>
    <x v="174"/>
    <s v="20176"/>
    <x v="5"/>
    <x v="0"/>
    <n v="7.32"/>
    <x v="0"/>
    <s v="Gatorade and sardines"/>
  </r>
  <r>
    <x v="955"/>
    <x v="3"/>
    <x v="5"/>
    <x v="24"/>
    <x v="13"/>
    <x v="174"/>
    <s v="20176"/>
    <x v="8"/>
    <x v="0"/>
    <n v="14"/>
    <x v="0"/>
    <s v="Church"/>
  </r>
  <r>
    <x v="955"/>
    <x v="3"/>
    <x v="5"/>
    <x v="24"/>
    <x v="13"/>
    <x v="174"/>
    <s v="20176"/>
    <x v="0"/>
    <x v="0"/>
    <n v="8.6999999999999993"/>
    <x v="0"/>
    <s v="Cookies, ladies stuff, bacon and glass for the bathroom"/>
  </r>
  <r>
    <x v="956"/>
    <x v="3"/>
    <x v="5"/>
    <x v="25"/>
    <x v="14"/>
    <x v="175"/>
    <s v="20176"/>
    <x v="3"/>
    <x v="0"/>
    <n v="15.89"/>
    <x v="0"/>
    <s v="Doritos, pies, bread, juice and cheese"/>
  </r>
  <r>
    <x v="956"/>
    <x v="3"/>
    <x v="5"/>
    <x v="25"/>
    <x v="14"/>
    <x v="175"/>
    <s v="20176"/>
    <x v="18"/>
    <x v="12"/>
    <n v="1000"/>
    <x v="1"/>
    <s v="Glasses for padre"/>
  </r>
  <r>
    <x v="957"/>
    <x v="3"/>
    <x v="5"/>
    <x v="25"/>
    <x v="15"/>
    <x v="175"/>
    <s v="20176"/>
    <x v="18"/>
    <x v="0"/>
    <n v="4.5"/>
    <x v="0"/>
    <s v="Fries"/>
  </r>
  <r>
    <x v="957"/>
    <x v="3"/>
    <x v="5"/>
    <x v="25"/>
    <x v="15"/>
    <x v="175"/>
    <s v="20176"/>
    <x v="67"/>
    <x v="6"/>
    <n v="41.17"/>
    <x v="1"/>
    <s v="Gasoline"/>
  </r>
  <r>
    <x v="958"/>
    <x v="3"/>
    <x v="5"/>
    <x v="25"/>
    <x v="16"/>
    <x v="175"/>
    <s v="20176"/>
    <x v="36"/>
    <x v="7"/>
    <n v="70"/>
    <x v="1"/>
    <s v="internet"/>
  </r>
  <r>
    <x v="958"/>
    <x v="3"/>
    <x v="5"/>
    <x v="25"/>
    <x v="16"/>
    <x v="175"/>
    <s v="20176"/>
    <x v="57"/>
    <x v="12"/>
    <n v="10"/>
    <x v="1"/>
    <s v="pool"/>
  </r>
  <r>
    <x v="958"/>
    <x v="3"/>
    <x v="5"/>
    <x v="25"/>
    <x v="16"/>
    <x v="175"/>
    <s v="20176"/>
    <x v="3"/>
    <x v="0"/>
    <n v="13.98"/>
    <x v="0"/>
    <s v="Ice cream, chicken, eggs, flan and milk"/>
  </r>
  <r>
    <x v="959"/>
    <x v="3"/>
    <x v="5"/>
    <x v="25"/>
    <x v="17"/>
    <x v="175"/>
    <s v="20176"/>
    <x v="5"/>
    <x v="0"/>
    <n v="5.14"/>
    <x v="0"/>
    <s v="Chips, sausages and corn"/>
  </r>
  <r>
    <x v="960"/>
    <x v="3"/>
    <x v="5"/>
    <x v="25"/>
    <x v="18"/>
    <x v="175"/>
    <s v="20176"/>
    <x v="19"/>
    <x v="0"/>
    <n v="5"/>
    <x v="0"/>
    <s v="Nachos"/>
  </r>
  <r>
    <x v="960"/>
    <x v="3"/>
    <x v="5"/>
    <x v="25"/>
    <x v="18"/>
    <x v="175"/>
    <s v="20176"/>
    <x v="39"/>
    <x v="0"/>
    <n v="4.95"/>
    <x v="0"/>
    <s v="Fries + coke"/>
  </r>
  <r>
    <x v="960"/>
    <x v="3"/>
    <x v="5"/>
    <x v="25"/>
    <x v="18"/>
    <x v="175"/>
    <s v="20176"/>
    <x v="6"/>
    <x v="3"/>
    <n v="10"/>
    <x v="0"/>
    <s v="Beers"/>
  </r>
  <r>
    <x v="960"/>
    <x v="3"/>
    <x v="5"/>
    <x v="25"/>
    <x v="18"/>
    <x v="175"/>
    <s v="20176"/>
    <x v="18"/>
    <x v="0"/>
    <n v="9.5"/>
    <x v="0"/>
    <s v="pizza"/>
  </r>
  <r>
    <x v="960"/>
    <x v="3"/>
    <x v="5"/>
    <x v="25"/>
    <x v="18"/>
    <x v="175"/>
    <s v="20176"/>
    <x v="5"/>
    <x v="0"/>
    <n v="4"/>
    <x v="0"/>
    <s v="Juice"/>
  </r>
  <r>
    <x v="960"/>
    <x v="3"/>
    <x v="5"/>
    <x v="25"/>
    <x v="18"/>
    <x v="175"/>
    <s v="20176"/>
    <x v="18"/>
    <x v="0"/>
    <n v="10"/>
    <x v="0"/>
    <s v="Lunch raccoon"/>
  </r>
  <r>
    <x v="960"/>
    <x v="3"/>
    <x v="5"/>
    <x v="25"/>
    <x v="18"/>
    <x v="175"/>
    <s v="20176"/>
    <x v="11"/>
    <x v="7"/>
    <n v="76.39"/>
    <x v="1"/>
    <s v="Electricity"/>
  </r>
  <r>
    <x v="961"/>
    <x v="3"/>
    <x v="6"/>
    <x v="25"/>
    <x v="20"/>
    <x v="175"/>
    <s v="20177"/>
    <x v="32"/>
    <x v="2"/>
    <n v="31.45"/>
    <x v="0"/>
    <s v="Happy ours day lunch"/>
  </r>
  <r>
    <x v="961"/>
    <x v="3"/>
    <x v="6"/>
    <x v="25"/>
    <x v="20"/>
    <x v="175"/>
    <s v="20177"/>
    <x v="3"/>
    <x v="0"/>
    <n v="9.69"/>
    <x v="0"/>
    <s v="popcorn, yogurt and cereal"/>
  </r>
  <r>
    <x v="962"/>
    <x v="3"/>
    <x v="6"/>
    <x v="25"/>
    <x v="21"/>
    <x v="175"/>
    <s v="20177"/>
    <x v="3"/>
    <x v="0"/>
    <n v="3.69"/>
    <x v="0"/>
    <s v="Chips"/>
  </r>
  <r>
    <x v="962"/>
    <x v="3"/>
    <x v="6"/>
    <x v="25"/>
    <x v="21"/>
    <x v="175"/>
    <s v="20177"/>
    <x v="5"/>
    <x v="0"/>
    <n v="17.5"/>
    <x v="0"/>
    <s v="mop, water, milk, pies"/>
  </r>
  <r>
    <x v="962"/>
    <x v="3"/>
    <x v="6"/>
    <x v="25"/>
    <x v="21"/>
    <x v="175"/>
    <s v="20177"/>
    <x v="18"/>
    <x v="0"/>
    <n v="14"/>
    <x v="0"/>
    <s v="Chicken and sausages"/>
  </r>
  <r>
    <x v="962"/>
    <x v="3"/>
    <x v="6"/>
    <x v="25"/>
    <x v="21"/>
    <x v="175"/>
    <s v="20177"/>
    <x v="18"/>
    <x v="0"/>
    <n v="6.88"/>
    <x v="0"/>
    <s v="Mandarin, apples, capsicum, something else"/>
  </r>
  <r>
    <x v="963"/>
    <x v="3"/>
    <x v="6"/>
    <x v="26"/>
    <x v="22"/>
    <x v="176"/>
    <s v="20177"/>
    <x v="88"/>
    <x v="14"/>
    <n v="125"/>
    <x v="1"/>
    <s v="Ultrasound scan 12th week"/>
  </r>
  <r>
    <x v="963"/>
    <x v="3"/>
    <x v="6"/>
    <x v="26"/>
    <x v="22"/>
    <x v="176"/>
    <s v="20177"/>
    <x v="3"/>
    <x v="0"/>
    <n v="3.99"/>
    <x v="0"/>
    <s v="Ice cream"/>
  </r>
  <r>
    <x v="963"/>
    <x v="3"/>
    <x v="6"/>
    <x v="26"/>
    <x v="22"/>
    <x v="176"/>
    <s v="20177"/>
    <x v="19"/>
    <x v="0"/>
    <n v="15"/>
    <x v="0"/>
    <s v="Nachos and coke friday"/>
  </r>
  <r>
    <x v="963"/>
    <x v="3"/>
    <x v="6"/>
    <x v="26"/>
    <x v="22"/>
    <x v="176"/>
    <s v="20177"/>
    <x v="0"/>
    <x v="0"/>
    <n v="15.08"/>
    <x v="0"/>
    <s v="Kinoa, toffu, tomatos and corn"/>
  </r>
  <r>
    <x v="964"/>
    <x v="3"/>
    <x v="6"/>
    <x v="26"/>
    <x v="23"/>
    <x v="176"/>
    <s v="20177"/>
    <x v="2"/>
    <x v="1"/>
    <n v="46.54"/>
    <x v="1"/>
    <s v="Raspberri Pi 3"/>
  </r>
  <r>
    <x v="964"/>
    <x v="3"/>
    <x v="6"/>
    <x v="26"/>
    <x v="23"/>
    <x v="176"/>
    <s v="20177"/>
    <x v="3"/>
    <x v="0"/>
    <n v="5.54"/>
    <x v="0"/>
    <s v="Melon and chicken"/>
  </r>
  <r>
    <x v="965"/>
    <x v="3"/>
    <x v="6"/>
    <x v="26"/>
    <x v="30"/>
    <x v="176"/>
    <s v="20177"/>
    <x v="65"/>
    <x v="7"/>
    <n v="35"/>
    <x v="1"/>
    <s v="Phone gatito"/>
  </r>
  <r>
    <x v="965"/>
    <x v="3"/>
    <x v="6"/>
    <x v="26"/>
    <x v="30"/>
    <x v="176"/>
    <s v="20177"/>
    <x v="18"/>
    <x v="0"/>
    <n v="8.5"/>
    <x v="0"/>
    <s v="Fries and cookies"/>
  </r>
  <r>
    <x v="965"/>
    <x v="3"/>
    <x v="6"/>
    <x v="26"/>
    <x v="30"/>
    <x v="176"/>
    <s v="20177"/>
    <x v="3"/>
    <x v="0"/>
    <n v="4.74"/>
    <x v="0"/>
    <s v="Chorizo and gatorade"/>
  </r>
  <r>
    <x v="966"/>
    <x v="3"/>
    <x v="6"/>
    <x v="26"/>
    <x v="24"/>
    <x v="176"/>
    <s v="20177"/>
    <x v="18"/>
    <x v="0"/>
    <n v="23.8"/>
    <x v="0"/>
    <s v="Lunch color appointment"/>
  </r>
  <r>
    <x v="967"/>
    <x v="3"/>
    <x v="6"/>
    <x v="26"/>
    <x v="25"/>
    <x v="176"/>
    <s v="20177"/>
    <x v="19"/>
    <x v="0"/>
    <n v="14.5"/>
    <x v="0"/>
    <s v="Burrito"/>
  </r>
  <r>
    <x v="967"/>
    <x v="3"/>
    <x v="6"/>
    <x v="26"/>
    <x v="25"/>
    <x v="176"/>
    <s v="20177"/>
    <x v="18"/>
    <x v="0"/>
    <n v="4.7"/>
    <x v="0"/>
    <s v="Chips"/>
  </r>
  <r>
    <x v="967"/>
    <x v="3"/>
    <x v="6"/>
    <x v="26"/>
    <x v="25"/>
    <x v="176"/>
    <s v="20177"/>
    <x v="18"/>
    <x v="0"/>
    <n v="6.25"/>
    <x v="0"/>
    <s v="Vegetables"/>
  </r>
  <r>
    <x v="967"/>
    <x v="3"/>
    <x v="6"/>
    <x v="26"/>
    <x v="25"/>
    <x v="176"/>
    <s v="20177"/>
    <x v="0"/>
    <x v="0"/>
    <n v="12.04"/>
    <x v="0"/>
    <s v="Shrimps"/>
  </r>
  <r>
    <x v="968"/>
    <x v="3"/>
    <x v="6"/>
    <x v="26"/>
    <x v="26"/>
    <x v="176"/>
    <s v="20177"/>
    <x v="6"/>
    <x v="3"/>
    <n v="42"/>
    <x v="1"/>
    <s v="Mery's Birthday"/>
  </r>
  <r>
    <x v="968"/>
    <x v="3"/>
    <x v="6"/>
    <x v="26"/>
    <x v="26"/>
    <x v="176"/>
    <s v="20177"/>
    <x v="5"/>
    <x v="0"/>
    <n v="6.27"/>
    <x v="0"/>
    <s v="Chicken and gatorade"/>
  </r>
  <r>
    <x v="968"/>
    <x v="3"/>
    <x v="6"/>
    <x v="26"/>
    <x v="26"/>
    <x v="176"/>
    <s v="20177"/>
    <x v="67"/>
    <x v="6"/>
    <n v="43.83"/>
    <x v="1"/>
    <s v="Gasoline"/>
  </r>
  <r>
    <x v="968"/>
    <x v="3"/>
    <x v="6"/>
    <x v="26"/>
    <x v="26"/>
    <x v="176"/>
    <s v="20177"/>
    <x v="18"/>
    <x v="0"/>
    <n v="12.33"/>
    <x v="0"/>
    <s v="Vegetables"/>
  </r>
  <r>
    <x v="968"/>
    <x v="3"/>
    <x v="6"/>
    <x v="26"/>
    <x v="26"/>
    <x v="176"/>
    <s v="20177"/>
    <x v="65"/>
    <x v="7"/>
    <n v="12.5"/>
    <x v="1"/>
    <s v="Mobile angel"/>
  </r>
  <r>
    <x v="969"/>
    <x v="3"/>
    <x v="6"/>
    <x v="26"/>
    <x v="27"/>
    <x v="176"/>
    <s v="20177"/>
    <x v="7"/>
    <x v="6"/>
    <n v="324.72000000000003"/>
    <x v="1"/>
    <s v="MyKi July"/>
  </r>
  <r>
    <x v="969"/>
    <x v="3"/>
    <x v="6"/>
    <x v="26"/>
    <x v="27"/>
    <x v="176"/>
    <s v="20177"/>
    <x v="18"/>
    <x v="3"/>
    <n v="10"/>
    <x v="0"/>
    <s v="Beer mery's birthday"/>
  </r>
  <r>
    <x v="969"/>
    <x v="3"/>
    <x v="6"/>
    <x v="26"/>
    <x v="27"/>
    <x v="176"/>
    <s v="20177"/>
    <x v="5"/>
    <x v="0"/>
    <n v="14.15"/>
    <x v="0"/>
    <s v="Gatorade, sausages, pop corn, fries and corn"/>
  </r>
  <r>
    <x v="970"/>
    <x v="3"/>
    <x v="6"/>
    <x v="27"/>
    <x v="28"/>
    <x v="177"/>
    <s v="20177"/>
    <x v="18"/>
    <x v="0"/>
    <n v="5.5"/>
    <x v="0"/>
    <s v="Lord of the fries fries"/>
  </r>
  <r>
    <x v="970"/>
    <x v="3"/>
    <x v="6"/>
    <x v="27"/>
    <x v="28"/>
    <x v="177"/>
    <s v="20177"/>
    <x v="3"/>
    <x v="0"/>
    <n v="21.61"/>
    <x v="0"/>
    <s v="burgers, chicken, tic tacs, bread chocolate"/>
  </r>
  <r>
    <x v="970"/>
    <x v="3"/>
    <x v="6"/>
    <x v="27"/>
    <x v="28"/>
    <x v="177"/>
    <s v="20177"/>
    <x v="18"/>
    <x v="0"/>
    <n v="3.8"/>
    <x v="0"/>
    <s v="Hot chocolate"/>
  </r>
  <r>
    <x v="971"/>
    <x v="3"/>
    <x v="6"/>
    <x v="27"/>
    <x v="0"/>
    <x v="177"/>
    <s v="20177"/>
    <x v="5"/>
    <x v="0"/>
    <n v="8"/>
    <x v="0"/>
    <s v="Crackers, pies, peas"/>
  </r>
  <r>
    <x v="971"/>
    <x v="3"/>
    <x v="6"/>
    <x v="27"/>
    <x v="0"/>
    <x v="177"/>
    <s v="20177"/>
    <x v="0"/>
    <x v="0"/>
    <n v="6.71"/>
    <x v="0"/>
    <s v="Toffu and frozen berries"/>
  </r>
  <r>
    <x v="972"/>
    <x v="3"/>
    <x v="6"/>
    <x v="27"/>
    <x v="1"/>
    <x v="177"/>
    <s v="20177"/>
    <x v="80"/>
    <x v="1"/>
    <n v="154"/>
    <x v="1"/>
    <s v="AirPods angel"/>
  </r>
  <r>
    <x v="972"/>
    <x v="3"/>
    <x v="6"/>
    <x v="27"/>
    <x v="1"/>
    <x v="177"/>
    <s v="20177"/>
    <x v="18"/>
    <x v="0"/>
    <n v="3.8"/>
    <x v="0"/>
    <s v="Hot Chocolate"/>
  </r>
  <r>
    <x v="973"/>
    <x v="3"/>
    <x v="6"/>
    <x v="27"/>
    <x v="2"/>
    <x v="177"/>
    <s v="20177"/>
    <x v="19"/>
    <x v="0"/>
    <n v="15"/>
    <x v="0"/>
    <s v="Lunch"/>
  </r>
  <r>
    <x v="973"/>
    <x v="3"/>
    <x v="6"/>
    <x v="27"/>
    <x v="2"/>
    <x v="177"/>
    <s v="20177"/>
    <x v="88"/>
    <x v="14"/>
    <n v="179.9"/>
    <x v="1"/>
    <s v="Second super tata news"/>
  </r>
  <r>
    <x v="973"/>
    <x v="3"/>
    <x v="6"/>
    <x v="27"/>
    <x v="2"/>
    <x v="177"/>
    <s v="20177"/>
    <x v="57"/>
    <x v="12"/>
    <n v="217"/>
    <x v="1"/>
    <s v="Gu Health"/>
  </r>
  <r>
    <x v="973"/>
    <x v="3"/>
    <x v="6"/>
    <x v="27"/>
    <x v="2"/>
    <x v="177"/>
    <s v="20177"/>
    <x v="18"/>
    <x v="2"/>
    <n v="63"/>
    <x v="1"/>
    <s v="Concert tickets"/>
  </r>
  <r>
    <x v="973"/>
    <x v="3"/>
    <x v="6"/>
    <x v="27"/>
    <x v="2"/>
    <x v="177"/>
    <s v="20177"/>
    <x v="87"/>
    <x v="14"/>
    <n v="11.99"/>
    <x v="1"/>
    <s v="Vitamins"/>
  </r>
  <r>
    <x v="973"/>
    <x v="3"/>
    <x v="6"/>
    <x v="27"/>
    <x v="2"/>
    <x v="177"/>
    <s v="20177"/>
    <x v="0"/>
    <x v="0"/>
    <n v="3"/>
    <x v="0"/>
    <s v="something"/>
  </r>
  <r>
    <x v="973"/>
    <x v="3"/>
    <x v="6"/>
    <x v="27"/>
    <x v="2"/>
    <x v="177"/>
    <s v="20177"/>
    <x v="3"/>
    <x v="0"/>
    <n v="5.43"/>
    <x v="0"/>
    <s v="Something else"/>
  </r>
  <r>
    <x v="973"/>
    <x v="3"/>
    <x v="6"/>
    <x v="27"/>
    <x v="2"/>
    <x v="177"/>
    <s v="20177"/>
    <x v="18"/>
    <x v="3"/>
    <n v="11.5"/>
    <x v="0"/>
    <s v="Beers"/>
  </r>
  <r>
    <x v="973"/>
    <x v="3"/>
    <x v="6"/>
    <x v="27"/>
    <x v="2"/>
    <x v="177"/>
    <s v="20177"/>
    <x v="18"/>
    <x v="0"/>
    <n v="3.8"/>
    <x v="0"/>
    <s v="Coffee"/>
  </r>
  <r>
    <x v="974"/>
    <x v="3"/>
    <x v="6"/>
    <x v="27"/>
    <x v="4"/>
    <x v="177"/>
    <s v="20177"/>
    <x v="3"/>
    <x v="0"/>
    <n v="32.270000000000003"/>
    <x v="0"/>
    <s v="Chicken and Salmon"/>
  </r>
  <r>
    <x v="975"/>
    <x v="3"/>
    <x v="6"/>
    <x v="27"/>
    <x v="5"/>
    <x v="177"/>
    <s v="20177"/>
    <x v="8"/>
    <x v="0"/>
    <n v="18.5"/>
    <x v="0"/>
    <s v="Tata thanks :)"/>
  </r>
  <r>
    <x v="975"/>
    <x v="3"/>
    <x v="6"/>
    <x v="27"/>
    <x v="5"/>
    <x v="177"/>
    <s v="20177"/>
    <x v="5"/>
    <x v="0"/>
    <n v="3"/>
    <x v="0"/>
    <s v="Pie"/>
  </r>
  <r>
    <x v="975"/>
    <x v="3"/>
    <x v="6"/>
    <x v="27"/>
    <x v="5"/>
    <x v="177"/>
    <s v="20177"/>
    <x v="18"/>
    <x v="0"/>
    <n v="12.91"/>
    <x v="0"/>
    <s v="Vegetables"/>
  </r>
  <r>
    <x v="975"/>
    <x v="3"/>
    <x v="6"/>
    <x v="27"/>
    <x v="5"/>
    <x v="177"/>
    <s v="20177"/>
    <x v="5"/>
    <x v="0"/>
    <n v="13.3"/>
    <x v="0"/>
    <s v="Pringles, mango, something"/>
  </r>
  <r>
    <x v="975"/>
    <x v="3"/>
    <x v="6"/>
    <x v="27"/>
    <x v="5"/>
    <x v="177"/>
    <s v="20177"/>
    <x v="18"/>
    <x v="0"/>
    <n v="1.25"/>
    <x v="0"/>
    <s v="Chicken"/>
  </r>
  <r>
    <x v="976"/>
    <x v="3"/>
    <x v="6"/>
    <x v="28"/>
    <x v="6"/>
    <x v="178"/>
    <s v="20177"/>
    <x v="18"/>
    <x v="0"/>
    <n v="3.8"/>
    <x v="0"/>
    <s v="Coffee"/>
  </r>
  <r>
    <x v="976"/>
    <x v="3"/>
    <x v="6"/>
    <x v="28"/>
    <x v="6"/>
    <x v="178"/>
    <s v="20177"/>
    <x v="3"/>
    <x v="0"/>
    <n v="19.309999999999999"/>
    <x v="0"/>
    <s v="Soap, doritos, bread, cheese, cucumber"/>
  </r>
  <r>
    <x v="976"/>
    <x v="3"/>
    <x v="6"/>
    <x v="28"/>
    <x v="6"/>
    <x v="178"/>
    <s v="20177"/>
    <x v="9"/>
    <x v="4"/>
    <n v="1520"/>
    <x v="1"/>
    <s v="Rent"/>
  </r>
  <r>
    <x v="977"/>
    <x v="3"/>
    <x v="6"/>
    <x v="28"/>
    <x v="7"/>
    <x v="178"/>
    <s v="20177"/>
    <x v="18"/>
    <x v="0"/>
    <n v="5.5"/>
    <x v="0"/>
    <s v="Fries"/>
  </r>
  <r>
    <x v="978"/>
    <x v="3"/>
    <x v="6"/>
    <x v="28"/>
    <x v="8"/>
    <x v="178"/>
    <s v="20177"/>
    <x v="19"/>
    <x v="0"/>
    <n v="15"/>
    <x v="0"/>
    <s v="Nachos"/>
  </r>
  <r>
    <x v="978"/>
    <x v="3"/>
    <x v="6"/>
    <x v="28"/>
    <x v="8"/>
    <x v="178"/>
    <s v="20177"/>
    <x v="3"/>
    <x v="0"/>
    <n v="10.85"/>
    <x v="0"/>
    <s v="Paper towels, twixt, tomato sauce, "/>
  </r>
  <r>
    <x v="978"/>
    <x v="3"/>
    <x v="6"/>
    <x v="28"/>
    <x v="8"/>
    <x v="178"/>
    <s v="20177"/>
    <x v="3"/>
    <x v="0"/>
    <n v="14"/>
    <x v="0"/>
    <s v="Some crackers and more stuff"/>
  </r>
  <r>
    <x v="979"/>
    <x v="3"/>
    <x v="6"/>
    <x v="28"/>
    <x v="9"/>
    <x v="178"/>
    <s v="20177"/>
    <x v="18"/>
    <x v="0"/>
    <n v="15.5"/>
    <x v="0"/>
    <s v="Meat"/>
  </r>
  <r>
    <x v="979"/>
    <x v="3"/>
    <x v="6"/>
    <x v="28"/>
    <x v="9"/>
    <x v="178"/>
    <s v="20177"/>
    <x v="18"/>
    <x v="0"/>
    <n v="8.32"/>
    <x v="0"/>
    <s v="Cheese and mushrooms"/>
  </r>
  <r>
    <x v="979"/>
    <x v="3"/>
    <x v="6"/>
    <x v="28"/>
    <x v="9"/>
    <x v="178"/>
    <s v="20177"/>
    <x v="5"/>
    <x v="0"/>
    <n v="4"/>
    <x v="0"/>
    <s v="Ketchup"/>
  </r>
  <r>
    <x v="979"/>
    <x v="3"/>
    <x v="6"/>
    <x v="28"/>
    <x v="9"/>
    <x v="178"/>
    <s v="20177"/>
    <x v="6"/>
    <x v="3"/>
    <n v="12"/>
    <x v="0"/>
    <s v="Coronas"/>
  </r>
  <r>
    <x v="980"/>
    <x v="3"/>
    <x v="6"/>
    <x v="28"/>
    <x v="10"/>
    <x v="178"/>
    <s v="20177"/>
    <x v="18"/>
    <x v="12"/>
    <n v="8"/>
    <x v="1"/>
    <s v="Massage"/>
  </r>
  <r>
    <x v="980"/>
    <x v="3"/>
    <x v="6"/>
    <x v="28"/>
    <x v="10"/>
    <x v="178"/>
    <s v="20177"/>
    <x v="67"/>
    <x v="6"/>
    <n v="46.44"/>
    <x v="1"/>
    <s v="Gasoline glassdoor"/>
  </r>
  <r>
    <x v="980"/>
    <x v="3"/>
    <x v="6"/>
    <x v="28"/>
    <x v="10"/>
    <x v="178"/>
    <s v="20177"/>
    <x v="18"/>
    <x v="2"/>
    <n v="25"/>
    <x v="0"/>
    <s v="Fish and Chips"/>
  </r>
  <r>
    <x v="980"/>
    <x v="3"/>
    <x v="6"/>
    <x v="28"/>
    <x v="10"/>
    <x v="178"/>
    <s v="20177"/>
    <x v="0"/>
    <x v="0"/>
    <n v="15.72"/>
    <x v="0"/>
    <s v="Milk, ice cream, juice, cereal, condense milk and tuna"/>
  </r>
  <r>
    <x v="980"/>
    <x v="3"/>
    <x v="6"/>
    <x v="28"/>
    <x v="10"/>
    <x v="178"/>
    <s v="20177"/>
    <x v="18"/>
    <x v="0"/>
    <n v="5.5"/>
    <x v="0"/>
    <s v="crepe on friday"/>
  </r>
  <r>
    <x v="980"/>
    <x v="3"/>
    <x v="6"/>
    <x v="28"/>
    <x v="10"/>
    <x v="178"/>
    <s v="20177"/>
    <x v="18"/>
    <x v="8"/>
    <n v="129.33000000000001"/>
    <x v="1"/>
    <s v="Tommy pants"/>
  </r>
  <r>
    <x v="980"/>
    <x v="3"/>
    <x v="6"/>
    <x v="28"/>
    <x v="10"/>
    <x v="178"/>
    <s v="20177"/>
    <x v="18"/>
    <x v="8"/>
    <n v="48.58"/>
    <x v="1"/>
    <s v="Calvin Klein shirts"/>
  </r>
  <r>
    <x v="980"/>
    <x v="3"/>
    <x v="6"/>
    <x v="28"/>
    <x v="10"/>
    <x v="178"/>
    <s v="20177"/>
    <x v="18"/>
    <x v="8"/>
    <n v="78"/>
    <x v="1"/>
    <s v="Sweaters wife"/>
  </r>
  <r>
    <x v="981"/>
    <x v="3"/>
    <x v="6"/>
    <x v="28"/>
    <x v="11"/>
    <x v="178"/>
    <s v="20177"/>
    <x v="18"/>
    <x v="0"/>
    <n v="16.05"/>
    <x v="0"/>
    <s v="Vegetables"/>
  </r>
  <r>
    <x v="981"/>
    <x v="3"/>
    <x v="6"/>
    <x v="28"/>
    <x v="11"/>
    <x v="178"/>
    <s v="20177"/>
    <x v="18"/>
    <x v="0"/>
    <n v="8.5"/>
    <x v="0"/>
    <s v="Candles"/>
  </r>
  <r>
    <x v="981"/>
    <x v="3"/>
    <x v="6"/>
    <x v="28"/>
    <x v="11"/>
    <x v="178"/>
    <s v="20177"/>
    <x v="0"/>
    <x v="0"/>
    <n v="6.55"/>
    <x v="0"/>
    <s v="Sugar, flour, etc"/>
  </r>
  <r>
    <x v="982"/>
    <x v="3"/>
    <x v="6"/>
    <x v="29"/>
    <x v="12"/>
    <x v="179"/>
    <s v="20177"/>
    <x v="52"/>
    <x v="6"/>
    <n v="317"/>
    <x v="1"/>
    <s v="Penalty speed"/>
  </r>
  <r>
    <x v="982"/>
    <x v="3"/>
    <x v="6"/>
    <x v="29"/>
    <x v="12"/>
    <x v="179"/>
    <s v="20177"/>
    <x v="53"/>
    <x v="0"/>
    <n v="4.7"/>
    <x v="0"/>
    <s v="Fries"/>
  </r>
  <r>
    <x v="983"/>
    <x v="3"/>
    <x v="6"/>
    <x v="29"/>
    <x v="13"/>
    <x v="179"/>
    <s v="20177"/>
    <x v="11"/>
    <x v="7"/>
    <n v="36.78"/>
    <x v="1"/>
    <s v="Gas"/>
  </r>
  <r>
    <x v="983"/>
    <x v="3"/>
    <x v="6"/>
    <x v="29"/>
    <x v="13"/>
    <x v="179"/>
    <s v="20177"/>
    <x v="3"/>
    <x v="0"/>
    <n v="9.69"/>
    <x v="0"/>
    <s v="Oil, cookies, twixt x2, "/>
  </r>
  <r>
    <x v="984"/>
    <x v="3"/>
    <x v="6"/>
    <x v="29"/>
    <x v="15"/>
    <x v="179"/>
    <s v="20177"/>
    <x v="18"/>
    <x v="0"/>
    <n v="3.8"/>
    <x v="0"/>
    <s v="Coffee"/>
  </r>
  <r>
    <x v="985"/>
    <x v="3"/>
    <x v="6"/>
    <x v="29"/>
    <x v="16"/>
    <x v="179"/>
    <s v="20177"/>
    <x v="18"/>
    <x v="0"/>
    <n v="8.9499999999999993"/>
    <x v="0"/>
    <s v="KFC horrible lunch"/>
  </r>
  <r>
    <x v="985"/>
    <x v="3"/>
    <x v="6"/>
    <x v="29"/>
    <x v="16"/>
    <x v="179"/>
    <s v="20177"/>
    <x v="0"/>
    <x v="0"/>
    <n v="12.52"/>
    <x v="0"/>
    <s v="Bread, cheese, juice"/>
  </r>
  <r>
    <x v="985"/>
    <x v="3"/>
    <x v="6"/>
    <x v="29"/>
    <x v="16"/>
    <x v="179"/>
    <s v="20177"/>
    <x v="5"/>
    <x v="0"/>
    <n v="12.76"/>
    <x v="0"/>
    <s v="Chicken, chips, watermelon"/>
  </r>
  <r>
    <x v="986"/>
    <x v="3"/>
    <x v="6"/>
    <x v="29"/>
    <x v="17"/>
    <x v="179"/>
    <s v="20177"/>
    <x v="63"/>
    <x v="6"/>
    <n v="49"/>
    <x v="1"/>
    <s v="Tolls"/>
  </r>
  <r>
    <x v="986"/>
    <x v="3"/>
    <x v="6"/>
    <x v="29"/>
    <x v="17"/>
    <x v="179"/>
    <s v="20177"/>
    <x v="36"/>
    <x v="7"/>
    <n v="70"/>
    <x v="1"/>
    <s v="Internet"/>
  </r>
  <r>
    <x v="986"/>
    <x v="3"/>
    <x v="6"/>
    <x v="29"/>
    <x v="17"/>
    <x v="179"/>
    <s v="20177"/>
    <x v="18"/>
    <x v="0"/>
    <n v="34"/>
    <x v="0"/>
    <s v="Ribs"/>
  </r>
  <r>
    <x v="986"/>
    <x v="3"/>
    <x v="6"/>
    <x v="29"/>
    <x v="17"/>
    <x v="179"/>
    <s v="20177"/>
    <x v="3"/>
    <x v="0"/>
    <n v="10.220000000000001"/>
    <x v="0"/>
    <s v="Bread, oreo, ice cream"/>
  </r>
  <r>
    <x v="987"/>
    <x v="3"/>
    <x v="6"/>
    <x v="29"/>
    <x v="18"/>
    <x v="179"/>
    <s v="20177"/>
    <x v="18"/>
    <x v="0"/>
    <n v="5.5"/>
    <x v="0"/>
    <s v="Sausage"/>
  </r>
  <r>
    <x v="987"/>
    <x v="3"/>
    <x v="6"/>
    <x v="29"/>
    <x v="18"/>
    <x v="179"/>
    <s v="20177"/>
    <x v="43"/>
    <x v="0"/>
    <n v="30.47"/>
    <x v="0"/>
    <s v="Platains, arepas, yuca"/>
  </r>
  <r>
    <x v="987"/>
    <x v="3"/>
    <x v="6"/>
    <x v="29"/>
    <x v="18"/>
    <x v="179"/>
    <s v="20177"/>
    <x v="0"/>
    <x v="0"/>
    <n v="5.87"/>
    <x v="0"/>
    <s v="Tomatoes, strawberries and pasta"/>
  </r>
  <r>
    <x v="987"/>
    <x v="3"/>
    <x v="6"/>
    <x v="29"/>
    <x v="18"/>
    <x v="179"/>
    <s v="20177"/>
    <x v="18"/>
    <x v="0"/>
    <n v="9"/>
    <x v="0"/>
    <s v="The reject shop: window cleaner, glue and caddles"/>
  </r>
  <r>
    <x v="987"/>
    <x v="3"/>
    <x v="6"/>
    <x v="29"/>
    <x v="18"/>
    <x v="179"/>
    <s v="20177"/>
    <x v="18"/>
    <x v="0"/>
    <n v="2.1800000000000002"/>
    <x v="0"/>
    <s v="The harvest: Melon and orange"/>
  </r>
  <r>
    <x v="987"/>
    <x v="3"/>
    <x v="6"/>
    <x v="29"/>
    <x v="18"/>
    <x v="179"/>
    <s v="20177"/>
    <x v="3"/>
    <x v="0"/>
    <n v="20.100000000000001"/>
    <x v="0"/>
    <s v="Pasta, chicken, capcicum, watermelon and milk"/>
  </r>
  <r>
    <x v="988"/>
    <x v="3"/>
    <x v="6"/>
    <x v="30"/>
    <x v="19"/>
    <x v="180"/>
    <s v="20177"/>
    <x v="5"/>
    <x v="0"/>
    <n v="15.07"/>
    <x v="0"/>
    <s v="Yogurt, cheese, bassa"/>
  </r>
  <r>
    <x v="988"/>
    <x v="3"/>
    <x v="6"/>
    <x v="30"/>
    <x v="19"/>
    <x v="180"/>
    <s v="20177"/>
    <x v="18"/>
    <x v="0"/>
    <n v="3.8"/>
    <x v="0"/>
    <s v="Coffee"/>
  </r>
  <r>
    <x v="988"/>
    <x v="3"/>
    <x v="6"/>
    <x v="30"/>
    <x v="19"/>
    <x v="180"/>
    <s v="20177"/>
    <x v="11"/>
    <x v="7"/>
    <n v="89.03"/>
    <x v="1"/>
    <s v="Electricity"/>
  </r>
  <r>
    <x v="989"/>
    <x v="3"/>
    <x v="7"/>
    <x v="30"/>
    <x v="20"/>
    <x v="180"/>
    <s v="20178"/>
    <x v="18"/>
    <x v="0"/>
    <n v="5.5"/>
    <x v="0"/>
    <s v="Fries"/>
  </r>
  <r>
    <x v="989"/>
    <x v="3"/>
    <x v="7"/>
    <x v="30"/>
    <x v="20"/>
    <x v="180"/>
    <s v="20178"/>
    <x v="3"/>
    <x v="0"/>
    <n v="9.39"/>
    <x v="0"/>
    <s v="Chips, pink milk, onions and cereal"/>
  </r>
  <r>
    <x v="990"/>
    <x v="3"/>
    <x v="7"/>
    <x v="30"/>
    <x v="21"/>
    <x v="180"/>
    <s v="20178"/>
    <x v="18"/>
    <x v="0"/>
    <n v="4.3"/>
    <x v="0"/>
    <s v="Coffee"/>
  </r>
  <r>
    <x v="990"/>
    <x v="3"/>
    <x v="7"/>
    <x v="30"/>
    <x v="21"/>
    <x v="180"/>
    <s v="20178"/>
    <x v="3"/>
    <x v="0"/>
    <n v="14.55"/>
    <x v="0"/>
    <s v="Pizza, pringles, pink milk, napkins"/>
  </r>
  <r>
    <x v="991"/>
    <x v="3"/>
    <x v="7"/>
    <x v="30"/>
    <x v="22"/>
    <x v="180"/>
    <s v="20178"/>
    <x v="18"/>
    <x v="0"/>
    <n v="3.8"/>
    <x v="0"/>
    <s v="Hot chocolate"/>
  </r>
  <r>
    <x v="991"/>
    <x v="3"/>
    <x v="7"/>
    <x v="30"/>
    <x v="22"/>
    <x v="180"/>
    <s v="20178"/>
    <x v="18"/>
    <x v="0"/>
    <n v="2.8"/>
    <x v="0"/>
    <s v="Coke + tuna"/>
  </r>
  <r>
    <x v="991"/>
    <x v="3"/>
    <x v="7"/>
    <x v="30"/>
    <x v="22"/>
    <x v="180"/>
    <s v="20178"/>
    <x v="5"/>
    <x v="0"/>
    <n v="5.45"/>
    <x v="0"/>
    <s v="cheese"/>
  </r>
  <r>
    <x v="991"/>
    <x v="3"/>
    <x v="7"/>
    <x v="30"/>
    <x v="22"/>
    <x v="180"/>
    <s v="20178"/>
    <x v="6"/>
    <x v="3"/>
    <n v="47.95"/>
    <x v="0"/>
    <s v="Vodka + Beer + pork crackle "/>
  </r>
  <r>
    <x v="991"/>
    <x v="3"/>
    <x v="7"/>
    <x v="30"/>
    <x v="22"/>
    <x v="180"/>
    <s v="20178"/>
    <x v="18"/>
    <x v="0"/>
    <n v="6.7"/>
    <x v="0"/>
    <s v="Meat"/>
  </r>
  <r>
    <x v="991"/>
    <x v="3"/>
    <x v="7"/>
    <x v="30"/>
    <x v="22"/>
    <x v="180"/>
    <s v="20178"/>
    <x v="18"/>
    <x v="0"/>
    <n v="2.8"/>
    <x v="0"/>
    <s v="Sushi"/>
  </r>
  <r>
    <x v="991"/>
    <x v="3"/>
    <x v="7"/>
    <x v="30"/>
    <x v="22"/>
    <x v="180"/>
    <s v="20178"/>
    <x v="65"/>
    <x v="7"/>
    <n v="35.1"/>
    <x v="1"/>
    <s v="Telstra juan"/>
  </r>
  <r>
    <x v="992"/>
    <x v="3"/>
    <x v="7"/>
    <x v="30"/>
    <x v="23"/>
    <x v="180"/>
    <s v="20178"/>
    <x v="19"/>
    <x v="0"/>
    <n v="15"/>
    <x v="0"/>
    <s v="Nachos"/>
  </r>
  <r>
    <x v="992"/>
    <x v="3"/>
    <x v="7"/>
    <x v="30"/>
    <x v="23"/>
    <x v="180"/>
    <s v="20178"/>
    <x v="18"/>
    <x v="0"/>
    <n v="3.8"/>
    <x v="0"/>
    <s v="Coffee"/>
  </r>
  <r>
    <x v="992"/>
    <x v="3"/>
    <x v="7"/>
    <x v="30"/>
    <x v="23"/>
    <x v="180"/>
    <s v="20178"/>
    <x v="6"/>
    <x v="3"/>
    <n v="9"/>
    <x v="0"/>
    <s v="Beers devops"/>
  </r>
  <r>
    <x v="992"/>
    <x v="3"/>
    <x v="7"/>
    <x v="30"/>
    <x v="23"/>
    <x v="180"/>
    <s v="20178"/>
    <x v="3"/>
    <x v="0"/>
    <n v="5.8"/>
    <x v="0"/>
    <s v="Pizza and pasta"/>
  </r>
  <r>
    <x v="993"/>
    <x v="3"/>
    <x v="7"/>
    <x v="30"/>
    <x v="30"/>
    <x v="180"/>
    <s v="20178"/>
    <x v="67"/>
    <x v="6"/>
    <n v="40.64"/>
    <x v="1"/>
    <s v="Gasoline car"/>
  </r>
  <r>
    <x v="993"/>
    <x v="3"/>
    <x v="7"/>
    <x v="30"/>
    <x v="30"/>
    <x v="180"/>
    <s v="20178"/>
    <x v="0"/>
    <x v="0"/>
    <n v="5.6"/>
    <x v="0"/>
    <s v="Butter and juice"/>
  </r>
  <r>
    <x v="994"/>
    <x v="3"/>
    <x v="7"/>
    <x v="30"/>
    <x v="24"/>
    <x v="180"/>
    <s v="20178"/>
    <x v="8"/>
    <x v="0"/>
    <n v="11"/>
    <x v="0"/>
    <s v="Pies, canddles and charity"/>
  </r>
  <r>
    <x v="994"/>
    <x v="3"/>
    <x v="7"/>
    <x v="30"/>
    <x v="24"/>
    <x v="180"/>
    <s v="20178"/>
    <x v="18"/>
    <x v="0"/>
    <n v="10.14"/>
    <x v="0"/>
    <s v="vegetables and fruits"/>
  </r>
  <r>
    <x v="994"/>
    <x v="3"/>
    <x v="7"/>
    <x v="30"/>
    <x v="24"/>
    <x v="180"/>
    <s v="20178"/>
    <x v="3"/>
    <x v="0"/>
    <n v="10.39"/>
    <x v="0"/>
    <s v="Napkins, chicken, pizza"/>
  </r>
  <r>
    <x v="994"/>
    <x v="3"/>
    <x v="7"/>
    <x v="30"/>
    <x v="24"/>
    <x v="180"/>
    <s v="20178"/>
    <x v="0"/>
    <x v="0"/>
    <n v="3.99"/>
    <x v="0"/>
    <s v="Oat mean and eggs"/>
  </r>
  <r>
    <x v="995"/>
    <x v="3"/>
    <x v="7"/>
    <x v="31"/>
    <x v="26"/>
    <x v="181"/>
    <s v="20178"/>
    <x v="3"/>
    <x v="0"/>
    <n v="21.9"/>
    <x v="0"/>
    <s v="Pizza, pringles, and meaaat and shampoo"/>
  </r>
  <r>
    <x v="996"/>
    <x v="3"/>
    <x v="7"/>
    <x v="31"/>
    <x v="27"/>
    <x v="181"/>
    <s v="20178"/>
    <x v="0"/>
    <x v="0"/>
    <n v="10.74"/>
    <x v="0"/>
    <s v="arequipe and tuna"/>
  </r>
  <r>
    <x v="996"/>
    <x v="3"/>
    <x v="7"/>
    <x v="31"/>
    <x v="27"/>
    <x v="181"/>
    <s v="20178"/>
    <x v="0"/>
    <x v="0"/>
    <n v="3.7"/>
    <x v="0"/>
    <s v="Juice"/>
  </r>
  <r>
    <x v="997"/>
    <x v="3"/>
    <x v="7"/>
    <x v="31"/>
    <x v="28"/>
    <x v="181"/>
    <s v="20178"/>
    <x v="6"/>
    <x v="3"/>
    <n v="21"/>
    <x v="0"/>
    <s v="Beers can"/>
  </r>
  <r>
    <x v="997"/>
    <x v="3"/>
    <x v="7"/>
    <x v="31"/>
    <x v="28"/>
    <x v="181"/>
    <s v="20178"/>
    <x v="3"/>
    <x v="0"/>
    <n v="8.3800000000000008"/>
    <x v="0"/>
    <s v="Doritos, cereal and water"/>
  </r>
  <r>
    <x v="997"/>
    <x v="3"/>
    <x v="7"/>
    <x v="31"/>
    <x v="28"/>
    <x v="181"/>
    <s v="20178"/>
    <x v="19"/>
    <x v="0"/>
    <n v="14.5"/>
    <x v="0"/>
    <s v="Nachos thursday"/>
  </r>
  <r>
    <x v="998"/>
    <x v="3"/>
    <x v="7"/>
    <x v="31"/>
    <x v="0"/>
    <x v="181"/>
    <s v="20178"/>
    <x v="5"/>
    <x v="0"/>
    <n v="9.5"/>
    <x v="0"/>
    <s v="Yogurt and honey"/>
  </r>
  <r>
    <x v="999"/>
    <x v="3"/>
    <x v="7"/>
    <x v="31"/>
    <x v="1"/>
    <x v="181"/>
    <s v="20178"/>
    <x v="7"/>
    <x v="6"/>
    <n v="324.72000000000003"/>
    <x v="1"/>
    <s v="Myki August"/>
  </r>
  <r>
    <x v="999"/>
    <x v="3"/>
    <x v="7"/>
    <x v="31"/>
    <x v="1"/>
    <x v="181"/>
    <s v="20178"/>
    <x v="18"/>
    <x v="0"/>
    <n v="9.5"/>
    <x v="0"/>
    <s v="Pizza"/>
  </r>
  <r>
    <x v="999"/>
    <x v="3"/>
    <x v="7"/>
    <x v="31"/>
    <x v="1"/>
    <x v="181"/>
    <s v="20178"/>
    <x v="87"/>
    <x v="14"/>
    <n v="14.95"/>
    <x v="1"/>
    <s v="Iron"/>
  </r>
  <r>
    <x v="1000"/>
    <x v="3"/>
    <x v="7"/>
    <x v="31"/>
    <x v="2"/>
    <x v="181"/>
    <s v="20178"/>
    <x v="43"/>
    <x v="0"/>
    <n v="29.46"/>
    <x v="0"/>
    <s v="Comida colombiana"/>
  </r>
  <r>
    <x v="1000"/>
    <x v="3"/>
    <x v="7"/>
    <x v="31"/>
    <x v="2"/>
    <x v="181"/>
    <s v="20178"/>
    <x v="18"/>
    <x v="0"/>
    <n v="14"/>
    <x v="0"/>
    <s v="Fake cottage cheese"/>
  </r>
  <r>
    <x v="1000"/>
    <x v="3"/>
    <x v="7"/>
    <x v="31"/>
    <x v="2"/>
    <x v="181"/>
    <s v="20178"/>
    <x v="18"/>
    <x v="0"/>
    <n v="4.4800000000000004"/>
    <x v="0"/>
    <s v="Dry fruits"/>
  </r>
  <r>
    <x v="1000"/>
    <x v="3"/>
    <x v="7"/>
    <x v="31"/>
    <x v="2"/>
    <x v="181"/>
    <s v="20178"/>
    <x v="18"/>
    <x v="0"/>
    <n v="9.5"/>
    <x v="0"/>
    <s v="Chicken and meat"/>
  </r>
  <r>
    <x v="1000"/>
    <x v="3"/>
    <x v="7"/>
    <x v="31"/>
    <x v="2"/>
    <x v="181"/>
    <s v="20178"/>
    <x v="3"/>
    <x v="0"/>
    <n v="5.57"/>
    <x v="0"/>
    <s v="Broccoli and toothbrush"/>
  </r>
  <r>
    <x v="1001"/>
    <x v="3"/>
    <x v="7"/>
    <x v="32"/>
    <x v="3"/>
    <x v="182"/>
    <s v="20178"/>
    <x v="5"/>
    <x v="0"/>
    <n v="21"/>
    <x v="0"/>
    <s v="Crackers, meat pies, deodorants and ice cream"/>
  </r>
  <r>
    <x v="1001"/>
    <x v="3"/>
    <x v="7"/>
    <x v="32"/>
    <x v="3"/>
    <x v="182"/>
    <s v="20178"/>
    <x v="65"/>
    <x v="7"/>
    <n v="12.5"/>
    <x v="1"/>
    <s v="Mobile Ana"/>
  </r>
  <r>
    <x v="1002"/>
    <x v="3"/>
    <x v="7"/>
    <x v="32"/>
    <x v="4"/>
    <x v="182"/>
    <s v="20178"/>
    <x v="0"/>
    <x v="0"/>
    <n v="4.2"/>
    <x v="0"/>
    <s v="Ladies stuff + chips"/>
  </r>
  <r>
    <x v="1002"/>
    <x v="3"/>
    <x v="7"/>
    <x v="32"/>
    <x v="4"/>
    <x v="182"/>
    <s v="20178"/>
    <x v="47"/>
    <x v="7"/>
    <n v="32.409999999999997"/>
    <x v="1"/>
    <s v="Water is back!"/>
  </r>
  <r>
    <x v="1003"/>
    <x v="3"/>
    <x v="7"/>
    <x v="32"/>
    <x v="5"/>
    <x v="182"/>
    <s v="20178"/>
    <x v="18"/>
    <x v="1"/>
    <n v="54.45"/>
    <x v="1"/>
    <s v="Flowers for mama"/>
  </r>
  <r>
    <x v="1003"/>
    <x v="3"/>
    <x v="7"/>
    <x v="32"/>
    <x v="5"/>
    <x v="182"/>
    <s v="20178"/>
    <x v="3"/>
    <x v="0"/>
    <n v="18.670000000000002"/>
    <x v="0"/>
    <s v="Sausages, sour milk, joice, dumplings"/>
  </r>
  <r>
    <x v="1004"/>
    <x v="3"/>
    <x v="7"/>
    <x v="32"/>
    <x v="6"/>
    <x v="182"/>
    <s v="20178"/>
    <x v="19"/>
    <x v="0"/>
    <n v="15"/>
    <x v="0"/>
    <s v="Nachos"/>
  </r>
  <r>
    <x v="1004"/>
    <x v="3"/>
    <x v="7"/>
    <x v="32"/>
    <x v="6"/>
    <x v="182"/>
    <s v="20178"/>
    <x v="18"/>
    <x v="0"/>
    <n v="3.15"/>
    <x v="0"/>
    <s v="Chicken"/>
  </r>
  <r>
    <x v="1004"/>
    <x v="3"/>
    <x v="7"/>
    <x v="32"/>
    <x v="6"/>
    <x v="182"/>
    <s v="20178"/>
    <x v="18"/>
    <x v="0"/>
    <n v="6.43"/>
    <x v="0"/>
    <s v="Cheese"/>
  </r>
  <r>
    <x v="1004"/>
    <x v="3"/>
    <x v="7"/>
    <x v="32"/>
    <x v="6"/>
    <x v="182"/>
    <s v="20178"/>
    <x v="3"/>
    <x v="0"/>
    <n v="1.73"/>
    <x v="0"/>
    <s v="Watermelon"/>
  </r>
  <r>
    <x v="1004"/>
    <x v="3"/>
    <x v="7"/>
    <x v="32"/>
    <x v="6"/>
    <x v="182"/>
    <s v="20178"/>
    <x v="18"/>
    <x v="0"/>
    <n v="7"/>
    <x v="0"/>
    <s v="Fries after app dynamics and coke"/>
  </r>
  <r>
    <x v="1005"/>
    <x v="3"/>
    <x v="7"/>
    <x v="32"/>
    <x v="7"/>
    <x v="182"/>
    <s v="20178"/>
    <x v="5"/>
    <x v="0"/>
    <n v="12.85"/>
    <x v="0"/>
    <s v="Pizza, twixt, cake"/>
  </r>
  <r>
    <x v="1006"/>
    <x v="3"/>
    <x v="7"/>
    <x v="32"/>
    <x v="8"/>
    <x v="182"/>
    <s v="20178"/>
    <x v="64"/>
    <x v="4"/>
    <n v="1520"/>
    <x v="1"/>
    <s v="Rent"/>
  </r>
  <r>
    <x v="1006"/>
    <x v="3"/>
    <x v="7"/>
    <x v="32"/>
    <x v="8"/>
    <x v="182"/>
    <s v="20178"/>
    <x v="3"/>
    <x v="0"/>
    <n v="4.5"/>
    <x v="0"/>
    <s v="Gatorade"/>
  </r>
  <r>
    <x v="1006"/>
    <x v="3"/>
    <x v="7"/>
    <x v="32"/>
    <x v="8"/>
    <x v="182"/>
    <s v="20178"/>
    <x v="71"/>
    <x v="6"/>
    <n v="7"/>
    <x v="0"/>
    <s v="Parking hackaton"/>
  </r>
  <r>
    <x v="1007"/>
    <x v="3"/>
    <x v="7"/>
    <x v="32"/>
    <x v="29"/>
    <x v="182"/>
    <s v="20178"/>
    <x v="18"/>
    <x v="2"/>
    <n v="24.5"/>
    <x v="0"/>
    <s v="Vietnames dinner"/>
  </r>
  <r>
    <x v="1007"/>
    <x v="3"/>
    <x v="7"/>
    <x v="32"/>
    <x v="29"/>
    <x v="182"/>
    <s v="20178"/>
    <x v="3"/>
    <x v="0"/>
    <n v="3.45"/>
    <x v="0"/>
    <s v="Watermelon"/>
  </r>
  <r>
    <x v="1007"/>
    <x v="3"/>
    <x v="7"/>
    <x v="32"/>
    <x v="29"/>
    <x v="182"/>
    <s v="20178"/>
    <x v="5"/>
    <x v="0"/>
    <n v="12.19"/>
    <x v="0"/>
    <s v="Twixt, chips, leek, chilli, pees"/>
  </r>
  <r>
    <x v="1007"/>
    <x v="3"/>
    <x v="7"/>
    <x v="32"/>
    <x v="29"/>
    <x v="182"/>
    <s v="20178"/>
    <x v="0"/>
    <x v="0"/>
    <n v="12.13"/>
    <x v="0"/>
    <s v="Juice, corn, cheese, "/>
  </r>
  <r>
    <x v="1007"/>
    <x v="3"/>
    <x v="7"/>
    <x v="32"/>
    <x v="29"/>
    <x v="182"/>
    <s v="20178"/>
    <x v="18"/>
    <x v="0"/>
    <n v="4.55"/>
    <x v="0"/>
    <s v="Vegetables and fruits"/>
  </r>
  <r>
    <x v="1007"/>
    <x v="3"/>
    <x v="7"/>
    <x v="32"/>
    <x v="29"/>
    <x v="182"/>
    <s v="20178"/>
    <x v="18"/>
    <x v="0"/>
    <n v="10.95"/>
    <x v="0"/>
    <s v="Cheese"/>
  </r>
  <r>
    <x v="1007"/>
    <x v="3"/>
    <x v="7"/>
    <x v="32"/>
    <x v="29"/>
    <x v="182"/>
    <s v="20178"/>
    <x v="18"/>
    <x v="0"/>
    <n v="6"/>
    <x v="0"/>
    <s v="Meat"/>
  </r>
  <r>
    <x v="1007"/>
    <x v="3"/>
    <x v="7"/>
    <x v="32"/>
    <x v="29"/>
    <x v="182"/>
    <s v="20178"/>
    <x v="2"/>
    <x v="5"/>
    <n v="351.16"/>
    <x v="1"/>
    <s v="Vacuum Robot"/>
  </r>
  <r>
    <x v="1008"/>
    <x v="3"/>
    <x v="7"/>
    <x v="33"/>
    <x v="10"/>
    <x v="183"/>
    <s v="20178"/>
    <x v="18"/>
    <x v="2"/>
    <n v="33"/>
    <x v="0"/>
    <s v="Fries with beer"/>
  </r>
  <r>
    <x v="1008"/>
    <x v="3"/>
    <x v="7"/>
    <x v="33"/>
    <x v="10"/>
    <x v="183"/>
    <s v="20178"/>
    <x v="11"/>
    <x v="7"/>
    <n v="179.39"/>
    <x v="1"/>
    <s v="Gas winter"/>
  </r>
  <r>
    <x v="1009"/>
    <x v="3"/>
    <x v="7"/>
    <x v="33"/>
    <x v="12"/>
    <x v="183"/>
    <s v="20178"/>
    <x v="74"/>
    <x v="7"/>
    <n v="14"/>
    <x v="1"/>
    <s v="Netflix"/>
  </r>
  <r>
    <x v="1009"/>
    <x v="3"/>
    <x v="7"/>
    <x v="33"/>
    <x v="12"/>
    <x v="183"/>
    <s v="20178"/>
    <x v="3"/>
    <x v="0"/>
    <n v="17.79"/>
    <x v="0"/>
    <s v="Pizza, gatorade, chips, ice cream, "/>
  </r>
  <r>
    <x v="1009"/>
    <x v="3"/>
    <x v="7"/>
    <x v="33"/>
    <x v="12"/>
    <x v="183"/>
    <s v="20178"/>
    <x v="67"/>
    <x v="6"/>
    <n v="49.5"/>
    <x v="1"/>
    <s v="Gasoline"/>
  </r>
  <r>
    <x v="1010"/>
    <x v="3"/>
    <x v="7"/>
    <x v="33"/>
    <x v="13"/>
    <x v="183"/>
    <s v="20178"/>
    <x v="19"/>
    <x v="0"/>
    <n v="14.5"/>
    <x v="0"/>
    <s v="Nachos"/>
  </r>
  <r>
    <x v="1010"/>
    <x v="3"/>
    <x v="7"/>
    <x v="33"/>
    <x v="13"/>
    <x v="183"/>
    <s v="20178"/>
    <x v="5"/>
    <x v="0"/>
    <n v="8.9"/>
    <x v="0"/>
    <s v="Chicken"/>
  </r>
  <r>
    <x v="1010"/>
    <x v="3"/>
    <x v="7"/>
    <x v="33"/>
    <x v="13"/>
    <x v="183"/>
    <s v="20178"/>
    <x v="3"/>
    <x v="0"/>
    <n v="5.9"/>
    <x v="0"/>
    <s v="Bread and fries"/>
  </r>
  <r>
    <x v="1010"/>
    <x v="3"/>
    <x v="7"/>
    <x v="33"/>
    <x v="13"/>
    <x v="183"/>
    <s v="20178"/>
    <x v="6"/>
    <x v="3"/>
    <n v="12.5"/>
    <x v="0"/>
    <s v="Beer"/>
  </r>
  <r>
    <x v="1011"/>
    <x v="3"/>
    <x v="7"/>
    <x v="33"/>
    <x v="14"/>
    <x v="183"/>
    <s v="20178"/>
    <x v="18"/>
    <x v="0"/>
    <n v="18.29"/>
    <x v="0"/>
    <s v="Shrimps, meat, watermelon and peanuts"/>
  </r>
  <r>
    <x v="1011"/>
    <x v="3"/>
    <x v="7"/>
    <x v="33"/>
    <x v="14"/>
    <x v="183"/>
    <s v="20178"/>
    <x v="18"/>
    <x v="0"/>
    <n v="27"/>
    <x v="0"/>
    <s v="Ribs baby"/>
  </r>
  <r>
    <x v="1012"/>
    <x v="3"/>
    <x v="7"/>
    <x v="33"/>
    <x v="15"/>
    <x v="183"/>
    <s v="20178"/>
    <x v="8"/>
    <x v="0"/>
    <n v="17"/>
    <x v="0"/>
    <s v="pies :D"/>
  </r>
  <r>
    <x v="1012"/>
    <x v="3"/>
    <x v="7"/>
    <x v="33"/>
    <x v="15"/>
    <x v="183"/>
    <s v="20178"/>
    <x v="18"/>
    <x v="0"/>
    <n v="11.8"/>
    <x v="0"/>
    <s v="Chicken and meat"/>
  </r>
  <r>
    <x v="1012"/>
    <x v="3"/>
    <x v="7"/>
    <x v="33"/>
    <x v="15"/>
    <x v="183"/>
    <s v="20178"/>
    <x v="18"/>
    <x v="0"/>
    <n v="10.77"/>
    <x v="0"/>
    <s v="Vegetables"/>
  </r>
  <r>
    <x v="1012"/>
    <x v="3"/>
    <x v="7"/>
    <x v="33"/>
    <x v="15"/>
    <x v="183"/>
    <s v="20178"/>
    <x v="0"/>
    <x v="0"/>
    <n v="22.97"/>
    <x v="0"/>
    <s v="Cachews, juice, dry appricots, water"/>
  </r>
  <r>
    <x v="1012"/>
    <x v="3"/>
    <x v="7"/>
    <x v="33"/>
    <x v="15"/>
    <x v="183"/>
    <s v="20178"/>
    <x v="3"/>
    <x v="0"/>
    <n v="12.46"/>
    <x v="0"/>
    <s v="Rice and ribs"/>
  </r>
  <r>
    <x v="1013"/>
    <x v="3"/>
    <x v="7"/>
    <x v="34"/>
    <x v="16"/>
    <x v="184"/>
    <s v="20178"/>
    <x v="18"/>
    <x v="0"/>
    <n v="3.8"/>
    <x v="0"/>
    <s v="Coffee"/>
  </r>
  <r>
    <x v="1014"/>
    <x v="3"/>
    <x v="7"/>
    <x v="34"/>
    <x v="18"/>
    <x v="184"/>
    <s v="20178"/>
    <x v="3"/>
    <x v="0"/>
    <n v="7.9"/>
    <x v="0"/>
    <s v="Chicken"/>
  </r>
  <r>
    <x v="1014"/>
    <x v="3"/>
    <x v="7"/>
    <x v="34"/>
    <x v="18"/>
    <x v="184"/>
    <s v="20178"/>
    <x v="36"/>
    <x v="7"/>
    <n v="70"/>
    <x v="1"/>
    <s v="Internet"/>
  </r>
  <r>
    <x v="1014"/>
    <x v="3"/>
    <x v="7"/>
    <x v="34"/>
    <x v="18"/>
    <x v="184"/>
    <s v="20178"/>
    <x v="11"/>
    <x v="7"/>
    <n v="79.25"/>
    <x v="1"/>
    <s v="Energy"/>
  </r>
  <r>
    <x v="1015"/>
    <x v="3"/>
    <x v="7"/>
    <x v="34"/>
    <x v="19"/>
    <x v="184"/>
    <s v="20178"/>
    <x v="6"/>
    <x v="3"/>
    <n v="12.8"/>
    <x v="0"/>
    <s v="Beers"/>
  </r>
  <r>
    <x v="1016"/>
    <x v="3"/>
    <x v="8"/>
    <x v="34"/>
    <x v="21"/>
    <x v="184"/>
    <s v="20179"/>
    <x v="18"/>
    <x v="0"/>
    <n v="15"/>
    <x v="0"/>
    <s v="Lunch team angel"/>
  </r>
  <r>
    <x v="1016"/>
    <x v="3"/>
    <x v="8"/>
    <x v="34"/>
    <x v="21"/>
    <x v="184"/>
    <s v="20179"/>
    <x v="0"/>
    <x v="0"/>
    <n v="10.029999999999999"/>
    <x v="0"/>
    <s v="Food"/>
  </r>
  <r>
    <x v="1016"/>
    <x v="3"/>
    <x v="8"/>
    <x v="34"/>
    <x v="21"/>
    <x v="184"/>
    <s v="20179"/>
    <x v="18"/>
    <x v="0"/>
    <n v="2.67"/>
    <x v="0"/>
    <s v="Cheese"/>
  </r>
  <r>
    <x v="1016"/>
    <x v="3"/>
    <x v="8"/>
    <x v="34"/>
    <x v="21"/>
    <x v="184"/>
    <s v="20179"/>
    <x v="18"/>
    <x v="3"/>
    <n v="31.5"/>
    <x v="0"/>
    <s v="Beers"/>
  </r>
  <r>
    <x v="1016"/>
    <x v="3"/>
    <x v="8"/>
    <x v="34"/>
    <x v="21"/>
    <x v="184"/>
    <s v="20179"/>
    <x v="18"/>
    <x v="0"/>
    <n v="4"/>
    <x v="0"/>
    <s v="Coke"/>
  </r>
  <r>
    <x v="1016"/>
    <x v="3"/>
    <x v="8"/>
    <x v="34"/>
    <x v="21"/>
    <x v="184"/>
    <s v="20179"/>
    <x v="19"/>
    <x v="0"/>
    <n v="9.5"/>
    <x v="0"/>
    <s v="Nachos"/>
  </r>
  <r>
    <x v="1016"/>
    <x v="3"/>
    <x v="8"/>
    <x v="34"/>
    <x v="21"/>
    <x v="184"/>
    <s v="20179"/>
    <x v="3"/>
    <x v="0"/>
    <n v="2"/>
    <x v="0"/>
    <s v="Popcorn"/>
  </r>
  <r>
    <x v="1017"/>
    <x v="3"/>
    <x v="8"/>
    <x v="34"/>
    <x v="22"/>
    <x v="184"/>
    <s v="20179"/>
    <x v="18"/>
    <x v="0"/>
    <n v="2.62"/>
    <x v="0"/>
    <s v="Watermelon"/>
  </r>
  <r>
    <x v="1017"/>
    <x v="3"/>
    <x v="8"/>
    <x v="34"/>
    <x v="22"/>
    <x v="184"/>
    <s v="20179"/>
    <x v="3"/>
    <x v="0"/>
    <n v="9.9499999999999993"/>
    <x v="0"/>
    <s v="Pizza, coke and cheese"/>
  </r>
  <r>
    <x v="1017"/>
    <x v="3"/>
    <x v="8"/>
    <x v="34"/>
    <x v="22"/>
    <x v="184"/>
    <s v="20179"/>
    <x v="6"/>
    <x v="3"/>
    <n v="46"/>
    <x v="0"/>
    <s v="Koko's birthday"/>
  </r>
  <r>
    <x v="1017"/>
    <x v="3"/>
    <x v="8"/>
    <x v="34"/>
    <x v="22"/>
    <x v="184"/>
    <s v="20179"/>
    <x v="18"/>
    <x v="0"/>
    <n v="3.65"/>
    <x v="0"/>
    <s v="Chicken"/>
  </r>
  <r>
    <x v="1017"/>
    <x v="3"/>
    <x v="8"/>
    <x v="34"/>
    <x v="22"/>
    <x v="184"/>
    <s v="20179"/>
    <x v="18"/>
    <x v="0"/>
    <n v="3.75"/>
    <x v="0"/>
    <s v="Veggies"/>
  </r>
  <r>
    <x v="1017"/>
    <x v="3"/>
    <x v="8"/>
    <x v="34"/>
    <x v="22"/>
    <x v="184"/>
    <s v="20179"/>
    <x v="18"/>
    <x v="0"/>
    <n v="5.96"/>
    <x v="0"/>
    <s v="Vegetables"/>
  </r>
  <r>
    <x v="1017"/>
    <x v="3"/>
    <x v="8"/>
    <x v="34"/>
    <x v="22"/>
    <x v="184"/>
    <s v="20179"/>
    <x v="0"/>
    <x v="0"/>
    <n v="12.57"/>
    <x v="0"/>
    <s v="cottage cheese, sweet potato"/>
  </r>
  <r>
    <x v="1018"/>
    <x v="3"/>
    <x v="8"/>
    <x v="35"/>
    <x v="23"/>
    <x v="185"/>
    <s v="20179"/>
    <x v="88"/>
    <x v="14"/>
    <n v="245"/>
    <x v="1"/>
    <s v="Ultrasound 21 weeks"/>
  </r>
  <r>
    <x v="1018"/>
    <x v="3"/>
    <x v="8"/>
    <x v="35"/>
    <x v="23"/>
    <x v="185"/>
    <s v="20179"/>
    <x v="3"/>
    <x v="0"/>
    <n v="11.44"/>
    <x v="0"/>
    <s v="Cereal, milk, cheese and bacon"/>
  </r>
  <r>
    <x v="1019"/>
    <x v="3"/>
    <x v="8"/>
    <x v="35"/>
    <x v="30"/>
    <x v="185"/>
    <s v="20179"/>
    <x v="67"/>
    <x v="6"/>
    <n v="44.24"/>
    <x v="1"/>
    <s v="Gasoline"/>
  </r>
  <r>
    <x v="1020"/>
    <x v="3"/>
    <x v="8"/>
    <x v="35"/>
    <x v="25"/>
    <x v="185"/>
    <s v="20179"/>
    <x v="65"/>
    <x v="7"/>
    <n v="35.049999999999997"/>
    <x v="1"/>
    <s v="Telstra gato"/>
  </r>
  <r>
    <x v="1020"/>
    <x v="3"/>
    <x v="8"/>
    <x v="35"/>
    <x v="25"/>
    <x v="185"/>
    <s v="20179"/>
    <x v="3"/>
    <x v="0"/>
    <n v="10.94"/>
    <x v="0"/>
    <s v="Pizza, pies, chicken"/>
  </r>
  <r>
    <x v="1021"/>
    <x v="3"/>
    <x v="8"/>
    <x v="35"/>
    <x v="26"/>
    <x v="185"/>
    <s v="20179"/>
    <x v="19"/>
    <x v="0"/>
    <n v="25.5"/>
    <x v="0"/>
    <s v="Nachos and beers"/>
  </r>
  <r>
    <x v="1021"/>
    <x v="3"/>
    <x v="8"/>
    <x v="35"/>
    <x v="26"/>
    <x v="185"/>
    <s v="20179"/>
    <x v="18"/>
    <x v="0"/>
    <n v="11"/>
    <x v="0"/>
    <s v="Gozlem"/>
  </r>
  <r>
    <x v="1021"/>
    <x v="3"/>
    <x v="8"/>
    <x v="35"/>
    <x v="26"/>
    <x v="185"/>
    <s v="20179"/>
    <x v="3"/>
    <x v="0"/>
    <n v="5"/>
    <x v="0"/>
    <s v="Ice cream"/>
  </r>
  <r>
    <x v="1022"/>
    <x v="3"/>
    <x v="8"/>
    <x v="35"/>
    <x v="27"/>
    <x v="185"/>
    <s v="20179"/>
    <x v="3"/>
    <x v="0"/>
    <n v="17.05"/>
    <x v="0"/>
    <s v="Usb, cheese, butter, sour cream, mineral water and gatorade"/>
  </r>
  <r>
    <x v="1022"/>
    <x v="3"/>
    <x v="8"/>
    <x v="35"/>
    <x v="27"/>
    <x v="185"/>
    <s v="20179"/>
    <x v="5"/>
    <x v="0"/>
    <n v="1.71"/>
    <x v="0"/>
    <s v="Watermelon"/>
  </r>
  <r>
    <x v="1022"/>
    <x v="3"/>
    <x v="8"/>
    <x v="35"/>
    <x v="27"/>
    <x v="185"/>
    <s v="20179"/>
    <x v="31"/>
    <x v="5"/>
    <n v="71.36"/>
    <x v="1"/>
    <s v="a lot of things and perro"/>
  </r>
  <r>
    <x v="1022"/>
    <x v="3"/>
    <x v="8"/>
    <x v="35"/>
    <x v="27"/>
    <x v="185"/>
    <s v="20179"/>
    <x v="6"/>
    <x v="3"/>
    <n v="26"/>
    <x v="0"/>
    <s v="Beers"/>
  </r>
  <r>
    <x v="1022"/>
    <x v="3"/>
    <x v="8"/>
    <x v="35"/>
    <x v="27"/>
    <x v="185"/>
    <s v="20179"/>
    <x v="65"/>
    <x v="7"/>
    <n v="12.5"/>
    <x v="1"/>
    <s v="Telstra Ana"/>
  </r>
  <r>
    <x v="1023"/>
    <x v="3"/>
    <x v="8"/>
    <x v="35"/>
    <x v="28"/>
    <x v="185"/>
    <s v="20179"/>
    <x v="8"/>
    <x v="0"/>
    <n v="8.5"/>
    <x v="0"/>
    <s v="Church"/>
  </r>
  <r>
    <x v="1023"/>
    <x v="3"/>
    <x v="8"/>
    <x v="35"/>
    <x v="28"/>
    <x v="185"/>
    <s v="20179"/>
    <x v="58"/>
    <x v="8"/>
    <n v="31.5"/>
    <x v="1"/>
    <s v="Shoes duck"/>
  </r>
  <r>
    <x v="1023"/>
    <x v="3"/>
    <x v="8"/>
    <x v="35"/>
    <x v="28"/>
    <x v="185"/>
    <s v="20179"/>
    <x v="18"/>
    <x v="0"/>
    <n v="15"/>
    <x v="0"/>
    <s v="Burger"/>
  </r>
  <r>
    <x v="1023"/>
    <x v="3"/>
    <x v="8"/>
    <x v="35"/>
    <x v="28"/>
    <x v="185"/>
    <s v="20179"/>
    <x v="18"/>
    <x v="0"/>
    <n v="11.01"/>
    <x v="0"/>
    <s v="Fruits and potatoes"/>
  </r>
  <r>
    <x v="1023"/>
    <x v="3"/>
    <x v="8"/>
    <x v="35"/>
    <x v="28"/>
    <x v="185"/>
    <s v="20179"/>
    <x v="3"/>
    <x v="0"/>
    <n v="9.49"/>
    <x v="0"/>
    <s v="Soap, toilet liquid and mouth wash"/>
  </r>
  <r>
    <x v="1023"/>
    <x v="3"/>
    <x v="8"/>
    <x v="35"/>
    <x v="28"/>
    <x v="185"/>
    <s v="20179"/>
    <x v="0"/>
    <x v="0"/>
    <n v="13.03"/>
    <x v="0"/>
    <s v="Juice, onion, walnuts"/>
  </r>
  <r>
    <x v="1024"/>
    <x v="3"/>
    <x v="8"/>
    <x v="36"/>
    <x v="0"/>
    <x v="186"/>
    <s v="20179"/>
    <x v="3"/>
    <x v="0"/>
    <n v="3.62"/>
    <x v="0"/>
    <s v="Bread, tomato sauce and pop corn"/>
  </r>
  <r>
    <x v="1024"/>
    <x v="3"/>
    <x v="8"/>
    <x v="36"/>
    <x v="0"/>
    <x v="186"/>
    <s v="20179"/>
    <x v="87"/>
    <x v="14"/>
    <n v="13"/>
    <x v="1"/>
    <s v="Iron"/>
  </r>
  <r>
    <x v="1025"/>
    <x v="3"/>
    <x v="8"/>
    <x v="36"/>
    <x v="1"/>
    <x v="186"/>
    <s v="20179"/>
    <x v="18"/>
    <x v="0"/>
    <n v="5.5"/>
    <x v="0"/>
    <s v="Fries"/>
  </r>
  <r>
    <x v="1025"/>
    <x v="3"/>
    <x v="8"/>
    <x v="36"/>
    <x v="1"/>
    <x v="186"/>
    <s v="20179"/>
    <x v="5"/>
    <x v="0"/>
    <n v="7.75"/>
    <x v="0"/>
    <s v="Pies and yogurt"/>
  </r>
  <r>
    <x v="1026"/>
    <x v="3"/>
    <x v="8"/>
    <x v="36"/>
    <x v="2"/>
    <x v="186"/>
    <s v="20179"/>
    <x v="88"/>
    <x v="14"/>
    <n v="2005.05"/>
    <x v="1"/>
    <s v="First quote Dr Nicola - include rebate"/>
  </r>
  <r>
    <x v="1026"/>
    <x v="3"/>
    <x v="8"/>
    <x v="36"/>
    <x v="2"/>
    <x v="186"/>
    <s v="20179"/>
    <x v="3"/>
    <x v="0"/>
    <n v="8.2200000000000006"/>
    <x v="0"/>
    <s v="Pizza, bread and soap"/>
  </r>
  <r>
    <x v="1027"/>
    <x v="3"/>
    <x v="8"/>
    <x v="36"/>
    <x v="3"/>
    <x v="186"/>
    <s v="20179"/>
    <x v="2"/>
    <x v="0"/>
    <n v="8.9499999999999993"/>
    <x v="0"/>
    <s v="iWatch band"/>
  </r>
  <r>
    <x v="1027"/>
    <x v="3"/>
    <x v="8"/>
    <x v="36"/>
    <x v="3"/>
    <x v="186"/>
    <s v="20179"/>
    <x v="57"/>
    <x v="12"/>
    <n v="217"/>
    <x v="1"/>
    <s v="GU Health"/>
  </r>
  <r>
    <x v="1027"/>
    <x v="3"/>
    <x v="8"/>
    <x v="36"/>
    <x v="3"/>
    <x v="186"/>
    <s v="20179"/>
    <x v="18"/>
    <x v="1"/>
    <n v="898.63"/>
    <x v="1"/>
    <s v="Gift for parents"/>
  </r>
  <r>
    <x v="1028"/>
    <x v="3"/>
    <x v="8"/>
    <x v="36"/>
    <x v="4"/>
    <x v="186"/>
    <s v="20179"/>
    <x v="19"/>
    <x v="0"/>
    <n v="15.5"/>
    <x v="0"/>
    <s v="Friday's nachos"/>
  </r>
  <r>
    <x v="1028"/>
    <x v="3"/>
    <x v="8"/>
    <x v="36"/>
    <x v="4"/>
    <x v="186"/>
    <s v="20179"/>
    <x v="3"/>
    <x v="0"/>
    <n v="7.99"/>
    <x v="0"/>
    <s v="Pizza"/>
  </r>
  <r>
    <x v="1028"/>
    <x v="3"/>
    <x v="8"/>
    <x v="36"/>
    <x v="4"/>
    <x v="186"/>
    <s v="20179"/>
    <x v="18"/>
    <x v="0"/>
    <n v="4.4800000000000004"/>
    <x v="0"/>
    <s v="Fruits"/>
  </r>
  <r>
    <x v="1028"/>
    <x v="3"/>
    <x v="8"/>
    <x v="36"/>
    <x v="4"/>
    <x v="186"/>
    <s v="20179"/>
    <x v="18"/>
    <x v="0"/>
    <n v="3.8"/>
    <x v="0"/>
    <s v="Coffee"/>
  </r>
  <r>
    <x v="1028"/>
    <x v="3"/>
    <x v="8"/>
    <x v="36"/>
    <x v="4"/>
    <x v="186"/>
    <s v="20179"/>
    <x v="18"/>
    <x v="0"/>
    <n v="4"/>
    <x v="0"/>
    <s v="ice cream"/>
  </r>
  <r>
    <x v="1028"/>
    <x v="3"/>
    <x v="8"/>
    <x v="36"/>
    <x v="4"/>
    <x v="186"/>
    <s v="20179"/>
    <x v="0"/>
    <x v="0"/>
    <n v="9.52"/>
    <x v="0"/>
    <s v="Eggs, flour, chocolate and strawberries"/>
  </r>
  <r>
    <x v="1028"/>
    <x v="3"/>
    <x v="8"/>
    <x v="36"/>
    <x v="4"/>
    <x v="186"/>
    <s v="20179"/>
    <x v="18"/>
    <x v="0"/>
    <n v="11"/>
    <x v="0"/>
    <s v="Gozleme"/>
  </r>
  <r>
    <x v="1028"/>
    <x v="3"/>
    <x v="8"/>
    <x v="36"/>
    <x v="4"/>
    <x v="186"/>
    <s v="20179"/>
    <x v="18"/>
    <x v="5"/>
    <n v="58.07"/>
    <x v="1"/>
    <s v="Sheets and towels"/>
  </r>
  <r>
    <x v="1029"/>
    <x v="3"/>
    <x v="8"/>
    <x v="36"/>
    <x v="6"/>
    <x v="186"/>
    <s v="20179"/>
    <x v="18"/>
    <x v="0"/>
    <n v="24.53"/>
    <x v="0"/>
    <s v="Meat and chicken"/>
  </r>
  <r>
    <x v="1029"/>
    <x v="3"/>
    <x v="8"/>
    <x v="36"/>
    <x v="6"/>
    <x v="186"/>
    <s v="20179"/>
    <x v="18"/>
    <x v="0"/>
    <n v="5"/>
    <x v="0"/>
    <s v="Sausage"/>
  </r>
  <r>
    <x v="1029"/>
    <x v="3"/>
    <x v="8"/>
    <x v="36"/>
    <x v="6"/>
    <x v="186"/>
    <s v="20179"/>
    <x v="7"/>
    <x v="6"/>
    <n v="324.72000000000003"/>
    <x v="1"/>
    <s v="Myki September"/>
  </r>
  <r>
    <x v="1029"/>
    <x v="3"/>
    <x v="8"/>
    <x v="36"/>
    <x v="6"/>
    <x v="186"/>
    <s v="20179"/>
    <x v="43"/>
    <x v="0"/>
    <n v="26.97"/>
    <x v="0"/>
    <s v="Bocadillos, platano, arepa flour"/>
  </r>
  <r>
    <x v="1029"/>
    <x v="3"/>
    <x v="8"/>
    <x v="36"/>
    <x v="6"/>
    <x v="186"/>
    <s v="20179"/>
    <x v="64"/>
    <x v="4"/>
    <n v="1520"/>
    <x v="1"/>
    <s v="Rent September"/>
  </r>
  <r>
    <x v="1029"/>
    <x v="3"/>
    <x v="8"/>
    <x v="36"/>
    <x v="6"/>
    <x v="186"/>
    <s v="20179"/>
    <x v="0"/>
    <x v="0"/>
    <n v="15.61"/>
    <x v="0"/>
    <s v="Juice, milk, oil, carrots, onion, popcorn, pasta and tomato"/>
  </r>
  <r>
    <x v="1030"/>
    <x v="3"/>
    <x v="8"/>
    <x v="37"/>
    <x v="7"/>
    <x v="187"/>
    <s v="20179"/>
    <x v="3"/>
    <x v="12"/>
    <n v="19.600000000000001"/>
    <x v="0"/>
    <s v="Deodorants, cream and yogurt"/>
  </r>
  <r>
    <x v="1030"/>
    <x v="3"/>
    <x v="8"/>
    <x v="37"/>
    <x v="7"/>
    <x v="187"/>
    <s v="20179"/>
    <x v="67"/>
    <x v="6"/>
    <n v="41.08"/>
    <x v="1"/>
    <s v="Gasoline"/>
  </r>
  <r>
    <x v="1030"/>
    <x v="3"/>
    <x v="8"/>
    <x v="37"/>
    <x v="7"/>
    <x v="187"/>
    <s v="20179"/>
    <x v="0"/>
    <x v="0"/>
    <n v="3.6"/>
    <x v="0"/>
    <s v="Tuna and corn"/>
  </r>
  <r>
    <x v="1030"/>
    <x v="3"/>
    <x v="8"/>
    <x v="37"/>
    <x v="7"/>
    <x v="187"/>
    <s v="20179"/>
    <x v="87"/>
    <x v="14"/>
    <n v="13"/>
    <x v="1"/>
    <s v="Iron"/>
  </r>
  <r>
    <x v="1031"/>
    <x v="3"/>
    <x v="8"/>
    <x v="37"/>
    <x v="10"/>
    <x v="187"/>
    <s v="20179"/>
    <x v="5"/>
    <x v="0"/>
    <n v="1.5"/>
    <x v="0"/>
    <s v="Tuna"/>
  </r>
  <r>
    <x v="1031"/>
    <x v="3"/>
    <x v="8"/>
    <x v="37"/>
    <x v="10"/>
    <x v="187"/>
    <s v="20179"/>
    <x v="18"/>
    <x v="0"/>
    <n v="3.22"/>
    <x v="0"/>
    <s v="Ice cream"/>
  </r>
  <r>
    <x v="1031"/>
    <x v="3"/>
    <x v="8"/>
    <x v="37"/>
    <x v="10"/>
    <x v="187"/>
    <s v="20179"/>
    <x v="18"/>
    <x v="0"/>
    <n v="7.15"/>
    <x v="0"/>
    <s v="Veggies for bbq"/>
  </r>
  <r>
    <x v="1031"/>
    <x v="3"/>
    <x v="8"/>
    <x v="37"/>
    <x v="10"/>
    <x v="187"/>
    <s v="20179"/>
    <x v="3"/>
    <x v="0"/>
    <n v="5.64"/>
    <x v="0"/>
    <s v="Watermelon, chorizo and bacon"/>
  </r>
  <r>
    <x v="1031"/>
    <x v="3"/>
    <x v="8"/>
    <x v="37"/>
    <x v="10"/>
    <x v="187"/>
    <s v="20179"/>
    <x v="0"/>
    <x v="0"/>
    <n v="26.78"/>
    <x v="0"/>
    <s v="Socks, pistachos, mineral water and cheese"/>
  </r>
  <r>
    <x v="1031"/>
    <x v="3"/>
    <x v="8"/>
    <x v="37"/>
    <x v="10"/>
    <x v="187"/>
    <s v="20179"/>
    <x v="18"/>
    <x v="0"/>
    <n v="3.75"/>
    <x v="0"/>
    <s v="Chicken ribs"/>
  </r>
  <r>
    <x v="1031"/>
    <x v="3"/>
    <x v="8"/>
    <x v="37"/>
    <x v="10"/>
    <x v="187"/>
    <s v="20179"/>
    <x v="19"/>
    <x v="0"/>
    <n v="12.5"/>
    <x v="0"/>
    <s v="Nachos"/>
  </r>
  <r>
    <x v="1031"/>
    <x v="3"/>
    <x v="8"/>
    <x v="37"/>
    <x v="10"/>
    <x v="187"/>
    <s v="20179"/>
    <x v="11"/>
    <x v="7"/>
    <n v="23.91"/>
    <x v="1"/>
    <s v="Gas"/>
  </r>
  <r>
    <x v="1032"/>
    <x v="3"/>
    <x v="8"/>
    <x v="37"/>
    <x v="11"/>
    <x v="187"/>
    <s v="20179"/>
    <x v="67"/>
    <x v="6"/>
    <n v="20.04"/>
    <x v="1"/>
    <s v="Gasoline"/>
  </r>
  <r>
    <x v="1032"/>
    <x v="3"/>
    <x v="8"/>
    <x v="37"/>
    <x v="11"/>
    <x v="187"/>
    <s v="20179"/>
    <x v="6"/>
    <x v="3"/>
    <n v="10"/>
    <x v="0"/>
    <s v="Beers"/>
  </r>
  <r>
    <x v="1032"/>
    <x v="3"/>
    <x v="8"/>
    <x v="37"/>
    <x v="11"/>
    <x v="187"/>
    <s v="20179"/>
    <x v="87"/>
    <x v="14"/>
    <n v="19.5"/>
    <x v="1"/>
    <s v="Thyroid pills"/>
  </r>
  <r>
    <x v="1032"/>
    <x v="3"/>
    <x v="8"/>
    <x v="37"/>
    <x v="11"/>
    <x v="187"/>
    <s v="20179"/>
    <x v="74"/>
    <x v="7"/>
    <n v="14"/>
    <x v="1"/>
    <s v="Netflix"/>
  </r>
  <r>
    <x v="1032"/>
    <x v="3"/>
    <x v="8"/>
    <x v="37"/>
    <x v="11"/>
    <x v="187"/>
    <s v="20179"/>
    <x v="18"/>
    <x v="14"/>
    <n v="800"/>
    <x v="1"/>
    <s v="Pram and Capsule"/>
  </r>
  <r>
    <x v="1033"/>
    <x v="3"/>
    <x v="8"/>
    <x v="37"/>
    <x v="12"/>
    <x v="187"/>
    <s v="20179"/>
    <x v="18"/>
    <x v="0"/>
    <n v="9.4499999999999993"/>
    <x v="0"/>
    <s v="Chicken and meat"/>
  </r>
  <r>
    <x v="1033"/>
    <x v="3"/>
    <x v="8"/>
    <x v="37"/>
    <x v="12"/>
    <x v="187"/>
    <s v="20179"/>
    <x v="18"/>
    <x v="0"/>
    <n v="9.7899999999999991"/>
    <x v="0"/>
    <s v="Vegetables"/>
  </r>
  <r>
    <x v="1033"/>
    <x v="3"/>
    <x v="8"/>
    <x v="37"/>
    <x v="12"/>
    <x v="187"/>
    <s v="20179"/>
    <x v="0"/>
    <x v="0"/>
    <n v="13.91"/>
    <x v="0"/>
    <s v="Juice, water, cheese, tuna and lettuce "/>
  </r>
  <r>
    <x v="1034"/>
    <x v="3"/>
    <x v="8"/>
    <x v="38"/>
    <x v="13"/>
    <x v="188"/>
    <s v="20179"/>
    <x v="61"/>
    <x v="6"/>
    <n v="695"/>
    <x v="1"/>
    <s v="Preston service 80K"/>
  </r>
  <r>
    <x v="1034"/>
    <x v="3"/>
    <x v="8"/>
    <x v="38"/>
    <x v="13"/>
    <x v="188"/>
    <s v="20179"/>
    <x v="5"/>
    <x v="0"/>
    <n v="8.6999999999999993"/>
    <x v="0"/>
    <s v="Nachos, cereal and "/>
  </r>
  <r>
    <x v="1035"/>
    <x v="3"/>
    <x v="8"/>
    <x v="38"/>
    <x v="14"/>
    <x v="188"/>
    <s v="20179"/>
    <x v="3"/>
    <x v="0"/>
    <n v="8.5"/>
    <x v="0"/>
    <s v="ice cream and pies"/>
  </r>
  <r>
    <x v="1035"/>
    <x v="3"/>
    <x v="8"/>
    <x v="38"/>
    <x v="14"/>
    <x v="188"/>
    <s v="20179"/>
    <x v="18"/>
    <x v="0"/>
    <n v="4.7"/>
    <x v="0"/>
    <s v="Schnitz fries"/>
  </r>
  <r>
    <x v="1035"/>
    <x v="3"/>
    <x v="8"/>
    <x v="38"/>
    <x v="14"/>
    <x v="188"/>
    <s v="20179"/>
    <x v="18"/>
    <x v="0"/>
    <n v="4.4000000000000004"/>
    <x v="0"/>
    <s v="ice cream"/>
  </r>
  <r>
    <x v="1036"/>
    <x v="3"/>
    <x v="8"/>
    <x v="38"/>
    <x v="15"/>
    <x v="188"/>
    <s v="20179"/>
    <x v="18"/>
    <x v="11"/>
    <n v="141.37"/>
    <x v="1"/>
    <s v="Visa mama baby"/>
  </r>
  <r>
    <x v="1036"/>
    <x v="3"/>
    <x v="8"/>
    <x v="38"/>
    <x v="15"/>
    <x v="188"/>
    <s v="20179"/>
    <x v="18"/>
    <x v="7"/>
    <n v="23.08"/>
    <x v="1"/>
    <s v="vpn"/>
  </r>
  <r>
    <x v="1037"/>
    <x v="3"/>
    <x v="8"/>
    <x v="38"/>
    <x v="16"/>
    <x v="188"/>
    <s v="20179"/>
    <x v="36"/>
    <x v="7"/>
    <n v="70"/>
    <x v="1"/>
    <s v="Internet"/>
  </r>
  <r>
    <x v="1037"/>
    <x v="3"/>
    <x v="8"/>
    <x v="38"/>
    <x v="16"/>
    <x v="188"/>
    <s v="20179"/>
    <x v="18"/>
    <x v="0"/>
    <n v="12.9"/>
    <x v="0"/>
    <s v="Lunch"/>
  </r>
  <r>
    <x v="1037"/>
    <x v="3"/>
    <x v="8"/>
    <x v="38"/>
    <x v="16"/>
    <x v="188"/>
    <s v="20179"/>
    <x v="18"/>
    <x v="0"/>
    <n v="4.78"/>
    <x v="0"/>
    <s v="Cheese"/>
  </r>
  <r>
    <x v="1037"/>
    <x v="3"/>
    <x v="8"/>
    <x v="38"/>
    <x v="16"/>
    <x v="188"/>
    <s v="20179"/>
    <x v="19"/>
    <x v="0"/>
    <n v="11.5"/>
    <x v="0"/>
    <s v="lunch"/>
  </r>
  <r>
    <x v="1038"/>
    <x v="3"/>
    <x v="8"/>
    <x v="38"/>
    <x v="17"/>
    <x v="188"/>
    <s v="20179"/>
    <x v="3"/>
    <x v="0"/>
    <n v="10"/>
    <x v="0"/>
    <s v="ice and trays"/>
  </r>
  <r>
    <x v="1038"/>
    <x v="3"/>
    <x v="8"/>
    <x v="38"/>
    <x v="17"/>
    <x v="188"/>
    <s v="20179"/>
    <x v="5"/>
    <x v="0"/>
    <n v="2.4"/>
    <x v="0"/>
    <s v="doritos and water"/>
  </r>
  <r>
    <x v="1038"/>
    <x v="3"/>
    <x v="8"/>
    <x v="38"/>
    <x v="17"/>
    <x v="188"/>
    <s v="20179"/>
    <x v="18"/>
    <x v="0"/>
    <n v="6.2"/>
    <x v="0"/>
    <s v="vegetables bbq"/>
  </r>
  <r>
    <x v="1038"/>
    <x v="3"/>
    <x v="8"/>
    <x v="38"/>
    <x v="17"/>
    <x v="188"/>
    <s v="20179"/>
    <x v="18"/>
    <x v="0"/>
    <n v="5.4"/>
    <x v="0"/>
    <s v="Chicken ribs bbq"/>
  </r>
  <r>
    <x v="1039"/>
    <x v="3"/>
    <x v="8"/>
    <x v="38"/>
    <x v="18"/>
    <x v="188"/>
    <s v="20179"/>
    <x v="18"/>
    <x v="0"/>
    <n v="6"/>
    <x v="0"/>
    <s v="Borek"/>
  </r>
  <r>
    <x v="1039"/>
    <x v="3"/>
    <x v="8"/>
    <x v="38"/>
    <x v="18"/>
    <x v="188"/>
    <s v="20179"/>
    <x v="68"/>
    <x v="5"/>
    <n v="24.44"/>
    <x v="0"/>
    <s v="Things to fix home :D"/>
  </r>
  <r>
    <x v="1039"/>
    <x v="3"/>
    <x v="8"/>
    <x v="38"/>
    <x v="18"/>
    <x v="188"/>
    <s v="20179"/>
    <x v="0"/>
    <x v="0"/>
    <n v="19.399999999999999"/>
    <x v="0"/>
    <s v="Ice cream, cheese, sponges, blueberries and yogurt"/>
  </r>
  <r>
    <x v="1039"/>
    <x v="3"/>
    <x v="8"/>
    <x v="38"/>
    <x v="18"/>
    <x v="188"/>
    <s v="20179"/>
    <x v="18"/>
    <x v="1"/>
    <n v="1000"/>
    <x v="1"/>
    <s v="Telefono para madre"/>
  </r>
  <r>
    <x v="1040"/>
    <x v="3"/>
    <x v="9"/>
    <x v="38"/>
    <x v="20"/>
    <x v="188"/>
    <s v="201710"/>
    <x v="3"/>
    <x v="0"/>
    <n v="15.25"/>
    <x v="0"/>
    <s v="Gatorade, pizza and juice"/>
  </r>
  <r>
    <x v="1040"/>
    <x v="3"/>
    <x v="9"/>
    <x v="38"/>
    <x v="20"/>
    <x v="188"/>
    <s v="201710"/>
    <x v="3"/>
    <x v="0"/>
    <n v="15.58"/>
    <x v="0"/>
    <s v="Chicken, shrimps"/>
  </r>
  <r>
    <x v="1040"/>
    <x v="3"/>
    <x v="9"/>
    <x v="38"/>
    <x v="20"/>
    <x v="188"/>
    <s v="201710"/>
    <x v="18"/>
    <x v="0"/>
    <n v="10.84"/>
    <x v="0"/>
    <s v="Vegetables"/>
  </r>
  <r>
    <x v="1040"/>
    <x v="3"/>
    <x v="9"/>
    <x v="38"/>
    <x v="20"/>
    <x v="188"/>
    <s v="201710"/>
    <x v="8"/>
    <x v="0"/>
    <n v="7"/>
    <x v="0"/>
    <s v="Church Tatalalo"/>
  </r>
  <r>
    <x v="1041"/>
    <x v="3"/>
    <x v="9"/>
    <x v="39"/>
    <x v="22"/>
    <x v="189"/>
    <s v="201710"/>
    <x v="3"/>
    <x v="0"/>
    <n v="16.18"/>
    <x v="0"/>
    <s v="Doritos, pop corn x2, pies and pizza"/>
  </r>
  <r>
    <x v="1041"/>
    <x v="3"/>
    <x v="9"/>
    <x v="39"/>
    <x v="22"/>
    <x v="189"/>
    <s v="201710"/>
    <x v="0"/>
    <x v="0"/>
    <n v="3.59"/>
    <x v="0"/>
    <s v="lady's stuff"/>
  </r>
  <r>
    <x v="1041"/>
    <x v="3"/>
    <x v="9"/>
    <x v="39"/>
    <x v="22"/>
    <x v="189"/>
    <s v="201710"/>
    <x v="65"/>
    <x v="7"/>
    <n v="35"/>
    <x v="1"/>
    <s v="Telstra Juan"/>
  </r>
  <r>
    <x v="1041"/>
    <x v="3"/>
    <x v="9"/>
    <x v="39"/>
    <x v="22"/>
    <x v="189"/>
    <s v="201710"/>
    <x v="11"/>
    <x v="7"/>
    <n v="86.4"/>
    <x v="1"/>
    <s v="Electricity"/>
  </r>
  <r>
    <x v="1042"/>
    <x v="3"/>
    <x v="9"/>
    <x v="39"/>
    <x v="30"/>
    <x v="189"/>
    <s v="201710"/>
    <x v="0"/>
    <x v="0"/>
    <n v="5.96"/>
    <x v="0"/>
    <s v="Juice, water, mandarines and sardines"/>
  </r>
  <r>
    <x v="1043"/>
    <x v="3"/>
    <x v="9"/>
    <x v="39"/>
    <x v="24"/>
    <x v="189"/>
    <s v="201710"/>
    <x v="19"/>
    <x v="0"/>
    <n v="15.5"/>
    <x v="0"/>
    <s v="Nachos"/>
  </r>
  <r>
    <x v="1043"/>
    <x v="3"/>
    <x v="9"/>
    <x v="39"/>
    <x v="24"/>
    <x v="189"/>
    <s v="201710"/>
    <x v="6"/>
    <x v="3"/>
    <n v="32"/>
    <x v="0"/>
    <s v="Whiskey"/>
  </r>
  <r>
    <x v="1043"/>
    <x v="3"/>
    <x v="9"/>
    <x v="39"/>
    <x v="24"/>
    <x v="189"/>
    <s v="201710"/>
    <x v="5"/>
    <x v="0"/>
    <n v="10.25"/>
    <x v="0"/>
    <s v="Pizza, milk, cereal "/>
  </r>
  <r>
    <x v="1043"/>
    <x v="3"/>
    <x v="9"/>
    <x v="39"/>
    <x v="24"/>
    <x v="189"/>
    <s v="201710"/>
    <x v="18"/>
    <x v="0"/>
    <n v="2.48"/>
    <x v="0"/>
    <s v="Bread"/>
  </r>
  <r>
    <x v="1044"/>
    <x v="3"/>
    <x v="9"/>
    <x v="39"/>
    <x v="25"/>
    <x v="189"/>
    <s v="201710"/>
    <x v="18"/>
    <x v="12"/>
    <n v="17"/>
    <x v="0"/>
    <s v="Massage"/>
  </r>
  <r>
    <x v="1044"/>
    <x v="3"/>
    <x v="9"/>
    <x v="39"/>
    <x v="25"/>
    <x v="189"/>
    <s v="201710"/>
    <x v="44"/>
    <x v="5"/>
    <n v="20"/>
    <x v="0"/>
    <s v="Flowers"/>
  </r>
  <r>
    <x v="1044"/>
    <x v="3"/>
    <x v="9"/>
    <x v="39"/>
    <x v="25"/>
    <x v="189"/>
    <s v="201710"/>
    <x v="18"/>
    <x v="0"/>
    <n v="11"/>
    <x v="0"/>
    <s v="Food"/>
  </r>
  <r>
    <x v="1044"/>
    <x v="3"/>
    <x v="9"/>
    <x v="39"/>
    <x v="25"/>
    <x v="189"/>
    <s v="201710"/>
    <x v="0"/>
    <x v="0"/>
    <n v="14.29"/>
    <x v="0"/>
    <s v="Things"/>
  </r>
  <r>
    <x v="1044"/>
    <x v="3"/>
    <x v="9"/>
    <x v="39"/>
    <x v="25"/>
    <x v="189"/>
    <s v="201710"/>
    <x v="3"/>
    <x v="0"/>
    <n v="5.5"/>
    <x v="0"/>
    <s v="Gatorade for baby"/>
  </r>
  <r>
    <x v="1044"/>
    <x v="3"/>
    <x v="9"/>
    <x v="39"/>
    <x v="25"/>
    <x v="189"/>
    <s v="201710"/>
    <x v="71"/>
    <x v="6"/>
    <n v="7"/>
    <x v="0"/>
    <s v="Parking surprise"/>
  </r>
  <r>
    <x v="1044"/>
    <x v="3"/>
    <x v="9"/>
    <x v="39"/>
    <x v="25"/>
    <x v="189"/>
    <s v="201710"/>
    <x v="16"/>
    <x v="5"/>
    <n v="17.5"/>
    <x v="0"/>
    <s v="Extension"/>
  </r>
  <r>
    <x v="1045"/>
    <x v="3"/>
    <x v="9"/>
    <x v="39"/>
    <x v="26"/>
    <x v="189"/>
    <s v="201710"/>
    <x v="67"/>
    <x v="6"/>
    <n v="48.34"/>
    <x v="1"/>
    <s v="Baby fare"/>
  </r>
  <r>
    <x v="1045"/>
    <x v="3"/>
    <x v="9"/>
    <x v="39"/>
    <x v="26"/>
    <x v="189"/>
    <s v="201710"/>
    <x v="18"/>
    <x v="14"/>
    <n v="348"/>
    <x v="1"/>
    <s v="Bottles, crap trash, shower and babypack"/>
  </r>
  <r>
    <x v="1045"/>
    <x v="3"/>
    <x v="9"/>
    <x v="39"/>
    <x v="26"/>
    <x v="189"/>
    <s v="201710"/>
    <x v="18"/>
    <x v="0"/>
    <n v="24"/>
    <x v="0"/>
    <s v="Party cake"/>
  </r>
  <r>
    <x v="1045"/>
    <x v="3"/>
    <x v="9"/>
    <x v="39"/>
    <x v="26"/>
    <x v="189"/>
    <s v="201710"/>
    <x v="80"/>
    <x v="1"/>
    <n v="1179"/>
    <x v="1"/>
    <s v="gatito happy bday"/>
  </r>
  <r>
    <x v="1046"/>
    <x v="3"/>
    <x v="9"/>
    <x v="40"/>
    <x v="27"/>
    <x v="190"/>
    <s v="201710"/>
    <x v="3"/>
    <x v="0"/>
    <n v="20.079999999999998"/>
    <x v="0"/>
    <s v="Gatorade, chicken, water and "/>
  </r>
  <r>
    <x v="1046"/>
    <x v="3"/>
    <x v="9"/>
    <x v="40"/>
    <x v="27"/>
    <x v="190"/>
    <s v="201710"/>
    <x v="87"/>
    <x v="14"/>
    <n v="27.99"/>
    <x v="1"/>
    <s v="Vitamin D"/>
  </r>
  <r>
    <x v="1047"/>
    <x v="3"/>
    <x v="9"/>
    <x v="40"/>
    <x v="28"/>
    <x v="190"/>
    <s v="201710"/>
    <x v="87"/>
    <x v="5"/>
    <n v="5.99"/>
    <x v="0"/>
    <s v="Thing for teeth"/>
  </r>
  <r>
    <x v="1047"/>
    <x v="3"/>
    <x v="9"/>
    <x v="40"/>
    <x v="28"/>
    <x v="190"/>
    <s v="201710"/>
    <x v="65"/>
    <x v="7"/>
    <n v="14.37"/>
    <x v="1"/>
    <s v="Telstra raccoon"/>
  </r>
  <r>
    <x v="1048"/>
    <x v="3"/>
    <x v="9"/>
    <x v="40"/>
    <x v="0"/>
    <x v="190"/>
    <s v="201710"/>
    <x v="19"/>
    <x v="0"/>
    <n v="18.5"/>
    <x v="0"/>
    <s v="Nachos Colombia goes to the world cup"/>
  </r>
  <r>
    <x v="1048"/>
    <x v="3"/>
    <x v="9"/>
    <x v="40"/>
    <x v="0"/>
    <x v="190"/>
    <s v="201710"/>
    <x v="18"/>
    <x v="0"/>
    <n v="23"/>
    <x v="0"/>
    <s v="Lunch with Aby"/>
  </r>
  <r>
    <x v="1049"/>
    <x v="3"/>
    <x v="9"/>
    <x v="40"/>
    <x v="1"/>
    <x v="190"/>
    <s v="201710"/>
    <x v="3"/>
    <x v="0"/>
    <n v="8.1999999999999993"/>
    <x v="0"/>
    <s v="Yogurt and cereal"/>
  </r>
  <r>
    <x v="1049"/>
    <x v="3"/>
    <x v="9"/>
    <x v="40"/>
    <x v="1"/>
    <x v="190"/>
    <s v="201710"/>
    <x v="0"/>
    <x v="0"/>
    <n v="4.4000000000000004"/>
    <x v="0"/>
    <s v="Water, juice "/>
  </r>
  <r>
    <x v="1049"/>
    <x v="3"/>
    <x v="9"/>
    <x v="40"/>
    <x v="1"/>
    <x v="190"/>
    <s v="201710"/>
    <x v="79"/>
    <x v="5"/>
    <n v="160"/>
    <x v="1"/>
    <s v="Tax return 2017"/>
  </r>
  <r>
    <x v="1050"/>
    <x v="3"/>
    <x v="9"/>
    <x v="40"/>
    <x v="3"/>
    <x v="190"/>
    <s v="201710"/>
    <x v="18"/>
    <x v="3"/>
    <n v="63.5"/>
    <x v="0"/>
    <s v="Beers + nachos"/>
  </r>
  <r>
    <x v="1050"/>
    <x v="3"/>
    <x v="9"/>
    <x v="40"/>
    <x v="3"/>
    <x v="190"/>
    <s v="201710"/>
    <x v="57"/>
    <x v="12"/>
    <n v="217"/>
    <x v="1"/>
    <s v="Guhealth"/>
  </r>
  <r>
    <x v="1050"/>
    <x v="3"/>
    <x v="9"/>
    <x v="40"/>
    <x v="3"/>
    <x v="190"/>
    <s v="201710"/>
    <x v="87"/>
    <x v="14"/>
    <n v="3.99"/>
    <x v="1"/>
    <s v="Pills"/>
  </r>
  <r>
    <x v="1050"/>
    <x v="3"/>
    <x v="9"/>
    <x v="40"/>
    <x v="3"/>
    <x v="190"/>
    <s v="201710"/>
    <x v="18"/>
    <x v="0"/>
    <n v="14.66"/>
    <x v="0"/>
    <s v="Others"/>
  </r>
  <r>
    <x v="1050"/>
    <x v="3"/>
    <x v="9"/>
    <x v="40"/>
    <x v="3"/>
    <x v="190"/>
    <s v="201710"/>
    <x v="0"/>
    <x v="0"/>
    <n v="7.95"/>
    <x v="0"/>
    <s v="Things"/>
  </r>
  <r>
    <x v="1050"/>
    <x v="3"/>
    <x v="9"/>
    <x v="40"/>
    <x v="3"/>
    <x v="190"/>
    <s v="201710"/>
    <x v="41"/>
    <x v="5"/>
    <n v="19.95"/>
    <x v="1"/>
    <s v="Plate for bbq"/>
  </r>
  <r>
    <x v="1050"/>
    <x v="3"/>
    <x v="9"/>
    <x v="40"/>
    <x v="3"/>
    <x v="190"/>
    <s v="201710"/>
    <x v="18"/>
    <x v="0"/>
    <n v="12.3"/>
    <x v="0"/>
    <s v="BBQ meat"/>
  </r>
  <r>
    <x v="1050"/>
    <x v="3"/>
    <x v="9"/>
    <x v="40"/>
    <x v="3"/>
    <x v="190"/>
    <s v="201710"/>
    <x v="0"/>
    <x v="0"/>
    <n v="8.0399999999999991"/>
    <x v="0"/>
    <s v="Toilet paper"/>
  </r>
  <r>
    <x v="1050"/>
    <x v="3"/>
    <x v="9"/>
    <x v="40"/>
    <x v="3"/>
    <x v="190"/>
    <s v="201710"/>
    <x v="5"/>
    <x v="0"/>
    <n v="7.5"/>
    <x v="0"/>
    <s v="Gatorade bbq"/>
  </r>
  <r>
    <x v="1050"/>
    <x v="3"/>
    <x v="9"/>
    <x v="40"/>
    <x v="3"/>
    <x v="190"/>
    <s v="201710"/>
    <x v="41"/>
    <x v="5"/>
    <n v="179"/>
    <x v="1"/>
    <s v="Air fryer"/>
  </r>
  <r>
    <x v="1050"/>
    <x v="3"/>
    <x v="9"/>
    <x v="40"/>
    <x v="3"/>
    <x v="190"/>
    <s v="201710"/>
    <x v="18"/>
    <x v="0"/>
    <n v="5"/>
    <x v="0"/>
    <s v="Sausage"/>
  </r>
  <r>
    <x v="1051"/>
    <x v="3"/>
    <x v="9"/>
    <x v="40"/>
    <x v="4"/>
    <x v="190"/>
    <s v="201710"/>
    <x v="18"/>
    <x v="0"/>
    <n v="1.5"/>
    <x v="0"/>
    <s v="Candles church"/>
  </r>
  <r>
    <x v="1051"/>
    <x v="3"/>
    <x v="9"/>
    <x v="40"/>
    <x v="4"/>
    <x v="190"/>
    <s v="201710"/>
    <x v="18"/>
    <x v="0"/>
    <n v="6.14"/>
    <x v="0"/>
    <s v="Vegetbles"/>
  </r>
  <r>
    <x v="1051"/>
    <x v="3"/>
    <x v="9"/>
    <x v="40"/>
    <x v="4"/>
    <x v="190"/>
    <s v="201710"/>
    <x v="2"/>
    <x v="1"/>
    <n v="6"/>
    <x v="1"/>
    <s v="Bluetooth car"/>
  </r>
  <r>
    <x v="1052"/>
    <x v="3"/>
    <x v="9"/>
    <x v="41"/>
    <x v="5"/>
    <x v="191"/>
    <s v="201710"/>
    <x v="18"/>
    <x v="12"/>
    <n v="7"/>
    <x v="1"/>
    <s v="Dentist"/>
  </r>
  <r>
    <x v="1052"/>
    <x v="3"/>
    <x v="9"/>
    <x v="41"/>
    <x v="5"/>
    <x v="191"/>
    <s v="201710"/>
    <x v="18"/>
    <x v="0"/>
    <n v="15"/>
    <x v="1"/>
    <s v="Training unity"/>
  </r>
  <r>
    <x v="1052"/>
    <x v="3"/>
    <x v="9"/>
    <x v="41"/>
    <x v="5"/>
    <x v="191"/>
    <s v="201710"/>
    <x v="3"/>
    <x v="0"/>
    <n v="51.25"/>
    <x v="0"/>
    <s v="Ice cream, brocolli, eggs, cake, odor, servillets, chicken, etc "/>
  </r>
  <r>
    <x v="1053"/>
    <x v="3"/>
    <x v="9"/>
    <x v="41"/>
    <x v="7"/>
    <x v="191"/>
    <s v="201710"/>
    <x v="18"/>
    <x v="1"/>
    <n v="120"/>
    <x v="1"/>
    <s v="Printer papa's birthday"/>
  </r>
  <r>
    <x v="1053"/>
    <x v="3"/>
    <x v="9"/>
    <x v="41"/>
    <x v="7"/>
    <x v="191"/>
    <s v="201710"/>
    <x v="11"/>
    <x v="7"/>
    <n v="122.35"/>
    <x v="1"/>
    <s v="Gas"/>
  </r>
  <r>
    <x v="1053"/>
    <x v="3"/>
    <x v="9"/>
    <x v="41"/>
    <x v="7"/>
    <x v="191"/>
    <s v="201710"/>
    <x v="64"/>
    <x v="4"/>
    <n v="1520"/>
    <x v="1"/>
    <s v="Rent"/>
  </r>
  <r>
    <x v="1054"/>
    <x v="3"/>
    <x v="9"/>
    <x v="41"/>
    <x v="29"/>
    <x v="191"/>
    <s v="201710"/>
    <x v="18"/>
    <x v="0"/>
    <n v="3.8"/>
    <x v="0"/>
    <s v="coffee"/>
  </r>
  <r>
    <x v="1054"/>
    <x v="3"/>
    <x v="9"/>
    <x v="41"/>
    <x v="29"/>
    <x v="191"/>
    <s v="201710"/>
    <x v="5"/>
    <x v="0"/>
    <n v="10.31"/>
    <x v="0"/>
    <s v="cheese"/>
  </r>
  <r>
    <x v="1054"/>
    <x v="3"/>
    <x v="9"/>
    <x v="41"/>
    <x v="29"/>
    <x v="191"/>
    <s v="201710"/>
    <x v="5"/>
    <x v="0"/>
    <n v="7"/>
    <x v="0"/>
    <s v="milk &amp; pizza"/>
  </r>
  <r>
    <x v="1054"/>
    <x v="3"/>
    <x v="9"/>
    <x v="41"/>
    <x v="29"/>
    <x v="191"/>
    <s v="201710"/>
    <x v="67"/>
    <x v="6"/>
    <n v="28.14"/>
    <x v="1"/>
    <s v="gasoline cheap"/>
  </r>
  <r>
    <x v="1055"/>
    <x v="3"/>
    <x v="9"/>
    <x v="41"/>
    <x v="9"/>
    <x v="191"/>
    <s v="201710"/>
    <x v="18"/>
    <x v="0"/>
    <n v="59.5"/>
    <x v="0"/>
    <s v="Ash invitation because of birthday"/>
  </r>
  <r>
    <x v="1055"/>
    <x v="3"/>
    <x v="9"/>
    <x v="41"/>
    <x v="9"/>
    <x v="191"/>
    <s v="201710"/>
    <x v="6"/>
    <x v="3"/>
    <n v="33"/>
    <x v="0"/>
    <s v="Vodka"/>
  </r>
  <r>
    <x v="1055"/>
    <x v="3"/>
    <x v="9"/>
    <x v="41"/>
    <x v="9"/>
    <x v="191"/>
    <s v="201710"/>
    <x v="18"/>
    <x v="12"/>
    <n v="17"/>
    <x v="1"/>
    <s v="Massage"/>
  </r>
  <r>
    <x v="1056"/>
    <x v="3"/>
    <x v="9"/>
    <x v="41"/>
    <x v="10"/>
    <x v="191"/>
    <s v="201710"/>
    <x v="7"/>
    <x v="6"/>
    <n v="324.72000000000003"/>
    <x v="1"/>
    <s v="Myki Ana and Juan"/>
  </r>
  <r>
    <x v="1056"/>
    <x v="3"/>
    <x v="9"/>
    <x v="41"/>
    <x v="10"/>
    <x v="191"/>
    <s v="201710"/>
    <x v="18"/>
    <x v="0"/>
    <n v="14.29"/>
    <x v="0"/>
    <s v="Vegetables"/>
  </r>
  <r>
    <x v="1056"/>
    <x v="3"/>
    <x v="9"/>
    <x v="41"/>
    <x v="10"/>
    <x v="191"/>
    <s v="201710"/>
    <x v="3"/>
    <x v="0"/>
    <n v="8.2100000000000009"/>
    <x v="0"/>
    <s v="Ribs"/>
  </r>
  <r>
    <x v="1057"/>
    <x v="3"/>
    <x v="9"/>
    <x v="42"/>
    <x v="11"/>
    <x v="192"/>
    <s v="201710"/>
    <x v="3"/>
    <x v="0"/>
    <n v="56.61"/>
    <x v="0"/>
    <s v="pork ribs, chicken, milk, bread, water, chips, tissues, toilet cleaner"/>
  </r>
  <r>
    <x v="1057"/>
    <x v="3"/>
    <x v="9"/>
    <x v="42"/>
    <x v="11"/>
    <x v="192"/>
    <s v="201710"/>
    <x v="6"/>
    <x v="3"/>
    <n v="23"/>
    <x v="0"/>
    <s v="Vodka x 2"/>
  </r>
  <r>
    <x v="1057"/>
    <x v="3"/>
    <x v="9"/>
    <x v="42"/>
    <x v="11"/>
    <x v="192"/>
    <s v="201710"/>
    <x v="18"/>
    <x v="0"/>
    <n v="4.9000000000000004"/>
    <x v="0"/>
    <s v="Ice cream certification"/>
  </r>
  <r>
    <x v="1057"/>
    <x v="3"/>
    <x v="9"/>
    <x v="42"/>
    <x v="11"/>
    <x v="192"/>
    <s v="201710"/>
    <x v="74"/>
    <x v="7"/>
    <n v="14"/>
    <x v="1"/>
    <s v="October - November"/>
  </r>
  <r>
    <x v="1058"/>
    <x v="3"/>
    <x v="9"/>
    <x v="42"/>
    <x v="15"/>
    <x v="192"/>
    <s v="201710"/>
    <x v="18"/>
    <x v="5"/>
    <n v="16"/>
    <x v="1"/>
    <s v="Christmas decorations"/>
  </r>
  <r>
    <x v="1058"/>
    <x v="3"/>
    <x v="9"/>
    <x v="42"/>
    <x v="15"/>
    <x v="192"/>
    <s v="201710"/>
    <x v="87"/>
    <x v="12"/>
    <n v="19.48"/>
    <x v="1"/>
    <s v="Eye drops, iron pills "/>
  </r>
  <r>
    <x v="1058"/>
    <x v="3"/>
    <x v="9"/>
    <x v="42"/>
    <x v="15"/>
    <x v="192"/>
    <s v="201710"/>
    <x v="18"/>
    <x v="0"/>
    <n v="27"/>
    <x v="0"/>
    <s v="Lunch raccoon"/>
  </r>
  <r>
    <x v="1058"/>
    <x v="3"/>
    <x v="9"/>
    <x v="42"/>
    <x v="15"/>
    <x v="192"/>
    <s v="201710"/>
    <x v="5"/>
    <x v="0"/>
    <n v="3.65"/>
    <x v="0"/>
    <s v="Doritos and gatorade vaccine crying baby"/>
  </r>
  <r>
    <x v="1058"/>
    <x v="3"/>
    <x v="9"/>
    <x v="42"/>
    <x v="15"/>
    <x v="192"/>
    <s v="201710"/>
    <x v="5"/>
    <x v="0"/>
    <n v="12.29"/>
    <x v="0"/>
    <s v="Pizza, yogurt and cereal"/>
  </r>
  <r>
    <x v="1059"/>
    <x v="3"/>
    <x v="9"/>
    <x v="42"/>
    <x v="16"/>
    <x v="192"/>
    <s v="201710"/>
    <x v="58"/>
    <x v="8"/>
    <n v="176.1"/>
    <x v="1"/>
    <s v="Shoes, shirt and t-shirt"/>
  </r>
  <r>
    <x v="1059"/>
    <x v="3"/>
    <x v="9"/>
    <x v="42"/>
    <x v="16"/>
    <x v="192"/>
    <s v="201710"/>
    <x v="3"/>
    <x v="0"/>
    <n v="19.739999999999998"/>
    <x v="0"/>
    <s v="Soy sauce, bbq souce, five spice, watermelon, cheese and sausage"/>
  </r>
  <r>
    <x v="1059"/>
    <x v="3"/>
    <x v="9"/>
    <x v="42"/>
    <x v="16"/>
    <x v="192"/>
    <s v="201710"/>
    <x v="18"/>
    <x v="5"/>
    <n v="5"/>
    <x v="1"/>
    <s v="Place sticker on iPad"/>
  </r>
  <r>
    <x v="1060"/>
    <x v="3"/>
    <x v="9"/>
    <x v="42"/>
    <x v="17"/>
    <x v="192"/>
    <s v="201710"/>
    <x v="8"/>
    <x v="0"/>
    <n v="13"/>
    <x v="0"/>
    <s v="pies and candles"/>
  </r>
  <r>
    <x v="1060"/>
    <x v="3"/>
    <x v="9"/>
    <x v="42"/>
    <x v="17"/>
    <x v="192"/>
    <s v="201710"/>
    <x v="18"/>
    <x v="0"/>
    <n v="3.6"/>
    <x v="0"/>
    <s v="Chicken"/>
  </r>
  <r>
    <x v="1060"/>
    <x v="3"/>
    <x v="9"/>
    <x v="42"/>
    <x v="17"/>
    <x v="192"/>
    <s v="201710"/>
    <x v="43"/>
    <x v="0"/>
    <n v="10"/>
    <x v="0"/>
    <s v="Bocadillos"/>
  </r>
  <r>
    <x v="1060"/>
    <x v="3"/>
    <x v="9"/>
    <x v="42"/>
    <x v="17"/>
    <x v="192"/>
    <s v="201710"/>
    <x v="43"/>
    <x v="14"/>
    <n v="19.96"/>
    <x v="1"/>
    <s v="Blanquito the bear"/>
  </r>
  <r>
    <x v="1060"/>
    <x v="3"/>
    <x v="9"/>
    <x v="42"/>
    <x v="17"/>
    <x v="192"/>
    <s v="201710"/>
    <x v="5"/>
    <x v="0"/>
    <n v="4"/>
    <x v="0"/>
    <s v="Gatorade"/>
  </r>
  <r>
    <x v="1061"/>
    <x v="3"/>
    <x v="9"/>
    <x v="43"/>
    <x v="18"/>
    <x v="193"/>
    <s v="201710"/>
    <x v="3"/>
    <x v="0"/>
    <n v="52.6"/>
    <x v="0"/>
    <s v="Water, pork, chips, watermelon, juice, eggs, chicken, chorizo"/>
  </r>
  <r>
    <x v="1062"/>
    <x v="3"/>
    <x v="9"/>
    <x v="43"/>
    <x v="19"/>
    <x v="193"/>
    <s v="201710"/>
    <x v="18"/>
    <x v="10"/>
    <n v="28.62"/>
    <x v="1"/>
    <s v="exam 70-534"/>
  </r>
  <r>
    <x v="1062"/>
    <x v="3"/>
    <x v="9"/>
    <x v="43"/>
    <x v="19"/>
    <x v="193"/>
    <s v="201710"/>
    <x v="18"/>
    <x v="10"/>
    <n v="15"/>
    <x v="1"/>
    <s v="VCE"/>
  </r>
  <r>
    <x v="1063"/>
    <x v="3"/>
    <x v="10"/>
    <x v="43"/>
    <x v="20"/>
    <x v="193"/>
    <s v="201711"/>
    <x v="3"/>
    <x v="0"/>
    <n v="0.9"/>
    <x v="0"/>
    <s v="tuna"/>
  </r>
  <r>
    <x v="1063"/>
    <x v="3"/>
    <x v="10"/>
    <x v="43"/>
    <x v="20"/>
    <x v="193"/>
    <s v="201711"/>
    <x v="65"/>
    <x v="7"/>
    <n v="35"/>
    <x v="1"/>
    <s v="Phone juan"/>
  </r>
  <r>
    <x v="1064"/>
    <x v="3"/>
    <x v="10"/>
    <x v="43"/>
    <x v="21"/>
    <x v="193"/>
    <s v="201711"/>
    <x v="3"/>
    <x v="0"/>
    <n v="4"/>
    <x v="0"/>
    <s v="Gatorades"/>
  </r>
  <r>
    <x v="1064"/>
    <x v="3"/>
    <x v="10"/>
    <x v="43"/>
    <x v="21"/>
    <x v="193"/>
    <s v="201711"/>
    <x v="18"/>
    <x v="0"/>
    <n v="15"/>
    <x v="0"/>
    <s v="Lunch shop small"/>
  </r>
  <r>
    <x v="1065"/>
    <x v="3"/>
    <x v="10"/>
    <x v="43"/>
    <x v="22"/>
    <x v="193"/>
    <s v="201711"/>
    <x v="88"/>
    <x v="14"/>
    <n v="1500"/>
    <x v="1"/>
    <s v="Second payment Tata"/>
  </r>
  <r>
    <x v="1066"/>
    <x v="3"/>
    <x v="10"/>
    <x v="43"/>
    <x v="30"/>
    <x v="193"/>
    <s v="201711"/>
    <x v="18"/>
    <x v="0"/>
    <n v="15"/>
    <x v="0"/>
    <s v="Pizza hut"/>
  </r>
  <r>
    <x v="1066"/>
    <x v="3"/>
    <x v="10"/>
    <x v="43"/>
    <x v="30"/>
    <x v="193"/>
    <s v="201711"/>
    <x v="3"/>
    <x v="0"/>
    <n v="3.04"/>
    <x v="0"/>
    <s v="Juice"/>
  </r>
  <r>
    <x v="1066"/>
    <x v="3"/>
    <x v="10"/>
    <x v="43"/>
    <x v="30"/>
    <x v="193"/>
    <s v="201711"/>
    <x v="67"/>
    <x v="6"/>
    <n v="49.12"/>
    <x v="1"/>
    <s v="Gasoline going home"/>
  </r>
  <r>
    <x v="1066"/>
    <x v="3"/>
    <x v="10"/>
    <x v="43"/>
    <x v="30"/>
    <x v="193"/>
    <s v="201711"/>
    <x v="3"/>
    <x v="0"/>
    <n v="7.39"/>
    <x v="0"/>
    <s v="Cereal raccoon strawberries"/>
  </r>
  <r>
    <x v="1066"/>
    <x v="3"/>
    <x v="10"/>
    <x v="43"/>
    <x v="30"/>
    <x v="193"/>
    <s v="201711"/>
    <x v="31"/>
    <x v="5"/>
    <n v="890.38"/>
    <x v="1"/>
    <s v="Bed second room"/>
  </r>
  <r>
    <x v="1066"/>
    <x v="3"/>
    <x v="10"/>
    <x v="43"/>
    <x v="30"/>
    <x v="193"/>
    <s v="201711"/>
    <x v="67"/>
    <x v="6"/>
    <n v="13.83"/>
    <x v="1"/>
    <s v="gasoline for strawberries"/>
  </r>
  <r>
    <x v="1066"/>
    <x v="3"/>
    <x v="10"/>
    <x v="43"/>
    <x v="30"/>
    <x v="193"/>
    <s v="201711"/>
    <x v="3"/>
    <x v="0"/>
    <n v="5"/>
    <x v="0"/>
    <s v="Something"/>
  </r>
  <r>
    <x v="1066"/>
    <x v="3"/>
    <x v="10"/>
    <x v="43"/>
    <x v="30"/>
    <x v="193"/>
    <s v="201711"/>
    <x v="18"/>
    <x v="0"/>
    <n v="23.85"/>
    <x v="0"/>
    <s v="Cereal, tea, hot choco, strawberries, vanilla slice"/>
  </r>
  <r>
    <x v="1066"/>
    <x v="3"/>
    <x v="10"/>
    <x v="43"/>
    <x v="30"/>
    <x v="193"/>
    <s v="201711"/>
    <x v="89"/>
    <x v="14"/>
    <n v="449"/>
    <x v="1"/>
    <s v="Baby buntings cot ... we can't put in car :@"/>
  </r>
  <r>
    <x v="1067"/>
    <x v="3"/>
    <x v="10"/>
    <x v="44"/>
    <x v="24"/>
    <x v="194"/>
    <s v="201711"/>
    <x v="3"/>
    <x v="0"/>
    <n v="61.61"/>
    <x v="0"/>
    <s v="Rice, chicken, teeth stuff, water, air freshener and google dot :)"/>
  </r>
  <r>
    <x v="1067"/>
    <x v="3"/>
    <x v="10"/>
    <x v="44"/>
    <x v="24"/>
    <x v="194"/>
    <s v="201711"/>
    <x v="18"/>
    <x v="14"/>
    <n v="17.489999999999998"/>
    <x v="1"/>
    <s v="Uber to bring cot :("/>
  </r>
  <r>
    <x v="1067"/>
    <x v="3"/>
    <x v="10"/>
    <x v="44"/>
    <x v="24"/>
    <x v="194"/>
    <s v="201711"/>
    <x v="13"/>
    <x v="14"/>
    <n v="28"/>
    <x v="1"/>
    <s v="Sheets and mattress protector"/>
  </r>
  <r>
    <x v="1067"/>
    <x v="3"/>
    <x v="10"/>
    <x v="44"/>
    <x v="24"/>
    <x v="194"/>
    <s v="201711"/>
    <x v="18"/>
    <x v="5"/>
    <n v="79.959999999999994"/>
    <x v="1"/>
    <s v="Knives and base"/>
  </r>
  <r>
    <x v="1068"/>
    <x v="3"/>
    <x v="10"/>
    <x v="44"/>
    <x v="25"/>
    <x v="194"/>
    <s v="201711"/>
    <x v="18"/>
    <x v="5"/>
    <n v="11.97"/>
    <x v="1"/>
    <s v="Flowers base - scratch from the previous one &quot;comment&quot;"/>
  </r>
  <r>
    <x v="1068"/>
    <x v="3"/>
    <x v="10"/>
    <x v="44"/>
    <x v="25"/>
    <x v="194"/>
    <s v="201711"/>
    <x v="16"/>
    <x v="14"/>
    <n v="10"/>
    <x v="1"/>
    <s v="Globes and hat"/>
  </r>
  <r>
    <x v="1068"/>
    <x v="3"/>
    <x v="10"/>
    <x v="44"/>
    <x v="25"/>
    <x v="194"/>
    <s v="201711"/>
    <x v="5"/>
    <x v="0"/>
    <n v="3.92"/>
    <x v="0"/>
    <s v="lamb chops"/>
  </r>
  <r>
    <x v="1068"/>
    <x v="3"/>
    <x v="10"/>
    <x v="44"/>
    <x v="25"/>
    <x v="194"/>
    <s v="201711"/>
    <x v="87"/>
    <x v="14"/>
    <n v="9.2799999999999994"/>
    <x v="1"/>
    <s v="Girls stuff"/>
  </r>
  <r>
    <x v="1068"/>
    <x v="3"/>
    <x v="10"/>
    <x v="44"/>
    <x v="25"/>
    <x v="194"/>
    <s v="201711"/>
    <x v="18"/>
    <x v="0"/>
    <n v="2.6"/>
    <x v="0"/>
    <s v="sushi raccoon"/>
  </r>
  <r>
    <x v="1068"/>
    <x v="3"/>
    <x v="10"/>
    <x v="44"/>
    <x v="25"/>
    <x v="194"/>
    <s v="201711"/>
    <x v="65"/>
    <x v="7"/>
    <n v="12.5"/>
    <x v="1"/>
    <s v="Last telstra payment raccoon"/>
  </r>
  <r>
    <x v="1069"/>
    <x v="3"/>
    <x v="10"/>
    <x v="44"/>
    <x v="27"/>
    <x v="194"/>
    <s v="201711"/>
    <x v="18"/>
    <x v="3"/>
    <n v="64.319999999999993"/>
    <x v="0"/>
    <s v="Beers with Andres"/>
  </r>
  <r>
    <x v="1070"/>
    <x v="3"/>
    <x v="10"/>
    <x v="44"/>
    <x v="28"/>
    <x v="194"/>
    <s v="201711"/>
    <x v="18"/>
    <x v="0"/>
    <n v="9.5"/>
    <x v="0"/>
    <s v="Pizza Friday"/>
  </r>
  <r>
    <x v="1070"/>
    <x v="3"/>
    <x v="10"/>
    <x v="44"/>
    <x v="28"/>
    <x v="194"/>
    <s v="201711"/>
    <x v="2"/>
    <x v="1"/>
    <n v="2.44"/>
    <x v="1"/>
    <s v="Stickers"/>
  </r>
  <r>
    <x v="1070"/>
    <x v="3"/>
    <x v="10"/>
    <x v="44"/>
    <x v="28"/>
    <x v="194"/>
    <s v="201711"/>
    <x v="18"/>
    <x v="0"/>
    <n v="7.25"/>
    <x v="0"/>
    <s v="Cheese"/>
  </r>
  <r>
    <x v="1070"/>
    <x v="3"/>
    <x v="10"/>
    <x v="44"/>
    <x v="28"/>
    <x v="194"/>
    <s v="201711"/>
    <x v="5"/>
    <x v="0"/>
    <n v="6.5"/>
    <x v="0"/>
    <s v="yogurt and fries"/>
  </r>
  <r>
    <x v="1070"/>
    <x v="3"/>
    <x v="10"/>
    <x v="44"/>
    <x v="28"/>
    <x v="194"/>
    <s v="201711"/>
    <x v="3"/>
    <x v="0"/>
    <n v="2"/>
    <x v="0"/>
    <s v="Coke"/>
  </r>
  <r>
    <x v="1070"/>
    <x v="3"/>
    <x v="10"/>
    <x v="44"/>
    <x v="28"/>
    <x v="194"/>
    <s v="201711"/>
    <x v="3"/>
    <x v="0"/>
    <n v="1.8"/>
    <x v="0"/>
    <s v="Chips"/>
  </r>
  <r>
    <x v="1070"/>
    <x v="3"/>
    <x v="10"/>
    <x v="44"/>
    <x v="28"/>
    <x v="194"/>
    <s v="201711"/>
    <x v="0"/>
    <x v="0"/>
    <n v="6.74"/>
    <x v="0"/>
    <s v="Juice and tuna and fruits"/>
  </r>
  <r>
    <x v="1071"/>
    <x v="3"/>
    <x v="10"/>
    <x v="44"/>
    <x v="0"/>
    <x v="194"/>
    <s v="201711"/>
    <x v="0"/>
    <x v="0"/>
    <n v="1.99"/>
    <x v="0"/>
    <s v="Milk"/>
  </r>
  <r>
    <x v="1071"/>
    <x v="3"/>
    <x v="10"/>
    <x v="44"/>
    <x v="0"/>
    <x v="194"/>
    <s v="201711"/>
    <x v="18"/>
    <x v="14"/>
    <n v="6.9"/>
    <x v="1"/>
    <s v="Christmas stocking"/>
  </r>
  <r>
    <x v="1071"/>
    <x v="3"/>
    <x v="10"/>
    <x v="44"/>
    <x v="0"/>
    <x v="194"/>
    <s v="201711"/>
    <x v="6"/>
    <x v="3"/>
    <n v="14"/>
    <x v="0"/>
    <s v="Beers"/>
  </r>
  <r>
    <x v="1072"/>
    <x v="3"/>
    <x v="10"/>
    <x v="44"/>
    <x v="1"/>
    <x v="194"/>
    <s v="201711"/>
    <x v="18"/>
    <x v="0"/>
    <n v="12"/>
    <x v="0"/>
    <s v="Ice cream, water and donught"/>
  </r>
  <r>
    <x v="1073"/>
    <x v="3"/>
    <x v="10"/>
    <x v="45"/>
    <x v="2"/>
    <x v="195"/>
    <s v="201711"/>
    <x v="18"/>
    <x v="0"/>
    <n v="15"/>
    <x v="0"/>
    <s v="Lunch"/>
  </r>
  <r>
    <x v="1073"/>
    <x v="3"/>
    <x v="10"/>
    <x v="45"/>
    <x v="2"/>
    <x v="195"/>
    <s v="201711"/>
    <x v="3"/>
    <x v="0"/>
    <n v="19.82"/>
    <x v="0"/>
    <s v="Dimp sims, wraps, watermelon, chicken, "/>
  </r>
  <r>
    <x v="1073"/>
    <x v="3"/>
    <x v="10"/>
    <x v="45"/>
    <x v="2"/>
    <x v="195"/>
    <s v="201711"/>
    <x v="57"/>
    <x v="12"/>
    <n v="217"/>
    <x v="1"/>
    <s v="Health insurance"/>
  </r>
  <r>
    <x v="1074"/>
    <x v="3"/>
    <x v="10"/>
    <x v="45"/>
    <x v="3"/>
    <x v="195"/>
    <s v="201711"/>
    <x v="18"/>
    <x v="0"/>
    <n v="5.5"/>
    <x v="0"/>
    <s v="Chips"/>
  </r>
  <r>
    <x v="1074"/>
    <x v="3"/>
    <x v="10"/>
    <x v="45"/>
    <x v="3"/>
    <x v="195"/>
    <s v="201711"/>
    <x v="87"/>
    <x v="14"/>
    <n v="13"/>
    <x v="1"/>
    <s v="Iron pills"/>
  </r>
  <r>
    <x v="1075"/>
    <x v="3"/>
    <x v="10"/>
    <x v="45"/>
    <x v="4"/>
    <x v="195"/>
    <s v="201711"/>
    <x v="18"/>
    <x v="0"/>
    <n v="22.9"/>
    <x v="0"/>
    <s v="Ribs"/>
  </r>
  <r>
    <x v="1075"/>
    <x v="3"/>
    <x v="10"/>
    <x v="45"/>
    <x v="4"/>
    <x v="195"/>
    <s v="201711"/>
    <x v="3"/>
    <x v="0"/>
    <n v="20.350000000000001"/>
    <x v="0"/>
    <s v="Ice cream, pringles, yogurt, milk and strawberry milk and cereal"/>
  </r>
  <r>
    <x v="1075"/>
    <x v="3"/>
    <x v="10"/>
    <x v="45"/>
    <x v="4"/>
    <x v="195"/>
    <s v="201711"/>
    <x v="67"/>
    <x v="6"/>
    <n v="42.54"/>
    <x v="1"/>
    <s v="Gasoline"/>
  </r>
  <r>
    <x v="1076"/>
    <x v="3"/>
    <x v="10"/>
    <x v="45"/>
    <x v="5"/>
    <x v="195"/>
    <s v="201711"/>
    <x v="47"/>
    <x v="7"/>
    <n v="134.15"/>
    <x v="1"/>
    <s v="Water is back ..."/>
  </r>
  <r>
    <x v="1076"/>
    <x v="3"/>
    <x v="10"/>
    <x v="45"/>
    <x v="5"/>
    <x v="195"/>
    <s v="201711"/>
    <x v="18"/>
    <x v="0"/>
    <n v="15.9"/>
    <x v="0"/>
    <s v="Dinner celebrating promo raccoon"/>
  </r>
  <r>
    <x v="1076"/>
    <x v="3"/>
    <x v="10"/>
    <x v="45"/>
    <x v="5"/>
    <x v="195"/>
    <s v="201711"/>
    <x v="6"/>
    <x v="3"/>
    <n v="14"/>
    <x v="0"/>
    <s v="Beers"/>
  </r>
  <r>
    <x v="1077"/>
    <x v="3"/>
    <x v="10"/>
    <x v="45"/>
    <x v="7"/>
    <x v="195"/>
    <s v="201711"/>
    <x v="19"/>
    <x v="0"/>
    <n v="23.4"/>
    <x v="0"/>
    <s v="Nachos"/>
  </r>
  <r>
    <x v="1077"/>
    <x v="3"/>
    <x v="10"/>
    <x v="45"/>
    <x v="7"/>
    <x v="195"/>
    <s v="201711"/>
    <x v="3"/>
    <x v="0"/>
    <n v="11.98"/>
    <x v="0"/>
    <s v="mango bread chips ham butter"/>
  </r>
  <r>
    <x v="1077"/>
    <x v="3"/>
    <x v="10"/>
    <x v="45"/>
    <x v="7"/>
    <x v="195"/>
    <s v="201711"/>
    <x v="3"/>
    <x v="0"/>
    <n v="5.8"/>
    <x v="0"/>
    <s v="Tuna and nuts"/>
  </r>
  <r>
    <x v="1077"/>
    <x v="3"/>
    <x v="10"/>
    <x v="45"/>
    <x v="7"/>
    <x v="195"/>
    <s v="201711"/>
    <x v="64"/>
    <x v="4"/>
    <n v="1520"/>
    <x v="1"/>
    <s v="Rent"/>
  </r>
  <r>
    <x v="1077"/>
    <x v="3"/>
    <x v="10"/>
    <x v="45"/>
    <x v="7"/>
    <x v="195"/>
    <s v="201711"/>
    <x v="3"/>
    <x v="0"/>
    <n v="23.99"/>
    <x v="0"/>
    <s v="Chicken, ribs, pork, watermelon, mango, tomatoes"/>
  </r>
  <r>
    <x v="1077"/>
    <x v="3"/>
    <x v="10"/>
    <x v="45"/>
    <x v="7"/>
    <x v="195"/>
    <s v="201711"/>
    <x v="3"/>
    <x v="14"/>
    <n v="23.95"/>
    <x v="1"/>
    <s v="pampers"/>
  </r>
  <r>
    <x v="1077"/>
    <x v="3"/>
    <x v="10"/>
    <x v="45"/>
    <x v="7"/>
    <x v="195"/>
    <s v="201711"/>
    <x v="11"/>
    <x v="7"/>
    <n v="31.89"/>
    <x v="1"/>
    <s v="Gas"/>
  </r>
  <r>
    <x v="1077"/>
    <x v="3"/>
    <x v="10"/>
    <x v="45"/>
    <x v="7"/>
    <x v="195"/>
    <s v="201711"/>
    <x v="89"/>
    <x v="14"/>
    <n v="62.73"/>
    <x v="1"/>
    <s v="Shirts and wraper"/>
  </r>
  <r>
    <x v="1078"/>
    <x v="3"/>
    <x v="10"/>
    <x v="45"/>
    <x v="8"/>
    <x v="195"/>
    <s v="201711"/>
    <x v="8"/>
    <x v="0"/>
    <n v="14.5"/>
    <x v="0"/>
    <s v="Church"/>
  </r>
  <r>
    <x v="1078"/>
    <x v="3"/>
    <x v="10"/>
    <x v="45"/>
    <x v="8"/>
    <x v="195"/>
    <s v="201711"/>
    <x v="18"/>
    <x v="0"/>
    <n v="5.31"/>
    <x v="0"/>
    <s v="Vegetables"/>
  </r>
  <r>
    <x v="1078"/>
    <x v="3"/>
    <x v="10"/>
    <x v="45"/>
    <x v="8"/>
    <x v="195"/>
    <s v="201711"/>
    <x v="3"/>
    <x v="0"/>
    <n v="6.57"/>
    <x v="0"/>
    <s v="Fruits"/>
  </r>
  <r>
    <x v="1078"/>
    <x v="3"/>
    <x v="10"/>
    <x v="45"/>
    <x v="8"/>
    <x v="195"/>
    <s v="201711"/>
    <x v="45"/>
    <x v="14"/>
    <n v="18"/>
    <x v="1"/>
    <s v="Shirts"/>
  </r>
  <r>
    <x v="1079"/>
    <x v="3"/>
    <x v="10"/>
    <x v="46"/>
    <x v="29"/>
    <x v="196"/>
    <s v="201711"/>
    <x v="0"/>
    <x v="0"/>
    <n v="17.100000000000001"/>
    <x v="0"/>
    <s v="Sausages, juice, mineral water, straw berries, mango"/>
  </r>
  <r>
    <x v="1080"/>
    <x v="3"/>
    <x v="10"/>
    <x v="46"/>
    <x v="9"/>
    <x v="196"/>
    <s v="201711"/>
    <x v="18"/>
    <x v="0"/>
    <n v="11.9"/>
    <x v="0"/>
    <s v="Lunch"/>
  </r>
  <r>
    <x v="1080"/>
    <x v="3"/>
    <x v="10"/>
    <x v="46"/>
    <x v="9"/>
    <x v="196"/>
    <s v="201711"/>
    <x v="3"/>
    <x v="0"/>
    <n v="1"/>
    <x v="0"/>
    <s v="Tuna"/>
  </r>
  <r>
    <x v="1080"/>
    <x v="3"/>
    <x v="10"/>
    <x v="46"/>
    <x v="9"/>
    <x v="196"/>
    <s v="201711"/>
    <x v="90"/>
    <x v="7"/>
    <n v="7.74"/>
    <x v="1"/>
    <s v="Mobile raccoon"/>
  </r>
  <r>
    <x v="1081"/>
    <x v="3"/>
    <x v="10"/>
    <x v="46"/>
    <x v="10"/>
    <x v="196"/>
    <s v="201711"/>
    <x v="88"/>
    <x v="14"/>
    <n v="145"/>
    <x v="1"/>
    <s v="Third trimester ecography "/>
  </r>
  <r>
    <x v="1081"/>
    <x v="3"/>
    <x v="10"/>
    <x v="46"/>
    <x v="10"/>
    <x v="196"/>
    <s v="201711"/>
    <x v="3"/>
    <x v="0"/>
    <n v="5.46"/>
    <x v="0"/>
    <s v="Gatorade, ham"/>
  </r>
  <r>
    <x v="1081"/>
    <x v="3"/>
    <x v="10"/>
    <x v="46"/>
    <x v="10"/>
    <x v="196"/>
    <s v="201711"/>
    <x v="74"/>
    <x v="7"/>
    <n v="13.99"/>
    <x v="1"/>
    <s v="Netflix november-december"/>
  </r>
  <r>
    <x v="1082"/>
    <x v="3"/>
    <x v="10"/>
    <x v="46"/>
    <x v="11"/>
    <x v="196"/>
    <s v="201711"/>
    <x v="3"/>
    <x v="0"/>
    <n v="6.19"/>
    <x v="0"/>
    <s v="Gatorade and pizza"/>
  </r>
  <r>
    <x v="1082"/>
    <x v="3"/>
    <x v="10"/>
    <x v="46"/>
    <x v="11"/>
    <x v="196"/>
    <s v="201711"/>
    <x v="18"/>
    <x v="0"/>
    <n v="5.48"/>
    <x v="0"/>
    <s v="Fruits and vegetables"/>
  </r>
  <r>
    <x v="1082"/>
    <x v="3"/>
    <x v="10"/>
    <x v="46"/>
    <x v="11"/>
    <x v="196"/>
    <s v="201711"/>
    <x v="5"/>
    <x v="0"/>
    <n v="5.2"/>
    <x v="0"/>
    <s v="Cheese and carrots"/>
  </r>
  <r>
    <x v="1083"/>
    <x v="3"/>
    <x v="10"/>
    <x v="46"/>
    <x v="12"/>
    <x v="196"/>
    <s v="201711"/>
    <x v="0"/>
    <x v="0"/>
    <n v="15.32"/>
    <x v="0"/>
    <s v="fries, letuce, strawberries, cheese"/>
  </r>
  <r>
    <x v="1084"/>
    <x v="3"/>
    <x v="10"/>
    <x v="46"/>
    <x v="13"/>
    <x v="196"/>
    <s v="201711"/>
    <x v="16"/>
    <x v="8"/>
    <n v="35"/>
    <x v="1"/>
    <s v="Socks and dresses"/>
  </r>
  <r>
    <x v="1084"/>
    <x v="3"/>
    <x v="10"/>
    <x v="46"/>
    <x v="13"/>
    <x v="196"/>
    <s v="201711"/>
    <x v="18"/>
    <x v="8"/>
    <n v="69"/>
    <x v="1"/>
    <s v="Gatito with boots :)"/>
  </r>
  <r>
    <x v="1084"/>
    <x v="3"/>
    <x v="10"/>
    <x v="46"/>
    <x v="13"/>
    <x v="196"/>
    <s v="201711"/>
    <x v="13"/>
    <x v="14"/>
    <n v="36"/>
    <x v="1"/>
    <s v="Clothes for Tatiana"/>
  </r>
  <r>
    <x v="1084"/>
    <x v="3"/>
    <x v="10"/>
    <x v="46"/>
    <x v="13"/>
    <x v="196"/>
    <s v="201711"/>
    <x v="3"/>
    <x v="0"/>
    <n v="8"/>
    <x v="0"/>
    <s v="BBQ tray"/>
  </r>
  <r>
    <x v="1084"/>
    <x v="3"/>
    <x v="10"/>
    <x v="46"/>
    <x v="13"/>
    <x v="196"/>
    <s v="201711"/>
    <x v="87"/>
    <x v="14"/>
    <n v="17.98"/>
    <x v="1"/>
    <s v="Iron pills"/>
  </r>
  <r>
    <x v="1084"/>
    <x v="3"/>
    <x v="10"/>
    <x v="46"/>
    <x v="13"/>
    <x v="196"/>
    <s v="201711"/>
    <x v="6"/>
    <x v="3"/>
    <n v="22"/>
    <x v="0"/>
    <s v="Beers :("/>
  </r>
  <r>
    <x v="1084"/>
    <x v="3"/>
    <x v="10"/>
    <x v="46"/>
    <x v="13"/>
    <x v="196"/>
    <s v="201711"/>
    <x v="5"/>
    <x v="0"/>
    <n v="7.6"/>
    <x v="0"/>
    <s v="Mapple and gatorade"/>
  </r>
  <r>
    <x v="1084"/>
    <x v="3"/>
    <x v="10"/>
    <x v="46"/>
    <x v="13"/>
    <x v="196"/>
    <s v="201711"/>
    <x v="87"/>
    <x v="12"/>
    <n v="28.68"/>
    <x v="1"/>
    <s v="pills and spry for heyfever"/>
  </r>
  <r>
    <x v="1085"/>
    <x v="3"/>
    <x v="10"/>
    <x v="46"/>
    <x v="14"/>
    <x v="196"/>
    <s v="201711"/>
    <x v="18"/>
    <x v="0"/>
    <n v="8.5"/>
    <x v="0"/>
    <s v="Vegetables"/>
  </r>
  <r>
    <x v="1085"/>
    <x v="3"/>
    <x v="10"/>
    <x v="46"/>
    <x v="14"/>
    <x v="196"/>
    <s v="201711"/>
    <x v="18"/>
    <x v="0"/>
    <n v="12.65"/>
    <x v="0"/>
    <s v="Meat and chicken"/>
  </r>
  <r>
    <x v="1085"/>
    <x v="3"/>
    <x v="10"/>
    <x v="46"/>
    <x v="14"/>
    <x v="196"/>
    <s v="201711"/>
    <x v="18"/>
    <x v="12"/>
    <n v="8.43"/>
    <x v="0"/>
    <s v="Massage"/>
  </r>
  <r>
    <x v="1085"/>
    <x v="3"/>
    <x v="10"/>
    <x v="46"/>
    <x v="14"/>
    <x v="196"/>
    <s v="201711"/>
    <x v="18"/>
    <x v="1"/>
    <n v="0.86"/>
    <x v="1"/>
    <s v="Bluetooth speaker"/>
  </r>
  <r>
    <x v="1085"/>
    <x v="3"/>
    <x v="10"/>
    <x v="46"/>
    <x v="14"/>
    <x v="196"/>
    <s v="201711"/>
    <x v="7"/>
    <x v="6"/>
    <n v="200"/>
    <x v="1"/>
    <s v="Myki december"/>
  </r>
  <r>
    <x v="1085"/>
    <x v="3"/>
    <x v="10"/>
    <x v="46"/>
    <x v="14"/>
    <x v="196"/>
    <s v="201711"/>
    <x v="2"/>
    <x v="0"/>
    <n v="1.4"/>
    <x v="0"/>
    <s v="Spotify + usb charger "/>
  </r>
  <r>
    <x v="1086"/>
    <x v="3"/>
    <x v="10"/>
    <x v="47"/>
    <x v="16"/>
    <x v="197"/>
    <s v="201711"/>
    <x v="11"/>
    <x v="7"/>
    <n v="83.95"/>
    <x v="1"/>
    <s v="Electricity"/>
  </r>
  <r>
    <x v="1086"/>
    <x v="3"/>
    <x v="10"/>
    <x v="47"/>
    <x v="16"/>
    <x v="197"/>
    <s v="201711"/>
    <x v="0"/>
    <x v="0"/>
    <n v="5.49"/>
    <x v="0"/>
    <s v="Yogurt, water, tomatoes"/>
  </r>
  <r>
    <x v="1086"/>
    <x v="3"/>
    <x v="10"/>
    <x v="47"/>
    <x v="16"/>
    <x v="197"/>
    <s v="201711"/>
    <x v="5"/>
    <x v="0"/>
    <n v="6.25"/>
    <x v="0"/>
    <s v="Peanuts"/>
  </r>
  <r>
    <x v="1086"/>
    <x v="3"/>
    <x v="10"/>
    <x v="47"/>
    <x v="16"/>
    <x v="197"/>
    <s v="201711"/>
    <x v="3"/>
    <x v="0"/>
    <n v="0.75"/>
    <x v="0"/>
    <s v="Water"/>
  </r>
  <r>
    <x v="1086"/>
    <x v="3"/>
    <x v="10"/>
    <x v="47"/>
    <x v="16"/>
    <x v="197"/>
    <s v="201711"/>
    <x v="65"/>
    <x v="7"/>
    <n v="35"/>
    <x v="1"/>
    <s v="Telstra Juan"/>
  </r>
  <r>
    <x v="1087"/>
    <x v="3"/>
    <x v="10"/>
    <x v="47"/>
    <x v="18"/>
    <x v="197"/>
    <s v="201711"/>
    <x v="11"/>
    <x v="7"/>
    <n v="68.13"/>
    <x v="1"/>
    <s v="Electricity"/>
  </r>
  <r>
    <x v="1087"/>
    <x v="3"/>
    <x v="10"/>
    <x v="47"/>
    <x v="18"/>
    <x v="197"/>
    <s v="201711"/>
    <x v="3"/>
    <x v="0"/>
    <n v="21.6"/>
    <x v="0"/>
    <s v="cereal, gatorade, nachos, bread, "/>
  </r>
  <r>
    <x v="1087"/>
    <x v="3"/>
    <x v="10"/>
    <x v="47"/>
    <x v="18"/>
    <x v="197"/>
    <s v="201711"/>
    <x v="2"/>
    <x v="1"/>
    <n v="96"/>
    <x v="1"/>
    <s v="iPad pen"/>
  </r>
  <r>
    <x v="1087"/>
    <x v="3"/>
    <x v="10"/>
    <x v="47"/>
    <x v="18"/>
    <x v="197"/>
    <s v="201711"/>
    <x v="3"/>
    <x v="0"/>
    <n v="3"/>
    <x v="0"/>
    <s v="Philadelphia and cookies"/>
  </r>
  <r>
    <x v="1087"/>
    <x v="3"/>
    <x v="10"/>
    <x v="47"/>
    <x v="18"/>
    <x v="197"/>
    <s v="201711"/>
    <x v="5"/>
    <x v="0"/>
    <n v="3"/>
    <x v="0"/>
    <s v="Pringles and cookies"/>
  </r>
  <r>
    <x v="1087"/>
    <x v="3"/>
    <x v="10"/>
    <x v="47"/>
    <x v="18"/>
    <x v="197"/>
    <s v="201711"/>
    <x v="67"/>
    <x v="6"/>
    <n v="20.46"/>
    <x v="1"/>
    <s v="Gasoline"/>
  </r>
  <r>
    <x v="1087"/>
    <x v="3"/>
    <x v="10"/>
    <x v="47"/>
    <x v="18"/>
    <x v="197"/>
    <s v="201711"/>
    <x v="26"/>
    <x v="11"/>
    <n v="29.9"/>
    <x v="1"/>
    <s v="Citizenship photos"/>
  </r>
  <r>
    <x v="1088"/>
    <x v="3"/>
    <x v="11"/>
    <x v="47"/>
    <x v="20"/>
    <x v="197"/>
    <s v="201712"/>
    <x v="18"/>
    <x v="0"/>
    <n v="11.9"/>
    <x v="0"/>
    <s v="Lunch raccoon"/>
  </r>
  <r>
    <x v="1088"/>
    <x v="3"/>
    <x v="11"/>
    <x v="47"/>
    <x v="20"/>
    <x v="197"/>
    <s v="201712"/>
    <x v="19"/>
    <x v="0"/>
    <n v="12.5"/>
    <x v="0"/>
    <s v="Nachos"/>
  </r>
  <r>
    <x v="1088"/>
    <x v="3"/>
    <x v="11"/>
    <x v="47"/>
    <x v="20"/>
    <x v="197"/>
    <s v="201712"/>
    <x v="18"/>
    <x v="0"/>
    <n v="7"/>
    <x v="0"/>
    <s v="Coke"/>
  </r>
  <r>
    <x v="1088"/>
    <x v="3"/>
    <x v="11"/>
    <x v="47"/>
    <x v="20"/>
    <x v="197"/>
    <s v="201712"/>
    <x v="6"/>
    <x v="3"/>
    <n v="32.950000000000003"/>
    <x v="0"/>
    <s v="Vodka"/>
  </r>
  <r>
    <x v="1088"/>
    <x v="3"/>
    <x v="11"/>
    <x v="47"/>
    <x v="20"/>
    <x v="197"/>
    <s v="201712"/>
    <x v="18"/>
    <x v="0"/>
    <n v="33.5"/>
    <x v="0"/>
    <s v="Lunch with Oscar"/>
  </r>
  <r>
    <x v="1088"/>
    <x v="3"/>
    <x v="11"/>
    <x v="47"/>
    <x v="20"/>
    <x v="197"/>
    <s v="201712"/>
    <x v="89"/>
    <x v="14"/>
    <n v="20.95"/>
    <x v="1"/>
    <s v="Wrap"/>
  </r>
  <r>
    <x v="1089"/>
    <x v="3"/>
    <x v="11"/>
    <x v="47"/>
    <x v="21"/>
    <x v="197"/>
    <s v="201712"/>
    <x v="18"/>
    <x v="0"/>
    <n v="9.5"/>
    <x v="0"/>
    <s v="pizza"/>
  </r>
  <r>
    <x v="1090"/>
    <x v="3"/>
    <x v="11"/>
    <x v="47"/>
    <x v="22"/>
    <x v="197"/>
    <s v="201712"/>
    <x v="2"/>
    <x v="5"/>
    <n v="19.75"/>
    <x v="1"/>
    <s v="Remote"/>
  </r>
  <r>
    <x v="1090"/>
    <x v="3"/>
    <x v="11"/>
    <x v="47"/>
    <x v="22"/>
    <x v="197"/>
    <s v="201712"/>
    <x v="67"/>
    <x v="6"/>
    <n v="49.49"/>
    <x v="1"/>
    <s v="Gasoline"/>
  </r>
  <r>
    <x v="1090"/>
    <x v="3"/>
    <x v="11"/>
    <x v="47"/>
    <x v="22"/>
    <x v="197"/>
    <s v="201712"/>
    <x v="18"/>
    <x v="0"/>
    <n v="9.52"/>
    <x v="0"/>
    <s v="Candies"/>
  </r>
  <r>
    <x v="1090"/>
    <x v="3"/>
    <x v="11"/>
    <x v="47"/>
    <x v="22"/>
    <x v="197"/>
    <s v="201712"/>
    <x v="18"/>
    <x v="0"/>
    <n v="9.52"/>
    <x v="0"/>
    <s v="fruits"/>
  </r>
  <r>
    <x v="1090"/>
    <x v="3"/>
    <x v="11"/>
    <x v="47"/>
    <x v="22"/>
    <x v="197"/>
    <s v="201712"/>
    <x v="3"/>
    <x v="0"/>
    <n v="23.15"/>
    <x v="0"/>
    <s v="Food and chicken"/>
  </r>
  <r>
    <x v="1090"/>
    <x v="3"/>
    <x v="11"/>
    <x v="47"/>
    <x v="22"/>
    <x v="197"/>
    <s v="201712"/>
    <x v="3"/>
    <x v="14"/>
    <n v="13"/>
    <x v="1"/>
    <s v="Wipes"/>
  </r>
  <r>
    <x v="1090"/>
    <x v="3"/>
    <x v="11"/>
    <x v="47"/>
    <x v="22"/>
    <x v="197"/>
    <s v="201712"/>
    <x v="45"/>
    <x v="14"/>
    <n v="34.5"/>
    <x v="1"/>
    <s v="Clothes"/>
  </r>
  <r>
    <x v="1091"/>
    <x v="3"/>
    <x v="11"/>
    <x v="48"/>
    <x v="23"/>
    <x v="198"/>
    <s v="201712"/>
    <x v="18"/>
    <x v="0"/>
    <n v="4"/>
    <x v="0"/>
    <s v="Wikipedia support"/>
  </r>
  <r>
    <x v="1092"/>
    <x v="3"/>
    <x v="11"/>
    <x v="48"/>
    <x v="30"/>
    <x v="198"/>
    <s v="201712"/>
    <x v="18"/>
    <x v="0"/>
    <n v="17.45"/>
    <x v="0"/>
    <s v="Dinner with Oscar before suit"/>
  </r>
  <r>
    <x v="1092"/>
    <x v="3"/>
    <x v="11"/>
    <x v="48"/>
    <x v="30"/>
    <x v="198"/>
    <s v="201712"/>
    <x v="3"/>
    <x v="0"/>
    <n v="13.02"/>
    <x v="0"/>
    <s v="Gatorade, chicken, cheese and bread"/>
  </r>
  <r>
    <x v="1092"/>
    <x v="3"/>
    <x v="11"/>
    <x v="48"/>
    <x v="30"/>
    <x v="198"/>
    <s v="201712"/>
    <x v="18"/>
    <x v="11"/>
    <n v="575.58000000000004"/>
    <x v="1"/>
    <s v="Citizenship x 2"/>
  </r>
  <r>
    <x v="1092"/>
    <x v="3"/>
    <x v="11"/>
    <x v="48"/>
    <x v="30"/>
    <x v="198"/>
    <s v="201712"/>
    <x v="91"/>
    <x v="8"/>
    <n v="1339"/>
    <x v="1"/>
    <s v="Suit"/>
  </r>
  <r>
    <x v="1093"/>
    <x v="3"/>
    <x v="11"/>
    <x v="48"/>
    <x v="26"/>
    <x v="198"/>
    <s v="201712"/>
    <x v="18"/>
    <x v="0"/>
    <n v="29.7"/>
    <x v="0"/>
    <s v="Lunch"/>
  </r>
  <r>
    <x v="1093"/>
    <x v="3"/>
    <x v="11"/>
    <x v="48"/>
    <x v="26"/>
    <x v="198"/>
    <s v="201712"/>
    <x v="0"/>
    <x v="0"/>
    <n v="7.46"/>
    <x v="0"/>
    <s v="Water, cheese, letuce and onion"/>
  </r>
  <r>
    <x v="1093"/>
    <x v="3"/>
    <x v="11"/>
    <x v="48"/>
    <x v="26"/>
    <x v="198"/>
    <s v="201712"/>
    <x v="3"/>
    <x v="0"/>
    <n v="10.76"/>
    <x v="0"/>
    <s v="Chicken, doritos, cookies"/>
  </r>
  <r>
    <x v="1094"/>
    <x v="3"/>
    <x v="11"/>
    <x v="48"/>
    <x v="28"/>
    <x v="198"/>
    <s v="201712"/>
    <x v="2"/>
    <x v="5"/>
    <n v="2.5099999999999998"/>
    <x v="0"/>
    <s v="Pen case"/>
  </r>
  <r>
    <x v="1094"/>
    <x v="3"/>
    <x v="11"/>
    <x v="48"/>
    <x v="28"/>
    <x v="198"/>
    <s v="201712"/>
    <x v="45"/>
    <x v="8"/>
    <n v="10.25"/>
    <x v="1"/>
    <s v="Cuquitos and juans mask"/>
  </r>
  <r>
    <x v="1094"/>
    <x v="3"/>
    <x v="11"/>
    <x v="48"/>
    <x v="28"/>
    <x v="198"/>
    <s v="201712"/>
    <x v="6"/>
    <x v="3"/>
    <n v="12"/>
    <x v="0"/>
    <s v="beers"/>
  </r>
  <r>
    <x v="1094"/>
    <x v="3"/>
    <x v="11"/>
    <x v="48"/>
    <x v="28"/>
    <x v="198"/>
    <s v="201712"/>
    <x v="44"/>
    <x v="0"/>
    <n v="32.5"/>
    <x v="0"/>
    <s v="Flowers with peas"/>
  </r>
  <r>
    <x v="1094"/>
    <x v="3"/>
    <x v="11"/>
    <x v="48"/>
    <x v="28"/>
    <x v="198"/>
    <s v="201712"/>
    <x v="18"/>
    <x v="0"/>
    <n v="2"/>
    <x v="0"/>
    <s v="Magic delicious pie"/>
  </r>
  <r>
    <x v="1094"/>
    <x v="3"/>
    <x v="11"/>
    <x v="48"/>
    <x v="28"/>
    <x v="198"/>
    <s v="201712"/>
    <x v="5"/>
    <x v="0"/>
    <n v="11.5"/>
    <x v="0"/>
    <s v="Twix and gatorade and milk cereal"/>
  </r>
  <r>
    <x v="1094"/>
    <x v="3"/>
    <x v="11"/>
    <x v="48"/>
    <x v="28"/>
    <x v="198"/>
    <s v="201712"/>
    <x v="18"/>
    <x v="0"/>
    <n v="7.1"/>
    <x v="0"/>
    <s v="Fruits"/>
  </r>
  <r>
    <x v="1094"/>
    <x v="3"/>
    <x v="11"/>
    <x v="48"/>
    <x v="28"/>
    <x v="198"/>
    <s v="201712"/>
    <x v="0"/>
    <x v="0"/>
    <n v="7.99"/>
    <x v="0"/>
    <s v="Bread and more stuff"/>
  </r>
  <r>
    <x v="1094"/>
    <x v="3"/>
    <x v="11"/>
    <x v="48"/>
    <x v="28"/>
    <x v="198"/>
    <s v="201712"/>
    <x v="18"/>
    <x v="0"/>
    <n v="9.56"/>
    <x v="0"/>
    <s v="Cheese"/>
  </r>
  <r>
    <x v="1094"/>
    <x v="3"/>
    <x v="11"/>
    <x v="48"/>
    <x v="28"/>
    <x v="198"/>
    <s v="201712"/>
    <x v="3"/>
    <x v="0"/>
    <n v="17.07"/>
    <x v="0"/>
    <s v="window cleaner, coke, chicken"/>
  </r>
  <r>
    <x v="1094"/>
    <x v="3"/>
    <x v="11"/>
    <x v="48"/>
    <x v="28"/>
    <x v="198"/>
    <s v="201712"/>
    <x v="3"/>
    <x v="0"/>
    <n v="6.5"/>
    <x v="0"/>
    <s v="Cookies and cake"/>
  </r>
  <r>
    <x v="1095"/>
    <x v="3"/>
    <x v="11"/>
    <x v="49"/>
    <x v="1"/>
    <x v="199"/>
    <s v="201712"/>
    <x v="5"/>
    <x v="0"/>
    <n v="12.64"/>
    <x v="0"/>
    <s v="cookies, gyoza"/>
  </r>
  <r>
    <x v="1095"/>
    <x v="3"/>
    <x v="11"/>
    <x v="49"/>
    <x v="1"/>
    <x v="199"/>
    <s v="201712"/>
    <x v="3"/>
    <x v="0"/>
    <n v="6.25"/>
    <x v="0"/>
    <s v="Milk, cork, chips"/>
  </r>
  <r>
    <x v="1095"/>
    <x v="3"/>
    <x v="11"/>
    <x v="49"/>
    <x v="1"/>
    <x v="199"/>
    <s v="201712"/>
    <x v="5"/>
    <x v="0"/>
    <n v="11.35"/>
    <x v="0"/>
    <s v="Tuna, gatorade, soap, "/>
  </r>
  <r>
    <x v="1095"/>
    <x v="3"/>
    <x v="11"/>
    <x v="49"/>
    <x v="1"/>
    <x v="199"/>
    <s v="201712"/>
    <x v="92"/>
    <x v="7"/>
    <n v="77.16"/>
    <x v="1"/>
    <s v="First month internet"/>
  </r>
  <r>
    <x v="1096"/>
    <x v="3"/>
    <x v="11"/>
    <x v="49"/>
    <x v="2"/>
    <x v="199"/>
    <s v="201712"/>
    <x v="5"/>
    <x v="0"/>
    <n v="10.69"/>
    <x v="0"/>
    <s v="Gatorade x2 and meat"/>
  </r>
  <r>
    <x v="1096"/>
    <x v="3"/>
    <x v="11"/>
    <x v="49"/>
    <x v="2"/>
    <x v="199"/>
    <s v="201712"/>
    <x v="18"/>
    <x v="0"/>
    <n v="4.4000000000000004"/>
    <x v="0"/>
    <s v="Ice cream"/>
  </r>
  <r>
    <x v="1096"/>
    <x v="3"/>
    <x v="11"/>
    <x v="49"/>
    <x v="2"/>
    <x v="199"/>
    <s v="201712"/>
    <x v="57"/>
    <x v="12"/>
    <n v="217"/>
    <x v="1"/>
    <s v="GU Health"/>
  </r>
  <r>
    <x v="1097"/>
    <x v="3"/>
    <x v="11"/>
    <x v="49"/>
    <x v="3"/>
    <x v="199"/>
    <s v="201712"/>
    <x v="3"/>
    <x v="0"/>
    <n v="10.94"/>
    <x v="0"/>
    <s v="Water, doritos and cookies, milk cream"/>
  </r>
  <r>
    <x v="1097"/>
    <x v="3"/>
    <x v="11"/>
    <x v="49"/>
    <x v="3"/>
    <x v="199"/>
    <s v="201712"/>
    <x v="6"/>
    <x v="3"/>
    <n v="23"/>
    <x v="0"/>
    <s v="Vodka with 10 dollars from woolworths"/>
  </r>
  <r>
    <x v="1098"/>
    <x v="3"/>
    <x v="11"/>
    <x v="49"/>
    <x v="4"/>
    <x v="199"/>
    <s v="201712"/>
    <x v="18"/>
    <x v="0"/>
    <n v="3.04"/>
    <x v="0"/>
    <s v="Watermelon"/>
  </r>
  <r>
    <x v="1098"/>
    <x v="3"/>
    <x v="11"/>
    <x v="49"/>
    <x v="4"/>
    <x v="199"/>
    <s v="201712"/>
    <x v="18"/>
    <x v="3"/>
    <n v="24.8"/>
    <x v="0"/>
    <s v="Beers with Bupa"/>
  </r>
  <r>
    <x v="1098"/>
    <x v="3"/>
    <x v="11"/>
    <x v="49"/>
    <x v="4"/>
    <x v="199"/>
    <s v="201712"/>
    <x v="18"/>
    <x v="0"/>
    <n v="11.7"/>
    <x v="0"/>
    <s v="Nachos"/>
  </r>
  <r>
    <x v="1098"/>
    <x v="3"/>
    <x v="11"/>
    <x v="49"/>
    <x v="4"/>
    <x v="199"/>
    <s v="201712"/>
    <x v="3"/>
    <x v="0"/>
    <n v="3"/>
    <x v="0"/>
    <s v="Cheese"/>
  </r>
  <r>
    <x v="1098"/>
    <x v="3"/>
    <x v="11"/>
    <x v="49"/>
    <x v="4"/>
    <x v="199"/>
    <s v="201712"/>
    <x v="18"/>
    <x v="0"/>
    <n v="19.7"/>
    <x v="0"/>
    <s v="Lunch raccoon"/>
  </r>
  <r>
    <x v="1098"/>
    <x v="3"/>
    <x v="11"/>
    <x v="49"/>
    <x v="4"/>
    <x v="199"/>
    <s v="201712"/>
    <x v="5"/>
    <x v="0"/>
    <n v="18.350000000000001"/>
    <x v="0"/>
    <s v="Fries, prawns, paper towels, tomato sause and mince meat"/>
  </r>
  <r>
    <x v="1098"/>
    <x v="3"/>
    <x v="11"/>
    <x v="49"/>
    <x v="4"/>
    <x v="199"/>
    <s v="201712"/>
    <x v="0"/>
    <x v="0"/>
    <n v="18.54"/>
    <x v="0"/>
    <s v="Sausages, avocado, condense milk, eggs and corn"/>
  </r>
  <r>
    <x v="1098"/>
    <x v="3"/>
    <x v="11"/>
    <x v="49"/>
    <x v="4"/>
    <x v="199"/>
    <s v="201712"/>
    <x v="0"/>
    <x v="5"/>
    <n v="10"/>
    <x v="1"/>
    <s v="Trimer"/>
  </r>
  <r>
    <x v="1098"/>
    <x v="3"/>
    <x v="11"/>
    <x v="49"/>
    <x v="4"/>
    <x v="199"/>
    <s v="201712"/>
    <x v="18"/>
    <x v="0"/>
    <n v="6.43"/>
    <x v="0"/>
    <s v="Vegetables"/>
  </r>
  <r>
    <x v="1098"/>
    <x v="3"/>
    <x v="11"/>
    <x v="49"/>
    <x v="4"/>
    <x v="199"/>
    <s v="201712"/>
    <x v="68"/>
    <x v="5"/>
    <n v="24.14"/>
    <x v="1"/>
    <s v="Torches, poison, insectisides, lamps"/>
  </r>
  <r>
    <x v="1098"/>
    <x v="3"/>
    <x v="11"/>
    <x v="49"/>
    <x v="4"/>
    <x v="199"/>
    <s v="201712"/>
    <x v="68"/>
    <x v="0"/>
    <n v="2.5"/>
    <x v="0"/>
    <s v="Sausage :D"/>
  </r>
  <r>
    <x v="1099"/>
    <x v="3"/>
    <x v="11"/>
    <x v="49"/>
    <x v="5"/>
    <x v="199"/>
    <s v="201712"/>
    <x v="18"/>
    <x v="8"/>
    <n v="40.369999999999997"/>
    <x v="1"/>
    <s v="International fee"/>
  </r>
  <r>
    <x v="1100"/>
    <x v="3"/>
    <x v="11"/>
    <x v="49"/>
    <x v="6"/>
    <x v="199"/>
    <s v="201712"/>
    <x v="68"/>
    <x v="5"/>
    <n v="308.39999999999998"/>
    <x v="1"/>
    <s v="Wardrobe fitting with thing to kill motts"/>
  </r>
  <r>
    <x v="1100"/>
    <x v="3"/>
    <x v="11"/>
    <x v="49"/>
    <x v="6"/>
    <x v="199"/>
    <s v="201712"/>
    <x v="18"/>
    <x v="12"/>
    <n v="8.5"/>
    <x v="0"/>
    <s v="Massage"/>
  </r>
  <r>
    <x v="1100"/>
    <x v="3"/>
    <x v="11"/>
    <x v="49"/>
    <x v="6"/>
    <x v="199"/>
    <s v="201712"/>
    <x v="3"/>
    <x v="0"/>
    <n v="3.96"/>
    <x v="0"/>
    <s v="Bacon"/>
  </r>
  <r>
    <x v="1101"/>
    <x v="3"/>
    <x v="11"/>
    <x v="50"/>
    <x v="8"/>
    <x v="200"/>
    <s v="201712"/>
    <x v="64"/>
    <x v="4"/>
    <n v="1520"/>
    <x v="1"/>
    <s v="Rent"/>
  </r>
  <r>
    <x v="1101"/>
    <x v="3"/>
    <x v="11"/>
    <x v="50"/>
    <x v="8"/>
    <x v="200"/>
    <s v="201712"/>
    <x v="18"/>
    <x v="3"/>
    <n v="13"/>
    <x v="1"/>
    <s v="Beer"/>
  </r>
  <r>
    <x v="1101"/>
    <x v="3"/>
    <x v="11"/>
    <x v="50"/>
    <x v="8"/>
    <x v="200"/>
    <s v="201712"/>
    <x v="0"/>
    <x v="0"/>
    <n v="4.7"/>
    <x v="0"/>
    <s v="water and cheese"/>
  </r>
  <r>
    <x v="1101"/>
    <x v="3"/>
    <x v="11"/>
    <x v="50"/>
    <x v="8"/>
    <x v="200"/>
    <s v="201712"/>
    <x v="3"/>
    <x v="0"/>
    <n v="31.77"/>
    <x v="0"/>
    <s v="Turkey, ice tee, gatorade, milk"/>
  </r>
  <r>
    <x v="1101"/>
    <x v="3"/>
    <x v="11"/>
    <x v="50"/>
    <x v="8"/>
    <x v="200"/>
    <s v="201712"/>
    <x v="3"/>
    <x v="14"/>
    <n v="9"/>
    <x v="1"/>
    <s v="Wipes"/>
  </r>
  <r>
    <x v="1101"/>
    <x v="3"/>
    <x v="11"/>
    <x v="50"/>
    <x v="8"/>
    <x v="200"/>
    <s v="201712"/>
    <x v="5"/>
    <x v="0"/>
    <n v="2"/>
    <x v="0"/>
    <s v="Tuna"/>
  </r>
  <r>
    <x v="1101"/>
    <x v="3"/>
    <x v="11"/>
    <x v="50"/>
    <x v="8"/>
    <x v="200"/>
    <s v="201712"/>
    <x v="67"/>
    <x v="6"/>
    <n v="48.71"/>
    <x v="1"/>
    <s v="Gasoline"/>
  </r>
  <r>
    <x v="1102"/>
    <x v="3"/>
    <x v="11"/>
    <x v="50"/>
    <x v="29"/>
    <x v="200"/>
    <s v="201712"/>
    <x v="54"/>
    <x v="1"/>
    <n v="149.9"/>
    <x v="1"/>
    <s v="Gifts for the tata anas :D"/>
  </r>
  <r>
    <x v="1102"/>
    <x v="3"/>
    <x v="11"/>
    <x v="50"/>
    <x v="29"/>
    <x v="200"/>
    <s v="201712"/>
    <x v="18"/>
    <x v="0"/>
    <n v="15"/>
    <x v="0"/>
    <s v="Nachos"/>
  </r>
  <r>
    <x v="1102"/>
    <x v="3"/>
    <x v="11"/>
    <x v="50"/>
    <x v="29"/>
    <x v="200"/>
    <s v="201712"/>
    <x v="11"/>
    <x v="7"/>
    <n v="57.83"/>
    <x v="1"/>
    <s v="Gas"/>
  </r>
  <r>
    <x v="1102"/>
    <x v="3"/>
    <x v="11"/>
    <x v="50"/>
    <x v="29"/>
    <x v="200"/>
    <s v="201712"/>
    <x v="90"/>
    <x v="7"/>
    <n v="6"/>
    <x v="1"/>
    <s v="Mobile raccoon"/>
  </r>
  <r>
    <x v="1103"/>
    <x v="3"/>
    <x v="11"/>
    <x v="50"/>
    <x v="9"/>
    <x v="200"/>
    <s v="201712"/>
    <x v="18"/>
    <x v="1"/>
    <n v="13"/>
    <x v="1"/>
    <s v="Christmas gifts"/>
  </r>
  <r>
    <x v="1103"/>
    <x v="3"/>
    <x v="11"/>
    <x v="50"/>
    <x v="9"/>
    <x v="200"/>
    <s v="201712"/>
    <x v="18"/>
    <x v="3"/>
    <n v="63.6"/>
    <x v="1"/>
    <s v="Christmas party"/>
  </r>
  <r>
    <x v="1103"/>
    <x v="3"/>
    <x v="11"/>
    <x v="50"/>
    <x v="9"/>
    <x v="200"/>
    <s v="201712"/>
    <x v="7"/>
    <x v="6"/>
    <n v="20"/>
    <x v="1"/>
    <s v="Oops i missed one"/>
  </r>
  <r>
    <x v="1104"/>
    <x v="3"/>
    <x v="11"/>
    <x v="50"/>
    <x v="10"/>
    <x v="200"/>
    <s v="201712"/>
    <x v="18"/>
    <x v="2"/>
    <n v="22.65"/>
    <x v="0"/>
    <s v="Popcorn movie"/>
  </r>
  <r>
    <x v="1104"/>
    <x v="3"/>
    <x v="11"/>
    <x v="50"/>
    <x v="10"/>
    <x v="200"/>
    <s v="201712"/>
    <x v="18"/>
    <x v="0"/>
    <n v="12.04"/>
    <x v="0"/>
    <s v="vegetables"/>
  </r>
  <r>
    <x v="1104"/>
    <x v="3"/>
    <x v="11"/>
    <x v="50"/>
    <x v="10"/>
    <x v="200"/>
    <s v="201712"/>
    <x v="6"/>
    <x v="3"/>
    <n v="12"/>
    <x v="0"/>
    <s v="Beer"/>
  </r>
  <r>
    <x v="1104"/>
    <x v="3"/>
    <x v="11"/>
    <x v="50"/>
    <x v="10"/>
    <x v="200"/>
    <s v="201712"/>
    <x v="5"/>
    <x v="0"/>
    <n v="6.17"/>
    <x v="0"/>
    <s v="Shrimps"/>
  </r>
  <r>
    <x v="1104"/>
    <x v="3"/>
    <x v="11"/>
    <x v="50"/>
    <x v="10"/>
    <x v="200"/>
    <s v="201712"/>
    <x v="18"/>
    <x v="8"/>
    <n v="10"/>
    <x v="1"/>
    <s v="Bra"/>
  </r>
  <r>
    <x v="1104"/>
    <x v="3"/>
    <x v="11"/>
    <x v="50"/>
    <x v="10"/>
    <x v="200"/>
    <s v="201712"/>
    <x v="18"/>
    <x v="0"/>
    <n v="10.45"/>
    <x v="0"/>
    <s v="Chicken and cake"/>
  </r>
  <r>
    <x v="1104"/>
    <x v="3"/>
    <x v="11"/>
    <x v="50"/>
    <x v="10"/>
    <x v="200"/>
    <s v="201712"/>
    <x v="52"/>
    <x v="6"/>
    <n v="79.5"/>
    <x v="1"/>
    <s v="License renewal"/>
  </r>
  <r>
    <x v="1105"/>
    <x v="3"/>
    <x v="11"/>
    <x v="50"/>
    <x v="11"/>
    <x v="200"/>
    <s v="201712"/>
    <x v="45"/>
    <x v="1"/>
    <n v="10"/>
    <x v="1"/>
    <s v="Gift for Tiffany"/>
  </r>
  <r>
    <x v="1105"/>
    <x v="3"/>
    <x v="11"/>
    <x v="50"/>
    <x v="11"/>
    <x v="200"/>
    <s v="201712"/>
    <x v="13"/>
    <x v="1"/>
    <n v="15"/>
    <x v="1"/>
    <s v="Hat for gatito"/>
  </r>
  <r>
    <x v="1105"/>
    <x v="3"/>
    <x v="11"/>
    <x v="50"/>
    <x v="11"/>
    <x v="200"/>
    <s v="201712"/>
    <x v="18"/>
    <x v="1"/>
    <n v="498"/>
    <x v="1"/>
    <s v="Chains for Anastasiya and Tatiana"/>
  </r>
  <r>
    <x v="1105"/>
    <x v="3"/>
    <x v="11"/>
    <x v="50"/>
    <x v="11"/>
    <x v="200"/>
    <s v="201712"/>
    <x v="74"/>
    <x v="7"/>
    <n v="13.99"/>
    <x v="1"/>
    <s v="Netflix"/>
  </r>
  <r>
    <x v="1105"/>
    <x v="3"/>
    <x v="11"/>
    <x v="50"/>
    <x v="11"/>
    <x v="200"/>
    <s v="201712"/>
    <x v="3"/>
    <x v="0"/>
    <n v="11.64"/>
    <x v="0"/>
    <s v="Milk, nutella, water and more stuff"/>
  </r>
  <r>
    <x v="1105"/>
    <x v="3"/>
    <x v="11"/>
    <x v="50"/>
    <x v="11"/>
    <x v="200"/>
    <s v="201712"/>
    <x v="0"/>
    <x v="0"/>
    <n v="7.21"/>
    <x v="0"/>
    <s v="Chicken and water for BBQ"/>
  </r>
  <r>
    <x v="1106"/>
    <x v="3"/>
    <x v="11"/>
    <x v="50"/>
    <x v="12"/>
    <x v="200"/>
    <s v="201712"/>
    <x v="83"/>
    <x v="5"/>
    <n v="10"/>
    <x v="1"/>
    <s v="Candles"/>
  </r>
  <r>
    <x v="1106"/>
    <x v="3"/>
    <x v="11"/>
    <x v="50"/>
    <x v="12"/>
    <x v="200"/>
    <s v="201712"/>
    <x v="0"/>
    <x v="0"/>
    <n v="17.600000000000001"/>
    <x v="0"/>
    <s v="sour cream, juice, mineral water, cookies and peaches"/>
  </r>
  <r>
    <x v="1106"/>
    <x v="3"/>
    <x v="11"/>
    <x v="50"/>
    <x v="12"/>
    <x v="200"/>
    <s v="201712"/>
    <x v="70"/>
    <x v="0"/>
    <n v="25.97"/>
    <x v="0"/>
    <s v="chocoramo, tamal and ducales"/>
  </r>
  <r>
    <x v="1106"/>
    <x v="3"/>
    <x v="11"/>
    <x v="50"/>
    <x v="12"/>
    <x v="200"/>
    <s v="201712"/>
    <x v="18"/>
    <x v="1"/>
    <n v="28.4"/>
    <x v="1"/>
    <s v="portraits gift and cards"/>
  </r>
  <r>
    <x v="1106"/>
    <x v="3"/>
    <x v="11"/>
    <x v="50"/>
    <x v="12"/>
    <x v="200"/>
    <s v="201712"/>
    <x v="3"/>
    <x v="0"/>
    <n v="12.33"/>
    <x v="0"/>
    <s v="oil, doritos, chili and watermelon"/>
  </r>
  <r>
    <x v="1106"/>
    <x v="3"/>
    <x v="11"/>
    <x v="50"/>
    <x v="12"/>
    <x v="200"/>
    <s v="201712"/>
    <x v="18"/>
    <x v="1"/>
    <n v="3972.98"/>
    <x v="1"/>
    <s v="Gift parents"/>
  </r>
  <r>
    <x v="1107"/>
    <x v="3"/>
    <x v="11"/>
    <x v="51"/>
    <x v="14"/>
    <x v="201"/>
    <s v="201712"/>
    <x v="18"/>
    <x v="5"/>
    <n v="15"/>
    <x v="1"/>
    <s v="Sheets"/>
  </r>
  <r>
    <x v="1107"/>
    <x v="3"/>
    <x v="11"/>
    <x v="51"/>
    <x v="14"/>
    <x v="201"/>
    <s v="201712"/>
    <x v="18"/>
    <x v="0"/>
    <n v="4.4000000000000004"/>
    <x v="0"/>
    <s v="Ice cream"/>
  </r>
  <r>
    <x v="1107"/>
    <x v="3"/>
    <x v="11"/>
    <x v="51"/>
    <x v="14"/>
    <x v="201"/>
    <s v="201712"/>
    <x v="0"/>
    <x v="0"/>
    <n v="0.7"/>
    <x v="0"/>
    <s v="water"/>
  </r>
  <r>
    <x v="1108"/>
    <x v="3"/>
    <x v="11"/>
    <x v="51"/>
    <x v="15"/>
    <x v="201"/>
    <s v="201712"/>
    <x v="27"/>
    <x v="8"/>
    <n v="80.7"/>
    <x v="1"/>
    <s v="Christmas clothes :D"/>
  </r>
  <r>
    <x v="1108"/>
    <x v="3"/>
    <x v="11"/>
    <x v="51"/>
    <x v="15"/>
    <x v="201"/>
    <s v="201712"/>
    <x v="6"/>
    <x v="3"/>
    <n v="41"/>
    <x v="0"/>
    <s v="Whiskey"/>
  </r>
  <r>
    <x v="1108"/>
    <x v="3"/>
    <x v="11"/>
    <x v="51"/>
    <x v="15"/>
    <x v="201"/>
    <s v="201712"/>
    <x v="3"/>
    <x v="0"/>
    <n v="2"/>
    <x v="0"/>
    <s v="Milk"/>
  </r>
  <r>
    <x v="1108"/>
    <x v="3"/>
    <x v="11"/>
    <x v="51"/>
    <x v="15"/>
    <x v="201"/>
    <s v="201712"/>
    <x v="89"/>
    <x v="14"/>
    <n v="6.29"/>
    <x v="1"/>
    <s v="Moms the boss"/>
  </r>
  <r>
    <x v="1108"/>
    <x v="3"/>
    <x v="11"/>
    <x v="51"/>
    <x v="15"/>
    <x v="201"/>
    <s v="201712"/>
    <x v="18"/>
    <x v="0"/>
    <n v="28.8"/>
    <x v="0"/>
    <s v="Lunch"/>
  </r>
  <r>
    <x v="1108"/>
    <x v="3"/>
    <x v="11"/>
    <x v="51"/>
    <x v="15"/>
    <x v="201"/>
    <s v="201712"/>
    <x v="18"/>
    <x v="0"/>
    <n v="5.9"/>
    <x v="0"/>
    <s v="Milkshake"/>
  </r>
  <r>
    <x v="1108"/>
    <x v="3"/>
    <x v="11"/>
    <x v="51"/>
    <x v="15"/>
    <x v="201"/>
    <s v="201712"/>
    <x v="67"/>
    <x v="6"/>
    <n v="52.86"/>
    <x v="1"/>
    <s v="Gasoline"/>
  </r>
  <r>
    <x v="1109"/>
    <x v="3"/>
    <x v="11"/>
    <x v="51"/>
    <x v="17"/>
    <x v="201"/>
    <s v="201712"/>
    <x v="18"/>
    <x v="0"/>
    <n v="9.6"/>
    <x v="0"/>
    <s v="Fries and milkshake"/>
  </r>
  <r>
    <x v="1109"/>
    <x v="3"/>
    <x v="11"/>
    <x v="51"/>
    <x v="17"/>
    <x v="201"/>
    <s v="201712"/>
    <x v="3"/>
    <x v="0"/>
    <n v="2.82"/>
    <x v="0"/>
    <s v="Drumsticks and mineral water"/>
  </r>
  <r>
    <x v="1109"/>
    <x v="3"/>
    <x v="11"/>
    <x v="51"/>
    <x v="17"/>
    <x v="201"/>
    <s v="201712"/>
    <x v="18"/>
    <x v="0"/>
    <n v="1.4"/>
    <x v="0"/>
    <s v="cookie subway"/>
  </r>
  <r>
    <x v="1109"/>
    <x v="3"/>
    <x v="11"/>
    <x v="51"/>
    <x v="17"/>
    <x v="201"/>
    <s v="201712"/>
    <x v="5"/>
    <x v="0"/>
    <n v="6.5"/>
    <x v="0"/>
    <s v="Cereal and beetroot"/>
  </r>
  <r>
    <x v="1109"/>
    <x v="3"/>
    <x v="11"/>
    <x v="51"/>
    <x v="17"/>
    <x v="201"/>
    <s v="201712"/>
    <x v="3"/>
    <x v="0"/>
    <n v="9.6"/>
    <x v="0"/>
    <s v="Pringles, chicharron, avocado and gatorade"/>
  </r>
  <r>
    <x v="1109"/>
    <x v="3"/>
    <x v="11"/>
    <x v="51"/>
    <x v="17"/>
    <x v="201"/>
    <s v="201712"/>
    <x v="0"/>
    <x v="0"/>
    <n v="16.829999999999998"/>
    <x v="0"/>
    <s v="strawberries, tomatoes, cucumber, ham, butter and cheese"/>
  </r>
  <r>
    <x v="1109"/>
    <x v="3"/>
    <x v="11"/>
    <x v="51"/>
    <x v="17"/>
    <x v="201"/>
    <s v="201712"/>
    <x v="18"/>
    <x v="0"/>
    <n v="4.99"/>
    <x v="1"/>
    <s v="Glasses liquid"/>
  </r>
  <r>
    <x v="1109"/>
    <x v="3"/>
    <x v="11"/>
    <x v="51"/>
    <x v="17"/>
    <x v="201"/>
    <s v="201712"/>
    <x v="93"/>
    <x v="13"/>
    <n v="1608.3"/>
    <x v="1"/>
    <s v="Ubiquiti access point x2, switch, gateway, camera x5 - tax return"/>
  </r>
  <r>
    <x v="1110"/>
    <x v="3"/>
    <x v="11"/>
    <x v="51"/>
    <x v="18"/>
    <x v="201"/>
    <s v="201712"/>
    <x v="5"/>
    <x v="0"/>
    <n v="8.68"/>
    <x v="0"/>
    <s v="Fries, chicken"/>
  </r>
  <r>
    <x v="1110"/>
    <x v="3"/>
    <x v="11"/>
    <x v="51"/>
    <x v="18"/>
    <x v="201"/>
    <s v="201712"/>
    <x v="3"/>
    <x v="0"/>
    <n v="11.56"/>
    <x v="0"/>
    <s v="Stuff"/>
  </r>
  <r>
    <x v="1110"/>
    <x v="3"/>
    <x v="11"/>
    <x v="51"/>
    <x v="18"/>
    <x v="201"/>
    <s v="201712"/>
    <x v="18"/>
    <x v="0"/>
    <n v="1.78"/>
    <x v="0"/>
    <s v="Fruit"/>
  </r>
  <r>
    <x v="1110"/>
    <x v="3"/>
    <x v="11"/>
    <x v="51"/>
    <x v="18"/>
    <x v="201"/>
    <s v="201712"/>
    <x v="18"/>
    <x v="0"/>
    <n v="3.38"/>
    <x v="0"/>
    <s v="Vegetables"/>
  </r>
  <r>
    <x v="1110"/>
    <x v="3"/>
    <x v="11"/>
    <x v="51"/>
    <x v="18"/>
    <x v="201"/>
    <s v="201712"/>
    <x v="0"/>
    <x v="0"/>
    <n v="9.0500000000000007"/>
    <x v="0"/>
    <s v="Vegetables and fruits"/>
  </r>
  <r>
    <x v="1111"/>
    <x v="3"/>
    <x v="11"/>
    <x v="51"/>
    <x v="19"/>
    <x v="201"/>
    <s v="201712"/>
    <x v="18"/>
    <x v="13"/>
    <n v="688.5"/>
    <x v="1"/>
    <s v="Lamps and fan"/>
  </r>
  <r>
    <x v="1111"/>
    <x v="3"/>
    <x v="11"/>
    <x v="51"/>
    <x v="19"/>
    <x v="201"/>
    <s v="201712"/>
    <x v="8"/>
    <x v="0"/>
    <n v="7"/>
    <x v="0"/>
    <s v="Church"/>
  </r>
  <r>
    <x v="1111"/>
    <x v="3"/>
    <x v="11"/>
    <x v="51"/>
    <x v="19"/>
    <x v="201"/>
    <s v="201712"/>
    <x v="5"/>
    <x v="0"/>
    <n v="10"/>
    <x v="0"/>
    <s v="Bread, fish, mineral water "/>
  </r>
  <r>
    <x v="1111"/>
    <x v="3"/>
    <x v="11"/>
    <x v="51"/>
    <x v="19"/>
    <x v="201"/>
    <s v="201712"/>
    <x v="6"/>
    <x v="3"/>
    <n v="31"/>
    <x v="0"/>
    <s v="Bloody brandy"/>
  </r>
  <r>
    <x v="1111"/>
    <x v="3"/>
    <x v="11"/>
    <x v="51"/>
    <x v="19"/>
    <x v="201"/>
    <s v="201712"/>
    <x v="3"/>
    <x v="0"/>
    <n v="2"/>
    <x v="0"/>
    <s v="milk"/>
  </r>
  <r>
    <x v="1112"/>
    <x v="4"/>
    <x v="0"/>
    <x v="52"/>
    <x v="20"/>
    <x v="202"/>
    <s v="20181"/>
    <x v="7"/>
    <x v="6"/>
    <n v="30"/>
    <x v="1"/>
    <s v="Before tatatatatatatiana"/>
  </r>
  <r>
    <x v="1112"/>
    <x v="4"/>
    <x v="0"/>
    <x v="52"/>
    <x v="20"/>
    <x v="202"/>
    <s v="20181"/>
    <x v="87"/>
    <x v="12"/>
    <n v="38.5"/>
    <x v="1"/>
    <s v="Inhalator for coughing "/>
  </r>
  <r>
    <x v="1112"/>
    <x v="4"/>
    <x v="0"/>
    <x v="52"/>
    <x v="20"/>
    <x v="202"/>
    <s v="20181"/>
    <x v="65"/>
    <x v="7"/>
    <n v="35"/>
    <x v="1"/>
    <s v="Mobile"/>
  </r>
  <r>
    <x v="1113"/>
    <x v="4"/>
    <x v="0"/>
    <x v="52"/>
    <x v="21"/>
    <x v="202"/>
    <s v="20181"/>
    <x v="18"/>
    <x v="0"/>
    <n v="14.8"/>
    <x v="0"/>
    <s v="Coffee"/>
  </r>
  <r>
    <x v="1114"/>
    <x v="4"/>
    <x v="0"/>
    <x v="52"/>
    <x v="22"/>
    <x v="202"/>
    <s v="20181"/>
    <x v="71"/>
    <x v="6"/>
    <n v="9"/>
    <x v="0"/>
    <s v="Parking picking mom"/>
  </r>
  <r>
    <x v="1114"/>
    <x v="4"/>
    <x v="0"/>
    <x v="52"/>
    <x v="22"/>
    <x v="202"/>
    <s v="20181"/>
    <x v="89"/>
    <x v="14"/>
    <n v="65"/>
    <x v="1"/>
    <s v="Thermometer"/>
  </r>
  <r>
    <x v="1114"/>
    <x v="4"/>
    <x v="0"/>
    <x v="52"/>
    <x v="22"/>
    <x v="202"/>
    <s v="20181"/>
    <x v="18"/>
    <x v="0"/>
    <n v="14.8"/>
    <x v="0"/>
    <s v="Coffee"/>
  </r>
  <r>
    <x v="1114"/>
    <x v="4"/>
    <x v="0"/>
    <x v="52"/>
    <x v="22"/>
    <x v="202"/>
    <s v="20181"/>
    <x v="5"/>
    <x v="0"/>
    <n v="10.36"/>
    <x v="0"/>
    <s v="Vegetables"/>
  </r>
  <r>
    <x v="1114"/>
    <x v="4"/>
    <x v="0"/>
    <x v="52"/>
    <x v="22"/>
    <x v="202"/>
    <s v="20181"/>
    <x v="3"/>
    <x v="0"/>
    <n v="4.29"/>
    <x v="0"/>
    <s v="paper"/>
  </r>
  <r>
    <x v="1114"/>
    <x v="4"/>
    <x v="0"/>
    <x v="52"/>
    <x v="22"/>
    <x v="202"/>
    <s v="20181"/>
    <x v="18"/>
    <x v="0"/>
    <n v="7.71"/>
    <x v="0"/>
    <s v="Fruits"/>
  </r>
  <r>
    <x v="1115"/>
    <x v="4"/>
    <x v="0"/>
    <x v="52"/>
    <x v="30"/>
    <x v="202"/>
    <s v="20181"/>
    <x v="11"/>
    <x v="7"/>
    <n v="70.86"/>
    <x v="1"/>
    <s v="Electricity"/>
  </r>
  <r>
    <x v="1115"/>
    <x v="4"/>
    <x v="0"/>
    <x v="52"/>
    <x v="30"/>
    <x v="202"/>
    <s v="20181"/>
    <x v="18"/>
    <x v="12"/>
    <n v="11.5"/>
    <x v="1"/>
    <s v="Pool"/>
  </r>
  <r>
    <x v="1115"/>
    <x v="4"/>
    <x v="0"/>
    <x v="52"/>
    <x v="30"/>
    <x v="202"/>
    <s v="20181"/>
    <x v="18"/>
    <x v="0"/>
    <n v="2.31"/>
    <x v="0"/>
    <s v="Ham"/>
  </r>
  <r>
    <x v="1115"/>
    <x v="4"/>
    <x v="0"/>
    <x v="52"/>
    <x v="30"/>
    <x v="202"/>
    <s v="20181"/>
    <x v="0"/>
    <x v="0"/>
    <n v="7.9"/>
    <x v="0"/>
    <s v="things"/>
  </r>
  <r>
    <x v="1115"/>
    <x v="4"/>
    <x v="0"/>
    <x v="52"/>
    <x v="30"/>
    <x v="202"/>
    <s v="20181"/>
    <x v="5"/>
    <x v="0"/>
    <n v="5.62"/>
    <x v="0"/>
    <s v="Bread"/>
  </r>
  <r>
    <x v="1115"/>
    <x v="4"/>
    <x v="0"/>
    <x v="52"/>
    <x v="30"/>
    <x v="202"/>
    <s v="20181"/>
    <x v="3"/>
    <x v="0"/>
    <n v="6.25"/>
    <x v="0"/>
    <s v="mineral water, melon and milk"/>
  </r>
  <r>
    <x v="1115"/>
    <x v="4"/>
    <x v="0"/>
    <x v="52"/>
    <x v="30"/>
    <x v="202"/>
    <s v="20181"/>
    <x v="3"/>
    <x v="0"/>
    <n v="18.7"/>
    <x v="0"/>
    <s v="Cake, flowers, bread, powerboard"/>
  </r>
  <r>
    <x v="1115"/>
    <x v="4"/>
    <x v="0"/>
    <x v="52"/>
    <x v="30"/>
    <x v="202"/>
    <s v="20181"/>
    <x v="5"/>
    <x v="0"/>
    <n v="11.79"/>
    <x v="0"/>
    <s v="Soap and nachos"/>
  </r>
  <r>
    <x v="1115"/>
    <x v="4"/>
    <x v="0"/>
    <x v="52"/>
    <x v="30"/>
    <x v="202"/>
    <s v="20181"/>
    <x v="0"/>
    <x v="0"/>
    <n v="4.0999999999999996"/>
    <x v="0"/>
    <s v="Lady stuff"/>
  </r>
  <r>
    <x v="1115"/>
    <x v="4"/>
    <x v="0"/>
    <x v="52"/>
    <x v="30"/>
    <x v="202"/>
    <s v="20181"/>
    <x v="18"/>
    <x v="0"/>
    <n v="6.15"/>
    <x v="0"/>
    <s v="Cheese and ham"/>
  </r>
  <r>
    <x v="1115"/>
    <x v="4"/>
    <x v="0"/>
    <x v="52"/>
    <x v="30"/>
    <x v="202"/>
    <s v="20181"/>
    <x v="18"/>
    <x v="0"/>
    <n v="2.35"/>
    <x v="0"/>
    <s v="Chicken"/>
  </r>
  <r>
    <x v="1116"/>
    <x v="4"/>
    <x v="0"/>
    <x v="52"/>
    <x v="25"/>
    <x v="202"/>
    <s v="20181"/>
    <x v="18"/>
    <x v="0"/>
    <n v="38.6"/>
    <x v="0"/>
    <s v="Dinner welcome babushka :D"/>
  </r>
  <r>
    <x v="1116"/>
    <x v="4"/>
    <x v="0"/>
    <x v="52"/>
    <x v="25"/>
    <x v="202"/>
    <s v="20181"/>
    <x v="67"/>
    <x v="6"/>
    <n v="52.62"/>
    <x v="1"/>
    <s v="Gasoline after Tatatatatatatatatatatiana"/>
  </r>
  <r>
    <x v="1116"/>
    <x v="4"/>
    <x v="0"/>
    <x v="52"/>
    <x v="25"/>
    <x v="202"/>
    <s v="20181"/>
    <x v="18"/>
    <x v="0"/>
    <n v="5"/>
    <x v="0"/>
    <s v="Coke"/>
  </r>
  <r>
    <x v="1117"/>
    <x v="4"/>
    <x v="0"/>
    <x v="0"/>
    <x v="27"/>
    <x v="203"/>
    <s v="20181"/>
    <x v="18"/>
    <x v="14"/>
    <n v="18"/>
    <x v="1"/>
    <s v="It's a girl gift"/>
  </r>
  <r>
    <x v="1117"/>
    <x v="4"/>
    <x v="0"/>
    <x v="0"/>
    <x v="27"/>
    <x v="203"/>
    <s v="20181"/>
    <x v="18"/>
    <x v="1"/>
    <n v="300"/>
    <x v="1"/>
    <s v="Christmas gifts"/>
  </r>
  <r>
    <x v="1117"/>
    <x v="4"/>
    <x v="0"/>
    <x v="0"/>
    <x v="27"/>
    <x v="203"/>
    <s v="20181"/>
    <x v="88"/>
    <x v="14"/>
    <n v="478"/>
    <x v="1"/>
    <s v="New baby :D :D :D "/>
  </r>
  <r>
    <x v="1117"/>
    <x v="4"/>
    <x v="0"/>
    <x v="0"/>
    <x v="27"/>
    <x v="203"/>
    <s v="20181"/>
    <x v="87"/>
    <x v="12"/>
    <n v="16.489999999999998"/>
    <x v="1"/>
    <s v="Almond oil"/>
  </r>
  <r>
    <x v="1117"/>
    <x v="4"/>
    <x v="0"/>
    <x v="0"/>
    <x v="27"/>
    <x v="203"/>
    <s v="20181"/>
    <x v="26"/>
    <x v="5"/>
    <n v="18.16"/>
    <x v="1"/>
    <s v="Small board"/>
  </r>
  <r>
    <x v="1117"/>
    <x v="4"/>
    <x v="0"/>
    <x v="0"/>
    <x v="27"/>
    <x v="203"/>
    <s v="20181"/>
    <x v="88"/>
    <x v="14"/>
    <n v="93.55"/>
    <x v="1"/>
    <s v="Test"/>
  </r>
  <r>
    <x v="1117"/>
    <x v="4"/>
    <x v="0"/>
    <x v="0"/>
    <x v="27"/>
    <x v="203"/>
    <s v="20181"/>
    <x v="88"/>
    <x v="14"/>
    <n v="104.37"/>
    <x v="1"/>
    <s v="Roses, chocolates, cards, wine, etc"/>
  </r>
  <r>
    <x v="1117"/>
    <x v="4"/>
    <x v="0"/>
    <x v="0"/>
    <x v="27"/>
    <x v="203"/>
    <s v="20181"/>
    <x v="16"/>
    <x v="14"/>
    <n v="3"/>
    <x v="1"/>
    <s v="towels"/>
  </r>
  <r>
    <x v="1117"/>
    <x v="4"/>
    <x v="0"/>
    <x v="0"/>
    <x v="27"/>
    <x v="203"/>
    <s v="20181"/>
    <x v="45"/>
    <x v="14"/>
    <n v="20"/>
    <x v="1"/>
    <s v="towels and blanket"/>
  </r>
  <r>
    <x v="1118"/>
    <x v="4"/>
    <x v="0"/>
    <x v="0"/>
    <x v="1"/>
    <x v="203"/>
    <s v="20181"/>
    <x v="3"/>
    <x v="0"/>
    <n v="10.73"/>
    <x v="0"/>
    <s v="water, softener, gatorade and mouthwash"/>
  </r>
  <r>
    <x v="1118"/>
    <x v="4"/>
    <x v="0"/>
    <x v="0"/>
    <x v="1"/>
    <x v="203"/>
    <s v="20181"/>
    <x v="3"/>
    <x v="0"/>
    <n v="5"/>
    <x v="0"/>
    <s v="Milk and cereal"/>
  </r>
  <r>
    <x v="1118"/>
    <x v="4"/>
    <x v="0"/>
    <x v="0"/>
    <x v="1"/>
    <x v="203"/>
    <s v="20181"/>
    <x v="89"/>
    <x v="14"/>
    <n v="292.82"/>
    <x v="1"/>
    <s v="Net, swing and face towels"/>
  </r>
  <r>
    <x v="1118"/>
    <x v="4"/>
    <x v="0"/>
    <x v="0"/>
    <x v="1"/>
    <x v="203"/>
    <s v="20181"/>
    <x v="18"/>
    <x v="14"/>
    <n v="2.5"/>
    <x v="1"/>
    <s v="Auspost tata registration"/>
  </r>
  <r>
    <x v="1118"/>
    <x v="4"/>
    <x v="0"/>
    <x v="0"/>
    <x v="1"/>
    <x v="203"/>
    <s v="20181"/>
    <x v="18"/>
    <x v="12"/>
    <n v="8.5"/>
    <x v="0"/>
    <s v="Massage"/>
  </r>
  <r>
    <x v="1118"/>
    <x v="4"/>
    <x v="0"/>
    <x v="0"/>
    <x v="1"/>
    <x v="203"/>
    <s v="20181"/>
    <x v="92"/>
    <x v="7"/>
    <n v="80"/>
    <x v="1"/>
    <s v="Internet"/>
  </r>
  <r>
    <x v="1118"/>
    <x v="4"/>
    <x v="0"/>
    <x v="0"/>
    <x v="1"/>
    <x v="203"/>
    <s v="20181"/>
    <x v="18"/>
    <x v="5"/>
    <n v="19.13"/>
    <x v="1"/>
    <s v="Room thermometer and humidity"/>
  </r>
  <r>
    <x v="1118"/>
    <x v="4"/>
    <x v="0"/>
    <x v="0"/>
    <x v="1"/>
    <x v="203"/>
    <s v="20181"/>
    <x v="16"/>
    <x v="0"/>
    <n v="15"/>
    <x v="1"/>
    <s v="Laundry bag"/>
  </r>
  <r>
    <x v="1118"/>
    <x v="4"/>
    <x v="0"/>
    <x v="0"/>
    <x v="1"/>
    <x v="203"/>
    <s v="20181"/>
    <x v="5"/>
    <x v="0"/>
    <n v="11.09"/>
    <x v="0"/>
    <s v="Onions, carrots, oat, yoghurt, jam, sause, crackers"/>
  </r>
  <r>
    <x v="1118"/>
    <x v="4"/>
    <x v="0"/>
    <x v="0"/>
    <x v="1"/>
    <x v="203"/>
    <s v="20181"/>
    <x v="3"/>
    <x v="0"/>
    <n v="11.99"/>
    <x v="0"/>
    <s v="Batteries and milk"/>
  </r>
  <r>
    <x v="1119"/>
    <x v="4"/>
    <x v="0"/>
    <x v="0"/>
    <x v="3"/>
    <x v="203"/>
    <s v="20181"/>
    <x v="8"/>
    <x v="0"/>
    <n v="15"/>
    <x v="0"/>
    <s v="Candles for Tatiana"/>
  </r>
  <r>
    <x v="1119"/>
    <x v="4"/>
    <x v="0"/>
    <x v="0"/>
    <x v="3"/>
    <x v="203"/>
    <s v="20181"/>
    <x v="0"/>
    <x v="0"/>
    <n v="16.21"/>
    <x v="0"/>
    <s v="Bread, cookies, cheese, butter milk, milk"/>
  </r>
  <r>
    <x v="1119"/>
    <x v="4"/>
    <x v="0"/>
    <x v="0"/>
    <x v="3"/>
    <x v="203"/>
    <s v="20181"/>
    <x v="5"/>
    <x v="0"/>
    <n v="19.52"/>
    <x v="0"/>
    <s v="Chicken, cheese, gatorade, wraps, "/>
  </r>
  <r>
    <x v="1119"/>
    <x v="4"/>
    <x v="0"/>
    <x v="0"/>
    <x v="3"/>
    <x v="203"/>
    <s v="20181"/>
    <x v="6"/>
    <x v="3"/>
    <n v="15.99"/>
    <x v="0"/>
    <s v="Wine"/>
  </r>
  <r>
    <x v="1120"/>
    <x v="4"/>
    <x v="0"/>
    <x v="1"/>
    <x v="5"/>
    <x v="204"/>
    <s v="20181"/>
    <x v="3"/>
    <x v="0"/>
    <n v="8.5"/>
    <x v="0"/>
    <s v="Milk, cereal and gatorade"/>
  </r>
  <r>
    <x v="1120"/>
    <x v="4"/>
    <x v="0"/>
    <x v="1"/>
    <x v="5"/>
    <x v="204"/>
    <s v="20181"/>
    <x v="18"/>
    <x v="14"/>
    <n v="33.4"/>
    <x v="1"/>
    <s v="Registry birth certificate"/>
  </r>
  <r>
    <x v="1120"/>
    <x v="4"/>
    <x v="0"/>
    <x v="1"/>
    <x v="5"/>
    <x v="204"/>
    <s v="20181"/>
    <x v="89"/>
    <x v="14"/>
    <n v="77.099999999999994"/>
    <x v="1"/>
    <s v="Baby MATTTTTTTT"/>
  </r>
  <r>
    <x v="1120"/>
    <x v="4"/>
    <x v="0"/>
    <x v="1"/>
    <x v="5"/>
    <x v="204"/>
    <s v="20181"/>
    <x v="57"/>
    <x v="12"/>
    <n v="217"/>
    <x v="1"/>
    <s v="Insurance"/>
  </r>
  <r>
    <x v="1120"/>
    <x v="4"/>
    <x v="0"/>
    <x v="1"/>
    <x v="5"/>
    <x v="204"/>
    <s v="20181"/>
    <x v="0"/>
    <x v="0"/>
    <n v="26.39"/>
    <x v="0"/>
    <s v="Bread, flipflops, water, fish, tuna, nachos, "/>
  </r>
  <r>
    <x v="1121"/>
    <x v="4"/>
    <x v="0"/>
    <x v="1"/>
    <x v="6"/>
    <x v="204"/>
    <s v="20181"/>
    <x v="18"/>
    <x v="12"/>
    <n v="17"/>
    <x v="1"/>
    <s v="Massages"/>
  </r>
  <r>
    <x v="1121"/>
    <x v="4"/>
    <x v="0"/>
    <x v="1"/>
    <x v="6"/>
    <x v="204"/>
    <s v="20181"/>
    <x v="64"/>
    <x v="4"/>
    <n v="1520"/>
    <x v="1"/>
    <s v="Rent Jan Feb"/>
  </r>
  <r>
    <x v="1122"/>
    <x v="4"/>
    <x v="0"/>
    <x v="1"/>
    <x v="7"/>
    <x v="204"/>
    <s v="20181"/>
    <x v="0"/>
    <x v="0"/>
    <n v="7.4"/>
    <x v="0"/>
    <s v="Water, and more stuff"/>
  </r>
  <r>
    <x v="1122"/>
    <x v="4"/>
    <x v="0"/>
    <x v="1"/>
    <x v="7"/>
    <x v="204"/>
    <s v="20181"/>
    <x v="18"/>
    <x v="0"/>
    <n v="7.77"/>
    <x v="0"/>
    <s v="Vegeables"/>
  </r>
  <r>
    <x v="1122"/>
    <x v="4"/>
    <x v="0"/>
    <x v="1"/>
    <x v="7"/>
    <x v="204"/>
    <s v="20181"/>
    <x v="5"/>
    <x v="0"/>
    <n v="4.82"/>
    <x v="0"/>
    <s v="Cereal"/>
  </r>
  <r>
    <x v="1122"/>
    <x v="4"/>
    <x v="0"/>
    <x v="1"/>
    <x v="7"/>
    <x v="204"/>
    <s v="20181"/>
    <x v="3"/>
    <x v="0"/>
    <n v="16.12"/>
    <x v="0"/>
    <s v="Meat, gatorade, wraps, and bread"/>
  </r>
  <r>
    <x v="1122"/>
    <x v="4"/>
    <x v="0"/>
    <x v="1"/>
    <x v="7"/>
    <x v="204"/>
    <s v="20181"/>
    <x v="13"/>
    <x v="5"/>
    <n v="39"/>
    <x v="1"/>
    <s v="Airing clothes thing"/>
  </r>
  <r>
    <x v="1123"/>
    <x v="4"/>
    <x v="0"/>
    <x v="1"/>
    <x v="8"/>
    <x v="204"/>
    <s v="20181"/>
    <x v="94"/>
    <x v="5"/>
    <n v="40"/>
    <x v="1"/>
    <s v="Amazon Dot"/>
  </r>
  <r>
    <x v="1123"/>
    <x v="4"/>
    <x v="0"/>
    <x v="1"/>
    <x v="8"/>
    <x v="204"/>
    <s v="20181"/>
    <x v="6"/>
    <x v="3"/>
    <n v="10"/>
    <x v="0"/>
    <s v="Beer"/>
  </r>
  <r>
    <x v="1123"/>
    <x v="4"/>
    <x v="0"/>
    <x v="1"/>
    <x v="8"/>
    <x v="204"/>
    <s v="20181"/>
    <x v="5"/>
    <x v="0"/>
    <n v="15.55"/>
    <x v="0"/>
    <s v="milk, olive spread, cheese, gatorade, fruits"/>
  </r>
  <r>
    <x v="1124"/>
    <x v="4"/>
    <x v="0"/>
    <x v="1"/>
    <x v="29"/>
    <x v="204"/>
    <s v="20181"/>
    <x v="0"/>
    <x v="0"/>
    <n v="7.69"/>
    <x v="0"/>
    <s v="Nachos, cream, "/>
  </r>
  <r>
    <x v="1125"/>
    <x v="4"/>
    <x v="0"/>
    <x v="1"/>
    <x v="9"/>
    <x v="204"/>
    <s v="20181"/>
    <x v="0"/>
    <x v="0"/>
    <n v="4.8099999999999996"/>
    <x v="0"/>
    <s v="Cheese and corn"/>
  </r>
  <r>
    <x v="1125"/>
    <x v="4"/>
    <x v="0"/>
    <x v="1"/>
    <x v="9"/>
    <x v="204"/>
    <s v="20181"/>
    <x v="18"/>
    <x v="0"/>
    <n v="7.98"/>
    <x v="0"/>
    <s v="Vegetables"/>
  </r>
  <r>
    <x v="1125"/>
    <x v="4"/>
    <x v="0"/>
    <x v="1"/>
    <x v="9"/>
    <x v="204"/>
    <s v="20181"/>
    <x v="67"/>
    <x v="6"/>
    <n v="31.71"/>
    <x v="1"/>
    <s v="147 litre"/>
  </r>
  <r>
    <x v="1125"/>
    <x v="4"/>
    <x v="0"/>
    <x v="1"/>
    <x v="9"/>
    <x v="204"/>
    <s v="20181"/>
    <x v="7"/>
    <x v="6"/>
    <n v="170.94"/>
    <x v="1"/>
    <s v="33 days of Myki"/>
  </r>
  <r>
    <x v="1125"/>
    <x v="4"/>
    <x v="0"/>
    <x v="1"/>
    <x v="9"/>
    <x v="204"/>
    <s v="20181"/>
    <x v="3"/>
    <x v="0"/>
    <n v="7"/>
    <x v="0"/>
    <s v="Coke"/>
  </r>
  <r>
    <x v="1125"/>
    <x v="4"/>
    <x v="0"/>
    <x v="1"/>
    <x v="9"/>
    <x v="204"/>
    <s v="20181"/>
    <x v="5"/>
    <x v="0"/>
    <n v="0.85"/>
    <x v="0"/>
    <s v="Peas"/>
  </r>
  <r>
    <x v="1126"/>
    <x v="4"/>
    <x v="0"/>
    <x v="2"/>
    <x v="10"/>
    <x v="205"/>
    <s v="20181"/>
    <x v="18"/>
    <x v="0"/>
    <n v="4.55"/>
    <x v="0"/>
    <s v="Chicken"/>
  </r>
  <r>
    <x v="1126"/>
    <x v="4"/>
    <x v="0"/>
    <x v="2"/>
    <x v="10"/>
    <x v="205"/>
    <s v="20181"/>
    <x v="5"/>
    <x v="0"/>
    <n v="8.9499999999999993"/>
    <x v="0"/>
    <s v="Cheese and shapoo"/>
  </r>
  <r>
    <x v="1126"/>
    <x v="4"/>
    <x v="0"/>
    <x v="2"/>
    <x v="10"/>
    <x v="205"/>
    <s v="20181"/>
    <x v="5"/>
    <x v="0"/>
    <n v="2.85"/>
    <x v="0"/>
    <s v="Mayoneise"/>
  </r>
  <r>
    <x v="1126"/>
    <x v="4"/>
    <x v="0"/>
    <x v="2"/>
    <x v="10"/>
    <x v="205"/>
    <s v="20181"/>
    <x v="3"/>
    <x v="0"/>
    <n v="3.75"/>
    <x v="0"/>
    <s v="Water and berries"/>
  </r>
  <r>
    <x v="1127"/>
    <x v="4"/>
    <x v="0"/>
    <x v="2"/>
    <x v="11"/>
    <x v="205"/>
    <s v="20181"/>
    <x v="74"/>
    <x v="7"/>
    <n v="14"/>
    <x v="1"/>
    <s v="Netflix january"/>
  </r>
  <r>
    <x v="1127"/>
    <x v="4"/>
    <x v="0"/>
    <x v="2"/>
    <x v="11"/>
    <x v="205"/>
    <s v="20181"/>
    <x v="3"/>
    <x v="0"/>
    <n v="6.64"/>
    <x v="0"/>
    <s v="Doritos, gatorade and jam"/>
  </r>
  <r>
    <x v="1127"/>
    <x v="4"/>
    <x v="0"/>
    <x v="2"/>
    <x v="11"/>
    <x v="205"/>
    <s v="20181"/>
    <x v="3"/>
    <x v="0"/>
    <n v="9.5"/>
    <x v="0"/>
    <s v="Something"/>
  </r>
  <r>
    <x v="1128"/>
    <x v="4"/>
    <x v="0"/>
    <x v="2"/>
    <x v="12"/>
    <x v="205"/>
    <s v="20181"/>
    <x v="3"/>
    <x v="0"/>
    <n v="16.93"/>
    <x v="0"/>
    <s v="Sausage, chicken, bread, cheese, pies"/>
  </r>
  <r>
    <x v="1128"/>
    <x v="4"/>
    <x v="0"/>
    <x v="2"/>
    <x v="12"/>
    <x v="205"/>
    <s v="20181"/>
    <x v="19"/>
    <x v="0"/>
    <n v="11.7"/>
    <x v="0"/>
    <s v="Nachos"/>
  </r>
  <r>
    <x v="1129"/>
    <x v="4"/>
    <x v="0"/>
    <x v="2"/>
    <x v="13"/>
    <x v="205"/>
    <s v="20181"/>
    <x v="18"/>
    <x v="0"/>
    <n v="7"/>
    <x v="0"/>
    <s v="Coffee"/>
  </r>
  <r>
    <x v="1129"/>
    <x v="4"/>
    <x v="0"/>
    <x v="2"/>
    <x v="13"/>
    <x v="205"/>
    <s v="20181"/>
    <x v="18"/>
    <x v="0"/>
    <n v="4.5"/>
    <x v="0"/>
    <s v="Fries"/>
  </r>
  <r>
    <x v="1129"/>
    <x v="4"/>
    <x v="0"/>
    <x v="2"/>
    <x v="13"/>
    <x v="205"/>
    <s v="20181"/>
    <x v="18"/>
    <x v="12"/>
    <n v="14"/>
    <x v="1"/>
    <s v="lenses"/>
  </r>
  <r>
    <x v="1130"/>
    <x v="4"/>
    <x v="0"/>
    <x v="2"/>
    <x v="14"/>
    <x v="205"/>
    <s v="20181"/>
    <x v="3"/>
    <x v="0"/>
    <n v="14.7"/>
    <x v="0"/>
    <s v="cereal, milk and bbq food"/>
  </r>
  <r>
    <x v="1130"/>
    <x v="4"/>
    <x v="0"/>
    <x v="2"/>
    <x v="14"/>
    <x v="205"/>
    <s v="20181"/>
    <x v="3"/>
    <x v="0"/>
    <n v="23"/>
    <x v="0"/>
    <s v="Mushrooms, cheese, juice, corn, and sausages"/>
  </r>
  <r>
    <x v="1130"/>
    <x v="4"/>
    <x v="0"/>
    <x v="2"/>
    <x v="14"/>
    <x v="205"/>
    <s v="20181"/>
    <x v="6"/>
    <x v="3"/>
    <n v="10"/>
    <x v="0"/>
    <s v="Beer"/>
  </r>
  <r>
    <x v="1130"/>
    <x v="4"/>
    <x v="0"/>
    <x v="2"/>
    <x v="14"/>
    <x v="205"/>
    <s v="20181"/>
    <x v="0"/>
    <x v="0"/>
    <n v="8"/>
    <x v="0"/>
    <s v="bread, water, cheese, carrots"/>
  </r>
  <r>
    <x v="1130"/>
    <x v="4"/>
    <x v="0"/>
    <x v="2"/>
    <x v="14"/>
    <x v="205"/>
    <s v="20181"/>
    <x v="54"/>
    <x v="8"/>
    <n v="30.92"/>
    <x v="1"/>
    <s v="Shirt"/>
  </r>
  <r>
    <x v="1130"/>
    <x v="4"/>
    <x v="0"/>
    <x v="2"/>
    <x v="14"/>
    <x v="205"/>
    <s v="20181"/>
    <x v="90"/>
    <x v="0"/>
    <n v="6"/>
    <x v="1"/>
    <s v="Nastya's mobile"/>
  </r>
  <r>
    <x v="1131"/>
    <x v="4"/>
    <x v="0"/>
    <x v="2"/>
    <x v="15"/>
    <x v="205"/>
    <s v="20181"/>
    <x v="0"/>
    <x v="0"/>
    <n v="2.5"/>
    <x v="0"/>
    <s v="Cereal"/>
  </r>
  <r>
    <x v="1131"/>
    <x v="4"/>
    <x v="0"/>
    <x v="2"/>
    <x v="15"/>
    <x v="205"/>
    <s v="20181"/>
    <x v="0"/>
    <x v="0"/>
    <n v="8"/>
    <x v="0"/>
    <s v="Water, yoga stuff, onion, sour cream"/>
  </r>
  <r>
    <x v="1131"/>
    <x v="4"/>
    <x v="0"/>
    <x v="2"/>
    <x v="15"/>
    <x v="205"/>
    <s v="20181"/>
    <x v="0"/>
    <x v="0"/>
    <n v="10.14"/>
    <x v="0"/>
    <s v="Rest of stuff :S (yoga thing)"/>
  </r>
  <r>
    <x v="1131"/>
    <x v="4"/>
    <x v="0"/>
    <x v="2"/>
    <x v="15"/>
    <x v="205"/>
    <s v="20181"/>
    <x v="6"/>
    <x v="3"/>
    <n v="10"/>
    <x v="0"/>
    <s v="More beer :S"/>
  </r>
  <r>
    <x v="1131"/>
    <x v="4"/>
    <x v="0"/>
    <x v="2"/>
    <x v="15"/>
    <x v="205"/>
    <s v="20181"/>
    <x v="5"/>
    <x v="0"/>
    <n v="6.07"/>
    <x v="0"/>
    <s v="Nachos with jam"/>
  </r>
  <r>
    <x v="1132"/>
    <x v="4"/>
    <x v="0"/>
    <x v="2"/>
    <x v="16"/>
    <x v="205"/>
    <s v="20181"/>
    <x v="18"/>
    <x v="0"/>
    <n v="13"/>
    <x v="0"/>
    <s v="Pizza + garlic bread"/>
  </r>
  <r>
    <x v="1132"/>
    <x v="4"/>
    <x v="0"/>
    <x v="2"/>
    <x v="16"/>
    <x v="205"/>
    <s v="20181"/>
    <x v="3"/>
    <x v="0"/>
    <n v="6.84"/>
    <x v="0"/>
    <s v="Water, gatorade, juice and cookies"/>
  </r>
  <r>
    <x v="1133"/>
    <x v="4"/>
    <x v="0"/>
    <x v="3"/>
    <x v="17"/>
    <x v="206"/>
    <s v="20181"/>
    <x v="87"/>
    <x v="12"/>
    <n v="12"/>
    <x v="1"/>
    <s v="Sisitas cream"/>
  </r>
  <r>
    <x v="1133"/>
    <x v="4"/>
    <x v="0"/>
    <x v="3"/>
    <x v="17"/>
    <x v="206"/>
    <s v="20181"/>
    <x v="3"/>
    <x v="0"/>
    <n v="6"/>
    <x v="0"/>
    <s v="Soap, bread, cotton disks"/>
  </r>
  <r>
    <x v="1133"/>
    <x v="4"/>
    <x v="0"/>
    <x v="3"/>
    <x v="17"/>
    <x v="206"/>
    <s v="20181"/>
    <x v="5"/>
    <x v="0"/>
    <n v="9.98"/>
    <x v="0"/>
    <s v="Shrimps, yogurt. twixt and sugar"/>
  </r>
  <r>
    <x v="1134"/>
    <x v="4"/>
    <x v="0"/>
    <x v="3"/>
    <x v="18"/>
    <x v="206"/>
    <s v="20181"/>
    <x v="0"/>
    <x v="0"/>
    <n v="24.26"/>
    <x v="0"/>
    <s v="Ham, milk, ice cream, mince meat and carrots, dry fruits"/>
  </r>
  <r>
    <x v="1134"/>
    <x v="4"/>
    <x v="0"/>
    <x v="3"/>
    <x v="18"/>
    <x v="206"/>
    <s v="20181"/>
    <x v="18"/>
    <x v="14"/>
    <n v="13.3"/>
    <x v="1"/>
    <s v="Package for apostille "/>
  </r>
  <r>
    <x v="1135"/>
    <x v="4"/>
    <x v="0"/>
    <x v="3"/>
    <x v="19"/>
    <x v="206"/>
    <s v="20181"/>
    <x v="18"/>
    <x v="0"/>
    <n v="1.8"/>
    <x v="0"/>
    <s v="Coke"/>
  </r>
  <r>
    <x v="1135"/>
    <x v="4"/>
    <x v="0"/>
    <x v="3"/>
    <x v="19"/>
    <x v="206"/>
    <s v="20181"/>
    <x v="67"/>
    <x v="6"/>
    <n v="48.84"/>
    <x v="1"/>
    <s v="Gasoline"/>
  </r>
  <r>
    <x v="1135"/>
    <x v="4"/>
    <x v="0"/>
    <x v="3"/>
    <x v="19"/>
    <x v="206"/>
    <s v="20181"/>
    <x v="11"/>
    <x v="7"/>
    <n v="96.7"/>
    <x v="1"/>
    <s v="Electricity"/>
  </r>
  <r>
    <x v="1135"/>
    <x v="4"/>
    <x v="0"/>
    <x v="3"/>
    <x v="19"/>
    <x v="206"/>
    <s v="20181"/>
    <x v="18"/>
    <x v="14"/>
    <n v="81"/>
    <x v="1"/>
    <s v="Passport Apostille"/>
  </r>
  <r>
    <x v="1136"/>
    <x v="4"/>
    <x v="1"/>
    <x v="3"/>
    <x v="20"/>
    <x v="206"/>
    <s v="20182"/>
    <x v="19"/>
    <x v="0"/>
    <n v="12.5"/>
    <x v="0"/>
    <s v="Nachos Friday"/>
  </r>
  <r>
    <x v="1136"/>
    <x v="4"/>
    <x v="1"/>
    <x v="3"/>
    <x v="20"/>
    <x v="206"/>
    <s v="20182"/>
    <x v="0"/>
    <x v="0"/>
    <n v="17.82"/>
    <x v="0"/>
    <s v="Thick milk, cottage cheese, bread, "/>
  </r>
  <r>
    <x v="1136"/>
    <x v="4"/>
    <x v="1"/>
    <x v="3"/>
    <x v="20"/>
    <x v="206"/>
    <s v="20182"/>
    <x v="65"/>
    <x v="7"/>
    <n v="35"/>
    <x v="1"/>
    <s v="Mobile Juan"/>
  </r>
  <r>
    <x v="1137"/>
    <x v="4"/>
    <x v="1"/>
    <x v="3"/>
    <x v="21"/>
    <x v="206"/>
    <s v="20182"/>
    <x v="85"/>
    <x v="13"/>
    <n v="2000"/>
    <x v="1"/>
    <s v="Contract signature"/>
  </r>
  <r>
    <x v="1137"/>
    <x v="4"/>
    <x v="1"/>
    <x v="3"/>
    <x v="21"/>
    <x v="206"/>
    <s v="20182"/>
    <x v="0"/>
    <x v="0"/>
    <n v="10.119999999999999"/>
    <x v="0"/>
    <s v="Girl stuff, eggs, pruns, jam"/>
  </r>
  <r>
    <x v="1137"/>
    <x v="4"/>
    <x v="1"/>
    <x v="3"/>
    <x v="21"/>
    <x v="206"/>
    <s v="20182"/>
    <x v="3"/>
    <x v="0"/>
    <n v="7.44"/>
    <x v="0"/>
    <s v="Chicken, milk and crackers"/>
  </r>
  <r>
    <x v="1138"/>
    <x v="4"/>
    <x v="1"/>
    <x v="3"/>
    <x v="23"/>
    <x v="206"/>
    <s v="20182"/>
    <x v="5"/>
    <x v="0"/>
    <n v="6"/>
    <x v="0"/>
    <s v="Bread and butter"/>
  </r>
  <r>
    <x v="1138"/>
    <x v="4"/>
    <x v="1"/>
    <x v="3"/>
    <x v="23"/>
    <x v="206"/>
    <s v="20182"/>
    <x v="6"/>
    <x v="3"/>
    <n v="22"/>
    <x v="0"/>
    <s v="Beer and beer"/>
  </r>
  <r>
    <x v="1138"/>
    <x v="4"/>
    <x v="1"/>
    <x v="3"/>
    <x v="23"/>
    <x v="206"/>
    <s v="20182"/>
    <x v="5"/>
    <x v="0"/>
    <n v="23.25"/>
    <x v="0"/>
    <s v="Pizza, mince meat, cheese, cookies, tooth paste, yogurt"/>
  </r>
  <r>
    <x v="1138"/>
    <x v="4"/>
    <x v="1"/>
    <x v="3"/>
    <x v="23"/>
    <x v="206"/>
    <s v="20182"/>
    <x v="18"/>
    <x v="11"/>
    <n v="282.74"/>
    <x v="1"/>
    <s v="Visa for padre y madre"/>
  </r>
  <r>
    <x v="1139"/>
    <x v="4"/>
    <x v="1"/>
    <x v="4"/>
    <x v="30"/>
    <x v="207"/>
    <s v="20182"/>
    <x v="0"/>
    <x v="0"/>
    <n v="17.149999999999999"/>
    <x v="0"/>
    <s v="Pampers, cheese, corn, salami and juice"/>
  </r>
  <r>
    <x v="1139"/>
    <x v="4"/>
    <x v="1"/>
    <x v="4"/>
    <x v="30"/>
    <x v="207"/>
    <s v="20182"/>
    <x v="87"/>
    <x v="12"/>
    <n v="4"/>
    <x v="1"/>
    <s v="Shower rock"/>
  </r>
  <r>
    <x v="1139"/>
    <x v="4"/>
    <x v="1"/>
    <x v="4"/>
    <x v="30"/>
    <x v="207"/>
    <s v="20182"/>
    <x v="3"/>
    <x v="0"/>
    <n v="12.64"/>
    <x v="0"/>
    <s v="chicken, yogurt, bread and oreo"/>
  </r>
  <r>
    <x v="1140"/>
    <x v="4"/>
    <x v="1"/>
    <x v="4"/>
    <x v="24"/>
    <x v="207"/>
    <s v="20182"/>
    <x v="18"/>
    <x v="0"/>
    <n v="3.8"/>
    <x v="0"/>
    <s v="Coffee"/>
  </r>
  <r>
    <x v="1140"/>
    <x v="4"/>
    <x v="1"/>
    <x v="4"/>
    <x v="24"/>
    <x v="207"/>
    <s v="20182"/>
    <x v="0"/>
    <x v="0"/>
    <n v="14.57"/>
    <x v="0"/>
    <s v="Cheese, tissues, dates, bread, tomato base"/>
  </r>
  <r>
    <x v="1141"/>
    <x v="4"/>
    <x v="1"/>
    <x v="4"/>
    <x v="26"/>
    <x v="207"/>
    <s v="20182"/>
    <x v="47"/>
    <x v="7"/>
    <n v="156.47"/>
    <x v="1"/>
    <s v="Water February"/>
  </r>
  <r>
    <x v="1141"/>
    <x v="4"/>
    <x v="1"/>
    <x v="4"/>
    <x v="26"/>
    <x v="207"/>
    <s v="20182"/>
    <x v="0"/>
    <x v="0"/>
    <n v="11.32"/>
    <x v="0"/>
    <s v="Sour cream, cheese, and peanuts"/>
  </r>
  <r>
    <x v="1141"/>
    <x v="4"/>
    <x v="1"/>
    <x v="4"/>
    <x v="26"/>
    <x v="207"/>
    <s v="20182"/>
    <x v="3"/>
    <x v="0"/>
    <n v="7.19"/>
    <x v="0"/>
    <s v="Cereal, chicken and nachos"/>
  </r>
  <r>
    <x v="1141"/>
    <x v="4"/>
    <x v="1"/>
    <x v="4"/>
    <x v="26"/>
    <x v="207"/>
    <s v="20182"/>
    <x v="19"/>
    <x v="0"/>
    <n v="12.5"/>
    <x v="0"/>
    <s v="Nachos"/>
  </r>
  <r>
    <x v="1141"/>
    <x v="4"/>
    <x v="1"/>
    <x v="4"/>
    <x v="26"/>
    <x v="207"/>
    <s v="20182"/>
    <x v="3"/>
    <x v="0"/>
    <n v="3.19"/>
    <x v="0"/>
    <s v="Coke"/>
  </r>
  <r>
    <x v="1142"/>
    <x v="4"/>
    <x v="1"/>
    <x v="4"/>
    <x v="27"/>
    <x v="207"/>
    <s v="20182"/>
    <x v="3"/>
    <x v="0"/>
    <n v="10"/>
    <x v="0"/>
    <s v="Juice, milk, bread"/>
  </r>
  <r>
    <x v="1142"/>
    <x v="4"/>
    <x v="1"/>
    <x v="4"/>
    <x v="27"/>
    <x v="207"/>
    <s v="20182"/>
    <x v="0"/>
    <x v="0"/>
    <n v="1.89"/>
    <x v="0"/>
    <s v="Ladies stuff"/>
  </r>
  <r>
    <x v="1142"/>
    <x v="4"/>
    <x v="1"/>
    <x v="4"/>
    <x v="27"/>
    <x v="207"/>
    <s v="20182"/>
    <x v="67"/>
    <x v="6"/>
    <n v="37.5"/>
    <x v="1"/>
    <s v="Gasoline"/>
  </r>
  <r>
    <x v="1143"/>
    <x v="4"/>
    <x v="1"/>
    <x v="4"/>
    <x v="0"/>
    <x v="207"/>
    <s v="20182"/>
    <x v="3"/>
    <x v="0"/>
    <n v="7.29"/>
    <x v="0"/>
    <s v="Cereal, bread, yogurt"/>
  </r>
  <r>
    <x v="1143"/>
    <x v="4"/>
    <x v="1"/>
    <x v="4"/>
    <x v="0"/>
    <x v="207"/>
    <s v="20182"/>
    <x v="5"/>
    <x v="0"/>
    <n v="10"/>
    <x v="0"/>
    <s v="Chips, drumsticks, "/>
  </r>
  <r>
    <x v="1143"/>
    <x v="4"/>
    <x v="1"/>
    <x v="4"/>
    <x v="0"/>
    <x v="207"/>
    <s v="20182"/>
    <x v="3"/>
    <x v="0"/>
    <n v="11.72"/>
    <x v="0"/>
    <s v="Gyoza, chicken"/>
  </r>
  <r>
    <x v="1143"/>
    <x v="4"/>
    <x v="1"/>
    <x v="4"/>
    <x v="0"/>
    <x v="207"/>
    <s v="20182"/>
    <x v="0"/>
    <x v="0"/>
    <n v="9.02"/>
    <x v="0"/>
    <s v="ham, mushrooms, cheese"/>
  </r>
  <r>
    <x v="1144"/>
    <x v="4"/>
    <x v="1"/>
    <x v="5"/>
    <x v="1"/>
    <x v="208"/>
    <s v="20182"/>
    <x v="18"/>
    <x v="0"/>
    <n v="9.24"/>
    <x v="0"/>
    <s v="Vegetables"/>
  </r>
  <r>
    <x v="1144"/>
    <x v="4"/>
    <x v="1"/>
    <x v="5"/>
    <x v="1"/>
    <x v="208"/>
    <s v="20182"/>
    <x v="3"/>
    <x v="0"/>
    <n v="6.8"/>
    <x v="0"/>
    <s v="Yogurt and bread"/>
  </r>
  <r>
    <x v="1144"/>
    <x v="4"/>
    <x v="1"/>
    <x v="5"/>
    <x v="1"/>
    <x v="208"/>
    <s v="20182"/>
    <x v="3"/>
    <x v="0"/>
    <n v="4.75"/>
    <x v="0"/>
    <s v="Nachos and juice"/>
  </r>
  <r>
    <x v="1145"/>
    <x v="4"/>
    <x v="1"/>
    <x v="5"/>
    <x v="3"/>
    <x v="208"/>
    <s v="20182"/>
    <x v="19"/>
    <x v="0"/>
    <n v="12.5"/>
    <x v="0"/>
    <s v="Nachos"/>
  </r>
  <r>
    <x v="1145"/>
    <x v="4"/>
    <x v="1"/>
    <x v="5"/>
    <x v="3"/>
    <x v="208"/>
    <s v="20182"/>
    <x v="3"/>
    <x v="0"/>
    <n v="38.299999999999997"/>
    <x v="0"/>
    <s v="Valentines + cookies"/>
  </r>
  <r>
    <x v="1145"/>
    <x v="4"/>
    <x v="1"/>
    <x v="5"/>
    <x v="3"/>
    <x v="208"/>
    <s v="20182"/>
    <x v="3"/>
    <x v="0"/>
    <n v="6.67"/>
    <x v="0"/>
    <s v="Bread and fish"/>
  </r>
  <r>
    <x v="1145"/>
    <x v="4"/>
    <x v="1"/>
    <x v="5"/>
    <x v="3"/>
    <x v="208"/>
    <s v="20182"/>
    <x v="72"/>
    <x v="14"/>
    <n v="19.100000000000001"/>
    <x v="1"/>
    <s v="Medical exams tatiana"/>
  </r>
  <r>
    <x v="1146"/>
    <x v="4"/>
    <x v="1"/>
    <x v="5"/>
    <x v="4"/>
    <x v="208"/>
    <s v="20182"/>
    <x v="8"/>
    <x v="14"/>
    <n v="200"/>
    <x v="1"/>
    <s v="Baptism"/>
  </r>
  <r>
    <x v="1147"/>
    <x v="4"/>
    <x v="1"/>
    <x v="5"/>
    <x v="5"/>
    <x v="208"/>
    <s v="20182"/>
    <x v="26"/>
    <x v="1"/>
    <n v="22.8"/>
    <x v="1"/>
    <s v="Valentines"/>
  </r>
  <r>
    <x v="1147"/>
    <x v="4"/>
    <x v="1"/>
    <x v="5"/>
    <x v="5"/>
    <x v="208"/>
    <s v="20182"/>
    <x v="18"/>
    <x v="0"/>
    <n v="32.799999999999997"/>
    <x v="0"/>
    <s v="lunch with mike"/>
  </r>
  <r>
    <x v="1147"/>
    <x v="4"/>
    <x v="1"/>
    <x v="5"/>
    <x v="5"/>
    <x v="208"/>
    <s v="20182"/>
    <x v="18"/>
    <x v="0"/>
    <n v="8"/>
    <x v="0"/>
    <s v="jacob coke"/>
  </r>
  <r>
    <x v="1147"/>
    <x v="4"/>
    <x v="1"/>
    <x v="5"/>
    <x v="5"/>
    <x v="208"/>
    <s v="20182"/>
    <x v="0"/>
    <x v="0"/>
    <n v="9.49"/>
    <x v="0"/>
    <s v="Cheese, cottage cheese, sour cream and fish"/>
  </r>
  <r>
    <x v="1147"/>
    <x v="4"/>
    <x v="1"/>
    <x v="5"/>
    <x v="5"/>
    <x v="208"/>
    <s v="20182"/>
    <x v="3"/>
    <x v="0"/>
    <n v="16.100000000000001"/>
    <x v="0"/>
    <s v="Fish meat and yogurt"/>
  </r>
  <r>
    <x v="1148"/>
    <x v="4"/>
    <x v="1"/>
    <x v="5"/>
    <x v="6"/>
    <x v="208"/>
    <s v="20182"/>
    <x v="44"/>
    <x v="0"/>
    <n v="16.8"/>
    <x v="0"/>
    <s v="Grains"/>
  </r>
  <r>
    <x v="1148"/>
    <x v="4"/>
    <x v="1"/>
    <x v="5"/>
    <x v="6"/>
    <x v="208"/>
    <s v="20182"/>
    <x v="18"/>
    <x v="5"/>
    <n v="16"/>
    <x v="1"/>
    <s v="Flowers"/>
  </r>
  <r>
    <x v="1148"/>
    <x v="4"/>
    <x v="1"/>
    <x v="5"/>
    <x v="6"/>
    <x v="208"/>
    <s v="20182"/>
    <x v="3"/>
    <x v="0"/>
    <n v="14.24"/>
    <x v="0"/>
    <s v="Gatorade, meat and wraps"/>
  </r>
  <r>
    <x v="1149"/>
    <x v="4"/>
    <x v="1"/>
    <x v="5"/>
    <x v="7"/>
    <x v="208"/>
    <s v="20182"/>
    <x v="8"/>
    <x v="0"/>
    <n v="11"/>
    <x v="0"/>
    <s v="First communion"/>
  </r>
  <r>
    <x v="1149"/>
    <x v="4"/>
    <x v="1"/>
    <x v="5"/>
    <x v="7"/>
    <x v="208"/>
    <s v="20182"/>
    <x v="64"/>
    <x v="4"/>
    <n v="1520"/>
    <x v="1"/>
    <s v="Rent"/>
  </r>
  <r>
    <x v="1149"/>
    <x v="4"/>
    <x v="1"/>
    <x v="5"/>
    <x v="7"/>
    <x v="208"/>
    <s v="20182"/>
    <x v="18"/>
    <x v="12"/>
    <n v="8.5"/>
    <x v="1"/>
    <s v="Massage"/>
  </r>
  <r>
    <x v="1149"/>
    <x v="4"/>
    <x v="1"/>
    <x v="5"/>
    <x v="7"/>
    <x v="208"/>
    <s v="20182"/>
    <x v="0"/>
    <x v="0"/>
    <n v="4.51"/>
    <x v="0"/>
    <s v="Oil, flour and cookies"/>
  </r>
  <r>
    <x v="1150"/>
    <x v="4"/>
    <x v="1"/>
    <x v="6"/>
    <x v="8"/>
    <x v="209"/>
    <s v="20182"/>
    <x v="5"/>
    <x v="0"/>
    <n v="30.25"/>
    <x v="0"/>
    <s v="Pampers, deodorant, chicken kiev and chicken"/>
  </r>
  <r>
    <x v="1150"/>
    <x v="4"/>
    <x v="1"/>
    <x v="6"/>
    <x v="8"/>
    <x v="209"/>
    <s v="20182"/>
    <x v="3"/>
    <x v="0"/>
    <n v="4.5"/>
    <x v="0"/>
    <s v="Juice and gatorade"/>
  </r>
  <r>
    <x v="1150"/>
    <x v="4"/>
    <x v="1"/>
    <x v="6"/>
    <x v="8"/>
    <x v="209"/>
    <s v="20182"/>
    <x v="67"/>
    <x v="6"/>
    <n v="27.84"/>
    <x v="1"/>
    <s v="Gasoline"/>
  </r>
  <r>
    <x v="1150"/>
    <x v="4"/>
    <x v="1"/>
    <x v="6"/>
    <x v="8"/>
    <x v="209"/>
    <s v="20182"/>
    <x v="11"/>
    <x v="7"/>
    <n v="78.92"/>
    <x v="1"/>
    <s v="Gas"/>
  </r>
  <r>
    <x v="1151"/>
    <x v="4"/>
    <x v="1"/>
    <x v="6"/>
    <x v="29"/>
    <x v="209"/>
    <s v="20182"/>
    <x v="26"/>
    <x v="14"/>
    <n v="20"/>
    <x v="1"/>
    <s v="Russian things"/>
  </r>
  <r>
    <x v="1151"/>
    <x v="4"/>
    <x v="1"/>
    <x v="6"/>
    <x v="29"/>
    <x v="209"/>
    <s v="20182"/>
    <x v="5"/>
    <x v="0"/>
    <n v="15"/>
    <x v="0"/>
    <s v="Gyoza, bread, spread"/>
  </r>
  <r>
    <x v="1151"/>
    <x v="4"/>
    <x v="1"/>
    <x v="6"/>
    <x v="29"/>
    <x v="209"/>
    <s v="20182"/>
    <x v="16"/>
    <x v="0"/>
    <n v="6.5"/>
    <x v="0"/>
    <s v="Nitting"/>
  </r>
  <r>
    <x v="1151"/>
    <x v="4"/>
    <x v="1"/>
    <x v="6"/>
    <x v="29"/>
    <x v="209"/>
    <s v="20182"/>
    <x v="18"/>
    <x v="0"/>
    <n v="3.48"/>
    <x v="0"/>
    <s v="Veggies"/>
  </r>
  <r>
    <x v="1151"/>
    <x v="4"/>
    <x v="1"/>
    <x v="6"/>
    <x v="29"/>
    <x v="209"/>
    <s v="20182"/>
    <x v="18"/>
    <x v="0"/>
    <n v="3.8"/>
    <x v="0"/>
    <s v="Coffee"/>
  </r>
  <r>
    <x v="1152"/>
    <x v="4"/>
    <x v="1"/>
    <x v="6"/>
    <x v="10"/>
    <x v="209"/>
    <s v="20182"/>
    <x v="18"/>
    <x v="11"/>
    <n v="432"/>
    <x v="1"/>
    <s v="Passport Nastya and citizenship Tata"/>
  </r>
  <r>
    <x v="1152"/>
    <x v="4"/>
    <x v="1"/>
    <x v="6"/>
    <x v="10"/>
    <x v="209"/>
    <s v="20182"/>
    <x v="16"/>
    <x v="0"/>
    <n v="3.5"/>
    <x v="0"/>
    <s v="no idea"/>
  </r>
  <r>
    <x v="1152"/>
    <x v="4"/>
    <x v="1"/>
    <x v="6"/>
    <x v="10"/>
    <x v="209"/>
    <s v="20182"/>
    <x v="18"/>
    <x v="0"/>
    <n v="4.84"/>
    <x v="0"/>
    <s v="Something"/>
  </r>
  <r>
    <x v="1152"/>
    <x v="4"/>
    <x v="1"/>
    <x v="6"/>
    <x v="10"/>
    <x v="209"/>
    <s v="20182"/>
    <x v="89"/>
    <x v="14"/>
    <n v="44.94"/>
    <x v="1"/>
    <s v="Baby poo bags"/>
  </r>
  <r>
    <x v="1152"/>
    <x v="4"/>
    <x v="1"/>
    <x v="6"/>
    <x v="10"/>
    <x v="209"/>
    <s v="20182"/>
    <x v="87"/>
    <x v="12"/>
    <n v="5"/>
    <x v="1"/>
    <s v="Medicine for baby"/>
  </r>
  <r>
    <x v="1152"/>
    <x v="4"/>
    <x v="1"/>
    <x v="6"/>
    <x v="10"/>
    <x v="209"/>
    <s v="20182"/>
    <x v="18"/>
    <x v="5"/>
    <n v="20.100000000000001"/>
    <x v="1"/>
    <s v="Printing card"/>
  </r>
  <r>
    <x v="1152"/>
    <x v="4"/>
    <x v="1"/>
    <x v="6"/>
    <x v="10"/>
    <x v="209"/>
    <s v="20182"/>
    <x v="18"/>
    <x v="0"/>
    <n v="3.5"/>
    <x v="0"/>
    <s v="Coffee"/>
  </r>
  <r>
    <x v="1152"/>
    <x v="4"/>
    <x v="1"/>
    <x v="6"/>
    <x v="10"/>
    <x v="209"/>
    <s v="20182"/>
    <x v="2"/>
    <x v="5"/>
    <n v="3.98"/>
    <x v="1"/>
    <s v="HDMI cables"/>
  </r>
  <r>
    <x v="1152"/>
    <x v="4"/>
    <x v="1"/>
    <x v="6"/>
    <x v="10"/>
    <x v="209"/>
    <s v="20182"/>
    <x v="6"/>
    <x v="3"/>
    <n v="47.9"/>
    <x v="0"/>
    <s v="Vodku and vino"/>
  </r>
  <r>
    <x v="1153"/>
    <x v="4"/>
    <x v="1"/>
    <x v="6"/>
    <x v="12"/>
    <x v="209"/>
    <s v="20182"/>
    <x v="18"/>
    <x v="3"/>
    <n v="11"/>
    <x v="0"/>
    <s v="Beer"/>
  </r>
  <r>
    <x v="1153"/>
    <x v="4"/>
    <x v="1"/>
    <x v="6"/>
    <x v="12"/>
    <x v="209"/>
    <s v="20182"/>
    <x v="74"/>
    <x v="7"/>
    <n v="14"/>
    <x v="1"/>
    <s v="Natflix"/>
  </r>
  <r>
    <x v="1153"/>
    <x v="4"/>
    <x v="1"/>
    <x v="6"/>
    <x v="12"/>
    <x v="209"/>
    <s v="20182"/>
    <x v="18"/>
    <x v="0"/>
    <n v="2.7"/>
    <x v="0"/>
    <s v="Cheese"/>
  </r>
  <r>
    <x v="1153"/>
    <x v="4"/>
    <x v="1"/>
    <x v="6"/>
    <x v="12"/>
    <x v="209"/>
    <s v="20182"/>
    <x v="5"/>
    <x v="0"/>
    <n v="26.1"/>
    <x v="0"/>
    <s v="Chicken, condoms :) , gatorade"/>
  </r>
  <r>
    <x v="1154"/>
    <x v="4"/>
    <x v="1"/>
    <x v="6"/>
    <x v="13"/>
    <x v="209"/>
    <s v="20182"/>
    <x v="3"/>
    <x v="0"/>
    <n v="2.5"/>
    <x v="0"/>
    <s v="Gatorade"/>
  </r>
  <r>
    <x v="1154"/>
    <x v="4"/>
    <x v="1"/>
    <x v="6"/>
    <x v="13"/>
    <x v="209"/>
    <s v="20182"/>
    <x v="8"/>
    <x v="0"/>
    <n v="20"/>
    <x v="0"/>
    <s v="Candles and pies"/>
  </r>
  <r>
    <x v="1154"/>
    <x v="4"/>
    <x v="1"/>
    <x v="6"/>
    <x v="13"/>
    <x v="209"/>
    <s v="20182"/>
    <x v="3"/>
    <x v="0"/>
    <n v="10.029999999999999"/>
    <x v="0"/>
    <s v="Chicken, gatorade and spread"/>
  </r>
  <r>
    <x v="1154"/>
    <x v="4"/>
    <x v="1"/>
    <x v="6"/>
    <x v="13"/>
    <x v="209"/>
    <s v="20182"/>
    <x v="7"/>
    <x v="6"/>
    <n v="170.94"/>
    <x v="1"/>
    <s v="Myki Juan"/>
  </r>
  <r>
    <x v="1155"/>
    <x v="4"/>
    <x v="1"/>
    <x v="7"/>
    <x v="14"/>
    <x v="210"/>
    <s v="20182"/>
    <x v="0"/>
    <x v="0"/>
    <n v="3.5"/>
    <x v="0"/>
    <s v="Sausages"/>
  </r>
  <r>
    <x v="1155"/>
    <x v="4"/>
    <x v="1"/>
    <x v="7"/>
    <x v="14"/>
    <x v="210"/>
    <s v="20182"/>
    <x v="0"/>
    <x v="0"/>
    <n v="5"/>
    <x v="0"/>
    <s v="Girls stuff, celery and sponges"/>
  </r>
  <r>
    <x v="1155"/>
    <x v="4"/>
    <x v="1"/>
    <x v="7"/>
    <x v="14"/>
    <x v="210"/>
    <s v="20182"/>
    <x v="18"/>
    <x v="0"/>
    <n v="8.9600000000000009"/>
    <x v="0"/>
    <s v="Vegetables"/>
  </r>
  <r>
    <x v="1155"/>
    <x v="4"/>
    <x v="1"/>
    <x v="7"/>
    <x v="14"/>
    <x v="210"/>
    <s v="20182"/>
    <x v="95"/>
    <x v="0"/>
    <n v="12"/>
    <x v="0"/>
    <s v="Spotify"/>
  </r>
  <r>
    <x v="1156"/>
    <x v="4"/>
    <x v="1"/>
    <x v="7"/>
    <x v="16"/>
    <x v="210"/>
    <s v="20182"/>
    <x v="18"/>
    <x v="0"/>
    <n v="4"/>
    <x v="0"/>
    <s v="Cookies"/>
  </r>
  <r>
    <x v="1156"/>
    <x v="4"/>
    <x v="1"/>
    <x v="7"/>
    <x v="16"/>
    <x v="210"/>
    <s v="20182"/>
    <x v="16"/>
    <x v="5"/>
    <n v="7"/>
    <x v="1"/>
    <s v="Yarn for nitting"/>
  </r>
  <r>
    <x v="1156"/>
    <x v="4"/>
    <x v="1"/>
    <x v="7"/>
    <x v="16"/>
    <x v="210"/>
    <s v="20182"/>
    <x v="5"/>
    <x v="0"/>
    <n v="12.93"/>
    <x v="0"/>
    <s v="Wraps, bread, and sugar"/>
  </r>
  <r>
    <x v="1156"/>
    <x v="4"/>
    <x v="1"/>
    <x v="7"/>
    <x v="16"/>
    <x v="210"/>
    <s v="20182"/>
    <x v="18"/>
    <x v="5"/>
    <n v="3.8"/>
    <x v="1"/>
    <s v="Tax"/>
  </r>
  <r>
    <x v="1156"/>
    <x v="4"/>
    <x v="1"/>
    <x v="7"/>
    <x v="16"/>
    <x v="210"/>
    <s v="20182"/>
    <x v="11"/>
    <x v="7"/>
    <n v="107.43"/>
    <x v="1"/>
    <s v="electricity"/>
  </r>
  <r>
    <x v="1156"/>
    <x v="4"/>
    <x v="1"/>
    <x v="7"/>
    <x v="16"/>
    <x v="210"/>
    <s v="20182"/>
    <x v="18"/>
    <x v="0"/>
    <n v="3.5"/>
    <x v="0"/>
    <s v="Coffee"/>
  </r>
  <r>
    <x v="1156"/>
    <x v="4"/>
    <x v="1"/>
    <x v="7"/>
    <x v="16"/>
    <x v="210"/>
    <s v="20182"/>
    <x v="18"/>
    <x v="0"/>
    <n v="3.6"/>
    <x v="0"/>
    <s v="Cokes"/>
  </r>
  <r>
    <x v="1157"/>
    <x v="4"/>
    <x v="2"/>
    <x v="7"/>
    <x v="20"/>
    <x v="210"/>
    <s v="20183"/>
    <x v="18"/>
    <x v="0"/>
    <n v="11.2"/>
    <x v="0"/>
    <s v="Coke and coffee"/>
  </r>
  <r>
    <x v="1157"/>
    <x v="4"/>
    <x v="2"/>
    <x v="7"/>
    <x v="20"/>
    <x v="210"/>
    <s v="20183"/>
    <x v="65"/>
    <x v="7"/>
    <n v="35"/>
    <x v="1"/>
    <s v="Telstra Juan"/>
  </r>
  <r>
    <x v="1158"/>
    <x v="4"/>
    <x v="2"/>
    <x v="7"/>
    <x v="21"/>
    <x v="210"/>
    <s v="20183"/>
    <x v="18"/>
    <x v="14"/>
    <n v="190"/>
    <x v="1"/>
    <s v="BabyAustralian citizenship"/>
  </r>
  <r>
    <x v="1158"/>
    <x v="4"/>
    <x v="2"/>
    <x v="7"/>
    <x v="21"/>
    <x v="210"/>
    <s v="20183"/>
    <x v="18"/>
    <x v="1"/>
    <n v="14.95"/>
    <x v="1"/>
    <s v="Gift"/>
  </r>
  <r>
    <x v="1158"/>
    <x v="4"/>
    <x v="2"/>
    <x v="7"/>
    <x v="21"/>
    <x v="210"/>
    <s v="20183"/>
    <x v="2"/>
    <x v="1"/>
    <n v="7.95"/>
    <x v="1"/>
    <s v="Case"/>
  </r>
  <r>
    <x v="1158"/>
    <x v="4"/>
    <x v="2"/>
    <x v="7"/>
    <x v="21"/>
    <x v="210"/>
    <s v="20183"/>
    <x v="90"/>
    <x v="7"/>
    <n v="24"/>
    <x v="1"/>
    <s v="Mobile"/>
  </r>
  <r>
    <x v="1158"/>
    <x v="4"/>
    <x v="2"/>
    <x v="7"/>
    <x v="21"/>
    <x v="210"/>
    <s v="20183"/>
    <x v="18"/>
    <x v="14"/>
    <n v="342.18"/>
    <x v="1"/>
    <s v="German documents"/>
  </r>
  <r>
    <x v="1158"/>
    <x v="4"/>
    <x v="2"/>
    <x v="7"/>
    <x v="21"/>
    <x v="210"/>
    <s v="20183"/>
    <x v="18"/>
    <x v="0"/>
    <n v="51.7"/>
    <x v="0"/>
    <s v="Friday"/>
  </r>
  <r>
    <x v="1158"/>
    <x v="4"/>
    <x v="2"/>
    <x v="7"/>
    <x v="21"/>
    <x v="210"/>
    <s v="20183"/>
    <x v="3"/>
    <x v="0"/>
    <n v="19.239999999999998"/>
    <x v="0"/>
    <s v="Yarn, pringles, pizza, washing soap"/>
  </r>
  <r>
    <x v="1158"/>
    <x v="4"/>
    <x v="2"/>
    <x v="7"/>
    <x v="21"/>
    <x v="210"/>
    <s v="20183"/>
    <x v="5"/>
    <x v="0"/>
    <n v="6"/>
    <x v="0"/>
    <s v="Cereal"/>
  </r>
  <r>
    <x v="1159"/>
    <x v="4"/>
    <x v="2"/>
    <x v="7"/>
    <x v="22"/>
    <x v="210"/>
    <s v="20183"/>
    <x v="3"/>
    <x v="0"/>
    <n v="20"/>
    <x v="0"/>
    <s v="Flowers, milk and juice"/>
  </r>
  <r>
    <x v="1159"/>
    <x v="4"/>
    <x v="2"/>
    <x v="7"/>
    <x v="22"/>
    <x v="210"/>
    <s v="20183"/>
    <x v="67"/>
    <x v="6"/>
    <n v="48.76"/>
    <x v="1"/>
    <s v="Gasoline when visiting land"/>
  </r>
  <r>
    <x v="1159"/>
    <x v="4"/>
    <x v="2"/>
    <x v="7"/>
    <x v="22"/>
    <x v="210"/>
    <s v="20183"/>
    <x v="3"/>
    <x v="0"/>
    <n v="1.5"/>
    <x v="0"/>
    <s v="Bread"/>
  </r>
  <r>
    <x v="1159"/>
    <x v="4"/>
    <x v="2"/>
    <x v="7"/>
    <x v="22"/>
    <x v="210"/>
    <s v="20183"/>
    <x v="0"/>
    <x v="0"/>
    <n v="15.24"/>
    <x v="0"/>
    <s v="Avocado, cheese, ham"/>
  </r>
  <r>
    <x v="1159"/>
    <x v="4"/>
    <x v="2"/>
    <x v="7"/>
    <x v="22"/>
    <x v="210"/>
    <s v="20183"/>
    <x v="18"/>
    <x v="12"/>
    <n v="8.5"/>
    <x v="1"/>
    <s v="massage"/>
  </r>
  <r>
    <x v="1159"/>
    <x v="4"/>
    <x v="2"/>
    <x v="7"/>
    <x v="22"/>
    <x v="210"/>
    <s v="20183"/>
    <x v="8"/>
    <x v="0"/>
    <n v="14"/>
    <x v="0"/>
    <s v="Candles and pies"/>
  </r>
  <r>
    <x v="1160"/>
    <x v="4"/>
    <x v="2"/>
    <x v="8"/>
    <x v="30"/>
    <x v="211"/>
    <s v="20183"/>
    <x v="41"/>
    <x v="1"/>
    <n v="767"/>
    <x v="1"/>
    <s v="iPad mama"/>
  </r>
  <r>
    <x v="1160"/>
    <x v="4"/>
    <x v="2"/>
    <x v="8"/>
    <x v="30"/>
    <x v="211"/>
    <s v="20183"/>
    <x v="18"/>
    <x v="0"/>
    <n v="7"/>
    <x v="0"/>
    <s v="Coffee"/>
  </r>
  <r>
    <x v="1160"/>
    <x v="4"/>
    <x v="2"/>
    <x v="8"/>
    <x v="30"/>
    <x v="211"/>
    <s v="20183"/>
    <x v="3"/>
    <x v="0"/>
    <n v="7.35"/>
    <x v="0"/>
    <s v="Pringles, spread, cookies"/>
  </r>
  <r>
    <x v="1160"/>
    <x v="4"/>
    <x v="2"/>
    <x v="8"/>
    <x v="30"/>
    <x v="211"/>
    <s v="20183"/>
    <x v="0"/>
    <x v="0"/>
    <n v="19.399999999999999"/>
    <x v="0"/>
    <s v="nappies, avocado, mince meat, oats and carrots"/>
  </r>
  <r>
    <x v="1160"/>
    <x v="4"/>
    <x v="2"/>
    <x v="8"/>
    <x v="30"/>
    <x v="211"/>
    <s v="20183"/>
    <x v="5"/>
    <x v="0"/>
    <n v="12"/>
    <x v="0"/>
    <s v="chocolates and cloth"/>
  </r>
  <r>
    <x v="1160"/>
    <x v="4"/>
    <x v="2"/>
    <x v="8"/>
    <x v="30"/>
    <x v="211"/>
    <s v="20183"/>
    <x v="18"/>
    <x v="0"/>
    <n v="4.55"/>
    <x v="0"/>
    <s v="nuts in chocolate"/>
  </r>
  <r>
    <x v="1160"/>
    <x v="4"/>
    <x v="2"/>
    <x v="8"/>
    <x v="30"/>
    <x v="211"/>
    <s v="20183"/>
    <x v="18"/>
    <x v="6"/>
    <n v="3.5"/>
    <x v="0"/>
    <s v="7 but i received money from jacob for coffee"/>
  </r>
  <r>
    <x v="1161"/>
    <x v="4"/>
    <x v="2"/>
    <x v="8"/>
    <x v="24"/>
    <x v="211"/>
    <s v="20183"/>
    <x v="18"/>
    <x v="0"/>
    <n v="3.8"/>
    <x v="0"/>
    <s v="Coffee"/>
  </r>
  <r>
    <x v="1161"/>
    <x v="4"/>
    <x v="2"/>
    <x v="8"/>
    <x v="24"/>
    <x v="211"/>
    <s v="20183"/>
    <x v="5"/>
    <x v="0"/>
    <n v="15.4"/>
    <x v="0"/>
    <s v="pie, chocolates, vegetable"/>
  </r>
  <r>
    <x v="1161"/>
    <x v="4"/>
    <x v="2"/>
    <x v="8"/>
    <x v="24"/>
    <x v="211"/>
    <s v="20183"/>
    <x v="6"/>
    <x v="3"/>
    <n v="32.950000000000003"/>
    <x v="0"/>
    <s v="Vodka"/>
  </r>
  <r>
    <x v="1162"/>
    <x v="4"/>
    <x v="2"/>
    <x v="8"/>
    <x v="25"/>
    <x v="211"/>
    <s v="20183"/>
    <x v="44"/>
    <x v="0"/>
    <n v="24"/>
    <x v="1"/>
    <s v="flowers woman's day"/>
  </r>
  <r>
    <x v="1162"/>
    <x v="4"/>
    <x v="2"/>
    <x v="8"/>
    <x v="25"/>
    <x v="211"/>
    <s v="20183"/>
    <x v="3"/>
    <x v="0"/>
    <n v="11.26"/>
    <x v="0"/>
    <s v="Bread and chicken"/>
  </r>
  <r>
    <x v="1163"/>
    <x v="4"/>
    <x v="2"/>
    <x v="8"/>
    <x v="26"/>
    <x v="211"/>
    <s v="20183"/>
    <x v="18"/>
    <x v="12"/>
    <n v="130"/>
    <x v="1"/>
    <s v="Vaccination for tata"/>
  </r>
  <r>
    <x v="1163"/>
    <x v="4"/>
    <x v="2"/>
    <x v="8"/>
    <x v="26"/>
    <x v="211"/>
    <s v="20183"/>
    <x v="18"/>
    <x v="0"/>
    <n v="4.5999999999999996"/>
    <x v="0"/>
    <s v="Coffee"/>
  </r>
  <r>
    <x v="1164"/>
    <x v="4"/>
    <x v="2"/>
    <x v="8"/>
    <x v="27"/>
    <x v="211"/>
    <s v="20183"/>
    <x v="86"/>
    <x v="1"/>
    <n v="71.959999999999994"/>
    <x v="1"/>
    <s v="Gift for Katya"/>
  </r>
  <r>
    <x v="1164"/>
    <x v="4"/>
    <x v="2"/>
    <x v="8"/>
    <x v="27"/>
    <x v="211"/>
    <s v="20183"/>
    <x v="18"/>
    <x v="0"/>
    <n v="19.5"/>
    <x v="0"/>
    <s v="Beers lunch"/>
  </r>
  <r>
    <x v="1164"/>
    <x v="4"/>
    <x v="2"/>
    <x v="8"/>
    <x v="27"/>
    <x v="211"/>
    <s v="20183"/>
    <x v="6"/>
    <x v="1"/>
    <n v="31.95"/>
    <x v="1"/>
    <s v="wine for papa"/>
  </r>
  <r>
    <x v="1164"/>
    <x v="4"/>
    <x v="2"/>
    <x v="8"/>
    <x v="27"/>
    <x v="211"/>
    <s v="20183"/>
    <x v="5"/>
    <x v="1"/>
    <n v="30.1"/>
    <x v="1"/>
    <s v="Gift for russia"/>
  </r>
  <r>
    <x v="1165"/>
    <x v="4"/>
    <x v="2"/>
    <x v="8"/>
    <x v="0"/>
    <x v="211"/>
    <s v="20183"/>
    <x v="18"/>
    <x v="1"/>
    <n v="28"/>
    <x v="1"/>
    <s v="Russian gifts"/>
  </r>
  <r>
    <x v="1165"/>
    <x v="4"/>
    <x v="2"/>
    <x v="8"/>
    <x v="0"/>
    <x v="211"/>
    <s v="20183"/>
    <x v="18"/>
    <x v="5"/>
    <n v="10.5"/>
    <x v="1"/>
    <s v="Candles"/>
  </r>
  <r>
    <x v="1165"/>
    <x v="4"/>
    <x v="2"/>
    <x v="8"/>
    <x v="0"/>
    <x v="211"/>
    <s v="20183"/>
    <x v="18"/>
    <x v="1"/>
    <n v="20"/>
    <x v="1"/>
    <s v="russia chocolates"/>
  </r>
  <r>
    <x v="1165"/>
    <x v="4"/>
    <x v="2"/>
    <x v="8"/>
    <x v="0"/>
    <x v="211"/>
    <s v="20183"/>
    <x v="0"/>
    <x v="0"/>
    <n v="12.32"/>
    <x v="0"/>
    <s v="Cheese, cottage cheese, "/>
  </r>
  <r>
    <x v="1165"/>
    <x v="4"/>
    <x v="2"/>
    <x v="8"/>
    <x v="0"/>
    <x v="211"/>
    <s v="20183"/>
    <x v="18"/>
    <x v="0"/>
    <n v="4.55"/>
    <x v="0"/>
    <s v="Vegetables"/>
  </r>
  <r>
    <x v="1165"/>
    <x v="4"/>
    <x v="2"/>
    <x v="8"/>
    <x v="0"/>
    <x v="211"/>
    <s v="20183"/>
    <x v="0"/>
    <x v="0"/>
    <n v="8.25"/>
    <x v="0"/>
    <s v="Salami, sweet potato "/>
  </r>
  <r>
    <x v="1165"/>
    <x v="4"/>
    <x v="2"/>
    <x v="8"/>
    <x v="0"/>
    <x v="211"/>
    <s v="20183"/>
    <x v="67"/>
    <x v="6"/>
    <n v="39.65"/>
    <x v="1"/>
    <s v="Gasoline airport"/>
  </r>
  <r>
    <x v="1165"/>
    <x v="4"/>
    <x v="2"/>
    <x v="8"/>
    <x v="0"/>
    <x v="211"/>
    <s v="20183"/>
    <x v="18"/>
    <x v="0"/>
    <n v="2.5"/>
    <x v="0"/>
    <s v="coke"/>
  </r>
  <r>
    <x v="1165"/>
    <x v="4"/>
    <x v="2"/>
    <x v="8"/>
    <x v="0"/>
    <x v="211"/>
    <s v="20183"/>
    <x v="3"/>
    <x v="0"/>
    <n v="10.63"/>
    <x v="0"/>
    <s v="Chips, fish, ice cream"/>
  </r>
  <r>
    <x v="1165"/>
    <x v="4"/>
    <x v="2"/>
    <x v="8"/>
    <x v="0"/>
    <x v="211"/>
    <s v="20183"/>
    <x v="18"/>
    <x v="1"/>
    <n v="10"/>
    <x v="1"/>
    <s v="Mama's ipad "/>
  </r>
  <r>
    <x v="1165"/>
    <x v="4"/>
    <x v="2"/>
    <x v="8"/>
    <x v="0"/>
    <x v="211"/>
    <s v="20183"/>
    <x v="3"/>
    <x v="0"/>
    <n v="5"/>
    <x v="0"/>
    <s v="Gatorade"/>
  </r>
  <r>
    <x v="1165"/>
    <x v="4"/>
    <x v="2"/>
    <x v="8"/>
    <x v="0"/>
    <x v="211"/>
    <s v="20183"/>
    <x v="5"/>
    <x v="0"/>
    <n v="13.3"/>
    <x v="0"/>
    <s v="coke, wraps, "/>
  </r>
  <r>
    <x v="1165"/>
    <x v="4"/>
    <x v="2"/>
    <x v="8"/>
    <x v="0"/>
    <x v="211"/>
    <s v="20183"/>
    <x v="16"/>
    <x v="5"/>
    <n v="3.5"/>
    <x v="1"/>
    <s v="yarn"/>
  </r>
  <r>
    <x v="1166"/>
    <x v="4"/>
    <x v="2"/>
    <x v="9"/>
    <x v="1"/>
    <x v="212"/>
    <s v="20183"/>
    <x v="18"/>
    <x v="0"/>
    <n v="6.88"/>
    <x v="0"/>
    <s v="Vegetables"/>
  </r>
  <r>
    <x v="1166"/>
    <x v="4"/>
    <x v="2"/>
    <x v="9"/>
    <x v="1"/>
    <x v="212"/>
    <s v="20183"/>
    <x v="3"/>
    <x v="0"/>
    <n v="2"/>
    <x v="0"/>
    <s v="Birthday card"/>
  </r>
  <r>
    <x v="1167"/>
    <x v="4"/>
    <x v="2"/>
    <x v="9"/>
    <x v="2"/>
    <x v="212"/>
    <s v="20183"/>
    <x v="0"/>
    <x v="0"/>
    <n v="14.97"/>
    <x v="0"/>
    <s v="Yogurt, onions, cheese, butter, "/>
  </r>
  <r>
    <x v="1167"/>
    <x v="4"/>
    <x v="2"/>
    <x v="9"/>
    <x v="2"/>
    <x v="212"/>
    <s v="20183"/>
    <x v="18"/>
    <x v="0"/>
    <n v="3.8"/>
    <x v="0"/>
    <s v="Coffee"/>
  </r>
  <r>
    <x v="1168"/>
    <x v="4"/>
    <x v="2"/>
    <x v="9"/>
    <x v="3"/>
    <x v="212"/>
    <s v="20183"/>
    <x v="18"/>
    <x v="0"/>
    <n v="4"/>
    <x v="0"/>
    <s v="Coffee"/>
  </r>
  <r>
    <x v="1168"/>
    <x v="4"/>
    <x v="2"/>
    <x v="9"/>
    <x v="3"/>
    <x v="212"/>
    <s v="20183"/>
    <x v="3"/>
    <x v="0"/>
    <n v="7.42"/>
    <x v="0"/>
    <s v="Ravioli, yogurt and chorizo"/>
  </r>
  <r>
    <x v="1168"/>
    <x v="4"/>
    <x v="2"/>
    <x v="9"/>
    <x v="3"/>
    <x v="212"/>
    <s v="20183"/>
    <x v="57"/>
    <x v="12"/>
    <n v="219.63"/>
    <x v="1"/>
    <s v="GU Health"/>
  </r>
  <r>
    <x v="1169"/>
    <x v="4"/>
    <x v="2"/>
    <x v="9"/>
    <x v="4"/>
    <x v="212"/>
    <s v="20183"/>
    <x v="92"/>
    <x v="7"/>
    <n v="80"/>
    <x v="1"/>
    <s v="Internet"/>
  </r>
  <r>
    <x v="1170"/>
    <x v="4"/>
    <x v="2"/>
    <x v="9"/>
    <x v="5"/>
    <x v="212"/>
    <s v="20183"/>
    <x v="18"/>
    <x v="0"/>
    <n v="26"/>
    <x v="0"/>
    <s v="Lunch"/>
  </r>
  <r>
    <x v="1170"/>
    <x v="4"/>
    <x v="2"/>
    <x v="9"/>
    <x v="5"/>
    <x v="212"/>
    <s v="20183"/>
    <x v="18"/>
    <x v="0"/>
    <n v="4"/>
    <x v="0"/>
    <s v="Coffee"/>
  </r>
  <r>
    <x v="1170"/>
    <x v="4"/>
    <x v="2"/>
    <x v="9"/>
    <x v="5"/>
    <x v="212"/>
    <s v="20183"/>
    <x v="0"/>
    <x v="0"/>
    <n v="8.41"/>
    <x v="0"/>
    <s v="Cheese and yogurt "/>
  </r>
  <r>
    <x v="1170"/>
    <x v="4"/>
    <x v="2"/>
    <x v="9"/>
    <x v="5"/>
    <x v="212"/>
    <s v="20183"/>
    <x v="67"/>
    <x v="6"/>
    <n v="17.829999999999998"/>
    <x v="1"/>
    <s v="Gasoline"/>
  </r>
  <r>
    <x v="1171"/>
    <x v="4"/>
    <x v="2"/>
    <x v="9"/>
    <x v="6"/>
    <x v="212"/>
    <s v="20183"/>
    <x v="5"/>
    <x v="0"/>
    <n v="9.67"/>
    <x v="0"/>
    <s v="fries, tortillas, "/>
  </r>
  <r>
    <x v="1171"/>
    <x v="4"/>
    <x v="2"/>
    <x v="9"/>
    <x v="6"/>
    <x v="212"/>
    <s v="20183"/>
    <x v="18"/>
    <x v="0"/>
    <n v="4.05"/>
    <x v="0"/>
    <s v="Mince meat"/>
  </r>
  <r>
    <x v="1171"/>
    <x v="4"/>
    <x v="2"/>
    <x v="9"/>
    <x v="6"/>
    <x v="212"/>
    <s v="20183"/>
    <x v="18"/>
    <x v="12"/>
    <n v="8.5"/>
    <x v="1"/>
    <s v="Massage"/>
  </r>
  <r>
    <x v="1171"/>
    <x v="4"/>
    <x v="2"/>
    <x v="9"/>
    <x v="6"/>
    <x v="212"/>
    <s v="20183"/>
    <x v="3"/>
    <x v="0"/>
    <n v="29.21"/>
    <x v="0"/>
    <s v="Rice, wraps, yogurt, doritor, cheese, gatorade"/>
  </r>
  <r>
    <x v="1172"/>
    <x v="4"/>
    <x v="2"/>
    <x v="9"/>
    <x v="7"/>
    <x v="212"/>
    <s v="20183"/>
    <x v="8"/>
    <x v="0"/>
    <n v="8"/>
    <x v="0"/>
    <s v="Church "/>
  </r>
  <r>
    <x v="1172"/>
    <x v="4"/>
    <x v="2"/>
    <x v="9"/>
    <x v="7"/>
    <x v="212"/>
    <s v="20183"/>
    <x v="6"/>
    <x v="3"/>
    <n v="32.9"/>
    <x v="0"/>
    <s v="Vodka first week alone"/>
  </r>
  <r>
    <x v="1172"/>
    <x v="4"/>
    <x v="2"/>
    <x v="9"/>
    <x v="7"/>
    <x v="212"/>
    <s v="20183"/>
    <x v="0"/>
    <x v="0"/>
    <n v="4"/>
    <x v="0"/>
    <s v="Cheese"/>
  </r>
  <r>
    <x v="1172"/>
    <x v="4"/>
    <x v="2"/>
    <x v="9"/>
    <x v="7"/>
    <x v="212"/>
    <s v="20183"/>
    <x v="64"/>
    <x v="4"/>
    <n v="1520"/>
    <x v="1"/>
    <s v="Rent"/>
  </r>
  <r>
    <x v="1173"/>
    <x v="4"/>
    <x v="2"/>
    <x v="10"/>
    <x v="8"/>
    <x v="213"/>
    <s v="20183"/>
    <x v="0"/>
    <x v="0"/>
    <n v="28.44"/>
    <x v="0"/>
    <s v="Pampers, yogurt, cottage cheese, carrots, meat, bread"/>
  </r>
  <r>
    <x v="1174"/>
    <x v="4"/>
    <x v="2"/>
    <x v="10"/>
    <x v="29"/>
    <x v="213"/>
    <s v="20183"/>
    <x v="89"/>
    <x v="14"/>
    <n v="99"/>
    <x v="1"/>
    <s v="Portacot"/>
  </r>
  <r>
    <x v="1174"/>
    <x v="4"/>
    <x v="2"/>
    <x v="10"/>
    <x v="29"/>
    <x v="213"/>
    <s v="20183"/>
    <x v="5"/>
    <x v="0"/>
    <n v="5.72"/>
    <x v="0"/>
    <s v="Fries and pizza"/>
  </r>
  <r>
    <x v="1175"/>
    <x v="4"/>
    <x v="2"/>
    <x v="10"/>
    <x v="9"/>
    <x v="213"/>
    <s v="20183"/>
    <x v="67"/>
    <x v="6"/>
    <n v="13.24"/>
    <x v="1"/>
    <s v="Gasoline"/>
  </r>
  <r>
    <x v="1175"/>
    <x v="4"/>
    <x v="2"/>
    <x v="10"/>
    <x v="9"/>
    <x v="213"/>
    <s v="20183"/>
    <x v="3"/>
    <x v="0"/>
    <n v="9.6199999999999992"/>
    <x v="0"/>
    <s v="chicken, gatorade, fish and crackers"/>
  </r>
  <r>
    <x v="1175"/>
    <x v="4"/>
    <x v="2"/>
    <x v="10"/>
    <x v="9"/>
    <x v="213"/>
    <s v="20183"/>
    <x v="18"/>
    <x v="0"/>
    <n v="3.8"/>
    <x v="0"/>
    <s v="Coffee"/>
  </r>
  <r>
    <x v="1176"/>
    <x v="4"/>
    <x v="2"/>
    <x v="10"/>
    <x v="10"/>
    <x v="213"/>
    <s v="20183"/>
    <x v="18"/>
    <x v="0"/>
    <n v="3.8"/>
    <x v="0"/>
    <s v="Coffee"/>
  </r>
  <r>
    <x v="1176"/>
    <x v="4"/>
    <x v="2"/>
    <x v="10"/>
    <x v="10"/>
    <x v="213"/>
    <s v="20183"/>
    <x v="19"/>
    <x v="0"/>
    <n v="11.7"/>
    <x v="0"/>
    <s v="Lunch"/>
  </r>
  <r>
    <x v="1176"/>
    <x v="4"/>
    <x v="2"/>
    <x v="10"/>
    <x v="10"/>
    <x v="213"/>
    <s v="20183"/>
    <x v="18"/>
    <x v="3"/>
    <n v="34"/>
    <x v="0"/>
    <s v="Beers"/>
  </r>
  <r>
    <x v="1176"/>
    <x v="4"/>
    <x v="2"/>
    <x v="10"/>
    <x v="10"/>
    <x v="213"/>
    <s v="20183"/>
    <x v="74"/>
    <x v="7"/>
    <n v="14"/>
    <x v="1"/>
    <s v="Netflix"/>
  </r>
  <r>
    <x v="1176"/>
    <x v="4"/>
    <x v="2"/>
    <x v="10"/>
    <x v="10"/>
    <x v="213"/>
    <s v="20183"/>
    <x v="18"/>
    <x v="0"/>
    <n v="36"/>
    <x v="0"/>
    <s v="Lunch"/>
  </r>
  <r>
    <x v="1176"/>
    <x v="4"/>
    <x v="2"/>
    <x v="10"/>
    <x v="10"/>
    <x v="213"/>
    <s v="20183"/>
    <x v="26"/>
    <x v="14"/>
    <n v="0.4"/>
    <x v="1"/>
    <s v="Photos"/>
  </r>
  <r>
    <x v="1176"/>
    <x v="4"/>
    <x v="2"/>
    <x v="10"/>
    <x v="10"/>
    <x v="213"/>
    <s v="20183"/>
    <x v="18"/>
    <x v="3"/>
    <n v="54.5"/>
    <x v="0"/>
    <s v="Beers"/>
  </r>
  <r>
    <x v="1177"/>
    <x v="4"/>
    <x v="2"/>
    <x v="10"/>
    <x v="11"/>
    <x v="213"/>
    <s v="20183"/>
    <x v="0"/>
    <x v="0"/>
    <n v="12.42"/>
    <x v="0"/>
    <s v="Milk, cottage cheese, yogurt, cheese"/>
  </r>
  <r>
    <x v="1178"/>
    <x v="4"/>
    <x v="2"/>
    <x v="10"/>
    <x v="12"/>
    <x v="213"/>
    <s v="20183"/>
    <x v="5"/>
    <x v="0"/>
    <n v="8.15"/>
    <x v="0"/>
    <s v="Chicken, cake, gatorade, chips"/>
  </r>
  <r>
    <x v="1178"/>
    <x v="4"/>
    <x v="2"/>
    <x v="10"/>
    <x v="12"/>
    <x v="213"/>
    <s v="20183"/>
    <x v="18"/>
    <x v="0"/>
    <n v="7.26"/>
    <x v="0"/>
    <s v="Vegetables"/>
  </r>
  <r>
    <x v="1178"/>
    <x v="4"/>
    <x v="2"/>
    <x v="10"/>
    <x v="12"/>
    <x v="213"/>
    <s v="20183"/>
    <x v="16"/>
    <x v="5"/>
    <n v="3.5"/>
    <x v="1"/>
    <s v="Yarn"/>
  </r>
  <r>
    <x v="1178"/>
    <x v="4"/>
    <x v="2"/>
    <x v="10"/>
    <x v="12"/>
    <x v="213"/>
    <s v="20183"/>
    <x v="15"/>
    <x v="0"/>
    <n v="6"/>
    <x v="0"/>
    <s v="Coke"/>
  </r>
  <r>
    <x v="1179"/>
    <x v="4"/>
    <x v="2"/>
    <x v="10"/>
    <x v="13"/>
    <x v="213"/>
    <s v="20183"/>
    <x v="3"/>
    <x v="0"/>
    <n v="4.51"/>
    <x v="0"/>
    <s v="Chicken"/>
  </r>
  <r>
    <x v="1180"/>
    <x v="4"/>
    <x v="2"/>
    <x v="11"/>
    <x v="14"/>
    <x v="214"/>
    <s v="20183"/>
    <x v="95"/>
    <x v="7"/>
    <n v="12"/>
    <x v="1"/>
    <s v="Spotify"/>
  </r>
  <r>
    <x v="1180"/>
    <x v="4"/>
    <x v="2"/>
    <x v="11"/>
    <x v="14"/>
    <x v="214"/>
    <s v="20183"/>
    <x v="18"/>
    <x v="0"/>
    <n v="19"/>
    <x v="0"/>
    <s v="Lunch"/>
  </r>
  <r>
    <x v="1180"/>
    <x v="4"/>
    <x v="2"/>
    <x v="11"/>
    <x v="14"/>
    <x v="214"/>
    <s v="20183"/>
    <x v="11"/>
    <x v="7"/>
    <n v="26.1"/>
    <x v="1"/>
    <s v="Gas"/>
  </r>
  <r>
    <x v="1181"/>
    <x v="4"/>
    <x v="2"/>
    <x v="11"/>
    <x v="15"/>
    <x v="214"/>
    <s v="20183"/>
    <x v="45"/>
    <x v="14"/>
    <n v="10"/>
    <x v="1"/>
    <s v="Toys for raccoon"/>
  </r>
  <r>
    <x v="1181"/>
    <x v="4"/>
    <x v="2"/>
    <x v="11"/>
    <x v="15"/>
    <x v="214"/>
    <s v="20183"/>
    <x v="0"/>
    <x v="0"/>
    <n v="12.27"/>
    <x v="0"/>
    <s v="Yogurt, avocado, cheese"/>
  </r>
  <r>
    <x v="1181"/>
    <x v="4"/>
    <x v="2"/>
    <x v="11"/>
    <x v="15"/>
    <x v="214"/>
    <s v="20183"/>
    <x v="3"/>
    <x v="0"/>
    <n v="12.34"/>
    <x v="0"/>
    <s v="Chocolates, chicken, bread, gatorade"/>
  </r>
  <r>
    <x v="1182"/>
    <x v="4"/>
    <x v="2"/>
    <x v="11"/>
    <x v="16"/>
    <x v="214"/>
    <s v="20183"/>
    <x v="3"/>
    <x v="0"/>
    <n v="11.56"/>
    <x v="0"/>
    <s v="Chicken, yogurt, spread, "/>
  </r>
  <r>
    <x v="1183"/>
    <x v="4"/>
    <x v="2"/>
    <x v="11"/>
    <x v="18"/>
    <x v="214"/>
    <s v="20183"/>
    <x v="18"/>
    <x v="3"/>
    <n v="36"/>
    <x v="0"/>
    <s v="Beers"/>
  </r>
  <r>
    <x v="1183"/>
    <x v="4"/>
    <x v="2"/>
    <x v="11"/>
    <x v="18"/>
    <x v="214"/>
    <s v="20183"/>
    <x v="27"/>
    <x v="8"/>
    <n v="49.4"/>
    <x v="1"/>
    <s v="Shirts"/>
  </r>
  <r>
    <x v="1183"/>
    <x v="4"/>
    <x v="2"/>
    <x v="11"/>
    <x v="18"/>
    <x v="214"/>
    <s v="20183"/>
    <x v="18"/>
    <x v="0"/>
    <n v="14.5"/>
    <x v="0"/>
    <s v="Pizza"/>
  </r>
  <r>
    <x v="1183"/>
    <x v="4"/>
    <x v="2"/>
    <x v="11"/>
    <x v="18"/>
    <x v="214"/>
    <s v="20183"/>
    <x v="16"/>
    <x v="14"/>
    <n v="62.1"/>
    <x v="1"/>
    <s v="Toys"/>
  </r>
  <r>
    <x v="1183"/>
    <x v="4"/>
    <x v="2"/>
    <x v="11"/>
    <x v="18"/>
    <x v="214"/>
    <s v="20183"/>
    <x v="5"/>
    <x v="0"/>
    <n v="3.5"/>
    <x v="0"/>
    <s v="wraps"/>
  </r>
  <r>
    <x v="1183"/>
    <x v="4"/>
    <x v="2"/>
    <x v="11"/>
    <x v="18"/>
    <x v="214"/>
    <s v="20183"/>
    <x v="3"/>
    <x v="0"/>
    <n v="3.78"/>
    <x v="0"/>
    <s v="watermelon and gatorade"/>
  </r>
  <r>
    <x v="1183"/>
    <x v="4"/>
    <x v="2"/>
    <x v="11"/>
    <x v="18"/>
    <x v="214"/>
    <s v="20183"/>
    <x v="0"/>
    <x v="0"/>
    <n v="14.74"/>
    <x v="0"/>
    <s v="Cheese, almonds, carrots"/>
  </r>
  <r>
    <x v="1184"/>
    <x v="4"/>
    <x v="2"/>
    <x v="11"/>
    <x v="19"/>
    <x v="214"/>
    <s v="20183"/>
    <x v="18"/>
    <x v="12"/>
    <n v="8.5"/>
    <x v="0"/>
    <s v="Massage"/>
  </r>
  <r>
    <x v="1185"/>
    <x v="4"/>
    <x v="3"/>
    <x v="11"/>
    <x v="20"/>
    <x v="214"/>
    <s v="20184"/>
    <x v="18"/>
    <x v="12"/>
    <n v="8.5"/>
    <x v="0"/>
    <s v="Massage"/>
  </r>
  <r>
    <x v="1185"/>
    <x v="4"/>
    <x v="3"/>
    <x v="11"/>
    <x v="20"/>
    <x v="214"/>
    <s v="20184"/>
    <x v="8"/>
    <x v="0"/>
    <n v="15"/>
    <x v="0"/>
    <s v="Church"/>
  </r>
  <r>
    <x v="1185"/>
    <x v="4"/>
    <x v="3"/>
    <x v="11"/>
    <x v="20"/>
    <x v="214"/>
    <s v="20184"/>
    <x v="3"/>
    <x v="0"/>
    <n v="10"/>
    <x v="0"/>
    <s v="gatorade and avocado"/>
  </r>
  <r>
    <x v="1186"/>
    <x v="4"/>
    <x v="3"/>
    <x v="12"/>
    <x v="21"/>
    <x v="215"/>
    <s v="20184"/>
    <x v="52"/>
    <x v="6"/>
    <n v="800.8"/>
    <x v="1"/>
    <s v="Registration 2018 - 2019"/>
  </r>
  <r>
    <x v="1186"/>
    <x v="4"/>
    <x v="3"/>
    <x v="12"/>
    <x v="21"/>
    <x v="215"/>
    <s v="20184"/>
    <x v="65"/>
    <x v="7"/>
    <n v="35"/>
    <x v="1"/>
    <s v="Telstra Juan"/>
  </r>
  <r>
    <x v="1186"/>
    <x v="4"/>
    <x v="3"/>
    <x v="12"/>
    <x v="21"/>
    <x v="215"/>
    <s v="20184"/>
    <x v="90"/>
    <x v="7"/>
    <n v="24.9"/>
    <x v="1"/>
    <s v="Mobile Ana"/>
  </r>
  <r>
    <x v="1186"/>
    <x v="4"/>
    <x v="3"/>
    <x v="12"/>
    <x v="21"/>
    <x v="215"/>
    <s v="20184"/>
    <x v="7"/>
    <x v="6"/>
    <n v="170.94"/>
    <x v="1"/>
    <s v="MyKi"/>
  </r>
  <r>
    <x v="1186"/>
    <x v="4"/>
    <x v="3"/>
    <x v="12"/>
    <x v="21"/>
    <x v="215"/>
    <s v="20184"/>
    <x v="3"/>
    <x v="0"/>
    <n v="13.8"/>
    <x v="0"/>
    <s v="Watermelon, cereal, chicken, bacon and tacos"/>
  </r>
  <r>
    <x v="1186"/>
    <x v="4"/>
    <x v="3"/>
    <x v="12"/>
    <x v="21"/>
    <x v="215"/>
    <s v="20184"/>
    <x v="18"/>
    <x v="0"/>
    <n v="10.44"/>
    <x v="0"/>
    <s v="Vegerables"/>
  </r>
  <r>
    <x v="1187"/>
    <x v="4"/>
    <x v="3"/>
    <x v="12"/>
    <x v="23"/>
    <x v="215"/>
    <s v="20184"/>
    <x v="18"/>
    <x v="0"/>
    <n v="2.5"/>
    <x v="0"/>
    <s v="Coke"/>
  </r>
  <r>
    <x v="1187"/>
    <x v="4"/>
    <x v="3"/>
    <x v="12"/>
    <x v="23"/>
    <x v="215"/>
    <s v="20184"/>
    <x v="11"/>
    <x v="7"/>
    <n v="102.2"/>
    <x v="1"/>
    <s v="Electricity"/>
  </r>
  <r>
    <x v="1187"/>
    <x v="4"/>
    <x v="3"/>
    <x v="12"/>
    <x v="23"/>
    <x v="215"/>
    <s v="20184"/>
    <x v="0"/>
    <x v="0"/>
    <n v="11.39"/>
    <x v="0"/>
    <s v="Eggs, sugar, bread, sour cream and milk"/>
  </r>
  <r>
    <x v="1188"/>
    <x v="4"/>
    <x v="3"/>
    <x v="12"/>
    <x v="30"/>
    <x v="215"/>
    <s v="20184"/>
    <x v="3"/>
    <x v="0"/>
    <n v="16.7"/>
    <x v="0"/>
    <s v="Chicken, chorizo, gatorade, bread, butter, pizza, kleenex"/>
  </r>
  <r>
    <x v="1189"/>
    <x v="4"/>
    <x v="3"/>
    <x v="12"/>
    <x v="24"/>
    <x v="215"/>
    <s v="20184"/>
    <x v="19"/>
    <x v="0"/>
    <n v="13.7"/>
    <x v="0"/>
    <s v="Burrito con coke"/>
  </r>
  <r>
    <x v="1190"/>
    <x v="4"/>
    <x v="3"/>
    <x v="12"/>
    <x v="25"/>
    <x v="215"/>
    <s v="20184"/>
    <x v="3"/>
    <x v="0"/>
    <n v="2.5"/>
    <x v="0"/>
    <s v="Gatorade"/>
  </r>
  <r>
    <x v="1190"/>
    <x v="4"/>
    <x v="3"/>
    <x v="12"/>
    <x v="25"/>
    <x v="215"/>
    <s v="20184"/>
    <x v="18"/>
    <x v="0"/>
    <n v="2.73"/>
    <x v="0"/>
    <s v="Apples"/>
  </r>
  <r>
    <x v="1190"/>
    <x v="4"/>
    <x v="3"/>
    <x v="12"/>
    <x v="25"/>
    <x v="215"/>
    <s v="20184"/>
    <x v="8"/>
    <x v="0"/>
    <n v="4.5"/>
    <x v="0"/>
    <s v="Pascua candles"/>
  </r>
  <r>
    <x v="1191"/>
    <x v="4"/>
    <x v="3"/>
    <x v="12"/>
    <x v="26"/>
    <x v="215"/>
    <s v="20184"/>
    <x v="0"/>
    <x v="0"/>
    <n v="5.96"/>
    <x v="0"/>
    <s v="Cheese and wraps"/>
  </r>
  <r>
    <x v="1191"/>
    <x v="4"/>
    <x v="3"/>
    <x v="12"/>
    <x v="26"/>
    <x v="215"/>
    <s v="20184"/>
    <x v="3"/>
    <x v="0"/>
    <n v="16.75"/>
    <x v="0"/>
    <s v="Cereal, pizza, yogurt, "/>
  </r>
  <r>
    <x v="1192"/>
    <x v="4"/>
    <x v="3"/>
    <x v="13"/>
    <x v="27"/>
    <x v="216"/>
    <s v="20184"/>
    <x v="3"/>
    <x v="0"/>
    <n v="5.75"/>
    <x v="0"/>
    <s v="Yogurt and leek "/>
  </r>
  <r>
    <x v="1192"/>
    <x v="4"/>
    <x v="3"/>
    <x v="13"/>
    <x v="27"/>
    <x v="216"/>
    <s v="20184"/>
    <x v="5"/>
    <x v="0"/>
    <n v="13"/>
    <x v="0"/>
    <s v="Toothpaste, dental floss, gatorade, "/>
  </r>
  <r>
    <x v="1192"/>
    <x v="4"/>
    <x v="3"/>
    <x v="13"/>
    <x v="27"/>
    <x v="216"/>
    <s v="20184"/>
    <x v="18"/>
    <x v="0"/>
    <n v="4.75"/>
    <x v="0"/>
    <s v="Meat"/>
  </r>
  <r>
    <x v="1193"/>
    <x v="4"/>
    <x v="3"/>
    <x v="13"/>
    <x v="28"/>
    <x v="216"/>
    <s v="20184"/>
    <x v="18"/>
    <x v="0"/>
    <n v="2"/>
    <x v="0"/>
    <s v="Coke"/>
  </r>
  <r>
    <x v="1193"/>
    <x v="4"/>
    <x v="3"/>
    <x v="13"/>
    <x v="28"/>
    <x v="216"/>
    <s v="20184"/>
    <x v="5"/>
    <x v="0"/>
    <n v="8.15"/>
    <x v="0"/>
    <s v="Gatorade, yogurt, mouth wash"/>
  </r>
  <r>
    <x v="1193"/>
    <x v="4"/>
    <x v="3"/>
    <x v="13"/>
    <x v="28"/>
    <x v="216"/>
    <s v="20184"/>
    <x v="18"/>
    <x v="0"/>
    <n v="2.2799999999999998"/>
    <x v="0"/>
    <s v="Vegetables"/>
  </r>
  <r>
    <x v="1194"/>
    <x v="4"/>
    <x v="3"/>
    <x v="13"/>
    <x v="0"/>
    <x v="216"/>
    <s v="20184"/>
    <x v="18"/>
    <x v="0"/>
    <n v="7.6"/>
    <x v="0"/>
    <s v="Coffee for christian win 10"/>
  </r>
  <r>
    <x v="1194"/>
    <x v="4"/>
    <x v="3"/>
    <x v="13"/>
    <x v="0"/>
    <x v="216"/>
    <s v="20184"/>
    <x v="5"/>
    <x v="0"/>
    <n v="3.82"/>
    <x v="0"/>
    <s v="Yogurt, milk and tissues"/>
  </r>
  <r>
    <x v="1194"/>
    <x v="4"/>
    <x v="3"/>
    <x v="13"/>
    <x v="0"/>
    <x v="216"/>
    <s v="20184"/>
    <x v="18"/>
    <x v="0"/>
    <n v="4"/>
    <x v="0"/>
    <s v="Yarn for jacket"/>
  </r>
  <r>
    <x v="1194"/>
    <x v="4"/>
    <x v="3"/>
    <x v="13"/>
    <x v="0"/>
    <x v="216"/>
    <s v="20184"/>
    <x v="18"/>
    <x v="0"/>
    <n v="4.5999999999999996"/>
    <x v="0"/>
    <s v="Meat"/>
  </r>
  <r>
    <x v="1195"/>
    <x v="4"/>
    <x v="3"/>
    <x v="13"/>
    <x v="1"/>
    <x v="216"/>
    <s v="20184"/>
    <x v="18"/>
    <x v="0"/>
    <n v="7.6"/>
    <x v="0"/>
    <s v="Coffee with john"/>
  </r>
  <r>
    <x v="1195"/>
    <x v="4"/>
    <x v="3"/>
    <x v="13"/>
    <x v="1"/>
    <x v="216"/>
    <s v="20184"/>
    <x v="3"/>
    <x v="0"/>
    <n v="14.77"/>
    <x v="0"/>
    <s v="Gatorade, yogurt, chips, cheese"/>
  </r>
  <r>
    <x v="1196"/>
    <x v="4"/>
    <x v="3"/>
    <x v="13"/>
    <x v="2"/>
    <x v="216"/>
    <s v="20184"/>
    <x v="92"/>
    <x v="7"/>
    <n v="80"/>
    <x v="1"/>
    <s v="Internet"/>
  </r>
  <r>
    <x v="1196"/>
    <x v="4"/>
    <x v="3"/>
    <x v="13"/>
    <x v="2"/>
    <x v="216"/>
    <s v="20184"/>
    <x v="6"/>
    <x v="3"/>
    <n v="33.950000000000003"/>
    <x v="0"/>
    <s v="Vodka"/>
  </r>
  <r>
    <x v="1196"/>
    <x v="4"/>
    <x v="3"/>
    <x v="13"/>
    <x v="2"/>
    <x v="216"/>
    <s v="20184"/>
    <x v="5"/>
    <x v="0"/>
    <n v="6.01"/>
    <x v="0"/>
    <s v="Chicken, milk and cheese"/>
  </r>
  <r>
    <x v="1196"/>
    <x v="4"/>
    <x v="3"/>
    <x v="13"/>
    <x v="2"/>
    <x v="216"/>
    <s v="20184"/>
    <x v="0"/>
    <x v="0"/>
    <n v="17.14"/>
    <x v="0"/>
    <s v="Cheese, napies, girl stuff"/>
  </r>
  <r>
    <x v="1196"/>
    <x v="4"/>
    <x v="3"/>
    <x v="13"/>
    <x v="2"/>
    <x v="216"/>
    <s v="20184"/>
    <x v="19"/>
    <x v="0"/>
    <n v="14.5"/>
    <x v="0"/>
    <s v="Nachos and coke"/>
  </r>
  <r>
    <x v="1197"/>
    <x v="4"/>
    <x v="3"/>
    <x v="13"/>
    <x v="3"/>
    <x v="216"/>
    <s v="20184"/>
    <x v="67"/>
    <x v="6"/>
    <n v="48.13"/>
    <x v="1"/>
    <s v="gasoline"/>
  </r>
  <r>
    <x v="1197"/>
    <x v="4"/>
    <x v="3"/>
    <x v="13"/>
    <x v="3"/>
    <x v="216"/>
    <s v="20184"/>
    <x v="31"/>
    <x v="0"/>
    <n v="24.4"/>
    <x v="0"/>
    <s v="lunch and roll"/>
  </r>
  <r>
    <x v="1197"/>
    <x v="4"/>
    <x v="3"/>
    <x v="13"/>
    <x v="3"/>
    <x v="216"/>
    <s v="20184"/>
    <x v="31"/>
    <x v="5"/>
    <n v="35.93"/>
    <x v="1"/>
    <s v="Things for home plus toys"/>
  </r>
  <r>
    <x v="1197"/>
    <x v="4"/>
    <x v="3"/>
    <x v="13"/>
    <x v="3"/>
    <x v="216"/>
    <s v="20184"/>
    <x v="3"/>
    <x v="0"/>
    <n v="3.74"/>
    <x v="0"/>
    <s v="sour cream and chips"/>
  </r>
  <r>
    <x v="1198"/>
    <x v="4"/>
    <x v="3"/>
    <x v="13"/>
    <x v="4"/>
    <x v="216"/>
    <s v="20184"/>
    <x v="3"/>
    <x v="0"/>
    <n v="8.26"/>
    <x v="0"/>
    <s v="Chicken"/>
  </r>
  <r>
    <x v="1198"/>
    <x v="4"/>
    <x v="3"/>
    <x v="13"/>
    <x v="4"/>
    <x v="216"/>
    <s v="20184"/>
    <x v="18"/>
    <x v="0"/>
    <n v="2.79"/>
    <x v="0"/>
    <s v="Vegetables"/>
  </r>
  <r>
    <x v="1198"/>
    <x v="4"/>
    <x v="3"/>
    <x v="13"/>
    <x v="4"/>
    <x v="216"/>
    <s v="20184"/>
    <x v="18"/>
    <x v="12"/>
    <n v="8.5"/>
    <x v="1"/>
    <s v="Massage"/>
  </r>
  <r>
    <x v="1198"/>
    <x v="4"/>
    <x v="3"/>
    <x v="13"/>
    <x v="4"/>
    <x v="216"/>
    <s v="20184"/>
    <x v="0"/>
    <x v="0"/>
    <n v="9.51"/>
    <x v="0"/>
    <s v="Corn, tuna, eggs, "/>
  </r>
  <r>
    <x v="1198"/>
    <x v="4"/>
    <x v="3"/>
    <x v="13"/>
    <x v="4"/>
    <x v="216"/>
    <s v="20184"/>
    <x v="96"/>
    <x v="11"/>
    <n v="142"/>
    <x v="1"/>
    <s v="Passport tata"/>
  </r>
  <r>
    <x v="1198"/>
    <x v="4"/>
    <x v="3"/>
    <x v="13"/>
    <x v="4"/>
    <x v="216"/>
    <s v="20184"/>
    <x v="97"/>
    <x v="5"/>
    <n v="50.35"/>
    <x v="1"/>
    <s v="Pans"/>
  </r>
  <r>
    <x v="1199"/>
    <x v="4"/>
    <x v="3"/>
    <x v="14"/>
    <x v="5"/>
    <x v="217"/>
    <s v="20184"/>
    <x v="18"/>
    <x v="0"/>
    <n v="3.5"/>
    <x v="0"/>
    <s v="Coffee"/>
  </r>
  <r>
    <x v="1199"/>
    <x v="4"/>
    <x v="3"/>
    <x v="14"/>
    <x v="5"/>
    <x v="217"/>
    <s v="20184"/>
    <x v="5"/>
    <x v="0"/>
    <n v="10.94"/>
    <x v="0"/>
    <s v="Cheese, gatorade and chicken"/>
  </r>
  <r>
    <x v="1199"/>
    <x v="4"/>
    <x v="3"/>
    <x v="14"/>
    <x v="5"/>
    <x v="217"/>
    <s v="20184"/>
    <x v="16"/>
    <x v="5"/>
    <n v="2"/>
    <x v="0"/>
    <s v="Yarn"/>
  </r>
  <r>
    <x v="1199"/>
    <x v="4"/>
    <x v="3"/>
    <x v="14"/>
    <x v="5"/>
    <x v="217"/>
    <s v="20184"/>
    <x v="0"/>
    <x v="0"/>
    <n v="13.3"/>
    <x v="0"/>
    <s v="Carrots, onion, milk, yogurt"/>
  </r>
  <r>
    <x v="1200"/>
    <x v="4"/>
    <x v="3"/>
    <x v="14"/>
    <x v="6"/>
    <x v="217"/>
    <s v="20184"/>
    <x v="3"/>
    <x v="0"/>
    <n v="13.03"/>
    <x v="0"/>
    <s v="gatorade, cheese and yogurt, potato, cookies"/>
  </r>
  <r>
    <x v="1200"/>
    <x v="4"/>
    <x v="3"/>
    <x v="14"/>
    <x v="6"/>
    <x v="217"/>
    <s v="20184"/>
    <x v="57"/>
    <x v="12"/>
    <n v="269.39999999999998"/>
    <x v="1"/>
    <s v="Health"/>
  </r>
  <r>
    <x v="1200"/>
    <x v="4"/>
    <x v="3"/>
    <x v="14"/>
    <x v="6"/>
    <x v="217"/>
    <s v="20184"/>
    <x v="2"/>
    <x v="5"/>
    <n v="8.5"/>
    <x v="1"/>
    <s v="hdmi portal"/>
  </r>
  <r>
    <x v="1201"/>
    <x v="4"/>
    <x v="3"/>
    <x v="14"/>
    <x v="7"/>
    <x v="217"/>
    <s v="20184"/>
    <x v="18"/>
    <x v="0"/>
    <n v="8"/>
    <x v="0"/>
    <s v="coffee"/>
  </r>
  <r>
    <x v="1201"/>
    <x v="4"/>
    <x v="3"/>
    <x v="14"/>
    <x v="7"/>
    <x v="217"/>
    <s v="20184"/>
    <x v="64"/>
    <x v="4"/>
    <n v="1520"/>
    <x v="1"/>
    <s v="rent"/>
  </r>
  <r>
    <x v="1202"/>
    <x v="4"/>
    <x v="3"/>
    <x v="14"/>
    <x v="8"/>
    <x v="217"/>
    <s v="20184"/>
    <x v="5"/>
    <x v="0"/>
    <n v="14.95"/>
    <x v="0"/>
    <s v="board, cookies, cereal milk"/>
  </r>
  <r>
    <x v="1203"/>
    <x v="4"/>
    <x v="3"/>
    <x v="14"/>
    <x v="29"/>
    <x v="217"/>
    <s v="20184"/>
    <x v="19"/>
    <x v="0"/>
    <n v="14.5"/>
    <x v="0"/>
    <s v="Coke and nachos"/>
  </r>
  <r>
    <x v="1203"/>
    <x v="4"/>
    <x v="3"/>
    <x v="14"/>
    <x v="29"/>
    <x v="217"/>
    <s v="20184"/>
    <x v="18"/>
    <x v="0"/>
    <n v="7"/>
    <x v="0"/>
    <s v="Coffees"/>
  </r>
  <r>
    <x v="1203"/>
    <x v="4"/>
    <x v="3"/>
    <x v="14"/>
    <x v="29"/>
    <x v="217"/>
    <s v="20184"/>
    <x v="5"/>
    <x v="0"/>
    <n v="17.239999999999998"/>
    <x v="0"/>
    <s v="Cheese, yogurt, chips"/>
  </r>
  <r>
    <x v="1203"/>
    <x v="4"/>
    <x v="3"/>
    <x v="14"/>
    <x v="29"/>
    <x v="217"/>
    <s v="20184"/>
    <x v="18"/>
    <x v="0"/>
    <n v="6.5"/>
    <x v="0"/>
    <s v="Meat"/>
  </r>
  <r>
    <x v="1204"/>
    <x v="4"/>
    <x v="3"/>
    <x v="14"/>
    <x v="9"/>
    <x v="217"/>
    <s v="20184"/>
    <x v="67"/>
    <x v="6"/>
    <n v="21.69"/>
    <x v="0"/>
    <s v="Gasoline"/>
  </r>
  <r>
    <x v="1205"/>
    <x v="4"/>
    <x v="3"/>
    <x v="14"/>
    <x v="10"/>
    <x v="217"/>
    <s v="20184"/>
    <x v="8"/>
    <x v="0"/>
    <n v="7"/>
    <x v="0"/>
    <s v="Candles"/>
  </r>
  <r>
    <x v="1205"/>
    <x v="4"/>
    <x v="3"/>
    <x v="14"/>
    <x v="10"/>
    <x v="217"/>
    <s v="20184"/>
    <x v="43"/>
    <x v="0"/>
    <n v="11.81"/>
    <x v="0"/>
    <s v="Bocadillo"/>
  </r>
  <r>
    <x v="1205"/>
    <x v="4"/>
    <x v="3"/>
    <x v="14"/>
    <x v="10"/>
    <x v="217"/>
    <s v="20184"/>
    <x v="0"/>
    <x v="0"/>
    <n v="8.27"/>
    <x v="0"/>
    <s v="Cheese, mince meat and cottage cheese"/>
  </r>
  <r>
    <x v="1205"/>
    <x v="4"/>
    <x v="3"/>
    <x v="14"/>
    <x v="10"/>
    <x v="217"/>
    <s v="20184"/>
    <x v="5"/>
    <x v="0"/>
    <n v="6.51"/>
    <x v="0"/>
    <s v="Shrimps, cereal"/>
  </r>
  <r>
    <x v="1205"/>
    <x v="4"/>
    <x v="3"/>
    <x v="14"/>
    <x v="10"/>
    <x v="217"/>
    <s v="20184"/>
    <x v="5"/>
    <x v="0"/>
    <n v="7.8"/>
    <x v="0"/>
    <s v="Cheese and yogurt"/>
  </r>
  <r>
    <x v="1205"/>
    <x v="4"/>
    <x v="3"/>
    <x v="14"/>
    <x v="10"/>
    <x v="217"/>
    <s v="20184"/>
    <x v="3"/>
    <x v="0"/>
    <n v="5"/>
    <x v="0"/>
    <s v="Gatorade"/>
  </r>
  <r>
    <x v="1205"/>
    <x v="4"/>
    <x v="3"/>
    <x v="14"/>
    <x v="10"/>
    <x v="217"/>
    <s v="20184"/>
    <x v="6"/>
    <x v="3"/>
    <n v="15"/>
    <x v="0"/>
    <s v="Wine"/>
  </r>
  <r>
    <x v="1206"/>
    <x v="4"/>
    <x v="3"/>
    <x v="15"/>
    <x v="11"/>
    <x v="218"/>
    <s v="20184"/>
    <x v="18"/>
    <x v="1"/>
    <n v="125.55"/>
    <x v="1"/>
    <s v="Flowers"/>
  </r>
  <r>
    <x v="1206"/>
    <x v="4"/>
    <x v="3"/>
    <x v="15"/>
    <x v="11"/>
    <x v="218"/>
    <s v="20184"/>
    <x v="18"/>
    <x v="1"/>
    <n v="199.89"/>
    <x v="1"/>
    <s v="Gift aniversary"/>
  </r>
  <r>
    <x v="1206"/>
    <x v="4"/>
    <x v="3"/>
    <x v="15"/>
    <x v="11"/>
    <x v="218"/>
    <s v="20184"/>
    <x v="74"/>
    <x v="7"/>
    <n v="13.99"/>
    <x v="1"/>
    <s v="Netflix "/>
  </r>
  <r>
    <x v="1206"/>
    <x v="4"/>
    <x v="3"/>
    <x v="15"/>
    <x v="11"/>
    <x v="218"/>
    <s v="20184"/>
    <x v="11"/>
    <x v="7"/>
    <n v="109.36"/>
    <x v="1"/>
    <s v="Gas"/>
  </r>
  <r>
    <x v="1207"/>
    <x v="4"/>
    <x v="3"/>
    <x v="15"/>
    <x v="13"/>
    <x v="218"/>
    <s v="20184"/>
    <x v="5"/>
    <x v="0"/>
    <n v="7.5"/>
    <x v="0"/>
    <s v="Donuts ash's lunch"/>
  </r>
  <r>
    <x v="1207"/>
    <x v="4"/>
    <x v="3"/>
    <x v="15"/>
    <x v="13"/>
    <x v="218"/>
    <s v="20184"/>
    <x v="3"/>
    <x v="0"/>
    <n v="34.49"/>
    <x v="0"/>
    <s v="meat, yogurt, album, cheese"/>
  </r>
  <r>
    <x v="1207"/>
    <x v="4"/>
    <x v="3"/>
    <x v="15"/>
    <x v="13"/>
    <x v="218"/>
    <s v="20184"/>
    <x v="5"/>
    <x v="0"/>
    <n v="3.95"/>
    <x v="0"/>
    <s v="Cheese, doritos"/>
  </r>
  <r>
    <x v="1208"/>
    <x v="4"/>
    <x v="3"/>
    <x v="15"/>
    <x v="14"/>
    <x v="218"/>
    <s v="20184"/>
    <x v="18"/>
    <x v="1"/>
    <n v="29.67"/>
    <x v="1"/>
    <s v="Watch"/>
  </r>
  <r>
    <x v="1208"/>
    <x v="4"/>
    <x v="3"/>
    <x v="15"/>
    <x v="14"/>
    <x v="218"/>
    <s v="20184"/>
    <x v="3"/>
    <x v="1"/>
    <n v="7.99"/>
    <x v="1"/>
    <s v="Gift bag"/>
  </r>
  <r>
    <x v="1208"/>
    <x v="4"/>
    <x v="3"/>
    <x v="15"/>
    <x v="14"/>
    <x v="218"/>
    <s v="20184"/>
    <x v="3"/>
    <x v="0"/>
    <n v="8.5"/>
    <x v="0"/>
    <s v="album stikers, gatorade"/>
  </r>
  <r>
    <x v="1209"/>
    <x v="4"/>
    <x v="3"/>
    <x v="15"/>
    <x v="16"/>
    <x v="218"/>
    <s v="20184"/>
    <x v="18"/>
    <x v="0"/>
    <n v="3.8"/>
    <x v="0"/>
    <s v="Coffee"/>
  </r>
  <r>
    <x v="1209"/>
    <x v="4"/>
    <x v="3"/>
    <x v="15"/>
    <x v="16"/>
    <x v="218"/>
    <s v="20184"/>
    <x v="18"/>
    <x v="0"/>
    <n v="9.5"/>
    <x v="0"/>
    <s v="Pizza"/>
  </r>
  <r>
    <x v="1209"/>
    <x v="4"/>
    <x v="3"/>
    <x v="15"/>
    <x v="16"/>
    <x v="218"/>
    <s v="20184"/>
    <x v="18"/>
    <x v="0"/>
    <n v="2"/>
    <x v="0"/>
    <s v="Coke"/>
  </r>
  <r>
    <x v="1209"/>
    <x v="4"/>
    <x v="3"/>
    <x v="15"/>
    <x v="16"/>
    <x v="218"/>
    <s v="20184"/>
    <x v="18"/>
    <x v="12"/>
    <n v="8.5"/>
    <x v="1"/>
    <s v="Massage"/>
  </r>
  <r>
    <x v="1209"/>
    <x v="4"/>
    <x v="3"/>
    <x v="15"/>
    <x v="16"/>
    <x v="218"/>
    <s v="20184"/>
    <x v="89"/>
    <x v="14"/>
    <n v="147.78"/>
    <x v="1"/>
    <s v="Playmat, bin refill, monkey and pram toy"/>
  </r>
  <r>
    <x v="1209"/>
    <x v="4"/>
    <x v="3"/>
    <x v="15"/>
    <x v="16"/>
    <x v="218"/>
    <s v="20184"/>
    <x v="3"/>
    <x v="0"/>
    <n v="16"/>
    <x v="0"/>
    <s v="Stickers, sausages, gatorade"/>
  </r>
  <r>
    <x v="1209"/>
    <x v="4"/>
    <x v="3"/>
    <x v="15"/>
    <x v="16"/>
    <x v="218"/>
    <s v="20184"/>
    <x v="18"/>
    <x v="0"/>
    <n v="6"/>
    <x v="0"/>
    <s v="vegetables"/>
  </r>
  <r>
    <x v="1209"/>
    <x v="4"/>
    <x v="3"/>
    <x v="15"/>
    <x v="16"/>
    <x v="218"/>
    <s v="20184"/>
    <x v="18"/>
    <x v="0"/>
    <n v="39.799999999999997"/>
    <x v="0"/>
    <s v="Lunch with devops"/>
  </r>
  <r>
    <x v="1209"/>
    <x v="4"/>
    <x v="3"/>
    <x v="15"/>
    <x v="16"/>
    <x v="218"/>
    <s v="20184"/>
    <x v="18"/>
    <x v="1"/>
    <n v="53"/>
    <x v="1"/>
    <s v="Harvey norman - google mini"/>
  </r>
  <r>
    <x v="1209"/>
    <x v="4"/>
    <x v="3"/>
    <x v="15"/>
    <x v="16"/>
    <x v="218"/>
    <s v="20184"/>
    <x v="3"/>
    <x v="0"/>
    <n v="9.99"/>
    <x v="0"/>
    <s v="batteries"/>
  </r>
  <r>
    <x v="1209"/>
    <x v="4"/>
    <x v="3"/>
    <x v="15"/>
    <x v="16"/>
    <x v="218"/>
    <s v="20184"/>
    <x v="18"/>
    <x v="0"/>
    <n v="2.5"/>
    <x v="0"/>
    <s v="sausage"/>
  </r>
  <r>
    <x v="1210"/>
    <x v="4"/>
    <x v="3"/>
    <x v="15"/>
    <x v="17"/>
    <x v="218"/>
    <s v="20184"/>
    <x v="67"/>
    <x v="6"/>
    <n v="40.46"/>
    <x v="1"/>
    <s v="Gasoline with BP"/>
  </r>
  <r>
    <x v="1210"/>
    <x v="4"/>
    <x v="3"/>
    <x v="15"/>
    <x v="17"/>
    <x v="218"/>
    <s v="20184"/>
    <x v="8"/>
    <x v="0"/>
    <n v="4.5"/>
    <x v="0"/>
    <s v="Church"/>
  </r>
  <r>
    <x v="1210"/>
    <x v="4"/>
    <x v="3"/>
    <x v="15"/>
    <x v="17"/>
    <x v="218"/>
    <s v="20184"/>
    <x v="0"/>
    <x v="0"/>
    <n v="16.41"/>
    <x v="0"/>
    <s v="Cheese, tissues, oatmeal, sour cream, nappies"/>
  </r>
  <r>
    <x v="1210"/>
    <x v="4"/>
    <x v="3"/>
    <x v="15"/>
    <x v="17"/>
    <x v="218"/>
    <s v="20184"/>
    <x v="3"/>
    <x v="0"/>
    <n v="3.6"/>
    <x v="0"/>
    <s v="Yogurt and gatorade"/>
  </r>
  <r>
    <x v="1210"/>
    <x v="4"/>
    <x v="3"/>
    <x v="15"/>
    <x v="17"/>
    <x v="218"/>
    <s v="20184"/>
    <x v="5"/>
    <x v="0"/>
    <n v="2"/>
    <x v="0"/>
    <s v="Pringles"/>
  </r>
  <r>
    <x v="1211"/>
    <x v="4"/>
    <x v="3"/>
    <x v="16"/>
    <x v="18"/>
    <x v="219"/>
    <s v="20184"/>
    <x v="0"/>
    <x v="0"/>
    <n v="7.67"/>
    <x v="0"/>
    <s v="Fruits, lettuce, pasta"/>
  </r>
  <r>
    <x v="1211"/>
    <x v="4"/>
    <x v="3"/>
    <x v="16"/>
    <x v="18"/>
    <x v="219"/>
    <s v="20184"/>
    <x v="80"/>
    <x v="14"/>
    <n v="34"/>
    <x v="1"/>
    <s v="Babysparks 1 year"/>
  </r>
  <r>
    <x v="1212"/>
    <x v="4"/>
    <x v="4"/>
    <x v="16"/>
    <x v="20"/>
    <x v="219"/>
    <s v="20185"/>
    <x v="18"/>
    <x v="0"/>
    <n v="3.5"/>
    <x v="0"/>
    <s v="Coffee"/>
  </r>
  <r>
    <x v="1212"/>
    <x v="4"/>
    <x v="4"/>
    <x v="16"/>
    <x v="20"/>
    <x v="219"/>
    <s v="20185"/>
    <x v="65"/>
    <x v="7"/>
    <n v="35"/>
    <x v="1"/>
    <s v="Mobile juan"/>
  </r>
  <r>
    <x v="1212"/>
    <x v="4"/>
    <x v="4"/>
    <x v="16"/>
    <x v="20"/>
    <x v="219"/>
    <s v="20185"/>
    <x v="90"/>
    <x v="7"/>
    <n v="24"/>
    <x v="1"/>
    <s v="Mobile"/>
  </r>
  <r>
    <x v="1212"/>
    <x v="4"/>
    <x v="4"/>
    <x v="16"/>
    <x v="20"/>
    <x v="219"/>
    <s v="20185"/>
    <x v="5"/>
    <x v="0"/>
    <n v="12.42"/>
    <x v="0"/>
    <s v="Fish, milk, gatorade"/>
  </r>
  <r>
    <x v="1212"/>
    <x v="4"/>
    <x v="4"/>
    <x v="16"/>
    <x v="20"/>
    <x v="219"/>
    <s v="20185"/>
    <x v="18"/>
    <x v="0"/>
    <n v="6.83"/>
    <x v="0"/>
    <s v="Veggies"/>
  </r>
  <r>
    <x v="1212"/>
    <x v="4"/>
    <x v="4"/>
    <x v="16"/>
    <x v="20"/>
    <x v="219"/>
    <s v="20185"/>
    <x v="18"/>
    <x v="14"/>
    <n v="63.95"/>
    <x v="1"/>
    <s v="Pijatata"/>
  </r>
  <r>
    <x v="1212"/>
    <x v="4"/>
    <x v="4"/>
    <x v="16"/>
    <x v="20"/>
    <x v="219"/>
    <s v="20185"/>
    <x v="11"/>
    <x v="7"/>
    <n v="85.9"/>
    <x v="1"/>
    <s v="Electricity"/>
  </r>
  <r>
    <x v="1213"/>
    <x v="4"/>
    <x v="4"/>
    <x v="16"/>
    <x v="22"/>
    <x v="219"/>
    <s v="20185"/>
    <x v="18"/>
    <x v="0"/>
    <n v="7.5"/>
    <x v="0"/>
    <s v="Coffee"/>
  </r>
  <r>
    <x v="1213"/>
    <x v="4"/>
    <x v="4"/>
    <x v="16"/>
    <x v="22"/>
    <x v="219"/>
    <s v="20185"/>
    <x v="5"/>
    <x v="0"/>
    <n v="3.5"/>
    <x v="0"/>
    <s v="Wraps"/>
  </r>
  <r>
    <x v="1213"/>
    <x v="4"/>
    <x v="4"/>
    <x v="16"/>
    <x v="22"/>
    <x v="219"/>
    <s v="20185"/>
    <x v="0"/>
    <x v="0"/>
    <n v="11.83"/>
    <x v="0"/>
    <s v="Cheese and nuts"/>
  </r>
  <r>
    <x v="1214"/>
    <x v="4"/>
    <x v="4"/>
    <x v="16"/>
    <x v="23"/>
    <x v="219"/>
    <s v="20185"/>
    <x v="19"/>
    <x v="0"/>
    <n v="18"/>
    <x v="0"/>
    <s v="Coffee + nachos + coke"/>
  </r>
  <r>
    <x v="1214"/>
    <x v="4"/>
    <x v="4"/>
    <x v="16"/>
    <x v="23"/>
    <x v="219"/>
    <s v="20185"/>
    <x v="6"/>
    <x v="3"/>
    <n v="33.950000000000003"/>
    <x v="0"/>
    <s v="Vodku"/>
  </r>
  <r>
    <x v="1214"/>
    <x v="4"/>
    <x v="4"/>
    <x v="16"/>
    <x v="23"/>
    <x v="219"/>
    <s v="20185"/>
    <x v="5"/>
    <x v="0"/>
    <n v="14.21"/>
    <x v="0"/>
    <s v="Shrimps and pizza"/>
  </r>
  <r>
    <x v="1215"/>
    <x v="4"/>
    <x v="4"/>
    <x v="16"/>
    <x v="30"/>
    <x v="219"/>
    <s v="20185"/>
    <x v="18"/>
    <x v="12"/>
    <n v="17"/>
    <x v="1"/>
    <s v="Massages"/>
  </r>
  <r>
    <x v="1215"/>
    <x v="4"/>
    <x v="4"/>
    <x v="16"/>
    <x v="30"/>
    <x v="219"/>
    <s v="20185"/>
    <x v="18"/>
    <x v="0"/>
    <n v="4.78"/>
    <x v="0"/>
    <s v="Fresh cheese"/>
  </r>
  <r>
    <x v="1215"/>
    <x v="4"/>
    <x v="4"/>
    <x v="16"/>
    <x v="30"/>
    <x v="219"/>
    <s v="20185"/>
    <x v="3"/>
    <x v="0"/>
    <n v="2"/>
    <x v="0"/>
    <s v="Milk"/>
  </r>
  <r>
    <x v="1216"/>
    <x v="4"/>
    <x v="4"/>
    <x v="16"/>
    <x v="24"/>
    <x v="219"/>
    <s v="20185"/>
    <x v="18"/>
    <x v="2"/>
    <n v="115.99"/>
    <x v="1"/>
    <s v="album!"/>
  </r>
  <r>
    <x v="1216"/>
    <x v="4"/>
    <x v="4"/>
    <x v="16"/>
    <x v="24"/>
    <x v="219"/>
    <s v="20185"/>
    <x v="8"/>
    <x v="0"/>
    <n v="10"/>
    <x v="0"/>
    <s v="church"/>
  </r>
  <r>
    <x v="1216"/>
    <x v="4"/>
    <x v="4"/>
    <x v="16"/>
    <x v="24"/>
    <x v="219"/>
    <s v="20185"/>
    <x v="18"/>
    <x v="0"/>
    <n v="5.55"/>
    <x v="0"/>
    <s v="Chicken "/>
  </r>
  <r>
    <x v="1216"/>
    <x v="4"/>
    <x v="4"/>
    <x v="16"/>
    <x v="24"/>
    <x v="219"/>
    <s v="20185"/>
    <x v="0"/>
    <x v="0"/>
    <n v="34.270000000000003"/>
    <x v="0"/>
    <s v="Uggs, salt, corn, yarn"/>
  </r>
  <r>
    <x v="1216"/>
    <x v="4"/>
    <x v="4"/>
    <x v="16"/>
    <x v="24"/>
    <x v="219"/>
    <s v="20185"/>
    <x v="18"/>
    <x v="0"/>
    <n v="12"/>
    <x v="0"/>
    <s v="Cake"/>
  </r>
  <r>
    <x v="1216"/>
    <x v="4"/>
    <x v="4"/>
    <x v="16"/>
    <x v="24"/>
    <x v="219"/>
    <s v="20185"/>
    <x v="80"/>
    <x v="1"/>
    <n v="799"/>
    <x v="1"/>
    <s v="Mom's day + Birthday - ipad"/>
  </r>
  <r>
    <x v="1216"/>
    <x v="4"/>
    <x v="4"/>
    <x v="16"/>
    <x v="24"/>
    <x v="219"/>
    <s v="20185"/>
    <x v="18"/>
    <x v="1"/>
    <n v="66.41"/>
    <x v="1"/>
    <s v="Flores para madre"/>
  </r>
  <r>
    <x v="1216"/>
    <x v="4"/>
    <x v="4"/>
    <x v="16"/>
    <x v="24"/>
    <x v="219"/>
    <s v="20185"/>
    <x v="18"/>
    <x v="1"/>
    <n v="67.900000000000006"/>
    <x v="1"/>
    <s v="Flowers mothe's day mommy"/>
  </r>
  <r>
    <x v="1216"/>
    <x v="4"/>
    <x v="4"/>
    <x v="16"/>
    <x v="24"/>
    <x v="219"/>
    <s v="20185"/>
    <x v="18"/>
    <x v="0"/>
    <n v="37.799999999999997"/>
    <x v="0"/>
    <s v="4 months party"/>
  </r>
  <r>
    <x v="1216"/>
    <x v="4"/>
    <x v="4"/>
    <x v="16"/>
    <x v="24"/>
    <x v="219"/>
    <s v="20185"/>
    <x v="18"/>
    <x v="11"/>
    <n v="152.47"/>
    <x v="1"/>
    <s v="German documents for Tatiana"/>
  </r>
  <r>
    <x v="1217"/>
    <x v="4"/>
    <x v="4"/>
    <x v="17"/>
    <x v="26"/>
    <x v="220"/>
    <s v="20185"/>
    <x v="53"/>
    <x v="0"/>
    <n v="26"/>
    <x v="0"/>
    <s v="Burger + coffee"/>
  </r>
  <r>
    <x v="1217"/>
    <x v="4"/>
    <x v="4"/>
    <x v="17"/>
    <x v="26"/>
    <x v="220"/>
    <s v="20185"/>
    <x v="7"/>
    <x v="6"/>
    <n v="180.94"/>
    <x v="1"/>
    <s v="Myki after another broken card"/>
  </r>
  <r>
    <x v="1217"/>
    <x v="4"/>
    <x v="4"/>
    <x v="17"/>
    <x v="26"/>
    <x v="220"/>
    <s v="20185"/>
    <x v="3"/>
    <x v="0"/>
    <n v="16.5"/>
    <x v="0"/>
    <s v="Nappies, veggies, cheese"/>
  </r>
  <r>
    <x v="1217"/>
    <x v="4"/>
    <x v="4"/>
    <x v="17"/>
    <x v="26"/>
    <x v="220"/>
    <s v="20185"/>
    <x v="18"/>
    <x v="0"/>
    <n v="2"/>
    <x v="0"/>
    <s v="peanuts"/>
  </r>
  <r>
    <x v="1218"/>
    <x v="4"/>
    <x v="4"/>
    <x v="17"/>
    <x v="27"/>
    <x v="220"/>
    <s v="20185"/>
    <x v="0"/>
    <x v="0"/>
    <n v="6.59"/>
    <x v="0"/>
    <s v="Yarn and yogurt"/>
  </r>
  <r>
    <x v="1218"/>
    <x v="4"/>
    <x v="4"/>
    <x v="17"/>
    <x v="27"/>
    <x v="220"/>
    <s v="20185"/>
    <x v="3"/>
    <x v="0"/>
    <n v="12"/>
    <x v="0"/>
    <s v="Filet mignon, nachos, fish and cereal"/>
  </r>
  <r>
    <x v="1218"/>
    <x v="4"/>
    <x v="4"/>
    <x v="17"/>
    <x v="27"/>
    <x v="220"/>
    <s v="20185"/>
    <x v="3"/>
    <x v="0"/>
    <n v="6.05"/>
    <x v="0"/>
    <s v="Nachos, cake"/>
  </r>
  <r>
    <x v="1218"/>
    <x v="4"/>
    <x v="4"/>
    <x v="17"/>
    <x v="27"/>
    <x v="220"/>
    <s v="20185"/>
    <x v="5"/>
    <x v="0"/>
    <n v="4"/>
    <x v="0"/>
    <s v="Pizza"/>
  </r>
  <r>
    <x v="1219"/>
    <x v="4"/>
    <x v="4"/>
    <x v="17"/>
    <x v="28"/>
    <x v="220"/>
    <s v="20185"/>
    <x v="0"/>
    <x v="0"/>
    <n v="2.89"/>
    <x v="0"/>
    <s v="Sour cream and condense milk"/>
  </r>
  <r>
    <x v="1219"/>
    <x v="4"/>
    <x v="4"/>
    <x v="17"/>
    <x v="28"/>
    <x v="220"/>
    <s v="20185"/>
    <x v="89"/>
    <x v="14"/>
    <n v="35"/>
    <x v="1"/>
    <s v="Sleeping Bag"/>
  </r>
  <r>
    <x v="1219"/>
    <x v="4"/>
    <x v="4"/>
    <x v="17"/>
    <x v="28"/>
    <x v="220"/>
    <s v="20185"/>
    <x v="66"/>
    <x v="6"/>
    <n v="933.11"/>
    <x v="1"/>
    <s v="Car insurance"/>
  </r>
  <r>
    <x v="1219"/>
    <x v="4"/>
    <x v="4"/>
    <x v="17"/>
    <x v="28"/>
    <x v="220"/>
    <s v="20185"/>
    <x v="47"/>
    <x v="7"/>
    <n v="182.49"/>
    <x v="1"/>
    <s v="Water bill with tatiana"/>
  </r>
  <r>
    <x v="1220"/>
    <x v="4"/>
    <x v="4"/>
    <x v="17"/>
    <x v="0"/>
    <x v="220"/>
    <s v="20185"/>
    <x v="18"/>
    <x v="0"/>
    <n v="7"/>
    <x v="0"/>
    <s v="Coffees"/>
  </r>
  <r>
    <x v="1220"/>
    <x v="4"/>
    <x v="4"/>
    <x v="17"/>
    <x v="0"/>
    <x v="220"/>
    <s v="20185"/>
    <x v="19"/>
    <x v="0"/>
    <n v="12.5"/>
    <x v="0"/>
    <s v="Nachos"/>
  </r>
  <r>
    <x v="1220"/>
    <x v="4"/>
    <x v="4"/>
    <x v="17"/>
    <x v="0"/>
    <x v="220"/>
    <s v="20185"/>
    <x v="97"/>
    <x v="5"/>
    <n v="100"/>
    <x v="1"/>
    <s v="Blanket"/>
  </r>
  <r>
    <x v="1220"/>
    <x v="4"/>
    <x v="4"/>
    <x v="17"/>
    <x v="0"/>
    <x v="220"/>
    <s v="20185"/>
    <x v="3"/>
    <x v="0"/>
    <n v="10.75"/>
    <x v="0"/>
    <s v="Cheese, yogurt and flour"/>
  </r>
  <r>
    <x v="1221"/>
    <x v="4"/>
    <x v="4"/>
    <x v="17"/>
    <x v="1"/>
    <x v="220"/>
    <s v="20185"/>
    <x v="3"/>
    <x v="0"/>
    <n v="21.98"/>
    <x v="0"/>
    <s v="Flowers, box and card"/>
  </r>
  <r>
    <x v="1221"/>
    <x v="4"/>
    <x v="4"/>
    <x v="17"/>
    <x v="1"/>
    <x v="220"/>
    <s v="20185"/>
    <x v="67"/>
    <x v="6"/>
    <n v="21.28"/>
    <x v="1"/>
    <s v="Gasoline"/>
  </r>
  <r>
    <x v="1221"/>
    <x v="4"/>
    <x v="4"/>
    <x v="17"/>
    <x v="1"/>
    <x v="220"/>
    <s v="20185"/>
    <x v="18"/>
    <x v="12"/>
    <n v="17"/>
    <x v="1"/>
    <s v="Massages"/>
  </r>
  <r>
    <x v="1222"/>
    <x v="4"/>
    <x v="4"/>
    <x v="17"/>
    <x v="2"/>
    <x v="220"/>
    <s v="20185"/>
    <x v="68"/>
    <x v="0"/>
    <n v="18.09"/>
    <x v="0"/>
    <s v="Draft stoppers"/>
  </r>
  <r>
    <x v="1222"/>
    <x v="4"/>
    <x v="4"/>
    <x v="17"/>
    <x v="2"/>
    <x v="220"/>
    <s v="20185"/>
    <x v="3"/>
    <x v="0"/>
    <n v="11.86"/>
    <x v="0"/>
    <s v="sea food"/>
  </r>
  <r>
    <x v="1222"/>
    <x v="4"/>
    <x v="4"/>
    <x v="17"/>
    <x v="2"/>
    <x v="220"/>
    <s v="20185"/>
    <x v="97"/>
    <x v="5"/>
    <n v="64.97"/>
    <x v="1"/>
    <s v="second blanket"/>
  </r>
  <r>
    <x v="1222"/>
    <x v="4"/>
    <x v="4"/>
    <x v="17"/>
    <x v="2"/>
    <x v="220"/>
    <s v="20185"/>
    <x v="18"/>
    <x v="0"/>
    <n v="19.2"/>
    <x v="0"/>
    <s v="Breakfast"/>
  </r>
  <r>
    <x v="1223"/>
    <x v="4"/>
    <x v="4"/>
    <x v="18"/>
    <x v="3"/>
    <x v="221"/>
    <s v="20185"/>
    <x v="66"/>
    <x v="6"/>
    <n v="105"/>
    <x v="1"/>
    <s v="RACV road insurance"/>
  </r>
  <r>
    <x v="1223"/>
    <x v="4"/>
    <x v="4"/>
    <x v="18"/>
    <x v="3"/>
    <x v="221"/>
    <s v="20185"/>
    <x v="0"/>
    <x v="0"/>
    <n v="23.16"/>
    <x v="0"/>
    <s v="Meat, cheese, yogurt and avocado"/>
  </r>
  <r>
    <x v="1224"/>
    <x v="4"/>
    <x v="4"/>
    <x v="18"/>
    <x v="4"/>
    <x v="221"/>
    <s v="20185"/>
    <x v="57"/>
    <x v="12"/>
    <n v="269.39999999999998"/>
    <x v="1"/>
    <s v="GU Health"/>
  </r>
  <r>
    <x v="1224"/>
    <x v="4"/>
    <x v="4"/>
    <x v="18"/>
    <x v="4"/>
    <x v="221"/>
    <s v="20185"/>
    <x v="5"/>
    <x v="0"/>
    <n v="3.24"/>
    <x v="0"/>
    <s v="Chicken"/>
  </r>
  <r>
    <x v="1224"/>
    <x v="4"/>
    <x v="4"/>
    <x v="18"/>
    <x v="4"/>
    <x v="221"/>
    <s v="20185"/>
    <x v="3"/>
    <x v="0"/>
    <n v="21.25"/>
    <x v="0"/>
    <s v="Cereal, nachos, cream, deodorants, lipstick, "/>
  </r>
  <r>
    <x v="1224"/>
    <x v="4"/>
    <x v="4"/>
    <x v="18"/>
    <x v="4"/>
    <x v="221"/>
    <s v="20185"/>
    <x v="80"/>
    <x v="1"/>
    <n v="600"/>
    <x v="1"/>
    <s v="Watch's birthday"/>
  </r>
  <r>
    <x v="1224"/>
    <x v="4"/>
    <x v="4"/>
    <x v="18"/>
    <x v="4"/>
    <x v="221"/>
    <s v="20185"/>
    <x v="18"/>
    <x v="1"/>
    <n v="108.15"/>
    <x v="1"/>
    <s v="Flowers birthday"/>
  </r>
  <r>
    <x v="1225"/>
    <x v="4"/>
    <x v="4"/>
    <x v="18"/>
    <x v="5"/>
    <x v="221"/>
    <s v="20185"/>
    <x v="18"/>
    <x v="0"/>
    <n v="3.5"/>
    <x v="0"/>
    <s v="Coffee"/>
  </r>
  <r>
    <x v="1226"/>
    <x v="4"/>
    <x v="4"/>
    <x v="18"/>
    <x v="6"/>
    <x v="221"/>
    <s v="20185"/>
    <x v="64"/>
    <x v="4"/>
    <n v="1520"/>
    <x v="1"/>
    <s v="Rent"/>
  </r>
  <r>
    <x v="1226"/>
    <x v="4"/>
    <x v="4"/>
    <x v="18"/>
    <x v="6"/>
    <x v="221"/>
    <s v="20185"/>
    <x v="18"/>
    <x v="0"/>
    <n v="3.5"/>
    <x v="0"/>
    <s v="Coffee"/>
  </r>
  <r>
    <x v="1226"/>
    <x v="4"/>
    <x v="4"/>
    <x v="18"/>
    <x v="6"/>
    <x v="221"/>
    <s v="20185"/>
    <x v="3"/>
    <x v="0"/>
    <n v="16.45"/>
    <x v="0"/>
    <s v="Yogurt, chorizo, cheese, fish, "/>
  </r>
  <r>
    <x v="1227"/>
    <x v="4"/>
    <x v="4"/>
    <x v="18"/>
    <x v="8"/>
    <x v="221"/>
    <s v="20185"/>
    <x v="18"/>
    <x v="0"/>
    <n v="3.5"/>
    <x v="0"/>
    <s v="Coffee"/>
  </r>
  <r>
    <x v="1227"/>
    <x v="4"/>
    <x v="4"/>
    <x v="18"/>
    <x v="8"/>
    <x v="221"/>
    <s v="20185"/>
    <x v="18"/>
    <x v="1"/>
    <n v="29.9"/>
    <x v="1"/>
    <s v="Cheesecake"/>
  </r>
  <r>
    <x v="1227"/>
    <x v="4"/>
    <x v="4"/>
    <x v="18"/>
    <x v="8"/>
    <x v="221"/>
    <s v="20185"/>
    <x v="18"/>
    <x v="0"/>
    <n v="4"/>
    <x v="0"/>
    <s v="Coke"/>
  </r>
  <r>
    <x v="1227"/>
    <x v="4"/>
    <x v="4"/>
    <x v="18"/>
    <x v="8"/>
    <x v="221"/>
    <s v="20185"/>
    <x v="19"/>
    <x v="0"/>
    <n v="12.5"/>
    <x v="0"/>
    <s v="Nachos"/>
  </r>
  <r>
    <x v="1227"/>
    <x v="4"/>
    <x v="4"/>
    <x v="18"/>
    <x v="8"/>
    <x v="221"/>
    <s v="20185"/>
    <x v="6"/>
    <x v="3"/>
    <n v="35.950000000000003"/>
    <x v="0"/>
    <s v="Vodka"/>
  </r>
  <r>
    <x v="1227"/>
    <x v="4"/>
    <x v="4"/>
    <x v="18"/>
    <x v="8"/>
    <x v="221"/>
    <s v="20185"/>
    <x v="67"/>
    <x v="6"/>
    <n v="50.76"/>
    <x v="1"/>
    <s v="Gasoline"/>
  </r>
  <r>
    <x v="1227"/>
    <x v="4"/>
    <x v="4"/>
    <x v="18"/>
    <x v="8"/>
    <x v="221"/>
    <s v="20185"/>
    <x v="18"/>
    <x v="14"/>
    <n v="3"/>
    <x v="1"/>
    <s v="Rock start"/>
  </r>
  <r>
    <x v="1227"/>
    <x v="4"/>
    <x v="4"/>
    <x v="18"/>
    <x v="8"/>
    <x v="221"/>
    <s v="20185"/>
    <x v="18"/>
    <x v="1"/>
    <n v="17.53"/>
    <x v="1"/>
    <s v="Uber trips"/>
  </r>
  <r>
    <x v="1227"/>
    <x v="4"/>
    <x v="4"/>
    <x v="18"/>
    <x v="8"/>
    <x v="221"/>
    <s v="20185"/>
    <x v="18"/>
    <x v="0"/>
    <n v="27"/>
    <x v="0"/>
    <s v="Birthday dinner"/>
  </r>
  <r>
    <x v="1227"/>
    <x v="4"/>
    <x v="4"/>
    <x v="18"/>
    <x v="8"/>
    <x v="221"/>
    <s v="20185"/>
    <x v="87"/>
    <x v="12"/>
    <n v="52.49"/>
    <x v="1"/>
    <s v="Hair medicine"/>
  </r>
  <r>
    <x v="1227"/>
    <x v="4"/>
    <x v="4"/>
    <x v="18"/>
    <x v="8"/>
    <x v="221"/>
    <s v="20185"/>
    <x v="18"/>
    <x v="1"/>
    <n v="17.8"/>
    <x v="1"/>
    <s v="Balloons"/>
  </r>
  <r>
    <x v="1227"/>
    <x v="4"/>
    <x v="4"/>
    <x v="18"/>
    <x v="8"/>
    <x v="221"/>
    <s v="20185"/>
    <x v="0"/>
    <x v="0"/>
    <n v="4.8099999999999996"/>
    <x v="0"/>
    <s v="Cheese"/>
  </r>
  <r>
    <x v="1227"/>
    <x v="4"/>
    <x v="4"/>
    <x v="18"/>
    <x v="8"/>
    <x v="221"/>
    <s v="20185"/>
    <x v="18"/>
    <x v="1"/>
    <n v="108"/>
    <x v="1"/>
    <s v="Flowers"/>
  </r>
  <r>
    <x v="1228"/>
    <x v="4"/>
    <x v="4"/>
    <x v="18"/>
    <x v="29"/>
    <x v="221"/>
    <s v="20185"/>
    <x v="8"/>
    <x v="0"/>
    <n v="8"/>
    <x v="0"/>
    <s v="Candles"/>
  </r>
  <r>
    <x v="1229"/>
    <x v="4"/>
    <x v="4"/>
    <x v="19"/>
    <x v="9"/>
    <x v="222"/>
    <s v="20185"/>
    <x v="18"/>
    <x v="0"/>
    <n v="7"/>
    <x v="0"/>
    <s v="Candles"/>
  </r>
  <r>
    <x v="1229"/>
    <x v="4"/>
    <x v="4"/>
    <x v="19"/>
    <x v="9"/>
    <x v="222"/>
    <s v="20185"/>
    <x v="3"/>
    <x v="0"/>
    <n v="23.83"/>
    <x v="0"/>
    <s v="Paper towels, toilet paper, yogurt, cheese and cheese"/>
  </r>
  <r>
    <x v="1229"/>
    <x v="4"/>
    <x v="4"/>
    <x v="19"/>
    <x v="9"/>
    <x v="222"/>
    <s v="20185"/>
    <x v="18"/>
    <x v="0"/>
    <n v="4.9800000000000004"/>
    <x v="0"/>
    <s v="Veggies and fruits"/>
  </r>
  <r>
    <x v="1229"/>
    <x v="4"/>
    <x v="4"/>
    <x v="19"/>
    <x v="9"/>
    <x v="222"/>
    <s v="20185"/>
    <x v="45"/>
    <x v="14"/>
    <n v="20"/>
    <x v="1"/>
    <s v="Clothes"/>
  </r>
  <r>
    <x v="1230"/>
    <x v="4"/>
    <x v="4"/>
    <x v="19"/>
    <x v="10"/>
    <x v="222"/>
    <s v="20185"/>
    <x v="11"/>
    <x v="7"/>
    <n v="18.190000000000001"/>
    <x v="1"/>
    <s v="Gas"/>
  </r>
  <r>
    <x v="1230"/>
    <x v="4"/>
    <x v="4"/>
    <x v="19"/>
    <x v="10"/>
    <x v="222"/>
    <s v="20185"/>
    <x v="96"/>
    <x v="14"/>
    <n v="7"/>
    <x v="1"/>
    <s v="Autralian post russian certificate"/>
  </r>
  <r>
    <x v="1231"/>
    <x v="4"/>
    <x v="4"/>
    <x v="19"/>
    <x v="11"/>
    <x v="222"/>
    <s v="20185"/>
    <x v="74"/>
    <x v="7"/>
    <n v="14"/>
    <x v="1"/>
    <s v="Netflix"/>
  </r>
  <r>
    <x v="1231"/>
    <x v="4"/>
    <x v="4"/>
    <x v="19"/>
    <x v="11"/>
    <x v="222"/>
    <s v="20185"/>
    <x v="18"/>
    <x v="2"/>
    <n v="12.1"/>
    <x v="0"/>
    <s v="Monas"/>
  </r>
  <r>
    <x v="1231"/>
    <x v="4"/>
    <x v="4"/>
    <x v="19"/>
    <x v="11"/>
    <x v="222"/>
    <s v="20185"/>
    <x v="0"/>
    <x v="0"/>
    <n v="18.66"/>
    <x v="0"/>
    <s v="Prawns, cheese, kleenex, yogurt, sukini, pasta"/>
  </r>
  <r>
    <x v="1232"/>
    <x v="4"/>
    <x v="4"/>
    <x v="19"/>
    <x v="12"/>
    <x v="222"/>
    <s v="20185"/>
    <x v="18"/>
    <x v="0"/>
    <n v="10.4"/>
    <x v="0"/>
    <s v="Forgot lunch"/>
  </r>
  <r>
    <x v="1233"/>
    <x v="4"/>
    <x v="4"/>
    <x v="19"/>
    <x v="13"/>
    <x v="222"/>
    <s v="20185"/>
    <x v="18"/>
    <x v="0"/>
    <n v="2"/>
    <x v="0"/>
    <s v="Coke"/>
  </r>
  <r>
    <x v="1233"/>
    <x v="4"/>
    <x v="4"/>
    <x v="19"/>
    <x v="13"/>
    <x v="222"/>
    <s v="20185"/>
    <x v="18"/>
    <x v="3"/>
    <n v="28"/>
    <x v="0"/>
    <s v="Beers with Bupa"/>
  </r>
  <r>
    <x v="1233"/>
    <x v="4"/>
    <x v="4"/>
    <x v="19"/>
    <x v="13"/>
    <x v="222"/>
    <s v="20185"/>
    <x v="3"/>
    <x v="14"/>
    <n v="30"/>
    <x v="1"/>
    <s v="Nappies bin replacement"/>
  </r>
  <r>
    <x v="1233"/>
    <x v="4"/>
    <x v="4"/>
    <x v="19"/>
    <x v="13"/>
    <x v="222"/>
    <s v="20185"/>
    <x v="5"/>
    <x v="0"/>
    <n v="3"/>
    <x v="0"/>
    <s v="Wibix"/>
  </r>
  <r>
    <x v="1233"/>
    <x v="4"/>
    <x v="4"/>
    <x v="19"/>
    <x v="13"/>
    <x v="222"/>
    <s v="20185"/>
    <x v="3"/>
    <x v="0"/>
    <n v="2"/>
    <x v="0"/>
    <s v="Cheese"/>
  </r>
  <r>
    <x v="1234"/>
    <x v="4"/>
    <x v="4"/>
    <x v="19"/>
    <x v="14"/>
    <x v="222"/>
    <s v="20185"/>
    <x v="45"/>
    <x v="14"/>
    <n v="16"/>
    <x v="1"/>
    <s v="Sweater and socks"/>
  </r>
  <r>
    <x v="1234"/>
    <x v="4"/>
    <x v="4"/>
    <x v="19"/>
    <x v="14"/>
    <x v="222"/>
    <s v="20185"/>
    <x v="3"/>
    <x v="0"/>
    <n v="1.45"/>
    <x v="0"/>
    <s v="Coke"/>
  </r>
  <r>
    <x v="1234"/>
    <x v="4"/>
    <x v="4"/>
    <x v="19"/>
    <x v="14"/>
    <x v="222"/>
    <s v="20185"/>
    <x v="28"/>
    <x v="0"/>
    <n v="10.95"/>
    <x v="0"/>
    <s v="KFC chicken"/>
  </r>
  <r>
    <x v="1234"/>
    <x v="4"/>
    <x v="4"/>
    <x v="19"/>
    <x v="14"/>
    <x v="222"/>
    <s v="20185"/>
    <x v="18"/>
    <x v="5"/>
    <n v="19.95"/>
    <x v="1"/>
    <s v="Sherlock holms book"/>
  </r>
  <r>
    <x v="1234"/>
    <x v="4"/>
    <x v="4"/>
    <x v="19"/>
    <x v="14"/>
    <x v="222"/>
    <s v="20185"/>
    <x v="18"/>
    <x v="0"/>
    <n v="7.5"/>
    <x v="0"/>
    <s v="Lunch"/>
  </r>
  <r>
    <x v="1235"/>
    <x v="4"/>
    <x v="4"/>
    <x v="19"/>
    <x v="15"/>
    <x v="222"/>
    <s v="20185"/>
    <x v="18"/>
    <x v="12"/>
    <n v="8.5"/>
    <x v="1"/>
    <s v="Massage"/>
  </r>
  <r>
    <x v="1235"/>
    <x v="4"/>
    <x v="4"/>
    <x v="19"/>
    <x v="15"/>
    <x v="222"/>
    <s v="20185"/>
    <x v="18"/>
    <x v="0"/>
    <n v="23.3"/>
    <x v="0"/>
    <s v="Lunch"/>
  </r>
  <r>
    <x v="1235"/>
    <x v="4"/>
    <x v="4"/>
    <x v="19"/>
    <x v="15"/>
    <x v="222"/>
    <s v="20185"/>
    <x v="45"/>
    <x v="5"/>
    <n v="40"/>
    <x v="1"/>
    <s v="Hanger and Bibs and clothes tatiana"/>
  </r>
  <r>
    <x v="1235"/>
    <x v="4"/>
    <x v="4"/>
    <x v="19"/>
    <x v="15"/>
    <x v="222"/>
    <s v="20185"/>
    <x v="18"/>
    <x v="5"/>
    <n v="10"/>
    <x v="1"/>
    <s v="jigsaw"/>
  </r>
  <r>
    <x v="1235"/>
    <x v="4"/>
    <x v="4"/>
    <x v="19"/>
    <x v="15"/>
    <x v="222"/>
    <s v="20185"/>
    <x v="18"/>
    <x v="0"/>
    <n v="7.9"/>
    <x v="0"/>
    <s v="Vegetables"/>
  </r>
  <r>
    <x v="1235"/>
    <x v="4"/>
    <x v="4"/>
    <x v="19"/>
    <x v="15"/>
    <x v="222"/>
    <s v="20185"/>
    <x v="3"/>
    <x v="0"/>
    <n v="3"/>
    <x v="0"/>
    <s v="Wraps"/>
  </r>
  <r>
    <x v="1236"/>
    <x v="4"/>
    <x v="4"/>
    <x v="20"/>
    <x v="16"/>
    <x v="223"/>
    <s v="20185"/>
    <x v="3"/>
    <x v="0"/>
    <n v="21.49"/>
    <x v="0"/>
    <s v="Chicken, tooth paste, pasta, softener"/>
  </r>
  <r>
    <x v="1236"/>
    <x v="4"/>
    <x v="4"/>
    <x v="20"/>
    <x v="16"/>
    <x v="223"/>
    <s v="20185"/>
    <x v="0"/>
    <x v="0"/>
    <n v="7.9"/>
    <x v="0"/>
    <s v="Cheese, lady things, cookies"/>
  </r>
  <r>
    <x v="1237"/>
    <x v="4"/>
    <x v="4"/>
    <x v="20"/>
    <x v="17"/>
    <x v="223"/>
    <s v="20185"/>
    <x v="98"/>
    <x v="12"/>
    <n v="118.8"/>
    <x v="1"/>
    <s v="2 weeks 29 may"/>
  </r>
  <r>
    <x v="1237"/>
    <x v="4"/>
    <x v="4"/>
    <x v="20"/>
    <x v="17"/>
    <x v="223"/>
    <s v="20185"/>
    <x v="18"/>
    <x v="0"/>
    <n v="10.8"/>
    <x v="0"/>
    <s v="Coke + sushi"/>
  </r>
  <r>
    <x v="1237"/>
    <x v="4"/>
    <x v="4"/>
    <x v="20"/>
    <x v="17"/>
    <x v="223"/>
    <s v="20185"/>
    <x v="0"/>
    <x v="0"/>
    <n v="3.5"/>
    <x v="0"/>
    <s v="Yogurt"/>
  </r>
  <r>
    <x v="1237"/>
    <x v="4"/>
    <x v="4"/>
    <x v="20"/>
    <x v="17"/>
    <x v="223"/>
    <s v="20185"/>
    <x v="3"/>
    <x v="0"/>
    <n v="24.58"/>
    <x v="0"/>
    <s v="Prawns, shampoo, jam, cheese, crampots"/>
  </r>
  <r>
    <x v="1237"/>
    <x v="4"/>
    <x v="4"/>
    <x v="20"/>
    <x v="17"/>
    <x v="223"/>
    <s v="20185"/>
    <x v="67"/>
    <x v="6"/>
    <n v="54.84"/>
    <x v="1"/>
    <s v="Gasoline"/>
  </r>
  <r>
    <x v="1237"/>
    <x v="4"/>
    <x v="4"/>
    <x v="20"/>
    <x v="17"/>
    <x v="223"/>
    <s v="20185"/>
    <x v="3"/>
    <x v="0"/>
    <n v="1.75"/>
    <x v="0"/>
    <s v="Nachos"/>
  </r>
  <r>
    <x v="1238"/>
    <x v="4"/>
    <x v="4"/>
    <x v="20"/>
    <x v="18"/>
    <x v="223"/>
    <s v="20185"/>
    <x v="5"/>
    <x v="0"/>
    <n v="16"/>
    <x v="0"/>
    <s v="Something"/>
  </r>
  <r>
    <x v="1238"/>
    <x v="4"/>
    <x v="4"/>
    <x v="20"/>
    <x v="18"/>
    <x v="223"/>
    <s v="20185"/>
    <x v="18"/>
    <x v="0"/>
    <n v="3.43"/>
    <x v="0"/>
    <s v="vegetables"/>
  </r>
  <r>
    <x v="1238"/>
    <x v="4"/>
    <x v="4"/>
    <x v="20"/>
    <x v="18"/>
    <x v="223"/>
    <s v="20185"/>
    <x v="2"/>
    <x v="5"/>
    <n v="7.7"/>
    <x v="1"/>
    <s v="Batteries"/>
  </r>
  <r>
    <x v="1239"/>
    <x v="4"/>
    <x v="5"/>
    <x v="20"/>
    <x v="20"/>
    <x v="223"/>
    <s v="20186"/>
    <x v="18"/>
    <x v="2"/>
    <n v="3470.88"/>
    <x v="1"/>
    <s v="tickets to russia baby! ... with baby :)"/>
  </r>
  <r>
    <x v="1239"/>
    <x v="4"/>
    <x v="5"/>
    <x v="20"/>
    <x v="20"/>
    <x v="223"/>
    <s v="20186"/>
    <x v="18"/>
    <x v="0"/>
    <n v="2"/>
    <x v="0"/>
    <s v="coke"/>
  </r>
  <r>
    <x v="1239"/>
    <x v="4"/>
    <x v="5"/>
    <x v="20"/>
    <x v="20"/>
    <x v="223"/>
    <s v="20186"/>
    <x v="5"/>
    <x v="0"/>
    <n v="21"/>
    <x v="0"/>
    <s v="Pizza, cereal, nappies"/>
  </r>
  <r>
    <x v="1239"/>
    <x v="4"/>
    <x v="5"/>
    <x v="20"/>
    <x v="20"/>
    <x v="223"/>
    <s v="20186"/>
    <x v="0"/>
    <x v="0"/>
    <n v="7.51"/>
    <x v="0"/>
    <s v="cheese and yogurt"/>
  </r>
  <r>
    <x v="1239"/>
    <x v="4"/>
    <x v="5"/>
    <x v="20"/>
    <x v="20"/>
    <x v="223"/>
    <s v="20186"/>
    <x v="65"/>
    <x v="7"/>
    <n v="35"/>
    <x v="1"/>
    <s v="Mobile"/>
  </r>
  <r>
    <x v="1239"/>
    <x v="4"/>
    <x v="5"/>
    <x v="20"/>
    <x v="20"/>
    <x v="223"/>
    <s v="20186"/>
    <x v="90"/>
    <x v="7"/>
    <n v="24"/>
    <x v="1"/>
    <s v="Mobile ana"/>
  </r>
  <r>
    <x v="1239"/>
    <x v="4"/>
    <x v="5"/>
    <x v="20"/>
    <x v="20"/>
    <x v="223"/>
    <s v="20186"/>
    <x v="18"/>
    <x v="2"/>
    <n v="38"/>
    <x v="1"/>
    <s v="Ibvpn vpn 1 year"/>
  </r>
  <r>
    <x v="1240"/>
    <x v="4"/>
    <x v="5"/>
    <x v="20"/>
    <x v="21"/>
    <x v="223"/>
    <s v="20186"/>
    <x v="3"/>
    <x v="0"/>
    <n v="8.77"/>
    <x v="0"/>
    <s v="cookies, Pop corn and nutella"/>
  </r>
  <r>
    <x v="1240"/>
    <x v="4"/>
    <x v="5"/>
    <x v="20"/>
    <x v="21"/>
    <x v="223"/>
    <s v="20186"/>
    <x v="18"/>
    <x v="0"/>
    <n v="3"/>
    <x v="0"/>
    <s v="Sushi"/>
  </r>
  <r>
    <x v="1240"/>
    <x v="4"/>
    <x v="5"/>
    <x v="20"/>
    <x v="21"/>
    <x v="223"/>
    <s v="20186"/>
    <x v="5"/>
    <x v="0"/>
    <n v="2"/>
    <x v="0"/>
    <s v="Cheetos and tim tams"/>
  </r>
  <r>
    <x v="1241"/>
    <x v="4"/>
    <x v="5"/>
    <x v="20"/>
    <x v="22"/>
    <x v="223"/>
    <s v="20186"/>
    <x v="87"/>
    <x v="12"/>
    <n v="130"/>
    <x v="1"/>
    <s v="Vaccine Tatiana :("/>
  </r>
  <r>
    <x v="1241"/>
    <x v="4"/>
    <x v="5"/>
    <x v="20"/>
    <x v="22"/>
    <x v="223"/>
    <s v="20186"/>
    <x v="18"/>
    <x v="0"/>
    <n v="26.7"/>
    <x v="0"/>
    <s v="Breakfast"/>
  </r>
  <r>
    <x v="1241"/>
    <x v="4"/>
    <x v="5"/>
    <x v="20"/>
    <x v="22"/>
    <x v="223"/>
    <s v="20186"/>
    <x v="3"/>
    <x v="0"/>
    <n v="12"/>
    <x v="0"/>
    <s v="Chocolates "/>
  </r>
  <r>
    <x v="1241"/>
    <x v="4"/>
    <x v="5"/>
    <x v="20"/>
    <x v="22"/>
    <x v="223"/>
    <s v="20186"/>
    <x v="5"/>
    <x v="0"/>
    <n v="9.09"/>
    <x v="0"/>
    <s v="Nachos, cheese, chicken"/>
  </r>
  <r>
    <x v="1242"/>
    <x v="4"/>
    <x v="5"/>
    <x v="21"/>
    <x v="23"/>
    <x v="224"/>
    <s v="20186"/>
    <x v="5"/>
    <x v="0"/>
    <n v="35.9"/>
    <x v="0"/>
    <s v="Yogurt, cheese, batteries, toilet things"/>
  </r>
  <r>
    <x v="1242"/>
    <x v="4"/>
    <x v="5"/>
    <x v="21"/>
    <x v="23"/>
    <x v="224"/>
    <s v="20186"/>
    <x v="18"/>
    <x v="0"/>
    <n v="1.65"/>
    <x v="0"/>
    <s v="Apples and capsicum"/>
  </r>
  <r>
    <x v="1243"/>
    <x v="4"/>
    <x v="5"/>
    <x v="21"/>
    <x v="24"/>
    <x v="224"/>
    <s v="20186"/>
    <x v="18"/>
    <x v="2"/>
    <n v="5.7"/>
    <x v="0"/>
    <s v="Stickers"/>
  </r>
  <r>
    <x v="1243"/>
    <x v="4"/>
    <x v="5"/>
    <x v="21"/>
    <x v="24"/>
    <x v="224"/>
    <s v="20186"/>
    <x v="18"/>
    <x v="0"/>
    <n v="4"/>
    <x v="0"/>
    <s v="Coke"/>
  </r>
  <r>
    <x v="1243"/>
    <x v="4"/>
    <x v="5"/>
    <x v="21"/>
    <x v="24"/>
    <x v="224"/>
    <s v="20186"/>
    <x v="8"/>
    <x v="5"/>
    <n v="100"/>
    <x v="1"/>
    <s v="Donation"/>
  </r>
  <r>
    <x v="1243"/>
    <x v="4"/>
    <x v="5"/>
    <x v="21"/>
    <x v="24"/>
    <x v="224"/>
    <s v="20186"/>
    <x v="3"/>
    <x v="0"/>
    <n v="7.25"/>
    <x v="0"/>
    <s v="Cake and cookies"/>
  </r>
  <r>
    <x v="1243"/>
    <x v="4"/>
    <x v="5"/>
    <x v="21"/>
    <x v="24"/>
    <x v="224"/>
    <s v="20186"/>
    <x v="3"/>
    <x v="0"/>
    <n v="3.69"/>
    <x v="0"/>
    <s v="Chicken"/>
  </r>
  <r>
    <x v="1244"/>
    <x v="4"/>
    <x v="5"/>
    <x v="21"/>
    <x v="25"/>
    <x v="224"/>
    <s v="20186"/>
    <x v="18"/>
    <x v="3"/>
    <n v="26"/>
    <x v="0"/>
    <s v="Beer"/>
  </r>
  <r>
    <x v="1244"/>
    <x v="4"/>
    <x v="5"/>
    <x v="21"/>
    <x v="25"/>
    <x v="224"/>
    <s v="20186"/>
    <x v="18"/>
    <x v="0"/>
    <n v="2"/>
    <x v="0"/>
    <s v="Coke"/>
  </r>
  <r>
    <x v="1244"/>
    <x v="4"/>
    <x v="5"/>
    <x v="21"/>
    <x v="25"/>
    <x v="224"/>
    <s v="20186"/>
    <x v="16"/>
    <x v="1"/>
    <n v="16"/>
    <x v="1"/>
    <s v="M&amp;Ms"/>
  </r>
  <r>
    <x v="1244"/>
    <x v="4"/>
    <x v="5"/>
    <x v="21"/>
    <x v="25"/>
    <x v="224"/>
    <s v="20186"/>
    <x v="89"/>
    <x v="1"/>
    <n v="53.9"/>
    <x v="1"/>
    <s v="pijama"/>
  </r>
  <r>
    <x v="1245"/>
    <x v="4"/>
    <x v="5"/>
    <x v="21"/>
    <x v="26"/>
    <x v="224"/>
    <s v="20186"/>
    <x v="18"/>
    <x v="0"/>
    <n v="4.8"/>
    <x v="0"/>
    <s v="hot chocolate"/>
  </r>
  <r>
    <x v="1245"/>
    <x v="4"/>
    <x v="5"/>
    <x v="21"/>
    <x v="26"/>
    <x v="224"/>
    <s v="20186"/>
    <x v="6"/>
    <x v="3"/>
    <n v="58.95"/>
    <x v="0"/>
    <s v="Vodka and Wine"/>
  </r>
  <r>
    <x v="1245"/>
    <x v="4"/>
    <x v="5"/>
    <x v="21"/>
    <x v="26"/>
    <x v="224"/>
    <s v="20186"/>
    <x v="87"/>
    <x v="2"/>
    <n v="21.24"/>
    <x v="1"/>
    <s v="Trip pillows"/>
  </r>
  <r>
    <x v="1245"/>
    <x v="4"/>
    <x v="5"/>
    <x v="21"/>
    <x v="26"/>
    <x v="224"/>
    <s v="20186"/>
    <x v="18"/>
    <x v="0"/>
    <n v="7.99"/>
    <x v="1"/>
    <s v="puzzle"/>
  </r>
  <r>
    <x v="1245"/>
    <x v="4"/>
    <x v="5"/>
    <x v="21"/>
    <x v="26"/>
    <x v="224"/>
    <s v="20186"/>
    <x v="18"/>
    <x v="0"/>
    <n v="3.48"/>
    <x v="0"/>
    <s v="Cheese and chicken"/>
  </r>
  <r>
    <x v="1245"/>
    <x v="4"/>
    <x v="5"/>
    <x v="21"/>
    <x v="26"/>
    <x v="224"/>
    <s v="20186"/>
    <x v="18"/>
    <x v="2"/>
    <n v="9.4"/>
    <x v="0"/>
    <s v="Stickers"/>
  </r>
  <r>
    <x v="1246"/>
    <x v="4"/>
    <x v="5"/>
    <x v="21"/>
    <x v="27"/>
    <x v="224"/>
    <s v="20186"/>
    <x v="3"/>
    <x v="0"/>
    <n v="1.25"/>
    <x v="0"/>
    <s v="Milk"/>
  </r>
  <r>
    <x v="1246"/>
    <x v="4"/>
    <x v="5"/>
    <x v="21"/>
    <x v="27"/>
    <x v="224"/>
    <s v="20186"/>
    <x v="89"/>
    <x v="14"/>
    <n v="751.91"/>
    <x v="1"/>
    <s v="Chair and car seat and gift and pijama"/>
  </r>
  <r>
    <x v="1246"/>
    <x v="4"/>
    <x v="5"/>
    <x v="21"/>
    <x v="27"/>
    <x v="224"/>
    <s v="20186"/>
    <x v="18"/>
    <x v="0"/>
    <n v="5"/>
    <x v="0"/>
    <s v="Sausage with coke"/>
  </r>
  <r>
    <x v="1246"/>
    <x v="4"/>
    <x v="5"/>
    <x v="21"/>
    <x v="27"/>
    <x v="224"/>
    <s v="20186"/>
    <x v="18"/>
    <x v="12"/>
    <n v="8.5"/>
    <x v="1"/>
    <s v="Massage"/>
  </r>
  <r>
    <x v="1246"/>
    <x v="4"/>
    <x v="5"/>
    <x v="21"/>
    <x v="27"/>
    <x v="224"/>
    <s v="20186"/>
    <x v="18"/>
    <x v="2"/>
    <n v="288"/>
    <x v="1"/>
    <s v="Fifa baby"/>
  </r>
  <r>
    <x v="1247"/>
    <x v="4"/>
    <x v="5"/>
    <x v="23"/>
    <x v="12"/>
    <x v="225"/>
    <s v="20186"/>
    <x v="18"/>
    <x v="0"/>
    <n v="18.7"/>
    <x v="0"/>
    <s v="Nandos before leaving"/>
  </r>
  <r>
    <x v="1247"/>
    <x v="4"/>
    <x v="5"/>
    <x v="23"/>
    <x v="12"/>
    <x v="225"/>
    <s v="20186"/>
    <x v="18"/>
    <x v="6"/>
    <n v="52.61"/>
    <x v="1"/>
    <s v="Taxi leaving"/>
  </r>
  <r>
    <x v="1247"/>
    <x v="4"/>
    <x v="5"/>
    <x v="23"/>
    <x v="12"/>
    <x v="225"/>
    <s v="20186"/>
    <x v="92"/>
    <x v="7"/>
    <n v="80"/>
    <x v="1"/>
    <s v="Internet"/>
  </r>
  <r>
    <x v="1247"/>
    <x v="4"/>
    <x v="5"/>
    <x v="23"/>
    <x v="12"/>
    <x v="225"/>
    <s v="20186"/>
    <x v="64"/>
    <x v="4"/>
    <n v="1520"/>
    <x v="1"/>
    <s v="Rent"/>
  </r>
  <r>
    <x v="1247"/>
    <x v="4"/>
    <x v="5"/>
    <x v="23"/>
    <x v="12"/>
    <x v="225"/>
    <s v="20186"/>
    <x v="18"/>
    <x v="1"/>
    <n v="148.15"/>
    <x v="1"/>
    <s v="Gift padre"/>
  </r>
  <r>
    <x v="1247"/>
    <x v="4"/>
    <x v="5"/>
    <x v="23"/>
    <x v="12"/>
    <x v="225"/>
    <s v="20186"/>
    <x v="18"/>
    <x v="3"/>
    <n v="15.52"/>
    <x v="0"/>
    <s v="Beers airport"/>
  </r>
  <r>
    <x v="1247"/>
    <x v="4"/>
    <x v="5"/>
    <x v="23"/>
    <x v="12"/>
    <x v="225"/>
    <s v="20186"/>
    <x v="74"/>
    <x v="7"/>
    <n v="13.99"/>
    <x v="1"/>
    <s v="Netflix"/>
  </r>
  <r>
    <x v="1247"/>
    <x v="4"/>
    <x v="5"/>
    <x v="23"/>
    <x v="12"/>
    <x v="225"/>
    <s v="20186"/>
    <x v="18"/>
    <x v="6"/>
    <n v="53.55"/>
    <x v="1"/>
    <s v="Taxi airport comeback"/>
  </r>
  <r>
    <x v="1247"/>
    <x v="4"/>
    <x v="5"/>
    <x v="23"/>
    <x v="12"/>
    <x v="225"/>
    <s v="20186"/>
    <x v="5"/>
    <x v="0"/>
    <n v="3.54"/>
    <x v="0"/>
    <s v="coke and capcicum"/>
  </r>
  <r>
    <x v="1247"/>
    <x v="4"/>
    <x v="5"/>
    <x v="23"/>
    <x v="12"/>
    <x v="225"/>
    <s v="20186"/>
    <x v="18"/>
    <x v="0"/>
    <n v="2.8"/>
    <x v="0"/>
    <s v="sushi"/>
  </r>
  <r>
    <x v="1247"/>
    <x v="4"/>
    <x v="5"/>
    <x v="23"/>
    <x v="12"/>
    <x v="225"/>
    <s v="20186"/>
    <x v="18"/>
    <x v="0"/>
    <n v="20"/>
    <x v="0"/>
    <s v="Cashout with chicken"/>
  </r>
  <r>
    <x v="1247"/>
    <x v="4"/>
    <x v="5"/>
    <x v="23"/>
    <x v="12"/>
    <x v="225"/>
    <s v="20186"/>
    <x v="57"/>
    <x v="12"/>
    <n v="269.39999999999998"/>
    <x v="1"/>
    <s v="GU Health"/>
  </r>
  <r>
    <x v="1247"/>
    <x v="4"/>
    <x v="5"/>
    <x v="23"/>
    <x v="12"/>
    <x v="225"/>
    <s v="20186"/>
    <x v="11"/>
    <x v="7"/>
    <n v="156.32"/>
    <x v="1"/>
    <s v="Gas"/>
  </r>
  <r>
    <x v="1247"/>
    <x v="4"/>
    <x v="5"/>
    <x v="23"/>
    <x v="12"/>
    <x v="225"/>
    <s v="20186"/>
    <x v="90"/>
    <x v="7"/>
    <n v="24"/>
    <x v="1"/>
    <s v="Mobile ratona"/>
  </r>
  <r>
    <x v="1247"/>
    <x v="4"/>
    <x v="5"/>
    <x v="23"/>
    <x v="12"/>
    <x v="225"/>
    <s v="20186"/>
    <x v="18"/>
    <x v="1"/>
    <n v="7.99"/>
    <x v="1"/>
    <s v="Book"/>
  </r>
  <r>
    <x v="1247"/>
    <x v="4"/>
    <x v="5"/>
    <x v="23"/>
    <x v="12"/>
    <x v="225"/>
    <s v="20186"/>
    <x v="18"/>
    <x v="0"/>
    <n v="9.5"/>
    <x v="0"/>
    <s v="Pizza"/>
  </r>
  <r>
    <x v="1248"/>
    <x v="4"/>
    <x v="5"/>
    <x v="24"/>
    <x v="13"/>
    <x v="226"/>
    <s v="20186"/>
    <x v="98"/>
    <x v="12"/>
    <n v="118.8"/>
    <x v="1"/>
    <s v="Gym"/>
  </r>
  <r>
    <x v="1248"/>
    <x v="4"/>
    <x v="5"/>
    <x v="24"/>
    <x v="13"/>
    <x v="226"/>
    <s v="20186"/>
    <x v="18"/>
    <x v="11"/>
    <n v="15"/>
    <x v="1"/>
    <s v="german docos certification"/>
  </r>
  <r>
    <x v="1248"/>
    <x v="4"/>
    <x v="5"/>
    <x v="24"/>
    <x v="13"/>
    <x v="226"/>
    <s v="20186"/>
    <x v="18"/>
    <x v="0"/>
    <n v="4.95"/>
    <x v="0"/>
    <s v="International fee for beers and father's gift"/>
  </r>
  <r>
    <x v="1249"/>
    <x v="4"/>
    <x v="5"/>
    <x v="24"/>
    <x v="14"/>
    <x v="226"/>
    <s v="20186"/>
    <x v="0"/>
    <x v="0"/>
    <n v="12.5"/>
    <x v="0"/>
    <s v="Meat and mushrooms"/>
  </r>
  <r>
    <x v="1250"/>
    <x v="4"/>
    <x v="5"/>
    <x v="24"/>
    <x v="15"/>
    <x v="226"/>
    <s v="20186"/>
    <x v="91"/>
    <x v="8"/>
    <n v="200"/>
    <x v="1"/>
    <s v="Shirts x2"/>
  </r>
  <r>
    <x v="1250"/>
    <x v="4"/>
    <x v="5"/>
    <x v="24"/>
    <x v="15"/>
    <x v="226"/>
    <s v="20186"/>
    <x v="6"/>
    <x v="3"/>
    <n v="44"/>
    <x v="0"/>
    <s v="Vodka + beer"/>
  </r>
  <r>
    <x v="1250"/>
    <x v="4"/>
    <x v="5"/>
    <x v="24"/>
    <x v="15"/>
    <x v="226"/>
    <s v="20186"/>
    <x v="18"/>
    <x v="0"/>
    <n v="3.5"/>
    <x v="0"/>
    <s v="Coffee"/>
  </r>
  <r>
    <x v="1250"/>
    <x v="4"/>
    <x v="5"/>
    <x v="24"/>
    <x v="15"/>
    <x v="226"/>
    <s v="20186"/>
    <x v="5"/>
    <x v="0"/>
    <n v="7.75"/>
    <x v="0"/>
    <s v="CCs and coke"/>
  </r>
  <r>
    <x v="1250"/>
    <x v="4"/>
    <x v="5"/>
    <x v="24"/>
    <x v="15"/>
    <x v="226"/>
    <s v="20186"/>
    <x v="65"/>
    <x v="7"/>
    <n v="35"/>
    <x v="1"/>
    <s v="Mobile Juan"/>
  </r>
  <r>
    <x v="1251"/>
    <x v="4"/>
    <x v="5"/>
    <x v="24"/>
    <x v="16"/>
    <x v="226"/>
    <s v="20186"/>
    <x v="18"/>
    <x v="0"/>
    <n v="22.5"/>
    <x v="0"/>
    <s v="Lunch with bupa guys"/>
  </r>
  <r>
    <x v="1251"/>
    <x v="4"/>
    <x v="5"/>
    <x v="24"/>
    <x v="16"/>
    <x v="226"/>
    <s v="20186"/>
    <x v="7"/>
    <x v="6"/>
    <n v="155.4"/>
    <x v="1"/>
    <s v="Myki"/>
  </r>
  <r>
    <x v="1251"/>
    <x v="4"/>
    <x v="5"/>
    <x v="24"/>
    <x v="16"/>
    <x v="226"/>
    <s v="20186"/>
    <x v="18"/>
    <x v="12"/>
    <n v="569.17999999999995"/>
    <x v="1"/>
    <s v="Insurance parents trip"/>
  </r>
  <r>
    <x v="1251"/>
    <x v="4"/>
    <x v="5"/>
    <x v="24"/>
    <x v="16"/>
    <x v="226"/>
    <s v="20186"/>
    <x v="18"/>
    <x v="0"/>
    <n v="9.5"/>
    <x v="0"/>
    <s v="Pizza"/>
  </r>
  <r>
    <x v="1251"/>
    <x v="4"/>
    <x v="5"/>
    <x v="24"/>
    <x v="16"/>
    <x v="226"/>
    <s v="20186"/>
    <x v="18"/>
    <x v="1"/>
    <n v="16.989999999999998"/>
    <x v="1"/>
    <s v="Pictures"/>
  </r>
  <r>
    <x v="1251"/>
    <x v="4"/>
    <x v="5"/>
    <x v="24"/>
    <x v="16"/>
    <x v="226"/>
    <s v="20186"/>
    <x v="68"/>
    <x v="5"/>
    <n v="11.95"/>
    <x v="0"/>
    <s v="Screwdrivers"/>
  </r>
  <r>
    <x v="1251"/>
    <x v="4"/>
    <x v="5"/>
    <x v="24"/>
    <x v="16"/>
    <x v="226"/>
    <s v="20186"/>
    <x v="3"/>
    <x v="0"/>
    <n v="12.35"/>
    <x v="0"/>
    <s v="Chicken, Cheese"/>
  </r>
  <r>
    <x v="1252"/>
    <x v="4"/>
    <x v="5"/>
    <x v="24"/>
    <x v="18"/>
    <x v="226"/>
    <s v="20186"/>
    <x v="11"/>
    <x v="7"/>
    <n v="61.5"/>
    <x v="1"/>
    <s v="Gas"/>
  </r>
  <r>
    <x v="1253"/>
    <x v="4"/>
    <x v="6"/>
    <x v="24"/>
    <x v="20"/>
    <x v="226"/>
    <s v="20187"/>
    <x v="68"/>
    <x v="0"/>
    <n v="6.5"/>
    <x v="0"/>
    <s v="Sausages and coke"/>
  </r>
  <r>
    <x v="1254"/>
    <x v="4"/>
    <x v="6"/>
    <x v="25"/>
    <x v="21"/>
    <x v="227"/>
    <s v="20187"/>
    <x v="67"/>
    <x v="6"/>
    <n v="46.08"/>
    <x v="1"/>
    <s v="Gasoline"/>
  </r>
  <r>
    <x v="1254"/>
    <x v="4"/>
    <x v="6"/>
    <x v="25"/>
    <x v="21"/>
    <x v="227"/>
    <s v="20187"/>
    <x v="6"/>
    <x v="3"/>
    <n v="34"/>
    <x v="1"/>
    <s v="Vodku"/>
  </r>
  <r>
    <x v="1254"/>
    <x v="4"/>
    <x v="6"/>
    <x v="25"/>
    <x v="21"/>
    <x v="227"/>
    <s v="20187"/>
    <x v="5"/>
    <x v="0"/>
    <n v="8.4499999999999993"/>
    <x v="0"/>
    <s v="coke and cereal"/>
  </r>
  <r>
    <x v="1254"/>
    <x v="4"/>
    <x v="6"/>
    <x v="25"/>
    <x v="21"/>
    <x v="227"/>
    <s v="20187"/>
    <x v="18"/>
    <x v="0"/>
    <n v="5.6"/>
    <x v="0"/>
    <s v="Sushi lunch"/>
  </r>
  <r>
    <x v="1254"/>
    <x v="4"/>
    <x v="6"/>
    <x v="25"/>
    <x v="21"/>
    <x v="227"/>
    <s v="20187"/>
    <x v="71"/>
    <x v="6"/>
    <n v="11"/>
    <x v="0"/>
    <s v="Parking pick up ratonas"/>
  </r>
  <r>
    <x v="1254"/>
    <x v="4"/>
    <x v="6"/>
    <x v="25"/>
    <x v="21"/>
    <x v="227"/>
    <s v="20187"/>
    <x v="18"/>
    <x v="0"/>
    <n v="2"/>
    <x v="0"/>
    <s v="Welcome sign"/>
  </r>
  <r>
    <x v="1254"/>
    <x v="4"/>
    <x v="6"/>
    <x v="25"/>
    <x v="21"/>
    <x v="227"/>
    <s v="20187"/>
    <x v="2"/>
    <x v="5"/>
    <n v="42.99"/>
    <x v="1"/>
    <s v="Google mini"/>
  </r>
  <r>
    <x v="1255"/>
    <x v="4"/>
    <x v="6"/>
    <x v="25"/>
    <x v="23"/>
    <x v="227"/>
    <s v="20187"/>
    <x v="18"/>
    <x v="0"/>
    <n v="10.5"/>
    <x v="0"/>
    <s v="Croissant and coke"/>
  </r>
  <r>
    <x v="1255"/>
    <x v="4"/>
    <x v="6"/>
    <x v="25"/>
    <x v="23"/>
    <x v="227"/>
    <s v="20187"/>
    <x v="18"/>
    <x v="0"/>
    <n v="9.5"/>
    <x v="0"/>
    <s v="Pizza colombia vs england"/>
  </r>
  <r>
    <x v="1255"/>
    <x v="4"/>
    <x v="6"/>
    <x v="25"/>
    <x v="23"/>
    <x v="227"/>
    <s v="20187"/>
    <x v="31"/>
    <x v="5"/>
    <n v="116.92"/>
    <x v="1"/>
    <s v="Drawers, clocks, candles,napkins, bed table"/>
  </r>
  <r>
    <x v="1255"/>
    <x v="4"/>
    <x v="6"/>
    <x v="25"/>
    <x v="23"/>
    <x v="227"/>
    <s v="20187"/>
    <x v="2"/>
    <x v="14"/>
    <n v="197.99"/>
    <x v="1"/>
    <s v="Food processor"/>
  </r>
  <r>
    <x v="1256"/>
    <x v="4"/>
    <x v="6"/>
    <x v="25"/>
    <x v="30"/>
    <x v="227"/>
    <s v="20187"/>
    <x v="18"/>
    <x v="0"/>
    <n v="21.7"/>
    <x v="0"/>
    <s v="Sushi, breakfast, coffee, coke"/>
  </r>
  <r>
    <x v="1256"/>
    <x v="4"/>
    <x v="6"/>
    <x v="25"/>
    <x v="30"/>
    <x v="227"/>
    <s v="20187"/>
    <x v="18"/>
    <x v="6"/>
    <n v="511"/>
    <x v="1"/>
    <s v="Preston Nissan - car service"/>
  </r>
  <r>
    <x v="1256"/>
    <x v="4"/>
    <x v="6"/>
    <x v="25"/>
    <x v="30"/>
    <x v="227"/>
    <s v="20187"/>
    <x v="3"/>
    <x v="0"/>
    <n v="18.100000000000001"/>
    <x v="0"/>
    <s v="Carrots, capsicum broccolli, juice, chicken, apples"/>
  </r>
  <r>
    <x v="1256"/>
    <x v="4"/>
    <x v="6"/>
    <x v="25"/>
    <x v="30"/>
    <x v="227"/>
    <s v="20187"/>
    <x v="6"/>
    <x v="3"/>
    <n v="34"/>
    <x v="1"/>
    <s v="vodka"/>
  </r>
  <r>
    <x v="1256"/>
    <x v="4"/>
    <x v="6"/>
    <x v="25"/>
    <x v="30"/>
    <x v="227"/>
    <s v="20187"/>
    <x v="0"/>
    <x v="0"/>
    <n v="4"/>
    <x v="0"/>
    <s v="Cheese"/>
  </r>
  <r>
    <x v="1256"/>
    <x v="4"/>
    <x v="6"/>
    <x v="25"/>
    <x v="30"/>
    <x v="227"/>
    <s v="20187"/>
    <x v="41"/>
    <x v="5"/>
    <n v="1069.3399999999999"/>
    <x v="1"/>
    <s v="Drying machine with 100 rebate"/>
  </r>
  <r>
    <x v="1257"/>
    <x v="4"/>
    <x v="6"/>
    <x v="25"/>
    <x v="24"/>
    <x v="227"/>
    <s v="20187"/>
    <x v="18"/>
    <x v="0"/>
    <n v="23"/>
    <x v="0"/>
    <s v="Lunch and breakfast"/>
  </r>
  <r>
    <x v="1257"/>
    <x v="4"/>
    <x v="6"/>
    <x v="25"/>
    <x v="24"/>
    <x v="227"/>
    <s v="20187"/>
    <x v="3"/>
    <x v="0"/>
    <n v="2"/>
    <x v="0"/>
    <s v="milk"/>
  </r>
  <r>
    <x v="1257"/>
    <x v="4"/>
    <x v="6"/>
    <x v="25"/>
    <x v="24"/>
    <x v="227"/>
    <s v="20187"/>
    <x v="18"/>
    <x v="0"/>
    <n v="12"/>
    <x v="0"/>
    <s v="Cake"/>
  </r>
  <r>
    <x v="1257"/>
    <x v="4"/>
    <x v="6"/>
    <x v="25"/>
    <x v="24"/>
    <x v="227"/>
    <s v="20187"/>
    <x v="5"/>
    <x v="0"/>
    <n v="3.5"/>
    <x v="0"/>
    <s v="Nuts"/>
  </r>
  <r>
    <x v="1257"/>
    <x v="4"/>
    <x v="6"/>
    <x v="25"/>
    <x v="24"/>
    <x v="227"/>
    <s v="20187"/>
    <x v="0"/>
    <x v="0"/>
    <n v="3.5"/>
    <x v="0"/>
    <s v="Yogurt"/>
  </r>
  <r>
    <x v="1257"/>
    <x v="4"/>
    <x v="6"/>
    <x v="25"/>
    <x v="24"/>
    <x v="227"/>
    <s v="20187"/>
    <x v="18"/>
    <x v="0"/>
    <n v="29.9"/>
    <x v="0"/>
    <s v="Ribs and burgers"/>
  </r>
  <r>
    <x v="1258"/>
    <x v="4"/>
    <x v="6"/>
    <x v="25"/>
    <x v="25"/>
    <x v="227"/>
    <s v="20187"/>
    <x v="44"/>
    <x v="1"/>
    <n v="77.45"/>
    <x v="1"/>
    <s v="Flowers, photos, ballons"/>
  </r>
  <r>
    <x v="1258"/>
    <x v="4"/>
    <x v="6"/>
    <x v="25"/>
    <x v="25"/>
    <x v="227"/>
    <s v="20187"/>
    <x v="3"/>
    <x v="0"/>
    <n v="2.5"/>
    <x v="0"/>
    <s v="Avocado and more stuff -10"/>
  </r>
  <r>
    <x v="1258"/>
    <x v="4"/>
    <x v="6"/>
    <x v="25"/>
    <x v="25"/>
    <x v="227"/>
    <s v="20187"/>
    <x v="3"/>
    <x v="0"/>
    <n v="1.74"/>
    <x v="0"/>
    <s v="Bread"/>
  </r>
  <r>
    <x v="1259"/>
    <x v="4"/>
    <x v="6"/>
    <x v="26"/>
    <x v="27"/>
    <x v="228"/>
    <s v="20187"/>
    <x v="18"/>
    <x v="0"/>
    <n v="13"/>
    <x v="0"/>
    <s v="Lunch with jacob"/>
  </r>
  <r>
    <x v="1259"/>
    <x v="4"/>
    <x v="6"/>
    <x v="26"/>
    <x v="27"/>
    <x v="228"/>
    <s v="20187"/>
    <x v="98"/>
    <x v="12"/>
    <n v="118.8"/>
    <x v="1"/>
    <s v="Gym"/>
  </r>
  <r>
    <x v="1259"/>
    <x v="4"/>
    <x v="6"/>
    <x v="26"/>
    <x v="27"/>
    <x v="228"/>
    <s v="20187"/>
    <x v="5"/>
    <x v="0"/>
    <n v="17.579999999999998"/>
    <x v="0"/>
    <s v="Meat, cheese, "/>
  </r>
  <r>
    <x v="1260"/>
    <x v="4"/>
    <x v="6"/>
    <x v="26"/>
    <x v="28"/>
    <x v="228"/>
    <s v="20187"/>
    <x v="5"/>
    <x v="0"/>
    <n v="5"/>
    <x v="0"/>
    <s v="Cheese"/>
  </r>
  <r>
    <x v="1260"/>
    <x v="4"/>
    <x v="6"/>
    <x v="26"/>
    <x v="28"/>
    <x v="228"/>
    <s v="20187"/>
    <x v="0"/>
    <x v="0"/>
    <n v="6.11"/>
    <x v="0"/>
    <s v="Corn, sause and something"/>
  </r>
  <r>
    <x v="1260"/>
    <x v="4"/>
    <x v="6"/>
    <x v="26"/>
    <x v="28"/>
    <x v="228"/>
    <s v="20187"/>
    <x v="3"/>
    <x v="0"/>
    <n v="5"/>
    <x v="0"/>
    <s v="milk and wraps"/>
  </r>
  <r>
    <x v="1260"/>
    <x v="4"/>
    <x v="6"/>
    <x v="26"/>
    <x v="28"/>
    <x v="228"/>
    <s v="20187"/>
    <x v="18"/>
    <x v="0"/>
    <n v="5.2"/>
    <x v="0"/>
    <s v="Vegetables"/>
  </r>
  <r>
    <x v="1260"/>
    <x v="4"/>
    <x v="6"/>
    <x v="26"/>
    <x v="28"/>
    <x v="228"/>
    <s v="20187"/>
    <x v="18"/>
    <x v="0"/>
    <n v="3.5"/>
    <x v="0"/>
    <s v="hot chocolate"/>
  </r>
  <r>
    <x v="1261"/>
    <x v="4"/>
    <x v="6"/>
    <x v="26"/>
    <x v="0"/>
    <x v="228"/>
    <s v="20187"/>
    <x v="18"/>
    <x v="0"/>
    <n v="8.5"/>
    <x v="0"/>
    <s v="Coffee and crtissant"/>
  </r>
  <r>
    <x v="1261"/>
    <x v="4"/>
    <x v="6"/>
    <x v="26"/>
    <x v="0"/>
    <x v="228"/>
    <s v="20187"/>
    <x v="3"/>
    <x v="0"/>
    <n v="8.8000000000000007"/>
    <x v="0"/>
    <s v="dummy"/>
  </r>
  <r>
    <x v="1262"/>
    <x v="4"/>
    <x v="6"/>
    <x v="26"/>
    <x v="1"/>
    <x v="228"/>
    <s v="20187"/>
    <x v="68"/>
    <x v="5"/>
    <n v="3.98"/>
    <x v="1"/>
    <s v="Power board"/>
  </r>
  <r>
    <x v="1262"/>
    <x v="4"/>
    <x v="6"/>
    <x v="26"/>
    <x v="1"/>
    <x v="228"/>
    <s v="20187"/>
    <x v="92"/>
    <x v="7"/>
    <n v="80"/>
    <x v="1"/>
    <s v="internet"/>
  </r>
  <r>
    <x v="1262"/>
    <x v="4"/>
    <x v="6"/>
    <x v="26"/>
    <x v="1"/>
    <x v="228"/>
    <s v="20187"/>
    <x v="3"/>
    <x v="0"/>
    <n v="15.45"/>
    <x v="0"/>
    <s v="Things for tata and avocados"/>
  </r>
  <r>
    <x v="1262"/>
    <x v="4"/>
    <x v="6"/>
    <x v="26"/>
    <x v="1"/>
    <x v="228"/>
    <s v="20187"/>
    <x v="0"/>
    <x v="0"/>
    <n v="19.32"/>
    <x v="0"/>
    <s v="Things for challenge week meals "/>
  </r>
  <r>
    <x v="1262"/>
    <x v="4"/>
    <x v="6"/>
    <x v="26"/>
    <x v="1"/>
    <x v="228"/>
    <s v="20187"/>
    <x v="5"/>
    <x v="0"/>
    <n v="16"/>
    <x v="0"/>
    <s v="prawns and some stuff"/>
  </r>
  <r>
    <x v="1263"/>
    <x v="4"/>
    <x v="6"/>
    <x v="26"/>
    <x v="2"/>
    <x v="228"/>
    <s v="20187"/>
    <x v="18"/>
    <x v="3"/>
    <n v="18"/>
    <x v="1"/>
    <s v="Beers"/>
  </r>
  <r>
    <x v="1263"/>
    <x v="4"/>
    <x v="6"/>
    <x v="26"/>
    <x v="2"/>
    <x v="228"/>
    <s v="20187"/>
    <x v="19"/>
    <x v="0"/>
    <n v="18.7"/>
    <x v="0"/>
    <s v="Coffee, burro and coke"/>
  </r>
  <r>
    <x v="1263"/>
    <x v="4"/>
    <x v="6"/>
    <x v="26"/>
    <x v="2"/>
    <x v="228"/>
    <s v="20187"/>
    <x v="87"/>
    <x v="12"/>
    <n v="36.979999999999997"/>
    <x v="1"/>
    <s v="papa diet"/>
  </r>
  <r>
    <x v="1263"/>
    <x v="4"/>
    <x v="6"/>
    <x v="26"/>
    <x v="2"/>
    <x v="228"/>
    <s v="20187"/>
    <x v="5"/>
    <x v="0"/>
    <n v="15.6"/>
    <x v="0"/>
    <s v="Spicies, flax milk and cheese"/>
  </r>
  <r>
    <x v="1263"/>
    <x v="4"/>
    <x v="6"/>
    <x v="26"/>
    <x v="2"/>
    <x v="228"/>
    <s v="20187"/>
    <x v="57"/>
    <x v="12"/>
    <n v="269.39999999999998"/>
    <x v="1"/>
    <s v="GU Health"/>
  </r>
  <r>
    <x v="1263"/>
    <x v="4"/>
    <x v="6"/>
    <x v="26"/>
    <x v="2"/>
    <x v="228"/>
    <s v="20187"/>
    <x v="3"/>
    <x v="0"/>
    <n v="9.3000000000000007"/>
    <x v="0"/>
    <s v="milk, peas, can cheek peas"/>
  </r>
  <r>
    <x v="1263"/>
    <x v="4"/>
    <x v="6"/>
    <x v="26"/>
    <x v="2"/>
    <x v="228"/>
    <s v="20187"/>
    <x v="5"/>
    <x v="0"/>
    <n v="8"/>
    <x v="0"/>
    <s v="powder and milk"/>
  </r>
  <r>
    <x v="1264"/>
    <x v="4"/>
    <x v="6"/>
    <x v="26"/>
    <x v="3"/>
    <x v="228"/>
    <s v="20187"/>
    <x v="3"/>
    <x v="0"/>
    <n v="10.75"/>
    <x v="0"/>
    <s v="berries and cheaps and honey"/>
  </r>
  <r>
    <x v="1264"/>
    <x v="4"/>
    <x v="6"/>
    <x v="26"/>
    <x v="3"/>
    <x v="228"/>
    <s v="20187"/>
    <x v="18"/>
    <x v="0"/>
    <n v="2.99"/>
    <x v="0"/>
    <s v="veggies"/>
  </r>
  <r>
    <x v="1264"/>
    <x v="4"/>
    <x v="6"/>
    <x v="26"/>
    <x v="3"/>
    <x v="228"/>
    <s v="20187"/>
    <x v="18"/>
    <x v="0"/>
    <n v="3"/>
    <x v="0"/>
    <s v="sushi"/>
  </r>
  <r>
    <x v="1265"/>
    <x v="4"/>
    <x v="6"/>
    <x v="26"/>
    <x v="4"/>
    <x v="228"/>
    <s v="20187"/>
    <x v="18"/>
    <x v="0"/>
    <n v="5.5"/>
    <x v="0"/>
    <s v="Sausage the good guys"/>
  </r>
  <r>
    <x v="1265"/>
    <x v="4"/>
    <x v="6"/>
    <x v="26"/>
    <x v="4"/>
    <x v="228"/>
    <s v="20187"/>
    <x v="43"/>
    <x v="1"/>
    <n v="26.98"/>
    <x v="1"/>
    <s v="Toys for friends"/>
  </r>
  <r>
    <x v="1265"/>
    <x v="4"/>
    <x v="6"/>
    <x v="26"/>
    <x v="4"/>
    <x v="228"/>
    <s v="20187"/>
    <x v="41"/>
    <x v="5"/>
    <n v="317"/>
    <x v="1"/>
    <s v="Blender, toaster and kettle"/>
  </r>
  <r>
    <x v="1265"/>
    <x v="4"/>
    <x v="6"/>
    <x v="26"/>
    <x v="4"/>
    <x v="228"/>
    <s v="20187"/>
    <x v="18"/>
    <x v="0"/>
    <n v="0.6"/>
    <x v="0"/>
    <s v="ice cream"/>
  </r>
  <r>
    <x v="1265"/>
    <x v="4"/>
    <x v="6"/>
    <x v="26"/>
    <x v="4"/>
    <x v="228"/>
    <s v="20187"/>
    <x v="43"/>
    <x v="14"/>
    <n v="12"/>
    <x v="1"/>
    <s v="Clothes"/>
  </r>
  <r>
    <x v="1265"/>
    <x v="4"/>
    <x v="6"/>
    <x v="26"/>
    <x v="4"/>
    <x v="228"/>
    <s v="20187"/>
    <x v="3"/>
    <x v="0"/>
    <n v="15.74"/>
    <x v="0"/>
    <s v="Salmon and basil"/>
  </r>
  <r>
    <x v="1265"/>
    <x v="4"/>
    <x v="6"/>
    <x v="26"/>
    <x v="4"/>
    <x v="228"/>
    <s v="20187"/>
    <x v="18"/>
    <x v="0"/>
    <n v="6.62"/>
    <x v="0"/>
    <s v="Vegetables"/>
  </r>
  <r>
    <x v="1266"/>
    <x v="4"/>
    <x v="6"/>
    <x v="27"/>
    <x v="6"/>
    <x v="229"/>
    <s v="20187"/>
    <x v="94"/>
    <x v="5"/>
    <n v="139.99"/>
    <x v="1"/>
    <s v="Pampers plus bulbs"/>
  </r>
  <r>
    <x v="1266"/>
    <x v="4"/>
    <x v="6"/>
    <x v="27"/>
    <x v="6"/>
    <x v="229"/>
    <s v="20187"/>
    <x v="67"/>
    <x v="6"/>
    <n v="55.55"/>
    <x v="1"/>
    <s v="Gasoline"/>
  </r>
  <r>
    <x v="1266"/>
    <x v="4"/>
    <x v="6"/>
    <x v="27"/>
    <x v="6"/>
    <x v="229"/>
    <s v="20187"/>
    <x v="5"/>
    <x v="0"/>
    <n v="16.3"/>
    <x v="0"/>
    <s v="Seeds, egg white, almond milk, cucumbers, ajax"/>
  </r>
  <r>
    <x v="1266"/>
    <x v="4"/>
    <x v="6"/>
    <x v="27"/>
    <x v="6"/>
    <x v="229"/>
    <s v="20187"/>
    <x v="0"/>
    <x v="0"/>
    <n v="4"/>
    <x v="0"/>
    <s v="Salt"/>
  </r>
  <r>
    <x v="1266"/>
    <x v="4"/>
    <x v="6"/>
    <x v="27"/>
    <x v="6"/>
    <x v="229"/>
    <s v="20187"/>
    <x v="18"/>
    <x v="0"/>
    <n v="2.54"/>
    <x v="0"/>
    <s v="Apples and spinash"/>
  </r>
  <r>
    <x v="1266"/>
    <x v="4"/>
    <x v="6"/>
    <x v="27"/>
    <x v="6"/>
    <x v="229"/>
    <s v="20187"/>
    <x v="3"/>
    <x v="0"/>
    <n v="17.350000000000001"/>
    <x v="0"/>
    <s v="Smoked salmon, trieves, olive oil and chicken breast"/>
  </r>
  <r>
    <x v="1266"/>
    <x v="4"/>
    <x v="6"/>
    <x v="27"/>
    <x v="6"/>
    <x v="229"/>
    <s v="20187"/>
    <x v="18"/>
    <x v="0"/>
    <n v="4.37"/>
    <x v="0"/>
    <s v="garlic and shallots"/>
  </r>
  <r>
    <x v="1266"/>
    <x v="4"/>
    <x v="6"/>
    <x v="27"/>
    <x v="6"/>
    <x v="229"/>
    <s v="20187"/>
    <x v="0"/>
    <x v="0"/>
    <n v="20.18"/>
    <x v="0"/>
    <s v="almonds, cashews, coconut flakes, napkins and chickpeas"/>
  </r>
  <r>
    <x v="1266"/>
    <x v="4"/>
    <x v="6"/>
    <x v="27"/>
    <x v="6"/>
    <x v="229"/>
    <s v="20187"/>
    <x v="3"/>
    <x v="0"/>
    <n v="4.4400000000000004"/>
    <x v="0"/>
    <s v="Chicken"/>
  </r>
  <r>
    <x v="1266"/>
    <x v="4"/>
    <x v="6"/>
    <x v="27"/>
    <x v="6"/>
    <x v="229"/>
    <s v="20187"/>
    <x v="5"/>
    <x v="0"/>
    <n v="10.9"/>
    <x v="0"/>
    <s v="Stevia and raspberries"/>
  </r>
  <r>
    <x v="1266"/>
    <x v="4"/>
    <x v="6"/>
    <x v="27"/>
    <x v="6"/>
    <x v="229"/>
    <s v="20187"/>
    <x v="3"/>
    <x v="0"/>
    <n v="5"/>
    <x v="0"/>
    <s v="Yogurt"/>
  </r>
  <r>
    <x v="1267"/>
    <x v="4"/>
    <x v="6"/>
    <x v="27"/>
    <x v="7"/>
    <x v="229"/>
    <s v="20187"/>
    <x v="18"/>
    <x v="0"/>
    <n v="1.02"/>
    <x v="0"/>
    <s v="Sweet potato"/>
  </r>
  <r>
    <x v="1267"/>
    <x v="4"/>
    <x v="6"/>
    <x v="27"/>
    <x v="7"/>
    <x v="229"/>
    <s v="20187"/>
    <x v="0"/>
    <x v="0"/>
    <n v="3.4"/>
    <x v="0"/>
    <s v="Eggs"/>
  </r>
  <r>
    <x v="1267"/>
    <x v="4"/>
    <x v="6"/>
    <x v="27"/>
    <x v="7"/>
    <x v="229"/>
    <s v="20187"/>
    <x v="26"/>
    <x v="0"/>
    <n v="0.69"/>
    <x v="1"/>
    <s v="Print thing for tatiana pool"/>
  </r>
  <r>
    <x v="1267"/>
    <x v="4"/>
    <x v="6"/>
    <x v="27"/>
    <x v="7"/>
    <x v="229"/>
    <s v="20187"/>
    <x v="64"/>
    <x v="4"/>
    <n v="1520"/>
    <x v="1"/>
    <s v="Rent"/>
  </r>
  <r>
    <x v="1267"/>
    <x v="4"/>
    <x v="6"/>
    <x v="27"/>
    <x v="7"/>
    <x v="229"/>
    <s v="20187"/>
    <x v="3"/>
    <x v="0"/>
    <n v="3.62"/>
    <x v="0"/>
    <s v="mushrooms and beans"/>
  </r>
  <r>
    <x v="1268"/>
    <x v="4"/>
    <x v="6"/>
    <x v="27"/>
    <x v="8"/>
    <x v="229"/>
    <s v="20187"/>
    <x v="18"/>
    <x v="0"/>
    <n v="5.5"/>
    <x v="0"/>
    <s v="Vegetables"/>
  </r>
  <r>
    <x v="1268"/>
    <x v="4"/>
    <x v="6"/>
    <x v="27"/>
    <x v="8"/>
    <x v="229"/>
    <s v="20187"/>
    <x v="3"/>
    <x v="0"/>
    <n v="8.4"/>
    <x v="0"/>
    <s v="Avocado and yogurt"/>
  </r>
  <r>
    <x v="1269"/>
    <x v="4"/>
    <x v="6"/>
    <x v="27"/>
    <x v="29"/>
    <x v="229"/>
    <s v="20187"/>
    <x v="0"/>
    <x v="0"/>
    <n v="16.27"/>
    <x v="0"/>
    <s v="Milk, sparragus, chicken, mustard"/>
  </r>
  <r>
    <x v="1269"/>
    <x v="4"/>
    <x v="6"/>
    <x v="27"/>
    <x v="29"/>
    <x v="229"/>
    <s v="20187"/>
    <x v="5"/>
    <x v="0"/>
    <n v="6"/>
    <x v="0"/>
    <s v="Turkey"/>
  </r>
  <r>
    <x v="1269"/>
    <x v="4"/>
    <x v="6"/>
    <x v="27"/>
    <x v="29"/>
    <x v="229"/>
    <s v="20187"/>
    <x v="87"/>
    <x v="12"/>
    <n v="7.75"/>
    <x v="0"/>
    <s v="Buckinis"/>
  </r>
  <r>
    <x v="1269"/>
    <x v="4"/>
    <x v="6"/>
    <x v="27"/>
    <x v="29"/>
    <x v="229"/>
    <s v="20187"/>
    <x v="18"/>
    <x v="0"/>
    <n v="8"/>
    <x v="0"/>
    <s v="Fish"/>
  </r>
  <r>
    <x v="1270"/>
    <x v="4"/>
    <x v="6"/>
    <x v="27"/>
    <x v="9"/>
    <x v="229"/>
    <s v="20187"/>
    <x v="18"/>
    <x v="12"/>
    <n v="17"/>
    <x v="1"/>
    <s v="Massage"/>
  </r>
  <r>
    <x v="1270"/>
    <x v="4"/>
    <x v="6"/>
    <x v="27"/>
    <x v="9"/>
    <x v="229"/>
    <s v="20187"/>
    <x v="18"/>
    <x v="0"/>
    <n v="1.98"/>
    <x v="0"/>
    <s v="Coliflower"/>
  </r>
  <r>
    <x v="1270"/>
    <x v="4"/>
    <x v="6"/>
    <x v="27"/>
    <x v="9"/>
    <x v="229"/>
    <s v="20187"/>
    <x v="0"/>
    <x v="0"/>
    <n v="8.1199999999999992"/>
    <x v="0"/>
    <s v="Honey and tea"/>
  </r>
  <r>
    <x v="1270"/>
    <x v="4"/>
    <x v="6"/>
    <x v="27"/>
    <x v="9"/>
    <x v="229"/>
    <s v="20187"/>
    <x v="87"/>
    <x v="12"/>
    <n v="20"/>
    <x v="0"/>
    <s v="Magnesium"/>
  </r>
  <r>
    <x v="1270"/>
    <x v="4"/>
    <x v="6"/>
    <x v="27"/>
    <x v="9"/>
    <x v="229"/>
    <s v="20187"/>
    <x v="94"/>
    <x v="5"/>
    <n v="10"/>
    <x v="1"/>
    <s v="B22 to E27 bulb adapters"/>
  </r>
  <r>
    <x v="1271"/>
    <x v="4"/>
    <x v="6"/>
    <x v="27"/>
    <x v="10"/>
    <x v="229"/>
    <s v="20187"/>
    <x v="0"/>
    <x v="0"/>
    <n v="6.01"/>
    <x v="0"/>
    <s v="Chia seeds"/>
  </r>
  <r>
    <x v="1271"/>
    <x v="4"/>
    <x v="6"/>
    <x v="27"/>
    <x v="10"/>
    <x v="229"/>
    <s v="20187"/>
    <x v="18"/>
    <x v="0"/>
    <n v="21.75"/>
    <x v="0"/>
    <s v="Vegetables for challenge"/>
  </r>
  <r>
    <x v="1271"/>
    <x v="4"/>
    <x v="6"/>
    <x v="27"/>
    <x v="10"/>
    <x v="229"/>
    <s v="20187"/>
    <x v="8"/>
    <x v="0"/>
    <n v="8"/>
    <x v="0"/>
    <s v="Church"/>
  </r>
  <r>
    <x v="1271"/>
    <x v="4"/>
    <x v="6"/>
    <x v="27"/>
    <x v="10"/>
    <x v="229"/>
    <s v="20187"/>
    <x v="18"/>
    <x v="14"/>
    <n v="5"/>
    <x v="1"/>
    <s v="Russian party"/>
  </r>
  <r>
    <x v="1272"/>
    <x v="4"/>
    <x v="6"/>
    <x v="28"/>
    <x v="11"/>
    <x v="230"/>
    <s v="20187"/>
    <x v="98"/>
    <x v="12"/>
    <n v="118.8"/>
    <x v="1"/>
    <s v="Gym"/>
  </r>
  <r>
    <x v="1272"/>
    <x v="4"/>
    <x v="6"/>
    <x v="28"/>
    <x v="11"/>
    <x v="230"/>
    <s v="20187"/>
    <x v="74"/>
    <x v="7"/>
    <n v="13.99"/>
    <x v="1"/>
    <s v="Netflix"/>
  </r>
  <r>
    <x v="1272"/>
    <x v="4"/>
    <x v="6"/>
    <x v="28"/>
    <x v="11"/>
    <x v="230"/>
    <s v="20187"/>
    <x v="0"/>
    <x v="0"/>
    <n v="29.45"/>
    <x v="0"/>
    <s v="nappies"/>
  </r>
  <r>
    <x v="1272"/>
    <x v="4"/>
    <x v="6"/>
    <x v="28"/>
    <x v="11"/>
    <x v="230"/>
    <s v="20187"/>
    <x v="3"/>
    <x v="0"/>
    <n v="5.83"/>
    <x v="0"/>
    <s v="Tuna"/>
  </r>
  <r>
    <x v="1272"/>
    <x v="4"/>
    <x v="6"/>
    <x v="28"/>
    <x v="11"/>
    <x v="230"/>
    <s v="20187"/>
    <x v="18"/>
    <x v="12"/>
    <n v="59.4"/>
    <x v="1"/>
    <s v="10 passes pool"/>
  </r>
  <r>
    <x v="1273"/>
    <x v="4"/>
    <x v="6"/>
    <x v="28"/>
    <x v="12"/>
    <x v="230"/>
    <s v="20187"/>
    <x v="5"/>
    <x v="0"/>
    <n v="6.95"/>
    <x v="0"/>
    <s v="rice syrup"/>
  </r>
  <r>
    <x v="1273"/>
    <x v="4"/>
    <x v="6"/>
    <x v="28"/>
    <x v="12"/>
    <x v="230"/>
    <s v="20187"/>
    <x v="0"/>
    <x v="0"/>
    <n v="7.57"/>
    <x v="0"/>
    <s v="Berries, wipes and kleenex"/>
  </r>
  <r>
    <x v="1273"/>
    <x v="4"/>
    <x v="6"/>
    <x v="28"/>
    <x v="12"/>
    <x v="230"/>
    <s v="20187"/>
    <x v="18"/>
    <x v="0"/>
    <n v="1.39"/>
    <x v="0"/>
    <s v="Vegetables"/>
  </r>
  <r>
    <x v="1273"/>
    <x v="4"/>
    <x v="6"/>
    <x v="28"/>
    <x v="12"/>
    <x v="230"/>
    <s v="20187"/>
    <x v="3"/>
    <x v="0"/>
    <n v="16.2"/>
    <x v="0"/>
    <s v="Cacao powder, almond milk and turkey breast"/>
  </r>
  <r>
    <x v="1274"/>
    <x v="4"/>
    <x v="6"/>
    <x v="28"/>
    <x v="13"/>
    <x v="230"/>
    <s v="20187"/>
    <x v="5"/>
    <x v="0"/>
    <n v="14.04"/>
    <x v="0"/>
    <s v="Chicken breast, mushrooms, tajini"/>
  </r>
  <r>
    <x v="1274"/>
    <x v="4"/>
    <x v="6"/>
    <x v="28"/>
    <x v="13"/>
    <x v="230"/>
    <s v="20187"/>
    <x v="0"/>
    <x v="0"/>
    <n v="2.99"/>
    <x v="0"/>
    <s v="Avocado"/>
  </r>
  <r>
    <x v="1274"/>
    <x v="4"/>
    <x v="6"/>
    <x v="28"/>
    <x v="13"/>
    <x v="230"/>
    <s v="20187"/>
    <x v="18"/>
    <x v="0"/>
    <n v="5.12"/>
    <x v="0"/>
    <s v="Vegetables"/>
  </r>
  <r>
    <x v="1274"/>
    <x v="4"/>
    <x v="6"/>
    <x v="28"/>
    <x v="13"/>
    <x v="230"/>
    <s v="20187"/>
    <x v="3"/>
    <x v="0"/>
    <n v="8.9600000000000009"/>
    <x v="0"/>
    <s v="Salmon, beens, milk, cottage cheese"/>
  </r>
  <r>
    <x v="1274"/>
    <x v="4"/>
    <x v="6"/>
    <x v="28"/>
    <x v="13"/>
    <x v="230"/>
    <s v="20187"/>
    <x v="18"/>
    <x v="0"/>
    <n v="4.5999999999999996"/>
    <x v="0"/>
    <s v="Chicken mince"/>
  </r>
  <r>
    <x v="1274"/>
    <x v="4"/>
    <x v="6"/>
    <x v="28"/>
    <x v="13"/>
    <x v="230"/>
    <s v="20187"/>
    <x v="18"/>
    <x v="0"/>
    <n v="5.5"/>
    <x v="0"/>
    <s v="Dry parsley and coconut flakes and peanuts"/>
  </r>
  <r>
    <x v="1275"/>
    <x v="4"/>
    <x v="6"/>
    <x v="28"/>
    <x v="14"/>
    <x v="230"/>
    <s v="20187"/>
    <x v="18"/>
    <x v="14"/>
    <n v="5"/>
    <x v="1"/>
    <s v="russian mamas"/>
  </r>
  <r>
    <x v="1276"/>
    <x v="4"/>
    <x v="6"/>
    <x v="28"/>
    <x v="15"/>
    <x v="230"/>
    <s v="20187"/>
    <x v="18"/>
    <x v="0"/>
    <n v="5.5"/>
    <x v="0"/>
    <s v="Aby lunch"/>
  </r>
  <r>
    <x v="1276"/>
    <x v="4"/>
    <x v="6"/>
    <x v="28"/>
    <x v="15"/>
    <x v="230"/>
    <s v="20187"/>
    <x v="94"/>
    <x v="5"/>
    <n v="8.1"/>
    <x v="1"/>
    <s v="Lastpass"/>
  </r>
  <r>
    <x v="1276"/>
    <x v="4"/>
    <x v="6"/>
    <x v="28"/>
    <x v="15"/>
    <x v="230"/>
    <s v="20187"/>
    <x v="5"/>
    <x v="0"/>
    <n v="2.85"/>
    <x v="0"/>
    <s v="peanut butter"/>
  </r>
  <r>
    <x v="1276"/>
    <x v="4"/>
    <x v="6"/>
    <x v="28"/>
    <x v="15"/>
    <x v="230"/>
    <s v="20187"/>
    <x v="0"/>
    <x v="0"/>
    <n v="13.05"/>
    <x v="0"/>
    <s v="dry coconut, almond milk, coliflower, ham seeds and lentils"/>
  </r>
  <r>
    <x v="1277"/>
    <x v="4"/>
    <x v="6"/>
    <x v="28"/>
    <x v="16"/>
    <x v="230"/>
    <s v="20187"/>
    <x v="18"/>
    <x v="0"/>
    <n v="16.64"/>
    <x v="0"/>
    <s v="Spices and veggies"/>
  </r>
  <r>
    <x v="1277"/>
    <x v="4"/>
    <x v="6"/>
    <x v="28"/>
    <x v="16"/>
    <x v="230"/>
    <s v="20187"/>
    <x v="3"/>
    <x v="0"/>
    <n v="18.82"/>
    <x v="0"/>
    <s v="fish, almond milk, coconut milk, coconut yogurt and sesame seeds"/>
  </r>
  <r>
    <x v="1277"/>
    <x v="4"/>
    <x v="6"/>
    <x v="28"/>
    <x v="16"/>
    <x v="230"/>
    <s v="20187"/>
    <x v="18"/>
    <x v="12"/>
    <n v="17"/>
    <x v="1"/>
    <s v="Massage"/>
  </r>
  <r>
    <x v="1278"/>
    <x v="4"/>
    <x v="6"/>
    <x v="28"/>
    <x v="17"/>
    <x v="230"/>
    <s v="20187"/>
    <x v="31"/>
    <x v="5"/>
    <n v="242.96"/>
    <x v="1"/>
    <s v="night tables, candles, baby book and baby bag"/>
  </r>
  <r>
    <x v="1278"/>
    <x v="4"/>
    <x v="6"/>
    <x v="28"/>
    <x v="17"/>
    <x v="230"/>
    <s v="20187"/>
    <x v="67"/>
    <x v="6"/>
    <n v="46.74"/>
    <x v="1"/>
    <s v="Gasoline ikea and apple"/>
  </r>
  <r>
    <x v="1278"/>
    <x v="4"/>
    <x v="6"/>
    <x v="28"/>
    <x v="17"/>
    <x v="230"/>
    <s v="20187"/>
    <x v="7"/>
    <x v="6"/>
    <n v="170.94"/>
    <x v="1"/>
    <s v="33 days"/>
  </r>
  <r>
    <x v="1278"/>
    <x v="4"/>
    <x v="6"/>
    <x v="28"/>
    <x v="17"/>
    <x v="230"/>
    <s v="20187"/>
    <x v="5"/>
    <x v="0"/>
    <n v="6.5"/>
    <x v="0"/>
    <s v="lamb"/>
  </r>
  <r>
    <x v="1278"/>
    <x v="4"/>
    <x v="6"/>
    <x v="28"/>
    <x v="17"/>
    <x v="230"/>
    <s v="20187"/>
    <x v="2"/>
    <x v="1"/>
    <n v="3.95"/>
    <x v="1"/>
    <s v="Phone case"/>
  </r>
  <r>
    <x v="1279"/>
    <x v="4"/>
    <x v="6"/>
    <x v="29"/>
    <x v="18"/>
    <x v="231"/>
    <s v="20187"/>
    <x v="5"/>
    <x v="0"/>
    <n v="15.83"/>
    <x v="0"/>
    <s v="Eggs, beef, chicken"/>
  </r>
  <r>
    <x v="1279"/>
    <x v="4"/>
    <x v="6"/>
    <x v="29"/>
    <x v="18"/>
    <x v="231"/>
    <s v="20187"/>
    <x v="18"/>
    <x v="0"/>
    <n v="12.3"/>
    <x v="0"/>
    <s v="Veggies and fruits"/>
  </r>
  <r>
    <x v="1279"/>
    <x v="4"/>
    <x v="6"/>
    <x v="29"/>
    <x v="18"/>
    <x v="231"/>
    <s v="20187"/>
    <x v="3"/>
    <x v="0"/>
    <n v="21.5"/>
    <x v="0"/>
    <s v="cheese, broccoly, cashews spread and pork"/>
  </r>
  <r>
    <x v="1279"/>
    <x v="4"/>
    <x v="6"/>
    <x v="29"/>
    <x v="18"/>
    <x v="231"/>
    <s v="20187"/>
    <x v="11"/>
    <x v="7"/>
    <n v="101.41"/>
    <x v="1"/>
    <s v="Electricity"/>
  </r>
  <r>
    <x v="1280"/>
    <x v="4"/>
    <x v="7"/>
    <x v="29"/>
    <x v="20"/>
    <x v="231"/>
    <s v="20188"/>
    <x v="3"/>
    <x v="0"/>
    <n v="9.75"/>
    <x v="0"/>
    <s v="Cheese, yogurt and almond milk"/>
  </r>
  <r>
    <x v="1280"/>
    <x v="4"/>
    <x v="7"/>
    <x v="29"/>
    <x v="20"/>
    <x v="231"/>
    <s v="20188"/>
    <x v="65"/>
    <x v="7"/>
    <n v="35"/>
    <x v="1"/>
    <s v="mobile"/>
  </r>
  <r>
    <x v="1281"/>
    <x v="4"/>
    <x v="7"/>
    <x v="29"/>
    <x v="21"/>
    <x v="231"/>
    <s v="20188"/>
    <x v="3"/>
    <x v="0"/>
    <n v="22.54"/>
    <x v="0"/>
    <s v="Salmon, almond butter, yogurt "/>
  </r>
  <r>
    <x v="1281"/>
    <x v="4"/>
    <x v="7"/>
    <x v="29"/>
    <x v="21"/>
    <x v="231"/>
    <s v="20188"/>
    <x v="18"/>
    <x v="0"/>
    <n v="7.57"/>
    <x v="0"/>
    <s v="Vegetables "/>
  </r>
  <r>
    <x v="1282"/>
    <x v="4"/>
    <x v="7"/>
    <x v="29"/>
    <x v="22"/>
    <x v="231"/>
    <s v="20188"/>
    <x v="67"/>
    <x v="6"/>
    <n v="27.01"/>
    <x v="1"/>
    <s v="bbq"/>
  </r>
  <r>
    <x v="1282"/>
    <x v="4"/>
    <x v="7"/>
    <x v="29"/>
    <x v="22"/>
    <x v="231"/>
    <s v="20188"/>
    <x v="0"/>
    <x v="0"/>
    <n v="4.49"/>
    <x v="0"/>
    <s v="Coconut"/>
  </r>
  <r>
    <x v="1282"/>
    <x v="4"/>
    <x v="7"/>
    <x v="29"/>
    <x v="22"/>
    <x v="231"/>
    <s v="20188"/>
    <x v="5"/>
    <x v="0"/>
    <n v="2.9"/>
    <x v="0"/>
    <s v="Cottage cheese"/>
  </r>
  <r>
    <x v="1282"/>
    <x v="4"/>
    <x v="7"/>
    <x v="29"/>
    <x v="22"/>
    <x v="231"/>
    <s v="20188"/>
    <x v="18"/>
    <x v="0"/>
    <n v="12.8"/>
    <x v="0"/>
    <s v="Beef and chicken"/>
  </r>
  <r>
    <x v="1282"/>
    <x v="4"/>
    <x v="7"/>
    <x v="29"/>
    <x v="22"/>
    <x v="231"/>
    <s v="20188"/>
    <x v="3"/>
    <x v="0"/>
    <n v="4.09"/>
    <x v="0"/>
    <s v="Almond milk and feta"/>
  </r>
  <r>
    <x v="1282"/>
    <x v="4"/>
    <x v="7"/>
    <x v="29"/>
    <x v="22"/>
    <x v="231"/>
    <s v="20188"/>
    <x v="18"/>
    <x v="0"/>
    <n v="6.65"/>
    <x v="0"/>
    <s v="Vegetables"/>
  </r>
  <r>
    <x v="1283"/>
    <x v="4"/>
    <x v="7"/>
    <x v="29"/>
    <x v="23"/>
    <x v="231"/>
    <s v="20188"/>
    <x v="18"/>
    <x v="0"/>
    <n v="5.4"/>
    <x v="0"/>
    <s v="Chicken and peanuts"/>
  </r>
  <r>
    <x v="1284"/>
    <x v="4"/>
    <x v="7"/>
    <x v="29"/>
    <x v="30"/>
    <x v="231"/>
    <s v="20188"/>
    <x v="13"/>
    <x v="8"/>
    <n v="23"/>
    <x v="0"/>
    <s v="Tatiana clothes"/>
  </r>
  <r>
    <x v="1284"/>
    <x v="4"/>
    <x v="7"/>
    <x v="29"/>
    <x v="30"/>
    <x v="231"/>
    <s v="20188"/>
    <x v="3"/>
    <x v="0"/>
    <n v="13.89"/>
    <x v="0"/>
    <s v="beans, soap, cheese"/>
  </r>
  <r>
    <x v="1284"/>
    <x v="4"/>
    <x v="7"/>
    <x v="29"/>
    <x v="30"/>
    <x v="231"/>
    <s v="20188"/>
    <x v="18"/>
    <x v="0"/>
    <n v="16.38"/>
    <x v="0"/>
    <s v="Vegetables"/>
  </r>
  <r>
    <x v="1284"/>
    <x v="4"/>
    <x v="7"/>
    <x v="29"/>
    <x v="30"/>
    <x v="231"/>
    <s v="20188"/>
    <x v="8"/>
    <x v="0"/>
    <n v="8.5"/>
    <x v="0"/>
    <s v="Candles and charity"/>
  </r>
  <r>
    <x v="1285"/>
    <x v="4"/>
    <x v="7"/>
    <x v="30"/>
    <x v="24"/>
    <x v="232"/>
    <s v="20188"/>
    <x v="98"/>
    <x v="12"/>
    <n v="118.8"/>
    <x v="1"/>
    <s v="Gym"/>
  </r>
  <r>
    <x v="1285"/>
    <x v="4"/>
    <x v="7"/>
    <x v="30"/>
    <x v="24"/>
    <x v="232"/>
    <s v="20188"/>
    <x v="2"/>
    <x v="5"/>
    <n v="2.2400000000000002"/>
    <x v="1"/>
    <s v="Cable organizer"/>
  </r>
  <r>
    <x v="1285"/>
    <x v="4"/>
    <x v="7"/>
    <x v="30"/>
    <x v="24"/>
    <x v="232"/>
    <s v="20188"/>
    <x v="3"/>
    <x v="0"/>
    <n v="3.5"/>
    <x v="0"/>
    <s v="Cake"/>
  </r>
  <r>
    <x v="1285"/>
    <x v="4"/>
    <x v="7"/>
    <x v="30"/>
    <x v="24"/>
    <x v="232"/>
    <s v="20188"/>
    <x v="18"/>
    <x v="0"/>
    <n v="3.06"/>
    <x v="0"/>
    <s v="Vegetables"/>
  </r>
  <r>
    <x v="1285"/>
    <x v="4"/>
    <x v="7"/>
    <x v="30"/>
    <x v="24"/>
    <x v="232"/>
    <s v="20188"/>
    <x v="5"/>
    <x v="0"/>
    <n v="11"/>
    <x v="0"/>
    <s v="Pork, bread, onion, "/>
  </r>
  <r>
    <x v="1285"/>
    <x v="4"/>
    <x v="7"/>
    <x v="30"/>
    <x v="24"/>
    <x v="232"/>
    <s v="20188"/>
    <x v="3"/>
    <x v="0"/>
    <n v="14.9"/>
    <x v="0"/>
    <s v="Toilet paper and cottage cheese"/>
  </r>
  <r>
    <x v="1285"/>
    <x v="4"/>
    <x v="7"/>
    <x v="30"/>
    <x v="24"/>
    <x v="232"/>
    <s v="20188"/>
    <x v="0"/>
    <x v="0"/>
    <n v="8.61"/>
    <x v="0"/>
    <s v="Kleenex, tomatoes, oats, peanut butter"/>
  </r>
  <r>
    <x v="1286"/>
    <x v="4"/>
    <x v="7"/>
    <x v="30"/>
    <x v="25"/>
    <x v="232"/>
    <s v="20188"/>
    <x v="0"/>
    <x v="0"/>
    <n v="11.87"/>
    <x v="0"/>
    <s v="Milk, yogurt, lemon juice"/>
  </r>
  <r>
    <x v="1286"/>
    <x v="4"/>
    <x v="7"/>
    <x v="30"/>
    <x v="25"/>
    <x v="232"/>
    <s v="20188"/>
    <x v="92"/>
    <x v="7"/>
    <n v="89"/>
    <x v="1"/>
    <s v="New contract internet"/>
  </r>
  <r>
    <x v="1287"/>
    <x v="4"/>
    <x v="7"/>
    <x v="30"/>
    <x v="26"/>
    <x v="232"/>
    <s v="20188"/>
    <x v="5"/>
    <x v="0"/>
    <n v="9.73"/>
    <x v="0"/>
    <s v="Cashews spread and food containers"/>
  </r>
  <r>
    <x v="1287"/>
    <x v="4"/>
    <x v="7"/>
    <x v="30"/>
    <x v="26"/>
    <x v="232"/>
    <s v="20188"/>
    <x v="18"/>
    <x v="0"/>
    <n v="6.09"/>
    <x v="0"/>
    <s v="Vegetables"/>
  </r>
  <r>
    <x v="1287"/>
    <x v="4"/>
    <x v="7"/>
    <x v="30"/>
    <x v="26"/>
    <x v="232"/>
    <s v="20188"/>
    <x v="3"/>
    <x v="0"/>
    <n v="12.25"/>
    <x v="0"/>
    <s v="Salmon and tea"/>
  </r>
  <r>
    <x v="1287"/>
    <x v="4"/>
    <x v="7"/>
    <x v="30"/>
    <x v="26"/>
    <x v="232"/>
    <s v="20188"/>
    <x v="97"/>
    <x v="5"/>
    <n v="59.9"/>
    <x v="1"/>
    <s v="Sheets"/>
  </r>
  <r>
    <x v="1288"/>
    <x v="4"/>
    <x v="7"/>
    <x v="30"/>
    <x v="27"/>
    <x v="232"/>
    <s v="20188"/>
    <x v="5"/>
    <x v="0"/>
    <n v="6.5"/>
    <x v="0"/>
    <s v="peanut butter and almond spread"/>
  </r>
  <r>
    <x v="1288"/>
    <x v="4"/>
    <x v="7"/>
    <x v="30"/>
    <x v="27"/>
    <x v="232"/>
    <s v="20188"/>
    <x v="0"/>
    <x v="0"/>
    <n v="5.7"/>
    <x v="0"/>
    <s v="Yogurt and girl stuff"/>
  </r>
  <r>
    <x v="1288"/>
    <x v="4"/>
    <x v="7"/>
    <x v="30"/>
    <x v="27"/>
    <x v="232"/>
    <s v="20188"/>
    <x v="18"/>
    <x v="0"/>
    <n v="5"/>
    <x v="0"/>
    <s v="Russian party"/>
  </r>
  <r>
    <x v="1289"/>
    <x v="4"/>
    <x v="7"/>
    <x v="30"/>
    <x v="28"/>
    <x v="232"/>
    <s v="20188"/>
    <x v="5"/>
    <x v="0"/>
    <n v="16.27"/>
    <x v="0"/>
    <s v="chicken, lamb, cottage cheese, mlik and almond milk"/>
  </r>
  <r>
    <x v="1290"/>
    <x v="4"/>
    <x v="7"/>
    <x v="30"/>
    <x v="0"/>
    <x v="232"/>
    <s v="20188"/>
    <x v="0"/>
    <x v="0"/>
    <n v="17.690000000000001"/>
    <x v="0"/>
    <s v="Cottage cheese, pruns, honey, tomatoes and crumbs and coconut"/>
  </r>
  <r>
    <x v="1290"/>
    <x v="4"/>
    <x v="7"/>
    <x v="30"/>
    <x v="0"/>
    <x v="232"/>
    <s v="20188"/>
    <x v="18"/>
    <x v="5"/>
    <n v="111.92"/>
    <x v="1"/>
    <s v="Lamps for second room"/>
  </r>
  <r>
    <x v="1290"/>
    <x v="4"/>
    <x v="7"/>
    <x v="30"/>
    <x v="0"/>
    <x v="232"/>
    <s v="20188"/>
    <x v="3"/>
    <x v="0"/>
    <n v="6"/>
    <x v="0"/>
    <s v="Oreo ice cream, beans"/>
  </r>
  <r>
    <x v="1290"/>
    <x v="4"/>
    <x v="7"/>
    <x v="30"/>
    <x v="0"/>
    <x v="232"/>
    <s v="20188"/>
    <x v="18"/>
    <x v="0"/>
    <n v="13.54"/>
    <x v="0"/>
    <s v="Vegetables"/>
  </r>
  <r>
    <x v="1291"/>
    <x v="4"/>
    <x v="7"/>
    <x v="30"/>
    <x v="1"/>
    <x v="232"/>
    <s v="20188"/>
    <x v="3"/>
    <x v="0"/>
    <n v="30.62"/>
    <x v="0"/>
    <s v="Cereal, tuna, tooth paste, mouth wash, salmon, milk, cheese, blueberries"/>
  </r>
  <r>
    <x v="1291"/>
    <x v="4"/>
    <x v="7"/>
    <x v="30"/>
    <x v="1"/>
    <x v="232"/>
    <s v="20188"/>
    <x v="18"/>
    <x v="1"/>
    <n v="39.979999999999997"/>
    <x v="1"/>
    <s v="Gift card"/>
  </r>
  <r>
    <x v="1291"/>
    <x v="4"/>
    <x v="7"/>
    <x v="30"/>
    <x v="1"/>
    <x v="232"/>
    <s v="20188"/>
    <x v="97"/>
    <x v="5"/>
    <n v="75.849999999999994"/>
    <x v="1"/>
    <s v="Quilt and pillows for grandparents"/>
  </r>
  <r>
    <x v="1291"/>
    <x v="4"/>
    <x v="7"/>
    <x v="30"/>
    <x v="1"/>
    <x v="232"/>
    <s v="20188"/>
    <x v="2"/>
    <x v="5"/>
    <n v="8.4499999999999993"/>
    <x v="1"/>
    <s v="Rock cubes"/>
  </r>
  <r>
    <x v="1292"/>
    <x v="4"/>
    <x v="7"/>
    <x v="31"/>
    <x v="2"/>
    <x v="233"/>
    <s v="20188"/>
    <x v="82"/>
    <x v="6"/>
    <n v="6676.5"/>
    <x v="1"/>
    <s v="Tickets colombia Baby!!!!"/>
  </r>
  <r>
    <x v="1292"/>
    <x v="4"/>
    <x v="7"/>
    <x v="31"/>
    <x v="2"/>
    <x v="233"/>
    <s v="20188"/>
    <x v="3"/>
    <x v="0"/>
    <n v="8.35"/>
    <x v="0"/>
    <s v="Soap, toilet, liquid and yogurt"/>
  </r>
  <r>
    <x v="1292"/>
    <x v="4"/>
    <x v="7"/>
    <x v="31"/>
    <x v="2"/>
    <x v="233"/>
    <s v="20188"/>
    <x v="18"/>
    <x v="0"/>
    <n v="11.21"/>
    <x v="0"/>
    <s v="Vegetables"/>
  </r>
  <r>
    <x v="1292"/>
    <x v="4"/>
    <x v="7"/>
    <x v="31"/>
    <x v="2"/>
    <x v="233"/>
    <s v="20188"/>
    <x v="0"/>
    <x v="0"/>
    <n v="10.199999999999999"/>
    <x v="0"/>
    <s v="Pork and ham"/>
  </r>
  <r>
    <x v="1292"/>
    <x v="4"/>
    <x v="7"/>
    <x v="31"/>
    <x v="2"/>
    <x v="233"/>
    <s v="20188"/>
    <x v="5"/>
    <x v="0"/>
    <n v="10.26"/>
    <x v="0"/>
    <s v="Chicken and cheese"/>
  </r>
  <r>
    <x v="1292"/>
    <x v="4"/>
    <x v="7"/>
    <x v="31"/>
    <x v="2"/>
    <x v="233"/>
    <s v="20188"/>
    <x v="57"/>
    <x v="12"/>
    <n v="269.39999999999998"/>
    <x v="1"/>
    <s v="Insurance"/>
  </r>
  <r>
    <x v="1292"/>
    <x v="4"/>
    <x v="7"/>
    <x v="31"/>
    <x v="2"/>
    <x v="233"/>
    <s v="20188"/>
    <x v="64"/>
    <x v="4"/>
    <n v="1520"/>
    <x v="1"/>
    <s v="Rent"/>
  </r>
  <r>
    <x v="1293"/>
    <x v="4"/>
    <x v="7"/>
    <x v="31"/>
    <x v="4"/>
    <x v="233"/>
    <s v="20188"/>
    <x v="18"/>
    <x v="0"/>
    <n v="5.15"/>
    <x v="0"/>
    <s v="Vegetables"/>
  </r>
  <r>
    <x v="1293"/>
    <x v="4"/>
    <x v="7"/>
    <x v="31"/>
    <x v="4"/>
    <x v="233"/>
    <s v="20188"/>
    <x v="5"/>
    <x v="0"/>
    <n v="8.64"/>
    <x v="0"/>
    <s v="carrots, cereal, "/>
  </r>
  <r>
    <x v="1293"/>
    <x v="4"/>
    <x v="7"/>
    <x v="31"/>
    <x v="4"/>
    <x v="233"/>
    <s v="20188"/>
    <x v="0"/>
    <x v="0"/>
    <n v="22.13"/>
    <x v="0"/>
    <s v="Beef mince, beef, yogurt, cheese and pesto sauce "/>
  </r>
  <r>
    <x v="1294"/>
    <x v="4"/>
    <x v="7"/>
    <x v="31"/>
    <x v="5"/>
    <x v="233"/>
    <s v="20188"/>
    <x v="18"/>
    <x v="0"/>
    <n v="22"/>
    <x v="0"/>
    <s v="Lunch pike"/>
  </r>
  <r>
    <x v="1294"/>
    <x v="4"/>
    <x v="7"/>
    <x v="31"/>
    <x v="5"/>
    <x v="233"/>
    <s v="20188"/>
    <x v="18"/>
    <x v="1"/>
    <n v="65.98"/>
    <x v="1"/>
    <s v="Flowers"/>
  </r>
  <r>
    <x v="1294"/>
    <x v="4"/>
    <x v="7"/>
    <x v="31"/>
    <x v="5"/>
    <x v="233"/>
    <s v="20188"/>
    <x v="0"/>
    <x v="0"/>
    <n v="3"/>
    <x v="0"/>
    <s v="Peanut butter"/>
  </r>
  <r>
    <x v="1294"/>
    <x v="4"/>
    <x v="7"/>
    <x v="31"/>
    <x v="5"/>
    <x v="233"/>
    <s v="20188"/>
    <x v="18"/>
    <x v="0"/>
    <n v="10"/>
    <x v="0"/>
    <s v="Family party"/>
  </r>
  <r>
    <x v="1295"/>
    <x v="4"/>
    <x v="7"/>
    <x v="31"/>
    <x v="7"/>
    <x v="233"/>
    <s v="20188"/>
    <x v="18"/>
    <x v="12"/>
    <n v="17"/>
    <x v="1"/>
    <s v="Massage"/>
  </r>
  <r>
    <x v="1295"/>
    <x v="4"/>
    <x v="7"/>
    <x v="31"/>
    <x v="7"/>
    <x v="233"/>
    <s v="20188"/>
    <x v="18"/>
    <x v="1"/>
    <n v="12"/>
    <x v="1"/>
    <s v="Cake"/>
  </r>
  <r>
    <x v="1295"/>
    <x v="4"/>
    <x v="7"/>
    <x v="31"/>
    <x v="7"/>
    <x v="233"/>
    <s v="20188"/>
    <x v="5"/>
    <x v="5"/>
    <n v="5"/>
    <x v="1"/>
    <s v="Outlet"/>
  </r>
  <r>
    <x v="1295"/>
    <x v="4"/>
    <x v="7"/>
    <x v="31"/>
    <x v="7"/>
    <x v="233"/>
    <s v="20188"/>
    <x v="67"/>
    <x v="6"/>
    <n v="30.23"/>
    <x v="1"/>
    <s v="Gasoline"/>
  </r>
  <r>
    <x v="1295"/>
    <x v="4"/>
    <x v="7"/>
    <x v="31"/>
    <x v="7"/>
    <x v="233"/>
    <s v="20188"/>
    <x v="18"/>
    <x v="0"/>
    <n v="1.3"/>
    <x v="1"/>
    <s v="Peanuts"/>
  </r>
  <r>
    <x v="1295"/>
    <x v="4"/>
    <x v="7"/>
    <x v="31"/>
    <x v="7"/>
    <x v="233"/>
    <s v="20188"/>
    <x v="5"/>
    <x v="0"/>
    <n v="8"/>
    <x v="0"/>
    <s v="Almond butter"/>
  </r>
  <r>
    <x v="1295"/>
    <x v="4"/>
    <x v="7"/>
    <x v="31"/>
    <x v="7"/>
    <x v="233"/>
    <s v="20188"/>
    <x v="18"/>
    <x v="14"/>
    <n v="5"/>
    <x v="1"/>
    <s v="Dummy holder"/>
  </r>
  <r>
    <x v="1295"/>
    <x v="4"/>
    <x v="7"/>
    <x v="31"/>
    <x v="7"/>
    <x v="233"/>
    <s v="20188"/>
    <x v="13"/>
    <x v="14"/>
    <n v="5"/>
    <x v="1"/>
    <s v="Tatiana bib"/>
  </r>
  <r>
    <x v="1296"/>
    <x v="4"/>
    <x v="7"/>
    <x v="31"/>
    <x v="8"/>
    <x v="233"/>
    <s v="20188"/>
    <x v="18"/>
    <x v="12"/>
    <n v="130"/>
    <x v="1"/>
    <s v="Vaccine"/>
  </r>
  <r>
    <x v="1296"/>
    <x v="4"/>
    <x v="7"/>
    <x v="31"/>
    <x v="8"/>
    <x v="233"/>
    <s v="20188"/>
    <x v="0"/>
    <x v="0"/>
    <n v="22.08"/>
    <x v="0"/>
    <s v="Avocado, strawberries, lettuce, cashews, butter and cheese"/>
  </r>
  <r>
    <x v="1296"/>
    <x v="4"/>
    <x v="7"/>
    <x v="31"/>
    <x v="8"/>
    <x v="233"/>
    <s v="20188"/>
    <x v="3"/>
    <x v="0"/>
    <n v="7.95"/>
    <x v="0"/>
    <s v="pumking and lamb"/>
  </r>
  <r>
    <x v="1296"/>
    <x v="4"/>
    <x v="7"/>
    <x v="31"/>
    <x v="8"/>
    <x v="233"/>
    <s v="20188"/>
    <x v="18"/>
    <x v="0"/>
    <n v="3.77"/>
    <x v="0"/>
    <s v="Vegetables"/>
  </r>
  <r>
    <x v="1296"/>
    <x v="4"/>
    <x v="7"/>
    <x v="31"/>
    <x v="8"/>
    <x v="233"/>
    <s v="20188"/>
    <x v="45"/>
    <x v="5"/>
    <n v="20"/>
    <x v="1"/>
    <s v="Lamp"/>
  </r>
  <r>
    <x v="1296"/>
    <x v="4"/>
    <x v="7"/>
    <x v="31"/>
    <x v="8"/>
    <x v="233"/>
    <s v="20188"/>
    <x v="5"/>
    <x v="0"/>
    <n v="10.72"/>
    <x v="0"/>
    <s v="Chicken, milk and yogurt"/>
  </r>
  <r>
    <x v="1297"/>
    <x v="4"/>
    <x v="7"/>
    <x v="32"/>
    <x v="29"/>
    <x v="234"/>
    <s v="20188"/>
    <x v="5"/>
    <x v="0"/>
    <n v="6.5"/>
    <x v="0"/>
    <s v="cereal and onion"/>
  </r>
  <r>
    <x v="1297"/>
    <x v="4"/>
    <x v="7"/>
    <x v="32"/>
    <x v="29"/>
    <x v="234"/>
    <s v="20188"/>
    <x v="18"/>
    <x v="5"/>
    <n v="79.849999999999994"/>
    <x v="1"/>
    <s v="Towels"/>
  </r>
  <r>
    <x v="1297"/>
    <x v="4"/>
    <x v="7"/>
    <x v="32"/>
    <x v="29"/>
    <x v="234"/>
    <s v="20188"/>
    <x v="99"/>
    <x v="15"/>
    <n v="40357.040000000001"/>
    <x v="1"/>
    <s v="20% land loan"/>
  </r>
  <r>
    <x v="1297"/>
    <x v="4"/>
    <x v="7"/>
    <x v="32"/>
    <x v="29"/>
    <x v="234"/>
    <s v="20188"/>
    <x v="0"/>
    <x v="0"/>
    <n v="12.6"/>
    <x v="0"/>
    <s v="Peas, coconut, cheese, prawns and lentils"/>
  </r>
  <r>
    <x v="1297"/>
    <x v="4"/>
    <x v="7"/>
    <x v="32"/>
    <x v="29"/>
    <x v="234"/>
    <s v="20188"/>
    <x v="3"/>
    <x v="0"/>
    <n v="12.21"/>
    <x v="0"/>
    <s v="Rice and pork"/>
  </r>
  <r>
    <x v="1297"/>
    <x v="4"/>
    <x v="7"/>
    <x v="32"/>
    <x v="29"/>
    <x v="234"/>
    <s v="20188"/>
    <x v="18"/>
    <x v="6"/>
    <n v="5"/>
    <x v="0"/>
    <s v="Parking parents"/>
  </r>
  <r>
    <x v="1298"/>
    <x v="4"/>
    <x v="7"/>
    <x v="32"/>
    <x v="9"/>
    <x v="234"/>
    <s v="20188"/>
    <x v="87"/>
    <x v="12"/>
    <n v="8.99"/>
    <x v="1"/>
    <s v="Tatiana's plate"/>
  </r>
  <r>
    <x v="1298"/>
    <x v="4"/>
    <x v="7"/>
    <x v="32"/>
    <x v="9"/>
    <x v="234"/>
    <s v="20188"/>
    <x v="11"/>
    <x v="7"/>
    <n v="220.94"/>
    <x v="1"/>
    <s v="Gas"/>
  </r>
  <r>
    <x v="1299"/>
    <x v="4"/>
    <x v="7"/>
    <x v="32"/>
    <x v="10"/>
    <x v="234"/>
    <s v="20188"/>
    <x v="5"/>
    <x v="0"/>
    <n v="9.73"/>
    <x v="0"/>
    <s v="Peanut butter, dish washer soap and "/>
  </r>
  <r>
    <x v="1299"/>
    <x v="4"/>
    <x v="7"/>
    <x v="32"/>
    <x v="10"/>
    <x v="234"/>
    <s v="20188"/>
    <x v="18"/>
    <x v="0"/>
    <n v="5.35"/>
    <x v="0"/>
    <s v="veggies"/>
  </r>
  <r>
    <x v="1299"/>
    <x v="4"/>
    <x v="7"/>
    <x v="32"/>
    <x v="10"/>
    <x v="234"/>
    <s v="20188"/>
    <x v="0"/>
    <x v="0"/>
    <n v="3.5"/>
    <x v="0"/>
    <s v="yogurt"/>
  </r>
  <r>
    <x v="1299"/>
    <x v="4"/>
    <x v="7"/>
    <x v="32"/>
    <x v="10"/>
    <x v="234"/>
    <s v="20188"/>
    <x v="3"/>
    <x v="0"/>
    <n v="1.4"/>
    <x v="0"/>
    <s v="Almond milk"/>
  </r>
  <r>
    <x v="1299"/>
    <x v="4"/>
    <x v="7"/>
    <x v="32"/>
    <x v="10"/>
    <x v="234"/>
    <s v="20188"/>
    <x v="18"/>
    <x v="1"/>
    <n v="0.98"/>
    <x v="1"/>
    <s v="sim card"/>
  </r>
  <r>
    <x v="1299"/>
    <x v="4"/>
    <x v="7"/>
    <x v="32"/>
    <x v="10"/>
    <x v="234"/>
    <s v="20188"/>
    <x v="18"/>
    <x v="0"/>
    <n v="0.98"/>
    <x v="0"/>
    <s v="kogan x2"/>
  </r>
  <r>
    <x v="1300"/>
    <x v="4"/>
    <x v="7"/>
    <x v="32"/>
    <x v="11"/>
    <x v="234"/>
    <s v="20188"/>
    <x v="74"/>
    <x v="7"/>
    <n v="13"/>
    <x v="1"/>
    <s v="Netflix"/>
  </r>
  <r>
    <x v="1300"/>
    <x v="4"/>
    <x v="7"/>
    <x v="32"/>
    <x v="11"/>
    <x v="234"/>
    <s v="20188"/>
    <x v="98"/>
    <x v="12"/>
    <n v="118.8"/>
    <x v="1"/>
    <s v="Gym"/>
  </r>
  <r>
    <x v="1300"/>
    <x v="4"/>
    <x v="7"/>
    <x v="32"/>
    <x v="11"/>
    <x v="234"/>
    <s v="20188"/>
    <x v="18"/>
    <x v="0"/>
    <n v="13.5"/>
    <x v="0"/>
    <s v="Lunch"/>
  </r>
  <r>
    <x v="1300"/>
    <x v="4"/>
    <x v="7"/>
    <x v="32"/>
    <x v="11"/>
    <x v="234"/>
    <s v="20188"/>
    <x v="67"/>
    <x v="6"/>
    <n v="29.11"/>
    <x v="1"/>
    <s v="Gasoline"/>
  </r>
  <r>
    <x v="1300"/>
    <x v="4"/>
    <x v="7"/>
    <x v="32"/>
    <x v="11"/>
    <x v="234"/>
    <s v="20188"/>
    <x v="97"/>
    <x v="5"/>
    <n v="99.95"/>
    <x v="1"/>
    <s v="Blanket and sheets"/>
  </r>
  <r>
    <x v="1300"/>
    <x v="4"/>
    <x v="7"/>
    <x v="32"/>
    <x v="11"/>
    <x v="234"/>
    <s v="20188"/>
    <x v="83"/>
    <x v="5"/>
    <n v="6"/>
    <x v="1"/>
    <s v="soap and glass"/>
  </r>
  <r>
    <x v="1300"/>
    <x v="4"/>
    <x v="7"/>
    <x v="32"/>
    <x v="11"/>
    <x v="234"/>
    <s v="20188"/>
    <x v="3"/>
    <x v="0"/>
    <n v="3.82"/>
    <x v="0"/>
    <s v="milk and cheese and gloves"/>
  </r>
  <r>
    <x v="1300"/>
    <x v="4"/>
    <x v="7"/>
    <x v="32"/>
    <x v="11"/>
    <x v="234"/>
    <s v="20188"/>
    <x v="5"/>
    <x v="0"/>
    <n v="9.15"/>
    <x v="0"/>
    <s v="Peanut butter, normal cheese, earpods "/>
  </r>
  <r>
    <x v="1301"/>
    <x v="4"/>
    <x v="7"/>
    <x v="32"/>
    <x v="12"/>
    <x v="234"/>
    <s v="20188"/>
    <x v="6"/>
    <x v="3"/>
    <n v="43.9"/>
    <x v="1"/>
    <s v="Whiskey"/>
  </r>
  <r>
    <x v="1301"/>
    <x v="4"/>
    <x v="7"/>
    <x v="32"/>
    <x v="12"/>
    <x v="234"/>
    <s v="20188"/>
    <x v="45"/>
    <x v="5"/>
    <n v="40"/>
    <x v="1"/>
    <s v="Lamps"/>
  </r>
  <r>
    <x v="1301"/>
    <x v="4"/>
    <x v="7"/>
    <x v="32"/>
    <x v="12"/>
    <x v="234"/>
    <s v="20188"/>
    <x v="13"/>
    <x v="5"/>
    <n v="20"/>
    <x v="1"/>
    <s v="Pillows"/>
  </r>
  <r>
    <x v="1301"/>
    <x v="4"/>
    <x v="7"/>
    <x v="32"/>
    <x v="12"/>
    <x v="234"/>
    <s v="20188"/>
    <x v="0"/>
    <x v="0"/>
    <n v="5.41"/>
    <x v="0"/>
    <s v="Kleenex and yogurt"/>
  </r>
  <r>
    <x v="1302"/>
    <x v="4"/>
    <x v="7"/>
    <x v="32"/>
    <x v="13"/>
    <x v="234"/>
    <s v="20188"/>
    <x v="68"/>
    <x v="5"/>
    <n v="19.88"/>
    <x v="1"/>
    <s v="Gas refill"/>
  </r>
  <r>
    <x v="1302"/>
    <x v="4"/>
    <x v="7"/>
    <x v="32"/>
    <x v="13"/>
    <x v="234"/>
    <s v="20188"/>
    <x v="0"/>
    <x v="0"/>
    <n v="18.03"/>
    <x v="0"/>
    <s v="Flowers, yogurt, juice, bread, tea"/>
  </r>
  <r>
    <x v="1303"/>
    <x v="4"/>
    <x v="7"/>
    <x v="32"/>
    <x v="14"/>
    <x v="234"/>
    <s v="20188"/>
    <x v="3"/>
    <x v="0"/>
    <n v="2.8"/>
    <x v="0"/>
    <s v="Milk coconut and almond"/>
  </r>
  <r>
    <x v="1303"/>
    <x v="4"/>
    <x v="7"/>
    <x v="32"/>
    <x v="14"/>
    <x v="234"/>
    <s v="20188"/>
    <x v="5"/>
    <x v="0"/>
    <n v="49.3"/>
    <x v="1"/>
    <s v="PAPA: bread, pasta sauce, cookies, papitas, etc ..."/>
  </r>
  <r>
    <x v="1303"/>
    <x v="4"/>
    <x v="7"/>
    <x v="32"/>
    <x v="14"/>
    <x v="234"/>
    <s v="20188"/>
    <x v="5"/>
    <x v="0"/>
    <n v="13.14"/>
    <x v="0"/>
    <s v="food juan apples"/>
  </r>
  <r>
    <x v="1303"/>
    <x v="4"/>
    <x v="7"/>
    <x v="32"/>
    <x v="14"/>
    <x v="234"/>
    <s v="20188"/>
    <x v="0"/>
    <x v="0"/>
    <n v="26.06"/>
    <x v="0"/>
    <s v="spicies, "/>
  </r>
  <r>
    <x v="1303"/>
    <x v="4"/>
    <x v="7"/>
    <x v="32"/>
    <x v="14"/>
    <x v="234"/>
    <s v="20188"/>
    <x v="3"/>
    <x v="0"/>
    <n v="24.04"/>
    <x v="0"/>
    <s v="food"/>
  </r>
  <r>
    <x v="1303"/>
    <x v="4"/>
    <x v="7"/>
    <x v="32"/>
    <x v="14"/>
    <x v="234"/>
    <s v="20188"/>
    <x v="18"/>
    <x v="0"/>
    <n v="13.25"/>
    <x v="0"/>
    <s v="Vegetables"/>
  </r>
  <r>
    <x v="1303"/>
    <x v="4"/>
    <x v="7"/>
    <x v="32"/>
    <x v="14"/>
    <x v="234"/>
    <s v="20188"/>
    <x v="18"/>
    <x v="0"/>
    <n v="3.78"/>
    <x v="0"/>
    <s v="something"/>
  </r>
  <r>
    <x v="1303"/>
    <x v="4"/>
    <x v="7"/>
    <x v="32"/>
    <x v="14"/>
    <x v="234"/>
    <s v="20188"/>
    <x v="8"/>
    <x v="0"/>
    <n v="6.5"/>
    <x v="0"/>
    <s v="Church"/>
  </r>
  <r>
    <x v="1304"/>
    <x v="4"/>
    <x v="7"/>
    <x v="33"/>
    <x v="15"/>
    <x v="235"/>
    <s v="20188"/>
    <x v="5"/>
    <x v="0"/>
    <n v="7"/>
    <x v="1"/>
    <s v="Padre - Coke"/>
  </r>
  <r>
    <x v="1304"/>
    <x v="4"/>
    <x v="7"/>
    <x v="33"/>
    <x v="15"/>
    <x v="235"/>
    <s v="20188"/>
    <x v="5"/>
    <x v="0"/>
    <n v="3.95"/>
    <x v="0"/>
    <s v="Chicken"/>
  </r>
  <r>
    <x v="1304"/>
    <x v="4"/>
    <x v="7"/>
    <x v="33"/>
    <x v="15"/>
    <x v="235"/>
    <s v="20188"/>
    <x v="0"/>
    <x v="0"/>
    <n v="4"/>
    <x v="0"/>
    <s v="Cheese"/>
  </r>
  <r>
    <x v="1304"/>
    <x v="4"/>
    <x v="7"/>
    <x v="33"/>
    <x v="15"/>
    <x v="235"/>
    <s v="20188"/>
    <x v="18"/>
    <x v="0"/>
    <n v="3.76"/>
    <x v="0"/>
    <s v="Avocados"/>
  </r>
  <r>
    <x v="1304"/>
    <x v="4"/>
    <x v="7"/>
    <x v="33"/>
    <x v="15"/>
    <x v="235"/>
    <s v="20188"/>
    <x v="3"/>
    <x v="0"/>
    <n v="7.26"/>
    <x v="0"/>
    <s v="Cheese, coconut milk, pumpking and beans"/>
  </r>
  <r>
    <x v="1304"/>
    <x v="4"/>
    <x v="7"/>
    <x v="33"/>
    <x v="15"/>
    <x v="235"/>
    <s v="20188"/>
    <x v="13"/>
    <x v="5"/>
    <n v="9"/>
    <x v="1"/>
    <s v="Food containers"/>
  </r>
  <r>
    <x v="1305"/>
    <x v="4"/>
    <x v="7"/>
    <x v="33"/>
    <x v="16"/>
    <x v="235"/>
    <s v="20188"/>
    <x v="47"/>
    <x v="7"/>
    <n v="186.75"/>
    <x v="1"/>
    <s v="Water"/>
  </r>
  <r>
    <x v="1306"/>
    <x v="4"/>
    <x v="7"/>
    <x v="33"/>
    <x v="17"/>
    <x v="235"/>
    <s v="20188"/>
    <x v="16"/>
    <x v="8"/>
    <n v="14.4"/>
    <x v="1"/>
    <s v="PADRE shirts"/>
  </r>
  <r>
    <x v="1306"/>
    <x v="4"/>
    <x v="7"/>
    <x v="33"/>
    <x v="17"/>
    <x v="235"/>
    <s v="20188"/>
    <x v="18"/>
    <x v="8"/>
    <n v="7"/>
    <x v="1"/>
    <s v="PADRE pyjamas"/>
  </r>
  <r>
    <x v="1306"/>
    <x v="4"/>
    <x v="7"/>
    <x v="33"/>
    <x v="17"/>
    <x v="235"/>
    <s v="20188"/>
    <x v="0"/>
    <x v="0"/>
    <n v="12.36"/>
    <x v="1"/>
    <s v="PADRE food"/>
  </r>
  <r>
    <x v="1306"/>
    <x v="4"/>
    <x v="7"/>
    <x v="33"/>
    <x v="17"/>
    <x v="235"/>
    <s v="20188"/>
    <x v="16"/>
    <x v="8"/>
    <n v="14.4"/>
    <x v="1"/>
    <s v="white t-shirts"/>
  </r>
  <r>
    <x v="1306"/>
    <x v="4"/>
    <x v="7"/>
    <x v="33"/>
    <x v="17"/>
    <x v="235"/>
    <s v="20188"/>
    <x v="5"/>
    <x v="0"/>
    <n v="11.97"/>
    <x v="0"/>
    <s v="Chicken, fish, milk and cottage cheese"/>
  </r>
  <r>
    <x v="1306"/>
    <x v="4"/>
    <x v="7"/>
    <x v="33"/>
    <x v="17"/>
    <x v="235"/>
    <s v="20188"/>
    <x v="3"/>
    <x v="0"/>
    <n v="3.25"/>
    <x v="0"/>
    <s v="Eggs"/>
  </r>
  <r>
    <x v="1307"/>
    <x v="4"/>
    <x v="7"/>
    <x v="33"/>
    <x v="18"/>
    <x v="235"/>
    <s v="20188"/>
    <x v="45"/>
    <x v="1"/>
    <n v="10"/>
    <x v="1"/>
    <s v="Comb"/>
  </r>
  <r>
    <x v="1307"/>
    <x v="4"/>
    <x v="7"/>
    <x v="33"/>
    <x v="18"/>
    <x v="235"/>
    <s v="20188"/>
    <x v="0"/>
    <x v="0"/>
    <n v="34.53"/>
    <x v="0"/>
    <s v="Stuff"/>
  </r>
  <r>
    <x v="1307"/>
    <x v="4"/>
    <x v="7"/>
    <x v="33"/>
    <x v="18"/>
    <x v="235"/>
    <s v="20188"/>
    <x v="18"/>
    <x v="0"/>
    <n v="8.25"/>
    <x v="0"/>
    <s v="Vegetables"/>
  </r>
  <r>
    <x v="1308"/>
    <x v="4"/>
    <x v="7"/>
    <x v="33"/>
    <x v="19"/>
    <x v="235"/>
    <s v="20188"/>
    <x v="6"/>
    <x v="3"/>
    <n v="22"/>
    <x v="1"/>
    <s v="Beer"/>
  </r>
  <r>
    <x v="1308"/>
    <x v="4"/>
    <x v="7"/>
    <x v="33"/>
    <x v="19"/>
    <x v="235"/>
    <s v="20188"/>
    <x v="53"/>
    <x v="0"/>
    <n v="27.5"/>
    <x v="0"/>
    <s v="lunch cloud team"/>
  </r>
  <r>
    <x v="1308"/>
    <x v="4"/>
    <x v="7"/>
    <x v="33"/>
    <x v="19"/>
    <x v="235"/>
    <s v="20188"/>
    <x v="67"/>
    <x v="6"/>
    <n v="14.12"/>
    <x v="1"/>
    <s v="Gasoline"/>
  </r>
  <r>
    <x v="1308"/>
    <x v="4"/>
    <x v="7"/>
    <x v="33"/>
    <x v="19"/>
    <x v="235"/>
    <s v="20188"/>
    <x v="0"/>
    <x v="0"/>
    <n v="3.5"/>
    <x v="0"/>
    <s v="Yogurt"/>
  </r>
  <r>
    <x v="1308"/>
    <x v="4"/>
    <x v="7"/>
    <x v="33"/>
    <x v="19"/>
    <x v="235"/>
    <s v="20188"/>
    <x v="18"/>
    <x v="5"/>
    <n v="16.989999999999998"/>
    <x v="1"/>
    <s v="Candles"/>
  </r>
  <r>
    <x v="1308"/>
    <x v="4"/>
    <x v="7"/>
    <x v="33"/>
    <x v="19"/>
    <x v="235"/>
    <s v="20188"/>
    <x v="3"/>
    <x v="0"/>
    <n v="10.83"/>
    <x v="0"/>
    <s v="Milk, juice and yogurt"/>
  </r>
  <r>
    <x v="1308"/>
    <x v="4"/>
    <x v="7"/>
    <x v="33"/>
    <x v="19"/>
    <x v="235"/>
    <s v="20188"/>
    <x v="5"/>
    <x v="0"/>
    <n v="8.6199999999999992"/>
    <x v="0"/>
    <s v="Cheese, bread, cookies and soda"/>
  </r>
  <r>
    <x v="1308"/>
    <x v="4"/>
    <x v="7"/>
    <x v="33"/>
    <x v="19"/>
    <x v="235"/>
    <s v="20188"/>
    <x v="90"/>
    <x v="7"/>
    <n v="24"/>
    <x v="1"/>
    <s v="Mobile Nastya"/>
  </r>
  <r>
    <x v="1309"/>
    <x v="4"/>
    <x v="8"/>
    <x v="33"/>
    <x v="20"/>
    <x v="235"/>
    <s v="20189"/>
    <x v="31"/>
    <x v="0"/>
    <n v="31.96"/>
    <x v="1"/>
    <s v="PAPA tapetes toca restar velas y cobija"/>
  </r>
  <r>
    <x v="1309"/>
    <x v="4"/>
    <x v="8"/>
    <x v="33"/>
    <x v="20"/>
    <x v="235"/>
    <s v="20189"/>
    <x v="31"/>
    <x v="0"/>
    <n v="41.35"/>
    <x v="1"/>
    <s v="Lunch"/>
  </r>
  <r>
    <x v="1309"/>
    <x v="4"/>
    <x v="8"/>
    <x v="33"/>
    <x v="20"/>
    <x v="235"/>
    <s v="20189"/>
    <x v="65"/>
    <x v="7"/>
    <n v="35"/>
    <x v="1"/>
    <s v="Mobile juan"/>
  </r>
  <r>
    <x v="1310"/>
    <x v="4"/>
    <x v="8"/>
    <x v="33"/>
    <x v="21"/>
    <x v="235"/>
    <s v="20189"/>
    <x v="3"/>
    <x v="0"/>
    <n v="21.17"/>
    <x v="1"/>
    <s v="PADRE Chicken, oranges and lemon"/>
  </r>
  <r>
    <x v="1310"/>
    <x v="4"/>
    <x v="8"/>
    <x v="33"/>
    <x v="21"/>
    <x v="235"/>
    <s v="20189"/>
    <x v="3"/>
    <x v="0"/>
    <n v="6.36"/>
    <x v="0"/>
    <s v="Chicken and broccoli"/>
  </r>
  <r>
    <x v="1310"/>
    <x v="4"/>
    <x v="8"/>
    <x v="33"/>
    <x v="21"/>
    <x v="235"/>
    <s v="20189"/>
    <x v="0"/>
    <x v="0"/>
    <n v="9.2100000000000009"/>
    <x v="0"/>
    <s v="Pruns, vegetables"/>
  </r>
  <r>
    <x v="1310"/>
    <x v="4"/>
    <x v="8"/>
    <x v="33"/>
    <x v="21"/>
    <x v="235"/>
    <s v="20189"/>
    <x v="0"/>
    <x v="0"/>
    <n v="11.5"/>
    <x v="0"/>
    <s v="Mushrooms, tuna and riccota"/>
  </r>
  <r>
    <x v="1310"/>
    <x v="4"/>
    <x v="8"/>
    <x v="33"/>
    <x v="21"/>
    <x v="235"/>
    <s v="20189"/>
    <x v="18"/>
    <x v="2"/>
    <n v="92.5"/>
    <x v="1"/>
    <s v="Lunch with my parents"/>
  </r>
  <r>
    <x v="1310"/>
    <x v="4"/>
    <x v="8"/>
    <x v="33"/>
    <x v="21"/>
    <x v="235"/>
    <s v="20189"/>
    <x v="67"/>
    <x v="6"/>
    <n v="17.55"/>
    <x v="1"/>
    <s v="Gasoline 129.99"/>
  </r>
  <r>
    <x v="1311"/>
    <x v="4"/>
    <x v="8"/>
    <x v="34"/>
    <x v="22"/>
    <x v="236"/>
    <s v="20189"/>
    <x v="98"/>
    <x v="12"/>
    <n v="118.8"/>
    <x v="1"/>
    <s v="Gym"/>
  </r>
  <r>
    <x v="1311"/>
    <x v="4"/>
    <x v="8"/>
    <x v="34"/>
    <x v="22"/>
    <x v="236"/>
    <s v="20189"/>
    <x v="11"/>
    <x v="0"/>
    <n v="144.69999999999999"/>
    <x v="1"/>
    <s v="Gas"/>
  </r>
  <r>
    <x v="1311"/>
    <x v="4"/>
    <x v="8"/>
    <x v="34"/>
    <x v="22"/>
    <x v="236"/>
    <s v="20189"/>
    <x v="3"/>
    <x v="0"/>
    <n v="24.53"/>
    <x v="0"/>
    <s v="Yogurt, cocunut milk, cheese, salmon"/>
  </r>
  <r>
    <x v="1311"/>
    <x v="4"/>
    <x v="8"/>
    <x v="34"/>
    <x v="22"/>
    <x v="236"/>
    <s v="20189"/>
    <x v="18"/>
    <x v="0"/>
    <n v="5.15"/>
    <x v="0"/>
    <s v="nuts"/>
  </r>
  <r>
    <x v="1311"/>
    <x v="4"/>
    <x v="8"/>
    <x v="34"/>
    <x v="22"/>
    <x v="236"/>
    <s v="20189"/>
    <x v="18"/>
    <x v="0"/>
    <n v="9.19"/>
    <x v="0"/>
    <s v="Vegetables"/>
  </r>
  <r>
    <x v="1311"/>
    <x v="4"/>
    <x v="8"/>
    <x v="34"/>
    <x v="22"/>
    <x v="236"/>
    <s v="20189"/>
    <x v="18"/>
    <x v="6"/>
    <n v="80"/>
    <x v="1"/>
    <s v="Tyre beaurepaires"/>
  </r>
  <r>
    <x v="1311"/>
    <x v="4"/>
    <x v="8"/>
    <x v="34"/>
    <x v="22"/>
    <x v="236"/>
    <s v="20189"/>
    <x v="7"/>
    <x v="6"/>
    <n v="165.76"/>
    <x v="1"/>
    <s v="Myki 32 days"/>
  </r>
  <r>
    <x v="1312"/>
    <x v="4"/>
    <x v="8"/>
    <x v="34"/>
    <x v="23"/>
    <x v="236"/>
    <s v="20189"/>
    <x v="5"/>
    <x v="0"/>
    <n v="8.6199999999999992"/>
    <x v="0"/>
    <s v="Something"/>
  </r>
  <r>
    <x v="1312"/>
    <x v="4"/>
    <x v="8"/>
    <x v="34"/>
    <x v="23"/>
    <x v="236"/>
    <s v="20189"/>
    <x v="0"/>
    <x v="0"/>
    <n v="6.81"/>
    <x v="0"/>
    <s v="Yogurt and something"/>
  </r>
  <r>
    <x v="1313"/>
    <x v="4"/>
    <x v="8"/>
    <x v="34"/>
    <x v="30"/>
    <x v="236"/>
    <s v="20189"/>
    <x v="5"/>
    <x v="0"/>
    <n v="15.09"/>
    <x v="0"/>
    <s v="milk, onion, peanut butter, broccolli, crackers"/>
  </r>
  <r>
    <x v="1313"/>
    <x v="4"/>
    <x v="8"/>
    <x v="34"/>
    <x v="30"/>
    <x v="236"/>
    <s v="20189"/>
    <x v="0"/>
    <x v="0"/>
    <n v="12.31"/>
    <x v="0"/>
    <s v="Avocado, mince meat and eggs"/>
  </r>
  <r>
    <x v="1313"/>
    <x v="4"/>
    <x v="8"/>
    <x v="34"/>
    <x v="30"/>
    <x v="236"/>
    <s v="20189"/>
    <x v="18"/>
    <x v="0"/>
    <n v="5.47"/>
    <x v="0"/>
    <s v="Vegetables"/>
  </r>
  <r>
    <x v="1313"/>
    <x v="4"/>
    <x v="8"/>
    <x v="34"/>
    <x v="30"/>
    <x v="236"/>
    <s v="20189"/>
    <x v="3"/>
    <x v="0"/>
    <n v="13.83"/>
    <x v="0"/>
    <s v="Chicken and salmon"/>
  </r>
  <r>
    <x v="1314"/>
    <x v="4"/>
    <x v="8"/>
    <x v="34"/>
    <x v="24"/>
    <x v="236"/>
    <s v="20189"/>
    <x v="18"/>
    <x v="2"/>
    <n v="64"/>
    <x v="1"/>
    <s v="Lunch harry :("/>
  </r>
  <r>
    <x v="1314"/>
    <x v="4"/>
    <x v="8"/>
    <x v="34"/>
    <x v="24"/>
    <x v="236"/>
    <s v="20189"/>
    <x v="18"/>
    <x v="0"/>
    <n v="12"/>
    <x v="0"/>
    <s v="Cake"/>
  </r>
  <r>
    <x v="1314"/>
    <x v="4"/>
    <x v="8"/>
    <x v="34"/>
    <x v="24"/>
    <x v="236"/>
    <s v="20189"/>
    <x v="5"/>
    <x v="0"/>
    <n v="7.38"/>
    <x v="0"/>
    <s v="Mushrooms, toothbrush, cheese"/>
  </r>
  <r>
    <x v="1314"/>
    <x v="4"/>
    <x v="8"/>
    <x v="34"/>
    <x v="24"/>
    <x v="236"/>
    <s v="20189"/>
    <x v="3"/>
    <x v="0"/>
    <n v="3.6"/>
    <x v="0"/>
    <s v="Coconut milk and spicies"/>
  </r>
  <r>
    <x v="1315"/>
    <x v="4"/>
    <x v="8"/>
    <x v="34"/>
    <x v="25"/>
    <x v="236"/>
    <s v="20189"/>
    <x v="18"/>
    <x v="0"/>
    <n v="4.45"/>
    <x v="0"/>
    <s v="nuts"/>
  </r>
  <r>
    <x v="1315"/>
    <x v="4"/>
    <x v="8"/>
    <x v="34"/>
    <x v="25"/>
    <x v="236"/>
    <s v="20189"/>
    <x v="5"/>
    <x v="0"/>
    <n v="10.95"/>
    <x v="0"/>
    <s v="Cheese and chicken"/>
  </r>
  <r>
    <x v="1315"/>
    <x v="4"/>
    <x v="8"/>
    <x v="34"/>
    <x v="25"/>
    <x v="236"/>
    <s v="20189"/>
    <x v="3"/>
    <x v="0"/>
    <n v="3.7"/>
    <x v="0"/>
    <s v="Yogurt"/>
  </r>
  <r>
    <x v="1315"/>
    <x v="4"/>
    <x v="8"/>
    <x v="34"/>
    <x v="25"/>
    <x v="236"/>
    <s v="20189"/>
    <x v="5"/>
    <x v="0"/>
    <n v="5.5"/>
    <x v="0"/>
    <s v="Pine nuts"/>
  </r>
  <r>
    <x v="1315"/>
    <x v="4"/>
    <x v="8"/>
    <x v="34"/>
    <x v="25"/>
    <x v="236"/>
    <s v="20189"/>
    <x v="92"/>
    <x v="7"/>
    <n v="89"/>
    <x v="1"/>
    <s v="Internet"/>
  </r>
  <r>
    <x v="1315"/>
    <x v="4"/>
    <x v="8"/>
    <x v="34"/>
    <x v="25"/>
    <x v="236"/>
    <s v="20189"/>
    <x v="6"/>
    <x v="3"/>
    <n v="43.44"/>
    <x v="1"/>
    <s v="Whiskey"/>
  </r>
  <r>
    <x v="1315"/>
    <x v="4"/>
    <x v="8"/>
    <x v="34"/>
    <x v="25"/>
    <x v="236"/>
    <s v="20189"/>
    <x v="18"/>
    <x v="3"/>
    <n v="19"/>
    <x v="1"/>
    <s v="Beer arbory john"/>
  </r>
  <r>
    <x v="1316"/>
    <x v="4"/>
    <x v="8"/>
    <x v="34"/>
    <x v="26"/>
    <x v="236"/>
    <s v="20189"/>
    <x v="18"/>
    <x v="0"/>
    <n v="25.4"/>
    <x v="1"/>
    <s v="Brunch abbotsford"/>
  </r>
  <r>
    <x v="1316"/>
    <x v="4"/>
    <x v="8"/>
    <x v="34"/>
    <x v="26"/>
    <x v="236"/>
    <s v="20189"/>
    <x v="18"/>
    <x v="2"/>
    <n v="35"/>
    <x v="1"/>
    <s v="Gami chicken"/>
  </r>
  <r>
    <x v="1316"/>
    <x v="4"/>
    <x v="8"/>
    <x v="34"/>
    <x v="26"/>
    <x v="236"/>
    <s v="20189"/>
    <x v="5"/>
    <x v="0"/>
    <n v="3"/>
    <x v="0"/>
    <s v="fries"/>
  </r>
  <r>
    <x v="1316"/>
    <x v="4"/>
    <x v="8"/>
    <x v="34"/>
    <x v="26"/>
    <x v="236"/>
    <s v="20189"/>
    <x v="6"/>
    <x v="3"/>
    <n v="21"/>
    <x v="1"/>
    <s v="Beer"/>
  </r>
  <r>
    <x v="1317"/>
    <x v="4"/>
    <x v="8"/>
    <x v="34"/>
    <x v="27"/>
    <x v="236"/>
    <s v="20189"/>
    <x v="18"/>
    <x v="2"/>
    <n v="83.1"/>
    <x v="1"/>
    <s v="PADRE almuerzo in Ibs and Burgers"/>
  </r>
  <r>
    <x v="1317"/>
    <x v="4"/>
    <x v="8"/>
    <x v="34"/>
    <x v="27"/>
    <x v="236"/>
    <s v="20189"/>
    <x v="8"/>
    <x v="0"/>
    <n v="7"/>
    <x v="0"/>
    <s v="Church"/>
  </r>
  <r>
    <x v="1317"/>
    <x v="4"/>
    <x v="8"/>
    <x v="34"/>
    <x v="27"/>
    <x v="236"/>
    <s v="20189"/>
    <x v="3"/>
    <x v="0"/>
    <n v="6.75"/>
    <x v="0"/>
    <s v="Lemon, juice and chicken"/>
  </r>
  <r>
    <x v="1318"/>
    <x v="4"/>
    <x v="8"/>
    <x v="35"/>
    <x v="28"/>
    <x v="237"/>
    <s v="20189"/>
    <x v="18"/>
    <x v="0"/>
    <n v="2.34"/>
    <x v="0"/>
    <s v="Vegetables"/>
  </r>
  <r>
    <x v="1318"/>
    <x v="4"/>
    <x v="8"/>
    <x v="35"/>
    <x v="28"/>
    <x v="237"/>
    <s v="20189"/>
    <x v="5"/>
    <x v="0"/>
    <n v="16.71"/>
    <x v="0"/>
    <s v="Something"/>
  </r>
  <r>
    <x v="1318"/>
    <x v="4"/>
    <x v="8"/>
    <x v="35"/>
    <x v="28"/>
    <x v="237"/>
    <s v="20189"/>
    <x v="0"/>
    <x v="0"/>
    <n v="5.8"/>
    <x v="0"/>
    <s v="Something else"/>
  </r>
  <r>
    <x v="1319"/>
    <x v="4"/>
    <x v="8"/>
    <x v="35"/>
    <x v="1"/>
    <x v="237"/>
    <s v="20189"/>
    <x v="18"/>
    <x v="0"/>
    <n v="13.8"/>
    <x v="0"/>
    <s v="Coffee"/>
  </r>
  <r>
    <x v="1319"/>
    <x v="4"/>
    <x v="8"/>
    <x v="35"/>
    <x v="1"/>
    <x v="237"/>
    <s v="20189"/>
    <x v="3"/>
    <x v="0"/>
    <n v="4.4000000000000004"/>
    <x v="0"/>
    <s v="Crackers and cheese"/>
  </r>
  <r>
    <x v="1320"/>
    <x v="4"/>
    <x v="8"/>
    <x v="35"/>
    <x v="2"/>
    <x v="237"/>
    <s v="20189"/>
    <x v="5"/>
    <x v="0"/>
    <n v="18.05"/>
    <x v="1"/>
    <s v="PADRE mercado"/>
  </r>
  <r>
    <x v="1320"/>
    <x v="4"/>
    <x v="8"/>
    <x v="35"/>
    <x v="2"/>
    <x v="237"/>
    <s v="20189"/>
    <x v="5"/>
    <x v="0"/>
    <n v="9.61"/>
    <x v="0"/>
    <s v="Coles"/>
  </r>
  <r>
    <x v="1320"/>
    <x v="4"/>
    <x v="8"/>
    <x v="35"/>
    <x v="2"/>
    <x v="237"/>
    <s v="20189"/>
    <x v="0"/>
    <x v="0"/>
    <n v="7.96"/>
    <x v="0"/>
    <s v="Aldi"/>
  </r>
  <r>
    <x v="1320"/>
    <x v="4"/>
    <x v="8"/>
    <x v="35"/>
    <x v="2"/>
    <x v="237"/>
    <s v="20189"/>
    <x v="18"/>
    <x v="0"/>
    <n v="10.23"/>
    <x v="0"/>
    <s v="vegetables"/>
  </r>
  <r>
    <x v="1320"/>
    <x v="4"/>
    <x v="8"/>
    <x v="35"/>
    <x v="2"/>
    <x v="237"/>
    <s v="20189"/>
    <x v="3"/>
    <x v="0"/>
    <n v="5.5"/>
    <x v="0"/>
    <s v="Woolworths"/>
  </r>
  <r>
    <x v="1321"/>
    <x v="4"/>
    <x v="8"/>
    <x v="35"/>
    <x v="3"/>
    <x v="237"/>
    <s v="20189"/>
    <x v="18"/>
    <x v="0"/>
    <n v="20.74"/>
    <x v="0"/>
    <s v="Lunch"/>
  </r>
  <r>
    <x v="1321"/>
    <x v="4"/>
    <x v="8"/>
    <x v="35"/>
    <x v="3"/>
    <x v="237"/>
    <s v="20189"/>
    <x v="7"/>
    <x v="6"/>
    <n v="14"/>
    <x v="1"/>
    <s v="Mykis padres"/>
  </r>
  <r>
    <x v="1321"/>
    <x v="4"/>
    <x v="8"/>
    <x v="35"/>
    <x v="3"/>
    <x v="237"/>
    <s v="20189"/>
    <x v="3"/>
    <x v="0"/>
    <n v="10.5"/>
    <x v="0"/>
    <s v="Cereal, deodorants"/>
  </r>
  <r>
    <x v="1321"/>
    <x v="4"/>
    <x v="8"/>
    <x v="35"/>
    <x v="3"/>
    <x v="237"/>
    <s v="20189"/>
    <x v="5"/>
    <x v="0"/>
    <n v="6.9"/>
    <x v="0"/>
    <s v="Juice"/>
  </r>
  <r>
    <x v="1321"/>
    <x v="4"/>
    <x v="8"/>
    <x v="35"/>
    <x v="3"/>
    <x v="237"/>
    <s v="20189"/>
    <x v="57"/>
    <x v="12"/>
    <n v="269.39999999999998"/>
    <x v="1"/>
    <s v="Insurance"/>
  </r>
  <r>
    <x v="1322"/>
    <x v="4"/>
    <x v="8"/>
    <x v="35"/>
    <x v="4"/>
    <x v="237"/>
    <s v="20189"/>
    <x v="49"/>
    <x v="8"/>
    <n v="61.85"/>
    <x v="1"/>
    <s v="PADRE ropa madre"/>
  </r>
  <r>
    <x v="1322"/>
    <x v="4"/>
    <x v="8"/>
    <x v="35"/>
    <x v="4"/>
    <x v="237"/>
    <s v="20189"/>
    <x v="100"/>
    <x v="8"/>
    <n v="44.98"/>
    <x v="1"/>
    <s v="PADRE camisas"/>
  </r>
  <r>
    <x v="1322"/>
    <x v="4"/>
    <x v="8"/>
    <x v="35"/>
    <x v="4"/>
    <x v="237"/>
    <s v="20189"/>
    <x v="27"/>
    <x v="8"/>
    <n v="29.9"/>
    <x v="1"/>
    <s v="Sweat pants"/>
  </r>
  <r>
    <x v="1322"/>
    <x v="4"/>
    <x v="8"/>
    <x v="35"/>
    <x v="4"/>
    <x v="237"/>
    <s v="20189"/>
    <x v="18"/>
    <x v="0"/>
    <n v="18.63"/>
    <x v="0"/>
    <s v="Lunch weird rice with parents"/>
  </r>
  <r>
    <x v="1322"/>
    <x v="4"/>
    <x v="8"/>
    <x v="35"/>
    <x v="4"/>
    <x v="237"/>
    <s v="20189"/>
    <x v="7"/>
    <x v="6"/>
    <n v="30"/>
    <x v="1"/>
    <s v="Myki parents and angel to visit city"/>
  </r>
  <r>
    <x v="1322"/>
    <x v="4"/>
    <x v="8"/>
    <x v="35"/>
    <x v="4"/>
    <x v="237"/>
    <s v="20189"/>
    <x v="3"/>
    <x v="0"/>
    <n v="2.5"/>
    <x v="0"/>
    <s v="Bread for tata"/>
  </r>
  <r>
    <x v="1322"/>
    <x v="4"/>
    <x v="8"/>
    <x v="35"/>
    <x v="4"/>
    <x v="237"/>
    <s v="20189"/>
    <x v="3"/>
    <x v="0"/>
    <n v="5.74"/>
    <x v="0"/>
    <s v="Doritos, milk and "/>
  </r>
  <r>
    <x v="1322"/>
    <x v="4"/>
    <x v="8"/>
    <x v="35"/>
    <x v="4"/>
    <x v="237"/>
    <s v="20189"/>
    <x v="27"/>
    <x v="8"/>
    <n v="39.9"/>
    <x v="1"/>
    <s v="PADRE camisa madre"/>
  </r>
  <r>
    <x v="1322"/>
    <x v="4"/>
    <x v="8"/>
    <x v="35"/>
    <x v="4"/>
    <x v="237"/>
    <s v="20189"/>
    <x v="18"/>
    <x v="0"/>
    <n v="26.7"/>
    <x v="0"/>
    <s v="Brunetti brunch"/>
  </r>
  <r>
    <x v="1322"/>
    <x v="4"/>
    <x v="8"/>
    <x v="35"/>
    <x v="4"/>
    <x v="237"/>
    <s v="20189"/>
    <x v="49"/>
    <x v="8"/>
    <n v="149"/>
    <x v="1"/>
    <s v="Jacket"/>
  </r>
  <r>
    <x v="1322"/>
    <x v="4"/>
    <x v="8"/>
    <x v="35"/>
    <x v="4"/>
    <x v="237"/>
    <s v="20189"/>
    <x v="19"/>
    <x v="0"/>
    <n v="19.5"/>
    <x v="0"/>
    <s v="Nachos and beer"/>
  </r>
  <r>
    <x v="1322"/>
    <x v="4"/>
    <x v="8"/>
    <x v="35"/>
    <x v="4"/>
    <x v="237"/>
    <s v="20189"/>
    <x v="67"/>
    <x v="6"/>
    <n v="30.51"/>
    <x v="1"/>
    <s v="Gasoline"/>
  </r>
  <r>
    <x v="1323"/>
    <x v="4"/>
    <x v="8"/>
    <x v="35"/>
    <x v="5"/>
    <x v="237"/>
    <s v="20189"/>
    <x v="18"/>
    <x v="0"/>
    <n v="24.4"/>
    <x v="0"/>
    <s v="Brunch"/>
  </r>
  <r>
    <x v="1323"/>
    <x v="4"/>
    <x v="8"/>
    <x v="35"/>
    <x v="5"/>
    <x v="237"/>
    <s v="20189"/>
    <x v="3"/>
    <x v="0"/>
    <n v="15.25"/>
    <x v="0"/>
    <s v="Pizza, ice cream, crumplets, butter"/>
  </r>
  <r>
    <x v="1324"/>
    <x v="4"/>
    <x v="8"/>
    <x v="36"/>
    <x v="6"/>
    <x v="238"/>
    <s v="20189"/>
    <x v="98"/>
    <x v="12"/>
    <n v="118.8"/>
    <x v="1"/>
    <s v="Gym"/>
  </r>
  <r>
    <x v="1324"/>
    <x v="4"/>
    <x v="8"/>
    <x v="36"/>
    <x v="6"/>
    <x v="238"/>
    <s v="20189"/>
    <x v="5"/>
    <x v="0"/>
    <n v="2.6"/>
    <x v="0"/>
    <s v="Cheese and eggs"/>
  </r>
  <r>
    <x v="1324"/>
    <x v="4"/>
    <x v="8"/>
    <x v="36"/>
    <x v="6"/>
    <x v="238"/>
    <s v="20189"/>
    <x v="0"/>
    <x v="0"/>
    <n v="9.2100000000000009"/>
    <x v="0"/>
    <s v="Cottage cheese, cheese and bread"/>
  </r>
  <r>
    <x v="1324"/>
    <x v="4"/>
    <x v="8"/>
    <x v="36"/>
    <x v="6"/>
    <x v="238"/>
    <s v="20189"/>
    <x v="3"/>
    <x v="0"/>
    <n v="24.24"/>
    <x v="0"/>
    <s v="soap, fish, deodorants and cereal"/>
  </r>
  <r>
    <x v="1325"/>
    <x v="4"/>
    <x v="8"/>
    <x v="36"/>
    <x v="7"/>
    <x v="238"/>
    <s v="20189"/>
    <x v="64"/>
    <x v="4"/>
    <n v="1520"/>
    <x v="1"/>
    <s v="Rent"/>
  </r>
  <r>
    <x v="1325"/>
    <x v="4"/>
    <x v="8"/>
    <x v="36"/>
    <x v="7"/>
    <x v="238"/>
    <s v="20189"/>
    <x v="3"/>
    <x v="0"/>
    <n v="6.6"/>
    <x v="0"/>
    <s v="Cappers, snacks, chocolate"/>
  </r>
  <r>
    <x v="1326"/>
    <x v="4"/>
    <x v="8"/>
    <x v="36"/>
    <x v="8"/>
    <x v="238"/>
    <s v="20189"/>
    <x v="3"/>
    <x v="0"/>
    <n v="9.64"/>
    <x v="0"/>
    <s v="PADRE nose"/>
  </r>
  <r>
    <x v="1326"/>
    <x v="4"/>
    <x v="8"/>
    <x v="36"/>
    <x v="8"/>
    <x v="238"/>
    <s v="20189"/>
    <x v="0"/>
    <x v="0"/>
    <n v="14.13"/>
    <x v="0"/>
    <s v="PADRE no se"/>
  </r>
  <r>
    <x v="1326"/>
    <x v="4"/>
    <x v="8"/>
    <x v="36"/>
    <x v="8"/>
    <x v="238"/>
    <s v="20189"/>
    <x v="5"/>
    <x v="0"/>
    <n v="12.29"/>
    <x v="0"/>
    <s v="Bread and cheese"/>
  </r>
  <r>
    <x v="1326"/>
    <x v="4"/>
    <x v="8"/>
    <x v="36"/>
    <x v="8"/>
    <x v="238"/>
    <s v="20189"/>
    <x v="18"/>
    <x v="5"/>
    <n v="25.8"/>
    <x v="1"/>
    <s v="Sheets and towels"/>
  </r>
  <r>
    <x v="1326"/>
    <x v="4"/>
    <x v="8"/>
    <x v="36"/>
    <x v="8"/>
    <x v="238"/>
    <s v="20189"/>
    <x v="3"/>
    <x v="0"/>
    <n v="16.350000000000001"/>
    <x v="0"/>
    <s v="nachos, cheese, lamb and fruits"/>
  </r>
  <r>
    <x v="1326"/>
    <x v="4"/>
    <x v="8"/>
    <x v="36"/>
    <x v="8"/>
    <x v="238"/>
    <s v="20189"/>
    <x v="5"/>
    <x v="0"/>
    <n v="5"/>
    <x v="0"/>
    <s v="yogurt"/>
  </r>
  <r>
    <x v="1326"/>
    <x v="4"/>
    <x v="8"/>
    <x v="36"/>
    <x v="8"/>
    <x v="238"/>
    <s v="20189"/>
    <x v="6"/>
    <x v="3"/>
    <n v="12"/>
    <x v="1"/>
    <s v="Beers BWS"/>
  </r>
  <r>
    <x v="1327"/>
    <x v="4"/>
    <x v="8"/>
    <x v="36"/>
    <x v="29"/>
    <x v="238"/>
    <s v="20189"/>
    <x v="99"/>
    <x v="15"/>
    <n v="1081"/>
    <x v="1"/>
    <s v="1st Loan Repayment"/>
  </r>
  <r>
    <x v="1327"/>
    <x v="4"/>
    <x v="8"/>
    <x v="36"/>
    <x v="29"/>
    <x v="238"/>
    <s v="20189"/>
    <x v="73"/>
    <x v="1"/>
    <n v="15"/>
    <x v="1"/>
    <s v="PADRE telas"/>
  </r>
  <r>
    <x v="1327"/>
    <x v="4"/>
    <x v="8"/>
    <x v="36"/>
    <x v="29"/>
    <x v="238"/>
    <s v="20189"/>
    <x v="3"/>
    <x v="0"/>
    <n v="12"/>
    <x v="0"/>
    <s v="Cream when nastya was mad"/>
  </r>
  <r>
    <x v="1327"/>
    <x v="4"/>
    <x v="8"/>
    <x v="36"/>
    <x v="29"/>
    <x v="238"/>
    <s v="20189"/>
    <x v="6"/>
    <x v="3"/>
    <n v="25.98"/>
    <x v="1"/>
    <s v="Chicharrones y 150 lashes"/>
  </r>
  <r>
    <x v="1327"/>
    <x v="4"/>
    <x v="8"/>
    <x v="36"/>
    <x v="29"/>
    <x v="238"/>
    <s v="20189"/>
    <x v="67"/>
    <x v="6"/>
    <n v="47.33"/>
    <x v="1"/>
    <s v="Gasoline nastya mad"/>
  </r>
  <r>
    <x v="1328"/>
    <x v="4"/>
    <x v="8"/>
    <x v="36"/>
    <x v="9"/>
    <x v="238"/>
    <s v="20189"/>
    <x v="18"/>
    <x v="0"/>
    <n v="25"/>
    <x v="0"/>
    <s v="Lunch"/>
  </r>
  <r>
    <x v="1328"/>
    <x v="4"/>
    <x v="8"/>
    <x v="36"/>
    <x v="9"/>
    <x v="238"/>
    <s v="20189"/>
    <x v="5"/>
    <x v="0"/>
    <n v="8.02"/>
    <x v="0"/>
    <s v="milk, chocolate and eggs"/>
  </r>
  <r>
    <x v="1328"/>
    <x v="4"/>
    <x v="8"/>
    <x v="36"/>
    <x v="9"/>
    <x v="238"/>
    <s v="20189"/>
    <x v="3"/>
    <x v="0"/>
    <n v="1.55"/>
    <x v="0"/>
    <s v="Something"/>
  </r>
  <r>
    <x v="1328"/>
    <x v="4"/>
    <x v="8"/>
    <x v="36"/>
    <x v="9"/>
    <x v="238"/>
    <s v="20189"/>
    <x v="6"/>
    <x v="3"/>
    <n v="80.05"/>
    <x v="1"/>
    <s v="Beers and whiskey PADRE"/>
  </r>
  <r>
    <x v="1328"/>
    <x v="4"/>
    <x v="8"/>
    <x v="36"/>
    <x v="9"/>
    <x v="238"/>
    <s v="20189"/>
    <x v="18"/>
    <x v="0"/>
    <n v="8"/>
    <x v="0"/>
    <s v="Chicken"/>
  </r>
  <r>
    <x v="1328"/>
    <x v="4"/>
    <x v="8"/>
    <x v="36"/>
    <x v="9"/>
    <x v="238"/>
    <s v="20189"/>
    <x v="18"/>
    <x v="0"/>
    <n v="5"/>
    <x v="0"/>
    <s v="Sushi"/>
  </r>
  <r>
    <x v="1328"/>
    <x v="4"/>
    <x v="8"/>
    <x v="36"/>
    <x v="9"/>
    <x v="238"/>
    <s v="20189"/>
    <x v="0"/>
    <x v="0"/>
    <n v="18.5"/>
    <x v="0"/>
    <s v="BBQ stuff"/>
  </r>
  <r>
    <x v="1328"/>
    <x v="4"/>
    <x v="8"/>
    <x v="36"/>
    <x v="9"/>
    <x v="238"/>
    <s v="20189"/>
    <x v="101"/>
    <x v="13"/>
    <n v="60"/>
    <x v="1"/>
    <s v="Membership"/>
  </r>
  <r>
    <x v="1329"/>
    <x v="4"/>
    <x v="8"/>
    <x v="36"/>
    <x v="10"/>
    <x v="238"/>
    <s v="20189"/>
    <x v="0"/>
    <x v="0"/>
    <n v="9.1"/>
    <x v="0"/>
    <s v="Bread, rice and ketchup and cheese"/>
  </r>
  <r>
    <x v="1330"/>
    <x v="4"/>
    <x v="8"/>
    <x v="36"/>
    <x v="11"/>
    <x v="238"/>
    <s v="20189"/>
    <x v="18"/>
    <x v="0"/>
    <n v="29.9"/>
    <x v="0"/>
    <s v="Brunch"/>
  </r>
  <r>
    <x v="1330"/>
    <x v="4"/>
    <x v="8"/>
    <x v="36"/>
    <x v="11"/>
    <x v="238"/>
    <s v="20189"/>
    <x v="18"/>
    <x v="0"/>
    <n v="4.2"/>
    <x v="0"/>
    <s v="Coffee"/>
  </r>
  <r>
    <x v="1330"/>
    <x v="4"/>
    <x v="8"/>
    <x v="36"/>
    <x v="11"/>
    <x v="238"/>
    <s v="20189"/>
    <x v="18"/>
    <x v="0"/>
    <n v="23.5"/>
    <x v="0"/>
    <s v="Lunch"/>
  </r>
  <r>
    <x v="1330"/>
    <x v="4"/>
    <x v="8"/>
    <x v="36"/>
    <x v="11"/>
    <x v="238"/>
    <s v="20189"/>
    <x v="18"/>
    <x v="0"/>
    <n v="21"/>
    <x v="0"/>
    <s v="Lunch"/>
  </r>
  <r>
    <x v="1330"/>
    <x v="4"/>
    <x v="8"/>
    <x v="36"/>
    <x v="11"/>
    <x v="238"/>
    <s v="20189"/>
    <x v="18"/>
    <x v="0"/>
    <n v="4.5"/>
    <x v="0"/>
    <s v="Lunch"/>
  </r>
  <r>
    <x v="1331"/>
    <x v="4"/>
    <x v="8"/>
    <x v="37"/>
    <x v="12"/>
    <x v="239"/>
    <s v="20189"/>
    <x v="18"/>
    <x v="0"/>
    <n v="10.48"/>
    <x v="0"/>
    <s v="Vegetables"/>
  </r>
  <r>
    <x v="1331"/>
    <x v="4"/>
    <x v="8"/>
    <x v="37"/>
    <x v="12"/>
    <x v="239"/>
    <s v="20189"/>
    <x v="3"/>
    <x v="0"/>
    <n v="11.21"/>
    <x v="0"/>
    <s v="Cheese and brocolli"/>
  </r>
  <r>
    <x v="1331"/>
    <x v="4"/>
    <x v="8"/>
    <x v="37"/>
    <x v="12"/>
    <x v="239"/>
    <s v="20189"/>
    <x v="5"/>
    <x v="0"/>
    <n v="9.08"/>
    <x v="0"/>
    <s v="Cheese, yogurt and chicken"/>
  </r>
  <r>
    <x v="1331"/>
    <x v="4"/>
    <x v="8"/>
    <x v="37"/>
    <x v="12"/>
    <x v="239"/>
    <s v="20189"/>
    <x v="0"/>
    <x v="0"/>
    <n v="3.3"/>
    <x v="0"/>
    <s v="Yogurt"/>
  </r>
  <r>
    <x v="1331"/>
    <x v="4"/>
    <x v="8"/>
    <x v="37"/>
    <x v="12"/>
    <x v="239"/>
    <s v="20189"/>
    <x v="74"/>
    <x v="7"/>
    <n v="13.99"/>
    <x v="1"/>
    <s v="Netflix"/>
  </r>
  <r>
    <x v="1331"/>
    <x v="4"/>
    <x v="8"/>
    <x v="37"/>
    <x v="12"/>
    <x v="239"/>
    <s v="20189"/>
    <x v="8"/>
    <x v="0"/>
    <n v="8"/>
    <x v="0"/>
    <s v="Candles"/>
  </r>
  <r>
    <x v="1331"/>
    <x v="4"/>
    <x v="8"/>
    <x v="37"/>
    <x v="12"/>
    <x v="239"/>
    <s v="20189"/>
    <x v="102"/>
    <x v="7"/>
    <n v="25"/>
    <x v="1"/>
    <s v="No virgin"/>
  </r>
  <r>
    <x v="1331"/>
    <x v="4"/>
    <x v="8"/>
    <x v="37"/>
    <x v="12"/>
    <x v="239"/>
    <s v="20189"/>
    <x v="90"/>
    <x v="7"/>
    <n v="17.03"/>
    <x v="1"/>
    <s v="Last bill virgin"/>
  </r>
  <r>
    <x v="1331"/>
    <x v="4"/>
    <x v="8"/>
    <x v="37"/>
    <x v="12"/>
    <x v="239"/>
    <s v="20189"/>
    <x v="103"/>
    <x v="14"/>
    <n v="30"/>
    <x v="1"/>
    <s v="Adminision fee"/>
  </r>
  <r>
    <x v="1332"/>
    <x v="4"/>
    <x v="8"/>
    <x v="37"/>
    <x v="13"/>
    <x v="239"/>
    <s v="20189"/>
    <x v="67"/>
    <x v="6"/>
    <n v="24.82"/>
    <x v="1"/>
    <s v="Gasoline Costco"/>
  </r>
  <r>
    <x v="1333"/>
    <x v="4"/>
    <x v="8"/>
    <x v="37"/>
    <x v="14"/>
    <x v="239"/>
    <s v="20189"/>
    <x v="7"/>
    <x v="6"/>
    <n v="30"/>
    <x v="1"/>
    <s v="PADRE 20 visit city"/>
  </r>
  <r>
    <x v="1333"/>
    <x v="4"/>
    <x v="8"/>
    <x v="37"/>
    <x v="14"/>
    <x v="239"/>
    <s v="20189"/>
    <x v="18"/>
    <x v="3"/>
    <n v="52"/>
    <x v="1"/>
    <s v="PADRE Beers 39"/>
  </r>
  <r>
    <x v="1333"/>
    <x v="4"/>
    <x v="8"/>
    <x v="37"/>
    <x v="14"/>
    <x v="239"/>
    <s v="20189"/>
    <x v="18"/>
    <x v="0"/>
    <n v="73"/>
    <x v="1"/>
    <s v="PADRES Vapiano lunch"/>
  </r>
  <r>
    <x v="1333"/>
    <x v="4"/>
    <x v="8"/>
    <x v="37"/>
    <x v="14"/>
    <x v="239"/>
    <s v="20189"/>
    <x v="3"/>
    <x v="0"/>
    <n v="3.5"/>
    <x v="0"/>
    <s v="Bread and milk"/>
  </r>
  <r>
    <x v="1333"/>
    <x v="4"/>
    <x v="8"/>
    <x v="37"/>
    <x v="14"/>
    <x v="239"/>
    <s v="20189"/>
    <x v="18"/>
    <x v="0"/>
    <n v="5"/>
    <x v="0"/>
    <s v="Coffee"/>
  </r>
  <r>
    <x v="1334"/>
    <x v="4"/>
    <x v="8"/>
    <x v="37"/>
    <x v="15"/>
    <x v="239"/>
    <s v="20189"/>
    <x v="18"/>
    <x v="0"/>
    <n v="19.91"/>
    <x v="0"/>
    <s v="lunch with water"/>
  </r>
  <r>
    <x v="1334"/>
    <x v="4"/>
    <x v="8"/>
    <x v="37"/>
    <x v="15"/>
    <x v="239"/>
    <s v="20189"/>
    <x v="5"/>
    <x v="0"/>
    <n v="15.27"/>
    <x v="0"/>
    <s v="chips and fish chesse"/>
  </r>
  <r>
    <x v="1334"/>
    <x v="4"/>
    <x v="8"/>
    <x v="37"/>
    <x v="15"/>
    <x v="239"/>
    <s v="20189"/>
    <x v="0"/>
    <x v="0"/>
    <n v="1.65"/>
    <x v="0"/>
    <s v="Cheese"/>
  </r>
  <r>
    <x v="1334"/>
    <x v="4"/>
    <x v="8"/>
    <x v="37"/>
    <x v="15"/>
    <x v="239"/>
    <s v="20189"/>
    <x v="3"/>
    <x v="0"/>
    <n v="31.4"/>
    <x v="0"/>
    <s v="Coke, bread, chicken, stuff"/>
  </r>
  <r>
    <x v="1334"/>
    <x v="4"/>
    <x v="8"/>
    <x v="37"/>
    <x v="15"/>
    <x v="239"/>
    <s v="20189"/>
    <x v="18"/>
    <x v="2"/>
    <n v="52"/>
    <x v="1"/>
    <s v="Phillip island"/>
  </r>
  <r>
    <x v="1335"/>
    <x v="4"/>
    <x v="8"/>
    <x v="37"/>
    <x v="16"/>
    <x v="239"/>
    <s v="20189"/>
    <x v="18"/>
    <x v="0"/>
    <n v="53.5"/>
    <x v="1"/>
    <s v="Phillip island lunch"/>
  </r>
  <r>
    <x v="1335"/>
    <x v="4"/>
    <x v="8"/>
    <x v="37"/>
    <x v="16"/>
    <x v="239"/>
    <s v="20189"/>
    <x v="18"/>
    <x v="0"/>
    <n v="13.4"/>
    <x v="1"/>
    <s v="Coffee and fries "/>
  </r>
  <r>
    <x v="1335"/>
    <x v="4"/>
    <x v="8"/>
    <x v="37"/>
    <x v="16"/>
    <x v="239"/>
    <s v="20189"/>
    <x v="18"/>
    <x v="0"/>
    <n v="26"/>
    <x v="1"/>
    <s v="PADRE Coffee and breakfast phillip island"/>
  </r>
  <r>
    <x v="1336"/>
    <x v="4"/>
    <x v="8"/>
    <x v="37"/>
    <x v="18"/>
    <x v="239"/>
    <s v="20189"/>
    <x v="7"/>
    <x v="6"/>
    <n v="20"/>
    <x v="1"/>
    <s v="PADRE MYKI unimelb"/>
  </r>
  <r>
    <x v="1336"/>
    <x v="4"/>
    <x v="8"/>
    <x v="37"/>
    <x v="18"/>
    <x v="239"/>
    <s v="20189"/>
    <x v="18"/>
    <x v="0"/>
    <n v="16.649999999999999"/>
    <x v="1"/>
    <s v="Krispy cream donut + coffee"/>
  </r>
  <r>
    <x v="1336"/>
    <x v="4"/>
    <x v="8"/>
    <x v="37"/>
    <x v="18"/>
    <x v="239"/>
    <s v="20189"/>
    <x v="3"/>
    <x v="0"/>
    <n v="4.5999999999999996"/>
    <x v="0"/>
    <s v="Chips"/>
  </r>
  <r>
    <x v="1336"/>
    <x v="4"/>
    <x v="8"/>
    <x v="37"/>
    <x v="18"/>
    <x v="239"/>
    <s v="20189"/>
    <x v="5"/>
    <x v="0"/>
    <n v="12.7"/>
    <x v="0"/>
    <s v="Coles while we were in the uni"/>
  </r>
  <r>
    <x v="1336"/>
    <x v="4"/>
    <x v="8"/>
    <x v="37"/>
    <x v="18"/>
    <x v="239"/>
    <s v="20189"/>
    <x v="18"/>
    <x v="2"/>
    <n v="59.7"/>
    <x v="1"/>
    <s v="Lunch after uni tour"/>
  </r>
  <r>
    <x v="1336"/>
    <x v="4"/>
    <x v="8"/>
    <x v="37"/>
    <x v="18"/>
    <x v="239"/>
    <s v="20189"/>
    <x v="5"/>
    <x v="0"/>
    <n v="2.5"/>
    <x v="1"/>
    <s v="PADRE Bread"/>
  </r>
  <r>
    <x v="1336"/>
    <x v="4"/>
    <x v="8"/>
    <x v="37"/>
    <x v="18"/>
    <x v="239"/>
    <s v="20189"/>
    <x v="67"/>
    <x v="6"/>
    <n v="38.65"/>
    <x v="1"/>
    <s v="COSTCO gasoline"/>
  </r>
  <r>
    <x v="1336"/>
    <x v="4"/>
    <x v="8"/>
    <x v="37"/>
    <x v="18"/>
    <x v="239"/>
    <s v="20189"/>
    <x v="18"/>
    <x v="0"/>
    <n v="21.5"/>
    <x v="1"/>
    <s v="PADRE mansion coffees"/>
  </r>
  <r>
    <x v="1336"/>
    <x v="4"/>
    <x v="8"/>
    <x v="37"/>
    <x v="18"/>
    <x v="239"/>
    <s v="20189"/>
    <x v="18"/>
    <x v="0"/>
    <n v="23.8"/>
    <x v="0"/>
    <s v="Sandwiches"/>
  </r>
  <r>
    <x v="1336"/>
    <x v="4"/>
    <x v="8"/>
    <x v="37"/>
    <x v="18"/>
    <x v="239"/>
    <s v="20189"/>
    <x v="5"/>
    <x v="0"/>
    <n v="6.5"/>
    <x v="0"/>
    <s v="Something for dinner"/>
  </r>
  <r>
    <x v="1336"/>
    <x v="4"/>
    <x v="8"/>
    <x v="37"/>
    <x v="18"/>
    <x v="239"/>
    <s v="20189"/>
    <x v="6"/>
    <x v="3"/>
    <n v="12"/>
    <x v="1"/>
    <s v="Beer"/>
  </r>
  <r>
    <x v="1337"/>
    <x v="4"/>
    <x v="9"/>
    <x v="38"/>
    <x v="20"/>
    <x v="240"/>
    <s v="201810"/>
    <x v="65"/>
    <x v="7"/>
    <n v="35"/>
    <x v="1"/>
    <s v="Telstra Juan"/>
  </r>
  <r>
    <x v="1337"/>
    <x v="4"/>
    <x v="9"/>
    <x v="38"/>
    <x v="20"/>
    <x v="240"/>
    <s v="201810"/>
    <x v="98"/>
    <x v="12"/>
    <n v="118.8"/>
    <x v="1"/>
    <s v="Gym"/>
  </r>
  <r>
    <x v="1337"/>
    <x v="4"/>
    <x v="9"/>
    <x v="38"/>
    <x v="20"/>
    <x v="240"/>
    <s v="201810"/>
    <x v="5"/>
    <x v="0"/>
    <n v="17.87"/>
    <x v="0"/>
    <s v="Gyozas, chocolate, cereal, crumplets, onions, eggs"/>
  </r>
  <r>
    <x v="1337"/>
    <x v="4"/>
    <x v="9"/>
    <x v="38"/>
    <x v="20"/>
    <x v="240"/>
    <s v="201810"/>
    <x v="0"/>
    <x v="0"/>
    <n v="22.04"/>
    <x v="0"/>
    <s v="Nappies, yogurt, butter, cheese"/>
  </r>
  <r>
    <x v="1337"/>
    <x v="4"/>
    <x v="9"/>
    <x v="38"/>
    <x v="20"/>
    <x v="240"/>
    <s v="201810"/>
    <x v="45"/>
    <x v="14"/>
    <n v="4.5"/>
    <x v="1"/>
    <s v="socks"/>
  </r>
  <r>
    <x v="1338"/>
    <x v="4"/>
    <x v="9"/>
    <x v="38"/>
    <x v="21"/>
    <x v="240"/>
    <s v="201810"/>
    <x v="3"/>
    <x v="0"/>
    <n v="26.5"/>
    <x v="0"/>
    <s v="Bread and cookies"/>
  </r>
  <r>
    <x v="1338"/>
    <x v="4"/>
    <x v="9"/>
    <x v="38"/>
    <x v="21"/>
    <x v="240"/>
    <s v="201810"/>
    <x v="18"/>
    <x v="2"/>
    <n v="6.15"/>
    <x v="0"/>
    <s v="Pool"/>
  </r>
  <r>
    <x v="1339"/>
    <x v="4"/>
    <x v="9"/>
    <x v="38"/>
    <x v="22"/>
    <x v="240"/>
    <s v="201810"/>
    <x v="3"/>
    <x v="0"/>
    <n v="8"/>
    <x v="0"/>
    <s v="Something"/>
  </r>
  <r>
    <x v="1339"/>
    <x v="4"/>
    <x v="9"/>
    <x v="38"/>
    <x v="22"/>
    <x v="240"/>
    <s v="201810"/>
    <x v="5"/>
    <x v="0"/>
    <n v="12.9"/>
    <x v="0"/>
    <s v="Flowers anniversary"/>
  </r>
  <r>
    <x v="1339"/>
    <x v="4"/>
    <x v="9"/>
    <x v="38"/>
    <x v="22"/>
    <x v="240"/>
    <s v="201810"/>
    <x v="7"/>
    <x v="6"/>
    <n v="20"/>
    <x v="1"/>
    <s v="PADRE myki anniversary"/>
  </r>
  <r>
    <x v="1339"/>
    <x v="4"/>
    <x v="9"/>
    <x v="38"/>
    <x v="22"/>
    <x v="240"/>
    <s v="201810"/>
    <x v="104"/>
    <x v="6"/>
    <n v="9.35"/>
    <x v="1"/>
    <s v="Uber anniversary"/>
  </r>
  <r>
    <x v="1339"/>
    <x v="4"/>
    <x v="9"/>
    <x v="38"/>
    <x v="22"/>
    <x v="240"/>
    <s v="201810"/>
    <x v="18"/>
    <x v="2"/>
    <n v="96.55"/>
    <x v="1"/>
    <s v="Anniversary dinner with parents"/>
  </r>
  <r>
    <x v="1340"/>
    <x v="4"/>
    <x v="9"/>
    <x v="38"/>
    <x v="30"/>
    <x v="240"/>
    <s v="201810"/>
    <x v="18"/>
    <x v="0"/>
    <n v="17.5"/>
    <x v="0"/>
    <s v="Lunch"/>
  </r>
  <r>
    <x v="1340"/>
    <x v="4"/>
    <x v="9"/>
    <x v="38"/>
    <x v="30"/>
    <x v="240"/>
    <s v="201810"/>
    <x v="101"/>
    <x v="0"/>
    <n v="28.71"/>
    <x v="0"/>
    <s v="Chicken, cheese, champagne"/>
  </r>
  <r>
    <x v="1340"/>
    <x v="4"/>
    <x v="9"/>
    <x v="38"/>
    <x v="30"/>
    <x v="240"/>
    <s v="201810"/>
    <x v="11"/>
    <x v="7"/>
    <n v="319.47000000000003"/>
    <x v="1"/>
    <s v="Electricity"/>
  </r>
  <r>
    <x v="1340"/>
    <x v="4"/>
    <x v="9"/>
    <x v="38"/>
    <x v="30"/>
    <x v="240"/>
    <s v="201810"/>
    <x v="6"/>
    <x v="3"/>
    <n v="33.950000000000003"/>
    <x v="1"/>
    <s v="Vodka"/>
  </r>
  <r>
    <x v="1341"/>
    <x v="4"/>
    <x v="9"/>
    <x v="38"/>
    <x v="24"/>
    <x v="240"/>
    <s v="201810"/>
    <x v="0"/>
    <x v="0"/>
    <n v="8.6"/>
    <x v="0"/>
    <s v="pasta,milk, water, bread"/>
  </r>
  <r>
    <x v="1341"/>
    <x v="4"/>
    <x v="9"/>
    <x v="38"/>
    <x v="24"/>
    <x v="240"/>
    <s v="201810"/>
    <x v="18"/>
    <x v="1"/>
    <n v="28.17"/>
    <x v="1"/>
    <s v="MADRE doorstop"/>
  </r>
  <r>
    <x v="1341"/>
    <x v="4"/>
    <x v="9"/>
    <x v="38"/>
    <x v="24"/>
    <x v="240"/>
    <s v="201810"/>
    <x v="58"/>
    <x v="8"/>
    <n v="51.26"/>
    <x v="1"/>
    <s v="Ropa para mi papa"/>
  </r>
  <r>
    <x v="1341"/>
    <x v="4"/>
    <x v="9"/>
    <x v="38"/>
    <x v="24"/>
    <x v="240"/>
    <s v="201810"/>
    <x v="58"/>
    <x v="8"/>
    <n v="11"/>
    <x v="1"/>
    <s v="Ropa de 3 dolares mama"/>
  </r>
  <r>
    <x v="1341"/>
    <x v="4"/>
    <x v="9"/>
    <x v="38"/>
    <x v="24"/>
    <x v="240"/>
    <s v="201810"/>
    <x v="18"/>
    <x v="2"/>
    <n v="73.5"/>
    <x v="1"/>
    <s v="Almuerzo colombiano carisimo"/>
  </r>
  <r>
    <x v="1341"/>
    <x v="4"/>
    <x v="9"/>
    <x v="38"/>
    <x v="24"/>
    <x v="240"/>
    <s v="201810"/>
    <x v="67"/>
    <x v="6"/>
    <n v="28.71"/>
    <x v="1"/>
    <s v="Costco"/>
  </r>
  <r>
    <x v="1341"/>
    <x v="4"/>
    <x v="9"/>
    <x v="38"/>
    <x v="24"/>
    <x v="240"/>
    <s v="201810"/>
    <x v="18"/>
    <x v="2"/>
    <n v="22"/>
    <x v="1"/>
    <s v="Cake 9 MONTHS!"/>
  </r>
  <r>
    <x v="1341"/>
    <x v="4"/>
    <x v="9"/>
    <x v="38"/>
    <x v="24"/>
    <x v="240"/>
    <s v="201810"/>
    <x v="58"/>
    <x v="8"/>
    <n v="39.9"/>
    <x v="1"/>
    <s v="Adidas clothes birthday"/>
  </r>
  <r>
    <x v="1341"/>
    <x v="4"/>
    <x v="9"/>
    <x v="38"/>
    <x v="24"/>
    <x v="240"/>
    <s v="201810"/>
    <x v="5"/>
    <x v="0"/>
    <n v="1.8"/>
    <x v="0"/>
    <s v="Bread"/>
  </r>
  <r>
    <x v="1341"/>
    <x v="4"/>
    <x v="9"/>
    <x v="38"/>
    <x v="24"/>
    <x v="240"/>
    <s v="201810"/>
    <x v="6"/>
    <x v="3"/>
    <n v="12"/>
    <x v="1"/>
    <s v="150 lashes"/>
  </r>
  <r>
    <x v="1341"/>
    <x v="4"/>
    <x v="9"/>
    <x v="38"/>
    <x v="24"/>
    <x v="240"/>
    <s v="201810"/>
    <x v="3"/>
    <x v="0"/>
    <n v="1"/>
    <x v="0"/>
    <s v="candle 9 MONTHS"/>
  </r>
  <r>
    <x v="1342"/>
    <x v="4"/>
    <x v="9"/>
    <x v="38"/>
    <x v="25"/>
    <x v="240"/>
    <s v="201810"/>
    <x v="18"/>
    <x v="0"/>
    <n v="2.5"/>
    <x v="0"/>
    <s v="Sausage"/>
  </r>
  <r>
    <x v="1342"/>
    <x v="4"/>
    <x v="9"/>
    <x v="38"/>
    <x v="25"/>
    <x v="240"/>
    <s v="201810"/>
    <x v="89"/>
    <x v="1"/>
    <n v="52.19"/>
    <x v="1"/>
    <s v="MADRE regalo Tatiana"/>
  </r>
  <r>
    <x v="1342"/>
    <x v="4"/>
    <x v="9"/>
    <x v="38"/>
    <x v="25"/>
    <x v="240"/>
    <s v="201810"/>
    <x v="18"/>
    <x v="1"/>
    <n v="24.99"/>
    <x v="1"/>
    <s v="MADRE correa rex"/>
  </r>
  <r>
    <x v="1342"/>
    <x v="4"/>
    <x v="9"/>
    <x v="38"/>
    <x v="25"/>
    <x v="240"/>
    <s v="201810"/>
    <x v="18"/>
    <x v="12"/>
    <n v="8.5"/>
    <x v="1"/>
    <s v="Massage mama"/>
  </r>
  <r>
    <x v="1342"/>
    <x v="4"/>
    <x v="9"/>
    <x v="38"/>
    <x v="25"/>
    <x v="240"/>
    <s v="201810"/>
    <x v="39"/>
    <x v="0"/>
    <n v="3.55"/>
    <x v="0"/>
    <s v="Coke and ice cream"/>
  </r>
  <r>
    <x v="1342"/>
    <x v="4"/>
    <x v="9"/>
    <x v="38"/>
    <x v="25"/>
    <x v="240"/>
    <s v="201810"/>
    <x v="39"/>
    <x v="0"/>
    <n v="0.75"/>
    <x v="0"/>
    <s v="Icecream"/>
  </r>
  <r>
    <x v="1342"/>
    <x v="4"/>
    <x v="9"/>
    <x v="38"/>
    <x v="25"/>
    <x v="240"/>
    <s v="201810"/>
    <x v="18"/>
    <x v="0"/>
    <n v="5.14"/>
    <x v="0"/>
    <s v="Vegetables"/>
  </r>
  <r>
    <x v="1342"/>
    <x v="4"/>
    <x v="9"/>
    <x v="38"/>
    <x v="25"/>
    <x v="240"/>
    <s v="201810"/>
    <x v="18"/>
    <x v="1"/>
    <n v="0.75"/>
    <x v="1"/>
    <s v="Something"/>
  </r>
  <r>
    <x v="1342"/>
    <x v="4"/>
    <x v="9"/>
    <x v="38"/>
    <x v="25"/>
    <x v="240"/>
    <s v="201810"/>
    <x v="0"/>
    <x v="0"/>
    <n v="1.89"/>
    <x v="0"/>
    <s v="Cookies"/>
  </r>
  <r>
    <x v="1342"/>
    <x v="4"/>
    <x v="9"/>
    <x v="38"/>
    <x v="25"/>
    <x v="240"/>
    <s v="201810"/>
    <x v="101"/>
    <x v="0"/>
    <n v="5.89"/>
    <x v="0"/>
    <s v="Yogurt"/>
  </r>
  <r>
    <x v="1342"/>
    <x v="4"/>
    <x v="9"/>
    <x v="38"/>
    <x v="25"/>
    <x v="240"/>
    <s v="201810"/>
    <x v="5"/>
    <x v="0"/>
    <n v="9.92"/>
    <x v="0"/>
    <s v="coke and cookies"/>
  </r>
  <r>
    <x v="1342"/>
    <x v="4"/>
    <x v="9"/>
    <x v="38"/>
    <x v="25"/>
    <x v="240"/>
    <s v="201810"/>
    <x v="3"/>
    <x v="0"/>
    <n v="7.87"/>
    <x v="0"/>
    <s v="Chicken"/>
  </r>
  <r>
    <x v="1342"/>
    <x v="4"/>
    <x v="9"/>
    <x v="38"/>
    <x v="25"/>
    <x v="240"/>
    <s v="201810"/>
    <x v="89"/>
    <x v="1"/>
    <n v="96.18"/>
    <x v="1"/>
    <s v="Gift tatiana, gift daughter john, mat for shower - $40 from amex"/>
  </r>
  <r>
    <x v="1343"/>
    <x v="4"/>
    <x v="9"/>
    <x v="39"/>
    <x v="26"/>
    <x v="241"/>
    <s v="201810"/>
    <x v="18"/>
    <x v="2"/>
    <n v="95.55"/>
    <x v="1"/>
    <s v="MADRE Birthday"/>
  </r>
  <r>
    <x v="1343"/>
    <x v="4"/>
    <x v="9"/>
    <x v="39"/>
    <x v="26"/>
    <x v="241"/>
    <s v="201810"/>
    <x v="18"/>
    <x v="2"/>
    <n v="43.48"/>
    <x v="1"/>
    <s v="Birthday stuff"/>
  </r>
  <r>
    <x v="1344"/>
    <x v="4"/>
    <x v="9"/>
    <x v="39"/>
    <x v="27"/>
    <x v="241"/>
    <s v="201810"/>
    <x v="7"/>
    <x v="6"/>
    <n v="165.76"/>
    <x v="1"/>
    <s v="Myki 32 days"/>
  </r>
  <r>
    <x v="1344"/>
    <x v="4"/>
    <x v="9"/>
    <x v="39"/>
    <x v="27"/>
    <x v="241"/>
    <s v="201810"/>
    <x v="18"/>
    <x v="0"/>
    <n v="7.41"/>
    <x v="0"/>
    <s v="Vegetables"/>
  </r>
  <r>
    <x v="1344"/>
    <x v="4"/>
    <x v="9"/>
    <x v="39"/>
    <x v="27"/>
    <x v="241"/>
    <s v="201810"/>
    <x v="3"/>
    <x v="0"/>
    <n v="15.06"/>
    <x v="0"/>
    <s v="Honey, cookies, mouth wash, cheese, yogurt"/>
  </r>
  <r>
    <x v="1344"/>
    <x v="4"/>
    <x v="9"/>
    <x v="39"/>
    <x v="27"/>
    <x v="241"/>
    <s v="201810"/>
    <x v="16"/>
    <x v="14"/>
    <n v="10"/>
    <x v="1"/>
    <s v="Pee pee cup"/>
  </r>
  <r>
    <x v="1344"/>
    <x v="4"/>
    <x v="9"/>
    <x v="39"/>
    <x v="27"/>
    <x v="241"/>
    <s v="201810"/>
    <x v="92"/>
    <x v="7"/>
    <n v="89"/>
    <x v="1"/>
    <s v="Internet"/>
  </r>
  <r>
    <x v="1345"/>
    <x v="4"/>
    <x v="9"/>
    <x v="39"/>
    <x v="28"/>
    <x v="241"/>
    <s v="201810"/>
    <x v="18"/>
    <x v="0"/>
    <n v="12.88"/>
    <x v="0"/>
    <s v="Vegetables"/>
  </r>
  <r>
    <x v="1345"/>
    <x v="4"/>
    <x v="9"/>
    <x v="39"/>
    <x v="28"/>
    <x v="241"/>
    <s v="201810"/>
    <x v="3"/>
    <x v="0"/>
    <n v="2.63"/>
    <x v="0"/>
    <s v="Bread and milk"/>
  </r>
  <r>
    <x v="1345"/>
    <x v="4"/>
    <x v="9"/>
    <x v="39"/>
    <x v="28"/>
    <x v="241"/>
    <s v="201810"/>
    <x v="13"/>
    <x v="14"/>
    <n v="7"/>
    <x v="1"/>
    <s v="Pipi box"/>
  </r>
  <r>
    <x v="1345"/>
    <x v="4"/>
    <x v="9"/>
    <x v="39"/>
    <x v="28"/>
    <x v="241"/>
    <s v="201810"/>
    <x v="45"/>
    <x v="5"/>
    <n v="10"/>
    <x v="1"/>
    <s v="gift for tata "/>
  </r>
  <r>
    <x v="1345"/>
    <x v="4"/>
    <x v="9"/>
    <x v="39"/>
    <x v="28"/>
    <x v="241"/>
    <s v="201810"/>
    <x v="0"/>
    <x v="0"/>
    <n v="10.32"/>
    <x v="0"/>
    <s v="Food"/>
  </r>
  <r>
    <x v="1345"/>
    <x v="4"/>
    <x v="9"/>
    <x v="39"/>
    <x v="28"/>
    <x v="241"/>
    <s v="201810"/>
    <x v="0"/>
    <x v="0"/>
    <n v="5.94"/>
    <x v="0"/>
    <s v="Fish"/>
  </r>
  <r>
    <x v="1346"/>
    <x v="4"/>
    <x v="9"/>
    <x v="39"/>
    <x v="0"/>
    <x v="241"/>
    <s v="201810"/>
    <x v="18"/>
    <x v="0"/>
    <n v="20"/>
    <x v="0"/>
    <s v="Cash"/>
  </r>
  <r>
    <x v="1346"/>
    <x v="4"/>
    <x v="9"/>
    <x v="39"/>
    <x v="0"/>
    <x v="241"/>
    <s v="201810"/>
    <x v="3"/>
    <x v="0"/>
    <n v="21.74"/>
    <x v="0"/>
    <s v="Food"/>
  </r>
  <r>
    <x v="1347"/>
    <x v="4"/>
    <x v="9"/>
    <x v="39"/>
    <x v="1"/>
    <x v="241"/>
    <s v="201810"/>
    <x v="87"/>
    <x v="12"/>
    <n v="14.39"/>
    <x v="1"/>
    <s v="Medicine padre"/>
  </r>
  <r>
    <x v="1347"/>
    <x v="4"/>
    <x v="9"/>
    <x v="39"/>
    <x v="1"/>
    <x v="241"/>
    <s v="201810"/>
    <x v="3"/>
    <x v="0"/>
    <n v="24.9"/>
    <x v="0"/>
    <s v="Nachos, soap, natural tears, cookies, juice, mineral water"/>
  </r>
  <r>
    <x v="1347"/>
    <x v="4"/>
    <x v="9"/>
    <x v="39"/>
    <x v="1"/>
    <x v="241"/>
    <s v="201810"/>
    <x v="18"/>
    <x v="12"/>
    <n v="70"/>
    <x v="1"/>
    <s v="Doctor Padre"/>
  </r>
  <r>
    <x v="1347"/>
    <x v="4"/>
    <x v="9"/>
    <x v="39"/>
    <x v="1"/>
    <x v="241"/>
    <s v="201810"/>
    <x v="18"/>
    <x v="0"/>
    <n v="19.5"/>
    <x v="0"/>
    <s v="Lunch chicken"/>
  </r>
  <r>
    <x v="1347"/>
    <x v="4"/>
    <x v="9"/>
    <x v="39"/>
    <x v="1"/>
    <x v="241"/>
    <s v="201810"/>
    <x v="0"/>
    <x v="0"/>
    <n v="6.7"/>
    <x v="0"/>
    <s v="Wraps, bread and mince meat"/>
  </r>
  <r>
    <x v="1348"/>
    <x v="4"/>
    <x v="9"/>
    <x v="39"/>
    <x v="2"/>
    <x v="241"/>
    <s v="201810"/>
    <x v="101"/>
    <x v="0"/>
    <n v="3.48"/>
    <x v="0"/>
    <s v="Sausage and ice cream"/>
  </r>
  <r>
    <x v="1348"/>
    <x v="4"/>
    <x v="9"/>
    <x v="39"/>
    <x v="2"/>
    <x v="241"/>
    <s v="201810"/>
    <x v="67"/>
    <x v="6"/>
    <n v="50"/>
    <x v="1"/>
    <s v="Gasoline costco"/>
  </r>
  <r>
    <x v="1348"/>
    <x v="4"/>
    <x v="9"/>
    <x v="39"/>
    <x v="2"/>
    <x v="241"/>
    <s v="201810"/>
    <x v="18"/>
    <x v="2"/>
    <n v="7.3"/>
    <x v="0"/>
    <s v="Papitas con coke "/>
  </r>
  <r>
    <x v="1348"/>
    <x v="4"/>
    <x v="9"/>
    <x v="39"/>
    <x v="2"/>
    <x v="241"/>
    <s v="201810"/>
    <x v="0"/>
    <x v="0"/>
    <n v="4"/>
    <x v="0"/>
    <s v="Mushrooms"/>
  </r>
  <r>
    <x v="1348"/>
    <x v="4"/>
    <x v="9"/>
    <x v="39"/>
    <x v="2"/>
    <x v="241"/>
    <s v="201810"/>
    <x v="18"/>
    <x v="0"/>
    <n v="3.8"/>
    <x v="0"/>
    <s v="Chai late"/>
  </r>
  <r>
    <x v="1348"/>
    <x v="4"/>
    <x v="9"/>
    <x v="39"/>
    <x v="2"/>
    <x v="241"/>
    <s v="201810"/>
    <x v="18"/>
    <x v="12"/>
    <n v="6"/>
    <x v="1"/>
    <s v="Chiropractor"/>
  </r>
  <r>
    <x v="1348"/>
    <x v="4"/>
    <x v="9"/>
    <x v="39"/>
    <x v="2"/>
    <x v="241"/>
    <s v="201810"/>
    <x v="6"/>
    <x v="3"/>
    <n v="21.5"/>
    <x v="1"/>
    <s v="Beers"/>
  </r>
  <r>
    <x v="1348"/>
    <x v="4"/>
    <x v="9"/>
    <x v="39"/>
    <x v="2"/>
    <x v="241"/>
    <s v="201810"/>
    <x v="5"/>
    <x v="0"/>
    <n v="11.3"/>
    <x v="0"/>
    <s v="BBQ"/>
  </r>
  <r>
    <x v="1349"/>
    <x v="4"/>
    <x v="9"/>
    <x v="39"/>
    <x v="3"/>
    <x v="241"/>
    <s v="201810"/>
    <x v="18"/>
    <x v="1"/>
    <n v="131.9"/>
    <x v="1"/>
    <s v="PADRE lamp and train"/>
  </r>
  <r>
    <x v="1349"/>
    <x v="4"/>
    <x v="9"/>
    <x v="39"/>
    <x v="3"/>
    <x v="241"/>
    <s v="201810"/>
    <x v="18"/>
    <x v="0"/>
    <n v="4"/>
    <x v="0"/>
    <s v="Peanuts"/>
  </r>
  <r>
    <x v="1349"/>
    <x v="4"/>
    <x v="9"/>
    <x v="39"/>
    <x v="3"/>
    <x v="241"/>
    <s v="201810"/>
    <x v="0"/>
    <x v="0"/>
    <n v="24.57"/>
    <x v="0"/>
    <s v="BBQ stuff for Pao"/>
  </r>
  <r>
    <x v="1349"/>
    <x v="4"/>
    <x v="9"/>
    <x v="39"/>
    <x v="3"/>
    <x v="241"/>
    <s v="201810"/>
    <x v="3"/>
    <x v="0"/>
    <n v="7"/>
    <x v="0"/>
    <s v="Coke"/>
  </r>
  <r>
    <x v="1350"/>
    <x v="4"/>
    <x v="9"/>
    <x v="40"/>
    <x v="4"/>
    <x v="242"/>
    <s v="201810"/>
    <x v="98"/>
    <x v="12"/>
    <n v="118.8"/>
    <x v="1"/>
    <s v="Gym"/>
  </r>
  <r>
    <x v="1350"/>
    <x v="4"/>
    <x v="9"/>
    <x v="40"/>
    <x v="4"/>
    <x v="242"/>
    <s v="201810"/>
    <x v="0"/>
    <x v="0"/>
    <n v="6.31"/>
    <x v="0"/>
    <s v="Yogurt and cheese"/>
  </r>
  <r>
    <x v="1350"/>
    <x v="4"/>
    <x v="9"/>
    <x v="40"/>
    <x v="4"/>
    <x v="242"/>
    <s v="201810"/>
    <x v="3"/>
    <x v="0"/>
    <n v="9.39"/>
    <x v="0"/>
    <s v="Doritos, milk, eggs, water"/>
  </r>
  <r>
    <x v="1351"/>
    <x v="4"/>
    <x v="9"/>
    <x v="40"/>
    <x v="5"/>
    <x v="242"/>
    <s v="201810"/>
    <x v="18"/>
    <x v="0"/>
    <n v="4"/>
    <x v="0"/>
    <s v="Coke"/>
  </r>
  <r>
    <x v="1351"/>
    <x v="4"/>
    <x v="9"/>
    <x v="40"/>
    <x v="5"/>
    <x v="242"/>
    <s v="201810"/>
    <x v="57"/>
    <x v="12"/>
    <n v="269.39999999999998"/>
    <x v="1"/>
    <s v="Gu Health"/>
  </r>
  <r>
    <x v="1351"/>
    <x v="4"/>
    <x v="9"/>
    <x v="40"/>
    <x v="5"/>
    <x v="242"/>
    <s v="201810"/>
    <x v="18"/>
    <x v="12"/>
    <n v="59.4"/>
    <x v="1"/>
    <s v="Swimming pool"/>
  </r>
  <r>
    <x v="1352"/>
    <x v="4"/>
    <x v="9"/>
    <x v="40"/>
    <x v="6"/>
    <x v="242"/>
    <s v="201810"/>
    <x v="103"/>
    <x v="9"/>
    <n v="112"/>
    <x v="1"/>
    <s v="Childcare"/>
  </r>
  <r>
    <x v="1352"/>
    <x v="4"/>
    <x v="9"/>
    <x v="40"/>
    <x v="6"/>
    <x v="242"/>
    <s v="201810"/>
    <x v="18"/>
    <x v="0"/>
    <n v="5.3"/>
    <x v="0"/>
    <s v="Ice cream and papitas"/>
  </r>
  <r>
    <x v="1352"/>
    <x v="4"/>
    <x v="9"/>
    <x v="40"/>
    <x v="6"/>
    <x v="242"/>
    <s v="201810"/>
    <x v="18"/>
    <x v="0"/>
    <n v="9.5"/>
    <x v="0"/>
    <s v="Greensbrook special"/>
  </r>
  <r>
    <x v="1352"/>
    <x v="4"/>
    <x v="9"/>
    <x v="40"/>
    <x v="6"/>
    <x v="242"/>
    <s v="201810"/>
    <x v="3"/>
    <x v="0"/>
    <n v="29.87"/>
    <x v="0"/>
    <s v="Cake for papa, chips, lemons, oranges, bassa"/>
  </r>
  <r>
    <x v="1352"/>
    <x v="4"/>
    <x v="9"/>
    <x v="40"/>
    <x v="6"/>
    <x v="242"/>
    <s v="201810"/>
    <x v="64"/>
    <x v="4"/>
    <n v="1520"/>
    <x v="1"/>
    <s v="Rent"/>
  </r>
  <r>
    <x v="1353"/>
    <x v="4"/>
    <x v="9"/>
    <x v="40"/>
    <x v="7"/>
    <x v="242"/>
    <s v="201810"/>
    <x v="39"/>
    <x v="0"/>
    <n v="20.55"/>
    <x v="1"/>
    <s v="PADRE Lunch "/>
  </r>
  <r>
    <x v="1353"/>
    <x v="4"/>
    <x v="9"/>
    <x v="40"/>
    <x v="7"/>
    <x v="242"/>
    <s v="201810"/>
    <x v="18"/>
    <x v="0"/>
    <n v="34.299999999999997"/>
    <x v="1"/>
    <s v="PADRE Lunch"/>
  </r>
  <r>
    <x v="1354"/>
    <x v="4"/>
    <x v="9"/>
    <x v="40"/>
    <x v="29"/>
    <x v="242"/>
    <s v="201810"/>
    <x v="18"/>
    <x v="0"/>
    <n v="3.88"/>
    <x v="0"/>
    <s v="Fruits"/>
  </r>
  <r>
    <x v="1354"/>
    <x v="4"/>
    <x v="9"/>
    <x v="40"/>
    <x v="29"/>
    <x v="242"/>
    <s v="201810"/>
    <x v="7"/>
    <x v="6"/>
    <n v="10"/>
    <x v="1"/>
    <s v="Women in power"/>
  </r>
  <r>
    <x v="1354"/>
    <x v="4"/>
    <x v="9"/>
    <x v="40"/>
    <x v="29"/>
    <x v="242"/>
    <s v="201810"/>
    <x v="18"/>
    <x v="0"/>
    <n v="33.299999999999997"/>
    <x v="0"/>
    <s v="lunch farewell harry"/>
  </r>
  <r>
    <x v="1354"/>
    <x v="4"/>
    <x v="9"/>
    <x v="40"/>
    <x v="29"/>
    <x v="242"/>
    <s v="201810"/>
    <x v="18"/>
    <x v="0"/>
    <n v="4.4000000000000004"/>
    <x v="0"/>
    <s v="ice cream"/>
  </r>
  <r>
    <x v="1354"/>
    <x v="4"/>
    <x v="9"/>
    <x v="40"/>
    <x v="29"/>
    <x v="242"/>
    <s v="201810"/>
    <x v="18"/>
    <x v="0"/>
    <n v="26"/>
    <x v="1"/>
    <s v="Beer with dean"/>
  </r>
  <r>
    <x v="1354"/>
    <x v="4"/>
    <x v="9"/>
    <x v="40"/>
    <x v="29"/>
    <x v="242"/>
    <s v="201810"/>
    <x v="5"/>
    <x v="0"/>
    <n v="19.920000000000002"/>
    <x v="0"/>
    <s v="Home stuff"/>
  </r>
  <r>
    <x v="1354"/>
    <x v="4"/>
    <x v="9"/>
    <x v="40"/>
    <x v="29"/>
    <x v="242"/>
    <s v="201810"/>
    <x v="18"/>
    <x v="0"/>
    <n v="68.8"/>
    <x v="1"/>
    <s v="Dinner with parents"/>
  </r>
  <r>
    <x v="1354"/>
    <x v="4"/>
    <x v="9"/>
    <x v="40"/>
    <x v="29"/>
    <x v="242"/>
    <s v="201810"/>
    <x v="18"/>
    <x v="12"/>
    <n v="6"/>
    <x v="1"/>
    <s v="Chiropractor"/>
  </r>
  <r>
    <x v="1354"/>
    <x v="4"/>
    <x v="9"/>
    <x v="40"/>
    <x v="29"/>
    <x v="242"/>
    <s v="201810"/>
    <x v="19"/>
    <x v="0"/>
    <n v="44.1"/>
    <x v="0"/>
    <s v="Lunch"/>
  </r>
  <r>
    <x v="1354"/>
    <x v="4"/>
    <x v="9"/>
    <x v="40"/>
    <x v="29"/>
    <x v="242"/>
    <s v="201810"/>
    <x v="18"/>
    <x v="0"/>
    <n v="9.6999999999999993"/>
    <x v="0"/>
    <s v="Coffee and ice cream"/>
  </r>
  <r>
    <x v="1354"/>
    <x v="4"/>
    <x v="9"/>
    <x v="40"/>
    <x v="29"/>
    <x v="242"/>
    <s v="201810"/>
    <x v="18"/>
    <x v="14"/>
    <n v="107.12"/>
    <x v="1"/>
    <s v="David jones - New cube and bee bag pack with fork and knife - already discounted amex promo"/>
  </r>
  <r>
    <x v="1355"/>
    <x v="4"/>
    <x v="9"/>
    <x v="40"/>
    <x v="9"/>
    <x v="242"/>
    <s v="201810"/>
    <x v="67"/>
    <x v="6"/>
    <n v="57.18"/>
    <x v="1"/>
    <s v="Gasoline costco + macedon"/>
  </r>
  <r>
    <x v="1355"/>
    <x v="4"/>
    <x v="9"/>
    <x v="40"/>
    <x v="9"/>
    <x v="242"/>
    <s v="201810"/>
    <x v="18"/>
    <x v="2"/>
    <n v="66.5"/>
    <x v="1"/>
    <s v="Lunch macedon"/>
  </r>
  <r>
    <x v="1355"/>
    <x v="4"/>
    <x v="9"/>
    <x v="40"/>
    <x v="9"/>
    <x v="242"/>
    <s v="201810"/>
    <x v="3"/>
    <x v="0"/>
    <n v="16.149999999999999"/>
    <x v="0"/>
    <s v="Coconut oil, bread, pampers, water"/>
  </r>
  <r>
    <x v="1355"/>
    <x v="4"/>
    <x v="9"/>
    <x v="40"/>
    <x v="9"/>
    <x v="242"/>
    <s v="201810"/>
    <x v="6"/>
    <x v="3"/>
    <n v="35"/>
    <x v="1"/>
    <s v="Vodka - BWS"/>
  </r>
  <r>
    <x v="1356"/>
    <x v="4"/>
    <x v="9"/>
    <x v="41"/>
    <x v="10"/>
    <x v="243"/>
    <s v="201810"/>
    <x v="11"/>
    <x v="7"/>
    <n v="316.33"/>
    <x v="1"/>
    <s v="Gas"/>
  </r>
  <r>
    <x v="1356"/>
    <x v="4"/>
    <x v="9"/>
    <x v="41"/>
    <x v="10"/>
    <x v="243"/>
    <s v="201810"/>
    <x v="0"/>
    <x v="0"/>
    <n v="18.86"/>
    <x v="0"/>
    <s v="Nappies"/>
  </r>
  <r>
    <x v="1356"/>
    <x v="4"/>
    <x v="9"/>
    <x v="41"/>
    <x v="10"/>
    <x v="243"/>
    <s v="201810"/>
    <x v="5"/>
    <x v="0"/>
    <n v="24.06"/>
    <x v="0"/>
    <s v="Fish, chicken, ice cream"/>
  </r>
  <r>
    <x v="1356"/>
    <x v="4"/>
    <x v="9"/>
    <x v="41"/>
    <x v="10"/>
    <x v="243"/>
    <s v="201810"/>
    <x v="18"/>
    <x v="0"/>
    <n v="7"/>
    <x v="0"/>
    <s v="veggies and fruits"/>
  </r>
  <r>
    <x v="1356"/>
    <x v="4"/>
    <x v="9"/>
    <x v="41"/>
    <x v="10"/>
    <x v="243"/>
    <s v="201810"/>
    <x v="3"/>
    <x v="0"/>
    <n v="14.57"/>
    <x v="0"/>
    <s v="Cleaning stuff"/>
  </r>
  <r>
    <x v="1356"/>
    <x v="4"/>
    <x v="9"/>
    <x v="41"/>
    <x v="10"/>
    <x v="243"/>
    <s v="201810"/>
    <x v="18"/>
    <x v="0"/>
    <n v="20"/>
    <x v="0"/>
    <s v="Cash"/>
  </r>
  <r>
    <x v="1356"/>
    <x v="4"/>
    <x v="9"/>
    <x v="41"/>
    <x v="10"/>
    <x v="243"/>
    <s v="201810"/>
    <x v="8"/>
    <x v="0"/>
    <n v="6"/>
    <x v="0"/>
    <s v="church"/>
  </r>
  <r>
    <x v="1356"/>
    <x v="4"/>
    <x v="9"/>
    <x v="41"/>
    <x v="10"/>
    <x v="243"/>
    <s v="201810"/>
    <x v="99"/>
    <x v="15"/>
    <n v="1081"/>
    <x v="1"/>
    <s v="Land repayment"/>
  </r>
  <r>
    <x v="1357"/>
    <x v="4"/>
    <x v="9"/>
    <x v="41"/>
    <x v="11"/>
    <x v="243"/>
    <s v="201810"/>
    <x v="74"/>
    <x v="7"/>
    <n v="14"/>
    <x v="1"/>
    <s v="Netflix"/>
  </r>
  <r>
    <x v="1357"/>
    <x v="4"/>
    <x v="9"/>
    <x v="41"/>
    <x v="11"/>
    <x v="243"/>
    <s v="201810"/>
    <x v="45"/>
    <x v="1"/>
    <n v="63.5"/>
    <x v="1"/>
    <s v="PADRES"/>
  </r>
  <r>
    <x v="1357"/>
    <x v="4"/>
    <x v="9"/>
    <x v="41"/>
    <x v="11"/>
    <x v="243"/>
    <s v="201810"/>
    <x v="18"/>
    <x v="1"/>
    <n v="74"/>
    <x v="1"/>
    <s v="PADRE telefono"/>
  </r>
  <r>
    <x v="1357"/>
    <x v="4"/>
    <x v="9"/>
    <x v="41"/>
    <x v="11"/>
    <x v="243"/>
    <s v="201810"/>
    <x v="39"/>
    <x v="2"/>
    <n v="28.95"/>
    <x v="1"/>
    <s v="PADRES lunch"/>
  </r>
  <r>
    <x v="1357"/>
    <x v="4"/>
    <x v="9"/>
    <x v="41"/>
    <x v="11"/>
    <x v="243"/>
    <s v="201810"/>
    <x v="87"/>
    <x v="14"/>
    <n v="5.49"/>
    <x v="1"/>
    <s v="To mark Tatiana's clothes"/>
  </r>
  <r>
    <x v="1357"/>
    <x v="4"/>
    <x v="9"/>
    <x v="41"/>
    <x v="11"/>
    <x v="243"/>
    <s v="201810"/>
    <x v="18"/>
    <x v="13"/>
    <n v="7.08"/>
    <x v="1"/>
    <s v="Certificate of title"/>
  </r>
  <r>
    <x v="1357"/>
    <x v="4"/>
    <x v="9"/>
    <x v="41"/>
    <x v="11"/>
    <x v="243"/>
    <s v="201810"/>
    <x v="105"/>
    <x v="6"/>
    <n v="399.92"/>
    <x v="1"/>
    <s v="Ticket return Sydney - Melbourne"/>
  </r>
  <r>
    <x v="1357"/>
    <x v="4"/>
    <x v="9"/>
    <x v="41"/>
    <x v="11"/>
    <x v="243"/>
    <s v="201810"/>
    <x v="106"/>
    <x v="2"/>
    <n v="231.81"/>
    <x v="1"/>
    <s v="Room Sydney"/>
  </r>
  <r>
    <x v="1357"/>
    <x v="4"/>
    <x v="9"/>
    <x v="41"/>
    <x v="11"/>
    <x v="243"/>
    <s v="201810"/>
    <x v="3"/>
    <x v="0"/>
    <n v="9.5"/>
    <x v="0"/>
    <s v="Crackers, yogurt, pizza"/>
  </r>
  <r>
    <x v="1357"/>
    <x v="4"/>
    <x v="9"/>
    <x v="41"/>
    <x v="11"/>
    <x v="243"/>
    <s v="201810"/>
    <x v="6"/>
    <x v="3"/>
    <n v="25"/>
    <x v="1"/>
    <s v="BWS promo 150 lashes"/>
  </r>
  <r>
    <x v="1358"/>
    <x v="4"/>
    <x v="9"/>
    <x v="41"/>
    <x v="12"/>
    <x v="243"/>
    <s v="201810"/>
    <x v="18"/>
    <x v="0"/>
    <n v="2.5"/>
    <x v="0"/>
    <s v="Coke"/>
  </r>
  <r>
    <x v="1358"/>
    <x v="4"/>
    <x v="9"/>
    <x v="41"/>
    <x v="12"/>
    <x v="243"/>
    <s v="201810"/>
    <x v="103"/>
    <x v="14"/>
    <n v="112"/>
    <x v="1"/>
    <s v="Tatatatatata school :("/>
  </r>
  <r>
    <x v="1359"/>
    <x v="4"/>
    <x v="9"/>
    <x v="41"/>
    <x v="13"/>
    <x v="243"/>
    <s v="201810"/>
    <x v="99"/>
    <x v="15"/>
    <n v="39219.300000000003"/>
    <x v="1"/>
    <s v="Stage: Base"/>
  </r>
  <r>
    <x v="1359"/>
    <x v="4"/>
    <x v="9"/>
    <x v="41"/>
    <x v="13"/>
    <x v="243"/>
    <s v="201810"/>
    <x v="18"/>
    <x v="0"/>
    <n v="21.53"/>
    <x v="0"/>
    <s v="Veggies and pumpking"/>
  </r>
  <r>
    <x v="1359"/>
    <x v="4"/>
    <x v="9"/>
    <x v="41"/>
    <x v="13"/>
    <x v="243"/>
    <s v="201810"/>
    <x v="3"/>
    <x v="0"/>
    <n v="10.25"/>
    <x v="0"/>
    <s v="Bbq set, strawberry jam, sparragus, milk and mineral water"/>
  </r>
  <r>
    <x v="1360"/>
    <x v="4"/>
    <x v="9"/>
    <x v="41"/>
    <x v="14"/>
    <x v="243"/>
    <s v="201810"/>
    <x v="18"/>
    <x v="0"/>
    <n v="8.5"/>
    <x v="0"/>
    <s v="Coffee with bec"/>
  </r>
  <r>
    <x v="1360"/>
    <x v="4"/>
    <x v="9"/>
    <x v="41"/>
    <x v="14"/>
    <x v="243"/>
    <s v="201810"/>
    <x v="5"/>
    <x v="0"/>
    <n v="36.549999999999997"/>
    <x v="0"/>
    <s v="Toilet paper, bread, cheese, chicken, cottage cheese, tooth paste, doritos and timtams"/>
  </r>
  <r>
    <x v="1360"/>
    <x v="4"/>
    <x v="9"/>
    <x v="41"/>
    <x v="14"/>
    <x v="243"/>
    <s v="201810"/>
    <x v="19"/>
    <x v="0"/>
    <n v="11.7"/>
    <x v="0"/>
    <s v="Nachos"/>
  </r>
  <r>
    <x v="1361"/>
    <x v="4"/>
    <x v="9"/>
    <x v="41"/>
    <x v="16"/>
    <x v="243"/>
    <s v="201810"/>
    <x v="18"/>
    <x v="2"/>
    <n v="132.06"/>
    <x v="1"/>
    <s v="12 apostles. Gasoline, coffee, car rent. mcdonals, "/>
  </r>
  <r>
    <x v="1361"/>
    <x v="4"/>
    <x v="9"/>
    <x v="41"/>
    <x v="16"/>
    <x v="243"/>
    <s v="201810"/>
    <x v="18"/>
    <x v="2"/>
    <n v="106.5"/>
    <x v="1"/>
    <s v="PADRES 12 apostles lunch"/>
  </r>
  <r>
    <x v="1361"/>
    <x v="4"/>
    <x v="9"/>
    <x v="41"/>
    <x v="16"/>
    <x v="243"/>
    <s v="201810"/>
    <x v="0"/>
    <x v="0"/>
    <n v="7.79"/>
    <x v="0"/>
    <s v="Yogurt"/>
  </r>
  <r>
    <x v="1361"/>
    <x v="4"/>
    <x v="9"/>
    <x v="41"/>
    <x v="16"/>
    <x v="243"/>
    <s v="201810"/>
    <x v="3"/>
    <x v="0"/>
    <n v="7.25"/>
    <x v="0"/>
    <s v="Doritos and cookies"/>
  </r>
  <r>
    <x v="1361"/>
    <x v="4"/>
    <x v="9"/>
    <x v="41"/>
    <x v="16"/>
    <x v="243"/>
    <s v="201810"/>
    <x v="18"/>
    <x v="0"/>
    <n v="2.76"/>
    <x v="0"/>
    <s v="Meat"/>
  </r>
  <r>
    <x v="1361"/>
    <x v="4"/>
    <x v="9"/>
    <x v="41"/>
    <x v="16"/>
    <x v="243"/>
    <s v="201810"/>
    <x v="87"/>
    <x v="12"/>
    <n v="28.98"/>
    <x v="1"/>
    <s v="Nurofen and vik"/>
  </r>
  <r>
    <x v="1361"/>
    <x v="4"/>
    <x v="9"/>
    <x v="41"/>
    <x v="16"/>
    <x v="243"/>
    <s v="201810"/>
    <x v="18"/>
    <x v="0"/>
    <n v="47.2"/>
    <x v="0"/>
    <s v="Nandos lunch"/>
  </r>
  <r>
    <x v="1362"/>
    <x v="4"/>
    <x v="9"/>
    <x v="42"/>
    <x v="17"/>
    <x v="244"/>
    <s v="201810"/>
    <x v="0"/>
    <x v="0"/>
    <n v="21.56"/>
    <x v="0"/>
    <s v="coke, honey, meat"/>
  </r>
  <r>
    <x v="1362"/>
    <x v="4"/>
    <x v="9"/>
    <x v="42"/>
    <x v="17"/>
    <x v="244"/>
    <s v="201810"/>
    <x v="87"/>
    <x v="12"/>
    <n v="18.98"/>
    <x v="1"/>
    <s v="Medicine"/>
  </r>
  <r>
    <x v="1362"/>
    <x v="4"/>
    <x v="9"/>
    <x v="42"/>
    <x v="17"/>
    <x v="244"/>
    <s v="201810"/>
    <x v="98"/>
    <x v="12"/>
    <n v="118.8"/>
    <x v="1"/>
    <s v="Gym"/>
  </r>
  <r>
    <x v="1362"/>
    <x v="4"/>
    <x v="9"/>
    <x v="42"/>
    <x v="17"/>
    <x v="244"/>
    <s v="201810"/>
    <x v="3"/>
    <x v="0"/>
    <n v="13.34"/>
    <x v="0"/>
    <s v="Padres coke and cookies"/>
  </r>
  <r>
    <x v="1363"/>
    <x v="4"/>
    <x v="9"/>
    <x v="42"/>
    <x v="18"/>
    <x v="244"/>
    <s v="201810"/>
    <x v="18"/>
    <x v="0"/>
    <n v="11.5"/>
    <x v="0"/>
    <s v="Breakfast"/>
  </r>
  <r>
    <x v="1363"/>
    <x v="4"/>
    <x v="9"/>
    <x v="42"/>
    <x v="18"/>
    <x v="244"/>
    <s v="201810"/>
    <x v="18"/>
    <x v="0"/>
    <n v="10"/>
    <x v="0"/>
    <s v="Vegetables"/>
  </r>
  <r>
    <x v="1363"/>
    <x v="4"/>
    <x v="9"/>
    <x v="42"/>
    <x v="18"/>
    <x v="244"/>
    <s v="201810"/>
    <x v="0"/>
    <x v="0"/>
    <n v="11.46"/>
    <x v="0"/>
    <s v="Eggs and other stuff"/>
  </r>
  <r>
    <x v="1363"/>
    <x v="4"/>
    <x v="9"/>
    <x v="42"/>
    <x v="18"/>
    <x v="244"/>
    <s v="201810"/>
    <x v="6"/>
    <x v="3"/>
    <n v="37.44"/>
    <x v="1"/>
    <s v="Vodka"/>
  </r>
  <r>
    <x v="1363"/>
    <x v="4"/>
    <x v="9"/>
    <x v="42"/>
    <x v="18"/>
    <x v="244"/>
    <s v="201810"/>
    <x v="5"/>
    <x v="0"/>
    <n v="4.6399999999999997"/>
    <x v="0"/>
    <s v="Doritos + peanute coconut spread"/>
  </r>
  <r>
    <x v="1364"/>
    <x v="4"/>
    <x v="9"/>
    <x v="42"/>
    <x v="19"/>
    <x v="244"/>
    <s v="201810"/>
    <x v="2"/>
    <x v="1"/>
    <n v="1979.4"/>
    <x v="1"/>
    <s v="Surface laptop :) :) :)"/>
  </r>
  <r>
    <x v="1364"/>
    <x v="4"/>
    <x v="9"/>
    <x v="42"/>
    <x v="19"/>
    <x v="244"/>
    <s v="201810"/>
    <x v="18"/>
    <x v="0"/>
    <n v="13.5"/>
    <x v="0"/>
    <s v="Coffee and breakfast"/>
  </r>
  <r>
    <x v="1364"/>
    <x v="4"/>
    <x v="9"/>
    <x v="42"/>
    <x v="19"/>
    <x v="244"/>
    <s v="201810"/>
    <x v="19"/>
    <x v="0"/>
    <n v="14.9"/>
    <x v="0"/>
    <s v="Nachos with boss"/>
  </r>
  <r>
    <x v="1364"/>
    <x v="4"/>
    <x v="9"/>
    <x v="42"/>
    <x v="19"/>
    <x v="244"/>
    <s v="201810"/>
    <x v="103"/>
    <x v="14"/>
    <n v="112"/>
    <x v="1"/>
    <s v="Tatatatata school"/>
  </r>
  <r>
    <x v="1365"/>
    <x v="4"/>
    <x v="10"/>
    <x v="42"/>
    <x v="20"/>
    <x v="244"/>
    <s v="201811"/>
    <x v="107"/>
    <x v="7"/>
    <n v="279.48"/>
    <x v="1"/>
    <s v="Owner Corporation fee November"/>
  </r>
  <r>
    <x v="1365"/>
    <x v="4"/>
    <x v="10"/>
    <x v="42"/>
    <x v="20"/>
    <x v="244"/>
    <s v="201811"/>
    <x v="108"/>
    <x v="7"/>
    <n v="140.29"/>
    <x v="1"/>
    <s v="First bill water network charges"/>
  </r>
  <r>
    <x v="1365"/>
    <x v="4"/>
    <x v="10"/>
    <x v="42"/>
    <x v="20"/>
    <x v="244"/>
    <s v="201811"/>
    <x v="65"/>
    <x v="7"/>
    <n v="35"/>
    <x v="1"/>
    <s v="telstra"/>
  </r>
  <r>
    <x v="1366"/>
    <x v="4"/>
    <x v="10"/>
    <x v="42"/>
    <x v="21"/>
    <x v="244"/>
    <s v="201811"/>
    <x v="45"/>
    <x v="1"/>
    <n v="15"/>
    <x v="1"/>
    <s v="Madre"/>
  </r>
  <r>
    <x v="1366"/>
    <x v="4"/>
    <x v="10"/>
    <x v="42"/>
    <x v="21"/>
    <x v="244"/>
    <s v="201811"/>
    <x v="18"/>
    <x v="1"/>
    <n v="29.95"/>
    <x v="1"/>
    <s v="Madre"/>
  </r>
  <r>
    <x v="1366"/>
    <x v="4"/>
    <x v="10"/>
    <x v="42"/>
    <x v="21"/>
    <x v="244"/>
    <s v="201811"/>
    <x v="18"/>
    <x v="1"/>
    <n v="17.7"/>
    <x v="1"/>
    <s v="MADRE comida"/>
  </r>
  <r>
    <x v="1366"/>
    <x v="4"/>
    <x v="10"/>
    <x v="42"/>
    <x v="21"/>
    <x v="244"/>
    <s v="201811"/>
    <x v="13"/>
    <x v="1"/>
    <n v="66"/>
    <x v="1"/>
    <s v="MADRE"/>
  </r>
  <r>
    <x v="1367"/>
    <x v="4"/>
    <x v="10"/>
    <x v="42"/>
    <x v="23"/>
    <x v="244"/>
    <s v="201811"/>
    <x v="18"/>
    <x v="2"/>
    <n v="600.16999999999996"/>
    <x v="1"/>
    <s v="Sydney 2 days"/>
  </r>
  <r>
    <x v="1367"/>
    <x v="4"/>
    <x v="10"/>
    <x v="42"/>
    <x v="23"/>
    <x v="244"/>
    <s v="201811"/>
    <x v="87"/>
    <x v="12"/>
    <n v="84.98"/>
    <x v="1"/>
    <s v="Humifier"/>
  </r>
  <r>
    <x v="1367"/>
    <x v="4"/>
    <x v="10"/>
    <x v="42"/>
    <x v="23"/>
    <x v="244"/>
    <s v="201811"/>
    <x v="11"/>
    <x v="7"/>
    <n v="78.37"/>
    <x v="1"/>
    <s v="Gas or electricity"/>
  </r>
  <r>
    <x v="1367"/>
    <x v="4"/>
    <x v="10"/>
    <x v="42"/>
    <x v="23"/>
    <x v="244"/>
    <s v="201811"/>
    <x v="3"/>
    <x v="0"/>
    <n v="28.68"/>
    <x v="0"/>
    <s v="Ice cream, fries, chicken, cookies, etc"/>
  </r>
  <r>
    <x v="1368"/>
    <x v="4"/>
    <x v="10"/>
    <x v="43"/>
    <x v="24"/>
    <x v="245"/>
    <s v="201811"/>
    <x v="18"/>
    <x v="6"/>
    <n v="7"/>
    <x v="1"/>
    <s v="Melbourne Airport for leaving my parents"/>
  </r>
  <r>
    <x v="1368"/>
    <x v="4"/>
    <x v="10"/>
    <x v="43"/>
    <x v="24"/>
    <x v="245"/>
    <s v="201811"/>
    <x v="5"/>
    <x v="0"/>
    <n v="8.2200000000000006"/>
    <x v="0"/>
    <s v="Peanut butter and jam"/>
  </r>
  <r>
    <x v="1368"/>
    <x v="4"/>
    <x v="10"/>
    <x v="43"/>
    <x v="24"/>
    <x v="245"/>
    <s v="201811"/>
    <x v="18"/>
    <x v="0"/>
    <n v="15.21"/>
    <x v="0"/>
    <s v="Veggies"/>
  </r>
  <r>
    <x v="1368"/>
    <x v="4"/>
    <x v="10"/>
    <x v="43"/>
    <x v="24"/>
    <x v="245"/>
    <s v="201811"/>
    <x v="0"/>
    <x v="0"/>
    <n v="16.98"/>
    <x v="0"/>
    <s v="Milk, yogurt and more stuff"/>
  </r>
  <r>
    <x v="1368"/>
    <x v="4"/>
    <x v="10"/>
    <x v="43"/>
    <x v="24"/>
    <x v="245"/>
    <s v="201811"/>
    <x v="18"/>
    <x v="0"/>
    <n v="11"/>
    <x v="0"/>
    <s v="Gozleme"/>
  </r>
  <r>
    <x v="1368"/>
    <x v="4"/>
    <x v="10"/>
    <x v="43"/>
    <x v="24"/>
    <x v="245"/>
    <s v="201811"/>
    <x v="18"/>
    <x v="0"/>
    <n v="12"/>
    <x v="0"/>
    <s v="TATATATTATATATATTATAAAAAAA 10 months :D"/>
  </r>
  <r>
    <x v="1368"/>
    <x v="4"/>
    <x v="10"/>
    <x v="43"/>
    <x v="24"/>
    <x v="245"/>
    <s v="201811"/>
    <x v="3"/>
    <x v="0"/>
    <n v="3"/>
    <x v="0"/>
    <s v="Coriander"/>
  </r>
  <r>
    <x v="1368"/>
    <x v="4"/>
    <x v="10"/>
    <x v="43"/>
    <x v="24"/>
    <x v="245"/>
    <s v="201811"/>
    <x v="5"/>
    <x v="0"/>
    <n v="7.95"/>
    <x v="0"/>
    <s v="Pasta sauce, cheese, crumplets"/>
  </r>
  <r>
    <x v="1369"/>
    <x v="4"/>
    <x v="10"/>
    <x v="43"/>
    <x v="25"/>
    <x v="245"/>
    <s v="201811"/>
    <x v="3"/>
    <x v="0"/>
    <n v="6"/>
    <x v="0"/>
    <s v="Something"/>
  </r>
  <r>
    <x v="1370"/>
    <x v="4"/>
    <x v="10"/>
    <x v="43"/>
    <x v="26"/>
    <x v="245"/>
    <s v="201811"/>
    <x v="18"/>
    <x v="0"/>
    <n v="9.5"/>
    <x v="0"/>
    <s v="Coffee"/>
  </r>
  <r>
    <x v="1370"/>
    <x v="4"/>
    <x v="10"/>
    <x v="43"/>
    <x v="26"/>
    <x v="245"/>
    <s v="201811"/>
    <x v="18"/>
    <x v="0"/>
    <n v="36"/>
    <x v="0"/>
    <s v="Farewell lunch"/>
  </r>
  <r>
    <x v="1370"/>
    <x v="4"/>
    <x v="10"/>
    <x v="43"/>
    <x v="26"/>
    <x v="245"/>
    <s v="201811"/>
    <x v="18"/>
    <x v="0"/>
    <n v="8.7899999999999991"/>
    <x v="0"/>
    <s v="Vegetables"/>
  </r>
  <r>
    <x v="1370"/>
    <x v="4"/>
    <x v="10"/>
    <x v="43"/>
    <x v="26"/>
    <x v="245"/>
    <s v="201811"/>
    <x v="92"/>
    <x v="7"/>
    <n v="89"/>
    <x v="1"/>
    <s v="Internet"/>
  </r>
  <r>
    <x v="1370"/>
    <x v="4"/>
    <x v="10"/>
    <x v="43"/>
    <x v="26"/>
    <x v="245"/>
    <s v="201811"/>
    <x v="18"/>
    <x v="0"/>
    <n v="4.7"/>
    <x v="0"/>
    <s v="Breakfast"/>
  </r>
  <r>
    <x v="1370"/>
    <x v="4"/>
    <x v="10"/>
    <x v="43"/>
    <x v="26"/>
    <x v="245"/>
    <s v="201811"/>
    <x v="18"/>
    <x v="0"/>
    <n v="36.159999999999997"/>
    <x v="1"/>
    <s v="Dinner parents departure - includes 10 dollars from amex shop small mistake"/>
  </r>
  <r>
    <x v="1371"/>
    <x v="4"/>
    <x v="10"/>
    <x v="43"/>
    <x v="27"/>
    <x v="245"/>
    <s v="201811"/>
    <x v="18"/>
    <x v="0"/>
    <n v="10.5"/>
    <x v="1"/>
    <s v="Parents leaving breakky"/>
  </r>
  <r>
    <x v="1371"/>
    <x v="4"/>
    <x v="10"/>
    <x v="43"/>
    <x v="27"/>
    <x v="245"/>
    <s v="201811"/>
    <x v="18"/>
    <x v="0"/>
    <n v="9.5"/>
    <x v="0"/>
    <s v="Coffee"/>
  </r>
  <r>
    <x v="1371"/>
    <x v="4"/>
    <x v="10"/>
    <x v="43"/>
    <x v="27"/>
    <x v="245"/>
    <s v="201811"/>
    <x v="18"/>
    <x v="3"/>
    <n v="26"/>
    <x v="1"/>
    <s v="Lunch beers"/>
  </r>
  <r>
    <x v="1371"/>
    <x v="4"/>
    <x v="10"/>
    <x v="43"/>
    <x v="27"/>
    <x v="245"/>
    <s v="201811"/>
    <x v="5"/>
    <x v="0"/>
    <n v="8.94"/>
    <x v="0"/>
    <s v="Food"/>
  </r>
  <r>
    <x v="1371"/>
    <x v="4"/>
    <x v="10"/>
    <x v="43"/>
    <x v="27"/>
    <x v="245"/>
    <s v="201811"/>
    <x v="0"/>
    <x v="0"/>
    <n v="10"/>
    <x v="0"/>
    <s v="nachos and meat and chicken"/>
  </r>
  <r>
    <x v="1371"/>
    <x v="4"/>
    <x v="10"/>
    <x v="43"/>
    <x v="27"/>
    <x v="245"/>
    <s v="201811"/>
    <x v="6"/>
    <x v="3"/>
    <n v="11"/>
    <x v="1"/>
    <s v="Beers parents departure"/>
  </r>
  <r>
    <x v="1372"/>
    <x v="4"/>
    <x v="10"/>
    <x v="43"/>
    <x v="28"/>
    <x v="245"/>
    <s v="201811"/>
    <x v="18"/>
    <x v="0"/>
    <n v="2.81"/>
    <x v="0"/>
    <s v="Vegetables"/>
  </r>
  <r>
    <x v="1372"/>
    <x v="4"/>
    <x v="10"/>
    <x v="43"/>
    <x v="28"/>
    <x v="245"/>
    <s v="201811"/>
    <x v="3"/>
    <x v="0"/>
    <n v="3"/>
    <x v="0"/>
    <s v="Something"/>
  </r>
  <r>
    <x v="1372"/>
    <x v="4"/>
    <x v="10"/>
    <x v="43"/>
    <x v="28"/>
    <x v="245"/>
    <s v="201811"/>
    <x v="18"/>
    <x v="0"/>
    <n v="13.8"/>
    <x v="0"/>
    <s v="Sandwich before falling asleep driving"/>
  </r>
  <r>
    <x v="1372"/>
    <x v="4"/>
    <x v="10"/>
    <x v="43"/>
    <x v="28"/>
    <x v="245"/>
    <s v="201811"/>
    <x v="18"/>
    <x v="6"/>
    <n v="12.28"/>
    <x v="1"/>
    <s v="Parking .... airport"/>
  </r>
  <r>
    <x v="1372"/>
    <x v="4"/>
    <x v="10"/>
    <x v="43"/>
    <x v="28"/>
    <x v="245"/>
    <s v="201811"/>
    <x v="6"/>
    <x v="3"/>
    <n v="11"/>
    <x v="1"/>
    <s v="Beers"/>
  </r>
  <r>
    <x v="1372"/>
    <x v="4"/>
    <x v="10"/>
    <x v="43"/>
    <x v="28"/>
    <x v="245"/>
    <s v="201811"/>
    <x v="67"/>
    <x v="6"/>
    <n v="36.04"/>
    <x v="1"/>
    <s v="Gasoline - costco"/>
  </r>
  <r>
    <x v="1373"/>
    <x v="4"/>
    <x v="10"/>
    <x v="43"/>
    <x v="0"/>
    <x v="245"/>
    <s v="201811"/>
    <x v="101"/>
    <x v="5"/>
    <n v="41.27"/>
    <x v="1"/>
    <s v="Board desk, cheese and cottage cheese"/>
  </r>
  <r>
    <x v="1373"/>
    <x v="4"/>
    <x v="10"/>
    <x v="43"/>
    <x v="0"/>
    <x v="245"/>
    <s v="201811"/>
    <x v="39"/>
    <x v="0"/>
    <n v="16.2"/>
    <x v="0"/>
    <s v="Burger and milkshake"/>
  </r>
  <r>
    <x v="1373"/>
    <x v="4"/>
    <x v="10"/>
    <x v="43"/>
    <x v="0"/>
    <x v="245"/>
    <s v="201811"/>
    <x v="7"/>
    <x v="6"/>
    <n v="145.04"/>
    <x v="1"/>
    <s v="Myki Telstra"/>
  </r>
  <r>
    <x v="1373"/>
    <x v="4"/>
    <x v="10"/>
    <x v="43"/>
    <x v="0"/>
    <x v="245"/>
    <s v="201811"/>
    <x v="18"/>
    <x v="2"/>
    <n v="438.11"/>
    <x v="1"/>
    <s v="Vacations"/>
  </r>
  <r>
    <x v="1374"/>
    <x v="4"/>
    <x v="10"/>
    <x v="44"/>
    <x v="1"/>
    <x v="246"/>
    <s v="201811"/>
    <x v="98"/>
    <x v="12"/>
    <n v="25.47"/>
    <x v="1"/>
    <s v="Gym last week"/>
  </r>
  <r>
    <x v="1374"/>
    <x v="4"/>
    <x v="10"/>
    <x v="44"/>
    <x v="1"/>
    <x v="246"/>
    <s v="201811"/>
    <x v="18"/>
    <x v="0"/>
    <n v="15"/>
    <x v="0"/>
    <s v="Lunch"/>
  </r>
  <r>
    <x v="1374"/>
    <x v="4"/>
    <x v="10"/>
    <x v="44"/>
    <x v="1"/>
    <x v="246"/>
    <s v="201811"/>
    <x v="18"/>
    <x v="0"/>
    <n v="17.43"/>
    <x v="0"/>
    <s v="Vegetables"/>
  </r>
  <r>
    <x v="1374"/>
    <x v="4"/>
    <x v="10"/>
    <x v="44"/>
    <x v="1"/>
    <x v="246"/>
    <s v="201811"/>
    <x v="3"/>
    <x v="0"/>
    <n v="9.67"/>
    <x v="0"/>
    <s v="Chicken"/>
  </r>
  <r>
    <x v="1374"/>
    <x v="4"/>
    <x v="10"/>
    <x v="44"/>
    <x v="1"/>
    <x v="246"/>
    <s v="201811"/>
    <x v="18"/>
    <x v="0"/>
    <n v="14.4"/>
    <x v="0"/>
    <s v="Lunch - AMEX Shop Small"/>
  </r>
  <r>
    <x v="1375"/>
    <x v="4"/>
    <x v="10"/>
    <x v="44"/>
    <x v="2"/>
    <x v="246"/>
    <s v="201811"/>
    <x v="18"/>
    <x v="0"/>
    <n v="14.3"/>
    <x v="0"/>
    <s v="Chinese lunch"/>
  </r>
  <r>
    <x v="1375"/>
    <x v="4"/>
    <x v="10"/>
    <x v="44"/>
    <x v="2"/>
    <x v="246"/>
    <s v="201811"/>
    <x v="2"/>
    <x v="1"/>
    <n v="6.95"/>
    <x v="1"/>
    <s v="Cables for surface"/>
  </r>
  <r>
    <x v="1375"/>
    <x v="4"/>
    <x v="10"/>
    <x v="44"/>
    <x v="2"/>
    <x v="246"/>
    <s v="201811"/>
    <x v="57"/>
    <x v="12"/>
    <n v="269.39999999999998"/>
    <x v="1"/>
    <s v="Private insurance"/>
  </r>
  <r>
    <x v="1375"/>
    <x v="4"/>
    <x v="10"/>
    <x v="44"/>
    <x v="2"/>
    <x v="246"/>
    <s v="201811"/>
    <x v="3"/>
    <x v="0"/>
    <n v="6.05"/>
    <x v="0"/>
    <s v="Gatorade, bread and water"/>
  </r>
  <r>
    <x v="1375"/>
    <x v="4"/>
    <x v="10"/>
    <x v="44"/>
    <x v="2"/>
    <x v="246"/>
    <s v="201811"/>
    <x v="109"/>
    <x v="13"/>
    <n v="450"/>
    <x v="1"/>
    <s v="Frame inspections"/>
  </r>
  <r>
    <x v="1376"/>
    <x v="4"/>
    <x v="10"/>
    <x v="44"/>
    <x v="4"/>
    <x v="246"/>
    <s v="201811"/>
    <x v="110"/>
    <x v="9"/>
    <n v="11.58"/>
    <x v="1"/>
    <s v="Books"/>
  </r>
  <r>
    <x v="1376"/>
    <x v="4"/>
    <x v="10"/>
    <x v="44"/>
    <x v="4"/>
    <x v="246"/>
    <s v="201811"/>
    <x v="91"/>
    <x v="8"/>
    <n v="151.24"/>
    <x v="1"/>
    <s v="A timeless tailor shirts x2"/>
  </r>
  <r>
    <x v="1376"/>
    <x v="4"/>
    <x v="10"/>
    <x v="44"/>
    <x v="4"/>
    <x v="246"/>
    <s v="201811"/>
    <x v="18"/>
    <x v="0"/>
    <n v="6.06"/>
    <x v="0"/>
    <s v="Vegetables"/>
  </r>
  <r>
    <x v="1376"/>
    <x v="4"/>
    <x v="10"/>
    <x v="44"/>
    <x v="4"/>
    <x v="246"/>
    <s v="201811"/>
    <x v="3"/>
    <x v="0"/>
    <n v="4.0999999999999996"/>
    <x v="0"/>
    <s v="Cheese"/>
  </r>
  <r>
    <x v="1376"/>
    <x v="4"/>
    <x v="10"/>
    <x v="44"/>
    <x v="4"/>
    <x v="246"/>
    <s v="201811"/>
    <x v="101"/>
    <x v="12"/>
    <n v="30.48"/>
    <x v="1"/>
    <s v="Eye check"/>
  </r>
  <r>
    <x v="1376"/>
    <x v="4"/>
    <x v="10"/>
    <x v="44"/>
    <x v="4"/>
    <x v="246"/>
    <s v="201811"/>
    <x v="101"/>
    <x v="1"/>
    <n v="189.99"/>
    <x v="1"/>
    <s v="Christmas sunnies papa"/>
  </r>
  <r>
    <x v="1376"/>
    <x v="4"/>
    <x v="10"/>
    <x v="44"/>
    <x v="4"/>
    <x v="246"/>
    <s v="201811"/>
    <x v="101"/>
    <x v="0"/>
    <n v="9.99"/>
    <x v="0"/>
    <s v="Cheese"/>
  </r>
  <r>
    <x v="1376"/>
    <x v="4"/>
    <x v="10"/>
    <x v="44"/>
    <x v="4"/>
    <x v="246"/>
    <s v="201811"/>
    <x v="18"/>
    <x v="0"/>
    <n v="9.6"/>
    <x v="0"/>
    <s v="Ice cream"/>
  </r>
  <r>
    <x v="1376"/>
    <x v="4"/>
    <x v="10"/>
    <x v="44"/>
    <x v="4"/>
    <x v="246"/>
    <s v="201811"/>
    <x v="18"/>
    <x v="12"/>
    <n v="6.7"/>
    <x v="0"/>
    <s v="Dentist "/>
  </r>
  <r>
    <x v="1376"/>
    <x v="4"/>
    <x v="10"/>
    <x v="44"/>
    <x v="4"/>
    <x v="246"/>
    <s v="201811"/>
    <x v="18"/>
    <x v="0"/>
    <n v="11.7"/>
    <x v="0"/>
    <s v="Breakfast"/>
  </r>
  <r>
    <x v="1376"/>
    <x v="4"/>
    <x v="10"/>
    <x v="44"/>
    <x v="4"/>
    <x v="246"/>
    <s v="201811"/>
    <x v="6"/>
    <x v="3"/>
    <n v="35.950000000000003"/>
    <x v="0"/>
    <s v="Vodka"/>
  </r>
  <r>
    <x v="1376"/>
    <x v="4"/>
    <x v="10"/>
    <x v="44"/>
    <x v="4"/>
    <x v="246"/>
    <s v="201811"/>
    <x v="5"/>
    <x v="0"/>
    <n v="3.9"/>
    <x v="0"/>
    <s v="Yogurt"/>
  </r>
  <r>
    <x v="1377"/>
    <x v="4"/>
    <x v="10"/>
    <x v="44"/>
    <x v="6"/>
    <x v="246"/>
    <s v="201811"/>
    <x v="18"/>
    <x v="0"/>
    <n v="40"/>
    <x v="1"/>
    <s v="Lunch $$$$"/>
  </r>
  <r>
    <x v="1377"/>
    <x v="4"/>
    <x v="10"/>
    <x v="44"/>
    <x v="6"/>
    <x v="246"/>
    <s v="201811"/>
    <x v="18"/>
    <x v="0"/>
    <n v="4.8"/>
    <x v="0"/>
    <s v="Ice cream"/>
  </r>
  <r>
    <x v="1377"/>
    <x v="4"/>
    <x v="10"/>
    <x v="44"/>
    <x v="6"/>
    <x v="246"/>
    <s v="201811"/>
    <x v="45"/>
    <x v="5"/>
    <n v="11"/>
    <x v="1"/>
    <s v="Playground plastic and duck"/>
  </r>
  <r>
    <x v="1378"/>
    <x v="4"/>
    <x v="10"/>
    <x v="44"/>
    <x v="7"/>
    <x v="246"/>
    <s v="201811"/>
    <x v="8"/>
    <x v="0"/>
    <n v="16"/>
    <x v="0"/>
    <s v="Church"/>
  </r>
  <r>
    <x v="1378"/>
    <x v="4"/>
    <x v="10"/>
    <x v="44"/>
    <x v="7"/>
    <x v="246"/>
    <s v="201811"/>
    <x v="64"/>
    <x v="4"/>
    <n v="1520"/>
    <x v="1"/>
    <s v="rent"/>
  </r>
  <r>
    <x v="1378"/>
    <x v="4"/>
    <x v="10"/>
    <x v="44"/>
    <x v="7"/>
    <x v="246"/>
    <s v="201811"/>
    <x v="89"/>
    <x v="14"/>
    <n v="569.04"/>
    <x v="1"/>
    <s v="New pram"/>
  </r>
  <r>
    <x v="1378"/>
    <x v="4"/>
    <x v="10"/>
    <x v="44"/>
    <x v="7"/>
    <x v="246"/>
    <s v="201811"/>
    <x v="18"/>
    <x v="0"/>
    <n v="5"/>
    <x v="0"/>
    <s v="sausage"/>
  </r>
  <r>
    <x v="1379"/>
    <x v="4"/>
    <x v="10"/>
    <x v="45"/>
    <x v="8"/>
    <x v="247"/>
    <s v="201811"/>
    <x v="18"/>
    <x v="0"/>
    <n v="10.8"/>
    <x v="0"/>
    <s v="Coffee"/>
  </r>
  <r>
    <x v="1379"/>
    <x v="4"/>
    <x v="10"/>
    <x v="45"/>
    <x v="8"/>
    <x v="247"/>
    <s v="201811"/>
    <x v="18"/>
    <x v="0"/>
    <n v="4.5599999999999996"/>
    <x v="0"/>
    <s v="Vegetables"/>
  </r>
  <r>
    <x v="1379"/>
    <x v="4"/>
    <x v="10"/>
    <x v="45"/>
    <x v="8"/>
    <x v="247"/>
    <s v="201811"/>
    <x v="0"/>
    <x v="0"/>
    <n v="8.1999999999999993"/>
    <x v="0"/>
    <s v="Chicken and yogurt"/>
  </r>
  <r>
    <x v="1379"/>
    <x v="4"/>
    <x v="10"/>
    <x v="45"/>
    <x v="8"/>
    <x v="247"/>
    <s v="201811"/>
    <x v="3"/>
    <x v="0"/>
    <n v="8.35"/>
    <x v="0"/>
    <s v="Cheese"/>
  </r>
  <r>
    <x v="1379"/>
    <x v="4"/>
    <x v="10"/>
    <x v="45"/>
    <x v="8"/>
    <x v="247"/>
    <s v="201811"/>
    <x v="67"/>
    <x v="6"/>
    <n v="36.340000000000003"/>
    <x v="1"/>
    <s v="COSTCO"/>
  </r>
  <r>
    <x v="1379"/>
    <x v="4"/>
    <x v="10"/>
    <x v="45"/>
    <x v="8"/>
    <x v="247"/>
    <s v="201811"/>
    <x v="101"/>
    <x v="0"/>
    <n v="9.99"/>
    <x v="0"/>
    <s v="Cheese"/>
  </r>
  <r>
    <x v="1379"/>
    <x v="4"/>
    <x v="10"/>
    <x v="45"/>
    <x v="8"/>
    <x v="247"/>
    <s v="201811"/>
    <x v="103"/>
    <x v="9"/>
    <n v="16.649999999999999"/>
    <x v="1"/>
    <s v="School"/>
  </r>
  <r>
    <x v="1380"/>
    <x v="4"/>
    <x v="10"/>
    <x v="45"/>
    <x v="29"/>
    <x v="247"/>
    <s v="201811"/>
    <x v="0"/>
    <x v="14"/>
    <n v="22.24"/>
    <x v="1"/>
    <s v="Nappies + meat and papaya"/>
  </r>
  <r>
    <x v="1380"/>
    <x v="4"/>
    <x v="10"/>
    <x v="45"/>
    <x v="29"/>
    <x v="247"/>
    <s v="201811"/>
    <x v="5"/>
    <x v="0"/>
    <n v="7.12"/>
    <x v="0"/>
    <s v="Fish and chicken"/>
  </r>
  <r>
    <x v="1380"/>
    <x v="4"/>
    <x v="10"/>
    <x v="45"/>
    <x v="29"/>
    <x v="247"/>
    <s v="201811"/>
    <x v="102"/>
    <x v="7"/>
    <n v="25"/>
    <x v="1"/>
    <s v="Mobile"/>
  </r>
  <r>
    <x v="1380"/>
    <x v="4"/>
    <x v="10"/>
    <x v="45"/>
    <x v="29"/>
    <x v="247"/>
    <s v="201811"/>
    <x v="111"/>
    <x v="16"/>
    <n v="309.05"/>
    <x v="1"/>
    <s v="Council rates 2nd installment"/>
  </r>
  <r>
    <x v="1380"/>
    <x v="4"/>
    <x v="10"/>
    <x v="45"/>
    <x v="29"/>
    <x v="247"/>
    <s v="201811"/>
    <x v="47"/>
    <x v="7"/>
    <n v="281.63"/>
    <x v="1"/>
    <s v="Water bill including parents"/>
  </r>
  <r>
    <x v="1380"/>
    <x v="4"/>
    <x v="10"/>
    <x v="45"/>
    <x v="29"/>
    <x v="247"/>
    <s v="201811"/>
    <x v="99"/>
    <x v="15"/>
    <n v="1081"/>
    <x v="1"/>
    <s v="Land repayment"/>
  </r>
  <r>
    <x v="1381"/>
    <x v="4"/>
    <x v="10"/>
    <x v="45"/>
    <x v="9"/>
    <x v="247"/>
    <s v="201811"/>
    <x v="18"/>
    <x v="0"/>
    <n v="7.06"/>
    <x v="0"/>
    <s v="Fruits"/>
  </r>
  <r>
    <x v="1381"/>
    <x v="4"/>
    <x v="10"/>
    <x v="45"/>
    <x v="9"/>
    <x v="247"/>
    <s v="201811"/>
    <x v="3"/>
    <x v="0"/>
    <n v="6.3"/>
    <x v="0"/>
    <s v="Peanut butter"/>
  </r>
  <r>
    <x v="1381"/>
    <x v="4"/>
    <x v="10"/>
    <x v="45"/>
    <x v="9"/>
    <x v="247"/>
    <s v="201811"/>
    <x v="18"/>
    <x v="0"/>
    <n v="11"/>
    <x v="0"/>
    <s v="Lunch"/>
  </r>
  <r>
    <x v="1381"/>
    <x v="4"/>
    <x v="10"/>
    <x v="45"/>
    <x v="9"/>
    <x v="247"/>
    <s v="201811"/>
    <x v="18"/>
    <x v="12"/>
    <n v="30"/>
    <x v="1"/>
    <s v="Dentist"/>
  </r>
  <r>
    <x v="1382"/>
    <x v="4"/>
    <x v="10"/>
    <x v="45"/>
    <x v="10"/>
    <x v="247"/>
    <s v="201811"/>
    <x v="5"/>
    <x v="0"/>
    <n v="5.96"/>
    <x v="0"/>
    <s v="Milk, cheese and yogurt"/>
  </r>
  <r>
    <x v="1383"/>
    <x v="4"/>
    <x v="10"/>
    <x v="45"/>
    <x v="11"/>
    <x v="247"/>
    <s v="201811"/>
    <x v="5"/>
    <x v="0"/>
    <n v="11.02"/>
    <x v="0"/>
    <s v="Chicken, sea food, doritos and fries"/>
  </r>
  <r>
    <x v="1383"/>
    <x v="4"/>
    <x v="10"/>
    <x v="45"/>
    <x v="11"/>
    <x v="247"/>
    <s v="201811"/>
    <x v="18"/>
    <x v="0"/>
    <n v="4.4800000000000004"/>
    <x v="0"/>
    <s v="Ham"/>
  </r>
  <r>
    <x v="1383"/>
    <x v="4"/>
    <x v="10"/>
    <x v="45"/>
    <x v="11"/>
    <x v="247"/>
    <s v="201811"/>
    <x v="0"/>
    <x v="0"/>
    <n v="8.82"/>
    <x v="0"/>
    <s v="Cheese and pruns"/>
  </r>
  <r>
    <x v="1383"/>
    <x v="4"/>
    <x v="10"/>
    <x v="45"/>
    <x v="11"/>
    <x v="247"/>
    <s v="201811"/>
    <x v="74"/>
    <x v="7"/>
    <n v="13.99"/>
    <x v="1"/>
    <s v="Netflix"/>
  </r>
  <r>
    <x v="1383"/>
    <x v="4"/>
    <x v="10"/>
    <x v="45"/>
    <x v="11"/>
    <x v="247"/>
    <s v="201811"/>
    <x v="18"/>
    <x v="0"/>
    <n v="23"/>
    <x v="0"/>
    <s v="Lunch"/>
  </r>
  <r>
    <x v="1384"/>
    <x v="4"/>
    <x v="10"/>
    <x v="45"/>
    <x v="12"/>
    <x v="247"/>
    <s v="201811"/>
    <x v="18"/>
    <x v="12"/>
    <n v="17"/>
    <x v="1"/>
    <s v="Massage"/>
  </r>
  <r>
    <x v="1384"/>
    <x v="4"/>
    <x v="10"/>
    <x v="45"/>
    <x v="12"/>
    <x v="247"/>
    <s v="201811"/>
    <x v="18"/>
    <x v="0"/>
    <n v="8.8000000000000007"/>
    <x v="0"/>
    <s v="Tea and hot chocolate"/>
  </r>
  <r>
    <x v="1384"/>
    <x v="4"/>
    <x v="10"/>
    <x v="45"/>
    <x v="12"/>
    <x v="247"/>
    <s v="201811"/>
    <x v="74"/>
    <x v="7"/>
    <n v="1.51"/>
    <x v="1"/>
    <s v="Hulu"/>
  </r>
  <r>
    <x v="1384"/>
    <x v="4"/>
    <x v="10"/>
    <x v="45"/>
    <x v="12"/>
    <x v="247"/>
    <s v="201811"/>
    <x v="18"/>
    <x v="0"/>
    <n v="28.5"/>
    <x v="0"/>
    <s v="Weird mafia delicious lunch"/>
  </r>
  <r>
    <x v="1384"/>
    <x v="4"/>
    <x v="10"/>
    <x v="45"/>
    <x v="12"/>
    <x v="247"/>
    <s v="201811"/>
    <x v="67"/>
    <x v="6"/>
    <n v="31.08"/>
    <x v="1"/>
    <s v="Gasoline"/>
  </r>
  <r>
    <x v="1385"/>
    <x v="4"/>
    <x v="10"/>
    <x v="45"/>
    <x v="13"/>
    <x v="247"/>
    <s v="201811"/>
    <x v="99"/>
    <x v="15"/>
    <n v="43107.3"/>
    <x v="1"/>
    <s v="Frame Stage"/>
  </r>
  <r>
    <x v="1385"/>
    <x v="4"/>
    <x v="10"/>
    <x v="45"/>
    <x v="13"/>
    <x v="247"/>
    <s v="201811"/>
    <x v="41"/>
    <x v="5"/>
    <n v="10"/>
    <x v="1"/>
    <s v="Mouse"/>
  </r>
  <r>
    <x v="1385"/>
    <x v="4"/>
    <x v="10"/>
    <x v="45"/>
    <x v="13"/>
    <x v="247"/>
    <s v="201811"/>
    <x v="6"/>
    <x v="3"/>
    <n v="33.950000000000003"/>
    <x v="1"/>
    <s v="Whiskey home"/>
  </r>
  <r>
    <x v="1386"/>
    <x v="4"/>
    <x v="10"/>
    <x v="46"/>
    <x v="14"/>
    <x v="248"/>
    <s v="201811"/>
    <x v="0"/>
    <x v="0"/>
    <n v="13.5"/>
    <x v="0"/>
    <s v="Food"/>
  </r>
  <r>
    <x v="1386"/>
    <x v="4"/>
    <x v="10"/>
    <x v="46"/>
    <x v="14"/>
    <x v="248"/>
    <s v="201811"/>
    <x v="3"/>
    <x v="0"/>
    <n v="28.44"/>
    <x v="0"/>
    <s v="Padlocks, bread and bread and bread"/>
  </r>
  <r>
    <x v="1386"/>
    <x v="4"/>
    <x v="10"/>
    <x v="46"/>
    <x v="14"/>
    <x v="248"/>
    <s v="201811"/>
    <x v="103"/>
    <x v="9"/>
    <n v="58.77"/>
    <x v="1"/>
    <s v="School"/>
  </r>
  <r>
    <x v="1387"/>
    <x v="4"/>
    <x v="10"/>
    <x v="46"/>
    <x v="15"/>
    <x v="248"/>
    <s v="201811"/>
    <x v="3"/>
    <x v="0"/>
    <n v="4.7"/>
    <x v="0"/>
    <s v="Something"/>
  </r>
  <r>
    <x v="1387"/>
    <x v="4"/>
    <x v="10"/>
    <x v="46"/>
    <x v="15"/>
    <x v="248"/>
    <s v="201811"/>
    <x v="7"/>
    <x v="6"/>
    <n v="10"/>
    <x v="1"/>
    <s v="Exam"/>
  </r>
  <r>
    <x v="1387"/>
    <x v="4"/>
    <x v="10"/>
    <x v="46"/>
    <x v="15"/>
    <x v="248"/>
    <s v="201811"/>
    <x v="18"/>
    <x v="0"/>
    <n v="20"/>
    <x v="0"/>
    <s v="Cash"/>
  </r>
  <r>
    <x v="1387"/>
    <x v="4"/>
    <x v="10"/>
    <x v="46"/>
    <x v="15"/>
    <x v="248"/>
    <s v="201811"/>
    <x v="18"/>
    <x v="0"/>
    <n v="10.5"/>
    <x v="0"/>
    <s v="Sushi at office"/>
  </r>
  <r>
    <x v="1387"/>
    <x v="4"/>
    <x v="10"/>
    <x v="46"/>
    <x v="15"/>
    <x v="248"/>
    <s v="201811"/>
    <x v="18"/>
    <x v="0"/>
    <n v="11.4"/>
    <x v="0"/>
    <s v="Coffee"/>
  </r>
  <r>
    <x v="1388"/>
    <x v="4"/>
    <x v="10"/>
    <x v="46"/>
    <x v="16"/>
    <x v="248"/>
    <s v="201811"/>
    <x v="18"/>
    <x v="0"/>
    <n v="10.43"/>
    <x v="0"/>
    <s v="Vegetables"/>
  </r>
  <r>
    <x v="1388"/>
    <x v="4"/>
    <x v="10"/>
    <x v="46"/>
    <x v="16"/>
    <x v="248"/>
    <s v="201811"/>
    <x v="3"/>
    <x v="0"/>
    <n v="7.15"/>
    <x v="0"/>
    <s v="Something before picking tatiana"/>
  </r>
  <r>
    <x v="1388"/>
    <x v="4"/>
    <x v="10"/>
    <x v="46"/>
    <x v="16"/>
    <x v="248"/>
    <s v="201811"/>
    <x v="5"/>
    <x v="0"/>
    <n v="5.15"/>
    <x v="0"/>
    <s v="Something"/>
  </r>
  <r>
    <x v="1388"/>
    <x v="4"/>
    <x v="10"/>
    <x v="46"/>
    <x v="16"/>
    <x v="248"/>
    <s v="201811"/>
    <x v="5"/>
    <x v="0"/>
    <n v="10.97"/>
    <x v="0"/>
    <s v="Something"/>
  </r>
  <r>
    <x v="1388"/>
    <x v="4"/>
    <x v="10"/>
    <x v="46"/>
    <x v="16"/>
    <x v="248"/>
    <s v="201811"/>
    <x v="6"/>
    <x v="3"/>
    <n v="11"/>
    <x v="0"/>
    <s v="Beers"/>
  </r>
  <r>
    <x v="1388"/>
    <x v="4"/>
    <x v="10"/>
    <x v="46"/>
    <x v="16"/>
    <x v="248"/>
    <s v="201811"/>
    <x v="18"/>
    <x v="0"/>
    <n v="12.5"/>
    <x v="0"/>
    <s v="Coffee "/>
  </r>
  <r>
    <x v="1389"/>
    <x v="4"/>
    <x v="10"/>
    <x v="46"/>
    <x v="17"/>
    <x v="248"/>
    <s v="201811"/>
    <x v="18"/>
    <x v="0"/>
    <n v="7.2"/>
    <x v="0"/>
    <s v="Sushi or something"/>
  </r>
  <r>
    <x v="1389"/>
    <x v="4"/>
    <x v="10"/>
    <x v="46"/>
    <x v="17"/>
    <x v="248"/>
    <s v="201811"/>
    <x v="18"/>
    <x v="0"/>
    <n v="7.6"/>
    <x v="0"/>
    <s v="Something"/>
  </r>
  <r>
    <x v="1389"/>
    <x v="4"/>
    <x v="10"/>
    <x v="46"/>
    <x v="17"/>
    <x v="248"/>
    <s v="201811"/>
    <x v="18"/>
    <x v="0"/>
    <n v="4.5"/>
    <x v="0"/>
    <s v="Coke and donut"/>
  </r>
  <r>
    <x v="1389"/>
    <x v="4"/>
    <x v="10"/>
    <x v="46"/>
    <x v="17"/>
    <x v="248"/>
    <s v="201811"/>
    <x v="18"/>
    <x v="2"/>
    <n v="35"/>
    <x v="1"/>
    <s v="Spa"/>
  </r>
  <r>
    <x v="1390"/>
    <x v="4"/>
    <x v="10"/>
    <x v="46"/>
    <x v="18"/>
    <x v="248"/>
    <s v="201811"/>
    <x v="18"/>
    <x v="0"/>
    <n v="35.380000000000003"/>
    <x v="0"/>
    <s v="Lunch"/>
  </r>
  <r>
    <x v="1390"/>
    <x v="4"/>
    <x v="10"/>
    <x v="46"/>
    <x v="18"/>
    <x v="248"/>
    <s v="201811"/>
    <x v="18"/>
    <x v="0"/>
    <n v="7.6"/>
    <x v="0"/>
    <s v="Coffee"/>
  </r>
  <r>
    <x v="1390"/>
    <x v="4"/>
    <x v="10"/>
    <x v="46"/>
    <x v="18"/>
    <x v="248"/>
    <s v="201811"/>
    <x v="18"/>
    <x v="0"/>
    <n v="4.79"/>
    <x v="0"/>
    <s v="Vegetables"/>
  </r>
  <r>
    <x v="1390"/>
    <x v="4"/>
    <x v="10"/>
    <x v="46"/>
    <x v="18"/>
    <x v="248"/>
    <s v="201811"/>
    <x v="18"/>
    <x v="0"/>
    <n v="8"/>
    <x v="0"/>
    <s v="Greenbrook pizzaa"/>
  </r>
  <r>
    <x v="1390"/>
    <x v="4"/>
    <x v="10"/>
    <x v="46"/>
    <x v="18"/>
    <x v="248"/>
    <s v="201811"/>
    <x v="65"/>
    <x v="7"/>
    <n v="35"/>
    <x v="1"/>
    <s v="Last telstra"/>
  </r>
  <r>
    <x v="1390"/>
    <x v="4"/>
    <x v="10"/>
    <x v="46"/>
    <x v="18"/>
    <x v="248"/>
    <s v="201811"/>
    <x v="5"/>
    <x v="0"/>
    <n v="6"/>
    <x v="0"/>
    <s v="Something"/>
  </r>
  <r>
    <x v="1390"/>
    <x v="4"/>
    <x v="10"/>
    <x v="46"/>
    <x v="18"/>
    <x v="248"/>
    <s v="201811"/>
    <x v="3"/>
    <x v="0"/>
    <n v="7.6"/>
    <x v="0"/>
    <s v="Something"/>
  </r>
  <r>
    <x v="1391"/>
    <x v="4"/>
    <x v="11"/>
    <x v="46"/>
    <x v="20"/>
    <x v="248"/>
    <s v="201812"/>
    <x v="101"/>
    <x v="1"/>
    <n v="150.97999999999999"/>
    <x v="1"/>
    <s v="Gifts for padre and madre"/>
  </r>
  <r>
    <x v="1391"/>
    <x v="4"/>
    <x v="11"/>
    <x v="46"/>
    <x v="20"/>
    <x v="248"/>
    <s v="201812"/>
    <x v="67"/>
    <x v="6"/>
    <n v="22.54"/>
    <x v="1"/>
    <s v="Gasoline Costco"/>
  </r>
  <r>
    <x v="1391"/>
    <x v="4"/>
    <x v="11"/>
    <x v="46"/>
    <x v="20"/>
    <x v="248"/>
    <s v="201812"/>
    <x v="18"/>
    <x v="0"/>
    <n v="42.05"/>
    <x v="0"/>
    <s v="Nandos and chips"/>
  </r>
  <r>
    <x v="1392"/>
    <x v="4"/>
    <x v="11"/>
    <x v="46"/>
    <x v="21"/>
    <x v="248"/>
    <s v="201812"/>
    <x v="18"/>
    <x v="0"/>
    <n v="21.1"/>
    <x v="0"/>
    <s v="Burger and teas"/>
  </r>
  <r>
    <x v="1392"/>
    <x v="4"/>
    <x v="11"/>
    <x v="46"/>
    <x v="21"/>
    <x v="248"/>
    <s v="201812"/>
    <x v="18"/>
    <x v="12"/>
    <n v="17"/>
    <x v="1"/>
    <s v="Massages"/>
  </r>
  <r>
    <x v="1392"/>
    <x v="4"/>
    <x v="11"/>
    <x v="46"/>
    <x v="21"/>
    <x v="248"/>
    <s v="201812"/>
    <x v="18"/>
    <x v="5"/>
    <n v="5"/>
    <x v="1"/>
    <s v="Battery for smoke detector"/>
  </r>
  <r>
    <x v="1393"/>
    <x v="4"/>
    <x v="11"/>
    <x v="47"/>
    <x v="22"/>
    <x v="249"/>
    <s v="201812"/>
    <x v="103"/>
    <x v="9"/>
    <n v="58.77"/>
    <x v="1"/>
    <s v="School"/>
  </r>
  <r>
    <x v="1394"/>
    <x v="4"/>
    <x v="11"/>
    <x v="47"/>
    <x v="23"/>
    <x v="249"/>
    <s v="201812"/>
    <x v="2"/>
    <x v="1"/>
    <n v="12.99"/>
    <x v="1"/>
    <s v="Trip wallet"/>
  </r>
  <r>
    <x v="1394"/>
    <x v="4"/>
    <x v="11"/>
    <x v="47"/>
    <x v="23"/>
    <x v="249"/>
    <s v="201812"/>
    <x v="3"/>
    <x v="0"/>
    <n v="27.3"/>
    <x v="0"/>
    <s v="Tim tams"/>
  </r>
  <r>
    <x v="1394"/>
    <x v="4"/>
    <x v="11"/>
    <x v="47"/>
    <x v="23"/>
    <x v="249"/>
    <s v="201812"/>
    <x v="18"/>
    <x v="1"/>
    <n v="8.34"/>
    <x v="1"/>
    <s v="Christmas angel and star for tatiana"/>
  </r>
  <r>
    <x v="1394"/>
    <x v="4"/>
    <x v="11"/>
    <x v="47"/>
    <x v="23"/>
    <x v="249"/>
    <s v="201812"/>
    <x v="0"/>
    <x v="0"/>
    <n v="8.67"/>
    <x v="0"/>
    <s v="Avocado, mince meat, "/>
  </r>
  <r>
    <x v="1394"/>
    <x v="4"/>
    <x v="11"/>
    <x v="47"/>
    <x v="23"/>
    <x v="249"/>
    <s v="201812"/>
    <x v="11"/>
    <x v="7"/>
    <n v="81.81"/>
    <x v="1"/>
    <s v="Electricity"/>
  </r>
  <r>
    <x v="1394"/>
    <x v="4"/>
    <x v="11"/>
    <x v="47"/>
    <x v="23"/>
    <x v="249"/>
    <s v="201812"/>
    <x v="0"/>
    <x v="0"/>
    <n v="11.22"/>
    <x v="0"/>
    <s v="Cheese, fries and things for christmas"/>
  </r>
  <r>
    <x v="1394"/>
    <x v="4"/>
    <x v="11"/>
    <x v="47"/>
    <x v="23"/>
    <x v="249"/>
    <s v="201812"/>
    <x v="3"/>
    <x v="0"/>
    <n v="2.2999999999999998"/>
    <x v="0"/>
    <s v="Coke"/>
  </r>
  <r>
    <x v="1394"/>
    <x v="4"/>
    <x v="11"/>
    <x v="47"/>
    <x v="23"/>
    <x v="249"/>
    <s v="201812"/>
    <x v="6"/>
    <x v="3"/>
    <n v="22"/>
    <x v="0"/>
    <s v="Beers"/>
  </r>
  <r>
    <x v="1394"/>
    <x v="4"/>
    <x v="11"/>
    <x v="47"/>
    <x v="23"/>
    <x v="249"/>
    <s v="201812"/>
    <x v="5"/>
    <x v="0"/>
    <n v="17.5"/>
    <x v="0"/>
    <s v="Twixt, crackers, pringles, cheese"/>
  </r>
  <r>
    <x v="1395"/>
    <x v="4"/>
    <x v="11"/>
    <x v="47"/>
    <x v="30"/>
    <x v="249"/>
    <s v="201812"/>
    <x v="18"/>
    <x v="1"/>
    <n v="10"/>
    <x v="1"/>
    <s v="Gift john"/>
  </r>
  <r>
    <x v="1395"/>
    <x v="4"/>
    <x v="11"/>
    <x v="47"/>
    <x v="30"/>
    <x v="249"/>
    <s v="201812"/>
    <x v="18"/>
    <x v="3"/>
    <n v="17"/>
    <x v="0"/>
    <s v="Beers"/>
  </r>
  <r>
    <x v="1395"/>
    <x v="4"/>
    <x v="11"/>
    <x v="47"/>
    <x v="30"/>
    <x v="249"/>
    <s v="201812"/>
    <x v="3"/>
    <x v="0"/>
    <n v="10.82"/>
    <x v="0"/>
    <s v="Milk, peanut butter and avocado"/>
  </r>
  <r>
    <x v="1395"/>
    <x v="4"/>
    <x v="11"/>
    <x v="47"/>
    <x v="30"/>
    <x v="249"/>
    <s v="201812"/>
    <x v="87"/>
    <x v="12"/>
    <n v="9.99"/>
    <x v="1"/>
    <s v="tooth brush"/>
  </r>
  <r>
    <x v="1395"/>
    <x v="4"/>
    <x v="11"/>
    <x v="47"/>
    <x v="30"/>
    <x v="249"/>
    <s v="201812"/>
    <x v="109"/>
    <x v="13"/>
    <n v="470"/>
    <x v="1"/>
    <s v="Pre plaster inspection"/>
  </r>
  <r>
    <x v="1396"/>
    <x v="4"/>
    <x v="11"/>
    <x v="47"/>
    <x v="24"/>
    <x v="249"/>
    <s v="201812"/>
    <x v="18"/>
    <x v="0"/>
    <n v="7"/>
    <x v="0"/>
    <s v="Coffee and cruisant"/>
  </r>
  <r>
    <x v="1396"/>
    <x v="4"/>
    <x v="11"/>
    <x v="47"/>
    <x v="24"/>
    <x v="249"/>
    <s v="201812"/>
    <x v="18"/>
    <x v="0"/>
    <n v="7.45"/>
    <x v="0"/>
    <s v="vegetables"/>
  </r>
  <r>
    <x v="1396"/>
    <x v="4"/>
    <x v="11"/>
    <x v="47"/>
    <x v="24"/>
    <x v="249"/>
    <s v="201812"/>
    <x v="0"/>
    <x v="0"/>
    <n v="17.350000000000001"/>
    <x v="0"/>
    <s v="Christmas things"/>
  </r>
  <r>
    <x v="1396"/>
    <x v="4"/>
    <x v="11"/>
    <x v="47"/>
    <x v="24"/>
    <x v="249"/>
    <s v="201812"/>
    <x v="3"/>
    <x v="0"/>
    <n v="1.65"/>
    <x v="0"/>
    <s v="Cheese"/>
  </r>
  <r>
    <x v="1396"/>
    <x v="4"/>
    <x v="11"/>
    <x v="47"/>
    <x v="24"/>
    <x v="249"/>
    <s v="201812"/>
    <x v="18"/>
    <x v="0"/>
    <n v="6"/>
    <x v="0"/>
    <s v="Coffee"/>
  </r>
  <r>
    <x v="1396"/>
    <x v="4"/>
    <x v="11"/>
    <x v="47"/>
    <x v="24"/>
    <x v="249"/>
    <s v="201812"/>
    <x v="18"/>
    <x v="2"/>
    <n v="40"/>
    <x v="1"/>
    <s v="BBQ"/>
  </r>
  <r>
    <x v="1396"/>
    <x v="4"/>
    <x v="11"/>
    <x v="47"/>
    <x v="24"/>
    <x v="249"/>
    <s v="201812"/>
    <x v="18"/>
    <x v="11"/>
    <n v="39.6"/>
    <x v="1"/>
    <s v="Visa tata and gatito"/>
  </r>
  <r>
    <x v="1397"/>
    <x v="4"/>
    <x v="11"/>
    <x v="47"/>
    <x v="25"/>
    <x v="249"/>
    <s v="201812"/>
    <x v="102"/>
    <x v="7"/>
    <n v="30.33"/>
    <x v="1"/>
    <s v="First bill"/>
  </r>
  <r>
    <x v="1397"/>
    <x v="4"/>
    <x v="11"/>
    <x v="47"/>
    <x v="25"/>
    <x v="249"/>
    <s v="201812"/>
    <x v="5"/>
    <x v="0"/>
    <n v="4.54"/>
    <x v="0"/>
    <s v="Something"/>
  </r>
  <r>
    <x v="1397"/>
    <x v="4"/>
    <x v="11"/>
    <x v="47"/>
    <x v="25"/>
    <x v="249"/>
    <s v="201812"/>
    <x v="18"/>
    <x v="0"/>
    <n v="20.9"/>
    <x v="0"/>
    <s v="Lunch"/>
  </r>
  <r>
    <x v="1397"/>
    <x v="4"/>
    <x v="11"/>
    <x v="47"/>
    <x v="25"/>
    <x v="249"/>
    <s v="201812"/>
    <x v="3"/>
    <x v="0"/>
    <n v="3"/>
    <x v="0"/>
    <s v="Cheese"/>
  </r>
  <r>
    <x v="1397"/>
    <x v="4"/>
    <x v="11"/>
    <x v="47"/>
    <x v="25"/>
    <x v="249"/>
    <s v="201812"/>
    <x v="18"/>
    <x v="1"/>
    <n v="12.99"/>
    <x v="1"/>
    <s v="Gift chinese"/>
  </r>
  <r>
    <x v="1397"/>
    <x v="4"/>
    <x v="11"/>
    <x v="47"/>
    <x v="25"/>
    <x v="249"/>
    <s v="201812"/>
    <x v="18"/>
    <x v="1"/>
    <n v="12.85"/>
    <x v="1"/>
    <s v="Fuchi and gift for tia eu"/>
  </r>
  <r>
    <x v="1397"/>
    <x v="4"/>
    <x v="11"/>
    <x v="47"/>
    <x v="25"/>
    <x v="249"/>
    <s v="201812"/>
    <x v="18"/>
    <x v="0"/>
    <n v="7.6"/>
    <x v="0"/>
    <s v="ice cream"/>
  </r>
  <r>
    <x v="1398"/>
    <x v="4"/>
    <x v="11"/>
    <x v="47"/>
    <x v="27"/>
    <x v="249"/>
    <s v="201812"/>
    <x v="18"/>
    <x v="1"/>
    <n v="43.85"/>
    <x v="1"/>
    <s v="Gifts for christmas"/>
  </r>
  <r>
    <x v="1398"/>
    <x v="4"/>
    <x v="11"/>
    <x v="47"/>
    <x v="27"/>
    <x v="249"/>
    <s v="201812"/>
    <x v="87"/>
    <x v="12"/>
    <n v="8.99"/>
    <x v="1"/>
    <s v="Nosal spray for tata"/>
  </r>
  <r>
    <x v="1398"/>
    <x v="4"/>
    <x v="11"/>
    <x v="47"/>
    <x v="27"/>
    <x v="249"/>
    <s v="201812"/>
    <x v="6"/>
    <x v="3"/>
    <n v="87.3"/>
    <x v="1"/>
    <s v="Wine + decanter"/>
  </r>
  <r>
    <x v="1398"/>
    <x v="4"/>
    <x v="11"/>
    <x v="47"/>
    <x v="27"/>
    <x v="249"/>
    <s v="201812"/>
    <x v="3"/>
    <x v="14"/>
    <n v="22.34"/>
    <x v="1"/>
    <s v="Food for trip"/>
  </r>
  <r>
    <x v="1398"/>
    <x v="4"/>
    <x v="11"/>
    <x v="47"/>
    <x v="27"/>
    <x v="249"/>
    <s v="201812"/>
    <x v="0"/>
    <x v="0"/>
    <n v="2.75"/>
    <x v="0"/>
    <s v="Something"/>
  </r>
  <r>
    <x v="1398"/>
    <x v="4"/>
    <x v="11"/>
    <x v="47"/>
    <x v="27"/>
    <x v="249"/>
    <s v="201812"/>
    <x v="18"/>
    <x v="1"/>
    <n v="21.33"/>
    <x v="1"/>
    <s v="Gifts everyone"/>
  </r>
  <r>
    <x v="1398"/>
    <x v="4"/>
    <x v="11"/>
    <x v="47"/>
    <x v="27"/>
    <x v="249"/>
    <s v="201812"/>
    <x v="13"/>
    <x v="14"/>
    <n v="32"/>
    <x v="1"/>
    <s v="Toys for trip"/>
  </r>
  <r>
    <x v="1398"/>
    <x v="4"/>
    <x v="11"/>
    <x v="47"/>
    <x v="27"/>
    <x v="249"/>
    <s v="201812"/>
    <x v="18"/>
    <x v="0"/>
    <n v="3.9"/>
    <x v="0"/>
    <s v="Fries"/>
  </r>
  <r>
    <x v="1398"/>
    <x v="4"/>
    <x v="11"/>
    <x v="47"/>
    <x v="27"/>
    <x v="249"/>
    <s v="201812"/>
    <x v="6"/>
    <x v="3"/>
    <n v="11"/>
    <x v="1"/>
    <s v="Beer"/>
  </r>
  <r>
    <x v="1398"/>
    <x v="4"/>
    <x v="11"/>
    <x v="47"/>
    <x v="27"/>
    <x v="249"/>
    <s v="201812"/>
    <x v="18"/>
    <x v="1"/>
    <n v="57.79"/>
    <x v="1"/>
    <s v="Rex's gifts"/>
  </r>
  <r>
    <x v="1399"/>
    <x v="4"/>
    <x v="11"/>
    <x v="48"/>
    <x v="28"/>
    <x v="250"/>
    <s v="201812"/>
    <x v="6"/>
    <x v="3"/>
    <n v="35"/>
    <x v="1"/>
    <s v="Vodka"/>
  </r>
  <r>
    <x v="1399"/>
    <x v="4"/>
    <x v="11"/>
    <x v="48"/>
    <x v="28"/>
    <x v="250"/>
    <s v="201812"/>
    <x v="3"/>
    <x v="0"/>
    <n v="8.8699999999999992"/>
    <x v="0"/>
    <s v="Cookies"/>
  </r>
  <r>
    <x v="1400"/>
    <x v="5"/>
    <x v="0"/>
    <x v="1"/>
    <x v="7"/>
    <x v="251"/>
    <s v="20191"/>
    <x v="102"/>
    <x v="7"/>
    <n v="25"/>
    <x v="1"/>
    <s v="Mobile nastya"/>
  </r>
  <r>
    <x v="1400"/>
    <x v="5"/>
    <x v="0"/>
    <x v="1"/>
    <x v="7"/>
    <x v="251"/>
    <s v="20191"/>
    <x v="11"/>
    <x v="7"/>
    <n v="17.239999999999998"/>
    <x v="1"/>
    <s v="Gas"/>
  </r>
  <r>
    <x v="1400"/>
    <x v="5"/>
    <x v="0"/>
    <x v="1"/>
    <x v="7"/>
    <x v="251"/>
    <s v="20191"/>
    <x v="64"/>
    <x v="4"/>
    <n v="1520"/>
    <x v="1"/>
    <s v="Rent"/>
  </r>
  <r>
    <x v="1400"/>
    <x v="5"/>
    <x v="0"/>
    <x v="1"/>
    <x v="7"/>
    <x v="251"/>
    <s v="20191"/>
    <x v="18"/>
    <x v="0"/>
    <n v="3.6"/>
    <x v="0"/>
    <s v="Coffee"/>
  </r>
  <r>
    <x v="1400"/>
    <x v="5"/>
    <x v="0"/>
    <x v="1"/>
    <x v="7"/>
    <x v="251"/>
    <s v="20191"/>
    <x v="18"/>
    <x v="0"/>
    <n v="21"/>
    <x v="0"/>
    <s v="Lunch greek"/>
  </r>
  <r>
    <x v="1400"/>
    <x v="5"/>
    <x v="0"/>
    <x v="1"/>
    <x v="7"/>
    <x v="251"/>
    <s v="20191"/>
    <x v="18"/>
    <x v="3"/>
    <n v="33"/>
    <x v="0"/>
    <s v="Beers dan farewell"/>
  </r>
  <r>
    <x v="1400"/>
    <x v="5"/>
    <x v="0"/>
    <x v="1"/>
    <x v="7"/>
    <x v="251"/>
    <s v="20191"/>
    <x v="101"/>
    <x v="12"/>
    <n v="11.98"/>
    <x v="1"/>
    <s v="Vitamins"/>
  </r>
  <r>
    <x v="1400"/>
    <x v="5"/>
    <x v="0"/>
    <x v="1"/>
    <x v="7"/>
    <x v="251"/>
    <s v="20191"/>
    <x v="18"/>
    <x v="0"/>
    <n v="21.39"/>
    <x v="0"/>
    <s v="honey, milk, cheese and spinash"/>
  </r>
  <r>
    <x v="1400"/>
    <x v="5"/>
    <x v="0"/>
    <x v="1"/>
    <x v="7"/>
    <x v="251"/>
    <s v="20191"/>
    <x v="99"/>
    <x v="15"/>
    <n v="75.02"/>
    <x v="1"/>
    <s v="Construction repayment"/>
  </r>
  <r>
    <x v="1401"/>
    <x v="5"/>
    <x v="0"/>
    <x v="1"/>
    <x v="29"/>
    <x v="251"/>
    <s v="20191"/>
    <x v="68"/>
    <x v="5"/>
    <n v="11.98"/>
    <x v="0"/>
    <s v="Globes and sausage"/>
  </r>
  <r>
    <x v="1401"/>
    <x v="5"/>
    <x v="0"/>
    <x v="1"/>
    <x v="29"/>
    <x v="251"/>
    <s v="20191"/>
    <x v="18"/>
    <x v="12"/>
    <n v="580"/>
    <x v="1"/>
    <s v="popa hairs"/>
  </r>
  <r>
    <x v="1401"/>
    <x v="5"/>
    <x v="0"/>
    <x v="1"/>
    <x v="29"/>
    <x v="251"/>
    <s v="20191"/>
    <x v="18"/>
    <x v="14"/>
    <n v="29.99"/>
    <x v="1"/>
    <s v="lego"/>
  </r>
  <r>
    <x v="1401"/>
    <x v="5"/>
    <x v="0"/>
    <x v="1"/>
    <x v="29"/>
    <x v="251"/>
    <s v="20191"/>
    <x v="18"/>
    <x v="0"/>
    <n v="14"/>
    <x v="0"/>
    <s v="lunch in epping"/>
  </r>
  <r>
    <x v="1401"/>
    <x v="5"/>
    <x v="0"/>
    <x v="1"/>
    <x v="29"/>
    <x v="251"/>
    <s v="20191"/>
    <x v="6"/>
    <x v="3"/>
    <n v="12"/>
    <x v="0"/>
    <s v="beer"/>
  </r>
  <r>
    <x v="1401"/>
    <x v="5"/>
    <x v="0"/>
    <x v="1"/>
    <x v="29"/>
    <x v="251"/>
    <s v="20191"/>
    <x v="18"/>
    <x v="12"/>
    <n v="12"/>
    <x v="1"/>
    <s v="dentist"/>
  </r>
  <r>
    <x v="1401"/>
    <x v="5"/>
    <x v="0"/>
    <x v="1"/>
    <x v="29"/>
    <x v="251"/>
    <s v="20191"/>
    <x v="67"/>
    <x v="6"/>
    <n v="38.369999999999997"/>
    <x v="1"/>
    <s v="Fix costco"/>
  </r>
  <r>
    <x v="1401"/>
    <x v="5"/>
    <x v="0"/>
    <x v="1"/>
    <x v="29"/>
    <x v="251"/>
    <s v="20191"/>
    <x v="18"/>
    <x v="0"/>
    <n v="21.3"/>
    <x v="0"/>
    <s v="lunch werribe"/>
  </r>
  <r>
    <x v="1401"/>
    <x v="5"/>
    <x v="0"/>
    <x v="1"/>
    <x v="29"/>
    <x v="251"/>
    <s v="20191"/>
    <x v="5"/>
    <x v="0"/>
    <n v="9.25"/>
    <x v="0"/>
    <s v="food"/>
  </r>
  <r>
    <x v="1401"/>
    <x v="5"/>
    <x v="0"/>
    <x v="1"/>
    <x v="29"/>
    <x v="251"/>
    <s v="20191"/>
    <x v="3"/>
    <x v="0"/>
    <n v="12.45"/>
    <x v="0"/>
    <s v="Stuff"/>
  </r>
  <r>
    <x v="1401"/>
    <x v="5"/>
    <x v="0"/>
    <x v="1"/>
    <x v="29"/>
    <x v="251"/>
    <s v="20191"/>
    <x v="18"/>
    <x v="1"/>
    <n v="4.4800000000000004"/>
    <x v="1"/>
    <s v="Zapals raspberry case"/>
  </r>
  <r>
    <x v="1402"/>
    <x v="5"/>
    <x v="0"/>
    <x v="2"/>
    <x v="9"/>
    <x v="252"/>
    <s v="20191"/>
    <x v="2"/>
    <x v="2"/>
    <n v="21.99"/>
    <x v="1"/>
    <s v="Surface charger"/>
  </r>
  <r>
    <x v="1402"/>
    <x v="5"/>
    <x v="0"/>
    <x v="2"/>
    <x v="9"/>
    <x v="252"/>
    <s v="20191"/>
    <x v="18"/>
    <x v="0"/>
    <n v="7.7"/>
    <x v="0"/>
    <s v="Coffee"/>
  </r>
  <r>
    <x v="1402"/>
    <x v="5"/>
    <x v="0"/>
    <x v="2"/>
    <x v="9"/>
    <x v="252"/>
    <s v="20191"/>
    <x v="99"/>
    <x v="15"/>
    <n v="1081"/>
    <x v="1"/>
    <s v="Land repayment"/>
  </r>
  <r>
    <x v="1403"/>
    <x v="5"/>
    <x v="0"/>
    <x v="2"/>
    <x v="10"/>
    <x v="252"/>
    <s v="20191"/>
    <x v="18"/>
    <x v="2"/>
    <n v="20.350000000000001"/>
    <x v="0"/>
    <s v="Dinner greek first day of work"/>
  </r>
  <r>
    <x v="1403"/>
    <x v="5"/>
    <x v="0"/>
    <x v="2"/>
    <x v="10"/>
    <x v="252"/>
    <s v="20191"/>
    <x v="18"/>
    <x v="0"/>
    <n v="7.7"/>
    <x v="0"/>
    <s v="Coffee"/>
  </r>
  <r>
    <x v="1403"/>
    <x v="5"/>
    <x v="0"/>
    <x v="2"/>
    <x v="10"/>
    <x v="252"/>
    <s v="20191"/>
    <x v="101"/>
    <x v="5"/>
    <n v="46.46"/>
    <x v="1"/>
    <s v="Monitor tables, mango juice, prawns and some weird package"/>
  </r>
  <r>
    <x v="1403"/>
    <x v="5"/>
    <x v="0"/>
    <x v="2"/>
    <x v="10"/>
    <x v="252"/>
    <s v="20191"/>
    <x v="18"/>
    <x v="0"/>
    <n v="20.8"/>
    <x v="0"/>
    <s v="Coffees"/>
  </r>
  <r>
    <x v="1404"/>
    <x v="5"/>
    <x v="0"/>
    <x v="2"/>
    <x v="12"/>
    <x v="252"/>
    <s v="20191"/>
    <x v="74"/>
    <x v="7"/>
    <n v="14"/>
    <x v="1"/>
    <s v="Netflix"/>
  </r>
  <r>
    <x v="1404"/>
    <x v="5"/>
    <x v="0"/>
    <x v="2"/>
    <x v="12"/>
    <x v="252"/>
    <s v="20191"/>
    <x v="112"/>
    <x v="7"/>
    <n v="102.51"/>
    <x v="1"/>
    <s v="More than one month"/>
  </r>
  <r>
    <x v="1404"/>
    <x v="5"/>
    <x v="0"/>
    <x v="2"/>
    <x v="12"/>
    <x v="252"/>
    <s v="20191"/>
    <x v="18"/>
    <x v="0"/>
    <n v="7.1"/>
    <x v="0"/>
    <s v="Coffee"/>
  </r>
  <r>
    <x v="1404"/>
    <x v="5"/>
    <x v="0"/>
    <x v="2"/>
    <x v="12"/>
    <x v="252"/>
    <s v="20191"/>
    <x v="74"/>
    <x v="7"/>
    <n v="1.54"/>
    <x v="1"/>
    <s v="Hulu "/>
  </r>
  <r>
    <x v="1404"/>
    <x v="5"/>
    <x v="0"/>
    <x v="2"/>
    <x v="12"/>
    <x v="252"/>
    <s v="20191"/>
    <x v="3"/>
    <x v="0"/>
    <n v="15.28"/>
    <x v="0"/>
    <s v="Ice cream"/>
  </r>
  <r>
    <x v="1404"/>
    <x v="5"/>
    <x v="0"/>
    <x v="2"/>
    <x v="12"/>
    <x v="252"/>
    <s v="20191"/>
    <x v="18"/>
    <x v="0"/>
    <n v="11.13"/>
    <x v="0"/>
    <s v="Vegetables"/>
  </r>
  <r>
    <x v="1404"/>
    <x v="5"/>
    <x v="0"/>
    <x v="2"/>
    <x v="12"/>
    <x v="252"/>
    <s v="20191"/>
    <x v="5"/>
    <x v="0"/>
    <n v="24.2"/>
    <x v="0"/>
    <s v="Chicken, paper towels, cheese, sausages"/>
  </r>
  <r>
    <x v="1404"/>
    <x v="5"/>
    <x v="0"/>
    <x v="2"/>
    <x v="12"/>
    <x v="252"/>
    <s v="20191"/>
    <x v="0"/>
    <x v="0"/>
    <n v="10.84"/>
    <x v="0"/>
    <s v="Meat"/>
  </r>
  <r>
    <x v="1404"/>
    <x v="5"/>
    <x v="0"/>
    <x v="2"/>
    <x v="12"/>
    <x v="252"/>
    <s v="20191"/>
    <x v="15"/>
    <x v="0"/>
    <n v="2.5"/>
    <x v="0"/>
    <s v="Coke"/>
  </r>
  <r>
    <x v="1404"/>
    <x v="5"/>
    <x v="0"/>
    <x v="2"/>
    <x v="12"/>
    <x v="252"/>
    <s v="20191"/>
    <x v="3"/>
    <x v="0"/>
    <n v="5.14"/>
    <x v="0"/>
    <s v="Chips, gatorade"/>
  </r>
  <r>
    <x v="1404"/>
    <x v="5"/>
    <x v="0"/>
    <x v="2"/>
    <x v="12"/>
    <x v="252"/>
    <s v="20191"/>
    <x v="2"/>
    <x v="5"/>
    <n v="4.6399999999999997"/>
    <x v="1"/>
    <s v="Network cable tester"/>
  </r>
  <r>
    <x v="1405"/>
    <x v="5"/>
    <x v="0"/>
    <x v="2"/>
    <x v="15"/>
    <x v="252"/>
    <s v="20191"/>
    <x v="15"/>
    <x v="0"/>
    <n v="2.5"/>
    <x v="0"/>
    <s v="Coke"/>
  </r>
  <r>
    <x v="1405"/>
    <x v="5"/>
    <x v="0"/>
    <x v="2"/>
    <x v="15"/>
    <x v="252"/>
    <s v="20191"/>
    <x v="18"/>
    <x v="0"/>
    <n v="11"/>
    <x v="0"/>
    <s v="Beer"/>
  </r>
  <r>
    <x v="1405"/>
    <x v="5"/>
    <x v="0"/>
    <x v="2"/>
    <x v="15"/>
    <x v="252"/>
    <s v="20191"/>
    <x v="18"/>
    <x v="0"/>
    <n v="7.6"/>
    <x v="0"/>
    <s v="Coffee massage"/>
  </r>
  <r>
    <x v="1405"/>
    <x v="5"/>
    <x v="0"/>
    <x v="2"/>
    <x v="15"/>
    <x v="252"/>
    <s v="20191"/>
    <x v="18"/>
    <x v="12"/>
    <n v="8.5"/>
    <x v="1"/>
    <s v="Massage"/>
  </r>
  <r>
    <x v="1405"/>
    <x v="5"/>
    <x v="0"/>
    <x v="2"/>
    <x v="15"/>
    <x v="252"/>
    <s v="20191"/>
    <x v="5"/>
    <x v="0"/>
    <n v="1.88"/>
    <x v="0"/>
    <s v="Eggs"/>
  </r>
  <r>
    <x v="1405"/>
    <x v="5"/>
    <x v="0"/>
    <x v="2"/>
    <x v="15"/>
    <x v="252"/>
    <s v="20191"/>
    <x v="18"/>
    <x v="14"/>
    <n v="4.95"/>
    <x v="1"/>
    <s v="Toy"/>
  </r>
  <r>
    <x v="1405"/>
    <x v="5"/>
    <x v="0"/>
    <x v="2"/>
    <x v="15"/>
    <x v="252"/>
    <s v="20191"/>
    <x v="18"/>
    <x v="0"/>
    <n v="8.16"/>
    <x v="0"/>
    <s v="vegetables"/>
  </r>
  <r>
    <x v="1405"/>
    <x v="5"/>
    <x v="0"/>
    <x v="2"/>
    <x v="15"/>
    <x v="252"/>
    <s v="20191"/>
    <x v="18"/>
    <x v="12"/>
    <n v="79.5"/>
    <x v="1"/>
    <s v="Massage mama"/>
  </r>
  <r>
    <x v="1405"/>
    <x v="5"/>
    <x v="0"/>
    <x v="2"/>
    <x v="15"/>
    <x v="252"/>
    <s v="20191"/>
    <x v="3"/>
    <x v="0"/>
    <n v="8.4"/>
    <x v="0"/>
    <s v="Chicken"/>
  </r>
  <r>
    <x v="1405"/>
    <x v="5"/>
    <x v="0"/>
    <x v="2"/>
    <x v="15"/>
    <x v="252"/>
    <s v="20191"/>
    <x v="18"/>
    <x v="2"/>
    <n v="35.35"/>
    <x v="1"/>
    <s v="Lunch ribs"/>
  </r>
  <r>
    <x v="1405"/>
    <x v="5"/>
    <x v="0"/>
    <x v="2"/>
    <x v="15"/>
    <x v="252"/>
    <s v="20191"/>
    <x v="3"/>
    <x v="0"/>
    <n v="2.6"/>
    <x v="0"/>
    <s v="Chicken"/>
  </r>
  <r>
    <x v="1405"/>
    <x v="5"/>
    <x v="0"/>
    <x v="2"/>
    <x v="15"/>
    <x v="252"/>
    <s v="20191"/>
    <x v="18"/>
    <x v="11"/>
    <n v="379.95"/>
    <x v="1"/>
    <s v="Reentry permanent resident visa"/>
  </r>
  <r>
    <x v="1405"/>
    <x v="5"/>
    <x v="0"/>
    <x v="2"/>
    <x v="15"/>
    <x v="252"/>
    <s v="20191"/>
    <x v="103"/>
    <x v="9"/>
    <n v="112.99"/>
    <x v="1"/>
    <s v="Childcare"/>
  </r>
  <r>
    <x v="1405"/>
    <x v="5"/>
    <x v="0"/>
    <x v="2"/>
    <x v="15"/>
    <x v="252"/>
    <s v="20191"/>
    <x v="109"/>
    <x v="13"/>
    <n v="495"/>
    <x v="1"/>
    <s v="Waterproof"/>
  </r>
  <r>
    <x v="1405"/>
    <x v="5"/>
    <x v="0"/>
    <x v="2"/>
    <x v="15"/>
    <x v="252"/>
    <s v="20191"/>
    <x v="87"/>
    <x v="12"/>
    <n v="50.26"/>
    <x v="1"/>
    <s v="Tata and papa sick penicillin"/>
  </r>
  <r>
    <x v="1405"/>
    <x v="5"/>
    <x v="0"/>
    <x v="2"/>
    <x v="15"/>
    <x v="252"/>
    <s v="20191"/>
    <x v="3"/>
    <x v="0"/>
    <n v="16.440000000000001"/>
    <x v="0"/>
    <s v="fruits, cheese, ice cream"/>
  </r>
  <r>
    <x v="1405"/>
    <x v="5"/>
    <x v="0"/>
    <x v="2"/>
    <x v="15"/>
    <x v="252"/>
    <s v="20191"/>
    <x v="13"/>
    <x v="14"/>
    <n v="6"/>
    <x v="1"/>
    <s v="Toy"/>
  </r>
  <r>
    <x v="1405"/>
    <x v="5"/>
    <x v="0"/>
    <x v="2"/>
    <x v="15"/>
    <x v="252"/>
    <s v="20191"/>
    <x v="5"/>
    <x v="0"/>
    <n v="9.25"/>
    <x v="0"/>
    <s v="Pasta, meat and jelly"/>
  </r>
  <r>
    <x v="1406"/>
    <x v="5"/>
    <x v="0"/>
    <x v="3"/>
    <x v="16"/>
    <x v="253"/>
    <s v="20191"/>
    <x v="0"/>
    <x v="0"/>
    <n v="12.41"/>
    <x v="0"/>
    <s v="Bread and stuff"/>
  </r>
  <r>
    <x v="1406"/>
    <x v="5"/>
    <x v="0"/>
    <x v="3"/>
    <x v="16"/>
    <x v="253"/>
    <s v="20191"/>
    <x v="94"/>
    <x v="14"/>
    <n v="70.849999999999994"/>
    <x v="1"/>
    <s v="Globber 3 - toy"/>
  </r>
  <r>
    <x v="1407"/>
    <x v="5"/>
    <x v="0"/>
    <x v="3"/>
    <x v="17"/>
    <x v="253"/>
    <s v="20191"/>
    <x v="67"/>
    <x v="6"/>
    <n v="100"/>
    <x v="1"/>
    <s v="Gasoline - to fix "/>
  </r>
  <r>
    <x v="1407"/>
    <x v="5"/>
    <x v="0"/>
    <x v="3"/>
    <x v="17"/>
    <x v="253"/>
    <s v="20191"/>
    <x v="5"/>
    <x v="0"/>
    <n v="6.21"/>
    <x v="0"/>
    <s v="Gatorade and banana"/>
  </r>
  <r>
    <x v="1407"/>
    <x v="5"/>
    <x v="0"/>
    <x v="3"/>
    <x v="17"/>
    <x v="253"/>
    <s v="20191"/>
    <x v="2"/>
    <x v="1"/>
    <n v="12.59"/>
    <x v="1"/>
    <s v="Watch band"/>
  </r>
  <r>
    <x v="1408"/>
    <x v="5"/>
    <x v="0"/>
    <x v="3"/>
    <x v="19"/>
    <x v="253"/>
    <s v="20191"/>
    <x v="0"/>
    <x v="0"/>
    <n v="14.9"/>
    <x v="0"/>
    <s v="Chips, cheese, carrots, "/>
  </r>
  <r>
    <x v="1408"/>
    <x v="5"/>
    <x v="0"/>
    <x v="3"/>
    <x v="19"/>
    <x v="253"/>
    <s v="20191"/>
    <x v="18"/>
    <x v="0"/>
    <n v="12.11"/>
    <x v="0"/>
    <s v="Vegetables"/>
  </r>
  <r>
    <x v="1408"/>
    <x v="5"/>
    <x v="0"/>
    <x v="3"/>
    <x v="19"/>
    <x v="253"/>
    <s v="20191"/>
    <x v="3"/>
    <x v="0"/>
    <n v="19.559999999999999"/>
    <x v="0"/>
    <s v="Meat, yogurt, milk, wibix"/>
  </r>
  <r>
    <x v="1408"/>
    <x v="5"/>
    <x v="0"/>
    <x v="3"/>
    <x v="19"/>
    <x v="253"/>
    <s v="20191"/>
    <x v="101"/>
    <x v="0"/>
    <n v="20.27"/>
    <x v="0"/>
    <s v="Prawns, yogurt, cookies"/>
  </r>
  <r>
    <x v="1408"/>
    <x v="5"/>
    <x v="0"/>
    <x v="3"/>
    <x v="19"/>
    <x v="253"/>
    <s v="20191"/>
    <x v="18"/>
    <x v="0"/>
    <n v="7.1"/>
    <x v="0"/>
    <s v="Coffee"/>
  </r>
  <r>
    <x v="1408"/>
    <x v="5"/>
    <x v="0"/>
    <x v="3"/>
    <x v="19"/>
    <x v="253"/>
    <s v="20191"/>
    <x v="15"/>
    <x v="0"/>
    <n v="2.5"/>
    <x v="0"/>
    <s v="Coke"/>
  </r>
  <r>
    <x v="1409"/>
    <x v="5"/>
    <x v="1"/>
    <x v="3"/>
    <x v="21"/>
    <x v="253"/>
    <s v="20192"/>
    <x v="18"/>
    <x v="1"/>
    <n v="1000"/>
    <x v="1"/>
    <s v="Donation"/>
  </r>
  <r>
    <x v="1409"/>
    <x v="5"/>
    <x v="1"/>
    <x v="3"/>
    <x v="21"/>
    <x v="253"/>
    <s v="20192"/>
    <x v="18"/>
    <x v="0"/>
    <n v="7.7"/>
    <x v="0"/>
    <s v="coffee"/>
  </r>
  <r>
    <x v="1409"/>
    <x v="5"/>
    <x v="1"/>
    <x v="3"/>
    <x v="21"/>
    <x v="253"/>
    <s v="20192"/>
    <x v="18"/>
    <x v="0"/>
    <n v="20.190000000000001"/>
    <x v="0"/>
    <s v="Coke and lunch"/>
  </r>
  <r>
    <x v="1409"/>
    <x v="5"/>
    <x v="1"/>
    <x v="3"/>
    <x v="21"/>
    <x v="253"/>
    <s v="20192"/>
    <x v="0"/>
    <x v="0"/>
    <n v="3.3"/>
    <x v="0"/>
    <s v="Avocado"/>
  </r>
  <r>
    <x v="1410"/>
    <x v="5"/>
    <x v="1"/>
    <x v="3"/>
    <x v="22"/>
    <x v="253"/>
    <s v="20192"/>
    <x v="16"/>
    <x v="5"/>
    <n v="17.75"/>
    <x v="1"/>
    <s v="Shving machine, crayons and halloween thingy"/>
  </r>
  <r>
    <x v="1410"/>
    <x v="5"/>
    <x v="1"/>
    <x v="3"/>
    <x v="22"/>
    <x v="253"/>
    <s v="20192"/>
    <x v="18"/>
    <x v="1"/>
    <n v="443.47"/>
    <x v="1"/>
    <s v="Colombia"/>
  </r>
  <r>
    <x v="1410"/>
    <x v="5"/>
    <x v="1"/>
    <x v="3"/>
    <x v="22"/>
    <x v="253"/>
    <s v="20192"/>
    <x v="18"/>
    <x v="0"/>
    <n v="5"/>
    <x v="0"/>
    <s v="Pancake stock"/>
  </r>
  <r>
    <x v="1410"/>
    <x v="5"/>
    <x v="1"/>
    <x v="3"/>
    <x v="22"/>
    <x v="253"/>
    <s v="20192"/>
    <x v="19"/>
    <x v="0"/>
    <n v="11.7"/>
    <x v="0"/>
    <s v="Burrito"/>
  </r>
  <r>
    <x v="1410"/>
    <x v="5"/>
    <x v="1"/>
    <x v="3"/>
    <x v="22"/>
    <x v="253"/>
    <s v="20192"/>
    <x v="18"/>
    <x v="12"/>
    <n v="12"/>
    <x v="1"/>
    <s v="Dentist"/>
  </r>
  <r>
    <x v="1411"/>
    <x v="5"/>
    <x v="1"/>
    <x v="4"/>
    <x v="30"/>
    <x v="254"/>
    <s v="20192"/>
    <x v="108"/>
    <x v="7"/>
    <n v="124.96"/>
    <x v="1"/>
    <s v="Water fees"/>
  </r>
  <r>
    <x v="1411"/>
    <x v="5"/>
    <x v="1"/>
    <x v="4"/>
    <x v="30"/>
    <x v="254"/>
    <s v="20192"/>
    <x v="102"/>
    <x v="7"/>
    <n v="35"/>
    <x v="1"/>
    <s v="Mobile papa"/>
  </r>
  <r>
    <x v="1411"/>
    <x v="5"/>
    <x v="1"/>
    <x v="4"/>
    <x v="30"/>
    <x v="254"/>
    <s v="20192"/>
    <x v="18"/>
    <x v="6"/>
    <n v="80"/>
    <x v="1"/>
    <s v="OTHER FREAKING TYRE"/>
  </r>
  <r>
    <x v="1411"/>
    <x v="5"/>
    <x v="1"/>
    <x v="4"/>
    <x v="30"/>
    <x v="254"/>
    <s v="20192"/>
    <x v="26"/>
    <x v="5"/>
    <n v="2"/>
    <x v="1"/>
    <s v="Transparent paper"/>
  </r>
  <r>
    <x v="1411"/>
    <x v="5"/>
    <x v="1"/>
    <x v="4"/>
    <x v="30"/>
    <x v="254"/>
    <s v="20192"/>
    <x v="103"/>
    <x v="9"/>
    <n v="207.5"/>
    <x v="1"/>
    <s v="Childcare after forgeting one week and overcharge"/>
  </r>
  <r>
    <x v="1411"/>
    <x v="5"/>
    <x v="1"/>
    <x v="4"/>
    <x v="30"/>
    <x v="254"/>
    <s v="20192"/>
    <x v="87"/>
    <x v="12"/>
    <n v="17.98"/>
    <x v="1"/>
    <s v="lenses"/>
  </r>
  <r>
    <x v="1411"/>
    <x v="5"/>
    <x v="1"/>
    <x v="4"/>
    <x v="30"/>
    <x v="254"/>
    <s v="20192"/>
    <x v="3"/>
    <x v="0"/>
    <n v="5.37"/>
    <x v="0"/>
    <s v="Fruits and vegetables"/>
  </r>
  <r>
    <x v="1411"/>
    <x v="5"/>
    <x v="1"/>
    <x v="4"/>
    <x v="30"/>
    <x v="254"/>
    <s v="20192"/>
    <x v="5"/>
    <x v="0"/>
    <n v="27.46"/>
    <x v="0"/>
    <s v="Tooth paste, dental flow, milk , yogurt and cheese"/>
  </r>
  <r>
    <x v="1411"/>
    <x v="5"/>
    <x v="1"/>
    <x v="4"/>
    <x v="30"/>
    <x v="254"/>
    <s v="20192"/>
    <x v="18"/>
    <x v="0"/>
    <n v="5.65"/>
    <x v="0"/>
    <s v="vegetables and ham"/>
  </r>
  <r>
    <x v="1411"/>
    <x v="5"/>
    <x v="1"/>
    <x v="4"/>
    <x v="30"/>
    <x v="254"/>
    <s v="20192"/>
    <x v="18"/>
    <x v="0"/>
    <n v="7.1"/>
    <x v="0"/>
    <s v="Coffe and breakfast"/>
  </r>
  <r>
    <x v="1411"/>
    <x v="5"/>
    <x v="1"/>
    <x v="4"/>
    <x v="30"/>
    <x v="254"/>
    <s v="20192"/>
    <x v="18"/>
    <x v="0"/>
    <n v="7.7"/>
    <x v="0"/>
    <s v="Coffee and croissant"/>
  </r>
  <r>
    <x v="1412"/>
    <x v="5"/>
    <x v="1"/>
    <x v="4"/>
    <x v="27"/>
    <x v="254"/>
    <s v="20192"/>
    <x v="18"/>
    <x v="0"/>
    <n v="7.5"/>
    <x v="0"/>
    <s v="Coffee"/>
  </r>
  <r>
    <x v="1412"/>
    <x v="5"/>
    <x v="1"/>
    <x v="4"/>
    <x v="27"/>
    <x v="254"/>
    <s v="20192"/>
    <x v="18"/>
    <x v="0"/>
    <n v="3.6"/>
    <x v="0"/>
    <s v="Coffee"/>
  </r>
  <r>
    <x v="1412"/>
    <x v="5"/>
    <x v="1"/>
    <x v="4"/>
    <x v="27"/>
    <x v="254"/>
    <s v="20192"/>
    <x v="67"/>
    <x v="6"/>
    <n v="40.86"/>
    <x v="1"/>
    <s v="Costco"/>
  </r>
  <r>
    <x v="1412"/>
    <x v="5"/>
    <x v="1"/>
    <x v="4"/>
    <x v="27"/>
    <x v="254"/>
    <s v="20192"/>
    <x v="18"/>
    <x v="3"/>
    <n v="7.1"/>
    <x v="0"/>
    <s v="Beer"/>
  </r>
  <r>
    <x v="1412"/>
    <x v="5"/>
    <x v="1"/>
    <x v="4"/>
    <x v="27"/>
    <x v="254"/>
    <s v="20192"/>
    <x v="18"/>
    <x v="0"/>
    <n v="22"/>
    <x v="0"/>
    <s v="Lunch"/>
  </r>
  <r>
    <x v="1412"/>
    <x v="5"/>
    <x v="1"/>
    <x v="4"/>
    <x v="27"/>
    <x v="254"/>
    <s v="20192"/>
    <x v="18"/>
    <x v="0"/>
    <n v="5"/>
    <x v="0"/>
    <s v="Pancake"/>
  </r>
  <r>
    <x v="1412"/>
    <x v="5"/>
    <x v="1"/>
    <x v="4"/>
    <x v="27"/>
    <x v="254"/>
    <s v="20192"/>
    <x v="18"/>
    <x v="12"/>
    <n v="162"/>
    <x v="1"/>
    <s v="New Age Dental - veneer + consultation + cream"/>
  </r>
  <r>
    <x v="1412"/>
    <x v="5"/>
    <x v="1"/>
    <x v="4"/>
    <x v="27"/>
    <x v="254"/>
    <s v="20192"/>
    <x v="11"/>
    <x v="7"/>
    <n v="93.5"/>
    <x v="1"/>
    <s v="Electricity"/>
  </r>
  <r>
    <x v="1412"/>
    <x v="5"/>
    <x v="1"/>
    <x v="4"/>
    <x v="27"/>
    <x v="254"/>
    <s v="20192"/>
    <x v="7"/>
    <x v="6"/>
    <n v="20"/>
    <x v="1"/>
    <s v="Mama work"/>
  </r>
  <r>
    <x v="1412"/>
    <x v="5"/>
    <x v="1"/>
    <x v="4"/>
    <x v="27"/>
    <x v="254"/>
    <s v="20192"/>
    <x v="18"/>
    <x v="0"/>
    <n v="15.33"/>
    <x v="0"/>
    <s v="Food"/>
  </r>
  <r>
    <x v="1412"/>
    <x v="5"/>
    <x v="1"/>
    <x v="4"/>
    <x v="27"/>
    <x v="254"/>
    <s v="20192"/>
    <x v="3"/>
    <x v="0"/>
    <n v="9.1999999999999993"/>
    <x v="0"/>
    <s v="Gatorade and others"/>
  </r>
  <r>
    <x v="1412"/>
    <x v="5"/>
    <x v="1"/>
    <x v="4"/>
    <x v="27"/>
    <x v="254"/>
    <s v="20192"/>
    <x v="18"/>
    <x v="0"/>
    <n v="4.49"/>
    <x v="0"/>
    <s v="Things"/>
  </r>
  <r>
    <x v="1412"/>
    <x v="5"/>
    <x v="1"/>
    <x v="4"/>
    <x v="27"/>
    <x v="254"/>
    <s v="20192"/>
    <x v="5"/>
    <x v="0"/>
    <n v="2.86"/>
    <x v="0"/>
    <s v="Food"/>
  </r>
  <r>
    <x v="1412"/>
    <x v="5"/>
    <x v="1"/>
    <x v="4"/>
    <x v="27"/>
    <x v="254"/>
    <s v="20192"/>
    <x v="45"/>
    <x v="14"/>
    <n v="15"/>
    <x v="1"/>
    <s v="Tata toys"/>
  </r>
  <r>
    <x v="1412"/>
    <x v="5"/>
    <x v="1"/>
    <x v="4"/>
    <x v="27"/>
    <x v="254"/>
    <s v="20192"/>
    <x v="113"/>
    <x v="6"/>
    <n v="1786.53"/>
    <x v="1"/>
    <s v="Canada tickets"/>
  </r>
  <r>
    <x v="1412"/>
    <x v="5"/>
    <x v="1"/>
    <x v="4"/>
    <x v="27"/>
    <x v="254"/>
    <s v="20192"/>
    <x v="18"/>
    <x v="0"/>
    <n v="2.5"/>
    <x v="0"/>
    <s v="Coke"/>
  </r>
  <r>
    <x v="1412"/>
    <x v="5"/>
    <x v="1"/>
    <x v="4"/>
    <x v="27"/>
    <x v="254"/>
    <s v="20192"/>
    <x v="18"/>
    <x v="3"/>
    <n v="19.5"/>
    <x v="0"/>
    <s v="bws - Beers"/>
  </r>
  <r>
    <x v="1412"/>
    <x v="5"/>
    <x v="1"/>
    <x v="4"/>
    <x v="27"/>
    <x v="254"/>
    <s v="20192"/>
    <x v="5"/>
    <x v="0"/>
    <n v="7.5"/>
    <x v="0"/>
    <s v="Food"/>
  </r>
  <r>
    <x v="1412"/>
    <x v="5"/>
    <x v="1"/>
    <x v="4"/>
    <x v="27"/>
    <x v="254"/>
    <s v="20192"/>
    <x v="15"/>
    <x v="0"/>
    <n v="6"/>
    <x v="0"/>
    <s v="Cokes"/>
  </r>
  <r>
    <x v="1412"/>
    <x v="5"/>
    <x v="1"/>
    <x v="4"/>
    <x v="27"/>
    <x v="254"/>
    <s v="20192"/>
    <x v="18"/>
    <x v="3"/>
    <n v="13"/>
    <x v="1"/>
    <s v="beer"/>
  </r>
  <r>
    <x v="1413"/>
    <x v="5"/>
    <x v="1"/>
    <x v="4"/>
    <x v="28"/>
    <x v="254"/>
    <s v="20192"/>
    <x v="101"/>
    <x v="0"/>
    <n v="4.9800000000000004"/>
    <x v="0"/>
    <s v="Pizza and churro"/>
  </r>
  <r>
    <x v="1413"/>
    <x v="5"/>
    <x v="1"/>
    <x v="4"/>
    <x v="28"/>
    <x v="254"/>
    <s v="20192"/>
    <x v="18"/>
    <x v="0"/>
    <n v="4.8"/>
    <x v="0"/>
    <s v="Ice cream"/>
  </r>
  <r>
    <x v="1413"/>
    <x v="5"/>
    <x v="1"/>
    <x v="4"/>
    <x v="28"/>
    <x v="254"/>
    <s v="20192"/>
    <x v="18"/>
    <x v="0"/>
    <n v="14.3"/>
    <x v="0"/>
    <s v="lunch"/>
  </r>
  <r>
    <x v="1413"/>
    <x v="5"/>
    <x v="1"/>
    <x v="4"/>
    <x v="28"/>
    <x v="254"/>
    <s v="20192"/>
    <x v="18"/>
    <x v="0"/>
    <n v="4.5"/>
    <x v="0"/>
    <s v="Coffee"/>
  </r>
  <r>
    <x v="1413"/>
    <x v="5"/>
    <x v="1"/>
    <x v="4"/>
    <x v="28"/>
    <x v="254"/>
    <s v="20192"/>
    <x v="18"/>
    <x v="5"/>
    <n v="20"/>
    <x v="1"/>
    <s v="Cushins"/>
  </r>
  <r>
    <x v="1413"/>
    <x v="5"/>
    <x v="1"/>
    <x v="4"/>
    <x v="28"/>
    <x v="254"/>
    <s v="20192"/>
    <x v="18"/>
    <x v="8"/>
    <n v="69.27"/>
    <x v="1"/>
    <s v="Shirt, wallet"/>
  </r>
  <r>
    <x v="1413"/>
    <x v="5"/>
    <x v="1"/>
    <x v="4"/>
    <x v="28"/>
    <x v="254"/>
    <s v="20192"/>
    <x v="3"/>
    <x v="0"/>
    <n v="43.62"/>
    <x v="0"/>
    <s v="Chicken, cereal, milo, gatorade, electrical extension"/>
  </r>
  <r>
    <x v="1413"/>
    <x v="5"/>
    <x v="1"/>
    <x v="4"/>
    <x v="28"/>
    <x v="254"/>
    <s v="20192"/>
    <x v="18"/>
    <x v="8"/>
    <n v="12"/>
    <x v="1"/>
    <s v="Cut jeans"/>
  </r>
  <r>
    <x v="1413"/>
    <x v="5"/>
    <x v="1"/>
    <x v="4"/>
    <x v="28"/>
    <x v="254"/>
    <s v="20192"/>
    <x v="8"/>
    <x v="0"/>
    <n v="17"/>
    <x v="0"/>
    <s v="Cakes and candles"/>
  </r>
  <r>
    <x v="1414"/>
    <x v="5"/>
    <x v="1"/>
    <x v="5"/>
    <x v="0"/>
    <x v="255"/>
    <s v="20192"/>
    <x v="3"/>
    <x v="0"/>
    <n v="7.3"/>
    <x v="0"/>
    <s v="Milk, butter"/>
  </r>
  <r>
    <x v="1415"/>
    <x v="5"/>
    <x v="1"/>
    <x v="5"/>
    <x v="1"/>
    <x v="255"/>
    <s v="20192"/>
    <x v="18"/>
    <x v="0"/>
    <n v="3"/>
    <x v="0"/>
    <s v="Coke"/>
  </r>
  <r>
    <x v="1415"/>
    <x v="5"/>
    <x v="1"/>
    <x v="5"/>
    <x v="1"/>
    <x v="255"/>
    <s v="20192"/>
    <x v="87"/>
    <x v="12"/>
    <n v="12.98"/>
    <x v="1"/>
    <s v="mouth wash, "/>
  </r>
  <r>
    <x v="1415"/>
    <x v="5"/>
    <x v="1"/>
    <x v="5"/>
    <x v="1"/>
    <x v="255"/>
    <s v="20192"/>
    <x v="0"/>
    <x v="0"/>
    <n v="21.16"/>
    <x v="0"/>
    <s v="pampers, cheese"/>
  </r>
  <r>
    <x v="1415"/>
    <x v="5"/>
    <x v="1"/>
    <x v="5"/>
    <x v="1"/>
    <x v="255"/>
    <s v="20192"/>
    <x v="5"/>
    <x v="0"/>
    <n v="30.15"/>
    <x v="0"/>
    <s v="ice cream, cereal, deodorants, lipstick, chicken"/>
  </r>
  <r>
    <x v="1415"/>
    <x v="5"/>
    <x v="1"/>
    <x v="5"/>
    <x v="1"/>
    <x v="255"/>
    <s v="20192"/>
    <x v="6"/>
    <x v="3"/>
    <n v="11"/>
    <x v="1"/>
    <s v="Beer bws"/>
  </r>
  <r>
    <x v="1415"/>
    <x v="5"/>
    <x v="1"/>
    <x v="5"/>
    <x v="1"/>
    <x v="255"/>
    <s v="20192"/>
    <x v="103"/>
    <x v="9"/>
    <n v="117.53"/>
    <x v="1"/>
    <s v="Childcare"/>
  </r>
  <r>
    <x v="1416"/>
    <x v="5"/>
    <x v="1"/>
    <x v="5"/>
    <x v="2"/>
    <x v="255"/>
    <s v="20192"/>
    <x v="18"/>
    <x v="0"/>
    <n v="4"/>
    <x v="0"/>
    <s v="Fries"/>
  </r>
  <r>
    <x v="1416"/>
    <x v="5"/>
    <x v="1"/>
    <x v="5"/>
    <x v="2"/>
    <x v="255"/>
    <s v="20192"/>
    <x v="7"/>
    <x v="6"/>
    <n v="20"/>
    <x v="1"/>
    <s v="Myki"/>
  </r>
  <r>
    <x v="1416"/>
    <x v="5"/>
    <x v="1"/>
    <x v="5"/>
    <x v="2"/>
    <x v="255"/>
    <s v="20192"/>
    <x v="5"/>
    <x v="0"/>
    <n v="14.89"/>
    <x v="0"/>
    <s v="Cereal, shrimps, cheese"/>
  </r>
  <r>
    <x v="1416"/>
    <x v="5"/>
    <x v="1"/>
    <x v="5"/>
    <x v="2"/>
    <x v="255"/>
    <s v="20192"/>
    <x v="57"/>
    <x v="12"/>
    <n v="269.39999999999998"/>
    <x v="1"/>
    <s v="GSuHealth"/>
  </r>
  <r>
    <x v="1417"/>
    <x v="5"/>
    <x v="1"/>
    <x v="5"/>
    <x v="4"/>
    <x v="255"/>
    <s v="20192"/>
    <x v="54"/>
    <x v="1"/>
    <n v="156.94999999999999"/>
    <x v="1"/>
    <s v="Valantines day"/>
  </r>
  <r>
    <x v="1417"/>
    <x v="5"/>
    <x v="1"/>
    <x v="5"/>
    <x v="4"/>
    <x v="255"/>
    <s v="20192"/>
    <x v="15"/>
    <x v="0"/>
    <n v="2.5"/>
    <x v="0"/>
    <s v="Coke"/>
  </r>
  <r>
    <x v="1417"/>
    <x v="5"/>
    <x v="1"/>
    <x v="5"/>
    <x v="4"/>
    <x v="255"/>
    <s v="20192"/>
    <x v="18"/>
    <x v="0"/>
    <n v="4.2"/>
    <x v="0"/>
    <s v="Starbucks hot chocolate"/>
  </r>
  <r>
    <x v="1417"/>
    <x v="5"/>
    <x v="1"/>
    <x v="5"/>
    <x v="4"/>
    <x v="255"/>
    <s v="20192"/>
    <x v="18"/>
    <x v="0"/>
    <n v="5"/>
    <x v="0"/>
    <s v="Coke and coffee"/>
  </r>
  <r>
    <x v="1417"/>
    <x v="5"/>
    <x v="1"/>
    <x v="5"/>
    <x v="4"/>
    <x v="255"/>
    <s v="20192"/>
    <x v="18"/>
    <x v="1"/>
    <n v="10"/>
    <x v="1"/>
    <s v="Valantines flower"/>
  </r>
  <r>
    <x v="1417"/>
    <x v="5"/>
    <x v="1"/>
    <x v="5"/>
    <x v="4"/>
    <x v="255"/>
    <s v="20192"/>
    <x v="18"/>
    <x v="0"/>
    <n v="7.7"/>
    <x v="0"/>
    <s v="hot chocolate with croissant"/>
  </r>
  <r>
    <x v="1417"/>
    <x v="5"/>
    <x v="1"/>
    <x v="5"/>
    <x v="4"/>
    <x v="255"/>
    <s v="20192"/>
    <x v="3"/>
    <x v="0"/>
    <n v="29.1"/>
    <x v="0"/>
    <s v="Something"/>
  </r>
  <r>
    <x v="1417"/>
    <x v="5"/>
    <x v="1"/>
    <x v="5"/>
    <x v="4"/>
    <x v="255"/>
    <s v="20192"/>
    <x v="3"/>
    <x v="0"/>
    <n v="16.25"/>
    <x v="0"/>
    <s v="Something else"/>
  </r>
  <r>
    <x v="1417"/>
    <x v="5"/>
    <x v="1"/>
    <x v="5"/>
    <x v="4"/>
    <x v="255"/>
    <s v="20192"/>
    <x v="18"/>
    <x v="0"/>
    <n v="8.73"/>
    <x v="0"/>
    <s v="Vegetables"/>
  </r>
  <r>
    <x v="1418"/>
    <x v="5"/>
    <x v="1"/>
    <x v="5"/>
    <x v="6"/>
    <x v="255"/>
    <s v="20192"/>
    <x v="18"/>
    <x v="0"/>
    <n v="20.7"/>
    <x v="0"/>
    <s v="Lunch"/>
  </r>
  <r>
    <x v="1418"/>
    <x v="5"/>
    <x v="1"/>
    <x v="5"/>
    <x v="6"/>
    <x v="255"/>
    <s v="20192"/>
    <x v="67"/>
    <x v="6"/>
    <n v="30.42"/>
    <x v="1"/>
    <s v="Costco gasoline, already fix price"/>
  </r>
  <r>
    <x v="1418"/>
    <x v="5"/>
    <x v="1"/>
    <x v="5"/>
    <x v="6"/>
    <x v="255"/>
    <s v="20192"/>
    <x v="18"/>
    <x v="0"/>
    <n v="10.199999999999999"/>
    <x v="0"/>
    <s v="Lunch"/>
  </r>
  <r>
    <x v="1418"/>
    <x v="5"/>
    <x v="1"/>
    <x v="5"/>
    <x v="6"/>
    <x v="255"/>
    <s v="20192"/>
    <x v="87"/>
    <x v="12"/>
    <n v="8.49"/>
    <x v="1"/>
    <s v="Antiseptic"/>
  </r>
  <r>
    <x v="1418"/>
    <x v="5"/>
    <x v="1"/>
    <x v="5"/>
    <x v="6"/>
    <x v="255"/>
    <s v="20192"/>
    <x v="5"/>
    <x v="0"/>
    <n v="11.5"/>
    <x v="0"/>
    <s v="Food"/>
  </r>
  <r>
    <x v="1418"/>
    <x v="5"/>
    <x v="1"/>
    <x v="5"/>
    <x v="6"/>
    <x v="255"/>
    <s v="20192"/>
    <x v="0"/>
    <x v="0"/>
    <n v="10.81"/>
    <x v="0"/>
    <s v="Frozen vegetables"/>
  </r>
  <r>
    <x v="1418"/>
    <x v="5"/>
    <x v="1"/>
    <x v="5"/>
    <x v="6"/>
    <x v="255"/>
    <s v="20192"/>
    <x v="45"/>
    <x v="14"/>
    <n v="26"/>
    <x v="1"/>
    <s v="Painting things"/>
  </r>
  <r>
    <x v="1418"/>
    <x v="5"/>
    <x v="1"/>
    <x v="5"/>
    <x v="6"/>
    <x v="255"/>
    <s v="20192"/>
    <x v="5"/>
    <x v="0"/>
    <n v="8"/>
    <x v="0"/>
    <s v="Rice"/>
  </r>
  <r>
    <x v="1418"/>
    <x v="5"/>
    <x v="1"/>
    <x v="5"/>
    <x v="6"/>
    <x v="255"/>
    <s v="20192"/>
    <x v="3"/>
    <x v="0"/>
    <n v="1.8"/>
    <x v="0"/>
    <s v="coke"/>
  </r>
  <r>
    <x v="1418"/>
    <x v="5"/>
    <x v="1"/>
    <x v="5"/>
    <x v="6"/>
    <x v="255"/>
    <s v="20192"/>
    <x v="18"/>
    <x v="0"/>
    <n v="7.85"/>
    <x v="0"/>
    <s v="Vegetables"/>
  </r>
  <r>
    <x v="1418"/>
    <x v="5"/>
    <x v="1"/>
    <x v="5"/>
    <x v="6"/>
    <x v="255"/>
    <s v="20192"/>
    <x v="18"/>
    <x v="0"/>
    <n v="7.7"/>
    <x v="0"/>
    <s v="Coffee"/>
  </r>
  <r>
    <x v="1418"/>
    <x v="5"/>
    <x v="1"/>
    <x v="5"/>
    <x v="6"/>
    <x v="255"/>
    <s v="20192"/>
    <x v="15"/>
    <x v="0"/>
    <n v="2.5"/>
    <x v="0"/>
    <s v="Coke"/>
  </r>
  <r>
    <x v="1418"/>
    <x v="5"/>
    <x v="1"/>
    <x v="5"/>
    <x v="6"/>
    <x v="255"/>
    <s v="20192"/>
    <x v="111"/>
    <x v="16"/>
    <n v="308.95"/>
    <x v="1"/>
    <s v="Council rates 2019 - first"/>
  </r>
  <r>
    <x v="1418"/>
    <x v="5"/>
    <x v="1"/>
    <x v="5"/>
    <x v="6"/>
    <x v="255"/>
    <s v="20192"/>
    <x v="47"/>
    <x v="7"/>
    <n v="134"/>
    <x v="1"/>
    <s v="Water"/>
  </r>
  <r>
    <x v="1418"/>
    <x v="5"/>
    <x v="1"/>
    <x v="5"/>
    <x v="6"/>
    <x v="255"/>
    <s v="20192"/>
    <x v="7"/>
    <x v="6"/>
    <n v="174.9"/>
    <x v="1"/>
    <s v="Myki Juan"/>
  </r>
  <r>
    <x v="1418"/>
    <x v="5"/>
    <x v="1"/>
    <x v="5"/>
    <x v="6"/>
    <x v="255"/>
    <s v="20192"/>
    <x v="0"/>
    <x v="0"/>
    <n v="21.36"/>
    <x v="0"/>
    <s v="Cheese, peanut butter and musli"/>
  </r>
  <r>
    <x v="1418"/>
    <x v="5"/>
    <x v="1"/>
    <x v="5"/>
    <x v="6"/>
    <x v="255"/>
    <s v="20192"/>
    <x v="16"/>
    <x v="13"/>
    <n v="22.5"/>
    <x v="1"/>
    <s v="Shampoo, "/>
  </r>
  <r>
    <x v="1418"/>
    <x v="5"/>
    <x v="1"/>
    <x v="5"/>
    <x v="6"/>
    <x v="255"/>
    <s v="20192"/>
    <x v="68"/>
    <x v="5"/>
    <n v="34.049999999999997"/>
    <x v="1"/>
    <s v="Flowers,, dirt and case"/>
  </r>
  <r>
    <x v="1419"/>
    <x v="5"/>
    <x v="1"/>
    <x v="6"/>
    <x v="7"/>
    <x v="256"/>
    <s v="20192"/>
    <x v="64"/>
    <x v="4"/>
    <n v="1520"/>
    <x v="1"/>
    <s v="Rent"/>
  </r>
  <r>
    <x v="1419"/>
    <x v="5"/>
    <x v="1"/>
    <x v="6"/>
    <x v="7"/>
    <x v="256"/>
    <s v="20192"/>
    <x v="18"/>
    <x v="0"/>
    <n v="6.5"/>
    <x v="0"/>
    <s v="Fries"/>
  </r>
  <r>
    <x v="1419"/>
    <x v="5"/>
    <x v="1"/>
    <x v="6"/>
    <x v="7"/>
    <x v="256"/>
    <s v="20192"/>
    <x v="87"/>
    <x v="12"/>
    <n v="15"/>
    <x v="1"/>
    <s v="Antibiotics"/>
  </r>
  <r>
    <x v="1419"/>
    <x v="5"/>
    <x v="1"/>
    <x v="6"/>
    <x v="7"/>
    <x v="256"/>
    <s v="20192"/>
    <x v="18"/>
    <x v="0"/>
    <n v="7.5"/>
    <x v="0"/>
    <s v="Coffee"/>
  </r>
  <r>
    <x v="1419"/>
    <x v="5"/>
    <x v="1"/>
    <x v="6"/>
    <x v="7"/>
    <x v="256"/>
    <s v="20192"/>
    <x v="102"/>
    <x v="7"/>
    <n v="25"/>
    <x v="1"/>
    <s v="Mobile"/>
  </r>
  <r>
    <x v="1419"/>
    <x v="5"/>
    <x v="1"/>
    <x v="6"/>
    <x v="7"/>
    <x v="256"/>
    <s v="20192"/>
    <x v="11"/>
    <x v="7"/>
    <n v="164.81"/>
    <x v="1"/>
    <s v="Gas"/>
  </r>
  <r>
    <x v="1419"/>
    <x v="5"/>
    <x v="1"/>
    <x v="6"/>
    <x v="7"/>
    <x v="256"/>
    <s v="20192"/>
    <x v="99"/>
    <x v="15"/>
    <n v="429.14"/>
    <x v="1"/>
    <s v="Construction repayment"/>
  </r>
  <r>
    <x v="1419"/>
    <x v="5"/>
    <x v="1"/>
    <x v="6"/>
    <x v="7"/>
    <x v="256"/>
    <s v="20192"/>
    <x v="103"/>
    <x v="14"/>
    <n v="117.53"/>
    <x v="1"/>
    <s v="Child care"/>
  </r>
  <r>
    <x v="1420"/>
    <x v="5"/>
    <x v="1"/>
    <x v="6"/>
    <x v="8"/>
    <x v="256"/>
    <s v="20192"/>
    <x v="18"/>
    <x v="0"/>
    <n v="6.5"/>
    <x v="0"/>
    <s v="Coffee breakfast"/>
  </r>
  <r>
    <x v="1420"/>
    <x v="5"/>
    <x v="1"/>
    <x v="6"/>
    <x v="8"/>
    <x v="256"/>
    <s v="20192"/>
    <x v="18"/>
    <x v="0"/>
    <n v="7.7"/>
    <x v="0"/>
    <s v="Coffee breakfast"/>
  </r>
  <r>
    <x v="1421"/>
    <x v="5"/>
    <x v="1"/>
    <x v="6"/>
    <x v="29"/>
    <x v="256"/>
    <s v="20192"/>
    <x v="18"/>
    <x v="0"/>
    <n v="9.6"/>
    <x v="0"/>
    <s v="Ice cream"/>
  </r>
  <r>
    <x v="1421"/>
    <x v="5"/>
    <x v="1"/>
    <x v="6"/>
    <x v="29"/>
    <x v="256"/>
    <s v="20192"/>
    <x v="99"/>
    <x v="15"/>
    <n v="1081"/>
    <x v="1"/>
    <s v="Land repayment"/>
  </r>
  <r>
    <x v="1421"/>
    <x v="5"/>
    <x v="1"/>
    <x v="6"/>
    <x v="29"/>
    <x v="256"/>
    <s v="20192"/>
    <x v="18"/>
    <x v="0"/>
    <n v="7.2"/>
    <x v="0"/>
    <s v="Coffee"/>
  </r>
  <r>
    <x v="1421"/>
    <x v="5"/>
    <x v="1"/>
    <x v="6"/>
    <x v="29"/>
    <x v="256"/>
    <s v="20192"/>
    <x v="3"/>
    <x v="0"/>
    <n v="16.68"/>
    <x v="0"/>
    <s v="Chicken, milk, twixt"/>
  </r>
  <r>
    <x v="1422"/>
    <x v="5"/>
    <x v="1"/>
    <x v="6"/>
    <x v="9"/>
    <x v="256"/>
    <s v="20192"/>
    <x v="18"/>
    <x v="0"/>
    <n v="12"/>
    <x v="0"/>
    <s v="Gozleme"/>
  </r>
  <r>
    <x v="1422"/>
    <x v="5"/>
    <x v="1"/>
    <x v="6"/>
    <x v="9"/>
    <x v="256"/>
    <s v="20192"/>
    <x v="101"/>
    <x v="0"/>
    <n v="17.940000000000001"/>
    <x v="0"/>
    <s v="Cheese, milkshake and churro"/>
  </r>
  <r>
    <x v="1422"/>
    <x v="5"/>
    <x v="1"/>
    <x v="6"/>
    <x v="9"/>
    <x v="256"/>
    <s v="20192"/>
    <x v="7"/>
    <x v="6"/>
    <n v="20"/>
    <x v="1"/>
    <s v="Myki mama"/>
  </r>
  <r>
    <x v="1422"/>
    <x v="5"/>
    <x v="1"/>
    <x v="6"/>
    <x v="9"/>
    <x v="256"/>
    <s v="20192"/>
    <x v="2"/>
    <x v="5"/>
    <n v="319.2"/>
    <x v="1"/>
    <s v="Key gen 2"/>
  </r>
  <r>
    <x v="1422"/>
    <x v="5"/>
    <x v="1"/>
    <x v="6"/>
    <x v="9"/>
    <x v="256"/>
    <s v="20192"/>
    <x v="18"/>
    <x v="0"/>
    <n v="3.5"/>
    <x v="0"/>
    <s v="Coffee"/>
  </r>
  <r>
    <x v="1422"/>
    <x v="5"/>
    <x v="1"/>
    <x v="6"/>
    <x v="9"/>
    <x v="256"/>
    <s v="20192"/>
    <x v="5"/>
    <x v="0"/>
    <n v="24.28"/>
    <x v="0"/>
    <s v="Gyozas, chips, pringles, "/>
  </r>
  <r>
    <x v="1423"/>
    <x v="5"/>
    <x v="1"/>
    <x v="6"/>
    <x v="11"/>
    <x v="256"/>
    <s v="20192"/>
    <x v="18"/>
    <x v="0"/>
    <n v="24"/>
    <x v="0"/>
    <s v="Lunch"/>
  </r>
  <r>
    <x v="1423"/>
    <x v="5"/>
    <x v="1"/>
    <x v="6"/>
    <x v="11"/>
    <x v="256"/>
    <s v="20192"/>
    <x v="18"/>
    <x v="0"/>
    <n v="9.5"/>
    <x v="0"/>
    <s v="Pizza"/>
  </r>
  <r>
    <x v="1423"/>
    <x v="5"/>
    <x v="1"/>
    <x v="6"/>
    <x v="11"/>
    <x v="256"/>
    <s v="20192"/>
    <x v="0"/>
    <x v="0"/>
    <n v="4.5"/>
    <x v="0"/>
    <s v="Something"/>
  </r>
  <r>
    <x v="1423"/>
    <x v="5"/>
    <x v="1"/>
    <x v="6"/>
    <x v="11"/>
    <x v="256"/>
    <s v="20192"/>
    <x v="3"/>
    <x v="0"/>
    <n v="9.5299999999999994"/>
    <x v="0"/>
    <s v="Something"/>
  </r>
  <r>
    <x v="1423"/>
    <x v="5"/>
    <x v="1"/>
    <x v="6"/>
    <x v="11"/>
    <x v="256"/>
    <s v="20192"/>
    <x v="6"/>
    <x v="3"/>
    <n v="9"/>
    <x v="0"/>
    <s v="Beer"/>
  </r>
  <r>
    <x v="1423"/>
    <x v="5"/>
    <x v="1"/>
    <x v="6"/>
    <x v="11"/>
    <x v="256"/>
    <s v="20192"/>
    <x v="87"/>
    <x v="12"/>
    <n v="31.97"/>
    <x v="1"/>
    <s v="Gastro tata"/>
  </r>
  <r>
    <x v="1423"/>
    <x v="5"/>
    <x v="1"/>
    <x v="6"/>
    <x v="11"/>
    <x v="256"/>
    <s v="20192"/>
    <x v="15"/>
    <x v="0"/>
    <n v="2.5"/>
    <x v="0"/>
    <s v="Coke"/>
  </r>
  <r>
    <x v="1424"/>
    <x v="5"/>
    <x v="1"/>
    <x v="6"/>
    <x v="12"/>
    <x v="256"/>
    <s v="20192"/>
    <x v="74"/>
    <x v="7"/>
    <n v="14"/>
    <x v="1"/>
    <s v="Netflix"/>
  </r>
  <r>
    <x v="1424"/>
    <x v="5"/>
    <x v="1"/>
    <x v="6"/>
    <x v="12"/>
    <x v="256"/>
    <s v="20192"/>
    <x v="67"/>
    <x v="6"/>
    <n v="38.65"/>
    <x v="1"/>
    <s v="Gasoline NEED TO UPDATE"/>
  </r>
  <r>
    <x v="1424"/>
    <x v="5"/>
    <x v="1"/>
    <x v="6"/>
    <x v="12"/>
    <x v="256"/>
    <s v="20192"/>
    <x v="18"/>
    <x v="0"/>
    <n v="3"/>
    <x v="1"/>
    <s v="ALGO EN PLENTY VALLEY"/>
  </r>
  <r>
    <x v="1424"/>
    <x v="5"/>
    <x v="1"/>
    <x v="6"/>
    <x v="12"/>
    <x v="256"/>
    <s v="20192"/>
    <x v="45"/>
    <x v="0"/>
    <n v="10"/>
    <x v="1"/>
    <s v="juguetes y gift cards"/>
  </r>
  <r>
    <x v="1424"/>
    <x v="5"/>
    <x v="1"/>
    <x v="6"/>
    <x v="12"/>
    <x v="256"/>
    <s v="20192"/>
    <x v="18"/>
    <x v="1"/>
    <n v="44.94"/>
    <x v="1"/>
    <s v="Gift for ruby and toys for tatiana"/>
  </r>
  <r>
    <x v="1424"/>
    <x v="5"/>
    <x v="1"/>
    <x v="6"/>
    <x v="12"/>
    <x v="256"/>
    <s v="20192"/>
    <x v="18"/>
    <x v="7"/>
    <n v="1.54"/>
    <x v="1"/>
    <s v="HULU"/>
  </r>
  <r>
    <x v="1424"/>
    <x v="5"/>
    <x v="1"/>
    <x v="6"/>
    <x v="12"/>
    <x v="256"/>
    <s v="20192"/>
    <x v="31"/>
    <x v="13"/>
    <n v="252.55"/>
    <x v="1"/>
    <s v="Toys for tatiana, lunch, box for router"/>
  </r>
  <r>
    <x v="1424"/>
    <x v="5"/>
    <x v="1"/>
    <x v="6"/>
    <x v="12"/>
    <x v="256"/>
    <s v="20192"/>
    <x v="18"/>
    <x v="0"/>
    <n v="33.799999999999997"/>
    <x v="0"/>
    <s v="Brunch with beer and cider"/>
  </r>
  <r>
    <x v="1424"/>
    <x v="5"/>
    <x v="1"/>
    <x v="6"/>
    <x v="12"/>
    <x v="256"/>
    <s v="20192"/>
    <x v="3"/>
    <x v="0"/>
    <n v="4.1900000000000004"/>
    <x v="0"/>
    <s v="Chicken"/>
  </r>
  <r>
    <x v="1424"/>
    <x v="5"/>
    <x v="1"/>
    <x v="6"/>
    <x v="12"/>
    <x v="256"/>
    <s v="20192"/>
    <x v="86"/>
    <x v="1"/>
    <n v="79"/>
    <x v="1"/>
    <s v="Defenders day"/>
  </r>
  <r>
    <x v="1425"/>
    <x v="5"/>
    <x v="1"/>
    <x v="7"/>
    <x v="14"/>
    <x v="257"/>
    <s v="20192"/>
    <x v="112"/>
    <x v="7"/>
    <n v="85.89"/>
    <x v="1"/>
    <s v="Internet"/>
  </r>
  <r>
    <x v="1425"/>
    <x v="5"/>
    <x v="1"/>
    <x v="7"/>
    <x v="14"/>
    <x v="257"/>
    <s v="20192"/>
    <x v="18"/>
    <x v="0"/>
    <n v="10.5"/>
    <x v="0"/>
    <s v="Burger lunch"/>
  </r>
  <r>
    <x v="1425"/>
    <x v="5"/>
    <x v="1"/>
    <x v="7"/>
    <x v="14"/>
    <x v="257"/>
    <s v="20192"/>
    <x v="18"/>
    <x v="0"/>
    <n v="2.7"/>
    <x v="0"/>
    <s v="Coke"/>
  </r>
  <r>
    <x v="1425"/>
    <x v="5"/>
    <x v="1"/>
    <x v="7"/>
    <x v="14"/>
    <x v="257"/>
    <s v="20192"/>
    <x v="104"/>
    <x v="6"/>
    <n v="9.09"/>
    <x v="0"/>
    <s v="Uber from papas de mery"/>
  </r>
  <r>
    <x v="1425"/>
    <x v="5"/>
    <x v="1"/>
    <x v="7"/>
    <x v="14"/>
    <x v="257"/>
    <s v="20192"/>
    <x v="18"/>
    <x v="0"/>
    <n v="7.7"/>
    <x v="0"/>
    <s v="Breakfast"/>
  </r>
  <r>
    <x v="1425"/>
    <x v="5"/>
    <x v="1"/>
    <x v="7"/>
    <x v="14"/>
    <x v="257"/>
    <s v="20192"/>
    <x v="18"/>
    <x v="3"/>
    <n v="26"/>
    <x v="1"/>
    <s v="Beers papas mery"/>
  </r>
  <r>
    <x v="1425"/>
    <x v="5"/>
    <x v="1"/>
    <x v="7"/>
    <x v="14"/>
    <x v="257"/>
    <s v="20192"/>
    <x v="5"/>
    <x v="0"/>
    <n v="27.81"/>
    <x v="0"/>
    <s v="Pizzza, chicken, fish, cottage cheese, peanut butter, acconditioner"/>
  </r>
  <r>
    <x v="1425"/>
    <x v="5"/>
    <x v="1"/>
    <x v="7"/>
    <x v="14"/>
    <x v="257"/>
    <s v="20192"/>
    <x v="0"/>
    <x v="0"/>
    <n v="2.95"/>
    <x v="0"/>
    <s v="Napkins and ladies stuff"/>
  </r>
  <r>
    <x v="1425"/>
    <x v="5"/>
    <x v="1"/>
    <x v="7"/>
    <x v="14"/>
    <x v="257"/>
    <s v="20192"/>
    <x v="18"/>
    <x v="0"/>
    <n v="4.9400000000000004"/>
    <x v="0"/>
    <s v="Vegetables"/>
  </r>
  <r>
    <x v="1425"/>
    <x v="5"/>
    <x v="1"/>
    <x v="7"/>
    <x v="14"/>
    <x v="257"/>
    <s v="20192"/>
    <x v="3"/>
    <x v="0"/>
    <n v="5.5"/>
    <x v="0"/>
    <s v="Avocado, cookies"/>
  </r>
  <r>
    <x v="1426"/>
    <x v="5"/>
    <x v="1"/>
    <x v="7"/>
    <x v="15"/>
    <x v="257"/>
    <s v="20192"/>
    <x v="18"/>
    <x v="0"/>
    <n v="10.5"/>
    <x v="0"/>
    <s v="Breakfast + coke"/>
  </r>
  <r>
    <x v="1426"/>
    <x v="5"/>
    <x v="1"/>
    <x v="7"/>
    <x v="15"/>
    <x v="257"/>
    <s v="20192"/>
    <x v="45"/>
    <x v="14"/>
    <n v="5"/>
    <x v="1"/>
    <s v="Gift balls"/>
  </r>
  <r>
    <x v="1426"/>
    <x v="5"/>
    <x v="1"/>
    <x v="7"/>
    <x v="15"/>
    <x v="257"/>
    <s v="20192"/>
    <x v="18"/>
    <x v="0"/>
    <n v="9.6"/>
    <x v="0"/>
    <s v="Ice cream happy ours day"/>
  </r>
  <r>
    <x v="1426"/>
    <x v="5"/>
    <x v="1"/>
    <x v="7"/>
    <x v="15"/>
    <x v="257"/>
    <s v="20192"/>
    <x v="0"/>
    <x v="0"/>
    <n v="6.31"/>
    <x v="0"/>
    <s v="Cheese, yogurt"/>
  </r>
  <r>
    <x v="1426"/>
    <x v="5"/>
    <x v="1"/>
    <x v="7"/>
    <x v="15"/>
    <x v="257"/>
    <s v="20192"/>
    <x v="7"/>
    <x v="6"/>
    <n v="20"/>
    <x v="1"/>
    <s v="Myki "/>
  </r>
  <r>
    <x v="1426"/>
    <x v="5"/>
    <x v="1"/>
    <x v="7"/>
    <x v="15"/>
    <x v="257"/>
    <s v="20192"/>
    <x v="65"/>
    <x v="7"/>
    <n v="9.9"/>
    <x v="1"/>
    <s v="Mobile crystal"/>
  </r>
  <r>
    <x v="1427"/>
    <x v="5"/>
    <x v="1"/>
    <x v="7"/>
    <x v="16"/>
    <x v="257"/>
    <s v="20192"/>
    <x v="18"/>
    <x v="2"/>
    <n v="24"/>
    <x v="1"/>
    <s v="Dinner with mery parents"/>
  </r>
  <r>
    <x v="1427"/>
    <x v="5"/>
    <x v="1"/>
    <x v="7"/>
    <x v="16"/>
    <x v="257"/>
    <s v="20192"/>
    <x v="87"/>
    <x v="12"/>
    <n v="11.98"/>
    <x v="1"/>
    <s v="Things for tata"/>
  </r>
  <r>
    <x v="1427"/>
    <x v="5"/>
    <x v="1"/>
    <x v="7"/>
    <x v="16"/>
    <x v="257"/>
    <s v="20192"/>
    <x v="18"/>
    <x v="0"/>
    <n v="2.5"/>
    <x v="0"/>
    <s v="Vegetables"/>
  </r>
  <r>
    <x v="1427"/>
    <x v="5"/>
    <x v="1"/>
    <x v="7"/>
    <x v="16"/>
    <x v="257"/>
    <s v="20192"/>
    <x v="3"/>
    <x v="0"/>
    <n v="9.49"/>
    <x v="0"/>
    <s v="Ice cream, softener and chitos"/>
  </r>
  <r>
    <x v="1427"/>
    <x v="5"/>
    <x v="1"/>
    <x v="7"/>
    <x v="16"/>
    <x v="257"/>
    <s v="20192"/>
    <x v="5"/>
    <x v="0"/>
    <n v="9.5"/>
    <x v="0"/>
    <s v="ice cream, milk, cereal"/>
  </r>
  <r>
    <x v="1427"/>
    <x v="5"/>
    <x v="1"/>
    <x v="7"/>
    <x v="16"/>
    <x v="257"/>
    <s v="20192"/>
    <x v="6"/>
    <x v="3"/>
    <n v="12"/>
    <x v="1"/>
    <s v="liquorland"/>
  </r>
  <r>
    <x v="1427"/>
    <x v="5"/>
    <x v="1"/>
    <x v="7"/>
    <x v="16"/>
    <x v="257"/>
    <s v="20192"/>
    <x v="103"/>
    <x v="9"/>
    <n v="176.33"/>
    <x v="1"/>
    <s v="3 Days"/>
  </r>
  <r>
    <x v="1428"/>
    <x v="5"/>
    <x v="2"/>
    <x v="7"/>
    <x v="22"/>
    <x v="257"/>
    <s v="20193"/>
    <x v="41"/>
    <x v="1"/>
    <n v="99"/>
    <x v="1"/>
    <s v="sprocket"/>
  </r>
  <r>
    <x v="1428"/>
    <x v="5"/>
    <x v="2"/>
    <x v="7"/>
    <x v="22"/>
    <x v="257"/>
    <s v="20193"/>
    <x v="41"/>
    <x v="1"/>
    <n v="10"/>
    <x v="1"/>
    <s v="mouse"/>
  </r>
  <r>
    <x v="1428"/>
    <x v="5"/>
    <x v="2"/>
    <x v="7"/>
    <x v="22"/>
    <x v="257"/>
    <s v="20193"/>
    <x v="18"/>
    <x v="14"/>
    <n v="15"/>
    <x v="1"/>
    <s v="Sand for tatiana"/>
  </r>
  <r>
    <x v="1428"/>
    <x v="5"/>
    <x v="2"/>
    <x v="7"/>
    <x v="22"/>
    <x v="257"/>
    <s v="20193"/>
    <x v="18"/>
    <x v="1"/>
    <n v="6.5"/>
    <x v="1"/>
    <s v="Balloon"/>
  </r>
  <r>
    <x v="1428"/>
    <x v="5"/>
    <x v="2"/>
    <x v="7"/>
    <x v="22"/>
    <x v="257"/>
    <s v="20193"/>
    <x v="18"/>
    <x v="0"/>
    <n v="9.5500000000000007"/>
    <x v="0"/>
    <s v="vegetables"/>
  </r>
  <r>
    <x v="1428"/>
    <x v="5"/>
    <x v="2"/>
    <x v="7"/>
    <x v="22"/>
    <x v="257"/>
    <s v="20193"/>
    <x v="3"/>
    <x v="0"/>
    <n v="2.5"/>
    <x v="0"/>
    <s v="Gatorade"/>
  </r>
  <r>
    <x v="1428"/>
    <x v="5"/>
    <x v="2"/>
    <x v="7"/>
    <x v="22"/>
    <x v="257"/>
    <s v="20193"/>
    <x v="18"/>
    <x v="12"/>
    <n v="12.99"/>
    <x v="1"/>
    <s v="Dental paste"/>
  </r>
  <r>
    <x v="1428"/>
    <x v="5"/>
    <x v="2"/>
    <x v="7"/>
    <x v="22"/>
    <x v="257"/>
    <s v="20193"/>
    <x v="0"/>
    <x v="0"/>
    <n v="13.02"/>
    <x v="0"/>
    <s v="Milk, yogurt, and wings"/>
  </r>
  <r>
    <x v="1428"/>
    <x v="5"/>
    <x v="2"/>
    <x v="7"/>
    <x v="22"/>
    <x v="257"/>
    <s v="20193"/>
    <x v="18"/>
    <x v="0"/>
    <n v="5"/>
    <x v="0"/>
    <s v="Pancake stack"/>
  </r>
  <r>
    <x v="1428"/>
    <x v="5"/>
    <x v="2"/>
    <x v="7"/>
    <x v="22"/>
    <x v="257"/>
    <s v="20193"/>
    <x v="2"/>
    <x v="5"/>
    <n v="12.95"/>
    <x v="1"/>
    <s v="Minidisplay to hdmi"/>
  </r>
  <r>
    <x v="1428"/>
    <x v="5"/>
    <x v="2"/>
    <x v="7"/>
    <x v="22"/>
    <x v="257"/>
    <s v="20193"/>
    <x v="15"/>
    <x v="0"/>
    <n v="2.5"/>
    <x v="0"/>
    <s v="Coke"/>
  </r>
  <r>
    <x v="1428"/>
    <x v="5"/>
    <x v="2"/>
    <x v="7"/>
    <x v="22"/>
    <x v="257"/>
    <s v="20193"/>
    <x v="19"/>
    <x v="0"/>
    <n v="17.5"/>
    <x v="0"/>
    <s v="Lunch"/>
  </r>
  <r>
    <x v="1429"/>
    <x v="5"/>
    <x v="2"/>
    <x v="8"/>
    <x v="30"/>
    <x v="258"/>
    <s v="20193"/>
    <x v="67"/>
    <x v="6"/>
    <n v="44.34"/>
    <x v="1"/>
    <s v="Gasoline fix price. Price fixed"/>
  </r>
  <r>
    <x v="1429"/>
    <x v="5"/>
    <x v="2"/>
    <x v="8"/>
    <x v="30"/>
    <x v="258"/>
    <s v="20193"/>
    <x v="18"/>
    <x v="0"/>
    <n v="6.5"/>
    <x v="0"/>
    <s v="fries and coke"/>
  </r>
  <r>
    <x v="1429"/>
    <x v="5"/>
    <x v="2"/>
    <x v="8"/>
    <x v="30"/>
    <x v="258"/>
    <s v="20193"/>
    <x v="18"/>
    <x v="0"/>
    <n v="10"/>
    <x v="0"/>
    <s v="Schnitz"/>
  </r>
  <r>
    <x v="1429"/>
    <x v="5"/>
    <x v="2"/>
    <x v="8"/>
    <x v="30"/>
    <x v="258"/>
    <s v="20193"/>
    <x v="18"/>
    <x v="0"/>
    <n v="7"/>
    <x v="0"/>
    <s v="Churros"/>
  </r>
  <r>
    <x v="1429"/>
    <x v="5"/>
    <x v="2"/>
    <x v="8"/>
    <x v="30"/>
    <x v="258"/>
    <s v="20193"/>
    <x v="5"/>
    <x v="0"/>
    <n v="7.9"/>
    <x v="0"/>
    <s v="toilet stuff"/>
  </r>
  <r>
    <x v="1429"/>
    <x v="5"/>
    <x v="2"/>
    <x v="8"/>
    <x v="30"/>
    <x v="258"/>
    <s v="20193"/>
    <x v="3"/>
    <x v="0"/>
    <n v="14.15"/>
    <x v="0"/>
    <s v="ajax, cereal, cheese"/>
  </r>
  <r>
    <x v="1429"/>
    <x v="5"/>
    <x v="2"/>
    <x v="8"/>
    <x v="30"/>
    <x v="258"/>
    <s v="20193"/>
    <x v="103"/>
    <x v="9"/>
    <n v="176.29"/>
    <x v="1"/>
    <s v="Childcare"/>
  </r>
  <r>
    <x v="1429"/>
    <x v="5"/>
    <x v="2"/>
    <x v="8"/>
    <x v="30"/>
    <x v="258"/>
    <s v="20193"/>
    <x v="18"/>
    <x v="0"/>
    <n v="7.6"/>
    <x v="0"/>
    <s v="Coffee with coke"/>
  </r>
  <r>
    <x v="1430"/>
    <x v="5"/>
    <x v="2"/>
    <x v="8"/>
    <x v="24"/>
    <x v="258"/>
    <s v="20193"/>
    <x v="18"/>
    <x v="0"/>
    <n v="2"/>
    <x v="0"/>
    <s v="Coke"/>
  </r>
  <r>
    <x v="1430"/>
    <x v="5"/>
    <x v="2"/>
    <x v="8"/>
    <x v="24"/>
    <x v="258"/>
    <s v="20193"/>
    <x v="3"/>
    <x v="0"/>
    <n v="5.82"/>
    <x v="0"/>
    <s v="Pop corn, cake 14 months"/>
  </r>
  <r>
    <x v="1431"/>
    <x v="5"/>
    <x v="2"/>
    <x v="8"/>
    <x v="25"/>
    <x v="258"/>
    <s v="20193"/>
    <x v="15"/>
    <x v="0"/>
    <n v="2"/>
    <x v="0"/>
    <s v="Coke"/>
  </r>
  <r>
    <x v="1431"/>
    <x v="5"/>
    <x v="2"/>
    <x v="8"/>
    <x v="25"/>
    <x v="258"/>
    <s v="20193"/>
    <x v="18"/>
    <x v="0"/>
    <n v="10.9"/>
    <x v="0"/>
    <s v="Lunch"/>
  </r>
  <r>
    <x v="1431"/>
    <x v="5"/>
    <x v="2"/>
    <x v="8"/>
    <x v="25"/>
    <x v="258"/>
    <s v="20193"/>
    <x v="15"/>
    <x v="0"/>
    <n v="2"/>
    <x v="0"/>
    <s v="Coke"/>
  </r>
  <r>
    <x v="1432"/>
    <x v="5"/>
    <x v="2"/>
    <x v="8"/>
    <x v="26"/>
    <x v="258"/>
    <s v="20193"/>
    <x v="18"/>
    <x v="0"/>
    <n v="15"/>
    <x v="0"/>
    <s v="Lunch"/>
  </r>
  <r>
    <x v="1432"/>
    <x v="5"/>
    <x v="2"/>
    <x v="8"/>
    <x v="26"/>
    <x v="258"/>
    <s v="20193"/>
    <x v="11"/>
    <x v="7"/>
    <n v="139.96"/>
    <x v="1"/>
    <s v="Electricity"/>
  </r>
  <r>
    <x v="1432"/>
    <x v="5"/>
    <x v="2"/>
    <x v="8"/>
    <x v="26"/>
    <x v="258"/>
    <s v="20193"/>
    <x v="7"/>
    <x v="6"/>
    <n v="20"/>
    <x v="1"/>
    <s v="Myki nast"/>
  </r>
  <r>
    <x v="1432"/>
    <x v="5"/>
    <x v="2"/>
    <x v="8"/>
    <x v="26"/>
    <x v="258"/>
    <s v="20193"/>
    <x v="18"/>
    <x v="1"/>
    <n v="155"/>
    <x v="1"/>
    <s v="Finger Ring"/>
  </r>
  <r>
    <x v="1432"/>
    <x v="5"/>
    <x v="2"/>
    <x v="8"/>
    <x v="26"/>
    <x v="258"/>
    <s v="20193"/>
    <x v="18"/>
    <x v="0"/>
    <n v="5.3"/>
    <x v="0"/>
    <s v="vegetables"/>
  </r>
  <r>
    <x v="1432"/>
    <x v="5"/>
    <x v="2"/>
    <x v="8"/>
    <x v="26"/>
    <x v="258"/>
    <s v="20193"/>
    <x v="0"/>
    <x v="0"/>
    <n v="3.16"/>
    <x v="0"/>
    <s v="Cheese"/>
  </r>
  <r>
    <x v="1432"/>
    <x v="5"/>
    <x v="2"/>
    <x v="8"/>
    <x v="26"/>
    <x v="258"/>
    <s v="20193"/>
    <x v="18"/>
    <x v="1"/>
    <n v="65"/>
    <x v="1"/>
    <s v="Flowers woman's  day"/>
  </r>
  <r>
    <x v="1432"/>
    <x v="5"/>
    <x v="2"/>
    <x v="8"/>
    <x v="26"/>
    <x v="258"/>
    <s v="20193"/>
    <x v="18"/>
    <x v="0"/>
    <n v="2"/>
    <x v="0"/>
    <s v="coke"/>
  </r>
  <r>
    <x v="1433"/>
    <x v="5"/>
    <x v="2"/>
    <x v="8"/>
    <x v="28"/>
    <x v="258"/>
    <s v="20193"/>
    <x v="18"/>
    <x v="0"/>
    <n v="4.7"/>
    <x v="0"/>
    <s v="Coffee"/>
  </r>
  <r>
    <x v="1433"/>
    <x v="5"/>
    <x v="2"/>
    <x v="8"/>
    <x v="28"/>
    <x v="258"/>
    <s v="20193"/>
    <x v="18"/>
    <x v="12"/>
    <n v="17"/>
    <x v="1"/>
    <s v="Massage"/>
  </r>
  <r>
    <x v="1433"/>
    <x v="5"/>
    <x v="2"/>
    <x v="8"/>
    <x v="28"/>
    <x v="258"/>
    <s v="20193"/>
    <x v="18"/>
    <x v="0"/>
    <n v="4"/>
    <x v="0"/>
    <s v="Fries"/>
  </r>
  <r>
    <x v="1433"/>
    <x v="5"/>
    <x v="2"/>
    <x v="8"/>
    <x v="28"/>
    <x v="258"/>
    <s v="20193"/>
    <x v="18"/>
    <x v="2"/>
    <n v="71.12"/>
    <x v="0"/>
    <s v="Woman's day"/>
  </r>
  <r>
    <x v="1433"/>
    <x v="5"/>
    <x v="2"/>
    <x v="8"/>
    <x v="28"/>
    <x v="258"/>
    <s v="20193"/>
    <x v="5"/>
    <x v="0"/>
    <n v="12"/>
    <x v="0"/>
    <s v="Coles things"/>
  </r>
  <r>
    <x v="1433"/>
    <x v="5"/>
    <x v="2"/>
    <x v="8"/>
    <x v="28"/>
    <x v="258"/>
    <s v="20193"/>
    <x v="6"/>
    <x v="3"/>
    <n v="12"/>
    <x v="0"/>
    <s v="Liquorland 150 lashes"/>
  </r>
  <r>
    <x v="1433"/>
    <x v="5"/>
    <x v="2"/>
    <x v="8"/>
    <x v="28"/>
    <x v="258"/>
    <s v="20193"/>
    <x v="18"/>
    <x v="0"/>
    <n v="12.7"/>
    <x v="0"/>
    <s v="Sandwich with coke"/>
  </r>
  <r>
    <x v="1433"/>
    <x v="5"/>
    <x v="2"/>
    <x v="8"/>
    <x v="28"/>
    <x v="258"/>
    <s v="20193"/>
    <x v="18"/>
    <x v="0"/>
    <n v="3.95"/>
    <x v="0"/>
    <s v="Pizza in the zoo"/>
  </r>
  <r>
    <x v="1434"/>
    <x v="5"/>
    <x v="2"/>
    <x v="9"/>
    <x v="0"/>
    <x v="259"/>
    <s v="20193"/>
    <x v="18"/>
    <x v="6"/>
    <n v="7"/>
    <x v="1"/>
    <s v="airport crystal"/>
  </r>
  <r>
    <x v="1434"/>
    <x v="5"/>
    <x v="2"/>
    <x v="9"/>
    <x v="0"/>
    <x v="259"/>
    <s v="20193"/>
    <x v="68"/>
    <x v="5"/>
    <n v="12.97"/>
    <x v="1"/>
    <s v="pots and cashout"/>
  </r>
  <r>
    <x v="1434"/>
    <x v="5"/>
    <x v="2"/>
    <x v="9"/>
    <x v="0"/>
    <x v="259"/>
    <s v="20193"/>
    <x v="0"/>
    <x v="0"/>
    <n v="12.23"/>
    <x v="0"/>
    <s v="Mushrooms, cheese, "/>
  </r>
  <r>
    <x v="1434"/>
    <x v="5"/>
    <x v="2"/>
    <x v="9"/>
    <x v="0"/>
    <x v="259"/>
    <s v="20193"/>
    <x v="2"/>
    <x v="13"/>
    <n v="15"/>
    <x v="1"/>
    <s v="usb volt meter"/>
  </r>
  <r>
    <x v="1435"/>
    <x v="5"/>
    <x v="2"/>
    <x v="9"/>
    <x v="1"/>
    <x v="259"/>
    <s v="20193"/>
    <x v="86"/>
    <x v="1"/>
    <n v="10.46"/>
    <x v="1"/>
    <s v="Mother's/Woman's day"/>
  </r>
  <r>
    <x v="1435"/>
    <x v="5"/>
    <x v="2"/>
    <x v="9"/>
    <x v="1"/>
    <x v="259"/>
    <s v="20193"/>
    <x v="0"/>
    <x v="0"/>
    <n v="11.61"/>
    <x v="0"/>
    <s v="pasta, "/>
  </r>
  <r>
    <x v="1435"/>
    <x v="5"/>
    <x v="2"/>
    <x v="9"/>
    <x v="1"/>
    <x v="259"/>
    <s v="20193"/>
    <x v="3"/>
    <x v="0"/>
    <n v="21.7"/>
    <x v="0"/>
    <s v="Food"/>
  </r>
  <r>
    <x v="1435"/>
    <x v="5"/>
    <x v="2"/>
    <x v="9"/>
    <x v="1"/>
    <x v="259"/>
    <s v="20193"/>
    <x v="0"/>
    <x v="0"/>
    <n v="4.5999999999999996"/>
    <x v="0"/>
    <s v="Something"/>
  </r>
  <r>
    <x v="1435"/>
    <x v="5"/>
    <x v="2"/>
    <x v="9"/>
    <x v="1"/>
    <x v="259"/>
    <s v="20193"/>
    <x v="5"/>
    <x v="0"/>
    <n v="5.5"/>
    <x v="0"/>
    <s v="Food"/>
  </r>
  <r>
    <x v="1435"/>
    <x v="5"/>
    <x v="2"/>
    <x v="9"/>
    <x v="1"/>
    <x v="259"/>
    <s v="20193"/>
    <x v="3"/>
    <x v="0"/>
    <n v="9"/>
    <x v="0"/>
    <s v="Flowers"/>
  </r>
  <r>
    <x v="1436"/>
    <x v="5"/>
    <x v="2"/>
    <x v="9"/>
    <x v="3"/>
    <x v="259"/>
    <s v="20193"/>
    <x v="18"/>
    <x v="0"/>
    <n v="6.5"/>
    <x v="0"/>
    <s v="Coffee"/>
  </r>
  <r>
    <x v="1436"/>
    <x v="5"/>
    <x v="2"/>
    <x v="9"/>
    <x v="3"/>
    <x v="259"/>
    <s v="20193"/>
    <x v="18"/>
    <x v="0"/>
    <n v="10.8"/>
    <x v="0"/>
    <s v="sushi and coke"/>
  </r>
  <r>
    <x v="1436"/>
    <x v="5"/>
    <x v="2"/>
    <x v="9"/>
    <x v="3"/>
    <x v="259"/>
    <s v="20193"/>
    <x v="18"/>
    <x v="0"/>
    <n v="2.5"/>
    <x v="0"/>
    <s v="coffee"/>
  </r>
  <r>
    <x v="1436"/>
    <x v="5"/>
    <x v="2"/>
    <x v="9"/>
    <x v="3"/>
    <x v="259"/>
    <s v="20193"/>
    <x v="57"/>
    <x v="12"/>
    <n v="269.39999999999998"/>
    <x v="1"/>
    <s v="gu"/>
  </r>
  <r>
    <x v="1436"/>
    <x v="5"/>
    <x v="2"/>
    <x v="9"/>
    <x v="3"/>
    <x v="259"/>
    <s v="20193"/>
    <x v="3"/>
    <x v="0"/>
    <n v="3.9"/>
    <x v="0"/>
    <s v="Yogurt"/>
  </r>
  <r>
    <x v="1436"/>
    <x v="5"/>
    <x v="2"/>
    <x v="9"/>
    <x v="3"/>
    <x v="259"/>
    <s v="20193"/>
    <x v="5"/>
    <x v="0"/>
    <n v="15.07"/>
    <x v="0"/>
    <s v="Food"/>
  </r>
  <r>
    <x v="1436"/>
    <x v="5"/>
    <x v="2"/>
    <x v="9"/>
    <x v="3"/>
    <x v="259"/>
    <s v="20193"/>
    <x v="6"/>
    <x v="3"/>
    <n v="33.9"/>
    <x v="1"/>
    <s v="Rusky "/>
  </r>
  <r>
    <x v="1436"/>
    <x v="5"/>
    <x v="2"/>
    <x v="9"/>
    <x v="3"/>
    <x v="259"/>
    <s v="20193"/>
    <x v="18"/>
    <x v="0"/>
    <n v="7.7"/>
    <x v="0"/>
    <s v="Coffee &amp; breakfast"/>
  </r>
  <r>
    <x v="1436"/>
    <x v="5"/>
    <x v="2"/>
    <x v="9"/>
    <x v="3"/>
    <x v="259"/>
    <s v="20193"/>
    <x v="3"/>
    <x v="0"/>
    <n v="19.07"/>
    <x v="0"/>
    <s v="Food and paper and prigles, nachos,m&amp;ms"/>
  </r>
  <r>
    <x v="1436"/>
    <x v="5"/>
    <x v="2"/>
    <x v="9"/>
    <x v="3"/>
    <x v="259"/>
    <s v="20193"/>
    <x v="6"/>
    <x v="3"/>
    <n v="12"/>
    <x v="1"/>
    <s v="liquorland beer"/>
  </r>
  <r>
    <x v="1436"/>
    <x v="5"/>
    <x v="2"/>
    <x v="9"/>
    <x v="3"/>
    <x v="259"/>
    <s v="20193"/>
    <x v="103"/>
    <x v="9"/>
    <n v="176.29"/>
    <x v="1"/>
    <s v="Koolkidz"/>
  </r>
  <r>
    <x v="1436"/>
    <x v="5"/>
    <x v="2"/>
    <x v="9"/>
    <x v="3"/>
    <x v="259"/>
    <s v="20193"/>
    <x v="18"/>
    <x v="1"/>
    <n v="70"/>
    <x v="1"/>
    <s v="Mamas day"/>
  </r>
  <r>
    <x v="1437"/>
    <x v="5"/>
    <x v="2"/>
    <x v="9"/>
    <x v="4"/>
    <x v="259"/>
    <s v="20193"/>
    <x v="67"/>
    <x v="6"/>
    <n v="45.93"/>
    <x v="1"/>
    <s v="Needs to be update; updated"/>
  </r>
  <r>
    <x v="1437"/>
    <x v="5"/>
    <x v="2"/>
    <x v="9"/>
    <x v="4"/>
    <x v="259"/>
    <s v="20193"/>
    <x v="18"/>
    <x v="0"/>
    <n v="9.5"/>
    <x v="0"/>
    <s v="Pizza"/>
  </r>
  <r>
    <x v="1437"/>
    <x v="5"/>
    <x v="2"/>
    <x v="9"/>
    <x v="4"/>
    <x v="259"/>
    <s v="20193"/>
    <x v="102"/>
    <x v="7"/>
    <n v="35"/>
    <x v="1"/>
    <s v="mobile"/>
  </r>
  <r>
    <x v="1437"/>
    <x v="5"/>
    <x v="2"/>
    <x v="9"/>
    <x v="4"/>
    <x v="259"/>
    <s v="20193"/>
    <x v="18"/>
    <x v="0"/>
    <n v="12.92"/>
    <x v="0"/>
    <s v="Vegetables"/>
  </r>
  <r>
    <x v="1437"/>
    <x v="5"/>
    <x v="2"/>
    <x v="9"/>
    <x v="4"/>
    <x v="259"/>
    <s v="20193"/>
    <x v="5"/>
    <x v="0"/>
    <n v="9.7200000000000006"/>
    <x v="0"/>
    <s v="things"/>
  </r>
  <r>
    <x v="1437"/>
    <x v="5"/>
    <x v="2"/>
    <x v="9"/>
    <x v="4"/>
    <x v="259"/>
    <s v="20193"/>
    <x v="18"/>
    <x v="0"/>
    <n v="2"/>
    <x v="0"/>
    <s v="Coke"/>
  </r>
  <r>
    <x v="1437"/>
    <x v="5"/>
    <x v="2"/>
    <x v="9"/>
    <x v="4"/>
    <x v="259"/>
    <s v="20193"/>
    <x v="99"/>
    <x v="15"/>
    <n v="372.86"/>
    <x v="1"/>
    <s v="Mortgage construction"/>
  </r>
  <r>
    <x v="1438"/>
    <x v="5"/>
    <x v="2"/>
    <x v="9"/>
    <x v="6"/>
    <x v="259"/>
    <s v="20193"/>
    <x v="39"/>
    <x v="0"/>
    <n v="8.4499999999999993"/>
    <x v="0"/>
    <s v="mccas breakfast"/>
  </r>
  <r>
    <x v="1438"/>
    <x v="5"/>
    <x v="2"/>
    <x v="9"/>
    <x v="6"/>
    <x v="259"/>
    <s v="20193"/>
    <x v="0"/>
    <x v="0"/>
    <n v="13.52"/>
    <x v="0"/>
    <s v="Cheese, tuna, peanuts"/>
  </r>
  <r>
    <x v="1438"/>
    <x v="5"/>
    <x v="2"/>
    <x v="9"/>
    <x v="6"/>
    <x v="259"/>
    <s v="20193"/>
    <x v="18"/>
    <x v="6"/>
    <n v="43.08"/>
    <x v="1"/>
    <s v="thrifty torquay NEEDS UPDATE; updated "/>
  </r>
  <r>
    <x v="1438"/>
    <x v="5"/>
    <x v="2"/>
    <x v="9"/>
    <x v="6"/>
    <x v="259"/>
    <s v="20193"/>
    <x v="18"/>
    <x v="0"/>
    <n v="49"/>
    <x v="1"/>
    <s v="lUNCH TORQUAY"/>
  </r>
  <r>
    <x v="1438"/>
    <x v="5"/>
    <x v="2"/>
    <x v="9"/>
    <x v="6"/>
    <x v="259"/>
    <s v="20193"/>
    <x v="39"/>
    <x v="0"/>
    <n v="3.95"/>
    <x v="0"/>
    <s v="Coke"/>
  </r>
  <r>
    <x v="1438"/>
    <x v="5"/>
    <x v="2"/>
    <x v="9"/>
    <x v="6"/>
    <x v="259"/>
    <s v="20193"/>
    <x v="67"/>
    <x v="6"/>
    <n v="20.98"/>
    <x v="1"/>
    <s v="gasoline for rented car"/>
  </r>
  <r>
    <x v="1438"/>
    <x v="5"/>
    <x v="2"/>
    <x v="9"/>
    <x v="6"/>
    <x v="259"/>
    <s v="20193"/>
    <x v="3"/>
    <x v="0"/>
    <n v="15.5"/>
    <x v="0"/>
    <s v="eggs, juice, doritos, peanut butter, "/>
  </r>
  <r>
    <x v="1438"/>
    <x v="5"/>
    <x v="2"/>
    <x v="9"/>
    <x v="6"/>
    <x v="259"/>
    <s v="20193"/>
    <x v="5"/>
    <x v="0"/>
    <n v="20.76"/>
    <x v="0"/>
    <s v="milk, ketchup, chicken, prawns, "/>
  </r>
  <r>
    <x v="1438"/>
    <x v="5"/>
    <x v="2"/>
    <x v="9"/>
    <x v="6"/>
    <x v="259"/>
    <s v="20193"/>
    <x v="87"/>
    <x v="12"/>
    <n v="11.95"/>
    <x v="1"/>
    <s v="Nose drops"/>
  </r>
  <r>
    <x v="1439"/>
    <x v="5"/>
    <x v="2"/>
    <x v="10"/>
    <x v="7"/>
    <x v="260"/>
    <s v="20193"/>
    <x v="67"/>
    <x v="6"/>
    <n v="11.39"/>
    <x v="1"/>
    <s v="Gasoline, needs update; UPDATED"/>
  </r>
  <r>
    <x v="1439"/>
    <x v="5"/>
    <x v="2"/>
    <x v="10"/>
    <x v="7"/>
    <x v="260"/>
    <s v="20193"/>
    <x v="18"/>
    <x v="0"/>
    <n v="6.5"/>
    <x v="0"/>
    <s v="Coke and fries"/>
  </r>
  <r>
    <x v="1439"/>
    <x v="5"/>
    <x v="2"/>
    <x v="10"/>
    <x v="7"/>
    <x v="260"/>
    <s v="20193"/>
    <x v="64"/>
    <x v="0"/>
    <n v="1520"/>
    <x v="1"/>
    <s v="Rent"/>
  </r>
  <r>
    <x v="1439"/>
    <x v="5"/>
    <x v="2"/>
    <x v="10"/>
    <x v="7"/>
    <x v="260"/>
    <s v="20193"/>
    <x v="5"/>
    <x v="0"/>
    <n v="5.88"/>
    <x v="0"/>
    <s v="Oreo, grapes, paper"/>
  </r>
  <r>
    <x v="1440"/>
    <x v="5"/>
    <x v="2"/>
    <x v="10"/>
    <x v="8"/>
    <x v="260"/>
    <s v="20193"/>
    <x v="18"/>
    <x v="0"/>
    <n v="2.5"/>
    <x v="0"/>
    <s v="Coke"/>
  </r>
  <r>
    <x v="1440"/>
    <x v="5"/>
    <x v="2"/>
    <x v="10"/>
    <x v="8"/>
    <x v="260"/>
    <s v="20193"/>
    <x v="3"/>
    <x v="0"/>
    <n v="4.9000000000000004"/>
    <x v="0"/>
    <s v="Something"/>
  </r>
  <r>
    <x v="1440"/>
    <x v="5"/>
    <x v="2"/>
    <x v="10"/>
    <x v="8"/>
    <x v="260"/>
    <s v="20193"/>
    <x v="18"/>
    <x v="0"/>
    <n v="16.940000000000001"/>
    <x v="0"/>
    <s v="Vegetables"/>
  </r>
  <r>
    <x v="1440"/>
    <x v="5"/>
    <x v="2"/>
    <x v="10"/>
    <x v="8"/>
    <x v="260"/>
    <s v="20193"/>
    <x v="0"/>
    <x v="0"/>
    <n v="23.88"/>
    <x v="0"/>
    <s v="Food"/>
  </r>
  <r>
    <x v="1440"/>
    <x v="5"/>
    <x v="2"/>
    <x v="10"/>
    <x v="8"/>
    <x v="260"/>
    <s v="20193"/>
    <x v="18"/>
    <x v="0"/>
    <n v="7.7"/>
    <x v="0"/>
    <s v="Breakfast"/>
  </r>
  <r>
    <x v="1440"/>
    <x v="5"/>
    <x v="2"/>
    <x v="10"/>
    <x v="8"/>
    <x v="260"/>
    <s v="20193"/>
    <x v="35"/>
    <x v="0"/>
    <n v="4"/>
    <x v="0"/>
    <s v="Coke"/>
  </r>
  <r>
    <x v="1441"/>
    <x v="5"/>
    <x v="2"/>
    <x v="10"/>
    <x v="29"/>
    <x v="260"/>
    <s v="20193"/>
    <x v="5"/>
    <x v="14"/>
    <n v="11"/>
    <x v="1"/>
    <s v="Dummies"/>
  </r>
  <r>
    <x v="1441"/>
    <x v="5"/>
    <x v="2"/>
    <x v="10"/>
    <x v="29"/>
    <x v="260"/>
    <s v="20193"/>
    <x v="18"/>
    <x v="0"/>
    <n v="2"/>
    <x v="0"/>
    <s v="Coke"/>
  </r>
  <r>
    <x v="1441"/>
    <x v="5"/>
    <x v="2"/>
    <x v="10"/>
    <x v="29"/>
    <x v="260"/>
    <s v="20193"/>
    <x v="3"/>
    <x v="0"/>
    <n v="15.54"/>
    <x v="0"/>
    <s v="cereal, doritos, tim tams, grapes"/>
  </r>
  <r>
    <x v="1441"/>
    <x v="5"/>
    <x v="2"/>
    <x v="10"/>
    <x v="29"/>
    <x v="260"/>
    <s v="20193"/>
    <x v="6"/>
    <x v="3"/>
    <n v="14"/>
    <x v="1"/>
    <s v="Beer bws"/>
  </r>
  <r>
    <x v="1441"/>
    <x v="5"/>
    <x v="2"/>
    <x v="10"/>
    <x v="29"/>
    <x v="260"/>
    <s v="20193"/>
    <x v="18"/>
    <x v="1"/>
    <n v="51.5"/>
    <x v="1"/>
    <s v="Zoo crystal"/>
  </r>
  <r>
    <x v="1442"/>
    <x v="5"/>
    <x v="2"/>
    <x v="10"/>
    <x v="9"/>
    <x v="260"/>
    <s v="20193"/>
    <x v="101"/>
    <x v="0"/>
    <n v="16.98"/>
    <x v="0"/>
    <s v="Chicken and cheese"/>
  </r>
  <r>
    <x v="1442"/>
    <x v="5"/>
    <x v="2"/>
    <x v="10"/>
    <x v="9"/>
    <x v="260"/>
    <s v="20193"/>
    <x v="18"/>
    <x v="0"/>
    <n v="7.7"/>
    <x v="0"/>
    <s v="Breakfast"/>
  </r>
  <r>
    <x v="1442"/>
    <x v="5"/>
    <x v="2"/>
    <x v="10"/>
    <x v="9"/>
    <x v="260"/>
    <s v="20193"/>
    <x v="35"/>
    <x v="0"/>
    <n v="2"/>
    <x v="0"/>
    <s v="Coke"/>
  </r>
  <r>
    <x v="1442"/>
    <x v="5"/>
    <x v="2"/>
    <x v="10"/>
    <x v="9"/>
    <x v="260"/>
    <s v="20193"/>
    <x v="99"/>
    <x v="15"/>
    <n v="1097"/>
    <x v="1"/>
    <s v="Loan land repayment"/>
  </r>
  <r>
    <x v="1442"/>
    <x v="5"/>
    <x v="2"/>
    <x v="10"/>
    <x v="9"/>
    <x v="260"/>
    <s v="20193"/>
    <x v="11"/>
    <x v="7"/>
    <n v="73.77"/>
    <x v="1"/>
    <s v="Gas"/>
  </r>
  <r>
    <x v="1442"/>
    <x v="5"/>
    <x v="2"/>
    <x v="10"/>
    <x v="9"/>
    <x v="260"/>
    <s v="20193"/>
    <x v="103"/>
    <x v="9"/>
    <n v="176.29"/>
    <x v="1"/>
    <s v="Childcare"/>
  </r>
  <r>
    <x v="1443"/>
    <x v="5"/>
    <x v="2"/>
    <x v="10"/>
    <x v="11"/>
    <x v="260"/>
    <s v="20193"/>
    <x v="18"/>
    <x v="0"/>
    <n v="10.199999999999999"/>
    <x v="0"/>
    <s v="Breakfast"/>
  </r>
  <r>
    <x v="1443"/>
    <x v="5"/>
    <x v="2"/>
    <x v="10"/>
    <x v="11"/>
    <x v="260"/>
    <s v="20193"/>
    <x v="74"/>
    <x v="7"/>
    <n v="15.54"/>
    <x v="1"/>
    <s v="Netflix and hulu"/>
  </r>
  <r>
    <x v="1443"/>
    <x v="5"/>
    <x v="2"/>
    <x v="10"/>
    <x v="11"/>
    <x v="260"/>
    <s v="20193"/>
    <x v="53"/>
    <x v="0"/>
    <n v="37.1"/>
    <x v="0"/>
    <s v="Lunch with crystal"/>
  </r>
  <r>
    <x v="1443"/>
    <x v="5"/>
    <x v="2"/>
    <x v="10"/>
    <x v="11"/>
    <x v="260"/>
    <s v="20193"/>
    <x v="102"/>
    <x v="7"/>
    <n v="25"/>
    <x v="1"/>
    <s v="Optus mama saurio"/>
  </r>
  <r>
    <x v="1443"/>
    <x v="5"/>
    <x v="2"/>
    <x v="10"/>
    <x v="11"/>
    <x v="260"/>
    <s v="20193"/>
    <x v="6"/>
    <x v="3"/>
    <n v="15.1"/>
    <x v="1"/>
    <s v="Beers"/>
  </r>
  <r>
    <x v="1443"/>
    <x v="5"/>
    <x v="2"/>
    <x v="10"/>
    <x v="11"/>
    <x v="260"/>
    <s v="20193"/>
    <x v="0"/>
    <x v="0"/>
    <n v="31.98"/>
    <x v="1"/>
    <s v="Nappies, aguacates"/>
  </r>
  <r>
    <x v="1443"/>
    <x v="5"/>
    <x v="2"/>
    <x v="10"/>
    <x v="11"/>
    <x v="260"/>
    <s v="20193"/>
    <x v="18"/>
    <x v="0"/>
    <n v="5.84"/>
    <x v="0"/>
    <s v="Fruits and veggies"/>
  </r>
  <r>
    <x v="1443"/>
    <x v="5"/>
    <x v="2"/>
    <x v="10"/>
    <x v="11"/>
    <x v="260"/>
    <s v="20193"/>
    <x v="3"/>
    <x v="0"/>
    <n v="4"/>
    <x v="0"/>
    <s v="Wraps"/>
  </r>
  <r>
    <x v="1443"/>
    <x v="5"/>
    <x v="2"/>
    <x v="10"/>
    <x v="11"/>
    <x v="260"/>
    <s v="20193"/>
    <x v="18"/>
    <x v="5"/>
    <n v="10.5"/>
    <x v="1"/>
    <s v="Canddles and lighter"/>
  </r>
  <r>
    <x v="1443"/>
    <x v="5"/>
    <x v="2"/>
    <x v="10"/>
    <x v="11"/>
    <x v="260"/>
    <s v="20193"/>
    <x v="18"/>
    <x v="0"/>
    <n v="12.13"/>
    <x v="0"/>
    <s v="BBQ"/>
  </r>
  <r>
    <x v="1444"/>
    <x v="5"/>
    <x v="2"/>
    <x v="10"/>
    <x v="12"/>
    <x v="260"/>
    <s v="20193"/>
    <x v="0"/>
    <x v="0"/>
    <n v="4.3099999999999996"/>
    <x v="0"/>
    <s v="Cheese"/>
  </r>
  <r>
    <x v="1444"/>
    <x v="5"/>
    <x v="2"/>
    <x v="10"/>
    <x v="12"/>
    <x v="260"/>
    <s v="20193"/>
    <x v="18"/>
    <x v="0"/>
    <n v="12"/>
    <x v="1"/>
    <s v="Cake Katya"/>
  </r>
  <r>
    <x v="1444"/>
    <x v="5"/>
    <x v="2"/>
    <x v="10"/>
    <x v="12"/>
    <x v="260"/>
    <s v="20193"/>
    <x v="8"/>
    <x v="0"/>
    <n v="8.5"/>
    <x v="1"/>
    <s v="Church"/>
  </r>
  <r>
    <x v="1444"/>
    <x v="5"/>
    <x v="2"/>
    <x v="10"/>
    <x v="12"/>
    <x v="260"/>
    <s v="20193"/>
    <x v="3"/>
    <x v="0"/>
    <n v="18.440000000000001"/>
    <x v="0"/>
    <s v="Cereal, doritos, peanut butter, grapes"/>
  </r>
  <r>
    <x v="1444"/>
    <x v="5"/>
    <x v="2"/>
    <x v="10"/>
    <x v="12"/>
    <x v="260"/>
    <s v="20193"/>
    <x v="5"/>
    <x v="0"/>
    <n v="21.97"/>
    <x v="0"/>
    <s v="Chicken, fish, gatorade"/>
  </r>
  <r>
    <x v="1444"/>
    <x v="5"/>
    <x v="2"/>
    <x v="10"/>
    <x v="12"/>
    <x v="260"/>
    <s v="20193"/>
    <x v="7"/>
    <x v="6"/>
    <n v="174.9"/>
    <x v="1"/>
    <s v="Myki Juan"/>
  </r>
  <r>
    <x v="1444"/>
    <x v="5"/>
    <x v="2"/>
    <x v="10"/>
    <x v="12"/>
    <x v="260"/>
    <s v="20193"/>
    <x v="18"/>
    <x v="1"/>
    <n v="100"/>
    <x v="1"/>
    <s v="Katya's birthbay"/>
  </r>
  <r>
    <x v="1445"/>
    <x v="5"/>
    <x v="2"/>
    <x v="11"/>
    <x v="14"/>
    <x v="261"/>
    <s v="20193"/>
    <x v="112"/>
    <x v="7"/>
    <n v="85.89"/>
    <x v="1"/>
    <s v="Internet"/>
  </r>
  <r>
    <x v="1445"/>
    <x v="5"/>
    <x v="2"/>
    <x v="11"/>
    <x v="14"/>
    <x v="261"/>
    <s v="20193"/>
    <x v="7"/>
    <x v="6"/>
    <n v="20"/>
    <x v="1"/>
    <s v="Myki mama"/>
  </r>
  <r>
    <x v="1445"/>
    <x v="5"/>
    <x v="2"/>
    <x v="11"/>
    <x v="14"/>
    <x v="261"/>
    <s v="20193"/>
    <x v="5"/>
    <x v="0"/>
    <n v="5.64"/>
    <x v="0"/>
    <s v="Food"/>
  </r>
  <r>
    <x v="1445"/>
    <x v="5"/>
    <x v="2"/>
    <x v="11"/>
    <x v="14"/>
    <x v="261"/>
    <s v="20193"/>
    <x v="0"/>
    <x v="0"/>
    <n v="17.03"/>
    <x v="0"/>
    <s v="Stuff"/>
  </r>
  <r>
    <x v="1445"/>
    <x v="5"/>
    <x v="2"/>
    <x v="11"/>
    <x v="14"/>
    <x v="261"/>
    <s v="20193"/>
    <x v="18"/>
    <x v="0"/>
    <n v="15.4"/>
    <x v="0"/>
    <s v="Fruits and vegetables"/>
  </r>
  <r>
    <x v="1445"/>
    <x v="5"/>
    <x v="2"/>
    <x v="11"/>
    <x v="14"/>
    <x v="261"/>
    <s v="20193"/>
    <x v="3"/>
    <x v="0"/>
    <n v="3.5"/>
    <x v="0"/>
    <s v="Stuff"/>
  </r>
  <r>
    <x v="1445"/>
    <x v="5"/>
    <x v="2"/>
    <x v="11"/>
    <x v="14"/>
    <x v="261"/>
    <s v="20193"/>
    <x v="18"/>
    <x v="0"/>
    <n v="11.9"/>
    <x v="0"/>
    <s v="Breakfast"/>
  </r>
  <r>
    <x v="1446"/>
    <x v="5"/>
    <x v="2"/>
    <x v="11"/>
    <x v="15"/>
    <x v="261"/>
    <s v="20193"/>
    <x v="18"/>
    <x v="0"/>
    <n v="7.7"/>
    <x v="0"/>
    <s v="Breakfast"/>
  </r>
  <r>
    <x v="1447"/>
    <x v="5"/>
    <x v="2"/>
    <x v="11"/>
    <x v="16"/>
    <x v="261"/>
    <s v="20193"/>
    <x v="18"/>
    <x v="0"/>
    <n v="8.1999999999999993"/>
    <x v="0"/>
    <s v="Coke and coffee"/>
  </r>
  <r>
    <x v="1447"/>
    <x v="5"/>
    <x v="2"/>
    <x v="11"/>
    <x v="16"/>
    <x v="261"/>
    <s v="20193"/>
    <x v="103"/>
    <x v="9"/>
    <n v="176.29"/>
    <x v="1"/>
    <s v="Tata"/>
  </r>
  <r>
    <x v="1448"/>
    <x v="5"/>
    <x v="2"/>
    <x v="11"/>
    <x v="18"/>
    <x v="261"/>
    <s v="20193"/>
    <x v="107"/>
    <x v="7"/>
    <n v="141.94"/>
    <x v="1"/>
    <s v="Owner corporation fee"/>
  </r>
  <r>
    <x v="1449"/>
    <x v="5"/>
    <x v="2"/>
    <x v="11"/>
    <x v="19"/>
    <x v="261"/>
    <s v="20193"/>
    <x v="18"/>
    <x v="12"/>
    <n v="130"/>
    <x v="1"/>
    <s v="Bexero 4th"/>
  </r>
  <r>
    <x v="1449"/>
    <x v="5"/>
    <x v="2"/>
    <x v="11"/>
    <x v="19"/>
    <x v="261"/>
    <s v="20193"/>
    <x v="0"/>
    <x v="0"/>
    <n v="8.77"/>
    <x v="0"/>
    <s v="Cheese and yogurt"/>
  </r>
  <r>
    <x v="1449"/>
    <x v="5"/>
    <x v="2"/>
    <x v="11"/>
    <x v="19"/>
    <x v="261"/>
    <s v="20193"/>
    <x v="3"/>
    <x v="0"/>
    <n v="12.95"/>
    <x v="0"/>
    <s v="Milk, parley, coliflour, and chicken kiev"/>
  </r>
  <r>
    <x v="1449"/>
    <x v="5"/>
    <x v="2"/>
    <x v="11"/>
    <x v="19"/>
    <x v="261"/>
    <s v="20193"/>
    <x v="67"/>
    <x v="6"/>
    <n v="20"/>
    <x v="1"/>
    <s v="Gasoline after church"/>
  </r>
  <r>
    <x v="1449"/>
    <x v="5"/>
    <x v="2"/>
    <x v="11"/>
    <x v="19"/>
    <x v="261"/>
    <s v="20193"/>
    <x v="18"/>
    <x v="0"/>
    <n v="39.200000000000003"/>
    <x v="0"/>
    <s v="Lunch at northland"/>
  </r>
  <r>
    <x v="1449"/>
    <x v="5"/>
    <x v="2"/>
    <x v="11"/>
    <x v="19"/>
    <x v="261"/>
    <s v="20193"/>
    <x v="3"/>
    <x v="0"/>
    <n v="15.15"/>
    <x v="0"/>
    <s v="Oreo, gyosas, "/>
  </r>
  <r>
    <x v="1450"/>
    <x v="5"/>
    <x v="3"/>
    <x v="12"/>
    <x v="20"/>
    <x v="262"/>
    <s v="20194"/>
    <x v="18"/>
    <x v="0"/>
    <n v="7.7"/>
    <x v="0"/>
    <s v="Coffee"/>
  </r>
  <r>
    <x v="1451"/>
    <x v="5"/>
    <x v="3"/>
    <x v="12"/>
    <x v="21"/>
    <x v="262"/>
    <s v="20194"/>
    <x v="18"/>
    <x v="2"/>
    <n v="404.48"/>
    <x v="1"/>
    <s v="Hotels for philip island and great ocean road"/>
  </r>
  <r>
    <x v="1451"/>
    <x v="5"/>
    <x v="3"/>
    <x v="12"/>
    <x v="21"/>
    <x v="262"/>
    <s v="20194"/>
    <x v="110"/>
    <x v="9"/>
    <n v="21.72"/>
    <x v="1"/>
    <s v="Bundle thingy"/>
  </r>
  <r>
    <x v="1452"/>
    <x v="5"/>
    <x v="3"/>
    <x v="12"/>
    <x v="22"/>
    <x v="262"/>
    <s v="20194"/>
    <x v="18"/>
    <x v="0"/>
    <n v="7.7"/>
    <x v="0"/>
    <s v="Coffee"/>
  </r>
  <r>
    <x v="1452"/>
    <x v="5"/>
    <x v="3"/>
    <x v="12"/>
    <x v="22"/>
    <x v="262"/>
    <s v="20194"/>
    <x v="18"/>
    <x v="0"/>
    <n v="4"/>
    <x v="0"/>
    <s v="Coke"/>
  </r>
  <r>
    <x v="1452"/>
    <x v="5"/>
    <x v="3"/>
    <x v="12"/>
    <x v="22"/>
    <x v="262"/>
    <s v="20194"/>
    <x v="7"/>
    <x v="6"/>
    <n v="20"/>
    <x v="1"/>
    <s v="Myki nast"/>
  </r>
  <r>
    <x v="1453"/>
    <x v="5"/>
    <x v="3"/>
    <x v="12"/>
    <x v="23"/>
    <x v="262"/>
    <s v="20194"/>
    <x v="18"/>
    <x v="0"/>
    <n v="20"/>
    <x v="0"/>
    <s v="Chinese lunch"/>
  </r>
  <r>
    <x v="1454"/>
    <x v="5"/>
    <x v="3"/>
    <x v="12"/>
    <x v="30"/>
    <x v="262"/>
    <s v="20194"/>
    <x v="18"/>
    <x v="0"/>
    <n v="4.8"/>
    <x v="0"/>
    <s v="Breakfast"/>
  </r>
  <r>
    <x v="1454"/>
    <x v="5"/>
    <x v="3"/>
    <x v="12"/>
    <x v="30"/>
    <x v="262"/>
    <s v="20194"/>
    <x v="0"/>
    <x v="0"/>
    <n v="13.36"/>
    <x v="0"/>
    <s v="Milk, cheese, etc"/>
  </r>
  <r>
    <x v="1454"/>
    <x v="5"/>
    <x v="3"/>
    <x v="12"/>
    <x v="30"/>
    <x v="262"/>
    <s v="20194"/>
    <x v="3"/>
    <x v="0"/>
    <n v="7.3"/>
    <x v="0"/>
    <s v="Something in the morning"/>
  </r>
  <r>
    <x v="1454"/>
    <x v="5"/>
    <x v="3"/>
    <x v="12"/>
    <x v="30"/>
    <x v="262"/>
    <s v="20194"/>
    <x v="18"/>
    <x v="0"/>
    <n v="4.2"/>
    <x v="0"/>
    <s v="Breakfast"/>
  </r>
  <r>
    <x v="1454"/>
    <x v="5"/>
    <x v="3"/>
    <x v="12"/>
    <x v="30"/>
    <x v="262"/>
    <s v="20194"/>
    <x v="5"/>
    <x v="0"/>
    <n v="11.22"/>
    <x v="0"/>
    <s v="Something"/>
  </r>
  <r>
    <x v="1455"/>
    <x v="5"/>
    <x v="3"/>
    <x v="12"/>
    <x v="24"/>
    <x v="262"/>
    <s v="20194"/>
    <x v="67"/>
    <x v="6"/>
    <n v="48.72"/>
    <x v="1"/>
    <s v="UPDATE COSTS; value updated"/>
  </r>
  <r>
    <x v="1455"/>
    <x v="5"/>
    <x v="3"/>
    <x v="12"/>
    <x v="24"/>
    <x v="262"/>
    <s v="20194"/>
    <x v="19"/>
    <x v="0"/>
    <n v="20"/>
    <x v="0"/>
    <s v="Lunch"/>
  </r>
  <r>
    <x v="1455"/>
    <x v="5"/>
    <x v="3"/>
    <x v="12"/>
    <x v="24"/>
    <x v="262"/>
    <s v="20194"/>
    <x v="6"/>
    <x v="3"/>
    <n v="26"/>
    <x v="0"/>
    <s v="Beer"/>
  </r>
  <r>
    <x v="1455"/>
    <x v="5"/>
    <x v="3"/>
    <x v="12"/>
    <x v="24"/>
    <x v="262"/>
    <s v="20194"/>
    <x v="18"/>
    <x v="0"/>
    <n v="6.7"/>
    <x v="0"/>
    <s v="coke + coffee"/>
  </r>
  <r>
    <x v="1455"/>
    <x v="5"/>
    <x v="3"/>
    <x v="12"/>
    <x v="24"/>
    <x v="262"/>
    <s v="20194"/>
    <x v="103"/>
    <x v="9"/>
    <n v="176.29"/>
    <x v="1"/>
    <s v="Kool kidz"/>
  </r>
  <r>
    <x v="1455"/>
    <x v="5"/>
    <x v="3"/>
    <x v="12"/>
    <x v="24"/>
    <x v="262"/>
    <s v="20194"/>
    <x v="18"/>
    <x v="0"/>
    <n v="57"/>
    <x v="0"/>
    <s v="dinner"/>
  </r>
  <r>
    <x v="1455"/>
    <x v="5"/>
    <x v="3"/>
    <x v="12"/>
    <x v="24"/>
    <x v="262"/>
    <s v="20194"/>
    <x v="18"/>
    <x v="0"/>
    <n v="51.7"/>
    <x v="0"/>
    <s v="Lunch"/>
  </r>
  <r>
    <x v="1455"/>
    <x v="5"/>
    <x v="3"/>
    <x v="12"/>
    <x v="24"/>
    <x v="262"/>
    <s v="20194"/>
    <x v="80"/>
    <x v="0"/>
    <n v="12.5"/>
    <x v="0"/>
    <s v="Apple music :@"/>
  </r>
  <r>
    <x v="1455"/>
    <x v="5"/>
    <x v="3"/>
    <x v="12"/>
    <x v="24"/>
    <x v="262"/>
    <s v="20194"/>
    <x v="67"/>
    <x v="6"/>
    <n v="38.700000000000003"/>
    <x v="1"/>
    <s v="Gasoline in port something"/>
  </r>
  <r>
    <x v="1455"/>
    <x v="5"/>
    <x v="3"/>
    <x v="12"/>
    <x v="24"/>
    <x v="262"/>
    <s v="20194"/>
    <x v="18"/>
    <x v="0"/>
    <n v="11.5"/>
    <x v="0"/>
    <s v="Coke and keychain"/>
  </r>
  <r>
    <x v="1456"/>
    <x v="5"/>
    <x v="3"/>
    <x v="13"/>
    <x v="27"/>
    <x v="263"/>
    <s v="20194"/>
    <x v="18"/>
    <x v="0"/>
    <n v="65.5"/>
    <x v="1"/>
    <s v="Lunch"/>
  </r>
  <r>
    <x v="1456"/>
    <x v="5"/>
    <x v="3"/>
    <x v="13"/>
    <x v="27"/>
    <x v="263"/>
    <s v="20194"/>
    <x v="18"/>
    <x v="0"/>
    <n v="23.18"/>
    <x v="0"/>
    <s v="Things for eating"/>
  </r>
  <r>
    <x v="1456"/>
    <x v="5"/>
    <x v="3"/>
    <x v="13"/>
    <x v="27"/>
    <x v="263"/>
    <s v="20194"/>
    <x v="18"/>
    <x v="0"/>
    <n v="15.4"/>
    <x v="0"/>
    <s v="Breakfast"/>
  </r>
  <r>
    <x v="1456"/>
    <x v="5"/>
    <x v="3"/>
    <x v="13"/>
    <x v="27"/>
    <x v="263"/>
    <s v="20194"/>
    <x v="35"/>
    <x v="0"/>
    <n v="4"/>
    <x v="0"/>
    <s v="Coke"/>
  </r>
  <r>
    <x v="1456"/>
    <x v="5"/>
    <x v="3"/>
    <x v="13"/>
    <x v="27"/>
    <x v="263"/>
    <s v="20194"/>
    <x v="5"/>
    <x v="0"/>
    <n v="25.89"/>
    <x v="0"/>
    <s v="pasta source, rice, bacon, twix and m&amp;ms"/>
  </r>
  <r>
    <x v="1456"/>
    <x v="5"/>
    <x v="3"/>
    <x v="13"/>
    <x v="27"/>
    <x v="263"/>
    <s v="20194"/>
    <x v="87"/>
    <x v="12"/>
    <n v="13.49"/>
    <x v="1"/>
    <s v="Things for tata"/>
  </r>
  <r>
    <x v="1456"/>
    <x v="5"/>
    <x v="3"/>
    <x v="13"/>
    <x v="27"/>
    <x v="263"/>
    <s v="20194"/>
    <x v="0"/>
    <x v="0"/>
    <n v="24.91"/>
    <x v="0"/>
    <s v="Stuff"/>
  </r>
  <r>
    <x v="1456"/>
    <x v="5"/>
    <x v="3"/>
    <x v="13"/>
    <x v="27"/>
    <x v="263"/>
    <s v="20194"/>
    <x v="3"/>
    <x v="0"/>
    <n v="60.65"/>
    <x v="0"/>
    <s v="Detergent, softener, nappies, avocados, grapes, honney, chicken, mince"/>
  </r>
  <r>
    <x v="1457"/>
    <x v="5"/>
    <x v="3"/>
    <x v="13"/>
    <x v="0"/>
    <x v="263"/>
    <s v="20194"/>
    <x v="52"/>
    <x v="6"/>
    <n v="816.5"/>
    <x v="1"/>
    <s v="REGO 2019"/>
  </r>
  <r>
    <x v="1457"/>
    <x v="5"/>
    <x v="3"/>
    <x v="13"/>
    <x v="0"/>
    <x v="263"/>
    <s v="20194"/>
    <x v="104"/>
    <x v="6"/>
    <n v="8.6"/>
    <x v="1"/>
    <s v="Sammy Bday"/>
  </r>
  <r>
    <x v="1457"/>
    <x v="5"/>
    <x v="3"/>
    <x v="13"/>
    <x v="0"/>
    <x v="263"/>
    <s v="20194"/>
    <x v="18"/>
    <x v="2"/>
    <n v="89.5"/>
    <x v="1"/>
    <s v="Sammy Bday - dinner, fries, "/>
  </r>
  <r>
    <x v="1457"/>
    <x v="5"/>
    <x v="3"/>
    <x v="13"/>
    <x v="0"/>
    <x v="263"/>
    <s v="20194"/>
    <x v="18"/>
    <x v="0"/>
    <n v="9.6999999999999993"/>
    <x v="0"/>
    <s v="Breakfast and coke"/>
  </r>
  <r>
    <x v="1457"/>
    <x v="5"/>
    <x v="3"/>
    <x v="13"/>
    <x v="0"/>
    <x v="263"/>
    <s v="20194"/>
    <x v="87"/>
    <x v="12"/>
    <n v="5.5"/>
    <x v="1"/>
    <s v="Dentist stuff"/>
  </r>
  <r>
    <x v="1457"/>
    <x v="5"/>
    <x v="3"/>
    <x v="13"/>
    <x v="0"/>
    <x v="263"/>
    <s v="20194"/>
    <x v="7"/>
    <x v="6"/>
    <n v="20"/>
    <x v="1"/>
    <s v="Myki mama"/>
  </r>
  <r>
    <x v="1458"/>
    <x v="5"/>
    <x v="3"/>
    <x v="13"/>
    <x v="2"/>
    <x v="263"/>
    <s v="20194"/>
    <x v="18"/>
    <x v="0"/>
    <n v="5.5"/>
    <x v="0"/>
    <s v="Coffee"/>
  </r>
  <r>
    <x v="1458"/>
    <x v="5"/>
    <x v="3"/>
    <x v="13"/>
    <x v="2"/>
    <x v="263"/>
    <s v="20194"/>
    <x v="68"/>
    <x v="13"/>
    <n v="108.14"/>
    <x v="1"/>
    <s v="Mailbox and no junk mail"/>
  </r>
  <r>
    <x v="1458"/>
    <x v="5"/>
    <x v="3"/>
    <x v="13"/>
    <x v="2"/>
    <x v="263"/>
    <s v="20194"/>
    <x v="18"/>
    <x v="0"/>
    <n v="33.5"/>
    <x v="1"/>
    <s v="St kilda beer and fries and teas"/>
  </r>
  <r>
    <x v="1458"/>
    <x v="5"/>
    <x v="3"/>
    <x v="13"/>
    <x v="2"/>
    <x v="263"/>
    <s v="20194"/>
    <x v="18"/>
    <x v="0"/>
    <n v="7.23"/>
    <x v="0"/>
    <s v="Vegetables"/>
  </r>
  <r>
    <x v="1458"/>
    <x v="5"/>
    <x v="3"/>
    <x v="13"/>
    <x v="2"/>
    <x v="263"/>
    <s v="20194"/>
    <x v="3"/>
    <x v="0"/>
    <n v="20.63"/>
    <x v="0"/>
    <s v="Chicken, fish, "/>
  </r>
  <r>
    <x v="1458"/>
    <x v="5"/>
    <x v="3"/>
    <x v="13"/>
    <x v="2"/>
    <x v="263"/>
    <s v="20194"/>
    <x v="45"/>
    <x v="8"/>
    <n v="17"/>
    <x v="1"/>
    <s v="Things for tata"/>
  </r>
  <r>
    <x v="1458"/>
    <x v="5"/>
    <x v="3"/>
    <x v="13"/>
    <x v="2"/>
    <x v="263"/>
    <s v="20194"/>
    <x v="5"/>
    <x v="0"/>
    <n v="8.4499999999999993"/>
    <x v="0"/>
    <s v="Food, chocolates and doritos"/>
  </r>
  <r>
    <x v="1458"/>
    <x v="5"/>
    <x v="3"/>
    <x v="13"/>
    <x v="2"/>
    <x v="263"/>
    <s v="20194"/>
    <x v="67"/>
    <x v="6"/>
    <n v="48.01"/>
    <x v="1"/>
    <s v="Gasoline"/>
  </r>
  <r>
    <x v="1458"/>
    <x v="5"/>
    <x v="3"/>
    <x v="13"/>
    <x v="2"/>
    <x v="263"/>
    <s v="20194"/>
    <x v="18"/>
    <x v="0"/>
    <n v="38"/>
    <x v="0"/>
    <s v="Coke and lunch"/>
  </r>
  <r>
    <x v="1458"/>
    <x v="5"/>
    <x v="3"/>
    <x v="13"/>
    <x v="2"/>
    <x v="263"/>
    <s v="20194"/>
    <x v="6"/>
    <x v="3"/>
    <n v="13"/>
    <x v="1"/>
    <s v="Beer"/>
  </r>
  <r>
    <x v="1459"/>
    <x v="5"/>
    <x v="3"/>
    <x v="13"/>
    <x v="3"/>
    <x v="263"/>
    <s v="20194"/>
    <x v="102"/>
    <x v="7"/>
    <n v="35"/>
    <x v="1"/>
    <s v="Late optus"/>
  </r>
  <r>
    <x v="1459"/>
    <x v="5"/>
    <x v="3"/>
    <x v="13"/>
    <x v="3"/>
    <x v="263"/>
    <s v="20194"/>
    <x v="18"/>
    <x v="0"/>
    <n v="16"/>
    <x v="0"/>
    <s v="Greenbrok pizza"/>
  </r>
  <r>
    <x v="1459"/>
    <x v="5"/>
    <x v="3"/>
    <x v="13"/>
    <x v="3"/>
    <x v="263"/>
    <s v="20194"/>
    <x v="0"/>
    <x v="0"/>
    <n v="16.920000000000002"/>
    <x v="0"/>
    <s v="Cheese, milk, tuna"/>
  </r>
  <r>
    <x v="1459"/>
    <x v="5"/>
    <x v="3"/>
    <x v="13"/>
    <x v="3"/>
    <x v="263"/>
    <s v="20194"/>
    <x v="103"/>
    <x v="9"/>
    <n v="176.29"/>
    <x v="1"/>
    <s v="Koolkidz"/>
  </r>
  <r>
    <x v="1459"/>
    <x v="5"/>
    <x v="3"/>
    <x v="13"/>
    <x v="3"/>
    <x v="263"/>
    <s v="20194"/>
    <x v="18"/>
    <x v="0"/>
    <n v="22.75"/>
    <x v="0"/>
    <s v="Pizza with mccas "/>
  </r>
  <r>
    <x v="1460"/>
    <x v="5"/>
    <x v="3"/>
    <x v="14"/>
    <x v="4"/>
    <x v="264"/>
    <s v="20194"/>
    <x v="57"/>
    <x v="12"/>
    <n v="313.95"/>
    <x v="1"/>
    <s v="After increase"/>
  </r>
  <r>
    <x v="1460"/>
    <x v="5"/>
    <x v="3"/>
    <x v="14"/>
    <x v="4"/>
    <x v="264"/>
    <s v="20194"/>
    <x v="18"/>
    <x v="6"/>
    <n v="1555"/>
    <x v="1"/>
    <s v="100k service"/>
  </r>
  <r>
    <x v="1460"/>
    <x v="5"/>
    <x v="3"/>
    <x v="14"/>
    <x v="4"/>
    <x v="264"/>
    <s v="20194"/>
    <x v="3"/>
    <x v="0"/>
    <n v="21.73"/>
    <x v="0"/>
    <s v="Flan, pop corn, water melon, gatorade, grapes, "/>
  </r>
  <r>
    <x v="1461"/>
    <x v="5"/>
    <x v="3"/>
    <x v="14"/>
    <x v="6"/>
    <x v="264"/>
    <s v="20194"/>
    <x v="18"/>
    <x v="2"/>
    <n v="87.55"/>
    <x v="1"/>
    <s v="Components for project"/>
  </r>
  <r>
    <x v="1461"/>
    <x v="5"/>
    <x v="3"/>
    <x v="14"/>
    <x v="6"/>
    <x v="264"/>
    <s v="20194"/>
    <x v="3"/>
    <x v="0"/>
    <n v="0.72"/>
    <x v="0"/>
    <s v="banana"/>
  </r>
  <r>
    <x v="1461"/>
    <x v="5"/>
    <x v="3"/>
    <x v="14"/>
    <x v="6"/>
    <x v="264"/>
    <s v="20194"/>
    <x v="18"/>
    <x v="0"/>
    <n v="1.99"/>
    <x v="0"/>
    <s v="Watermelon"/>
  </r>
  <r>
    <x v="1461"/>
    <x v="5"/>
    <x v="3"/>
    <x v="14"/>
    <x v="6"/>
    <x v="264"/>
    <s v="20194"/>
    <x v="5"/>
    <x v="0"/>
    <n v="5.71"/>
    <x v="0"/>
    <s v="doritos, melon, chocolate"/>
  </r>
  <r>
    <x v="1461"/>
    <x v="5"/>
    <x v="3"/>
    <x v="14"/>
    <x v="6"/>
    <x v="264"/>
    <s v="20194"/>
    <x v="0"/>
    <x v="0"/>
    <n v="2.5099999999999998"/>
    <x v="0"/>
    <s v="oil and pasta"/>
  </r>
  <r>
    <x v="1461"/>
    <x v="5"/>
    <x v="3"/>
    <x v="14"/>
    <x v="6"/>
    <x v="264"/>
    <s v="20194"/>
    <x v="99"/>
    <x v="15"/>
    <n v="408.45"/>
    <x v="1"/>
    <s v="Loan repayment construction"/>
  </r>
  <r>
    <x v="1461"/>
    <x v="5"/>
    <x v="3"/>
    <x v="14"/>
    <x v="6"/>
    <x v="264"/>
    <s v="20194"/>
    <x v="64"/>
    <x v="4"/>
    <n v="1520"/>
    <x v="1"/>
    <s v="Rent"/>
  </r>
  <r>
    <x v="1461"/>
    <x v="5"/>
    <x v="3"/>
    <x v="14"/>
    <x v="6"/>
    <x v="264"/>
    <s v="20194"/>
    <x v="18"/>
    <x v="2"/>
    <n v="133.86000000000001"/>
    <x v="1"/>
    <s v="Phillip island x3 adults"/>
  </r>
  <r>
    <x v="1461"/>
    <x v="5"/>
    <x v="3"/>
    <x v="14"/>
    <x v="6"/>
    <x v="264"/>
    <s v="20194"/>
    <x v="18"/>
    <x v="0"/>
    <n v="7.1"/>
    <x v="0"/>
    <s v="Breakfast"/>
  </r>
  <r>
    <x v="1461"/>
    <x v="5"/>
    <x v="3"/>
    <x v="14"/>
    <x v="6"/>
    <x v="264"/>
    <s v="20194"/>
    <x v="6"/>
    <x v="3"/>
    <n v="13"/>
    <x v="0"/>
    <s v="Beers"/>
  </r>
  <r>
    <x v="1462"/>
    <x v="5"/>
    <x v="3"/>
    <x v="14"/>
    <x v="8"/>
    <x v="264"/>
    <s v="20194"/>
    <x v="67"/>
    <x v="6"/>
    <n v="49.77"/>
    <x v="1"/>
    <s v="NEEDS UPDATE"/>
  </r>
  <r>
    <x v="1462"/>
    <x v="5"/>
    <x v="3"/>
    <x v="14"/>
    <x v="8"/>
    <x v="264"/>
    <s v="20194"/>
    <x v="7"/>
    <x v="6"/>
    <n v="20"/>
    <x v="1"/>
    <s v="MYKI MAMA"/>
  </r>
  <r>
    <x v="1462"/>
    <x v="5"/>
    <x v="3"/>
    <x v="14"/>
    <x v="8"/>
    <x v="264"/>
    <s v="20194"/>
    <x v="5"/>
    <x v="0"/>
    <n v="8.5500000000000007"/>
    <x v="0"/>
    <s v="Doritos, chicken and coke"/>
  </r>
  <r>
    <x v="1462"/>
    <x v="5"/>
    <x v="3"/>
    <x v="14"/>
    <x v="8"/>
    <x v="264"/>
    <s v="20194"/>
    <x v="18"/>
    <x v="0"/>
    <n v="4"/>
    <x v="0"/>
    <s v="Fries"/>
  </r>
  <r>
    <x v="1462"/>
    <x v="5"/>
    <x v="3"/>
    <x v="14"/>
    <x v="8"/>
    <x v="264"/>
    <s v="20194"/>
    <x v="3"/>
    <x v="0"/>
    <n v="11.7"/>
    <x v="0"/>
    <s v="Tata's food"/>
  </r>
  <r>
    <x v="1462"/>
    <x v="5"/>
    <x v="3"/>
    <x v="14"/>
    <x v="8"/>
    <x v="264"/>
    <s v="20194"/>
    <x v="6"/>
    <x v="3"/>
    <n v="13"/>
    <x v="0"/>
    <s v="Beer phillip island"/>
  </r>
  <r>
    <x v="1463"/>
    <x v="5"/>
    <x v="3"/>
    <x v="14"/>
    <x v="9"/>
    <x v="264"/>
    <s v="20194"/>
    <x v="18"/>
    <x v="2"/>
    <n v="242"/>
    <x v="1"/>
    <s v="Phillip island"/>
  </r>
  <r>
    <x v="1463"/>
    <x v="5"/>
    <x v="3"/>
    <x v="14"/>
    <x v="9"/>
    <x v="264"/>
    <s v="20194"/>
    <x v="6"/>
    <x v="3"/>
    <n v="92.98"/>
    <x v="1"/>
    <s v="Beers with mery"/>
  </r>
  <r>
    <x v="1463"/>
    <x v="5"/>
    <x v="3"/>
    <x v="14"/>
    <x v="9"/>
    <x v="264"/>
    <s v="20194"/>
    <x v="5"/>
    <x v="0"/>
    <n v="12.5"/>
    <x v="0"/>
    <s v="eggs"/>
  </r>
  <r>
    <x v="1463"/>
    <x v="5"/>
    <x v="3"/>
    <x v="14"/>
    <x v="9"/>
    <x v="264"/>
    <s v="20194"/>
    <x v="18"/>
    <x v="0"/>
    <n v="16"/>
    <x v="0"/>
    <s v="lunch"/>
  </r>
  <r>
    <x v="1463"/>
    <x v="5"/>
    <x v="3"/>
    <x v="14"/>
    <x v="9"/>
    <x v="264"/>
    <s v="20194"/>
    <x v="18"/>
    <x v="0"/>
    <n v="25"/>
    <x v="1"/>
    <s v="Shoes"/>
  </r>
  <r>
    <x v="1464"/>
    <x v="5"/>
    <x v="3"/>
    <x v="15"/>
    <x v="10"/>
    <x v="265"/>
    <s v="20194"/>
    <x v="67"/>
    <x v="6"/>
    <n v="49.88"/>
    <x v="1"/>
    <s v="NEEDS UPDATE"/>
  </r>
  <r>
    <x v="1464"/>
    <x v="5"/>
    <x v="3"/>
    <x v="15"/>
    <x v="10"/>
    <x v="265"/>
    <s v="20194"/>
    <x v="18"/>
    <x v="0"/>
    <n v="16.899999999999999"/>
    <x v="0"/>
    <s v="Food in downtown"/>
  </r>
  <r>
    <x v="1465"/>
    <x v="5"/>
    <x v="3"/>
    <x v="15"/>
    <x v="13"/>
    <x v="265"/>
    <s v="20194"/>
    <x v="74"/>
    <x v="7"/>
    <n v="15.53"/>
    <x v="1"/>
    <s v="netflix"/>
  </r>
  <r>
    <x v="1465"/>
    <x v="5"/>
    <x v="3"/>
    <x v="15"/>
    <x v="13"/>
    <x v="265"/>
    <s v="20194"/>
    <x v="18"/>
    <x v="1"/>
    <n v="108.5"/>
    <x v="1"/>
    <s v="Anniversary"/>
  </r>
  <r>
    <x v="1465"/>
    <x v="5"/>
    <x v="3"/>
    <x v="15"/>
    <x v="13"/>
    <x v="265"/>
    <s v="20194"/>
    <x v="0"/>
    <x v="0"/>
    <n v="15.61"/>
    <x v="0"/>
    <s v="Something"/>
  </r>
  <r>
    <x v="1465"/>
    <x v="5"/>
    <x v="3"/>
    <x v="15"/>
    <x v="13"/>
    <x v="265"/>
    <s v="20194"/>
    <x v="18"/>
    <x v="0"/>
    <n v="9"/>
    <x v="0"/>
    <s v="sushi"/>
  </r>
  <r>
    <x v="1465"/>
    <x v="5"/>
    <x v="3"/>
    <x v="15"/>
    <x v="13"/>
    <x v="265"/>
    <s v="20194"/>
    <x v="99"/>
    <x v="15"/>
    <n v="1097"/>
    <x v="1"/>
    <s v="Land repayment"/>
  </r>
  <r>
    <x v="1465"/>
    <x v="5"/>
    <x v="3"/>
    <x v="15"/>
    <x v="13"/>
    <x v="265"/>
    <s v="20194"/>
    <x v="18"/>
    <x v="0"/>
    <n v="13.95"/>
    <x v="0"/>
    <s v="Vegetables"/>
  </r>
  <r>
    <x v="1465"/>
    <x v="5"/>
    <x v="3"/>
    <x v="15"/>
    <x v="13"/>
    <x v="265"/>
    <s v="20194"/>
    <x v="3"/>
    <x v="0"/>
    <n v="5.03"/>
    <x v="0"/>
    <s v="Something"/>
  </r>
  <r>
    <x v="1465"/>
    <x v="5"/>
    <x v="3"/>
    <x v="15"/>
    <x v="13"/>
    <x v="265"/>
    <s v="20194"/>
    <x v="0"/>
    <x v="0"/>
    <n v="38.22"/>
    <x v="0"/>
    <s v="Food"/>
  </r>
  <r>
    <x v="1465"/>
    <x v="5"/>
    <x v="3"/>
    <x v="15"/>
    <x v="13"/>
    <x v="265"/>
    <s v="20194"/>
    <x v="5"/>
    <x v="0"/>
    <n v="11.89"/>
    <x v="0"/>
    <s v="Food"/>
  </r>
  <r>
    <x v="1465"/>
    <x v="5"/>
    <x v="3"/>
    <x v="15"/>
    <x v="13"/>
    <x v="265"/>
    <s v="20194"/>
    <x v="5"/>
    <x v="0"/>
    <n v="12.85"/>
    <x v="0"/>
    <s v="Something"/>
  </r>
  <r>
    <x v="1465"/>
    <x v="5"/>
    <x v="3"/>
    <x v="15"/>
    <x v="13"/>
    <x v="265"/>
    <s v="20194"/>
    <x v="102"/>
    <x v="7"/>
    <n v="25"/>
    <x v="1"/>
    <s v="Mobile"/>
  </r>
  <r>
    <x v="1465"/>
    <x v="5"/>
    <x v="3"/>
    <x v="15"/>
    <x v="13"/>
    <x v="265"/>
    <s v="20194"/>
    <x v="103"/>
    <x v="9"/>
    <n v="176.29"/>
    <x v="1"/>
    <s v="Easter "/>
  </r>
  <r>
    <x v="1465"/>
    <x v="5"/>
    <x v="3"/>
    <x v="15"/>
    <x v="13"/>
    <x v="265"/>
    <s v="20194"/>
    <x v="2"/>
    <x v="6"/>
    <n v="6"/>
    <x v="1"/>
    <s v="USB for car"/>
  </r>
  <r>
    <x v="1465"/>
    <x v="5"/>
    <x v="3"/>
    <x v="15"/>
    <x v="13"/>
    <x v="265"/>
    <s v="20194"/>
    <x v="18"/>
    <x v="0"/>
    <n v="7.1"/>
    <x v="0"/>
    <s v="Coffee"/>
  </r>
  <r>
    <x v="1465"/>
    <x v="5"/>
    <x v="3"/>
    <x v="15"/>
    <x v="13"/>
    <x v="265"/>
    <s v="20194"/>
    <x v="18"/>
    <x v="0"/>
    <n v="7.4"/>
    <x v="0"/>
    <s v="Coffee"/>
  </r>
  <r>
    <x v="1465"/>
    <x v="5"/>
    <x v="3"/>
    <x v="15"/>
    <x v="13"/>
    <x v="265"/>
    <s v="20194"/>
    <x v="53"/>
    <x v="0"/>
    <n v="23.5"/>
    <x v="0"/>
    <s v="lunch"/>
  </r>
  <r>
    <x v="1465"/>
    <x v="5"/>
    <x v="3"/>
    <x v="15"/>
    <x v="13"/>
    <x v="265"/>
    <s v="20194"/>
    <x v="5"/>
    <x v="0"/>
    <n v="5.5"/>
    <x v="0"/>
    <s v="Some food"/>
  </r>
  <r>
    <x v="1465"/>
    <x v="5"/>
    <x v="3"/>
    <x v="15"/>
    <x v="13"/>
    <x v="265"/>
    <s v="20194"/>
    <x v="6"/>
    <x v="3"/>
    <n v="13"/>
    <x v="1"/>
    <s v="Beer"/>
  </r>
  <r>
    <x v="1465"/>
    <x v="5"/>
    <x v="3"/>
    <x v="15"/>
    <x v="13"/>
    <x v="265"/>
    <s v="20194"/>
    <x v="3"/>
    <x v="0"/>
    <n v="16.27"/>
    <x v="0"/>
    <s v="Peanuts, grapes, "/>
  </r>
  <r>
    <x v="1466"/>
    <x v="5"/>
    <x v="3"/>
    <x v="15"/>
    <x v="16"/>
    <x v="265"/>
    <s v="20194"/>
    <x v="112"/>
    <x v="7"/>
    <n v="85.89"/>
    <x v="1"/>
    <s v="Internet"/>
  </r>
  <r>
    <x v="1466"/>
    <x v="5"/>
    <x v="3"/>
    <x v="15"/>
    <x v="16"/>
    <x v="265"/>
    <s v="20194"/>
    <x v="18"/>
    <x v="0"/>
    <n v="60"/>
    <x v="1"/>
    <s v="Poster + party anniversary"/>
  </r>
  <r>
    <x v="1466"/>
    <x v="5"/>
    <x v="3"/>
    <x v="15"/>
    <x v="16"/>
    <x v="265"/>
    <s v="20194"/>
    <x v="101"/>
    <x v="0"/>
    <n v="3"/>
    <x v="0"/>
    <s v="pizza"/>
  </r>
  <r>
    <x v="1466"/>
    <x v="5"/>
    <x v="3"/>
    <x v="15"/>
    <x v="16"/>
    <x v="265"/>
    <s v="20194"/>
    <x v="18"/>
    <x v="2"/>
    <n v="25.7"/>
    <x v="1"/>
    <s v="Chocolaterie"/>
  </r>
  <r>
    <x v="1466"/>
    <x v="5"/>
    <x v="3"/>
    <x v="15"/>
    <x v="16"/>
    <x v="265"/>
    <s v="20194"/>
    <x v="18"/>
    <x v="0"/>
    <n v="10.5"/>
    <x v="1"/>
    <s v="Candles easter"/>
  </r>
  <r>
    <x v="1466"/>
    <x v="5"/>
    <x v="3"/>
    <x v="15"/>
    <x v="16"/>
    <x v="265"/>
    <s v="20194"/>
    <x v="67"/>
    <x v="6"/>
    <n v="60"/>
    <x v="1"/>
    <s v="NEEDS UPATE"/>
  </r>
  <r>
    <x v="1466"/>
    <x v="5"/>
    <x v="3"/>
    <x v="15"/>
    <x v="16"/>
    <x v="265"/>
    <s v="20194"/>
    <x v="7"/>
    <x v="6"/>
    <n v="184.9"/>
    <x v="1"/>
    <s v="Myki juan and crystal last day"/>
  </r>
  <r>
    <x v="1466"/>
    <x v="5"/>
    <x v="3"/>
    <x v="15"/>
    <x v="16"/>
    <x v="265"/>
    <s v="20194"/>
    <x v="101"/>
    <x v="0"/>
    <n v="8"/>
    <x v="1"/>
    <s v="Cottage cheese"/>
  </r>
  <r>
    <x v="1466"/>
    <x v="5"/>
    <x v="3"/>
    <x v="15"/>
    <x v="16"/>
    <x v="265"/>
    <s v="20194"/>
    <x v="0"/>
    <x v="0"/>
    <n v="7.81"/>
    <x v="0"/>
    <s v="something"/>
  </r>
  <r>
    <x v="1466"/>
    <x v="5"/>
    <x v="3"/>
    <x v="15"/>
    <x v="16"/>
    <x v="265"/>
    <s v="20194"/>
    <x v="0"/>
    <x v="0"/>
    <n v="6"/>
    <x v="0"/>
    <s v="Something"/>
  </r>
  <r>
    <x v="1466"/>
    <x v="5"/>
    <x v="3"/>
    <x v="15"/>
    <x v="16"/>
    <x v="265"/>
    <s v="20194"/>
    <x v="18"/>
    <x v="0"/>
    <n v="7.75"/>
    <x v="0"/>
    <s v="Something"/>
  </r>
  <r>
    <x v="1466"/>
    <x v="5"/>
    <x v="3"/>
    <x v="15"/>
    <x v="16"/>
    <x v="265"/>
    <s v="20194"/>
    <x v="6"/>
    <x v="3"/>
    <n v="22"/>
    <x v="1"/>
    <s v="Wine sacramental"/>
  </r>
  <r>
    <x v="1466"/>
    <x v="5"/>
    <x v="3"/>
    <x v="15"/>
    <x v="16"/>
    <x v="265"/>
    <s v="20194"/>
    <x v="5"/>
    <x v="0"/>
    <n v="28.4"/>
    <x v="0"/>
    <s v="Crystal :'("/>
  </r>
  <r>
    <x v="1466"/>
    <x v="5"/>
    <x v="3"/>
    <x v="15"/>
    <x v="16"/>
    <x v="265"/>
    <s v="20194"/>
    <x v="3"/>
    <x v="0"/>
    <n v="4"/>
    <x v="0"/>
    <s v="Crystal :'("/>
  </r>
  <r>
    <x v="1466"/>
    <x v="5"/>
    <x v="3"/>
    <x v="15"/>
    <x v="16"/>
    <x v="265"/>
    <s v="20194"/>
    <x v="18"/>
    <x v="0"/>
    <n v="36.5"/>
    <x v="0"/>
    <s v="Pancake ParlouR"/>
  </r>
  <r>
    <x v="1466"/>
    <x v="5"/>
    <x v="3"/>
    <x v="15"/>
    <x v="16"/>
    <x v="265"/>
    <s v="20194"/>
    <x v="3"/>
    <x v="0"/>
    <n v="8.33"/>
    <x v="0"/>
    <s v="Going to chocolaterie"/>
  </r>
  <r>
    <x v="1466"/>
    <x v="5"/>
    <x v="3"/>
    <x v="15"/>
    <x v="16"/>
    <x v="265"/>
    <s v="20194"/>
    <x v="18"/>
    <x v="0"/>
    <n v="48.5"/>
    <x v="1"/>
    <s v="Last lunch with crystal"/>
  </r>
  <r>
    <x v="1466"/>
    <x v="5"/>
    <x v="3"/>
    <x v="15"/>
    <x v="16"/>
    <x v="265"/>
    <s v="20194"/>
    <x v="6"/>
    <x v="3"/>
    <n v="13"/>
    <x v="1"/>
    <s v="Beer"/>
  </r>
  <r>
    <x v="1466"/>
    <x v="5"/>
    <x v="3"/>
    <x v="15"/>
    <x v="16"/>
    <x v="265"/>
    <s v="20194"/>
    <x v="18"/>
    <x v="0"/>
    <n v="28.18"/>
    <x v="1"/>
    <s v="Last dinner at home with crystal"/>
  </r>
  <r>
    <x v="1467"/>
    <x v="5"/>
    <x v="3"/>
    <x v="16"/>
    <x v="18"/>
    <x v="266"/>
    <s v="20194"/>
    <x v="114"/>
    <x v="1"/>
    <n v="200"/>
    <x v="1"/>
    <s v="Initial 100 plus second 100"/>
  </r>
  <r>
    <x v="1467"/>
    <x v="5"/>
    <x v="3"/>
    <x v="16"/>
    <x v="18"/>
    <x v="266"/>
    <s v="20194"/>
    <x v="18"/>
    <x v="0"/>
    <n v="10"/>
    <x v="0"/>
    <s v="Lunch"/>
  </r>
  <r>
    <x v="1467"/>
    <x v="5"/>
    <x v="3"/>
    <x v="16"/>
    <x v="18"/>
    <x v="266"/>
    <s v="20194"/>
    <x v="18"/>
    <x v="0"/>
    <n v="10.6"/>
    <x v="0"/>
    <s v="Breakfast"/>
  </r>
  <r>
    <x v="1467"/>
    <x v="5"/>
    <x v="3"/>
    <x v="16"/>
    <x v="18"/>
    <x v="266"/>
    <s v="20194"/>
    <x v="18"/>
    <x v="0"/>
    <n v="10.9"/>
    <x v="0"/>
    <s v="Lunch"/>
  </r>
  <r>
    <x v="1467"/>
    <x v="5"/>
    <x v="3"/>
    <x v="16"/>
    <x v="18"/>
    <x v="266"/>
    <s v="20194"/>
    <x v="18"/>
    <x v="2"/>
    <n v="44.5"/>
    <x v="0"/>
    <s v="Dinner with Crystal"/>
  </r>
  <r>
    <x v="1467"/>
    <x v="5"/>
    <x v="3"/>
    <x v="16"/>
    <x v="18"/>
    <x v="266"/>
    <s v="20194"/>
    <x v="18"/>
    <x v="6"/>
    <n v="8"/>
    <x v="1"/>
    <s v="Parking"/>
  </r>
  <r>
    <x v="1468"/>
    <x v="5"/>
    <x v="4"/>
    <x v="16"/>
    <x v="20"/>
    <x v="266"/>
    <s v="20195"/>
    <x v="108"/>
    <x v="7"/>
    <n v="256.85000000000002"/>
    <x v="1"/>
    <s v="Water"/>
  </r>
  <r>
    <x v="1468"/>
    <x v="5"/>
    <x v="4"/>
    <x v="16"/>
    <x v="20"/>
    <x v="266"/>
    <s v="20195"/>
    <x v="102"/>
    <x v="7"/>
    <n v="35"/>
    <x v="1"/>
    <s v="Mobile"/>
  </r>
  <r>
    <x v="1468"/>
    <x v="5"/>
    <x v="4"/>
    <x v="16"/>
    <x v="20"/>
    <x v="266"/>
    <s v="20195"/>
    <x v="5"/>
    <x v="0"/>
    <n v="3.38"/>
    <x v="0"/>
    <s v="Cheese and bacon"/>
  </r>
  <r>
    <x v="1468"/>
    <x v="5"/>
    <x v="4"/>
    <x v="16"/>
    <x v="20"/>
    <x v="266"/>
    <s v="20195"/>
    <x v="18"/>
    <x v="0"/>
    <n v="7.1"/>
    <x v="0"/>
    <s v="Coffee"/>
  </r>
  <r>
    <x v="1469"/>
    <x v="5"/>
    <x v="4"/>
    <x v="16"/>
    <x v="23"/>
    <x v="266"/>
    <s v="20195"/>
    <x v="18"/>
    <x v="12"/>
    <n v="708"/>
    <x v="1"/>
    <s v="Dentist teeth"/>
  </r>
  <r>
    <x v="1469"/>
    <x v="5"/>
    <x v="4"/>
    <x v="16"/>
    <x v="23"/>
    <x v="266"/>
    <s v="20195"/>
    <x v="18"/>
    <x v="0"/>
    <n v="8"/>
    <x v="0"/>
    <s v="pizza"/>
  </r>
  <r>
    <x v="1469"/>
    <x v="5"/>
    <x v="4"/>
    <x v="16"/>
    <x v="23"/>
    <x v="266"/>
    <s v="20195"/>
    <x v="101"/>
    <x v="8"/>
    <n v="66.959999999999994"/>
    <x v="1"/>
    <s v="Sweaters"/>
  </r>
  <r>
    <x v="1469"/>
    <x v="5"/>
    <x v="4"/>
    <x v="16"/>
    <x v="23"/>
    <x v="266"/>
    <s v="20195"/>
    <x v="3"/>
    <x v="0"/>
    <n v="13.14"/>
    <x v="0"/>
    <s v="Food"/>
  </r>
  <r>
    <x v="1469"/>
    <x v="5"/>
    <x v="4"/>
    <x v="16"/>
    <x v="23"/>
    <x v="266"/>
    <s v="20195"/>
    <x v="18"/>
    <x v="0"/>
    <n v="7.6"/>
    <x v="0"/>
    <s v="vegetables"/>
  </r>
  <r>
    <x v="1469"/>
    <x v="5"/>
    <x v="4"/>
    <x v="16"/>
    <x v="23"/>
    <x v="266"/>
    <s v="20195"/>
    <x v="5"/>
    <x v="0"/>
    <n v="2.2799999999999998"/>
    <x v="0"/>
    <s v="Cheese"/>
  </r>
  <r>
    <x v="1469"/>
    <x v="5"/>
    <x v="4"/>
    <x v="16"/>
    <x v="23"/>
    <x v="266"/>
    <s v="20195"/>
    <x v="0"/>
    <x v="0"/>
    <n v="8.48"/>
    <x v="0"/>
    <s v="Cheese"/>
  </r>
  <r>
    <x v="1469"/>
    <x v="5"/>
    <x v="4"/>
    <x v="16"/>
    <x v="23"/>
    <x v="266"/>
    <s v="20195"/>
    <x v="6"/>
    <x v="3"/>
    <n v="47"/>
    <x v="1"/>
    <s v="BWS and Liquorland beer and vodku"/>
  </r>
  <r>
    <x v="1469"/>
    <x v="5"/>
    <x v="4"/>
    <x v="16"/>
    <x v="23"/>
    <x v="266"/>
    <s v="20195"/>
    <x v="15"/>
    <x v="0"/>
    <n v="5"/>
    <x v="0"/>
    <s v="Coke"/>
  </r>
  <r>
    <x v="1469"/>
    <x v="5"/>
    <x v="4"/>
    <x v="16"/>
    <x v="23"/>
    <x v="266"/>
    <s v="20195"/>
    <x v="19"/>
    <x v="0"/>
    <n v="16.7"/>
    <x v="0"/>
    <s v="Lunch"/>
  </r>
  <r>
    <x v="1469"/>
    <x v="5"/>
    <x v="4"/>
    <x v="16"/>
    <x v="23"/>
    <x v="266"/>
    <s v="20195"/>
    <x v="18"/>
    <x v="2"/>
    <n v="56.56"/>
    <x v="1"/>
    <s v="Jaycar soldering stuff"/>
  </r>
  <r>
    <x v="1469"/>
    <x v="5"/>
    <x v="4"/>
    <x v="16"/>
    <x v="23"/>
    <x v="266"/>
    <s v="20195"/>
    <x v="18"/>
    <x v="0"/>
    <n v="3.6"/>
    <x v="0"/>
    <s v="coffee"/>
  </r>
  <r>
    <x v="1469"/>
    <x v="5"/>
    <x v="4"/>
    <x v="16"/>
    <x v="23"/>
    <x v="266"/>
    <s v="20195"/>
    <x v="101"/>
    <x v="0"/>
    <n v="15.14"/>
    <x v="0"/>
    <s v="Chicken"/>
  </r>
  <r>
    <x v="1469"/>
    <x v="5"/>
    <x v="4"/>
    <x v="16"/>
    <x v="23"/>
    <x v="266"/>
    <s v="20195"/>
    <x v="18"/>
    <x v="12"/>
    <n v="17"/>
    <x v="1"/>
    <s v="Massage"/>
  </r>
  <r>
    <x v="1469"/>
    <x v="5"/>
    <x v="4"/>
    <x v="16"/>
    <x v="23"/>
    <x v="266"/>
    <s v="20195"/>
    <x v="87"/>
    <x v="12"/>
    <n v="16"/>
    <x v="1"/>
    <s v="Cough syrup"/>
  </r>
  <r>
    <x v="1469"/>
    <x v="5"/>
    <x v="4"/>
    <x v="16"/>
    <x v="23"/>
    <x v="266"/>
    <s v="20195"/>
    <x v="101"/>
    <x v="1"/>
    <n v="1250"/>
    <x v="1"/>
    <s v="Mama's birthday iphone"/>
  </r>
  <r>
    <x v="1470"/>
    <x v="5"/>
    <x v="4"/>
    <x v="17"/>
    <x v="25"/>
    <x v="267"/>
    <s v="20195"/>
    <x v="68"/>
    <x v="5"/>
    <n v="10.56"/>
    <x v="1"/>
    <s v="Extensions"/>
  </r>
  <r>
    <x v="1470"/>
    <x v="5"/>
    <x v="4"/>
    <x v="17"/>
    <x v="25"/>
    <x v="267"/>
    <s v="20195"/>
    <x v="18"/>
    <x v="0"/>
    <n v="4.8"/>
    <x v="0"/>
    <s v="Ice cream"/>
  </r>
  <r>
    <x v="1470"/>
    <x v="5"/>
    <x v="4"/>
    <x v="17"/>
    <x v="25"/>
    <x v="267"/>
    <s v="20195"/>
    <x v="18"/>
    <x v="1"/>
    <n v="69.900000000000006"/>
    <x v="1"/>
    <s v="Flowers from parents"/>
  </r>
  <r>
    <x v="1470"/>
    <x v="5"/>
    <x v="4"/>
    <x v="17"/>
    <x v="25"/>
    <x v="267"/>
    <s v="20195"/>
    <x v="18"/>
    <x v="5"/>
    <n v="4"/>
    <x v="1"/>
    <s v="threads"/>
  </r>
  <r>
    <x v="1470"/>
    <x v="5"/>
    <x v="4"/>
    <x v="17"/>
    <x v="25"/>
    <x v="267"/>
    <s v="20195"/>
    <x v="18"/>
    <x v="0"/>
    <n v="8.85"/>
    <x v="0"/>
    <s v="Vegetables"/>
  </r>
  <r>
    <x v="1470"/>
    <x v="5"/>
    <x v="4"/>
    <x v="17"/>
    <x v="25"/>
    <x v="267"/>
    <s v="20195"/>
    <x v="3"/>
    <x v="0"/>
    <n v="8.51"/>
    <x v="0"/>
    <s v="Food"/>
  </r>
  <r>
    <x v="1470"/>
    <x v="5"/>
    <x v="4"/>
    <x v="17"/>
    <x v="25"/>
    <x v="267"/>
    <s v="20195"/>
    <x v="5"/>
    <x v="0"/>
    <n v="8"/>
    <x v="0"/>
    <s v="Cheese"/>
  </r>
  <r>
    <x v="1470"/>
    <x v="5"/>
    <x v="4"/>
    <x v="17"/>
    <x v="25"/>
    <x v="267"/>
    <s v="20195"/>
    <x v="0"/>
    <x v="0"/>
    <n v="4.4000000000000004"/>
    <x v="0"/>
    <s v="Food"/>
  </r>
  <r>
    <x v="1470"/>
    <x v="5"/>
    <x v="4"/>
    <x v="17"/>
    <x v="25"/>
    <x v="267"/>
    <s v="20195"/>
    <x v="18"/>
    <x v="0"/>
    <n v="8.4"/>
    <x v="0"/>
    <s v="Coffee mon and tuesday"/>
  </r>
  <r>
    <x v="1470"/>
    <x v="5"/>
    <x v="4"/>
    <x v="17"/>
    <x v="25"/>
    <x v="267"/>
    <s v="20195"/>
    <x v="18"/>
    <x v="1"/>
    <n v="37.9"/>
    <x v="1"/>
    <s v="Second flowers "/>
  </r>
  <r>
    <x v="1471"/>
    <x v="5"/>
    <x v="4"/>
    <x v="17"/>
    <x v="26"/>
    <x v="267"/>
    <s v="20195"/>
    <x v="67"/>
    <x v="6"/>
    <n v="53.48"/>
    <x v="1"/>
    <s v="Costco gasoline"/>
  </r>
  <r>
    <x v="1471"/>
    <x v="5"/>
    <x v="4"/>
    <x v="17"/>
    <x v="26"/>
    <x v="267"/>
    <s v="20195"/>
    <x v="103"/>
    <x v="6"/>
    <n v="352.59"/>
    <x v="1"/>
    <s v="Childcare two weeks"/>
  </r>
  <r>
    <x v="1471"/>
    <x v="5"/>
    <x v="4"/>
    <x v="17"/>
    <x v="26"/>
    <x v="267"/>
    <s v="20195"/>
    <x v="11"/>
    <x v="7"/>
    <n v="12.76"/>
    <x v="1"/>
    <s v="Gas after credit"/>
  </r>
  <r>
    <x v="1472"/>
    <x v="5"/>
    <x v="4"/>
    <x v="17"/>
    <x v="0"/>
    <x v="267"/>
    <s v="20195"/>
    <x v="18"/>
    <x v="1"/>
    <n v="37.979999999999997"/>
    <x v="1"/>
    <s v="Gifts"/>
  </r>
  <r>
    <x v="1472"/>
    <x v="5"/>
    <x v="4"/>
    <x v="17"/>
    <x v="0"/>
    <x v="267"/>
    <s v="20195"/>
    <x v="0"/>
    <x v="0"/>
    <n v="2"/>
    <x v="0"/>
    <s v="Tomato paste"/>
  </r>
  <r>
    <x v="1472"/>
    <x v="5"/>
    <x v="4"/>
    <x v="17"/>
    <x v="0"/>
    <x v="267"/>
    <s v="20195"/>
    <x v="18"/>
    <x v="0"/>
    <n v="66.5"/>
    <x v="1"/>
    <s v="Mother's day dinner"/>
  </r>
  <r>
    <x v="1472"/>
    <x v="5"/>
    <x v="4"/>
    <x v="17"/>
    <x v="0"/>
    <x v="267"/>
    <s v="20195"/>
    <x v="18"/>
    <x v="0"/>
    <n v="9.6"/>
    <x v="0"/>
    <s v="Ice cream"/>
  </r>
  <r>
    <x v="1472"/>
    <x v="5"/>
    <x v="4"/>
    <x v="17"/>
    <x v="0"/>
    <x v="267"/>
    <s v="20195"/>
    <x v="45"/>
    <x v="5"/>
    <n v="10"/>
    <x v="0"/>
    <s v="Something"/>
  </r>
  <r>
    <x v="1472"/>
    <x v="5"/>
    <x v="4"/>
    <x v="17"/>
    <x v="0"/>
    <x v="267"/>
    <s v="20195"/>
    <x v="18"/>
    <x v="1"/>
    <n v="150"/>
    <x v="1"/>
    <s v="Ring - wall"/>
  </r>
  <r>
    <x v="1472"/>
    <x v="5"/>
    <x v="4"/>
    <x v="17"/>
    <x v="0"/>
    <x v="267"/>
    <s v="20195"/>
    <x v="0"/>
    <x v="0"/>
    <n v="8.56"/>
    <x v="0"/>
    <s v="Pasta"/>
  </r>
  <r>
    <x v="1472"/>
    <x v="5"/>
    <x v="4"/>
    <x v="17"/>
    <x v="0"/>
    <x v="267"/>
    <s v="20195"/>
    <x v="18"/>
    <x v="0"/>
    <n v="2.5"/>
    <x v="0"/>
    <s v="Rejected shop"/>
  </r>
  <r>
    <x v="1472"/>
    <x v="5"/>
    <x v="4"/>
    <x v="17"/>
    <x v="0"/>
    <x v="267"/>
    <s v="20195"/>
    <x v="5"/>
    <x v="0"/>
    <n v="3.75"/>
    <x v="0"/>
    <s v="Coke"/>
  </r>
  <r>
    <x v="1472"/>
    <x v="5"/>
    <x v="4"/>
    <x v="17"/>
    <x v="0"/>
    <x v="267"/>
    <s v="20195"/>
    <x v="95"/>
    <x v="7"/>
    <n v="17.989999999999998"/>
    <x v="1"/>
    <s v="Music"/>
  </r>
  <r>
    <x v="1472"/>
    <x v="5"/>
    <x v="4"/>
    <x v="17"/>
    <x v="0"/>
    <x v="267"/>
    <s v="20195"/>
    <x v="18"/>
    <x v="0"/>
    <n v="7.8"/>
    <x v="0"/>
    <s v="Coffee"/>
  </r>
  <r>
    <x v="1472"/>
    <x v="5"/>
    <x v="4"/>
    <x v="17"/>
    <x v="0"/>
    <x v="267"/>
    <s v="20195"/>
    <x v="18"/>
    <x v="3"/>
    <n v="36"/>
    <x v="0"/>
    <s v="beer"/>
  </r>
  <r>
    <x v="1472"/>
    <x v="5"/>
    <x v="4"/>
    <x v="17"/>
    <x v="0"/>
    <x v="267"/>
    <s v="20195"/>
    <x v="5"/>
    <x v="0"/>
    <n v="19.329999999999998"/>
    <x v="0"/>
    <s v="Pizza, paper, cheese, "/>
  </r>
  <r>
    <x v="1473"/>
    <x v="5"/>
    <x v="4"/>
    <x v="17"/>
    <x v="1"/>
    <x v="267"/>
    <s v="20195"/>
    <x v="31"/>
    <x v="0"/>
    <n v="31.4"/>
    <x v="0"/>
    <s v="Lunch"/>
  </r>
  <r>
    <x v="1473"/>
    <x v="5"/>
    <x v="4"/>
    <x v="17"/>
    <x v="1"/>
    <x v="267"/>
    <s v="20195"/>
    <x v="3"/>
    <x v="0"/>
    <n v="7.75"/>
    <x v="0"/>
    <s v="Some food"/>
  </r>
  <r>
    <x v="1473"/>
    <x v="5"/>
    <x v="4"/>
    <x v="17"/>
    <x v="1"/>
    <x v="267"/>
    <s v="20195"/>
    <x v="3"/>
    <x v="0"/>
    <n v="6"/>
    <x v="0"/>
    <s v="Something"/>
  </r>
  <r>
    <x v="1473"/>
    <x v="5"/>
    <x v="4"/>
    <x v="17"/>
    <x v="1"/>
    <x v="267"/>
    <s v="20195"/>
    <x v="31"/>
    <x v="5"/>
    <n v="215.91"/>
    <x v="1"/>
    <s v="Table for tata"/>
  </r>
  <r>
    <x v="1473"/>
    <x v="5"/>
    <x v="4"/>
    <x v="17"/>
    <x v="1"/>
    <x v="267"/>
    <s v="20195"/>
    <x v="3"/>
    <x v="0"/>
    <n v="15"/>
    <x v="0"/>
    <s v="Mother thing"/>
  </r>
  <r>
    <x v="1473"/>
    <x v="5"/>
    <x v="4"/>
    <x v="17"/>
    <x v="1"/>
    <x v="267"/>
    <s v="20195"/>
    <x v="6"/>
    <x v="3"/>
    <n v="14.39"/>
    <x v="1"/>
    <s v="Beers"/>
  </r>
  <r>
    <x v="1474"/>
    <x v="5"/>
    <x v="4"/>
    <x v="18"/>
    <x v="2"/>
    <x v="268"/>
    <s v="20195"/>
    <x v="18"/>
    <x v="0"/>
    <n v="7.7"/>
    <x v="0"/>
    <s v="coffee"/>
  </r>
  <r>
    <x v="1474"/>
    <x v="5"/>
    <x v="4"/>
    <x v="18"/>
    <x v="2"/>
    <x v="268"/>
    <s v="20195"/>
    <x v="3"/>
    <x v="0"/>
    <n v="6.37"/>
    <x v="0"/>
    <s v="Weat"/>
  </r>
  <r>
    <x v="1474"/>
    <x v="5"/>
    <x v="4"/>
    <x v="18"/>
    <x v="2"/>
    <x v="268"/>
    <s v="20195"/>
    <x v="18"/>
    <x v="1"/>
    <n v="35"/>
    <x v="1"/>
    <s v="case"/>
  </r>
  <r>
    <x v="1474"/>
    <x v="5"/>
    <x v="4"/>
    <x v="18"/>
    <x v="2"/>
    <x v="268"/>
    <s v="20195"/>
    <x v="57"/>
    <x v="12"/>
    <n v="313.95"/>
    <x v="1"/>
    <s v="Insurance"/>
  </r>
  <r>
    <x v="1474"/>
    <x v="5"/>
    <x v="4"/>
    <x v="18"/>
    <x v="2"/>
    <x v="268"/>
    <s v="20195"/>
    <x v="5"/>
    <x v="0"/>
    <n v="3.75"/>
    <x v="0"/>
    <s v="Something"/>
  </r>
  <r>
    <x v="1474"/>
    <x v="5"/>
    <x v="4"/>
    <x v="18"/>
    <x v="2"/>
    <x v="268"/>
    <s v="20195"/>
    <x v="18"/>
    <x v="0"/>
    <n v="7.45"/>
    <x v="0"/>
    <s v="Vegetables - dup coles"/>
  </r>
  <r>
    <x v="1474"/>
    <x v="5"/>
    <x v="4"/>
    <x v="18"/>
    <x v="2"/>
    <x v="268"/>
    <s v="20195"/>
    <x v="3"/>
    <x v="0"/>
    <n v="3.75"/>
    <x v="0"/>
    <s v="Something"/>
  </r>
  <r>
    <x v="1475"/>
    <x v="5"/>
    <x v="4"/>
    <x v="18"/>
    <x v="4"/>
    <x v="268"/>
    <s v="20195"/>
    <x v="103"/>
    <x v="9"/>
    <n v="176.29"/>
    <x v="1"/>
    <s v="Koolkidz"/>
  </r>
  <r>
    <x v="1475"/>
    <x v="5"/>
    <x v="4"/>
    <x v="18"/>
    <x v="4"/>
    <x v="268"/>
    <s v="20195"/>
    <x v="109"/>
    <x v="13"/>
    <n v="600"/>
    <x v="1"/>
    <s v="Last inspection"/>
  </r>
  <r>
    <x v="1475"/>
    <x v="5"/>
    <x v="4"/>
    <x v="18"/>
    <x v="4"/>
    <x v="268"/>
    <s v="20195"/>
    <x v="66"/>
    <x v="6"/>
    <n v="902.69"/>
    <x v="1"/>
    <s v="RACV main policy"/>
  </r>
  <r>
    <x v="1475"/>
    <x v="5"/>
    <x v="4"/>
    <x v="18"/>
    <x v="4"/>
    <x v="268"/>
    <s v="20195"/>
    <x v="66"/>
    <x v="6"/>
    <n v="104.5"/>
    <x v="1"/>
    <s v="RACV roadside assistance"/>
  </r>
  <r>
    <x v="1475"/>
    <x v="5"/>
    <x v="4"/>
    <x v="18"/>
    <x v="4"/>
    <x v="268"/>
    <s v="20195"/>
    <x v="111"/>
    <x v="16"/>
    <n v="308.95"/>
    <x v="1"/>
    <s v="Council rates 4th installment"/>
  </r>
  <r>
    <x v="1476"/>
    <x v="5"/>
    <x v="4"/>
    <x v="18"/>
    <x v="6"/>
    <x v="268"/>
    <s v="20195"/>
    <x v="87"/>
    <x v="14"/>
    <n v="10.46"/>
    <x v="1"/>
    <s v="baby bottle"/>
  </r>
  <r>
    <x v="1476"/>
    <x v="5"/>
    <x v="4"/>
    <x v="18"/>
    <x v="6"/>
    <x v="268"/>
    <s v="20195"/>
    <x v="5"/>
    <x v="0"/>
    <n v="5.29"/>
    <x v="0"/>
    <s v="food"/>
  </r>
  <r>
    <x v="1476"/>
    <x v="5"/>
    <x v="4"/>
    <x v="18"/>
    <x v="6"/>
    <x v="268"/>
    <s v="20195"/>
    <x v="5"/>
    <x v="0"/>
    <n v="9.7899999999999991"/>
    <x v="0"/>
    <s v="Food"/>
  </r>
  <r>
    <x v="1476"/>
    <x v="5"/>
    <x v="4"/>
    <x v="18"/>
    <x v="6"/>
    <x v="268"/>
    <s v="20195"/>
    <x v="101"/>
    <x v="0"/>
    <n v="10.99"/>
    <x v="0"/>
    <s v="cheese"/>
  </r>
  <r>
    <x v="1476"/>
    <x v="5"/>
    <x v="4"/>
    <x v="18"/>
    <x v="6"/>
    <x v="268"/>
    <s v="20195"/>
    <x v="101"/>
    <x v="1"/>
    <n v="40"/>
    <x v="1"/>
    <s v="flowers"/>
  </r>
  <r>
    <x v="1476"/>
    <x v="5"/>
    <x v="4"/>
    <x v="18"/>
    <x v="6"/>
    <x v="268"/>
    <s v="20195"/>
    <x v="18"/>
    <x v="0"/>
    <n v="11.9"/>
    <x v="0"/>
    <s v="coffee"/>
  </r>
  <r>
    <x v="1476"/>
    <x v="5"/>
    <x v="4"/>
    <x v="18"/>
    <x v="6"/>
    <x v="268"/>
    <s v="20195"/>
    <x v="6"/>
    <x v="3"/>
    <n v="48.9"/>
    <x v="1"/>
    <s v="vodka+beer"/>
  </r>
  <r>
    <x v="1477"/>
    <x v="5"/>
    <x v="4"/>
    <x v="18"/>
    <x v="7"/>
    <x v="268"/>
    <s v="20195"/>
    <x v="64"/>
    <x v="4"/>
    <n v="1520"/>
    <x v="1"/>
    <s v="One of the last ones"/>
  </r>
  <r>
    <x v="1477"/>
    <x v="5"/>
    <x v="4"/>
    <x v="18"/>
    <x v="7"/>
    <x v="268"/>
    <s v="20195"/>
    <x v="18"/>
    <x v="6"/>
    <n v="7"/>
    <x v="1"/>
    <s v="Melbourne parking"/>
  </r>
  <r>
    <x v="1477"/>
    <x v="5"/>
    <x v="4"/>
    <x v="18"/>
    <x v="7"/>
    <x v="268"/>
    <s v="20195"/>
    <x v="18"/>
    <x v="0"/>
    <n v="15"/>
    <x v="0"/>
    <s v="Gozleme"/>
  </r>
  <r>
    <x v="1477"/>
    <x v="5"/>
    <x v="4"/>
    <x v="18"/>
    <x v="7"/>
    <x v="268"/>
    <s v="20195"/>
    <x v="67"/>
    <x v="6"/>
    <n v="60"/>
    <x v="1"/>
    <s v="Costco -&gt; NEEDS UPDATE"/>
  </r>
  <r>
    <x v="1477"/>
    <x v="5"/>
    <x v="4"/>
    <x v="18"/>
    <x v="7"/>
    <x v="268"/>
    <s v="20195"/>
    <x v="18"/>
    <x v="6"/>
    <n v="10"/>
    <x v="0"/>
    <s v="Paystay after 2 parkings on nastyas birthday"/>
  </r>
  <r>
    <x v="1477"/>
    <x v="5"/>
    <x v="4"/>
    <x v="18"/>
    <x v="7"/>
    <x v="268"/>
    <s v="20195"/>
    <x v="18"/>
    <x v="0"/>
    <n v="35.58"/>
    <x v="0"/>
    <s v="TacoBill nastyas birthday"/>
  </r>
  <r>
    <x v="1477"/>
    <x v="5"/>
    <x v="4"/>
    <x v="18"/>
    <x v="7"/>
    <x v="268"/>
    <s v="20195"/>
    <x v="18"/>
    <x v="1"/>
    <n v="21.5"/>
    <x v="1"/>
    <s v="Birthday Cake"/>
  </r>
  <r>
    <x v="1477"/>
    <x v="5"/>
    <x v="4"/>
    <x v="18"/>
    <x v="7"/>
    <x v="268"/>
    <s v="20195"/>
    <x v="18"/>
    <x v="8"/>
    <n v="4.5"/>
    <x v="1"/>
    <s v="Pants tata"/>
  </r>
  <r>
    <x v="1477"/>
    <x v="5"/>
    <x v="4"/>
    <x v="18"/>
    <x v="7"/>
    <x v="268"/>
    <s v="20195"/>
    <x v="18"/>
    <x v="0"/>
    <n v="21.4"/>
    <x v="0"/>
    <s v="Pancake parlour breakfast mama's birthday"/>
  </r>
  <r>
    <x v="1477"/>
    <x v="5"/>
    <x v="4"/>
    <x v="18"/>
    <x v="7"/>
    <x v="268"/>
    <s v="20195"/>
    <x v="18"/>
    <x v="11"/>
    <n v="7.54"/>
    <x v="1"/>
    <s v="Canada Visa"/>
  </r>
  <r>
    <x v="1477"/>
    <x v="5"/>
    <x v="4"/>
    <x v="18"/>
    <x v="7"/>
    <x v="268"/>
    <s v="20195"/>
    <x v="114"/>
    <x v="2"/>
    <n v="200"/>
    <x v="1"/>
    <s v="Canada try"/>
  </r>
  <r>
    <x v="1477"/>
    <x v="5"/>
    <x v="4"/>
    <x v="18"/>
    <x v="7"/>
    <x v="268"/>
    <s v="20195"/>
    <x v="112"/>
    <x v="7"/>
    <n v="85.89"/>
    <x v="1"/>
    <s v="Internet"/>
  </r>
  <r>
    <x v="1478"/>
    <x v="5"/>
    <x v="4"/>
    <x v="20"/>
    <x v="15"/>
    <x v="269"/>
    <s v="20195"/>
    <x v="18"/>
    <x v="12"/>
    <n v="500"/>
    <x v="1"/>
    <s v="Dentist thing for Juan"/>
  </r>
  <r>
    <x v="1479"/>
    <x v="5"/>
    <x v="4"/>
    <x v="20"/>
    <x v="17"/>
    <x v="269"/>
    <s v="20195"/>
    <x v="2"/>
    <x v="12"/>
    <n v="130.38999999999999"/>
    <x v="1"/>
    <s v="Floss thing, use price protection card "/>
  </r>
  <r>
    <x v="1479"/>
    <x v="5"/>
    <x v="4"/>
    <x v="20"/>
    <x v="17"/>
    <x v="269"/>
    <s v="20195"/>
    <x v="18"/>
    <x v="0"/>
    <n v="7.7"/>
    <x v="0"/>
    <s v="Coffee"/>
  </r>
  <r>
    <x v="1480"/>
    <x v="5"/>
    <x v="4"/>
    <x v="20"/>
    <x v="19"/>
    <x v="269"/>
    <s v="20195"/>
    <x v="99"/>
    <x v="15"/>
    <n v="1097"/>
    <x v="1"/>
    <s v="Land repayment"/>
  </r>
  <r>
    <x v="1480"/>
    <x v="5"/>
    <x v="4"/>
    <x v="20"/>
    <x v="19"/>
    <x v="269"/>
    <s v="20195"/>
    <x v="99"/>
    <x v="15"/>
    <n v="362.91"/>
    <x v="1"/>
    <s v="Loan house"/>
  </r>
  <r>
    <x v="1480"/>
    <x v="5"/>
    <x v="4"/>
    <x v="20"/>
    <x v="19"/>
    <x v="269"/>
    <s v="20195"/>
    <x v="18"/>
    <x v="2"/>
    <n v="1115.3599999999999"/>
    <x v="1"/>
    <s v="Canada"/>
  </r>
  <r>
    <x v="1481"/>
    <x v="5"/>
    <x v="5"/>
    <x v="20"/>
    <x v="20"/>
    <x v="269"/>
    <s v="20196"/>
    <x v="18"/>
    <x v="0"/>
    <n v="791.99"/>
    <x v="1"/>
    <s v="fix cuadrar correct expenses after canada and fhog"/>
  </r>
  <r>
    <x v="1482"/>
    <x v="5"/>
    <x v="5"/>
    <x v="20"/>
    <x v="21"/>
    <x v="269"/>
    <s v="20196"/>
    <x v="7"/>
    <x v="6"/>
    <n v="174.9"/>
    <x v="1"/>
    <s v="Myki"/>
  </r>
  <r>
    <x v="1482"/>
    <x v="5"/>
    <x v="5"/>
    <x v="20"/>
    <x v="21"/>
    <x v="269"/>
    <s v="20196"/>
    <x v="101"/>
    <x v="0"/>
    <n v="4.9800000000000004"/>
    <x v="0"/>
    <s v="Pizza and churro"/>
  </r>
  <r>
    <x v="1482"/>
    <x v="5"/>
    <x v="5"/>
    <x v="20"/>
    <x v="21"/>
    <x v="269"/>
    <s v="20196"/>
    <x v="18"/>
    <x v="6"/>
    <n v="12.15"/>
    <x v="1"/>
    <s v="Parking DFO"/>
  </r>
  <r>
    <x v="1482"/>
    <x v="5"/>
    <x v="5"/>
    <x v="20"/>
    <x v="21"/>
    <x v="269"/>
    <s v="20196"/>
    <x v="58"/>
    <x v="8"/>
    <n v="40"/>
    <x v="1"/>
    <s v="Shoes tata"/>
  </r>
  <r>
    <x v="1482"/>
    <x v="5"/>
    <x v="5"/>
    <x v="20"/>
    <x v="21"/>
    <x v="269"/>
    <s v="20196"/>
    <x v="18"/>
    <x v="0"/>
    <n v="7.7"/>
    <x v="0"/>
    <s v="Juice mama"/>
  </r>
  <r>
    <x v="1482"/>
    <x v="5"/>
    <x v="5"/>
    <x v="20"/>
    <x v="21"/>
    <x v="269"/>
    <s v="20196"/>
    <x v="18"/>
    <x v="0"/>
    <n v="22.08"/>
    <x v="0"/>
    <s v="Burger papa"/>
  </r>
  <r>
    <x v="1482"/>
    <x v="5"/>
    <x v="5"/>
    <x v="20"/>
    <x v="21"/>
    <x v="269"/>
    <s v="20196"/>
    <x v="67"/>
    <x v="6"/>
    <n v="40"/>
    <x v="1"/>
    <s v="NEEDS TO BE UPDATED"/>
  </r>
  <r>
    <x v="1483"/>
    <x v="5"/>
    <x v="5"/>
    <x v="21"/>
    <x v="22"/>
    <x v="270"/>
    <s v="20196"/>
    <x v="18"/>
    <x v="0"/>
    <n v="7.7"/>
    <x v="0"/>
    <s v="Coffee"/>
  </r>
  <r>
    <x v="1483"/>
    <x v="5"/>
    <x v="5"/>
    <x v="21"/>
    <x v="22"/>
    <x v="270"/>
    <s v="20196"/>
    <x v="0"/>
    <x v="0"/>
    <n v="8.5399999999999991"/>
    <x v="0"/>
    <s v="Milk and tissues"/>
  </r>
  <r>
    <x v="1484"/>
    <x v="5"/>
    <x v="5"/>
    <x v="21"/>
    <x v="23"/>
    <x v="270"/>
    <s v="20196"/>
    <x v="66"/>
    <x v="13"/>
    <n v="748.9"/>
    <x v="1"/>
    <s v="House and content insurance"/>
  </r>
  <r>
    <x v="1485"/>
    <x v="5"/>
    <x v="5"/>
    <x v="21"/>
    <x v="30"/>
    <x v="270"/>
    <s v="20196"/>
    <x v="18"/>
    <x v="0"/>
    <n v="13.7"/>
    <x v="0"/>
    <s v="Sushi"/>
  </r>
  <r>
    <x v="1485"/>
    <x v="5"/>
    <x v="5"/>
    <x v="21"/>
    <x v="30"/>
    <x v="270"/>
    <s v="20196"/>
    <x v="18"/>
    <x v="12"/>
    <n v="120"/>
    <x v="1"/>
    <s v="Dentist"/>
  </r>
  <r>
    <x v="1485"/>
    <x v="5"/>
    <x v="5"/>
    <x v="21"/>
    <x v="30"/>
    <x v="270"/>
    <s v="20196"/>
    <x v="3"/>
    <x v="0"/>
    <n v="14.18"/>
    <x v="0"/>
    <s v="Chicken, sea food, wraps"/>
  </r>
  <r>
    <x v="1485"/>
    <x v="5"/>
    <x v="5"/>
    <x v="21"/>
    <x v="30"/>
    <x v="270"/>
    <s v="20196"/>
    <x v="18"/>
    <x v="12"/>
    <n v="12"/>
    <x v="1"/>
    <s v="Vitamins"/>
  </r>
  <r>
    <x v="1485"/>
    <x v="5"/>
    <x v="5"/>
    <x v="21"/>
    <x v="30"/>
    <x v="270"/>
    <s v="20196"/>
    <x v="3"/>
    <x v="0"/>
    <n v="8.15"/>
    <x v="0"/>
    <s v="Doritos, cheese"/>
  </r>
  <r>
    <x v="1485"/>
    <x v="5"/>
    <x v="5"/>
    <x v="21"/>
    <x v="30"/>
    <x v="270"/>
    <s v="20196"/>
    <x v="103"/>
    <x v="9"/>
    <n v="176.29"/>
    <x v="1"/>
    <s v="Childcare"/>
  </r>
  <r>
    <x v="1486"/>
    <x v="5"/>
    <x v="5"/>
    <x v="21"/>
    <x v="24"/>
    <x v="270"/>
    <s v="20196"/>
    <x v="18"/>
    <x v="0"/>
    <n v="6.6"/>
    <x v="0"/>
    <s v="Coffee"/>
  </r>
  <r>
    <x v="1486"/>
    <x v="5"/>
    <x v="5"/>
    <x v="21"/>
    <x v="24"/>
    <x v="270"/>
    <s v="20196"/>
    <x v="104"/>
    <x v="6"/>
    <n v="14.23"/>
    <x v="1"/>
    <s v="Childcare"/>
  </r>
  <r>
    <x v="1486"/>
    <x v="5"/>
    <x v="5"/>
    <x v="21"/>
    <x v="24"/>
    <x v="270"/>
    <s v="20196"/>
    <x v="104"/>
    <x v="6"/>
    <n v="24.67"/>
    <x v="1"/>
    <s v="Childcare x2"/>
  </r>
  <r>
    <x v="1486"/>
    <x v="5"/>
    <x v="5"/>
    <x v="21"/>
    <x v="24"/>
    <x v="270"/>
    <s v="20196"/>
    <x v="18"/>
    <x v="13"/>
    <n v="3000"/>
    <x v="1"/>
    <s v="Concrete chan"/>
  </r>
  <r>
    <x v="1486"/>
    <x v="5"/>
    <x v="5"/>
    <x v="21"/>
    <x v="24"/>
    <x v="270"/>
    <s v="20196"/>
    <x v="47"/>
    <x v="7"/>
    <n v="232.3"/>
    <x v="1"/>
    <s v="Almost disconnected"/>
  </r>
  <r>
    <x v="1486"/>
    <x v="5"/>
    <x v="5"/>
    <x v="21"/>
    <x v="24"/>
    <x v="270"/>
    <s v="20196"/>
    <x v="18"/>
    <x v="0"/>
    <n v="9"/>
    <x v="0"/>
    <s v="Tata month"/>
  </r>
  <r>
    <x v="1486"/>
    <x v="5"/>
    <x v="5"/>
    <x v="21"/>
    <x v="24"/>
    <x v="270"/>
    <s v="20196"/>
    <x v="7"/>
    <x v="6"/>
    <n v="15"/>
    <x v="1"/>
    <s v="Myki wallet mistake"/>
  </r>
  <r>
    <x v="1486"/>
    <x v="5"/>
    <x v="5"/>
    <x v="21"/>
    <x v="24"/>
    <x v="270"/>
    <s v="20196"/>
    <x v="5"/>
    <x v="0"/>
    <n v="17.84"/>
    <x v="0"/>
    <s v="Cheese, yogurt, peanut butter, grapes, jam"/>
  </r>
  <r>
    <x v="1486"/>
    <x v="5"/>
    <x v="5"/>
    <x v="21"/>
    <x v="24"/>
    <x v="270"/>
    <s v="20196"/>
    <x v="18"/>
    <x v="0"/>
    <n v="5"/>
    <x v="0"/>
    <s v="coffee"/>
  </r>
  <r>
    <x v="1486"/>
    <x v="5"/>
    <x v="5"/>
    <x v="21"/>
    <x v="24"/>
    <x v="270"/>
    <s v="20196"/>
    <x v="18"/>
    <x v="2"/>
    <n v="470"/>
    <x v="1"/>
    <s v="Canada ...."/>
  </r>
  <r>
    <x v="1487"/>
    <x v="5"/>
    <x v="5"/>
    <x v="21"/>
    <x v="25"/>
    <x v="270"/>
    <s v="20196"/>
    <x v="19"/>
    <x v="0"/>
    <n v="7.5"/>
    <x v="0"/>
    <s v="Nachos"/>
  </r>
  <r>
    <x v="1487"/>
    <x v="5"/>
    <x v="5"/>
    <x v="21"/>
    <x v="25"/>
    <x v="270"/>
    <s v="20196"/>
    <x v="0"/>
    <x v="0"/>
    <n v="11.25"/>
    <x v="0"/>
    <s v="Pizza, onion, corn. avocado"/>
  </r>
  <r>
    <x v="1487"/>
    <x v="5"/>
    <x v="5"/>
    <x v="21"/>
    <x v="25"/>
    <x v="270"/>
    <s v="20196"/>
    <x v="18"/>
    <x v="3"/>
    <n v="26"/>
    <x v="1"/>
    <s v="Beers"/>
  </r>
  <r>
    <x v="1487"/>
    <x v="5"/>
    <x v="5"/>
    <x v="21"/>
    <x v="25"/>
    <x v="270"/>
    <s v="20196"/>
    <x v="35"/>
    <x v="0"/>
    <n v="4"/>
    <x v="0"/>
    <s v="Coke"/>
  </r>
  <r>
    <x v="1488"/>
    <x v="5"/>
    <x v="5"/>
    <x v="21"/>
    <x v="27"/>
    <x v="270"/>
    <s v="20196"/>
    <x v="18"/>
    <x v="6"/>
    <n v="89.71"/>
    <x v="1"/>
    <s v="Car rent"/>
  </r>
  <r>
    <x v="1488"/>
    <x v="5"/>
    <x v="5"/>
    <x v="21"/>
    <x v="27"/>
    <x v="270"/>
    <s v="20196"/>
    <x v="18"/>
    <x v="0"/>
    <n v="33"/>
    <x v="0"/>
    <s v="Lunch brewery"/>
  </r>
  <r>
    <x v="1488"/>
    <x v="5"/>
    <x v="5"/>
    <x v="21"/>
    <x v="27"/>
    <x v="270"/>
    <s v="20196"/>
    <x v="18"/>
    <x v="0"/>
    <n v="13"/>
    <x v="0"/>
    <s v="Coffee post massage"/>
  </r>
  <r>
    <x v="1488"/>
    <x v="5"/>
    <x v="5"/>
    <x v="21"/>
    <x v="27"/>
    <x v="270"/>
    <s v="20196"/>
    <x v="18"/>
    <x v="12"/>
    <n v="8.5"/>
    <x v="1"/>
    <s v="Massage"/>
  </r>
  <r>
    <x v="1488"/>
    <x v="5"/>
    <x v="5"/>
    <x v="21"/>
    <x v="27"/>
    <x v="270"/>
    <s v="20196"/>
    <x v="18"/>
    <x v="0"/>
    <n v="14.64"/>
    <x v="0"/>
    <s v="Vegetables"/>
  </r>
  <r>
    <x v="1488"/>
    <x v="5"/>
    <x v="5"/>
    <x v="21"/>
    <x v="27"/>
    <x v="270"/>
    <s v="20196"/>
    <x v="18"/>
    <x v="0"/>
    <n v="8.42"/>
    <x v="0"/>
    <s v="Beef"/>
  </r>
  <r>
    <x v="1488"/>
    <x v="5"/>
    <x v="5"/>
    <x v="21"/>
    <x v="27"/>
    <x v="270"/>
    <s v="20196"/>
    <x v="3"/>
    <x v="0"/>
    <n v="20.76"/>
    <x v="0"/>
    <s v="Fooddddd"/>
  </r>
  <r>
    <x v="1488"/>
    <x v="5"/>
    <x v="5"/>
    <x v="21"/>
    <x v="27"/>
    <x v="270"/>
    <s v="20196"/>
    <x v="3"/>
    <x v="0"/>
    <n v="9.35"/>
    <x v="0"/>
    <s v="Fooddd"/>
  </r>
  <r>
    <x v="1488"/>
    <x v="5"/>
    <x v="5"/>
    <x v="21"/>
    <x v="27"/>
    <x v="270"/>
    <s v="20196"/>
    <x v="95"/>
    <x v="7"/>
    <n v="11.99"/>
    <x v="1"/>
    <s v="Sportify"/>
  </r>
  <r>
    <x v="1488"/>
    <x v="5"/>
    <x v="5"/>
    <x v="21"/>
    <x v="27"/>
    <x v="270"/>
    <s v="20196"/>
    <x v="18"/>
    <x v="0"/>
    <n v="10"/>
    <x v="0"/>
    <s v="Red roosteraso"/>
  </r>
  <r>
    <x v="1488"/>
    <x v="5"/>
    <x v="5"/>
    <x v="21"/>
    <x v="27"/>
    <x v="270"/>
    <s v="20196"/>
    <x v="18"/>
    <x v="0"/>
    <n v="9.4499999999999993"/>
    <x v="0"/>
    <s v="Nandos"/>
  </r>
  <r>
    <x v="1488"/>
    <x v="5"/>
    <x v="5"/>
    <x v="21"/>
    <x v="27"/>
    <x v="270"/>
    <s v="20196"/>
    <x v="2"/>
    <x v="5"/>
    <n v="248.2"/>
    <x v="1"/>
    <s v="Bell 2"/>
  </r>
  <r>
    <x v="1489"/>
    <x v="5"/>
    <x v="5"/>
    <x v="22"/>
    <x v="28"/>
    <x v="271"/>
    <s v="20196"/>
    <x v="67"/>
    <x v="6"/>
    <n v="25"/>
    <x v="1"/>
    <s v="COSTCO - NEEDS TO BE UPDATED"/>
  </r>
  <r>
    <x v="1489"/>
    <x v="5"/>
    <x v="5"/>
    <x v="22"/>
    <x v="28"/>
    <x v="271"/>
    <s v="20196"/>
    <x v="94"/>
    <x v="1"/>
    <n v="160"/>
    <x v="1"/>
    <s v="Dia del padre"/>
  </r>
  <r>
    <x v="1490"/>
    <x v="5"/>
    <x v="5"/>
    <x v="22"/>
    <x v="1"/>
    <x v="271"/>
    <s v="20196"/>
    <x v="67"/>
    <x v="6"/>
    <n v="60"/>
    <x v="1"/>
    <s v="Nissan loan car"/>
  </r>
  <r>
    <x v="1490"/>
    <x v="5"/>
    <x v="5"/>
    <x v="22"/>
    <x v="1"/>
    <x v="271"/>
    <s v="20196"/>
    <x v="101"/>
    <x v="0"/>
    <n v="18.95"/>
    <x v="0"/>
    <s v="Chicken, cheese and bread"/>
  </r>
  <r>
    <x v="1490"/>
    <x v="5"/>
    <x v="5"/>
    <x v="22"/>
    <x v="1"/>
    <x v="271"/>
    <s v="20196"/>
    <x v="7"/>
    <x v="6"/>
    <n v="20"/>
    <x v="1"/>
    <s v="Mama myki"/>
  </r>
  <r>
    <x v="1490"/>
    <x v="5"/>
    <x v="5"/>
    <x v="22"/>
    <x v="1"/>
    <x v="271"/>
    <s v="20196"/>
    <x v="11"/>
    <x v="7"/>
    <n v="29"/>
    <x v="1"/>
    <s v="Gas"/>
  </r>
  <r>
    <x v="1490"/>
    <x v="5"/>
    <x v="5"/>
    <x v="22"/>
    <x v="1"/>
    <x v="271"/>
    <s v="20196"/>
    <x v="103"/>
    <x v="9"/>
    <n v="176.29"/>
    <x v="1"/>
    <s v="Tata"/>
  </r>
  <r>
    <x v="1490"/>
    <x v="5"/>
    <x v="5"/>
    <x v="22"/>
    <x v="1"/>
    <x v="271"/>
    <s v="20196"/>
    <x v="11"/>
    <x v="7"/>
    <n v="75.09"/>
    <x v="1"/>
    <s v="Gas energy australia  - new house"/>
  </r>
  <r>
    <x v="1491"/>
    <x v="5"/>
    <x v="5"/>
    <x v="22"/>
    <x v="3"/>
    <x v="271"/>
    <s v="20196"/>
    <x v="18"/>
    <x v="0"/>
    <n v="19.100000000000001"/>
    <x v="0"/>
    <s v="Lunch NEW HOUSE"/>
  </r>
  <r>
    <x v="1491"/>
    <x v="5"/>
    <x v="5"/>
    <x v="22"/>
    <x v="3"/>
    <x v="271"/>
    <s v="20196"/>
    <x v="5"/>
    <x v="0"/>
    <n v="5"/>
    <x v="0"/>
    <s v="Coke + champagne"/>
  </r>
  <r>
    <x v="1492"/>
    <x v="5"/>
    <x v="5"/>
    <x v="22"/>
    <x v="4"/>
    <x v="271"/>
    <s v="20196"/>
    <x v="45"/>
    <x v="8"/>
    <n v="39"/>
    <x v="1"/>
    <s v="Tata clothes"/>
  </r>
  <r>
    <x v="1492"/>
    <x v="5"/>
    <x v="5"/>
    <x v="22"/>
    <x v="4"/>
    <x v="271"/>
    <s v="20196"/>
    <x v="0"/>
    <x v="0"/>
    <n v="10.16"/>
    <x v="0"/>
    <s v="Food"/>
  </r>
  <r>
    <x v="1492"/>
    <x v="5"/>
    <x v="5"/>
    <x v="22"/>
    <x v="4"/>
    <x v="271"/>
    <s v="20196"/>
    <x v="71"/>
    <x v="6"/>
    <n v="2.06"/>
    <x v="1"/>
    <s v="Easy parking house day"/>
  </r>
  <r>
    <x v="1492"/>
    <x v="5"/>
    <x v="5"/>
    <x v="22"/>
    <x v="4"/>
    <x v="271"/>
    <s v="20196"/>
    <x v="101"/>
    <x v="0"/>
    <n v="14.27"/>
    <x v="1"/>
    <s v="Wings"/>
  </r>
  <r>
    <x v="1492"/>
    <x v="5"/>
    <x v="5"/>
    <x v="22"/>
    <x v="4"/>
    <x v="271"/>
    <s v="20196"/>
    <x v="102"/>
    <x v="7"/>
    <n v="35"/>
    <x v="1"/>
    <s v="Late mobile"/>
  </r>
  <r>
    <x v="1492"/>
    <x v="5"/>
    <x v="5"/>
    <x v="22"/>
    <x v="4"/>
    <x v="271"/>
    <s v="20196"/>
    <x v="35"/>
    <x v="0"/>
    <n v="3"/>
    <x v="0"/>
    <s v="Milk"/>
  </r>
  <r>
    <x v="1492"/>
    <x v="5"/>
    <x v="5"/>
    <x v="22"/>
    <x v="4"/>
    <x v="271"/>
    <s v="20196"/>
    <x v="18"/>
    <x v="0"/>
    <n v="9.5"/>
    <x v="0"/>
    <s v="Pizza"/>
  </r>
  <r>
    <x v="1492"/>
    <x v="5"/>
    <x v="5"/>
    <x v="22"/>
    <x v="4"/>
    <x v="271"/>
    <s v="20196"/>
    <x v="0"/>
    <x v="0"/>
    <n v="28.17"/>
    <x v="0"/>
    <s v="Nappies, meat, chicken, jam"/>
  </r>
  <r>
    <x v="1492"/>
    <x v="5"/>
    <x v="5"/>
    <x v="22"/>
    <x v="4"/>
    <x v="271"/>
    <s v="20196"/>
    <x v="5"/>
    <x v="0"/>
    <n v="2.89"/>
    <x v="0"/>
    <s v="Banana"/>
  </r>
  <r>
    <x v="1492"/>
    <x v="5"/>
    <x v="5"/>
    <x v="22"/>
    <x v="4"/>
    <x v="271"/>
    <s v="20196"/>
    <x v="6"/>
    <x v="3"/>
    <n v="14"/>
    <x v="0"/>
    <s v="Champagne house liquorland"/>
  </r>
  <r>
    <x v="1492"/>
    <x v="5"/>
    <x v="5"/>
    <x v="22"/>
    <x v="4"/>
    <x v="271"/>
    <s v="20196"/>
    <x v="3"/>
    <x v="0"/>
    <n v="13.55"/>
    <x v="0"/>
    <s v="Food"/>
  </r>
  <r>
    <x v="1492"/>
    <x v="5"/>
    <x v="5"/>
    <x v="22"/>
    <x v="4"/>
    <x v="271"/>
    <s v="20196"/>
    <x v="5"/>
    <x v="0"/>
    <n v="8"/>
    <x v="0"/>
    <s v="Ice cream and coke"/>
  </r>
  <r>
    <x v="1492"/>
    <x v="5"/>
    <x v="5"/>
    <x v="22"/>
    <x v="4"/>
    <x v="271"/>
    <s v="20196"/>
    <x v="107"/>
    <x v="7"/>
    <n v="141.94"/>
    <x v="1"/>
    <s v="OC Fees 07-09"/>
  </r>
  <r>
    <x v="1493"/>
    <x v="5"/>
    <x v="5"/>
    <x v="22"/>
    <x v="5"/>
    <x v="271"/>
    <s v="20196"/>
    <x v="18"/>
    <x v="0"/>
    <n v="25.9"/>
    <x v="1"/>
    <s v="Father's day breaky"/>
  </r>
  <r>
    <x v="1493"/>
    <x v="5"/>
    <x v="5"/>
    <x v="22"/>
    <x v="5"/>
    <x v="271"/>
    <s v="20196"/>
    <x v="3"/>
    <x v="0"/>
    <n v="21.57"/>
    <x v="0"/>
    <s v="Food"/>
  </r>
  <r>
    <x v="1494"/>
    <x v="5"/>
    <x v="5"/>
    <x v="23"/>
    <x v="6"/>
    <x v="272"/>
    <s v="20196"/>
    <x v="68"/>
    <x v="13"/>
    <n v="72.040000000000006"/>
    <x v="1"/>
    <s v="Numbers and gate"/>
  </r>
  <r>
    <x v="1495"/>
    <x v="5"/>
    <x v="5"/>
    <x v="23"/>
    <x v="7"/>
    <x v="272"/>
    <s v="20196"/>
    <x v="18"/>
    <x v="9"/>
    <n v="50"/>
    <x v="1"/>
    <s v="Jacob Rust"/>
  </r>
  <r>
    <x v="1495"/>
    <x v="5"/>
    <x v="5"/>
    <x v="23"/>
    <x v="7"/>
    <x v="272"/>
    <s v="20196"/>
    <x v="18"/>
    <x v="0"/>
    <n v="9.8000000000000007"/>
    <x v="0"/>
    <s v="Coffees"/>
  </r>
  <r>
    <x v="1495"/>
    <x v="5"/>
    <x v="5"/>
    <x v="23"/>
    <x v="7"/>
    <x v="272"/>
    <s v="20196"/>
    <x v="18"/>
    <x v="0"/>
    <n v="14.2"/>
    <x v="0"/>
    <s v="Lunch"/>
  </r>
  <r>
    <x v="1495"/>
    <x v="5"/>
    <x v="5"/>
    <x v="23"/>
    <x v="7"/>
    <x v="272"/>
    <s v="20196"/>
    <x v="5"/>
    <x v="0"/>
    <n v="9.8000000000000007"/>
    <x v="0"/>
    <s v="Food"/>
  </r>
  <r>
    <x v="1495"/>
    <x v="5"/>
    <x v="5"/>
    <x v="23"/>
    <x v="7"/>
    <x v="272"/>
    <s v="20196"/>
    <x v="2"/>
    <x v="2"/>
    <n v="75"/>
    <x v="1"/>
    <s v="Battery"/>
  </r>
  <r>
    <x v="1495"/>
    <x v="5"/>
    <x v="5"/>
    <x v="23"/>
    <x v="7"/>
    <x v="272"/>
    <s v="20196"/>
    <x v="115"/>
    <x v="7"/>
    <n v="429"/>
    <x v="1"/>
    <s v="Connection fee + xBox"/>
  </r>
  <r>
    <x v="1495"/>
    <x v="5"/>
    <x v="5"/>
    <x v="23"/>
    <x v="7"/>
    <x v="272"/>
    <s v="20196"/>
    <x v="64"/>
    <x v="4"/>
    <n v="1869.81"/>
    <x v="1"/>
    <s v="Last rent"/>
  </r>
  <r>
    <x v="1496"/>
    <x v="5"/>
    <x v="5"/>
    <x v="23"/>
    <x v="29"/>
    <x v="272"/>
    <s v="20196"/>
    <x v="18"/>
    <x v="0"/>
    <n v="10"/>
    <x v="0"/>
    <s v="Lunch"/>
  </r>
  <r>
    <x v="1496"/>
    <x v="5"/>
    <x v="5"/>
    <x v="23"/>
    <x v="29"/>
    <x v="272"/>
    <s v="20196"/>
    <x v="89"/>
    <x v="8"/>
    <n v="62.95"/>
    <x v="1"/>
    <s v="Pijama for tata"/>
  </r>
  <r>
    <x v="1496"/>
    <x v="5"/>
    <x v="5"/>
    <x v="23"/>
    <x v="29"/>
    <x v="272"/>
    <s v="20196"/>
    <x v="87"/>
    <x v="12"/>
    <n v="7.49"/>
    <x v="1"/>
    <s v="Mouth tape"/>
  </r>
  <r>
    <x v="1496"/>
    <x v="5"/>
    <x v="5"/>
    <x v="23"/>
    <x v="29"/>
    <x v="272"/>
    <s v="20196"/>
    <x v="6"/>
    <x v="3"/>
    <n v="37.44"/>
    <x v="1"/>
    <s v="Vodka and crackels"/>
  </r>
  <r>
    <x v="1496"/>
    <x v="5"/>
    <x v="5"/>
    <x v="23"/>
    <x v="29"/>
    <x v="272"/>
    <s v="20196"/>
    <x v="18"/>
    <x v="0"/>
    <n v="9.3000000000000007"/>
    <x v="0"/>
    <s v="Coffee"/>
  </r>
  <r>
    <x v="1496"/>
    <x v="5"/>
    <x v="5"/>
    <x v="23"/>
    <x v="29"/>
    <x v="272"/>
    <s v="20196"/>
    <x v="99"/>
    <x v="15"/>
    <n v="1097"/>
    <x v="1"/>
    <s v="Home loan"/>
  </r>
  <r>
    <x v="1496"/>
    <x v="5"/>
    <x v="5"/>
    <x v="23"/>
    <x v="29"/>
    <x v="272"/>
    <s v="20196"/>
    <x v="99"/>
    <x v="15"/>
    <n v="1088"/>
    <x v="1"/>
    <s v="Loan Repayment"/>
  </r>
  <r>
    <x v="1497"/>
    <x v="5"/>
    <x v="5"/>
    <x v="23"/>
    <x v="11"/>
    <x v="272"/>
    <s v="20196"/>
    <x v="68"/>
    <x v="5"/>
    <n v="15.5"/>
    <x v="1"/>
    <s v="Wall mates and door lock"/>
  </r>
  <r>
    <x v="1497"/>
    <x v="5"/>
    <x v="5"/>
    <x v="23"/>
    <x v="11"/>
    <x v="272"/>
    <s v="20196"/>
    <x v="39"/>
    <x v="0"/>
    <n v="5.45"/>
    <x v="0"/>
    <s v="Fries, coke and pie"/>
  </r>
  <r>
    <x v="1497"/>
    <x v="5"/>
    <x v="5"/>
    <x v="23"/>
    <x v="11"/>
    <x v="272"/>
    <s v="20196"/>
    <x v="18"/>
    <x v="0"/>
    <n v="28.54"/>
    <x v="0"/>
    <s v="Ribs and burgers ribs"/>
  </r>
  <r>
    <x v="1497"/>
    <x v="5"/>
    <x v="5"/>
    <x v="23"/>
    <x v="11"/>
    <x v="272"/>
    <s v="20196"/>
    <x v="74"/>
    <x v="7"/>
    <n v="14"/>
    <x v="1"/>
    <s v="Netflix"/>
  </r>
  <r>
    <x v="1497"/>
    <x v="5"/>
    <x v="5"/>
    <x v="23"/>
    <x v="11"/>
    <x v="272"/>
    <s v="20196"/>
    <x v="18"/>
    <x v="0"/>
    <n v="3.52"/>
    <x v="0"/>
    <s v="Coke"/>
  </r>
  <r>
    <x v="1497"/>
    <x v="5"/>
    <x v="5"/>
    <x v="23"/>
    <x v="11"/>
    <x v="272"/>
    <s v="20196"/>
    <x v="7"/>
    <x v="6"/>
    <n v="29"/>
    <x v="1"/>
    <s v="Myki mama"/>
  </r>
  <r>
    <x v="1497"/>
    <x v="5"/>
    <x v="5"/>
    <x v="23"/>
    <x v="11"/>
    <x v="272"/>
    <s v="20196"/>
    <x v="18"/>
    <x v="5"/>
    <n v="13.95"/>
    <x v="1"/>
    <s v="rj45 plugs"/>
  </r>
  <r>
    <x v="1497"/>
    <x v="5"/>
    <x v="5"/>
    <x v="23"/>
    <x v="11"/>
    <x v="272"/>
    <s v="20196"/>
    <x v="6"/>
    <x v="3"/>
    <n v="12"/>
    <x v="0"/>
    <s v="Beers liquorland"/>
  </r>
  <r>
    <x v="1497"/>
    <x v="5"/>
    <x v="5"/>
    <x v="23"/>
    <x v="11"/>
    <x v="272"/>
    <s v="20196"/>
    <x v="18"/>
    <x v="0"/>
    <n v="21.1"/>
    <x v="0"/>
    <s v="Lunch"/>
  </r>
  <r>
    <x v="1497"/>
    <x v="5"/>
    <x v="5"/>
    <x v="23"/>
    <x v="11"/>
    <x v="272"/>
    <s v="20196"/>
    <x v="67"/>
    <x v="6"/>
    <n v="30.03"/>
    <x v="1"/>
    <s v="Galine rented car"/>
  </r>
  <r>
    <x v="1497"/>
    <x v="5"/>
    <x v="5"/>
    <x v="23"/>
    <x v="11"/>
    <x v="272"/>
    <s v="20196"/>
    <x v="18"/>
    <x v="6"/>
    <n v="530"/>
    <x v="1"/>
    <s v="Preston Nissan repair"/>
  </r>
  <r>
    <x v="1497"/>
    <x v="5"/>
    <x v="5"/>
    <x v="23"/>
    <x v="11"/>
    <x v="272"/>
    <s v="20196"/>
    <x v="3"/>
    <x v="0"/>
    <n v="20.16"/>
    <x v="0"/>
    <s v="food"/>
  </r>
  <r>
    <x v="1497"/>
    <x v="5"/>
    <x v="5"/>
    <x v="23"/>
    <x v="11"/>
    <x v="272"/>
    <s v="20196"/>
    <x v="18"/>
    <x v="7"/>
    <n v="1.59"/>
    <x v="1"/>
    <s v="Hulu"/>
  </r>
  <r>
    <x v="1497"/>
    <x v="5"/>
    <x v="5"/>
    <x v="23"/>
    <x v="11"/>
    <x v="272"/>
    <s v="20196"/>
    <x v="5"/>
    <x v="0"/>
    <n v="4.7"/>
    <x v="0"/>
    <s v="Food"/>
  </r>
  <r>
    <x v="1497"/>
    <x v="5"/>
    <x v="5"/>
    <x v="23"/>
    <x v="11"/>
    <x v="272"/>
    <s v="20196"/>
    <x v="18"/>
    <x v="0"/>
    <n v="24.95"/>
    <x v="0"/>
    <s v="Nandos lunch"/>
  </r>
  <r>
    <x v="1497"/>
    <x v="5"/>
    <x v="5"/>
    <x v="23"/>
    <x v="11"/>
    <x v="272"/>
    <s v="20196"/>
    <x v="103"/>
    <x v="9"/>
    <n v="176.18"/>
    <x v="1"/>
    <s v="Childcare"/>
  </r>
  <r>
    <x v="1497"/>
    <x v="5"/>
    <x v="5"/>
    <x v="23"/>
    <x v="11"/>
    <x v="272"/>
    <s v="20196"/>
    <x v="102"/>
    <x v="7"/>
    <n v="25"/>
    <x v="1"/>
    <s v="Optus mobile mama"/>
  </r>
  <r>
    <x v="1497"/>
    <x v="5"/>
    <x v="5"/>
    <x v="23"/>
    <x v="11"/>
    <x v="272"/>
    <s v="20196"/>
    <x v="11"/>
    <x v="7"/>
    <n v="112.27"/>
    <x v="1"/>
    <s v="Gas"/>
  </r>
  <r>
    <x v="1498"/>
    <x v="5"/>
    <x v="5"/>
    <x v="24"/>
    <x v="12"/>
    <x v="273"/>
    <s v="20196"/>
    <x v="112"/>
    <x v="7"/>
    <n v="85.89"/>
    <x v="1"/>
    <s v="Internet"/>
  </r>
  <r>
    <x v="1498"/>
    <x v="5"/>
    <x v="5"/>
    <x v="24"/>
    <x v="12"/>
    <x v="273"/>
    <s v="20196"/>
    <x v="2"/>
    <x v="5"/>
    <n v="26.95"/>
    <x v="1"/>
    <s v="Ethernet cable set"/>
  </r>
  <r>
    <x v="1498"/>
    <x v="5"/>
    <x v="5"/>
    <x v="24"/>
    <x v="12"/>
    <x v="273"/>
    <s v="20196"/>
    <x v="7"/>
    <x v="6"/>
    <n v="15"/>
    <x v="1"/>
    <s v="Myki + money"/>
  </r>
  <r>
    <x v="1498"/>
    <x v="5"/>
    <x v="5"/>
    <x v="24"/>
    <x v="12"/>
    <x v="273"/>
    <s v="20196"/>
    <x v="0"/>
    <x v="0"/>
    <n v="6.31"/>
    <x v="0"/>
    <s v="Cheese and onion"/>
  </r>
  <r>
    <x v="1498"/>
    <x v="5"/>
    <x v="5"/>
    <x v="24"/>
    <x v="12"/>
    <x v="273"/>
    <s v="20196"/>
    <x v="18"/>
    <x v="0"/>
    <n v="9"/>
    <x v="0"/>
    <s v="Fries"/>
  </r>
  <r>
    <x v="1499"/>
    <x v="5"/>
    <x v="5"/>
    <x v="24"/>
    <x v="13"/>
    <x v="273"/>
    <s v="20196"/>
    <x v="18"/>
    <x v="0"/>
    <n v="4.2"/>
    <x v="0"/>
    <s v="Coffee"/>
  </r>
  <r>
    <x v="1500"/>
    <x v="5"/>
    <x v="5"/>
    <x v="24"/>
    <x v="18"/>
    <x v="273"/>
    <s v="20196"/>
    <x v="18"/>
    <x v="0"/>
    <n v="4.2"/>
    <x v="0"/>
    <s v="Something"/>
  </r>
  <r>
    <x v="1500"/>
    <x v="5"/>
    <x v="5"/>
    <x v="24"/>
    <x v="18"/>
    <x v="273"/>
    <s v="20196"/>
    <x v="112"/>
    <x v="7"/>
    <n v="85.89"/>
    <x v="1"/>
    <s v="Internet"/>
  </r>
  <r>
    <x v="1500"/>
    <x v="5"/>
    <x v="5"/>
    <x v="24"/>
    <x v="18"/>
    <x v="273"/>
    <s v="20196"/>
    <x v="74"/>
    <x v="7"/>
    <n v="14"/>
    <x v="1"/>
    <s v="netflix"/>
  </r>
  <r>
    <x v="1500"/>
    <x v="5"/>
    <x v="5"/>
    <x v="24"/>
    <x v="18"/>
    <x v="273"/>
    <s v="20196"/>
    <x v="67"/>
    <x v="6"/>
    <n v="43.85"/>
    <x v="1"/>
    <s v="Gasoline"/>
  </r>
  <r>
    <x v="1500"/>
    <x v="5"/>
    <x v="5"/>
    <x v="24"/>
    <x v="18"/>
    <x v="273"/>
    <s v="20196"/>
    <x v="26"/>
    <x v="1"/>
    <n v="20"/>
    <x v="1"/>
    <s v="Picture"/>
  </r>
  <r>
    <x v="1500"/>
    <x v="5"/>
    <x v="5"/>
    <x v="24"/>
    <x v="18"/>
    <x v="273"/>
    <s v="20196"/>
    <x v="35"/>
    <x v="0"/>
    <n v="2"/>
    <x v="0"/>
    <s v="Coke"/>
  </r>
  <r>
    <x v="1500"/>
    <x v="5"/>
    <x v="5"/>
    <x v="24"/>
    <x v="18"/>
    <x v="273"/>
    <s v="20196"/>
    <x v="18"/>
    <x v="0"/>
    <n v="41"/>
    <x v="0"/>
    <s v="lunch"/>
  </r>
  <r>
    <x v="1500"/>
    <x v="5"/>
    <x v="5"/>
    <x v="24"/>
    <x v="18"/>
    <x v="273"/>
    <s v="20196"/>
    <x v="18"/>
    <x v="1"/>
    <n v="12"/>
    <x v="1"/>
    <s v="donuts"/>
  </r>
  <r>
    <x v="1500"/>
    <x v="5"/>
    <x v="5"/>
    <x v="24"/>
    <x v="18"/>
    <x v="273"/>
    <s v="20196"/>
    <x v="0"/>
    <x v="0"/>
    <n v="9.83"/>
    <x v="0"/>
    <s v="Cheese, yogurt"/>
  </r>
  <r>
    <x v="1500"/>
    <x v="5"/>
    <x v="5"/>
    <x v="24"/>
    <x v="18"/>
    <x v="273"/>
    <s v="20196"/>
    <x v="18"/>
    <x v="0"/>
    <n v="4.8"/>
    <x v="0"/>
    <s v="Ice cream"/>
  </r>
  <r>
    <x v="1500"/>
    <x v="5"/>
    <x v="5"/>
    <x v="24"/>
    <x v="18"/>
    <x v="273"/>
    <s v="20196"/>
    <x v="5"/>
    <x v="0"/>
    <n v="8.1"/>
    <x v="0"/>
    <s v="Coke"/>
  </r>
  <r>
    <x v="1500"/>
    <x v="5"/>
    <x v="5"/>
    <x v="24"/>
    <x v="18"/>
    <x v="273"/>
    <s v="20196"/>
    <x v="18"/>
    <x v="13"/>
    <n v="300"/>
    <x v="1"/>
    <s v="Moving"/>
  </r>
  <r>
    <x v="1500"/>
    <x v="5"/>
    <x v="5"/>
    <x v="24"/>
    <x v="18"/>
    <x v="273"/>
    <s v="20196"/>
    <x v="3"/>
    <x v="0"/>
    <n v="26.66"/>
    <x v="0"/>
    <s v="Food"/>
  </r>
  <r>
    <x v="1500"/>
    <x v="5"/>
    <x v="5"/>
    <x v="24"/>
    <x v="18"/>
    <x v="273"/>
    <s v="20196"/>
    <x v="5"/>
    <x v="0"/>
    <n v="17.579999999999998"/>
    <x v="0"/>
    <s v="Food"/>
  </r>
  <r>
    <x v="1500"/>
    <x v="5"/>
    <x v="5"/>
    <x v="24"/>
    <x v="18"/>
    <x v="273"/>
    <s v="20196"/>
    <x v="5"/>
    <x v="0"/>
    <n v="10.35"/>
    <x v="0"/>
    <s v="Food"/>
  </r>
  <r>
    <x v="1500"/>
    <x v="5"/>
    <x v="5"/>
    <x v="24"/>
    <x v="18"/>
    <x v="273"/>
    <s v="20196"/>
    <x v="18"/>
    <x v="0"/>
    <n v="10.5"/>
    <x v="0"/>
    <s v="Lunch"/>
  </r>
  <r>
    <x v="1500"/>
    <x v="5"/>
    <x v="5"/>
    <x v="24"/>
    <x v="18"/>
    <x v="273"/>
    <s v="20196"/>
    <x v="18"/>
    <x v="0"/>
    <n v="12.2"/>
    <x v="0"/>
    <s v="Food"/>
  </r>
  <r>
    <x v="1500"/>
    <x v="5"/>
    <x v="5"/>
    <x v="24"/>
    <x v="18"/>
    <x v="273"/>
    <s v="20196"/>
    <x v="18"/>
    <x v="0"/>
    <n v="12"/>
    <x v="0"/>
    <s v="Food"/>
  </r>
  <r>
    <x v="1500"/>
    <x v="5"/>
    <x v="5"/>
    <x v="24"/>
    <x v="18"/>
    <x v="273"/>
    <s v="20196"/>
    <x v="100"/>
    <x v="8"/>
    <n v="72"/>
    <x v="1"/>
    <s v="Clothes"/>
  </r>
  <r>
    <x v="1500"/>
    <x v="5"/>
    <x v="5"/>
    <x v="24"/>
    <x v="18"/>
    <x v="273"/>
    <s v="20196"/>
    <x v="87"/>
    <x v="0"/>
    <n v="21.48"/>
    <x v="1"/>
    <s v="Dummies and nosetroes"/>
  </r>
  <r>
    <x v="1500"/>
    <x v="5"/>
    <x v="5"/>
    <x v="24"/>
    <x v="18"/>
    <x v="273"/>
    <s v="20196"/>
    <x v="16"/>
    <x v="0"/>
    <n v="3"/>
    <x v="0"/>
    <s v="Somethng"/>
  </r>
  <r>
    <x v="1500"/>
    <x v="5"/>
    <x v="5"/>
    <x v="24"/>
    <x v="18"/>
    <x v="273"/>
    <s v="20196"/>
    <x v="0"/>
    <x v="0"/>
    <n v="10.93"/>
    <x v="0"/>
    <s v="Food"/>
  </r>
  <r>
    <x v="1500"/>
    <x v="5"/>
    <x v="5"/>
    <x v="24"/>
    <x v="18"/>
    <x v="273"/>
    <s v="20196"/>
    <x v="18"/>
    <x v="12"/>
    <n v="40"/>
    <x v="1"/>
    <s v="Hair cut"/>
  </r>
  <r>
    <x v="1500"/>
    <x v="5"/>
    <x v="5"/>
    <x v="24"/>
    <x v="18"/>
    <x v="273"/>
    <s v="20196"/>
    <x v="18"/>
    <x v="3"/>
    <n v="116"/>
    <x v="1"/>
    <s v="Beers"/>
  </r>
  <r>
    <x v="1501"/>
    <x v="5"/>
    <x v="6"/>
    <x v="25"/>
    <x v="20"/>
    <x v="274"/>
    <s v="20197"/>
    <x v="18"/>
    <x v="12"/>
    <n v="200"/>
    <x v="1"/>
    <s v="Dentist"/>
  </r>
  <r>
    <x v="1501"/>
    <x v="5"/>
    <x v="6"/>
    <x v="25"/>
    <x v="20"/>
    <x v="274"/>
    <s v="20197"/>
    <x v="67"/>
    <x v="6"/>
    <n v="46"/>
    <x v="1"/>
    <s v="Gasoline"/>
  </r>
  <r>
    <x v="1502"/>
    <x v="5"/>
    <x v="6"/>
    <x v="25"/>
    <x v="21"/>
    <x v="274"/>
    <s v="20197"/>
    <x v="18"/>
    <x v="0"/>
    <n v="10.8"/>
    <x v="0"/>
    <s v="Lunch"/>
  </r>
  <r>
    <x v="1502"/>
    <x v="5"/>
    <x v="6"/>
    <x v="25"/>
    <x v="21"/>
    <x v="274"/>
    <s v="20197"/>
    <x v="115"/>
    <x v="7"/>
    <n v="79"/>
    <x v="1"/>
    <s v="Internet"/>
  </r>
  <r>
    <x v="1502"/>
    <x v="5"/>
    <x v="6"/>
    <x v="25"/>
    <x v="21"/>
    <x v="274"/>
    <s v="20197"/>
    <x v="18"/>
    <x v="0"/>
    <n v="6.95"/>
    <x v="0"/>
    <s v="Vegetables"/>
  </r>
  <r>
    <x v="1502"/>
    <x v="5"/>
    <x v="6"/>
    <x v="25"/>
    <x v="21"/>
    <x v="274"/>
    <s v="20197"/>
    <x v="3"/>
    <x v="0"/>
    <n v="10.55"/>
    <x v="0"/>
    <s v="Food"/>
  </r>
  <r>
    <x v="1502"/>
    <x v="5"/>
    <x v="6"/>
    <x v="25"/>
    <x v="21"/>
    <x v="274"/>
    <s v="20197"/>
    <x v="5"/>
    <x v="0"/>
    <n v="3.65"/>
    <x v="0"/>
    <s v="Peanuts and ccs"/>
  </r>
  <r>
    <x v="1502"/>
    <x v="5"/>
    <x v="6"/>
    <x v="25"/>
    <x v="21"/>
    <x v="274"/>
    <s v="20197"/>
    <x v="18"/>
    <x v="0"/>
    <n v="7.7"/>
    <x v="0"/>
    <s v="Breakfast"/>
  </r>
  <r>
    <x v="1503"/>
    <x v="5"/>
    <x v="6"/>
    <x v="25"/>
    <x v="22"/>
    <x v="274"/>
    <s v="20197"/>
    <x v="18"/>
    <x v="0"/>
    <n v="5.47"/>
    <x v="0"/>
    <s v="food"/>
  </r>
  <r>
    <x v="1503"/>
    <x v="5"/>
    <x v="6"/>
    <x v="25"/>
    <x v="22"/>
    <x v="274"/>
    <s v="20197"/>
    <x v="3"/>
    <x v="0"/>
    <n v="7.5"/>
    <x v="0"/>
    <s v="Food"/>
  </r>
  <r>
    <x v="1503"/>
    <x v="5"/>
    <x v="6"/>
    <x v="25"/>
    <x v="22"/>
    <x v="274"/>
    <s v="20197"/>
    <x v="7"/>
    <x v="6"/>
    <n v="20"/>
    <x v="1"/>
    <s v="Myki mama"/>
  </r>
  <r>
    <x v="1503"/>
    <x v="5"/>
    <x v="6"/>
    <x v="25"/>
    <x v="22"/>
    <x v="274"/>
    <s v="20197"/>
    <x v="3"/>
    <x v="0"/>
    <n v="19.5"/>
    <x v="0"/>
    <s v="Food"/>
  </r>
  <r>
    <x v="1503"/>
    <x v="5"/>
    <x v="6"/>
    <x v="25"/>
    <x v="22"/>
    <x v="274"/>
    <s v="20197"/>
    <x v="45"/>
    <x v="5"/>
    <n v="9"/>
    <x v="1"/>
    <s v="Something"/>
  </r>
  <r>
    <x v="1503"/>
    <x v="5"/>
    <x v="6"/>
    <x v="25"/>
    <x v="22"/>
    <x v="274"/>
    <s v="20197"/>
    <x v="5"/>
    <x v="0"/>
    <n v="11.86"/>
    <x v="0"/>
    <s v="Food"/>
  </r>
  <r>
    <x v="1503"/>
    <x v="5"/>
    <x v="6"/>
    <x v="25"/>
    <x v="22"/>
    <x v="274"/>
    <s v="20197"/>
    <x v="6"/>
    <x v="3"/>
    <n v="12"/>
    <x v="1"/>
    <s v="Liquorland beers"/>
  </r>
  <r>
    <x v="1503"/>
    <x v="5"/>
    <x v="6"/>
    <x v="25"/>
    <x v="22"/>
    <x v="274"/>
    <s v="20197"/>
    <x v="18"/>
    <x v="0"/>
    <n v="18.100000000000001"/>
    <x v="0"/>
    <s v="Food"/>
  </r>
  <r>
    <x v="1503"/>
    <x v="5"/>
    <x v="6"/>
    <x v="25"/>
    <x v="22"/>
    <x v="274"/>
    <s v="20197"/>
    <x v="3"/>
    <x v="0"/>
    <n v="1.5"/>
    <x v="0"/>
    <s v="Something"/>
  </r>
  <r>
    <x v="1503"/>
    <x v="5"/>
    <x v="6"/>
    <x v="25"/>
    <x v="22"/>
    <x v="274"/>
    <s v="20197"/>
    <x v="18"/>
    <x v="0"/>
    <n v="6.01"/>
    <x v="0"/>
    <s v="Food"/>
  </r>
  <r>
    <x v="1503"/>
    <x v="5"/>
    <x v="6"/>
    <x v="25"/>
    <x v="22"/>
    <x v="274"/>
    <s v="20197"/>
    <x v="0"/>
    <x v="0"/>
    <n v="10.029999999999999"/>
    <x v="0"/>
    <s v="Something"/>
  </r>
  <r>
    <x v="1503"/>
    <x v="5"/>
    <x v="6"/>
    <x v="25"/>
    <x v="22"/>
    <x v="274"/>
    <s v="20197"/>
    <x v="5"/>
    <x v="0"/>
    <n v="7.12"/>
    <x v="0"/>
    <s v="Food"/>
  </r>
  <r>
    <x v="1503"/>
    <x v="5"/>
    <x v="6"/>
    <x v="25"/>
    <x v="22"/>
    <x v="274"/>
    <s v="20197"/>
    <x v="3"/>
    <x v="0"/>
    <n v="37.42"/>
    <x v="0"/>
    <s v="Laundry food"/>
  </r>
  <r>
    <x v="1503"/>
    <x v="5"/>
    <x v="6"/>
    <x v="25"/>
    <x v="22"/>
    <x v="274"/>
    <s v="20197"/>
    <x v="18"/>
    <x v="0"/>
    <n v="7.7"/>
    <x v="0"/>
    <s v="Coffee "/>
  </r>
  <r>
    <x v="1503"/>
    <x v="5"/>
    <x v="6"/>
    <x v="25"/>
    <x v="22"/>
    <x v="274"/>
    <s v="20197"/>
    <x v="5"/>
    <x v="0"/>
    <n v="1.25"/>
    <x v="0"/>
    <s v="Food"/>
  </r>
  <r>
    <x v="1503"/>
    <x v="5"/>
    <x v="6"/>
    <x v="25"/>
    <x v="22"/>
    <x v="274"/>
    <s v="20197"/>
    <x v="103"/>
    <x v="9"/>
    <n v="352.69"/>
    <x v="1"/>
    <s v="Childcare"/>
  </r>
  <r>
    <x v="1503"/>
    <x v="5"/>
    <x v="6"/>
    <x v="25"/>
    <x v="22"/>
    <x v="274"/>
    <s v="20197"/>
    <x v="102"/>
    <x v="7"/>
    <n v="25"/>
    <x v="1"/>
    <s v="Mobile"/>
  </r>
  <r>
    <x v="1504"/>
    <x v="5"/>
    <x v="6"/>
    <x v="25"/>
    <x v="24"/>
    <x v="274"/>
    <s v="20197"/>
    <x v="18"/>
    <x v="0"/>
    <n v="41.8"/>
    <x v="0"/>
    <s v="Lunch"/>
  </r>
  <r>
    <x v="1505"/>
    <x v="5"/>
    <x v="6"/>
    <x v="26"/>
    <x v="26"/>
    <x v="275"/>
    <s v="20197"/>
    <x v="18"/>
    <x v="3"/>
    <n v="12"/>
    <x v="1"/>
    <s v="Coctail koko"/>
  </r>
  <r>
    <x v="1505"/>
    <x v="5"/>
    <x v="6"/>
    <x v="26"/>
    <x v="26"/>
    <x v="275"/>
    <s v="20197"/>
    <x v="67"/>
    <x v="6"/>
    <n v="36"/>
    <x v="1"/>
    <s v="Gasoline"/>
  </r>
  <r>
    <x v="1505"/>
    <x v="5"/>
    <x v="6"/>
    <x v="26"/>
    <x v="26"/>
    <x v="275"/>
    <s v="20197"/>
    <x v="18"/>
    <x v="1"/>
    <n v="1467.41"/>
    <x v="1"/>
    <s v="Mauricio unemployed"/>
  </r>
  <r>
    <x v="1505"/>
    <x v="5"/>
    <x v="6"/>
    <x v="26"/>
    <x v="26"/>
    <x v="275"/>
    <s v="20197"/>
    <x v="67"/>
    <x v="6"/>
    <n v="29.98"/>
    <x v="1"/>
    <s v="Gasoline NEEDS UPDATE - updated"/>
  </r>
  <r>
    <x v="1505"/>
    <x v="5"/>
    <x v="6"/>
    <x v="26"/>
    <x v="26"/>
    <x v="275"/>
    <s v="20197"/>
    <x v="18"/>
    <x v="0"/>
    <n v="19"/>
    <x v="0"/>
    <s v="Breakfast"/>
  </r>
  <r>
    <x v="1505"/>
    <x v="5"/>
    <x v="6"/>
    <x v="26"/>
    <x v="26"/>
    <x v="275"/>
    <s v="20197"/>
    <x v="7"/>
    <x v="6"/>
    <n v="174.9"/>
    <x v="1"/>
    <s v="Myki "/>
  </r>
  <r>
    <x v="1505"/>
    <x v="5"/>
    <x v="6"/>
    <x v="26"/>
    <x v="26"/>
    <x v="275"/>
    <s v="20197"/>
    <x v="18"/>
    <x v="0"/>
    <n v="12.5"/>
    <x v="0"/>
    <s v="Lunch veggies"/>
  </r>
  <r>
    <x v="1505"/>
    <x v="5"/>
    <x v="6"/>
    <x v="26"/>
    <x v="26"/>
    <x v="275"/>
    <s v="20197"/>
    <x v="18"/>
    <x v="0"/>
    <n v="14.9"/>
    <x v="0"/>
    <s v="Lunch"/>
  </r>
  <r>
    <x v="1505"/>
    <x v="5"/>
    <x v="6"/>
    <x v="26"/>
    <x v="26"/>
    <x v="275"/>
    <s v="20197"/>
    <x v="18"/>
    <x v="0"/>
    <n v="4.5"/>
    <x v="0"/>
    <s v="Coffee"/>
  </r>
  <r>
    <x v="1505"/>
    <x v="5"/>
    <x v="6"/>
    <x v="26"/>
    <x v="26"/>
    <x v="275"/>
    <s v="20197"/>
    <x v="18"/>
    <x v="0"/>
    <n v="10.9"/>
    <x v="0"/>
    <s v="Lunch"/>
  </r>
  <r>
    <x v="1505"/>
    <x v="5"/>
    <x v="6"/>
    <x v="26"/>
    <x v="26"/>
    <x v="275"/>
    <s v="20197"/>
    <x v="18"/>
    <x v="3"/>
    <n v="12"/>
    <x v="0"/>
    <s v="Beer"/>
  </r>
  <r>
    <x v="1505"/>
    <x v="5"/>
    <x v="6"/>
    <x v="26"/>
    <x v="26"/>
    <x v="275"/>
    <s v="20197"/>
    <x v="102"/>
    <x v="7"/>
    <n v="35.15"/>
    <x v="1"/>
    <s v="Mobile"/>
  </r>
  <r>
    <x v="1506"/>
    <x v="5"/>
    <x v="6"/>
    <x v="26"/>
    <x v="27"/>
    <x v="275"/>
    <s v="20197"/>
    <x v="116"/>
    <x v="7"/>
    <n v="209.92"/>
    <x v="1"/>
    <s v="Energy"/>
  </r>
  <r>
    <x v="1506"/>
    <x v="5"/>
    <x v="6"/>
    <x v="26"/>
    <x v="27"/>
    <x v="275"/>
    <s v="20197"/>
    <x v="95"/>
    <x v="7"/>
    <n v="12"/>
    <x v="1"/>
    <s v="Spotify"/>
  </r>
  <r>
    <x v="1506"/>
    <x v="5"/>
    <x v="6"/>
    <x v="26"/>
    <x v="27"/>
    <x v="275"/>
    <s v="20197"/>
    <x v="18"/>
    <x v="0"/>
    <n v="13.4"/>
    <x v="0"/>
    <s v="Coffee"/>
  </r>
  <r>
    <x v="1506"/>
    <x v="5"/>
    <x v="6"/>
    <x v="26"/>
    <x v="27"/>
    <x v="275"/>
    <s v="20197"/>
    <x v="18"/>
    <x v="2"/>
    <n v="46"/>
    <x v="0"/>
    <s v="Lunch and birthday jason"/>
  </r>
  <r>
    <x v="1507"/>
    <x v="5"/>
    <x v="6"/>
    <x v="26"/>
    <x v="3"/>
    <x v="275"/>
    <s v="20197"/>
    <x v="0"/>
    <x v="0"/>
    <n v="7.11"/>
    <x v="0"/>
    <s v="food"/>
  </r>
  <r>
    <x v="1507"/>
    <x v="5"/>
    <x v="6"/>
    <x v="26"/>
    <x v="3"/>
    <x v="275"/>
    <s v="20197"/>
    <x v="18"/>
    <x v="0"/>
    <n v="35.700000000000003"/>
    <x v="0"/>
    <s v="Pancake breakfast"/>
  </r>
  <r>
    <x v="1507"/>
    <x v="5"/>
    <x v="6"/>
    <x v="26"/>
    <x v="3"/>
    <x v="275"/>
    <s v="20197"/>
    <x v="117"/>
    <x v="6"/>
    <n v="1000"/>
    <x v="1"/>
    <s v="Mama's suvs"/>
  </r>
  <r>
    <x v="1507"/>
    <x v="5"/>
    <x v="6"/>
    <x v="26"/>
    <x v="3"/>
    <x v="275"/>
    <s v="20197"/>
    <x v="18"/>
    <x v="0"/>
    <n v="5"/>
    <x v="0"/>
    <s v="Something"/>
  </r>
  <r>
    <x v="1507"/>
    <x v="5"/>
    <x v="6"/>
    <x v="26"/>
    <x v="3"/>
    <x v="275"/>
    <s v="20197"/>
    <x v="18"/>
    <x v="3"/>
    <n v="56.97"/>
    <x v="1"/>
    <s v="Mery's birthday"/>
  </r>
  <r>
    <x v="1507"/>
    <x v="5"/>
    <x v="6"/>
    <x v="26"/>
    <x v="3"/>
    <x v="275"/>
    <s v="20197"/>
    <x v="104"/>
    <x v="6"/>
    <n v="5.4"/>
    <x v="0"/>
    <s v="ola for mery's birthday"/>
  </r>
  <r>
    <x v="1507"/>
    <x v="5"/>
    <x v="6"/>
    <x v="26"/>
    <x v="3"/>
    <x v="275"/>
    <s v="20197"/>
    <x v="18"/>
    <x v="0"/>
    <n v="31.7"/>
    <x v="0"/>
    <s v="lunch"/>
  </r>
  <r>
    <x v="1507"/>
    <x v="5"/>
    <x v="6"/>
    <x v="26"/>
    <x v="3"/>
    <x v="275"/>
    <s v="20197"/>
    <x v="118"/>
    <x v="0"/>
    <n v="250"/>
    <x v="1"/>
    <s v="Something"/>
  </r>
  <r>
    <x v="1507"/>
    <x v="5"/>
    <x v="6"/>
    <x v="26"/>
    <x v="3"/>
    <x v="275"/>
    <s v="20197"/>
    <x v="103"/>
    <x v="9"/>
    <n v="176.29"/>
    <x v="1"/>
    <s v="School new"/>
  </r>
  <r>
    <x v="1507"/>
    <x v="5"/>
    <x v="6"/>
    <x v="26"/>
    <x v="3"/>
    <x v="275"/>
    <s v="20197"/>
    <x v="102"/>
    <x v="7"/>
    <n v="25"/>
    <x v="1"/>
    <s v="Mobile mama"/>
  </r>
  <r>
    <x v="1507"/>
    <x v="5"/>
    <x v="6"/>
    <x v="26"/>
    <x v="3"/>
    <x v="275"/>
    <s v="20197"/>
    <x v="45"/>
    <x v="5"/>
    <n v="53"/>
    <x v="1"/>
    <s v="Broom thing"/>
  </r>
  <r>
    <x v="1507"/>
    <x v="5"/>
    <x v="6"/>
    <x v="26"/>
    <x v="3"/>
    <x v="275"/>
    <s v="20197"/>
    <x v="5"/>
    <x v="0"/>
    <n v="24.63"/>
    <x v="0"/>
    <s v="Milk, honey, lotion and more"/>
  </r>
  <r>
    <x v="1507"/>
    <x v="5"/>
    <x v="6"/>
    <x v="26"/>
    <x v="3"/>
    <x v="275"/>
    <s v="20197"/>
    <x v="67"/>
    <x v="6"/>
    <n v="46.95"/>
    <x v="1"/>
    <s v="Gasoline costco"/>
  </r>
  <r>
    <x v="1507"/>
    <x v="5"/>
    <x v="6"/>
    <x v="26"/>
    <x v="3"/>
    <x v="275"/>
    <s v="20197"/>
    <x v="7"/>
    <x v="6"/>
    <n v="20"/>
    <x v="1"/>
    <s v="Mama"/>
  </r>
  <r>
    <x v="1507"/>
    <x v="5"/>
    <x v="6"/>
    <x v="26"/>
    <x v="3"/>
    <x v="275"/>
    <s v="20197"/>
    <x v="18"/>
    <x v="0"/>
    <n v="8.65"/>
    <x v="0"/>
    <s v="Something"/>
  </r>
  <r>
    <x v="1507"/>
    <x v="5"/>
    <x v="6"/>
    <x v="26"/>
    <x v="3"/>
    <x v="275"/>
    <s v="20197"/>
    <x v="5"/>
    <x v="0"/>
    <n v="10.17"/>
    <x v="0"/>
    <s v="Something"/>
  </r>
  <r>
    <x v="1507"/>
    <x v="5"/>
    <x v="6"/>
    <x v="26"/>
    <x v="3"/>
    <x v="275"/>
    <s v="20197"/>
    <x v="0"/>
    <x v="0"/>
    <n v="6.7"/>
    <x v="0"/>
    <s v="Something else"/>
  </r>
  <r>
    <x v="1507"/>
    <x v="5"/>
    <x v="6"/>
    <x v="26"/>
    <x v="3"/>
    <x v="275"/>
    <s v="20197"/>
    <x v="45"/>
    <x v="5"/>
    <n v="14.25"/>
    <x v="1"/>
    <s v="Something"/>
  </r>
  <r>
    <x v="1507"/>
    <x v="5"/>
    <x v="6"/>
    <x v="26"/>
    <x v="3"/>
    <x v="275"/>
    <s v="20197"/>
    <x v="18"/>
    <x v="0"/>
    <n v="8.3000000000000007"/>
    <x v="0"/>
    <s v="Coffee"/>
  </r>
  <r>
    <x v="1507"/>
    <x v="5"/>
    <x v="6"/>
    <x v="26"/>
    <x v="3"/>
    <x v="275"/>
    <s v="20197"/>
    <x v="18"/>
    <x v="0"/>
    <n v="3.5"/>
    <x v="0"/>
    <s v="Coffee"/>
  </r>
  <r>
    <x v="1507"/>
    <x v="5"/>
    <x v="6"/>
    <x v="26"/>
    <x v="3"/>
    <x v="275"/>
    <s v="20197"/>
    <x v="5"/>
    <x v="0"/>
    <n v="21"/>
    <x v="0"/>
    <s v="Food"/>
  </r>
  <r>
    <x v="1507"/>
    <x v="5"/>
    <x v="6"/>
    <x v="26"/>
    <x v="3"/>
    <x v="275"/>
    <s v="20197"/>
    <x v="6"/>
    <x v="3"/>
    <n v="22"/>
    <x v="1"/>
    <s v="Beers and wine"/>
  </r>
  <r>
    <x v="1507"/>
    <x v="5"/>
    <x v="6"/>
    <x v="26"/>
    <x v="3"/>
    <x v="275"/>
    <s v="20197"/>
    <x v="18"/>
    <x v="0"/>
    <n v="14.1"/>
    <x v="0"/>
    <s v="Coffee"/>
  </r>
  <r>
    <x v="1507"/>
    <x v="5"/>
    <x v="6"/>
    <x v="26"/>
    <x v="3"/>
    <x v="275"/>
    <s v="20197"/>
    <x v="18"/>
    <x v="0"/>
    <n v="33.729999999999997"/>
    <x v="0"/>
    <s v="lunch"/>
  </r>
  <r>
    <x v="1508"/>
    <x v="5"/>
    <x v="6"/>
    <x v="27"/>
    <x v="4"/>
    <x v="276"/>
    <s v="20197"/>
    <x v="67"/>
    <x v="6"/>
    <n v="27.32"/>
    <x v="1"/>
    <s v="Gasoline"/>
  </r>
  <r>
    <x v="1508"/>
    <x v="5"/>
    <x v="6"/>
    <x v="27"/>
    <x v="4"/>
    <x v="276"/>
    <s v="20197"/>
    <x v="18"/>
    <x v="6"/>
    <n v="109"/>
    <x v="1"/>
    <s v="Again flat tire flattire"/>
  </r>
  <r>
    <x v="1508"/>
    <x v="5"/>
    <x v="6"/>
    <x v="27"/>
    <x v="4"/>
    <x v="276"/>
    <s v="20197"/>
    <x v="3"/>
    <x v="0"/>
    <n v="14.75"/>
    <x v="0"/>
    <s v="Fish, packets, cheese"/>
  </r>
  <r>
    <x v="1508"/>
    <x v="5"/>
    <x v="6"/>
    <x v="27"/>
    <x v="4"/>
    <x v="276"/>
    <s v="20197"/>
    <x v="57"/>
    <x v="12"/>
    <n v="313.95"/>
    <x v="1"/>
    <s v="GUHealth"/>
  </r>
  <r>
    <x v="1508"/>
    <x v="5"/>
    <x v="6"/>
    <x v="27"/>
    <x v="4"/>
    <x v="276"/>
    <s v="20197"/>
    <x v="116"/>
    <x v="7"/>
    <n v="209.92"/>
    <x v="1"/>
    <s v="Electricity"/>
  </r>
  <r>
    <x v="1508"/>
    <x v="5"/>
    <x v="6"/>
    <x v="27"/>
    <x v="4"/>
    <x v="276"/>
    <s v="20197"/>
    <x v="103"/>
    <x v="9"/>
    <n v="173.25"/>
    <x v="1"/>
    <s v="Kool kidz tarneit mumbay"/>
  </r>
  <r>
    <x v="1508"/>
    <x v="5"/>
    <x v="6"/>
    <x v="27"/>
    <x v="4"/>
    <x v="276"/>
    <s v="20197"/>
    <x v="99"/>
    <x v="15"/>
    <n v="1070"/>
    <x v="1"/>
    <s v="Land repayment"/>
  </r>
  <r>
    <x v="1509"/>
    <x v="5"/>
    <x v="6"/>
    <x v="27"/>
    <x v="5"/>
    <x v="276"/>
    <s v="20197"/>
    <x v="6"/>
    <x v="3"/>
    <n v="19.5"/>
    <x v="1"/>
    <s v="Wine and beer - liquorland"/>
  </r>
  <r>
    <x v="1509"/>
    <x v="5"/>
    <x v="6"/>
    <x v="27"/>
    <x v="5"/>
    <x v="276"/>
    <s v="20197"/>
    <x v="0"/>
    <x v="0"/>
    <n v="36.06"/>
    <x v="0"/>
    <s v="Meet, kleenex, ladies stuff, vegetables, sour cream, ice cream"/>
  </r>
  <r>
    <x v="1509"/>
    <x v="5"/>
    <x v="6"/>
    <x v="27"/>
    <x v="5"/>
    <x v="276"/>
    <s v="20197"/>
    <x v="5"/>
    <x v="0"/>
    <n v="2.35"/>
    <x v="0"/>
    <s v="Cheese and pop corn"/>
  </r>
  <r>
    <x v="1510"/>
    <x v="5"/>
    <x v="6"/>
    <x v="27"/>
    <x v="7"/>
    <x v="276"/>
    <s v="20197"/>
    <x v="19"/>
    <x v="0"/>
    <n v="11.9"/>
    <x v="0"/>
    <s v="Lunch"/>
  </r>
  <r>
    <x v="1510"/>
    <x v="5"/>
    <x v="6"/>
    <x v="27"/>
    <x v="7"/>
    <x v="276"/>
    <s v="20197"/>
    <x v="3"/>
    <x v="0"/>
    <n v="13.6"/>
    <x v="0"/>
    <s v="fries, cabagge, toasts"/>
  </r>
  <r>
    <x v="1510"/>
    <x v="5"/>
    <x v="6"/>
    <x v="27"/>
    <x v="7"/>
    <x v="276"/>
    <s v="20197"/>
    <x v="18"/>
    <x v="0"/>
    <n v="8.3000000000000007"/>
    <x v="0"/>
    <s v="Coffee and bread"/>
  </r>
  <r>
    <x v="1511"/>
    <x v="5"/>
    <x v="6"/>
    <x v="27"/>
    <x v="9"/>
    <x v="276"/>
    <s v="20197"/>
    <x v="0"/>
    <x v="0"/>
    <n v="9.91"/>
    <x v="0"/>
    <s v="Food"/>
  </r>
  <r>
    <x v="1511"/>
    <x v="5"/>
    <x v="6"/>
    <x v="27"/>
    <x v="9"/>
    <x v="276"/>
    <s v="20197"/>
    <x v="5"/>
    <x v="0"/>
    <n v="11.25"/>
    <x v="0"/>
    <s v="Food"/>
  </r>
  <r>
    <x v="1511"/>
    <x v="5"/>
    <x v="6"/>
    <x v="27"/>
    <x v="9"/>
    <x v="276"/>
    <s v="20197"/>
    <x v="6"/>
    <x v="3"/>
    <n v="34"/>
    <x v="1"/>
    <s v="Rusky standard"/>
  </r>
  <r>
    <x v="1511"/>
    <x v="5"/>
    <x v="6"/>
    <x v="27"/>
    <x v="9"/>
    <x v="276"/>
    <s v="20197"/>
    <x v="18"/>
    <x v="0"/>
    <n v="14"/>
    <x v="0"/>
    <s v="Pizza"/>
  </r>
  <r>
    <x v="1511"/>
    <x v="5"/>
    <x v="6"/>
    <x v="27"/>
    <x v="9"/>
    <x v="276"/>
    <s v="20197"/>
    <x v="18"/>
    <x v="0"/>
    <n v="19.600000000000001"/>
    <x v="0"/>
    <s v="Breakfast"/>
  </r>
  <r>
    <x v="1511"/>
    <x v="5"/>
    <x v="6"/>
    <x v="27"/>
    <x v="9"/>
    <x v="276"/>
    <s v="20197"/>
    <x v="18"/>
    <x v="0"/>
    <n v="4"/>
    <x v="0"/>
    <s v="Juice"/>
  </r>
  <r>
    <x v="1511"/>
    <x v="5"/>
    <x v="6"/>
    <x v="27"/>
    <x v="9"/>
    <x v="276"/>
    <s v="20197"/>
    <x v="67"/>
    <x v="6"/>
    <n v="38.58"/>
    <x v="1"/>
    <s v="NEEDS UPDATE"/>
  </r>
  <r>
    <x v="1511"/>
    <x v="5"/>
    <x v="6"/>
    <x v="27"/>
    <x v="9"/>
    <x v="276"/>
    <s v="20197"/>
    <x v="6"/>
    <x v="1"/>
    <n v="45"/>
    <x v="1"/>
    <s v="Ash's"/>
  </r>
  <r>
    <x v="1511"/>
    <x v="5"/>
    <x v="6"/>
    <x v="27"/>
    <x v="9"/>
    <x v="276"/>
    <s v="20197"/>
    <x v="19"/>
    <x v="0"/>
    <n v="21.9"/>
    <x v="0"/>
    <s v="beer and nachos"/>
  </r>
  <r>
    <x v="1511"/>
    <x v="5"/>
    <x v="6"/>
    <x v="27"/>
    <x v="9"/>
    <x v="276"/>
    <s v="20197"/>
    <x v="18"/>
    <x v="3"/>
    <n v="53.7"/>
    <x v="1"/>
    <s v="ash's birthday"/>
  </r>
  <r>
    <x v="1511"/>
    <x v="5"/>
    <x v="6"/>
    <x v="27"/>
    <x v="9"/>
    <x v="276"/>
    <s v="20197"/>
    <x v="0"/>
    <x v="0"/>
    <n v="5.8"/>
    <x v="0"/>
    <s v="food"/>
  </r>
  <r>
    <x v="1511"/>
    <x v="5"/>
    <x v="6"/>
    <x v="27"/>
    <x v="9"/>
    <x v="276"/>
    <s v="20197"/>
    <x v="5"/>
    <x v="0"/>
    <n v="32.909999999999997"/>
    <x v="0"/>
    <s v="Chicken, cheese, vegetables, cereal, etc"/>
  </r>
  <r>
    <x v="1511"/>
    <x v="5"/>
    <x v="6"/>
    <x v="27"/>
    <x v="9"/>
    <x v="276"/>
    <s v="20197"/>
    <x v="18"/>
    <x v="0"/>
    <n v="6.73"/>
    <x v="0"/>
    <s v="Vegetables"/>
  </r>
  <r>
    <x v="1511"/>
    <x v="5"/>
    <x v="6"/>
    <x v="27"/>
    <x v="9"/>
    <x v="276"/>
    <s v="20197"/>
    <x v="41"/>
    <x v="5"/>
    <n v="831"/>
    <x v="1"/>
    <s v="Plus 200 from the previous vaccumm cleaner = dyson v11"/>
  </r>
  <r>
    <x v="1512"/>
    <x v="5"/>
    <x v="6"/>
    <x v="28"/>
    <x v="10"/>
    <x v="277"/>
    <s v="20197"/>
    <x v="18"/>
    <x v="0"/>
    <n v="3.3"/>
    <x v="0"/>
    <s v="coffee"/>
  </r>
  <r>
    <x v="1512"/>
    <x v="5"/>
    <x v="6"/>
    <x v="28"/>
    <x v="10"/>
    <x v="277"/>
    <s v="20197"/>
    <x v="74"/>
    <x v="7"/>
    <n v="14"/>
    <x v="1"/>
    <s v="Netflix"/>
  </r>
  <r>
    <x v="1513"/>
    <x v="5"/>
    <x v="6"/>
    <x v="28"/>
    <x v="12"/>
    <x v="277"/>
    <s v="20197"/>
    <x v="18"/>
    <x v="0"/>
    <n v="3.5"/>
    <x v="0"/>
    <s v="Coffee"/>
  </r>
  <r>
    <x v="1513"/>
    <x v="5"/>
    <x v="6"/>
    <x v="28"/>
    <x v="12"/>
    <x v="277"/>
    <s v="20197"/>
    <x v="18"/>
    <x v="0"/>
    <n v="8.3000000000000007"/>
    <x v="0"/>
    <s v="Coffee"/>
  </r>
  <r>
    <x v="1513"/>
    <x v="5"/>
    <x v="6"/>
    <x v="28"/>
    <x v="12"/>
    <x v="277"/>
    <s v="20197"/>
    <x v="18"/>
    <x v="0"/>
    <n v="10.9"/>
    <x v="0"/>
    <s v="lunch"/>
  </r>
  <r>
    <x v="1513"/>
    <x v="5"/>
    <x v="6"/>
    <x v="28"/>
    <x v="12"/>
    <x v="277"/>
    <s v="20197"/>
    <x v="18"/>
    <x v="0"/>
    <n v="2"/>
    <x v="0"/>
    <s v="Coke"/>
  </r>
  <r>
    <x v="1513"/>
    <x v="5"/>
    <x v="6"/>
    <x v="28"/>
    <x v="12"/>
    <x v="277"/>
    <s v="20197"/>
    <x v="117"/>
    <x v="6"/>
    <n v="23500"/>
    <x v="1"/>
    <s v="New Car Kia"/>
  </r>
  <r>
    <x v="1513"/>
    <x v="5"/>
    <x v="6"/>
    <x v="28"/>
    <x v="12"/>
    <x v="277"/>
    <s v="20197"/>
    <x v="103"/>
    <x v="9"/>
    <n v="173.25"/>
    <x v="1"/>
    <s v="Tata"/>
  </r>
  <r>
    <x v="1513"/>
    <x v="5"/>
    <x v="6"/>
    <x v="28"/>
    <x v="12"/>
    <x v="277"/>
    <s v="20197"/>
    <x v="3"/>
    <x v="0"/>
    <n v="6.28"/>
    <x v="0"/>
    <s v="Food"/>
  </r>
  <r>
    <x v="1513"/>
    <x v="5"/>
    <x v="6"/>
    <x v="28"/>
    <x v="12"/>
    <x v="277"/>
    <s v="20197"/>
    <x v="74"/>
    <x v="7"/>
    <n v="1.56"/>
    <x v="1"/>
    <s v="Hulu"/>
  </r>
  <r>
    <x v="1513"/>
    <x v="5"/>
    <x v="6"/>
    <x v="28"/>
    <x v="12"/>
    <x v="277"/>
    <s v="20197"/>
    <x v="99"/>
    <x v="15"/>
    <n v="1097"/>
    <x v="1"/>
    <s v="Land repayment"/>
  </r>
  <r>
    <x v="1514"/>
    <x v="5"/>
    <x v="6"/>
    <x v="28"/>
    <x v="14"/>
    <x v="277"/>
    <s v="20197"/>
    <x v="18"/>
    <x v="0"/>
    <n v="8.3000000000000007"/>
    <x v="0"/>
    <s v="Coffee"/>
  </r>
  <r>
    <x v="1514"/>
    <x v="5"/>
    <x v="6"/>
    <x v="28"/>
    <x v="14"/>
    <x v="277"/>
    <s v="20197"/>
    <x v="5"/>
    <x v="0"/>
    <n v="6.47"/>
    <x v="0"/>
    <s v="Food"/>
  </r>
  <r>
    <x v="1514"/>
    <x v="5"/>
    <x v="6"/>
    <x v="28"/>
    <x v="14"/>
    <x v="277"/>
    <s v="20197"/>
    <x v="5"/>
    <x v="0"/>
    <n v="25.5"/>
    <x v="0"/>
    <s v="Food"/>
  </r>
  <r>
    <x v="1514"/>
    <x v="5"/>
    <x v="6"/>
    <x v="28"/>
    <x v="14"/>
    <x v="277"/>
    <s v="20197"/>
    <x v="18"/>
    <x v="12"/>
    <n v="17.5"/>
    <x v="1"/>
    <s v="Dentist"/>
  </r>
  <r>
    <x v="1514"/>
    <x v="5"/>
    <x v="6"/>
    <x v="28"/>
    <x v="14"/>
    <x v="277"/>
    <s v="20197"/>
    <x v="11"/>
    <x v="7"/>
    <n v="29"/>
    <x v="1"/>
    <s v="Energy"/>
  </r>
  <r>
    <x v="1514"/>
    <x v="5"/>
    <x v="6"/>
    <x v="28"/>
    <x v="14"/>
    <x v="277"/>
    <s v="20197"/>
    <x v="18"/>
    <x v="0"/>
    <n v="7.9"/>
    <x v="0"/>
    <s v="Coffee"/>
  </r>
  <r>
    <x v="1514"/>
    <x v="5"/>
    <x v="6"/>
    <x v="28"/>
    <x v="14"/>
    <x v="277"/>
    <s v="20197"/>
    <x v="0"/>
    <x v="0"/>
    <n v="0.75"/>
    <x v="0"/>
    <s v="Food"/>
  </r>
  <r>
    <x v="1515"/>
    <x v="5"/>
    <x v="6"/>
    <x v="28"/>
    <x v="16"/>
    <x v="277"/>
    <s v="20197"/>
    <x v="18"/>
    <x v="12"/>
    <n v="5"/>
    <x v="1"/>
    <s v="Dentist floss"/>
  </r>
  <r>
    <x v="1515"/>
    <x v="5"/>
    <x v="6"/>
    <x v="28"/>
    <x v="16"/>
    <x v="277"/>
    <s v="20197"/>
    <x v="68"/>
    <x v="5"/>
    <n v="7.56"/>
    <x v="1"/>
    <s v="Thing for bath "/>
  </r>
  <r>
    <x v="1515"/>
    <x v="5"/>
    <x v="6"/>
    <x v="28"/>
    <x v="16"/>
    <x v="277"/>
    <s v="20197"/>
    <x v="67"/>
    <x v="6"/>
    <n v="60"/>
    <x v="1"/>
    <s v="Gasoline monstra"/>
  </r>
  <r>
    <x v="1515"/>
    <x v="5"/>
    <x v="6"/>
    <x v="28"/>
    <x v="16"/>
    <x v="277"/>
    <s v="20197"/>
    <x v="39"/>
    <x v="0"/>
    <n v="6.4"/>
    <x v="0"/>
    <s v="Coke and fries"/>
  </r>
  <r>
    <x v="1515"/>
    <x v="5"/>
    <x v="6"/>
    <x v="28"/>
    <x v="16"/>
    <x v="277"/>
    <s v="20197"/>
    <x v="31"/>
    <x v="0"/>
    <n v="22.9"/>
    <x v="0"/>
    <s v="Lunch"/>
  </r>
  <r>
    <x v="1515"/>
    <x v="5"/>
    <x v="6"/>
    <x v="28"/>
    <x v="16"/>
    <x v="277"/>
    <s v="20197"/>
    <x v="35"/>
    <x v="5"/>
    <n v="53.91"/>
    <x v="1"/>
    <s v="Useless stuff"/>
  </r>
  <r>
    <x v="1515"/>
    <x v="5"/>
    <x v="6"/>
    <x v="28"/>
    <x v="16"/>
    <x v="277"/>
    <s v="20197"/>
    <x v="101"/>
    <x v="0"/>
    <n v="10.99"/>
    <x v="0"/>
    <s v="Cheese"/>
  </r>
  <r>
    <x v="1515"/>
    <x v="5"/>
    <x v="6"/>
    <x v="28"/>
    <x v="16"/>
    <x v="277"/>
    <s v="20197"/>
    <x v="18"/>
    <x v="0"/>
    <n v="5.48"/>
    <x v="0"/>
    <s v="Vegetables"/>
  </r>
  <r>
    <x v="1515"/>
    <x v="5"/>
    <x v="6"/>
    <x v="28"/>
    <x v="16"/>
    <x v="277"/>
    <s v="20197"/>
    <x v="0"/>
    <x v="0"/>
    <n v="23.72"/>
    <x v="0"/>
    <s v="Food"/>
  </r>
  <r>
    <x v="1515"/>
    <x v="5"/>
    <x v="6"/>
    <x v="28"/>
    <x v="16"/>
    <x v="277"/>
    <s v="20197"/>
    <x v="5"/>
    <x v="0"/>
    <n v="40.229999999999997"/>
    <x v="0"/>
    <s v="Food for the week"/>
  </r>
  <r>
    <x v="1516"/>
    <x v="5"/>
    <x v="6"/>
    <x v="29"/>
    <x v="18"/>
    <x v="278"/>
    <s v="20197"/>
    <x v="64"/>
    <x v="4"/>
    <n v="400"/>
    <x v="1"/>
    <s v="Fix house things"/>
  </r>
  <r>
    <x v="1516"/>
    <x v="5"/>
    <x v="6"/>
    <x v="29"/>
    <x v="18"/>
    <x v="278"/>
    <s v="20197"/>
    <x v="18"/>
    <x v="0"/>
    <n v="10.3"/>
    <x v="0"/>
    <s v="Coffe and coke"/>
  </r>
  <r>
    <x v="1516"/>
    <x v="5"/>
    <x v="6"/>
    <x v="29"/>
    <x v="18"/>
    <x v="278"/>
    <s v="20197"/>
    <x v="6"/>
    <x v="3"/>
    <n v="46"/>
    <x v="1"/>
    <s v="Wine and vodka australian citizenship"/>
  </r>
  <r>
    <x v="1516"/>
    <x v="5"/>
    <x v="6"/>
    <x v="29"/>
    <x v="18"/>
    <x v="278"/>
    <s v="20197"/>
    <x v="39"/>
    <x v="0"/>
    <n v="3.65"/>
    <x v="0"/>
    <s v="Milkshake"/>
  </r>
  <r>
    <x v="1516"/>
    <x v="5"/>
    <x v="6"/>
    <x v="29"/>
    <x v="18"/>
    <x v="278"/>
    <s v="20197"/>
    <x v="31"/>
    <x v="5"/>
    <n v="2.9"/>
    <x v="1"/>
    <s v="Something"/>
  </r>
  <r>
    <x v="1516"/>
    <x v="5"/>
    <x v="6"/>
    <x v="29"/>
    <x v="18"/>
    <x v="278"/>
    <s v="20197"/>
    <x v="103"/>
    <x v="9"/>
    <n v="173.25"/>
    <x v="1"/>
    <s v="Childcare"/>
  </r>
  <r>
    <x v="1516"/>
    <x v="5"/>
    <x v="6"/>
    <x v="29"/>
    <x v="18"/>
    <x v="278"/>
    <s v="20197"/>
    <x v="18"/>
    <x v="0"/>
    <n v="6.33"/>
    <x v="0"/>
    <s v="Fruits"/>
  </r>
  <r>
    <x v="1516"/>
    <x v="5"/>
    <x v="6"/>
    <x v="29"/>
    <x v="18"/>
    <x v="278"/>
    <s v="20197"/>
    <x v="3"/>
    <x v="0"/>
    <n v="26"/>
    <x v="0"/>
    <s v="Food"/>
  </r>
  <r>
    <x v="1517"/>
    <x v="5"/>
    <x v="7"/>
    <x v="29"/>
    <x v="20"/>
    <x v="278"/>
    <s v="20198"/>
    <x v="18"/>
    <x v="0"/>
    <n v="11.9"/>
    <x v="0"/>
    <s v="Coffee and breakfast"/>
  </r>
  <r>
    <x v="1517"/>
    <x v="5"/>
    <x v="7"/>
    <x v="29"/>
    <x v="20"/>
    <x v="278"/>
    <s v="20198"/>
    <x v="18"/>
    <x v="0"/>
    <n v="15"/>
    <x v="0"/>
    <s v="Lunch"/>
  </r>
  <r>
    <x v="1517"/>
    <x v="5"/>
    <x v="7"/>
    <x v="29"/>
    <x v="20"/>
    <x v="278"/>
    <s v="20198"/>
    <x v="115"/>
    <x v="7"/>
    <n v="79"/>
    <x v="1"/>
    <s v="Internet"/>
  </r>
  <r>
    <x v="1517"/>
    <x v="5"/>
    <x v="7"/>
    <x v="29"/>
    <x v="20"/>
    <x v="278"/>
    <s v="20198"/>
    <x v="39"/>
    <x v="0"/>
    <n v="6.15"/>
    <x v="0"/>
    <s v="Fries and coke"/>
  </r>
  <r>
    <x v="1517"/>
    <x v="5"/>
    <x v="7"/>
    <x v="29"/>
    <x v="20"/>
    <x v="278"/>
    <s v="20198"/>
    <x v="108"/>
    <x v="7"/>
    <n v="261.25"/>
    <x v="1"/>
    <s v="Something regarding water"/>
  </r>
  <r>
    <x v="1517"/>
    <x v="5"/>
    <x v="7"/>
    <x v="29"/>
    <x v="20"/>
    <x v="278"/>
    <s v="20198"/>
    <x v="3"/>
    <x v="0"/>
    <n v="12.8"/>
    <x v="0"/>
    <s v="Food"/>
  </r>
  <r>
    <x v="1518"/>
    <x v="5"/>
    <x v="7"/>
    <x v="29"/>
    <x v="22"/>
    <x v="278"/>
    <s v="20198"/>
    <x v="18"/>
    <x v="0"/>
    <n v="8.3000000000000007"/>
    <x v="0"/>
    <s v="Coffee"/>
  </r>
  <r>
    <x v="1518"/>
    <x v="5"/>
    <x v="7"/>
    <x v="29"/>
    <x v="22"/>
    <x v="278"/>
    <s v="20198"/>
    <x v="18"/>
    <x v="0"/>
    <n v="15.8"/>
    <x v="0"/>
    <s v="Lunch"/>
  </r>
  <r>
    <x v="1518"/>
    <x v="5"/>
    <x v="7"/>
    <x v="29"/>
    <x v="22"/>
    <x v="278"/>
    <s v="20198"/>
    <x v="5"/>
    <x v="0"/>
    <n v="5.2"/>
    <x v="0"/>
    <s v="Gatorade, toasts"/>
  </r>
  <r>
    <x v="1518"/>
    <x v="5"/>
    <x v="7"/>
    <x v="29"/>
    <x v="22"/>
    <x v="278"/>
    <s v="20198"/>
    <x v="6"/>
    <x v="3"/>
    <n v="12"/>
    <x v="1"/>
    <s v="Liquorland - beer"/>
  </r>
  <r>
    <x v="1518"/>
    <x v="5"/>
    <x v="7"/>
    <x v="29"/>
    <x v="22"/>
    <x v="278"/>
    <s v="20198"/>
    <x v="67"/>
    <x v="6"/>
    <n v="76.94"/>
    <x v="1"/>
    <s v="Expensive gasoline zoo"/>
  </r>
  <r>
    <x v="1518"/>
    <x v="5"/>
    <x v="7"/>
    <x v="29"/>
    <x v="22"/>
    <x v="278"/>
    <s v="20198"/>
    <x v="18"/>
    <x v="0"/>
    <n v="42"/>
    <x v="0"/>
    <s v="Zoo food"/>
  </r>
  <r>
    <x v="1518"/>
    <x v="5"/>
    <x v="7"/>
    <x v="29"/>
    <x v="22"/>
    <x v="278"/>
    <s v="20198"/>
    <x v="96"/>
    <x v="11"/>
    <n v="311.95"/>
    <x v="1"/>
    <s v="Passport mama"/>
  </r>
  <r>
    <x v="1518"/>
    <x v="5"/>
    <x v="7"/>
    <x v="29"/>
    <x v="22"/>
    <x v="278"/>
    <s v="20198"/>
    <x v="18"/>
    <x v="0"/>
    <n v="8.3000000000000007"/>
    <x v="0"/>
    <s v="Ice cream"/>
  </r>
  <r>
    <x v="1518"/>
    <x v="5"/>
    <x v="7"/>
    <x v="29"/>
    <x v="22"/>
    <x v="278"/>
    <s v="20198"/>
    <x v="47"/>
    <x v="7"/>
    <n v="124.25"/>
    <x v="1"/>
    <s v="Last bill"/>
  </r>
  <r>
    <x v="1518"/>
    <x v="5"/>
    <x v="7"/>
    <x v="29"/>
    <x v="22"/>
    <x v="278"/>
    <s v="20198"/>
    <x v="102"/>
    <x v="7"/>
    <n v="40.1"/>
    <x v="1"/>
    <s v="Optus with two calls to borgo"/>
  </r>
  <r>
    <x v="1519"/>
    <x v="5"/>
    <x v="7"/>
    <x v="29"/>
    <x v="23"/>
    <x v="278"/>
    <s v="20198"/>
    <x v="18"/>
    <x v="0"/>
    <n v="11"/>
    <x v="0"/>
    <s v="Coffee"/>
  </r>
  <r>
    <x v="1519"/>
    <x v="5"/>
    <x v="7"/>
    <x v="29"/>
    <x v="23"/>
    <x v="278"/>
    <s v="20198"/>
    <x v="100"/>
    <x v="8"/>
    <n v="72.59"/>
    <x v="1"/>
    <s v="Jeans, scarf and hat"/>
  </r>
  <r>
    <x v="1519"/>
    <x v="5"/>
    <x v="7"/>
    <x v="29"/>
    <x v="23"/>
    <x v="278"/>
    <s v="20198"/>
    <x v="3"/>
    <x v="0"/>
    <n v="14"/>
    <x v="0"/>
    <s v="Week food"/>
  </r>
  <r>
    <x v="1519"/>
    <x v="5"/>
    <x v="7"/>
    <x v="29"/>
    <x v="23"/>
    <x v="278"/>
    <s v="20198"/>
    <x v="16"/>
    <x v="5"/>
    <n v="19"/>
    <x v="1"/>
    <s v="Replace gas"/>
  </r>
  <r>
    <x v="1519"/>
    <x v="5"/>
    <x v="7"/>
    <x v="29"/>
    <x v="23"/>
    <x v="278"/>
    <s v="20198"/>
    <x v="39"/>
    <x v="0"/>
    <n v="8.6999999999999993"/>
    <x v="0"/>
    <s v="Fries, coke, milkshake"/>
  </r>
  <r>
    <x v="1519"/>
    <x v="5"/>
    <x v="7"/>
    <x v="29"/>
    <x v="23"/>
    <x v="278"/>
    <s v="20198"/>
    <x v="18"/>
    <x v="0"/>
    <n v="8.6"/>
    <x v="0"/>
    <s v="Vegetables"/>
  </r>
  <r>
    <x v="1519"/>
    <x v="5"/>
    <x v="7"/>
    <x v="29"/>
    <x v="23"/>
    <x v="278"/>
    <s v="20198"/>
    <x v="0"/>
    <x v="0"/>
    <n v="30.72"/>
    <x v="0"/>
    <s v="Food for week"/>
  </r>
  <r>
    <x v="1519"/>
    <x v="5"/>
    <x v="7"/>
    <x v="29"/>
    <x v="23"/>
    <x v="278"/>
    <s v="20198"/>
    <x v="5"/>
    <x v="0"/>
    <n v="28.62"/>
    <x v="0"/>
    <s v="Food for week"/>
  </r>
  <r>
    <x v="1519"/>
    <x v="5"/>
    <x v="7"/>
    <x v="29"/>
    <x v="23"/>
    <x v="278"/>
    <s v="20198"/>
    <x v="87"/>
    <x v="12"/>
    <n v="59.95"/>
    <x v="1"/>
    <s v="Vaporiser"/>
  </r>
  <r>
    <x v="1519"/>
    <x v="5"/>
    <x v="7"/>
    <x v="29"/>
    <x v="23"/>
    <x v="278"/>
    <s v="20198"/>
    <x v="18"/>
    <x v="0"/>
    <n v="8.43"/>
    <x v="0"/>
    <s v="Vegetables"/>
  </r>
  <r>
    <x v="1519"/>
    <x v="5"/>
    <x v="7"/>
    <x v="29"/>
    <x v="23"/>
    <x v="278"/>
    <s v="20198"/>
    <x v="0"/>
    <x v="14"/>
    <n v="10.029999999999999"/>
    <x v="1"/>
    <s v="Pampers"/>
  </r>
  <r>
    <x v="1520"/>
    <x v="5"/>
    <x v="7"/>
    <x v="30"/>
    <x v="30"/>
    <x v="279"/>
    <s v="20198"/>
    <x v="103"/>
    <x v="9"/>
    <n v="173.25"/>
    <x v="1"/>
    <s v="Kool kidz"/>
  </r>
  <r>
    <x v="1520"/>
    <x v="5"/>
    <x v="7"/>
    <x v="30"/>
    <x v="30"/>
    <x v="279"/>
    <s v="20198"/>
    <x v="3"/>
    <x v="0"/>
    <n v="4.8"/>
    <x v="0"/>
    <s v="Cheese"/>
  </r>
  <r>
    <x v="1521"/>
    <x v="5"/>
    <x v="7"/>
    <x v="30"/>
    <x v="24"/>
    <x v="279"/>
    <s v="20198"/>
    <x v="18"/>
    <x v="0"/>
    <n v="10.8"/>
    <x v="0"/>
    <s v="Lunch"/>
  </r>
  <r>
    <x v="1521"/>
    <x v="5"/>
    <x v="7"/>
    <x v="30"/>
    <x v="24"/>
    <x v="279"/>
    <s v="20198"/>
    <x v="7"/>
    <x v="6"/>
    <n v="20"/>
    <x v="1"/>
    <s v="Myki mama"/>
  </r>
  <r>
    <x v="1522"/>
    <x v="5"/>
    <x v="7"/>
    <x v="30"/>
    <x v="26"/>
    <x v="279"/>
    <s v="20198"/>
    <x v="82"/>
    <x v="6"/>
    <n v="5274.75"/>
    <x v="1"/>
    <s v="Russia Baby"/>
  </r>
  <r>
    <x v="1522"/>
    <x v="5"/>
    <x v="7"/>
    <x v="30"/>
    <x v="26"/>
    <x v="279"/>
    <s v="20198"/>
    <x v="94"/>
    <x v="6"/>
    <n v="20.97"/>
    <x v="1"/>
    <s v="Net for mama's car"/>
  </r>
  <r>
    <x v="1522"/>
    <x v="5"/>
    <x v="7"/>
    <x v="30"/>
    <x v="26"/>
    <x v="279"/>
    <s v="20198"/>
    <x v="6"/>
    <x v="3"/>
    <n v="36"/>
    <x v="1"/>
    <s v="Rusky standard vodka"/>
  </r>
  <r>
    <x v="1522"/>
    <x v="5"/>
    <x v="7"/>
    <x v="30"/>
    <x v="26"/>
    <x v="279"/>
    <s v="20198"/>
    <x v="18"/>
    <x v="0"/>
    <n v="6.3"/>
    <x v="0"/>
    <s v="Sushi after lunch"/>
  </r>
  <r>
    <x v="1523"/>
    <x v="5"/>
    <x v="7"/>
    <x v="30"/>
    <x v="0"/>
    <x v="279"/>
    <s v="20198"/>
    <x v="18"/>
    <x v="0"/>
    <n v="8.3000000000000007"/>
    <x v="0"/>
    <s v="Coffee"/>
  </r>
  <r>
    <x v="1523"/>
    <x v="5"/>
    <x v="7"/>
    <x v="30"/>
    <x v="0"/>
    <x v="279"/>
    <s v="20198"/>
    <x v="18"/>
    <x v="0"/>
    <n v="12.9"/>
    <x v="0"/>
    <s v="Pizza"/>
  </r>
  <r>
    <x v="1523"/>
    <x v="5"/>
    <x v="7"/>
    <x v="30"/>
    <x v="0"/>
    <x v="279"/>
    <s v="20198"/>
    <x v="3"/>
    <x v="0"/>
    <n v="33.21"/>
    <x v="0"/>
    <s v="Food"/>
  </r>
  <r>
    <x v="1523"/>
    <x v="5"/>
    <x v="7"/>
    <x v="30"/>
    <x v="0"/>
    <x v="279"/>
    <s v="20198"/>
    <x v="5"/>
    <x v="0"/>
    <n v="54.5"/>
    <x v="0"/>
    <s v="Weekly expenses"/>
  </r>
  <r>
    <x v="1523"/>
    <x v="5"/>
    <x v="7"/>
    <x v="30"/>
    <x v="0"/>
    <x v="279"/>
    <s v="20198"/>
    <x v="0"/>
    <x v="0"/>
    <n v="23.25"/>
    <x v="0"/>
    <s v="Weekly expenses"/>
  </r>
  <r>
    <x v="1523"/>
    <x v="5"/>
    <x v="7"/>
    <x v="30"/>
    <x v="0"/>
    <x v="279"/>
    <s v="20198"/>
    <x v="18"/>
    <x v="12"/>
    <n v="8.5"/>
    <x v="1"/>
    <s v="Massage"/>
  </r>
  <r>
    <x v="1523"/>
    <x v="5"/>
    <x v="7"/>
    <x v="30"/>
    <x v="0"/>
    <x v="279"/>
    <s v="20198"/>
    <x v="18"/>
    <x v="0"/>
    <n v="11.2"/>
    <x v="0"/>
    <s v="Coffee"/>
  </r>
  <r>
    <x v="1523"/>
    <x v="5"/>
    <x v="7"/>
    <x v="30"/>
    <x v="0"/>
    <x v="279"/>
    <s v="20198"/>
    <x v="5"/>
    <x v="0"/>
    <n v="16.8"/>
    <x v="0"/>
    <s v="Weekly expenses"/>
  </r>
  <r>
    <x v="1523"/>
    <x v="5"/>
    <x v="7"/>
    <x v="30"/>
    <x v="0"/>
    <x v="279"/>
    <s v="20198"/>
    <x v="7"/>
    <x v="6"/>
    <n v="194.9"/>
    <x v="1"/>
    <s v="mama and gato myki"/>
  </r>
  <r>
    <x v="1523"/>
    <x v="5"/>
    <x v="7"/>
    <x v="30"/>
    <x v="0"/>
    <x v="279"/>
    <s v="20198"/>
    <x v="18"/>
    <x v="0"/>
    <n v="6"/>
    <x v="0"/>
    <s v="Coffee ruby"/>
  </r>
  <r>
    <x v="1523"/>
    <x v="5"/>
    <x v="7"/>
    <x v="30"/>
    <x v="0"/>
    <x v="279"/>
    <s v="20198"/>
    <x v="3"/>
    <x v="0"/>
    <n v="39.090000000000003"/>
    <x v="0"/>
    <s v="Weekly expenses"/>
  </r>
  <r>
    <x v="1523"/>
    <x v="5"/>
    <x v="7"/>
    <x v="30"/>
    <x v="0"/>
    <x v="279"/>
    <s v="20198"/>
    <x v="18"/>
    <x v="2"/>
    <n v="9.9"/>
    <x v="1"/>
    <s v="playground tata"/>
  </r>
  <r>
    <x v="1523"/>
    <x v="5"/>
    <x v="7"/>
    <x v="30"/>
    <x v="0"/>
    <x v="279"/>
    <s v="20198"/>
    <x v="18"/>
    <x v="12"/>
    <n v="6.4"/>
    <x v="1"/>
    <s v="quiro"/>
  </r>
  <r>
    <x v="1523"/>
    <x v="5"/>
    <x v="7"/>
    <x v="30"/>
    <x v="0"/>
    <x v="279"/>
    <s v="20198"/>
    <x v="18"/>
    <x v="0"/>
    <n v="6.3"/>
    <x v="0"/>
    <s v="ice cream"/>
  </r>
  <r>
    <x v="1524"/>
    <x v="5"/>
    <x v="7"/>
    <x v="31"/>
    <x v="1"/>
    <x v="280"/>
    <s v="20198"/>
    <x v="6"/>
    <x v="3"/>
    <n v="10"/>
    <x v="1"/>
    <s v="Beer"/>
  </r>
  <r>
    <x v="1524"/>
    <x v="5"/>
    <x v="7"/>
    <x v="31"/>
    <x v="1"/>
    <x v="280"/>
    <s v="20198"/>
    <x v="103"/>
    <x v="9"/>
    <n v="173.25"/>
    <x v="1"/>
    <s v="Childcare"/>
  </r>
  <r>
    <x v="1525"/>
    <x v="5"/>
    <x v="7"/>
    <x v="31"/>
    <x v="2"/>
    <x v="280"/>
    <s v="20198"/>
    <x v="18"/>
    <x v="5"/>
    <n v="32"/>
    <x v="1"/>
    <s v="Reparing virgin marie image"/>
  </r>
  <r>
    <x v="1525"/>
    <x v="5"/>
    <x v="7"/>
    <x v="31"/>
    <x v="2"/>
    <x v="280"/>
    <s v="20198"/>
    <x v="0"/>
    <x v="0"/>
    <n v="16.53"/>
    <x v="0"/>
    <s v="More food"/>
  </r>
  <r>
    <x v="1525"/>
    <x v="5"/>
    <x v="7"/>
    <x v="31"/>
    <x v="2"/>
    <x v="280"/>
    <s v="20198"/>
    <x v="5"/>
    <x v="0"/>
    <n v="4.5"/>
    <x v="0"/>
    <s v="Food"/>
  </r>
  <r>
    <x v="1525"/>
    <x v="5"/>
    <x v="7"/>
    <x v="31"/>
    <x v="2"/>
    <x v="280"/>
    <s v="20198"/>
    <x v="57"/>
    <x v="12"/>
    <n v="313.95"/>
    <x v="1"/>
    <s v="GU Health"/>
  </r>
  <r>
    <x v="1526"/>
    <x v="5"/>
    <x v="7"/>
    <x v="31"/>
    <x v="3"/>
    <x v="280"/>
    <s v="20198"/>
    <x v="67"/>
    <x v="6"/>
    <n v="66"/>
    <x v="1"/>
    <s v="New monster"/>
  </r>
  <r>
    <x v="1527"/>
    <x v="5"/>
    <x v="7"/>
    <x v="31"/>
    <x v="7"/>
    <x v="280"/>
    <s v="20198"/>
    <x v="18"/>
    <x v="0"/>
    <n v="2"/>
    <x v="0"/>
    <s v="Coffee"/>
  </r>
  <r>
    <x v="1527"/>
    <x v="5"/>
    <x v="7"/>
    <x v="31"/>
    <x v="7"/>
    <x v="280"/>
    <s v="20198"/>
    <x v="18"/>
    <x v="3"/>
    <n v="24"/>
    <x v="1"/>
    <s v="Beers with john"/>
  </r>
  <r>
    <x v="1527"/>
    <x v="5"/>
    <x v="7"/>
    <x v="31"/>
    <x v="7"/>
    <x v="280"/>
    <s v="20198"/>
    <x v="6"/>
    <x v="3"/>
    <n v="34.950000000000003"/>
    <x v="1"/>
    <s v="Vodku"/>
  </r>
  <r>
    <x v="1527"/>
    <x v="5"/>
    <x v="7"/>
    <x v="31"/>
    <x v="7"/>
    <x v="280"/>
    <s v="20198"/>
    <x v="118"/>
    <x v="2"/>
    <n v="200"/>
    <x v="1"/>
    <s v="Company"/>
  </r>
  <r>
    <x v="1527"/>
    <x v="5"/>
    <x v="7"/>
    <x v="31"/>
    <x v="7"/>
    <x v="280"/>
    <s v="20198"/>
    <x v="18"/>
    <x v="14"/>
    <n v="17.5"/>
    <x v="1"/>
    <s v="Tata toys"/>
  </r>
  <r>
    <x v="1527"/>
    <x v="5"/>
    <x v="7"/>
    <x v="31"/>
    <x v="7"/>
    <x v="280"/>
    <s v="20198"/>
    <x v="18"/>
    <x v="0"/>
    <n v="38.1"/>
    <x v="0"/>
    <s v="Lunch"/>
  </r>
  <r>
    <x v="1527"/>
    <x v="5"/>
    <x v="7"/>
    <x v="31"/>
    <x v="7"/>
    <x v="280"/>
    <s v="20198"/>
    <x v="18"/>
    <x v="6"/>
    <n v="25"/>
    <x v="1"/>
    <s v="Wash car"/>
  </r>
  <r>
    <x v="1527"/>
    <x v="5"/>
    <x v="7"/>
    <x v="31"/>
    <x v="7"/>
    <x v="280"/>
    <s v="20198"/>
    <x v="87"/>
    <x v="12"/>
    <n v="7.5"/>
    <x v="1"/>
    <s v="Aloe vera"/>
  </r>
  <r>
    <x v="1527"/>
    <x v="5"/>
    <x v="7"/>
    <x v="31"/>
    <x v="7"/>
    <x v="280"/>
    <s v="20198"/>
    <x v="5"/>
    <x v="0"/>
    <n v="36.409999999999997"/>
    <x v="0"/>
    <s v="Weekly expenses"/>
  </r>
  <r>
    <x v="1527"/>
    <x v="5"/>
    <x v="7"/>
    <x v="31"/>
    <x v="7"/>
    <x v="280"/>
    <s v="20198"/>
    <x v="6"/>
    <x v="3"/>
    <n v="12"/>
    <x v="1"/>
    <s v="Beer"/>
  </r>
  <r>
    <x v="1527"/>
    <x v="5"/>
    <x v="7"/>
    <x v="31"/>
    <x v="7"/>
    <x v="280"/>
    <s v="20198"/>
    <x v="6"/>
    <x v="0"/>
    <n v="9"/>
    <x v="0"/>
    <s v="Cake"/>
  </r>
  <r>
    <x v="1527"/>
    <x v="5"/>
    <x v="7"/>
    <x v="31"/>
    <x v="7"/>
    <x v="280"/>
    <s v="20198"/>
    <x v="11"/>
    <x v="7"/>
    <n v="141.66"/>
    <x v="1"/>
    <s v="Energy"/>
  </r>
  <r>
    <x v="1527"/>
    <x v="5"/>
    <x v="7"/>
    <x v="31"/>
    <x v="7"/>
    <x v="280"/>
    <s v="20198"/>
    <x v="87"/>
    <x v="12"/>
    <n v="10.49"/>
    <x v="1"/>
    <s v="Hands cream"/>
  </r>
  <r>
    <x v="1527"/>
    <x v="5"/>
    <x v="7"/>
    <x v="31"/>
    <x v="7"/>
    <x v="280"/>
    <s v="20198"/>
    <x v="18"/>
    <x v="12"/>
    <n v="6.4"/>
    <x v="1"/>
    <s v="Chiro"/>
  </r>
  <r>
    <x v="1527"/>
    <x v="5"/>
    <x v="7"/>
    <x v="31"/>
    <x v="7"/>
    <x v="280"/>
    <s v="20198"/>
    <x v="18"/>
    <x v="0"/>
    <n v="9.5500000000000007"/>
    <x v="0"/>
    <s v="Coffee"/>
  </r>
  <r>
    <x v="1527"/>
    <x v="5"/>
    <x v="7"/>
    <x v="31"/>
    <x v="7"/>
    <x v="280"/>
    <s v="20198"/>
    <x v="0"/>
    <x v="0"/>
    <n v="42"/>
    <x v="0"/>
    <s v="Daily expenses"/>
  </r>
  <r>
    <x v="1527"/>
    <x v="5"/>
    <x v="7"/>
    <x v="31"/>
    <x v="7"/>
    <x v="280"/>
    <s v="20198"/>
    <x v="18"/>
    <x v="0"/>
    <n v="7.8"/>
    <x v="0"/>
    <s v="Butcher"/>
  </r>
  <r>
    <x v="1527"/>
    <x v="5"/>
    <x v="7"/>
    <x v="31"/>
    <x v="7"/>
    <x v="280"/>
    <s v="20198"/>
    <x v="0"/>
    <x v="0"/>
    <n v="4"/>
    <x v="0"/>
    <s v="Food"/>
  </r>
  <r>
    <x v="1528"/>
    <x v="5"/>
    <x v="7"/>
    <x v="32"/>
    <x v="29"/>
    <x v="281"/>
    <s v="20198"/>
    <x v="18"/>
    <x v="0"/>
    <n v="17.3"/>
    <x v="0"/>
    <s v="Beer, coke, coffee"/>
  </r>
  <r>
    <x v="1528"/>
    <x v="5"/>
    <x v="7"/>
    <x v="32"/>
    <x v="29"/>
    <x v="281"/>
    <s v="20198"/>
    <x v="103"/>
    <x v="9"/>
    <n v="173.25"/>
    <x v="1"/>
    <s v="Childcare"/>
  </r>
  <r>
    <x v="1528"/>
    <x v="5"/>
    <x v="7"/>
    <x v="32"/>
    <x v="29"/>
    <x v="281"/>
    <s v="20198"/>
    <x v="5"/>
    <x v="0"/>
    <n v="24.25"/>
    <x v="0"/>
    <s v="Weekly expenses"/>
  </r>
  <r>
    <x v="1529"/>
    <x v="5"/>
    <x v="7"/>
    <x v="32"/>
    <x v="11"/>
    <x v="281"/>
    <s v="20198"/>
    <x v="15"/>
    <x v="0"/>
    <n v="2.5"/>
    <x v="0"/>
    <s v="Coke interview"/>
  </r>
  <r>
    <x v="1529"/>
    <x v="5"/>
    <x v="7"/>
    <x v="32"/>
    <x v="11"/>
    <x v="281"/>
    <s v="20198"/>
    <x v="95"/>
    <x v="7"/>
    <n v="12"/>
    <x v="1"/>
    <s v="Spotify"/>
  </r>
  <r>
    <x v="1529"/>
    <x v="5"/>
    <x v="7"/>
    <x v="32"/>
    <x v="11"/>
    <x v="281"/>
    <s v="20198"/>
    <x v="74"/>
    <x v="7"/>
    <n v="14"/>
    <x v="1"/>
    <s v="Netflix"/>
  </r>
  <r>
    <x v="1529"/>
    <x v="5"/>
    <x v="7"/>
    <x v="32"/>
    <x v="11"/>
    <x v="281"/>
    <s v="20198"/>
    <x v="18"/>
    <x v="0"/>
    <n v="17.8"/>
    <x v="0"/>
    <s v="Lunch"/>
  </r>
  <r>
    <x v="1529"/>
    <x v="5"/>
    <x v="7"/>
    <x v="32"/>
    <x v="11"/>
    <x v="281"/>
    <s v="20198"/>
    <x v="35"/>
    <x v="0"/>
    <n v="10.1"/>
    <x v="1"/>
    <s v="Cokes"/>
  </r>
  <r>
    <x v="1529"/>
    <x v="5"/>
    <x v="7"/>
    <x v="32"/>
    <x v="11"/>
    <x v="281"/>
    <s v="20198"/>
    <x v="71"/>
    <x v="6"/>
    <n v="10"/>
    <x v="1"/>
    <s v="Parking john's birthday"/>
  </r>
  <r>
    <x v="1529"/>
    <x v="5"/>
    <x v="7"/>
    <x v="32"/>
    <x v="11"/>
    <x v="281"/>
    <s v="20198"/>
    <x v="99"/>
    <x v="15"/>
    <n v="2180"/>
    <x v="1"/>
    <s v="Loans"/>
  </r>
  <r>
    <x v="1529"/>
    <x v="5"/>
    <x v="7"/>
    <x v="32"/>
    <x v="11"/>
    <x v="281"/>
    <s v="20198"/>
    <x v="3"/>
    <x v="0"/>
    <n v="13.45"/>
    <x v="0"/>
    <s v="Food"/>
  </r>
  <r>
    <x v="1529"/>
    <x v="5"/>
    <x v="7"/>
    <x v="32"/>
    <x v="11"/>
    <x v="281"/>
    <s v="20198"/>
    <x v="7"/>
    <x v="6"/>
    <n v="20"/>
    <x v="1"/>
    <s v="Myki mama"/>
  </r>
  <r>
    <x v="1530"/>
    <x v="5"/>
    <x v="7"/>
    <x v="32"/>
    <x v="12"/>
    <x v="281"/>
    <s v="20198"/>
    <x v="18"/>
    <x v="1"/>
    <n v="13"/>
    <x v="1"/>
    <s v="Tiffany gifts"/>
  </r>
  <r>
    <x v="1530"/>
    <x v="5"/>
    <x v="7"/>
    <x v="32"/>
    <x v="12"/>
    <x v="281"/>
    <s v="20198"/>
    <x v="16"/>
    <x v="1"/>
    <n v="3.5"/>
    <x v="1"/>
    <s v="Tiffany gifts"/>
  </r>
  <r>
    <x v="1530"/>
    <x v="5"/>
    <x v="7"/>
    <x v="32"/>
    <x v="12"/>
    <x v="281"/>
    <s v="20198"/>
    <x v="67"/>
    <x v="6"/>
    <n v="59.01"/>
    <x v="1"/>
    <s v="Gasoline"/>
  </r>
  <r>
    <x v="1530"/>
    <x v="5"/>
    <x v="7"/>
    <x v="32"/>
    <x v="12"/>
    <x v="281"/>
    <s v="20198"/>
    <x v="19"/>
    <x v="0"/>
    <n v="12"/>
    <x v="0"/>
    <s v="Lunch"/>
  </r>
  <r>
    <x v="1530"/>
    <x v="5"/>
    <x v="7"/>
    <x v="32"/>
    <x v="12"/>
    <x v="281"/>
    <s v="20198"/>
    <x v="18"/>
    <x v="0"/>
    <n v="5.5"/>
    <x v="0"/>
    <s v="Ice cream"/>
  </r>
  <r>
    <x v="1531"/>
    <x v="5"/>
    <x v="7"/>
    <x v="32"/>
    <x v="13"/>
    <x v="281"/>
    <s v="20198"/>
    <x v="0"/>
    <x v="0"/>
    <n v="60.2"/>
    <x v="0"/>
    <s v="Weekly food"/>
  </r>
  <r>
    <x v="1531"/>
    <x v="5"/>
    <x v="7"/>
    <x v="32"/>
    <x v="13"/>
    <x v="281"/>
    <s v="20198"/>
    <x v="18"/>
    <x v="0"/>
    <n v="6.3"/>
    <x v="0"/>
    <s v="Ice cream"/>
  </r>
  <r>
    <x v="1531"/>
    <x v="5"/>
    <x v="7"/>
    <x v="32"/>
    <x v="13"/>
    <x v="281"/>
    <s v="20198"/>
    <x v="18"/>
    <x v="12"/>
    <n v="8.5"/>
    <x v="1"/>
    <s v="Massage"/>
  </r>
  <r>
    <x v="1531"/>
    <x v="5"/>
    <x v="7"/>
    <x v="32"/>
    <x v="13"/>
    <x v="281"/>
    <s v="20198"/>
    <x v="18"/>
    <x v="0"/>
    <n v="37.799999999999997"/>
    <x v="0"/>
    <s v="Lunch"/>
  </r>
  <r>
    <x v="1531"/>
    <x v="5"/>
    <x v="7"/>
    <x v="32"/>
    <x v="13"/>
    <x v="281"/>
    <s v="20198"/>
    <x v="5"/>
    <x v="0"/>
    <n v="33.06"/>
    <x v="0"/>
    <s v="Weekly food"/>
  </r>
  <r>
    <x v="1532"/>
    <x v="5"/>
    <x v="7"/>
    <x v="33"/>
    <x v="14"/>
    <x v="282"/>
    <s v="20198"/>
    <x v="18"/>
    <x v="1"/>
    <n v="53.94"/>
    <x v="1"/>
    <s v="Flowers mama"/>
  </r>
  <r>
    <x v="1532"/>
    <x v="5"/>
    <x v="7"/>
    <x v="33"/>
    <x v="14"/>
    <x v="282"/>
    <s v="20198"/>
    <x v="102"/>
    <x v="7"/>
    <n v="25"/>
    <x v="1"/>
    <s v="Phone mama"/>
  </r>
  <r>
    <x v="1532"/>
    <x v="5"/>
    <x v="7"/>
    <x v="33"/>
    <x v="14"/>
    <x v="282"/>
    <s v="20198"/>
    <x v="18"/>
    <x v="0"/>
    <n v="9"/>
    <x v="0"/>
    <s v="Add lunch"/>
  </r>
  <r>
    <x v="1532"/>
    <x v="5"/>
    <x v="7"/>
    <x v="33"/>
    <x v="14"/>
    <x v="282"/>
    <s v="20198"/>
    <x v="6"/>
    <x v="3"/>
    <n v="35"/>
    <x v="1"/>
    <s v="Liquorland vodku"/>
  </r>
  <r>
    <x v="1532"/>
    <x v="5"/>
    <x v="7"/>
    <x v="33"/>
    <x v="14"/>
    <x v="282"/>
    <s v="20198"/>
    <x v="18"/>
    <x v="0"/>
    <n v="9.75"/>
    <x v="0"/>
    <s v="vegetables"/>
  </r>
  <r>
    <x v="1533"/>
    <x v="5"/>
    <x v="7"/>
    <x v="33"/>
    <x v="15"/>
    <x v="282"/>
    <s v="20198"/>
    <x v="103"/>
    <x v="9"/>
    <n v="173.25"/>
    <x v="1"/>
    <s v="Childcare"/>
  </r>
  <r>
    <x v="1533"/>
    <x v="5"/>
    <x v="7"/>
    <x v="33"/>
    <x v="15"/>
    <x v="282"/>
    <s v="20198"/>
    <x v="18"/>
    <x v="2"/>
    <n v="1"/>
    <x v="1"/>
    <s v="Stickers"/>
  </r>
  <r>
    <x v="1533"/>
    <x v="5"/>
    <x v="7"/>
    <x v="33"/>
    <x v="15"/>
    <x v="282"/>
    <s v="20198"/>
    <x v="18"/>
    <x v="12"/>
    <n v="19"/>
    <x v="1"/>
    <s v="Dentist"/>
  </r>
  <r>
    <x v="1533"/>
    <x v="5"/>
    <x v="7"/>
    <x v="33"/>
    <x v="15"/>
    <x v="282"/>
    <s v="20198"/>
    <x v="18"/>
    <x v="5"/>
    <n v="19"/>
    <x v="1"/>
    <s v="Spicies holder"/>
  </r>
  <r>
    <x v="1533"/>
    <x v="5"/>
    <x v="7"/>
    <x v="33"/>
    <x v="15"/>
    <x v="282"/>
    <s v="20198"/>
    <x v="3"/>
    <x v="0"/>
    <n v="2.5"/>
    <x v="0"/>
    <s v="food"/>
  </r>
  <r>
    <x v="1533"/>
    <x v="5"/>
    <x v="7"/>
    <x v="33"/>
    <x v="15"/>
    <x v="282"/>
    <s v="20198"/>
    <x v="5"/>
    <x v="0"/>
    <n v="6"/>
    <x v="0"/>
    <s v="food"/>
  </r>
  <r>
    <x v="1533"/>
    <x v="5"/>
    <x v="7"/>
    <x v="33"/>
    <x v="15"/>
    <x v="282"/>
    <s v="20198"/>
    <x v="45"/>
    <x v="5"/>
    <n v="21"/>
    <x v="1"/>
    <s v="Stuff fo home"/>
  </r>
  <r>
    <x v="1533"/>
    <x v="5"/>
    <x v="7"/>
    <x v="33"/>
    <x v="15"/>
    <x v="282"/>
    <s v="20198"/>
    <x v="18"/>
    <x v="12"/>
    <n v="6.4"/>
    <x v="1"/>
    <s v="Chiro mama"/>
  </r>
  <r>
    <x v="1534"/>
    <x v="5"/>
    <x v="7"/>
    <x v="33"/>
    <x v="18"/>
    <x v="282"/>
    <s v="20198"/>
    <x v="111"/>
    <x v="16"/>
    <n v="463.2"/>
    <x v="1"/>
    <s v="Council rates with one voucher!"/>
  </r>
  <r>
    <x v="1534"/>
    <x v="5"/>
    <x v="7"/>
    <x v="33"/>
    <x v="18"/>
    <x v="282"/>
    <s v="20198"/>
    <x v="39"/>
    <x v="0"/>
    <n v="9.3000000000000007"/>
    <x v="0"/>
    <s v="Fries, coke, milkshake"/>
  </r>
  <r>
    <x v="1534"/>
    <x v="5"/>
    <x v="7"/>
    <x v="33"/>
    <x v="18"/>
    <x v="282"/>
    <s v="20198"/>
    <x v="6"/>
    <x v="3"/>
    <n v="26"/>
    <x v="1"/>
    <s v="Liquorland - Beer and wine"/>
  </r>
  <r>
    <x v="1534"/>
    <x v="5"/>
    <x v="7"/>
    <x v="33"/>
    <x v="18"/>
    <x v="282"/>
    <s v="20198"/>
    <x v="18"/>
    <x v="0"/>
    <n v="9"/>
    <x v="0"/>
    <s v="Lunch"/>
  </r>
  <r>
    <x v="1534"/>
    <x v="5"/>
    <x v="7"/>
    <x v="33"/>
    <x v="18"/>
    <x v="282"/>
    <s v="20198"/>
    <x v="116"/>
    <x v="7"/>
    <n v="89.46"/>
    <x v="1"/>
    <s v="Gas"/>
  </r>
  <r>
    <x v="1534"/>
    <x v="5"/>
    <x v="7"/>
    <x v="33"/>
    <x v="18"/>
    <x v="282"/>
    <s v="20198"/>
    <x v="7"/>
    <x v="6"/>
    <n v="20"/>
    <x v="1"/>
    <s v="Mama"/>
  </r>
  <r>
    <x v="1535"/>
    <x v="5"/>
    <x v="8"/>
    <x v="33"/>
    <x v="20"/>
    <x v="282"/>
    <s v="20199"/>
    <x v="18"/>
    <x v="0"/>
    <n v="10"/>
    <x v="0"/>
    <s v="ice cream"/>
  </r>
  <r>
    <x v="1535"/>
    <x v="5"/>
    <x v="8"/>
    <x v="33"/>
    <x v="20"/>
    <x v="282"/>
    <s v="20199"/>
    <x v="18"/>
    <x v="0"/>
    <n v="6"/>
    <x v="0"/>
    <s v="Ice cream and donut"/>
  </r>
  <r>
    <x v="1535"/>
    <x v="5"/>
    <x v="8"/>
    <x v="33"/>
    <x v="20"/>
    <x v="282"/>
    <s v="20199"/>
    <x v="0"/>
    <x v="0"/>
    <n v="22.19"/>
    <x v="0"/>
    <s v="week food"/>
  </r>
  <r>
    <x v="1535"/>
    <x v="5"/>
    <x v="8"/>
    <x v="33"/>
    <x v="20"/>
    <x v="282"/>
    <s v="20199"/>
    <x v="18"/>
    <x v="0"/>
    <n v="8.73"/>
    <x v="0"/>
    <s v="Weekly food"/>
  </r>
  <r>
    <x v="1535"/>
    <x v="5"/>
    <x v="8"/>
    <x v="33"/>
    <x v="20"/>
    <x v="282"/>
    <s v="20199"/>
    <x v="0"/>
    <x v="0"/>
    <n v="8.67"/>
    <x v="0"/>
    <s v="Food"/>
  </r>
  <r>
    <x v="1535"/>
    <x v="5"/>
    <x v="8"/>
    <x v="33"/>
    <x v="20"/>
    <x v="282"/>
    <s v="20199"/>
    <x v="18"/>
    <x v="12"/>
    <n v="13"/>
    <x v="1"/>
    <s v="Hair cut with coke"/>
  </r>
  <r>
    <x v="1535"/>
    <x v="5"/>
    <x v="8"/>
    <x v="33"/>
    <x v="20"/>
    <x v="282"/>
    <s v="20199"/>
    <x v="18"/>
    <x v="2"/>
    <n v="46.86"/>
    <x v="0"/>
    <s v="Pancake parlour father's day"/>
  </r>
  <r>
    <x v="1535"/>
    <x v="5"/>
    <x v="8"/>
    <x v="33"/>
    <x v="20"/>
    <x v="282"/>
    <s v="20199"/>
    <x v="3"/>
    <x v="0"/>
    <n v="72.69"/>
    <x v="0"/>
    <s v="Weekly food"/>
  </r>
  <r>
    <x v="1535"/>
    <x v="5"/>
    <x v="8"/>
    <x v="33"/>
    <x v="20"/>
    <x v="282"/>
    <s v="20199"/>
    <x v="115"/>
    <x v="7"/>
    <n v="79"/>
    <x v="1"/>
    <s v="Internet"/>
  </r>
  <r>
    <x v="1535"/>
    <x v="5"/>
    <x v="8"/>
    <x v="33"/>
    <x v="20"/>
    <x v="282"/>
    <s v="20199"/>
    <x v="6"/>
    <x v="3"/>
    <n v="35"/>
    <x v="1"/>
    <s v="Russian standard"/>
  </r>
  <r>
    <x v="1535"/>
    <x v="5"/>
    <x v="8"/>
    <x v="33"/>
    <x v="20"/>
    <x v="282"/>
    <s v="20199"/>
    <x v="45"/>
    <x v="6"/>
    <n v="5"/>
    <x v="1"/>
    <s v="Sunshades"/>
  </r>
  <r>
    <x v="1536"/>
    <x v="5"/>
    <x v="8"/>
    <x v="34"/>
    <x v="22"/>
    <x v="283"/>
    <s v="20199"/>
    <x v="103"/>
    <x v="9"/>
    <n v="173.25"/>
    <x v="1"/>
    <s v="Child Care"/>
  </r>
  <r>
    <x v="1536"/>
    <x v="5"/>
    <x v="8"/>
    <x v="34"/>
    <x v="22"/>
    <x v="283"/>
    <s v="20199"/>
    <x v="67"/>
    <x v="6"/>
    <n v="75.92"/>
    <x v="1"/>
    <s v="Monstrua"/>
  </r>
  <r>
    <x v="1536"/>
    <x v="5"/>
    <x v="8"/>
    <x v="34"/>
    <x v="22"/>
    <x v="283"/>
    <s v="20199"/>
    <x v="15"/>
    <x v="0"/>
    <n v="2.5"/>
    <x v="0"/>
    <s v="Coke"/>
  </r>
  <r>
    <x v="1536"/>
    <x v="5"/>
    <x v="8"/>
    <x v="34"/>
    <x v="22"/>
    <x v="283"/>
    <s v="20199"/>
    <x v="35"/>
    <x v="0"/>
    <n v="9.4"/>
    <x v="0"/>
    <s v="Coke with nachos"/>
  </r>
  <r>
    <x v="1537"/>
    <x v="5"/>
    <x v="8"/>
    <x v="34"/>
    <x v="23"/>
    <x v="283"/>
    <s v="20199"/>
    <x v="5"/>
    <x v="0"/>
    <n v="16.739999999999998"/>
    <x v="0"/>
    <s v="Food"/>
  </r>
  <r>
    <x v="1538"/>
    <x v="5"/>
    <x v="8"/>
    <x v="34"/>
    <x v="24"/>
    <x v="283"/>
    <s v="20199"/>
    <x v="87"/>
    <x v="12"/>
    <n v="14.99"/>
    <x v="1"/>
    <s v="Iron pills"/>
  </r>
  <r>
    <x v="1538"/>
    <x v="5"/>
    <x v="8"/>
    <x v="34"/>
    <x v="24"/>
    <x v="283"/>
    <s v="20199"/>
    <x v="3"/>
    <x v="0"/>
    <n v="14.1"/>
    <x v="0"/>
    <s v="Garbage food"/>
  </r>
  <r>
    <x v="1538"/>
    <x v="5"/>
    <x v="8"/>
    <x v="34"/>
    <x v="24"/>
    <x v="283"/>
    <s v="20199"/>
    <x v="18"/>
    <x v="0"/>
    <n v="7.7"/>
    <x v="0"/>
    <s v="Breakfast"/>
  </r>
  <r>
    <x v="1538"/>
    <x v="5"/>
    <x v="8"/>
    <x v="34"/>
    <x v="24"/>
    <x v="283"/>
    <s v="20199"/>
    <x v="35"/>
    <x v="0"/>
    <n v="7"/>
    <x v="0"/>
    <s v="Cokes"/>
  </r>
  <r>
    <x v="1538"/>
    <x v="5"/>
    <x v="8"/>
    <x v="34"/>
    <x v="24"/>
    <x v="283"/>
    <s v="20199"/>
    <x v="18"/>
    <x v="0"/>
    <n v="10"/>
    <x v="0"/>
    <s v="Pizza"/>
  </r>
  <r>
    <x v="1539"/>
    <x v="5"/>
    <x v="8"/>
    <x v="34"/>
    <x v="25"/>
    <x v="283"/>
    <s v="20199"/>
    <x v="102"/>
    <x v="7"/>
    <n v="35"/>
    <x v="1"/>
    <s v="Mobile"/>
  </r>
  <r>
    <x v="1539"/>
    <x v="5"/>
    <x v="8"/>
    <x v="34"/>
    <x v="25"/>
    <x v="283"/>
    <s v="20199"/>
    <x v="18"/>
    <x v="2"/>
    <n v="4"/>
    <x v="0"/>
    <s v="Coffee baby"/>
  </r>
  <r>
    <x v="1539"/>
    <x v="5"/>
    <x v="8"/>
    <x v="34"/>
    <x v="25"/>
    <x v="283"/>
    <s v="20199"/>
    <x v="87"/>
    <x v="0"/>
    <n v="5.39"/>
    <x v="0"/>
    <s v="Mama"/>
  </r>
  <r>
    <x v="1539"/>
    <x v="5"/>
    <x v="8"/>
    <x v="34"/>
    <x v="25"/>
    <x v="283"/>
    <s v="20199"/>
    <x v="18"/>
    <x v="3"/>
    <n v="44"/>
    <x v="1"/>
    <s v="Beers"/>
  </r>
  <r>
    <x v="1539"/>
    <x v="5"/>
    <x v="8"/>
    <x v="34"/>
    <x v="25"/>
    <x v="283"/>
    <s v="20199"/>
    <x v="18"/>
    <x v="0"/>
    <n v="11"/>
    <x v="0"/>
    <s v="Food and things for koko"/>
  </r>
  <r>
    <x v="1539"/>
    <x v="5"/>
    <x v="8"/>
    <x v="34"/>
    <x v="25"/>
    <x v="283"/>
    <s v="20199"/>
    <x v="39"/>
    <x v="0"/>
    <n v="6"/>
    <x v="0"/>
    <s v="Survive"/>
  </r>
  <r>
    <x v="1539"/>
    <x v="5"/>
    <x v="8"/>
    <x v="34"/>
    <x v="25"/>
    <x v="283"/>
    <s v="20199"/>
    <x v="0"/>
    <x v="0"/>
    <n v="33.33"/>
    <x v="0"/>
    <s v="Weekly food"/>
  </r>
  <r>
    <x v="1539"/>
    <x v="5"/>
    <x v="8"/>
    <x v="34"/>
    <x v="25"/>
    <x v="283"/>
    <s v="20199"/>
    <x v="5"/>
    <x v="0"/>
    <n v="32.53"/>
    <x v="0"/>
    <s v="Weekly expenses"/>
  </r>
  <r>
    <x v="1539"/>
    <x v="5"/>
    <x v="8"/>
    <x v="34"/>
    <x v="25"/>
    <x v="283"/>
    <s v="20199"/>
    <x v="18"/>
    <x v="0"/>
    <n v="5.75"/>
    <x v="0"/>
    <s v="Food"/>
  </r>
  <r>
    <x v="1539"/>
    <x v="5"/>
    <x v="8"/>
    <x v="34"/>
    <x v="25"/>
    <x v="283"/>
    <s v="20199"/>
    <x v="0"/>
    <x v="0"/>
    <n v="17.11"/>
    <x v="0"/>
    <s v="Weekly expenses"/>
  </r>
  <r>
    <x v="1539"/>
    <x v="5"/>
    <x v="8"/>
    <x v="34"/>
    <x v="25"/>
    <x v="283"/>
    <s v="20199"/>
    <x v="45"/>
    <x v="8"/>
    <n v="6"/>
    <x v="1"/>
    <s v="shirt tata"/>
  </r>
  <r>
    <x v="1539"/>
    <x v="5"/>
    <x v="8"/>
    <x v="34"/>
    <x v="25"/>
    <x v="283"/>
    <s v="20199"/>
    <x v="39"/>
    <x v="0"/>
    <n v="5.05"/>
    <x v="0"/>
    <s v="Survive x2"/>
  </r>
  <r>
    <x v="1539"/>
    <x v="5"/>
    <x v="8"/>
    <x v="34"/>
    <x v="25"/>
    <x v="283"/>
    <s v="20199"/>
    <x v="18"/>
    <x v="12"/>
    <n v="6.4"/>
    <x v="1"/>
    <s v="Chiro"/>
  </r>
  <r>
    <x v="1539"/>
    <x v="5"/>
    <x v="8"/>
    <x v="34"/>
    <x v="25"/>
    <x v="283"/>
    <s v="20199"/>
    <x v="13"/>
    <x v="8"/>
    <n v="3.5"/>
    <x v="1"/>
    <s v="Shirts tata"/>
  </r>
  <r>
    <x v="1539"/>
    <x v="5"/>
    <x v="8"/>
    <x v="34"/>
    <x v="25"/>
    <x v="283"/>
    <s v="20199"/>
    <x v="5"/>
    <x v="0"/>
    <n v="20"/>
    <x v="0"/>
    <s v="Chicken and coke for the week"/>
  </r>
  <r>
    <x v="1540"/>
    <x v="5"/>
    <x v="8"/>
    <x v="35"/>
    <x v="27"/>
    <x v="284"/>
    <s v="20199"/>
    <x v="99"/>
    <x v="15"/>
    <n v="1088"/>
    <x v="1"/>
    <s v="Repayment"/>
  </r>
  <r>
    <x v="1540"/>
    <x v="5"/>
    <x v="8"/>
    <x v="35"/>
    <x v="27"/>
    <x v="284"/>
    <s v="20199"/>
    <x v="103"/>
    <x v="9"/>
    <n v="173.25"/>
    <x v="1"/>
    <s v="Child care"/>
  </r>
  <r>
    <x v="1541"/>
    <x v="5"/>
    <x v="8"/>
    <x v="35"/>
    <x v="3"/>
    <x v="284"/>
    <s v="20199"/>
    <x v="18"/>
    <x v="0"/>
    <n v="7.7"/>
    <x v="0"/>
    <s v="Coffee"/>
  </r>
  <r>
    <x v="1541"/>
    <x v="5"/>
    <x v="8"/>
    <x v="35"/>
    <x v="3"/>
    <x v="284"/>
    <s v="20199"/>
    <x v="6"/>
    <x v="3"/>
    <n v="35"/>
    <x v="1"/>
    <s v="Rusky standard"/>
  </r>
  <r>
    <x v="1541"/>
    <x v="5"/>
    <x v="8"/>
    <x v="35"/>
    <x v="3"/>
    <x v="284"/>
    <s v="20199"/>
    <x v="3"/>
    <x v="0"/>
    <n v="15.28"/>
    <x v="0"/>
    <s v="Some food on thursday"/>
  </r>
  <r>
    <x v="1541"/>
    <x v="5"/>
    <x v="8"/>
    <x v="35"/>
    <x v="3"/>
    <x v="284"/>
    <s v="20199"/>
    <x v="18"/>
    <x v="0"/>
    <n v="16.899999999999999"/>
    <x v="0"/>
    <s v="Lunch"/>
  </r>
  <r>
    <x v="1541"/>
    <x v="5"/>
    <x v="8"/>
    <x v="35"/>
    <x v="3"/>
    <x v="284"/>
    <s v="20199"/>
    <x v="28"/>
    <x v="0"/>
    <n v="6.05"/>
    <x v="0"/>
    <s v="Others"/>
  </r>
  <r>
    <x v="1541"/>
    <x v="5"/>
    <x v="8"/>
    <x v="35"/>
    <x v="3"/>
    <x v="284"/>
    <s v="20199"/>
    <x v="5"/>
    <x v="0"/>
    <n v="20.07"/>
    <x v="0"/>
    <s v="Food"/>
  </r>
  <r>
    <x v="1541"/>
    <x v="5"/>
    <x v="8"/>
    <x v="35"/>
    <x v="3"/>
    <x v="284"/>
    <s v="20199"/>
    <x v="3"/>
    <x v="0"/>
    <n v="14"/>
    <x v="0"/>
    <s v="Something"/>
  </r>
  <r>
    <x v="1541"/>
    <x v="5"/>
    <x v="8"/>
    <x v="35"/>
    <x v="3"/>
    <x v="284"/>
    <s v="20199"/>
    <x v="67"/>
    <x v="6"/>
    <n v="30.15"/>
    <x v="1"/>
    <s v="Gasoline"/>
  </r>
  <r>
    <x v="1541"/>
    <x v="5"/>
    <x v="8"/>
    <x v="35"/>
    <x v="3"/>
    <x v="284"/>
    <s v="20199"/>
    <x v="18"/>
    <x v="2"/>
    <n v="57.5"/>
    <x v="1"/>
    <s v="Lunch with John thanks for nab"/>
  </r>
  <r>
    <x v="1541"/>
    <x v="5"/>
    <x v="8"/>
    <x v="35"/>
    <x v="3"/>
    <x v="284"/>
    <s v="20199"/>
    <x v="107"/>
    <x v="7"/>
    <n v="141.94"/>
    <x v="1"/>
    <s v="OC Fees"/>
  </r>
  <r>
    <x v="1541"/>
    <x v="5"/>
    <x v="8"/>
    <x v="35"/>
    <x v="3"/>
    <x v="284"/>
    <s v="20199"/>
    <x v="18"/>
    <x v="12"/>
    <n v="200"/>
    <x v="1"/>
    <s v="Exams mama"/>
  </r>
  <r>
    <x v="1541"/>
    <x v="5"/>
    <x v="8"/>
    <x v="35"/>
    <x v="3"/>
    <x v="284"/>
    <s v="20199"/>
    <x v="100"/>
    <x v="8"/>
    <n v="58.97"/>
    <x v="1"/>
    <s v="Clothes tata picture"/>
  </r>
  <r>
    <x v="1541"/>
    <x v="5"/>
    <x v="8"/>
    <x v="35"/>
    <x v="3"/>
    <x v="284"/>
    <s v="20199"/>
    <x v="100"/>
    <x v="8"/>
    <n v="33"/>
    <x v="1"/>
    <s v="Clothes tata picture studio"/>
  </r>
  <r>
    <x v="1541"/>
    <x v="5"/>
    <x v="8"/>
    <x v="35"/>
    <x v="3"/>
    <x v="284"/>
    <s v="20199"/>
    <x v="57"/>
    <x v="12"/>
    <n v="313.95"/>
    <x v="1"/>
    <s v="GU Health"/>
  </r>
  <r>
    <x v="1541"/>
    <x v="5"/>
    <x v="8"/>
    <x v="35"/>
    <x v="3"/>
    <x v="284"/>
    <s v="20199"/>
    <x v="89"/>
    <x v="1"/>
    <n v="252"/>
    <x v="1"/>
    <s v="Baby Direct hoppers cr - babyjet"/>
  </r>
  <r>
    <x v="1542"/>
    <x v="5"/>
    <x v="8"/>
    <x v="35"/>
    <x v="4"/>
    <x v="284"/>
    <s v="20199"/>
    <x v="0"/>
    <x v="0"/>
    <n v="45.25"/>
    <x v="0"/>
    <s v="Weekly food"/>
  </r>
  <r>
    <x v="1542"/>
    <x v="5"/>
    <x v="8"/>
    <x v="35"/>
    <x v="4"/>
    <x v="284"/>
    <s v="20199"/>
    <x v="18"/>
    <x v="8"/>
    <n v="15"/>
    <x v="1"/>
    <s v="2nd pants shortening"/>
  </r>
  <r>
    <x v="1542"/>
    <x v="5"/>
    <x v="8"/>
    <x v="35"/>
    <x v="4"/>
    <x v="284"/>
    <s v="20199"/>
    <x v="39"/>
    <x v="0"/>
    <n v="6.15"/>
    <x v="0"/>
    <s v="food"/>
  </r>
  <r>
    <x v="1542"/>
    <x v="5"/>
    <x v="8"/>
    <x v="35"/>
    <x v="4"/>
    <x v="284"/>
    <s v="20199"/>
    <x v="7"/>
    <x v="6"/>
    <n v="174.9"/>
    <x v="1"/>
    <s v="Transport"/>
  </r>
  <r>
    <x v="1542"/>
    <x v="5"/>
    <x v="8"/>
    <x v="35"/>
    <x v="4"/>
    <x v="284"/>
    <s v="20199"/>
    <x v="18"/>
    <x v="0"/>
    <n v="9.1"/>
    <x v="0"/>
    <s v="Breakfast"/>
  </r>
  <r>
    <x v="1542"/>
    <x v="5"/>
    <x v="8"/>
    <x v="35"/>
    <x v="4"/>
    <x v="284"/>
    <s v="20199"/>
    <x v="5"/>
    <x v="0"/>
    <n v="13.7"/>
    <x v="0"/>
    <s v="Week food"/>
  </r>
  <r>
    <x v="1542"/>
    <x v="5"/>
    <x v="8"/>
    <x v="35"/>
    <x v="4"/>
    <x v="284"/>
    <s v="20199"/>
    <x v="3"/>
    <x v="0"/>
    <n v="22.47"/>
    <x v="0"/>
    <s v="Week food"/>
  </r>
  <r>
    <x v="1542"/>
    <x v="5"/>
    <x v="8"/>
    <x v="35"/>
    <x v="4"/>
    <x v="284"/>
    <s v="20199"/>
    <x v="100"/>
    <x v="8"/>
    <n v="50.38"/>
    <x v="1"/>
    <s v="Jeans, boxers and socks"/>
  </r>
  <r>
    <x v="1542"/>
    <x v="5"/>
    <x v="8"/>
    <x v="35"/>
    <x v="4"/>
    <x v="284"/>
    <s v="20199"/>
    <x v="18"/>
    <x v="5"/>
    <n v="36"/>
    <x v="1"/>
    <s v="Baby tata room"/>
  </r>
  <r>
    <x v="1542"/>
    <x v="5"/>
    <x v="8"/>
    <x v="35"/>
    <x v="4"/>
    <x v="284"/>
    <s v="20199"/>
    <x v="18"/>
    <x v="0"/>
    <n v="8.3000000000000007"/>
    <x v="0"/>
    <s v="Ice cream"/>
  </r>
  <r>
    <x v="1542"/>
    <x v="5"/>
    <x v="8"/>
    <x v="35"/>
    <x v="4"/>
    <x v="284"/>
    <s v="20199"/>
    <x v="18"/>
    <x v="0"/>
    <n v="2.5099999999999998"/>
    <x v="0"/>
    <s v="tutti frutti"/>
  </r>
  <r>
    <x v="1543"/>
    <x v="5"/>
    <x v="8"/>
    <x v="36"/>
    <x v="7"/>
    <x v="285"/>
    <s v="20199"/>
    <x v="39"/>
    <x v="0"/>
    <n v="6.15"/>
    <x v="0"/>
    <s v="food"/>
  </r>
  <r>
    <x v="1543"/>
    <x v="5"/>
    <x v="8"/>
    <x v="36"/>
    <x v="7"/>
    <x v="285"/>
    <s v="20199"/>
    <x v="18"/>
    <x v="0"/>
    <n v="3"/>
    <x v="0"/>
    <s v="coffee and donut"/>
  </r>
  <r>
    <x v="1543"/>
    <x v="5"/>
    <x v="8"/>
    <x v="36"/>
    <x v="7"/>
    <x v="285"/>
    <s v="20199"/>
    <x v="5"/>
    <x v="0"/>
    <n v="7.22"/>
    <x v="0"/>
    <s v="food"/>
  </r>
  <r>
    <x v="1543"/>
    <x v="5"/>
    <x v="8"/>
    <x v="36"/>
    <x v="7"/>
    <x v="285"/>
    <s v="20199"/>
    <x v="6"/>
    <x v="3"/>
    <n v="61"/>
    <x v="1"/>
    <s v="Vodku + wine"/>
  </r>
  <r>
    <x v="1543"/>
    <x v="5"/>
    <x v="8"/>
    <x v="36"/>
    <x v="7"/>
    <x v="285"/>
    <s v="20199"/>
    <x v="26"/>
    <x v="0"/>
    <n v="3.5"/>
    <x v="0"/>
    <s v="coffee"/>
  </r>
  <r>
    <x v="1543"/>
    <x v="5"/>
    <x v="8"/>
    <x v="36"/>
    <x v="7"/>
    <x v="285"/>
    <s v="20199"/>
    <x v="18"/>
    <x v="0"/>
    <n v="3"/>
    <x v="0"/>
    <s v="coke"/>
  </r>
  <r>
    <x v="1543"/>
    <x v="5"/>
    <x v="8"/>
    <x v="36"/>
    <x v="7"/>
    <x v="285"/>
    <s v="20199"/>
    <x v="0"/>
    <x v="0"/>
    <n v="14.35"/>
    <x v="0"/>
    <s v="food"/>
  </r>
  <r>
    <x v="1543"/>
    <x v="5"/>
    <x v="8"/>
    <x v="36"/>
    <x v="7"/>
    <x v="285"/>
    <s v="20199"/>
    <x v="5"/>
    <x v="0"/>
    <n v="2"/>
    <x v="0"/>
    <s v="pringles"/>
  </r>
  <r>
    <x v="1543"/>
    <x v="5"/>
    <x v="8"/>
    <x v="36"/>
    <x v="7"/>
    <x v="285"/>
    <s v="20199"/>
    <x v="103"/>
    <x v="9"/>
    <n v="173.25"/>
    <x v="1"/>
    <s v="child care"/>
  </r>
  <r>
    <x v="1543"/>
    <x v="5"/>
    <x v="8"/>
    <x v="36"/>
    <x v="7"/>
    <x v="285"/>
    <s v="20199"/>
    <x v="106"/>
    <x v="2"/>
    <n v="142.5"/>
    <x v="1"/>
    <s v="trip to farm"/>
  </r>
  <r>
    <x v="1543"/>
    <x v="5"/>
    <x v="8"/>
    <x v="36"/>
    <x v="7"/>
    <x v="285"/>
    <s v="20199"/>
    <x v="11"/>
    <x v="7"/>
    <n v="29"/>
    <x v="1"/>
    <s v="electricity or gas"/>
  </r>
  <r>
    <x v="1543"/>
    <x v="5"/>
    <x v="8"/>
    <x v="36"/>
    <x v="7"/>
    <x v="285"/>
    <s v="20199"/>
    <x v="5"/>
    <x v="0"/>
    <n v="33.46"/>
    <x v="0"/>
    <s v="Something and bbq food"/>
  </r>
  <r>
    <x v="1544"/>
    <x v="5"/>
    <x v="8"/>
    <x v="36"/>
    <x v="8"/>
    <x v="285"/>
    <s v="20199"/>
    <x v="82"/>
    <x v="6"/>
    <n v="2126"/>
    <x v="1"/>
    <s v="United - Tickets 100 abuela"/>
  </r>
  <r>
    <x v="1545"/>
    <x v="5"/>
    <x v="8"/>
    <x v="36"/>
    <x v="29"/>
    <x v="285"/>
    <s v="20199"/>
    <x v="18"/>
    <x v="0"/>
    <n v="15.16"/>
    <x v="0"/>
    <s v="Lunch"/>
  </r>
  <r>
    <x v="1545"/>
    <x v="5"/>
    <x v="8"/>
    <x v="36"/>
    <x v="29"/>
    <x v="285"/>
    <s v="20199"/>
    <x v="18"/>
    <x v="3"/>
    <n v="26.18"/>
    <x v="1"/>
    <s v="Beers"/>
  </r>
  <r>
    <x v="1545"/>
    <x v="5"/>
    <x v="8"/>
    <x v="36"/>
    <x v="29"/>
    <x v="285"/>
    <s v="20199"/>
    <x v="0"/>
    <x v="0"/>
    <n v="10.53"/>
    <x v="0"/>
    <s v="Food"/>
  </r>
  <r>
    <x v="1545"/>
    <x v="5"/>
    <x v="8"/>
    <x v="36"/>
    <x v="29"/>
    <x v="285"/>
    <s v="20199"/>
    <x v="18"/>
    <x v="0"/>
    <n v="14"/>
    <x v="0"/>
    <s v="Pizza"/>
  </r>
  <r>
    <x v="1545"/>
    <x v="5"/>
    <x v="8"/>
    <x v="36"/>
    <x v="29"/>
    <x v="285"/>
    <s v="20199"/>
    <x v="18"/>
    <x v="2"/>
    <n v="223"/>
    <x v="1"/>
    <s v="Pictures"/>
  </r>
  <r>
    <x v="1545"/>
    <x v="5"/>
    <x v="8"/>
    <x v="36"/>
    <x v="29"/>
    <x v="285"/>
    <s v="20199"/>
    <x v="67"/>
    <x v="6"/>
    <n v="35.36"/>
    <x v="1"/>
    <s v="Gasoline"/>
  </r>
  <r>
    <x v="1545"/>
    <x v="5"/>
    <x v="8"/>
    <x v="36"/>
    <x v="29"/>
    <x v="285"/>
    <s v="20199"/>
    <x v="18"/>
    <x v="0"/>
    <n v="12"/>
    <x v="0"/>
    <s v="Breakfast"/>
  </r>
  <r>
    <x v="1545"/>
    <x v="5"/>
    <x v="8"/>
    <x v="36"/>
    <x v="29"/>
    <x v="285"/>
    <s v="20199"/>
    <x v="39"/>
    <x v="0"/>
    <n v="5.95"/>
    <x v="0"/>
    <s v="food"/>
  </r>
  <r>
    <x v="1545"/>
    <x v="5"/>
    <x v="8"/>
    <x v="36"/>
    <x v="29"/>
    <x v="285"/>
    <s v="20199"/>
    <x v="18"/>
    <x v="0"/>
    <n v="4"/>
    <x v="1"/>
    <s v="Something in ballarat"/>
  </r>
  <r>
    <x v="1545"/>
    <x v="5"/>
    <x v="8"/>
    <x v="36"/>
    <x v="29"/>
    <x v="285"/>
    <s v="20199"/>
    <x v="18"/>
    <x v="0"/>
    <n v="45.5"/>
    <x v="0"/>
    <s v="Lunch"/>
  </r>
  <r>
    <x v="1545"/>
    <x v="5"/>
    <x v="8"/>
    <x v="36"/>
    <x v="29"/>
    <x v="285"/>
    <s v="20199"/>
    <x v="18"/>
    <x v="2"/>
    <n v="7.2"/>
    <x v="1"/>
    <s v="Chocolate"/>
  </r>
  <r>
    <x v="1545"/>
    <x v="5"/>
    <x v="8"/>
    <x v="36"/>
    <x v="29"/>
    <x v="285"/>
    <s v="20199"/>
    <x v="18"/>
    <x v="3"/>
    <n v="38"/>
    <x v="1"/>
    <s v="Wine"/>
  </r>
  <r>
    <x v="1545"/>
    <x v="5"/>
    <x v="8"/>
    <x v="36"/>
    <x v="29"/>
    <x v="285"/>
    <s v="20199"/>
    <x v="18"/>
    <x v="0"/>
    <n v="15.5"/>
    <x v="0"/>
    <s v="Breakfast"/>
  </r>
  <r>
    <x v="1545"/>
    <x v="5"/>
    <x v="8"/>
    <x v="36"/>
    <x v="29"/>
    <x v="285"/>
    <s v="20199"/>
    <x v="99"/>
    <x v="15"/>
    <n v="1097"/>
    <x v="1"/>
    <s v="Other loan"/>
  </r>
  <r>
    <x v="1545"/>
    <x v="5"/>
    <x v="8"/>
    <x v="36"/>
    <x v="29"/>
    <x v="285"/>
    <s v="20199"/>
    <x v="102"/>
    <x v="7"/>
    <n v="25"/>
    <x v="1"/>
    <s v="Mobile mama"/>
  </r>
  <r>
    <x v="1545"/>
    <x v="5"/>
    <x v="8"/>
    <x v="36"/>
    <x v="29"/>
    <x v="285"/>
    <s v="20199"/>
    <x v="87"/>
    <x v="0"/>
    <n v="15.98"/>
    <x v="1"/>
    <s v="Papa tape"/>
  </r>
  <r>
    <x v="1545"/>
    <x v="5"/>
    <x v="8"/>
    <x v="36"/>
    <x v="29"/>
    <x v="285"/>
    <s v="20199"/>
    <x v="18"/>
    <x v="2"/>
    <n v="20"/>
    <x v="1"/>
    <s v="Something Dic Internantion Werribee"/>
  </r>
  <r>
    <x v="1545"/>
    <x v="5"/>
    <x v="8"/>
    <x v="36"/>
    <x v="29"/>
    <x v="285"/>
    <s v="20199"/>
    <x v="35"/>
    <x v="0"/>
    <n v="4.25"/>
    <x v="0"/>
    <s v="some food"/>
  </r>
  <r>
    <x v="1545"/>
    <x v="5"/>
    <x v="8"/>
    <x v="36"/>
    <x v="29"/>
    <x v="285"/>
    <s v="20199"/>
    <x v="18"/>
    <x v="0"/>
    <n v="20.75"/>
    <x v="0"/>
    <s v="Some food"/>
  </r>
  <r>
    <x v="1545"/>
    <x v="5"/>
    <x v="8"/>
    <x v="36"/>
    <x v="29"/>
    <x v="285"/>
    <s v="20199"/>
    <x v="5"/>
    <x v="0"/>
    <n v="10.93"/>
    <x v="0"/>
    <s v="Week food"/>
  </r>
  <r>
    <x v="1545"/>
    <x v="5"/>
    <x v="8"/>
    <x v="36"/>
    <x v="29"/>
    <x v="285"/>
    <s v="20199"/>
    <x v="18"/>
    <x v="0"/>
    <n v="5.69"/>
    <x v="0"/>
    <s v="Week food"/>
  </r>
  <r>
    <x v="1545"/>
    <x v="5"/>
    <x v="8"/>
    <x v="36"/>
    <x v="29"/>
    <x v="285"/>
    <s v="20199"/>
    <x v="18"/>
    <x v="0"/>
    <n v="3.49"/>
    <x v="0"/>
    <s v="Week food"/>
  </r>
  <r>
    <x v="1545"/>
    <x v="5"/>
    <x v="8"/>
    <x v="36"/>
    <x v="29"/>
    <x v="285"/>
    <s v="20199"/>
    <x v="67"/>
    <x v="6"/>
    <n v="43.26"/>
    <x v="1"/>
    <s v="Gasoline"/>
  </r>
  <r>
    <x v="1546"/>
    <x v="5"/>
    <x v="8"/>
    <x v="37"/>
    <x v="11"/>
    <x v="286"/>
    <s v="20199"/>
    <x v="7"/>
    <x v="6"/>
    <n v="1"/>
    <x v="1"/>
    <s v="Myki mama"/>
  </r>
  <r>
    <x v="1546"/>
    <x v="5"/>
    <x v="8"/>
    <x v="37"/>
    <x v="11"/>
    <x v="286"/>
    <s v="20199"/>
    <x v="0"/>
    <x v="0"/>
    <n v="13"/>
    <x v="0"/>
    <s v="Food"/>
  </r>
  <r>
    <x v="1546"/>
    <x v="5"/>
    <x v="8"/>
    <x v="37"/>
    <x v="11"/>
    <x v="286"/>
    <s v="20199"/>
    <x v="3"/>
    <x v="0"/>
    <n v="9.31"/>
    <x v="0"/>
    <s v="Food"/>
  </r>
  <r>
    <x v="1546"/>
    <x v="5"/>
    <x v="8"/>
    <x v="37"/>
    <x v="11"/>
    <x v="286"/>
    <s v="20199"/>
    <x v="116"/>
    <x v="7"/>
    <n v="62.5"/>
    <x v="1"/>
    <s v="Electricity or gas"/>
  </r>
  <r>
    <x v="1546"/>
    <x v="5"/>
    <x v="8"/>
    <x v="37"/>
    <x v="11"/>
    <x v="286"/>
    <s v="20199"/>
    <x v="103"/>
    <x v="9"/>
    <n v="173.25"/>
    <x v="1"/>
    <s v="Childcare"/>
  </r>
  <r>
    <x v="1546"/>
    <x v="5"/>
    <x v="8"/>
    <x v="37"/>
    <x v="11"/>
    <x v="286"/>
    <s v="20199"/>
    <x v="45"/>
    <x v="1"/>
    <n v="9.5"/>
    <x v="1"/>
    <s v="Tata toys"/>
  </r>
  <r>
    <x v="1547"/>
    <x v="5"/>
    <x v="8"/>
    <x v="37"/>
    <x v="12"/>
    <x v="286"/>
    <s v="20199"/>
    <x v="74"/>
    <x v="7"/>
    <n v="15.63"/>
    <x v="1"/>
    <s v="Hiulu + netflix"/>
  </r>
  <r>
    <x v="1547"/>
    <x v="5"/>
    <x v="8"/>
    <x v="37"/>
    <x v="12"/>
    <x v="286"/>
    <s v="20199"/>
    <x v="18"/>
    <x v="0"/>
    <n v="15.4"/>
    <x v="0"/>
    <s v="Coffes and bread"/>
  </r>
  <r>
    <x v="1547"/>
    <x v="5"/>
    <x v="8"/>
    <x v="37"/>
    <x v="12"/>
    <x v="286"/>
    <s v="20199"/>
    <x v="18"/>
    <x v="2"/>
    <n v="200"/>
    <x v="1"/>
    <s v="House blessing"/>
  </r>
  <r>
    <x v="1547"/>
    <x v="5"/>
    <x v="8"/>
    <x v="37"/>
    <x v="12"/>
    <x v="286"/>
    <s v="20199"/>
    <x v="18"/>
    <x v="2"/>
    <n v="91.5"/>
    <x v="1"/>
    <s v="Puffy billy"/>
  </r>
  <r>
    <x v="1547"/>
    <x v="5"/>
    <x v="8"/>
    <x v="37"/>
    <x v="12"/>
    <x v="286"/>
    <s v="20199"/>
    <x v="15"/>
    <x v="0"/>
    <n v="2.5"/>
    <x v="0"/>
    <s v="Coke"/>
  </r>
  <r>
    <x v="1547"/>
    <x v="5"/>
    <x v="8"/>
    <x v="37"/>
    <x v="12"/>
    <x v="286"/>
    <s v="20199"/>
    <x v="5"/>
    <x v="0"/>
    <n v="7.3"/>
    <x v="0"/>
    <s v="Food"/>
  </r>
  <r>
    <x v="1547"/>
    <x v="5"/>
    <x v="8"/>
    <x v="37"/>
    <x v="12"/>
    <x v="286"/>
    <s v="20199"/>
    <x v="18"/>
    <x v="0"/>
    <n v="15.4"/>
    <x v="0"/>
    <s v="Coffee meeting with jacob in werribee"/>
  </r>
  <r>
    <x v="1547"/>
    <x v="5"/>
    <x v="8"/>
    <x v="37"/>
    <x v="12"/>
    <x v="286"/>
    <s v="20199"/>
    <x v="18"/>
    <x v="0"/>
    <n v="15.79"/>
    <x v="0"/>
    <s v="Food in puffy billy"/>
  </r>
  <r>
    <x v="1547"/>
    <x v="5"/>
    <x v="8"/>
    <x v="37"/>
    <x v="12"/>
    <x v="286"/>
    <s v="20199"/>
    <x v="67"/>
    <x v="6"/>
    <n v="34.61"/>
    <x v="1"/>
    <s v="Gasoline coles"/>
  </r>
  <r>
    <x v="1547"/>
    <x v="5"/>
    <x v="8"/>
    <x v="37"/>
    <x v="12"/>
    <x v="286"/>
    <s v="20199"/>
    <x v="18"/>
    <x v="0"/>
    <n v="18.18"/>
    <x v="0"/>
    <s v="Weird halal street food"/>
  </r>
  <r>
    <x v="1547"/>
    <x v="5"/>
    <x v="8"/>
    <x v="37"/>
    <x v="12"/>
    <x v="286"/>
    <s v="20199"/>
    <x v="18"/>
    <x v="0"/>
    <n v="10.4"/>
    <x v="0"/>
    <s v="Coffee werribee"/>
  </r>
  <r>
    <x v="1547"/>
    <x v="5"/>
    <x v="8"/>
    <x v="37"/>
    <x v="12"/>
    <x v="286"/>
    <s v="20199"/>
    <x v="5"/>
    <x v="0"/>
    <n v="4.0999999999999996"/>
    <x v="0"/>
    <s v="Cheese"/>
  </r>
  <r>
    <x v="1547"/>
    <x v="5"/>
    <x v="8"/>
    <x v="37"/>
    <x v="12"/>
    <x v="286"/>
    <s v="20199"/>
    <x v="6"/>
    <x v="3"/>
    <n v="22"/>
    <x v="1"/>
    <s v="beers in liquorland"/>
  </r>
  <r>
    <x v="1547"/>
    <x v="5"/>
    <x v="8"/>
    <x v="37"/>
    <x v="12"/>
    <x v="286"/>
    <s v="20199"/>
    <x v="18"/>
    <x v="0"/>
    <n v="6.5"/>
    <x v="0"/>
    <s v="Somethingin werribee"/>
  </r>
  <r>
    <x v="1547"/>
    <x v="5"/>
    <x v="8"/>
    <x v="37"/>
    <x v="12"/>
    <x v="286"/>
    <s v="20199"/>
    <x v="3"/>
    <x v="0"/>
    <n v="42.25"/>
    <x v="0"/>
    <s v="Weekly food"/>
  </r>
  <r>
    <x v="1547"/>
    <x v="5"/>
    <x v="8"/>
    <x v="37"/>
    <x v="12"/>
    <x v="286"/>
    <s v="20199"/>
    <x v="0"/>
    <x v="0"/>
    <n v="32.130000000000003"/>
    <x v="0"/>
    <s v="Weekly food"/>
  </r>
  <r>
    <x v="1548"/>
    <x v="5"/>
    <x v="8"/>
    <x v="37"/>
    <x v="16"/>
    <x v="286"/>
    <s v="20199"/>
    <x v="5"/>
    <x v="0"/>
    <n v="17.36"/>
    <x v="0"/>
    <s v="Weekly food"/>
  </r>
  <r>
    <x v="1548"/>
    <x v="5"/>
    <x v="8"/>
    <x v="37"/>
    <x v="16"/>
    <x v="286"/>
    <s v="20199"/>
    <x v="18"/>
    <x v="2"/>
    <n v="31.9"/>
    <x v="1"/>
    <s v="Aquarium stuff and food"/>
  </r>
  <r>
    <x v="1548"/>
    <x v="5"/>
    <x v="8"/>
    <x v="37"/>
    <x v="16"/>
    <x v="286"/>
    <s v="20199"/>
    <x v="18"/>
    <x v="0"/>
    <n v="13.8"/>
    <x v="1"/>
    <s v="Ice cream mama"/>
  </r>
  <r>
    <x v="1548"/>
    <x v="5"/>
    <x v="8"/>
    <x v="37"/>
    <x v="16"/>
    <x v="286"/>
    <s v="20199"/>
    <x v="18"/>
    <x v="2"/>
    <n v="41"/>
    <x v="1"/>
    <s v="Lunch"/>
  </r>
  <r>
    <x v="1548"/>
    <x v="5"/>
    <x v="8"/>
    <x v="37"/>
    <x v="16"/>
    <x v="286"/>
    <s v="20199"/>
    <x v="67"/>
    <x v="6"/>
    <n v="32.369999999999997"/>
    <x v="1"/>
    <s v="Gasoline"/>
  </r>
  <r>
    <x v="1548"/>
    <x v="5"/>
    <x v="8"/>
    <x v="37"/>
    <x v="16"/>
    <x v="286"/>
    <s v="20199"/>
    <x v="7"/>
    <x v="6"/>
    <n v="10"/>
    <x v="1"/>
    <s v="Myki mama"/>
  </r>
  <r>
    <x v="1548"/>
    <x v="5"/>
    <x v="8"/>
    <x v="37"/>
    <x v="16"/>
    <x v="286"/>
    <s v="20199"/>
    <x v="7"/>
    <x v="6"/>
    <n v="10"/>
    <x v="1"/>
    <s v="Myki mama"/>
  </r>
  <r>
    <x v="1548"/>
    <x v="5"/>
    <x v="8"/>
    <x v="37"/>
    <x v="16"/>
    <x v="286"/>
    <s v="20199"/>
    <x v="3"/>
    <x v="0"/>
    <n v="8.2899999999999991"/>
    <x v="0"/>
    <s v="Some food"/>
  </r>
  <r>
    <x v="1548"/>
    <x v="5"/>
    <x v="8"/>
    <x v="37"/>
    <x v="16"/>
    <x v="286"/>
    <s v="20199"/>
    <x v="18"/>
    <x v="0"/>
    <n v="8.3000000000000007"/>
    <x v="1"/>
    <s v="Ice cream"/>
  </r>
  <r>
    <x v="1548"/>
    <x v="5"/>
    <x v="8"/>
    <x v="37"/>
    <x v="16"/>
    <x v="286"/>
    <s v="20199"/>
    <x v="45"/>
    <x v="8"/>
    <n v="19.25"/>
    <x v="1"/>
    <s v="Tata shirts and games"/>
  </r>
  <r>
    <x v="1548"/>
    <x v="5"/>
    <x v="8"/>
    <x v="37"/>
    <x v="16"/>
    <x v="286"/>
    <s v="20199"/>
    <x v="18"/>
    <x v="2"/>
    <n v="42"/>
    <x v="1"/>
    <s v="Entrance to aquarium"/>
  </r>
  <r>
    <x v="1548"/>
    <x v="5"/>
    <x v="8"/>
    <x v="37"/>
    <x v="16"/>
    <x v="286"/>
    <s v="20199"/>
    <x v="18"/>
    <x v="9"/>
    <n v="14.78"/>
    <x v="1"/>
    <s v="Bitwarden - taxable"/>
  </r>
  <r>
    <x v="1549"/>
    <x v="5"/>
    <x v="8"/>
    <x v="38"/>
    <x v="18"/>
    <x v="287"/>
    <s v="20199"/>
    <x v="18"/>
    <x v="12"/>
    <n v="75"/>
    <x v="1"/>
    <s v="Dentist tongue up while swoaling"/>
  </r>
  <r>
    <x v="1549"/>
    <x v="5"/>
    <x v="8"/>
    <x v="38"/>
    <x v="18"/>
    <x v="287"/>
    <s v="20199"/>
    <x v="101"/>
    <x v="5"/>
    <n v="158.97"/>
    <x v="1"/>
    <s v="Spotify year and lights"/>
  </r>
  <r>
    <x v="1549"/>
    <x v="5"/>
    <x v="8"/>
    <x v="38"/>
    <x v="18"/>
    <x v="287"/>
    <s v="20199"/>
    <x v="67"/>
    <x v="6"/>
    <n v="73.599999999999994"/>
    <x v="1"/>
    <s v="Update value - paid 100"/>
  </r>
  <r>
    <x v="1549"/>
    <x v="5"/>
    <x v="8"/>
    <x v="38"/>
    <x v="18"/>
    <x v="287"/>
    <s v="20199"/>
    <x v="103"/>
    <x v="9"/>
    <n v="173.25"/>
    <x v="1"/>
    <s v="Childcare"/>
  </r>
  <r>
    <x v="1549"/>
    <x v="5"/>
    <x v="8"/>
    <x v="38"/>
    <x v="18"/>
    <x v="287"/>
    <s v="20199"/>
    <x v="18"/>
    <x v="0"/>
    <n v="4.95"/>
    <x v="0"/>
    <s v="Vegetables"/>
  </r>
  <r>
    <x v="1549"/>
    <x v="5"/>
    <x v="8"/>
    <x v="38"/>
    <x v="18"/>
    <x v="287"/>
    <s v="20199"/>
    <x v="5"/>
    <x v="0"/>
    <n v="7.19"/>
    <x v="0"/>
    <s v="Food"/>
  </r>
  <r>
    <x v="1549"/>
    <x v="5"/>
    <x v="8"/>
    <x v="38"/>
    <x v="18"/>
    <x v="287"/>
    <s v="20199"/>
    <x v="45"/>
    <x v="1"/>
    <n v="18"/>
    <x v="1"/>
    <s v="Toys for tata 1 2 3 4 "/>
  </r>
  <r>
    <x v="1550"/>
    <x v="5"/>
    <x v="9"/>
    <x v="38"/>
    <x v="21"/>
    <x v="287"/>
    <s v="201910"/>
    <x v="18"/>
    <x v="0"/>
    <n v="20"/>
    <x v="1"/>
    <s v="Haircut and coke"/>
  </r>
  <r>
    <x v="1550"/>
    <x v="5"/>
    <x v="9"/>
    <x v="38"/>
    <x v="21"/>
    <x v="287"/>
    <s v="201910"/>
    <x v="18"/>
    <x v="0"/>
    <n v="9.8000000000000007"/>
    <x v="0"/>
    <s v="Coffee"/>
  </r>
  <r>
    <x v="1550"/>
    <x v="5"/>
    <x v="9"/>
    <x v="38"/>
    <x v="21"/>
    <x v="287"/>
    <s v="201910"/>
    <x v="115"/>
    <x v="7"/>
    <n v="79"/>
    <x v="1"/>
    <s v="Internet"/>
  </r>
  <r>
    <x v="1550"/>
    <x v="5"/>
    <x v="9"/>
    <x v="38"/>
    <x v="21"/>
    <x v="287"/>
    <s v="201910"/>
    <x v="68"/>
    <x v="5"/>
    <n v="219"/>
    <x v="1"/>
    <s v="Shelves"/>
  </r>
  <r>
    <x v="1551"/>
    <x v="5"/>
    <x v="9"/>
    <x v="38"/>
    <x v="23"/>
    <x v="287"/>
    <s v="201910"/>
    <x v="18"/>
    <x v="0"/>
    <n v="8"/>
    <x v="0"/>
    <s v="Interview snacks"/>
  </r>
  <r>
    <x v="1551"/>
    <x v="5"/>
    <x v="9"/>
    <x v="38"/>
    <x v="23"/>
    <x v="287"/>
    <s v="201910"/>
    <x v="87"/>
    <x v="12"/>
    <n v="55"/>
    <x v="1"/>
    <s v="Baby vitamins"/>
  </r>
  <r>
    <x v="1551"/>
    <x v="5"/>
    <x v="9"/>
    <x v="38"/>
    <x v="23"/>
    <x v="287"/>
    <s v="201910"/>
    <x v="5"/>
    <x v="0"/>
    <n v="5.0999999999999996"/>
    <x v="0"/>
    <s v="Gatorade"/>
  </r>
  <r>
    <x v="1551"/>
    <x v="5"/>
    <x v="9"/>
    <x v="38"/>
    <x v="23"/>
    <x v="287"/>
    <s v="201910"/>
    <x v="6"/>
    <x v="3"/>
    <n v="12"/>
    <x v="1"/>
    <s v="150 lashes"/>
  </r>
  <r>
    <x v="1552"/>
    <x v="5"/>
    <x v="9"/>
    <x v="38"/>
    <x v="30"/>
    <x v="287"/>
    <s v="201910"/>
    <x v="18"/>
    <x v="0"/>
    <n v="3.6"/>
    <x v="0"/>
    <s v="water x2"/>
  </r>
  <r>
    <x v="1552"/>
    <x v="5"/>
    <x v="9"/>
    <x v="38"/>
    <x v="30"/>
    <x v="287"/>
    <s v="201910"/>
    <x v="39"/>
    <x v="0"/>
    <n v="7.5"/>
    <x v="0"/>
    <s v="Breaky"/>
  </r>
  <r>
    <x v="1552"/>
    <x v="5"/>
    <x v="9"/>
    <x v="38"/>
    <x v="30"/>
    <x v="287"/>
    <s v="201910"/>
    <x v="18"/>
    <x v="0"/>
    <n v="18.899999999999999"/>
    <x v="0"/>
    <s v="Lunch"/>
  </r>
  <r>
    <x v="1552"/>
    <x v="5"/>
    <x v="9"/>
    <x v="38"/>
    <x v="30"/>
    <x v="287"/>
    <s v="201910"/>
    <x v="3"/>
    <x v="0"/>
    <n v="2.75"/>
    <x v="0"/>
    <s v="Water"/>
  </r>
  <r>
    <x v="1552"/>
    <x v="5"/>
    <x v="9"/>
    <x v="38"/>
    <x v="30"/>
    <x v="287"/>
    <s v="201910"/>
    <x v="2"/>
    <x v="5"/>
    <n v="47.2"/>
    <x v="1"/>
    <s v="Stud wall inspector"/>
  </r>
  <r>
    <x v="1552"/>
    <x v="5"/>
    <x v="9"/>
    <x v="38"/>
    <x v="30"/>
    <x v="287"/>
    <s v="201910"/>
    <x v="18"/>
    <x v="0"/>
    <n v="11.9"/>
    <x v="0"/>
    <s v="Lunch mama"/>
  </r>
  <r>
    <x v="1552"/>
    <x v="5"/>
    <x v="9"/>
    <x v="38"/>
    <x v="30"/>
    <x v="287"/>
    <s v="201910"/>
    <x v="63"/>
    <x v="6"/>
    <n v="38.17"/>
    <x v="1"/>
    <s v="First toll bill new car"/>
  </r>
  <r>
    <x v="1553"/>
    <x v="5"/>
    <x v="9"/>
    <x v="38"/>
    <x v="24"/>
    <x v="287"/>
    <s v="201910"/>
    <x v="18"/>
    <x v="12"/>
    <n v="8.5"/>
    <x v="1"/>
    <s v="massage"/>
  </r>
  <r>
    <x v="1553"/>
    <x v="5"/>
    <x v="9"/>
    <x v="38"/>
    <x v="24"/>
    <x v="287"/>
    <s v="201910"/>
    <x v="18"/>
    <x v="0"/>
    <n v="8.8000000000000007"/>
    <x v="0"/>
    <s v="Coffee"/>
  </r>
  <r>
    <x v="1553"/>
    <x v="5"/>
    <x v="9"/>
    <x v="38"/>
    <x v="24"/>
    <x v="287"/>
    <s v="201910"/>
    <x v="18"/>
    <x v="0"/>
    <n v="7.1"/>
    <x v="0"/>
    <s v="Fries and coke"/>
  </r>
  <r>
    <x v="1553"/>
    <x v="5"/>
    <x v="9"/>
    <x v="38"/>
    <x v="24"/>
    <x v="287"/>
    <s v="201910"/>
    <x v="18"/>
    <x v="1"/>
    <n v="23"/>
    <x v="1"/>
    <s v="Cake tata"/>
  </r>
  <r>
    <x v="1553"/>
    <x v="5"/>
    <x v="9"/>
    <x v="38"/>
    <x v="24"/>
    <x v="287"/>
    <s v="201910"/>
    <x v="5"/>
    <x v="0"/>
    <n v="24.8"/>
    <x v="0"/>
    <s v="Weekly expenses"/>
  </r>
  <r>
    <x v="1553"/>
    <x v="5"/>
    <x v="9"/>
    <x v="38"/>
    <x v="24"/>
    <x v="287"/>
    <s v="201910"/>
    <x v="18"/>
    <x v="12"/>
    <n v="8.5"/>
    <x v="1"/>
    <s v="Massage"/>
  </r>
  <r>
    <x v="1553"/>
    <x v="5"/>
    <x v="9"/>
    <x v="38"/>
    <x v="24"/>
    <x v="287"/>
    <s v="201910"/>
    <x v="3"/>
    <x v="0"/>
    <n v="19.95"/>
    <x v="0"/>
    <s v="Weekly expenses"/>
  </r>
  <r>
    <x v="1553"/>
    <x v="5"/>
    <x v="9"/>
    <x v="38"/>
    <x v="24"/>
    <x v="287"/>
    <s v="201910"/>
    <x v="0"/>
    <x v="0"/>
    <n v="37.57"/>
    <x v="0"/>
    <s v="Weekly expenses"/>
  </r>
  <r>
    <x v="1553"/>
    <x v="5"/>
    <x v="9"/>
    <x v="38"/>
    <x v="24"/>
    <x v="287"/>
    <s v="201910"/>
    <x v="18"/>
    <x v="0"/>
    <n v="11.9"/>
    <x v="0"/>
    <s v="Something"/>
  </r>
  <r>
    <x v="1553"/>
    <x v="5"/>
    <x v="9"/>
    <x v="38"/>
    <x v="24"/>
    <x v="287"/>
    <s v="201910"/>
    <x v="3"/>
    <x v="0"/>
    <n v="9.61"/>
    <x v="0"/>
    <s v="Croissants dickheads"/>
  </r>
  <r>
    <x v="1553"/>
    <x v="5"/>
    <x v="9"/>
    <x v="38"/>
    <x v="24"/>
    <x v="287"/>
    <s v="201910"/>
    <x v="18"/>
    <x v="1"/>
    <n v="144"/>
    <x v="1"/>
    <s v="$100 usd Mauricio ... "/>
  </r>
  <r>
    <x v="1554"/>
    <x v="5"/>
    <x v="9"/>
    <x v="39"/>
    <x v="27"/>
    <x v="288"/>
    <s v="201910"/>
    <x v="39"/>
    <x v="0"/>
    <n v="6.15"/>
    <x v="0"/>
    <s v="mccas"/>
  </r>
  <r>
    <x v="1554"/>
    <x v="5"/>
    <x v="9"/>
    <x v="39"/>
    <x v="27"/>
    <x v="288"/>
    <s v="201910"/>
    <x v="67"/>
    <x v="6"/>
    <n v="75.209999999999994"/>
    <x v="1"/>
    <s v="gasoline"/>
  </r>
  <r>
    <x v="1554"/>
    <x v="5"/>
    <x v="9"/>
    <x v="39"/>
    <x v="27"/>
    <x v="288"/>
    <s v="201910"/>
    <x v="18"/>
    <x v="0"/>
    <n v="11.3"/>
    <x v="0"/>
    <s v="breakfast"/>
  </r>
  <r>
    <x v="1554"/>
    <x v="5"/>
    <x v="9"/>
    <x v="39"/>
    <x v="27"/>
    <x v="288"/>
    <s v="201910"/>
    <x v="18"/>
    <x v="0"/>
    <n v="5.4"/>
    <x v="0"/>
    <s v="coffee"/>
  </r>
  <r>
    <x v="1554"/>
    <x v="5"/>
    <x v="9"/>
    <x v="39"/>
    <x v="27"/>
    <x v="288"/>
    <s v="201910"/>
    <x v="6"/>
    <x v="3"/>
    <n v="49.8"/>
    <x v="1"/>
    <s v="birthday"/>
  </r>
  <r>
    <x v="1554"/>
    <x v="5"/>
    <x v="9"/>
    <x v="39"/>
    <x v="27"/>
    <x v="288"/>
    <s v="201910"/>
    <x v="18"/>
    <x v="1"/>
    <n v="56"/>
    <x v="1"/>
    <s v="Bday dinner"/>
  </r>
  <r>
    <x v="1554"/>
    <x v="5"/>
    <x v="9"/>
    <x v="39"/>
    <x v="27"/>
    <x v="288"/>
    <s v="201910"/>
    <x v="7"/>
    <x v="6"/>
    <n v="20"/>
    <x v="1"/>
    <s v="mama myki"/>
  </r>
  <r>
    <x v="1554"/>
    <x v="5"/>
    <x v="9"/>
    <x v="39"/>
    <x v="27"/>
    <x v="288"/>
    <s v="201910"/>
    <x v="103"/>
    <x v="9"/>
    <n v="173.25"/>
    <x v="1"/>
    <s v="Childcare"/>
  </r>
  <r>
    <x v="1554"/>
    <x v="5"/>
    <x v="9"/>
    <x v="39"/>
    <x v="27"/>
    <x v="288"/>
    <s v="201910"/>
    <x v="18"/>
    <x v="1"/>
    <n v="21.9"/>
    <x v="1"/>
    <s v="cake papa"/>
  </r>
  <r>
    <x v="1554"/>
    <x v="5"/>
    <x v="9"/>
    <x v="39"/>
    <x v="27"/>
    <x v="288"/>
    <s v="201910"/>
    <x v="18"/>
    <x v="0"/>
    <n v="14"/>
    <x v="0"/>
    <s v="balloons"/>
  </r>
  <r>
    <x v="1555"/>
    <x v="5"/>
    <x v="9"/>
    <x v="39"/>
    <x v="28"/>
    <x v="288"/>
    <s v="201910"/>
    <x v="5"/>
    <x v="0"/>
    <n v="9.5"/>
    <x v="0"/>
    <s v="Gatorade, coke and chips"/>
  </r>
  <r>
    <x v="1555"/>
    <x v="5"/>
    <x v="9"/>
    <x v="39"/>
    <x v="28"/>
    <x v="288"/>
    <s v="201910"/>
    <x v="77"/>
    <x v="5"/>
    <n v="19"/>
    <x v="1"/>
    <s v="Surface to usb-c"/>
  </r>
  <r>
    <x v="1556"/>
    <x v="5"/>
    <x v="9"/>
    <x v="39"/>
    <x v="2"/>
    <x v="288"/>
    <s v="201910"/>
    <x v="2"/>
    <x v="5"/>
    <n v="1"/>
    <x v="1"/>
    <s v="ebay plus"/>
  </r>
  <r>
    <x v="1556"/>
    <x v="5"/>
    <x v="9"/>
    <x v="39"/>
    <x v="2"/>
    <x v="288"/>
    <s v="201910"/>
    <x v="86"/>
    <x v="1"/>
    <n v="32"/>
    <x v="1"/>
    <s v="Ukulele"/>
  </r>
  <r>
    <x v="1556"/>
    <x v="5"/>
    <x v="9"/>
    <x v="39"/>
    <x v="2"/>
    <x v="288"/>
    <s v="201910"/>
    <x v="5"/>
    <x v="0"/>
    <n v="6.59"/>
    <x v="0"/>
    <s v="Something"/>
  </r>
  <r>
    <x v="1556"/>
    <x v="5"/>
    <x v="9"/>
    <x v="39"/>
    <x v="2"/>
    <x v="288"/>
    <s v="201910"/>
    <x v="6"/>
    <x v="3"/>
    <n v="12"/>
    <x v="1"/>
    <s v="Beer"/>
  </r>
  <r>
    <x v="1556"/>
    <x v="5"/>
    <x v="9"/>
    <x v="39"/>
    <x v="2"/>
    <x v="288"/>
    <s v="201910"/>
    <x v="39"/>
    <x v="0"/>
    <n v="6.15"/>
    <x v="0"/>
    <s v="Fries and coke"/>
  </r>
  <r>
    <x v="1556"/>
    <x v="5"/>
    <x v="9"/>
    <x v="39"/>
    <x v="2"/>
    <x v="288"/>
    <s v="201910"/>
    <x v="39"/>
    <x v="0"/>
    <n v="7.5"/>
    <x v="0"/>
    <s v="Coffee"/>
  </r>
  <r>
    <x v="1556"/>
    <x v="5"/>
    <x v="9"/>
    <x v="39"/>
    <x v="2"/>
    <x v="288"/>
    <s v="201910"/>
    <x v="18"/>
    <x v="1"/>
    <n v="12.75"/>
    <x v="1"/>
    <s v="Zoo - Fake animals"/>
  </r>
  <r>
    <x v="1556"/>
    <x v="5"/>
    <x v="9"/>
    <x v="39"/>
    <x v="2"/>
    <x v="288"/>
    <s v="201910"/>
    <x v="18"/>
    <x v="0"/>
    <n v="16.3"/>
    <x v="0"/>
    <s v="Lunch at zoo"/>
  </r>
  <r>
    <x v="1556"/>
    <x v="5"/>
    <x v="9"/>
    <x v="39"/>
    <x v="2"/>
    <x v="288"/>
    <s v="201910"/>
    <x v="18"/>
    <x v="6"/>
    <n v="10"/>
    <x v="1"/>
    <s v="Paystay - after zoo"/>
  </r>
  <r>
    <x v="1556"/>
    <x v="5"/>
    <x v="9"/>
    <x v="39"/>
    <x v="2"/>
    <x v="288"/>
    <s v="201910"/>
    <x v="18"/>
    <x v="6"/>
    <n v="11.95"/>
    <x v="1"/>
    <s v="Car wash"/>
  </r>
  <r>
    <x v="1556"/>
    <x v="5"/>
    <x v="9"/>
    <x v="39"/>
    <x v="2"/>
    <x v="288"/>
    <s v="201910"/>
    <x v="0"/>
    <x v="0"/>
    <n v="26.79"/>
    <x v="0"/>
    <s v="Week food"/>
  </r>
  <r>
    <x v="1556"/>
    <x v="5"/>
    <x v="9"/>
    <x v="39"/>
    <x v="2"/>
    <x v="288"/>
    <s v="201910"/>
    <x v="5"/>
    <x v="0"/>
    <n v="16.399999999999999"/>
    <x v="0"/>
    <s v="Week food"/>
  </r>
  <r>
    <x v="1556"/>
    <x v="5"/>
    <x v="9"/>
    <x v="39"/>
    <x v="2"/>
    <x v="288"/>
    <s v="201910"/>
    <x v="31"/>
    <x v="13"/>
    <n v="196.18"/>
    <x v="1"/>
    <s v="Shelf, protective things, plate holder, etc"/>
  </r>
  <r>
    <x v="1556"/>
    <x v="5"/>
    <x v="9"/>
    <x v="39"/>
    <x v="2"/>
    <x v="288"/>
    <s v="201910"/>
    <x v="18"/>
    <x v="12"/>
    <n v="150"/>
    <x v="1"/>
    <s v="Orthopedic mama hip"/>
  </r>
  <r>
    <x v="1556"/>
    <x v="5"/>
    <x v="9"/>
    <x v="39"/>
    <x v="2"/>
    <x v="288"/>
    <s v="201910"/>
    <x v="119"/>
    <x v="9"/>
    <n v="105.6"/>
    <x v="1"/>
    <s v="Music school semestre"/>
  </r>
  <r>
    <x v="1556"/>
    <x v="5"/>
    <x v="9"/>
    <x v="39"/>
    <x v="2"/>
    <x v="288"/>
    <s v="201910"/>
    <x v="87"/>
    <x v="12"/>
    <n v="7"/>
    <x v="1"/>
    <s v="Iron"/>
  </r>
  <r>
    <x v="1556"/>
    <x v="5"/>
    <x v="9"/>
    <x v="39"/>
    <x v="2"/>
    <x v="288"/>
    <s v="201910"/>
    <x v="8"/>
    <x v="0"/>
    <n v="9.5"/>
    <x v="1"/>
    <s v="Candles"/>
  </r>
  <r>
    <x v="1556"/>
    <x v="5"/>
    <x v="9"/>
    <x v="39"/>
    <x v="2"/>
    <x v="288"/>
    <s v="201910"/>
    <x v="18"/>
    <x v="0"/>
    <n v="6.3"/>
    <x v="0"/>
    <s v="Ice cream"/>
  </r>
  <r>
    <x v="1556"/>
    <x v="5"/>
    <x v="9"/>
    <x v="39"/>
    <x v="2"/>
    <x v="288"/>
    <s v="201910"/>
    <x v="3"/>
    <x v="0"/>
    <n v="14.57"/>
    <x v="0"/>
    <s v="Weekly food"/>
  </r>
  <r>
    <x v="1557"/>
    <x v="5"/>
    <x v="9"/>
    <x v="40"/>
    <x v="3"/>
    <x v="289"/>
    <s v="201910"/>
    <x v="68"/>
    <x v="5"/>
    <n v="200"/>
    <x v="1"/>
    <s v="Tool and sausage"/>
  </r>
  <r>
    <x v="1557"/>
    <x v="5"/>
    <x v="9"/>
    <x v="40"/>
    <x v="3"/>
    <x v="289"/>
    <s v="201910"/>
    <x v="6"/>
    <x v="3"/>
    <n v="13.4"/>
    <x v="1"/>
    <s v="Beers with chicharones"/>
  </r>
  <r>
    <x v="1557"/>
    <x v="5"/>
    <x v="9"/>
    <x v="40"/>
    <x v="3"/>
    <x v="289"/>
    <s v="201910"/>
    <x v="18"/>
    <x v="1"/>
    <n v="550.30999999999995"/>
    <x v="1"/>
    <s v="NZ baby (no tickets) - no car rent"/>
  </r>
  <r>
    <x v="1557"/>
    <x v="5"/>
    <x v="9"/>
    <x v="40"/>
    <x v="3"/>
    <x v="289"/>
    <s v="201910"/>
    <x v="18"/>
    <x v="0"/>
    <n v="25.3"/>
    <x v="0"/>
    <s v="Lunch and breakfast"/>
  </r>
  <r>
    <x v="1557"/>
    <x v="5"/>
    <x v="9"/>
    <x v="40"/>
    <x v="3"/>
    <x v="289"/>
    <s v="201910"/>
    <x v="57"/>
    <x v="12"/>
    <n v="313.95"/>
    <x v="1"/>
    <s v="Health insuranse"/>
  </r>
  <r>
    <x v="1557"/>
    <x v="5"/>
    <x v="9"/>
    <x v="40"/>
    <x v="3"/>
    <x v="289"/>
    <s v="201910"/>
    <x v="103"/>
    <x v="9"/>
    <n v="173.25"/>
    <x v="1"/>
    <s v="Childcare"/>
  </r>
  <r>
    <x v="1557"/>
    <x v="5"/>
    <x v="9"/>
    <x v="40"/>
    <x v="3"/>
    <x v="289"/>
    <s v="201910"/>
    <x v="5"/>
    <x v="0"/>
    <n v="3.85"/>
    <x v="0"/>
    <s v="Something"/>
  </r>
  <r>
    <x v="1557"/>
    <x v="5"/>
    <x v="9"/>
    <x v="40"/>
    <x v="3"/>
    <x v="289"/>
    <s v="201910"/>
    <x v="119"/>
    <x v="9"/>
    <n v="305.10000000000002"/>
    <x v="1"/>
    <s v="Mama music class plus something"/>
  </r>
  <r>
    <x v="1557"/>
    <x v="5"/>
    <x v="9"/>
    <x v="40"/>
    <x v="3"/>
    <x v="289"/>
    <s v="201910"/>
    <x v="99"/>
    <x v="15"/>
    <n v="1088"/>
    <x v="1"/>
    <s v="Loan (-226,417.92)"/>
  </r>
  <r>
    <x v="1558"/>
    <x v="5"/>
    <x v="9"/>
    <x v="40"/>
    <x v="5"/>
    <x v="289"/>
    <s v="201910"/>
    <x v="18"/>
    <x v="0"/>
    <n v="8.3000000000000007"/>
    <x v="0"/>
    <s v="Breakfast"/>
  </r>
  <r>
    <x v="1558"/>
    <x v="5"/>
    <x v="9"/>
    <x v="40"/>
    <x v="5"/>
    <x v="289"/>
    <s v="201910"/>
    <x v="18"/>
    <x v="0"/>
    <n v="4.5"/>
    <x v="0"/>
    <s v="Coke"/>
  </r>
  <r>
    <x v="1558"/>
    <x v="5"/>
    <x v="9"/>
    <x v="40"/>
    <x v="5"/>
    <x v="289"/>
    <s v="201910"/>
    <x v="67"/>
    <x v="6"/>
    <n v="71.31"/>
    <x v="1"/>
    <s v="Gasoline"/>
  </r>
  <r>
    <x v="1559"/>
    <x v="5"/>
    <x v="9"/>
    <x v="40"/>
    <x v="6"/>
    <x v="289"/>
    <s v="201910"/>
    <x v="11"/>
    <x v="7"/>
    <n v="175.99"/>
    <x v="1"/>
    <s v="Gas"/>
  </r>
  <r>
    <x v="1559"/>
    <x v="5"/>
    <x v="9"/>
    <x v="40"/>
    <x v="6"/>
    <x v="289"/>
    <s v="201910"/>
    <x v="18"/>
    <x v="13"/>
    <n v="16946.05"/>
    <x v="1"/>
    <s v="Landscape"/>
  </r>
  <r>
    <x v="1560"/>
    <x v="5"/>
    <x v="9"/>
    <x v="40"/>
    <x v="7"/>
    <x v="289"/>
    <s v="201910"/>
    <x v="18"/>
    <x v="0"/>
    <n v="22"/>
    <x v="0"/>
    <s v="Lunch"/>
  </r>
  <r>
    <x v="1560"/>
    <x v="5"/>
    <x v="9"/>
    <x v="40"/>
    <x v="7"/>
    <x v="289"/>
    <s v="201910"/>
    <x v="18"/>
    <x v="1"/>
    <n v="14.95"/>
    <x v="1"/>
    <s v="Cheescake papa"/>
  </r>
  <r>
    <x v="1560"/>
    <x v="5"/>
    <x v="9"/>
    <x v="40"/>
    <x v="7"/>
    <x v="289"/>
    <s v="201910"/>
    <x v="3"/>
    <x v="0"/>
    <n v="18.97"/>
    <x v="0"/>
    <s v="Weekly food"/>
  </r>
  <r>
    <x v="1561"/>
    <x v="5"/>
    <x v="9"/>
    <x v="40"/>
    <x v="29"/>
    <x v="289"/>
    <s v="201910"/>
    <x v="7"/>
    <x v="6"/>
    <n v="10"/>
    <x v="1"/>
    <s v="Myki mama"/>
  </r>
  <r>
    <x v="1561"/>
    <x v="5"/>
    <x v="9"/>
    <x v="40"/>
    <x v="29"/>
    <x v="289"/>
    <s v="201910"/>
    <x v="18"/>
    <x v="2"/>
    <n v="15"/>
    <x v="1"/>
    <s v="Run"/>
  </r>
  <r>
    <x v="1561"/>
    <x v="5"/>
    <x v="9"/>
    <x v="40"/>
    <x v="29"/>
    <x v="289"/>
    <s v="201910"/>
    <x v="3"/>
    <x v="0"/>
    <n v="16.399999999999999"/>
    <x v="0"/>
    <s v="Weekly food"/>
  </r>
  <r>
    <x v="1561"/>
    <x v="5"/>
    <x v="9"/>
    <x v="40"/>
    <x v="29"/>
    <x v="289"/>
    <s v="201910"/>
    <x v="0"/>
    <x v="0"/>
    <n v="16.03"/>
    <x v="0"/>
    <s v="Weekly food"/>
  </r>
  <r>
    <x v="1561"/>
    <x v="5"/>
    <x v="9"/>
    <x v="40"/>
    <x v="29"/>
    <x v="289"/>
    <s v="201910"/>
    <x v="18"/>
    <x v="0"/>
    <n v="10.5"/>
    <x v="0"/>
    <s v="Sandwich"/>
  </r>
  <r>
    <x v="1561"/>
    <x v="5"/>
    <x v="9"/>
    <x v="40"/>
    <x v="29"/>
    <x v="289"/>
    <s v="201910"/>
    <x v="5"/>
    <x v="0"/>
    <n v="3.75"/>
    <x v="0"/>
    <s v="week food"/>
  </r>
  <r>
    <x v="1561"/>
    <x v="5"/>
    <x v="9"/>
    <x v="40"/>
    <x v="29"/>
    <x v="289"/>
    <s v="201910"/>
    <x v="6"/>
    <x v="3"/>
    <n v="12"/>
    <x v="1"/>
    <s v="Liquorland beers"/>
  </r>
  <r>
    <x v="1561"/>
    <x v="5"/>
    <x v="9"/>
    <x v="40"/>
    <x v="29"/>
    <x v="289"/>
    <s v="201910"/>
    <x v="18"/>
    <x v="0"/>
    <n v="8.6"/>
    <x v="0"/>
    <s v="Ice cream"/>
  </r>
  <r>
    <x v="1561"/>
    <x v="5"/>
    <x v="9"/>
    <x v="40"/>
    <x v="29"/>
    <x v="289"/>
    <s v="201910"/>
    <x v="3"/>
    <x v="0"/>
    <n v="5.1100000000000003"/>
    <x v="0"/>
    <s v="Week food"/>
  </r>
  <r>
    <x v="1561"/>
    <x v="5"/>
    <x v="9"/>
    <x v="40"/>
    <x v="29"/>
    <x v="289"/>
    <s v="201910"/>
    <x v="5"/>
    <x v="0"/>
    <n v="50.11"/>
    <x v="0"/>
    <s v="Week food"/>
  </r>
  <r>
    <x v="1561"/>
    <x v="5"/>
    <x v="9"/>
    <x v="40"/>
    <x v="29"/>
    <x v="289"/>
    <s v="201910"/>
    <x v="18"/>
    <x v="0"/>
    <n v="3.5"/>
    <x v="0"/>
    <s v="Ice cream"/>
  </r>
  <r>
    <x v="1561"/>
    <x v="5"/>
    <x v="9"/>
    <x v="40"/>
    <x v="29"/>
    <x v="289"/>
    <s v="201910"/>
    <x v="6"/>
    <x v="3"/>
    <n v="52.45"/>
    <x v="1"/>
    <s v="Beers"/>
  </r>
  <r>
    <x v="1561"/>
    <x v="5"/>
    <x v="9"/>
    <x v="40"/>
    <x v="29"/>
    <x v="289"/>
    <s v="201910"/>
    <x v="102"/>
    <x v="7"/>
    <n v="35"/>
    <x v="1"/>
    <s v="Mobile juan"/>
  </r>
  <r>
    <x v="1562"/>
    <x v="5"/>
    <x v="9"/>
    <x v="41"/>
    <x v="13"/>
    <x v="290"/>
    <s v="201910"/>
    <x v="18"/>
    <x v="0"/>
    <n v="12.5"/>
    <x v="0"/>
    <s v="Coffees"/>
  </r>
  <r>
    <x v="1562"/>
    <x v="5"/>
    <x v="9"/>
    <x v="41"/>
    <x v="13"/>
    <x v="290"/>
    <s v="201910"/>
    <x v="18"/>
    <x v="0"/>
    <n v="10.3"/>
    <x v="0"/>
    <s v="Coffees"/>
  </r>
  <r>
    <x v="1562"/>
    <x v="5"/>
    <x v="9"/>
    <x v="41"/>
    <x v="13"/>
    <x v="290"/>
    <s v="201910"/>
    <x v="18"/>
    <x v="3"/>
    <n v="56.4"/>
    <x v="1"/>
    <s v="Beers"/>
  </r>
  <r>
    <x v="1562"/>
    <x v="5"/>
    <x v="9"/>
    <x v="41"/>
    <x v="13"/>
    <x v="290"/>
    <s v="201910"/>
    <x v="18"/>
    <x v="0"/>
    <n v="11.6"/>
    <x v="0"/>
    <s v="Hungry jacks with john"/>
  </r>
  <r>
    <x v="1562"/>
    <x v="5"/>
    <x v="9"/>
    <x v="41"/>
    <x v="13"/>
    <x v="290"/>
    <s v="201910"/>
    <x v="7"/>
    <x v="6"/>
    <n v="10"/>
    <x v="0"/>
    <s v="Myki to go for phone"/>
  </r>
  <r>
    <x v="1562"/>
    <x v="5"/>
    <x v="9"/>
    <x v="41"/>
    <x v="13"/>
    <x v="290"/>
    <s v="201910"/>
    <x v="18"/>
    <x v="0"/>
    <n v="2"/>
    <x v="0"/>
    <s v="Coke"/>
  </r>
  <r>
    <x v="1562"/>
    <x v="5"/>
    <x v="9"/>
    <x v="41"/>
    <x v="13"/>
    <x v="290"/>
    <s v="201910"/>
    <x v="74"/>
    <x v="7"/>
    <n v="14"/>
    <x v="1"/>
    <s v="Netflix"/>
  </r>
  <r>
    <x v="1562"/>
    <x v="5"/>
    <x v="9"/>
    <x v="41"/>
    <x v="13"/>
    <x v="290"/>
    <s v="201910"/>
    <x v="26"/>
    <x v="5"/>
    <n v="6.87"/>
    <x v="1"/>
    <s v="Cable for new phone"/>
  </r>
  <r>
    <x v="1562"/>
    <x v="5"/>
    <x v="9"/>
    <x v="41"/>
    <x v="13"/>
    <x v="290"/>
    <s v="201910"/>
    <x v="18"/>
    <x v="0"/>
    <n v="2"/>
    <x v="0"/>
    <s v="Coffee"/>
  </r>
  <r>
    <x v="1562"/>
    <x v="5"/>
    <x v="9"/>
    <x v="41"/>
    <x v="13"/>
    <x v="290"/>
    <s v="201910"/>
    <x v="0"/>
    <x v="0"/>
    <n v="15.41"/>
    <x v="0"/>
    <s v="Food for pizza"/>
  </r>
  <r>
    <x v="1562"/>
    <x v="5"/>
    <x v="9"/>
    <x v="41"/>
    <x v="13"/>
    <x v="290"/>
    <s v="201910"/>
    <x v="6"/>
    <x v="3"/>
    <n v="15"/>
    <x v="1"/>
    <s v="Beers in liquorland"/>
  </r>
  <r>
    <x v="1562"/>
    <x v="5"/>
    <x v="9"/>
    <x v="41"/>
    <x v="13"/>
    <x v="290"/>
    <s v="201910"/>
    <x v="67"/>
    <x v="6"/>
    <n v="86.12"/>
    <x v="1"/>
    <s v="Gasoline"/>
  </r>
  <r>
    <x v="1562"/>
    <x v="5"/>
    <x v="9"/>
    <x v="41"/>
    <x v="13"/>
    <x v="290"/>
    <s v="201910"/>
    <x v="102"/>
    <x v="7"/>
    <n v="25"/>
    <x v="1"/>
    <s v="Mobile mama"/>
  </r>
  <r>
    <x v="1562"/>
    <x v="5"/>
    <x v="9"/>
    <x v="41"/>
    <x v="13"/>
    <x v="290"/>
    <s v="201910"/>
    <x v="103"/>
    <x v="9"/>
    <n v="173.25"/>
    <x v="1"/>
    <s v="Childcare"/>
  </r>
  <r>
    <x v="1562"/>
    <x v="5"/>
    <x v="9"/>
    <x v="41"/>
    <x v="13"/>
    <x v="290"/>
    <s v="201910"/>
    <x v="74"/>
    <x v="7"/>
    <n v="1.61"/>
    <x v="1"/>
    <s v="Hulu"/>
  </r>
  <r>
    <x v="1562"/>
    <x v="5"/>
    <x v="9"/>
    <x v="41"/>
    <x v="13"/>
    <x v="290"/>
    <s v="201910"/>
    <x v="5"/>
    <x v="0"/>
    <n v="14.44"/>
    <x v="0"/>
    <s v="Food"/>
  </r>
  <r>
    <x v="1562"/>
    <x v="5"/>
    <x v="9"/>
    <x v="41"/>
    <x v="13"/>
    <x v="290"/>
    <s v="201910"/>
    <x v="5"/>
    <x v="0"/>
    <n v="13.25"/>
    <x v="0"/>
    <s v="Food"/>
  </r>
  <r>
    <x v="1562"/>
    <x v="5"/>
    <x v="9"/>
    <x v="41"/>
    <x v="13"/>
    <x v="290"/>
    <s v="201910"/>
    <x v="0"/>
    <x v="0"/>
    <n v="14.53"/>
    <x v="0"/>
    <s v="Food"/>
  </r>
  <r>
    <x v="1562"/>
    <x v="5"/>
    <x v="9"/>
    <x v="41"/>
    <x v="13"/>
    <x v="290"/>
    <s v="201910"/>
    <x v="7"/>
    <x v="6"/>
    <n v="174.9"/>
    <x v="1"/>
    <s v="Myki "/>
  </r>
  <r>
    <x v="1562"/>
    <x v="5"/>
    <x v="9"/>
    <x v="41"/>
    <x v="13"/>
    <x v="290"/>
    <s v="201910"/>
    <x v="2"/>
    <x v="5"/>
    <n v="25.59"/>
    <x v="1"/>
    <s v="Cables from aliexpress"/>
  </r>
  <r>
    <x v="1562"/>
    <x v="5"/>
    <x v="9"/>
    <x v="41"/>
    <x v="13"/>
    <x v="290"/>
    <s v="201910"/>
    <x v="94"/>
    <x v="5"/>
    <n v="5.99"/>
    <x v="1"/>
    <s v="cable"/>
  </r>
  <r>
    <x v="1563"/>
    <x v="5"/>
    <x v="9"/>
    <x v="41"/>
    <x v="14"/>
    <x v="290"/>
    <s v="201910"/>
    <x v="5"/>
    <x v="0"/>
    <n v="38.380000000000003"/>
    <x v="0"/>
    <s v="Food and bulbs"/>
  </r>
  <r>
    <x v="1563"/>
    <x v="5"/>
    <x v="9"/>
    <x v="41"/>
    <x v="14"/>
    <x v="290"/>
    <s v="201910"/>
    <x v="0"/>
    <x v="0"/>
    <n v="35.409999999999997"/>
    <x v="0"/>
    <s v="Week food"/>
  </r>
  <r>
    <x v="1563"/>
    <x v="5"/>
    <x v="9"/>
    <x v="41"/>
    <x v="14"/>
    <x v="290"/>
    <s v="201910"/>
    <x v="18"/>
    <x v="0"/>
    <n v="4"/>
    <x v="0"/>
    <s v="Sausage"/>
  </r>
  <r>
    <x v="1563"/>
    <x v="5"/>
    <x v="9"/>
    <x v="41"/>
    <x v="14"/>
    <x v="290"/>
    <s v="201910"/>
    <x v="18"/>
    <x v="0"/>
    <n v="6.3"/>
    <x v="0"/>
    <s v="Ice cream and donut"/>
  </r>
  <r>
    <x v="1564"/>
    <x v="5"/>
    <x v="9"/>
    <x v="41"/>
    <x v="15"/>
    <x v="290"/>
    <s v="201910"/>
    <x v="18"/>
    <x v="2"/>
    <n v="72"/>
    <x v="1"/>
    <s v="Johns birthday"/>
  </r>
  <r>
    <x v="1565"/>
    <x v="5"/>
    <x v="9"/>
    <x v="42"/>
    <x v="17"/>
    <x v="291"/>
    <s v="201910"/>
    <x v="7"/>
    <x v="6"/>
    <n v="20"/>
    <x v="1"/>
    <s v="Myki"/>
  </r>
  <r>
    <x v="1565"/>
    <x v="5"/>
    <x v="9"/>
    <x v="42"/>
    <x v="17"/>
    <x v="291"/>
    <s v="201910"/>
    <x v="103"/>
    <x v="9"/>
    <n v="173.25"/>
    <x v="1"/>
    <s v="childcare"/>
  </r>
  <r>
    <x v="1565"/>
    <x v="5"/>
    <x v="9"/>
    <x v="42"/>
    <x v="17"/>
    <x v="291"/>
    <s v="201910"/>
    <x v="87"/>
    <x v="12"/>
    <n v="29.97"/>
    <x v="1"/>
    <s v="Drops"/>
  </r>
  <r>
    <x v="1565"/>
    <x v="5"/>
    <x v="9"/>
    <x v="42"/>
    <x v="17"/>
    <x v="291"/>
    <s v="201910"/>
    <x v="5"/>
    <x v="0"/>
    <n v="17.260000000000002"/>
    <x v="0"/>
    <s v="Food"/>
  </r>
  <r>
    <x v="1565"/>
    <x v="5"/>
    <x v="9"/>
    <x v="42"/>
    <x v="17"/>
    <x v="291"/>
    <s v="201910"/>
    <x v="16"/>
    <x v="8"/>
    <n v="20.5"/>
    <x v="1"/>
    <s v="Tsts stuff"/>
  </r>
  <r>
    <x v="1565"/>
    <x v="5"/>
    <x v="9"/>
    <x v="42"/>
    <x v="17"/>
    <x v="291"/>
    <s v="201910"/>
    <x v="18"/>
    <x v="2"/>
    <n v="420.22"/>
    <x v="1"/>
    <s v="Birthday gift"/>
  </r>
  <r>
    <x v="1565"/>
    <x v="5"/>
    <x v="9"/>
    <x v="42"/>
    <x v="17"/>
    <x v="291"/>
    <s v="201910"/>
    <x v="6"/>
    <x v="3"/>
    <n v="15"/>
    <x v="1"/>
    <s v="Beer at BWS"/>
  </r>
  <r>
    <x v="1565"/>
    <x v="5"/>
    <x v="9"/>
    <x v="42"/>
    <x v="17"/>
    <x v="291"/>
    <s v="201910"/>
    <x v="18"/>
    <x v="0"/>
    <n v="4"/>
    <x v="0"/>
    <s v="Coke"/>
  </r>
  <r>
    <x v="1565"/>
    <x v="5"/>
    <x v="9"/>
    <x v="42"/>
    <x v="17"/>
    <x v="291"/>
    <s v="201910"/>
    <x v="3"/>
    <x v="0"/>
    <n v="15"/>
    <x v="0"/>
    <s v="Ice cream"/>
  </r>
  <r>
    <x v="1565"/>
    <x v="5"/>
    <x v="9"/>
    <x v="42"/>
    <x v="17"/>
    <x v="291"/>
    <s v="201910"/>
    <x v="18"/>
    <x v="0"/>
    <n v="3.5"/>
    <x v="0"/>
    <s v="Coffee"/>
  </r>
  <r>
    <x v="1565"/>
    <x v="5"/>
    <x v="9"/>
    <x v="42"/>
    <x v="17"/>
    <x v="291"/>
    <s v="201910"/>
    <x v="18"/>
    <x v="0"/>
    <n v="13.91"/>
    <x v="0"/>
    <s v="Lunch"/>
  </r>
  <r>
    <x v="1565"/>
    <x v="5"/>
    <x v="9"/>
    <x v="42"/>
    <x v="17"/>
    <x v="291"/>
    <s v="201910"/>
    <x v="35"/>
    <x v="0"/>
    <n v="2"/>
    <x v="0"/>
    <s v="Coke"/>
  </r>
  <r>
    <x v="1565"/>
    <x v="5"/>
    <x v="9"/>
    <x v="42"/>
    <x v="17"/>
    <x v="291"/>
    <s v="201910"/>
    <x v="99"/>
    <x v="15"/>
    <n v="1097"/>
    <x v="1"/>
    <s v="Loan repayment"/>
  </r>
  <r>
    <x v="1566"/>
    <x v="5"/>
    <x v="9"/>
    <x v="42"/>
    <x v="19"/>
    <x v="291"/>
    <s v="201910"/>
    <x v="18"/>
    <x v="0"/>
    <n v="2"/>
    <x v="0"/>
    <s v="Coke"/>
  </r>
  <r>
    <x v="1566"/>
    <x v="5"/>
    <x v="9"/>
    <x v="42"/>
    <x v="19"/>
    <x v="291"/>
    <s v="201910"/>
    <x v="3"/>
    <x v="0"/>
    <n v="4.29"/>
    <x v="0"/>
    <s v="milk and garbage"/>
  </r>
  <r>
    <x v="1566"/>
    <x v="5"/>
    <x v="9"/>
    <x v="42"/>
    <x v="19"/>
    <x v="291"/>
    <s v="201910"/>
    <x v="18"/>
    <x v="0"/>
    <n v="8.3000000000000007"/>
    <x v="0"/>
    <s v="Coffee"/>
  </r>
  <r>
    <x v="1566"/>
    <x v="5"/>
    <x v="9"/>
    <x v="42"/>
    <x v="19"/>
    <x v="291"/>
    <s v="201910"/>
    <x v="18"/>
    <x v="0"/>
    <n v="33.729999999999997"/>
    <x v="0"/>
    <s v="Lunch"/>
  </r>
  <r>
    <x v="1566"/>
    <x v="5"/>
    <x v="9"/>
    <x v="42"/>
    <x v="19"/>
    <x v="291"/>
    <s v="201910"/>
    <x v="18"/>
    <x v="0"/>
    <n v="13"/>
    <x v="1"/>
    <s v="Beer"/>
  </r>
  <r>
    <x v="1566"/>
    <x v="5"/>
    <x v="9"/>
    <x v="42"/>
    <x v="19"/>
    <x v="291"/>
    <s v="201910"/>
    <x v="5"/>
    <x v="0"/>
    <n v="11.9"/>
    <x v="0"/>
    <s v="ice cream"/>
  </r>
  <r>
    <x v="1566"/>
    <x v="5"/>
    <x v="9"/>
    <x v="42"/>
    <x v="19"/>
    <x v="291"/>
    <s v="201910"/>
    <x v="6"/>
    <x v="3"/>
    <n v="15.75"/>
    <x v="1"/>
    <s v="beer"/>
  </r>
  <r>
    <x v="1566"/>
    <x v="5"/>
    <x v="9"/>
    <x v="42"/>
    <x v="19"/>
    <x v="291"/>
    <s v="201910"/>
    <x v="5"/>
    <x v="0"/>
    <n v="9.6"/>
    <x v="0"/>
    <s v="halloween"/>
  </r>
  <r>
    <x v="1567"/>
    <x v="5"/>
    <x v="10"/>
    <x v="42"/>
    <x v="20"/>
    <x v="291"/>
    <s v="201911"/>
    <x v="115"/>
    <x v="7"/>
    <n v="79"/>
    <x v="1"/>
    <s v="Internet"/>
  </r>
  <r>
    <x v="1568"/>
    <x v="5"/>
    <x v="10"/>
    <x v="43"/>
    <x v="24"/>
    <x v="292"/>
    <s v="201911"/>
    <x v="18"/>
    <x v="0"/>
    <n v="20"/>
    <x v="0"/>
    <s v="Cash"/>
  </r>
  <r>
    <x v="1568"/>
    <x v="5"/>
    <x v="10"/>
    <x v="43"/>
    <x v="24"/>
    <x v="292"/>
    <s v="201911"/>
    <x v="68"/>
    <x v="5"/>
    <n v="16.940000000000001"/>
    <x v="1"/>
    <s v="Hoose"/>
  </r>
  <r>
    <x v="1568"/>
    <x v="5"/>
    <x v="10"/>
    <x v="43"/>
    <x v="24"/>
    <x v="292"/>
    <s v="201911"/>
    <x v="5"/>
    <x v="0"/>
    <n v="36.880000000000003"/>
    <x v="0"/>
    <s v="Week food with betteries"/>
  </r>
  <r>
    <x v="1568"/>
    <x v="5"/>
    <x v="10"/>
    <x v="43"/>
    <x v="24"/>
    <x v="292"/>
    <s v="201911"/>
    <x v="6"/>
    <x v="3"/>
    <n v="25"/>
    <x v="1"/>
    <s v="beer"/>
  </r>
  <r>
    <x v="1568"/>
    <x v="5"/>
    <x v="10"/>
    <x v="43"/>
    <x v="24"/>
    <x v="292"/>
    <s v="201911"/>
    <x v="67"/>
    <x v="6"/>
    <n v="71.239999999999995"/>
    <x v="1"/>
    <s v="Gasoline"/>
  </r>
  <r>
    <x v="1568"/>
    <x v="5"/>
    <x v="10"/>
    <x v="43"/>
    <x v="24"/>
    <x v="292"/>
    <s v="201911"/>
    <x v="5"/>
    <x v="0"/>
    <n v="3.75"/>
    <x v="0"/>
    <s v="Food"/>
  </r>
  <r>
    <x v="1568"/>
    <x v="5"/>
    <x v="10"/>
    <x v="43"/>
    <x v="24"/>
    <x v="292"/>
    <s v="201911"/>
    <x v="68"/>
    <x v="5"/>
    <n v="21.77"/>
    <x v="1"/>
    <s v="Hose, paint"/>
  </r>
  <r>
    <x v="1568"/>
    <x v="5"/>
    <x v="10"/>
    <x v="43"/>
    <x v="24"/>
    <x v="292"/>
    <s v="201911"/>
    <x v="3"/>
    <x v="0"/>
    <n v="2"/>
    <x v="0"/>
    <s v="week food"/>
  </r>
  <r>
    <x v="1568"/>
    <x v="5"/>
    <x v="10"/>
    <x v="43"/>
    <x v="24"/>
    <x v="292"/>
    <s v="201911"/>
    <x v="0"/>
    <x v="5"/>
    <n v="100"/>
    <x v="1"/>
    <s v="ladder"/>
  </r>
  <r>
    <x v="1568"/>
    <x v="5"/>
    <x v="10"/>
    <x v="43"/>
    <x v="24"/>
    <x v="292"/>
    <s v="201911"/>
    <x v="5"/>
    <x v="0"/>
    <n v="23.5"/>
    <x v="0"/>
    <s v="Week food"/>
  </r>
  <r>
    <x v="1568"/>
    <x v="5"/>
    <x v="10"/>
    <x v="43"/>
    <x v="24"/>
    <x v="292"/>
    <s v="201911"/>
    <x v="100"/>
    <x v="8"/>
    <n v="25.98"/>
    <x v="1"/>
    <s v="Hats"/>
  </r>
  <r>
    <x v="1568"/>
    <x v="5"/>
    <x v="10"/>
    <x v="43"/>
    <x v="24"/>
    <x v="292"/>
    <s v="201911"/>
    <x v="103"/>
    <x v="9"/>
    <n v="173.25"/>
    <x v="1"/>
    <s v="cc"/>
  </r>
  <r>
    <x v="1568"/>
    <x v="5"/>
    <x v="10"/>
    <x v="43"/>
    <x v="24"/>
    <x v="292"/>
    <s v="201911"/>
    <x v="3"/>
    <x v="0"/>
    <n v="27.49"/>
    <x v="0"/>
    <s v="week food"/>
  </r>
  <r>
    <x v="1568"/>
    <x v="5"/>
    <x v="10"/>
    <x v="43"/>
    <x v="24"/>
    <x v="292"/>
    <s v="201911"/>
    <x v="3"/>
    <x v="0"/>
    <n v="13.85"/>
    <x v="0"/>
    <s v="Week food"/>
  </r>
  <r>
    <x v="1568"/>
    <x v="5"/>
    <x v="10"/>
    <x v="43"/>
    <x v="24"/>
    <x v="292"/>
    <s v="201911"/>
    <x v="18"/>
    <x v="0"/>
    <n v="10.16"/>
    <x v="0"/>
    <s v="Week food"/>
  </r>
  <r>
    <x v="1568"/>
    <x v="5"/>
    <x v="10"/>
    <x v="43"/>
    <x v="24"/>
    <x v="292"/>
    <s v="201911"/>
    <x v="116"/>
    <x v="7"/>
    <n v="125.18"/>
    <x v="1"/>
    <s v="Gas and electricity"/>
  </r>
  <r>
    <x v="1568"/>
    <x v="5"/>
    <x v="10"/>
    <x v="43"/>
    <x v="24"/>
    <x v="292"/>
    <s v="201911"/>
    <x v="18"/>
    <x v="14"/>
    <n v="20"/>
    <x v="1"/>
    <s v="Helmet rebel tata"/>
  </r>
  <r>
    <x v="1568"/>
    <x v="5"/>
    <x v="10"/>
    <x v="43"/>
    <x v="24"/>
    <x v="292"/>
    <s v="201911"/>
    <x v="0"/>
    <x v="0"/>
    <n v="45.21"/>
    <x v="0"/>
    <s v="Week food"/>
  </r>
  <r>
    <x v="1568"/>
    <x v="5"/>
    <x v="10"/>
    <x v="43"/>
    <x v="24"/>
    <x v="292"/>
    <s v="201911"/>
    <x v="3"/>
    <x v="0"/>
    <n v="2.95"/>
    <x v="0"/>
    <s v="Food"/>
  </r>
  <r>
    <x v="1568"/>
    <x v="5"/>
    <x v="10"/>
    <x v="43"/>
    <x v="24"/>
    <x v="292"/>
    <s v="201911"/>
    <x v="3"/>
    <x v="0"/>
    <n v="1.5"/>
    <x v="0"/>
    <s v="Food"/>
  </r>
  <r>
    <x v="1568"/>
    <x v="5"/>
    <x v="10"/>
    <x v="43"/>
    <x v="24"/>
    <x v="292"/>
    <s v="201911"/>
    <x v="18"/>
    <x v="2"/>
    <n v="955.97"/>
    <x v="1"/>
    <s v="nz rocks"/>
  </r>
  <r>
    <x v="1568"/>
    <x v="5"/>
    <x v="10"/>
    <x v="43"/>
    <x v="24"/>
    <x v="292"/>
    <s v="201911"/>
    <x v="18"/>
    <x v="0"/>
    <n v="31.55"/>
    <x v="0"/>
    <s v="Week food"/>
  </r>
  <r>
    <x v="1569"/>
    <x v="5"/>
    <x v="10"/>
    <x v="43"/>
    <x v="27"/>
    <x v="292"/>
    <s v="201911"/>
    <x v="99"/>
    <x v="15"/>
    <n v="1088"/>
    <x v="1"/>
    <s v="Loan repayment"/>
  </r>
  <r>
    <x v="1570"/>
    <x v="5"/>
    <x v="10"/>
    <x v="43"/>
    <x v="28"/>
    <x v="292"/>
    <s v="201911"/>
    <x v="18"/>
    <x v="0"/>
    <n v="8.3000000000000007"/>
    <x v="0"/>
    <s v="Coffee"/>
  </r>
  <r>
    <x v="1570"/>
    <x v="5"/>
    <x v="10"/>
    <x v="43"/>
    <x v="28"/>
    <x v="292"/>
    <s v="201911"/>
    <x v="87"/>
    <x v="5"/>
    <n v="11"/>
    <x v="1"/>
    <s v="medicine"/>
  </r>
  <r>
    <x v="1570"/>
    <x v="5"/>
    <x v="10"/>
    <x v="43"/>
    <x v="28"/>
    <x v="292"/>
    <s v="201911"/>
    <x v="18"/>
    <x v="1"/>
    <n v="14"/>
    <x v="1"/>
    <s v="Book"/>
  </r>
  <r>
    <x v="1570"/>
    <x v="5"/>
    <x v="10"/>
    <x v="43"/>
    <x v="28"/>
    <x v="292"/>
    <s v="201911"/>
    <x v="45"/>
    <x v="8"/>
    <n v="9"/>
    <x v="1"/>
    <s v="remembeance day"/>
  </r>
  <r>
    <x v="1570"/>
    <x v="5"/>
    <x v="10"/>
    <x v="43"/>
    <x v="28"/>
    <x v="292"/>
    <s v="201911"/>
    <x v="18"/>
    <x v="1"/>
    <n v="35"/>
    <x v="1"/>
    <s v="Gift oscar"/>
  </r>
  <r>
    <x v="1571"/>
    <x v="5"/>
    <x v="10"/>
    <x v="44"/>
    <x v="0"/>
    <x v="293"/>
    <s v="201911"/>
    <x v="103"/>
    <x v="9"/>
    <n v="173.25"/>
    <x v="1"/>
    <s v="Childcare"/>
  </r>
  <r>
    <x v="1571"/>
    <x v="5"/>
    <x v="10"/>
    <x v="44"/>
    <x v="0"/>
    <x v="293"/>
    <s v="201911"/>
    <x v="5"/>
    <x v="0"/>
    <n v="8.4499999999999993"/>
    <x v="0"/>
    <s v="juice and yogurt"/>
  </r>
  <r>
    <x v="1572"/>
    <x v="5"/>
    <x v="10"/>
    <x v="44"/>
    <x v="4"/>
    <x v="293"/>
    <s v="201911"/>
    <x v="18"/>
    <x v="0"/>
    <n v="20"/>
    <x v="0"/>
    <s v="Lunch"/>
  </r>
  <r>
    <x v="1572"/>
    <x v="5"/>
    <x v="10"/>
    <x v="44"/>
    <x v="4"/>
    <x v="293"/>
    <s v="201911"/>
    <x v="18"/>
    <x v="1"/>
    <n v="612.6"/>
    <x v="1"/>
    <s v="Mauricio "/>
  </r>
  <r>
    <x v="1572"/>
    <x v="5"/>
    <x v="10"/>
    <x v="44"/>
    <x v="4"/>
    <x v="293"/>
    <s v="201911"/>
    <x v="5"/>
    <x v="0"/>
    <n v="5.74"/>
    <x v="0"/>
    <s v="something"/>
  </r>
  <r>
    <x v="1572"/>
    <x v="5"/>
    <x v="10"/>
    <x v="44"/>
    <x v="4"/>
    <x v="293"/>
    <s v="201911"/>
    <x v="6"/>
    <x v="3"/>
    <n v="12"/>
    <x v="1"/>
    <s v="Beers"/>
  </r>
  <r>
    <x v="1572"/>
    <x v="5"/>
    <x v="10"/>
    <x v="44"/>
    <x v="4"/>
    <x v="293"/>
    <s v="201911"/>
    <x v="18"/>
    <x v="0"/>
    <n v="5"/>
    <x v="0"/>
    <s v="Coffee"/>
  </r>
  <r>
    <x v="1572"/>
    <x v="5"/>
    <x v="10"/>
    <x v="44"/>
    <x v="4"/>
    <x v="293"/>
    <s v="201911"/>
    <x v="18"/>
    <x v="0"/>
    <n v="8.3000000000000007"/>
    <x v="0"/>
    <s v="Coffee"/>
  </r>
  <r>
    <x v="1572"/>
    <x v="5"/>
    <x v="10"/>
    <x v="44"/>
    <x v="4"/>
    <x v="293"/>
    <s v="201911"/>
    <x v="18"/>
    <x v="0"/>
    <n v="13.9"/>
    <x v="0"/>
    <s v="Lunch"/>
  </r>
  <r>
    <x v="1572"/>
    <x v="5"/>
    <x v="10"/>
    <x v="44"/>
    <x v="4"/>
    <x v="293"/>
    <s v="201911"/>
    <x v="6"/>
    <x v="3"/>
    <n v="91.9"/>
    <x v="1"/>
    <s v="Whiskey and beers"/>
  </r>
  <r>
    <x v="1572"/>
    <x v="5"/>
    <x v="10"/>
    <x v="44"/>
    <x v="4"/>
    <x v="293"/>
    <s v="201911"/>
    <x v="18"/>
    <x v="0"/>
    <n v="13"/>
    <x v="0"/>
    <s v="Pizza"/>
  </r>
  <r>
    <x v="1572"/>
    <x v="5"/>
    <x v="10"/>
    <x v="44"/>
    <x v="4"/>
    <x v="293"/>
    <s v="201911"/>
    <x v="0"/>
    <x v="0"/>
    <n v="15"/>
    <x v="0"/>
    <s v="nappies"/>
  </r>
  <r>
    <x v="1572"/>
    <x v="5"/>
    <x v="10"/>
    <x v="44"/>
    <x v="4"/>
    <x v="293"/>
    <s v="201911"/>
    <x v="7"/>
    <x v="6"/>
    <n v="20"/>
    <x v="1"/>
    <s v="Myki mama"/>
  </r>
  <r>
    <x v="1572"/>
    <x v="5"/>
    <x v="10"/>
    <x v="44"/>
    <x v="4"/>
    <x v="293"/>
    <s v="201911"/>
    <x v="57"/>
    <x v="12"/>
    <n v="313.95"/>
    <x v="1"/>
    <s v="Insurance"/>
  </r>
  <r>
    <x v="1572"/>
    <x v="5"/>
    <x v="10"/>
    <x v="44"/>
    <x v="4"/>
    <x v="293"/>
    <s v="201911"/>
    <x v="108"/>
    <x v="7"/>
    <n v="345.04"/>
    <x v="1"/>
    <s v="Water"/>
  </r>
  <r>
    <x v="1572"/>
    <x v="5"/>
    <x v="10"/>
    <x v="44"/>
    <x v="4"/>
    <x v="293"/>
    <s v="201911"/>
    <x v="102"/>
    <x v="7"/>
    <n v="35.15"/>
    <x v="1"/>
    <s v="phone"/>
  </r>
  <r>
    <x v="1573"/>
    <x v="5"/>
    <x v="10"/>
    <x v="44"/>
    <x v="5"/>
    <x v="293"/>
    <s v="201911"/>
    <x v="3"/>
    <x v="0"/>
    <n v="9.75"/>
    <x v="0"/>
    <s v="Food"/>
  </r>
  <r>
    <x v="1573"/>
    <x v="5"/>
    <x v="10"/>
    <x v="44"/>
    <x v="5"/>
    <x v="293"/>
    <s v="201911"/>
    <x v="18"/>
    <x v="0"/>
    <n v="4.5"/>
    <x v="0"/>
    <s v="Cake with mini coffee"/>
  </r>
  <r>
    <x v="1573"/>
    <x v="5"/>
    <x v="10"/>
    <x v="44"/>
    <x v="5"/>
    <x v="293"/>
    <s v="201911"/>
    <x v="67"/>
    <x v="6"/>
    <n v="67.77"/>
    <x v="1"/>
    <s v="Gasoline"/>
  </r>
  <r>
    <x v="1573"/>
    <x v="5"/>
    <x v="10"/>
    <x v="44"/>
    <x v="5"/>
    <x v="293"/>
    <s v="201911"/>
    <x v="18"/>
    <x v="0"/>
    <n v="17"/>
    <x v="0"/>
    <s v="food latin festival"/>
  </r>
  <r>
    <x v="1573"/>
    <x v="5"/>
    <x v="10"/>
    <x v="44"/>
    <x v="5"/>
    <x v="293"/>
    <s v="201911"/>
    <x v="18"/>
    <x v="0"/>
    <n v="6"/>
    <x v="0"/>
    <s v="Coffee"/>
  </r>
  <r>
    <x v="1573"/>
    <x v="5"/>
    <x v="10"/>
    <x v="44"/>
    <x v="5"/>
    <x v="293"/>
    <s v="201911"/>
    <x v="18"/>
    <x v="5"/>
    <n v="14.9"/>
    <x v="1"/>
    <s v="home thingys"/>
  </r>
  <r>
    <x v="1574"/>
    <x v="5"/>
    <x v="10"/>
    <x v="44"/>
    <x v="6"/>
    <x v="293"/>
    <s v="201911"/>
    <x v="18"/>
    <x v="0"/>
    <n v="9.02"/>
    <x v="0"/>
    <s v="Vegetables"/>
  </r>
  <r>
    <x v="1574"/>
    <x v="5"/>
    <x v="10"/>
    <x v="44"/>
    <x v="6"/>
    <x v="293"/>
    <s v="201911"/>
    <x v="3"/>
    <x v="0"/>
    <n v="9.61"/>
    <x v="0"/>
    <s v="Weekly food"/>
  </r>
  <r>
    <x v="1574"/>
    <x v="5"/>
    <x v="10"/>
    <x v="44"/>
    <x v="6"/>
    <x v="293"/>
    <s v="201911"/>
    <x v="18"/>
    <x v="0"/>
    <n v="6.3"/>
    <x v="0"/>
    <s v="Bubble crap juice"/>
  </r>
  <r>
    <x v="1574"/>
    <x v="5"/>
    <x v="10"/>
    <x v="44"/>
    <x v="6"/>
    <x v="293"/>
    <s v="201911"/>
    <x v="5"/>
    <x v="0"/>
    <n v="21.1"/>
    <x v="0"/>
    <s v="Weekly food"/>
  </r>
  <r>
    <x v="1574"/>
    <x v="5"/>
    <x v="10"/>
    <x v="44"/>
    <x v="6"/>
    <x v="293"/>
    <s v="201911"/>
    <x v="68"/>
    <x v="5"/>
    <n v="6.9"/>
    <x v="1"/>
    <s v="Hose"/>
  </r>
  <r>
    <x v="1574"/>
    <x v="5"/>
    <x v="10"/>
    <x v="44"/>
    <x v="6"/>
    <x v="293"/>
    <s v="201911"/>
    <x v="15"/>
    <x v="0"/>
    <n v="52.75"/>
    <x v="1"/>
    <s v="Cash and coke"/>
  </r>
  <r>
    <x v="1574"/>
    <x v="5"/>
    <x v="10"/>
    <x v="44"/>
    <x v="6"/>
    <x v="293"/>
    <s v="201911"/>
    <x v="0"/>
    <x v="0"/>
    <n v="8.5299999999999994"/>
    <x v="0"/>
    <s v="Weekly food"/>
  </r>
  <r>
    <x v="1574"/>
    <x v="5"/>
    <x v="10"/>
    <x v="44"/>
    <x v="6"/>
    <x v="293"/>
    <s v="201911"/>
    <x v="0"/>
    <x v="0"/>
    <n v="31.54"/>
    <x v="0"/>
    <s v="Weekly food"/>
  </r>
  <r>
    <x v="1574"/>
    <x v="5"/>
    <x v="10"/>
    <x v="44"/>
    <x v="6"/>
    <x v="293"/>
    <s v="201911"/>
    <x v="45"/>
    <x v="8"/>
    <n v="12"/>
    <x v="1"/>
    <s v="something"/>
  </r>
  <r>
    <x v="1575"/>
    <x v="5"/>
    <x v="10"/>
    <x v="45"/>
    <x v="7"/>
    <x v="294"/>
    <s v="201911"/>
    <x v="102"/>
    <x v="7"/>
    <n v="25"/>
    <x v="1"/>
    <s v="Mobile mama"/>
  </r>
  <r>
    <x v="1575"/>
    <x v="5"/>
    <x v="10"/>
    <x v="45"/>
    <x v="7"/>
    <x v="294"/>
    <s v="201911"/>
    <x v="11"/>
    <x v="7"/>
    <n v="29"/>
    <x v="1"/>
    <s v="Gas"/>
  </r>
  <r>
    <x v="1575"/>
    <x v="5"/>
    <x v="10"/>
    <x v="45"/>
    <x v="7"/>
    <x v="294"/>
    <s v="201911"/>
    <x v="103"/>
    <x v="9"/>
    <n v="231"/>
    <x v="1"/>
    <s v="Childcare"/>
  </r>
  <r>
    <x v="1575"/>
    <x v="5"/>
    <x v="10"/>
    <x v="45"/>
    <x v="7"/>
    <x v="294"/>
    <s v="201911"/>
    <x v="18"/>
    <x v="0"/>
    <n v="12.4"/>
    <x v="0"/>
    <s v="mistake mcdonals"/>
  </r>
  <r>
    <x v="1575"/>
    <x v="5"/>
    <x v="10"/>
    <x v="45"/>
    <x v="7"/>
    <x v="294"/>
    <s v="201911"/>
    <x v="5"/>
    <x v="0"/>
    <n v="4.6399999999999997"/>
    <x v="0"/>
    <s v="milk and papitas"/>
  </r>
  <r>
    <x v="1575"/>
    <x v="5"/>
    <x v="10"/>
    <x v="45"/>
    <x v="7"/>
    <x v="294"/>
    <s v="201911"/>
    <x v="6"/>
    <x v="3"/>
    <n v="12"/>
    <x v="1"/>
    <s v="liquorland"/>
  </r>
  <r>
    <x v="1576"/>
    <x v="5"/>
    <x v="10"/>
    <x v="45"/>
    <x v="12"/>
    <x v="294"/>
    <s v="201911"/>
    <x v="26"/>
    <x v="6"/>
    <n v="2"/>
    <x v="1"/>
    <s v="Copies colombia"/>
  </r>
  <r>
    <x v="1576"/>
    <x v="5"/>
    <x v="10"/>
    <x v="45"/>
    <x v="12"/>
    <x v="294"/>
    <s v="201911"/>
    <x v="35"/>
    <x v="0"/>
    <n v="2"/>
    <x v="0"/>
    <s v="Coke"/>
  </r>
  <r>
    <x v="1576"/>
    <x v="5"/>
    <x v="10"/>
    <x v="45"/>
    <x v="12"/>
    <x v="294"/>
    <s v="201911"/>
    <x v="18"/>
    <x v="0"/>
    <n v="8.3000000000000007"/>
    <x v="0"/>
    <s v="Coffees"/>
  </r>
  <r>
    <x v="1576"/>
    <x v="5"/>
    <x v="10"/>
    <x v="45"/>
    <x v="12"/>
    <x v="294"/>
    <s v="201911"/>
    <x v="5"/>
    <x v="0"/>
    <n v="13.5"/>
    <x v="0"/>
    <s v="Food"/>
  </r>
  <r>
    <x v="1576"/>
    <x v="5"/>
    <x v="10"/>
    <x v="45"/>
    <x v="12"/>
    <x v="294"/>
    <s v="201911"/>
    <x v="67"/>
    <x v="6"/>
    <n v="44.98"/>
    <x v="1"/>
    <s v="Gasoline pre colombia"/>
  </r>
  <r>
    <x v="1576"/>
    <x v="5"/>
    <x v="10"/>
    <x v="45"/>
    <x v="12"/>
    <x v="294"/>
    <s v="201911"/>
    <x v="111"/>
    <x v="16"/>
    <n v="462"/>
    <x v="1"/>
    <s v="Council rates"/>
  </r>
  <r>
    <x v="1576"/>
    <x v="5"/>
    <x v="10"/>
    <x v="45"/>
    <x v="12"/>
    <x v="294"/>
    <s v="201911"/>
    <x v="74"/>
    <x v="7"/>
    <n v="14"/>
    <x v="1"/>
    <s v="Netflix "/>
  </r>
  <r>
    <x v="1576"/>
    <x v="5"/>
    <x v="10"/>
    <x v="45"/>
    <x v="12"/>
    <x v="294"/>
    <s v="201911"/>
    <x v="39"/>
    <x v="0"/>
    <n v="6.2"/>
    <x v="0"/>
    <s v="Coke+fries"/>
  </r>
  <r>
    <x v="1576"/>
    <x v="5"/>
    <x v="10"/>
    <x v="45"/>
    <x v="12"/>
    <x v="294"/>
    <s v="201911"/>
    <x v="18"/>
    <x v="0"/>
    <n v="8.42"/>
    <x v="0"/>
    <s v="food"/>
  </r>
  <r>
    <x v="1576"/>
    <x v="5"/>
    <x v="10"/>
    <x v="45"/>
    <x v="12"/>
    <x v="294"/>
    <s v="201911"/>
    <x v="0"/>
    <x v="0"/>
    <n v="29.64"/>
    <x v="0"/>
    <s v="Food"/>
  </r>
  <r>
    <x v="1576"/>
    <x v="5"/>
    <x v="10"/>
    <x v="45"/>
    <x v="12"/>
    <x v="294"/>
    <s v="201911"/>
    <x v="3"/>
    <x v="0"/>
    <n v="18.170000000000002"/>
    <x v="0"/>
    <s v="Food"/>
  </r>
  <r>
    <x v="1577"/>
    <x v="5"/>
    <x v="10"/>
    <x v="46"/>
    <x v="18"/>
    <x v="295"/>
    <s v="201911"/>
    <x v="103"/>
    <x v="9"/>
    <n v="231"/>
    <x v="1"/>
    <s v="Childcare"/>
  </r>
  <r>
    <x v="1577"/>
    <x v="5"/>
    <x v="10"/>
    <x v="46"/>
    <x v="18"/>
    <x v="295"/>
    <s v="201911"/>
    <x v="7"/>
    <x v="6"/>
    <n v="20"/>
    <x v="1"/>
    <s v="Mama"/>
  </r>
  <r>
    <x v="1577"/>
    <x v="5"/>
    <x v="10"/>
    <x v="46"/>
    <x v="18"/>
    <x v="295"/>
    <s v="201911"/>
    <x v="26"/>
    <x v="5"/>
    <n v="49.97"/>
    <x v="1"/>
    <s v="desk mat"/>
  </r>
  <r>
    <x v="1577"/>
    <x v="5"/>
    <x v="10"/>
    <x v="46"/>
    <x v="18"/>
    <x v="295"/>
    <s v="201911"/>
    <x v="18"/>
    <x v="1"/>
    <n v="13.5"/>
    <x v="1"/>
    <s v="Candies"/>
  </r>
  <r>
    <x v="1577"/>
    <x v="5"/>
    <x v="10"/>
    <x v="46"/>
    <x v="18"/>
    <x v="295"/>
    <s v="201911"/>
    <x v="3"/>
    <x v="0"/>
    <n v="3.43"/>
    <x v="0"/>
    <s v="Food"/>
  </r>
  <r>
    <x v="1577"/>
    <x v="5"/>
    <x v="10"/>
    <x v="46"/>
    <x v="18"/>
    <x v="295"/>
    <s v="201911"/>
    <x v="18"/>
    <x v="0"/>
    <n v="2.86"/>
    <x v="0"/>
    <s v="Food"/>
  </r>
  <r>
    <x v="1577"/>
    <x v="5"/>
    <x v="10"/>
    <x v="46"/>
    <x v="18"/>
    <x v="295"/>
    <s v="201911"/>
    <x v="18"/>
    <x v="0"/>
    <n v="7.1"/>
    <x v="0"/>
    <s v="Bubble crap"/>
  </r>
  <r>
    <x v="1577"/>
    <x v="5"/>
    <x v="10"/>
    <x v="46"/>
    <x v="18"/>
    <x v="295"/>
    <s v="201911"/>
    <x v="116"/>
    <x v="7"/>
    <n v="3.85"/>
    <x v="1"/>
    <s v="Electricity"/>
  </r>
  <r>
    <x v="1577"/>
    <x v="5"/>
    <x v="10"/>
    <x v="46"/>
    <x v="18"/>
    <x v="295"/>
    <s v="201911"/>
    <x v="18"/>
    <x v="12"/>
    <n v="45"/>
    <x v="1"/>
    <s v="Yoga lessons"/>
  </r>
  <r>
    <x v="1577"/>
    <x v="5"/>
    <x v="10"/>
    <x v="46"/>
    <x v="18"/>
    <x v="295"/>
    <s v="201911"/>
    <x v="5"/>
    <x v="0"/>
    <n v="11.55"/>
    <x v="0"/>
    <s v="Week food"/>
  </r>
  <r>
    <x v="1577"/>
    <x v="5"/>
    <x v="10"/>
    <x v="46"/>
    <x v="18"/>
    <x v="295"/>
    <s v="201911"/>
    <x v="0"/>
    <x v="0"/>
    <n v="31.67"/>
    <x v="0"/>
    <s v="Week food"/>
  </r>
  <r>
    <x v="1577"/>
    <x v="5"/>
    <x v="10"/>
    <x v="46"/>
    <x v="18"/>
    <x v="295"/>
    <s v="201911"/>
    <x v="18"/>
    <x v="0"/>
    <n v="5.78"/>
    <x v="0"/>
    <s v="Week food"/>
  </r>
  <r>
    <x v="1577"/>
    <x v="5"/>
    <x v="10"/>
    <x v="46"/>
    <x v="18"/>
    <x v="295"/>
    <s v="201911"/>
    <x v="7"/>
    <x v="6"/>
    <n v="30"/>
    <x v="1"/>
    <s v="myki mama"/>
  </r>
  <r>
    <x v="1577"/>
    <x v="5"/>
    <x v="10"/>
    <x v="46"/>
    <x v="18"/>
    <x v="295"/>
    <s v="201911"/>
    <x v="5"/>
    <x v="0"/>
    <n v="32.39"/>
    <x v="0"/>
    <s v="Week food"/>
  </r>
  <r>
    <x v="1577"/>
    <x v="5"/>
    <x v="10"/>
    <x v="46"/>
    <x v="18"/>
    <x v="295"/>
    <s v="201911"/>
    <x v="5"/>
    <x v="0"/>
    <n v="2.1"/>
    <x v="0"/>
    <s v="Coke"/>
  </r>
  <r>
    <x v="1577"/>
    <x v="5"/>
    <x v="10"/>
    <x v="46"/>
    <x v="18"/>
    <x v="295"/>
    <s v="201911"/>
    <x v="18"/>
    <x v="1"/>
    <n v="23"/>
    <x v="1"/>
    <s v="Cake ash rehersal"/>
  </r>
  <r>
    <x v="1577"/>
    <x v="5"/>
    <x v="10"/>
    <x v="46"/>
    <x v="18"/>
    <x v="295"/>
    <s v="201911"/>
    <x v="18"/>
    <x v="0"/>
    <n v="4.4000000000000004"/>
    <x v="0"/>
    <s v="Food outside"/>
  </r>
  <r>
    <x v="1577"/>
    <x v="5"/>
    <x v="10"/>
    <x v="46"/>
    <x v="18"/>
    <x v="295"/>
    <s v="201911"/>
    <x v="18"/>
    <x v="1"/>
    <n v="82.72"/>
    <x v="1"/>
    <s v="Mauricio gift"/>
  </r>
  <r>
    <x v="1577"/>
    <x v="5"/>
    <x v="10"/>
    <x v="46"/>
    <x v="18"/>
    <x v="295"/>
    <s v="201911"/>
    <x v="99"/>
    <x v="13"/>
    <n v="1097"/>
    <x v="1"/>
    <s v="Repayment"/>
  </r>
  <r>
    <x v="1577"/>
    <x v="5"/>
    <x v="10"/>
    <x v="46"/>
    <x v="18"/>
    <x v="295"/>
    <s v="201911"/>
    <x v="18"/>
    <x v="2"/>
    <n v="1594.08"/>
    <x v="1"/>
    <s v="Colombia ..."/>
  </r>
  <r>
    <x v="1578"/>
    <x v="5"/>
    <x v="11"/>
    <x v="46"/>
    <x v="20"/>
    <x v="295"/>
    <s v="201912"/>
    <x v="67"/>
    <x v="6"/>
    <n v="78.180000000000007"/>
    <x v="1"/>
    <s v="Gasoline"/>
  </r>
  <r>
    <x v="1578"/>
    <x v="5"/>
    <x v="11"/>
    <x v="46"/>
    <x v="20"/>
    <x v="295"/>
    <s v="201912"/>
    <x v="18"/>
    <x v="0"/>
    <n v="19.5"/>
    <x v="0"/>
    <s v="Breakfast after concert"/>
  </r>
  <r>
    <x v="1578"/>
    <x v="5"/>
    <x v="11"/>
    <x v="46"/>
    <x v="20"/>
    <x v="295"/>
    <s v="201912"/>
    <x v="102"/>
    <x v="7"/>
    <n v="35"/>
    <x v="1"/>
    <s v="Mobile"/>
  </r>
  <r>
    <x v="1578"/>
    <x v="5"/>
    <x v="11"/>
    <x v="46"/>
    <x v="20"/>
    <x v="295"/>
    <s v="201912"/>
    <x v="103"/>
    <x v="9"/>
    <n v="231"/>
    <x v="1"/>
    <s v="Childcare"/>
  </r>
  <r>
    <x v="1579"/>
    <x v="5"/>
    <x v="11"/>
    <x v="47"/>
    <x v="21"/>
    <x v="296"/>
    <s v="201912"/>
    <x v="18"/>
    <x v="0"/>
    <n v="4.8"/>
    <x v="0"/>
    <s v="Coffee"/>
  </r>
  <r>
    <x v="1579"/>
    <x v="5"/>
    <x v="11"/>
    <x v="47"/>
    <x v="21"/>
    <x v="296"/>
    <s v="201912"/>
    <x v="115"/>
    <x v="7"/>
    <n v="79"/>
    <x v="1"/>
    <s v="Internet"/>
  </r>
  <r>
    <x v="1579"/>
    <x v="5"/>
    <x v="11"/>
    <x v="47"/>
    <x v="21"/>
    <x v="296"/>
    <s v="201912"/>
    <x v="5"/>
    <x v="0"/>
    <n v="5.89"/>
    <x v="0"/>
    <s v="Food and milk"/>
  </r>
  <r>
    <x v="1579"/>
    <x v="5"/>
    <x v="11"/>
    <x v="47"/>
    <x v="21"/>
    <x v="296"/>
    <s v="201912"/>
    <x v="6"/>
    <x v="3"/>
    <n v="12"/>
    <x v="1"/>
    <s v="Wine"/>
  </r>
  <r>
    <x v="1579"/>
    <x v="5"/>
    <x v="11"/>
    <x v="47"/>
    <x v="21"/>
    <x v="296"/>
    <s v="201912"/>
    <x v="0"/>
    <x v="0"/>
    <n v="8.52"/>
    <x v="0"/>
    <s v="Food"/>
  </r>
  <r>
    <x v="1579"/>
    <x v="5"/>
    <x v="11"/>
    <x v="47"/>
    <x v="21"/>
    <x v="296"/>
    <s v="201912"/>
    <x v="7"/>
    <x v="6"/>
    <n v="20"/>
    <x v="1"/>
    <s v="Myki money"/>
  </r>
  <r>
    <x v="1579"/>
    <x v="5"/>
    <x v="11"/>
    <x v="47"/>
    <x v="21"/>
    <x v="296"/>
    <s v="201912"/>
    <x v="5"/>
    <x v="0"/>
    <n v="12.75"/>
    <x v="0"/>
    <s v="Gatorade and katyas girl bottle"/>
  </r>
  <r>
    <x v="1580"/>
    <x v="5"/>
    <x v="11"/>
    <x v="47"/>
    <x v="22"/>
    <x v="296"/>
    <s v="201912"/>
    <x v="7"/>
    <x v="6"/>
    <n v="50"/>
    <x v="1"/>
    <s v="Myki money"/>
  </r>
  <r>
    <x v="1581"/>
    <x v="5"/>
    <x v="11"/>
    <x v="47"/>
    <x v="23"/>
    <x v="296"/>
    <s v="201912"/>
    <x v="19"/>
    <x v="0"/>
    <n v="12.5"/>
    <x v="0"/>
    <s v="Salad"/>
  </r>
  <r>
    <x v="1582"/>
    <x v="5"/>
    <x v="11"/>
    <x v="47"/>
    <x v="24"/>
    <x v="296"/>
    <s v="201912"/>
    <x v="3"/>
    <x v="0"/>
    <n v="12"/>
    <x v="0"/>
    <s v="Pop corn, toasts, yogurt"/>
  </r>
  <r>
    <x v="1582"/>
    <x v="5"/>
    <x v="11"/>
    <x v="47"/>
    <x v="24"/>
    <x v="296"/>
    <s v="201912"/>
    <x v="18"/>
    <x v="0"/>
    <n v="4.8"/>
    <x v="0"/>
    <s v="Cofffee"/>
  </r>
  <r>
    <x v="1582"/>
    <x v="5"/>
    <x v="11"/>
    <x v="47"/>
    <x v="24"/>
    <x v="296"/>
    <s v="201912"/>
    <x v="19"/>
    <x v="0"/>
    <n v="11.9"/>
    <x v="0"/>
    <s v="Salad"/>
  </r>
  <r>
    <x v="1582"/>
    <x v="5"/>
    <x v="11"/>
    <x v="47"/>
    <x v="24"/>
    <x v="296"/>
    <s v="201912"/>
    <x v="18"/>
    <x v="2"/>
    <n v="35"/>
    <x v="0"/>
    <s v="Beers with MS and fairwell lace"/>
  </r>
  <r>
    <x v="1582"/>
    <x v="5"/>
    <x v="11"/>
    <x v="47"/>
    <x v="24"/>
    <x v="296"/>
    <s v="201912"/>
    <x v="0"/>
    <x v="0"/>
    <n v="6.51"/>
    <x v="0"/>
    <s v="Food"/>
  </r>
  <r>
    <x v="1583"/>
    <x v="5"/>
    <x v="11"/>
    <x v="47"/>
    <x v="25"/>
    <x v="296"/>
    <s v="201912"/>
    <x v="18"/>
    <x v="2"/>
    <n v="15"/>
    <x v="1"/>
    <s v="carrousel and sord geelong"/>
  </r>
  <r>
    <x v="1583"/>
    <x v="5"/>
    <x v="11"/>
    <x v="47"/>
    <x v="25"/>
    <x v="296"/>
    <s v="201912"/>
    <x v="5"/>
    <x v="0"/>
    <n v="2.39"/>
    <x v="0"/>
    <s v="Milk"/>
  </r>
  <r>
    <x v="1583"/>
    <x v="5"/>
    <x v="11"/>
    <x v="47"/>
    <x v="25"/>
    <x v="296"/>
    <s v="201912"/>
    <x v="18"/>
    <x v="0"/>
    <n v="10.1"/>
    <x v="0"/>
    <s v="Coffees"/>
  </r>
  <r>
    <x v="1583"/>
    <x v="5"/>
    <x v="11"/>
    <x v="47"/>
    <x v="25"/>
    <x v="296"/>
    <s v="201912"/>
    <x v="0"/>
    <x v="0"/>
    <n v="37.880000000000003"/>
    <x v="0"/>
    <s v="Week food"/>
  </r>
  <r>
    <x v="1583"/>
    <x v="5"/>
    <x v="11"/>
    <x v="47"/>
    <x v="25"/>
    <x v="296"/>
    <s v="201912"/>
    <x v="5"/>
    <x v="0"/>
    <n v="76.73"/>
    <x v="0"/>
    <s v="Week food"/>
  </r>
  <r>
    <x v="1583"/>
    <x v="5"/>
    <x v="11"/>
    <x v="47"/>
    <x v="25"/>
    <x v="296"/>
    <s v="201912"/>
    <x v="18"/>
    <x v="1"/>
    <n v="30"/>
    <x v="1"/>
    <s v="Donation russia"/>
  </r>
  <r>
    <x v="1583"/>
    <x v="5"/>
    <x v="11"/>
    <x v="47"/>
    <x v="25"/>
    <x v="296"/>
    <s v="201912"/>
    <x v="13"/>
    <x v="13"/>
    <n v="22"/>
    <x v="1"/>
    <s v="House stuff"/>
  </r>
  <r>
    <x v="1583"/>
    <x v="5"/>
    <x v="11"/>
    <x v="47"/>
    <x v="25"/>
    <x v="296"/>
    <s v="201912"/>
    <x v="3"/>
    <x v="0"/>
    <n v="23.27"/>
    <x v="0"/>
    <s v="Week food"/>
  </r>
  <r>
    <x v="1583"/>
    <x v="5"/>
    <x v="11"/>
    <x v="47"/>
    <x v="25"/>
    <x v="296"/>
    <s v="201912"/>
    <x v="67"/>
    <x v="6"/>
    <n v="64.16"/>
    <x v="1"/>
    <s v="Gasoline"/>
  </r>
  <r>
    <x v="1583"/>
    <x v="5"/>
    <x v="11"/>
    <x v="47"/>
    <x v="25"/>
    <x v="296"/>
    <s v="201912"/>
    <x v="18"/>
    <x v="2"/>
    <n v="48.3"/>
    <x v="1"/>
    <s v="Lunch outside"/>
  </r>
  <r>
    <x v="1583"/>
    <x v="5"/>
    <x v="11"/>
    <x v="47"/>
    <x v="25"/>
    <x v="296"/>
    <s v="201912"/>
    <x v="18"/>
    <x v="0"/>
    <n v="7.21"/>
    <x v="0"/>
    <s v="Week food"/>
  </r>
  <r>
    <x v="1583"/>
    <x v="5"/>
    <x v="11"/>
    <x v="47"/>
    <x v="25"/>
    <x v="296"/>
    <s v="201912"/>
    <x v="18"/>
    <x v="2"/>
    <n v="8.4"/>
    <x v="1"/>
    <s v="Ice creamm"/>
  </r>
  <r>
    <x v="1583"/>
    <x v="5"/>
    <x v="11"/>
    <x v="47"/>
    <x v="25"/>
    <x v="296"/>
    <s v="201912"/>
    <x v="68"/>
    <x v="5"/>
    <n v="12.73"/>
    <x v="1"/>
    <s v="Christmas"/>
  </r>
  <r>
    <x v="1584"/>
    <x v="5"/>
    <x v="11"/>
    <x v="48"/>
    <x v="27"/>
    <x v="297"/>
    <s v="201912"/>
    <x v="103"/>
    <x v="9"/>
    <n v="231"/>
    <x v="1"/>
    <s v="childcare"/>
  </r>
  <r>
    <x v="1584"/>
    <x v="5"/>
    <x v="11"/>
    <x v="48"/>
    <x v="27"/>
    <x v="297"/>
    <s v="201912"/>
    <x v="7"/>
    <x v="6"/>
    <n v="20"/>
    <x v="1"/>
    <s v="Myki mama"/>
  </r>
  <r>
    <x v="1584"/>
    <x v="5"/>
    <x v="11"/>
    <x v="48"/>
    <x v="27"/>
    <x v="297"/>
    <s v="201912"/>
    <x v="18"/>
    <x v="0"/>
    <n v="4.8"/>
    <x v="0"/>
    <s v="Coffee"/>
  </r>
  <r>
    <x v="1584"/>
    <x v="5"/>
    <x v="11"/>
    <x v="48"/>
    <x v="27"/>
    <x v="297"/>
    <s v="201912"/>
    <x v="18"/>
    <x v="2"/>
    <n v="15"/>
    <x v="1"/>
    <s v="Wikipedia donation"/>
  </r>
  <r>
    <x v="1585"/>
    <x v="5"/>
    <x v="11"/>
    <x v="48"/>
    <x v="28"/>
    <x v="297"/>
    <s v="201912"/>
    <x v="18"/>
    <x v="0"/>
    <n v="10"/>
    <x v="0"/>
    <s v="lunch"/>
  </r>
  <r>
    <x v="1585"/>
    <x v="5"/>
    <x v="11"/>
    <x v="48"/>
    <x v="28"/>
    <x v="297"/>
    <s v="201912"/>
    <x v="5"/>
    <x v="0"/>
    <n v="10.050000000000001"/>
    <x v="0"/>
    <s v="Mauro birthday"/>
  </r>
  <r>
    <x v="1586"/>
    <x v="5"/>
    <x v="11"/>
    <x v="48"/>
    <x v="1"/>
    <x v="297"/>
    <s v="201912"/>
    <x v="18"/>
    <x v="0"/>
    <n v="4.8"/>
    <x v="0"/>
    <s v="Coffee"/>
  </r>
  <r>
    <x v="1586"/>
    <x v="5"/>
    <x v="11"/>
    <x v="48"/>
    <x v="1"/>
    <x v="297"/>
    <s v="201912"/>
    <x v="18"/>
    <x v="2"/>
    <n v="87.5"/>
    <x v="1"/>
    <s v="Mery's dinner"/>
  </r>
  <r>
    <x v="1586"/>
    <x v="5"/>
    <x v="11"/>
    <x v="48"/>
    <x v="1"/>
    <x v="297"/>
    <s v="201912"/>
    <x v="18"/>
    <x v="0"/>
    <n v="4.8"/>
    <x v="0"/>
    <s v="coffee"/>
  </r>
  <r>
    <x v="1586"/>
    <x v="5"/>
    <x v="11"/>
    <x v="48"/>
    <x v="1"/>
    <x v="297"/>
    <s v="201912"/>
    <x v="3"/>
    <x v="0"/>
    <n v="11"/>
    <x v="0"/>
    <s v="foood"/>
  </r>
  <r>
    <x v="1586"/>
    <x v="5"/>
    <x v="11"/>
    <x v="48"/>
    <x v="1"/>
    <x v="297"/>
    <s v="201912"/>
    <x v="7"/>
    <x v="6"/>
    <n v="20"/>
    <x v="1"/>
    <s v="Myki mama"/>
  </r>
  <r>
    <x v="1586"/>
    <x v="5"/>
    <x v="11"/>
    <x v="48"/>
    <x v="1"/>
    <x v="297"/>
    <s v="201912"/>
    <x v="18"/>
    <x v="0"/>
    <n v="12.5"/>
    <x v="0"/>
    <s v="Lunch with sowmia"/>
  </r>
  <r>
    <x v="1586"/>
    <x v="5"/>
    <x v="11"/>
    <x v="48"/>
    <x v="1"/>
    <x v="297"/>
    <s v="201912"/>
    <x v="87"/>
    <x v="12"/>
    <n v="9"/>
    <x v="1"/>
    <s v="Iron pills"/>
  </r>
  <r>
    <x v="1587"/>
    <x v="5"/>
    <x v="11"/>
    <x v="48"/>
    <x v="2"/>
    <x v="297"/>
    <s v="201912"/>
    <x v="18"/>
    <x v="12"/>
    <n v="20"/>
    <x v="1"/>
    <s v="yoga"/>
  </r>
  <r>
    <x v="1587"/>
    <x v="5"/>
    <x v="11"/>
    <x v="48"/>
    <x v="2"/>
    <x v="297"/>
    <s v="201912"/>
    <x v="54"/>
    <x v="2"/>
    <n v="1"/>
    <x v="0"/>
    <s v="something"/>
  </r>
  <r>
    <x v="1587"/>
    <x v="5"/>
    <x v="11"/>
    <x v="48"/>
    <x v="2"/>
    <x v="297"/>
    <s v="201912"/>
    <x v="19"/>
    <x v="0"/>
    <n v="12.5"/>
    <x v="0"/>
    <s v="lunch"/>
  </r>
  <r>
    <x v="1587"/>
    <x v="5"/>
    <x v="11"/>
    <x v="48"/>
    <x v="2"/>
    <x v="297"/>
    <s v="201912"/>
    <x v="5"/>
    <x v="0"/>
    <n v="14.5"/>
    <x v="0"/>
    <s v="food"/>
  </r>
  <r>
    <x v="1587"/>
    <x v="5"/>
    <x v="11"/>
    <x v="48"/>
    <x v="2"/>
    <x v="297"/>
    <s v="201912"/>
    <x v="45"/>
    <x v="8"/>
    <n v="3"/>
    <x v="1"/>
    <s v="baby swiming suit "/>
  </r>
  <r>
    <x v="1587"/>
    <x v="5"/>
    <x v="11"/>
    <x v="48"/>
    <x v="2"/>
    <x v="297"/>
    <s v="201912"/>
    <x v="41"/>
    <x v="5"/>
    <n v="14.14"/>
    <x v="1"/>
    <s v="Mouse and interest :@"/>
  </r>
  <r>
    <x v="1587"/>
    <x v="5"/>
    <x v="11"/>
    <x v="48"/>
    <x v="2"/>
    <x v="297"/>
    <s v="201912"/>
    <x v="104"/>
    <x v="6"/>
    <n v="11.3"/>
    <x v="1"/>
    <s v="mery dinner"/>
  </r>
  <r>
    <x v="1587"/>
    <x v="5"/>
    <x v="11"/>
    <x v="48"/>
    <x v="2"/>
    <x v="297"/>
    <s v="201912"/>
    <x v="3"/>
    <x v="0"/>
    <n v="9.3000000000000007"/>
    <x v="0"/>
    <s v="chips and gatorade"/>
  </r>
  <r>
    <x v="1587"/>
    <x v="5"/>
    <x v="11"/>
    <x v="48"/>
    <x v="2"/>
    <x v="297"/>
    <s v="201912"/>
    <x v="6"/>
    <x v="3"/>
    <n v="10"/>
    <x v="0"/>
    <s v="beers"/>
  </r>
  <r>
    <x v="1588"/>
    <x v="5"/>
    <x v="11"/>
    <x v="48"/>
    <x v="3"/>
    <x v="297"/>
    <s v="201912"/>
    <x v="0"/>
    <x v="0"/>
    <n v="64.64"/>
    <x v="0"/>
    <s v="week food"/>
  </r>
  <r>
    <x v="1588"/>
    <x v="5"/>
    <x v="11"/>
    <x v="48"/>
    <x v="3"/>
    <x v="297"/>
    <s v="201912"/>
    <x v="18"/>
    <x v="0"/>
    <n v="8.6300000000000008"/>
    <x v="0"/>
    <s v="Week food"/>
  </r>
  <r>
    <x v="1588"/>
    <x v="5"/>
    <x v="11"/>
    <x v="48"/>
    <x v="3"/>
    <x v="297"/>
    <s v="201912"/>
    <x v="18"/>
    <x v="1"/>
    <n v="20.97"/>
    <x v="1"/>
    <s v="Christmas gifts"/>
  </r>
  <r>
    <x v="1588"/>
    <x v="5"/>
    <x v="11"/>
    <x v="48"/>
    <x v="3"/>
    <x v="297"/>
    <s v="201912"/>
    <x v="18"/>
    <x v="2"/>
    <n v="5.0999999999999996"/>
    <x v="0"/>
    <s v="Coffee"/>
  </r>
  <r>
    <x v="1588"/>
    <x v="5"/>
    <x v="11"/>
    <x v="48"/>
    <x v="3"/>
    <x v="297"/>
    <s v="201912"/>
    <x v="18"/>
    <x v="0"/>
    <n v="8.4"/>
    <x v="0"/>
    <s v="Ice cream"/>
  </r>
  <r>
    <x v="1588"/>
    <x v="5"/>
    <x v="11"/>
    <x v="48"/>
    <x v="3"/>
    <x v="297"/>
    <s v="201912"/>
    <x v="57"/>
    <x v="12"/>
    <n v="313.95"/>
    <x v="1"/>
    <s v="Insurance"/>
  </r>
  <r>
    <x v="1588"/>
    <x v="5"/>
    <x v="11"/>
    <x v="48"/>
    <x v="3"/>
    <x v="297"/>
    <s v="201912"/>
    <x v="99"/>
    <x v="13"/>
    <n v="1088"/>
    <x v="1"/>
    <s v="Loan Repayment"/>
  </r>
  <r>
    <x v="1588"/>
    <x v="5"/>
    <x v="11"/>
    <x v="48"/>
    <x v="3"/>
    <x v="297"/>
    <s v="201912"/>
    <x v="18"/>
    <x v="2"/>
    <n v="25.3"/>
    <x v="1"/>
    <s v="Zoo food"/>
  </r>
  <r>
    <x v="1588"/>
    <x v="5"/>
    <x v="11"/>
    <x v="48"/>
    <x v="3"/>
    <x v="297"/>
    <s v="201912"/>
    <x v="18"/>
    <x v="3"/>
    <n v="82.5"/>
    <x v="1"/>
    <s v="Vodka, food and beer for mery stuff"/>
  </r>
  <r>
    <x v="1588"/>
    <x v="5"/>
    <x v="11"/>
    <x v="48"/>
    <x v="3"/>
    <x v="297"/>
    <s v="201912"/>
    <x v="100"/>
    <x v="8"/>
    <n v="35"/>
    <x v="1"/>
    <s v="Pants and things for tata"/>
  </r>
  <r>
    <x v="1588"/>
    <x v="5"/>
    <x v="11"/>
    <x v="48"/>
    <x v="3"/>
    <x v="297"/>
    <s v="201912"/>
    <x v="3"/>
    <x v="0"/>
    <n v="20.75"/>
    <x v="0"/>
    <s v="food"/>
  </r>
  <r>
    <x v="1588"/>
    <x v="5"/>
    <x v="11"/>
    <x v="48"/>
    <x v="3"/>
    <x v="297"/>
    <s v="201912"/>
    <x v="80"/>
    <x v="1"/>
    <n v="79"/>
    <x v="1"/>
    <s v="battery"/>
  </r>
  <r>
    <x v="1588"/>
    <x v="5"/>
    <x v="11"/>
    <x v="48"/>
    <x v="3"/>
    <x v="297"/>
    <s v="201912"/>
    <x v="104"/>
    <x v="6"/>
    <n v="20.329999999999998"/>
    <x v="1"/>
    <s v="Mery stuff"/>
  </r>
  <r>
    <x v="1589"/>
    <x v="5"/>
    <x v="11"/>
    <x v="49"/>
    <x v="5"/>
    <x v="298"/>
    <s v="201912"/>
    <x v="18"/>
    <x v="12"/>
    <n v="20"/>
    <x v="1"/>
    <s v="Barber"/>
  </r>
  <r>
    <x v="1589"/>
    <x v="5"/>
    <x v="11"/>
    <x v="49"/>
    <x v="5"/>
    <x v="298"/>
    <s v="201912"/>
    <x v="19"/>
    <x v="0"/>
    <n v="11.9"/>
    <x v="0"/>
    <s v="Lunch"/>
  </r>
  <r>
    <x v="1590"/>
    <x v="5"/>
    <x v="11"/>
    <x v="49"/>
    <x v="7"/>
    <x v="298"/>
    <s v="201912"/>
    <x v="18"/>
    <x v="0"/>
    <n v="9"/>
    <x v="0"/>
    <s v="Coffee prit"/>
  </r>
  <r>
    <x v="1590"/>
    <x v="5"/>
    <x v="11"/>
    <x v="49"/>
    <x v="7"/>
    <x v="298"/>
    <s v="201912"/>
    <x v="18"/>
    <x v="0"/>
    <n v="4.8"/>
    <x v="0"/>
    <s v="Coffee"/>
  </r>
  <r>
    <x v="1590"/>
    <x v="5"/>
    <x v="11"/>
    <x v="49"/>
    <x v="7"/>
    <x v="298"/>
    <s v="201912"/>
    <x v="18"/>
    <x v="0"/>
    <n v="8.6"/>
    <x v="0"/>
    <s v="Sushi"/>
  </r>
  <r>
    <x v="1590"/>
    <x v="5"/>
    <x v="11"/>
    <x v="49"/>
    <x v="7"/>
    <x v="298"/>
    <s v="201912"/>
    <x v="18"/>
    <x v="1"/>
    <n v="304"/>
    <x v="1"/>
    <s v="Mauricio ..."/>
  </r>
  <r>
    <x v="1590"/>
    <x v="5"/>
    <x v="11"/>
    <x v="49"/>
    <x v="7"/>
    <x v="298"/>
    <s v="201912"/>
    <x v="18"/>
    <x v="1"/>
    <n v="543"/>
    <x v="1"/>
    <s v="Christmas gift"/>
  </r>
  <r>
    <x v="1590"/>
    <x v="5"/>
    <x v="11"/>
    <x v="49"/>
    <x v="7"/>
    <x v="298"/>
    <s v="201912"/>
    <x v="5"/>
    <x v="0"/>
    <n v="6.89"/>
    <x v="0"/>
    <s v="Food"/>
  </r>
  <r>
    <x v="1590"/>
    <x v="5"/>
    <x v="11"/>
    <x v="49"/>
    <x v="7"/>
    <x v="298"/>
    <s v="201912"/>
    <x v="6"/>
    <x v="3"/>
    <n v="13"/>
    <x v="1"/>
    <s v="liquorland beer"/>
  </r>
  <r>
    <x v="1590"/>
    <x v="5"/>
    <x v="11"/>
    <x v="49"/>
    <x v="7"/>
    <x v="298"/>
    <s v="201912"/>
    <x v="67"/>
    <x v="6"/>
    <n v="76.98"/>
    <x v="1"/>
    <s v="Gasoline"/>
  </r>
  <r>
    <x v="1590"/>
    <x v="5"/>
    <x v="11"/>
    <x v="49"/>
    <x v="7"/>
    <x v="298"/>
    <s v="201912"/>
    <x v="18"/>
    <x v="0"/>
    <n v="3"/>
    <x v="0"/>
    <s v="water"/>
  </r>
  <r>
    <x v="1590"/>
    <x v="5"/>
    <x v="11"/>
    <x v="49"/>
    <x v="7"/>
    <x v="298"/>
    <s v="201912"/>
    <x v="71"/>
    <x v="6"/>
    <n v="7.3"/>
    <x v="1"/>
    <s v="Novena"/>
  </r>
  <r>
    <x v="1590"/>
    <x v="5"/>
    <x v="11"/>
    <x v="49"/>
    <x v="7"/>
    <x v="298"/>
    <s v="201912"/>
    <x v="18"/>
    <x v="0"/>
    <n v="4.2"/>
    <x v="0"/>
    <s v="Coffee"/>
  </r>
  <r>
    <x v="1590"/>
    <x v="5"/>
    <x v="11"/>
    <x v="49"/>
    <x v="7"/>
    <x v="298"/>
    <s v="201912"/>
    <x v="18"/>
    <x v="2"/>
    <n v="10"/>
    <x v="1"/>
    <s v="pancake parlour"/>
  </r>
  <r>
    <x v="1590"/>
    <x v="5"/>
    <x v="11"/>
    <x v="49"/>
    <x v="7"/>
    <x v="298"/>
    <s v="201912"/>
    <x v="103"/>
    <x v="9"/>
    <n v="231"/>
    <x v="1"/>
    <s v="childcare"/>
  </r>
  <r>
    <x v="1590"/>
    <x v="5"/>
    <x v="11"/>
    <x v="49"/>
    <x v="7"/>
    <x v="298"/>
    <s v="201912"/>
    <x v="7"/>
    <x v="6"/>
    <n v="20"/>
    <x v="1"/>
    <s v="Myki"/>
  </r>
  <r>
    <x v="1590"/>
    <x v="5"/>
    <x v="11"/>
    <x v="49"/>
    <x v="7"/>
    <x v="298"/>
    <s v="201912"/>
    <x v="102"/>
    <x v="7"/>
    <n v="25"/>
    <x v="1"/>
    <s v="Mobile mama"/>
  </r>
  <r>
    <x v="1590"/>
    <x v="5"/>
    <x v="11"/>
    <x v="49"/>
    <x v="7"/>
    <x v="298"/>
    <s v="201912"/>
    <x v="119"/>
    <x v="9"/>
    <n v="287.10000000000002"/>
    <x v="1"/>
    <s v="Some music"/>
  </r>
  <r>
    <x v="1590"/>
    <x v="5"/>
    <x v="11"/>
    <x v="49"/>
    <x v="7"/>
    <x v="298"/>
    <s v="201912"/>
    <x v="0"/>
    <x v="0"/>
    <n v="1.99"/>
    <x v="0"/>
    <s v="food"/>
  </r>
  <r>
    <x v="1590"/>
    <x v="5"/>
    <x v="11"/>
    <x v="49"/>
    <x v="7"/>
    <x v="298"/>
    <s v="201912"/>
    <x v="18"/>
    <x v="12"/>
    <n v="190"/>
    <x v="1"/>
    <s v="Yoga"/>
  </r>
  <r>
    <x v="1590"/>
    <x v="5"/>
    <x v="11"/>
    <x v="49"/>
    <x v="7"/>
    <x v="298"/>
    <s v="201912"/>
    <x v="99"/>
    <x v="15"/>
    <n v="1097"/>
    <x v="1"/>
    <s v="home loan"/>
  </r>
  <r>
    <x v="1590"/>
    <x v="5"/>
    <x v="11"/>
    <x v="49"/>
    <x v="7"/>
    <x v="298"/>
    <s v="201912"/>
    <x v="94"/>
    <x v="1"/>
    <n v="50"/>
    <x v="1"/>
    <s v="Gift from mama"/>
  </r>
  <r>
    <x v="1590"/>
    <x v="5"/>
    <x v="11"/>
    <x v="49"/>
    <x v="7"/>
    <x v="298"/>
    <s v="201912"/>
    <x v="68"/>
    <x v="5"/>
    <n v="511.91"/>
    <x v="1"/>
    <s v="Lawn cut machine"/>
  </r>
  <r>
    <x v="1590"/>
    <x v="5"/>
    <x v="11"/>
    <x v="49"/>
    <x v="7"/>
    <x v="298"/>
    <s v="201912"/>
    <x v="94"/>
    <x v="1"/>
    <n v="27"/>
    <x v="1"/>
    <s v="Gift papa"/>
  </r>
  <r>
    <x v="1591"/>
    <x v="5"/>
    <x v="11"/>
    <x v="49"/>
    <x v="10"/>
    <x v="298"/>
    <s v="201912"/>
    <x v="3"/>
    <x v="0"/>
    <n v="23.4"/>
    <x v="0"/>
    <s v="Deodorants and food"/>
  </r>
  <r>
    <x v="1591"/>
    <x v="5"/>
    <x v="11"/>
    <x v="49"/>
    <x v="10"/>
    <x v="298"/>
    <s v="201912"/>
    <x v="18"/>
    <x v="0"/>
    <n v="15.9"/>
    <x v="0"/>
    <s v="Pizza"/>
  </r>
  <r>
    <x v="1591"/>
    <x v="5"/>
    <x v="11"/>
    <x v="49"/>
    <x v="10"/>
    <x v="298"/>
    <s v="201912"/>
    <x v="26"/>
    <x v="5"/>
    <n v="28.49"/>
    <x v="1"/>
    <s v="plug"/>
  </r>
  <r>
    <x v="1591"/>
    <x v="5"/>
    <x v="11"/>
    <x v="49"/>
    <x v="10"/>
    <x v="298"/>
    <s v="201912"/>
    <x v="18"/>
    <x v="2"/>
    <n v="52"/>
    <x v="0"/>
    <s v="Lunch"/>
  </r>
  <r>
    <x v="1591"/>
    <x v="5"/>
    <x v="11"/>
    <x v="49"/>
    <x v="10"/>
    <x v="298"/>
    <s v="201912"/>
    <x v="18"/>
    <x v="2"/>
    <n v="79.2"/>
    <x v="1"/>
    <s v="Entrance, gift, food and parking"/>
  </r>
  <r>
    <x v="1591"/>
    <x v="5"/>
    <x v="11"/>
    <x v="49"/>
    <x v="10"/>
    <x v="298"/>
    <s v="201912"/>
    <x v="18"/>
    <x v="0"/>
    <n v="6.4"/>
    <x v="0"/>
    <s v="Ice cream"/>
  </r>
  <r>
    <x v="1591"/>
    <x v="5"/>
    <x v="11"/>
    <x v="49"/>
    <x v="10"/>
    <x v="298"/>
    <s v="201912"/>
    <x v="5"/>
    <x v="0"/>
    <n v="5"/>
    <x v="0"/>
    <s v="Food"/>
  </r>
  <r>
    <x v="1591"/>
    <x v="5"/>
    <x v="11"/>
    <x v="49"/>
    <x v="10"/>
    <x v="298"/>
    <s v="201912"/>
    <x v="18"/>
    <x v="1"/>
    <n v="66.489999999999995"/>
    <x v="1"/>
    <s v="baskets"/>
  </r>
  <r>
    <x v="1591"/>
    <x v="5"/>
    <x v="11"/>
    <x v="49"/>
    <x v="10"/>
    <x v="298"/>
    <s v="201912"/>
    <x v="0"/>
    <x v="0"/>
    <n v="10.02"/>
    <x v="0"/>
    <s v="bbq"/>
  </r>
  <r>
    <x v="1591"/>
    <x v="5"/>
    <x v="11"/>
    <x v="49"/>
    <x v="10"/>
    <x v="298"/>
    <s v="201912"/>
    <x v="6"/>
    <x v="3"/>
    <n v="20"/>
    <x v="1"/>
    <s v="beers and coke"/>
  </r>
  <r>
    <x v="1591"/>
    <x v="5"/>
    <x v="11"/>
    <x v="49"/>
    <x v="10"/>
    <x v="298"/>
    <s v="201912"/>
    <x v="5"/>
    <x v="0"/>
    <n v="18.12"/>
    <x v="0"/>
    <s v="Tatiana's gatorade"/>
  </r>
  <r>
    <x v="1591"/>
    <x v="5"/>
    <x v="11"/>
    <x v="49"/>
    <x v="10"/>
    <x v="298"/>
    <s v="201912"/>
    <x v="18"/>
    <x v="1"/>
    <n v="66.7"/>
    <x v="1"/>
    <s v="Flowers mama's birthday"/>
  </r>
  <r>
    <x v="1592"/>
    <x v="6"/>
    <x v="0"/>
    <x v="3"/>
    <x v="17"/>
    <x v="299"/>
    <s v="20201"/>
    <x v="2"/>
    <x v="5"/>
    <n v="38"/>
    <x v="1"/>
    <s v="Surge protector"/>
  </r>
  <r>
    <x v="1592"/>
    <x v="6"/>
    <x v="0"/>
    <x v="3"/>
    <x v="17"/>
    <x v="299"/>
    <s v="20201"/>
    <x v="18"/>
    <x v="13"/>
    <n v="354.2"/>
    <x v="1"/>
    <s v="Fence"/>
  </r>
  <r>
    <x v="1592"/>
    <x v="6"/>
    <x v="0"/>
    <x v="3"/>
    <x v="17"/>
    <x v="299"/>
    <s v="20201"/>
    <x v="5"/>
    <x v="0"/>
    <n v="10.42"/>
    <x v="0"/>
    <s v="Food"/>
  </r>
  <r>
    <x v="1592"/>
    <x v="6"/>
    <x v="0"/>
    <x v="3"/>
    <x v="17"/>
    <x v="299"/>
    <s v="20201"/>
    <x v="26"/>
    <x v="5"/>
    <n v="5"/>
    <x v="1"/>
    <s v="print"/>
  </r>
  <r>
    <x v="1592"/>
    <x v="6"/>
    <x v="0"/>
    <x v="3"/>
    <x v="17"/>
    <x v="299"/>
    <s v="20201"/>
    <x v="120"/>
    <x v="9"/>
    <n v="264"/>
    <x v="1"/>
    <s v="New child care without rebate"/>
  </r>
  <r>
    <x v="1593"/>
    <x v="6"/>
    <x v="0"/>
    <x v="3"/>
    <x v="18"/>
    <x v="299"/>
    <s v="20201"/>
    <x v="39"/>
    <x v="0"/>
    <n v="12.4"/>
    <x v="0"/>
    <s v="Fries + coke x 2"/>
  </r>
  <r>
    <x v="1594"/>
    <x v="6"/>
    <x v="0"/>
    <x v="3"/>
    <x v="19"/>
    <x v="299"/>
    <s v="20201"/>
    <x v="19"/>
    <x v="0"/>
    <n v="11.9"/>
    <x v="0"/>
    <s v="Burro"/>
  </r>
  <r>
    <x v="1594"/>
    <x v="6"/>
    <x v="0"/>
    <x v="3"/>
    <x v="19"/>
    <x v="299"/>
    <s v="20201"/>
    <x v="39"/>
    <x v="0"/>
    <n v="6.1"/>
    <x v="0"/>
    <s v="coke + fries"/>
  </r>
  <r>
    <x v="1594"/>
    <x v="6"/>
    <x v="0"/>
    <x v="3"/>
    <x v="19"/>
    <x v="299"/>
    <s v="20201"/>
    <x v="3"/>
    <x v="0"/>
    <n v="26.2"/>
    <x v="0"/>
    <s v="Food"/>
  </r>
  <r>
    <x v="1594"/>
    <x v="6"/>
    <x v="0"/>
    <x v="3"/>
    <x v="19"/>
    <x v="299"/>
    <s v="20201"/>
    <x v="37"/>
    <x v="0"/>
    <n v="7"/>
    <x v="0"/>
    <s v="Friday's  pizza"/>
  </r>
  <r>
    <x v="1594"/>
    <x v="6"/>
    <x v="0"/>
    <x v="3"/>
    <x v="19"/>
    <x v="299"/>
    <s v="20201"/>
    <x v="7"/>
    <x v="6"/>
    <n v="20"/>
    <x v="1"/>
    <s v="Mama myki"/>
  </r>
  <r>
    <x v="1595"/>
    <x v="6"/>
    <x v="1"/>
    <x v="3"/>
    <x v="20"/>
    <x v="299"/>
    <s v="20202"/>
    <x v="18"/>
    <x v="5"/>
    <n v="249"/>
    <x v="1"/>
    <s v="Piano Chair"/>
  </r>
  <r>
    <x v="1595"/>
    <x v="6"/>
    <x v="1"/>
    <x v="3"/>
    <x v="20"/>
    <x v="299"/>
    <s v="20202"/>
    <x v="18"/>
    <x v="0"/>
    <n v="16"/>
    <x v="0"/>
    <s v="Chicken's bro"/>
  </r>
  <r>
    <x v="1595"/>
    <x v="6"/>
    <x v="1"/>
    <x v="3"/>
    <x v="20"/>
    <x v="299"/>
    <s v="20202"/>
    <x v="3"/>
    <x v="0"/>
    <n v="7.25"/>
    <x v="0"/>
    <s v="food"/>
  </r>
  <r>
    <x v="1595"/>
    <x v="6"/>
    <x v="1"/>
    <x v="3"/>
    <x v="20"/>
    <x v="299"/>
    <s v="20202"/>
    <x v="115"/>
    <x v="7"/>
    <n v="89"/>
    <x v="1"/>
    <s v="Internet"/>
  </r>
  <r>
    <x v="1595"/>
    <x v="6"/>
    <x v="1"/>
    <x v="3"/>
    <x v="20"/>
    <x v="299"/>
    <s v="20202"/>
    <x v="18"/>
    <x v="5"/>
    <n v="207"/>
    <x v="1"/>
    <s v="Focus and forniture chairs for kitchen "/>
  </r>
  <r>
    <x v="1595"/>
    <x v="6"/>
    <x v="1"/>
    <x v="3"/>
    <x v="20"/>
    <x v="299"/>
    <s v="20202"/>
    <x v="119"/>
    <x v="9"/>
    <n v="118.8"/>
    <x v="1"/>
    <s v="Music school tata"/>
  </r>
  <r>
    <x v="1596"/>
    <x v="6"/>
    <x v="1"/>
    <x v="3"/>
    <x v="21"/>
    <x v="299"/>
    <s v="20202"/>
    <x v="0"/>
    <x v="0"/>
    <n v="55.28"/>
    <x v="0"/>
    <s v="Weekly food"/>
  </r>
  <r>
    <x v="1596"/>
    <x v="6"/>
    <x v="1"/>
    <x v="3"/>
    <x v="21"/>
    <x v="299"/>
    <s v="20202"/>
    <x v="18"/>
    <x v="0"/>
    <n v="3.5"/>
    <x v="0"/>
    <s v="Ice cream"/>
  </r>
  <r>
    <x v="1596"/>
    <x v="6"/>
    <x v="1"/>
    <x v="3"/>
    <x v="21"/>
    <x v="299"/>
    <s v="20202"/>
    <x v="68"/>
    <x v="5"/>
    <n v="151"/>
    <x v="1"/>
    <s v="Water pressure, broom and $10 cash out"/>
  </r>
  <r>
    <x v="1596"/>
    <x v="6"/>
    <x v="1"/>
    <x v="3"/>
    <x v="21"/>
    <x v="299"/>
    <s v="20202"/>
    <x v="5"/>
    <x v="0"/>
    <n v="47.94"/>
    <x v="0"/>
    <s v="Week food"/>
  </r>
  <r>
    <x v="1596"/>
    <x v="6"/>
    <x v="1"/>
    <x v="3"/>
    <x v="21"/>
    <x v="299"/>
    <s v="20202"/>
    <x v="18"/>
    <x v="5"/>
    <n v="1651.2"/>
    <x v="1"/>
    <s v="Berkowitz Furniture - Dinning table (2 -3 weeks) ---- sysnematic paid 20%"/>
  </r>
  <r>
    <x v="1596"/>
    <x v="6"/>
    <x v="1"/>
    <x v="3"/>
    <x v="21"/>
    <x v="299"/>
    <s v="20202"/>
    <x v="18"/>
    <x v="5"/>
    <n v="1751.2"/>
    <x v="1"/>
    <s v="Nick Scali - sofa (9-11 weeks) ---- sysnematic paid 20%"/>
  </r>
  <r>
    <x v="1597"/>
    <x v="6"/>
    <x v="1"/>
    <x v="4"/>
    <x v="22"/>
    <x v="300"/>
    <s v="20202"/>
    <x v="18"/>
    <x v="12"/>
    <n v="20"/>
    <x v="1"/>
    <s v="Beard"/>
  </r>
  <r>
    <x v="1597"/>
    <x v="6"/>
    <x v="1"/>
    <x v="4"/>
    <x v="22"/>
    <x v="300"/>
    <s v="20202"/>
    <x v="18"/>
    <x v="0"/>
    <n v="4.3"/>
    <x v="0"/>
    <s v="Coffee"/>
  </r>
  <r>
    <x v="1597"/>
    <x v="6"/>
    <x v="1"/>
    <x v="4"/>
    <x v="22"/>
    <x v="300"/>
    <s v="20202"/>
    <x v="67"/>
    <x v="6"/>
    <n v="59.16"/>
    <x v="1"/>
    <s v="Gasoline"/>
  </r>
  <r>
    <x v="1598"/>
    <x v="6"/>
    <x v="1"/>
    <x v="4"/>
    <x v="23"/>
    <x v="300"/>
    <s v="20202"/>
    <x v="39"/>
    <x v="0"/>
    <n v="6.2"/>
    <x v="0"/>
    <s v="coke+fries"/>
  </r>
  <r>
    <x v="1598"/>
    <x v="6"/>
    <x v="1"/>
    <x v="4"/>
    <x v="23"/>
    <x v="300"/>
    <s v="20202"/>
    <x v="68"/>
    <x v="5"/>
    <n v="48.5"/>
    <x v="1"/>
    <s v="Bucket, bulb and hangers"/>
  </r>
  <r>
    <x v="1598"/>
    <x v="6"/>
    <x v="1"/>
    <x v="4"/>
    <x v="23"/>
    <x v="300"/>
    <s v="20202"/>
    <x v="5"/>
    <x v="0"/>
    <n v="16.29"/>
    <x v="0"/>
    <s v="dummies, yogurt, melon and watermelon"/>
  </r>
  <r>
    <x v="1599"/>
    <x v="6"/>
    <x v="1"/>
    <x v="4"/>
    <x v="24"/>
    <x v="300"/>
    <s v="20202"/>
    <x v="18"/>
    <x v="0"/>
    <n v="4.4000000000000004"/>
    <x v="0"/>
    <s v="Coffee"/>
  </r>
  <r>
    <x v="1599"/>
    <x v="6"/>
    <x v="1"/>
    <x v="4"/>
    <x v="24"/>
    <x v="300"/>
    <s v="20202"/>
    <x v="18"/>
    <x v="0"/>
    <n v="25.8"/>
    <x v="0"/>
    <s v="Lunch with adrian "/>
  </r>
  <r>
    <x v="1599"/>
    <x v="6"/>
    <x v="1"/>
    <x v="4"/>
    <x v="24"/>
    <x v="300"/>
    <s v="20202"/>
    <x v="120"/>
    <x v="9"/>
    <n v="234"/>
    <x v="1"/>
    <s v="New childcare"/>
  </r>
  <r>
    <x v="1599"/>
    <x v="6"/>
    <x v="1"/>
    <x v="4"/>
    <x v="24"/>
    <x v="300"/>
    <s v="20202"/>
    <x v="103"/>
    <x v="9"/>
    <n v="115.5"/>
    <x v="1"/>
    <s v="Childcare "/>
  </r>
  <r>
    <x v="1599"/>
    <x v="6"/>
    <x v="1"/>
    <x v="4"/>
    <x v="24"/>
    <x v="300"/>
    <s v="20202"/>
    <x v="0"/>
    <x v="0"/>
    <n v="20.2"/>
    <x v="0"/>
    <s v="Food"/>
  </r>
  <r>
    <x v="1599"/>
    <x v="6"/>
    <x v="1"/>
    <x v="4"/>
    <x v="24"/>
    <x v="300"/>
    <s v="20202"/>
    <x v="5"/>
    <x v="0"/>
    <n v="5.5"/>
    <x v="0"/>
    <s v="food"/>
  </r>
  <r>
    <x v="1599"/>
    <x v="6"/>
    <x v="1"/>
    <x v="4"/>
    <x v="24"/>
    <x v="300"/>
    <s v="20202"/>
    <x v="120"/>
    <x v="9"/>
    <n v="11.48"/>
    <x v="1"/>
    <s v="more"/>
  </r>
  <r>
    <x v="1599"/>
    <x v="6"/>
    <x v="1"/>
    <x v="4"/>
    <x v="24"/>
    <x v="300"/>
    <s v="20202"/>
    <x v="45"/>
    <x v="5"/>
    <n v="5"/>
    <x v="1"/>
    <s v="niddle for ball"/>
  </r>
  <r>
    <x v="1599"/>
    <x v="6"/>
    <x v="1"/>
    <x v="4"/>
    <x v="24"/>
    <x v="300"/>
    <s v="20202"/>
    <x v="39"/>
    <x v="0"/>
    <n v="6.2"/>
    <x v="0"/>
    <s v="Freaking mccas"/>
  </r>
  <r>
    <x v="1599"/>
    <x v="6"/>
    <x v="1"/>
    <x v="4"/>
    <x v="24"/>
    <x v="300"/>
    <s v="20202"/>
    <x v="2"/>
    <x v="5"/>
    <n v="4"/>
    <x v="1"/>
    <s v="Trolley thingy"/>
  </r>
  <r>
    <x v="1600"/>
    <x v="6"/>
    <x v="1"/>
    <x v="4"/>
    <x v="25"/>
    <x v="300"/>
    <s v="20202"/>
    <x v="3"/>
    <x v="0"/>
    <n v="15.7"/>
    <x v="0"/>
    <s v="Cheese, chorizos, bread and yogurt"/>
  </r>
  <r>
    <x v="1600"/>
    <x v="6"/>
    <x v="1"/>
    <x v="4"/>
    <x v="25"/>
    <x v="300"/>
    <s v="20202"/>
    <x v="18"/>
    <x v="12"/>
    <n v="20"/>
    <x v="1"/>
    <s v="New age dentist"/>
  </r>
  <r>
    <x v="1600"/>
    <x v="6"/>
    <x v="1"/>
    <x v="4"/>
    <x v="25"/>
    <x v="300"/>
    <s v="20202"/>
    <x v="87"/>
    <x v="12"/>
    <n v="23.48"/>
    <x v="1"/>
    <s v="Chemist stuff for the teeth"/>
  </r>
  <r>
    <x v="1601"/>
    <x v="6"/>
    <x v="1"/>
    <x v="4"/>
    <x v="26"/>
    <x v="300"/>
    <s v="20202"/>
    <x v="0"/>
    <x v="0"/>
    <n v="60.24"/>
    <x v="0"/>
    <s v="Week food"/>
  </r>
  <r>
    <x v="1601"/>
    <x v="6"/>
    <x v="1"/>
    <x v="4"/>
    <x v="26"/>
    <x v="300"/>
    <s v="20202"/>
    <x v="18"/>
    <x v="0"/>
    <n v="9.9"/>
    <x v="0"/>
    <s v="food week"/>
  </r>
  <r>
    <x v="1601"/>
    <x v="6"/>
    <x v="1"/>
    <x v="4"/>
    <x v="26"/>
    <x v="300"/>
    <s v="20202"/>
    <x v="3"/>
    <x v="0"/>
    <n v="43.81"/>
    <x v="0"/>
    <s v="Food"/>
  </r>
  <r>
    <x v="1601"/>
    <x v="6"/>
    <x v="1"/>
    <x v="4"/>
    <x v="26"/>
    <x v="300"/>
    <s v="20202"/>
    <x v="68"/>
    <x v="5"/>
    <n v="19"/>
    <x v="1"/>
    <s v="Second half of the bulb"/>
  </r>
  <r>
    <x v="1601"/>
    <x v="6"/>
    <x v="1"/>
    <x v="4"/>
    <x v="26"/>
    <x v="300"/>
    <s v="20202"/>
    <x v="18"/>
    <x v="0"/>
    <n v="3.5"/>
    <x v="0"/>
    <s v="Donut and coke"/>
  </r>
  <r>
    <x v="1602"/>
    <x v="6"/>
    <x v="1"/>
    <x v="4"/>
    <x v="27"/>
    <x v="300"/>
    <s v="20202"/>
    <x v="98"/>
    <x v="12"/>
    <n v="15"/>
    <x v="1"/>
    <s v="15 for 15 days"/>
  </r>
  <r>
    <x v="1602"/>
    <x v="6"/>
    <x v="1"/>
    <x v="4"/>
    <x v="27"/>
    <x v="300"/>
    <s v="20202"/>
    <x v="18"/>
    <x v="12"/>
    <n v="130"/>
    <x v="1"/>
    <s v="Pool with access"/>
  </r>
  <r>
    <x v="1602"/>
    <x v="6"/>
    <x v="1"/>
    <x v="4"/>
    <x v="27"/>
    <x v="300"/>
    <s v="20202"/>
    <x v="18"/>
    <x v="0"/>
    <n v="8.4"/>
    <x v="0"/>
    <s v="Ice cream"/>
  </r>
  <r>
    <x v="1602"/>
    <x v="6"/>
    <x v="1"/>
    <x v="4"/>
    <x v="27"/>
    <x v="300"/>
    <s v="20202"/>
    <x v="5"/>
    <x v="0"/>
    <n v="10"/>
    <x v="0"/>
    <s v="Gatorades"/>
  </r>
  <r>
    <x v="1602"/>
    <x v="6"/>
    <x v="1"/>
    <x v="4"/>
    <x v="27"/>
    <x v="300"/>
    <s v="20202"/>
    <x v="68"/>
    <x v="5"/>
    <n v="12.69"/>
    <x v="1"/>
    <s v="Fix wall"/>
  </r>
  <r>
    <x v="1603"/>
    <x v="6"/>
    <x v="1"/>
    <x v="5"/>
    <x v="0"/>
    <x v="301"/>
    <s v="20202"/>
    <x v="39"/>
    <x v="0"/>
    <n v="6.2"/>
    <x v="0"/>
    <s v="Mccas"/>
  </r>
  <r>
    <x v="1603"/>
    <x v="6"/>
    <x v="1"/>
    <x v="5"/>
    <x v="0"/>
    <x v="301"/>
    <s v="20202"/>
    <x v="67"/>
    <x v="6"/>
    <n v="56.64"/>
    <x v="1"/>
    <s v="Gasoline"/>
  </r>
  <r>
    <x v="1603"/>
    <x v="6"/>
    <x v="1"/>
    <x v="5"/>
    <x v="0"/>
    <x v="301"/>
    <s v="20202"/>
    <x v="103"/>
    <x v="9"/>
    <n v="115.5"/>
    <x v="1"/>
    <s v="childcare"/>
  </r>
  <r>
    <x v="1603"/>
    <x v="6"/>
    <x v="1"/>
    <x v="5"/>
    <x v="0"/>
    <x v="301"/>
    <s v="20202"/>
    <x v="18"/>
    <x v="9"/>
    <n v="80"/>
    <x v="1"/>
    <s v="Books"/>
  </r>
  <r>
    <x v="1604"/>
    <x v="6"/>
    <x v="1"/>
    <x v="5"/>
    <x v="2"/>
    <x v="301"/>
    <s v="20202"/>
    <x v="18"/>
    <x v="0"/>
    <n v="18.8"/>
    <x v="0"/>
    <s v="Cokes and coffees"/>
  </r>
  <r>
    <x v="1604"/>
    <x v="6"/>
    <x v="1"/>
    <x v="5"/>
    <x v="2"/>
    <x v="301"/>
    <s v="20202"/>
    <x v="3"/>
    <x v="0"/>
    <n v="33.24"/>
    <x v="0"/>
    <s v="gatorades"/>
  </r>
  <r>
    <x v="1604"/>
    <x v="6"/>
    <x v="1"/>
    <x v="5"/>
    <x v="2"/>
    <x v="301"/>
    <s v="20202"/>
    <x v="120"/>
    <x v="9"/>
    <n v="122.74"/>
    <x v="1"/>
    <s v="Child Care"/>
  </r>
  <r>
    <x v="1604"/>
    <x v="6"/>
    <x v="1"/>
    <x v="5"/>
    <x v="2"/>
    <x v="301"/>
    <s v="20202"/>
    <x v="57"/>
    <x v="12"/>
    <n v="313.95"/>
    <x v="1"/>
    <s v="Private insurance"/>
  </r>
  <r>
    <x v="1604"/>
    <x v="6"/>
    <x v="1"/>
    <x v="5"/>
    <x v="2"/>
    <x v="301"/>
    <s v="20202"/>
    <x v="111"/>
    <x v="16"/>
    <n v="462"/>
    <x v="1"/>
    <s v="Council Rates 3rd payment"/>
  </r>
  <r>
    <x v="1605"/>
    <x v="6"/>
    <x v="1"/>
    <x v="5"/>
    <x v="5"/>
    <x v="301"/>
    <s v="20202"/>
    <x v="0"/>
    <x v="0"/>
    <n v="45.1"/>
    <x v="0"/>
    <s v="Food week"/>
  </r>
  <r>
    <x v="1605"/>
    <x v="6"/>
    <x v="1"/>
    <x v="5"/>
    <x v="5"/>
    <x v="301"/>
    <s v="20202"/>
    <x v="18"/>
    <x v="0"/>
    <n v="8"/>
    <x v="0"/>
    <s v="market"/>
  </r>
  <r>
    <x v="1605"/>
    <x v="6"/>
    <x v="1"/>
    <x v="5"/>
    <x v="5"/>
    <x v="301"/>
    <s v="20202"/>
    <x v="5"/>
    <x v="0"/>
    <n v="12.96"/>
    <x v="0"/>
    <s v="food week"/>
  </r>
  <r>
    <x v="1605"/>
    <x v="6"/>
    <x v="1"/>
    <x v="5"/>
    <x v="5"/>
    <x v="301"/>
    <s v="20202"/>
    <x v="68"/>
    <x v="5"/>
    <n v="49"/>
    <x v="1"/>
    <s v="bulb with sausage"/>
  </r>
  <r>
    <x v="1605"/>
    <x v="6"/>
    <x v="1"/>
    <x v="5"/>
    <x v="5"/>
    <x v="301"/>
    <s v="20202"/>
    <x v="39"/>
    <x v="0"/>
    <n v="5.85"/>
    <x v="0"/>
    <s v="Food after gym "/>
  </r>
  <r>
    <x v="1605"/>
    <x v="6"/>
    <x v="1"/>
    <x v="5"/>
    <x v="5"/>
    <x v="301"/>
    <s v="20202"/>
    <x v="18"/>
    <x v="2"/>
    <n v="45.3"/>
    <x v="1"/>
    <s v="Pancake parlor valantines"/>
  </r>
  <r>
    <x v="1605"/>
    <x v="6"/>
    <x v="1"/>
    <x v="5"/>
    <x v="5"/>
    <x v="301"/>
    <s v="20202"/>
    <x v="102"/>
    <x v="7"/>
    <n v="35"/>
    <x v="1"/>
    <s v="Mobile"/>
  </r>
  <r>
    <x v="1605"/>
    <x v="6"/>
    <x v="1"/>
    <x v="5"/>
    <x v="5"/>
    <x v="301"/>
    <s v="20202"/>
    <x v="3"/>
    <x v="0"/>
    <n v="47.3"/>
    <x v="0"/>
    <s v="Week food"/>
  </r>
  <r>
    <x v="1605"/>
    <x v="6"/>
    <x v="1"/>
    <x v="5"/>
    <x v="5"/>
    <x v="301"/>
    <s v="20202"/>
    <x v="18"/>
    <x v="12"/>
    <n v="20"/>
    <x v="1"/>
    <s v="Barber"/>
  </r>
  <r>
    <x v="1605"/>
    <x v="6"/>
    <x v="1"/>
    <x v="5"/>
    <x v="5"/>
    <x v="301"/>
    <s v="20202"/>
    <x v="3"/>
    <x v="0"/>
    <n v="4.8"/>
    <x v="0"/>
    <s v="missing yogurt"/>
  </r>
  <r>
    <x v="1605"/>
    <x v="6"/>
    <x v="1"/>
    <x v="5"/>
    <x v="5"/>
    <x v="301"/>
    <s v="20202"/>
    <x v="18"/>
    <x v="0"/>
    <n v="5.0999999999999996"/>
    <x v="0"/>
    <s v="coffee"/>
  </r>
  <r>
    <x v="1605"/>
    <x v="6"/>
    <x v="1"/>
    <x v="5"/>
    <x v="5"/>
    <x v="301"/>
    <s v="20202"/>
    <x v="27"/>
    <x v="8"/>
    <n v="20"/>
    <x v="1"/>
    <s v="shorts"/>
  </r>
  <r>
    <x v="1605"/>
    <x v="6"/>
    <x v="1"/>
    <x v="5"/>
    <x v="5"/>
    <x v="301"/>
    <s v="20202"/>
    <x v="100"/>
    <x v="8"/>
    <n v="90"/>
    <x v="1"/>
    <s v="Jacket"/>
  </r>
  <r>
    <x v="1605"/>
    <x v="6"/>
    <x v="1"/>
    <x v="5"/>
    <x v="5"/>
    <x v="301"/>
    <s v="20202"/>
    <x v="99"/>
    <x v="15"/>
    <n v="1088"/>
    <x v="1"/>
    <s v="Loan feb"/>
  </r>
  <r>
    <x v="1605"/>
    <x v="6"/>
    <x v="1"/>
    <x v="5"/>
    <x v="5"/>
    <x v="301"/>
    <s v="20202"/>
    <x v="68"/>
    <x v="0"/>
    <n v="26.85"/>
    <x v="1"/>
    <s v="House cleaning stuff"/>
  </r>
  <r>
    <x v="1605"/>
    <x v="6"/>
    <x v="1"/>
    <x v="5"/>
    <x v="5"/>
    <x v="301"/>
    <s v="20202"/>
    <x v="26"/>
    <x v="5"/>
    <n v="5"/>
    <x v="1"/>
    <s v="Printing"/>
  </r>
  <r>
    <x v="1605"/>
    <x v="6"/>
    <x v="1"/>
    <x v="5"/>
    <x v="5"/>
    <x v="301"/>
    <s v="20202"/>
    <x v="27"/>
    <x v="8"/>
    <n v="19.899999999999999"/>
    <x v="1"/>
    <s v="mama clothes"/>
  </r>
  <r>
    <x v="1605"/>
    <x v="6"/>
    <x v="1"/>
    <x v="5"/>
    <x v="5"/>
    <x v="301"/>
    <s v="20202"/>
    <x v="18"/>
    <x v="8"/>
    <n v="50"/>
    <x v="1"/>
    <s v="Fix a jacket ........"/>
  </r>
  <r>
    <x v="1605"/>
    <x v="6"/>
    <x v="1"/>
    <x v="5"/>
    <x v="5"/>
    <x v="301"/>
    <s v="20202"/>
    <x v="18"/>
    <x v="0"/>
    <n v="8.4"/>
    <x v="0"/>
    <s v="Ice cream"/>
  </r>
  <r>
    <x v="1606"/>
    <x v="6"/>
    <x v="1"/>
    <x v="6"/>
    <x v="6"/>
    <x v="302"/>
    <s v="20202"/>
    <x v="3"/>
    <x v="0"/>
    <n v="11.1"/>
    <x v="0"/>
    <s v="fOOD"/>
  </r>
  <r>
    <x v="1606"/>
    <x v="6"/>
    <x v="1"/>
    <x v="6"/>
    <x v="6"/>
    <x v="302"/>
    <s v="20202"/>
    <x v="87"/>
    <x v="12"/>
    <n v="13.49"/>
    <x v="1"/>
    <s v="nose"/>
  </r>
  <r>
    <x v="1606"/>
    <x v="6"/>
    <x v="1"/>
    <x v="6"/>
    <x v="6"/>
    <x v="302"/>
    <s v="20202"/>
    <x v="67"/>
    <x v="6"/>
    <n v="84.26"/>
    <x v="1"/>
    <s v="Expensive"/>
  </r>
  <r>
    <x v="1606"/>
    <x v="6"/>
    <x v="1"/>
    <x v="6"/>
    <x v="6"/>
    <x v="302"/>
    <s v="20202"/>
    <x v="87"/>
    <x v="12"/>
    <n v="25.98"/>
    <x v="1"/>
    <s v="Vitamins"/>
  </r>
  <r>
    <x v="1606"/>
    <x v="6"/>
    <x v="1"/>
    <x v="6"/>
    <x v="6"/>
    <x v="302"/>
    <s v="20202"/>
    <x v="39"/>
    <x v="0"/>
    <n v="10.95"/>
    <x v="0"/>
    <s v="URGENT LUNCH"/>
  </r>
  <r>
    <x v="1606"/>
    <x v="6"/>
    <x v="1"/>
    <x v="6"/>
    <x v="6"/>
    <x v="302"/>
    <s v="20202"/>
    <x v="0"/>
    <x v="0"/>
    <n v="14.44"/>
    <x v="1"/>
    <s v="Books tata"/>
  </r>
  <r>
    <x v="1606"/>
    <x v="6"/>
    <x v="1"/>
    <x v="6"/>
    <x v="6"/>
    <x v="302"/>
    <s v="20202"/>
    <x v="103"/>
    <x v="9"/>
    <n v="115.5"/>
    <x v="1"/>
    <s v="Childcare"/>
  </r>
  <r>
    <x v="1607"/>
    <x v="6"/>
    <x v="1"/>
    <x v="6"/>
    <x v="7"/>
    <x v="302"/>
    <s v="20202"/>
    <x v="7"/>
    <x v="6"/>
    <n v="20"/>
    <x v="1"/>
    <s v="Myki mama"/>
  </r>
  <r>
    <x v="1607"/>
    <x v="6"/>
    <x v="1"/>
    <x v="6"/>
    <x v="7"/>
    <x v="302"/>
    <s v="20202"/>
    <x v="18"/>
    <x v="0"/>
    <n v="4"/>
    <x v="0"/>
    <s v="Coffee"/>
  </r>
  <r>
    <x v="1607"/>
    <x v="6"/>
    <x v="1"/>
    <x v="6"/>
    <x v="7"/>
    <x v="302"/>
    <s v="20202"/>
    <x v="18"/>
    <x v="0"/>
    <n v="17.739999999999998"/>
    <x v="0"/>
    <s v="Food, coke and water"/>
  </r>
  <r>
    <x v="1608"/>
    <x v="6"/>
    <x v="1"/>
    <x v="6"/>
    <x v="8"/>
    <x v="302"/>
    <s v="20202"/>
    <x v="3"/>
    <x v="0"/>
    <n v="25.89"/>
    <x v="1"/>
    <s v="Food and cash"/>
  </r>
  <r>
    <x v="1609"/>
    <x v="6"/>
    <x v="1"/>
    <x v="6"/>
    <x v="29"/>
    <x v="302"/>
    <s v="20202"/>
    <x v="18"/>
    <x v="0"/>
    <n v="33.26"/>
    <x v="0"/>
    <s v="Lunch, coffee, breakfast, sushi"/>
  </r>
  <r>
    <x v="1610"/>
    <x v="6"/>
    <x v="1"/>
    <x v="6"/>
    <x v="9"/>
    <x v="302"/>
    <s v="20202"/>
    <x v="18"/>
    <x v="0"/>
    <n v="4.8"/>
    <x v="0"/>
    <s v="Coffee"/>
  </r>
  <r>
    <x v="1610"/>
    <x v="6"/>
    <x v="1"/>
    <x v="6"/>
    <x v="9"/>
    <x v="302"/>
    <s v="20202"/>
    <x v="18"/>
    <x v="12"/>
    <n v="9.1999999999999993"/>
    <x v="1"/>
    <s v="Chiro"/>
  </r>
  <r>
    <x v="1610"/>
    <x v="6"/>
    <x v="1"/>
    <x v="6"/>
    <x v="9"/>
    <x v="302"/>
    <s v="20202"/>
    <x v="18"/>
    <x v="0"/>
    <n v="23"/>
    <x v="0"/>
    <s v="Pizza"/>
  </r>
  <r>
    <x v="1610"/>
    <x v="6"/>
    <x v="1"/>
    <x v="6"/>
    <x v="9"/>
    <x v="302"/>
    <s v="20202"/>
    <x v="3"/>
    <x v="0"/>
    <n v="3.59"/>
    <x v="0"/>
    <s v="Food"/>
  </r>
  <r>
    <x v="1610"/>
    <x v="6"/>
    <x v="1"/>
    <x v="6"/>
    <x v="9"/>
    <x v="302"/>
    <s v="20202"/>
    <x v="98"/>
    <x v="12"/>
    <n v="448"/>
    <x v="1"/>
    <s v="Gym fat ass"/>
  </r>
  <r>
    <x v="1611"/>
    <x v="6"/>
    <x v="1"/>
    <x v="6"/>
    <x v="10"/>
    <x v="302"/>
    <s v="20202"/>
    <x v="18"/>
    <x v="0"/>
    <n v="10.6"/>
    <x v="0"/>
    <s v="Coffee"/>
  </r>
  <r>
    <x v="1611"/>
    <x v="6"/>
    <x v="1"/>
    <x v="6"/>
    <x v="10"/>
    <x v="302"/>
    <s v="20202"/>
    <x v="67"/>
    <x v="6"/>
    <n v="68.790000000000006"/>
    <x v="1"/>
    <s v="Gasoline"/>
  </r>
  <r>
    <x v="1611"/>
    <x v="6"/>
    <x v="1"/>
    <x v="6"/>
    <x v="10"/>
    <x v="302"/>
    <s v="20202"/>
    <x v="0"/>
    <x v="0"/>
    <n v="66.099999999999994"/>
    <x v="0"/>
    <s v="Weekly expenses"/>
  </r>
  <r>
    <x v="1611"/>
    <x v="6"/>
    <x v="1"/>
    <x v="6"/>
    <x v="10"/>
    <x v="302"/>
    <s v="20202"/>
    <x v="5"/>
    <x v="0"/>
    <n v="17.59"/>
    <x v="0"/>
    <s v="Weekly expenses"/>
  </r>
  <r>
    <x v="1611"/>
    <x v="6"/>
    <x v="1"/>
    <x v="6"/>
    <x v="10"/>
    <x v="302"/>
    <s v="20202"/>
    <x v="87"/>
    <x v="12"/>
    <n v="46.65"/>
    <x v="1"/>
    <s v="Something"/>
  </r>
  <r>
    <x v="1612"/>
    <x v="6"/>
    <x v="1"/>
    <x v="6"/>
    <x v="11"/>
    <x v="302"/>
    <s v="20202"/>
    <x v="87"/>
    <x v="12"/>
    <n v="154"/>
    <x v="1"/>
    <s v="Specsavers lenses"/>
  </r>
  <r>
    <x v="1612"/>
    <x v="6"/>
    <x v="1"/>
    <x v="6"/>
    <x v="11"/>
    <x v="302"/>
    <s v="20202"/>
    <x v="98"/>
    <x v="12"/>
    <n v="271"/>
    <x v="1"/>
    <s v="F45 mama"/>
  </r>
  <r>
    <x v="1612"/>
    <x v="6"/>
    <x v="1"/>
    <x v="6"/>
    <x v="11"/>
    <x v="302"/>
    <s v="20202"/>
    <x v="5"/>
    <x v="0"/>
    <n v="6.75"/>
    <x v="0"/>
    <s v="Weekly food"/>
  </r>
  <r>
    <x v="1612"/>
    <x v="6"/>
    <x v="1"/>
    <x v="6"/>
    <x v="11"/>
    <x v="302"/>
    <s v="20202"/>
    <x v="18"/>
    <x v="1"/>
    <n v="71.98"/>
    <x v="1"/>
    <s v="Defenders day bat :OOO"/>
  </r>
  <r>
    <x v="1612"/>
    <x v="6"/>
    <x v="1"/>
    <x v="6"/>
    <x v="11"/>
    <x v="302"/>
    <s v="20202"/>
    <x v="18"/>
    <x v="2"/>
    <n v="22"/>
    <x v="1"/>
    <s v="Pancake parlour"/>
  </r>
  <r>
    <x v="1612"/>
    <x v="6"/>
    <x v="1"/>
    <x v="6"/>
    <x v="11"/>
    <x v="302"/>
    <s v="20202"/>
    <x v="74"/>
    <x v="7"/>
    <n v="14"/>
    <x v="1"/>
    <s v="Netflix"/>
  </r>
  <r>
    <x v="1613"/>
    <x v="6"/>
    <x v="1"/>
    <x v="7"/>
    <x v="12"/>
    <x v="303"/>
    <s v="20202"/>
    <x v="3"/>
    <x v="0"/>
    <n v="14.17"/>
    <x v="0"/>
    <s v="Salad"/>
  </r>
  <r>
    <x v="1613"/>
    <x v="6"/>
    <x v="1"/>
    <x v="7"/>
    <x v="12"/>
    <x v="303"/>
    <s v="20202"/>
    <x v="7"/>
    <x v="6"/>
    <n v="178.2"/>
    <x v="1"/>
    <s v="Myki pass papa"/>
  </r>
  <r>
    <x v="1613"/>
    <x v="6"/>
    <x v="1"/>
    <x v="7"/>
    <x v="12"/>
    <x v="303"/>
    <s v="20202"/>
    <x v="103"/>
    <x v="9"/>
    <n v="115.5"/>
    <x v="1"/>
    <s v="Childcare"/>
  </r>
  <r>
    <x v="1613"/>
    <x v="6"/>
    <x v="1"/>
    <x v="7"/>
    <x v="12"/>
    <x v="303"/>
    <s v="20202"/>
    <x v="99"/>
    <x v="15"/>
    <n v="1097"/>
    <x v="1"/>
    <s v="Repayment"/>
  </r>
  <r>
    <x v="1614"/>
    <x v="6"/>
    <x v="1"/>
    <x v="7"/>
    <x v="13"/>
    <x v="303"/>
    <s v="20202"/>
    <x v="18"/>
    <x v="0"/>
    <n v="20.34"/>
    <x v="0"/>
    <s v="Lunch, coffee and water for interview"/>
  </r>
  <r>
    <x v="1614"/>
    <x v="6"/>
    <x v="1"/>
    <x v="7"/>
    <x v="13"/>
    <x v="303"/>
    <s v="20202"/>
    <x v="5"/>
    <x v="0"/>
    <n v="3.59"/>
    <x v="0"/>
    <s v="Milk"/>
  </r>
  <r>
    <x v="1614"/>
    <x v="6"/>
    <x v="1"/>
    <x v="7"/>
    <x v="13"/>
    <x v="303"/>
    <s v="20202"/>
    <x v="18"/>
    <x v="12"/>
    <n v="20"/>
    <x v="1"/>
    <s v="Barber"/>
  </r>
  <r>
    <x v="1614"/>
    <x v="6"/>
    <x v="1"/>
    <x v="7"/>
    <x v="13"/>
    <x v="303"/>
    <s v="20202"/>
    <x v="18"/>
    <x v="0"/>
    <n v="9"/>
    <x v="0"/>
    <s v="Coffees"/>
  </r>
  <r>
    <x v="1615"/>
    <x v="6"/>
    <x v="1"/>
    <x v="7"/>
    <x v="14"/>
    <x v="303"/>
    <s v="20202"/>
    <x v="87"/>
    <x v="12"/>
    <n v="9"/>
    <x v="1"/>
    <s v="Vegetables in vitamins"/>
  </r>
  <r>
    <x v="1615"/>
    <x v="6"/>
    <x v="1"/>
    <x v="7"/>
    <x v="14"/>
    <x v="303"/>
    <s v="20202"/>
    <x v="7"/>
    <x v="6"/>
    <n v="20"/>
    <x v="1"/>
    <s v="Myki mama"/>
  </r>
  <r>
    <x v="1615"/>
    <x v="6"/>
    <x v="1"/>
    <x v="7"/>
    <x v="14"/>
    <x v="303"/>
    <s v="20202"/>
    <x v="119"/>
    <x v="2"/>
    <n v="18"/>
    <x v="1"/>
    <s v="Book"/>
  </r>
  <r>
    <x v="1615"/>
    <x v="6"/>
    <x v="1"/>
    <x v="7"/>
    <x v="14"/>
    <x v="303"/>
    <s v="20202"/>
    <x v="18"/>
    <x v="5"/>
    <n v="90"/>
    <x v="1"/>
    <s v="Re delivery dining table"/>
  </r>
  <r>
    <x v="1615"/>
    <x v="6"/>
    <x v="1"/>
    <x v="7"/>
    <x v="14"/>
    <x v="303"/>
    <s v="20202"/>
    <x v="0"/>
    <x v="0"/>
    <n v="1.49"/>
    <x v="0"/>
    <s v="Food"/>
  </r>
  <r>
    <x v="1615"/>
    <x v="6"/>
    <x v="1"/>
    <x v="7"/>
    <x v="14"/>
    <x v="303"/>
    <s v="20202"/>
    <x v="18"/>
    <x v="0"/>
    <n v="8.27"/>
    <x v="0"/>
    <s v="food"/>
  </r>
  <r>
    <x v="1615"/>
    <x v="6"/>
    <x v="1"/>
    <x v="7"/>
    <x v="14"/>
    <x v="303"/>
    <s v="20202"/>
    <x v="68"/>
    <x v="5"/>
    <n v="22.28"/>
    <x v="1"/>
    <s v="Liquid glue and batteries"/>
  </r>
  <r>
    <x v="1615"/>
    <x v="6"/>
    <x v="1"/>
    <x v="7"/>
    <x v="14"/>
    <x v="303"/>
    <s v="20202"/>
    <x v="120"/>
    <x v="9"/>
    <n v="122.74"/>
    <x v="1"/>
    <s v="New childcare"/>
  </r>
  <r>
    <x v="1616"/>
    <x v="6"/>
    <x v="1"/>
    <x v="7"/>
    <x v="15"/>
    <x v="303"/>
    <s v="20202"/>
    <x v="18"/>
    <x v="0"/>
    <n v="8.4"/>
    <x v="0"/>
    <s v="coffee"/>
  </r>
  <r>
    <x v="1616"/>
    <x v="6"/>
    <x v="1"/>
    <x v="7"/>
    <x v="15"/>
    <x v="303"/>
    <s v="20202"/>
    <x v="18"/>
    <x v="0"/>
    <n v="7.5"/>
    <x v="0"/>
    <s v="Coffee"/>
  </r>
  <r>
    <x v="1616"/>
    <x v="6"/>
    <x v="1"/>
    <x v="7"/>
    <x v="15"/>
    <x v="303"/>
    <s v="20202"/>
    <x v="18"/>
    <x v="1"/>
    <n v="235"/>
    <x v="1"/>
    <s v="Mauricio 1"/>
  </r>
  <r>
    <x v="1616"/>
    <x v="6"/>
    <x v="1"/>
    <x v="7"/>
    <x v="15"/>
    <x v="303"/>
    <s v="20202"/>
    <x v="19"/>
    <x v="0"/>
    <n v="11.9"/>
    <x v="0"/>
    <s v="GYG"/>
  </r>
  <r>
    <x v="1616"/>
    <x v="6"/>
    <x v="1"/>
    <x v="7"/>
    <x v="15"/>
    <x v="303"/>
    <s v="20202"/>
    <x v="68"/>
    <x v="5"/>
    <n v="15.65"/>
    <x v="1"/>
    <s v="Something for chairs"/>
  </r>
  <r>
    <x v="1616"/>
    <x v="6"/>
    <x v="1"/>
    <x v="7"/>
    <x v="15"/>
    <x v="303"/>
    <s v="20202"/>
    <x v="18"/>
    <x v="2"/>
    <n v="7.7"/>
    <x v="1"/>
    <s v="Pool"/>
  </r>
  <r>
    <x v="1616"/>
    <x v="6"/>
    <x v="1"/>
    <x v="7"/>
    <x v="15"/>
    <x v="303"/>
    <s v="20202"/>
    <x v="18"/>
    <x v="2"/>
    <n v="42.63"/>
    <x v="1"/>
    <s v="Lunch"/>
  </r>
  <r>
    <x v="1616"/>
    <x v="6"/>
    <x v="1"/>
    <x v="7"/>
    <x v="15"/>
    <x v="303"/>
    <s v="20202"/>
    <x v="3"/>
    <x v="0"/>
    <n v="65.180000000000007"/>
    <x v="0"/>
    <s v="Daily food"/>
  </r>
  <r>
    <x v="1616"/>
    <x v="6"/>
    <x v="1"/>
    <x v="7"/>
    <x v="15"/>
    <x v="303"/>
    <s v="20202"/>
    <x v="18"/>
    <x v="0"/>
    <n v="4.4000000000000004"/>
    <x v="0"/>
    <s v="Coffee"/>
  </r>
  <r>
    <x v="1616"/>
    <x v="6"/>
    <x v="1"/>
    <x v="7"/>
    <x v="15"/>
    <x v="303"/>
    <s v="20202"/>
    <x v="3"/>
    <x v="0"/>
    <n v="2.5499999999999998"/>
    <x v="0"/>
    <s v="Food"/>
  </r>
  <r>
    <x v="1616"/>
    <x v="6"/>
    <x v="1"/>
    <x v="7"/>
    <x v="15"/>
    <x v="303"/>
    <s v="20202"/>
    <x v="67"/>
    <x v="6"/>
    <n v="63.89"/>
    <x v="1"/>
    <s v="Gasoline"/>
  </r>
  <r>
    <x v="1616"/>
    <x v="6"/>
    <x v="1"/>
    <x v="7"/>
    <x v="15"/>
    <x v="303"/>
    <s v="20202"/>
    <x v="0"/>
    <x v="0"/>
    <n v="32.770000000000003"/>
    <x v="0"/>
    <s v="Week food"/>
  </r>
  <r>
    <x v="1616"/>
    <x v="6"/>
    <x v="1"/>
    <x v="7"/>
    <x v="15"/>
    <x v="303"/>
    <s v="20202"/>
    <x v="0"/>
    <x v="0"/>
    <n v="1.29"/>
    <x v="0"/>
    <s v="Forgot to pay"/>
  </r>
  <r>
    <x v="1616"/>
    <x v="6"/>
    <x v="1"/>
    <x v="7"/>
    <x v="15"/>
    <x v="303"/>
    <s v="20202"/>
    <x v="18"/>
    <x v="0"/>
    <n v="6.4"/>
    <x v="0"/>
    <s v="Ice cream"/>
  </r>
  <r>
    <x v="1616"/>
    <x v="6"/>
    <x v="1"/>
    <x v="7"/>
    <x v="15"/>
    <x v="303"/>
    <s v="20202"/>
    <x v="18"/>
    <x v="0"/>
    <n v="6.5"/>
    <x v="0"/>
    <s v="Church"/>
  </r>
  <r>
    <x v="1616"/>
    <x v="6"/>
    <x v="1"/>
    <x v="7"/>
    <x v="15"/>
    <x v="303"/>
    <s v="20202"/>
    <x v="18"/>
    <x v="1"/>
    <n v="36.5"/>
    <x v="1"/>
    <s v="Gift  ruby"/>
  </r>
  <r>
    <x v="1616"/>
    <x v="6"/>
    <x v="1"/>
    <x v="7"/>
    <x v="15"/>
    <x v="303"/>
    <s v="20202"/>
    <x v="87"/>
    <x v="12"/>
    <n v="31"/>
    <x v="1"/>
    <s v="Pills"/>
  </r>
  <r>
    <x v="1616"/>
    <x v="6"/>
    <x v="1"/>
    <x v="7"/>
    <x v="15"/>
    <x v="303"/>
    <s v="20202"/>
    <x v="0"/>
    <x v="0"/>
    <n v="7.02"/>
    <x v="0"/>
    <s v="Week food"/>
  </r>
  <r>
    <x v="1616"/>
    <x v="6"/>
    <x v="1"/>
    <x v="7"/>
    <x v="15"/>
    <x v="303"/>
    <s v="20202"/>
    <x v="18"/>
    <x v="0"/>
    <n v="2.79"/>
    <x v="0"/>
    <s v="VEGGIES"/>
  </r>
  <r>
    <x v="1616"/>
    <x v="6"/>
    <x v="1"/>
    <x v="7"/>
    <x v="15"/>
    <x v="303"/>
    <s v="20202"/>
    <x v="18"/>
    <x v="0"/>
    <n v="4.3"/>
    <x v="0"/>
    <s v="cOFFEE"/>
  </r>
  <r>
    <x v="1617"/>
    <x v="6"/>
    <x v="2"/>
    <x v="8"/>
    <x v="22"/>
    <x v="304"/>
    <s v="20203"/>
    <x v="7"/>
    <x v="6"/>
    <n v="20"/>
    <x v="1"/>
    <s v="myki mama"/>
  </r>
  <r>
    <x v="1617"/>
    <x v="6"/>
    <x v="2"/>
    <x v="8"/>
    <x v="22"/>
    <x v="304"/>
    <s v="20203"/>
    <x v="103"/>
    <x v="9"/>
    <n v="115.5"/>
    <x v="1"/>
    <s v="cc"/>
  </r>
  <r>
    <x v="1617"/>
    <x v="6"/>
    <x v="2"/>
    <x v="8"/>
    <x v="22"/>
    <x v="304"/>
    <s v="20203"/>
    <x v="120"/>
    <x v="9"/>
    <n v="122.74"/>
    <x v="1"/>
    <s v="cc"/>
  </r>
  <r>
    <x v="1617"/>
    <x v="6"/>
    <x v="2"/>
    <x v="8"/>
    <x v="22"/>
    <x v="304"/>
    <s v="20203"/>
    <x v="18"/>
    <x v="12"/>
    <n v="7.4"/>
    <x v="1"/>
    <s v="Chiro"/>
  </r>
  <r>
    <x v="1617"/>
    <x v="6"/>
    <x v="2"/>
    <x v="8"/>
    <x v="22"/>
    <x v="304"/>
    <s v="20203"/>
    <x v="18"/>
    <x v="0"/>
    <n v="20"/>
    <x v="0"/>
    <s v="betties"/>
  </r>
  <r>
    <x v="1617"/>
    <x v="6"/>
    <x v="2"/>
    <x v="8"/>
    <x v="22"/>
    <x v="304"/>
    <s v="20203"/>
    <x v="18"/>
    <x v="0"/>
    <n v="23.4"/>
    <x v="0"/>
    <s v="Lunch and coffee"/>
  </r>
  <r>
    <x v="1617"/>
    <x v="6"/>
    <x v="2"/>
    <x v="8"/>
    <x v="22"/>
    <x v="304"/>
    <s v="20203"/>
    <x v="18"/>
    <x v="0"/>
    <n v="7.5"/>
    <x v="0"/>
    <s v="Coffee"/>
  </r>
  <r>
    <x v="1617"/>
    <x v="6"/>
    <x v="2"/>
    <x v="8"/>
    <x v="22"/>
    <x v="304"/>
    <s v="20203"/>
    <x v="115"/>
    <x v="7"/>
    <n v="89"/>
    <x v="1"/>
    <s v="internet"/>
  </r>
  <r>
    <x v="1618"/>
    <x v="6"/>
    <x v="2"/>
    <x v="8"/>
    <x v="30"/>
    <x v="304"/>
    <s v="20203"/>
    <x v="18"/>
    <x v="1"/>
    <n v="145"/>
    <x v="1"/>
    <s v="Dondation"/>
  </r>
  <r>
    <x v="1619"/>
    <x v="6"/>
    <x v="2"/>
    <x v="8"/>
    <x v="24"/>
    <x v="304"/>
    <s v="20203"/>
    <x v="18"/>
    <x v="0"/>
    <n v="26.4"/>
    <x v="0"/>
    <s v="Coffees and lunch"/>
  </r>
  <r>
    <x v="1620"/>
    <x v="6"/>
    <x v="2"/>
    <x v="8"/>
    <x v="26"/>
    <x v="304"/>
    <s v="20203"/>
    <x v="18"/>
    <x v="1"/>
    <n v="2004"/>
    <x v="1"/>
    <s v="Mauricio x 2"/>
  </r>
  <r>
    <x v="1620"/>
    <x v="6"/>
    <x v="2"/>
    <x v="8"/>
    <x v="26"/>
    <x v="304"/>
    <s v="20203"/>
    <x v="18"/>
    <x v="3"/>
    <n v="38"/>
    <x v="0"/>
    <s v="Drinks bbq"/>
  </r>
  <r>
    <x v="1620"/>
    <x v="6"/>
    <x v="2"/>
    <x v="8"/>
    <x v="26"/>
    <x v="304"/>
    <s v="20203"/>
    <x v="67"/>
    <x v="6"/>
    <n v="53.87"/>
    <x v="1"/>
    <s v="Gasoline"/>
  </r>
  <r>
    <x v="1620"/>
    <x v="6"/>
    <x v="2"/>
    <x v="8"/>
    <x v="26"/>
    <x v="304"/>
    <s v="20203"/>
    <x v="39"/>
    <x v="0"/>
    <n v="6.2"/>
    <x v="0"/>
    <s v="Hangover"/>
  </r>
  <r>
    <x v="1620"/>
    <x v="6"/>
    <x v="2"/>
    <x v="8"/>
    <x v="26"/>
    <x v="304"/>
    <s v="20203"/>
    <x v="18"/>
    <x v="1"/>
    <n v="74"/>
    <x v="1"/>
    <s v="Women's day "/>
  </r>
  <r>
    <x v="1620"/>
    <x v="6"/>
    <x v="2"/>
    <x v="8"/>
    <x v="26"/>
    <x v="304"/>
    <s v="20203"/>
    <x v="18"/>
    <x v="2"/>
    <n v="7.7"/>
    <x v="1"/>
    <s v="Pool"/>
  </r>
  <r>
    <x v="1620"/>
    <x v="6"/>
    <x v="2"/>
    <x v="8"/>
    <x v="26"/>
    <x v="304"/>
    <s v="20203"/>
    <x v="18"/>
    <x v="0"/>
    <n v="9.6"/>
    <x v="0"/>
    <s v="Coffee"/>
  </r>
  <r>
    <x v="1620"/>
    <x v="6"/>
    <x v="2"/>
    <x v="8"/>
    <x v="26"/>
    <x v="304"/>
    <s v="20203"/>
    <x v="3"/>
    <x v="0"/>
    <n v="41.56"/>
    <x v="0"/>
    <s v="Weekly food"/>
  </r>
  <r>
    <x v="1620"/>
    <x v="6"/>
    <x v="2"/>
    <x v="8"/>
    <x v="26"/>
    <x v="304"/>
    <s v="20203"/>
    <x v="68"/>
    <x v="5"/>
    <n v="50.99"/>
    <x v="1"/>
    <s v="Bulb, 10 bucks, cutter"/>
  </r>
  <r>
    <x v="1620"/>
    <x v="6"/>
    <x v="2"/>
    <x v="8"/>
    <x v="26"/>
    <x v="304"/>
    <s v="20203"/>
    <x v="73"/>
    <x v="5"/>
    <n v="7.7"/>
    <x v="1"/>
    <s v="Fix courtain"/>
  </r>
  <r>
    <x v="1620"/>
    <x v="6"/>
    <x v="2"/>
    <x v="8"/>
    <x v="26"/>
    <x v="304"/>
    <s v="20203"/>
    <x v="67"/>
    <x v="6"/>
    <n v="25.54"/>
    <x v="1"/>
    <s v="Gasoline mama"/>
  </r>
  <r>
    <x v="1620"/>
    <x v="6"/>
    <x v="2"/>
    <x v="8"/>
    <x v="26"/>
    <x v="304"/>
    <s v="20203"/>
    <x v="18"/>
    <x v="0"/>
    <n v="4.8"/>
    <x v="0"/>
    <s v="Coffee"/>
  </r>
  <r>
    <x v="1620"/>
    <x v="6"/>
    <x v="2"/>
    <x v="8"/>
    <x v="26"/>
    <x v="304"/>
    <s v="20203"/>
    <x v="5"/>
    <x v="0"/>
    <n v="4.59"/>
    <x v="0"/>
    <s v="Foodd"/>
  </r>
  <r>
    <x v="1620"/>
    <x v="6"/>
    <x v="2"/>
    <x v="8"/>
    <x v="26"/>
    <x v="304"/>
    <s v="20203"/>
    <x v="3"/>
    <x v="0"/>
    <n v="3.1"/>
    <x v="0"/>
    <s v="Food"/>
  </r>
  <r>
    <x v="1620"/>
    <x v="6"/>
    <x v="2"/>
    <x v="8"/>
    <x v="26"/>
    <x v="304"/>
    <s v="20203"/>
    <x v="18"/>
    <x v="12"/>
    <n v="9.5"/>
    <x v="1"/>
    <s v="neck mama"/>
  </r>
  <r>
    <x v="1620"/>
    <x v="6"/>
    <x v="2"/>
    <x v="8"/>
    <x v="26"/>
    <x v="304"/>
    <s v="20203"/>
    <x v="0"/>
    <x v="0"/>
    <n v="58.12"/>
    <x v="0"/>
    <s v="Week food"/>
  </r>
  <r>
    <x v="1620"/>
    <x v="6"/>
    <x v="2"/>
    <x v="8"/>
    <x v="26"/>
    <x v="304"/>
    <s v="20203"/>
    <x v="18"/>
    <x v="1"/>
    <n v="70"/>
    <x v="1"/>
    <s v="Women's day"/>
  </r>
  <r>
    <x v="1620"/>
    <x v="6"/>
    <x v="2"/>
    <x v="8"/>
    <x v="26"/>
    <x v="304"/>
    <s v="20203"/>
    <x v="5"/>
    <x v="0"/>
    <n v="35.049999999999997"/>
    <x v="0"/>
    <s v="Weekly food"/>
  </r>
  <r>
    <x v="1620"/>
    <x v="6"/>
    <x v="2"/>
    <x v="8"/>
    <x v="26"/>
    <x v="304"/>
    <s v="20203"/>
    <x v="99"/>
    <x v="15"/>
    <n v="1088"/>
    <x v="1"/>
    <s v="Loan"/>
  </r>
  <r>
    <x v="1621"/>
    <x v="6"/>
    <x v="2"/>
    <x v="9"/>
    <x v="1"/>
    <x v="305"/>
    <s v="20203"/>
    <x v="18"/>
    <x v="0"/>
    <n v="6.5"/>
    <x v="0"/>
    <s v="fOOD"/>
  </r>
  <r>
    <x v="1621"/>
    <x v="6"/>
    <x v="2"/>
    <x v="9"/>
    <x v="1"/>
    <x v="305"/>
    <s v="20203"/>
    <x v="19"/>
    <x v="0"/>
    <n v="11.9"/>
    <x v="0"/>
    <s v="lunch"/>
  </r>
  <r>
    <x v="1621"/>
    <x v="6"/>
    <x v="2"/>
    <x v="9"/>
    <x v="1"/>
    <x v="305"/>
    <s v="20203"/>
    <x v="18"/>
    <x v="0"/>
    <n v="4.3"/>
    <x v="0"/>
    <s v="Coles coffee"/>
  </r>
  <r>
    <x v="1621"/>
    <x v="6"/>
    <x v="2"/>
    <x v="9"/>
    <x v="1"/>
    <x v="305"/>
    <s v="20203"/>
    <x v="5"/>
    <x v="0"/>
    <n v="53.04"/>
    <x v="0"/>
    <s v="Freak out buy"/>
  </r>
  <r>
    <x v="1621"/>
    <x v="6"/>
    <x v="2"/>
    <x v="9"/>
    <x v="1"/>
    <x v="305"/>
    <s v="20203"/>
    <x v="39"/>
    <x v="0"/>
    <n v="6.2"/>
    <x v="0"/>
    <s v="No gym"/>
  </r>
  <r>
    <x v="1621"/>
    <x v="6"/>
    <x v="2"/>
    <x v="9"/>
    <x v="1"/>
    <x v="305"/>
    <s v="20203"/>
    <x v="5"/>
    <x v="0"/>
    <n v="9.5"/>
    <x v="0"/>
    <s v="Freak buy"/>
  </r>
  <r>
    <x v="1621"/>
    <x v="6"/>
    <x v="2"/>
    <x v="9"/>
    <x v="1"/>
    <x v="305"/>
    <s v="20203"/>
    <x v="103"/>
    <x v="9"/>
    <n v="115.5"/>
    <x v="1"/>
    <s v="CC"/>
  </r>
  <r>
    <x v="1621"/>
    <x v="6"/>
    <x v="2"/>
    <x v="9"/>
    <x v="1"/>
    <x v="305"/>
    <s v="20203"/>
    <x v="120"/>
    <x v="9"/>
    <n v="122.74"/>
    <x v="1"/>
    <s v="Child care"/>
  </r>
  <r>
    <x v="1621"/>
    <x v="6"/>
    <x v="2"/>
    <x v="9"/>
    <x v="1"/>
    <x v="305"/>
    <s v="20203"/>
    <x v="5"/>
    <x v="0"/>
    <n v="11.18"/>
    <x v="0"/>
    <s v="Food"/>
  </r>
  <r>
    <x v="1621"/>
    <x v="6"/>
    <x v="2"/>
    <x v="9"/>
    <x v="1"/>
    <x v="305"/>
    <s v="20203"/>
    <x v="18"/>
    <x v="9"/>
    <n v="150"/>
    <x v="1"/>
    <s v="Grammar School"/>
  </r>
  <r>
    <x v="1621"/>
    <x v="6"/>
    <x v="2"/>
    <x v="9"/>
    <x v="1"/>
    <x v="305"/>
    <s v="20203"/>
    <x v="18"/>
    <x v="0"/>
    <n v="10.95"/>
    <x v="0"/>
    <s v="Lunch with Oscar"/>
  </r>
  <r>
    <x v="1621"/>
    <x v="6"/>
    <x v="2"/>
    <x v="9"/>
    <x v="1"/>
    <x v="305"/>
    <s v="20203"/>
    <x v="0"/>
    <x v="0"/>
    <n v="24.35"/>
    <x v="0"/>
    <s v="panic buying"/>
  </r>
  <r>
    <x v="1622"/>
    <x v="6"/>
    <x v="2"/>
    <x v="9"/>
    <x v="2"/>
    <x v="305"/>
    <s v="20203"/>
    <x v="57"/>
    <x v="12"/>
    <n v="313.95"/>
    <x v="1"/>
    <s v="Private insurance"/>
  </r>
  <r>
    <x v="1623"/>
    <x v="6"/>
    <x v="2"/>
    <x v="9"/>
    <x v="3"/>
    <x v="305"/>
    <s v="20203"/>
    <x v="18"/>
    <x v="0"/>
    <n v="10.8"/>
    <x v="0"/>
    <s v="Coffees"/>
  </r>
  <r>
    <x v="1623"/>
    <x v="6"/>
    <x v="2"/>
    <x v="9"/>
    <x v="3"/>
    <x v="305"/>
    <s v="20203"/>
    <x v="3"/>
    <x v="0"/>
    <n v="8.41"/>
    <x v="0"/>
    <s v="Food"/>
  </r>
  <r>
    <x v="1624"/>
    <x v="6"/>
    <x v="2"/>
    <x v="9"/>
    <x v="4"/>
    <x v="305"/>
    <s v="20203"/>
    <x v="45"/>
    <x v="13"/>
    <n v="17"/>
    <x v="1"/>
    <s v="Stuff for home"/>
  </r>
  <r>
    <x v="1624"/>
    <x v="6"/>
    <x v="2"/>
    <x v="9"/>
    <x v="4"/>
    <x v="305"/>
    <s v="20203"/>
    <x v="18"/>
    <x v="0"/>
    <n v="4.5"/>
    <x v="0"/>
    <s v="Coffee"/>
  </r>
  <r>
    <x v="1624"/>
    <x v="6"/>
    <x v="2"/>
    <x v="9"/>
    <x v="4"/>
    <x v="305"/>
    <s v="20203"/>
    <x v="18"/>
    <x v="0"/>
    <n v="3.5"/>
    <x v="0"/>
    <s v="Coke and donut"/>
  </r>
  <r>
    <x v="1624"/>
    <x v="6"/>
    <x v="2"/>
    <x v="9"/>
    <x v="4"/>
    <x v="305"/>
    <s v="20203"/>
    <x v="15"/>
    <x v="7"/>
    <n v="24"/>
    <x v="1"/>
    <s v="Gas replacement"/>
  </r>
  <r>
    <x v="1624"/>
    <x v="6"/>
    <x v="2"/>
    <x v="9"/>
    <x v="4"/>
    <x v="305"/>
    <s v="20203"/>
    <x v="67"/>
    <x v="6"/>
    <n v="47.42"/>
    <x v="1"/>
    <s v="Gasoline"/>
  </r>
  <r>
    <x v="1625"/>
    <x v="6"/>
    <x v="2"/>
    <x v="10"/>
    <x v="5"/>
    <x v="306"/>
    <s v="20203"/>
    <x v="0"/>
    <x v="0"/>
    <n v="12.34"/>
    <x v="0"/>
    <s v="nappies"/>
  </r>
  <r>
    <x v="1625"/>
    <x v="6"/>
    <x v="2"/>
    <x v="10"/>
    <x v="5"/>
    <x v="306"/>
    <s v="20203"/>
    <x v="5"/>
    <x v="0"/>
    <n v="57.59"/>
    <x v="0"/>
    <s v="Food"/>
  </r>
  <r>
    <x v="1625"/>
    <x v="6"/>
    <x v="2"/>
    <x v="10"/>
    <x v="5"/>
    <x v="306"/>
    <s v="20203"/>
    <x v="103"/>
    <x v="9"/>
    <n v="115.5"/>
    <x v="1"/>
    <s v="Childcare"/>
  </r>
  <r>
    <x v="1626"/>
    <x v="6"/>
    <x v="2"/>
    <x v="10"/>
    <x v="6"/>
    <x v="306"/>
    <s v="20203"/>
    <x v="119"/>
    <x v="9"/>
    <n v="350.9"/>
    <x v="1"/>
    <s v="Trimester music"/>
  </r>
  <r>
    <x v="1626"/>
    <x v="6"/>
    <x v="2"/>
    <x v="10"/>
    <x v="6"/>
    <x v="306"/>
    <s v="20203"/>
    <x v="39"/>
    <x v="0"/>
    <n v="6.25"/>
    <x v="0"/>
    <s v="Fries and coke"/>
  </r>
  <r>
    <x v="1627"/>
    <x v="6"/>
    <x v="2"/>
    <x v="10"/>
    <x v="7"/>
    <x v="306"/>
    <s v="20203"/>
    <x v="121"/>
    <x v="17"/>
    <n v="595.41999999999996"/>
    <x v="1"/>
    <s v="Accountant mistake"/>
  </r>
  <r>
    <x v="1627"/>
    <x v="6"/>
    <x v="2"/>
    <x v="10"/>
    <x v="7"/>
    <x v="306"/>
    <s v="20203"/>
    <x v="102"/>
    <x v="7"/>
    <n v="35"/>
    <x v="1"/>
    <s v="Mobile"/>
  </r>
  <r>
    <x v="1627"/>
    <x v="6"/>
    <x v="2"/>
    <x v="10"/>
    <x v="7"/>
    <x v="306"/>
    <s v="20203"/>
    <x v="120"/>
    <x v="9"/>
    <n v="122.74"/>
    <x v="1"/>
    <s v="Childcare"/>
  </r>
  <r>
    <x v="1627"/>
    <x v="6"/>
    <x v="2"/>
    <x v="10"/>
    <x v="7"/>
    <x v="306"/>
    <s v="20203"/>
    <x v="102"/>
    <x v="7"/>
    <n v="25"/>
    <x v="1"/>
    <s v="Mobile mama"/>
  </r>
  <r>
    <x v="1627"/>
    <x v="6"/>
    <x v="2"/>
    <x v="10"/>
    <x v="7"/>
    <x v="306"/>
    <s v="20203"/>
    <x v="5"/>
    <x v="0"/>
    <n v="8.5"/>
    <x v="0"/>
    <s v="Something"/>
  </r>
  <r>
    <x v="1627"/>
    <x v="6"/>
    <x v="2"/>
    <x v="10"/>
    <x v="7"/>
    <x v="306"/>
    <s v="20203"/>
    <x v="87"/>
    <x v="12"/>
    <n v="60"/>
    <x v="1"/>
    <s v="Vitamins"/>
  </r>
  <r>
    <x v="1627"/>
    <x v="6"/>
    <x v="2"/>
    <x v="10"/>
    <x v="7"/>
    <x v="306"/>
    <s v="20203"/>
    <x v="18"/>
    <x v="0"/>
    <n v="8"/>
    <x v="0"/>
    <s v="Veggies"/>
  </r>
  <r>
    <x v="1627"/>
    <x v="6"/>
    <x v="2"/>
    <x v="10"/>
    <x v="7"/>
    <x v="306"/>
    <s v="20203"/>
    <x v="0"/>
    <x v="0"/>
    <n v="54.25"/>
    <x v="0"/>
    <s v="Freak show"/>
  </r>
  <r>
    <x v="1627"/>
    <x v="6"/>
    <x v="2"/>
    <x v="10"/>
    <x v="7"/>
    <x v="306"/>
    <s v="20203"/>
    <x v="112"/>
    <x v="3"/>
    <n v="36"/>
    <x v="1"/>
    <s v="Corona"/>
  </r>
  <r>
    <x v="1628"/>
    <x v="6"/>
    <x v="2"/>
    <x v="10"/>
    <x v="8"/>
    <x v="306"/>
    <s v="20203"/>
    <x v="0"/>
    <x v="0"/>
    <n v="11.42"/>
    <x v="0"/>
    <s v="food"/>
  </r>
  <r>
    <x v="1628"/>
    <x v="6"/>
    <x v="2"/>
    <x v="10"/>
    <x v="8"/>
    <x v="306"/>
    <s v="20203"/>
    <x v="18"/>
    <x v="0"/>
    <n v="3.5"/>
    <x v="0"/>
    <s v="Coffee"/>
  </r>
  <r>
    <x v="1628"/>
    <x v="6"/>
    <x v="2"/>
    <x v="10"/>
    <x v="8"/>
    <x v="306"/>
    <s v="20203"/>
    <x v="18"/>
    <x v="0"/>
    <n v="5.6"/>
    <x v="0"/>
    <s v="Coffee"/>
  </r>
  <r>
    <x v="1628"/>
    <x v="6"/>
    <x v="2"/>
    <x v="10"/>
    <x v="8"/>
    <x v="306"/>
    <s v="20203"/>
    <x v="18"/>
    <x v="0"/>
    <n v="4.0599999999999996"/>
    <x v="0"/>
    <s v="Vegetables"/>
  </r>
  <r>
    <x v="1628"/>
    <x v="6"/>
    <x v="2"/>
    <x v="10"/>
    <x v="8"/>
    <x v="306"/>
    <s v="20203"/>
    <x v="67"/>
    <x v="6"/>
    <n v="14.42"/>
    <x v="1"/>
    <s v="Gasoline 119.90"/>
  </r>
  <r>
    <x v="1629"/>
    <x v="6"/>
    <x v="2"/>
    <x v="10"/>
    <x v="10"/>
    <x v="306"/>
    <s v="20203"/>
    <x v="11"/>
    <x v="7"/>
    <n v="33.200000000000003"/>
    <x v="1"/>
    <s v="Gas"/>
  </r>
  <r>
    <x v="1629"/>
    <x v="6"/>
    <x v="2"/>
    <x v="10"/>
    <x v="10"/>
    <x v="306"/>
    <s v="20203"/>
    <x v="99"/>
    <x v="15"/>
    <n v="1097"/>
    <x v="1"/>
    <s v="Loan"/>
  </r>
  <r>
    <x v="1630"/>
    <x v="6"/>
    <x v="2"/>
    <x v="11"/>
    <x v="11"/>
    <x v="307"/>
    <s v="20203"/>
    <x v="74"/>
    <x v="7"/>
    <n v="14"/>
    <x v="1"/>
    <s v="Netflix"/>
  </r>
  <r>
    <x v="1630"/>
    <x v="6"/>
    <x v="2"/>
    <x v="11"/>
    <x v="11"/>
    <x v="307"/>
    <s v="20203"/>
    <x v="103"/>
    <x v="9"/>
    <n v="115.5"/>
    <x v="1"/>
    <s v="Childcare"/>
  </r>
  <r>
    <x v="1630"/>
    <x v="6"/>
    <x v="2"/>
    <x v="11"/>
    <x v="11"/>
    <x v="307"/>
    <s v="20203"/>
    <x v="99"/>
    <x v="18"/>
    <n v="1010"/>
    <x v="1"/>
    <s v="Qantas 1"/>
  </r>
  <r>
    <x v="1630"/>
    <x v="6"/>
    <x v="2"/>
    <x v="11"/>
    <x v="11"/>
    <x v="307"/>
    <s v="20203"/>
    <x v="94"/>
    <x v="13"/>
    <n v="34.68"/>
    <x v="1"/>
    <s v="Sanitizers"/>
  </r>
  <r>
    <x v="1631"/>
    <x v="6"/>
    <x v="2"/>
    <x v="11"/>
    <x v="14"/>
    <x v="307"/>
    <s v="20203"/>
    <x v="0"/>
    <x v="0"/>
    <n v="169.55"/>
    <x v="0"/>
    <s v="Month food"/>
  </r>
  <r>
    <x v="1631"/>
    <x v="6"/>
    <x v="2"/>
    <x v="11"/>
    <x v="14"/>
    <x v="307"/>
    <s v="20203"/>
    <x v="18"/>
    <x v="0"/>
    <n v="5.74"/>
    <x v="0"/>
    <s v="Food"/>
  </r>
  <r>
    <x v="1631"/>
    <x v="6"/>
    <x v="2"/>
    <x v="11"/>
    <x v="14"/>
    <x v="307"/>
    <s v="20203"/>
    <x v="5"/>
    <x v="0"/>
    <n v="2.9"/>
    <x v="0"/>
    <s v="Food"/>
  </r>
  <r>
    <x v="1631"/>
    <x v="6"/>
    <x v="2"/>
    <x v="11"/>
    <x v="14"/>
    <x v="307"/>
    <s v="20203"/>
    <x v="120"/>
    <x v="9"/>
    <n v="122.74"/>
    <x v="1"/>
    <s v="Childcare"/>
  </r>
  <r>
    <x v="1631"/>
    <x v="6"/>
    <x v="2"/>
    <x v="11"/>
    <x v="14"/>
    <x v="307"/>
    <s v="20203"/>
    <x v="94"/>
    <x v="13"/>
    <n v="34.68"/>
    <x v="1"/>
    <s v="sanitizers"/>
  </r>
  <r>
    <x v="1631"/>
    <x v="6"/>
    <x v="2"/>
    <x v="11"/>
    <x v="14"/>
    <x v="307"/>
    <s v="20203"/>
    <x v="122"/>
    <x v="5"/>
    <n v="66.040000000000006"/>
    <x v="1"/>
    <s v="sanitizers --- but received 89 from latitude - airpods"/>
  </r>
  <r>
    <x v="1632"/>
    <x v="6"/>
    <x v="2"/>
    <x v="12"/>
    <x v="18"/>
    <x v="308"/>
    <s v="20203"/>
    <x v="103"/>
    <x v="9"/>
    <n v="115.5"/>
    <x v="1"/>
    <s v="Kool kidz quarantine"/>
  </r>
  <r>
    <x v="1632"/>
    <x v="6"/>
    <x v="2"/>
    <x v="12"/>
    <x v="18"/>
    <x v="308"/>
    <s v="20203"/>
    <x v="99"/>
    <x v="18"/>
    <n v="1010"/>
    <x v="1"/>
    <s v="Qantas 2"/>
  </r>
  <r>
    <x v="1633"/>
    <x v="6"/>
    <x v="3"/>
    <x v="12"/>
    <x v="21"/>
    <x v="308"/>
    <s v="20204"/>
    <x v="115"/>
    <x v="7"/>
    <n v="89"/>
    <x v="1"/>
    <s v="Internet"/>
  </r>
  <r>
    <x v="1633"/>
    <x v="6"/>
    <x v="3"/>
    <x v="12"/>
    <x v="21"/>
    <x v="308"/>
    <s v="20204"/>
    <x v="95"/>
    <x v="7"/>
    <n v="104"/>
    <x v="1"/>
    <s v="Spotify year madre"/>
  </r>
  <r>
    <x v="1633"/>
    <x v="6"/>
    <x v="3"/>
    <x v="12"/>
    <x v="21"/>
    <x v="308"/>
    <s v="20204"/>
    <x v="0"/>
    <x v="0"/>
    <n v="88.38"/>
    <x v="0"/>
    <s v="Daily food"/>
  </r>
  <r>
    <x v="1633"/>
    <x v="6"/>
    <x v="3"/>
    <x v="12"/>
    <x v="21"/>
    <x v="308"/>
    <s v="20204"/>
    <x v="18"/>
    <x v="0"/>
    <n v="12.02"/>
    <x v="0"/>
    <s v="Food"/>
  </r>
  <r>
    <x v="1633"/>
    <x v="6"/>
    <x v="3"/>
    <x v="12"/>
    <x v="21"/>
    <x v="308"/>
    <s v="20204"/>
    <x v="5"/>
    <x v="0"/>
    <n v="54.66"/>
    <x v="0"/>
    <s v="Daily food"/>
  </r>
  <r>
    <x v="1633"/>
    <x v="6"/>
    <x v="3"/>
    <x v="12"/>
    <x v="21"/>
    <x v="308"/>
    <s v="20204"/>
    <x v="18"/>
    <x v="0"/>
    <n v="500"/>
    <x v="1"/>
    <s v="cash out"/>
  </r>
  <r>
    <x v="1633"/>
    <x v="6"/>
    <x v="3"/>
    <x v="12"/>
    <x v="21"/>
    <x v="308"/>
    <s v="20204"/>
    <x v="120"/>
    <x v="9"/>
    <n v="122.74"/>
    <x v="1"/>
    <s v="childcare"/>
  </r>
  <r>
    <x v="1634"/>
    <x v="6"/>
    <x v="3"/>
    <x v="12"/>
    <x v="30"/>
    <x v="308"/>
    <s v="20204"/>
    <x v="5"/>
    <x v="0"/>
    <n v="30.44"/>
    <x v="0"/>
    <s v="Gripa stuff"/>
  </r>
  <r>
    <x v="1635"/>
    <x v="6"/>
    <x v="3"/>
    <x v="13"/>
    <x v="24"/>
    <x v="309"/>
    <s v="20204"/>
    <x v="5"/>
    <x v="0"/>
    <n v="7.6"/>
    <x v="0"/>
    <s v="Coffee first day"/>
  </r>
  <r>
    <x v="1635"/>
    <x v="6"/>
    <x v="3"/>
    <x v="13"/>
    <x v="24"/>
    <x v="309"/>
    <s v="20204"/>
    <x v="103"/>
    <x v="9"/>
    <n v="115.5"/>
    <x v="1"/>
    <s v="Childcare"/>
  </r>
  <r>
    <x v="1636"/>
    <x v="6"/>
    <x v="3"/>
    <x v="13"/>
    <x v="25"/>
    <x v="309"/>
    <s v="20204"/>
    <x v="99"/>
    <x v="15"/>
    <n v="1088"/>
    <x v="1"/>
    <s v="Loan"/>
  </r>
  <r>
    <x v="1637"/>
    <x v="6"/>
    <x v="3"/>
    <x v="13"/>
    <x v="26"/>
    <x v="309"/>
    <s v="20204"/>
    <x v="94"/>
    <x v="5"/>
    <n v="55.94"/>
    <x v="1"/>
    <s v="Stupid Anti-bacterial"/>
  </r>
  <r>
    <x v="1638"/>
    <x v="6"/>
    <x v="3"/>
    <x v="13"/>
    <x v="28"/>
    <x v="309"/>
    <s v="20204"/>
    <x v="99"/>
    <x v="18"/>
    <n v="1010"/>
    <x v="1"/>
    <s v="Qantas 3"/>
  </r>
  <r>
    <x v="1639"/>
    <x v="6"/>
    <x v="3"/>
    <x v="13"/>
    <x v="1"/>
    <x v="309"/>
    <s v="20204"/>
    <x v="5"/>
    <x v="0"/>
    <n v="104.79"/>
    <x v="0"/>
    <s v="Week food"/>
  </r>
  <r>
    <x v="1640"/>
    <x v="6"/>
    <x v="3"/>
    <x v="14"/>
    <x v="3"/>
    <x v="310"/>
    <s v="20204"/>
    <x v="18"/>
    <x v="5"/>
    <n v="40"/>
    <x v="1"/>
    <s v="Ring subscription"/>
  </r>
  <r>
    <x v="1641"/>
    <x v="6"/>
    <x v="3"/>
    <x v="14"/>
    <x v="6"/>
    <x v="310"/>
    <s v="20204"/>
    <x v="99"/>
    <x v="18"/>
    <n v="1010"/>
    <x v="1"/>
    <s v="Qantas 4"/>
  </r>
  <r>
    <x v="1641"/>
    <x v="6"/>
    <x v="3"/>
    <x v="14"/>
    <x v="6"/>
    <x v="310"/>
    <s v="20204"/>
    <x v="57"/>
    <x v="12"/>
    <n v="349.75"/>
    <x v="1"/>
    <s v="Insurance"/>
  </r>
  <r>
    <x v="1641"/>
    <x v="6"/>
    <x v="3"/>
    <x v="14"/>
    <x v="6"/>
    <x v="310"/>
    <s v="20204"/>
    <x v="0"/>
    <x v="0"/>
    <n v="70.650000000000006"/>
    <x v="0"/>
    <s v="Weekly food"/>
  </r>
  <r>
    <x v="1641"/>
    <x v="6"/>
    <x v="3"/>
    <x v="14"/>
    <x v="6"/>
    <x v="310"/>
    <s v="20204"/>
    <x v="18"/>
    <x v="0"/>
    <n v="13.54"/>
    <x v="0"/>
    <s v="Vegetables"/>
  </r>
  <r>
    <x v="1641"/>
    <x v="6"/>
    <x v="3"/>
    <x v="14"/>
    <x v="6"/>
    <x v="310"/>
    <s v="20204"/>
    <x v="5"/>
    <x v="0"/>
    <n v="47.63"/>
    <x v="0"/>
    <s v="Weekly expenses"/>
  </r>
  <r>
    <x v="1641"/>
    <x v="6"/>
    <x v="3"/>
    <x v="14"/>
    <x v="6"/>
    <x v="310"/>
    <s v="20204"/>
    <x v="6"/>
    <x v="3"/>
    <n v="12"/>
    <x v="0"/>
    <s v="Beer liquorland"/>
  </r>
  <r>
    <x v="1642"/>
    <x v="6"/>
    <x v="3"/>
    <x v="14"/>
    <x v="8"/>
    <x v="310"/>
    <s v="20204"/>
    <x v="102"/>
    <x v="7"/>
    <n v="35.96"/>
    <x v="1"/>
    <s v="Mobile"/>
  </r>
  <r>
    <x v="1643"/>
    <x v="6"/>
    <x v="3"/>
    <x v="15"/>
    <x v="29"/>
    <x v="311"/>
    <s v="20204"/>
    <x v="99"/>
    <x v="18"/>
    <n v="1010"/>
    <x v="1"/>
    <s v="Qantas5"/>
  </r>
  <r>
    <x v="1643"/>
    <x v="6"/>
    <x v="3"/>
    <x v="15"/>
    <x v="29"/>
    <x v="311"/>
    <s v="20204"/>
    <x v="11"/>
    <x v="7"/>
    <n v="8.3699999999999992"/>
    <x v="1"/>
    <s v="Electricity"/>
  </r>
  <r>
    <x v="1643"/>
    <x v="6"/>
    <x v="3"/>
    <x v="15"/>
    <x v="29"/>
    <x v="311"/>
    <s v="20204"/>
    <x v="102"/>
    <x v="7"/>
    <n v="25"/>
    <x v="1"/>
    <s v="mama"/>
  </r>
  <r>
    <x v="1643"/>
    <x v="6"/>
    <x v="3"/>
    <x v="15"/>
    <x v="29"/>
    <x v="311"/>
    <s v="20204"/>
    <x v="99"/>
    <x v="15"/>
    <n v="1097"/>
    <x v="1"/>
    <s v="repayment"/>
  </r>
  <r>
    <x v="1644"/>
    <x v="6"/>
    <x v="3"/>
    <x v="15"/>
    <x v="9"/>
    <x v="311"/>
    <s v="20204"/>
    <x v="6"/>
    <x v="3"/>
    <n v="73.5"/>
    <x v="1"/>
    <s v="Whiskey and beers"/>
  </r>
  <r>
    <x v="1644"/>
    <x v="6"/>
    <x v="3"/>
    <x v="15"/>
    <x v="9"/>
    <x v="311"/>
    <s v="20204"/>
    <x v="107"/>
    <x v="7"/>
    <n v="114.26"/>
    <x v="1"/>
    <s v="OC Fees"/>
  </r>
  <r>
    <x v="1645"/>
    <x v="6"/>
    <x v="3"/>
    <x v="15"/>
    <x v="10"/>
    <x v="311"/>
    <s v="20204"/>
    <x v="18"/>
    <x v="1"/>
    <n v="132.05000000000001"/>
    <x v="1"/>
    <s v="Anniversary - flowers"/>
  </r>
  <r>
    <x v="1646"/>
    <x v="6"/>
    <x v="3"/>
    <x v="15"/>
    <x v="11"/>
    <x v="311"/>
    <s v="20204"/>
    <x v="80"/>
    <x v="13"/>
    <n v="3.99"/>
    <x v="1"/>
    <s v="App mac"/>
  </r>
  <r>
    <x v="1646"/>
    <x v="6"/>
    <x v="3"/>
    <x v="15"/>
    <x v="11"/>
    <x v="311"/>
    <s v="20204"/>
    <x v="74"/>
    <x v="7"/>
    <n v="14"/>
    <x v="1"/>
    <s v="Netflix"/>
  </r>
  <r>
    <x v="1646"/>
    <x v="6"/>
    <x v="3"/>
    <x v="15"/>
    <x v="11"/>
    <x v="311"/>
    <s v="20204"/>
    <x v="5"/>
    <x v="0"/>
    <n v="6.49"/>
    <x v="0"/>
    <s v="Coles milk tata"/>
  </r>
  <r>
    <x v="1647"/>
    <x v="6"/>
    <x v="3"/>
    <x v="15"/>
    <x v="13"/>
    <x v="311"/>
    <s v="20204"/>
    <x v="108"/>
    <x v="7"/>
    <n v="350.83"/>
    <x v="1"/>
    <s v="Water"/>
  </r>
  <r>
    <x v="1647"/>
    <x v="6"/>
    <x v="3"/>
    <x v="15"/>
    <x v="13"/>
    <x v="311"/>
    <s v="20204"/>
    <x v="2"/>
    <x v="1"/>
    <n v="39.130000000000003"/>
    <x v="1"/>
    <s v="Case - birthday"/>
  </r>
  <r>
    <x v="1647"/>
    <x v="6"/>
    <x v="3"/>
    <x v="15"/>
    <x v="13"/>
    <x v="311"/>
    <s v="20204"/>
    <x v="94"/>
    <x v="1"/>
    <n v="22.99"/>
    <x v="1"/>
    <s v="Anniversary"/>
  </r>
  <r>
    <x v="1647"/>
    <x v="6"/>
    <x v="3"/>
    <x v="15"/>
    <x v="13"/>
    <x v="311"/>
    <s v="20204"/>
    <x v="5"/>
    <x v="0"/>
    <n v="97.26"/>
    <x v="0"/>
    <s v="Food week"/>
  </r>
  <r>
    <x v="1647"/>
    <x v="6"/>
    <x v="3"/>
    <x v="15"/>
    <x v="13"/>
    <x v="311"/>
    <s v="20204"/>
    <x v="18"/>
    <x v="0"/>
    <n v="4.54"/>
    <x v="0"/>
    <s v="Food week - vegetables"/>
  </r>
  <r>
    <x v="1648"/>
    <x v="6"/>
    <x v="3"/>
    <x v="15"/>
    <x v="14"/>
    <x v="311"/>
    <s v="20204"/>
    <x v="83"/>
    <x v="13"/>
    <n v="8"/>
    <x v="0"/>
    <s v="Stuff for tata"/>
  </r>
  <r>
    <x v="1648"/>
    <x v="6"/>
    <x v="3"/>
    <x v="15"/>
    <x v="14"/>
    <x v="311"/>
    <s v="20204"/>
    <x v="45"/>
    <x v="5"/>
    <n v="49.75"/>
    <x v="1"/>
    <s v="Tata stuff"/>
  </r>
  <r>
    <x v="1648"/>
    <x v="6"/>
    <x v="3"/>
    <x v="15"/>
    <x v="14"/>
    <x v="311"/>
    <s v="20204"/>
    <x v="5"/>
    <x v="0"/>
    <n v="18.5"/>
    <x v="0"/>
    <s v="Week food"/>
  </r>
  <r>
    <x v="1648"/>
    <x v="6"/>
    <x v="3"/>
    <x v="15"/>
    <x v="14"/>
    <x v="311"/>
    <s v="20204"/>
    <x v="6"/>
    <x v="3"/>
    <n v="54"/>
    <x v="1"/>
    <s v="Liter rusky standard - sparkle liquor"/>
  </r>
  <r>
    <x v="1649"/>
    <x v="6"/>
    <x v="3"/>
    <x v="16"/>
    <x v="15"/>
    <x v="312"/>
    <s v="20204"/>
    <x v="18"/>
    <x v="1"/>
    <n v="11.5"/>
    <x v="1"/>
    <s v="Boss new baby"/>
  </r>
  <r>
    <x v="1649"/>
    <x v="6"/>
    <x v="3"/>
    <x v="16"/>
    <x v="15"/>
    <x v="312"/>
    <s v="20204"/>
    <x v="104"/>
    <x v="2"/>
    <n v="57"/>
    <x v="1"/>
    <s v="Dinner anniversary"/>
  </r>
  <r>
    <x v="1650"/>
    <x v="6"/>
    <x v="4"/>
    <x v="16"/>
    <x v="20"/>
    <x v="312"/>
    <s v="20205"/>
    <x v="5"/>
    <x v="0"/>
    <n v="98.79"/>
    <x v="0"/>
    <s v="Weekly expenses + first time we use Coles card"/>
  </r>
  <r>
    <x v="1651"/>
    <x v="6"/>
    <x v="4"/>
    <x v="16"/>
    <x v="22"/>
    <x v="312"/>
    <s v="20205"/>
    <x v="115"/>
    <x v="7"/>
    <n v="89"/>
    <x v="1"/>
    <s v="Internet"/>
  </r>
  <r>
    <x v="1651"/>
    <x v="6"/>
    <x v="4"/>
    <x v="16"/>
    <x v="22"/>
    <x v="312"/>
    <s v="20205"/>
    <x v="39"/>
    <x v="0"/>
    <n v="6.25"/>
    <x v="0"/>
    <s v="Fries and coke"/>
  </r>
  <r>
    <x v="1652"/>
    <x v="6"/>
    <x v="4"/>
    <x v="17"/>
    <x v="30"/>
    <x v="313"/>
    <s v="20205"/>
    <x v="18"/>
    <x v="1"/>
    <n v="64.5"/>
    <x v="1"/>
    <s v="EASYFLOWERS mama's day"/>
  </r>
  <r>
    <x v="1652"/>
    <x v="6"/>
    <x v="4"/>
    <x v="17"/>
    <x v="30"/>
    <x v="313"/>
    <s v="20205"/>
    <x v="99"/>
    <x v="15"/>
    <n v="1009"/>
    <x v="1"/>
    <s v="Repayment"/>
  </r>
  <r>
    <x v="1653"/>
    <x v="6"/>
    <x v="4"/>
    <x v="17"/>
    <x v="24"/>
    <x v="313"/>
    <s v="20205"/>
    <x v="5"/>
    <x v="0"/>
    <n v="17.68"/>
    <x v="0"/>
    <s v="Food"/>
  </r>
  <r>
    <x v="1653"/>
    <x v="6"/>
    <x v="4"/>
    <x v="17"/>
    <x v="24"/>
    <x v="313"/>
    <s v="20205"/>
    <x v="6"/>
    <x v="3"/>
    <n v="10.79"/>
    <x v="0"/>
    <s v="Beer liquorland"/>
  </r>
  <r>
    <x v="1653"/>
    <x v="6"/>
    <x v="4"/>
    <x v="17"/>
    <x v="24"/>
    <x v="313"/>
    <s v="20205"/>
    <x v="87"/>
    <x v="12"/>
    <n v="3"/>
    <x v="1"/>
    <s v="Bands for tata"/>
  </r>
  <r>
    <x v="1653"/>
    <x v="6"/>
    <x v="4"/>
    <x v="17"/>
    <x v="24"/>
    <x v="313"/>
    <s v="20205"/>
    <x v="99"/>
    <x v="18"/>
    <n v="1010"/>
    <x v="1"/>
    <s v="Qantas6"/>
  </r>
  <r>
    <x v="1654"/>
    <x v="6"/>
    <x v="4"/>
    <x v="17"/>
    <x v="25"/>
    <x v="313"/>
    <s v="20205"/>
    <x v="66"/>
    <x v="6"/>
    <n v="632.94000000000005"/>
    <x v="1"/>
    <s v="Insurance"/>
  </r>
  <r>
    <x v="1655"/>
    <x v="6"/>
    <x v="4"/>
    <x v="17"/>
    <x v="28"/>
    <x v="313"/>
    <s v="20205"/>
    <x v="66"/>
    <x v="13"/>
    <n v="785.48"/>
    <x v="1"/>
    <s v="House &amp; content insurance"/>
  </r>
  <r>
    <x v="1655"/>
    <x v="6"/>
    <x v="4"/>
    <x v="17"/>
    <x v="28"/>
    <x v="313"/>
    <s v="20205"/>
    <x v="18"/>
    <x v="0"/>
    <n v="30.5"/>
    <x v="0"/>
    <s v="Starbucks mama day 1"/>
  </r>
  <r>
    <x v="1655"/>
    <x v="6"/>
    <x v="4"/>
    <x v="17"/>
    <x v="28"/>
    <x v="313"/>
    <s v="20205"/>
    <x v="18"/>
    <x v="0"/>
    <n v="11.1"/>
    <x v="0"/>
    <s v="Starbucks mama day 2"/>
  </r>
  <r>
    <x v="1655"/>
    <x v="6"/>
    <x v="4"/>
    <x v="17"/>
    <x v="28"/>
    <x v="313"/>
    <s v="20205"/>
    <x v="19"/>
    <x v="0"/>
    <n v="27.9"/>
    <x v="0"/>
    <s v="dinner mama day"/>
  </r>
  <r>
    <x v="1655"/>
    <x v="6"/>
    <x v="4"/>
    <x v="17"/>
    <x v="28"/>
    <x v="313"/>
    <s v="20205"/>
    <x v="67"/>
    <x v="6"/>
    <n v="31.11"/>
    <x v="1"/>
    <s v="Gasoline"/>
  </r>
  <r>
    <x v="1655"/>
    <x v="6"/>
    <x v="4"/>
    <x v="17"/>
    <x v="28"/>
    <x v="313"/>
    <s v="20205"/>
    <x v="0"/>
    <x v="0"/>
    <n v="68.63"/>
    <x v="0"/>
    <s v="Week food"/>
  </r>
  <r>
    <x v="1655"/>
    <x v="6"/>
    <x v="4"/>
    <x v="17"/>
    <x v="28"/>
    <x v="313"/>
    <s v="20205"/>
    <x v="5"/>
    <x v="0"/>
    <n v="46.1"/>
    <x v="0"/>
    <s v="Week food"/>
  </r>
  <r>
    <x v="1655"/>
    <x v="6"/>
    <x v="4"/>
    <x v="17"/>
    <x v="28"/>
    <x v="313"/>
    <s v="20205"/>
    <x v="6"/>
    <x v="3"/>
    <n v="10.79"/>
    <x v="0"/>
    <s v="beer"/>
  </r>
  <r>
    <x v="1655"/>
    <x v="6"/>
    <x v="4"/>
    <x v="17"/>
    <x v="28"/>
    <x v="313"/>
    <s v="20205"/>
    <x v="18"/>
    <x v="0"/>
    <n v="19.989999999999998"/>
    <x v="0"/>
    <s v="Week food"/>
  </r>
  <r>
    <x v="1656"/>
    <x v="6"/>
    <x v="4"/>
    <x v="18"/>
    <x v="3"/>
    <x v="314"/>
    <s v="20205"/>
    <x v="39"/>
    <x v="0"/>
    <n v="10.85"/>
    <x v="0"/>
    <s v="Food"/>
  </r>
  <r>
    <x v="1656"/>
    <x v="6"/>
    <x v="4"/>
    <x v="18"/>
    <x v="3"/>
    <x v="314"/>
    <s v="20205"/>
    <x v="111"/>
    <x v="13"/>
    <n v="462"/>
    <x v="1"/>
    <s v="Rates"/>
  </r>
  <r>
    <x v="1656"/>
    <x v="6"/>
    <x v="4"/>
    <x v="18"/>
    <x v="3"/>
    <x v="314"/>
    <s v="20205"/>
    <x v="2"/>
    <x v="5"/>
    <n v="15.09"/>
    <x v="1"/>
    <s v="Corner shower thing"/>
  </r>
  <r>
    <x v="1656"/>
    <x v="6"/>
    <x v="4"/>
    <x v="18"/>
    <x v="3"/>
    <x v="314"/>
    <s v="20205"/>
    <x v="5"/>
    <x v="0"/>
    <n v="5.26"/>
    <x v="0"/>
    <s v="Chips, milk"/>
  </r>
  <r>
    <x v="1656"/>
    <x v="6"/>
    <x v="4"/>
    <x v="18"/>
    <x v="3"/>
    <x v="314"/>
    <s v="20205"/>
    <x v="6"/>
    <x v="3"/>
    <n v="59.37"/>
    <x v="1"/>
    <s v="Whiskey and beers"/>
  </r>
  <r>
    <x v="1656"/>
    <x v="6"/>
    <x v="4"/>
    <x v="18"/>
    <x v="3"/>
    <x v="314"/>
    <s v="20205"/>
    <x v="18"/>
    <x v="13"/>
    <n v="90"/>
    <x v="1"/>
    <s v="Sofa delivery"/>
  </r>
  <r>
    <x v="1656"/>
    <x v="6"/>
    <x v="4"/>
    <x v="18"/>
    <x v="3"/>
    <x v="314"/>
    <s v="20205"/>
    <x v="57"/>
    <x v="12"/>
    <n v="283.81"/>
    <x v="1"/>
    <s v="Gu health"/>
  </r>
  <r>
    <x v="1656"/>
    <x v="6"/>
    <x v="4"/>
    <x v="18"/>
    <x v="3"/>
    <x v="314"/>
    <s v="20205"/>
    <x v="94"/>
    <x v="1"/>
    <n v="999"/>
    <x v="1"/>
    <s v="Mamas gift"/>
  </r>
  <r>
    <x v="1656"/>
    <x v="6"/>
    <x v="4"/>
    <x v="18"/>
    <x v="3"/>
    <x v="314"/>
    <s v="20205"/>
    <x v="99"/>
    <x v="18"/>
    <n v="1010"/>
    <x v="1"/>
    <s v="Qantas 7"/>
  </r>
  <r>
    <x v="1657"/>
    <x v="6"/>
    <x v="4"/>
    <x v="18"/>
    <x v="6"/>
    <x v="314"/>
    <s v="20205"/>
    <x v="5"/>
    <x v="0"/>
    <n v="9.5500000000000007"/>
    <x v="0"/>
    <s v="Food"/>
  </r>
  <r>
    <x v="1657"/>
    <x v="6"/>
    <x v="4"/>
    <x v="18"/>
    <x v="6"/>
    <x v="314"/>
    <s v="20205"/>
    <x v="18"/>
    <x v="1"/>
    <n v="65"/>
    <x v="1"/>
    <s v="Cake mama"/>
  </r>
  <r>
    <x v="1657"/>
    <x v="6"/>
    <x v="4"/>
    <x v="18"/>
    <x v="6"/>
    <x v="314"/>
    <s v="20205"/>
    <x v="5"/>
    <x v="0"/>
    <n v="27.58"/>
    <x v="0"/>
    <s v="Daily expenses"/>
  </r>
  <r>
    <x v="1657"/>
    <x v="6"/>
    <x v="4"/>
    <x v="18"/>
    <x v="6"/>
    <x v="314"/>
    <s v="20205"/>
    <x v="18"/>
    <x v="1"/>
    <n v="20"/>
    <x v="1"/>
    <s v="Flowers"/>
  </r>
  <r>
    <x v="1657"/>
    <x v="6"/>
    <x v="4"/>
    <x v="18"/>
    <x v="6"/>
    <x v="314"/>
    <s v="20205"/>
    <x v="6"/>
    <x v="3"/>
    <n v="21.58"/>
    <x v="1"/>
    <s v="Wine and beeer"/>
  </r>
  <r>
    <x v="1657"/>
    <x v="6"/>
    <x v="4"/>
    <x v="18"/>
    <x v="6"/>
    <x v="314"/>
    <s v="20205"/>
    <x v="39"/>
    <x v="0"/>
    <n v="10.64"/>
    <x v="0"/>
    <s v="food"/>
  </r>
  <r>
    <x v="1657"/>
    <x v="6"/>
    <x v="4"/>
    <x v="18"/>
    <x v="6"/>
    <x v="314"/>
    <s v="20205"/>
    <x v="18"/>
    <x v="1"/>
    <n v="14"/>
    <x v="1"/>
    <s v="Firewood"/>
  </r>
  <r>
    <x v="1657"/>
    <x v="6"/>
    <x v="4"/>
    <x v="18"/>
    <x v="6"/>
    <x v="314"/>
    <s v="20205"/>
    <x v="5"/>
    <x v="0"/>
    <n v="6.3"/>
    <x v="0"/>
    <s v="Metal bbq thing"/>
  </r>
  <r>
    <x v="1657"/>
    <x v="6"/>
    <x v="4"/>
    <x v="18"/>
    <x v="6"/>
    <x v="314"/>
    <s v="20205"/>
    <x v="5"/>
    <x v="0"/>
    <n v="75.52"/>
    <x v="0"/>
    <s v="Weekly food"/>
  </r>
  <r>
    <x v="1657"/>
    <x v="6"/>
    <x v="4"/>
    <x v="18"/>
    <x v="6"/>
    <x v="314"/>
    <s v="20205"/>
    <x v="6"/>
    <x v="3"/>
    <n v="10.79"/>
    <x v="0"/>
    <s v="Beer"/>
  </r>
  <r>
    <x v="1657"/>
    <x v="6"/>
    <x v="4"/>
    <x v="18"/>
    <x v="6"/>
    <x v="314"/>
    <s v="20205"/>
    <x v="18"/>
    <x v="0"/>
    <n v="3.05"/>
    <x v="0"/>
    <s v="Fruits"/>
  </r>
  <r>
    <x v="1657"/>
    <x v="6"/>
    <x v="4"/>
    <x v="18"/>
    <x v="6"/>
    <x v="314"/>
    <s v="20205"/>
    <x v="18"/>
    <x v="1"/>
    <n v="83.1"/>
    <x v="1"/>
    <s v="Flowers"/>
  </r>
  <r>
    <x v="1657"/>
    <x v="6"/>
    <x v="4"/>
    <x v="18"/>
    <x v="6"/>
    <x v="314"/>
    <s v="20205"/>
    <x v="18"/>
    <x v="0"/>
    <n v="15"/>
    <x v="0"/>
    <s v="Pizza"/>
  </r>
  <r>
    <x v="1658"/>
    <x v="6"/>
    <x v="4"/>
    <x v="19"/>
    <x v="7"/>
    <x v="315"/>
    <s v="20205"/>
    <x v="102"/>
    <x v="7"/>
    <n v="35.5"/>
    <x v="1"/>
    <s v="mobile papa"/>
  </r>
  <r>
    <x v="1658"/>
    <x v="6"/>
    <x v="4"/>
    <x v="19"/>
    <x v="7"/>
    <x v="315"/>
    <s v="20205"/>
    <x v="18"/>
    <x v="0"/>
    <n v="30.95"/>
    <x v="0"/>
    <s v="Cheesecake mama"/>
  </r>
  <r>
    <x v="1658"/>
    <x v="6"/>
    <x v="4"/>
    <x v="19"/>
    <x v="7"/>
    <x v="315"/>
    <s v="20205"/>
    <x v="18"/>
    <x v="0"/>
    <n v="10.6"/>
    <x v="0"/>
    <s v="Startbucks coffee"/>
  </r>
  <r>
    <x v="1658"/>
    <x v="6"/>
    <x v="4"/>
    <x v="19"/>
    <x v="7"/>
    <x v="315"/>
    <s v="20205"/>
    <x v="102"/>
    <x v="7"/>
    <n v="25"/>
    <x v="1"/>
    <s v="mobile mama"/>
  </r>
  <r>
    <x v="1658"/>
    <x v="6"/>
    <x v="4"/>
    <x v="19"/>
    <x v="7"/>
    <x v="315"/>
    <s v="20205"/>
    <x v="18"/>
    <x v="2"/>
    <n v="39.49"/>
    <x v="1"/>
    <s v="Dinner mama bday"/>
  </r>
  <r>
    <x v="1659"/>
    <x v="6"/>
    <x v="4"/>
    <x v="19"/>
    <x v="12"/>
    <x v="315"/>
    <s v="20205"/>
    <x v="66"/>
    <x v="6"/>
    <n v="108.3"/>
    <x v="1"/>
    <s v="Side assisstant"/>
  </r>
  <r>
    <x v="1659"/>
    <x v="6"/>
    <x v="4"/>
    <x v="19"/>
    <x v="12"/>
    <x v="315"/>
    <s v="20205"/>
    <x v="18"/>
    <x v="0"/>
    <n v="10.6"/>
    <x v="0"/>
    <s v="Coffee"/>
  </r>
  <r>
    <x v="1659"/>
    <x v="6"/>
    <x v="4"/>
    <x v="19"/>
    <x v="12"/>
    <x v="315"/>
    <s v="20205"/>
    <x v="74"/>
    <x v="7"/>
    <n v="14"/>
    <x v="1"/>
    <s v="Netflix"/>
  </r>
  <r>
    <x v="1659"/>
    <x v="6"/>
    <x v="4"/>
    <x v="19"/>
    <x v="12"/>
    <x v="315"/>
    <s v="20205"/>
    <x v="5"/>
    <x v="0"/>
    <n v="33.79"/>
    <x v="0"/>
    <s v="BBq"/>
  </r>
  <r>
    <x v="1659"/>
    <x v="6"/>
    <x v="4"/>
    <x v="19"/>
    <x v="12"/>
    <x v="315"/>
    <s v="20205"/>
    <x v="6"/>
    <x v="3"/>
    <n v="44.08"/>
    <x v="1"/>
    <s v="Beers and whiskey bbq"/>
  </r>
  <r>
    <x v="1659"/>
    <x v="6"/>
    <x v="4"/>
    <x v="19"/>
    <x v="12"/>
    <x v="315"/>
    <s v="20205"/>
    <x v="18"/>
    <x v="2"/>
    <n v="54"/>
    <x v="0"/>
    <s v="colombian food"/>
  </r>
  <r>
    <x v="1659"/>
    <x v="6"/>
    <x v="4"/>
    <x v="19"/>
    <x v="12"/>
    <x v="315"/>
    <s v="20205"/>
    <x v="5"/>
    <x v="0"/>
    <n v="10.26"/>
    <x v="0"/>
    <s v="Coke and cheese"/>
  </r>
  <r>
    <x v="1659"/>
    <x v="6"/>
    <x v="4"/>
    <x v="19"/>
    <x v="12"/>
    <x v="315"/>
    <s v="20205"/>
    <x v="11"/>
    <x v="7"/>
    <n v="50"/>
    <x v="1"/>
    <s v="Electricity"/>
  </r>
  <r>
    <x v="1659"/>
    <x v="6"/>
    <x v="4"/>
    <x v="19"/>
    <x v="12"/>
    <x v="315"/>
    <s v="20205"/>
    <x v="11"/>
    <x v="7"/>
    <n v="44.76"/>
    <x v="1"/>
    <s v="Electricty"/>
  </r>
  <r>
    <x v="1659"/>
    <x v="6"/>
    <x v="4"/>
    <x v="19"/>
    <x v="12"/>
    <x v="315"/>
    <s v="20205"/>
    <x v="0"/>
    <x v="0"/>
    <n v="75.040000000000006"/>
    <x v="0"/>
    <s v="Weekly food"/>
  </r>
  <r>
    <x v="1659"/>
    <x v="6"/>
    <x v="4"/>
    <x v="19"/>
    <x v="12"/>
    <x v="315"/>
    <s v="20205"/>
    <x v="99"/>
    <x v="15"/>
    <n v="1009"/>
    <x v="1"/>
    <s v="Repayment"/>
  </r>
  <r>
    <x v="1660"/>
    <x v="6"/>
    <x v="4"/>
    <x v="20"/>
    <x v="19"/>
    <x v="316"/>
    <s v="20205"/>
    <x v="2"/>
    <x v="1"/>
    <n v="4.25"/>
    <x v="1"/>
    <s v="Tata taps for laptop"/>
  </r>
  <r>
    <x v="1660"/>
    <x v="6"/>
    <x v="4"/>
    <x v="20"/>
    <x v="19"/>
    <x v="316"/>
    <s v="20205"/>
    <x v="18"/>
    <x v="0"/>
    <n v="20"/>
    <x v="0"/>
    <s v="Pizza!!!!"/>
  </r>
  <r>
    <x v="1660"/>
    <x v="6"/>
    <x v="4"/>
    <x v="20"/>
    <x v="19"/>
    <x v="316"/>
    <s v="20205"/>
    <x v="18"/>
    <x v="0"/>
    <n v="10.6"/>
    <x v="0"/>
    <s v="Coffee"/>
  </r>
  <r>
    <x v="1660"/>
    <x v="6"/>
    <x v="4"/>
    <x v="20"/>
    <x v="19"/>
    <x v="316"/>
    <s v="20205"/>
    <x v="18"/>
    <x v="0"/>
    <n v="14"/>
    <x v="0"/>
    <s v="Coffee and muffin"/>
  </r>
  <r>
    <x v="1660"/>
    <x v="6"/>
    <x v="4"/>
    <x v="20"/>
    <x v="19"/>
    <x v="316"/>
    <s v="20205"/>
    <x v="18"/>
    <x v="0"/>
    <n v="28.1"/>
    <x v="0"/>
    <s v="Food sunday"/>
  </r>
  <r>
    <x v="1660"/>
    <x v="6"/>
    <x v="4"/>
    <x v="20"/>
    <x v="19"/>
    <x v="316"/>
    <s v="20205"/>
    <x v="5"/>
    <x v="0"/>
    <n v="10.050000000000001"/>
    <x v="0"/>
    <s v="food"/>
  </r>
  <r>
    <x v="1660"/>
    <x v="6"/>
    <x v="4"/>
    <x v="20"/>
    <x v="19"/>
    <x v="316"/>
    <s v="20205"/>
    <x v="5"/>
    <x v="0"/>
    <n v="69.61"/>
    <x v="0"/>
    <s v="Weekly expenses"/>
  </r>
  <r>
    <x v="1661"/>
    <x v="6"/>
    <x v="5"/>
    <x v="21"/>
    <x v="20"/>
    <x v="317"/>
    <s v="20206"/>
    <x v="39"/>
    <x v="0"/>
    <n v="9.65"/>
    <x v="0"/>
    <s v="Coffee with hashbrown"/>
  </r>
  <r>
    <x v="1661"/>
    <x v="6"/>
    <x v="5"/>
    <x v="21"/>
    <x v="20"/>
    <x v="317"/>
    <s v="20206"/>
    <x v="115"/>
    <x v="7"/>
    <n v="89"/>
    <x v="1"/>
    <s v="internet"/>
  </r>
  <r>
    <x v="1662"/>
    <x v="6"/>
    <x v="5"/>
    <x v="21"/>
    <x v="22"/>
    <x v="317"/>
    <s v="20206"/>
    <x v="18"/>
    <x v="0"/>
    <n v="8.6999999999999993"/>
    <x v="0"/>
    <s v="Coffee"/>
  </r>
  <r>
    <x v="1662"/>
    <x v="6"/>
    <x v="5"/>
    <x v="21"/>
    <x v="22"/>
    <x v="317"/>
    <s v="20206"/>
    <x v="18"/>
    <x v="0"/>
    <n v="21"/>
    <x v="0"/>
    <s v="Coffees with ruby"/>
  </r>
  <r>
    <x v="1663"/>
    <x v="6"/>
    <x v="5"/>
    <x v="21"/>
    <x v="30"/>
    <x v="317"/>
    <s v="20206"/>
    <x v="39"/>
    <x v="0"/>
    <n v="6.25"/>
    <x v="0"/>
    <s v="Daily food"/>
  </r>
  <r>
    <x v="1663"/>
    <x v="6"/>
    <x v="5"/>
    <x v="21"/>
    <x v="30"/>
    <x v="317"/>
    <s v="20206"/>
    <x v="5"/>
    <x v="0"/>
    <n v="20.29"/>
    <x v="0"/>
    <s v="bbq ffood sausages"/>
  </r>
  <r>
    <x v="1663"/>
    <x v="6"/>
    <x v="5"/>
    <x v="21"/>
    <x v="30"/>
    <x v="317"/>
    <s v="20206"/>
    <x v="67"/>
    <x v="6"/>
    <n v="53.1"/>
    <x v="1"/>
    <s v="Gasoline"/>
  </r>
  <r>
    <x v="1663"/>
    <x v="6"/>
    <x v="5"/>
    <x v="21"/>
    <x v="30"/>
    <x v="317"/>
    <s v="20206"/>
    <x v="6"/>
    <x v="3"/>
    <n v="43.19"/>
    <x v="1"/>
    <s v="Chivas fight"/>
  </r>
  <r>
    <x v="1663"/>
    <x v="6"/>
    <x v="5"/>
    <x v="21"/>
    <x v="30"/>
    <x v="317"/>
    <s v="20206"/>
    <x v="5"/>
    <x v="0"/>
    <n v="5.93"/>
    <x v="0"/>
    <s v="milk and coke"/>
  </r>
  <r>
    <x v="1664"/>
    <x v="6"/>
    <x v="5"/>
    <x v="21"/>
    <x v="24"/>
    <x v="317"/>
    <s v="20206"/>
    <x v="18"/>
    <x v="0"/>
    <n v="12"/>
    <x v="0"/>
    <s v="Coffee"/>
  </r>
  <r>
    <x v="1664"/>
    <x v="6"/>
    <x v="5"/>
    <x v="21"/>
    <x v="24"/>
    <x v="317"/>
    <s v="20206"/>
    <x v="5"/>
    <x v="0"/>
    <n v="106.55"/>
    <x v="0"/>
    <s v="Weekly food"/>
  </r>
  <r>
    <x v="1664"/>
    <x v="6"/>
    <x v="5"/>
    <x v="21"/>
    <x v="24"/>
    <x v="317"/>
    <s v="20206"/>
    <x v="18"/>
    <x v="0"/>
    <n v="6.68"/>
    <x v="0"/>
    <s v="Fruits"/>
  </r>
  <r>
    <x v="1665"/>
    <x v="6"/>
    <x v="5"/>
    <x v="22"/>
    <x v="26"/>
    <x v="318"/>
    <s v="20206"/>
    <x v="18"/>
    <x v="0"/>
    <n v="3.5"/>
    <x v="0"/>
    <s v="Donut"/>
  </r>
  <r>
    <x v="1665"/>
    <x v="6"/>
    <x v="5"/>
    <x v="22"/>
    <x v="26"/>
    <x v="318"/>
    <s v="20206"/>
    <x v="18"/>
    <x v="0"/>
    <n v="9"/>
    <x v="0"/>
    <s v="Coffee"/>
  </r>
  <r>
    <x v="1665"/>
    <x v="6"/>
    <x v="5"/>
    <x v="22"/>
    <x v="26"/>
    <x v="318"/>
    <s v="20206"/>
    <x v="99"/>
    <x v="15"/>
    <n v="1009"/>
    <x v="1"/>
    <s v="Loan repayment"/>
  </r>
  <r>
    <x v="1666"/>
    <x v="6"/>
    <x v="5"/>
    <x v="22"/>
    <x v="27"/>
    <x v="318"/>
    <s v="20206"/>
    <x v="18"/>
    <x v="1"/>
    <n v="186.51"/>
    <x v="1"/>
    <s v="Regalo padre"/>
  </r>
  <r>
    <x v="1667"/>
    <x v="6"/>
    <x v="5"/>
    <x v="22"/>
    <x v="28"/>
    <x v="318"/>
    <s v="20206"/>
    <x v="39"/>
    <x v="0"/>
    <n v="6.25"/>
    <x v="0"/>
    <s v="Food"/>
  </r>
  <r>
    <x v="1667"/>
    <x v="6"/>
    <x v="5"/>
    <x v="22"/>
    <x v="28"/>
    <x v="318"/>
    <s v="20206"/>
    <x v="5"/>
    <x v="0"/>
    <n v="54.06"/>
    <x v="0"/>
    <s v="Weekly food"/>
  </r>
  <r>
    <x v="1667"/>
    <x v="6"/>
    <x v="5"/>
    <x v="22"/>
    <x v="28"/>
    <x v="318"/>
    <s v="20206"/>
    <x v="87"/>
    <x v="12"/>
    <n v="10"/>
    <x v="1"/>
    <s v="Flu pills"/>
  </r>
  <r>
    <x v="1668"/>
    <x v="6"/>
    <x v="5"/>
    <x v="22"/>
    <x v="1"/>
    <x v="318"/>
    <s v="20206"/>
    <x v="18"/>
    <x v="0"/>
    <n v="16.7"/>
    <x v="0"/>
    <s v="Coffee"/>
  </r>
  <r>
    <x v="1668"/>
    <x v="6"/>
    <x v="5"/>
    <x v="22"/>
    <x v="1"/>
    <x v="318"/>
    <s v="20206"/>
    <x v="101"/>
    <x v="8"/>
    <n v="10"/>
    <x v="1"/>
    <s v="Happy socks"/>
  </r>
  <r>
    <x v="1668"/>
    <x v="6"/>
    <x v="5"/>
    <x v="22"/>
    <x v="1"/>
    <x v="318"/>
    <s v="20206"/>
    <x v="18"/>
    <x v="0"/>
    <n v="4.5"/>
    <x v="0"/>
    <s v="Coffee pipi"/>
  </r>
  <r>
    <x v="1668"/>
    <x v="6"/>
    <x v="5"/>
    <x v="22"/>
    <x v="1"/>
    <x v="318"/>
    <s v="20206"/>
    <x v="18"/>
    <x v="0"/>
    <n v="16"/>
    <x v="0"/>
    <s v="Pizza"/>
  </r>
  <r>
    <x v="1669"/>
    <x v="6"/>
    <x v="5"/>
    <x v="22"/>
    <x v="2"/>
    <x v="318"/>
    <s v="20206"/>
    <x v="5"/>
    <x v="0"/>
    <n v="63.44"/>
    <x v="0"/>
    <s v="Weekly food"/>
  </r>
  <r>
    <x v="1669"/>
    <x v="6"/>
    <x v="5"/>
    <x v="22"/>
    <x v="2"/>
    <x v="318"/>
    <s v="20206"/>
    <x v="18"/>
    <x v="0"/>
    <n v="19"/>
    <x v="0"/>
    <s v="Sunday breakie"/>
  </r>
  <r>
    <x v="1669"/>
    <x v="6"/>
    <x v="5"/>
    <x v="22"/>
    <x v="2"/>
    <x v="318"/>
    <s v="20206"/>
    <x v="2"/>
    <x v="5"/>
    <n v="54.89"/>
    <x v="1"/>
    <s v="4k kitchen thing error price"/>
  </r>
  <r>
    <x v="1669"/>
    <x v="6"/>
    <x v="5"/>
    <x v="22"/>
    <x v="2"/>
    <x v="318"/>
    <s v="20206"/>
    <x v="18"/>
    <x v="0"/>
    <n v="6.29"/>
    <x v="0"/>
    <s v="Fruits"/>
  </r>
  <r>
    <x v="1669"/>
    <x v="6"/>
    <x v="5"/>
    <x v="22"/>
    <x v="2"/>
    <x v="318"/>
    <s v="20206"/>
    <x v="0"/>
    <x v="0"/>
    <n v="19.79"/>
    <x v="0"/>
    <s v="Food week"/>
  </r>
  <r>
    <x v="1670"/>
    <x v="6"/>
    <x v="5"/>
    <x v="23"/>
    <x v="4"/>
    <x v="319"/>
    <s v="20206"/>
    <x v="18"/>
    <x v="0"/>
    <n v="4.5999999999999996"/>
    <x v="0"/>
    <s v="Coffee"/>
  </r>
  <r>
    <x v="1671"/>
    <x v="6"/>
    <x v="5"/>
    <x v="23"/>
    <x v="5"/>
    <x v="319"/>
    <s v="20206"/>
    <x v="52"/>
    <x v="6"/>
    <n v="779.8"/>
    <x v="1"/>
    <s v="Rego kia"/>
  </r>
  <r>
    <x v="1671"/>
    <x v="6"/>
    <x v="5"/>
    <x v="23"/>
    <x v="5"/>
    <x v="319"/>
    <s v="20206"/>
    <x v="102"/>
    <x v="7"/>
    <n v="46.61"/>
    <x v="1"/>
    <s v="Mobile .., ask"/>
  </r>
  <r>
    <x v="1671"/>
    <x v="6"/>
    <x v="5"/>
    <x v="23"/>
    <x v="5"/>
    <x v="319"/>
    <s v="20206"/>
    <x v="94"/>
    <x v="1"/>
    <n v="16"/>
    <x v="1"/>
    <s v="Gift for mama pen"/>
  </r>
  <r>
    <x v="1671"/>
    <x v="6"/>
    <x v="5"/>
    <x v="23"/>
    <x v="5"/>
    <x v="319"/>
    <s v="20206"/>
    <x v="39"/>
    <x v="0"/>
    <n v="6.25"/>
    <x v="0"/>
    <s v="Fries"/>
  </r>
  <r>
    <x v="1671"/>
    <x v="6"/>
    <x v="5"/>
    <x v="23"/>
    <x v="5"/>
    <x v="319"/>
    <s v="20206"/>
    <x v="18"/>
    <x v="0"/>
    <n v="4.5"/>
    <x v="0"/>
    <s v="Coffee"/>
  </r>
  <r>
    <x v="1671"/>
    <x v="6"/>
    <x v="5"/>
    <x v="23"/>
    <x v="5"/>
    <x v="319"/>
    <s v="20206"/>
    <x v="57"/>
    <x v="12"/>
    <n v="313.95"/>
    <x v="1"/>
    <s v="Insurance"/>
  </r>
  <r>
    <x v="1672"/>
    <x v="6"/>
    <x v="5"/>
    <x v="23"/>
    <x v="6"/>
    <x v="319"/>
    <s v="20206"/>
    <x v="5"/>
    <x v="0"/>
    <n v="8.0299999999999994"/>
    <x v="0"/>
    <s v="food"/>
  </r>
  <r>
    <x v="1672"/>
    <x v="6"/>
    <x v="5"/>
    <x v="23"/>
    <x v="6"/>
    <x v="319"/>
    <s v="20206"/>
    <x v="18"/>
    <x v="1"/>
    <n v="83"/>
    <x v="1"/>
    <s v="Whiskey dia padre"/>
  </r>
  <r>
    <x v="1673"/>
    <x v="6"/>
    <x v="5"/>
    <x v="23"/>
    <x v="8"/>
    <x v="319"/>
    <s v="20206"/>
    <x v="19"/>
    <x v="0"/>
    <n v="12.9"/>
    <x v="0"/>
    <s v="Burrito"/>
  </r>
  <r>
    <x v="1673"/>
    <x v="6"/>
    <x v="5"/>
    <x v="23"/>
    <x v="8"/>
    <x v="319"/>
    <s v="20206"/>
    <x v="5"/>
    <x v="0"/>
    <n v="9.81"/>
    <x v="0"/>
    <s v="cheese and coke"/>
  </r>
  <r>
    <x v="1673"/>
    <x v="6"/>
    <x v="5"/>
    <x v="23"/>
    <x v="8"/>
    <x v="319"/>
    <s v="20206"/>
    <x v="6"/>
    <x v="3"/>
    <n v="42.95"/>
    <x v="1"/>
    <s v="Tequila"/>
  </r>
  <r>
    <x v="1673"/>
    <x v="6"/>
    <x v="5"/>
    <x v="23"/>
    <x v="8"/>
    <x v="319"/>
    <s v="20206"/>
    <x v="11"/>
    <x v="7"/>
    <n v="141.07"/>
    <x v="1"/>
    <s v="gas"/>
  </r>
  <r>
    <x v="1673"/>
    <x v="6"/>
    <x v="5"/>
    <x v="23"/>
    <x v="8"/>
    <x v="319"/>
    <s v="20206"/>
    <x v="102"/>
    <x v="7"/>
    <n v="25"/>
    <x v="1"/>
    <s v="Phone mama"/>
  </r>
  <r>
    <x v="1674"/>
    <x v="6"/>
    <x v="5"/>
    <x v="23"/>
    <x v="9"/>
    <x v="319"/>
    <s v="20206"/>
    <x v="18"/>
    <x v="2"/>
    <n v="28.4"/>
    <x v="1"/>
    <s v="Breakfast"/>
  </r>
  <r>
    <x v="1674"/>
    <x v="6"/>
    <x v="5"/>
    <x v="23"/>
    <x v="9"/>
    <x v="319"/>
    <s v="20206"/>
    <x v="67"/>
    <x v="6"/>
    <n v="63.15"/>
    <x v="1"/>
    <s v="Gasoline"/>
  </r>
  <r>
    <x v="1674"/>
    <x v="6"/>
    <x v="5"/>
    <x v="23"/>
    <x v="9"/>
    <x v="319"/>
    <s v="20206"/>
    <x v="18"/>
    <x v="1"/>
    <n v="55.95"/>
    <x v="1"/>
    <s v="Lunch and abuelito cake"/>
  </r>
  <r>
    <x v="1674"/>
    <x v="6"/>
    <x v="5"/>
    <x v="23"/>
    <x v="9"/>
    <x v="319"/>
    <s v="20206"/>
    <x v="5"/>
    <x v="0"/>
    <n v="86.16"/>
    <x v="0"/>
    <s v="Weekly food"/>
  </r>
  <r>
    <x v="1674"/>
    <x v="6"/>
    <x v="5"/>
    <x v="23"/>
    <x v="9"/>
    <x v="319"/>
    <s v="20206"/>
    <x v="18"/>
    <x v="0"/>
    <n v="12.74"/>
    <x v="0"/>
    <s v="Weekly food"/>
  </r>
  <r>
    <x v="1675"/>
    <x v="6"/>
    <x v="5"/>
    <x v="24"/>
    <x v="13"/>
    <x v="320"/>
    <s v="20206"/>
    <x v="68"/>
    <x v="5"/>
    <n v="6.5"/>
    <x v="1"/>
    <s v="Fix lamp"/>
  </r>
  <r>
    <x v="1675"/>
    <x v="6"/>
    <x v="5"/>
    <x v="24"/>
    <x v="13"/>
    <x v="320"/>
    <s v="20206"/>
    <x v="39"/>
    <x v="0"/>
    <n v="7.1"/>
    <x v="0"/>
    <s v="Fries and coke"/>
  </r>
  <r>
    <x v="1675"/>
    <x v="6"/>
    <x v="5"/>
    <x v="24"/>
    <x v="13"/>
    <x v="320"/>
    <s v="20206"/>
    <x v="74"/>
    <x v="7"/>
    <n v="14"/>
    <x v="1"/>
    <s v="Netflix"/>
  </r>
  <r>
    <x v="1675"/>
    <x v="6"/>
    <x v="5"/>
    <x v="24"/>
    <x v="13"/>
    <x v="320"/>
    <s v="20206"/>
    <x v="19"/>
    <x v="0"/>
    <n v="14.9"/>
    <x v="0"/>
    <s v="Food"/>
  </r>
  <r>
    <x v="1675"/>
    <x v="6"/>
    <x v="5"/>
    <x v="24"/>
    <x v="13"/>
    <x v="320"/>
    <s v="20206"/>
    <x v="39"/>
    <x v="0"/>
    <n v="6.25"/>
    <x v="0"/>
    <s v="Lunch"/>
  </r>
  <r>
    <x v="1675"/>
    <x v="6"/>
    <x v="5"/>
    <x v="24"/>
    <x v="13"/>
    <x v="320"/>
    <s v="20206"/>
    <x v="11"/>
    <x v="7"/>
    <n v="94.68"/>
    <x v="1"/>
    <s v="Electricity"/>
  </r>
  <r>
    <x v="1675"/>
    <x v="6"/>
    <x v="5"/>
    <x v="24"/>
    <x v="13"/>
    <x v="320"/>
    <s v="20206"/>
    <x v="5"/>
    <x v="0"/>
    <n v="21.45"/>
    <x v="0"/>
    <s v="Food"/>
  </r>
  <r>
    <x v="1675"/>
    <x v="6"/>
    <x v="5"/>
    <x v="24"/>
    <x v="13"/>
    <x v="320"/>
    <s v="20206"/>
    <x v="99"/>
    <x v="15"/>
    <n v="1009"/>
    <x v="1"/>
    <s v="Loan"/>
  </r>
  <r>
    <x v="1676"/>
    <x v="6"/>
    <x v="5"/>
    <x v="24"/>
    <x v="15"/>
    <x v="320"/>
    <s v="20206"/>
    <x v="39"/>
    <x v="0"/>
    <n v="6.25"/>
    <x v="0"/>
    <s v="Fries"/>
  </r>
  <r>
    <x v="1676"/>
    <x v="6"/>
    <x v="5"/>
    <x v="24"/>
    <x v="15"/>
    <x v="320"/>
    <s v="20206"/>
    <x v="18"/>
    <x v="0"/>
    <n v="13"/>
    <x v="0"/>
    <s v="Pizza"/>
  </r>
  <r>
    <x v="1677"/>
    <x v="6"/>
    <x v="5"/>
    <x v="24"/>
    <x v="16"/>
    <x v="320"/>
    <s v="20206"/>
    <x v="18"/>
    <x v="0"/>
    <n v="35.200000000000003"/>
    <x v="1"/>
    <s v="Breakfast"/>
  </r>
  <r>
    <x v="1677"/>
    <x v="6"/>
    <x v="5"/>
    <x v="24"/>
    <x v="16"/>
    <x v="320"/>
    <s v="20206"/>
    <x v="5"/>
    <x v="0"/>
    <n v="65.11"/>
    <x v="0"/>
    <s v="Weekly food"/>
  </r>
  <r>
    <x v="1677"/>
    <x v="6"/>
    <x v="5"/>
    <x v="24"/>
    <x v="16"/>
    <x v="320"/>
    <s v="20206"/>
    <x v="6"/>
    <x v="3"/>
    <n v="9"/>
    <x v="1"/>
    <s v="Beer"/>
  </r>
  <r>
    <x v="1677"/>
    <x v="6"/>
    <x v="5"/>
    <x v="24"/>
    <x v="16"/>
    <x v="320"/>
    <s v="20206"/>
    <x v="18"/>
    <x v="0"/>
    <n v="11"/>
    <x v="0"/>
    <s v="Coffee"/>
  </r>
  <r>
    <x v="1677"/>
    <x v="6"/>
    <x v="5"/>
    <x v="24"/>
    <x v="16"/>
    <x v="320"/>
    <s v="20206"/>
    <x v="18"/>
    <x v="0"/>
    <n v="10.35"/>
    <x v="0"/>
    <s v="Fruits"/>
  </r>
  <r>
    <x v="1677"/>
    <x v="6"/>
    <x v="5"/>
    <x v="24"/>
    <x v="16"/>
    <x v="320"/>
    <s v="20206"/>
    <x v="18"/>
    <x v="0"/>
    <n v="8.4"/>
    <x v="0"/>
    <s v="ice cream"/>
  </r>
  <r>
    <x v="1677"/>
    <x v="6"/>
    <x v="5"/>
    <x v="24"/>
    <x v="16"/>
    <x v="320"/>
    <s v="20206"/>
    <x v="45"/>
    <x v="8"/>
    <n v="72"/>
    <x v="1"/>
    <s v="Tata clothes and toys"/>
  </r>
  <r>
    <x v="1678"/>
    <x v="6"/>
    <x v="5"/>
    <x v="25"/>
    <x v="17"/>
    <x v="321"/>
    <s v="20206"/>
    <x v="117"/>
    <x v="6"/>
    <n v="252"/>
    <x v="1"/>
    <s v="Service 1 year"/>
  </r>
  <r>
    <x v="1678"/>
    <x v="6"/>
    <x v="5"/>
    <x v="25"/>
    <x v="17"/>
    <x v="321"/>
    <s v="20206"/>
    <x v="5"/>
    <x v="0"/>
    <n v="10.44"/>
    <x v="0"/>
    <s v="Weekly food"/>
  </r>
  <r>
    <x v="1679"/>
    <x v="6"/>
    <x v="6"/>
    <x v="25"/>
    <x v="21"/>
    <x v="321"/>
    <s v="20207"/>
    <x v="115"/>
    <x v="7"/>
    <n v="89"/>
    <x v="1"/>
    <s v="Internet"/>
  </r>
  <r>
    <x v="1679"/>
    <x v="6"/>
    <x v="6"/>
    <x v="25"/>
    <x v="21"/>
    <x v="321"/>
    <s v="20207"/>
    <x v="15"/>
    <x v="6"/>
    <n v="57.88"/>
    <x v="1"/>
    <s v="Gasoline"/>
  </r>
  <r>
    <x v="1679"/>
    <x v="6"/>
    <x v="6"/>
    <x v="25"/>
    <x v="21"/>
    <x v="321"/>
    <s v="20207"/>
    <x v="39"/>
    <x v="0"/>
    <n v="5.9"/>
    <x v="0"/>
    <s v="Fries"/>
  </r>
  <r>
    <x v="1679"/>
    <x v="6"/>
    <x v="6"/>
    <x v="25"/>
    <x v="21"/>
    <x v="321"/>
    <s v="20207"/>
    <x v="5"/>
    <x v="0"/>
    <n v="29.31"/>
    <x v="0"/>
    <s v="Weekly expenses"/>
  </r>
  <r>
    <x v="1679"/>
    <x v="6"/>
    <x v="6"/>
    <x v="25"/>
    <x v="21"/>
    <x v="321"/>
    <s v="20207"/>
    <x v="6"/>
    <x v="3"/>
    <n v="11.4"/>
    <x v="0"/>
    <s v="Beers"/>
  </r>
  <r>
    <x v="1679"/>
    <x v="6"/>
    <x v="6"/>
    <x v="25"/>
    <x v="21"/>
    <x v="321"/>
    <s v="20207"/>
    <x v="87"/>
    <x v="12"/>
    <n v="6"/>
    <x v="1"/>
    <s v="Bandaids"/>
  </r>
  <r>
    <x v="1679"/>
    <x v="6"/>
    <x v="6"/>
    <x v="25"/>
    <x v="21"/>
    <x v="321"/>
    <s v="20207"/>
    <x v="18"/>
    <x v="0"/>
    <n v="9.5"/>
    <x v="0"/>
    <s v="Coffee"/>
  </r>
  <r>
    <x v="1680"/>
    <x v="6"/>
    <x v="6"/>
    <x v="25"/>
    <x v="30"/>
    <x v="321"/>
    <s v="20207"/>
    <x v="5"/>
    <x v="0"/>
    <n v="50.28"/>
    <x v="0"/>
    <s v="Weekly expenses"/>
  </r>
  <r>
    <x v="1680"/>
    <x v="6"/>
    <x v="6"/>
    <x v="25"/>
    <x v="30"/>
    <x v="321"/>
    <s v="20207"/>
    <x v="28"/>
    <x v="0"/>
    <n v="17.899999999999999"/>
    <x v="0"/>
    <s v="worst chicken ever"/>
  </r>
  <r>
    <x v="1680"/>
    <x v="6"/>
    <x v="6"/>
    <x v="25"/>
    <x v="30"/>
    <x v="321"/>
    <s v="20207"/>
    <x v="18"/>
    <x v="0"/>
    <n v="3.5"/>
    <x v="0"/>
    <s v="Coke and donut"/>
  </r>
  <r>
    <x v="1680"/>
    <x v="6"/>
    <x v="6"/>
    <x v="25"/>
    <x v="30"/>
    <x v="321"/>
    <s v="20207"/>
    <x v="18"/>
    <x v="0"/>
    <n v="9.3000000000000007"/>
    <x v="0"/>
    <s v="milkshake"/>
  </r>
  <r>
    <x v="1680"/>
    <x v="6"/>
    <x v="6"/>
    <x v="25"/>
    <x v="30"/>
    <x v="321"/>
    <s v="20207"/>
    <x v="18"/>
    <x v="0"/>
    <n v="17.899999999999999"/>
    <x v="0"/>
    <s v="kebab"/>
  </r>
  <r>
    <x v="1680"/>
    <x v="6"/>
    <x v="6"/>
    <x v="25"/>
    <x v="30"/>
    <x v="321"/>
    <s v="20207"/>
    <x v="18"/>
    <x v="0"/>
    <n v="7.27"/>
    <x v="0"/>
    <s v="fruits"/>
  </r>
  <r>
    <x v="1681"/>
    <x v="6"/>
    <x v="6"/>
    <x v="26"/>
    <x v="1"/>
    <x v="322"/>
    <s v="20207"/>
    <x v="18"/>
    <x v="0"/>
    <n v="12.2"/>
    <x v="0"/>
    <s v="Coffee"/>
  </r>
  <r>
    <x v="1681"/>
    <x v="6"/>
    <x v="6"/>
    <x v="26"/>
    <x v="1"/>
    <x v="322"/>
    <s v="20207"/>
    <x v="5"/>
    <x v="0"/>
    <n v="85.51"/>
    <x v="0"/>
    <s v="Panic buy"/>
  </r>
  <r>
    <x v="1681"/>
    <x v="6"/>
    <x v="6"/>
    <x v="26"/>
    <x v="1"/>
    <x v="322"/>
    <s v="20207"/>
    <x v="6"/>
    <x v="3"/>
    <n v="11.4"/>
    <x v="0"/>
    <s v="beer"/>
  </r>
  <r>
    <x v="1681"/>
    <x v="6"/>
    <x v="6"/>
    <x v="26"/>
    <x v="1"/>
    <x v="322"/>
    <s v="20207"/>
    <x v="94"/>
    <x v="1"/>
    <n v="23.13"/>
    <x v="1"/>
    <s v="Stars"/>
  </r>
  <r>
    <x v="1681"/>
    <x v="6"/>
    <x v="6"/>
    <x v="26"/>
    <x v="1"/>
    <x v="322"/>
    <s v="20207"/>
    <x v="39"/>
    <x v="0"/>
    <n v="6.25"/>
    <x v="0"/>
    <s v="Lunch"/>
  </r>
  <r>
    <x v="1681"/>
    <x v="6"/>
    <x v="6"/>
    <x v="26"/>
    <x v="1"/>
    <x v="322"/>
    <s v="20207"/>
    <x v="94"/>
    <x v="1"/>
    <n v="5"/>
    <x v="1"/>
    <s v="Glass fix"/>
  </r>
  <r>
    <x v="1681"/>
    <x v="6"/>
    <x v="6"/>
    <x v="26"/>
    <x v="1"/>
    <x v="322"/>
    <s v="20207"/>
    <x v="18"/>
    <x v="0"/>
    <n v="17.5"/>
    <x v="0"/>
    <s v="Coffee"/>
  </r>
  <r>
    <x v="1681"/>
    <x v="6"/>
    <x v="6"/>
    <x v="26"/>
    <x v="1"/>
    <x v="322"/>
    <s v="20207"/>
    <x v="6"/>
    <x v="3"/>
    <n v="49.4"/>
    <x v="1"/>
    <s v="Whiskey"/>
  </r>
  <r>
    <x v="1681"/>
    <x v="6"/>
    <x v="6"/>
    <x v="26"/>
    <x v="1"/>
    <x v="322"/>
    <s v="20207"/>
    <x v="99"/>
    <x v="15"/>
    <n v="1009"/>
    <x v="1"/>
    <s v="Loan repayment"/>
  </r>
  <r>
    <x v="1681"/>
    <x v="6"/>
    <x v="6"/>
    <x v="26"/>
    <x v="1"/>
    <x v="322"/>
    <s v="20207"/>
    <x v="18"/>
    <x v="0"/>
    <n v="7.07"/>
    <x v="0"/>
    <s v="Vegetables"/>
  </r>
  <r>
    <x v="1681"/>
    <x v="6"/>
    <x v="6"/>
    <x v="26"/>
    <x v="1"/>
    <x v="322"/>
    <s v="20207"/>
    <x v="94"/>
    <x v="1"/>
    <n v="71.430000000000007"/>
    <x v="1"/>
    <s v="Tata's toys"/>
  </r>
  <r>
    <x v="1682"/>
    <x v="6"/>
    <x v="6"/>
    <x v="27"/>
    <x v="3"/>
    <x v="323"/>
    <s v="20207"/>
    <x v="57"/>
    <x v="12"/>
    <n v="313.95"/>
    <x v="1"/>
    <s v="Insurance"/>
  </r>
  <r>
    <x v="1682"/>
    <x v="6"/>
    <x v="6"/>
    <x v="27"/>
    <x v="3"/>
    <x v="323"/>
    <s v="20207"/>
    <x v="99"/>
    <x v="18"/>
    <n v="1010"/>
    <x v="1"/>
    <s v="Qantas8"/>
  </r>
  <r>
    <x v="1682"/>
    <x v="6"/>
    <x v="6"/>
    <x v="27"/>
    <x v="3"/>
    <x v="323"/>
    <s v="20207"/>
    <x v="98"/>
    <x v="12"/>
    <n v="55"/>
    <x v="1"/>
    <s v="Gym"/>
  </r>
  <r>
    <x v="1683"/>
    <x v="6"/>
    <x v="6"/>
    <x v="27"/>
    <x v="5"/>
    <x v="323"/>
    <s v="20207"/>
    <x v="18"/>
    <x v="13"/>
    <n v="594"/>
    <x v="1"/>
    <s v="Termites treatment - anticimex"/>
  </r>
  <r>
    <x v="1683"/>
    <x v="6"/>
    <x v="6"/>
    <x v="27"/>
    <x v="5"/>
    <x v="323"/>
    <s v="20207"/>
    <x v="5"/>
    <x v="0"/>
    <n v="82.33"/>
    <x v="0"/>
    <s v="Food"/>
  </r>
  <r>
    <x v="1683"/>
    <x v="6"/>
    <x v="6"/>
    <x v="27"/>
    <x v="5"/>
    <x v="323"/>
    <s v="20207"/>
    <x v="6"/>
    <x v="3"/>
    <n v="11.4"/>
    <x v="1"/>
    <s v="Beer"/>
  </r>
  <r>
    <x v="1683"/>
    <x v="6"/>
    <x v="6"/>
    <x v="27"/>
    <x v="5"/>
    <x v="323"/>
    <s v="20207"/>
    <x v="102"/>
    <x v="7"/>
    <n v="25"/>
    <x v="1"/>
    <s v="mobile mama"/>
  </r>
  <r>
    <x v="1683"/>
    <x v="6"/>
    <x v="6"/>
    <x v="27"/>
    <x v="5"/>
    <x v="323"/>
    <s v="20207"/>
    <x v="0"/>
    <x v="0"/>
    <n v="58.25"/>
    <x v="0"/>
    <s v="food"/>
  </r>
  <r>
    <x v="1683"/>
    <x v="6"/>
    <x v="6"/>
    <x v="27"/>
    <x v="5"/>
    <x v="323"/>
    <s v="20207"/>
    <x v="5"/>
    <x v="0"/>
    <n v="3.41"/>
    <x v="0"/>
    <s v="Food"/>
  </r>
  <r>
    <x v="1683"/>
    <x v="6"/>
    <x v="6"/>
    <x v="27"/>
    <x v="5"/>
    <x v="323"/>
    <s v="20207"/>
    <x v="18"/>
    <x v="1"/>
    <n v="1230.97"/>
    <x v="1"/>
    <s v="papas lavadora"/>
  </r>
  <r>
    <x v="1684"/>
    <x v="6"/>
    <x v="6"/>
    <x v="27"/>
    <x v="8"/>
    <x v="323"/>
    <s v="20207"/>
    <x v="102"/>
    <x v="7"/>
    <n v="40"/>
    <x v="1"/>
    <s v="mobile"/>
  </r>
  <r>
    <x v="1684"/>
    <x v="6"/>
    <x v="6"/>
    <x v="27"/>
    <x v="8"/>
    <x v="323"/>
    <s v="20207"/>
    <x v="39"/>
    <x v="0"/>
    <n v="6.25"/>
    <x v="0"/>
    <s v="food"/>
  </r>
  <r>
    <x v="1684"/>
    <x v="6"/>
    <x v="6"/>
    <x v="27"/>
    <x v="8"/>
    <x v="323"/>
    <s v="20207"/>
    <x v="18"/>
    <x v="9"/>
    <n v="542.52"/>
    <x v="1"/>
    <s v="mauricio"/>
  </r>
  <r>
    <x v="1684"/>
    <x v="6"/>
    <x v="6"/>
    <x v="27"/>
    <x v="8"/>
    <x v="323"/>
    <s v="20207"/>
    <x v="18"/>
    <x v="0"/>
    <n v="16.5"/>
    <x v="0"/>
    <s v="Coffee"/>
  </r>
  <r>
    <x v="1684"/>
    <x v="6"/>
    <x v="6"/>
    <x v="27"/>
    <x v="8"/>
    <x v="323"/>
    <s v="20207"/>
    <x v="5"/>
    <x v="0"/>
    <n v="9.4"/>
    <x v="0"/>
    <s v="food"/>
  </r>
  <r>
    <x v="1684"/>
    <x v="6"/>
    <x v="6"/>
    <x v="27"/>
    <x v="8"/>
    <x v="323"/>
    <s v="20207"/>
    <x v="39"/>
    <x v="0"/>
    <n v="9.9"/>
    <x v="0"/>
    <s v="Fries after test"/>
  </r>
  <r>
    <x v="1685"/>
    <x v="6"/>
    <x v="6"/>
    <x v="28"/>
    <x v="10"/>
    <x v="324"/>
    <s v="20207"/>
    <x v="11"/>
    <x v="7"/>
    <n v="50"/>
    <x v="1"/>
    <s v="Electricity"/>
  </r>
  <r>
    <x v="1685"/>
    <x v="6"/>
    <x v="6"/>
    <x v="28"/>
    <x v="10"/>
    <x v="324"/>
    <s v="20207"/>
    <x v="11"/>
    <x v="7"/>
    <n v="98.65"/>
    <x v="1"/>
    <s v="Electricity"/>
  </r>
  <r>
    <x v="1685"/>
    <x v="6"/>
    <x v="6"/>
    <x v="28"/>
    <x v="10"/>
    <x v="324"/>
    <s v="20207"/>
    <x v="103"/>
    <x v="9"/>
    <n v="249.62"/>
    <x v="1"/>
    <s v="Childcare"/>
  </r>
  <r>
    <x v="1685"/>
    <x v="6"/>
    <x v="6"/>
    <x v="28"/>
    <x v="10"/>
    <x v="324"/>
    <s v="20207"/>
    <x v="99"/>
    <x v="15"/>
    <n v="1009"/>
    <x v="1"/>
    <s v="Repayment"/>
  </r>
  <r>
    <x v="1686"/>
    <x v="6"/>
    <x v="6"/>
    <x v="28"/>
    <x v="11"/>
    <x v="324"/>
    <s v="20207"/>
    <x v="108"/>
    <x v="7"/>
    <n v="430.71"/>
    <x v="1"/>
    <s v="Water"/>
  </r>
  <r>
    <x v="1686"/>
    <x v="6"/>
    <x v="6"/>
    <x v="28"/>
    <x v="11"/>
    <x v="324"/>
    <s v="20207"/>
    <x v="74"/>
    <x v="7"/>
    <n v="14"/>
    <x v="1"/>
    <s v="Netflix"/>
  </r>
  <r>
    <x v="1687"/>
    <x v="6"/>
    <x v="6"/>
    <x v="28"/>
    <x v="14"/>
    <x v="324"/>
    <s v="20207"/>
    <x v="94"/>
    <x v="1"/>
    <n v="7.97"/>
    <x v="1"/>
    <s v="Toy tata"/>
  </r>
  <r>
    <x v="1687"/>
    <x v="6"/>
    <x v="6"/>
    <x v="28"/>
    <x v="14"/>
    <x v="324"/>
    <s v="20207"/>
    <x v="18"/>
    <x v="0"/>
    <n v="15"/>
    <x v="0"/>
    <s v="Coffee"/>
  </r>
  <r>
    <x v="1687"/>
    <x v="6"/>
    <x v="6"/>
    <x v="28"/>
    <x v="14"/>
    <x v="324"/>
    <s v="20207"/>
    <x v="18"/>
    <x v="0"/>
    <n v="19.95"/>
    <x v="0"/>
    <s v="Pizza coke"/>
  </r>
  <r>
    <x v="1687"/>
    <x v="6"/>
    <x v="6"/>
    <x v="28"/>
    <x v="14"/>
    <x v="324"/>
    <s v="20207"/>
    <x v="5"/>
    <x v="0"/>
    <n v="63.96"/>
    <x v="0"/>
    <s v="Food"/>
  </r>
  <r>
    <x v="1687"/>
    <x v="6"/>
    <x v="6"/>
    <x v="28"/>
    <x v="14"/>
    <x v="324"/>
    <s v="20207"/>
    <x v="6"/>
    <x v="3"/>
    <n v="11.4"/>
    <x v="0"/>
    <s v="Beer liquorland"/>
  </r>
  <r>
    <x v="1687"/>
    <x v="6"/>
    <x v="6"/>
    <x v="28"/>
    <x v="14"/>
    <x v="324"/>
    <s v="20207"/>
    <x v="18"/>
    <x v="9"/>
    <n v="84.5"/>
    <x v="1"/>
    <s v="lead4pass exam"/>
  </r>
  <r>
    <x v="1687"/>
    <x v="6"/>
    <x v="6"/>
    <x v="28"/>
    <x v="14"/>
    <x v="324"/>
    <s v="20207"/>
    <x v="94"/>
    <x v="1"/>
    <n v="47.99"/>
    <x v="1"/>
    <s v="Tata toy"/>
  </r>
  <r>
    <x v="1688"/>
    <x v="6"/>
    <x v="7"/>
    <x v="29"/>
    <x v="21"/>
    <x v="325"/>
    <s v="20208"/>
    <x v="5"/>
    <x v="0"/>
    <n v="14.72"/>
    <x v="0"/>
    <s v="Coke, yogurt and honey"/>
  </r>
  <r>
    <x v="1688"/>
    <x v="6"/>
    <x v="7"/>
    <x v="29"/>
    <x v="21"/>
    <x v="325"/>
    <s v="20208"/>
    <x v="99"/>
    <x v="18"/>
    <n v="1010"/>
    <x v="1"/>
    <s v="Qantas 9"/>
  </r>
  <r>
    <x v="1688"/>
    <x v="6"/>
    <x v="7"/>
    <x v="29"/>
    <x v="21"/>
    <x v="325"/>
    <s v="20208"/>
    <x v="39"/>
    <x v="0"/>
    <n v="6.25"/>
    <x v="0"/>
    <s v="Coke and chips"/>
  </r>
  <r>
    <x v="1688"/>
    <x v="6"/>
    <x v="7"/>
    <x v="29"/>
    <x v="21"/>
    <x v="325"/>
    <s v="20208"/>
    <x v="67"/>
    <x v="6"/>
    <n v="71.77"/>
    <x v="1"/>
    <s v="Gasoline"/>
  </r>
  <r>
    <x v="1688"/>
    <x v="6"/>
    <x v="7"/>
    <x v="29"/>
    <x v="21"/>
    <x v="325"/>
    <s v="20208"/>
    <x v="5"/>
    <x v="0"/>
    <n v="18.809999999999999"/>
    <x v="0"/>
    <s v="Carrots, doritos and food"/>
  </r>
  <r>
    <x v="1688"/>
    <x v="6"/>
    <x v="7"/>
    <x v="29"/>
    <x v="21"/>
    <x v="325"/>
    <s v="20208"/>
    <x v="6"/>
    <x v="3"/>
    <n v="50.35"/>
    <x v="1"/>
    <s v="Whiskey"/>
  </r>
  <r>
    <x v="1688"/>
    <x v="6"/>
    <x v="7"/>
    <x v="29"/>
    <x v="21"/>
    <x v="325"/>
    <s v="20208"/>
    <x v="18"/>
    <x v="0"/>
    <n v="12.95"/>
    <x v="0"/>
    <s v="Coffees"/>
  </r>
  <r>
    <x v="1688"/>
    <x v="6"/>
    <x v="7"/>
    <x v="29"/>
    <x v="21"/>
    <x v="325"/>
    <s v="20208"/>
    <x v="115"/>
    <x v="7"/>
    <n v="89"/>
    <x v="1"/>
    <s v="Internet"/>
  </r>
  <r>
    <x v="1688"/>
    <x v="6"/>
    <x v="7"/>
    <x v="29"/>
    <x v="21"/>
    <x v="325"/>
    <s v="20208"/>
    <x v="18"/>
    <x v="0"/>
    <n v="17.5"/>
    <x v="0"/>
    <s v="Coffee"/>
  </r>
  <r>
    <x v="1688"/>
    <x v="6"/>
    <x v="7"/>
    <x v="29"/>
    <x v="21"/>
    <x v="325"/>
    <s v="20208"/>
    <x v="103"/>
    <x v="9"/>
    <n v="249.56"/>
    <x v="1"/>
    <s v="Back to school"/>
  </r>
  <r>
    <x v="1688"/>
    <x v="6"/>
    <x v="7"/>
    <x v="29"/>
    <x v="21"/>
    <x v="325"/>
    <s v="20208"/>
    <x v="5"/>
    <x v="0"/>
    <n v="125.3"/>
    <x v="0"/>
    <s v="Daily expenses"/>
  </r>
  <r>
    <x v="1688"/>
    <x v="6"/>
    <x v="7"/>
    <x v="29"/>
    <x v="21"/>
    <x v="325"/>
    <s v="20208"/>
    <x v="18"/>
    <x v="0"/>
    <n v="9.6999999999999993"/>
    <x v="0"/>
    <s v="Daily expenses"/>
  </r>
  <r>
    <x v="1689"/>
    <x v="6"/>
    <x v="7"/>
    <x v="30"/>
    <x v="27"/>
    <x v="326"/>
    <s v="20208"/>
    <x v="39"/>
    <x v="0"/>
    <n v="7.6"/>
    <x v="0"/>
    <s v="Fries"/>
  </r>
  <r>
    <x v="1689"/>
    <x v="6"/>
    <x v="7"/>
    <x v="30"/>
    <x v="27"/>
    <x v="326"/>
    <s v="20208"/>
    <x v="18"/>
    <x v="0"/>
    <n v="15"/>
    <x v="0"/>
    <s v="Coffee"/>
  </r>
  <r>
    <x v="1689"/>
    <x v="6"/>
    <x v="7"/>
    <x v="30"/>
    <x v="27"/>
    <x v="326"/>
    <s v="20208"/>
    <x v="6"/>
    <x v="3"/>
    <n v="47.68"/>
    <x v="1"/>
    <s v="Red label"/>
  </r>
  <r>
    <x v="1689"/>
    <x v="6"/>
    <x v="7"/>
    <x v="30"/>
    <x v="27"/>
    <x v="326"/>
    <s v="20208"/>
    <x v="18"/>
    <x v="0"/>
    <n v="10.95"/>
    <x v="0"/>
    <s v="Cake"/>
  </r>
  <r>
    <x v="1689"/>
    <x v="6"/>
    <x v="7"/>
    <x v="30"/>
    <x v="27"/>
    <x v="326"/>
    <s v="20208"/>
    <x v="18"/>
    <x v="0"/>
    <n v="12.95"/>
    <x v="0"/>
    <s v="Pizza"/>
  </r>
  <r>
    <x v="1689"/>
    <x v="6"/>
    <x v="7"/>
    <x v="30"/>
    <x v="27"/>
    <x v="326"/>
    <s v="20208"/>
    <x v="18"/>
    <x v="0"/>
    <n v="18.5"/>
    <x v="0"/>
    <s v="Coffee"/>
  </r>
  <r>
    <x v="1689"/>
    <x v="6"/>
    <x v="7"/>
    <x v="30"/>
    <x v="27"/>
    <x v="326"/>
    <s v="20208"/>
    <x v="103"/>
    <x v="9"/>
    <n v="142.85"/>
    <x v="1"/>
    <s v="Childcare"/>
  </r>
  <r>
    <x v="1689"/>
    <x v="6"/>
    <x v="7"/>
    <x v="30"/>
    <x v="27"/>
    <x v="326"/>
    <s v="20208"/>
    <x v="5"/>
    <x v="0"/>
    <n v="36.799999999999997"/>
    <x v="0"/>
    <s v="Food"/>
  </r>
  <r>
    <x v="1689"/>
    <x v="6"/>
    <x v="7"/>
    <x v="30"/>
    <x v="27"/>
    <x v="326"/>
    <s v="20208"/>
    <x v="18"/>
    <x v="0"/>
    <n v="7.99"/>
    <x v="0"/>
    <s v="Food"/>
  </r>
  <r>
    <x v="1689"/>
    <x v="6"/>
    <x v="7"/>
    <x v="30"/>
    <x v="27"/>
    <x v="326"/>
    <s v="20208"/>
    <x v="0"/>
    <x v="0"/>
    <n v="96.91"/>
    <x v="0"/>
    <s v="Weekly food"/>
  </r>
  <r>
    <x v="1689"/>
    <x v="6"/>
    <x v="7"/>
    <x v="30"/>
    <x v="27"/>
    <x v="326"/>
    <s v="20208"/>
    <x v="5"/>
    <x v="0"/>
    <n v="54.08"/>
    <x v="0"/>
    <s v="Food"/>
  </r>
  <r>
    <x v="1689"/>
    <x v="6"/>
    <x v="7"/>
    <x v="30"/>
    <x v="27"/>
    <x v="326"/>
    <s v="20208"/>
    <x v="6"/>
    <x v="3"/>
    <n v="22.49"/>
    <x v="1"/>
    <s v="Alcohol"/>
  </r>
  <r>
    <x v="1689"/>
    <x v="6"/>
    <x v="7"/>
    <x v="30"/>
    <x v="27"/>
    <x v="326"/>
    <s v="20208"/>
    <x v="94"/>
    <x v="9"/>
    <n v="108.81"/>
    <x v="1"/>
    <s v="Books"/>
  </r>
  <r>
    <x v="1690"/>
    <x v="6"/>
    <x v="7"/>
    <x v="31"/>
    <x v="28"/>
    <x v="327"/>
    <s v="20208"/>
    <x v="103"/>
    <x v="9"/>
    <n v="124.82"/>
    <x v="1"/>
    <s v="Child carew week 2"/>
  </r>
  <r>
    <x v="1691"/>
    <x v="6"/>
    <x v="7"/>
    <x v="31"/>
    <x v="0"/>
    <x v="327"/>
    <s v="20208"/>
    <x v="18"/>
    <x v="0"/>
    <n v="7.89"/>
    <x v="0"/>
    <s v="Ubereats food"/>
  </r>
  <r>
    <x v="1692"/>
    <x v="6"/>
    <x v="7"/>
    <x v="31"/>
    <x v="1"/>
    <x v="327"/>
    <s v="20208"/>
    <x v="39"/>
    <x v="0"/>
    <n v="7.6"/>
    <x v="0"/>
    <s v="Papitas"/>
  </r>
  <r>
    <x v="1692"/>
    <x v="6"/>
    <x v="7"/>
    <x v="31"/>
    <x v="1"/>
    <x v="327"/>
    <s v="20208"/>
    <x v="57"/>
    <x v="12"/>
    <n v="313.95"/>
    <x v="1"/>
    <s v="Private insurance"/>
  </r>
  <r>
    <x v="1692"/>
    <x v="6"/>
    <x v="7"/>
    <x v="31"/>
    <x v="1"/>
    <x v="327"/>
    <s v="20208"/>
    <x v="11"/>
    <x v="7"/>
    <n v="266.77999999999997"/>
    <x v="1"/>
    <s v="Super gas"/>
  </r>
  <r>
    <x v="1692"/>
    <x v="6"/>
    <x v="7"/>
    <x v="31"/>
    <x v="1"/>
    <x v="327"/>
    <s v="20208"/>
    <x v="5"/>
    <x v="0"/>
    <n v="16.46"/>
    <x v="0"/>
    <s v="Coke, milk and cheese"/>
  </r>
  <r>
    <x v="1692"/>
    <x v="6"/>
    <x v="7"/>
    <x v="31"/>
    <x v="1"/>
    <x v="327"/>
    <s v="20208"/>
    <x v="18"/>
    <x v="0"/>
    <n v="13"/>
    <x v="0"/>
    <s v="Coffee"/>
  </r>
  <r>
    <x v="1692"/>
    <x v="6"/>
    <x v="7"/>
    <x v="31"/>
    <x v="1"/>
    <x v="327"/>
    <s v="20208"/>
    <x v="102"/>
    <x v="7"/>
    <n v="40"/>
    <x v="1"/>
    <s v="Mobile papa"/>
  </r>
  <r>
    <x v="1692"/>
    <x v="6"/>
    <x v="7"/>
    <x v="31"/>
    <x v="1"/>
    <x v="327"/>
    <s v="20208"/>
    <x v="18"/>
    <x v="0"/>
    <n v="19"/>
    <x v="1"/>
    <s v="Coffee"/>
  </r>
  <r>
    <x v="1692"/>
    <x v="6"/>
    <x v="7"/>
    <x v="31"/>
    <x v="1"/>
    <x v="327"/>
    <s v="20208"/>
    <x v="94"/>
    <x v="12"/>
    <n v="59"/>
    <x v="1"/>
    <s v="Shaver"/>
  </r>
  <r>
    <x v="1692"/>
    <x v="6"/>
    <x v="7"/>
    <x v="31"/>
    <x v="1"/>
    <x v="327"/>
    <s v="20208"/>
    <x v="80"/>
    <x v="14"/>
    <n v="7"/>
    <x v="1"/>
    <s v="App to play"/>
  </r>
  <r>
    <x v="1693"/>
    <x v="6"/>
    <x v="7"/>
    <x v="31"/>
    <x v="5"/>
    <x v="327"/>
    <s v="20208"/>
    <x v="68"/>
    <x v="5"/>
    <n v="38.479999999999997"/>
    <x v="1"/>
    <s v="Ax"/>
  </r>
  <r>
    <x v="1693"/>
    <x v="6"/>
    <x v="7"/>
    <x v="31"/>
    <x v="5"/>
    <x v="327"/>
    <s v="20208"/>
    <x v="18"/>
    <x v="0"/>
    <n v="6.2"/>
    <x v="0"/>
    <s v="Coffee"/>
  </r>
  <r>
    <x v="1693"/>
    <x v="6"/>
    <x v="7"/>
    <x v="31"/>
    <x v="5"/>
    <x v="327"/>
    <s v="20208"/>
    <x v="18"/>
    <x v="1"/>
    <n v="99.9"/>
    <x v="1"/>
    <s v="Table for tata"/>
  </r>
  <r>
    <x v="1693"/>
    <x v="6"/>
    <x v="7"/>
    <x v="31"/>
    <x v="5"/>
    <x v="327"/>
    <s v="20208"/>
    <x v="18"/>
    <x v="0"/>
    <n v="14.25"/>
    <x v="0"/>
    <s v="Food"/>
  </r>
  <r>
    <x v="1693"/>
    <x v="6"/>
    <x v="7"/>
    <x v="31"/>
    <x v="5"/>
    <x v="327"/>
    <s v="20208"/>
    <x v="18"/>
    <x v="1"/>
    <n v="42.17"/>
    <x v="1"/>
    <s v="flowers mama"/>
  </r>
  <r>
    <x v="1693"/>
    <x v="6"/>
    <x v="7"/>
    <x v="31"/>
    <x v="5"/>
    <x v="327"/>
    <s v="20208"/>
    <x v="5"/>
    <x v="0"/>
    <n v="7.16"/>
    <x v="0"/>
    <s v="Food"/>
  </r>
  <r>
    <x v="1693"/>
    <x v="6"/>
    <x v="7"/>
    <x v="31"/>
    <x v="5"/>
    <x v="327"/>
    <s v="20208"/>
    <x v="6"/>
    <x v="3"/>
    <n v="12.79"/>
    <x v="0"/>
    <s v="Beer"/>
  </r>
  <r>
    <x v="1693"/>
    <x v="6"/>
    <x v="7"/>
    <x v="31"/>
    <x v="5"/>
    <x v="327"/>
    <s v="20208"/>
    <x v="18"/>
    <x v="0"/>
    <n v="8.5"/>
    <x v="0"/>
    <s v="Food"/>
  </r>
  <r>
    <x v="1693"/>
    <x v="6"/>
    <x v="7"/>
    <x v="31"/>
    <x v="5"/>
    <x v="327"/>
    <s v="20208"/>
    <x v="18"/>
    <x v="0"/>
    <n v="1.01"/>
    <x v="0"/>
    <s v="Food"/>
  </r>
  <r>
    <x v="1694"/>
    <x v="6"/>
    <x v="7"/>
    <x v="32"/>
    <x v="6"/>
    <x v="328"/>
    <s v="20208"/>
    <x v="18"/>
    <x v="0"/>
    <n v="8.6999999999999993"/>
    <x v="0"/>
    <s v="Coffee"/>
  </r>
  <r>
    <x v="1694"/>
    <x v="6"/>
    <x v="7"/>
    <x v="32"/>
    <x v="6"/>
    <x v="328"/>
    <s v="20208"/>
    <x v="18"/>
    <x v="1"/>
    <n v="19.95"/>
    <x v="1"/>
    <s v="Cheesecake"/>
  </r>
  <r>
    <x v="1694"/>
    <x v="6"/>
    <x v="7"/>
    <x v="32"/>
    <x v="6"/>
    <x v="328"/>
    <s v="20208"/>
    <x v="94"/>
    <x v="5"/>
    <n v="35.89"/>
    <x v="1"/>
    <s v="Amazon ax and paints"/>
  </r>
  <r>
    <x v="1695"/>
    <x v="6"/>
    <x v="7"/>
    <x v="32"/>
    <x v="9"/>
    <x v="328"/>
    <s v="20208"/>
    <x v="99"/>
    <x v="15"/>
    <n v="1009"/>
    <x v="1"/>
    <s v="House"/>
  </r>
  <r>
    <x v="1695"/>
    <x v="6"/>
    <x v="7"/>
    <x v="32"/>
    <x v="9"/>
    <x v="328"/>
    <s v="20208"/>
    <x v="99"/>
    <x v="15"/>
    <n v="1009"/>
    <x v="1"/>
    <s v="land"/>
  </r>
  <r>
    <x v="1695"/>
    <x v="6"/>
    <x v="7"/>
    <x v="32"/>
    <x v="9"/>
    <x v="328"/>
    <s v="20208"/>
    <x v="94"/>
    <x v="5"/>
    <n v="25.9"/>
    <x v="1"/>
    <s v="Axe hatched"/>
  </r>
  <r>
    <x v="1695"/>
    <x v="6"/>
    <x v="7"/>
    <x v="32"/>
    <x v="9"/>
    <x v="328"/>
    <s v="20208"/>
    <x v="94"/>
    <x v="14"/>
    <n v="9.99"/>
    <x v="1"/>
    <s v="Paints"/>
  </r>
  <r>
    <x v="1695"/>
    <x v="6"/>
    <x v="7"/>
    <x v="32"/>
    <x v="9"/>
    <x v="328"/>
    <s v="20208"/>
    <x v="2"/>
    <x v="9"/>
    <n v="6.99"/>
    <x v="1"/>
    <s v="violin mutter"/>
  </r>
  <r>
    <x v="1695"/>
    <x v="6"/>
    <x v="7"/>
    <x v="32"/>
    <x v="9"/>
    <x v="328"/>
    <s v="20208"/>
    <x v="39"/>
    <x v="0"/>
    <n v="11.25"/>
    <x v="0"/>
    <s v="Lunch"/>
  </r>
  <r>
    <x v="1695"/>
    <x v="6"/>
    <x v="7"/>
    <x v="32"/>
    <x v="9"/>
    <x v="328"/>
    <s v="20208"/>
    <x v="18"/>
    <x v="0"/>
    <n v="5"/>
    <x v="0"/>
    <s v="Food"/>
  </r>
  <r>
    <x v="1695"/>
    <x v="6"/>
    <x v="7"/>
    <x v="32"/>
    <x v="9"/>
    <x v="328"/>
    <s v="20208"/>
    <x v="5"/>
    <x v="0"/>
    <n v="6.74"/>
    <x v="0"/>
    <s v="milk and yogurt"/>
  </r>
  <r>
    <x v="1695"/>
    <x v="6"/>
    <x v="7"/>
    <x v="32"/>
    <x v="9"/>
    <x v="328"/>
    <s v="20208"/>
    <x v="17"/>
    <x v="0"/>
    <n v="5"/>
    <x v="0"/>
    <s v="pizza"/>
  </r>
  <r>
    <x v="1695"/>
    <x v="6"/>
    <x v="7"/>
    <x v="32"/>
    <x v="9"/>
    <x v="328"/>
    <s v="20208"/>
    <x v="102"/>
    <x v="7"/>
    <n v="25"/>
    <x v="1"/>
    <s v="Mobile mama"/>
  </r>
  <r>
    <x v="1695"/>
    <x v="6"/>
    <x v="7"/>
    <x v="32"/>
    <x v="9"/>
    <x v="328"/>
    <s v="20208"/>
    <x v="11"/>
    <x v="7"/>
    <n v="100.4"/>
    <x v="1"/>
    <s v="Electricity"/>
  </r>
  <r>
    <x v="1695"/>
    <x v="6"/>
    <x v="7"/>
    <x v="32"/>
    <x v="9"/>
    <x v="328"/>
    <s v="20208"/>
    <x v="123"/>
    <x v="3"/>
    <n v="47.68"/>
    <x v="1"/>
    <s v="Grants"/>
  </r>
  <r>
    <x v="1696"/>
    <x v="6"/>
    <x v="7"/>
    <x v="32"/>
    <x v="11"/>
    <x v="328"/>
    <s v="20208"/>
    <x v="18"/>
    <x v="0"/>
    <n v="18.5"/>
    <x v="0"/>
    <s v="Coffee"/>
  </r>
  <r>
    <x v="1696"/>
    <x v="6"/>
    <x v="7"/>
    <x v="32"/>
    <x v="11"/>
    <x v="328"/>
    <s v="20208"/>
    <x v="74"/>
    <x v="7"/>
    <n v="14"/>
    <x v="1"/>
    <s v="Netflix"/>
  </r>
  <r>
    <x v="1696"/>
    <x v="6"/>
    <x v="7"/>
    <x v="32"/>
    <x v="11"/>
    <x v="328"/>
    <s v="20208"/>
    <x v="18"/>
    <x v="0"/>
    <n v="15"/>
    <x v="0"/>
    <s v="Coffee"/>
  </r>
  <r>
    <x v="1696"/>
    <x v="6"/>
    <x v="7"/>
    <x v="32"/>
    <x v="11"/>
    <x v="328"/>
    <s v="20208"/>
    <x v="5"/>
    <x v="0"/>
    <n v="15.84"/>
    <x v="0"/>
    <s v="Some food"/>
  </r>
  <r>
    <x v="1696"/>
    <x v="6"/>
    <x v="7"/>
    <x v="32"/>
    <x v="11"/>
    <x v="328"/>
    <s v="20208"/>
    <x v="94"/>
    <x v="5"/>
    <n v="13"/>
    <x v="1"/>
    <s v="Dust filters"/>
  </r>
  <r>
    <x v="1696"/>
    <x v="6"/>
    <x v="7"/>
    <x v="32"/>
    <x v="11"/>
    <x v="328"/>
    <s v="20208"/>
    <x v="5"/>
    <x v="0"/>
    <n v="96.45"/>
    <x v="0"/>
    <s v="Weekly food"/>
  </r>
  <r>
    <x v="1696"/>
    <x v="6"/>
    <x v="7"/>
    <x v="32"/>
    <x v="11"/>
    <x v="328"/>
    <s v="20208"/>
    <x v="18"/>
    <x v="0"/>
    <n v="5.75"/>
    <x v="0"/>
    <s v="Fruits"/>
  </r>
  <r>
    <x v="1696"/>
    <x v="6"/>
    <x v="7"/>
    <x v="32"/>
    <x v="11"/>
    <x v="328"/>
    <s v="20208"/>
    <x v="104"/>
    <x v="1"/>
    <n v="30.89"/>
    <x v="1"/>
    <s v="Tiffany food"/>
  </r>
  <r>
    <x v="1697"/>
    <x v="6"/>
    <x v="7"/>
    <x v="33"/>
    <x v="14"/>
    <x v="329"/>
    <s v="20208"/>
    <x v="5"/>
    <x v="0"/>
    <n v="4.2699999999999996"/>
    <x v="0"/>
    <s v="food"/>
  </r>
  <r>
    <x v="1698"/>
    <x v="6"/>
    <x v="7"/>
    <x v="33"/>
    <x v="18"/>
    <x v="329"/>
    <s v="20208"/>
    <x v="5"/>
    <x v="0"/>
    <n v="11.2"/>
    <x v="0"/>
    <s v="bbq"/>
  </r>
  <r>
    <x v="1698"/>
    <x v="6"/>
    <x v="7"/>
    <x v="33"/>
    <x v="18"/>
    <x v="329"/>
    <s v="20208"/>
    <x v="123"/>
    <x v="3"/>
    <n v="10.79"/>
    <x v="1"/>
    <s v="beer"/>
  </r>
  <r>
    <x v="1698"/>
    <x v="6"/>
    <x v="7"/>
    <x v="33"/>
    <x v="18"/>
    <x v="329"/>
    <s v="20208"/>
    <x v="18"/>
    <x v="0"/>
    <n v="20"/>
    <x v="0"/>
    <s v="Coffee"/>
  </r>
  <r>
    <x v="1698"/>
    <x v="6"/>
    <x v="7"/>
    <x v="33"/>
    <x v="18"/>
    <x v="329"/>
    <s v="20208"/>
    <x v="18"/>
    <x v="12"/>
    <n v="220"/>
    <x v="1"/>
    <s v="Dentist"/>
  </r>
  <r>
    <x v="1698"/>
    <x v="6"/>
    <x v="7"/>
    <x v="33"/>
    <x v="18"/>
    <x v="329"/>
    <s v="20208"/>
    <x v="39"/>
    <x v="0"/>
    <n v="7.1"/>
    <x v="0"/>
    <s v="food"/>
  </r>
  <r>
    <x v="1698"/>
    <x v="6"/>
    <x v="7"/>
    <x v="33"/>
    <x v="18"/>
    <x v="329"/>
    <s v="20208"/>
    <x v="18"/>
    <x v="0"/>
    <n v="10.5"/>
    <x v="0"/>
    <s v="Coffee"/>
  </r>
  <r>
    <x v="1698"/>
    <x v="6"/>
    <x v="7"/>
    <x v="33"/>
    <x v="18"/>
    <x v="329"/>
    <s v="20208"/>
    <x v="18"/>
    <x v="0"/>
    <n v="2"/>
    <x v="0"/>
    <s v="donut"/>
  </r>
  <r>
    <x v="1698"/>
    <x v="6"/>
    <x v="7"/>
    <x v="33"/>
    <x v="18"/>
    <x v="329"/>
    <s v="20208"/>
    <x v="18"/>
    <x v="0"/>
    <n v="18.5"/>
    <x v="0"/>
    <s v="Coffee"/>
  </r>
  <r>
    <x v="1698"/>
    <x v="6"/>
    <x v="7"/>
    <x v="33"/>
    <x v="18"/>
    <x v="329"/>
    <s v="20208"/>
    <x v="5"/>
    <x v="0"/>
    <n v="109.12"/>
    <x v="0"/>
    <s v="Food"/>
  </r>
  <r>
    <x v="1698"/>
    <x v="6"/>
    <x v="7"/>
    <x v="33"/>
    <x v="18"/>
    <x v="329"/>
    <s v="20208"/>
    <x v="123"/>
    <x v="3"/>
    <n v="22.48"/>
    <x v="1"/>
    <s v="Alcohol"/>
  </r>
  <r>
    <x v="1698"/>
    <x v="6"/>
    <x v="7"/>
    <x v="33"/>
    <x v="18"/>
    <x v="329"/>
    <s v="20208"/>
    <x v="18"/>
    <x v="0"/>
    <n v="6.65"/>
    <x v="0"/>
    <s v="vegetables"/>
  </r>
  <r>
    <x v="1699"/>
    <x v="6"/>
    <x v="7"/>
    <x v="34"/>
    <x v="19"/>
    <x v="330"/>
    <s v="20208"/>
    <x v="18"/>
    <x v="0"/>
    <n v="14.5"/>
    <x v="0"/>
    <s v="Coffee"/>
  </r>
  <r>
    <x v="1699"/>
    <x v="6"/>
    <x v="7"/>
    <x v="34"/>
    <x v="19"/>
    <x v="330"/>
    <s v="20208"/>
    <x v="5"/>
    <x v="0"/>
    <n v="2.7"/>
    <x v="0"/>
    <s v="Straws"/>
  </r>
  <r>
    <x v="1700"/>
    <x v="6"/>
    <x v="8"/>
    <x v="34"/>
    <x v="22"/>
    <x v="330"/>
    <s v="20209"/>
    <x v="18"/>
    <x v="5"/>
    <n v="12.95"/>
    <x v="1"/>
    <s v="SD"/>
  </r>
  <r>
    <x v="1700"/>
    <x v="6"/>
    <x v="8"/>
    <x v="34"/>
    <x v="22"/>
    <x v="330"/>
    <s v="20209"/>
    <x v="115"/>
    <x v="7"/>
    <n v="89"/>
    <x v="1"/>
    <s v="Internet"/>
  </r>
  <r>
    <x v="1700"/>
    <x v="6"/>
    <x v="8"/>
    <x v="34"/>
    <x v="22"/>
    <x v="330"/>
    <s v="20209"/>
    <x v="94"/>
    <x v="1"/>
    <n v="74.94"/>
    <x v="1"/>
    <s v="push bike and batteries"/>
  </r>
  <r>
    <x v="1700"/>
    <x v="6"/>
    <x v="8"/>
    <x v="34"/>
    <x v="22"/>
    <x v="330"/>
    <s v="20209"/>
    <x v="39"/>
    <x v="0"/>
    <n v="6.25"/>
    <x v="0"/>
    <s v="fRIES AND COKE"/>
  </r>
  <r>
    <x v="1700"/>
    <x v="6"/>
    <x v="8"/>
    <x v="34"/>
    <x v="22"/>
    <x v="330"/>
    <s v="20209"/>
    <x v="18"/>
    <x v="0"/>
    <n v="18.7"/>
    <x v="0"/>
    <s v="Coffee"/>
  </r>
  <r>
    <x v="1700"/>
    <x v="6"/>
    <x v="8"/>
    <x v="34"/>
    <x v="22"/>
    <x v="330"/>
    <s v="20209"/>
    <x v="5"/>
    <x v="0"/>
    <n v="18.53"/>
    <x v="0"/>
    <s v="Food"/>
  </r>
  <r>
    <x v="1701"/>
    <x v="6"/>
    <x v="8"/>
    <x v="34"/>
    <x v="23"/>
    <x v="330"/>
    <s v="20209"/>
    <x v="6"/>
    <x v="0"/>
    <n v="6.7"/>
    <x v="0"/>
    <s v="Coffee"/>
  </r>
  <r>
    <x v="1701"/>
    <x v="6"/>
    <x v="8"/>
    <x v="34"/>
    <x v="23"/>
    <x v="330"/>
    <s v="20209"/>
    <x v="123"/>
    <x v="3"/>
    <n v="62"/>
    <x v="1"/>
    <s v="Whiskey"/>
  </r>
  <r>
    <x v="1702"/>
    <x v="6"/>
    <x v="8"/>
    <x v="34"/>
    <x v="30"/>
    <x v="330"/>
    <s v="20209"/>
    <x v="18"/>
    <x v="0"/>
    <n v="17.5"/>
    <x v="0"/>
    <s v="Coffee"/>
  </r>
  <r>
    <x v="1702"/>
    <x v="6"/>
    <x v="8"/>
    <x v="34"/>
    <x v="30"/>
    <x v="330"/>
    <s v="20209"/>
    <x v="18"/>
    <x v="2"/>
    <n v="34"/>
    <x v="1"/>
    <s v="Papa's day"/>
  </r>
  <r>
    <x v="1703"/>
    <x v="6"/>
    <x v="8"/>
    <x v="34"/>
    <x v="24"/>
    <x v="330"/>
    <s v="20209"/>
    <x v="5"/>
    <x v="0"/>
    <n v="110.97"/>
    <x v="0"/>
    <s v="Food"/>
  </r>
  <r>
    <x v="1703"/>
    <x v="6"/>
    <x v="8"/>
    <x v="34"/>
    <x v="24"/>
    <x v="330"/>
    <s v="20209"/>
    <x v="123"/>
    <x v="3"/>
    <n v="46.78"/>
    <x v="1"/>
    <s v="Papa's day"/>
  </r>
  <r>
    <x v="1703"/>
    <x v="6"/>
    <x v="8"/>
    <x v="34"/>
    <x v="24"/>
    <x v="330"/>
    <s v="20209"/>
    <x v="18"/>
    <x v="0"/>
    <n v="10.69"/>
    <x v="0"/>
    <s v="food"/>
  </r>
  <r>
    <x v="1703"/>
    <x v="6"/>
    <x v="8"/>
    <x v="34"/>
    <x v="24"/>
    <x v="330"/>
    <s v="20209"/>
    <x v="19"/>
    <x v="0"/>
    <n v="15.9"/>
    <x v="1"/>
    <s v="Burritos x2"/>
  </r>
  <r>
    <x v="1703"/>
    <x v="6"/>
    <x v="8"/>
    <x v="34"/>
    <x v="24"/>
    <x v="330"/>
    <s v="20209"/>
    <x v="18"/>
    <x v="0"/>
    <n v="1.5"/>
    <x v="0"/>
    <s v="Ice cream"/>
  </r>
  <r>
    <x v="1704"/>
    <x v="6"/>
    <x v="8"/>
    <x v="35"/>
    <x v="26"/>
    <x v="331"/>
    <s v="20209"/>
    <x v="18"/>
    <x v="12"/>
    <n v="300"/>
    <x v="1"/>
    <s v="Test consult"/>
  </r>
  <r>
    <x v="1704"/>
    <x v="6"/>
    <x v="8"/>
    <x v="35"/>
    <x v="26"/>
    <x v="331"/>
    <s v="20209"/>
    <x v="18"/>
    <x v="0"/>
    <n v="5.83"/>
    <x v="0"/>
    <s v="Food"/>
  </r>
  <r>
    <x v="1704"/>
    <x v="6"/>
    <x v="8"/>
    <x v="35"/>
    <x v="26"/>
    <x v="331"/>
    <s v="20209"/>
    <x v="18"/>
    <x v="5"/>
    <n v="93.87"/>
    <x v="1"/>
    <s v="Fake fence"/>
  </r>
  <r>
    <x v="1704"/>
    <x v="6"/>
    <x v="8"/>
    <x v="35"/>
    <x v="26"/>
    <x v="331"/>
    <s v="20209"/>
    <x v="18"/>
    <x v="9"/>
    <n v="68.75"/>
    <x v="1"/>
    <s v="Exam 400"/>
  </r>
  <r>
    <x v="1705"/>
    <x v="6"/>
    <x v="8"/>
    <x v="35"/>
    <x v="1"/>
    <x v="331"/>
    <s v="20209"/>
    <x v="99"/>
    <x v="15"/>
    <n v="1009"/>
    <x v="1"/>
    <s v="Loan"/>
  </r>
  <r>
    <x v="1705"/>
    <x v="6"/>
    <x v="8"/>
    <x v="35"/>
    <x v="1"/>
    <x v="331"/>
    <s v="20209"/>
    <x v="18"/>
    <x v="0"/>
    <n v="5.7"/>
    <x v="0"/>
    <s v="Coffee"/>
  </r>
  <r>
    <x v="1705"/>
    <x v="6"/>
    <x v="8"/>
    <x v="35"/>
    <x v="1"/>
    <x v="331"/>
    <s v="20209"/>
    <x v="18"/>
    <x v="0"/>
    <n v="6.7"/>
    <x v="0"/>
    <s v="Coffee"/>
  </r>
  <r>
    <x v="1705"/>
    <x v="6"/>
    <x v="8"/>
    <x v="35"/>
    <x v="1"/>
    <x v="331"/>
    <s v="20209"/>
    <x v="17"/>
    <x v="0"/>
    <n v="10"/>
    <x v="0"/>
    <s v="Pizza"/>
  </r>
  <r>
    <x v="1705"/>
    <x v="6"/>
    <x v="8"/>
    <x v="35"/>
    <x v="1"/>
    <x v="331"/>
    <s v="20209"/>
    <x v="18"/>
    <x v="5"/>
    <n v="3.14"/>
    <x v="1"/>
    <s v="Curtain"/>
  </r>
  <r>
    <x v="1705"/>
    <x v="6"/>
    <x v="8"/>
    <x v="35"/>
    <x v="1"/>
    <x v="331"/>
    <s v="20209"/>
    <x v="18"/>
    <x v="0"/>
    <n v="17.5"/>
    <x v="0"/>
    <s v="Coffee"/>
  </r>
  <r>
    <x v="1705"/>
    <x v="6"/>
    <x v="8"/>
    <x v="35"/>
    <x v="1"/>
    <x v="331"/>
    <s v="20209"/>
    <x v="19"/>
    <x v="0"/>
    <n v="19.8"/>
    <x v="0"/>
    <s v="Food"/>
  </r>
  <r>
    <x v="1705"/>
    <x v="6"/>
    <x v="8"/>
    <x v="35"/>
    <x v="1"/>
    <x v="331"/>
    <s v="20209"/>
    <x v="5"/>
    <x v="0"/>
    <n v="115.15"/>
    <x v="0"/>
    <s v="Week food"/>
  </r>
  <r>
    <x v="1705"/>
    <x v="6"/>
    <x v="8"/>
    <x v="35"/>
    <x v="1"/>
    <x v="331"/>
    <s v="20209"/>
    <x v="124"/>
    <x v="12"/>
    <n v="185.17"/>
    <x v="1"/>
    <s v="Colmedica padres"/>
  </r>
  <r>
    <x v="1706"/>
    <x v="6"/>
    <x v="8"/>
    <x v="35"/>
    <x v="2"/>
    <x v="331"/>
    <s v="20209"/>
    <x v="18"/>
    <x v="0"/>
    <n v="9.5"/>
    <x v="0"/>
    <s v="Coffee"/>
  </r>
  <r>
    <x v="1706"/>
    <x v="6"/>
    <x v="8"/>
    <x v="35"/>
    <x v="2"/>
    <x v="331"/>
    <s v="20209"/>
    <x v="18"/>
    <x v="0"/>
    <n v="9.9499999999999993"/>
    <x v="0"/>
    <s v="Cake anniversary "/>
  </r>
  <r>
    <x v="1707"/>
    <x v="6"/>
    <x v="8"/>
    <x v="36"/>
    <x v="3"/>
    <x v="332"/>
    <s v="20209"/>
    <x v="18"/>
    <x v="0"/>
    <n v="6.75"/>
    <x v="0"/>
    <s v="Food"/>
  </r>
  <r>
    <x v="1707"/>
    <x v="6"/>
    <x v="8"/>
    <x v="36"/>
    <x v="3"/>
    <x v="332"/>
    <s v="20209"/>
    <x v="18"/>
    <x v="0"/>
    <n v="5.04"/>
    <x v="0"/>
    <s v="Fruit"/>
  </r>
  <r>
    <x v="1707"/>
    <x v="6"/>
    <x v="8"/>
    <x v="36"/>
    <x v="3"/>
    <x v="332"/>
    <s v="20209"/>
    <x v="125"/>
    <x v="0"/>
    <n v="17.5"/>
    <x v="0"/>
    <s v="Coffees"/>
  </r>
  <r>
    <x v="1708"/>
    <x v="6"/>
    <x v="8"/>
    <x v="36"/>
    <x v="29"/>
    <x v="332"/>
    <s v="20209"/>
    <x v="5"/>
    <x v="0"/>
    <n v="4.1100000000000003"/>
    <x v="0"/>
    <s v="Food"/>
  </r>
  <r>
    <x v="1708"/>
    <x v="6"/>
    <x v="8"/>
    <x v="36"/>
    <x v="29"/>
    <x v="332"/>
    <s v="20209"/>
    <x v="125"/>
    <x v="0"/>
    <n v="20"/>
    <x v="0"/>
    <s v="Coffee"/>
  </r>
  <r>
    <x v="1708"/>
    <x v="6"/>
    <x v="8"/>
    <x v="36"/>
    <x v="29"/>
    <x v="332"/>
    <s v="20209"/>
    <x v="67"/>
    <x v="6"/>
    <n v="66.06"/>
    <x v="1"/>
    <s v="First 7 eleven"/>
  </r>
  <r>
    <x v="1708"/>
    <x v="6"/>
    <x v="8"/>
    <x v="36"/>
    <x v="29"/>
    <x v="332"/>
    <s v="20209"/>
    <x v="102"/>
    <x v="7"/>
    <n v="40"/>
    <x v="1"/>
    <s v="Phone papa"/>
  </r>
  <r>
    <x v="1708"/>
    <x v="6"/>
    <x v="8"/>
    <x v="36"/>
    <x v="29"/>
    <x v="332"/>
    <s v="20209"/>
    <x v="125"/>
    <x v="0"/>
    <n v="13.5"/>
    <x v="0"/>
    <s v="Coffee"/>
  </r>
  <r>
    <x v="1708"/>
    <x v="6"/>
    <x v="8"/>
    <x v="36"/>
    <x v="29"/>
    <x v="332"/>
    <s v="20209"/>
    <x v="5"/>
    <x v="0"/>
    <n v="4.3099999999999996"/>
    <x v="0"/>
    <s v="Food"/>
  </r>
  <r>
    <x v="1708"/>
    <x v="6"/>
    <x v="8"/>
    <x v="36"/>
    <x v="29"/>
    <x v="332"/>
    <s v="20209"/>
    <x v="125"/>
    <x v="0"/>
    <n v="5.7"/>
    <x v="0"/>
    <s v="Coffee"/>
  </r>
  <r>
    <x v="1708"/>
    <x v="6"/>
    <x v="8"/>
    <x v="36"/>
    <x v="29"/>
    <x v="332"/>
    <s v="20209"/>
    <x v="19"/>
    <x v="0"/>
    <n v="9.9"/>
    <x v="0"/>
    <s v="Food"/>
  </r>
  <r>
    <x v="1708"/>
    <x v="6"/>
    <x v="8"/>
    <x v="36"/>
    <x v="29"/>
    <x v="332"/>
    <s v="20209"/>
    <x v="39"/>
    <x v="0"/>
    <n v="3.8"/>
    <x v="0"/>
    <s v="Food"/>
  </r>
  <r>
    <x v="1708"/>
    <x v="6"/>
    <x v="8"/>
    <x v="36"/>
    <x v="29"/>
    <x v="332"/>
    <s v="20209"/>
    <x v="125"/>
    <x v="0"/>
    <n v="12.5"/>
    <x v="0"/>
    <s v="Coffee"/>
  </r>
  <r>
    <x v="1708"/>
    <x v="6"/>
    <x v="8"/>
    <x v="36"/>
    <x v="29"/>
    <x v="332"/>
    <s v="20209"/>
    <x v="57"/>
    <x v="12"/>
    <n v="313.95"/>
    <x v="1"/>
    <s v="Insurance"/>
  </r>
  <r>
    <x v="1708"/>
    <x v="6"/>
    <x v="8"/>
    <x v="36"/>
    <x v="29"/>
    <x v="332"/>
    <s v="20209"/>
    <x v="11"/>
    <x v="7"/>
    <n v="50"/>
    <x v="1"/>
    <s v="Electricity"/>
  </r>
  <r>
    <x v="1708"/>
    <x v="6"/>
    <x v="8"/>
    <x v="36"/>
    <x v="29"/>
    <x v="332"/>
    <s v="20209"/>
    <x v="102"/>
    <x v="7"/>
    <n v="25"/>
    <x v="1"/>
    <s v="Mobile mama"/>
  </r>
  <r>
    <x v="1708"/>
    <x v="6"/>
    <x v="8"/>
    <x v="36"/>
    <x v="29"/>
    <x v="332"/>
    <s v="20209"/>
    <x v="0"/>
    <x v="0"/>
    <n v="61.75"/>
    <x v="0"/>
    <s v="Food"/>
  </r>
  <r>
    <x v="1708"/>
    <x v="6"/>
    <x v="8"/>
    <x v="36"/>
    <x v="29"/>
    <x v="332"/>
    <s v="20209"/>
    <x v="124"/>
    <x v="0"/>
    <n v="56.7"/>
    <x v="0"/>
    <s v="Food"/>
  </r>
  <r>
    <x v="1708"/>
    <x v="6"/>
    <x v="8"/>
    <x v="36"/>
    <x v="29"/>
    <x v="332"/>
    <s v="20209"/>
    <x v="123"/>
    <x v="3"/>
    <n v="20"/>
    <x v="1"/>
    <s v="Beer"/>
  </r>
  <r>
    <x v="1708"/>
    <x v="6"/>
    <x v="8"/>
    <x v="36"/>
    <x v="29"/>
    <x v="332"/>
    <s v="20209"/>
    <x v="18"/>
    <x v="0"/>
    <n v="8.4"/>
    <x v="0"/>
    <s v="Ice cream"/>
  </r>
  <r>
    <x v="1709"/>
    <x v="6"/>
    <x v="8"/>
    <x v="37"/>
    <x v="15"/>
    <x v="333"/>
    <s v="20209"/>
    <x v="5"/>
    <x v="0"/>
    <n v="16.239999999999998"/>
    <x v="0"/>
    <s v="Food"/>
  </r>
  <r>
    <x v="1709"/>
    <x v="6"/>
    <x v="8"/>
    <x v="37"/>
    <x v="15"/>
    <x v="333"/>
    <s v="20209"/>
    <x v="74"/>
    <x v="7"/>
    <n v="14"/>
    <x v="1"/>
    <s v="Netflix"/>
  </r>
  <r>
    <x v="1709"/>
    <x v="6"/>
    <x v="8"/>
    <x v="37"/>
    <x v="15"/>
    <x v="333"/>
    <s v="20209"/>
    <x v="19"/>
    <x v="0"/>
    <n v="7.95"/>
    <x v="0"/>
    <s v="Burrito"/>
  </r>
  <r>
    <x v="1709"/>
    <x v="6"/>
    <x v="8"/>
    <x v="37"/>
    <x v="15"/>
    <x v="333"/>
    <s v="20209"/>
    <x v="5"/>
    <x v="0"/>
    <n v="0.75"/>
    <x v="0"/>
    <s v="Some food"/>
  </r>
  <r>
    <x v="1709"/>
    <x v="6"/>
    <x v="8"/>
    <x v="37"/>
    <x v="15"/>
    <x v="333"/>
    <s v="20209"/>
    <x v="5"/>
    <x v="0"/>
    <n v="16.010000000000002"/>
    <x v="0"/>
    <s v="Food"/>
  </r>
  <r>
    <x v="1709"/>
    <x v="6"/>
    <x v="8"/>
    <x v="37"/>
    <x v="15"/>
    <x v="333"/>
    <s v="20209"/>
    <x v="123"/>
    <x v="3"/>
    <n v="56.67"/>
    <x v="1"/>
    <s v="Whiskey and beer"/>
  </r>
  <r>
    <x v="1709"/>
    <x v="6"/>
    <x v="8"/>
    <x v="37"/>
    <x v="15"/>
    <x v="333"/>
    <s v="20209"/>
    <x v="99"/>
    <x v="15"/>
    <n v="1009"/>
    <x v="1"/>
    <s v="Repayment"/>
  </r>
  <r>
    <x v="1709"/>
    <x v="6"/>
    <x v="8"/>
    <x v="37"/>
    <x v="15"/>
    <x v="333"/>
    <s v="20209"/>
    <x v="18"/>
    <x v="0"/>
    <n v="14"/>
    <x v="0"/>
    <s v="Crust Pizza"/>
  </r>
  <r>
    <x v="1709"/>
    <x v="6"/>
    <x v="8"/>
    <x v="37"/>
    <x v="15"/>
    <x v="333"/>
    <s v="20209"/>
    <x v="125"/>
    <x v="0"/>
    <n v="36.5"/>
    <x v="0"/>
    <s v="Breakfast with beer"/>
  </r>
  <r>
    <x v="1709"/>
    <x v="6"/>
    <x v="8"/>
    <x v="37"/>
    <x v="15"/>
    <x v="333"/>
    <s v="20209"/>
    <x v="5"/>
    <x v="0"/>
    <n v="12.24"/>
    <x v="0"/>
    <s v="Food"/>
  </r>
  <r>
    <x v="1709"/>
    <x v="6"/>
    <x v="8"/>
    <x v="37"/>
    <x v="15"/>
    <x v="333"/>
    <s v="20209"/>
    <x v="5"/>
    <x v="0"/>
    <n v="2.7"/>
    <x v="0"/>
    <s v="Food"/>
  </r>
  <r>
    <x v="1709"/>
    <x v="6"/>
    <x v="8"/>
    <x v="37"/>
    <x v="15"/>
    <x v="333"/>
    <s v="20209"/>
    <x v="11"/>
    <x v="7"/>
    <n v="85.21"/>
    <x v="1"/>
    <s v="Electricity"/>
  </r>
  <r>
    <x v="1709"/>
    <x v="6"/>
    <x v="8"/>
    <x v="37"/>
    <x v="15"/>
    <x v="333"/>
    <s v="20209"/>
    <x v="5"/>
    <x v="0"/>
    <n v="147.91"/>
    <x v="0"/>
    <s v="Weekly food"/>
  </r>
  <r>
    <x v="1709"/>
    <x v="6"/>
    <x v="8"/>
    <x v="37"/>
    <x v="15"/>
    <x v="333"/>
    <s v="20209"/>
    <x v="125"/>
    <x v="0"/>
    <n v="8.6999999999999993"/>
    <x v="0"/>
    <s v="Coffee"/>
  </r>
  <r>
    <x v="1710"/>
    <x v="6"/>
    <x v="8"/>
    <x v="38"/>
    <x v="16"/>
    <x v="334"/>
    <s v="20209"/>
    <x v="125"/>
    <x v="0"/>
    <n v="10"/>
    <x v="0"/>
    <s v="Coffee"/>
  </r>
  <r>
    <x v="1711"/>
    <x v="6"/>
    <x v="8"/>
    <x v="38"/>
    <x v="18"/>
    <x v="334"/>
    <s v="20209"/>
    <x v="125"/>
    <x v="0"/>
    <n v="15"/>
    <x v="0"/>
    <s v="Coffee"/>
  </r>
  <r>
    <x v="1712"/>
    <x v="6"/>
    <x v="9"/>
    <x v="38"/>
    <x v="20"/>
    <x v="334"/>
    <s v="202010"/>
    <x v="5"/>
    <x v="0"/>
    <n v="6.66"/>
    <x v="0"/>
    <s v="Fruits"/>
  </r>
  <r>
    <x v="1712"/>
    <x v="6"/>
    <x v="9"/>
    <x v="38"/>
    <x v="20"/>
    <x v="334"/>
    <s v="202010"/>
    <x v="123"/>
    <x v="3"/>
    <n v="57.57"/>
    <x v="1"/>
    <s v="Beers and scotch"/>
  </r>
  <r>
    <x v="1712"/>
    <x v="6"/>
    <x v="9"/>
    <x v="38"/>
    <x v="20"/>
    <x v="334"/>
    <s v="202010"/>
    <x v="125"/>
    <x v="0"/>
    <n v="12"/>
    <x v="0"/>
    <s v="coffee"/>
  </r>
  <r>
    <x v="1713"/>
    <x v="6"/>
    <x v="9"/>
    <x v="38"/>
    <x v="21"/>
    <x v="334"/>
    <s v="202010"/>
    <x v="115"/>
    <x v="7"/>
    <n v="89"/>
    <x v="1"/>
    <s v="Internet"/>
  </r>
  <r>
    <x v="1713"/>
    <x v="6"/>
    <x v="9"/>
    <x v="38"/>
    <x v="21"/>
    <x v="334"/>
    <s v="202010"/>
    <x v="125"/>
    <x v="0"/>
    <n v="4.2"/>
    <x v="0"/>
    <s v="Coffee and muffin"/>
  </r>
  <r>
    <x v="1713"/>
    <x v="6"/>
    <x v="9"/>
    <x v="38"/>
    <x v="21"/>
    <x v="334"/>
    <s v="202010"/>
    <x v="18"/>
    <x v="0"/>
    <n v="17.899999999999999"/>
    <x v="0"/>
    <s v="Pizza"/>
  </r>
  <r>
    <x v="1714"/>
    <x v="6"/>
    <x v="9"/>
    <x v="38"/>
    <x v="23"/>
    <x v="334"/>
    <s v="202010"/>
    <x v="39"/>
    <x v="0"/>
    <n v="6.5"/>
    <x v="0"/>
    <s v="fries"/>
  </r>
  <r>
    <x v="1714"/>
    <x v="6"/>
    <x v="9"/>
    <x v="38"/>
    <x v="23"/>
    <x v="334"/>
    <s v="202010"/>
    <x v="18"/>
    <x v="0"/>
    <n v="13.3"/>
    <x v="0"/>
    <s v="Ice cream"/>
  </r>
  <r>
    <x v="1714"/>
    <x v="6"/>
    <x v="9"/>
    <x v="38"/>
    <x v="23"/>
    <x v="334"/>
    <s v="202010"/>
    <x v="125"/>
    <x v="0"/>
    <n v="19"/>
    <x v="0"/>
    <s v="breakfast of champions"/>
  </r>
  <r>
    <x v="1714"/>
    <x v="6"/>
    <x v="9"/>
    <x v="38"/>
    <x v="23"/>
    <x v="334"/>
    <s v="202010"/>
    <x v="125"/>
    <x v="0"/>
    <n v="16.7"/>
    <x v="0"/>
    <s v="Breakfast"/>
  </r>
  <r>
    <x v="1714"/>
    <x v="6"/>
    <x v="9"/>
    <x v="38"/>
    <x v="23"/>
    <x v="334"/>
    <s v="202010"/>
    <x v="5"/>
    <x v="0"/>
    <n v="12.15"/>
    <x v="0"/>
    <s v="Food"/>
  </r>
  <r>
    <x v="1714"/>
    <x v="6"/>
    <x v="9"/>
    <x v="38"/>
    <x v="23"/>
    <x v="334"/>
    <s v="202010"/>
    <x v="2"/>
    <x v="5"/>
    <n v="35.090000000000003"/>
    <x v="1"/>
    <s v="Security stick"/>
  </r>
  <r>
    <x v="1715"/>
    <x v="6"/>
    <x v="9"/>
    <x v="39"/>
    <x v="30"/>
    <x v="335"/>
    <s v="202010"/>
    <x v="87"/>
    <x v="12"/>
    <n v="62.98"/>
    <x v="1"/>
    <s v="Vitamins"/>
  </r>
  <r>
    <x v="1715"/>
    <x v="6"/>
    <x v="9"/>
    <x v="39"/>
    <x v="30"/>
    <x v="335"/>
    <s v="202010"/>
    <x v="103"/>
    <x v="9"/>
    <n v="249.68"/>
    <x v="1"/>
    <s v="Childcare again "/>
  </r>
  <r>
    <x v="1715"/>
    <x v="6"/>
    <x v="9"/>
    <x v="39"/>
    <x v="30"/>
    <x v="335"/>
    <s v="202010"/>
    <x v="123"/>
    <x v="3"/>
    <n v="10.79"/>
    <x v="1"/>
    <s v="Beer"/>
  </r>
  <r>
    <x v="1715"/>
    <x v="6"/>
    <x v="9"/>
    <x v="39"/>
    <x v="30"/>
    <x v="335"/>
    <s v="202010"/>
    <x v="5"/>
    <x v="0"/>
    <n v="120.67"/>
    <x v="0"/>
    <s v="Week food"/>
  </r>
  <r>
    <x v="1715"/>
    <x v="6"/>
    <x v="9"/>
    <x v="39"/>
    <x v="30"/>
    <x v="335"/>
    <s v="202010"/>
    <x v="99"/>
    <x v="15"/>
    <n v="1009"/>
    <x v="1"/>
    <s v="Loan repayment"/>
  </r>
  <r>
    <x v="1716"/>
    <x v="6"/>
    <x v="9"/>
    <x v="39"/>
    <x v="0"/>
    <x v="335"/>
    <s v="202010"/>
    <x v="111"/>
    <x v="16"/>
    <n v="469.3"/>
    <x v="1"/>
    <s v="Council rates"/>
  </r>
  <r>
    <x v="1716"/>
    <x v="6"/>
    <x v="9"/>
    <x v="39"/>
    <x v="0"/>
    <x v="335"/>
    <s v="202010"/>
    <x v="125"/>
    <x v="0"/>
    <n v="5.7"/>
    <x v="0"/>
    <s v="Coffee"/>
  </r>
  <r>
    <x v="1716"/>
    <x v="6"/>
    <x v="9"/>
    <x v="39"/>
    <x v="0"/>
    <x v="335"/>
    <s v="202010"/>
    <x v="39"/>
    <x v="0"/>
    <n v="4.8"/>
    <x v="0"/>
    <s v="Fries"/>
  </r>
  <r>
    <x v="1716"/>
    <x v="6"/>
    <x v="9"/>
    <x v="39"/>
    <x v="0"/>
    <x v="335"/>
    <s v="202010"/>
    <x v="19"/>
    <x v="0"/>
    <n v="21.7"/>
    <x v="0"/>
    <s v="Bday"/>
  </r>
  <r>
    <x v="1716"/>
    <x v="6"/>
    <x v="9"/>
    <x v="39"/>
    <x v="0"/>
    <x v="335"/>
    <s v="202010"/>
    <x v="125"/>
    <x v="0"/>
    <n v="5.7"/>
    <x v="0"/>
    <s v="coffee"/>
  </r>
  <r>
    <x v="1716"/>
    <x v="6"/>
    <x v="9"/>
    <x v="39"/>
    <x v="0"/>
    <x v="335"/>
    <s v="202010"/>
    <x v="123"/>
    <x v="3"/>
    <n v="47.68"/>
    <x v="1"/>
    <s v="Whiskey"/>
  </r>
  <r>
    <x v="1716"/>
    <x v="6"/>
    <x v="9"/>
    <x v="39"/>
    <x v="0"/>
    <x v="335"/>
    <s v="202010"/>
    <x v="5"/>
    <x v="0"/>
    <n v="6.75"/>
    <x v="0"/>
    <s v="Food"/>
  </r>
  <r>
    <x v="1716"/>
    <x v="6"/>
    <x v="9"/>
    <x v="39"/>
    <x v="0"/>
    <x v="335"/>
    <s v="202010"/>
    <x v="95"/>
    <x v="7"/>
    <n v="12"/>
    <x v="1"/>
    <s v="Spotify again"/>
  </r>
  <r>
    <x v="1716"/>
    <x v="6"/>
    <x v="9"/>
    <x v="39"/>
    <x v="0"/>
    <x v="335"/>
    <s v="202010"/>
    <x v="125"/>
    <x v="0"/>
    <n v="26.5"/>
    <x v="0"/>
    <s v="Breakfast with beer"/>
  </r>
  <r>
    <x v="1716"/>
    <x v="6"/>
    <x v="9"/>
    <x v="39"/>
    <x v="0"/>
    <x v="335"/>
    <s v="202010"/>
    <x v="5"/>
    <x v="0"/>
    <n v="27.62"/>
    <x v="0"/>
    <s v="Food"/>
  </r>
  <r>
    <x v="1716"/>
    <x v="6"/>
    <x v="9"/>
    <x v="39"/>
    <x v="0"/>
    <x v="335"/>
    <s v="202010"/>
    <x v="5"/>
    <x v="0"/>
    <n v="83.68"/>
    <x v="0"/>
    <s v="Food"/>
  </r>
  <r>
    <x v="1716"/>
    <x v="6"/>
    <x v="9"/>
    <x v="39"/>
    <x v="0"/>
    <x v="335"/>
    <s v="202010"/>
    <x v="123"/>
    <x v="3"/>
    <n v="10.79"/>
    <x v="1"/>
    <s v="Beer"/>
  </r>
  <r>
    <x v="1716"/>
    <x v="6"/>
    <x v="9"/>
    <x v="39"/>
    <x v="0"/>
    <x v="335"/>
    <s v="202010"/>
    <x v="125"/>
    <x v="0"/>
    <n v="14"/>
    <x v="0"/>
    <s v="Coffees"/>
  </r>
  <r>
    <x v="1716"/>
    <x v="6"/>
    <x v="9"/>
    <x v="39"/>
    <x v="0"/>
    <x v="335"/>
    <s v="202010"/>
    <x v="125"/>
    <x v="2"/>
    <n v="26.5"/>
    <x v="1"/>
    <s v="Breakfast"/>
  </r>
  <r>
    <x v="1716"/>
    <x v="6"/>
    <x v="9"/>
    <x v="39"/>
    <x v="0"/>
    <x v="335"/>
    <s v="202010"/>
    <x v="125"/>
    <x v="0"/>
    <n v="11"/>
    <x v="0"/>
    <s v="Whiskey"/>
  </r>
  <r>
    <x v="1716"/>
    <x v="6"/>
    <x v="9"/>
    <x v="39"/>
    <x v="0"/>
    <x v="335"/>
    <s v="202010"/>
    <x v="5"/>
    <x v="0"/>
    <n v="8.44"/>
    <x v="0"/>
    <s v="Food"/>
  </r>
  <r>
    <x v="1716"/>
    <x v="6"/>
    <x v="9"/>
    <x v="39"/>
    <x v="0"/>
    <x v="335"/>
    <s v="202010"/>
    <x v="125"/>
    <x v="0"/>
    <n v="12"/>
    <x v="0"/>
    <s v="Coffee"/>
  </r>
  <r>
    <x v="1716"/>
    <x v="6"/>
    <x v="9"/>
    <x v="39"/>
    <x v="0"/>
    <x v="335"/>
    <s v="202010"/>
    <x v="18"/>
    <x v="2"/>
    <n v="38.9"/>
    <x v="1"/>
    <s v="Cheesecake cake"/>
  </r>
  <r>
    <x v="1716"/>
    <x v="6"/>
    <x v="9"/>
    <x v="39"/>
    <x v="0"/>
    <x v="335"/>
    <s v="202010"/>
    <x v="18"/>
    <x v="0"/>
    <n v="6.29"/>
    <x v="0"/>
    <s v="Vegetables"/>
  </r>
  <r>
    <x v="1716"/>
    <x v="6"/>
    <x v="9"/>
    <x v="39"/>
    <x v="0"/>
    <x v="335"/>
    <s v="202010"/>
    <x v="18"/>
    <x v="0"/>
    <n v="6.4"/>
    <x v="0"/>
    <s v="Donut"/>
  </r>
  <r>
    <x v="1717"/>
    <x v="6"/>
    <x v="9"/>
    <x v="40"/>
    <x v="2"/>
    <x v="336"/>
    <s v="202010"/>
    <x v="103"/>
    <x v="9"/>
    <n v="249.62"/>
    <x v="1"/>
    <s v="Childcare"/>
  </r>
  <r>
    <x v="1717"/>
    <x v="6"/>
    <x v="9"/>
    <x v="40"/>
    <x v="2"/>
    <x v="336"/>
    <s v="202010"/>
    <x v="125"/>
    <x v="0"/>
    <n v="12"/>
    <x v="0"/>
    <s v="Coffee and cruisant"/>
  </r>
  <r>
    <x v="1717"/>
    <x v="6"/>
    <x v="9"/>
    <x v="40"/>
    <x v="2"/>
    <x v="336"/>
    <s v="202010"/>
    <x v="18"/>
    <x v="1"/>
    <n v="250"/>
    <x v="1"/>
    <s v="Mauricio hotel"/>
  </r>
  <r>
    <x v="1717"/>
    <x v="6"/>
    <x v="9"/>
    <x v="40"/>
    <x v="2"/>
    <x v="336"/>
    <s v="202010"/>
    <x v="67"/>
    <x v="6"/>
    <n v="59"/>
    <x v="1"/>
    <s v="Gasoline"/>
  </r>
  <r>
    <x v="1717"/>
    <x v="6"/>
    <x v="9"/>
    <x v="40"/>
    <x v="2"/>
    <x v="336"/>
    <s v="202010"/>
    <x v="94"/>
    <x v="14"/>
    <n v="40.49"/>
    <x v="1"/>
    <s v="Camaroncito"/>
  </r>
  <r>
    <x v="1718"/>
    <x v="6"/>
    <x v="9"/>
    <x v="40"/>
    <x v="3"/>
    <x v="336"/>
    <s v="202010"/>
    <x v="5"/>
    <x v="14"/>
    <n v="11.63"/>
    <x v="1"/>
    <s v="Nappies"/>
  </r>
  <r>
    <x v="1719"/>
    <x v="6"/>
    <x v="9"/>
    <x v="40"/>
    <x v="4"/>
    <x v="336"/>
    <s v="202010"/>
    <x v="94"/>
    <x v="5"/>
    <n v="40.65"/>
    <x v="1"/>
    <s v="Charger, home mounter "/>
  </r>
  <r>
    <x v="1720"/>
    <x v="6"/>
    <x v="9"/>
    <x v="40"/>
    <x v="7"/>
    <x v="336"/>
    <s v="202010"/>
    <x v="39"/>
    <x v="0"/>
    <n v="6.5"/>
    <x v="0"/>
    <s v="Coke and fries"/>
  </r>
  <r>
    <x v="1720"/>
    <x v="6"/>
    <x v="9"/>
    <x v="40"/>
    <x v="7"/>
    <x v="336"/>
    <s v="202010"/>
    <x v="125"/>
    <x v="0"/>
    <n v="5.7"/>
    <x v="0"/>
    <s v="Coffeeq"/>
  </r>
  <r>
    <x v="1720"/>
    <x v="6"/>
    <x v="9"/>
    <x v="40"/>
    <x v="7"/>
    <x v="336"/>
    <s v="202010"/>
    <x v="125"/>
    <x v="0"/>
    <n v="5.7"/>
    <x v="0"/>
    <s v="coffee"/>
  </r>
  <r>
    <x v="1720"/>
    <x v="6"/>
    <x v="9"/>
    <x v="40"/>
    <x v="7"/>
    <x v="336"/>
    <s v="202010"/>
    <x v="125"/>
    <x v="0"/>
    <n v="11"/>
    <x v="0"/>
    <s v="Coffee"/>
  </r>
  <r>
    <x v="1720"/>
    <x v="6"/>
    <x v="9"/>
    <x v="40"/>
    <x v="7"/>
    <x v="336"/>
    <s v="202010"/>
    <x v="5"/>
    <x v="0"/>
    <n v="103.73"/>
    <x v="0"/>
    <s v="Comida"/>
  </r>
  <r>
    <x v="1720"/>
    <x v="6"/>
    <x v="9"/>
    <x v="40"/>
    <x v="7"/>
    <x v="336"/>
    <s v="202010"/>
    <x v="123"/>
    <x v="3"/>
    <n v="69.260000000000005"/>
    <x v="1"/>
    <s v="Whiskey"/>
  </r>
  <r>
    <x v="1720"/>
    <x v="6"/>
    <x v="9"/>
    <x v="40"/>
    <x v="7"/>
    <x v="336"/>
    <s v="202010"/>
    <x v="125"/>
    <x v="0"/>
    <n v="10"/>
    <x v="0"/>
    <s v="Coffee"/>
  </r>
  <r>
    <x v="1720"/>
    <x v="6"/>
    <x v="9"/>
    <x v="40"/>
    <x v="7"/>
    <x v="336"/>
    <s v="202010"/>
    <x v="11"/>
    <x v="7"/>
    <n v="193.2"/>
    <x v="1"/>
    <s v="Gas"/>
  </r>
  <r>
    <x v="1720"/>
    <x v="6"/>
    <x v="9"/>
    <x v="40"/>
    <x v="7"/>
    <x v="336"/>
    <s v="202010"/>
    <x v="5"/>
    <x v="0"/>
    <n v="10.77"/>
    <x v="0"/>
    <s v="food"/>
  </r>
  <r>
    <x v="1720"/>
    <x v="6"/>
    <x v="9"/>
    <x v="40"/>
    <x v="7"/>
    <x v="336"/>
    <s v="202010"/>
    <x v="18"/>
    <x v="2"/>
    <n v="20.95"/>
    <x v="1"/>
    <s v="Cake papa"/>
  </r>
  <r>
    <x v="1720"/>
    <x v="6"/>
    <x v="9"/>
    <x v="40"/>
    <x v="7"/>
    <x v="336"/>
    <s v="202010"/>
    <x v="18"/>
    <x v="0"/>
    <n v="13.14"/>
    <x v="0"/>
    <s v="Fruits"/>
  </r>
  <r>
    <x v="1720"/>
    <x v="6"/>
    <x v="9"/>
    <x v="40"/>
    <x v="7"/>
    <x v="336"/>
    <s v="202010"/>
    <x v="18"/>
    <x v="0"/>
    <n v="6.4"/>
    <x v="0"/>
    <s v="Donut ice cream"/>
  </r>
  <r>
    <x v="1721"/>
    <x v="6"/>
    <x v="9"/>
    <x v="41"/>
    <x v="10"/>
    <x v="337"/>
    <s v="202010"/>
    <x v="102"/>
    <x v="7"/>
    <n v="40"/>
    <x v="1"/>
    <s v="Moble"/>
  </r>
  <r>
    <x v="1721"/>
    <x v="6"/>
    <x v="9"/>
    <x v="41"/>
    <x v="10"/>
    <x v="337"/>
    <s v="202010"/>
    <x v="18"/>
    <x v="1"/>
    <n v="500"/>
    <x v="1"/>
    <s v="mauricio "/>
  </r>
  <r>
    <x v="1721"/>
    <x v="6"/>
    <x v="9"/>
    <x v="41"/>
    <x v="10"/>
    <x v="337"/>
    <s v="202010"/>
    <x v="18"/>
    <x v="2"/>
    <n v="40"/>
    <x v="1"/>
    <s v="Barber and hair"/>
  </r>
  <r>
    <x v="1721"/>
    <x v="6"/>
    <x v="9"/>
    <x v="41"/>
    <x v="10"/>
    <x v="337"/>
    <s v="202010"/>
    <x v="125"/>
    <x v="0"/>
    <n v="9.1999999999999993"/>
    <x v="0"/>
    <s v="Hot chocolate and chai"/>
  </r>
  <r>
    <x v="1721"/>
    <x v="6"/>
    <x v="9"/>
    <x v="41"/>
    <x v="10"/>
    <x v="337"/>
    <s v="202010"/>
    <x v="18"/>
    <x v="12"/>
    <n v="225"/>
    <x v="1"/>
    <s v="sleep and lung sleep study"/>
  </r>
  <r>
    <x v="1721"/>
    <x v="6"/>
    <x v="9"/>
    <x v="41"/>
    <x v="10"/>
    <x v="337"/>
    <s v="202010"/>
    <x v="19"/>
    <x v="0"/>
    <n v="19.8"/>
    <x v="0"/>
    <s v="Burritos"/>
  </r>
  <r>
    <x v="1721"/>
    <x v="6"/>
    <x v="9"/>
    <x v="41"/>
    <x v="10"/>
    <x v="337"/>
    <s v="202010"/>
    <x v="5"/>
    <x v="0"/>
    <n v="15.75"/>
    <x v="0"/>
    <s v="Food"/>
  </r>
  <r>
    <x v="1721"/>
    <x v="6"/>
    <x v="9"/>
    <x v="41"/>
    <x v="10"/>
    <x v="337"/>
    <s v="202010"/>
    <x v="18"/>
    <x v="0"/>
    <n v="12.9"/>
    <x v="0"/>
    <s v="pizza"/>
  </r>
  <r>
    <x v="1721"/>
    <x v="6"/>
    <x v="9"/>
    <x v="41"/>
    <x v="10"/>
    <x v="337"/>
    <s v="202010"/>
    <x v="102"/>
    <x v="7"/>
    <n v="25"/>
    <x v="1"/>
    <s v="Mobile mama"/>
  </r>
  <r>
    <x v="1721"/>
    <x v="6"/>
    <x v="9"/>
    <x v="41"/>
    <x v="10"/>
    <x v="337"/>
    <s v="202010"/>
    <x v="103"/>
    <x v="9"/>
    <n v="249.62"/>
    <x v="1"/>
    <s v="childcare"/>
  </r>
  <r>
    <x v="1721"/>
    <x v="6"/>
    <x v="9"/>
    <x v="41"/>
    <x v="10"/>
    <x v="337"/>
    <s v="202010"/>
    <x v="5"/>
    <x v="0"/>
    <n v="13.05"/>
    <x v="0"/>
    <s v="Food"/>
  </r>
  <r>
    <x v="1721"/>
    <x v="6"/>
    <x v="9"/>
    <x v="41"/>
    <x v="10"/>
    <x v="337"/>
    <s v="202010"/>
    <x v="87"/>
    <x v="0"/>
    <n v="2"/>
    <x v="0"/>
    <s v="tooth brush"/>
  </r>
  <r>
    <x v="1721"/>
    <x v="6"/>
    <x v="9"/>
    <x v="41"/>
    <x v="10"/>
    <x v="337"/>
    <s v="202010"/>
    <x v="125"/>
    <x v="0"/>
    <n v="6.7"/>
    <x v="0"/>
    <s v="hot chocolate"/>
  </r>
  <r>
    <x v="1721"/>
    <x v="6"/>
    <x v="9"/>
    <x v="41"/>
    <x v="10"/>
    <x v="337"/>
    <s v="202010"/>
    <x v="125"/>
    <x v="0"/>
    <n v="4.7"/>
    <x v="0"/>
    <s v="Croissant"/>
  </r>
  <r>
    <x v="1721"/>
    <x v="6"/>
    <x v="9"/>
    <x v="41"/>
    <x v="10"/>
    <x v="337"/>
    <s v="202010"/>
    <x v="11"/>
    <x v="7"/>
    <n v="53.34"/>
    <x v="1"/>
    <s v="gas"/>
  </r>
  <r>
    <x v="1721"/>
    <x v="6"/>
    <x v="9"/>
    <x v="41"/>
    <x v="10"/>
    <x v="337"/>
    <s v="202010"/>
    <x v="99"/>
    <x v="15"/>
    <n v="1009"/>
    <x v="1"/>
    <s v="loan repayment"/>
  </r>
  <r>
    <x v="1722"/>
    <x v="6"/>
    <x v="9"/>
    <x v="41"/>
    <x v="12"/>
    <x v="337"/>
    <s v="202010"/>
    <x v="74"/>
    <x v="7"/>
    <n v="14"/>
    <x v="1"/>
    <s v="Netflix"/>
  </r>
  <r>
    <x v="1722"/>
    <x v="6"/>
    <x v="9"/>
    <x v="41"/>
    <x v="12"/>
    <x v="337"/>
    <s v="202010"/>
    <x v="108"/>
    <x v="7"/>
    <n v="365.76"/>
    <x v="1"/>
    <s v="Water"/>
  </r>
  <r>
    <x v="1722"/>
    <x v="6"/>
    <x v="9"/>
    <x v="41"/>
    <x v="12"/>
    <x v="337"/>
    <s v="202010"/>
    <x v="3"/>
    <x v="0"/>
    <n v="14.19"/>
    <x v="0"/>
    <s v="Food"/>
  </r>
  <r>
    <x v="1722"/>
    <x v="6"/>
    <x v="9"/>
    <x v="41"/>
    <x v="12"/>
    <x v="337"/>
    <s v="202010"/>
    <x v="125"/>
    <x v="0"/>
    <n v="12"/>
    <x v="0"/>
    <s v="Food"/>
  </r>
  <r>
    <x v="1722"/>
    <x v="6"/>
    <x v="9"/>
    <x v="41"/>
    <x v="12"/>
    <x v="337"/>
    <s v="202010"/>
    <x v="5"/>
    <x v="0"/>
    <n v="127.1"/>
    <x v="0"/>
    <s v="Food"/>
  </r>
  <r>
    <x v="1722"/>
    <x v="6"/>
    <x v="9"/>
    <x v="41"/>
    <x v="12"/>
    <x v="337"/>
    <s v="202010"/>
    <x v="123"/>
    <x v="3"/>
    <n v="62.97"/>
    <x v="1"/>
    <s v="Stupid whiskey"/>
  </r>
  <r>
    <x v="1722"/>
    <x v="6"/>
    <x v="9"/>
    <x v="41"/>
    <x v="12"/>
    <x v="337"/>
    <s v="202010"/>
    <x v="39"/>
    <x v="0"/>
    <n v="5.35"/>
    <x v="0"/>
    <s v="milk shake"/>
  </r>
  <r>
    <x v="1722"/>
    <x v="6"/>
    <x v="9"/>
    <x v="41"/>
    <x v="12"/>
    <x v="337"/>
    <s v="202010"/>
    <x v="18"/>
    <x v="2"/>
    <n v="35.9"/>
    <x v="0"/>
    <s v="ribs"/>
  </r>
  <r>
    <x v="1722"/>
    <x v="6"/>
    <x v="9"/>
    <x v="41"/>
    <x v="12"/>
    <x v="337"/>
    <s v="202010"/>
    <x v="125"/>
    <x v="0"/>
    <n v="19.5"/>
    <x v="0"/>
    <s v="breakfast"/>
  </r>
  <r>
    <x v="1723"/>
    <x v="6"/>
    <x v="9"/>
    <x v="42"/>
    <x v="15"/>
    <x v="338"/>
    <s v="202010"/>
    <x v="103"/>
    <x v="0"/>
    <n v="311.95"/>
    <x v="1"/>
    <s v="Childcare"/>
  </r>
  <r>
    <x v="1723"/>
    <x v="6"/>
    <x v="9"/>
    <x v="42"/>
    <x v="15"/>
    <x v="338"/>
    <s v="202010"/>
    <x v="18"/>
    <x v="0"/>
    <n v="3.01"/>
    <x v="0"/>
    <s v="Fruits"/>
  </r>
  <r>
    <x v="1723"/>
    <x v="6"/>
    <x v="9"/>
    <x v="42"/>
    <x v="15"/>
    <x v="338"/>
    <s v="202010"/>
    <x v="5"/>
    <x v="0"/>
    <n v="10.57"/>
    <x v="0"/>
    <s v="Food"/>
  </r>
  <r>
    <x v="1724"/>
    <x v="6"/>
    <x v="9"/>
    <x v="42"/>
    <x v="17"/>
    <x v="338"/>
    <s v="202010"/>
    <x v="17"/>
    <x v="0"/>
    <n v="5"/>
    <x v="0"/>
    <s v="Pizza"/>
  </r>
  <r>
    <x v="1724"/>
    <x v="6"/>
    <x v="9"/>
    <x v="42"/>
    <x v="17"/>
    <x v="338"/>
    <s v="202010"/>
    <x v="125"/>
    <x v="0"/>
    <n v="10"/>
    <x v="0"/>
    <s v="Coffee"/>
  </r>
  <r>
    <x v="1724"/>
    <x v="6"/>
    <x v="9"/>
    <x v="42"/>
    <x v="17"/>
    <x v="338"/>
    <s v="202010"/>
    <x v="19"/>
    <x v="0"/>
    <n v="13.5"/>
    <x v="0"/>
    <s v="Nachos"/>
  </r>
  <r>
    <x v="1724"/>
    <x v="6"/>
    <x v="9"/>
    <x v="42"/>
    <x v="17"/>
    <x v="338"/>
    <s v="202010"/>
    <x v="5"/>
    <x v="0"/>
    <n v="27.47"/>
    <x v="0"/>
    <s v="Gatorade and chips"/>
  </r>
  <r>
    <x v="1724"/>
    <x v="6"/>
    <x v="9"/>
    <x v="42"/>
    <x v="17"/>
    <x v="338"/>
    <s v="202010"/>
    <x v="123"/>
    <x v="3"/>
    <n v="10.79"/>
    <x v="1"/>
    <s v="Beer"/>
  </r>
  <r>
    <x v="1724"/>
    <x v="6"/>
    <x v="9"/>
    <x v="42"/>
    <x v="17"/>
    <x v="338"/>
    <s v="202010"/>
    <x v="67"/>
    <x v="6"/>
    <n v="76.95"/>
    <x v="1"/>
    <s v="Gasoline"/>
  </r>
  <r>
    <x v="1725"/>
    <x v="6"/>
    <x v="9"/>
    <x v="42"/>
    <x v="18"/>
    <x v="338"/>
    <s v="202010"/>
    <x v="125"/>
    <x v="0"/>
    <n v="9.1999999999999993"/>
    <x v="0"/>
    <s v="Chocolate and chai"/>
  </r>
  <r>
    <x v="1725"/>
    <x v="6"/>
    <x v="9"/>
    <x v="42"/>
    <x v="18"/>
    <x v="338"/>
    <s v="202010"/>
    <x v="123"/>
    <x v="3"/>
    <n v="50"/>
    <x v="1"/>
    <s v="Rusky"/>
  </r>
  <r>
    <x v="1725"/>
    <x v="6"/>
    <x v="9"/>
    <x v="42"/>
    <x v="18"/>
    <x v="338"/>
    <s v="202010"/>
    <x v="18"/>
    <x v="2"/>
    <n v="31.8"/>
    <x v="1"/>
    <s v="Pasta and chicken"/>
  </r>
  <r>
    <x v="1725"/>
    <x v="6"/>
    <x v="9"/>
    <x v="42"/>
    <x v="18"/>
    <x v="338"/>
    <s v="202010"/>
    <x v="18"/>
    <x v="12"/>
    <n v="35"/>
    <x v="1"/>
    <s v="Hair cut"/>
  </r>
  <r>
    <x v="1726"/>
    <x v="6"/>
    <x v="9"/>
    <x v="42"/>
    <x v="19"/>
    <x v="338"/>
    <s v="202010"/>
    <x v="73"/>
    <x v="5"/>
    <n v="135"/>
    <x v="1"/>
    <s v="Sheets and more stuff"/>
  </r>
  <r>
    <x v="1726"/>
    <x v="6"/>
    <x v="9"/>
    <x v="42"/>
    <x v="19"/>
    <x v="338"/>
    <s v="202010"/>
    <x v="5"/>
    <x v="0"/>
    <n v="100.29"/>
    <x v="0"/>
    <s v="Food"/>
  </r>
  <r>
    <x v="1726"/>
    <x v="6"/>
    <x v="9"/>
    <x v="42"/>
    <x v="19"/>
    <x v="338"/>
    <s v="202010"/>
    <x v="18"/>
    <x v="2"/>
    <n v="33.5"/>
    <x v="0"/>
    <s v="Breakfast"/>
  </r>
  <r>
    <x v="1727"/>
    <x v="6"/>
    <x v="10"/>
    <x v="42"/>
    <x v="20"/>
    <x v="338"/>
    <s v="202011"/>
    <x v="115"/>
    <x v="7"/>
    <n v="89"/>
    <x v="1"/>
    <s v="Internet"/>
  </r>
  <r>
    <x v="1727"/>
    <x v="6"/>
    <x v="10"/>
    <x v="42"/>
    <x v="20"/>
    <x v="338"/>
    <s v="202011"/>
    <x v="18"/>
    <x v="0"/>
    <n v="3"/>
    <x v="0"/>
    <s v="donuts"/>
  </r>
  <r>
    <x v="1727"/>
    <x v="6"/>
    <x v="10"/>
    <x v="42"/>
    <x v="20"/>
    <x v="338"/>
    <s v="202011"/>
    <x v="18"/>
    <x v="0"/>
    <n v="8.26"/>
    <x v="0"/>
    <s v="apples"/>
  </r>
  <r>
    <x v="1728"/>
    <x v="6"/>
    <x v="10"/>
    <x v="43"/>
    <x v="23"/>
    <x v="339"/>
    <s v="202011"/>
    <x v="54"/>
    <x v="8"/>
    <n v="68"/>
    <x v="1"/>
    <s v="Clothes tata"/>
  </r>
  <r>
    <x v="1728"/>
    <x v="6"/>
    <x v="10"/>
    <x v="43"/>
    <x v="23"/>
    <x v="339"/>
    <s v="202011"/>
    <x v="5"/>
    <x v="0"/>
    <n v="16.649999999999999"/>
    <x v="0"/>
    <s v="garbage food"/>
  </r>
  <r>
    <x v="1728"/>
    <x v="6"/>
    <x v="10"/>
    <x v="43"/>
    <x v="23"/>
    <x v="339"/>
    <s v="202011"/>
    <x v="18"/>
    <x v="0"/>
    <n v="5.3"/>
    <x v="0"/>
    <s v="Coffee"/>
  </r>
  <r>
    <x v="1728"/>
    <x v="6"/>
    <x v="10"/>
    <x v="43"/>
    <x v="23"/>
    <x v="339"/>
    <s v="202011"/>
    <x v="94"/>
    <x v="1"/>
    <n v="25"/>
    <x v="1"/>
    <s v="Sorpresa"/>
  </r>
  <r>
    <x v="1728"/>
    <x v="6"/>
    <x v="10"/>
    <x v="43"/>
    <x v="23"/>
    <x v="339"/>
    <s v="202011"/>
    <x v="68"/>
    <x v="1"/>
    <n v="32.130000000000003"/>
    <x v="1"/>
    <s v="Table for tata"/>
  </r>
  <r>
    <x v="1728"/>
    <x v="6"/>
    <x v="10"/>
    <x v="43"/>
    <x v="23"/>
    <x v="339"/>
    <s v="202011"/>
    <x v="18"/>
    <x v="2"/>
    <n v="12.5"/>
    <x v="1"/>
    <s v="Mansion food"/>
  </r>
  <r>
    <x v="1728"/>
    <x v="6"/>
    <x v="10"/>
    <x v="43"/>
    <x v="23"/>
    <x v="339"/>
    <s v="202011"/>
    <x v="18"/>
    <x v="1"/>
    <n v="30"/>
    <x v="1"/>
    <s v="Flowers"/>
  </r>
  <r>
    <x v="1728"/>
    <x v="6"/>
    <x v="10"/>
    <x v="43"/>
    <x v="23"/>
    <x v="339"/>
    <s v="202011"/>
    <x v="18"/>
    <x v="0"/>
    <n v="8.3000000000000007"/>
    <x v="0"/>
    <s v="Food"/>
  </r>
  <r>
    <x v="1728"/>
    <x v="6"/>
    <x v="10"/>
    <x v="43"/>
    <x v="23"/>
    <x v="339"/>
    <s v="202011"/>
    <x v="18"/>
    <x v="2"/>
    <n v="20"/>
    <x v="1"/>
    <s v="pizzas"/>
  </r>
  <r>
    <x v="1728"/>
    <x v="6"/>
    <x v="10"/>
    <x v="43"/>
    <x v="23"/>
    <x v="339"/>
    <s v="202011"/>
    <x v="125"/>
    <x v="0"/>
    <n v="12.4"/>
    <x v="0"/>
    <s v="coffees and croisant"/>
  </r>
  <r>
    <x v="1728"/>
    <x v="6"/>
    <x v="10"/>
    <x v="43"/>
    <x v="23"/>
    <x v="339"/>
    <s v="202011"/>
    <x v="18"/>
    <x v="2"/>
    <n v="24.15"/>
    <x v="1"/>
    <s v="fatstacks"/>
  </r>
  <r>
    <x v="1728"/>
    <x v="6"/>
    <x v="10"/>
    <x v="43"/>
    <x v="23"/>
    <x v="339"/>
    <s v="202011"/>
    <x v="18"/>
    <x v="12"/>
    <n v="256"/>
    <x v="1"/>
    <s v="Sleep study"/>
  </r>
  <r>
    <x v="1728"/>
    <x v="6"/>
    <x v="10"/>
    <x v="43"/>
    <x v="23"/>
    <x v="339"/>
    <s v="202011"/>
    <x v="103"/>
    <x v="9"/>
    <n v="249.7"/>
    <x v="1"/>
    <s v="Childcare"/>
  </r>
  <r>
    <x v="1728"/>
    <x v="6"/>
    <x v="10"/>
    <x v="43"/>
    <x v="23"/>
    <x v="339"/>
    <s v="202011"/>
    <x v="18"/>
    <x v="0"/>
    <n v="8.26"/>
    <x v="0"/>
    <s v="Fruits"/>
  </r>
  <r>
    <x v="1728"/>
    <x v="6"/>
    <x v="10"/>
    <x v="43"/>
    <x v="23"/>
    <x v="339"/>
    <s v="202011"/>
    <x v="5"/>
    <x v="0"/>
    <n v="10.8"/>
    <x v="0"/>
    <s v="Food"/>
  </r>
  <r>
    <x v="1728"/>
    <x v="6"/>
    <x v="10"/>
    <x v="43"/>
    <x v="23"/>
    <x v="339"/>
    <s v="202011"/>
    <x v="3"/>
    <x v="0"/>
    <n v="6.45"/>
    <x v="0"/>
    <s v="Food"/>
  </r>
  <r>
    <x v="1729"/>
    <x v="6"/>
    <x v="10"/>
    <x v="43"/>
    <x v="26"/>
    <x v="339"/>
    <s v="202011"/>
    <x v="125"/>
    <x v="0"/>
    <n v="6.7"/>
    <x v="0"/>
    <s v="Coffee"/>
  </r>
  <r>
    <x v="1729"/>
    <x v="6"/>
    <x v="10"/>
    <x v="43"/>
    <x v="26"/>
    <x v="339"/>
    <s v="202011"/>
    <x v="125"/>
    <x v="0"/>
    <n v="11"/>
    <x v="0"/>
    <s v="Coffee"/>
  </r>
  <r>
    <x v="1729"/>
    <x v="6"/>
    <x v="10"/>
    <x v="43"/>
    <x v="26"/>
    <x v="339"/>
    <s v="202011"/>
    <x v="53"/>
    <x v="2"/>
    <n v="52.1"/>
    <x v="1"/>
    <s v="Offer MS"/>
  </r>
  <r>
    <x v="1729"/>
    <x v="6"/>
    <x v="10"/>
    <x v="43"/>
    <x v="26"/>
    <x v="339"/>
    <s v="202011"/>
    <x v="45"/>
    <x v="5"/>
    <n v="8.5500000000000007"/>
    <x v="1"/>
    <s v="watch tata"/>
  </r>
  <r>
    <x v="1729"/>
    <x v="6"/>
    <x v="10"/>
    <x v="43"/>
    <x v="26"/>
    <x v="339"/>
    <s v="202011"/>
    <x v="123"/>
    <x v="3"/>
    <n v="50"/>
    <x v="1"/>
    <s v="Vodka"/>
  </r>
  <r>
    <x v="1729"/>
    <x v="6"/>
    <x v="10"/>
    <x v="43"/>
    <x v="26"/>
    <x v="339"/>
    <s v="202011"/>
    <x v="18"/>
    <x v="0"/>
    <n v="9.6"/>
    <x v="0"/>
    <s v="Coffee"/>
  </r>
  <r>
    <x v="1729"/>
    <x v="6"/>
    <x v="10"/>
    <x v="43"/>
    <x v="26"/>
    <x v="339"/>
    <s v="202011"/>
    <x v="18"/>
    <x v="2"/>
    <n v="21"/>
    <x v="1"/>
    <s v="Breakfast beach"/>
  </r>
  <r>
    <x v="1729"/>
    <x v="6"/>
    <x v="10"/>
    <x v="43"/>
    <x v="26"/>
    <x v="339"/>
    <s v="202011"/>
    <x v="5"/>
    <x v="0"/>
    <n v="127.75"/>
    <x v="0"/>
    <s v="food"/>
  </r>
  <r>
    <x v="1729"/>
    <x v="6"/>
    <x v="10"/>
    <x v="43"/>
    <x v="26"/>
    <x v="339"/>
    <s v="202011"/>
    <x v="18"/>
    <x v="6"/>
    <n v="6.24"/>
    <x v="1"/>
    <s v="Parking beach"/>
  </r>
  <r>
    <x v="1729"/>
    <x v="6"/>
    <x v="10"/>
    <x v="43"/>
    <x v="26"/>
    <x v="339"/>
    <s v="202011"/>
    <x v="106"/>
    <x v="2"/>
    <n v="2558.98"/>
    <x v="1"/>
    <s v="Christmas trip mon 09 "/>
  </r>
  <r>
    <x v="1729"/>
    <x v="6"/>
    <x v="10"/>
    <x v="43"/>
    <x v="26"/>
    <x v="339"/>
    <s v="202011"/>
    <x v="106"/>
    <x v="2"/>
    <n v="380"/>
    <x v="1"/>
    <s v="Lakes tyrrell trip"/>
  </r>
  <r>
    <x v="1729"/>
    <x v="6"/>
    <x v="10"/>
    <x v="43"/>
    <x v="26"/>
    <x v="339"/>
    <s v="202011"/>
    <x v="18"/>
    <x v="12"/>
    <n v="10.09"/>
    <x v="1"/>
    <s v="Nail thing"/>
  </r>
  <r>
    <x v="1729"/>
    <x v="6"/>
    <x v="10"/>
    <x v="43"/>
    <x v="26"/>
    <x v="339"/>
    <s v="202011"/>
    <x v="13"/>
    <x v="1"/>
    <n v="2.85"/>
    <x v="1"/>
    <s v="Bublbles"/>
  </r>
  <r>
    <x v="1729"/>
    <x v="6"/>
    <x v="10"/>
    <x v="43"/>
    <x v="26"/>
    <x v="339"/>
    <s v="202011"/>
    <x v="67"/>
    <x v="6"/>
    <n v="67.62"/>
    <x v="1"/>
    <s v="gasoline"/>
  </r>
  <r>
    <x v="1729"/>
    <x v="6"/>
    <x v="10"/>
    <x v="43"/>
    <x v="26"/>
    <x v="339"/>
    <s v="202011"/>
    <x v="5"/>
    <x v="0"/>
    <n v="18.27"/>
    <x v="0"/>
    <s v="Food"/>
  </r>
  <r>
    <x v="1729"/>
    <x v="6"/>
    <x v="10"/>
    <x v="43"/>
    <x v="26"/>
    <x v="339"/>
    <s v="202011"/>
    <x v="123"/>
    <x v="3"/>
    <n v="7.2"/>
    <x v="1"/>
    <s v="Beer"/>
  </r>
  <r>
    <x v="1729"/>
    <x v="6"/>
    <x v="10"/>
    <x v="43"/>
    <x v="26"/>
    <x v="339"/>
    <s v="202011"/>
    <x v="18"/>
    <x v="1"/>
    <n v="8"/>
    <x v="1"/>
    <s v="Gift Tiffany"/>
  </r>
  <r>
    <x v="1730"/>
    <x v="6"/>
    <x v="10"/>
    <x v="44"/>
    <x v="27"/>
    <x v="340"/>
    <s v="202011"/>
    <x v="5"/>
    <x v="0"/>
    <n v="20.82"/>
    <x v="0"/>
    <s v="Food"/>
  </r>
  <r>
    <x v="1730"/>
    <x v="6"/>
    <x v="10"/>
    <x v="44"/>
    <x v="27"/>
    <x v="340"/>
    <s v="202011"/>
    <x v="13"/>
    <x v="14"/>
    <n v="7.6"/>
    <x v="1"/>
    <s v="Book"/>
  </r>
  <r>
    <x v="1730"/>
    <x v="6"/>
    <x v="10"/>
    <x v="44"/>
    <x v="27"/>
    <x v="340"/>
    <s v="202011"/>
    <x v="99"/>
    <x v="15"/>
    <n v="1009"/>
    <x v="1"/>
    <s v="repayment"/>
  </r>
  <r>
    <x v="1730"/>
    <x v="6"/>
    <x v="10"/>
    <x v="44"/>
    <x v="27"/>
    <x v="340"/>
    <s v="202011"/>
    <x v="124"/>
    <x v="12"/>
    <n v="182.53"/>
    <x v="1"/>
    <s v="padres"/>
  </r>
  <r>
    <x v="1731"/>
    <x v="6"/>
    <x v="10"/>
    <x v="44"/>
    <x v="0"/>
    <x v="340"/>
    <s v="202011"/>
    <x v="103"/>
    <x v="9"/>
    <n v="249.62"/>
    <x v="1"/>
    <s v="Childcare"/>
  </r>
  <r>
    <x v="1731"/>
    <x v="6"/>
    <x v="10"/>
    <x v="44"/>
    <x v="0"/>
    <x v="340"/>
    <s v="202011"/>
    <x v="5"/>
    <x v="0"/>
    <n v="15.39"/>
    <x v="0"/>
    <s v="Food"/>
  </r>
  <r>
    <x v="1731"/>
    <x v="6"/>
    <x v="10"/>
    <x v="44"/>
    <x v="0"/>
    <x v="340"/>
    <s v="202011"/>
    <x v="125"/>
    <x v="0"/>
    <n v="11"/>
    <x v="0"/>
    <s v="Chocolate and croisant"/>
  </r>
  <r>
    <x v="1731"/>
    <x v="6"/>
    <x v="10"/>
    <x v="44"/>
    <x v="0"/>
    <x v="340"/>
    <s v="202011"/>
    <x v="125"/>
    <x v="0"/>
    <n v="12"/>
    <x v="0"/>
    <s v="Chocolate crissant and babychino"/>
  </r>
  <r>
    <x v="1731"/>
    <x v="6"/>
    <x v="10"/>
    <x v="44"/>
    <x v="0"/>
    <x v="340"/>
    <s v="202011"/>
    <x v="5"/>
    <x v="0"/>
    <n v="15.39"/>
    <x v="0"/>
    <s v="sushi night"/>
  </r>
  <r>
    <x v="1732"/>
    <x v="6"/>
    <x v="10"/>
    <x v="44"/>
    <x v="4"/>
    <x v="340"/>
    <s v="202011"/>
    <x v="125"/>
    <x v="0"/>
    <n v="11"/>
    <x v="0"/>
    <s v="coffee"/>
  </r>
  <r>
    <x v="1732"/>
    <x v="6"/>
    <x v="10"/>
    <x v="44"/>
    <x v="4"/>
    <x v="340"/>
    <s v="202011"/>
    <x v="18"/>
    <x v="2"/>
    <n v="365.93"/>
    <x v="1"/>
    <s v="Lake sea - tyrrell "/>
  </r>
  <r>
    <x v="1732"/>
    <x v="6"/>
    <x v="10"/>
    <x v="44"/>
    <x v="4"/>
    <x v="340"/>
    <s v="202011"/>
    <x v="67"/>
    <x v="6"/>
    <n v="59.52"/>
    <x v="1"/>
    <s v="Gasoline sea lake"/>
  </r>
  <r>
    <x v="1732"/>
    <x v="6"/>
    <x v="10"/>
    <x v="44"/>
    <x v="4"/>
    <x v="340"/>
    <s v="202011"/>
    <x v="18"/>
    <x v="0"/>
    <n v="4.7"/>
    <x v="0"/>
    <s v="Coffee"/>
  </r>
  <r>
    <x v="1732"/>
    <x v="6"/>
    <x v="10"/>
    <x v="44"/>
    <x v="4"/>
    <x v="340"/>
    <s v="202011"/>
    <x v="18"/>
    <x v="0"/>
    <n v="20.72"/>
    <x v="0"/>
    <s v="Fruits"/>
  </r>
  <r>
    <x v="1732"/>
    <x v="6"/>
    <x v="10"/>
    <x v="44"/>
    <x v="4"/>
    <x v="340"/>
    <s v="202011"/>
    <x v="57"/>
    <x v="12"/>
    <n v="349.75"/>
    <x v="1"/>
    <s v="GU health"/>
  </r>
  <r>
    <x v="1732"/>
    <x v="6"/>
    <x v="10"/>
    <x v="44"/>
    <x v="4"/>
    <x v="340"/>
    <s v="202011"/>
    <x v="18"/>
    <x v="0"/>
    <n v="3.5"/>
    <x v="0"/>
    <s v="Coffee"/>
  </r>
  <r>
    <x v="1732"/>
    <x v="6"/>
    <x v="10"/>
    <x v="44"/>
    <x v="4"/>
    <x v="340"/>
    <s v="202011"/>
    <x v="67"/>
    <x v="6"/>
    <n v="51.74"/>
    <x v="1"/>
    <s v="Gasoline"/>
  </r>
  <r>
    <x v="1733"/>
    <x v="6"/>
    <x v="10"/>
    <x v="45"/>
    <x v="5"/>
    <x v="341"/>
    <s v="202011"/>
    <x v="102"/>
    <x v="7"/>
    <n v="40"/>
    <x v="1"/>
    <s v="Mobile papa"/>
  </r>
  <r>
    <x v="1733"/>
    <x v="6"/>
    <x v="10"/>
    <x v="45"/>
    <x v="5"/>
    <x v="341"/>
    <s v="202011"/>
    <x v="125"/>
    <x v="0"/>
    <n v="12"/>
    <x v="0"/>
    <s v="Coffee"/>
  </r>
  <r>
    <x v="1733"/>
    <x v="6"/>
    <x v="10"/>
    <x v="45"/>
    <x v="5"/>
    <x v="341"/>
    <s v="202011"/>
    <x v="103"/>
    <x v="9"/>
    <n v="249.56"/>
    <x v="1"/>
    <s v="childcare"/>
  </r>
  <r>
    <x v="1734"/>
    <x v="6"/>
    <x v="10"/>
    <x v="45"/>
    <x v="6"/>
    <x v="341"/>
    <s v="202011"/>
    <x v="125"/>
    <x v="0"/>
    <n v="5.7"/>
    <x v="0"/>
    <s v="Lattee"/>
  </r>
  <r>
    <x v="1734"/>
    <x v="6"/>
    <x v="10"/>
    <x v="45"/>
    <x v="6"/>
    <x v="341"/>
    <s v="202011"/>
    <x v="18"/>
    <x v="0"/>
    <n v="4.8"/>
    <x v="0"/>
    <s v="Latte"/>
  </r>
  <r>
    <x v="1735"/>
    <x v="6"/>
    <x v="10"/>
    <x v="45"/>
    <x v="10"/>
    <x v="341"/>
    <s v="202011"/>
    <x v="125"/>
    <x v="0"/>
    <n v="12"/>
    <x v="0"/>
    <s v="Breakfast"/>
  </r>
  <r>
    <x v="1735"/>
    <x v="6"/>
    <x v="10"/>
    <x v="45"/>
    <x v="10"/>
    <x v="341"/>
    <s v="202011"/>
    <x v="67"/>
    <x v="6"/>
    <n v="59.88"/>
    <x v="1"/>
    <s v="Gasoline"/>
  </r>
  <r>
    <x v="1735"/>
    <x v="6"/>
    <x v="10"/>
    <x v="45"/>
    <x v="10"/>
    <x v="341"/>
    <s v="202011"/>
    <x v="18"/>
    <x v="0"/>
    <n v="2.2000000000000002"/>
    <x v="0"/>
    <s v="Coffee"/>
  </r>
  <r>
    <x v="1735"/>
    <x v="6"/>
    <x v="10"/>
    <x v="45"/>
    <x v="10"/>
    <x v="341"/>
    <s v="202011"/>
    <x v="18"/>
    <x v="6"/>
    <n v="10.01"/>
    <x v="1"/>
    <s v="Paystay parking consul"/>
  </r>
  <r>
    <x v="1735"/>
    <x v="6"/>
    <x v="10"/>
    <x v="45"/>
    <x v="10"/>
    <x v="341"/>
    <s v="202011"/>
    <x v="18"/>
    <x v="0"/>
    <n v="9.9"/>
    <x v="0"/>
    <s v="Coffee"/>
  </r>
  <r>
    <x v="1735"/>
    <x v="6"/>
    <x v="10"/>
    <x v="45"/>
    <x v="10"/>
    <x v="341"/>
    <s v="202011"/>
    <x v="18"/>
    <x v="14"/>
    <n v="200"/>
    <x v="1"/>
    <s v="German embassy documentation"/>
  </r>
  <r>
    <x v="1735"/>
    <x v="6"/>
    <x v="10"/>
    <x v="45"/>
    <x v="10"/>
    <x v="341"/>
    <s v="202011"/>
    <x v="19"/>
    <x v="0"/>
    <n v="23.9"/>
    <x v="0"/>
    <s v="Food"/>
  </r>
  <r>
    <x v="1735"/>
    <x v="6"/>
    <x v="10"/>
    <x v="45"/>
    <x v="10"/>
    <x v="341"/>
    <s v="202011"/>
    <x v="5"/>
    <x v="0"/>
    <n v="4.1399999999999997"/>
    <x v="0"/>
    <s v="Food"/>
  </r>
  <r>
    <x v="1735"/>
    <x v="6"/>
    <x v="10"/>
    <x v="45"/>
    <x v="10"/>
    <x v="341"/>
    <s v="202011"/>
    <x v="94"/>
    <x v="7"/>
    <n v="59"/>
    <x v="1"/>
    <s v="Prime"/>
  </r>
  <r>
    <x v="1735"/>
    <x v="6"/>
    <x v="10"/>
    <x v="45"/>
    <x v="10"/>
    <x v="341"/>
    <s v="202011"/>
    <x v="18"/>
    <x v="0"/>
    <n v="9.9"/>
    <x v="0"/>
    <s v="Strawberry pickup"/>
  </r>
  <r>
    <x v="1735"/>
    <x v="6"/>
    <x v="10"/>
    <x v="45"/>
    <x v="10"/>
    <x v="341"/>
    <s v="202011"/>
    <x v="18"/>
    <x v="0"/>
    <n v="33.6"/>
    <x v="1"/>
    <s v="Breakfast"/>
  </r>
  <r>
    <x v="1735"/>
    <x v="6"/>
    <x v="10"/>
    <x v="45"/>
    <x v="10"/>
    <x v="341"/>
    <s v="202011"/>
    <x v="5"/>
    <x v="0"/>
    <n v="25.04"/>
    <x v="0"/>
    <s v="Food"/>
  </r>
  <r>
    <x v="1735"/>
    <x v="6"/>
    <x v="10"/>
    <x v="45"/>
    <x v="10"/>
    <x v="341"/>
    <s v="202011"/>
    <x v="123"/>
    <x v="3"/>
    <n v="10.79"/>
    <x v="1"/>
    <s v="Lashes"/>
  </r>
  <r>
    <x v="1735"/>
    <x v="6"/>
    <x v="10"/>
    <x v="45"/>
    <x v="10"/>
    <x v="341"/>
    <s v="202011"/>
    <x v="18"/>
    <x v="2"/>
    <n v="33.799999999999997"/>
    <x v="1"/>
    <s v="Breakfast"/>
  </r>
  <r>
    <x v="1735"/>
    <x v="6"/>
    <x v="10"/>
    <x v="45"/>
    <x v="10"/>
    <x v="341"/>
    <s v="202011"/>
    <x v="18"/>
    <x v="6"/>
    <n v="49"/>
    <x v="1"/>
    <s v="Wash car"/>
  </r>
  <r>
    <x v="1735"/>
    <x v="6"/>
    <x v="10"/>
    <x v="45"/>
    <x v="10"/>
    <x v="341"/>
    <s v="202011"/>
    <x v="5"/>
    <x v="0"/>
    <n v="89.59"/>
    <x v="0"/>
    <s v="Food"/>
  </r>
  <r>
    <x v="1735"/>
    <x v="6"/>
    <x v="10"/>
    <x v="45"/>
    <x v="10"/>
    <x v="341"/>
    <s v="202011"/>
    <x v="123"/>
    <x v="3"/>
    <n v="10.79"/>
    <x v="1"/>
    <s v="Beers"/>
  </r>
  <r>
    <x v="1735"/>
    <x v="6"/>
    <x v="10"/>
    <x v="45"/>
    <x v="10"/>
    <x v="341"/>
    <s v="202011"/>
    <x v="3"/>
    <x v="0"/>
    <n v="6.1"/>
    <x v="0"/>
    <s v="Food"/>
  </r>
  <r>
    <x v="1735"/>
    <x v="6"/>
    <x v="10"/>
    <x v="45"/>
    <x v="10"/>
    <x v="341"/>
    <s v="202011"/>
    <x v="18"/>
    <x v="5"/>
    <n v="9.58"/>
    <x v="1"/>
    <s v="Sme bath stuff"/>
  </r>
  <r>
    <x v="1735"/>
    <x v="6"/>
    <x v="10"/>
    <x v="45"/>
    <x v="10"/>
    <x v="341"/>
    <s v="202011"/>
    <x v="5"/>
    <x v="0"/>
    <n v="30.51"/>
    <x v="0"/>
    <s v="Food"/>
  </r>
  <r>
    <x v="1735"/>
    <x v="6"/>
    <x v="10"/>
    <x v="45"/>
    <x v="10"/>
    <x v="341"/>
    <s v="202011"/>
    <x v="102"/>
    <x v="7"/>
    <n v="25"/>
    <x v="1"/>
    <s v="Mobile"/>
  </r>
  <r>
    <x v="1735"/>
    <x v="6"/>
    <x v="10"/>
    <x v="45"/>
    <x v="10"/>
    <x v="341"/>
    <s v="202011"/>
    <x v="11"/>
    <x v="7"/>
    <n v="36.57"/>
    <x v="1"/>
    <s v="Energy"/>
  </r>
  <r>
    <x v="1735"/>
    <x v="6"/>
    <x v="10"/>
    <x v="45"/>
    <x v="10"/>
    <x v="341"/>
    <s v="202011"/>
    <x v="18"/>
    <x v="0"/>
    <n v="8.1999999999999993"/>
    <x v="0"/>
    <s v="fRUITS"/>
  </r>
  <r>
    <x v="1735"/>
    <x v="6"/>
    <x v="10"/>
    <x v="45"/>
    <x v="10"/>
    <x v="341"/>
    <s v="202011"/>
    <x v="94"/>
    <x v="1"/>
    <n v="57.22"/>
    <x v="1"/>
    <s v="Tata christmas"/>
  </r>
  <r>
    <x v="1735"/>
    <x v="6"/>
    <x v="10"/>
    <x v="45"/>
    <x v="10"/>
    <x v="341"/>
    <s v="202011"/>
    <x v="18"/>
    <x v="8"/>
    <n v="69.900000000000006"/>
    <x v="1"/>
    <s v="Shoes"/>
  </r>
  <r>
    <x v="1735"/>
    <x v="6"/>
    <x v="10"/>
    <x v="45"/>
    <x v="10"/>
    <x v="341"/>
    <s v="202011"/>
    <x v="94"/>
    <x v="1"/>
    <n v="20.25"/>
    <x v="1"/>
    <s v="Book"/>
  </r>
  <r>
    <x v="1736"/>
    <x v="6"/>
    <x v="10"/>
    <x v="46"/>
    <x v="17"/>
    <x v="342"/>
    <s v="202011"/>
    <x v="74"/>
    <x v="7"/>
    <n v="14"/>
    <x v="1"/>
    <s v="Netflix"/>
  </r>
  <r>
    <x v="1736"/>
    <x v="6"/>
    <x v="10"/>
    <x v="46"/>
    <x v="17"/>
    <x v="342"/>
    <s v="202011"/>
    <x v="3"/>
    <x v="0"/>
    <n v="13.77"/>
    <x v="0"/>
    <s v="Food"/>
  </r>
  <r>
    <x v="1736"/>
    <x v="6"/>
    <x v="10"/>
    <x v="46"/>
    <x v="17"/>
    <x v="342"/>
    <s v="202011"/>
    <x v="5"/>
    <x v="0"/>
    <n v="23.62"/>
    <x v="0"/>
    <s v="Food"/>
  </r>
  <r>
    <x v="1736"/>
    <x v="6"/>
    <x v="10"/>
    <x v="46"/>
    <x v="17"/>
    <x v="342"/>
    <s v="202011"/>
    <x v="126"/>
    <x v="12"/>
    <n v="220"/>
    <x v="1"/>
    <s v="Camaroncito"/>
  </r>
  <r>
    <x v="1736"/>
    <x v="6"/>
    <x v="10"/>
    <x v="46"/>
    <x v="17"/>
    <x v="342"/>
    <s v="202011"/>
    <x v="18"/>
    <x v="2"/>
    <n v="43.3"/>
    <x v="1"/>
    <s v="Dinner"/>
  </r>
  <r>
    <x v="1736"/>
    <x v="6"/>
    <x v="10"/>
    <x v="46"/>
    <x v="17"/>
    <x v="342"/>
    <s v="202011"/>
    <x v="98"/>
    <x v="12"/>
    <n v="125"/>
    <x v="1"/>
    <s v="Super powers powder"/>
  </r>
  <r>
    <x v="1736"/>
    <x v="6"/>
    <x v="10"/>
    <x v="46"/>
    <x v="17"/>
    <x v="342"/>
    <s v="202011"/>
    <x v="105"/>
    <x v="6"/>
    <n v="739.85"/>
    <x v="1"/>
    <s v="Sydney baby"/>
  </r>
  <r>
    <x v="1736"/>
    <x v="6"/>
    <x v="10"/>
    <x v="46"/>
    <x v="17"/>
    <x v="342"/>
    <s v="202011"/>
    <x v="18"/>
    <x v="0"/>
    <n v="22.3"/>
    <x v="0"/>
    <s v="Cheery pickup"/>
  </r>
  <r>
    <x v="1736"/>
    <x v="6"/>
    <x v="10"/>
    <x v="46"/>
    <x v="17"/>
    <x v="342"/>
    <s v="202011"/>
    <x v="125"/>
    <x v="0"/>
    <n v="29"/>
    <x v="0"/>
    <s v="Breakfast"/>
  </r>
  <r>
    <x v="1736"/>
    <x v="6"/>
    <x v="10"/>
    <x v="46"/>
    <x v="17"/>
    <x v="342"/>
    <s v="202011"/>
    <x v="68"/>
    <x v="5"/>
    <n v="53.51"/>
    <x v="1"/>
    <s v="hanger, hole repair, hose thing"/>
  </r>
  <r>
    <x v="1736"/>
    <x v="6"/>
    <x v="10"/>
    <x v="46"/>
    <x v="17"/>
    <x v="342"/>
    <s v="202011"/>
    <x v="18"/>
    <x v="0"/>
    <n v="12.5"/>
    <x v="0"/>
    <s v="oporto"/>
  </r>
  <r>
    <x v="1736"/>
    <x v="6"/>
    <x v="10"/>
    <x v="46"/>
    <x v="17"/>
    <x v="342"/>
    <s v="202011"/>
    <x v="31"/>
    <x v="5"/>
    <n v="881"/>
    <x v="1"/>
    <s v="sunday ikea, chairs"/>
  </r>
  <r>
    <x v="1736"/>
    <x v="6"/>
    <x v="10"/>
    <x v="46"/>
    <x v="17"/>
    <x v="342"/>
    <s v="202011"/>
    <x v="67"/>
    <x v="6"/>
    <n v="61.5"/>
    <x v="1"/>
    <s v="Gasoline"/>
  </r>
  <r>
    <x v="1736"/>
    <x v="6"/>
    <x v="10"/>
    <x v="46"/>
    <x v="17"/>
    <x v="342"/>
    <s v="202011"/>
    <x v="103"/>
    <x v="9"/>
    <n v="250"/>
    <x v="1"/>
    <s v="Childcare"/>
  </r>
  <r>
    <x v="1736"/>
    <x v="6"/>
    <x v="10"/>
    <x v="46"/>
    <x v="17"/>
    <x v="342"/>
    <s v="202011"/>
    <x v="5"/>
    <x v="0"/>
    <n v="4.72"/>
    <x v="0"/>
    <s v="food"/>
  </r>
  <r>
    <x v="1736"/>
    <x v="6"/>
    <x v="10"/>
    <x v="46"/>
    <x v="17"/>
    <x v="342"/>
    <s v="202011"/>
    <x v="11"/>
    <x v="7"/>
    <n v="32.49"/>
    <x v="1"/>
    <s v="Electricity"/>
  </r>
  <r>
    <x v="1736"/>
    <x v="6"/>
    <x v="10"/>
    <x v="46"/>
    <x v="17"/>
    <x v="342"/>
    <s v="202011"/>
    <x v="5"/>
    <x v="0"/>
    <n v="2.7"/>
    <x v="0"/>
    <s v="Food"/>
  </r>
  <r>
    <x v="1736"/>
    <x v="6"/>
    <x v="10"/>
    <x v="46"/>
    <x v="17"/>
    <x v="342"/>
    <s v="202011"/>
    <x v="99"/>
    <x v="15"/>
    <n v="1009"/>
    <x v="1"/>
    <s v="Repayment"/>
  </r>
  <r>
    <x v="1736"/>
    <x v="6"/>
    <x v="10"/>
    <x v="46"/>
    <x v="17"/>
    <x v="342"/>
    <s v="202011"/>
    <x v="2"/>
    <x v="5"/>
    <n v="19.95"/>
    <x v="1"/>
    <s v="Milk thing"/>
  </r>
  <r>
    <x v="1736"/>
    <x v="6"/>
    <x v="10"/>
    <x v="46"/>
    <x v="17"/>
    <x v="342"/>
    <s v="202011"/>
    <x v="94"/>
    <x v="9"/>
    <n v="20.25"/>
    <x v="1"/>
    <s v="Book"/>
  </r>
  <r>
    <x v="1736"/>
    <x v="6"/>
    <x v="10"/>
    <x v="46"/>
    <x v="17"/>
    <x v="342"/>
    <s v="202011"/>
    <x v="67"/>
    <x v="6"/>
    <n v="54.71"/>
    <x v="1"/>
    <s v="Caltex latitude"/>
  </r>
  <r>
    <x v="1736"/>
    <x v="6"/>
    <x v="10"/>
    <x v="46"/>
    <x v="17"/>
    <x v="342"/>
    <s v="202011"/>
    <x v="106"/>
    <x v="2"/>
    <n v="254.2"/>
    <x v="1"/>
    <s v="Sydney baby"/>
  </r>
  <r>
    <x v="1736"/>
    <x v="6"/>
    <x v="10"/>
    <x v="46"/>
    <x v="17"/>
    <x v="342"/>
    <s v="202011"/>
    <x v="54"/>
    <x v="8"/>
    <n v="177.75"/>
    <x v="1"/>
    <s v="Clothes and toys"/>
  </r>
  <r>
    <x v="1736"/>
    <x v="6"/>
    <x v="10"/>
    <x v="46"/>
    <x v="17"/>
    <x v="342"/>
    <s v="202011"/>
    <x v="2"/>
    <x v="1"/>
    <n v="186.29"/>
    <x v="1"/>
    <s v="Shoes padres"/>
  </r>
  <r>
    <x v="1736"/>
    <x v="6"/>
    <x v="10"/>
    <x v="46"/>
    <x v="17"/>
    <x v="342"/>
    <s v="202011"/>
    <x v="2"/>
    <x v="8"/>
    <n v="88"/>
    <x v="1"/>
    <s v="Shoes mama y papa"/>
  </r>
  <r>
    <x v="1737"/>
    <x v="6"/>
    <x v="10"/>
    <x v="47"/>
    <x v="18"/>
    <x v="343"/>
    <s v="202011"/>
    <x v="5"/>
    <x v="0"/>
    <n v="113.88"/>
    <x v="0"/>
    <s v="week food"/>
  </r>
  <r>
    <x v="1737"/>
    <x v="6"/>
    <x v="10"/>
    <x v="47"/>
    <x v="18"/>
    <x v="343"/>
    <s v="202011"/>
    <x v="103"/>
    <x v="9"/>
    <n v="249.62"/>
    <x v="1"/>
    <s v="Childcare"/>
  </r>
  <r>
    <x v="1737"/>
    <x v="6"/>
    <x v="10"/>
    <x v="47"/>
    <x v="18"/>
    <x v="343"/>
    <s v="202011"/>
    <x v="80"/>
    <x v="9"/>
    <n v="24.49"/>
    <x v="1"/>
    <s v="App mama"/>
  </r>
  <r>
    <x v="1738"/>
    <x v="6"/>
    <x v="11"/>
    <x v="47"/>
    <x v="20"/>
    <x v="343"/>
    <s v="202012"/>
    <x v="126"/>
    <x v="12"/>
    <n v="449"/>
    <x v="1"/>
    <s v="genetic test"/>
  </r>
  <r>
    <x v="1738"/>
    <x v="6"/>
    <x v="11"/>
    <x v="47"/>
    <x v="20"/>
    <x v="343"/>
    <s v="202012"/>
    <x v="5"/>
    <x v="0"/>
    <n v="11.88"/>
    <x v="0"/>
    <s v="Food"/>
  </r>
  <r>
    <x v="1738"/>
    <x v="6"/>
    <x v="11"/>
    <x v="47"/>
    <x v="20"/>
    <x v="343"/>
    <s v="202012"/>
    <x v="111"/>
    <x v="16"/>
    <n v="469"/>
    <x v="1"/>
    <s v="Council rates december"/>
  </r>
  <r>
    <x v="1738"/>
    <x v="6"/>
    <x v="11"/>
    <x v="47"/>
    <x v="20"/>
    <x v="343"/>
    <s v="202012"/>
    <x v="18"/>
    <x v="13"/>
    <n v="120"/>
    <x v="1"/>
    <s v="Cleaning service"/>
  </r>
  <r>
    <x v="1738"/>
    <x v="6"/>
    <x v="11"/>
    <x v="47"/>
    <x v="20"/>
    <x v="343"/>
    <s v="202012"/>
    <x v="98"/>
    <x v="12"/>
    <n v="20"/>
    <x v="1"/>
    <s v="scan"/>
  </r>
  <r>
    <x v="1738"/>
    <x v="6"/>
    <x v="11"/>
    <x v="47"/>
    <x v="20"/>
    <x v="343"/>
    <s v="202012"/>
    <x v="2"/>
    <x v="8"/>
    <n v="12.95"/>
    <x v="1"/>
    <s v="hat"/>
  </r>
  <r>
    <x v="1739"/>
    <x v="6"/>
    <x v="11"/>
    <x v="47"/>
    <x v="21"/>
    <x v="343"/>
    <s v="202012"/>
    <x v="115"/>
    <x v="7"/>
    <n v="89"/>
    <x v="1"/>
    <s v="Internet"/>
  </r>
  <r>
    <x v="1739"/>
    <x v="6"/>
    <x v="11"/>
    <x v="47"/>
    <x v="21"/>
    <x v="343"/>
    <s v="202012"/>
    <x v="96"/>
    <x v="6"/>
    <n v="19.95"/>
    <x v="1"/>
    <s v="Photo passport"/>
  </r>
  <r>
    <x v="1739"/>
    <x v="6"/>
    <x v="11"/>
    <x v="47"/>
    <x v="21"/>
    <x v="343"/>
    <s v="202012"/>
    <x v="18"/>
    <x v="0"/>
    <n v="8.6999999999999993"/>
    <x v="0"/>
    <s v="Boost"/>
  </r>
  <r>
    <x v="1740"/>
    <x v="6"/>
    <x v="11"/>
    <x v="47"/>
    <x v="22"/>
    <x v="343"/>
    <s v="202012"/>
    <x v="94"/>
    <x v="8"/>
    <n v="1.99"/>
    <x v="1"/>
    <s v="BOXERS"/>
  </r>
  <r>
    <x v="1740"/>
    <x v="6"/>
    <x v="11"/>
    <x v="47"/>
    <x v="22"/>
    <x v="343"/>
    <s v="202012"/>
    <x v="18"/>
    <x v="2"/>
    <n v="36.799999999999997"/>
    <x v="1"/>
    <s v="Dinner outside "/>
  </r>
  <r>
    <x v="1741"/>
    <x v="6"/>
    <x v="11"/>
    <x v="47"/>
    <x v="30"/>
    <x v="343"/>
    <s v="202012"/>
    <x v="19"/>
    <x v="0"/>
    <n v="9.9"/>
    <x v="0"/>
    <s v="Burrito"/>
  </r>
  <r>
    <x v="1741"/>
    <x v="6"/>
    <x v="11"/>
    <x v="47"/>
    <x v="30"/>
    <x v="343"/>
    <s v="202012"/>
    <x v="5"/>
    <x v="0"/>
    <n v="18.670000000000002"/>
    <x v="0"/>
    <s v="Food"/>
  </r>
  <r>
    <x v="1741"/>
    <x v="6"/>
    <x v="11"/>
    <x v="47"/>
    <x v="30"/>
    <x v="343"/>
    <s v="202012"/>
    <x v="18"/>
    <x v="0"/>
    <n v="6.5"/>
    <x v="0"/>
    <s v="Bubble juice"/>
  </r>
  <r>
    <x v="1741"/>
    <x v="6"/>
    <x v="11"/>
    <x v="47"/>
    <x v="30"/>
    <x v="343"/>
    <s v="202012"/>
    <x v="45"/>
    <x v="5"/>
    <n v="4.0999999999999996"/>
    <x v="1"/>
    <s v="Home"/>
  </r>
  <r>
    <x v="1741"/>
    <x v="6"/>
    <x v="11"/>
    <x v="47"/>
    <x v="30"/>
    <x v="343"/>
    <s v="202012"/>
    <x v="124"/>
    <x v="12"/>
    <n v="190.14"/>
    <x v="1"/>
    <s v="Padres"/>
  </r>
  <r>
    <x v="1742"/>
    <x v="6"/>
    <x v="11"/>
    <x v="47"/>
    <x v="24"/>
    <x v="343"/>
    <s v="202012"/>
    <x v="26"/>
    <x v="5"/>
    <n v="0.1"/>
    <x v="1"/>
    <s v="print"/>
  </r>
  <r>
    <x v="1742"/>
    <x v="6"/>
    <x v="11"/>
    <x v="47"/>
    <x v="24"/>
    <x v="343"/>
    <s v="202012"/>
    <x v="18"/>
    <x v="2"/>
    <n v="39.35"/>
    <x v="1"/>
    <s v="food"/>
  </r>
  <r>
    <x v="1742"/>
    <x v="6"/>
    <x v="11"/>
    <x v="47"/>
    <x v="24"/>
    <x v="343"/>
    <s v="202012"/>
    <x v="18"/>
    <x v="2"/>
    <n v="17.149999999999999"/>
    <x v="1"/>
    <s v="ice cream"/>
  </r>
  <r>
    <x v="1742"/>
    <x v="6"/>
    <x v="11"/>
    <x v="47"/>
    <x v="24"/>
    <x v="343"/>
    <s v="202012"/>
    <x v="67"/>
    <x v="6"/>
    <n v="47.74"/>
    <x v="1"/>
    <s v="Gasoline"/>
  </r>
  <r>
    <x v="1742"/>
    <x v="6"/>
    <x v="11"/>
    <x v="47"/>
    <x v="24"/>
    <x v="343"/>
    <s v="202012"/>
    <x v="18"/>
    <x v="2"/>
    <n v="43.8"/>
    <x v="1"/>
    <s v="Breakfast"/>
  </r>
  <r>
    <x v="1742"/>
    <x v="6"/>
    <x v="11"/>
    <x v="47"/>
    <x v="24"/>
    <x v="343"/>
    <s v="202012"/>
    <x v="5"/>
    <x v="0"/>
    <n v="71.28"/>
    <x v="0"/>
    <s v="Daily food"/>
  </r>
  <r>
    <x v="1742"/>
    <x v="6"/>
    <x v="11"/>
    <x v="47"/>
    <x v="24"/>
    <x v="343"/>
    <s v="202012"/>
    <x v="15"/>
    <x v="7"/>
    <n v="24"/>
    <x v="1"/>
    <s v="Gas recharge"/>
  </r>
  <r>
    <x v="1742"/>
    <x v="6"/>
    <x v="11"/>
    <x v="47"/>
    <x v="24"/>
    <x v="343"/>
    <s v="202012"/>
    <x v="87"/>
    <x v="12"/>
    <n v="9.69"/>
    <x v="1"/>
    <s v="Magnesium"/>
  </r>
  <r>
    <x v="1742"/>
    <x v="6"/>
    <x v="11"/>
    <x v="47"/>
    <x v="24"/>
    <x v="343"/>
    <s v="202012"/>
    <x v="5"/>
    <x v="0"/>
    <n v="19.14"/>
    <x v="0"/>
    <s v="Food"/>
  </r>
  <r>
    <x v="1743"/>
    <x v="6"/>
    <x v="11"/>
    <x v="48"/>
    <x v="28"/>
    <x v="344"/>
    <s v="202012"/>
    <x v="18"/>
    <x v="0"/>
    <n v="4.7"/>
    <x v="0"/>
    <s v="Coffee"/>
  </r>
  <r>
    <x v="1743"/>
    <x v="6"/>
    <x v="11"/>
    <x v="48"/>
    <x v="28"/>
    <x v="344"/>
    <s v="202012"/>
    <x v="127"/>
    <x v="1"/>
    <n v="71.78"/>
    <x v="1"/>
    <s v="Tata car"/>
  </r>
  <r>
    <x v="1743"/>
    <x v="6"/>
    <x v="11"/>
    <x v="48"/>
    <x v="28"/>
    <x v="344"/>
    <s v="202012"/>
    <x v="125"/>
    <x v="0"/>
    <n v="31"/>
    <x v="0"/>
    <s v="Lunch"/>
  </r>
  <r>
    <x v="1743"/>
    <x v="6"/>
    <x v="11"/>
    <x v="48"/>
    <x v="28"/>
    <x v="344"/>
    <s v="202012"/>
    <x v="5"/>
    <x v="0"/>
    <n v="53.12"/>
    <x v="0"/>
    <s v="Week food"/>
  </r>
  <r>
    <x v="1743"/>
    <x v="6"/>
    <x v="11"/>
    <x v="48"/>
    <x v="28"/>
    <x v="344"/>
    <s v="202012"/>
    <x v="123"/>
    <x v="3"/>
    <n v="51.27"/>
    <x v="1"/>
    <s v="Wiky"/>
  </r>
  <r>
    <x v="1743"/>
    <x v="6"/>
    <x v="11"/>
    <x v="48"/>
    <x v="28"/>
    <x v="344"/>
    <s v="202012"/>
    <x v="18"/>
    <x v="1"/>
    <n v="9.9499999999999993"/>
    <x v="1"/>
    <s v="Mauro's cake"/>
  </r>
  <r>
    <x v="1743"/>
    <x v="6"/>
    <x v="11"/>
    <x v="48"/>
    <x v="28"/>
    <x v="344"/>
    <s v="202012"/>
    <x v="94"/>
    <x v="1"/>
    <n v="219"/>
    <x v="1"/>
    <s v="Bookshelf mama"/>
  </r>
  <r>
    <x v="1743"/>
    <x v="6"/>
    <x v="11"/>
    <x v="48"/>
    <x v="28"/>
    <x v="344"/>
    <s v="202012"/>
    <x v="95"/>
    <x v="7"/>
    <n v="12"/>
    <x v="1"/>
    <s v="Music"/>
  </r>
  <r>
    <x v="1743"/>
    <x v="6"/>
    <x v="11"/>
    <x v="48"/>
    <x v="28"/>
    <x v="344"/>
    <s v="202012"/>
    <x v="103"/>
    <x v="9"/>
    <n v="249.62"/>
    <x v="1"/>
    <s v="Childcare"/>
  </r>
  <r>
    <x v="1743"/>
    <x v="6"/>
    <x v="11"/>
    <x v="48"/>
    <x v="28"/>
    <x v="344"/>
    <s v="202012"/>
    <x v="5"/>
    <x v="0"/>
    <n v="10"/>
    <x v="0"/>
    <s v="Food"/>
  </r>
  <r>
    <x v="1743"/>
    <x v="6"/>
    <x v="11"/>
    <x v="48"/>
    <x v="28"/>
    <x v="344"/>
    <s v="202012"/>
    <x v="87"/>
    <x v="12"/>
    <n v="8"/>
    <x v="1"/>
    <s v="vitamins"/>
  </r>
  <r>
    <x v="1743"/>
    <x v="6"/>
    <x v="11"/>
    <x v="48"/>
    <x v="28"/>
    <x v="344"/>
    <s v="202012"/>
    <x v="18"/>
    <x v="0"/>
    <n v="12.16"/>
    <x v="0"/>
    <s v="Fruits"/>
  </r>
  <r>
    <x v="1743"/>
    <x v="6"/>
    <x v="11"/>
    <x v="48"/>
    <x v="28"/>
    <x v="344"/>
    <s v="202012"/>
    <x v="18"/>
    <x v="9"/>
    <n v="996.88"/>
    <x v="1"/>
    <s v="French"/>
  </r>
  <r>
    <x v="1743"/>
    <x v="6"/>
    <x v="11"/>
    <x v="48"/>
    <x v="28"/>
    <x v="344"/>
    <s v="202012"/>
    <x v="94"/>
    <x v="1"/>
    <n v="46.15"/>
    <x v="1"/>
    <s v="Its a boy"/>
  </r>
  <r>
    <x v="1743"/>
    <x v="6"/>
    <x v="11"/>
    <x v="48"/>
    <x v="28"/>
    <x v="344"/>
    <s v="202012"/>
    <x v="94"/>
    <x v="1"/>
    <n v="21.25"/>
    <x v="1"/>
    <s v="Book tata"/>
  </r>
  <r>
    <x v="1743"/>
    <x v="6"/>
    <x v="11"/>
    <x v="48"/>
    <x v="28"/>
    <x v="344"/>
    <s v="202012"/>
    <x v="99"/>
    <x v="15"/>
    <n v="1009"/>
    <x v="1"/>
    <s v="Repayment"/>
  </r>
  <r>
    <x v="1744"/>
    <x v="6"/>
    <x v="11"/>
    <x v="48"/>
    <x v="2"/>
    <x v="344"/>
    <s v="202012"/>
    <x v="18"/>
    <x v="2"/>
    <n v="38.799999999999997"/>
    <x v="1"/>
    <s v="Thursday dinner"/>
  </r>
  <r>
    <x v="1744"/>
    <x v="6"/>
    <x v="11"/>
    <x v="48"/>
    <x v="2"/>
    <x v="344"/>
    <s v="202012"/>
    <x v="100"/>
    <x v="8"/>
    <n v="25"/>
    <x v="1"/>
    <s v="hat"/>
  </r>
  <r>
    <x v="1744"/>
    <x v="6"/>
    <x v="11"/>
    <x v="48"/>
    <x v="2"/>
    <x v="344"/>
    <s v="202012"/>
    <x v="87"/>
    <x v="12"/>
    <n v="25.98"/>
    <x v="1"/>
    <s v="eye thing"/>
  </r>
  <r>
    <x v="1744"/>
    <x v="6"/>
    <x v="11"/>
    <x v="48"/>
    <x v="2"/>
    <x v="344"/>
    <s v="202012"/>
    <x v="18"/>
    <x v="0"/>
    <n v="9.3000000000000007"/>
    <x v="1"/>
    <s v="coffee baby scan"/>
  </r>
  <r>
    <x v="1744"/>
    <x v="6"/>
    <x v="11"/>
    <x v="48"/>
    <x v="2"/>
    <x v="344"/>
    <s v="202012"/>
    <x v="18"/>
    <x v="12"/>
    <n v="300"/>
    <x v="1"/>
    <s v="scan babo"/>
  </r>
  <r>
    <x v="1744"/>
    <x v="6"/>
    <x v="11"/>
    <x v="48"/>
    <x v="2"/>
    <x v="344"/>
    <s v="202012"/>
    <x v="18"/>
    <x v="0"/>
    <n v="14.6"/>
    <x v="0"/>
    <s v="coffees"/>
  </r>
  <r>
    <x v="1744"/>
    <x v="6"/>
    <x v="11"/>
    <x v="48"/>
    <x v="2"/>
    <x v="344"/>
    <s v="202012"/>
    <x v="18"/>
    <x v="0"/>
    <n v="25.3"/>
    <x v="1"/>
    <s v="lunch"/>
  </r>
  <r>
    <x v="1744"/>
    <x v="6"/>
    <x v="11"/>
    <x v="48"/>
    <x v="2"/>
    <x v="344"/>
    <s v="202012"/>
    <x v="18"/>
    <x v="0"/>
    <n v="8"/>
    <x v="1"/>
    <s v="things"/>
  </r>
  <r>
    <x v="1744"/>
    <x v="6"/>
    <x v="11"/>
    <x v="48"/>
    <x v="2"/>
    <x v="344"/>
    <s v="202012"/>
    <x v="5"/>
    <x v="0"/>
    <n v="65"/>
    <x v="0"/>
    <s v="food"/>
  </r>
  <r>
    <x v="1744"/>
    <x v="6"/>
    <x v="11"/>
    <x v="48"/>
    <x v="2"/>
    <x v="344"/>
    <s v="202012"/>
    <x v="18"/>
    <x v="1"/>
    <n v="83.27"/>
    <x v="1"/>
    <s v="Mauricio gift"/>
  </r>
  <r>
    <x v="1745"/>
    <x v="6"/>
    <x v="11"/>
    <x v="49"/>
    <x v="3"/>
    <x v="345"/>
    <s v="202012"/>
    <x v="52"/>
    <x v="6"/>
    <n v="82.8"/>
    <x v="1"/>
    <s v="renewal license juan"/>
  </r>
  <r>
    <x v="1745"/>
    <x v="6"/>
    <x v="11"/>
    <x v="49"/>
    <x v="3"/>
    <x v="345"/>
    <s v="202012"/>
    <x v="16"/>
    <x v="1"/>
    <n v="4"/>
    <x v="1"/>
    <s v="book tata"/>
  </r>
  <r>
    <x v="1745"/>
    <x v="6"/>
    <x v="11"/>
    <x v="49"/>
    <x v="3"/>
    <x v="345"/>
    <s v="202012"/>
    <x v="67"/>
    <x v="6"/>
    <n v="40.61"/>
    <x v="1"/>
    <s v="gasoline"/>
  </r>
  <r>
    <x v="1745"/>
    <x v="6"/>
    <x v="11"/>
    <x v="49"/>
    <x v="3"/>
    <x v="345"/>
    <s v="202012"/>
    <x v="57"/>
    <x v="12"/>
    <n v="349.75"/>
    <x v="1"/>
    <s v="insurance"/>
  </r>
  <r>
    <x v="1745"/>
    <x v="6"/>
    <x v="11"/>
    <x v="49"/>
    <x v="3"/>
    <x v="345"/>
    <s v="202012"/>
    <x v="11"/>
    <x v="7"/>
    <n v="34.01"/>
    <x v="1"/>
    <s v="Electricity"/>
  </r>
  <r>
    <x v="1745"/>
    <x v="6"/>
    <x v="11"/>
    <x v="49"/>
    <x v="3"/>
    <x v="345"/>
    <s v="202012"/>
    <x v="103"/>
    <x v="9"/>
    <n v="249.62"/>
    <x v="1"/>
    <s v="childcare"/>
  </r>
  <r>
    <x v="1746"/>
    <x v="6"/>
    <x v="11"/>
    <x v="49"/>
    <x v="4"/>
    <x v="345"/>
    <s v="202012"/>
    <x v="5"/>
    <x v="0"/>
    <n v="24.14"/>
    <x v="0"/>
    <s v="Food"/>
  </r>
  <r>
    <x v="1746"/>
    <x v="6"/>
    <x v="11"/>
    <x v="49"/>
    <x v="4"/>
    <x v="345"/>
    <s v="202012"/>
    <x v="3"/>
    <x v="0"/>
    <n v="3.5"/>
    <x v="0"/>
    <s v="Food"/>
  </r>
  <r>
    <x v="1746"/>
    <x v="6"/>
    <x v="11"/>
    <x v="49"/>
    <x v="4"/>
    <x v="345"/>
    <s v="202012"/>
    <x v="18"/>
    <x v="13"/>
    <n v="140"/>
    <x v="1"/>
    <s v="Clean house"/>
  </r>
  <r>
    <x v="1747"/>
    <x v="6"/>
    <x v="11"/>
    <x v="49"/>
    <x v="8"/>
    <x v="345"/>
    <s v="202012"/>
    <x v="123"/>
    <x v="3"/>
    <n v="55.77"/>
    <x v="1"/>
    <s v="Whiskey"/>
  </r>
  <r>
    <x v="1747"/>
    <x v="6"/>
    <x v="11"/>
    <x v="49"/>
    <x v="8"/>
    <x v="345"/>
    <s v="202012"/>
    <x v="5"/>
    <x v="0"/>
    <n v="19.100000000000001"/>
    <x v="0"/>
    <s v="Food"/>
  </r>
  <r>
    <x v="1747"/>
    <x v="6"/>
    <x v="11"/>
    <x v="49"/>
    <x v="8"/>
    <x v="345"/>
    <s v="202012"/>
    <x v="18"/>
    <x v="0"/>
    <n v="11.19"/>
    <x v="0"/>
    <s v="Coffeee myer windows"/>
  </r>
  <r>
    <x v="1747"/>
    <x v="6"/>
    <x v="11"/>
    <x v="49"/>
    <x v="8"/>
    <x v="345"/>
    <s v="202012"/>
    <x v="18"/>
    <x v="2"/>
    <n v="14.4"/>
    <x v="1"/>
    <s v="Dinner"/>
  </r>
  <r>
    <x v="1747"/>
    <x v="6"/>
    <x v="11"/>
    <x v="49"/>
    <x v="8"/>
    <x v="345"/>
    <s v="202012"/>
    <x v="67"/>
    <x v="6"/>
    <n v="73.760000000000005"/>
    <x v="1"/>
    <s v="Gasoline"/>
  </r>
  <r>
    <x v="1747"/>
    <x v="6"/>
    <x v="11"/>
    <x v="49"/>
    <x v="8"/>
    <x v="345"/>
    <s v="202012"/>
    <x v="5"/>
    <x v="0"/>
    <n v="17.809999999999999"/>
    <x v="0"/>
    <s v="Food and juice"/>
  </r>
  <r>
    <x v="1747"/>
    <x v="6"/>
    <x v="11"/>
    <x v="49"/>
    <x v="8"/>
    <x v="345"/>
    <s v="202012"/>
    <x v="18"/>
    <x v="3"/>
    <n v="90"/>
    <x v="1"/>
    <s v="aguardiente"/>
  </r>
  <r>
    <x v="1747"/>
    <x v="6"/>
    <x v="11"/>
    <x v="49"/>
    <x v="8"/>
    <x v="345"/>
    <s v="202012"/>
    <x v="18"/>
    <x v="0"/>
    <n v="8.9"/>
    <x v="0"/>
    <s v="coffee"/>
  </r>
  <r>
    <x v="1747"/>
    <x v="6"/>
    <x v="11"/>
    <x v="49"/>
    <x v="8"/>
    <x v="345"/>
    <s v="202012"/>
    <x v="18"/>
    <x v="2"/>
    <n v="48"/>
    <x v="1"/>
    <s v="Super lunch"/>
  </r>
  <r>
    <x v="1747"/>
    <x v="6"/>
    <x v="11"/>
    <x v="49"/>
    <x v="8"/>
    <x v="345"/>
    <s v="202012"/>
    <x v="18"/>
    <x v="0"/>
    <n v="4"/>
    <x v="0"/>
    <s v="Food"/>
  </r>
  <r>
    <x v="1747"/>
    <x v="6"/>
    <x v="11"/>
    <x v="49"/>
    <x v="8"/>
    <x v="345"/>
    <s v="202012"/>
    <x v="18"/>
    <x v="1"/>
    <n v="187.81"/>
    <x v="1"/>
    <s v="Gifts everyone"/>
  </r>
  <r>
    <x v="1747"/>
    <x v="6"/>
    <x v="11"/>
    <x v="49"/>
    <x v="8"/>
    <x v="345"/>
    <s v="202012"/>
    <x v="18"/>
    <x v="1"/>
    <n v="300"/>
    <x v="1"/>
    <s v="parents"/>
  </r>
  <r>
    <x v="1747"/>
    <x v="6"/>
    <x v="11"/>
    <x v="49"/>
    <x v="8"/>
    <x v="345"/>
    <s v="202012"/>
    <x v="128"/>
    <x v="19"/>
    <n v="310"/>
    <x v="1"/>
    <s v="First revision"/>
  </r>
  <r>
    <x v="1747"/>
    <x v="6"/>
    <x v="11"/>
    <x v="49"/>
    <x v="8"/>
    <x v="345"/>
    <s v="202012"/>
    <x v="18"/>
    <x v="5"/>
    <n v="67.099999999999994"/>
    <x v="1"/>
    <s v="house"/>
  </r>
  <r>
    <x v="1747"/>
    <x v="6"/>
    <x v="11"/>
    <x v="49"/>
    <x v="8"/>
    <x v="345"/>
    <s v="202012"/>
    <x v="16"/>
    <x v="5"/>
    <n v="31.2"/>
    <x v="1"/>
    <s v="house"/>
  </r>
  <r>
    <x v="1747"/>
    <x v="6"/>
    <x v="11"/>
    <x v="49"/>
    <x v="8"/>
    <x v="345"/>
    <s v="202012"/>
    <x v="13"/>
    <x v="5"/>
    <n v="25.65"/>
    <x v="1"/>
    <s v="House"/>
  </r>
  <r>
    <x v="1747"/>
    <x v="6"/>
    <x v="11"/>
    <x v="49"/>
    <x v="8"/>
    <x v="345"/>
    <s v="202012"/>
    <x v="18"/>
    <x v="2"/>
    <n v="12"/>
    <x v="1"/>
    <s v="Food"/>
  </r>
  <r>
    <x v="1747"/>
    <x v="6"/>
    <x v="11"/>
    <x v="49"/>
    <x v="8"/>
    <x v="345"/>
    <s v="202012"/>
    <x v="102"/>
    <x v="7"/>
    <n v="25"/>
    <x v="1"/>
    <s v="Mobile"/>
  </r>
  <r>
    <x v="1747"/>
    <x v="6"/>
    <x v="11"/>
    <x v="49"/>
    <x v="8"/>
    <x v="345"/>
    <s v="202012"/>
    <x v="18"/>
    <x v="5"/>
    <n v="51.07"/>
    <x v="1"/>
    <s v="house"/>
  </r>
  <r>
    <x v="1748"/>
    <x v="6"/>
    <x v="11"/>
    <x v="49"/>
    <x v="29"/>
    <x v="345"/>
    <s v="202012"/>
    <x v="5"/>
    <x v="0"/>
    <n v="18.649999999999999"/>
    <x v="0"/>
    <s v="Food"/>
  </r>
  <r>
    <x v="1748"/>
    <x v="6"/>
    <x v="11"/>
    <x v="49"/>
    <x v="29"/>
    <x v="345"/>
    <s v="202012"/>
    <x v="123"/>
    <x v="3"/>
    <n v="27"/>
    <x v="1"/>
    <s v="beers"/>
  </r>
  <r>
    <x v="1748"/>
    <x v="6"/>
    <x v="11"/>
    <x v="49"/>
    <x v="29"/>
    <x v="345"/>
    <s v="202012"/>
    <x v="18"/>
    <x v="0"/>
    <n v="11.1"/>
    <x v="0"/>
    <s v="food"/>
  </r>
  <r>
    <x v="1748"/>
    <x v="6"/>
    <x v="11"/>
    <x v="49"/>
    <x v="29"/>
    <x v="345"/>
    <s v="202012"/>
    <x v="18"/>
    <x v="5"/>
    <n v="139.94999999999999"/>
    <x v="1"/>
    <s v="Watch clock gift"/>
  </r>
  <r>
    <x v="1748"/>
    <x v="6"/>
    <x v="11"/>
    <x v="49"/>
    <x v="29"/>
    <x v="345"/>
    <s v="202012"/>
    <x v="16"/>
    <x v="1"/>
    <n v="5"/>
    <x v="0"/>
    <s v="gift"/>
  </r>
  <r>
    <x v="1748"/>
    <x v="6"/>
    <x v="11"/>
    <x v="49"/>
    <x v="29"/>
    <x v="345"/>
    <s v="202012"/>
    <x v="18"/>
    <x v="0"/>
    <n v="10.84"/>
    <x v="0"/>
    <s v="japanese food"/>
  </r>
  <r>
    <x v="1749"/>
    <x v="6"/>
    <x v="11"/>
    <x v="50"/>
    <x v="9"/>
    <x v="346"/>
    <s v="202012"/>
    <x v="103"/>
    <x v="9"/>
    <n v="249.62"/>
    <x v="1"/>
    <s v="childcare"/>
  </r>
  <r>
    <x v="1749"/>
    <x v="6"/>
    <x v="11"/>
    <x v="50"/>
    <x v="9"/>
    <x v="346"/>
    <s v="202012"/>
    <x v="3"/>
    <x v="0"/>
    <n v="50"/>
    <x v="0"/>
    <s v="food trip"/>
  </r>
  <r>
    <x v="1749"/>
    <x v="6"/>
    <x v="11"/>
    <x v="50"/>
    <x v="9"/>
    <x v="346"/>
    <s v="202012"/>
    <x v="18"/>
    <x v="0"/>
    <n v="16.920000000000002"/>
    <x v="0"/>
    <s v="Breakfast"/>
  </r>
  <r>
    <x v="1749"/>
    <x v="6"/>
    <x v="11"/>
    <x v="50"/>
    <x v="9"/>
    <x v="346"/>
    <s v="202012"/>
    <x v="18"/>
    <x v="0"/>
    <n v="1.2"/>
    <x v="0"/>
    <s v="others"/>
  </r>
  <r>
    <x v="1750"/>
    <x v="6"/>
    <x v="11"/>
    <x v="50"/>
    <x v="10"/>
    <x v="346"/>
    <s v="202012"/>
    <x v="3"/>
    <x v="0"/>
    <n v="25"/>
    <x v="0"/>
    <s v="food"/>
  </r>
  <r>
    <x v="1750"/>
    <x v="6"/>
    <x v="11"/>
    <x v="50"/>
    <x v="10"/>
    <x v="346"/>
    <s v="202012"/>
    <x v="67"/>
    <x v="6"/>
    <n v="68.92"/>
    <x v="1"/>
    <s v="gasoline rye"/>
  </r>
  <r>
    <x v="1751"/>
    <x v="6"/>
    <x v="11"/>
    <x v="50"/>
    <x v="11"/>
    <x v="346"/>
    <s v="202012"/>
    <x v="123"/>
    <x v="3"/>
    <n v="25"/>
    <x v="1"/>
    <s v="Alcohol half with john"/>
  </r>
  <r>
    <x v="1751"/>
    <x v="6"/>
    <x v="11"/>
    <x v="50"/>
    <x v="11"/>
    <x v="346"/>
    <s v="202012"/>
    <x v="5"/>
    <x v="0"/>
    <n v="36.020000000000003"/>
    <x v="0"/>
    <s v="food and gift for tyffany"/>
  </r>
  <r>
    <x v="1751"/>
    <x v="6"/>
    <x v="11"/>
    <x v="50"/>
    <x v="11"/>
    <x v="346"/>
    <s v="202012"/>
    <x v="18"/>
    <x v="0"/>
    <n v="28"/>
    <x v="0"/>
    <s v="fooooooddddd"/>
  </r>
  <r>
    <x v="1751"/>
    <x v="6"/>
    <x v="11"/>
    <x v="50"/>
    <x v="11"/>
    <x v="346"/>
    <s v="202012"/>
    <x v="74"/>
    <x v="7"/>
    <n v="16"/>
    <x v="1"/>
    <s v="movies"/>
  </r>
  <r>
    <x v="1752"/>
    <x v="6"/>
    <x v="11"/>
    <x v="50"/>
    <x v="12"/>
    <x v="346"/>
    <s v="202012"/>
    <x v="65"/>
    <x v="7"/>
    <n v="118"/>
    <x v="1"/>
    <s v="mobile x 2 months"/>
  </r>
  <r>
    <x v="1752"/>
    <x v="6"/>
    <x v="11"/>
    <x v="50"/>
    <x v="12"/>
    <x v="346"/>
    <s v="202012"/>
    <x v="18"/>
    <x v="0"/>
    <n v="37.5"/>
    <x v="0"/>
    <s v="fooodd"/>
  </r>
  <r>
    <x v="1752"/>
    <x v="6"/>
    <x v="11"/>
    <x v="50"/>
    <x v="12"/>
    <x v="346"/>
    <s v="202012"/>
    <x v="3"/>
    <x v="0"/>
    <n v="8.5500000000000007"/>
    <x v="0"/>
    <s v="cake abitayaya"/>
  </r>
  <r>
    <x v="1752"/>
    <x v="6"/>
    <x v="11"/>
    <x v="50"/>
    <x v="12"/>
    <x v="346"/>
    <s v="202012"/>
    <x v="11"/>
    <x v="7"/>
    <n v="10.41"/>
    <x v="1"/>
    <s v="electricity"/>
  </r>
  <r>
    <x v="1752"/>
    <x v="6"/>
    <x v="11"/>
    <x v="50"/>
    <x v="12"/>
    <x v="346"/>
    <s v="202012"/>
    <x v="5"/>
    <x v="0"/>
    <n v="19.399999999999999"/>
    <x v="0"/>
    <s v="food"/>
  </r>
  <r>
    <x v="1752"/>
    <x v="6"/>
    <x v="11"/>
    <x v="50"/>
    <x v="12"/>
    <x v="346"/>
    <s v="202012"/>
    <x v="18"/>
    <x v="0"/>
    <n v="25.19"/>
    <x v="0"/>
    <s v="Food"/>
  </r>
  <r>
    <x v="1753"/>
    <x v="6"/>
    <x v="11"/>
    <x v="50"/>
    <x v="13"/>
    <x v="346"/>
    <s v="202012"/>
    <x v="17"/>
    <x v="0"/>
    <n v="15"/>
    <x v="0"/>
    <s v="Pizza"/>
  </r>
  <r>
    <x v="1753"/>
    <x v="6"/>
    <x v="11"/>
    <x v="50"/>
    <x v="13"/>
    <x v="346"/>
    <s v="202012"/>
    <x v="18"/>
    <x v="0"/>
    <n v="12"/>
    <x v="0"/>
    <s v="ice cream"/>
  </r>
  <r>
    <x v="1753"/>
    <x v="6"/>
    <x v="11"/>
    <x v="50"/>
    <x v="13"/>
    <x v="346"/>
    <s v="202012"/>
    <x v="18"/>
    <x v="0"/>
    <n v="3.2"/>
    <x v="0"/>
    <s v="water"/>
  </r>
  <r>
    <x v="1754"/>
    <x v="6"/>
    <x v="11"/>
    <x v="50"/>
    <x v="14"/>
    <x v="346"/>
    <s v="202012"/>
    <x v="87"/>
    <x v="12"/>
    <n v="40"/>
    <x v="1"/>
    <s v="Vitamins"/>
  </r>
  <r>
    <x v="1754"/>
    <x v="6"/>
    <x v="11"/>
    <x v="50"/>
    <x v="14"/>
    <x v="346"/>
    <s v="202012"/>
    <x v="5"/>
    <x v="0"/>
    <n v="30"/>
    <x v="0"/>
    <s v="Coles food"/>
  </r>
  <r>
    <x v="1754"/>
    <x v="6"/>
    <x v="11"/>
    <x v="50"/>
    <x v="14"/>
    <x v="346"/>
    <s v="202012"/>
    <x v="123"/>
    <x v="3"/>
    <n v="30"/>
    <x v="1"/>
    <s v="Rye drinks"/>
  </r>
  <r>
    <x v="1754"/>
    <x v="6"/>
    <x v="11"/>
    <x v="50"/>
    <x v="14"/>
    <x v="346"/>
    <s v="202012"/>
    <x v="18"/>
    <x v="0"/>
    <n v="20"/>
    <x v="1"/>
    <s v="Gift"/>
  </r>
  <r>
    <x v="1754"/>
    <x v="6"/>
    <x v="11"/>
    <x v="50"/>
    <x v="14"/>
    <x v="346"/>
    <s v="202012"/>
    <x v="99"/>
    <x v="15"/>
    <n v="1009"/>
    <x v="1"/>
    <s v="Repayment"/>
  </r>
  <r>
    <x v="1755"/>
    <x v="6"/>
    <x v="11"/>
    <x v="50"/>
    <x v="15"/>
    <x v="346"/>
    <s v="202012"/>
    <x v="94"/>
    <x v="1"/>
    <n v="15.95"/>
    <x v="1"/>
    <s v="gift"/>
  </r>
  <r>
    <x v="1755"/>
    <x v="6"/>
    <x v="11"/>
    <x v="50"/>
    <x v="15"/>
    <x v="346"/>
    <s v="202012"/>
    <x v="123"/>
    <x v="3"/>
    <n v="9"/>
    <x v="1"/>
    <s v="beer"/>
  </r>
  <r>
    <x v="1755"/>
    <x v="6"/>
    <x v="11"/>
    <x v="50"/>
    <x v="15"/>
    <x v="346"/>
    <s v="202012"/>
    <x v="5"/>
    <x v="0"/>
    <n v="48.14"/>
    <x v="1"/>
    <s v="weekly food"/>
  </r>
  <r>
    <x v="1755"/>
    <x v="6"/>
    <x v="11"/>
    <x v="50"/>
    <x v="15"/>
    <x v="346"/>
    <s v="202012"/>
    <x v="3"/>
    <x v="0"/>
    <n v="20.65"/>
    <x v="1"/>
    <s v="Daily food"/>
  </r>
  <r>
    <x v="1755"/>
    <x v="6"/>
    <x v="11"/>
    <x v="50"/>
    <x v="15"/>
    <x v="346"/>
    <s v="202012"/>
    <x v="18"/>
    <x v="0"/>
    <n v="3.23"/>
    <x v="0"/>
    <s v="Food"/>
  </r>
  <r>
    <x v="1755"/>
    <x v="6"/>
    <x v="11"/>
    <x v="50"/>
    <x v="15"/>
    <x v="346"/>
    <s v="202012"/>
    <x v="94"/>
    <x v="1"/>
    <n v="3.88"/>
    <x v="1"/>
    <s v="headphone replacement"/>
  </r>
  <r>
    <x v="1756"/>
    <x v="6"/>
    <x v="11"/>
    <x v="51"/>
    <x v="17"/>
    <x v="347"/>
    <s v="202012"/>
    <x v="103"/>
    <x v="9"/>
    <n v="124.76"/>
    <x v="1"/>
    <s v="childcare vacations"/>
  </r>
  <r>
    <x v="1756"/>
    <x v="6"/>
    <x v="11"/>
    <x v="51"/>
    <x v="17"/>
    <x v="347"/>
    <s v="202012"/>
    <x v="68"/>
    <x v="5"/>
    <n v="56.37"/>
    <x v="1"/>
    <s v="Electrical measure, wall mates, wall thingy, batteries"/>
  </r>
  <r>
    <x v="1756"/>
    <x v="6"/>
    <x v="11"/>
    <x v="51"/>
    <x v="17"/>
    <x v="347"/>
    <s v="202012"/>
    <x v="13"/>
    <x v="5"/>
    <n v="31.35"/>
    <x v="1"/>
    <s v="home stuff"/>
  </r>
  <r>
    <x v="1756"/>
    <x v="6"/>
    <x v="11"/>
    <x v="51"/>
    <x v="17"/>
    <x v="347"/>
    <s v="202012"/>
    <x v="18"/>
    <x v="0"/>
    <n v="25"/>
    <x v="0"/>
    <s v="Breakfast"/>
  </r>
  <r>
    <x v="1756"/>
    <x v="6"/>
    <x v="11"/>
    <x v="51"/>
    <x v="17"/>
    <x v="347"/>
    <s v="202012"/>
    <x v="18"/>
    <x v="0"/>
    <n v="3.3"/>
    <x v="0"/>
    <s v="coffee"/>
  </r>
  <r>
    <x v="1756"/>
    <x v="6"/>
    <x v="11"/>
    <x v="51"/>
    <x v="17"/>
    <x v="347"/>
    <s v="202012"/>
    <x v="31"/>
    <x v="5"/>
    <n v="348.38"/>
    <x v="1"/>
    <s v="chairs, and stuff"/>
  </r>
  <r>
    <x v="1756"/>
    <x v="6"/>
    <x v="11"/>
    <x v="51"/>
    <x v="17"/>
    <x v="347"/>
    <s v="202012"/>
    <x v="18"/>
    <x v="12"/>
    <n v="16"/>
    <x v="1"/>
    <s v="change for bear"/>
  </r>
  <r>
    <x v="1757"/>
    <x v="6"/>
    <x v="11"/>
    <x v="51"/>
    <x v="18"/>
    <x v="347"/>
    <s v="202012"/>
    <x v="123"/>
    <x v="3"/>
    <n v="18"/>
    <x v="1"/>
    <s v="Beer"/>
  </r>
  <r>
    <x v="1757"/>
    <x v="6"/>
    <x v="11"/>
    <x v="51"/>
    <x v="18"/>
    <x v="347"/>
    <s v="202012"/>
    <x v="18"/>
    <x v="1"/>
    <n v="286.10000000000002"/>
    <x v="1"/>
    <s v="gift for daniel"/>
  </r>
  <r>
    <x v="1757"/>
    <x v="6"/>
    <x v="11"/>
    <x v="51"/>
    <x v="18"/>
    <x v="347"/>
    <s v="202012"/>
    <x v="18"/>
    <x v="12"/>
    <n v="20"/>
    <x v="1"/>
    <s v="cut hair"/>
  </r>
  <r>
    <x v="1757"/>
    <x v="6"/>
    <x v="11"/>
    <x v="51"/>
    <x v="18"/>
    <x v="347"/>
    <s v="202012"/>
    <x v="67"/>
    <x v="6"/>
    <n v="57.8"/>
    <x v="1"/>
    <s v="gasoline"/>
  </r>
  <r>
    <x v="1757"/>
    <x v="6"/>
    <x v="11"/>
    <x v="51"/>
    <x v="18"/>
    <x v="347"/>
    <s v="202012"/>
    <x v="68"/>
    <x v="5"/>
    <n v="44.78"/>
    <x v="1"/>
    <s v="stuff"/>
  </r>
  <r>
    <x v="1757"/>
    <x v="6"/>
    <x v="11"/>
    <x v="51"/>
    <x v="18"/>
    <x v="347"/>
    <s v="202012"/>
    <x v="18"/>
    <x v="0"/>
    <n v="4.7"/>
    <x v="0"/>
    <s v="Coffee"/>
  </r>
  <r>
    <x v="1757"/>
    <x v="6"/>
    <x v="11"/>
    <x v="51"/>
    <x v="18"/>
    <x v="347"/>
    <s v="202012"/>
    <x v="13"/>
    <x v="5"/>
    <n v="19"/>
    <x v="1"/>
    <s v="tata room"/>
  </r>
  <r>
    <x v="1757"/>
    <x v="6"/>
    <x v="11"/>
    <x v="51"/>
    <x v="18"/>
    <x v="347"/>
    <s v="202012"/>
    <x v="87"/>
    <x v="12"/>
    <n v="27"/>
    <x v="1"/>
    <s v="vitamins"/>
  </r>
  <r>
    <x v="1757"/>
    <x v="6"/>
    <x v="11"/>
    <x v="51"/>
    <x v="18"/>
    <x v="347"/>
    <s v="202012"/>
    <x v="5"/>
    <x v="0"/>
    <n v="27"/>
    <x v="0"/>
    <s v="food"/>
  </r>
  <r>
    <x v="1757"/>
    <x v="6"/>
    <x v="11"/>
    <x v="51"/>
    <x v="18"/>
    <x v="347"/>
    <s v="202012"/>
    <x v="0"/>
    <x v="0"/>
    <n v="49.65"/>
    <x v="1"/>
    <s v="food mix with coles"/>
  </r>
  <r>
    <x v="1757"/>
    <x v="6"/>
    <x v="11"/>
    <x v="51"/>
    <x v="18"/>
    <x v="347"/>
    <s v="202012"/>
    <x v="18"/>
    <x v="0"/>
    <n v="9.69"/>
    <x v="0"/>
    <s v="food"/>
  </r>
  <r>
    <x v="1757"/>
    <x v="6"/>
    <x v="11"/>
    <x v="51"/>
    <x v="18"/>
    <x v="347"/>
    <s v="202012"/>
    <x v="13"/>
    <x v="0"/>
    <n v="22.2"/>
    <x v="1"/>
    <s v="Tata's room"/>
  </r>
  <r>
    <x v="1757"/>
    <x v="6"/>
    <x v="11"/>
    <x v="51"/>
    <x v="18"/>
    <x v="347"/>
    <s v="202012"/>
    <x v="18"/>
    <x v="2"/>
    <n v="150"/>
    <x v="1"/>
    <s v="Hotsprings with tata"/>
  </r>
  <r>
    <x v="1757"/>
    <x v="6"/>
    <x v="11"/>
    <x v="51"/>
    <x v="18"/>
    <x v="347"/>
    <s v="202012"/>
    <x v="18"/>
    <x v="1"/>
    <n v="66"/>
    <x v="1"/>
    <s v="flowers abitayaya"/>
  </r>
  <r>
    <x v="1757"/>
    <x v="6"/>
    <x v="11"/>
    <x v="51"/>
    <x v="18"/>
    <x v="347"/>
    <s v="202012"/>
    <x v="41"/>
    <x v="1"/>
    <n v="359"/>
    <x v="1"/>
    <s v="food processor for mama"/>
  </r>
  <r>
    <x v="1757"/>
    <x v="6"/>
    <x v="11"/>
    <x v="51"/>
    <x v="18"/>
    <x v="347"/>
    <s v="202012"/>
    <x v="80"/>
    <x v="1"/>
    <n v="1026.05"/>
    <x v="1"/>
    <s v="Gift abitayaya"/>
  </r>
  <r>
    <x v="1758"/>
    <x v="6"/>
    <x v="11"/>
    <x v="51"/>
    <x v="19"/>
    <x v="347"/>
    <s v="202012"/>
    <x v="5"/>
    <x v="2"/>
    <n v="44.57"/>
    <x v="0"/>
    <s v="Coles NYE's dinner"/>
  </r>
  <r>
    <x v="1758"/>
    <x v="6"/>
    <x v="11"/>
    <x v="51"/>
    <x v="19"/>
    <x v="347"/>
    <s v="202012"/>
    <x v="123"/>
    <x v="3"/>
    <n v="55.79"/>
    <x v="1"/>
    <s v="Beers and whiskey"/>
  </r>
  <r>
    <x v="1758"/>
    <x v="6"/>
    <x v="11"/>
    <x v="51"/>
    <x v="19"/>
    <x v="347"/>
    <s v="202012"/>
    <x v="18"/>
    <x v="1"/>
    <n v="21.98"/>
    <x v="1"/>
    <s v="Crackers and gift for tiffany"/>
  </r>
  <r>
    <x v="1758"/>
    <x v="6"/>
    <x v="11"/>
    <x v="51"/>
    <x v="19"/>
    <x v="347"/>
    <s v="202012"/>
    <x v="18"/>
    <x v="2"/>
    <n v="45"/>
    <x v="1"/>
    <s v="nails"/>
  </r>
  <r>
    <x v="1758"/>
    <x v="6"/>
    <x v="11"/>
    <x v="51"/>
    <x v="19"/>
    <x v="347"/>
    <s v="202012"/>
    <x v="18"/>
    <x v="12"/>
    <n v="160"/>
    <x v="1"/>
    <s v="Massages"/>
  </r>
  <r>
    <x v="1759"/>
    <x v="7"/>
    <x v="0"/>
    <x v="52"/>
    <x v="20"/>
    <x v="348"/>
    <s v="20211"/>
    <x v="115"/>
    <x v="7"/>
    <n v="89"/>
    <x v="1"/>
    <s v="Internet"/>
  </r>
  <r>
    <x v="1759"/>
    <x v="7"/>
    <x v="0"/>
    <x v="52"/>
    <x v="20"/>
    <x v="348"/>
    <s v="20211"/>
    <x v="94"/>
    <x v="1"/>
    <n v="640"/>
    <x v="1"/>
    <s v="Compu padre"/>
  </r>
  <r>
    <x v="1760"/>
    <x v="7"/>
    <x v="0"/>
    <x v="52"/>
    <x v="22"/>
    <x v="348"/>
    <s v="20211"/>
    <x v="125"/>
    <x v="0"/>
    <n v="15"/>
    <x v="0"/>
    <s v="Coffee food"/>
  </r>
  <r>
    <x v="1760"/>
    <x v="7"/>
    <x v="0"/>
    <x v="52"/>
    <x v="22"/>
    <x v="348"/>
    <s v="20211"/>
    <x v="18"/>
    <x v="0"/>
    <n v="4"/>
    <x v="0"/>
    <s v="coffee"/>
  </r>
  <r>
    <x v="1760"/>
    <x v="7"/>
    <x v="0"/>
    <x v="52"/>
    <x v="22"/>
    <x v="348"/>
    <s v="20211"/>
    <x v="54"/>
    <x v="1"/>
    <n v="175"/>
    <x v="1"/>
    <s v="sunglasses"/>
  </r>
  <r>
    <x v="1760"/>
    <x v="7"/>
    <x v="0"/>
    <x v="52"/>
    <x v="22"/>
    <x v="348"/>
    <s v="20211"/>
    <x v="18"/>
    <x v="0"/>
    <n v="6.7"/>
    <x v="0"/>
    <s v="ice cream"/>
  </r>
  <r>
    <x v="1760"/>
    <x v="7"/>
    <x v="0"/>
    <x v="52"/>
    <x v="22"/>
    <x v="348"/>
    <s v="20211"/>
    <x v="18"/>
    <x v="0"/>
    <n v="6.6"/>
    <x v="0"/>
    <s v="coffee"/>
  </r>
  <r>
    <x v="1760"/>
    <x v="7"/>
    <x v="0"/>
    <x v="52"/>
    <x v="22"/>
    <x v="348"/>
    <s v="20211"/>
    <x v="125"/>
    <x v="0"/>
    <n v="11"/>
    <x v="0"/>
    <s v="Coffee"/>
  </r>
  <r>
    <x v="1760"/>
    <x v="7"/>
    <x v="0"/>
    <x v="52"/>
    <x v="22"/>
    <x v="348"/>
    <s v="20211"/>
    <x v="18"/>
    <x v="2"/>
    <n v="12.9"/>
    <x v="1"/>
    <s v="Pizza"/>
  </r>
  <r>
    <x v="1760"/>
    <x v="7"/>
    <x v="0"/>
    <x v="52"/>
    <x v="22"/>
    <x v="348"/>
    <s v="20211"/>
    <x v="18"/>
    <x v="1"/>
    <n v="30"/>
    <x v="1"/>
    <s v="tee"/>
  </r>
  <r>
    <x v="1760"/>
    <x v="7"/>
    <x v="0"/>
    <x v="52"/>
    <x v="22"/>
    <x v="348"/>
    <s v="20211"/>
    <x v="5"/>
    <x v="0"/>
    <n v="12.55"/>
    <x v="0"/>
    <s v="weekly food"/>
  </r>
  <r>
    <x v="1760"/>
    <x v="7"/>
    <x v="0"/>
    <x v="52"/>
    <x v="22"/>
    <x v="348"/>
    <s v="20211"/>
    <x v="18"/>
    <x v="12"/>
    <n v="65"/>
    <x v="1"/>
    <s v="First aid course"/>
  </r>
  <r>
    <x v="1760"/>
    <x v="7"/>
    <x v="0"/>
    <x v="52"/>
    <x v="22"/>
    <x v="348"/>
    <s v="20211"/>
    <x v="124"/>
    <x v="12"/>
    <n v="213.55"/>
    <x v="1"/>
    <s v="Insurance padres"/>
  </r>
  <r>
    <x v="1761"/>
    <x v="7"/>
    <x v="0"/>
    <x v="0"/>
    <x v="23"/>
    <x v="349"/>
    <s v="20211"/>
    <x v="18"/>
    <x v="5"/>
    <n v="120"/>
    <x v="1"/>
    <s v="Cleaning of house"/>
  </r>
  <r>
    <x v="1761"/>
    <x v="7"/>
    <x v="0"/>
    <x v="0"/>
    <x v="23"/>
    <x v="349"/>
    <s v="20211"/>
    <x v="45"/>
    <x v="5"/>
    <n v="22.56"/>
    <x v="1"/>
    <s v="things for house"/>
  </r>
  <r>
    <x v="1761"/>
    <x v="7"/>
    <x v="0"/>
    <x v="0"/>
    <x v="23"/>
    <x v="349"/>
    <s v="20211"/>
    <x v="16"/>
    <x v="13"/>
    <n v="36.950000000000003"/>
    <x v="1"/>
    <s v="things for party and label maker"/>
  </r>
  <r>
    <x v="1762"/>
    <x v="7"/>
    <x v="0"/>
    <x v="0"/>
    <x v="30"/>
    <x v="349"/>
    <s v="20211"/>
    <x v="45"/>
    <x v="1"/>
    <n v="32"/>
    <x v="1"/>
    <s v="Party"/>
  </r>
  <r>
    <x v="1762"/>
    <x v="7"/>
    <x v="0"/>
    <x v="0"/>
    <x v="30"/>
    <x v="349"/>
    <s v="20211"/>
    <x v="103"/>
    <x v="9"/>
    <n v="311.89"/>
    <x v="1"/>
    <s v="5 days"/>
  </r>
  <r>
    <x v="1762"/>
    <x v="7"/>
    <x v="0"/>
    <x v="0"/>
    <x v="30"/>
    <x v="349"/>
    <s v="20211"/>
    <x v="18"/>
    <x v="0"/>
    <n v="4"/>
    <x v="1"/>
    <s v="Food training mama"/>
  </r>
  <r>
    <x v="1762"/>
    <x v="7"/>
    <x v="0"/>
    <x v="0"/>
    <x v="30"/>
    <x v="349"/>
    <s v="20211"/>
    <x v="5"/>
    <x v="0"/>
    <n v="18.079999999999998"/>
    <x v="0"/>
    <s v="Food"/>
  </r>
  <r>
    <x v="1762"/>
    <x v="7"/>
    <x v="0"/>
    <x v="0"/>
    <x v="30"/>
    <x v="349"/>
    <s v="20211"/>
    <x v="16"/>
    <x v="1"/>
    <n v="57.15"/>
    <x v="1"/>
    <s v="Party stuff"/>
  </r>
  <r>
    <x v="1762"/>
    <x v="7"/>
    <x v="0"/>
    <x v="0"/>
    <x v="30"/>
    <x v="349"/>
    <s v="20211"/>
    <x v="18"/>
    <x v="1"/>
    <n v="24.93"/>
    <x v="1"/>
    <s v="Party"/>
  </r>
  <r>
    <x v="1762"/>
    <x v="7"/>
    <x v="0"/>
    <x v="0"/>
    <x v="30"/>
    <x v="349"/>
    <s v="20211"/>
    <x v="18"/>
    <x v="1"/>
    <n v="55"/>
    <x v="1"/>
    <s v="Cake tata"/>
  </r>
  <r>
    <x v="1762"/>
    <x v="7"/>
    <x v="0"/>
    <x v="0"/>
    <x v="30"/>
    <x v="349"/>
    <s v="20211"/>
    <x v="99"/>
    <x v="15"/>
    <n v="1009"/>
    <x v="1"/>
    <s v="repayment"/>
  </r>
  <r>
    <x v="1763"/>
    <x v="7"/>
    <x v="0"/>
    <x v="1"/>
    <x v="1"/>
    <x v="350"/>
    <s v="20211"/>
    <x v="126"/>
    <x v="12"/>
    <n v="220"/>
    <x v="1"/>
    <s v="Daniel x 2"/>
  </r>
  <r>
    <x v="1763"/>
    <x v="7"/>
    <x v="0"/>
    <x v="1"/>
    <x v="1"/>
    <x v="350"/>
    <s v="20211"/>
    <x v="18"/>
    <x v="0"/>
    <n v="15"/>
    <x v="0"/>
    <s v="offee"/>
  </r>
  <r>
    <x v="1763"/>
    <x v="7"/>
    <x v="0"/>
    <x v="1"/>
    <x v="1"/>
    <x v="350"/>
    <s v="20211"/>
    <x v="18"/>
    <x v="1"/>
    <n v="12.16"/>
    <x v="1"/>
    <s v="Jump tata jump"/>
  </r>
  <r>
    <x v="1763"/>
    <x v="7"/>
    <x v="0"/>
    <x v="1"/>
    <x v="1"/>
    <x v="350"/>
    <s v="20211"/>
    <x v="45"/>
    <x v="5"/>
    <n v="10.92"/>
    <x v="1"/>
    <s v="something"/>
  </r>
  <r>
    <x v="1763"/>
    <x v="7"/>
    <x v="0"/>
    <x v="1"/>
    <x v="1"/>
    <x v="350"/>
    <s v="20211"/>
    <x v="5"/>
    <x v="0"/>
    <n v="5.12"/>
    <x v="0"/>
    <s v="Food"/>
  </r>
  <r>
    <x v="1763"/>
    <x v="7"/>
    <x v="0"/>
    <x v="1"/>
    <x v="1"/>
    <x v="350"/>
    <s v="20211"/>
    <x v="18"/>
    <x v="1"/>
    <n v="12"/>
    <x v="1"/>
    <s v="flowers"/>
  </r>
  <r>
    <x v="1763"/>
    <x v="7"/>
    <x v="0"/>
    <x v="1"/>
    <x v="1"/>
    <x v="350"/>
    <s v="20211"/>
    <x v="18"/>
    <x v="1"/>
    <n v="56.2"/>
    <x v="1"/>
    <s v="Dinner tata birthday"/>
  </r>
  <r>
    <x v="1763"/>
    <x v="7"/>
    <x v="0"/>
    <x v="1"/>
    <x v="1"/>
    <x v="350"/>
    <s v="20211"/>
    <x v="67"/>
    <x v="6"/>
    <n v="20.22"/>
    <x v="1"/>
    <s v="Gasoline dentist"/>
  </r>
  <r>
    <x v="1763"/>
    <x v="7"/>
    <x v="0"/>
    <x v="1"/>
    <x v="1"/>
    <x v="350"/>
    <s v="20211"/>
    <x v="18"/>
    <x v="0"/>
    <n v="11.5"/>
    <x v="0"/>
    <s v="sandwich"/>
  </r>
  <r>
    <x v="1763"/>
    <x v="7"/>
    <x v="0"/>
    <x v="1"/>
    <x v="1"/>
    <x v="350"/>
    <s v="20211"/>
    <x v="123"/>
    <x v="3"/>
    <n v="53"/>
    <x v="1"/>
    <s v="canada alcohoil"/>
  </r>
  <r>
    <x v="1763"/>
    <x v="7"/>
    <x v="0"/>
    <x v="1"/>
    <x v="1"/>
    <x v="350"/>
    <s v="20211"/>
    <x v="5"/>
    <x v="0"/>
    <n v="33.67"/>
    <x v="0"/>
    <s v="food"/>
  </r>
  <r>
    <x v="1763"/>
    <x v="7"/>
    <x v="0"/>
    <x v="1"/>
    <x v="1"/>
    <x v="350"/>
    <s v="20211"/>
    <x v="13"/>
    <x v="5"/>
    <n v="45"/>
    <x v="1"/>
    <s v="Tent for beach"/>
  </r>
  <r>
    <x v="1763"/>
    <x v="7"/>
    <x v="0"/>
    <x v="1"/>
    <x v="1"/>
    <x v="350"/>
    <s v="20211"/>
    <x v="18"/>
    <x v="0"/>
    <n v="7.6"/>
    <x v="0"/>
    <s v="coffee"/>
  </r>
  <r>
    <x v="1763"/>
    <x v="7"/>
    <x v="0"/>
    <x v="1"/>
    <x v="1"/>
    <x v="350"/>
    <s v="20211"/>
    <x v="5"/>
    <x v="0"/>
    <n v="18.05"/>
    <x v="1"/>
    <s v="food bbq"/>
  </r>
  <r>
    <x v="1763"/>
    <x v="7"/>
    <x v="0"/>
    <x v="1"/>
    <x v="1"/>
    <x v="350"/>
    <s v="20211"/>
    <x v="5"/>
    <x v="0"/>
    <n v="58.18"/>
    <x v="0"/>
    <s v="food bbq"/>
  </r>
  <r>
    <x v="1763"/>
    <x v="7"/>
    <x v="0"/>
    <x v="1"/>
    <x v="1"/>
    <x v="350"/>
    <s v="20211"/>
    <x v="5"/>
    <x v="0"/>
    <n v="5.81"/>
    <x v="0"/>
    <s v="food bbq"/>
  </r>
  <r>
    <x v="1763"/>
    <x v="7"/>
    <x v="0"/>
    <x v="1"/>
    <x v="1"/>
    <x v="350"/>
    <s v="20211"/>
    <x v="87"/>
    <x v="12"/>
    <n v="14"/>
    <x v="1"/>
    <s v="hydrelite for mama"/>
  </r>
  <r>
    <x v="1763"/>
    <x v="7"/>
    <x v="0"/>
    <x v="1"/>
    <x v="1"/>
    <x v="350"/>
    <s v="20211"/>
    <x v="5"/>
    <x v="12"/>
    <n v="3.6"/>
    <x v="0"/>
    <s v="water paleta for mama"/>
  </r>
  <r>
    <x v="1763"/>
    <x v="7"/>
    <x v="0"/>
    <x v="1"/>
    <x v="1"/>
    <x v="350"/>
    <s v="20211"/>
    <x v="67"/>
    <x v="6"/>
    <n v="53.61"/>
    <x v="1"/>
    <s v="gasoline"/>
  </r>
  <r>
    <x v="1763"/>
    <x v="7"/>
    <x v="0"/>
    <x v="1"/>
    <x v="1"/>
    <x v="350"/>
    <s v="20211"/>
    <x v="5"/>
    <x v="0"/>
    <n v="30.46"/>
    <x v="0"/>
    <s v="food"/>
  </r>
  <r>
    <x v="1763"/>
    <x v="7"/>
    <x v="0"/>
    <x v="1"/>
    <x v="1"/>
    <x v="350"/>
    <s v="20211"/>
    <x v="18"/>
    <x v="2"/>
    <n v="9.75"/>
    <x v="0"/>
    <s v="ice cream"/>
  </r>
  <r>
    <x v="1763"/>
    <x v="7"/>
    <x v="0"/>
    <x v="1"/>
    <x v="1"/>
    <x v="350"/>
    <s v="20211"/>
    <x v="95"/>
    <x v="5"/>
    <n v="12"/>
    <x v="1"/>
    <s v="spotify"/>
  </r>
  <r>
    <x v="1763"/>
    <x v="7"/>
    <x v="0"/>
    <x v="1"/>
    <x v="1"/>
    <x v="350"/>
    <s v="20211"/>
    <x v="18"/>
    <x v="0"/>
    <n v="9.7899999999999991"/>
    <x v="0"/>
    <s v="food"/>
  </r>
  <r>
    <x v="1763"/>
    <x v="7"/>
    <x v="0"/>
    <x v="1"/>
    <x v="1"/>
    <x v="350"/>
    <s v="20211"/>
    <x v="103"/>
    <x v="9"/>
    <n v="249.7"/>
    <x v="0"/>
    <s v="4 days"/>
  </r>
  <r>
    <x v="1764"/>
    <x v="7"/>
    <x v="0"/>
    <x v="1"/>
    <x v="6"/>
    <x v="350"/>
    <s v="20211"/>
    <x v="94"/>
    <x v="5"/>
    <n v="4.26"/>
    <x v="1"/>
    <s v="Cable for printer"/>
  </r>
  <r>
    <x v="1764"/>
    <x v="7"/>
    <x v="0"/>
    <x v="1"/>
    <x v="6"/>
    <x v="350"/>
    <s v="20211"/>
    <x v="5"/>
    <x v="0"/>
    <n v="19.2"/>
    <x v="0"/>
    <s v="Food"/>
  </r>
  <r>
    <x v="1764"/>
    <x v="7"/>
    <x v="0"/>
    <x v="1"/>
    <x v="6"/>
    <x v="350"/>
    <s v="20211"/>
    <x v="18"/>
    <x v="2"/>
    <n v="70.14"/>
    <x v="1"/>
    <s v="groove food"/>
  </r>
  <r>
    <x v="1764"/>
    <x v="7"/>
    <x v="0"/>
    <x v="1"/>
    <x v="6"/>
    <x v="350"/>
    <s v="20211"/>
    <x v="98"/>
    <x v="12"/>
    <n v="440"/>
    <x v="1"/>
    <s v="Gym"/>
  </r>
  <r>
    <x v="1764"/>
    <x v="7"/>
    <x v="0"/>
    <x v="1"/>
    <x v="6"/>
    <x v="350"/>
    <s v="20211"/>
    <x v="18"/>
    <x v="12"/>
    <n v="231"/>
    <x v="1"/>
    <s v="Health - dentist clean "/>
  </r>
  <r>
    <x v="1764"/>
    <x v="7"/>
    <x v="0"/>
    <x v="1"/>
    <x v="6"/>
    <x v="350"/>
    <s v="20211"/>
    <x v="18"/>
    <x v="0"/>
    <n v="9.9"/>
    <x v="0"/>
    <s v="Food"/>
  </r>
  <r>
    <x v="1764"/>
    <x v="7"/>
    <x v="0"/>
    <x v="1"/>
    <x v="6"/>
    <x v="350"/>
    <s v="20211"/>
    <x v="5"/>
    <x v="0"/>
    <n v="12.1"/>
    <x v="0"/>
    <s v="Food"/>
  </r>
  <r>
    <x v="1764"/>
    <x v="7"/>
    <x v="0"/>
    <x v="1"/>
    <x v="6"/>
    <x v="350"/>
    <s v="20211"/>
    <x v="67"/>
    <x v="6"/>
    <n v="55.38"/>
    <x v="1"/>
    <s v="pre friend Ana"/>
  </r>
  <r>
    <x v="1764"/>
    <x v="7"/>
    <x v="0"/>
    <x v="1"/>
    <x v="6"/>
    <x v="350"/>
    <s v="20211"/>
    <x v="18"/>
    <x v="0"/>
    <n v="21.8"/>
    <x v="0"/>
    <s v="coffee"/>
  </r>
  <r>
    <x v="1764"/>
    <x v="7"/>
    <x v="0"/>
    <x v="1"/>
    <x v="6"/>
    <x v="350"/>
    <s v="20211"/>
    <x v="18"/>
    <x v="0"/>
    <n v="11"/>
    <x v="0"/>
    <s v="ice cream"/>
  </r>
  <r>
    <x v="1764"/>
    <x v="7"/>
    <x v="0"/>
    <x v="1"/>
    <x v="6"/>
    <x v="350"/>
    <s v="20211"/>
    <x v="5"/>
    <x v="0"/>
    <n v="94.6"/>
    <x v="0"/>
    <s v="Food"/>
  </r>
  <r>
    <x v="1764"/>
    <x v="7"/>
    <x v="0"/>
    <x v="1"/>
    <x v="6"/>
    <x v="350"/>
    <s v="20211"/>
    <x v="123"/>
    <x v="3"/>
    <n v="38"/>
    <x v="1"/>
    <s v="Whiskey"/>
  </r>
  <r>
    <x v="1764"/>
    <x v="7"/>
    <x v="0"/>
    <x v="1"/>
    <x v="6"/>
    <x v="350"/>
    <s v="20211"/>
    <x v="18"/>
    <x v="5"/>
    <n v="24"/>
    <x v="1"/>
    <s v="rebel truck for beach"/>
  </r>
  <r>
    <x v="1764"/>
    <x v="7"/>
    <x v="0"/>
    <x v="1"/>
    <x v="6"/>
    <x v="350"/>
    <s v="20211"/>
    <x v="18"/>
    <x v="2"/>
    <n v="23.6"/>
    <x v="1"/>
    <s v="Zoo food"/>
  </r>
  <r>
    <x v="1764"/>
    <x v="7"/>
    <x v="0"/>
    <x v="1"/>
    <x v="6"/>
    <x v="350"/>
    <s v="20211"/>
    <x v="11"/>
    <x v="7"/>
    <n v="50"/>
    <x v="1"/>
    <s v="Electricity"/>
  </r>
  <r>
    <x v="1765"/>
    <x v="7"/>
    <x v="0"/>
    <x v="2"/>
    <x v="29"/>
    <x v="351"/>
    <s v="20211"/>
    <x v="103"/>
    <x v="9"/>
    <n v="312.02999999999997"/>
    <x v="1"/>
    <s v="Childcare"/>
  </r>
  <r>
    <x v="1765"/>
    <x v="7"/>
    <x v="0"/>
    <x v="2"/>
    <x v="29"/>
    <x v="351"/>
    <s v="20211"/>
    <x v="18"/>
    <x v="13"/>
    <n v="130"/>
    <x v="1"/>
    <s v="Own us $10 for the cleanup"/>
  </r>
  <r>
    <x v="1765"/>
    <x v="7"/>
    <x v="0"/>
    <x v="2"/>
    <x v="29"/>
    <x v="351"/>
    <s v="20211"/>
    <x v="3"/>
    <x v="0"/>
    <n v="10.02"/>
    <x v="0"/>
    <s v="Food"/>
  </r>
  <r>
    <x v="1765"/>
    <x v="7"/>
    <x v="0"/>
    <x v="2"/>
    <x v="29"/>
    <x v="351"/>
    <s v="20211"/>
    <x v="18"/>
    <x v="2"/>
    <n v="228"/>
    <x v="1"/>
    <s v="ZXoo membership;"/>
  </r>
  <r>
    <x v="1766"/>
    <x v="7"/>
    <x v="0"/>
    <x v="2"/>
    <x v="12"/>
    <x v="351"/>
    <s v="20211"/>
    <x v="18"/>
    <x v="2"/>
    <n v="22.8"/>
    <x v="1"/>
    <s v="thursday dinner"/>
  </r>
  <r>
    <x v="1766"/>
    <x v="7"/>
    <x v="0"/>
    <x v="2"/>
    <x v="12"/>
    <x v="351"/>
    <s v="20211"/>
    <x v="5"/>
    <x v="0"/>
    <n v="7.21"/>
    <x v="0"/>
    <s v="food"/>
  </r>
  <r>
    <x v="1766"/>
    <x v="7"/>
    <x v="0"/>
    <x v="2"/>
    <x v="12"/>
    <x v="351"/>
    <s v="20211"/>
    <x v="6"/>
    <x v="3"/>
    <n v="50"/>
    <x v="1"/>
    <s v="Whiskey"/>
  </r>
  <r>
    <x v="1766"/>
    <x v="7"/>
    <x v="0"/>
    <x v="2"/>
    <x v="12"/>
    <x v="351"/>
    <s v="20211"/>
    <x v="5"/>
    <x v="0"/>
    <n v="16.850000000000001"/>
    <x v="0"/>
    <s v="Food"/>
  </r>
  <r>
    <x v="1766"/>
    <x v="7"/>
    <x v="0"/>
    <x v="2"/>
    <x v="12"/>
    <x v="351"/>
    <s v="20211"/>
    <x v="74"/>
    <x v="7"/>
    <n v="16"/>
    <x v="1"/>
    <s v="Netflix"/>
  </r>
  <r>
    <x v="1766"/>
    <x v="7"/>
    <x v="0"/>
    <x v="2"/>
    <x v="12"/>
    <x v="351"/>
    <s v="20211"/>
    <x v="67"/>
    <x v="6"/>
    <n v="35.869999999999997"/>
    <x v="1"/>
    <s v="gasoline"/>
  </r>
  <r>
    <x v="1766"/>
    <x v="7"/>
    <x v="0"/>
    <x v="2"/>
    <x v="12"/>
    <x v="351"/>
    <s v="20211"/>
    <x v="18"/>
    <x v="2"/>
    <n v="65.099999999999994"/>
    <x v="1"/>
    <s v="zoo food and gifts"/>
  </r>
  <r>
    <x v="1766"/>
    <x v="7"/>
    <x v="0"/>
    <x v="2"/>
    <x v="12"/>
    <x v="351"/>
    <s v="20211"/>
    <x v="18"/>
    <x v="2"/>
    <n v="10.8"/>
    <x v="1"/>
    <s v="Ice cream"/>
  </r>
  <r>
    <x v="1766"/>
    <x v="7"/>
    <x v="0"/>
    <x v="2"/>
    <x v="12"/>
    <x v="351"/>
    <s v="20211"/>
    <x v="57"/>
    <x v="12"/>
    <n v="696.44"/>
    <x v="1"/>
    <s v="New MS plan"/>
  </r>
  <r>
    <x v="1766"/>
    <x v="7"/>
    <x v="0"/>
    <x v="2"/>
    <x v="12"/>
    <x v="351"/>
    <s v="20211"/>
    <x v="5"/>
    <x v="0"/>
    <n v="126.39"/>
    <x v="0"/>
    <s v="food"/>
  </r>
  <r>
    <x v="1766"/>
    <x v="7"/>
    <x v="0"/>
    <x v="2"/>
    <x v="12"/>
    <x v="351"/>
    <s v="20211"/>
    <x v="99"/>
    <x v="15"/>
    <n v="1009"/>
    <x v="1"/>
    <s v="Replayment"/>
  </r>
  <r>
    <x v="1767"/>
    <x v="7"/>
    <x v="0"/>
    <x v="3"/>
    <x v="14"/>
    <x v="352"/>
    <s v="20211"/>
    <x v="18"/>
    <x v="0"/>
    <n v="9.6"/>
    <x v="0"/>
    <s v="Coffee"/>
  </r>
  <r>
    <x v="1767"/>
    <x v="7"/>
    <x v="0"/>
    <x v="3"/>
    <x v="14"/>
    <x v="352"/>
    <s v="20211"/>
    <x v="5"/>
    <x v="2"/>
    <n v="17.149999999999999"/>
    <x v="1"/>
    <s v="BBQ jacob"/>
  </r>
  <r>
    <x v="1767"/>
    <x v="7"/>
    <x v="0"/>
    <x v="3"/>
    <x v="14"/>
    <x v="352"/>
    <s v="20211"/>
    <x v="123"/>
    <x v="3"/>
    <n v="12"/>
    <x v="1"/>
    <s v="BBQ Jacob - beers"/>
  </r>
  <r>
    <x v="1767"/>
    <x v="7"/>
    <x v="0"/>
    <x v="3"/>
    <x v="14"/>
    <x v="352"/>
    <s v="20211"/>
    <x v="18"/>
    <x v="0"/>
    <n v="7.8"/>
    <x v="0"/>
    <s v="Ice cream"/>
  </r>
  <r>
    <x v="1767"/>
    <x v="7"/>
    <x v="0"/>
    <x v="3"/>
    <x v="14"/>
    <x v="352"/>
    <s v="20211"/>
    <x v="68"/>
    <x v="5"/>
    <n v="69.98"/>
    <x v="1"/>
    <s v="deck and thing for trimmer"/>
  </r>
  <r>
    <x v="1767"/>
    <x v="7"/>
    <x v="0"/>
    <x v="3"/>
    <x v="14"/>
    <x v="352"/>
    <s v="20211"/>
    <x v="5"/>
    <x v="0"/>
    <n v="19.63"/>
    <x v="0"/>
    <s v="Gatorade, milk, yogurt, chips, cheese"/>
  </r>
  <r>
    <x v="1767"/>
    <x v="7"/>
    <x v="0"/>
    <x v="3"/>
    <x v="14"/>
    <x v="352"/>
    <s v="20211"/>
    <x v="11"/>
    <x v="7"/>
    <n v="22.31"/>
    <x v="1"/>
    <s v="Gas"/>
  </r>
  <r>
    <x v="1767"/>
    <x v="7"/>
    <x v="0"/>
    <x v="3"/>
    <x v="14"/>
    <x v="352"/>
    <s v="20211"/>
    <x v="103"/>
    <x v="9"/>
    <n v="249.62"/>
    <x v="1"/>
    <s v="Childcare"/>
  </r>
  <r>
    <x v="1767"/>
    <x v="7"/>
    <x v="0"/>
    <x v="3"/>
    <x v="14"/>
    <x v="352"/>
    <s v="20211"/>
    <x v="18"/>
    <x v="2"/>
    <n v="4"/>
    <x v="1"/>
    <s v="Swimsuit"/>
  </r>
  <r>
    <x v="1767"/>
    <x v="7"/>
    <x v="0"/>
    <x v="3"/>
    <x v="14"/>
    <x v="352"/>
    <s v="20211"/>
    <x v="94"/>
    <x v="7"/>
    <n v="4"/>
    <x v="1"/>
    <s v="Audible"/>
  </r>
  <r>
    <x v="1768"/>
    <x v="7"/>
    <x v="0"/>
    <x v="3"/>
    <x v="18"/>
    <x v="352"/>
    <s v="20211"/>
    <x v="111"/>
    <x v="16"/>
    <n v="469"/>
    <x v="1"/>
    <s v="Council rates"/>
  </r>
  <r>
    <x v="1768"/>
    <x v="7"/>
    <x v="0"/>
    <x v="3"/>
    <x v="18"/>
    <x v="352"/>
    <s v="20211"/>
    <x v="125"/>
    <x v="0"/>
    <n v="23.2"/>
    <x v="0"/>
    <s v="Coffee, cookiesand jugo rojo"/>
  </r>
  <r>
    <x v="1768"/>
    <x v="7"/>
    <x v="0"/>
    <x v="3"/>
    <x v="18"/>
    <x v="352"/>
    <s v="20211"/>
    <x v="53"/>
    <x v="2"/>
    <n v="52.5"/>
    <x v="1"/>
    <s v="thursday food"/>
  </r>
  <r>
    <x v="1768"/>
    <x v="7"/>
    <x v="0"/>
    <x v="3"/>
    <x v="18"/>
    <x v="352"/>
    <s v="20211"/>
    <x v="0"/>
    <x v="0"/>
    <n v="7.24"/>
    <x v="0"/>
    <s v="Fruits"/>
  </r>
  <r>
    <x v="1768"/>
    <x v="7"/>
    <x v="0"/>
    <x v="3"/>
    <x v="18"/>
    <x v="352"/>
    <s v="20211"/>
    <x v="125"/>
    <x v="20"/>
    <n v="33.5"/>
    <x v="0"/>
    <s v="coffee"/>
  </r>
  <r>
    <x v="1768"/>
    <x v="7"/>
    <x v="0"/>
    <x v="3"/>
    <x v="18"/>
    <x v="352"/>
    <s v="20211"/>
    <x v="18"/>
    <x v="5"/>
    <n v="300"/>
    <x v="1"/>
    <s v="tata bed"/>
  </r>
  <r>
    <x v="1768"/>
    <x v="7"/>
    <x v="0"/>
    <x v="3"/>
    <x v="18"/>
    <x v="352"/>
    <s v="20211"/>
    <x v="5"/>
    <x v="0"/>
    <n v="136.75"/>
    <x v="0"/>
    <s v="weekly food"/>
  </r>
  <r>
    <x v="1768"/>
    <x v="7"/>
    <x v="0"/>
    <x v="3"/>
    <x v="18"/>
    <x v="352"/>
    <s v="20211"/>
    <x v="123"/>
    <x v="3"/>
    <n v="12"/>
    <x v="0"/>
    <s v="beers"/>
  </r>
  <r>
    <x v="1768"/>
    <x v="7"/>
    <x v="0"/>
    <x v="3"/>
    <x v="18"/>
    <x v="352"/>
    <s v="20211"/>
    <x v="18"/>
    <x v="2"/>
    <n v="30.75"/>
    <x v="1"/>
    <s v="ice cream and honey"/>
  </r>
  <r>
    <x v="1768"/>
    <x v="7"/>
    <x v="0"/>
    <x v="3"/>
    <x v="18"/>
    <x v="352"/>
    <s v="20211"/>
    <x v="18"/>
    <x v="5"/>
    <n v="338"/>
    <x v="1"/>
    <s v="mattress with delivery"/>
  </r>
  <r>
    <x v="1769"/>
    <x v="7"/>
    <x v="0"/>
    <x v="3"/>
    <x v="19"/>
    <x v="352"/>
    <s v="20211"/>
    <x v="67"/>
    <x v="6"/>
    <n v="74.53"/>
    <x v="1"/>
    <s v="Gasoline risk"/>
  </r>
  <r>
    <x v="1769"/>
    <x v="7"/>
    <x v="0"/>
    <x v="3"/>
    <x v="19"/>
    <x v="352"/>
    <s v="20211"/>
    <x v="18"/>
    <x v="12"/>
    <n v="15"/>
    <x v="1"/>
    <s v="shave"/>
  </r>
  <r>
    <x v="1769"/>
    <x v="7"/>
    <x v="0"/>
    <x v="3"/>
    <x v="19"/>
    <x v="352"/>
    <s v="20211"/>
    <x v="18"/>
    <x v="0"/>
    <n v="14.5"/>
    <x v="0"/>
    <s v="Coffee"/>
  </r>
  <r>
    <x v="1769"/>
    <x v="7"/>
    <x v="0"/>
    <x v="3"/>
    <x v="19"/>
    <x v="352"/>
    <s v="20211"/>
    <x v="18"/>
    <x v="2"/>
    <n v="20"/>
    <x v="1"/>
    <s v="Garden mt macedon"/>
  </r>
  <r>
    <x v="1770"/>
    <x v="7"/>
    <x v="1"/>
    <x v="4"/>
    <x v="21"/>
    <x v="353"/>
    <s v="20212"/>
    <x v="115"/>
    <x v="7"/>
    <n v="89"/>
    <x v="1"/>
    <s v="internet"/>
  </r>
  <r>
    <x v="1770"/>
    <x v="7"/>
    <x v="1"/>
    <x v="4"/>
    <x v="21"/>
    <x v="353"/>
    <s v="20212"/>
    <x v="18"/>
    <x v="5"/>
    <n v="110"/>
    <x v="1"/>
    <s v="Clean house"/>
  </r>
  <r>
    <x v="1770"/>
    <x v="7"/>
    <x v="1"/>
    <x v="4"/>
    <x v="21"/>
    <x v="353"/>
    <s v="20212"/>
    <x v="103"/>
    <x v="9"/>
    <n v="312.02999999999997"/>
    <x v="1"/>
    <s v="child care"/>
  </r>
  <r>
    <x v="1771"/>
    <x v="7"/>
    <x v="1"/>
    <x v="4"/>
    <x v="22"/>
    <x v="353"/>
    <s v="20212"/>
    <x v="5"/>
    <x v="0"/>
    <n v="30.64"/>
    <x v="0"/>
    <s v="Food"/>
  </r>
  <r>
    <x v="1771"/>
    <x v="7"/>
    <x v="1"/>
    <x v="4"/>
    <x v="22"/>
    <x v="353"/>
    <s v="20212"/>
    <x v="94"/>
    <x v="13"/>
    <n v="16.45"/>
    <x v="1"/>
    <s v="lights"/>
  </r>
  <r>
    <x v="1771"/>
    <x v="7"/>
    <x v="1"/>
    <x v="4"/>
    <x v="22"/>
    <x v="353"/>
    <s v="20212"/>
    <x v="18"/>
    <x v="0"/>
    <n v="0.86"/>
    <x v="0"/>
    <s v="Fruits"/>
  </r>
  <r>
    <x v="1772"/>
    <x v="7"/>
    <x v="1"/>
    <x v="4"/>
    <x v="23"/>
    <x v="353"/>
    <s v="20212"/>
    <x v="18"/>
    <x v="2"/>
    <n v="81.95"/>
    <x v="1"/>
    <s v="Korean bbq"/>
  </r>
  <r>
    <x v="1772"/>
    <x v="7"/>
    <x v="1"/>
    <x v="4"/>
    <x v="23"/>
    <x v="353"/>
    <s v="20212"/>
    <x v="18"/>
    <x v="2"/>
    <n v="11"/>
    <x v="1"/>
    <s v="ice cream"/>
  </r>
  <r>
    <x v="1773"/>
    <x v="7"/>
    <x v="1"/>
    <x v="4"/>
    <x v="30"/>
    <x v="353"/>
    <s v="20212"/>
    <x v="18"/>
    <x v="12"/>
    <n v="300"/>
    <x v="1"/>
    <s v="Second scan Dani"/>
  </r>
  <r>
    <x v="1773"/>
    <x v="7"/>
    <x v="1"/>
    <x v="4"/>
    <x v="30"/>
    <x v="353"/>
    <s v="20212"/>
    <x v="18"/>
    <x v="0"/>
    <n v="10.1"/>
    <x v="0"/>
    <s v="Coffee"/>
  </r>
  <r>
    <x v="1774"/>
    <x v="7"/>
    <x v="1"/>
    <x v="4"/>
    <x v="25"/>
    <x v="353"/>
    <s v="20212"/>
    <x v="5"/>
    <x v="0"/>
    <n v="23.36"/>
    <x v="0"/>
    <s v="Food"/>
  </r>
  <r>
    <x v="1774"/>
    <x v="7"/>
    <x v="1"/>
    <x v="4"/>
    <x v="25"/>
    <x v="353"/>
    <s v="20212"/>
    <x v="123"/>
    <x v="3"/>
    <n v="38"/>
    <x v="1"/>
    <s v="Whiskey"/>
  </r>
  <r>
    <x v="1774"/>
    <x v="7"/>
    <x v="1"/>
    <x v="4"/>
    <x v="25"/>
    <x v="353"/>
    <s v="20212"/>
    <x v="18"/>
    <x v="0"/>
    <n v="5.09"/>
    <x v="0"/>
    <s v="fruits"/>
  </r>
  <r>
    <x v="1774"/>
    <x v="7"/>
    <x v="1"/>
    <x v="4"/>
    <x v="25"/>
    <x v="353"/>
    <s v="20212"/>
    <x v="18"/>
    <x v="0"/>
    <n v="4.2"/>
    <x v="0"/>
    <s v="coffee"/>
  </r>
  <r>
    <x v="1774"/>
    <x v="7"/>
    <x v="1"/>
    <x v="4"/>
    <x v="25"/>
    <x v="353"/>
    <s v="20212"/>
    <x v="18"/>
    <x v="0"/>
    <n v="18.8"/>
    <x v="0"/>
    <s v="Coffee"/>
  </r>
  <r>
    <x v="1774"/>
    <x v="7"/>
    <x v="1"/>
    <x v="4"/>
    <x v="25"/>
    <x v="353"/>
    <s v="20212"/>
    <x v="5"/>
    <x v="0"/>
    <n v="129.88999999999999"/>
    <x v="0"/>
    <s v="Food"/>
  </r>
  <r>
    <x v="1774"/>
    <x v="7"/>
    <x v="1"/>
    <x v="4"/>
    <x v="25"/>
    <x v="353"/>
    <s v="20212"/>
    <x v="125"/>
    <x v="0"/>
    <n v="5.7"/>
    <x v="0"/>
    <s v="Coffee"/>
  </r>
  <r>
    <x v="1774"/>
    <x v="7"/>
    <x v="1"/>
    <x v="4"/>
    <x v="25"/>
    <x v="353"/>
    <s v="20212"/>
    <x v="99"/>
    <x v="15"/>
    <n v="1009"/>
    <x v="1"/>
    <s v="Loan repayment"/>
  </r>
  <r>
    <x v="1775"/>
    <x v="7"/>
    <x v="1"/>
    <x v="5"/>
    <x v="0"/>
    <x v="354"/>
    <s v="20212"/>
    <x v="13"/>
    <x v="8"/>
    <n v="35"/>
    <x v="1"/>
    <s v="mama barriga"/>
  </r>
  <r>
    <x v="1775"/>
    <x v="7"/>
    <x v="1"/>
    <x v="5"/>
    <x v="0"/>
    <x v="354"/>
    <s v="20212"/>
    <x v="67"/>
    <x v="6"/>
    <n v="70.44"/>
    <x v="1"/>
    <s v="Gasoline"/>
  </r>
  <r>
    <x v="1775"/>
    <x v="7"/>
    <x v="1"/>
    <x v="5"/>
    <x v="0"/>
    <x v="354"/>
    <s v="20212"/>
    <x v="95"/>
    <x v="7"/>
    <n v="12"/>
    <x v="1"/>
    <s v="Spotify"/>
  </r>
  <r>
    <x v="1775"/>
    <x v="7"/>
    <x v="1"/>
    <x v="5"/>
    <x v="0"/>
    <x v="354"/>
    <s v="20212"/>
    <x v="87"/>
    <x v="12"/>
    <n v="9.98"/>
    <x v="1"/>
    <s v="iron pills"/>
  </r>
  <r>
    <x v="1775"/>
    <x v="7"/>
    <x v="1"/>
    <x v="5"/>
    <x v="0"/>
    <x v="354"/>
    <s v="20212"/>
    <x v="103"/>
    <x v="9"/>
    <n v="320.38"/>
    <x v="1"/>
    <s v="childcare"/>
  </r>
  <r>
    <x v="1775"/>
    <x v="7"/>
    <x v="1"/>
    <x v="5"/>
    <x v="0"/>
    <x v="354"/>
    <s v="20212"/>
    <x v="124"/>
    <x v="12"/>
    <n v="210.51"/>
    <x v="1"/>
    <s v="Colmedica padres"/>
  </r>
  <r>
    <x v="1775"/>
    <x v="7"/>
    <x v="1"/>
    <x v="5"/>
    <x v="0"/>
    <x v="354"/>
    <s v="20212"/>
    <x v="18"/>
    <x v="2"/>
    <n v="51.26"/>
    <x v="1"/>
    <s v="Thursday dinner"/>
  </r>
  <r>
    <x v="1775"/>
    <x v="7"/>
    <x v="1"/>
    <x v="5"/>
    <x v="0"/>
    <x v="354"/>
    <s v="20212"/>
    <x v="107"/>
    <x v="7"/>
    <n v="129.30000000000001"/>
    <x v="1"/>
    <s v="OC Contribution"/>
  </r>
  <r>
    <x v="1775"/>
    <x v="7"/>
    <x v="1"/>
    <x v="5"/>
    <x v="0"/>
    <x v="354"/>
    <s v="20212"/>
    <x v="108"/>
    <x v="7"/>
    <n v="396.62"/>
    <x v="1"/>
    <s v="Water summer"/>
  </r>
  <r>
    <x v="1776"/>
    <x v="7"/>
    <x v="1"/>
    <x v="5"/>
    <x v="2"/>
    <x v="354"/>
    <s v="20212"/>
    <x v="5"/>
    <x v="0"/>
    <n v="11.78"/>
    <x v="0"/>
    <s v="food"/>
  </r>
  <r>
    <x v="1776"/>
    <x v="7"/>
    <x v="1"/>
    <x v="5"/>
    <x v="2"/>
    <x v="354"/>
    <s v="20212"/>
    <x v="18"/>
    <x v="0"/>
    <n v="11.02"/>
    <x v="0"/>
    <s v="food"/>
  </r>
  <r>
    <x v="1776"/>
    <x v="7"/>
    <x v="1"/>
    <x v="5"/>
    <x v="2"/>
    <x v="354"/>
    <s v="20212"/>
    <x v="5"/>
    <x v="0"/>
    <n v="85.45"/>
    <x v="0"/>
    <s v="Food"/>
  </r>
  <r>
    <x v="1776"/>
    <x v="7"/>
    <x v="1"/>
    <x v="5"/>
    <x v="2"/>
    <x v="354"/>
    <s v="20212"/>
    <x v="18"/>
    <x v="0"/>
    <n v="17"/>
    <x v="0"/>
    <s v="Honey"/>
  </r>
  <r>
    <x v="1776"/>
    <x v="7"/>
    <x v="1"/>
    <x v="5"/>
    <x v="2"/>
    <x v="354"/>
    <s v="20212"/>
    <x v="18"/>
    <x v="0"/>
    <n v="5.0999999999999996"/>
    <x v="0"/>
    <s v="Ice cream"/>
  </r>
  <r>
    <x v="1776"/>
    <x v="7"/>
    <x v="1"/>
    <x v="5"/>
    <x v="2"/>
    <x v="354"/>
    <s v="20212"/>
    <x v="5"/>
    <x v="0"/>
    <n v="19.239999999999998"/>
    <x v="0"/>
    <s v="Food"/>
  </r>
  <r>
    <x v="1776"/>
    <x v="7"/>
    <x v="1"/>
    <x v="5"/>
    <x v="2"/>
    <x v="354"/>
    <s v="20212"/>
    <x v="123"/>
    <x v="3"/>
    <n v="65"/>
    <x v="1"/>
    <s v="Whiskey and beer"/>
  </r>
  <r>
    <x v="1776"/>
    <x v="7"/>
    <x v="1"/>
    <x v="5"/>
    <x v="2"/>
    <x v="354"/>
    <s v="20212"/>
    <x v="5"/>
    <x v="0"/>
    <n v="8.5"/>
    <x v="0"/>
    <s v="Valentines"/>
  </r>
  <r>
    <x v="1776"/>
    <x v="7"/>
    <x v="1"/>
    <x v="5"/>
    <x v="2"/>
    <x v="354"/>
    <s v="20212"/>
    <x v="65"/>
    <x v="7"/>
    <n v="59.39"/>
    <x v="1"/>
    <s v="mobile"/>
  </r>
  <r>
    <x v="1777"/>
    <x v="7"/>
    <x v="1"/>
    <x v="5"/>
    <x v="3"/>
    <x v="354"/>
    <s v="20212"/>
    <x v="18"/>
    <x v="2"/>
    <n v="10.95"/>
    <x v="0"/>
    <s v="Valentines day"/>
  </r>
  <r>
    <x v="1778"/>
    <x v="7"/>
    <x v="1"/>
    <x v="6"/>
    <x v="4"/>
    <x v="355"/>
    <s v="20212"/>
    <x v="125"/>
    <x v="0"/>
    <n v="16.5"/>
    <x v="0"/>
    <s v="Coffee"/>
  </r>
  <r>
    <x v="1778"/>
    <x v="7"/>
    <x v="1"/>
    <x v="6"/>
    <x v="4"/>
    <x v="355"/>
    <s v="20212"/>
    <x v="5"/>
    <x v="0"/>
    <n v="11.3"/>
    <x v="0"/>
    <s v="gatorade"/>
  </r>
  <r>
    <x v="1778"/>
    <x v="7"/>
    <x v="1"/>
    <x v="6"/>
    <x v="4"/>
    <x v="355"/>
    <s v="20212"/>
    <x v="103"/>
    <x v="9"/>
    <n v="320.88"/>
    <x v="1"/>
    <s v="childcare"/>
  </r>
  <r>
    <x v="1778"/>
    <x v="7"/>
    <x v="1"/>
    <x v="6"/>
    <x v="4"/>
    <x v="355"/>
    <s v="20212"/>
    <x v="18"/>
    <x v="0"/>
    <n v="10"/>
    <x v="0"/>
    <s v="pancake day"/>
  </r>
  <r>
    <x v="1778"/>
    <x v="7"/>
    <x v="1"/>
    <x v="6"/>
    <x v="4"/>
    <x v="355"/>
    <s v="20212"/>
    <x v="5"/>
    <x v="0"/>
    <n v="8.2100000000000009"/>
    <x v="0"/>
    <s v="fruits"/>
  </r>
  <r>
    <x v="1778"/>
    <x v="7"/>
    <x v="1"/>
    <x v="6"/>
    <x v="4"/>
    <x v="355"/>
    <s v="20212"/>
    <x v="102"/>
    <x v="7"/>
    <n v="25"/>
    <x v="1"/>
    <s v="mobile"/>
  </r>
  <r>
    <x v="1778"/>
    <x v="7"/>
    <x v="1"/>
    <x v="6"/>
    <x v="4"/>
    <x v="355"/>
    <s v="20212"/>
    <x v="129"/>
    <x v="18"/>
    <n v="10"/>
    <x v="1"/>
    <s v="spaceship"/>
  </r>
  <r>
    <x v="1779"/>
    <x v="7"/>
    <x v="1"/>
    <x v="6"/>
    <x v="7"/>
    <x v="355"/>
    <s v="20212"/>
    <x v="125"/>
    <x v="0"/>
    <n v="10"/>
    <x v="0"/>
    <s v="Coffees"/>
  </r>
  <r>
    <x v="1779"/>
    <x v="7"/>
    <x v="1"/>
    <x v="6"/>
    <x v="7"/>
    <x v="355"/>
    <s v="20212"/>
    <x v="126"/>
    <x v="12"/>
    <n v="2500"/>
    <x v="1"/>
    <s v="Obstetrician"/>
  </r>
  <r>
    <x v="1779"/>
    <x v="7"/>
    <x v="1"/>
    <x v="6"/>
    <x v="7"/>
    <x v="355"/>
    <s v="20212"/>
    <x v="18"/>
    <x v="2"/>
    <n v="37.700000000000003"/>
    <x v="0"/>
    <s v="Dinner thursday"/>
  </r>
  <r>
    <x v="1780"/>
    <x v="7"/>
    <x v="1"/>
    <x v="6"/>
    <x v="9"/>
    <x v="355"/>
    <s v="20212"/>
    <x v="67"/>
    <x v="6"/>
    <n v="58.62"/>
    <x v="1"/>
    <s v="Gasoline"/>
  </r>
  <r>
    <x v="1780"/>
    <x v="7"/>
    <x v="1"/>
    <x v="6"/>
    <x v="9"/>
    <x v="355"/>
    <s v="20212"/>
    <x v="5"/>
    <x v="0"/>
    <n v="28.84"/>
    <x v="0"/>
    <s v="Pizza night friday"/>
  </r>
  <r>
    <x v="1780"/>
    <x v="7"/>
    <x v="1"/>
    <x v="6"/>
    <x v="9"/>
    <x v="355"/>
    <s v="20212"/>
    <x v="123"/>
    <x v="3"/>
    <n v="53"/>
    <x v="1"/>
    <s v="Whiskey"/>
  </r>
  <r>
    <x v="1780"/>
    <x v="7"/>
    <x v="1"/>
    <x v="6"/>
    <x v="9"/>
    <x v="355"/>
    <s v="20212"/>
    <x v="18"/>
    <x v="0"/>
    <n v="11"/>
    <x v="0"/>
    <s v="coffee"/>
  </r>
  <r>
    <x v="1780"/>
    <x v="7"/>
    <x v="1"/>
    <x v="6"/>
    <x v="9"/>
    <x v="355"/>
    <s v="20212"/>
    <x v="3"/>
    <x v="0"/>
    <n v="3.37"/>
    <x v="0"/>
    <s v="cereal"/>
  </r>
  <r>
    <x v="1780"/>
    <x v="7"/>
    <x v="1"/>
    <x v="6"/>
    <x v="9"/>
    <x v="355"/>
    <s v="20212"/>
    <x v="5"/>
    <x v="0"/>
    <n v="92.98"/>
    <x v="0"/>
    <s v="Weekly expenses"/>
  </r>
  <r>
    <x v="1780"/>
    <x v="7"/>
    <x v="1"/>
    <x v="6"/>
    <x v="9"/>
    <x v="355"/>
    <s v="20212"/>
    <x v="123"/>
    <x v="3"/>
    <n v="8"/>
    <x v="1"/>
    <s v="beer"/>
  </r>
  <r>
    <x v="1780"/>
    <x v="7"/>
    <x v="1"/>
    <x v="6"/>
    <x v="9"/>
    <x v="355"/>
    <s v="20212"/>
    <x v="87"/>
    <x v="12"/>
    <n v="18.98"/>
    <x v="1"/>
    <s v="tooth brush and vitamins"/>
  </r>
  <r>
    <x v="1780"/>
    <x v="7"/>
    <x v="1"/>
    <x v="6"/>
    <x v="9"/>
    <x v="355"/>
    <s v="20212"/>
    <x v="18"/>
    <x v="1"/>
    <n v="35.5"/>
    <x v="1"/>
    <s v="Ruby birthday"/>
  </r>
  <r>
    <x v="1780"/>
    <x v="7"/>
    <x v="1"/>
    <x v="6"/>
    <x v="9"/>
    <x v="355"/>
    <s v="20212"/>
    <x v="18"/>
    <x v="2"/>
    <n v="53"/>
    <x v="1"/>
    <s v="Ruby birthday dinner"/>
  </r>
  <r>
    <x v="1780"/>
    <x v="7"/>
    <x v="1"/>
    <x v="6"/>
    <x v="9"/>
    <x v="355"/>
    <s v="20212"/>
    <x v="18"/>
    <x v="0"/>
    <n v="8.4"/>
    <x v="0"/>
    <s v="ice cream"/>
  </r>
  <r>
    <x v="1780"/>
    <x v="7"/>
    <x v="1"/>
    <x v="6"/>
    <x v="9"/>
    <x v="355"/>
    <s v="20212"/>
    <x v="87"/>
    <x v="12"/>
    <n v="83.93"/>
    <x v="1"/>
    <s v="Chemist"/>
  </r>
  <r>
    <x v="1781"/>
    <x v="7"/>
    <x v="1"/>
    <x v="7"/>
    <x v="12"/>
    <x v="356"/>
    <s v="20212"/>
    <x v="99"/>
    <x v="15"/>
    <n v="1009"/>
    <x v="1"/>
    <s v="Repayment"/>
  </r>
  <r>
    <x v="1781"/>
    <x v="7"/>
    <x v="1"/>
    <x v="7"/>
    <x v="12"/>
    <x v="356"/>
    <s v="20212"/>
    <x v="13"/>
    <x v="5"/>
    <n v="18"/>
    <x v="1"/>
    <s v="Tata blanket new bed"/>
  </r>
  <r>
    <x v="1781"/>
    <x v="7"/>
    <x v="1"/>
    <x v="7"/>
    <x v="12"/>
    <x v="356"/>
    <s v="20212"/>
    <x v="57"/>
    <x v="12"/>
    <n v="412.1"/>
    <x v="1"/>
    <s v="new plan"/>
  </r>
  <r>
    <x v="1781"/>
    <x v="7"/>
    <x v="1"/>
    <x v="7"/>
    <x v="12"/>
    <x v="356"/>
    <s v="20212"/>
    <x v="11"/>
    <x v="7"/>
    <n v="25.75"/>
    <x v="1"/>
    <s v="Electricity"/>
  </r>
  <r>
    <x v="1781"/>
    <x v="7"/>
    <x v="1"/>
    <x v="7"/>
    <x v="12"/>
    <x v="356"/>
    <s v="20212"/>
    <x v="103"/>
    <x v="9"/>
    <n v="320.38"/>
    <x v="1"/>
    <s v="Childcare"/>
  </r>
  <r>
    <x v="1781"/>
    <x v="7"/>
    <x v="1"/>
    <x v="7"/>
    <x v="12"/>
    <x v="356"/>
    <s v="20212"/>
    <x v="125"/>
    <x v="1"/>
    <n v="13.5"/>
    <x v="1"/>
    <s v="Coffee defender day"/>
  </r>
  <r>
    <x v="1781"/>
    <x v="7"/>
    <x v="1"/>
    <x v="7"/>
    <x v="12"/>
    <x v="356"/>
    <s v="20212"/>
    <x v="18"/>
    <x v="2"/>
    <n v="40.28"/>
    <x v="1"/>
    <s v="Tuesday tacos"/>
  </r>
  <r>
    <x v="1781"/>
    <x v="7"/>
    <x v="1"/>
    <x v="7"/>
    <x v="12"/>
    <x v="356"/>
    <s v="20212"/>
    <x v="18"/>
    <x v="0"/>
    <n v="5.0999999999999996"/>
    <x v="0"/>
    <s v="Icecream"/>
  </r>
  <r>
    <x v="1781"/>
    <x v="7"/>
    <x v="1"/>
    <x v="7"/>
    <x v="12"/>
    <x v="356"/>
    <s v="20212"/>
    <x v="103"/>
    <x v="9"/>
    <n v="12"/>
    <x v="1"/>
    <s v="Book"/>
  </r>
  <r>
    <x v="1781"/>
    <x v="7"/>
    <x v="1"/>
    <x v="7"/>
    <x v="12"/>
    <x v="356"/>
    <s v="20212"/>
    <x v="5"/>
    <x v="0"/>
    <n v="27.71"/>
    <x v="0"/>
    <s v="Milk and stuff"/>
  </r>
  <r>
    <x v="1781"/>
    <x v="7"/>
    <x v="1"/>
    <x v="7"/>
    <x v="12"/>
    <x v="356"/>
    <s v="20212"/>
    <x v="74"/>
    <x v="7"/>
    <n v="16"/>
    <x v="1"/>
    <s v="Netflix"/>
  </r>
  <r>
    <x v="1781"/>
    <x v="7"/>
    <x v="1"/>
    <x v="7"/>
    <x v="12"/>
    <x v="356"/>
    <s v="20212"/>
    <x v="130"/>
    <x v="18"/>
    <n v="200"/>
    <x v="1"/>
    <s v="Coinbase btc and eth"/>
  </r>
  <r>
    <x v="1782"/>
    <x v="7"/>
    <x v="1"/>
    <x v="7"/>
    <x v="16"/>
    <x v="356"/>
    <s v="20212"/>
    <x v="19"/>
    <x v="0"/>
    <n v="23.1"/>
    <x v="1"/>
    <s v="thursday fodd"/>
  </r>
  <r>
    <x v="1782"/>
    <x v="7"/>
    <x v="1"/>
    <x v="7"/>
    <x v="16"/>
    <x v="356"/>
    <s v="20212"/>
    <x v="67"/>
    <x v="6"/>
    <n v="58.92"/>
    <x v="1"/>
    <s v="Gasoline"/>
  </r>
  <r>
    <x v="1782"/>
    <x v="7"/>
    <x v="1"/>
    <x v="7"/>
    <x v="16"/>
    <x v="356"/>
    <s v="20212"/>
    <x v="18"/>
    <x v="12"/>
    <n v="1096.8"/>
    <x v="1"/>
    <s v="Dentist"/>
  </r>
  <r>
    <x v="1782"/>
    <x v="7"/>
    <x v="1"/>
    <x v="7"/>
    <x v="16"/>
    <x v="356"/>
    <s v="20212"/>
    <x v="18"/>
    <x v="0"/>
    <n v="14"/>
    <x v="0"/>
    <s v="Coffee"/>
  </r>
  <r>
    <x v="1782"/>
    <x v="7"/>
    <x v="1"/>
    <x v="7"/>
    <x v="16"/>
    <x v="356"/>
    <s v="20212"/>
    <x v="123"/>
    <x v="3"/>
    <n v="53"/>
    <x v="1"/>
    <s v="Whiskey"/>
  </r>
  <r>
    <x v="1782"/>
    <x v="7"/>
    <x v="1"/>
    <x v="7"/>
    <x v="16"/>
    <x v="356"/>
    <s v="20212"/>
    <x v="5"/>
    <x v="0"/>
    <n v="6.6"/>
    <x v="0"/>
    <s v="Food"/>
  </r>
  <r>
    <x v="1782"/>
    <x v="7"/>
    <x v="1"/>
    <x v="7"/>
    <x v="16"/>
    <x v="356"/>
    <s v="20212"/>
    <x v="18"/>
    <x v="0"/>
    <n v="15"/>
    <x v="0"/>
    <s v="Coffee"/>
  </r>
  <r>
    <x v="1782"/>
    <x v="7"/>
    <x v="1"/>
    <x v="7"/>
    <x v="16"/>
    <x v="356"/>
    <s v="20212"/>
    <x v="18"/>
    <x v="12"/>
    <n v="300"/>
    <x v="1"/>
    <s v="Imaging Daniel"/>
  </r>
  <r>
    <x v="1782"/>
    <x v="7"/>
    <x v="1"/>
    <x v="7"/>
    <x v="16"/>
    <x v="356"/>
    <s v="20212"/>
    <x v="18"/>
    <x v="2"/>
    <n v="60.66"/>
    <x v="1"/>
    <s v="Fairy park"/>
  </r>
  <r>
    <x v="1782"/>
    <x v="7"/>
    <x v="1"/>
    <x v="7"/>
    <x v="16"/>
    <x v="356"/>
    <s v="20212"/>
    <x v="18"/>
    <x v="0"/>
    <n v="11.7"/>
    <x v="0"/>
    <s v="ice cream"/>
  </r>
  <r>
    <x v="1782"/>
    <x v="7"/>
    <x v="1"/>
    <x v="7"/>
    <x v="16"/>
    <x v="356"/>
    <s v="20212"/>
    <x v="5"/>
    <x v="0"/>
    <n v="30.37"/>
    <x v="1"/>
    <s v="BBQ"/>
  </r>
  <r>
    <x v="1782"/>
    <x v="7"/>
    <x v="1"/>
    <x v="7"/>
    <x v="16"/>
    <x v="356"/>
    <s v="20212"/>
    <x v="125"/>
    <x v="0"/>
    <n v="8.1999999999999993"/>
    <x v="0"/>
    <s v="Coffee"/>
  </r>
  <r>
    <x v="1782"/>
    <x v="7"/>
    <x v="1"/>
    <x v="7"/>
    <x v="16"/>
    <x v="356"/>
    <s v="20212"/>
    <x v="5"/>
    <x v="0"/>
    <n v="127.35"/>
    <x v="0"/>
    <s v="Fodd"/>
  </r>
  <r>
    <x v="1782"/>
    <x v="7"/>
    <x v="1"/>
    <x v="7"/>
    <x v="16"/>
    <x v="356"/>
    <s v="20212"/>
    <x v="129"/>
    <x v="18"/>
    <n v="10"/>
    <x v="1"/>
    <s v="Spaceship"/>
  </r>
  <r>
    <x v="1782"/>
    <x v="7"/>
    <x v="1"/>
    <x v="7"/>
    <x v="16"/>
    <x v="356"/>
    <s v="20212"/>
    <x v="94"/>
    <x v="5"/>
    <n v="19.37"/>
    <x v="1"/>
    <s v="Bed protector"/>
  </r>
  <r>
    <x v="1782"/>
    <x v="7"/>
    <x v="1"/>
    <x v="7"/>
    <x v="16"/>
    <x v="356"/>
    <s v="20212"/>
    <x v="130"/>
    <x v="18"/>
    <n v="100"/>
    <x v="1"/>
    <s v="Ethereum"/>
  </r>
  <r>
    <x v="1782"/>
    <x v="7"/>
    <x v="1"/>
    <x v="7"/>
    <x v="16"/>
    <x v="356"/>
    <s v="20212"/>
    <x v="131"/>
    <x v="18"/>
    <n v="1500"/>
    <x v="1"/>
    <s v="ETF investment"/>
  </r>
  <r>
    <x v="1783"/>
    <x v="7"/>
    <x v="2"/>
    <x v="8"/>
    <x v="25"/>
    <x v="357"/>
    <s v="20213"/>
    <x v="18"/>
    <x v="1"/>
    <n v="227.86"/>
    <x v="1"/>
    <s v="Women's day"/>
  </r>
  <r>
    <x v="1783"/>
    <x v="7"/>
    <x v="2"/>
    <x v="8"/>
    <x v="25"/>
    <x v="357"/>
    <s v="20213"/>
    <x v="5"/>
    <x v="0"/>
    <n v="12.15"/>
    <x v="0"/>
    <s v="food"/>
  </r>
  <r>
    <x v="1783"/>
    <x v="7"/>
    <x v="2"/>
    <x v="8"/>
    <x v="25"/>
    <x v="357"/>
    <s v="20213"/>
    <x v="103"/>
    <x v="9"/>
    <n v="320.38"/>
    <x v="1"/>
    <s v="Childcare"/>
  </r>
  <r>
    <x v="1783"/>
    <x v="7"/>
    <x v="2"/>
    <x v="8"/>
    <x v="25"/>
    <x v="357"/>
    <s v="20213"/>
    <x v="67"/>
    <x v="6"/>
    <n v="72.09"/>
    <x v="1"/>
    <s v="after gym"/>
  </r>
  <r>
    <x v="1783"/>
    <x v="7"/>
    <x v="2"/>
    <x v="8"/>
    <x v="25"/>
    <x v="357"/>
    <s v="20213"/>
    <x v="18"/>
    <x v="7"/>
    <n v="140"/>
    <x v="1"/>
    <s v="Clean house"/>
  </r>
  <r>
    <x v="1783"/>
    <x v="7"/>
    <x v="2"/>
    <x v="8"/>
    <x v="25"/>
    <x v="357"/>
    <s v="20213"/>
    <x v="3"/>
    <x v="0"/>
    <n v="6.5"/>
    <x v="0"/>
    <s v="Food"/>
  </r>
  <r>
    <x v="1783"/>
    <x v="7"/>
    <x v="2"/>
    <x v="8"/>
    <x v="25"/>
    <x v="357"/>
    <s v="20213"/>
    <x v="5"/>
    <x v="0"/>
    <n v="16"/>
    <x v="0"/>
    <s v="food"/>
  </r>
  <r>
    <x v="1783"/>
    <x v="7"/>
    <x v="2"/>
    <x v="8"/>
    <x v="25"/>
    <x v="357"/>
    <s v="20213"/>
    <x v="18"/>
    <x v="2"/>
    <n v="54.7"/>
    <x v="1"/>
    <s v="Dinner"/>
  </r>
  <r>
    <x v="1783"/>
    <x v="7"/>
    <x v="2"/>
    <x v="8"/>
    <x v="25"/>
    <x v="357"/>
    <s v="20213"/>
    <x v="5"/>
    <x v="0"/>
    <n v="2.5"/>
    <x v="0"/>
    <s v="Gatorade"/>
  </r>
  <r>
    <x v="1783"/>
    <x v="7"/>
    <x v="2"/>
    <x v="8"/>
    <x v="25"/>
    <x v="357"/>
    <s v="20213"/>
    <x v="123"/>
    <x v="3"/>
    <n v="65"/>
    <x v="1"/>
    <s v="Whiskey"/>
  </r>
  <r>
    <x v="1783"/>
    <x v="7"/>
    <x v="2"/>
    <x v="8"/>
    <x v="25"/>
    <x v="357"/>
    <s v="20213"/>
    <x v="5"/>
    <x v="0"/>
    <n v="13.95"/>
    <x v="0"/>
    <s v="Food"/>
  </r>
  <r>
    <x v="1783"/>
    <x v="7"/>
    <x v="2"/>
    <x v="8"/>
    <x v="25"/>
    <x v="357"/>
    <s v="20213"/>
    <x v="125"/>
    <x v="0"/>
    <n v="16.5"/>
    <x v="0"/>
    <s v="coffees and croissant"/>
  </r>
  <r>
    <x v="1783"/>
    <x v="7"/>
    <x v="2"/>
    <x v="8"/>
    <x v="25"/>
    <x v="357"/>
    <s v="20213"/>
    <x v="18"/>
    <x v="2"/>
    <n v="81.599999999999994"/>
    <x v="1"/>
    <s v="Moomba"/>
  </r>
  <r>
    <x v="1783"/>
    <x v="7"/>
    <x v="2"/>
    <x v="8"/>
    <x v="25"/>
    <x v="357"/>
    <s v="20213"/>
    <x v="18"/>
    <x v="1"/>
    <n v="9.9499999999999993"/>
    <x v="1"/>
    <s v="Cheesecake anton"/>
  </r>
  <r>
    <x v="1783"/>
    <x v="7"/>
    <x v="2"/>
    <x v="8"/>
    <x v="25"/>
    <x v="357"/>
    <s v="20213"/>
    <x v="5"/>
    <x v="0"/>
    <n v="9"/>
    <x v="0"/>
    <s v="Chicken dinner"/>
  </r>
  <r>
    <x v="1783"/>
    <x v="7"/>
    <x v="2"/>
    <x v="8"/>
    <x v="25"/>
    <x v="357"/>
    <s v="20213"/>
    <x v="3"/>
    <x v="0"/>
    <n v="50.78"/>
    <x v="0"/>
    <s v="Week food"/>
  </r>
  <r>
    <x v="1783"/>
    <x v="7"/>
    <x v="2"/>
    <x v="8"/>
    <x v="25"/>
    <x v="357"/>
    <s v="20213"/>
    <x v="5"/>
    <x v="0"/>
    <n v="62.42"/>
    <x v="0"/>
    <s v="Weekly food"/>
  </r>
  <r>
    <x v="1783"/>
    <x v="7"/>
    <x v="2"/>
    <x v="8"/>
    <x v="25"/>
    <x v="357"/>
    <s v="20213"/>
    <x v="129"/>
    <x v="18"/>
    <n v="10"/>
    <x v="1"/>
    <s v="Weekly"/>
  </r>
  <r>
    <x v="1783"/>
    <x v="7"/>
    <x v="2"/>
    <x v="8"/>
    <x v="25"/>
    <x v="357"/>
    <s v="20213"/>
    <x v="115"/>
    <x v="7"/>
    <n v="89"/>
    <x v="1"/>
    <s v="Internet"/>
  </r>
  <r>
    <x v="1784"/>
    <x v="7"/>
    <x v="2"/>
    <x v="9"/>
    <x v="27"/>
    <x v="358"/>
    <s v="20213"/>
    <x v="99"/>
    <x v="15"/>
    <n v="1009"/>
    <x v="1"/>
    <s v="repayment"/>
  </r>
  <r>
    <x v="1784"/>
    <x v="7"/>
    <x v="2"/>
    <x v="9"/>
    <x v="27"/>
    <x v="358"/>
    <s v="20213"/>
    <x v="5"/>
    <x v="0"/>
    <n v="12.89"/>
    <x v="0"/>
    <s v="food"/>
  </r>
  <r>
    <x v="1784"/>
    <x v="7"/>
    <x v="2"/>
    <x v="9"/>
    <x v="27"/>
    <x v="358"/>
    <s v="20213"/>
    <x v="103"/>
    <x v="9"/>
    <n v="320.38"/>
    <x v="1"/>
    <s v="Childcare"/>
  </r>
  <r>
    <x v="1784"/>
    <x v="7"/>
    <x v="2"/>
    <x v="9"/>
    <x v="27"/>
    <x v="358"/>
    <s v="20213"/>
    <x v="18"/>
    <x v="1"/>
    <n v="19.59"/>
    <x v="1"/>
    <s v="Women's day"/>
  </r>
  <r>
    <x v="1784"/>
    <x v="7"/>
    <x v="2"/>
    <x v="9"/>
    <x v="27"/>
    <x v="358"/>
    <s v="20213"/>
    <x v="18"/>
    <x v="2"/>
    <n v="5.14"/>
    <x v="1"/>
    <s v="Sprinkles"/>
  </r>
  <r>
    <x v="1784"/>
    <x v="7"/>
    <x v="2"/>
    <x v="9"/>
    <x v="27"/>
    <x v="358"/>
    <s v="20213"/>
    <x v="124"/>
    <x v="12"/>
    <n v="198.58"/>
    <x v="1"/>
    <s v="salud padres"/>
  </r>
  <r>
    <x v="1784"/>
    <x v="7"/>
    <x v="2"/>
    <x v="9"/>
    <x v="27"/>
    <x v="358"/>
    <s v="20213"/>
    <x v="94"/>
    <x v="9"/>
    <n v="4"/>
    <x v="1"/>
    <s v="Audible"/>
  </r>
  <r>
    <x v="1785"/>
    <x v="7"/>
    <x v="2"/>
    <x v="9"/>
    <x v="28"/>
    <x v="358"/>
    <s v="20213"/>
    <x v="95"/>
    <x v="7"/>
    <n v="12"/>
    <x v="1"/>
    <s v="Spotify"/>
  </r>
  <r>
    <x v="1786"/>
    <x v="7"/>
    <x v="2"/>
    <x v="9"/>
    <x v="3"/>
    <x v="358"/>
    <s v="20213"/>
    <x v="18"/>
    <x v="2"/>
    <n v="39.22"/>
    <x v="1"/>
    <s v="Dinner"/>
  </r>
  <r>
    <x v="1786"/>
    <x v="7"/>
    <x v="2"/>
    <x v="9"/>
    <x v="3"/>
    <x v="358"/>
    <s v="20213"/>
    <x v="5"/>
    <x v="0"/>
    <n v="13.7"/>
    <x v="0"/>
    <s v="Food"/>
  </r>
  <r>
    <x v="1786"/>
    <x v="7"/>
    <x v="2"/>
    <x v="9"/>
    <x v="3"/>
    <x v="358"/>
    <s v="20213"/>
    <x v="5"/>
    <x v="0"/>
    <n v="16.329999999999998"/>
    <x v="0"/>
    <s v="Food"/>
  </r>
  <r>
    <x v="1786"/>
    <x v="7"/>
    <x v="2"/>
    <x v="9"/>
    <x v="3"/>
    <x v="358"/>
    <s v="20213"/>
    <x v="123"/>
    <x v="3"/>
    <n v="12"/>
    <x v="1"/>
    <s v="Lashes"/>
  </r>
  <r>
    <x v="1786"/>
    <x v="7"/>
    <x v="2"/>
    <x v="9"/>
    <x v="3"/>
    <x v="358"/>
    <s v="20213"/>
    <x v="18"/>
    <x v="2"/>
    <n v="5"/>
    <x v="1"/>
    <s v="playground "/>
  </r>
  <r>
    <x v="1786"/>
    <x v="7"/>
    <x v="2"/>
    <x v="9"/>
    <x v="3"/>
    <x v="358"/>
    <s v="20213"/>
    <x v="18"/>
    <x v="0"/>
    <n v="13"/>
    <x v="0"/>
    <s v="coffee"/>
  </r>
  <r>
    <x v="1786"/>
    <x v="7"/>
    <x v="2"/>
    <x v="9"/>
    <x v="3"/>
    <x v="358"/>
    <s v="20213"/>
    <x v="125"/>
    <x v="2"/>
    <n v="31"/>
    <x v="1"/>
    <s v="breakfast"/>
  </r>
  <r>
    <x v="1786"/>
    <x v="7"/>
    <x v="2"/>
    <x v="9"/>
    <x v="3"/>
    <x v="358"/>
    <s v="20213"/>
    <x v="5"/>
    <x v="0"/>
    <n v="96.35"/>
    <x v="0"/>
    <s v="Week food"/>
  </r>
  <r>
    <x v="1786"/>
    <x v="7"/>
    <x v="2"/>
    <x v="9"/>
    <x v="3"/>
    <x v="358"/>
    <s v="20213"/>
    <x v="123"/>
    <x v="3"/>
    <n v="12"/>
    <x v="1"/>
    <s v="beer"/>
  </r>
  <r>
    <x v="1786"/>
    <x v="7"/>
    <x v="2"/>
    <x v="9"/>
    <x v="3"/>
    <x v="358"/>
    <s v="20213"/>
    <x v="18"/>
    <x v="0"/>
    <n v="7.28"/>
    <x v="0"/>
    <s v="vegetables"/>
  </r>
  <r>
    <x v="1787"/>
    <x v="7"/>
    <x v="2"/>
    <x v="10"/>
    <x v="4"/>
    <x v="359"/>
    <s v="20213"/>
    <x v="67"/>
    <x v="6"/>
    <n v="72.17"/>
    <x v="1"/>
    <s v="Gasoline"/>
  </r>
  <r>
    <x v="1787"/>
    <x v="7"/>
    <x v="2"/>
    <x v="10"/>
    <x v="4"/>
    <x v="359"/>
    <s v="20213"/>
    <x v="121"/>
    <x v="21"/>
    <n v="18828.55"/>
    <x v="1"/>
    <s v="Taxes 2020"/>
  </r>
  <r>
    <x v="1787"/>
    <x v="7"/>
    <x v="2"/>
    <x v="10"/>
    <x v="4"/>
    <x v="359"/>
    <s v="20213"/>
    <x v="18"/>
    <x v="21"/>
    <n v="594"/>
    <x v="1"/>
    <s v="Nicole tax agent sucks"/>
  </r>
  <r>
    <x v="1788"/>
    <x v="7"/>
    <x v="2"/>
    <x v="10"/>
    <x v="5"/>
    <x v="359"/>
    <s v="20213"/>
    <x v="3"/>
    <x v="0"/>
    <n v="14.6"/>
    <x v="0"/>
    <s v="Food &amp; coffee"/>
  </r>
  <r>
    <x v="1788"/>
    <x v="7"/>
    <x v="2"/>
    <x v="10"/>
    <x v="5"/>
    <x v="359"/>
    <s v="20213"/>
    <x v="18"/>
    <x v="5"/>
    <n v="120"/>
    <x v="1"/>
    <s v="Clean house"/>
  </r>
  <r>
    <x v="1788"/>
    <x v="7"/>
    <x v="2"/>
    <x v="10"/>
    <x v="5"/>
    <x v="359"/>
    <s v="20213"/>
    <x v="128"/>
    <x v="11"/>
    <n v="5195.6499999999996"/>
    <x v="1"/>
    <s v="5000 cad visa process"/>
  </r>
  <r>
    <x v="1789"/>
    <x v="7"/>
    <x v="2"/>
    <x v="12"/>
    <x v="18"/>
    <x v="360"/>
    <s v="20213"/>
    <x v="129"/>
    <x v="18"/>
    <n v="20"/>
    <x v="1"/>
    <s v="Spaceship x2"/>
  </r>
  <r>
    <x v="1789"/>
    <x v="7"/>
    <x v="2"/>
    <x v="12"/>
    <x v="18"/>
    <x v="360"/>
    <s v="20213"/>
    <x v="18"/>
    <x v="6"/>
    <n v="10"/>
    <x v="1"/>
    <s v="parking"/>
  </r>
  <r>
    <x v="1789"/>
    <x v="7"/>
    <x v="2"/>
    <x v="12"/>
    <x v="18"/>
    <x v="360"/>
    <s v="20213"/>
    <x v="74"/>
    <x v="7"/>
    <n v="16"/>
    <x v="1"/>
    <s v="Netflix"/>
  </r>
  <r>
    <x v="1789"/>
    <x v="7"/>
    <x v="2"/>
    <x v="12"/>
    <x v="18"/>
    <x v="360"/>
    <s v="20213"/>
    <x v="18"/>
    <x v="9"/>
    <n v="375"/>
    <x v="1"/>
    <s v="ielts"/>
  </r>
  <r>
    <x v="1789"/>
    <x v="7"/>
    <x v="2"/>
    <x v="12"/>
    <x v="18"/>
    <x v="360"/>
    <s v="20213"/>
    <x v="5"/>
    <x v="0"/>
    <n v="15.53"/>
    <x v="0"/>
    <s v="Food"/>
  </r>
  <r>
    <x v="1789"/>
    <x v="7"/>
    <x v="2"/>
    <x v="12"/>
    <x v="18"/>
    <x v="360"/>
    <s v="20213"/>
    <x v="123"/>
    <x v="3"/>
    <n v="10"/>
    <x v="1"/>
    <s v="beer"/>
  </r>
  <r>
    <x v="1789"/>
    <x v="7"/>
    <x v="2"/>
    <x v="12"/>
    <x v="18"/>
    <x v="360"/>
    <s v="20213"/>
    <x v="19"/>
    <x v="0"/>
    <n v="14.9"/>
    <x v="0"/>
    <s v="Food"/>
  </r>
  <r>
    <x v="1789"/>
    <x v="7"/>
    <x v="2"/>
    <x v="12"/>
    <x v="18"/>
    <x v="360"/>
    <s v="20213"/>
    <x v="18"/>
    <x v="0"/>
    <n v="21"/>
    <x v="0"/>
    <s v="food"/>
  </r>
  <r>
    <x v="1789"/>
    <x v="7"/>
    <x v="2"/>
    <x v="12"/>
    <x v="18"/>
    <x v="360"/>
    <s v="20213"/>
    <x v="18"/>
    <x v="12"/>
    <n v="1000"/>
    <x v="1"/>
    <s v="Dentist teeth"/>
  </r>
  <r>
    <x v="1789"/>
    <x v="7"/>
    <x v="2"/>
    <x v="12"/>
    <x v="18"/>
    <x v="360"/>
    <s v="20213"/>
    <x v="18"/>
    <x v="0"/>
    <n v="12"/>
    <x v="0"/>
    <s v="Food"/>
  </r>
  <r>
    <x v="1789"/>
    <x v="7"/>
    <x v="2"/>
    <x v="12"/>
    <x v="18"/>
    <x v="360"/>
    <s v="20213"/>
    <x v="18"/>
    <x v="2"/>
    <n v="20"/>
    <x v="1"/>
    <s v="Shaving"/>
  </r>
  <r>
    <x v="1789"/>
    <x v="7"/>
    <x v="2"/>
    <x v="12"/>
    <x v="18"/>
    <x v="360"/>
    <s v="20213"/>
    <x v="5"/>
    <x v="0"/>
    <n v="16.940000000000001"/>
    <x v="0"/>
    <s v="Food"/>
  </r>
  <r>
    <x v="1789"/>
    <x v="7"/>
    <x v="2"/>
    <x v="12"/>
    <x v="18"/>
    <x v="360"/>
    <s v="20213"/>
    <x v="18"/>
    <x v="12"/>
    <n v="80"/>
    <x v="1"/>
    <s v="massage"/>
  </r>
  <r>
    <x v="1789"/>
    <x v="7"/>
    <x v="2"/>
    <x v="12"/>
    <x v="18"/>
    <x v="360"/>
    <s v="20213"/>
    <x v="102"/>
    <x v="7"/>
    <n v="25"/>
    <x v="1"/>
    <s v="mobile mama"/>
  </r>
  <r>
    <x v="1789"/>
    <x v="7"/>
    <x v="2"/>
    <x v="12"/>
    <x v="18"/>
    <x v="360"/>
    <s v="20213"/>
    <x v="18"/>
    <x v="2"/>
    <n v="38.950000000000003"/>
    <x v="1"/>
    <s v="wheel thingy"/>
  </r>
  <r>
    <x v="1789"/>
    <x v="7"/>
    <x v="2"/>
    <x v="12"/>
    <x v="18"/>
    <x v="360"/>
    <s v="20213"/>
    <x v="18"/>
    <x v="0"/>
    <n v="12.5"/>
    <x v="0"/>
    <s v="Coffee"/>
  </r>
  <r>
    <x v="1789"/>
    <x v="7"/>
    <x v="2"/>
    <x v="12"/>
    <x v="18"/>
    <x v="360"/>
    <s v="20213"/>
    <x v="5"/>
    <x v="0"/>
    <n v="130.02000000000001"/>
    <x v="0"/>
    <s v="Food"/>
  </r>
  <r>
    <x v="1789"/>
    <x v="7"/>
    <x v="2"/>
    <x v="12"/>
    <x v="18"/>
    <x v="360"/>
    <s v="20213"/>
    <x v="123"/>
    <x v="3"/>
    <n v="13"/>
    <x v="1"/>
    <s v="Beers"/>
  </r>
  <r>
    <x v="1789"/>
    <x v="7"/>
    <x v="2"/>
    <x v="12"/>
    <x v="18"/>
    <x v="360"/>
    <s v="20213"/>
    <x v="3"/>
    <x v="0"/>
    <n v="12.45"/>
    <x v="0"/>
    <s v="food"/>
  </r>
  <r>
    <x v="1789"/>
    <x v="7"/>
    <x v="2"/>
    <x v="12"/>
    <x v="18"/>
    <x v="360"/>
    <s v="20213"/>
    <x v="98"/>
    <x v="12"/>
    <n v="660"/>
    <x v="1"/>
    <s v="F45"/>
  </r>
  <r>
    <x v="1789"/>
    <x v="7"/>
    <x v="2"/>
    <x v="12"/>
    <x v="18"/>
    <x v="360"/>
    <s v="20213"/>
    <x v="5"/>
    <x v="0"/>
    <n v="30.11"/>
    <x v="0"/>
    <s v="Food"/>
  </r>
  <r>
    <x v="1789"/>
    <x v="7"/>
    <x v="2"/>
    <x v="12"/>
    <x v="18"/>
    <x v="360"/>
    <s v="20213"/>
    <x v="57"/>
    <x v="12"/>
    <n v="416"/>
    <x v="1"/>
    <s v="Insurance"/>
  </r>
  <r>
    <x v="1789"/>
    <x v="7"/>
    <x v="2"/>
    <x v="12"/>
    <x v="18"/>
    <x v="360"/>
    <s v="20213"/>
    <x v="103"/>
    <x v="9"/>
    <n v="320.38"/>
    <x v="1"/>
    <s v="childcare"/>
  </r>
  <r>
    <x v="1789"/>
    <x v="7"/>
    <x v="2"/>
    <x v="12"/>
    <x v="18"/>
    <x v="360"/>
    <s v="20213"/>
    <x v="18"/>
    <x v="18"/>
    <n v="1500"/>
    <x v="1"/>
    <s v="Investment"/>
  </r>
  <r>
    <x v="1789"/>
    <x v="7"/>
    <x v="2"/>
    <x v="12"/>
    <x v="18"/>
    <x v="360"/>
    <s v="20213"/>
    <x v="99"/>
    <x v="15"/>
    <n v="1009"/>
    <x v="1"/>
    <s v="repayment"/>
  </r>
  <r>
    <x v="1789"/>
    <x v="7"/>
    <x v="2"/>
    <x v="12"/>
    <x v="18"/>
    <x v="360"/>
    <s v="20213"/>
    <x v="11"/>
    <x v="7"/>
    <n v="50"/>
    <x v="1"/>
    <s v="energy"/>
  </r>
  <r>
    <x v="1789"/>
    <x v="7"/>
    <x v="2"/>
    <x v="12"/>
    <x v="18"/>
    <x v="360"/>
    <s v="20213"/>
    <x v="123"/>
    <x v="3"/>
    <n v="44"/>
    <x v="1"/>
    <s v="Whiskey"/>
  </r>
  <r>
    <x v="1789"/>
    <x v="7"/>
    <x v="2"/>
    <x v="12"/>
    <x v="18"/>
    <x v="360"/>
    <s v="20213"/>
    <x v="87"/>
    <x v="12"/>
    <n v="41.97"/>
    <x v="1"/>
    <s v="Something"/>
  </r>
  <r>
    <x v="1789"/>
    <x v="7"/>
    <x v="2"/>
    <x v="12"/>
    <x v="18"/>
    <x v="360"/>
    <s v="20213"/>
    <x v="18"/>
    <x v="0"/>
    <n v="9.9499999999999993"/>
    <x v="0"/>
    <s v="Food"/>
  </r>
  <r>
    <x v="1789"/>
    <x v="7"/>
    <x v="2"/>
    <x v="12"/>
    <x v="18"/>
    <x v="360"/>
    <s v="20213"/>
    <x v="18"/>
    <x v="9"/>
    <n v="375"/>
    <x v="1"/>
    <s v="ielts"/>
  </r>
  <r>
    <x v="1789"/>
    <x v="7"/>
    <x v="2"/>
    <x v="12"/>
    <x v="18"/>
    <x v="360"/>
    <s v="20213"/>
    <x v="67"/>
    <x v="6"/>
    <n v="66.290000000000006"/>
    <x v="1"/>
    <s v="Gasoline"/>
  </r>
  <r>
    <x v="1789"/>
    <x v="7"/>
    <x v="2"/>
    <x v="12"/>
    <x v="18"/>
    <x v="360"/>
    <s v="20213"/>
    <x v="5"/>
    <x v="0"/>
    <n v="15.24"/>
    <x v="0"/>
    <s v="Food"/>
  </r>
  <r>
    <x v="1789"/>
    <x v="7"/>
    <x v="2"/>
    <x v="12"/>
    <x v="18"/>
    <x v="360"/>
    <s v="20213"/>
    <x v="18"/>
    <x v="0"/>
    <n v="37.700000000000003"/>
    <x v="0"/>
    <s v="food"/>
  </r>
  <r>
    <x v="1789"/>
    <x v="7"/>
    <x v="2"/>
    <x v="12"/>
    <x v="18"/>
    <x v="360"/>
    <s v="20213"/>
    <x v="5"/>
    <x v="0"/>
    <n v="2.2999999999999998"/>
    <x v="0"/>
    <s v="food"/>
  </r>
  <r>
    <x v="1789"/>
    <x v="7"/>
    <x v="2"/>
    <x v="12"/>
    <x v="18"/>
    <x v="360"/>
    <s v="20213"/>
    <x v="123"/>
    <x v="3"/>
    <n v="14"/>
    <x v="0"/>
    <s v="beer"/>
  </r>
  <r>
    <x v="1789"/>
    <x v="7"/>
    <x v="2"/>
    <x v="12"/>
    <x v="18"/>
    <x v="360"/>
    <s v="20213"/>
    <x v="125"/>
    <x v="0"/>
    <n v="5.7"/>
    <x v="0"/>
    <s v="coffee"/>
  </r>
  <r>
    <x v="1789"/>
    <x v="7"/>
    <x v="2"/>
    <x v="12"/>
    <x v="18"/>
    <x v="360"/>
    <s v="20213"/>
    <x v="11"/>
    <x v="7"/>
    <n v="36.29"/>
    <x v="1"/>
    <s v="electricity"/>
  </r>
  <r>
    <x v="1789"/>
    <x v="7"/>
    <x v="2"/>
    <x v="12"/>
    <x v="18"/>
    <x v="360"/>
    <s v="20213"/>
    <x v="18"/>
    <x v="0"/>
    <n v="15"/>
    <x v="0"/>
    <s v="coffee"/>
  </r>
  <r>
    <x v="1789"/>
    <x v="7"/>
    <x v="2"/>
    <x v="12"/>
    <x v="18"/>
    <x v="360"/>
    <s v="20213"/>
    <x v="18"/>
    <x v="12"/>
    <n v="300"/>
    <x v="1"/>
    <s v="Western imaging for daniel"/>
  </r>
  <r>
    <x v="1789"/>
    <x v="7"/>
    <x v="2"/>
    <x v="12"/>
    <x v="18"/>
    <x v="360"/>
    <s v="20213"/>
    <x v="18"/>
    <x v="2"/>
    <n v="276.86"/>
    <x v="1"/>
    <s v="Party with mery"/>
  </r>
  <r>
    <x v="1789"/>
    <x v="7"/>
    <x v="2"/>
    <x v="12"/>
    <x v="18"/>
    <x v="360"/>
    <s v="20213"/>
    <x v="5"/>
    <x v="0"/>
    <n v="96.78"/>
    <x v="0"/>
    <s v="food"/>
  </r>
  <r>
    <x v="1789"/>
    <x v="7"/>
    <x v="2"/>
    <x v="12"/>
    <x v="18"/>
    <x v="360"/>
    <s v="20213"/>
    <x v="3"/>
    <x v="0"/>
    <n v="21.1"/>
    <x v="0"/>
    <s v="Food"/>
  </r>
  <r>
    <x v="1789"/>
    <x v="7"/>
    <x v="2"/>
    <x v="12"/>
    <x v="18"/>
    <x v="360"/>
    <s v="20213"/>
    <x v="87"/>
    <x v="12"/>
    <n v="10.48"/>
    <x v="0"/>
    <s v="Something"/>
  </r>
  <r>
    <x v="1789"/>
    <x v="7"/>
    <x v="2"/>
    <x v="12"/>
    <x v="18"/>
    <x v="360"/>
    <s v="20213"/>
    <x v="103"/>
    <x v="9"/>
    <n v="320.45"/>
    <x v="1"/>
    <s v="Education"/>
  </r>
  <r>
    <x v="1789"/>
    <x v="7"/>
    <x v="2"/>
    <x v="12"/>
    <x v="18"/>
    <x v="360"/>
    <s v="20213"/>
    <x v="5"/>
    <x v="0"/>
    <n v="18.45"/>
    <x v="0"/>
    <s v="Food"/>
  </r>
  <r>
    <x v="1789"/>
    <x v="7"/>
    <x v="2"/>
    <x v="12"/>
    <x v="18"/>
    <x v="360"/>
    <s v="20213"/>
    <x v="98"/>
    <x v="9"/>
    <n v="55"/>
    <x v="1"/>
    <s v="gym"/>
  </r>
  <r>
    <x v="1789"/>
    <x v="7"/>
    <x v="2"/>
    <x v="12"/>
    <x v="18"/>
    <x v="360"/>
    <s v="20213"/>
    <x v="129"/>
    <x v="18"/>
    <n v="10"/>
    <x v="1"/>
    <s v="investment"/>
  </r>
  <r>
    <x v="1789"/>
    <x v="7"/>
    <x v="2"/>
    <x v="12"/>
    <x v="18"/>
    <x v="360"/>
    <s v="20213"/>
    <x v="5"/>
    <x v="0"/>
    <n v="18.45"/>
    <x v="0"/>
    <s v="food"/>
  </r>
  <r>
    <x v="1789"/>
    <x v="7"/>
    <x v="2"/>
    <x v="12"/>
    <x v="18"/>
    <x v="360"/>
    <s v="20213"/>
    <x v="125"/>
    <x v="20"/>
    <n v="10.5"/>
    <x v="0"/>
    <s v="cafe"/>
  </r>
  <r>
    <x v="1790"/>
    <x v="7"/>
    <x v="3"/>
    <x v="12"/>
    <x v="20"/>
    <x v="360"/>
    <s v="20214"/>
    <x v="18"/>
    <x v="2"/>
    <n v="61.5"/>
    <x v="1"/>
    <s v="Fat stacks"/>
  </r>
  <r>
    <x v="1790"/>
    <x v="7"/>
    <x v="3"/>
    <x v="12"/>
    <x v="20"/>
    <x v="360"/>
    <s v="20214"/>
    <x v="115"/>
    <x v="7"/>
    <n v="89"/>
    <x v="1"/>
    <s v="internet"/>
  </r>
  <r>
    <x v="1790"/>
    <x v="7"/>
    <x v="3"/>
    <x v="12"/>
    <x v="20"/>
    <x v="360"/>
    <s v="20214"/>
    <x v="5"/>
    <x v="0"/>
    <n v="3.59"/>
    <x v="0"/>
    <s v="food"/>
  </r>
  <r>
    <x v="1790"/>
    <x v="7"/>
    <x v="3"/>
    <x v="12"/>
    <x v="20"/>
    <x v="360"/>
    <s v="20214"/>
    <x v="125"/>
    <x v="0"/>
    <n v="5.7"/>
    <x v="0"/>
    <s v="Food"/>
  </r>
  <r>
    <x v="1790"/>
    <x v="7"/>
    <x v="3"/>
    <x v="12"/>
    <x v="20"/>
    <x v="360"/>
    <s v="20214"/>
    <x v="18"/>
    <x v="1"/>
    <n v="89.9"/>
    <x v="1"/>
    <s v="gift for lisa"/>
  </r>
  <r>
    <x v="1790"/>
    <x v="7"/>
    <x v="3"/>
    <x v="12"/>
    <x v="20"/>
    <x v="360"/>
    <s v="20214"/>
    <x v="125"/>
    <x v="2"/>
    <n v="27.5"/>
    <x v="1"/>
    <s v="Breakfast"/>
  </r>
  <r>
    <x v="1790"/>
    <x v="7"/>
    <x v="3"/>
    <x v="12"/>
    <x v="20"/>
    <x v="360"/>
    <s v="20214"/>
    <x v="5"/>
    <x v="0"/>
    <n v="122.52"/>
    <x v="0"/>
    <s v="Weekly food"/>
  </r>
  <r>
    <x v="1790"/>
    <x v="7"/>
    <x v="3"/>
    <x v="12"/>
    <x v="20"/>
    <x v="360"/>
    <s v="20214"/>
    <x v="68"/>
    <x v="5"/>
    <n v="179"/>
    <x v="1"/>
    <s v="loan machine"/>
  </r>
  <r>
    <x v="1790"/>
    <x v="7"/>
    <x v="3"/>
    <x v="12"/>
    <x v="20"/>
    <x v="360"/>
    <s v="20214"/>
    <x v="18"/>
    <x v="2"/>
    <n v="43.7"/>
    <x v="1"/>
    <s v="chocolate day"/>
  </r>
  <r>
    <x v="1790"/>
    <x v="7"/>
    <x v="3"/>
    <x v="12"/>
    <x v="20"/>
    <x v="360"/>
    <s v="20214"/>
    <x v="67"/>
    <x v="6"/>
    <n v="34.56"/>
    <x v="1"/>
    <s v="Gasoline"/>
  </r>
  <r>
    <x v="1790"/>
    <x v="7"/>
    <x v="3"/>
    <x v="12"/>
    <x v="20"/>
    <x v="360"/>
    <s v="20214"/>
    <x v="18"/>
    <x v="1"/>
    <n v="30"/>
    <x v="1"/>
    <s v="something"/>
  </r>
  <r>
    <x v="1790"/>
    <x v="7"/>
    <x v="3"/>
    <x v="12"/>
    <x v="20"/>
    <x v="360"/>
    <s v="20214"/>
    <x v="18"/>
    <x v="0"/>
    <n v="11"/>
    <x v="1"/>
    <s v="Something"/>
  </r>
  <r>
    <x v="1790"/>
    <x v="7"/>
    <x v="3"/>
    <x v="12"/>
    <x v="20"/>
    <x v="360"/>
    <s v="20214"/>
    <x v="27"/>
    <x v="8"/>
    <n v="39.700000000000003"/>
    <x v="1"/>
    <s v="Clothes"/>
  </r>
  <r>
    <x v="1790"/>
    <x v="7"/>
    <x v="3"/>
    <x v="12"/>
    <x v="20"/>
    <x v="360"/>
    <s v="20214"/>
    <x v="3"/>
    <x v="0"/>
    <n v="6.23"/>
    <x v="0"/>
    <s v="Food"/>
  </r>
  <r>
    <x v="1790"/>
    <x v="7"/>
    <x v="3"/>
    <x v="12"/>
    <x v="20"/>
    <x v="360"/>
    <s v="20214"/>
    <x v="18"/>
    <x v="0"/>
    <n v="1.9"/>
    <x v="0"/>
    <s v="others"/>
  </r>
  <r>
    <x v="1790"/>
    <x v="7"/>
    <x v="3"/>
    <x v="12"/>
    <x v="20"/>
    <x v="360"/>
    <s v="20214"/>
    <x v="18"/>
    <x v="0"/>
    <n v="8.4"/>
    <x v="0"/>
    <s v="ice cream"/>
  </r>
  <r>
    <x v="1790"/>
    <x v="7"/>
    <x v="3"/>
    <x v="12"/>
    <x v="20"/>
    <x v="360"/>
    <s v="20214"/>
    <x v="5"/>
    <x v="0"/>
    <n v="11.35"/>
    <x v="0"/>
    <s v="food"/>
  </r>
  <r>
    <x v="1790"/>
    <x v="7"/>
    <x v="3"/>
    <x v="12"/>
    <x v="20"/>
    <x v="360"/>
    <s v="20214"/>
    <x v="123"/>
    <x v="3"/>
    <n v="14"/>
    <x v="1"/>
    <s v="beers"/>
  </r>
  <r>
    <x v="1790"/>
    <x v="7"/>
    <x v="3"/>
    <x v="12"/>
    <x v="20"/>
    <x v="360"/>
    <s v="20214"/>
    <x v="103"/>
    <x v="9"/>
    <n v="320.38"/>
    <x v="1"/>
    <s v="childcare"/>
  </r>
  <r>
    <x v="1790"/>
    <x v="7"/>
    <x v="3"/>
    <x v="12"/>
    <x v="20"/>
    <x v="360"/>
    <s v="20214"/>
    <x v="5"/>
    <x v="0"/>
    <n v="5.93"/>
    <x v="0"/>
    <s v="food"/>
  </r>
  <r>
    <x v="1790"/>
    <x v="7"/>
    <x v="3"/>
    <x v="12"/>
    <x v="20"/>
    <x v="360"/>
    <s v="20214"/>
    <x v="96"/>
    <x v="5"/>
    <n v="15.3"/>
    <x v="1"/>
    <s v="Document tata return"/>
  </r>
  <r>
    <x v="1790"/>
    <x v="7"/>
    <x v="3"/>
    <x v="12"/>
    <x v="20"/>
    <x v="360"/>
    <s v="20214"/>
    <x v="5"/>
    <x v="0"/>
    <n v="14.86"/>
    <x v="0"/>
    <s v="food"/>
  </r>
  <r>
    <x v="1790"/>
    <x v="7"/>
    <x v="3"/>
    <x v="12"/>
    <x v="20"/>
    <x v="360"/>
    <s v="20214"/>
    <x v="18"/>
    <x v="5"/>
    <n v="85"/>
    <x v="1"/>
    <s v="passport"/>
  </r>
  <r>
    <x v="1790"/>
    <x v="7"/>
    <x v="3"/>
    <x v="12"/>
    <x v="20"/>
    <x v="360"/>
    <s v="20214"/>
    <x v="99"/>
    <x v="15"/>
    <n v="1009"/>
    <x v="1"/>
    <s v="loan"/>
  </r>
  <r>
    <x v="1790"/>
    <x v="7"/>
    <x v="3"/>
    <x v="12"/>
    <x v="20"/>
    <x v="360"/>
    <s v="20214"/>
    <x v="67"/>
    <x v="6"/>
    <n v="32.619999999999997"/>
    <x v="1"/>
    <s v="gasoline"/>
  </r>
  <r>
    <x v="1790"/>
    <x v="7"/>
    <x v="3"/>
    <x v="12"/>
    <x v="20"/>
    <x v="360"/>
    <s v="20214"/>
    <x v="5"/>
    <x v="0"/>
    <n v="17.82"/>
    <x v="0"/>
    <s v="food"/>
  </r>
  <r>
    <x v="1790"/>
    <x v="7"/>
    <x v="3"/>
    <x v="12"/>
    <x v="20"/>
    <x v="360"/>
    <s v="20214"/>
    <x v="18"/>
    <x v="0"/>
    <n v="4.5"/>
    <x v="0"/>
    <s v="coffee"/>
  </r>
  <r>
    <x v="1790"/>
    <x v="7"/>
    <x v="3"/>
    <x v="12"/>
    <x v="20"/>
    <x v="360"/>
    <s v="20214"/>
    <x v="125"/>
    <x v="0"/>
    <n v="12.5"/>
    <x v="0"/>
    <s v="Coffee"/>
  </r>
  <r>
    <x v="1790"/>
    <x v="7"/>
    <x v="3"/>
    <x v="12"/>
    <x v="20"/>
    <x v="360"/>
    <s v="20214"/>
    <x v="125"/>
    <x v="0"/>
    <n v="5.7"/>
    <x v="0"/>
    <s v="Coffee"/>
  </r>
  <r>
    <x v="1790"/>
    <x v="7"/>
    <x v="3"/>
    <x v="12"/>
    <x v="20"/>
    <x v="360"/>
    <s v="20214"/>
    <x v="67"/>
    <x v="6"/>
    <n v="32.049999999999997"/>
    <x v="1"/>
    <s v="Gasoline"/>
  </r>
  <r>
    <x v="1790"/>
    <x v="7"/>
    <x v="3"/>
    <x v="12"/>
    <x v="20"/>
    <x v="360"/>
    <s v="20214"/>
    <x v="18"/>
    <x v="0"/>
    <n v="4.3"/>
    <x v="0"/>
    <s v="coffee"/>
  </r>
  <r>
    <x v="1790"/>
    <x v="7"/>
    <x v="3"/>
    <x v="12"/>
    <x v="20"/>
    <x v="360"/>
    <s v="20214"/>
    <x v="5"/>
    <x v="0"/>
    <n v="22.63"/>
    <x v="0"/>
    <s v="food"/>
  </r>
  <r>
    <x v="1790"/>
    <x v="7"/>
    <x v="3"/>
    <x v="12"/>
    <x v="20"/>
    <x v="360"/>
    <s v="20214"/>
    <x v="87"/>
    <x v="12"/>
    <n v="8"/>
    <x v="1"/>
    <s v="medicine"/>
  </r>
  <r>
    <x v="1790"/>
    <x v="7"/>
    <x v="3"/>
    <x v="12"/>
    <x v="20"/>
    <x v="360"/>
    <s v="20214"/>
    <x v="39"/>
    <x v="0"/>
    <n v="11.35"/>
    <x v="0"/>
    <s v="lunch"/>
  </r>
  <r>
    <x v="1790"/>
    <x v="7"/>
    <x v="3"/>
    <x v="12"/>
    <x v="20"/>
    <x v="360"/>
    <s v="20214"/>
    <x v="18"/>
    <x v="0"/>
    <n v="4.3"/>
    <x v="0"/>
    <s v="coffee ielts"/>
  </r>
  <r>
    <x v="1790"/>
    <x v="7"/>
    <x v="3"/>
    <x v="12"/>
    <x v="20"/>
    <x v="360"/>
    <s v="20214"/>
    <x v="18"/>
    <x v="0"/>
    <n v="7.3"/>
    <x v="0"/>
    <s v="ice cream"/>
  </r>
  <r>
    <x v="1790"/>
    <x v="7"/>
    <x v="3"/>
    <x v="12"/>
    <x v="20"/>
    <x v="360"/>
    <s v="20214"/>
    <x v="123"/>
    <x v="3"/>
    <n v="70"/>
    <x v="1"/>
    <s v="chivas"/>
  </r>
  <r>
    <x v="1790"/>
    <x v="7"/>
    <x v="3"/>
    <x v="12"/>
    <x v="20"/>
    <x v="360"/>
    <s v="20214"/>
    <x v="18"/>
    <x v="0"/>
    <n v="13.3"/>
    <x v="0"/>
    <s v="food"/>
  </r>
  <r>
    <x v="1790"/>
    <x v="7"/>
    <x v="3"/>
    <x v="12"/>
    <x v="20"/>
    <x v="360"/>
    <s v="20214"/>
    <x v="18"/>
    <x v="0"/>
    <n v="30"/>
    <x v="0"/>
    <s v="breakfast"/>
  </r>
  <r>
    <x v="1790"/>
    <x v="7"/>
    <x v="3"/>
    <x v="12"/>
    <x v="20"/>
    <x v="360"/>
    <s v="20214"/>
    <x v="18"/>
    <x v="1"/>
    <n v="137.97"/>
    <x v="1"/>
    <s v="gift from daniel"/>
  </r>
  <r>
    <x v="1790"/>
    <x v="7"/>
    <x v="3"/>
    <x v="12"/>
    <x v="20"/>
    <x v="360"/>
    <s v="20214"/>
    <x v="18"/>
    <x v="0"/>
    <n v="16.399999999999999"/>
    <x v="0"/>
    <s v="food"/>
  </r>
  <r>
    <x v="1790"/>
    <x v="7"/>
    <x v="3"/>
    <x v="12"/>
    <x v="20"/>
    <x v="360"/>
    <s v="20214"/>
    <x v="67"/>
    <x v="6"/>
    <n v="63.68"/>
    <x v="1"/>
    <s v="gasoline"/>
  </r>
  <r>
    <x v="1790"/>
    <x v="7"/>
    <x v="3"/>
    <x v="12"/>
    <x v="20"/>
    <x v="360"/>
    <s v="20214"/>
    <x v="13"/>
    <x v="8"/>
    <n v="38"/>
    <x v="1"/>
    <s v="clothes"/>
  </r>
  <r>
    <x v="1790"/>
    <x v="7"/>
    <x v="3"/>
    <x v="12"/>
    <x v="20"/>
    <x v="360"/>
    <s v="20214"/>
    <x v="18"/>
    <x v="0"/>
    <n v="22.5"/>
    <x v="0"/>
    <s v="lunch"/>
  </r>
  <r>
    <x v="1790"/>
    <x v="7"/>
    <x v="3"/>
    <x v="12"/>
    <x v="20"/>
    <x v="360"/>
    <s v="20214"/>
    <x v="3"/>
    <x v="0"/>
    <n v="89.47"/>
    <x v="0"/>
    <s v="food"/>
  </r>
  <r>
    <x v="1790"/>
    <x v="7"/>
    <x v="3"/>
    <x v="12"/>
    <x v="20"/>
    <x v="360"/>
    <s v="20214"/>
    <x v="18"/>
    <x v="0"/>
    <n v="9.74"/>
    <x v="0"/>
    <s v="food"/>
  </r>
  <r>
    <x v="1790"/>
    <x v="7"/>
    <x v="3"/>
    <x v="12"/>
    <x v="20"/>
    <x v="360"/>
    <s v="20214"/>
    <x v="103"/>
    <x v="9"/>
    <n v="320.31"/>
    <x v="1"/>
    <s v="childcare"/>
  </r>
  <r>
    <x v="1790"/>
    <x v="7"/>
    <x v="3"/>
    <x v="12"/>
    <x v="20"/>
    <x v="360"/>
    <s v="20214"/>
    <x v="18"/>
    <x v="0"/>
    <n v="27.59"/>
    <x v="0"/>
    <s v="coffee russian embassy"/>
  </r>
  <r>
    <x v="1790"/>
    <x v="7"/>
    <x v="3"/>
    <x v="12"/>
    <x v="20"/>
    <x v="360"/>
    <s v="20214"/>
    <x v="96"/>
    <x v="5"/>
    <n v="17.8"/>
    <x v="1"/>
    <s v="post passport"/>
  </r>
  <r>
    <x v="1790"/>
    <x v="7"/>
    <x v="3"/>
    <x v="12"/>
    <x v="20"/>
    <x v="360"/>
    <s v="20214"/>
    <x v="123"/>
    <x v="3"/>
    <n v="62"/>
    <x v="1"/>
    <s v="whiskey"/>
  </r>
  <r>
    <x v="1790"/>
    <x v="7"/>
    <x v="3"/>
    <x v="12"/>
    <x v="20"/>
    <x v="360"/>
    <s v="20214"/>
    <x v="98"/>
    <x v="12"/>
    <n v="55"/>
    <x v="1"/>
    <s v="gym"/>
  </r>
  <r>
    <x v="1790"/>
    <x v="7"/>
    <x v="3"/>
    <x v="12"/>
    <x v="20"/>
    <x v="360"/>
    <s v="20214"/>
    <x v="129"/>
    <x v="18"/>
    <n v="10"/>
    <x v="1"/>
    <s v="week"/>
  </r>
  <r>
    <x v="1791"/>
    <x v="7"/>
    <x v="3"/>
    <x v="14"/>
    <x v="3"/>
    <x v="361"/>
    <s v="20214"/>
    <x v="107"/>
    <x v="7"/>
    <n v="129.30000000000001"/>
    <x v="1"/>
    <s v="OC Fees"/>
  </r>
  <r>
    <x v="1791"/>
    <x v="7"/>
    <x v="3"/>
    <x v="14"/>
    <x v="3"/>
    <x v="361"/>
    <s v="20214"/>
    <x v="5"/>
    <x v="0"/>
    <n v="6.3"/>
    <x v="0"/>
    <s v="week food"/>
  </r>
  <r>
    <x v="1792"/>
    <x v="7"/>
    <x v="3"/>
    <x v="14"/>
    <x v="5"/>
    <x v="361"/>
    <s v="20214"/>
    <x v="18"/>
    <x v="9"/>
    <n v="176"/>
    <x v="1"/>
    <s v="Re assesment ielts"/>
  </r>
  <r>
    <x v="1793"/>
    <x v="7"/>
    <x v="3"/>
    <x v="14"/>
    <x v="7"/>
    <x v="361"/>
    <s v="20214"/>
    <x v="6"/>
    <x v="3"/>
    <n v="62.95"/>
    <x v="1"/>
    <s v="whiskey y beers"/>
  </r>
  <r>
    <x v="1793"/>
    <x v="7"/>
    <x v="3"/>
    <x v="14"/>
    <x v="7"/>
    <x v="361"/>
    <s v="20214"/>
    <x v="5"/>
    <x v="0"/>
    <n v="16.04"/>
    <x v="0"/>
    <s v="food"/>
  </r>
  <r>
    <x v="1793"/>
    <x v="7"/>
    <x v="3"/>
    <x v="14"/>
    <x v="7"/>
    <x v="361"/>
    <s v="20214"/>
    <x v="19"/>
    <x v="0"/>
    <n v="11"/>
    <x v="0"/>
    <s v="tacos"/>
  </r>
  <r>
    <x v="1793"/>
    <x v="7"/>
    <x v="3"/>
    <x v="14"/>
    <x v="7"/>
    <x v="361"/>
    <s v="20214"/>
    <x v="125"/>
    <x v="0"/>
    <n v="10"/>
    <x v="0"/>
    <s v="coffee"/>
  </r>
  <r>
    <x v="1793"/>
    <x v="7"/>
    <x v="3"/>
    <x v="14"/>
    <x v="7"/>
    <x v="361"/>
    <s v="20214"/>
    <x v="125"/>
    <x v="0"/>
    <n v="17"/>
    <x v="0"/>
    <s v="coffee"/>
  </r>
  <r>
    <x v="1793"/>
    <x v="7"/>
    <x v="3"/>
    <x v="14"/>
    <x v="7"/>
    <x v="361"/>
    <s v="20214"/>
    <x v="18"/>
    <x v="0"/>
    <n v="8.5"/>
    <x v="0"/>
    <s v="Coffee"/>
  </r>
  <r>
    <x v="1793"/>
    <x v="7"/>
    <x v="3"/>
    <x v="14"/>
    <x v="7"/>
    <x v="361"/>
    <s v="20214"/>
    <x v="18"/>
    <x v="0"/>
    <n v="8.5"/>
    <x v="0"/>
    <s v="ice cream"/>
  </r>
  <r>
    <x v="1793"/>
    <x v="7"/>
    <x v="3"/>
    <x v="14"/>
    <x v="7"/>
    <x v="361"/>
    <s v="20214"/>
    <x v="18"/>
    <x v="0"/>
    <n v="9.5"/>
    <x v="1"/>
    <s v="church"/>
  </r>
  <r>
    <x v="1793"/>
    <x v="7"/>
    <x v="3"/>
    <x v="14"/>
    <x v="7"/>
    <x v="361"/>
    <s v="20214"/>
    <x v="18"/>
    <x v="0"/>
    <n v="10.5"/>
    <x v="0"/>
    <s v="Coffee"/>
  </r>
  <r>
    <x v="1793"/>
    <x v="7"/>
    <x v="3"/>
    <x v="14"/>
    <x v="7"/>
    <x v="361"/>
    <s v="20214"/>
    <x v="18"/>
    <x v="2"/>
    <n v="72.239999999999995"/>
    <x v="1"/>
    <s v="food"/>
  </r>
  <r>
    <x v="1793"/>
    <x v="7"/>
    <x v="3"/>
    <x v="14"/>
    <x v="7"/>
    <x v="361"/>
    <s v="20214"/>
    <x v="18"/>
    <x v="8"/>
    <n v="40"/>
    <x v="1"/>
    <s v="shoes"/>
  </r>
  <r>
    <x v="1793"/>
    <x v="7"/>
    <x v="3"/>
    <x v="14"/>
    <x v="7"/>
    <x v="361"/>
    <s v="20214"/>
    <x v="18"/>
    <x v="8"/>
    <n v="35.49"/>
    <x v="1"/>
    <s v="ropa"/>
  </r>
  <r>
    <x v="1793"/>
    <x v="7"/>
    <x v="3"/>
    <x v="14"/>
    <x v="7"/>
    <x v="361"/>
    <s v="20214"/>
    <x v="67"/>
    <x v="6"/>
    <n v="72.709999999999994"/>
    <x v="1"/>
    <s v="gasoline"/>
  </r>
  <r>
    <x v="1794"/>
    <x v="7"/>
    <x v="3"/>
    <x v="15"/>
    <x v="8"/>
    <x v="362"/>
    <s v="20214"/>
    <x v="18"/>
    <x v="12"/>
    <n v="20"/>
    <x v="1"/>
    <s v="haircut"/>
  </r>
  <r>
    <x v="1794"/>
    <x v="7"/>
    <x v="3"/>
    <x v="15"/>
    <x v="8"/>
    <x v="362"/>
    <s v="20214"/>
    <x v="5"/>
    <x v="0"/>
    <n v="116.65"/>
    <x v="0"/>
    <s v="weekly food"/>
  </r>
  <r>
    <x v="1794"/>
    <x v="7"/>
    <x v="3"/>
    <x v="15"/>
    <x v="8"/>
    <x v="362"/>
    <s v="20214"/>
    <x v="103"/>
    <x v="9"/>
    <n v="320.38"/>
    <x v="1"/>
    <s v="colegio"/>
  </r>
  <r>
    <x v="1795"/>
    <x v="7"/>
    <x v="3"/>
    <x v="15"/>
    <x v="11"/>
    <x v="362"/>
    <s v="20214"/>
    <x v="18"/>
    <x v="18"/>
    <n v="100"/>
    <x v="1"/>
    <s v="ethereum"/>
  </r>
  <r>
    <x v="1795"/>
    <x v="7"/>
    <x v="3"/>
    <x v="15"/>
    <x v="11"/>
    <x v="362"/>
    <s v="20214"/>
    <x v="18"/>
    <x v="18"/>
    <n v="10"/>
    <x v="1"/>
    <s v="spaceship"/>
  </r>
  <r>
    <x v="1795"/>
    <x v="7"/>
    <x v="3"/>
    <x v="15"/>
    <x v="11"/>
    <x v="362"/>
    <s v="20214"/>
    <x v="74"/>
    <x v="7"/>
    <n v="16"/>
    <x v="1"/>
    <s v="Netflix"/>
  </r>
  <r>
    <x v="1795"/>
    <x v="7"/>
    <x v="3"/>
    <x v="15"/>
    <x v="11"/>
    <x v="362"/>
    <s v="20214"/>
    <x v="18"/>
    <x v="9"/>
    <n v="191.4"/>
    <x v="1"/>
    <s v="Violin lessons"/>
  </r>
  <r>
    <x v="1795"/>
    <x v="7"/>
    <x v="3"/>
    <x v="15"/>
    <x v="11"/>
    <x v="362"/>
    <s v="20214"/>
    <x v="18"/>
    <x v="12"/>
    <n v="40"/>
    <x v="1"/>
    <s v="haircut mama"/>
  </r>
  <r>
    <x v="1795"/>
    <x v="7"/>
    <x v="3"/>
    <x v="15"/>
    <x v="11"/>
    <x v="362"/>
    <s v="20214"/>
    <x v="125"/>
    <x v="0"/>
    <n v="16.5"/>
    <x v="0"/>
    <s v="Coffee"/>
  </r>
  <r>
    <x v="1795"/>
    <x v="7"/>
    <x v="3"/>
    <x v="15"/>
    <x v="11"/>
    <x v="362"/>
    <s v="20214"/>
    <x v="18"/>
    <x v="0"/>
    <n v="23.6"/>
    <x v="0"/>
    <s v="coffees"/>
  </r>
  <r>
    <x v="1795"/>
    <x v="7"/>
    <x v="3"/>
    <x v="15"/>
    <x v="11"/>
    <x v="362"/>
    <s v="20214"/>
    <x v="126"/>
    <x v="12"/>
    <n v="1400"/>
    <x v="1"/>
    <s v="second big payment"/>
  </r>
  <r>
    <x v="1795"/>
    <x v="7"/>
    <x v="3"/>
    <x v="15"/>
    <x v="11"/>
    <x v="362"/>
    <s v="20214"/>
    <x v="5"/>
    <x v="0"/>
    <n v="11.7"/>
    <x v="0"/>
    <s v="food"/>
  </r>
  <r>
    <x v="1795"/>
    <x v="7"/>
    <x v="3"/>
    <x v="15"/>
    <x v="11"/>
    <x v="362"/>
    <s v="20214"/>
    <x v="123"/>
    <x v="3"/>
    <n v="12"/>
    <x v="0"/>
    <s v="beer"/>
  </r>
  <r>
    <x v="1795"/>
    <x v="7"/>
    <x v="3"/>
    <x v="15"/>
    <x v="11"/>
    <x v="362"/>
    <s v="20214"/>
    <x v="18"/>
    <x v="0"/>
    <n v="28.7"/>
    <x v="0"/>
    <s v="dinner no mama "/>
  </r>
  <r>
    <x v="1795"/>
    <x v="7"/>
    <x v="3"/>
    <x v="15"/>
    <x v="11"/>
    <x v="362"/>
    <s v="20214"/>
    <x v="57"/>
    <x v="12"/>
    <n v="421.85"/>
    <x v="1"/>
    <s v="month"/>
  </r>
  <r>
    <x v="1795"/>
    <x v="7"/>
    <x v="3"/>
    <x v="15"/>
    <x v="11"/>
    <x v="362"/>
    <s v="20214"/>
    <x v="99"/>
    <x v="15"/>
    <n v="1009"/>
    <x v="1"/>
    <s v="repayment"/>
  </r>
  <r>
    <x v="1795"/>
    <x v="7"/>
    <x v="3"/>
    <x v="15"/>
    <x v="11"/>
    <x v="362"/>
    <s v="20214"/>
    <x v="18"/>
    <x v="0"/>
    <n v="32.1"/>
    <x v="0"/>
    <s v="food second day sin mama"/>
  </r>
  <r>
    <x v="1795"/>
    <x v="7"/>
    <x v="3"/>
    <x v="15"/>
    <x v="11"/>
    <x v="362"/>
    <s v="20214"/>
    <x v="6"/>
    <x v="3"/>
    <n v="61.95"/>
    <x v="1"/>
    <s v="second day without mama"/>
  </r>
  <r>
    <x v="1795"/>
    <x v="7"/>
    <x v="3"/>
    <x v="15"/>
    <x v="11"/>
    <x v="362"/>
    <s v="20214"/>
    <x v="18"/>
    <x v="0"/>
    <n v="50"/>
    <x v="0"/>
    <s v="Food coffees last day without mama"/>
  </r>
  <r>
    <x v="1795"/>
    <x v="7"/>
    <x v="3"/>
    <x v="15"/>
    <x v="11"/>
    <x v="362"/>
    <s v="20214"/>
    <x v="18"/>
    <x v="12"/>
    <n v="20"/>
    <x v="1"/>
    <s v="beard"/>
  </r>
  <r>
    <x v="1795"/>
    <x v="7"/>
    <x v="3"/>
    <x v="15"/>
    <x v="11"/>
    <x v="362"/>
    <s v="20214"/>
    <x v="18"/>
    <x v="1"/>
    <n v="135"/>
    <x v="1"/>
    <s v="flowers madres y mama"/>
  </r>
  <r>
    <x v="1796"/>
    <x v="7"/>
    <x v="3"/>
    <x v="15"/>
    <x v="12"/>
    <x v="362"/>
    <s v="20214"/>
    <x v="108"/>
    <x v="7"/>
    <n v="344.09"/>
    <x v="1"/>
    <s v="Water"/>
  </r>
  <r>
    <x v="1796"/>
    <x v="7"/>
    <x v="3"/>
    <x v="15"/>
    <x v="12"/>
    <x v="362"/>
    <s v="20214"/>
    <x v="18"/>
    <x v="0"/>
    <n v="18.600000000000001"/>
    <x v="0"/>
    <s v="Coffee"/>
  </r>
  <r>
    <x v="1797"/>
    <x v="7"/>
    <x v="3"/>
    <x v="15"/>
    <x v="13"/>
    <x v="362"/>
    <s v="20214"/>
    <x v="6"/>
    <x v="3"/>
    <n v="61.95"/>
    <x v="1"/>
    <s v="Whiskey"/>
  </r>
  <r>
    <x v="1797"/>
    <x v="7"/>
    <x v="3"/>
    <x v="15"/>
    <x v="13"/>
    <x v="362"/>
    <s v="20214"/>
    <x v="87"/>
    <x v="12"/>
    <n v="41.45"/>
    <x v="1"/>
    <s v="medicine"/>
  </r>
  <r>
    <x v="1797"/>
    <x v="7"/>
    <x v="3"/>
    <x v="15"/>
    <x v="13"/>
    <x v="362"/>
    <s v="20214"/>
    <x v="5"/>
    <x v="0"/>
    <n v="77.53"/>
    <x v="0"/>
    <s v="food week"/>
  </r>
  <r>
    <x v="1797"/>
    <x v="7"/>
    <x v="3"/>
    <x v="15"/>
    <x v="13"/>
    <x v="362"/>
    <s v="20214"/>
    <x v="18"/>
    <x v="0"/>
    <n v="20"/>
    <x v="0"/>
    <s v="Food"/>
  </r>
  <r>
    <x v="1797"/>
    <x v="7"/>
    <x v="3"/>
    <x v="15"/>
    <x v="13"/>
    <x v="362"/>
    <s v="20214"/>
    <x v="67"/>
    <x v="6"/>
    <n v="68.569999999999993"/>
    <x v="1"/>
    <s v="Gasoline"/>
  </r>
  <r>
    <x v="1797"/>
    <x v="7"/>
    <x v="3"/>
    <x v="15"/>
    <x v="13"/>
    <x v="362"/>
    <s v="20214"/>
    <x v="18"/>
    <x v="0"/>
    <n v="21.5"/>
    <x v="0"/>
    <s v="Starbucks"/>
  </r>
  <r>
    <x v="1798"/>
    <x v="7"/>
    <x v="3"/>
    <x v="16"/>
    <x v="15"/>
    <x v="363"/>
    <s v="20214"/>
    <x v="18"/>
    <x v="0"/>
    <n v="17.7"/>
    <x v="1"/>
    <s v="Coffee anniversary"/>
  </r>
  <r>
    <x v="1798"/>
    <x v="7"/>
    <x v="3"/>
    <x v="16"/>
    <x v="15"/>
    <x v="363"/>
    <s v="20214"/>
    <x v="18"/>
    <x v="5"/>
    <n v="120"/>
    <x v="1"/>
    <s v="Clean"/>
  </r>
  <r>
    <x v="1798"/>
    <x v="7"/>
    <x v="3"/>
    <x v="16"/>
    <x v="15"/>
    <x v="363"/>
    <s v="20214"/>
    <x v="94"/>
    <x v="1"/>
    <n v="55.21"/>
    <x v="1"/>
    <s v="Shades car"/>
  </r>
  <r>
    <x v="1799"/>
    <x v="7"/>
    <x v="3"/>
    <x v="16"/>
    <x v="18"/>
    <x v="363"/>
    <s v="20214"/>
    <x v="129"/>
    <x v="18"/>
    <n v="10"/>
    <x v="1"/>
    <s v="investment"/>
  </r>
  <r>
    <x v="1799"/>
    <x v="7"/>
    <x v="3"/>
    <x v="16"/>
    <x v="18"/>
    <x v="363"/>
    <s v="20214"/>
    <x v="98"/>
    <x v="12"/>
    <n v="110"/>
    <x v="1"/>
    <s v="Two weeks gym"/>
  </r>
  <r>
    <x v="1799"/>
    <x v="7"/>
    <x v="3"/>
    <x v="16"/>
    <x v="18"/>
    <x v="363"/>
    <s v="20214"/>
    <x v="18"/>
    <x v="1"/>
    <n v="95"/>
    <x v="1"/>
    <s v="Russian restaurant"/>
  </r>
  <r>
    <x v="1799"/>
    <x v="7"/>
    <x v="3"/>
    <x v="16"/>
    <x v="18"/>
    <x v="363"/>
    <s v="20214"/>
    <x v="103"/>
    <x v="9"/>
    <n v="320.38"/>
    <x v="1"/>
    <s v="Koolkids"/>
  </r>
  <r>
    <x v="1799"/>
    <x v="7"/>
    <x v="3"/>
    <x v="16"/>
    <x v="18"/>
    <x v="363"/>
    <s v="20214"/>
    <x v="125"/>
    <x v="0"/>
    <n v="9.1999999999999993"/>
    <x v="0"/>
    <s v="Coffee"/>
  </r>
  <r>
    <x v="1799"/>
    <x v="7"/>
    <x v="3"/>
    <x v="16"/>
    <x v="18"/>
    <x v="363"/>
    <s v="20214"/>
    <x v="68"/>
    <x v="5"/>
    <n v="78.7"/>
    <x v="1"/>
    <s v="Mice thing"/>
  </r>
  <r>
    <x v="1799"/>
    <x v="7"/>
    <x v="3"/>
    <x v="16"/>
    <x v="18"/>
    <x v="363"/>
    <s v="20214"/>
    <x v="18"/>
    <x v="0"/>
    <n v="9.9499999999999993"/>
    <x v="1"/>
    <s v="Cheesecake"/>
  </r>
  <r>
    <x v="1799"/>
    <x v="7"/>
    <x v="3"/>
    <x v="16"/>
    <x v="18"/>
    <x v="363"/>
    <s v="20214"/>
    <x v="18"/>
    <x v="0"/>
    <n v="8.5500000000000007"/>
    <x v="0"/>
    <s v="Starbucks coffee"/>
  </r>
  <r>
    <x v="1799"/>
    <x v="7"/>
    <x v="3"/>
    <x v="16"/>
    <x v="18"/>
    <x v="363"/>
    <s v="20214"/>
    <x v="101"/>
    <x v="5"/>
    <n v="303.58999999999997"/>
    <x v="1"/>
    <s v="cost first time"/>
  </r>
  <r>
    <x v="1800"/>
    <x v="7"/>
    <x v="4"/>
    <x v="16"/>
    <x v="21"/>
    <x v="363"/>
    <s v="20215"/>
    <x v="18"/>
    <x v="0"/>
    <n v="12.1"/>
    <x v="0"/>
    <s v="Starbucks"/>
  </r>
  <r>
    <x v="1800"/>
    <x v="7"/>
    <x v="4"/>
    <x v="16"/>
    <x v="21"/>
    <x v="363"/>
    <s v="20215"/>
    <x v="18"/>
    <x v="2"/>
    <n v="20"/>
    <x v="1"/>
    <s v="museum"/>
  </r>
  <r>
    <x v="1800"/>
    <x v="7"/>
    <x v="4"/>
    <x v="16"/>
    <x v="21"/>
    <x v="363"/>
    <s v="20215"/>
    <x v="18"/>
    <x v="1"/>
    <n v="27.5"/>
    <x v="1"/>
    <s v="Museum plane"/>
  </r>
  <r>
    <x v="1800"/>
    <x v="7"/>
    <x v="4"/>
    <x v="16"/>
    <x v="21"/>
    <x v="363"/>
    <s v="20215"/>
    <x v="58"/>
    <x v="8"/>
    <n v="47.5"/>
    <x v="1"/>
    <s v="Shoes and socks"/>
  </r>
  <r>
    <x v="1800"/>
    <x v="7"/>
    <x v="4"/>
    <x v="16"/>
    <x v="21"/>
    <x v="363"/>
    <s v="20215"/>
    <x v="5"/>
    <x v="0"/>
    <n v="10.79"/>
    <x v="0"/>
    <s v="food"/>
  </r>
  <r>
    <x v="1800"/>
    <x v="7"/>
    <x v="4"/>
    <x v="16"/>
    <x v="21"/>
    <x v="363"/>
    <s v="20215"/>
    <x v="123"/>
    <x v="3"/>
    <n v="12"/>
    <x v="0"/>
    <s v="beer"/>
  </r>
  <r>
    <x v="1800"/>
    <x v="7"/>
    <x v="4"/>
    <x v="16"/>
    <x v="21"/>
    <x v="363"/>
    <s v="20215"/>
    <x v="18"/>
    <x v="12"/>
    <n v="10"/>
    <x v="1"/>
    <s v="candles easter"/>
  </r>
  <r>
    <x v="1800"/>
    <x v="7"/>
    <x v="4"/>
    <x v="16"/>
    <x v="21"/>
    <x v="363"/>
    <s v="20215"/>
    <x v="87"/>
    <x v="12"/>
    <n v="22.98"/>
    <x v="1"/>
    <s v="something"/>
  </r>
  <r>
    <x v="1800"/>
    <x v="7"/>
    <x v="4"/>
    <x v="16"/>
    <x v="21"/>
    <x v="363"/>
    <s v="20215"/>
    <x v="5"/>
    <x v="0"/>
    <n v="108.81"/>
    <x v="0"/>
    <s v="food"/>
  </r>
  <r>
    <x v="1800"/>
    <x v="7"/>
    <x v="4"/>
    <x v="16"/>
    <x v="21"/>
    <x v="363"/>
    <s v="20215"/>
    <x v="123"/>
    <x v="3"/>
    <n v="12"/>
    <x v="0"/>
    <s v="beers"/>
  </r>
  <r>
    <x v="1800"/>
    <x v="7"/>
    <x v="4"/>
    <x v="16"/>
    <x v="21"/>
    <x v="363"/>
    <s v="20215"/>
    <x v="18"/>
    <x v="0"/>
    <n v="12.4"/>
    <x v="0"/>
    <s v="coffee"/>
  </r>
  <r>
    <x v="1800"/>
    <x v="7"/>
    <x v="4"/>
    <x v="16"/>
    <x v="21"/>
    <x v="363"/>
    <s v="20215"/>
    <x v="45"/>
    <x v="8"/>
    <n v="39"/>
    <x v="1"/>
    <s v="dresses"/>
  </r>
  <r>
    <x v="1800"/>
    <x v="7"/>
    <x v="4"/>
    <x v="16"/>
    <x v="21"/>
    <x v="363"/>
    <s v="20215"/>
    <x v="18"/>
    <x v="1"/>
    <n v="15"/>
    <x v="1"/>
    <s v="experiment"/>
  </r>
  <r>
    <x v="1800"/>
    <x v="7"/>
    <x v="4"/>
    <x v="16"/>
    <x v="21"/>
    <x v="363"/>
    <s v="20215"/>
    <x v="18"/>
    <x v="0"/>
    <n v="11.78"/>
    <x v="0"/>
    <s v="ice cream"/>
  </r>
  <r>
    <x v="1800"/>
    <x v="7"/>
    <x v="4"/>
    <x v="16"/>
    <x v="21"/>
    <x v="363"/>
    <s v="20215"/>
    <x v="115"/>
    <x v="7"/>
    <n v="89"/>
    <x v="1"/>
    <s v="internet"/>
  </r>
  <r>
    <x v="1801"/>
    <x v="7"/>
    <x v="4"/>
    <x v="17"/>
    <x v="27"/>
    <x v="364"/>
    <s v="20215"/>
    <x v="98"/>
    <x v="12"/>
    <n v="55"/>
    <x v="1"/>
    <s v="Gym"/>
  </r>
  <r>
    <x v="1801"/>
    <x v="7"/>
    <x v="4"/>
    <x v="17"/>
    <x v="27"/>
    <x v="364"/>
    <s v="20215"/>
    <x v="129"/>
    <x v="18"/>
    <n v="10"/>
    <x v="1"/>
    <s v="Weekly investment"/>
  </r>
  <r>
    <x v="1801"/>
    <x v="7"/>
    <x v="4"/>
    <x v="17"/>
    <x v="27"/>
    <x v="364"/>
    <s v="20215"/>
    <x v="103"/>
    <x v="9"/>
    <n v="320.38"/>
    <x v="1"/>
    <s v="childcare"/>
  </r>
  <r>
    <x v="1801"/>
    <x v="7"/>
    <x v="4"/>
    <x v="17"/>
    <x v="27"/>
    <x v="364"/>
    <s v="20215"/>
    <x v="18"/>
    <x v="0"/>
    <n v="5.4"/>
    <x v="0"/>
    <s v="fruits"/>
  </r>
  <r>
    <x v="1801"/>
    <x v="7"/>
    <x v="4"/>
    <x v="17"/>
    <x v="27"/>
    <x v="364"/>
    <s v="20215"/>
    <x v="3"/>
    <x v="0"/>
    <n v="21.05"/>
    <x v="0"/>
    <s v="food"/>
  </r>
  <r>
    <x v="1801"/>
    <x v="7"/>
    <x v="4"/>
    <x v="17"/>
    <x v="27"/>
    <x v="364"/>
    <s v="20215"/>
    <x v="125"/>
    <x v="0"/>
    <n v="9.1999999999999993"/>
    <x v="0"/>
    <s v="coffee"/>
  </r>
  <r>
    <x v="1801"/>
    <x v="7"/>
    <x v="4"/>
    <x v="17"/>
    <x v="27"/>
    <x v="364"/>
    <s v="20215"/>
    <x v="117"/>
    <x v="6"/>
    <n v="437"/>
    <x v="1"/>
    <s v="30k Service"/>
  </r>
  <r>
    <x v="1801"/>
    <x v="7"/>
    <x v="4"/>
    <x v="17"/>
    <x v="27"/>
    <x v="364"/>
    <s v="20215"/>
    <x v="67"/>
    <x v="6"/>
    <n v="65.59"/>
    <x v="1"/>
    <s v="gasoline"/>
  </r>
  <r>
    <x v="1801"/>
    <x v="7"/>
    <x v="4"/>
    <x v="17"/>
    <x v="27"/>
    <x v="364"/>
    <s v="20215"/>
    <x v="18"/>
    <x v="0"/>
    <n v="9"/>
    <x v="0"/>
    <s v="coffee"/>
  </r>
  <r>
    <x v="1801"/>
    <x v="7"/>
    <x v="4"/>
    <x v="17"/>
    <x v="27"/>
    <x v="364"/>
    <s v="20215"/>
    <x v="18"/>
    <x v="12"/>
    <n v="300"/>
    <x v="1"/>
    <s v="imaging daniel"/>
  </r>
  <r>
    <x v="1801"/>
    <x v="7"/>
    <x v="4"/>
    <x v="17"/>
    <x v="27"/>
    <x v="364"/>
    <s v="20215"/>
    <x v="5"/>
    <x v="0"/>
    <n v="25.85"/>
    <x v="0"/>
    <s v="food"/>
  </r>
  <r>
    <x v="1801"/>
    <x v="7"/>
    <x v="4"/>
    <x v="17"/>
    <x v="27"/>
    <x v="364"/>
    <s v="20215"/>
    <x v="123"/>
    <x v="3"/>
    <n v="12"/>
    <x v="1"/>
    <s v="beer"/>
  </r>
  <r>
    <x v="1801"/>
    <x v="7"/>
    <x v="4"/>
    <x v="17"/>
    <x v="27"/>
    <x v="364"/>
    <s v="20215"/>
    <x v="125"/>
    <x v="0"/>
    <n v="10"/>
    <x v="0"/>
    <s v="coffee"/>
  </r>
  <r>
    <x v="1801"/>
    <x v="7"/>
    <x v="4"/>
    <x v="17"/>
    <x v="27"/>
    <x v="364"/>
    <s v="20215"/>
    <x v="99"/>
    <x v="15"/>
    <n v="1009"/>
    <x v="1"/>
    <s v="repayment"/>
  </r>
  <r>
    <x v="1801"/>
    <x v="7"/>
    <x v="4"/>
    <x v="17"/>
    <x v="27"/>
    <x v="364"/>
    <s v="20215"/>
    <x v="6"/>
    <x v="3"/>
    <n v="47.95"/>
    <x v="1"/>
    <s v="whiskey"/>
  </r>
  <r>
    <x v="1801"/>
    <x v="7"/>
    <x v="4"/>
    <x v="17"/>
    <x v="27"/>
    <x v="364"/>
    <s v="20215"/>
    <x v="3"/>
    <x v="0"/>
    <n v="18.59"/>
    <x v="0"/>
    <s v="food"/>
  </r>
  <r>
    <x v="1801"/>
    <x v="7"/>
    <x v="4"/>
    <x v="17"/>
    <x v="27"/>
    <x v="364"/>
    <s v="20215"/>
    <x v="18"/>
    <x v="0"/>
    <n v="5"/>
    <x v="0"/>
    <s v="coffee"/>
  </r>
  <r>
    <x v="1801"/>
    <x v="7"/>
    <x v="4"/>
    <x v="17"/>
    <x v="27"/>
    <x v="364"/>
    <s v="20215"/>
    <x v="132"/>
    <x v="7"/>
    <n v="50.31"/>
    <x v="1"/>
    <s v="electricity"/>
  </r>
  <r>
    <x v="1801"/>
    <x v="7"/>
    <x v="4"/>
    <x v="17"/>
    <x v="27"/>
    <x v="364"/>
    <s v="20215"/>
    <x v="18"/>
    <x v="2"/>
    <n v="13.2"/>
    <x v="1"/>
    <s v="hungry jacks burger strike"/>
  </r>
  <r>
    <x v="1801"/>
    <x v="7"/>
    <x v="4"/>
    <x v="17"/>
    <x v="27"/>
    <x v="364"/>
    <s v="20215"/>
    <x v="7"/>
    <x v="6"/>
    <n v="10"/>
    <x v="1"/>
    <s v="caminata colombiana"/>
  </r>
  <r>
    <x v="1801"/>
    <x v="7"/>
    <x v="4"/>
    <x v="17"/>
    <x v="27"/>
    <x v="364"/>
    <s v="20215"/>
    <x v="5"/>
    <x v="0"/>
    <n v="6.6"/>
    <x v="0"/>
    <s v="pop corn"/>
  </r>
  <r>
    <x v="1801"/>
    <x v="7"/>
    <x v="4"/>
    <x v="17"/>
    <x v="27"/>
    <x v="364"/>
    <s v="20215"/>
    <x v="111"/>
    <x v="16"/>
    <n v="469"/>
    <x v="1"/>
    <s v="Council rates x4 "/>
  </r>
  <r>
    <x v="1801"/>
    <x v="7"/>
    <x v="4"/>
    <x v="17"/>
    <x v="27"/>
    <x v="364"/>
    <s v="20215"/>
    <x v="18"/>
    <x v="2"/>
    <n v="27.05"/>
    <x v="1"/>
    <s v="Coffee starbucks mama's day"/>
  </r>
  <r>
    <x v="1801"/>
    <x v="7"/>
    <x v="4"/>
    <x v="17"/>
    <x v="27"/>
    <x v="364"/>
    <s v="20215"/>
    <x v="18"/>
    <x v="0"/>
    <n v="9"/>
    <x v="0"/>
    <s v="coffee"/>
  </r>
  <r>
    <x v="1801"/>
    <x v="7"/>
    <x v="4"/>
    <x v="17"/>
    <x v="27"/>
    <x v="364"/>
    <s v="20215"/>
    <x v="18"/>
    <x v="1"/>
    <n v="15"/>
    <x v="1"/>
    <s v="fountain experiment"/>
  </r>
  <r>
    <x v="1801"/>
    <x v="7"/>
    <x v="4"/>
    <x v="17"/>
    <x v="27"/>
    <x v="364"/>
    <s v="20215"/>
    <x v="2"/>
    <x v="1"/>
    <n v="28.45"/>
    <x v="1"/>
    <s v="hand thingy "/>
  </r>
  <r>
    <x v="1801"/>
    <x v="7"/>
    <x v="4"/>
    <x v="17"/>
    <x v="27"/>
    <x v="364"/>
    <s v="20215"/>
    <x v="5"/>
    <x v="0"/>
    <n v="89.44"/>
    <x v="0"/>
    <s v="weekly food"/>
  </r>
  <r>
    <x v="1801"/>
    <x v="7"/>
    <x v="4"/>
    <x v="17"/>
    <x v="27"/>
    <x v="364"/>
    <s v="20215"/>
    <x v="123"/>
    <x v="3"/>
    <n v="12"/>
    <x v="1"/>
    <s v="beers"/>
  </r>
  <r>
    <x v="1801"/>
    <x v="7"/>
    <x v="4"/>
    <x v="17"/>
    <x v="27"/>
    <x v="364"/>
    <s v="20215"/>
    <x v="18"/>
    <x v="5"/>
    <n v="11.05"/>
    <x v="1"/>
    <s v="burckkman domain registration"/>
  </r>
  <r>
    <x v="1802"/>
    <x v="7"/>
    <x v="4"/>
    <x v="18"/>
    <x v="5"/>
    <x v="365"/>
    <s v="20215"/>
    <x v="98"/>
    <x v="12"/>
    <n v="55"/>
    <x v="1"/>
    <s v="Gym"/>
  </r>
  <r>
    <x v="1802"/>
    <x v="7"/>
    <x v="4"/>
    <x v="18"/>
    <x v="5"/>
    <x v="365"/>
    <s v="20215"/>
    <x v="129"/>
    <x v="18"/>
    <n v="10"/>
    <x v="1"/>
    <s v="Investment"/>
  </r>
  <r>
    <x v="1802"/>
    <x v="7"/>
    <x v="4"/>
    <x v="18"/>
    <x v="5"/>
    <x v="365"/>
    <s v="20215"/>
    <x v="18"/>
    <x v="6"/>
    <n v="10.32"/>
    <x v="1"/>
    <s v="Paystay dinner ms"/>
  </r>
  <r>
    <x v="1802"/>
    <x v="7"/>
    <x v="4"/>
    <x v="18"/>
    <x v="5"/>
    <x v="365"/>
    <s v="20215"/>
    <x v="18"/>
    <x v="6"/>
    <n v="10"/>
    <x v="1"/>
    <s v="Paystay science thing"/>
  </r>
  <r>
    <x v="1802"/>
    <x v="7"/>
    <x v="4"/>
    <x v="18"/>
    <x v="5"/>
    <x v="365"/>
    <s v="20215"/>
    <x v="18"/>
    <x v="12"/>
    <n v="30.93"/>
    <x v="1"/>
    <s v="Dr monday tata"/>
  </r>
  <r>
    <x v="1802"/>
    <x v="7"/>
    <x v="4"/>
    <x v="18"/>
    <x v="5"/>
    <x v="365"/>
    <s v="20215"/>
    <x v="103"/>
    <x v="9"/>
    <n v="320.38"/>
    <x v="1"/>
    <s v="childcare"/>
  </r>
  <r>
    <x v="1802"/>
    <x v="7"/>
    <x v="4"/>
    <x v="18"/>
    <x v="5"/>
    <x v="365"/>
    <s v="20215"/>
    <x v="125"/>
    <x v="0"/>
    <n v="14.5"/>
    <x v="0"/>
    <s v="Coffee"/>
  </r>
  <r>
    <x v="1802"/>
    <x v="7"/>
    <x v="4"/>
    <x v="18"/>
    <x v="5"/>
    <x v="365"/>
    <s v="20215"/>
    <x v="5"/>
    <x v="0"/>
    <n v="13.33"/>
    <x v="0"/>
    <s v="pop corn"/>
  </r>
  <r>
    <x v="1802"/>
    <x v="7"/>
    <x v="4"/>
    <x v="18"/>
    <x v="5"/>
    <x v="365"/>
    <s v="20215"/>
    <x v="123"/>
    <x v="3"/>
    <n v="12"/>
    <x v="1"/>
    <s v="beer"/>
  </r>
  <r>
    <x v="1802"/>
    <x v="7"/>
    <x v="4"/>
    <x v="18"/>
    <x v="5"/>
    <x v="365"/>
    <s v="20215"/>
    <x v="18"/>
    <x v="0"/>
    <n v="13.5"/>
    <x v="1"/>
    <s v="Coffee"/>
  </r>
  <r>
    <x v="1802"/>
    <x v="7"/>
    <x v="4"/>
    <x v="18"/>
    <x v="5"/>
    <x v="365"/>
    <s v="20215"/>
    <x v="67"/>
    <x v="6"/>
    <n v="64.739999999999995"/>
    <x v="1"/>
    <s v="Gasoline"/>
  </r>
  <r>
    <x v="1802"/>
    <x v="7"/>
    <x v="4"/>
    <x v="18"/>
    <x v="5"/>
    <x v="365"/>
    <s v="20215"/>
    <x v="18"/>
    <x v="0"/>
    <n v="14.5"/>
    <x v="0"/>
    <s v="Coffees ms thu"/>
  </r>
  <r>
    <x v="1802"/>
    <x v="7"/>
    <x v="4"/>
    <x v="18"/>
    <x v="5"/>
    <x v="365"/>
    <s v="20215"/>
    <x v="5"/>
    <x v="0"/>
    <n v="16.77"/>
    <x v="0"/>
    <s v="Food"/>
  </r>
  <r>
    <x v="1802"/>
    <x v="7"/>
    <x v="4"/>
    <x v="18"/>
    <x v="5"/>
    <x v="365"/>
    <s v="20215"/>
    <x v="123"/>
    <x v="3"/>
    <n v="48"/>
    <x v="1"/>
    <s v="whiskey"/>
  </r>
  <r>
    <x v="1802"/>
    <x v="7"/>
    <x v="4"/>
    <x v="18"/>
    <x v="5"/>
    <x v="365"/>
    <s v="20215"/>
    <x v="87"/>
    <x v="12"/>
    <n v="15.96"/>
    <x v="1"/>
    <s v="chemist"/>
  </r>
  <r>
    <x v="1802"/>
    <x v="7"/>
    <x v="4"/>
    <x v="18"/>
    <x v="5"/>
    <x v="365"/>
    <s v="20215"/>
    <x v="130"/>
    <x v="18"/>
    <n v="200"/>
    <x v="1"/>
    <s v="Coinjar btc and eth"/>
  </r>
  <r>
    <x v="1802"/>
    <x v="7"/>
    <x v="4"/>
    <x v="18"/>
    <x v="5"/>
    <x v="365"/>
    <s v="20215"/>
    <x v="66"/>
    <x v="6"/>
    <n v="1454.55"/>
    <x v="1"/>
    <s v="insurance car and home"/>
  </r>
  <r>
    <x v="1802"/>
    <x v="7"/>
    <x v="4"/>
    <x v="18"/>
    <x v="5"/>
    <x v="365"/>
    <s v="20215"/>
    <x v="18"/>
    <x v="2"/>
    <n v="313.89"/>
    <x v="1"/>
    <s v="Mama's surprise"/>
  </r>
  <r>
    <x v="1802"/>
    <x v="7"/>
    <x v="4"/>
    <x v="18"/>
    <x v="5"/>
    <x v="365"/>
    <s v="20215"/>
    <x v="18"/>
    <x v="0"/>
    <n v="20.8"/>
    <x v="0"/>
    <s v="Coffee pre ikea"/>
  </r>
  <r>
    <x v="1802"/>
    <x v="7"/>
    <x v="4"/>
    <x v="18"/>
    <x v="5"/>
    <x v="365"/>
    <s v="20215"/>
    <x v="31"/>
    <x v="0"/>
    <n v="33.85"/>
    <x v="0"/>
    <s v="Food"/>
  </r>
  <r>
    <x v="1802"/>
    <x v="7"/>
    <x v="4"/>
    <x v="18"/>
    <x v="5"/>
    <x v="365"/>
    <s v="20215"/>
    <x v="31"/>
    <x v="5"/>
    <n v="493.36"/>
    <x v="1"/>
    <s v="home things - sysnematic"/>
  </r>
  <r>
    <x v="1803"/>
    <x v="7"/>
    <x v="4"/>
    <x v="19"/>
    <x v="11"/>
    <x v="366"/>
    <s v="20215"/>
    <x v="98"/>
    <x v="12"/>
    <n v="55"/>
    <x v="1"/>
    <s v="gym"/>
  </r>
  <r>
    <x v="1803"/>
    <x v="7"/>
    <x v="4"/>
    <x v="19"/>
    <x v="11"/>
    <x v="366"/>
    <s v="20215"/>
    <x v="129"/>
    <x v="18"/>
    <n v="10"/>
    <x v="1"/>
    <s v="investment"/>
  </r>
  <r>
    <x v="1803"/>
    <x v="7"/>
    <x v="4"/>
    <x v="19"/>
    <x v="11"/>
    <x v="366"/>
    <s v="20215"/>
    <x v="130"/>
    <x v="18"/>
    <n v="1200"/>
    <x v="1"/>
    <s v="Crypto coinjar"/>
  </r>
  <r>
    <x v="1803"/>
    <x v="7"/>
    <x v="4"/>
    <x v="19"/>
    <x v="11"/>
    <x v="366"/>
    <s v="20215"/>
    <x v="74"/>
    <x v="7"/>
    <n v="9.35"/>
    <x v="1"/>
    <s v="Netflix"/>
  </r>
  <r>
    <x v="1803"/>
    <x v="7"/>
    <x v="4"/>
    <x v="19"/>
    <x v="11"/>
    <x v="366"/>
    <s v="20215"/>
    <x v="18"/>
    <x v="0"/>
    <n v="20.8"/>
    <x v="1"/>
    <s v="Starbucks coffee owc"/>
  </r>
  <r>
    <x v="1803"/>
    <x v="7"/>
    <x v="4"/>
    <x v="19"/>
    <x v="11"/>
    <x v="366"/>
    <s v="20215"/>
    <x v="125"/>
    <x v="0"/>
    <n v="9.1999999999999993"/>
    <x v="1"/>
    <s v="coffee"/>
  </r>
  <r>
    <x v="1803"/>
    <x v="7"/>
    <x v="4"/>
    <x v="19"/>
    <x v="11"/>
    <x v="366"/>
    <s v="20215"/>
    <x v="103"/>
    <x v="9"/>
    <n v="320.38"/>
    <x v="1"/>
    <s v="Childcare"/>
  </r>
  <r>
    <x v="1803"/>
    <x v="7"/>
    <x v="4"/>
    <x v="19"/>
    <x v="11"/>
    <x v="366"/>
    <s v="20215"/>
    <x v="5"/>
    <x v="0"/>
    <n v="10.130000000000001"/>
    <x v="0"/>
    <s v="something"/>
  </r>
  <r>
    <x v="1803"/>
    <x v="7"/>
    <x v="4"/>
    <x v="19"/>
    <x v="11"/>
    <x v="366"/>
    <s v="20215"/>
    <x v="18"/>
    <x v="0"/>
    <n v="17.95"/>
    <x v="1"/>
    <s v="Cheescake party"/>
  </r>
  <r>
    <x v="1803"/>
    <x v="7"/>
    <x v="4"/>
    <x v="19"/>
    <x v="11"/>
    <x v="366"/>
    <s v="20215"/>
    <x v="67"/>
    <x v="6"/>
    <n v="78.44"/>
    <x v="1"/>
    <s v="Gasoline"/>
  </r>
  <r>
    <x v="1803"/>
    <x v="7"/>
    <x v="4"/>
    <x v="19"/>
    <x v="11"/>
    <x v="366"/>
    <s v="20215"/>
    <x v="18"/>
    <x v="0"/>
    <n v="8"/>
    <x v="0"/>
    <s v="coffee"/>
  </r>
  <r>
    <x v="1803"/>
    <x v="7"/>
    <x v="4"/>
    <x v="19"/>
    <x v="11"/>
    <x v="366"/>
    <s v="20215"/>
    <x v="18"/>
    <x v="0"/>
    <n v="5.3"/>
    <x v="0"/>
    <s v="Coffee"/>
  </r>
  <r>
    <x v="1803"/>
    <x v="7"/>
    <x v="4"/>
    <x v="19"/>
    <x v="11"/>
    <x v="366"/>
    <s v="20215"/>
    <x v="66"/>
    <x v="6"/>
    <n v="108.3"/>
    <x v="1"/>
    <s v="Road assistant"/>
  </r>
  <r>
    <x v="1803"/>
    <x v="7"/>
    <x v="4"/>
    <x v="19"/>
    <x v="11"/>
    <x v="366"/>
    <s v="20215"/>
    <x v="99"/>
    <x v="15"/>
    <n v="1009"/>
    <x v="1"/>
    <s v="reapyment"/>
  </r>
  <r>
    <x v="1803"/>
    <x v="7"/>
    <x v="4"/>
    <x v="19"/>
    <x v="11"/>
    <x v="366"/>
    <s v="20215"/>
    <x v="57"/>
    <x v="12"/>
    <n v="421.85"/>
    <x v="1"/>
    <s v="Insurance"/>
  </r>
  <r>
    <x v="1803"/>
    <x v="7"/>
    <x v="4"/>
    <x v="19"/>
    <x v="11"/>
    <x v="366"/>
    <s v="20215"/>
    <x v="18"/>
    <x v="0"/>
    <n v="14.3"/>
    <x v="0"/>
    <s v="coffee"/>
  </r>
  <r>
    <x v="1803"/>
    <x v="7"/>
    <x v="4"/>
    <x v="19"/>
    <x v="11"/>
    <x v="366"/>
    <s v="20215"/>
    <x v="18"/>
    <x v="0"/>
    <n v="4.6399999999999997"/>
    <x v="0"/>
    <s v="coffee"/>
  </r>
  <r>
    <x v="1803"/>
    <x v="7"/>
    <x v="4"/>
    <x v="19"/>
    <x v="11"/>
    <x v="366"/>
    <s v="20215"/>
    <x v="18"/>
    <x v="0"/>
    <n v="34"/>
    <x v="0"/>
    <s v="lunch"/>
  </r>
  <r>
    <x v="1803"/>
    <x v="7"/>
    <x v="4"/>
    <x v="19"/>
    <x v="11"/>
    <x v="366"/>
    <s v="20215"/>
    <x v="18"/>
    <x v="0"/>
    <n v="4.04"/>
    <x v="0"/>
    <s v="coffee"/>
  </r>
  <r>
    <x v="1803"/>
    <x v="7"/>
    <x v="4"/>
    <x v="19"/>
    <x v="11"/>
    <x v="366"/>
    <s v="20215"/>
    <x v="18"/>
    <x v="8"/>
    <n v="38"/>
    <x v="1"/>
    <s v="Tata jacket"/>
  </r>
  <r>
    <x v="1803"/>
    <x v="7"/>
    <x v="4"/>
    <x v="19"/>
    <x v="11"/>
    <x v="366"/>
    <s v="20215"/>
    <x v="123"/>
    <x v="3"/>
    <n v="48"/>
    <x v="1"/>
    <s v="whiskey"/>
  </r>
  <r>
    <x v="1803"/>
    <x v="7"/>
    <x v="4"/>
    <x v="19"/>
    <x v="11"/>
    <x v="366"/>
    <s v="20215"/>
    <x v="5"/>
    <x v="0"/>
    <n v="10.88"/>
    <x v="0"/>
    <s v="food"/>
  </r>
  <r>
    <x v="1803"/>
    <x v="7"/>
    <x v="4"/>
    <x v="19"/>
    <x v="11"/>
    <x v="366"/>
    <s v="20215"/>
    <x v="18"/>
    <x v="0"/>
    <n v="13.9"/>
    <x v="0"/>
    <s v="coffee"/>
  </r>
  <r>
    <x v="1803"/>
    <x v="7"/>
    <x v="4"/>
    <x v="19"/>
    <x v="11"/>
    <x v="366"/>
    <s v="20215"/>
    <x v="18"/>
    <x v="2"/>
    <n v="34"/>
    <x v="1"/>
    <s v="MOPA museum"/>
  </r>
  <r>
    <x v="1803"/>
    <x v="7"/>
    <x v="4"/>
    <x v="19"/>
    <x v="11"/>
    <x v="366"/>
    <s v="20215"/>
    <x v="18"/>
    <x v="0"/>
    <n v="7.5"/>
    <x v="0"/>
    <s v="Coffees"/>
  </r>
  <r>
    <x v="1803"/>
    <x v="7"/>
    <x v="4"/>
    <x v="19"/>
    <x v="11"/>
    <x v="366"/>
    <s v="20215"/>
    <x v="18"/>
    <x v="0"/>
    <n v="6.1"/>
    <x v="0"/>
    <s v="juice tata"/>
  </r>
  <r>
    <x v="1803"/>
    <x v="7"/>
    <x v="4"/>
    <x v="19"/>
    <x v="11"/>
    <x v="366"/>
    <s v="20215"/>
    <x v="18"/>
    <x v="0"/>
    <n v="16.8"/>
    <x v="0"/>
    <s v="lunch"/>
  </r>
  <r>
    <x v="1803"/>
    <x v="7"/>
    <x v="4"/>
    <x v="19"/>
    <x v="11"/>
    <x v="366"/>
    <s v="20215"/>
    <x v="5"/>
    <x v="0"/>
    <n v="38.450000000000003"/>
    <x v="0"/>
    <s v="Food"/>
  </r>
  <r>
    <x v="1803"/>
    <x v="7"/>
    <x v="4"/>
    <x v="19"/>
    <x v="11"/>
    <x v="366"/>
    <s v="20215"/>
    <x v="18"/>
    <x v="1"/>
    <n v="79.55"/>
    <x v="1"/>
    <s v="flowers"/>
  </r>
  <r>
    <x v="1803"/>
    <x v="7"/>
    <x v="4"/>
    <x v="19"/>
    <x v="11"/>
    <x v="366"/>
    <s v="20215"/>
    <x v="18"/>
    <x v="1"/>
    <n v="136"/>
    <x v="1"/>
    <s v="ollas mama"/>
  </r>
  <r>
    <x v="1804"/>
    <x v="7"/>
    <x v="4"/>
    <x v="20"/>
    <x v="18"/>
    <x v="367"/>
    <s v="20215"/>
    <x v="18"/>
    <x v="1"/>
    <n v="159.30000000000001"/>
    <x v="1"/>
    <s v="Transfer for mauricio 100 e"/>
  </r>
  <r>
    <x v="1804"/>
    <x v="7"/>
    <x v="4"/>
    <x v="20"/>
    <x v="18"/>
    <x v="367"/>
    <s v="20215"/>
    <x v="98"/>
    <x v="12"/>
    <n v="55"/>
    <x v="1"/>
    <s v="Gym"/>
  </r>
  <r>
    <x v="1804"/>
    <x v="7"/>
    <x v="4"/>
    <x v="20"/>
    <x v="18"/>
    <x v="367"/>
    <s v="20215"/>
    <x v="74"/>
    <x v="7"/>
    <n v="9.6300000000000008"/>
    <x v="1"/>
    <s v="netflix colombia"/>
  </r>
  <r>
    <x v="1804"/>
    <x v="7"/>
    <x v="4"/>
    <x v="20"/>
    <x v="18"/>
    <x v="367"/>
    <s v="20215"/>
    <x v="129"/>
    <x v="18"/>
    <n v="10"/>
    <x v="1"/>
    <s v="Coffee investment"/>
  </r>
  <r>
    <x v="1804"/>
    <x v="7"/>
    <x v="4"/>
    <x v="20"/>
    <x v="18"/>
    <x v="367"/>
    <s v="20215"/>
    <x v="94"/>
    <x v="1"/>
    <n v="16.09"/>
    <x v="1"/>
    <s v="lights for the remote"/>
  </r>
  <r>
    <x v="1804"/>
    <x v="7"/>
    <x v="4"/>
    <x v="20"/>
    <x v="18"/>
    <x v="367"/>
    <s v="20215"/>
    <x v="18"/>
    <x v="0"/>
    <n v="4.8"/>
    <x v="0"/>
    <s v="coffee"/>
  </r>
  <r>
    <x v="1804"/>
    <x v="7"/>
    <x v="4"/>
    <x v="20"/>
    <x v="18"/>
    <x v="367"/>
    <s v="20215"/>
    <x v="103"/>
    <x v="9"/>
    <n v="320.38"/>
    <x v="1"/>
    <s v="Childcare"/>
  </r>
  <r>
    <x v="1804"/>
    <x v="7"/>
    <x v="4"/>
    <x v="20"/>
    <x v="18"/>
    <x v="367"/>
    <s v="20215"/>
    <x v="5"/>
    <x v="0"/>
    <n v="20.61"/>
    <x v="0"/>
    <s v="food"/>
  </r>
  <r>
    <x v="1804"/>
    <x v="7"/>
    <x v="4"/>
    <x v="20"/>
    <x v="18"/>
    <x v="367"/>
    <s v="20215"/>
    <x v="19"/>
    <x v="0"/>
    <n v="6.7"/>
    <x v="0"/>
    <s v="lunch phone repair"/>
  </r>
  <r>
    <x v="1804"/>
    <x v="7"/>
    <x v="4"/>
    <x v="20"/>
    <x v="18"/>
    <x v="367"/>
    <s v="20215"/>
    <x v="18"/>
    <x v="0"/>
    <n v="5.4"/>
    <x v="0"/>
    <s v="coffee"/>
  </r>
  <r>
    <x v="1804"/>
    <x v="7"/>
    <x v="4"/>
    <x v="20"/>
    <x v="18"/>
    <x v="367"/>
    <s v="20215"/>
    <x v="67"/>
    <x v="6"/>
    <n v="72.19"/>
    <x v="1"/>
    <s v="gasoline"/>
  </r>
  <r>
    <x v="1804"/>
    <x v="7"/>
    <x v="4"/>
    <x v="20"/>
    <x v="18"/>
    <x v="367"/>
    <s v="20215"/>
    <x v="123"/>
    <x v="3"/>
    <n v="48"/>
    <x v="1"/>
    <s v="whiskey"/>
  </r>
  <r>
    <x v="1804"/>
    <x v="7"/>
    <x v="4"/>
    <x v="20"/>
    <x v="18"/>
    <x v="367"/>
    <s v="20215"/>
    <x v="5"/>
    <x v="0"/>
    <n v="23.5"/>
    <x v="0"/>
    <s v="food"/>
  </r>
  <r>
    <x v="1804"/>
    <x v="7"/>
    <x v="4"/>
    <x v="20"/>
    <x v="18"/>
    <x v="367"/>
    <s v="20215"/>
    <x v="18"/>
    <x v="0"/>
    <n v="4.7"/>
    <x v="0"/>
    <s v="coffee"/>
  </r>
  <r>
    <x v="1804"/>
    <x v="7"/>
    <x v="4"/>
    <x v="20"/>
    <x v="18"/>
    <x v="367"/>
    <s v="20215"/>
    <x v="125"/>
    <x v="0"/>
    <n v="10.5"/>
    <x v="0"/>
    <s v="coffee"/>
  </r>
  <r>
    <x v="1804"/>
    <x v="7"/>
    <x v="4"/>
    <x v="20"/>
    <x v="18"/>
    <x v="367"/>
    <s v="20215"/>
    <x v="5"/>
    <x v="0"/>
    <n v="2.25"/>
    <x v="0"/>
    <s v="food"/>
  </r>
  <r>
    <x v="1804"/>
    <x v="7"/>
    <x v="4"/>
    <x v="20"/>
    <x v="18"/>
    <x v="367"/>
    <s v="20215"/>
    <x v="123"/>
    <x v="3"/>
    <n v="12"/>
    <x v="1"/>
    <s v="beer"/>
  </r>
  <r>
    <x v="1804"/>
    <x v="7"/>
    <x v="4"/>
    <x v="20"/>
    <x v="18"/>
    <x v="367"/>
    <s v="20215"/>
    <x v="132"/>
    <x v="7"/>
    <n v="36.92"/>
    <x v="1"/>
    <s v="gas"/>
  </r>
  <r>
    <x v="1804"/>
    <x v="7"/>
    <x v="4"/>
    <x v="20"/>
    <x v="18"/>
    <x v="367"/>
    <s v="20215"/>
    <x v="18"/>
    <x v="0"/>
    <n v="12.2"/>
    <x v="0"/>
    <s v="coffee"/>
  </r>
  <r>
    <x v="1804"/>
    <x v="7"/>
    <x v="4"/>
    <x v="20"/>
    <x v="18"/>
    <x v="367"/>
    <s v="20215"/>
    <x v="18"/>
    <x v="0"/>
    <n v="8.6999999999999993"/>
    <x v="0"/>
    <s v="ice cream"/>
  </r>
  <r>
    <x v="1804"/>
    <x v="7"/>
    <x v="4"/>
    <x v="20"/>
    <x v="18"/>
    <x v="367"/>
    <s v="20215"/>
    <x v="18"/>
    <x v="0"/>
    <n v="10.9"/>
    <x v="0"/>
    <s v="coffee"/>
  </r>
  <r>
    <x v="1804"/>
    <x v="7"/>
    <x v="4"/>
    <x v="20"/>
    <x v="18"/>
    <x v="367"/>
    <s v="20215"/>
    <x v="5"/>
    <x v="0"/>
    <n v="140.93"/>
    <x v="0"/>
    <s v="weekly food"/>
  </r>
  <r>
    <x v="1805"/>
    <x v="7"/>
    <x v="4"/>
    <x v="21"/>
    <x v="19"/>
    <x v="368"/>
    <s v="20215"/>
    <x v="5"/>
    <x v="0"/>
    <n v="3.54"/>
    <x v="0"/>
    <s v="Food"/>
  </r>
  <r>
    <x v="1805"/>
    <x v="7"/>
    <x v="4"/>
    <x v="21"/>
    <x v="19"/>
    <x v="368"/>
    <s v="20215"/>
    <x v="5"/>
    <x v="0"/>
    <n v="11.03"/>
    <x v="0"/>
    <s v="food"/>
  </r>
  <r>
    <x v="1805"/>
    <x v="7"/>
    <x v="4"/>
    <x v="21"/>
    <x v="19"/>
    <x v="368"/>
    <s v="20215"/>
    <x v="123"/>
    <x v="3"/>
    <n v="12"/>
    <x v="1"/>
    <s v="beer"/>
  </r>
  <r>
    <x v="1805"/>
    <x v="7"/>
    <x v="4"/>
    <x v="21"/>
    <x v="19"/>
    <x v="368"/>
    <s v="20215"/>
    <x v="103"/>
    <x v="9"/>
    <n v="320.27999999999997"/>
    <x v="1"/>
    <s v="Childcare"/>
  </r>
  <r>
    <x v="1806"/>
    <x v="7"/>
    <x v="5"/>
    <x v="21"/>
    <x v="24"/>
    <x v="368"/>
    <s v="20216"/>
    <x v="115"/>
    <x v="7"/>
    <n v="89"/>
    <x v="1"/>
    <s v="Internet"/>
  </r>
  <r>
    <x v="1806"/>
    <x v="7"/>
    <x v="5"/>
    <x v="21"/>
    <x v="24"/>
    <x v="368"/>
    <s v="20216"/>
    <x v="125"/>
    <x v="0"/>
    <n v="10.5"/>
    <x v="0"/>
    <s v="Coffee"/>
  </r>
  <r>
    <x v="1806"/>
    <x v="7"/>
    <x v="5"/>
    <x v="21"/>
    <x v="24"/>
    <x v="368"/>
    <s v="20216"/>
    <x v="5"/>
    <x v="0"/>
    <n v="56.76"/>
    <x v="0"/>
    <s v="Food"/>
  </r>
  <r>
    <x v="1806"/>
    <x v="7"/>
    <x v="5"/>
    <x v="21"/>
    <x v="24"/>
    <x v="368"/>
    <s v="20216"/>
    <x v="123"/>
    <x v="3"/>
    <n v="11.9"/>
    <x v="1"/>
    <s v="Beer"/>
  </r>
  <r>
    <x v="1806"/>
    <x v="7"/>
    <x v="5"/>
    <x v="21"/>
    <x v="24"/>
    <x v="368"/>
    <s v="20216"/>
    <x v="123"/>
    <x v="3"/>
    <n v="47"/>
    <x v="1"/>
    <s v="Whiskey"/>
  </r>
  <r>
    <x v="1806"/>
    <x v="7"/>
    <x v="5"/>
    <x v="21"/>
    <x v="24"/>
    <x v="368"/>
    <s v="20216"/>
    <x v="87"/>
    <x v="12"/>
    <n v="29"/>
    <x v="1"/>
    <s v="Vitamins"/>
  </r>
  <r>
    <x v="1806"/>
    <x v="7"/>
    <x v="5"/>
    <x v="21"/>
    <x v="24"/>
    <x v="368"/>
    <s v="20216"/>
    <x v="125"/>
    <x v="0"/>
    <n v="10"/>
    <x v="0"/>
    <s v="Coffee"/>
  </r>
  <r>
    <x v="1806"/>
    <x v="7"/>
    <x v="5"/>
    <x v="21"/>
    <x v="24"/>
    <x v="368"/>
    <s v="20216"/>
    <x v="5"/>
    <x v="0"/>
    <n v="9.4600000000000009"/>
    <x v="0"/>
    <s v="food"/>
  </r>
  <r>
    <x v="1806"/>
    <x v="7"/>
    <x v="5"/>
    <x v="21"/>
    <x v="24"/>
    <x v="368"/>
    <s v="20216"/>
    <x v="125"/>
    <x v="0"/>
    <n v="6.2"/>
    <x v="0"/>
    <s v="Coffee"/>
  </r>
  <r>
    <x v="1806"/>
    <x v="7"/>
    <x v="5"/>
    <x v="21"/>
    <x v="24"/>
    <x v="368"/>
    <s v="20216"/>
    <x v="17"/>
    <x v="0"/>
    <n v="13"/>
    <x v="0"/>
    <s v="Pizza"/>
  </r>
  <r>
    <x v="1806"/>
    <x v="7"/>
    <x v="5"/>
    <x v="21"/>
    <x v="24"/>
    <x v="368"/>
    <s v="20216"/>
    <x v="123"/>
    <x v="0"/>
    <n v="12.45"/>
    <x v="0"/>
    <s v="starbucks coffee"/>
  </r>
  <r>
    <x v="1806"/>
    <x v="7"/>
    <x v="5"/>
    <x v="21"/>
    <x v="24"/>
    <x v="368"/>
    <s v="20216"/>
    <x v="18"/>
    <x v="0"/>
    <n v="5.0999999999999996"/>
    <x v="0"/>
    <s v="ice cream"/>
  </r>
  <r>
    <x v="1806"/>
    <x v="7"/>
    <x v="5"/>
    <x v="21"/>
    <x v="24"/>
    <x v="368"/>
    <s v="20216"/>
    <x v="125"/>
    <x v="0"/>
    <n v="11.4"/>
    <x v="0"/>
    <s v="starbucks - coffee"/>
  </r>
  <r>
    <x v="1807"/>
    <x v="7"/>
    <x v="5"/>
    <x v="22"/>
    <x v="25"/>
    <x v="369"/>
    <s v="20216"/>
    <x v="87"/>
    <x v="12"/>
    <n v="15.5"/>
    <x v="1"/>
    <s v="Vitamins"/>
  </r>
  <r>
    <x v="1806"/>
    <x v="7"/>
    <x v="5"/>
    <x v="21"/>
    <x v="24"/>
    <x v="368"/>
    <s v="20216"/>
    <x v="5"/>
    <x v="0"/>
    <n v="111.58"/>
    <x v="0"/>
    <s v="Daily expenses"/>
  </r>
  <r>
    <x v="1808"/>
    <x v="7"/>
    <x v="5"/>
    <x v="22"/>
    <x v="0"/>
    <x v="369"/>
    <s v="20216"/>
    <x v="129"/>
    <x v="18"/>
    <n v="10"/>
    <x v="1"/>
    <s v="week"/>
  </r>
  <r>
    <x v="1808"/>
    <x v="7"/>
    <x v="5"/>
    <x v="22"/>
    <x v="0"/>
    <x v="369"/>
    <s v="20216"/>
    <x v="94"/>
    <x v="8"/>
    <n v="36.950000000000003"/>
    <x v="1"/>
    <s v="dani bear"/>
  </r>
  <r>
    <x v="1808"/>
    <x v="7"/>
    <x v="5"/>
    <x v="22"/>
    <x v="0"/>
    <x v="369"/>
    <s v="20216"/>
    <x v="123"/>
    <x v="3"/>
    <n v="16"/>
    <x v="0"/>
    <s v="beer"/>
  </r>
  <r>
    <x v="1808"/>
    <x v="7"/>
    <x v="5"/>
    <x v="22"/>
    <x v="0"/>
    <x v="369"/>
    <s v="20216"/>
    <x v="103"/>
    <x v="9"/>
    <n v="369.3"/>
    <x v="1"/>
    <s v="childcare"/>
  </r>
  <r>
    <x v="1808"/>
    <x v="7"/>
    <x v="5"/>
    <x v="22"/>
    <x v="0"/>
    <x v="369"/>
    <s v="20216"/>
    <x v="99"/>
    <x v="15"/>
    <n v="1009"/>
    <x v="1"/>
    <s v="loan"/>
  </r>
  <r>
    <x v="1808"/>
    <x v="7"/>
    <x v="5"/>
    <x v="22"/>
    <x v="0"/>
    <x v="369"/>
    <s v="20216"/>
    <x v="68"/>
    <x v="13"/>
    <n v="2.95"/>
    <x v="1"/>
    <s v="bath thing"/>
  </r>
  <r>
    <x v="1808"/>
    <x v="7"/>
    <x v="5"/>
    <x v="22"/>
    <x v="0"/>
    <x v="369"/>
    <s v="20216"/>
    <x v="84"/>
    <x v="7"/>
    <n v="129.30000000000001"/>
    <x v="1"/>
    <s v="OC fees"/>
  </r>
  <r>
    <x v="1808"/>
    <x v="7"/>
    <x v="5"/>
    <x v="22"/>
    <x v="0"/>
    <x v="369"/>
    <s v="20216"/>
    <x v="132"/>
    <x v="7"/>
    <n v="78.510000000000005"/>
    <x v="1"/>
    <s v="Electricity"/>
  </r>
  <r>
    <x v="1808"/>
    <x v="7"/>
    <x v="5"/>
    <x v="22"/>
    <x v="0"/>
    <x v="369"/>
    <s v="20216"/>
    <x v="125"/>
    <x v="0"/>
    <n v="10.5"/>
    <x v="0"/>
    <s v="Coffee"/>
  </r>
  <r>
    <x v="1808"/>
    <x v="7"/>
    <x v="5"/>
    <x v="22"/>
    <x v="0"/>
    <x v="369"/>
    <s v="20216"/>
    <x v="5"/>
    <x v="0"/>
    <n v="19.7"/>
    <x v="0"/>
    <s v="food"/>
  </r>
  <r>
    <x v="1808"/>
    <x v="7"/>
    <x v="5"/>
    <x v="22"/>
    <x v="0"/>
    <x v="369"/>
    <s v="20216"/>
    <x v="123"/>
    <x v="3"/>
    <n v="12"/>
    <x v="0"/>
    <s v="Beer"/>
  </r>
  <r>
    <x v="1808"/>
    <x v="7"/>
    <x v="5"/>
    <x v="22"/>
    <x v="0"/>
    <x v="369"/>
    <s v="20216"/>
    <x v="87"/>
    <x v="12"/>
    <n v="8"/>
    <x v="1"/>
    <s v="Vitamins"/>
  </r>
  <r>
    <x v="1808"/>
    <x v="7"/>
    <x v="5"/>
    <x v="22"/>
    <x v="0"/>
    <x v="369"/>
    <s v="20216"/>
    <x v="5"/>
    <x v="0"/>
    <n v="4.5999999999999996"/>
    <x v="0"/>
    <s v="Food"/>
  </r>
  <r>
    <x v="1808"/>
    <x v="7"/>
    <x v="5"/>
    <x v="22"/>
    <x v="0"/>
    <x v="369"/>
    <s v="20216"/>
    <x v="67"/>
    <x v="6"/>
    <n v="64.95"/>
    <x v="1"/>
    <s v="gasoline"/>
  </r>
  <r>
    <x v="1809"/>
    <x v="7"/>
    <x v="5"/>
    <x v="22"/>
    <x v="2"/>
    <x v="369"/>
    <s v="20216"/>
    <x v="19"/>
    <x v="0"/>
    <n v="9.9"/>
    <x v="0"/>
    <s v="food"/>
  </r>
  <r>
    <x v="1809"/>
    <x v="7"/>
    <x v="5"/>
    <x v="22"/>
    <x v="2"/>
    <x v="369"/>
    <s v="20216"/>
    <x v="18"/>
    <x v="0"/>
    <n v="4.5"/>
    <x v="0"/>
    <s v="coffee"/>
  </r>
  <r>
    <x v="1809"/>
    <x v="7"/>
    <x v="5"/>
    <x v="22"/>
    <x v="2"/>
    <x v="369"/>
    <s v="20216"/>
    <x v="5"/>
    <x v="0"/>
    <n v="15.4"/>
    <x v="0"/>
    <s v="food"/>
  </r>
  <r>
    <x v="1809"/>
    <x v="7"/>
    <x v="5"/>
    <x v="22"/>
    <x v="2"/>
    <x v="369"/>
    <s v="20216"/>
    <x v="18"/>
    <x v="0"/>
    <n v="5.3"/>
    <x v="0"/>
    <s v="Coffee starbucks"/>
  </r>
  <r>
    <x v="1809"/>
    <x v="7"/>
    <x v="5"/>
    <x v="22"/>
    <x v="2"/>
    <x v="369"/>
    <s v="20216"/>
    <x v="89"/>
    <x v="14"/>
    <n v="232.61"/>
    <x v="1"/>
    <s v="wrong bouncer"/>
  </r>
  <r>
    <x v="1809"/>
    <x v="7"/>
    <x v="5"/>
    <x v="22"/>
    <x v="2"/>
    <x v="369"/>
    <s v="20216"/>
    <x v="18"/>
    <x v="2"/>
    <n v="53.2"/>
    <x v="1"/>
    <s v="Lunch"/>
  </r>
  <r>
    <x v="1809"/>
    <x v="7"/>
    <x v="5"/>
    <x v="22"/>
    <x v="2"/>
    <x v="369"/>
    <s v="20216"/>
    <x v="100"/>
    <x v="8"/>
    <n v="73.95"/>
    <x v="1"/>
    <s v="Clothes papa"/>
  </r>
  <r>
    <x v="1809"/>
    <x v="7"/>
    <x v="5"/>
    <x v="22"/>
    <x v="2"/>
    <x v="369"/>
    <s v="20216"/>
    <x v="13"/>
    <x v="5"/>
    <n v="11"/>
    <x v="1"/>
    <s v="Wrong blanket"/>
  </r>
  <r>
    <x v="1809"/>
    <x v="7"/>
    <x v="5"/>
    <x v="22"/>
    <x v="2"/>
    <x v="369"/>
    <s v="20216"/>
    <x v="18"/>
    <x v="0"/>
    <n v="13.3"/>
    <x v="0"/>
    <s v="Starbucks"/>
  </r>
  <r>
    <x v="1809"/>
    <x v="7"/>
    <x v="5"/>
    <x v="22"/>
    <x v="2"/>
    <x v="369"/>
    <s v="20216"/>
    <x v="45"/>
    <x v="14"/>
    <n v="30"/>
    <x v="1"/>
    <s v="Toys"/>
  </r>
  <r>
    <x v="1809"/>
    <x v="7"/>
    <x v="5"/>
    <x v="22"/>
    <x v="2"/>
    <x v="369"/>
    <s v="20216"/>
    <x v="87"/>
    <x v="12"/>
    <n v="16.97"/>
    <x v="1"/>
    <s v="Vitamins"/>
  </r>
  <r>
    <x v="1809"/>
    <x v="7"/>
    <x v="5"/>
    <x v="22"/>
    <x v="2"/>
    <x v="369"/>
    <s v="20216"/>
    <x v="13"/>
    <x v="5"/>
    <n v="51.5"/>
    <x v="1"/>
    <s v="Things for home"/>
  </r>
  <r>
    <x v="1809"/>
    <x v="7"/>
    <x v="5"/>
    <x v="22"/>
    <x v="2"/>
    <x v="369"/>
    <s v="20216"/>
    <x v="5"/>
    <x v="0"/>
    <n v="118.76"/>
    <x v="0"/>
    <s v="Weekly expenses"/>
  </r>
  <r>
    <x v="1809"/>
    <x v="7"/>
    <x v="5"/>
    <x v="22"/>
    <x v="2"/>
    <x v="369"/>
    <s v="20216"/>
    <x v="123"/>
    <x v="3"/>
    <n v="24"/>
    <x v="1"/>
    <s v="Beer"/>
  </r>
  <r>
    <x v="1809"/>
    <x v="7"/>
    <x v="5"/>
    <x v="22"/>
    <x v="2"/>
    <x v="369"/>
    <s v="20216"/>
    <x v="18"/>
    <x v="0"/>
    <n v="7.61"/>
    <x v="0"/>
    <s v="meat"/>
  </r>
  <r>
    <x v="1810"/>
    <x v="7"/>
    <x v="5"/>
    <x v="23"/>
    <x v="3"/>
    <x v="370"/>
    <s v="20216"/>
    <x v="18"/>
    <x v="13"/>
    <n v="9.5"/>
    <x v="1"/>
    <s v="Beacon lighting bulb 3 yrs garantee"/>
  </r>
  <r>
    <x v="1810"/>
    <x v="7"/>
    <x v="5"/>
    <x v="23"/>
    <x v="3"/>
    <x v="370"/>
    <s v="20216"/>
    <x v="18"/>
    <x v="0"/>
    <n v="8.86"/>
    <x v="0"/>
    <s v="Ice cream and donut"/>
  </r>
  <r>
    <x v="1810"/>
    <x v="7"/>
    <x v="5"/>
    <x v="23"/>
    <x v="3"/>
    <x v="370"/>
    <s v="20216"/>
    <x v="5"/>
    <x v="0"/>
    <n v="8.89"/>
    <x v="0"/>
    <s v="food"/>
  </r>
  <r>
    <x v="1810"/>
    <x v="7"/>
    <x v="5"/>
    <x v="23"/>
    <x v="3"/>
    <x v="370"/>
    <s v="20216"/>
    <x v="52"/>
    <x v="6"/>
    <n v="790.9"/>
    <x v="1"/>
    <s v="Registration car"/>
  </r>
  <r>
    <x v="1811"/>
    <x v="7"/>
    <x v="5"/>
    <x v="23"/>
    <x v="29"/>
    <x v="370"/>
    <s v="20216"/>
    <x v="103"/>
    <x v="9"/>
    <n v="555.05999999999995"/>
    <x v="1"/>
    <s v="Childcare"/>
  </r>
  <r>
    <x v="1811"/>
    <x v="7"/>
    <x v="5"/>
    <x v="23"/>
    <x v="29"/>
    <x v="370"/>
    <s v="20216"/>
    <x v="125"/>
    <x v="0"/>
    <n v="4.7"/>
    <x v="0"/>
    <s v="coffee"/>
  </r>
  <r>
    <x v="1811"/>
    <x v="7"/>
    <x v="5"/>
    <x v="23"/>
    <x v="29"/>
    <x v="370"/>
    <s v="20216"/>
    <x v="19"/>
    <x v="0"/>
    <n v="19.899999999999999"/>
    <x v="0"/>
    <s v="lunch"/>
  </r>
  <r>
    <x v="1811"/>
    <x v="7"/>
    <x v="5"/>
    <x v="23"/>
    <x v="29"/>
    <x v="370"/>
    <s v="20216"/>
    <x v="18"/>
    <x v="8"/>
    <n v="21"/>
    <x v="1"/>
    <s v="Shirts"/>
  </r>
  <r>
    <x v="1811"/>
    <x v="7"/>
    <x v="5"/>
    <x v="23"/>
    <x v="29"/>
    <x v="370"/>
    <s v="20216"/>
    <x v="45"/>
    <x v="13"/>
    <n v="14"/>
    <x v="1"/>
    <s v="Gift"/>
  </r>
  <r>
    <x v="1811"/>
    <x v="7"/>
    <x v="5"/>
    <x v="23"/>
    <x v="29"/>
    <x v="370"/>
    <s v="20216"/>
    <x v="18"/>
    <x v="0"/>
    <n v="5.8"/>
    <x v="0"/>
    <s v="food"/>
  </r>
  <r>
    <x v="1811"/>
    <x v="7"/>
    <x v="5"/>
    <x v="23"/>
    <x v="29"/>
    <x v="370"/>
    <s v="20216"/>
    <x v="3"/>
    <x v="0"/>
    <n v="10.9"/>
    <x v="0"/>
    <s v="Food"/>
  </r>
  <r>
    <x v="1811"/>
    <x v="7"/>
    <x v="5"/>
    <x v="23"/>
    <x v="29"/>
    <x v="370"/>
    <s v="20216"/>
    <x v="121"/>
    <x v="21"/>
    <n v="3279.22"/>
    <x v="1"/>
    <s v="Childcare rebate"/>
  </r>
  <r>
    <x v="1811"/>
    <x v="7"/>
    <x v="5"/>
    <x v="23"/>
    <x v="29"/>
    <x v="370"/>
    <s v="20216"/>
    <x v="5"/>
    <x v="0"/>
    <n v="36.4"/>
    <x v="0"/>
    <s v="Food"/>
  </r>
  <r>
    <x v="1811"/>
    <x v="7"/>
    <x v="5"/>
    <x v="23"/>
    <x v="29"/>
    <x v="370"/>
    <s v="20216"/>
    <x v="123"/>
    <x v="3"/>
    <n v="12"/>
    <x v="0"/>
    <s v="Beer"/>
  </r>
  <r>
    <x v="1811"/>
    <x v="7"/>
    <x v="5"/>
    <x v="23"/>
    <x v="29"/>
    <x v="370"/>
    <s v="20216"/>
    <x v="18"/>
    <x v="1"/>
    <n v="345.3"/>
    <x v="1"/>
    <s v="Regalo padre"/>
  </r>
  <r>
    <x v="1811"/>
    <x v="7"/>
    <x v="5"/>
    <x v="23"/>
    <x v="29"/>
    <x v="370"/>
    <s v="20216"/>
    <x v="125"/>
    <x v="0"/>
    <n v="7.2"/>
    <x v="0"/>
    <s v="coffeee"/>
  </r>
  <r>
    <x v="1811"/>
    <x v="7"/>
    <x v="5"/>
    <x v="23"/>
    <x v="29"/>
    <x v="370"/>
    <s v="20216"/>
    <x v="102"/>
    <x v="7"/>
    <n v="31.5"/>
    <x v="1"/>
    <s v="Mobile"/>
  </r>
  <r>
    <x v="1811"/>
    <x v="7"/>
    <x v="5"/>
    <x v="23"/>
    <x v="29"/>
    <x v="370"/>
    <s v="20216"/>
    <x v="18"/>
    <x v="1"/>
    <n v="109.85"/>
    <x v="1"/>
    <s v="Littlenation - daniel 2  tata bicycle"/>
  </r>
  <r>
    <x v="1811"/>
    <x v="7"/>
    <x v="5"/>
    <x v="23"/>
    <x v="29"/>
    <x v="370"/>
    <s v="20216"/>
    <x v="18"/>
    <x v="0"/>
    <n v="48.01"/>
    <x v="0"/>
    <s v="dinner"/>
  </r>
  <r>
    <x v="1811"/>
    <x v="7"/>
    <x v="5"/>
    <x v="23"/>
    <x v="29"/>
    <x v="370"/>
    <s v="20216"/>
    <x v="67"/>
    <x v="6"/>
    <n v="60.65"/>
    <x v="1"/>
    <s v="Gasoline"/>
  </r>
  <r>
    <x v="1811"/>
    <x v="7"/>
    <x v="5"/>
    <x v="23"/>
    <x v="29"/>
    <x v="370"/>
    <s v="20216"/>
    <x v="125"/>
    <x v="0"/>
    <n v="11"/>
    <x v="1"/>
    <s v="Coffee"/>
  </r>
  <r>
    <x v="1811"/>
    <x v="7"/>
    <x v="5"/>
    <x v="23"/>
    <x v="29"/>
    <x v="370"/>
    <s v="20216"/>
    <x v="5"/>
    <x v="0"/>
    <n v="7.64"/>
    <x v="0"/>
    <s v="food"/>
  </r>
  <r>
    <x v="1811"/>
    <x v="7"/>
    <x v="5"/>
    <x v="23"/>
    <x v="29"/>
    <x v="370"/>
    <s v="20216"/>
    <x v="123"/>
    <x v="3"/>
    <n v="12"/>
    <x v="0"/>
    <s v="Beer"/>
  </r>
  <r>
    <x v="1811"/>
    <x v="7"/>
    <x v="5"/>
    <x v="23"/>
    <x v="29"/>
    <x v="370"/>
    <s v="20216"/>
    <x v="37"/>
    <x v="0"/>
    <n v="5"/>
    <x v="0"/>
    <s v="pizza"/>
  </r>
  <r>
    <x v="1811"/>
    <x v="7"/>
    <x v="5"/>
    <x v="23"/>
    <x v="29"/>
    <x v="370"/>
    <s v="20216"/>
    <x v="125"/>
    <x v="0"/>
    <n v="10"/>
    <x v="0"/>
    <s v="coffee"/>
  </r>
  <r>
    <x v="1811"/>
    <x v="7"/>
    <x v="5"/>
    <x v="23"/>
    <x v="29"/>
    <x v="370"/>
    <s v="20216"/>
    <x v="18"/>
    <x v="0"/>
    <n v="5"/>
    <x v="0"/>
    <s v="truck ice cream"/>
  </r>
  <r>
    <x v="1811"/>
    <x v="7"/>
    <x v="5"/>
    <x v="23"/>
    <x v="29"/>
    <x v="370"/>
    <s v="20216"/>
    <x v="3"/>
    <x v="0"/>
    <n v="19.5"/>
    <x v="0"/>
    <s v="honey and stuff"/>
  </r>
  <r>
    <x v="1811"/>
    <x v="7"/>
    <x v="5"/>
    <x v="23"/>
    <x v="29"/>
    <x v="370"/>
    <s v="20216"/>
    <x v="87"/>
    <x v="12"/>
    <n v="11.49"/>
    <x v="1"/>
    <s v="health"/>
  </r>
  <r>
    <x v="1811"/>
    <x v="7"/>
    <x v="5"/>
    <x v="23"/>
    <x v="29"/>
    <x v="370"/>
    <s v="20216"/>
    <x v="5"/>
    <x v="0"/>
    <n v="1.75"/>
    <x v="0"/>
    <s v="Food"/>
  </r>
  <r>
    <x v="1811"/>
    <x v="7"/>
    <x v="5"/>
    <x v="23"/>
    <x v="29"/>
    <x v="370"/>
    <s v="20216"/>
    <x v="123"/>
    <x v="3"/>
    <n v="12"/>
    <x v="0"/>
    <s v="beer"/>
  </r>
  <r>
    <x v="1811"/>
    <x v="7"/>
    <x v="5"/>
    <x v="23"/>
    <x v="29"/>
    <x v="370"/>
    <s v="20216"/>
    <x v="125"/>
    <x v="0"/>
    <n v="14.55"/>
    <x v="0"/>
    <s v="starbucks - coffee"/>
  </r>
  <r>
    <x v="1811"/>
    <x v="7"/>
    <x v="5"/>
    <x v="23"/>
    <x v="29"/>
    <x v="370"/>
    <s v="20216"/>
    <x v="18"/>
    <x v="0"/>
    <n v="12.4"/>
    <x v="0"/>
    <s v="Sprinkles"/>
  </r>
  <r>
    <x v="1811"/>
    <x v="7"/>
    <x v="5"/>
    <x v="23"/>
    <x v="29"/>
    <x v="370"/>
    <s v="20216"/>
    <x v="129"/>
    <x v="18"/>
    <n v="10"/>
    <x v="1"/>
    <s v="investment"/>
  </r>
  <r>
    <x v="1812"/>
    <x v="7"/>
    <x v="5"/>
    <x v="24"/>
    <x v="15"/>
    <x v="371"/>
    <s v="20216"/>
    <x v="74"/>
    <x v="7"/>
    <n v="10.26"/>
    <x v="1"/>
    <s v="netflix colombia"/>
  </r>
  <r>
    <x v="1812"/>
    <x v="7"/>
    <x v="5"/>
    <x v="24"/>
    <x v="15"/>
    <x v="371"/>
    <s v="20216"/>
    <x v="129"/>
    <x v="18"/>
    <n v="10"/>
    <x v="1"/>
    <s v="weekly investment"/>
  </r>
  <r>
    <x v="1812"/>
    <x v="7"/>
    <x v="5"/>
    <x v="24"/>
    <x v="15"/>
    <x v="371"/>
    <s v="20216"/>
    <x v="125"/>
    <x v="0"/>
    <n v="118.55"/>
    <x v="1"/>
    <s v="coffees :S"/>
  </r>
  <r>
    <x v="1812"/>
    <x v="7"/>
    <x v="5"/>
    <x v="24"/>
    <x v="15"/>
    <x v="371"/>
    <s v="20216"/>
    <x v="5"/>
    <x v="0"/>
    <n v="36.21"/>
    <x v="0"/>
    <s v="Food"/>
  </r>
  <r>
    <x v="1812"/>
    <x v="7"/>
    <x v="5"/>
    <x v="24"/>
    <x v="15"/>
    <x v="371"/>
    <s v="20216"/>
    <x v="6"/>
    <x v="3"/>
    <n v="223.9"/>
    <x v="1"/>
    <s v="blue label dani"/>
  </r>
  <r>
    <x v="1812"/>
    <x v="7"/>
    <x v="5"/>
    <x v="24"/>
    <x v="15"/>
    <x v="371"/>
    <s v="20216"/>
    <x v="18"/>
    <x v="1"/>
    <n v="80.989999999999995"/>
    <x v="1"/>
    <s v="not sure - adairs werribee kids"/>
  </r>
  <r>
    <x v="1812"/>
    <x v="7"/>
    <x v="5"/>
    <x v="24"/>
    <x v="15"/>
    <x v="371"/>
    <s v="20216"/>
    <x v="18"/>
    <x v="1"/>
    <n v="27.3"/>
    <x v="1"/>
    <s v="pjs papa"/>
  </r>
  <r>
    <x v="1812"/>
    <x v="7"/>
    <x v="5"/>
    <x v="24"/>
    <x v="15"/>
    <x v="371"/>
    <s v="20216"/>
    <x v="18"/>
    <x v="0"/>
    <n v="5.4"/>
    <x v="0"/>
    <s v="food"/>
  </r>
  <r>
    <x v="1812"/>
    <x v="7"/>
    <x v="5"/>
    <x v="24"/>
    <x v="15"/>
    <x v="371"/>
    <s v="20216"/>
    <x v="18"/>
    <x v="1"/>
    <n v="19.95"/>
    <x v="1"/>
    <s v="torta padre"/>
  </r>
  <r>
    <x v="1812"/>
    <x v="7"/>
    <x v="5"/>
    <x v="24"/>
    <x v="15"/>
    <x v="371"/>
    <s v="20216"/>
    <x v="57"/>
    <x v="12"/>
    <n v="421.85"/>
    <x v="1"/>
    <s v="insurance"/>
  </r>
  <r>
    <x v="1812"/>
    <x v="7"/>
    <x v="5"/>
    <x v="24"/>
    <x v="15"/>
    <x v="371"/>
    <s v="20216"/>
    <x v="103"/>
    <x v="9"/>
    <n v="509"/>
    <x v="1"/>
    <s v="childcare"/>
  </r>
  <r>
    <x v="1812"/>
    <x v="7"/>
    <x v="5"/>
    <x v="24"/>
    <x v="15"/>
    <x v="371"/>
    <s v="20216"/>
    <x v="5"/>
    <x v="0"/>
    <n v="27.32"/>
    <x v="0"/>
    <s v="food"/>
  </r>
  <r>
    <x v="1812"/>
    <x v="7"/>
    <x v="5"/>
    <x v="24"/>
    <x v="15"/>
    <x v="371"/>
    <s v="20216"/>
    <x v="18"/>
    <x v="0"/>
    <n v="10.1"/>
    <x v="0"/>
    <s v="food"/>
  </r>
  <r>
    <x v="1812"/>
    <x v="7"/>
    <x v="5"/>
    <x v="24"/>
    <x v="15"/>
    <x v="371"/>
    <s v="20216"/>
    <x v="18"/>
    <x v="1"/>
    <n v="27.3"/>
    <x v="1"/>
    <s v="pjs mama"/>
  </r>
  <r>
    <x v="1812"/>
    <x v="7"/>
    <x v="5"/>
    <x v="24"/>
    <x v="15"/>
    <x v="371"/>
    <s v="20216"/>
    <x v="5"/>
    <x v="0"/>
    <n v="24.5"/>
    <x v="0"/>
    <s v="food"/>
  </r>
  <r>
    <x v="1812"/>
    <x v="7"/>
    <x v="5"/>
    <x v="24"/>
    <x v="15"/>
    <x v="371"/>
    <s v="20216"/>
    <x v="123"/>
    <x v="3"/>
    <n v="12"/>
    <x v="0"/>
    <s v="beer"/>
  </r>
  <r>
    <x v="1812"/>
    <x v="7"/>
    <x v="5"/>
    <x v="24"/>
    <x v="15"/>
    <x v="371"/>
    <s v="20216"/>
    <x v="99"/>
    <x v="15"/>
    <n v="1009"/>
    <x v="1"/>
    <s v="repayment"/>
  </r>
  <r>
    <x v="1812"/>
    <x v="7"/>
    <x v="5"/>
    <x v="24"/>
    <x v="15"/>
    <x v="371"/>
    <s v="20216"/>
    <x v="18"/>
    <x v="0"/>
    <n v="22.8"/>
    <x v="0"/>
    <s v="food dani day"/>
  </r>
  <r>
    <x v="1812"/>
    <x v="7"/>
    <x v="5"/>
    <x v="24"/>
    <x v="15"/>
    <x v="371"/>
    <s v="20216"/>
    <x v="67"/>
    <x v="6"/>
    <n v="57.67"/>
    <x v="1"/>
    <s v="gasoline"/>
  </r>
  <r>
    <x v="1812"/>
    <x v="7"/>
    <x v="5"/>
    <x v="24"/>
    <x v="15"/>
    <x v="371"/>
    <s v="20216"/>
    <x v="5"/>
    <x v="0"/>
    <n v="6.1"/>
    <x v="0"/>
    <s v="food"/>
  </r>
  <r>
    <x v="1812"/>
    <x v="7"/>
    <x v="5"/>
    <x v="24"/>
    <x v="15"/>
    <x v="371"/>
    <s v="20216"/>
    <x v="123"/>
    <x v="3"/>
    <n v="12"/>
    <x v="1"/>
    <s v="beer"/>
  </r>
  <r>
    <x v="1812"/>
    <x v="7"/>
    <x v="5"/>
    <x v="24"/>
    <x v="15"/>
    <x v="371"/>
    <s v="20216"/>
    <x v="6"/>
    <x v="3"/>
    <n v="44.9"/>
    <x v="1"/>
    <s v="whiskey john"/>
  </r>
  <r>
    <x v="1812"/>
    <x v="7"/>
    <x v="5"/>
    <x v="24"/>
    <x v="15"/>
    <x v="371"/>
    <s v="20216"/>
    <x v="3"/>
    <x v="0"/>
    <n v="50"/>
    <x v="0"/>
    <s v="flowers for nurses"/>
  </r>
  <r>
    <x v="1812"/>
    <x v="7"/>
    <x v="5"/>
    <x v="24"/>
    <x v="15"/>
    <x v="371"/>
    <s v="20216"/>
    <x v="126"/>
    <x v="12"/>
    <n v="200"/>
    <x v="1"/>
    <s v="northpark hospital"/>
  </r>
  <r>
    <x v="1812"/>
    <x v="7"/>
    <x v="5"/>
    <x v="24"/>
    <x v="15"/>
    <x v="371"/>
    <s v="20216"/>
    <x v="18"/>
    <x v="0"/>
    <n v="11.25"/>
    <x v="0"/>
    <s v="ice cream"/>
  </r>
  <r>
    <x v="1812"/>
    <x v="7"/>
    <x v="5"/>
    <x v="24"/>
    <x v="15"/>
    <x v="371"/>
    <s v="20216"/>
    <x v="5"/>
    <x v="0"/>
    <n v="2.75"/>
    <x v="0"/>
    <s v="food"/>
  </r>
  <r>
    <x v="1812"/>
    <x v="7"/>
    <x v="5"/>
    <x v="24"/>
    <x v="15"/>
    <x v="371"/>
    <s v="20216"/>
    <x v="18"/>
    <x v="11"/>
    <n v="63"/>
    <x v="1"/>
    <s v="Unimelb data - Canada"/>
  </r>
  <r>
    <x v="1812"/>
    <x v="7"/>
    <x v="5"/>
    <x v="24"/>
    <x v="15"/>
    <x v="371"/>
    <s v="20216"/>
    <x v="94"/>
    <x v="14"/>
    <n v="35.090000000000003"/>
    <x v="1"/>
    <s v="poop bags"/>
  </r>
  <r>
    <x v="1812"/>
    <x v="7"/>
    <x v="5"/>
    <x v="24"/>
    <x v="15"/>
    <x v="371"/>
    <s v="20216"/>
    <x v="94"/>
    <x v="5"/>
    <n v="13.99"/>
    <x v="1"/>
    <s v="ice maker"/>
  </r>
  <r>
    <x v="1812"/>
    <x v="7"/>
    <x v="5"/>
    <x v="24"/>
    <x v="15"/>
    <x v="371"/>
    <s v="20216"/>
    <x v="18"/>
    <x v="0"/>
    <n v="40"/>
    <x v="1"/>
    <s v="pizza"/>
  </r>
  <r>
    <x v="1812"/>
    <x v="7"/>
    <x v="5"/>
    <x v="24"/>
    <x v="15"/>
    <x v="371"/>
    <s v="20216"/>
    <x v="94"/>
    <x v="5"/>
    <n v="22.95"/>
    <x v="1"/>
    <s v="cable usb c"/>
  </r>
  <r>
    <x v="1813"/>
    <x v="7"/>
    <x v="5"/>
    <x v="25"/>
    <x v="16"/>
    <x v="372"/>
    <s v="20216"/>
    <x v="18"/>
    <x v="5"/>
    <n v="8.9499999999999993"/>
    <x v="1"/>
    <s v="bulb beacon"/>
  </r>
  <r>
    <x v="1813"/>
    <x v="7"/>
    <x v="5"/>
    <x v="25"/>
    <x v="16"/>
    <x v="372"/>
    <s v="20216"/>
    <x v="18"/>
    <x v="12"/>
    <n v="25"/>
    <x v="1"/>
    <s v="barber"/>
  </r>
  <r>
    <x v="1813"/>
    <x v="7"/>
    <x v="5"/>
    <x v="25"/>
    <x v="16"/>
    <x v="372"/>
    <s v="20216"/>
    <x v="3"/>
    <x v="0"/>
    <n v="16.25"/>
    <x v="0"/>
    <s v="food"/>
  </r>
  <r>
    <x v="1813"/>
    <x v="7"/>
    <x v="5"/>
    <x v="25"/>
    <x v="16"/>
    <x v="372"/>
    <s v="20216"/>
    <x v="0"/>
    <x v="0"/>
    <n v="14.75"/>
    <x v="0"/>
    <s v="food"/>
  </r>
  <r>
    <x v="1813"/>
    <x v="7"/>
    <x v="5"/>
    <x v="25"/>
    <x v="16"/>
    <x v="372"/>
    <s v="20216"/>
    <x v="5"/>
    <x v="0"/>
    <n v="46.73"/>
    <x v="0"/>
    <s v="food"/>
  </r>
  <r>
    <x v="1813"/>
    <x v="7"/>
    <x v="5"/>
    <x v="25"/>
    <x v="16"/>
    <x v="372"/>
    <s v="20216"/>
    <x v="123"/>
    <x v="0"/>
    <n v="33"/>
    <x v="1"/>
    <s v="beer"/>
  </r>
  <r>
    <x v="1813"/>
    <x v="7"/>
    <x v="5"/>
    <x v="25"/>
    <x v="16"/>
    <x v="372"/>
    <s v="20216"/>
    <x v="18"/>
    <x v="0"/>
    <n v="4"/>
    <x v="0"/>
    <s v="coffee"/>
  </r>
  <r>
    <x v="1813"/>
    <x v="7"/>
    <x v="5"/>
    <x v="25"/>
    <x v="16"/>
    <x v="372"/>
    <s v="20216"/>
    <x v="18"/>
    <x v="1"/>
    <n v="46"/>
    <x v="1"/>
    <s v="tea"/>
  </r>
  <r>
    <x v="1813"/>
    <x v="7"/>
    <x v="5"/>
    <x v="25"/>
    <x v="16"/>
    <x v="372"/>
    <s v="20216"/>
    <x v="103"/>
    <x v="9"/>
    <n v="565"/>
    <x v="1"/>
    <s v="childcare"/>
  </r>
  <r>
    <x v="1813"/>
    <x v="7"/>
    <x v="5"/>
    <x v="25"/>
    <x v="16"/>
    <x v="372"/>
    <s v="20216"/>
    <x v="125"/>
    <x v="0"/>
    <n v="19.5"/>
    <x v="0"/>
    <s v="coffee and breakfast"/>
  </r>
  <r>
    <x v="1813"/>
    <x v="7"/>
    <x v="5"/>
    <x v="25"/>
    <x v="16"/>
    <x v="372"/>
    <s v="20216"/>
    <x v="87"/>
    <x v="12"/>
    <n v="42.97"/>
    <x v="1"/>
    <s v="vitamins"/>
  </r>
  <r>
    <x v="1813"/>
    <x v="7"/>
    <x v="5"/>
    <x v="25"/>
    <x v="16"/>
    <x v="372"/>
    <s v="20216"/>
    <x v="18"/>
    <x v="0"/>
    <n v="4"/>
    <x v="0"/>
    <s v="food"/>
  </r>
  <r>
    <x v="1813"/>
    <x v="7"/>
    <x v="5"/>
    <x v="25"/>
    <x v="16"/>
    <x v="372"/>
    <s v="20216"/>
    <x v="67"/>
    <x v="6"/>
    <n v="69.08"/>
    <x v="1"/>
    <s v="gasoline"/>
  </r>
  <r>
    <x v="1813"/>
    <x v="7"/>
    <x v="5"/>
    <x v="25"/>
    <x v="16"/>
    <x v="372"/>
    <s v="20216"/>
    <x v="5"/>
    <x v="0"/>
    <n v="24.33"/>
    <x v="0"/>
    <s v="food"/>
  </r>
  <r>
    <x v="1813"/>
    <x v="7"/>
    <x v="5"/>
    <x v="25"/>
    <x v="16"/>
    <x v="372"/>
    <s v="20216"/>
    <x v="5"/>
    <x v="0"/>
    <n v="6"/>
    <x v="0"/>
    <s v="cereal"/>
  </r>
  <r>
    <x v="1813"/>
    <x v="7"/>
    <x v="5"/>
    <x v="25"/>
    <x v="16"/>
    <x v="372"/>
    <s v="20216"/>
    <x v="132"/>
    <x v="7"/>
    <n v="48.99"/>
    <x v="1"/>
    <s v="electricity"/>
  </r>
  <r>
    <x v="1813"/>
    <x v="7"/>
    <x v="5"/>
    <x v="25"/>
    <x v="16"/>
    <x v="372"/>
    <s v="20216"/>
    <x v="18"/>
    <x v="0"/>
    <n v="11.8"/>
    <x v="0"/>
    <s v="coffee"/>
  </r>
  <r>
    <x v="1814"/>
    <x v="7"/>
    <x v="6"/>
    <x v="25"/>
    <x v="23"/>
    <x v="372"/>
    <s v="20217"/>
    <x v="18"/>
    <x v="8"/>
    <n v="47"/>
    <x v="1"/>
    <s v="i think clothes - catch"/>
  </r>
  <r>
    <x v="1814"/>
    <x v="7"/>
    <x v="6"/>
    <x v="25"/>
    <x v="23"/>
    <x v="372"/>
    <s v="20217"/>
    <x v="115"/>
    <x v="7"/>
    <n v="89"/>
    <x v="1"/>
    <s v="Internet"/>
  </r>
  <r>
    <x v="1814"/>
    <x v="7"/>
    <x v="6"/>
    <x v="25"/>
    <x v="23"/>
    <x v="372"/>
    <s v="20217"/>
    <x v="3"/>
    <x v="0"/>
    <n v="6.05"/>
    <x v="0"/>
    <s v="food"/>
  </r>
  <r>
    <x v="1814"/>
    <x v="7"/>
    <x v="6"/>
    <x v="25"/>
    <x v="23"/>
    <x v="372"/>
    <s v="20217"/>
    <x v="103"/>
    <x v="9"/>
    <n v="565"/>
    <x v="1"/>
    <s v="Childcare"/>
  </r>
  <r>
    <x v="1814"/>
    <x v="7"/>
    <x v="6"/>
    <x v="25"/>
    <x v="23"/>
    <x v="372"/>
    <s v="20217"/>
    <x v="18"/>
    <x v="0"/>
    <n v="8.3000000000000007"/>
    <x v="0"/>
    <s v="Coffee"/>
  </r>
  <r>
    <x v="1814"/>
    <x v="7"/>
    <x v="6"/>
    <x v="25"/>
    <x v="23"/>
    <x v="372"/>
    <s v="20217"/>
    <x v="19"/>
    <x v="0"/>
    <n v="14.9"/>
    <x v="0"/>
    <s v="Food"/>
  </r>
  <r>
    <x v="1814"/>
    <x v="7"/>
    <x v="6"/>
    <x v="25"/>
    <x v="23"/>
    <x v="372"/>
    <s v="20217"/>
    <x v="5"/>
    <x v="0"/>
    <n v="44.94"/>
    <x v="0"/>
    <s v="food"/>
  </r>
  <r>
    <x v="1814"/>
    <x v="7"/>
    <x v="6"/>
    <x v="25"/>
    <x v="23"/>
    <x v="372"/>
    <s v="20217"/>
    <x v="125"/>
    <x v="0"/>
    <n v="10.4"/>
    <x v="0"/>
    <s v="Cooffees"/>
  </r>
  <r>
    <x v="1814"/>
    <x v="7"/>
    <x v="6"/>
    <x v="25"/>
    <x v="23"/>
    <x v="372"/>
    <s v="20217"/>
    <x v="5"/>
    <x v="0"/>
    <n v="14.98"/>
    <x v="0"/>
    <s v="food"/>
  </r>
  <r>
    <x v="1814"/>
    <x v="7"/>
    <x v="6"/>
    <x v="25"/>
    <x v="23"/>
    <x v="372"/>
    <s v="20217"/>
    <x v="80"/>
    <x v="5"/>
    <n v="30.99"/>
    <x v="1"/>
    <s v="Dani app"/>
  </r>
  <r>
    <x v="1814"/>
    <x v="7"/>
    <x v="6"/>
    <x v="25"/>
    <x v="23"/>
    <x v="372"/>
    <s v="20217"/>
    <x v="18"/>
    <x v="14"/>
    <n v="16.3"/>
    <x v="1"/>
    <s v="hose bath"/>
  </r>
  <r>
    <x v="1815"/>
    <x v="7"/>
    <x v="6"/>
    <x v="26"/>
    <x v="24"/>
    <x v="373"/>
    <s v="20217"/>
    <x v="18"/>
    <x v="9"/>
    <n v="100.95"/>
    <x v="1"/>
    <s v="Dance class and subscription"/>
  </r>
  <r>
    <x v="1815"/>
    <x v="7"/>
    <x v="6"/>
    <x v="26"/>
    <x v="24"/>
    <x v="373"/>
    <s v="20217"/>
    <x v="5"/>
    <x v="0"/>
    <n v="18.8"/>
    <x v="0"/>
    <s v="food"/>
  </r>
  <r>
    <x v="1815"/>
    <x v="7"/>
    <x v="6"/>
    <x v="26"/>
    <x v="24"/>
    <x v="373"/>
    <s v="20217"/>
    <x v="123"/>
    <x v="3"/>
    <n v="58"/>
    <x v="1"/>
    <s v="beer and whiskey"/>
  </r>
  <r>
    <x v="1815"/>
    <x v="7"/>
    <x v="6"/>
    <x v="26"/>
    <x v="24"/>
    <x v="373"/>
    <s v="20217"/>
    <x v="121"/>
    <x v="14"/>
    <n v="44.3"/>
    <x v="1"/>
    <s v="name registration of Daniel Burckhardt"/>
  </r>
  <r>
    <x v="1815"/>
    <x v="7"/>
    <x v="6"/>
    <x v="26"/>
    <x v="24"/>
    <x v="373"/>
    <s v="20217"/>
    <x v="3"/>
    <x v="0"/>
    <n v="19"/>
    <x v="0"/>
    <s v="food"/>
  </r>
  <r>
    <x v="1815"/>
    <x v="7"/>
    <x v="6"/>
    <x v="26"/>
    <x v="24"/>
    <x v="373"/>
    <s v="20217"/>
    <x v="125"/>
    <x v="0"/>
    <n v="10"/>
    <x v="0"/>
    <s v="coffee"/>
  </r>
  <r>
    <x v="1815"/>
    <x v="7"/>
    <x v="6"/>
    <x v="26"/>
    <x v="24"/>
    <x v="373"/>
    <s v="20217"/>
    <x v="18"/>
    <x v="0"/>
    <n v="25"/>
    <x v="1"/>
    <s v="cake"/>
  </r>
  <r>
    <x v="1816"/>
    <x v="7"/>
    <x v="6"/>
    <x v="26"/>
    <x v="0"/>
    <x v="373"/>
    <s v="20217"/>
    <x v="129"/>
    <x v="18"/>
    <n v="10"/>
    <x v="1"/>
    <s v="Juan 10"/>
  </r>
  <r>
    <x v="1816"/>
    <x v="7"/>
    <x v="6"/>
    <x v="26"/>
    <x v="0"/>
    <x v="373"/>
    <s v="20217"/>
    <x v="3"/>
    <x v="0"/>
    <n v="19"/>
    <x v="0"/>
    <s v="food"/>
  </r>
  <r>
    <x v="1816"/>
    <x v="7"/>
    <x v="6"/>
    <x v="26"/>
    <x v="0"/>
    <x v="373"/>
    <s v="20217"/>
    <x v="5"/>
    <x v="0"/>
    <n v="23.4"/>
    <x v="0"/>
    <s v="Food "/>
  </r>
  <r>
    <x v="1816"/>
    <x v="7"/>
    <x v="6"/>
    <x v="26"/>
    <x v="0"/>
    <x v="373"/>
    <s v="20217"/>
    <x v="123"/>
    <x v="3"/>
    <n v="10"/>
    <x v="1"/>
    <s v="beers"/>
  </r>
  <r>
    <x v="1816"/>
    <x v="7"/>
    <x v="6"/>
    <x v="26"/>
    <x v="0"/>
    <x v="373"/>
    <s v="20217"/>
    <x v="125"/>
    <x v="0"/>
    <n v="6.7"/>
    <x v="0"/>
    <s v="coffee"/>
  </r>
  <r>
    <x v="1816"/>
    <x v="7"/>
    <x v="6"/>
    <x v="26"/>
    <x v="0"/>
    <x v="373"/>
    <s v="20217"/>
    <x v="18"/>
    <x v="12"/>
    <n v="20.95"/>
    <x v="1"/>
    <s v="visit daniel to nurse"/>
  </r>
  <r>
    <x v="1816"/>
    <x v="7"/>
    <x v="6"/>
    <x v="26"/>
    <x v="0"/>
    <x v="373"/>
    <s v="20217"/>
    <x v="5"/>
    <x v="0"/>
    <n v="27.94"/>
    <x v="0"/>
    <s v="Food"/>
  </r>
  <r>
    <x v="1816"/>
    <x v="7"/>
    <x v="6"/>
    <x v="26"/>
    <x v="0"/>
    <x v="373"/>
    <s v="20217"/>
    <x v="123"/>
    <x v="3"/>
    <n v="12"/>
    <x v="1"/>
    <s v="Beer"/>
  </r>
  <r>
    <x v="1816"/>
    <x v="7"/>
    <x v="6"/>
    <x v="26"/>
    <x v="0"/>
    <x v="373"/>
    <s v="20217"/>
    <x v="132"/>
    <x v="7"/>
    <n v="93.43"/>
    <x v="1"/>
    <s v="Gas"/>
  </r>
  <r>
    <x v="1816"/>
    <x v="7"/>
    <x v="6"/>
    <x v="26"/>
    <x v="0"/>
    <x v="373"/>
    <s v="20217"/>
    <x v="41"/>
    <x v="5"/>
    <n v="44.9"/>
    <x v="1"/>
    <s v="BBQ stuff"/>
  </r>
  <r>
    <x v="1816"/>
    <x v="7"/>
    <x v="6"/>
    <x v="26"/>
    <x v="0"/>
    <x v="373"/>
    <s v="20217"/>
    <x v="18"/>
    <x v="0"/>
    <n v="7.15"/>
    <x v="0"/>
    <s v="donuts"/>
  </r>
  <r>
    <x v="1816"/>
    <x v="7"/>
    <x v="6"/>
    <x v="26"/>
    <x v="0"/>
    <x v="373"/>
    <s v="20217"/>
    <x v="5"/>
    <x v="0"/>
    <n v="29.55"/>
    <x v="0"/>
    <s v="food"/>
  </r>
  <r>
    <x v="1816"/>
    <x v="7"/>
    <x v="6"/>
    <x v="26"/>
    <x v="0"/>
    <x v="373"/>
    <s v="20217"/>
    <x v="18"/>
    <x v="0"/>
    <n v="14.8"/>
    <x v="0"/>
    <s v="Starbucks coffee"/>
  </r>
  <r>
    <x v="1817"/>
    <x v="7"/>
    <x v="6"/>
    <x v="27"/>
    <x v="4"/>
    <x v="374"/>
    <s v="20217"/>
    <x v="129"/>
    <x v="18"/>
    <n v="10"/>
    <x v="1"/>
    <s v="investment week"/>
  </r>
  <r>
    <x v="1817"/>
    <x v="7"/>
    <x v="6"/>
    <x v="27"/>
    <x v="4"/>
    <x v="374"/>
    <s v="20217"/>
    <x v="87"/>
    <x v="12"/>
    <n v="8"/>
    <x v="1"/>
    <s v="antibiotics"/>
  </r>
  <r>
    <x v="1817"/>
    <x v="7"/>
    <x v="6"/>
    <x v="27"/>
    <x v="4"/>
    <x v="374"/>
    <s v="20217"/>
    <x v="5"/>
    <x v="0"/>
    <n v="37.49"/>
    <x v="0"/>
    <s v="food"/>
  </r>
  <r>
    <x v="1817"/>
    <x v="7"/>
    <x v="6"/>
    <x v="27"/>
    <x v="4"/>
    <x v="374"/>
    <s v="20217"/>
    <x v="123"/>
    <x v="3"/>
    <n v="12"/>
    <x v="0"/>
    <s v="beer"/>
  </r>
  <r>
    <x v="1817"/>
    <x v="7"/>
    <x v="6"/>
    <x v="27"/>
    <x v="4"/>
    <x v="374"/>
    <s v="20217"/>
    <x v="17"/>
    <x v="0"/>
    <n v="6"/>
    <x v="0"/>
    <s v="pizza"/>
  </r>
  <r>
    <x v="1817"/>
    <x v="7"/>
    <x v="6"/>
    <x v="27"/>
    <x v="4"/>
    <x v="374"/>
    <s v="20217"/>
    <x v="65"/>
    <x v="7"/>
    <n v="29.5"/>
    <x v="1"/>
    <s v="half telstra parental leave"/>
  </r>
  <r>
    <x v="1817"/>
    <x v="7"/>
    <x v="6"/>
    <x v="27"/>
    <x v="4"/>
    <x v="374"/>
    <s v="20217"/>
    <x v="99"/>
    <x v="15"/>
    <n v="1009"/>
    <x v="1"/>
    <s v="repayment"/>
  </r>
  <r>
    <x v="1817"/>
    <x v="7"/>
    <x v="6"/>
    <x v="27"/>
    <x v="4"/>
    <x v="374"/>
    <s v="20217"/>
    <x v="125"/>
    <x v="0"/>
    <n v="14.3"/>
    <x v="0"/>
    <s v="starbucks coffee"/>
  </r>
  <r>
    <x v="1817"/>
    <x v="7"/>
    <x v="6"/>
    <x v="27"/>
    <x v="4"/>
    <x v="374"/>
    <s v="20217"/>
    <x v="18"/>
    <x v="13"/>
    <n v="240"/>
    <x v="1"/>
    <s v="termite inspection"/>
  </r>
  <r>
    <x v="1817"/>
    <x v="7"/>
    <x v="6"/>
    <x v="27"/>
    <x v="4"/>
    <x v="374"/>
    <s v="20217"/>
    <x v="3"/>
    <x v="0"/>
    <n v="42"/>
    <x v="0"/>
    <s v="food"/>
  </r>
  <r>
    <x v="1817"/>
    <x v="7"/>
    <x v="6"/>
    <x v="27"/>
    <x v="4"/>
    <x v="374"/>
    <s v="20217"/>
    <x v="123"/>
    <x v="3"/>
    <n v="71"/>
    <x v="1"/>
    <s v="whiskey"/>
  </r>
  <r>
    <x v="1818"/>
    <x v="7"/>
    <x v="6"/>
    <x v="27"/>
    <x v="7"/>
    <x v="374"/>
    <s v="20217"/>
    <x v="18"/>
    <x v="9"/>
    <n v="20.95"/>
    <x v="1"/>
    <s v="dance class"/>
  </r>
  <r>
    <x v="1818"/>
    <x v="7"/>
    <x v="6"/>
    <x v="27"/>
    <x v="7"/>
    <x v="374"/>
    <s v="20217"/>
    <x v="5"/>
    <x v="0"/>
    <n v="13.59"/>
    <x v="0"/>
    <s v="food"/>
  </r>
  <r>
    <x v="1818"/>
    <x v="7"/>
    <x v="6"/>
    <x v="27"/>
    <x v="7"/>
    <x v="374"/>
    <s v="20217"/>
    <x v="18"/>
    <x v="1"/>
    <n v="71"/>
    <x v="1"/>
    <s v="sheets for dani and tiffani"/>
  </r>
  <r>
    <x v="1818"/>
    <x v="7"/>
    <x v="6"/>
    <x v="27"/>
    <x v="7"/>
    <x v="374"/>
    <s v="20217"/>
    <x v="103"/>
    <x v="9"/>
    <n v="300"/>
    <x v="1"/>
    <s v="childcare milestones "/>
  </r>
  <r>
    <x v="1818"/>
    <x v="7"/>
    <x v="6"/>
    <x v="27"/>
    <x v="7"/>
    <x v="374"/>
    <s v="20217"/>
    <x v="5"/>
    <x v="0"/>
    <n v="29.54"/>
    <x v="0"/>
    <s v="food"/>
  </r>
  <r>
    <x v="1818"/>
    <x v="7"/>
    <x v="6"/>
    <x v="27"/>
    <x v="7"/>
    <x v="374"/>
    <s v="20217"/>
    <x v="123"/>
    <x v="3"/>
    <n v="12"/>
    <x v="1"/>
    <s v="beer"/>
  </r>
  <r>
    <x v="1818"/>
    <x v="7"/>
    <x v="6"/>
    <x v="27"/>
    <x v="7"/>
    <x v="374"/>
    <s v="20217"/>
    <x v="125"/>
    <x v="0"/>
    <n v="11.3"/>
    <x v="0"/>
    <s v="coffee starbucks"/>
  </r>
  <r>
    <x v="1818"/>
    <x v="7"/>
    <x v="6"/>
    <x v="27"/>
    <x v="7"/>
    <x v="374"/>
    <s v="20217"/>
    <x v="5"/>
    <x v="0"/>
    <n v="25.14"/>
    <x v="0"/>
    <s v="food"/>
  </r>
  <r>
    <x v="1818"/>
    <x v="7"/>
    <x v="6"/>
    <x v="27"/>
    <x v="7"/>
    <x v="374"/>
    <s v="20217"/>
    <x v="123"/>
    <x v="3"/>
    <n v="12"/>
    <x v="1"/>
    <s v="beer"/>
  </r>
  <r>
    <x v="1818"/>
    <x v="7"/>
    <x v="6"/>
    <x v="27"/>
    <x v="7"/>
    <x v="374"/>
    <s v="20217"/>
    <x v="18"/>
    <x v="0"/>
    <n v="6"/>
    <x v="0"/>
    <s v="pizza"/>
  </r>
  <r>
    <x v="1818"/>
    <x v="7"/>
    <x v="6"/>
    <x v="27"/>
    <x v="7"/>
    <x v="374"/>
    <s v="20217"/>
    <x v="18"/>
    <x v="0"/>
    <n v="10.95"/>
    <x v="1"/>
    <s v="cake"/>
  </r>
  <r>
    <x v="1818"/>
    <x v="7"/>
    <x v="6"/>
    <x v="27"/>
    <x v="7"/>
    <x v="374"/>
    <s v="20217"/>
    <x v="102"/>
    <x v="7"/>
    <n v="30.12"/>
    <x v="1"/>
    <s v="mobile "/>
  </r>
  <r>
    <x v="1818"/>
    <x v="7"/>
    <x v="6"/>
    <x v="27"/>
    <x v="7"/>
    <x v="374"/>
    <s v="20217"/>
    <x v="125"/>
    <x v="0"/>
    <n v="19.350000000000001"/>
    <x v="1"/>
    <s v="starbucks"/>
  </r>
  <r>
    <x v="1818"/>
    <x v="7"/>
    <x v="6"/>
    <x v="27"/>
    <x v="7"/>
    <x v="374"/>
    <s v="20217"/>
    <x v="5"/>
    <x v="0"/>
    <n v="24.4"/>
    <x v="0"/>
    <s v="food"/>
  </r>
  <r>
    <x v="1818"/>
    <x v="7"/>
    <x v="6"/>
    <x v="27"/>
    <x v="7"/>
    <x v="374"/>
    <s v="20217"/>
    <x v="18"/>
    <x v="0"/>
    <n v="0.9"/>
    <x v="0"/>
    <s v="banana"/>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5">
  <r>
    <x v="0"/>
    <x v="0"/>
    <s v="20142"/>
    <n v="33.76"/>
    <n v="166.24"/>
  </r>
  <r>
    <x v="0"/>
    <x v="1"/>
    <s v="20143"/>
    <n v="139.66999999999999"/>
    <n v="60.330000000000013"/>
  </r>
  <r>
    <x v="0"/>
    <x v="2"/>
    <s v="20144"/>
    <n v="106.65000000000002"/>
    <n v="93.34999999999998"/>
  </r>
  <r>
    <x v="0"/>
    <x v="3"/>
    <s v="20145"/>
    <n v="154.9"/>
    <n v="45.099999999999994"/>
  </r>
  <r>
    <x v="0"/>
    <x v="4"/>
    <s v="20146"/>
    <n v="87.939999999999984"/>
    <n v="112.06000000000002"/>
  </r>
  <r>
    <x v="0"/>
    <x v="5"/>
    <s v="20147"/>
    <n v="169.37"/>
    <n v="30.629999999999995"/>
  </r>
  <r>
    <x v="0"/>
    <x v="6"/>
    <s v="20148"/>
    <n v="143.44999999999999"/>
    <n v="56.550000000000011"/>
  </r>
  <r>
    <x v="0"/>
    <x v="7"/>
    <s v="20149"/>
    <n v="130.60999999999999"/>
    <n v="69.390000000000015"/>
  </r>
  <r>
    <x v="0"/>
    <x v="8"/>
    <s v="201410"/>
    <n v="115.49"/>
    <n v="84.51"/>
  </r>
  <r>
    <x v="0"/>
    <x v="9"/>
    <s v="201411"/>
    <n v="195.65"/>
    <n v="4.3499999999999943"/>
  </r>
  <r>
    <x v="0"/>
    <x v="10"/>
    <s v="201412"/>
    <n v="107.94999999999999"/>
    <n v="92.050000000000011"/>
  </r>
  <r>
    <x v="0"/>
    <x v="11"/>
    <s v="201413"/>
    <n v="105.36"/>
    <n v="94.64"/>
  </r>
  <r>
    <x v="0"/>
    <x v="12"/>
    <s v="201414"/>
    <n v="100.16"/>
    <n v="99.84"/>
  </r>
  <r>
    <x v="0"/>
    <x v="13"/>
    <s v="201415"/>
    <n v="75.16"/>
    <n v="124.84"/>
  </r>
  <r>
    <x v="0"/>
    <x v="14"/>
    <s v="201416"/>
    <n v="106.89"/>
    <n v="93.11"/>
  </r>
  <r>
    <x v="0"/>
    <x v="15"/>
    <s v="201417"/>
    <n v="155.19"/>
    <n v="44.81"/>
  </r>
  <r>
    <x v="0"/>
    <x v="16"/>
    <s v="201418"/>
    <n v="136.36000000000001"/>
    <n v="63.639999999999986"/>
  </r>
  <r>
    <x v="0"/>
    <x v="17"/>
    <s v="201419"/>
    <n v="88.759999999999991"/>
    <n v="111.24000000000001"/>
  </r>
  <r>
    <x v="0"/>
    <x v="18"/>
    <s v="201420"/>
    <n v="151.28"/>
    <n v="48.72"/>
  </r>
  <r>
    <x v="0"/>
    <x v="19"/>
    <s v="201421"/>
    <n v="124.14999999999999"/>
    <n v="75.850000000000009"/>
  </r>
  <r>
    <x v="0"/>
    <x v="20"/>
    <s v="201422"/>
    <n v="108.81"/>
    <n v="91.19"/>
  </r>
  <r>
    <x v="0"/>
    <x v="21"/>
    <s v="201423"/>
    <n v="139.13"/>
    <n v="60.870000000000005"/>
  </r>
  <r>
    <x v="0"/>
    <x v="22"/>
    <s v="201424"/>
    <n v="121.59"/>
    <n v="78.41"/>
  </r>
  <r>
    <x v="0"/>
    <x v="23"/>
    <s v="201425"/>
    <n v="124.5"/>
    <n v="75.5"/>
  </r>
  <r>
    <x v="0"/>
    <x v="24"/>
    <s v="201426"/>
    <n v="153.94"/>
    <n v="46.06"/>
  </r>
  <r>
    <x v="0"/>
    <x v="25"/>
    <s v="201427"/>
    <n v="130.57999999999998"/>
    <n v="69.420000000000016"/>
  </r>
  <r>
    <x v="0"/>
    <x v="26"/>
    <s v="201428"/>
    <n v="149.04"/>
    <n v="50.960000000000008"/>
  </r>
  <r>
    <x v="0"/>
    <x v="27"/>
    <s v="201429"/>
    <n v="156.81"/>
    <n v="43.19"/>
  </r>
  <r>
    <x v="0"/>
    <x v="28"/>
    <s v="201430"/>
    <n v="130.79000000000002"/>
    <n v="69.20999999999998"/>
  </r>
  <r>
    <x v="0"/>
    <x v="29"/>
    <s v="201431"/>
    <n v="139.92000000000002"/>
    <n v="60.079999999999984"/>
  </r>
  <r>
    <x v="0"/>
    <x v="30"/>
    <s v="201432"/>
    <n v="212.01"/>
    <n v="-12.009999999999991"/>
  </r>
  <r>
    <x v="0"/>
    <x v="31"/>
    <s v="201433"/>
    <n v="89.98"/>
    <n v="110.02"/>
  </r>
  <r>
    <x v="0"/>
    <x v="32"/>
    <s v="201434"/>
    <n v="156.97"/>
    <n v="43.03"/>
  </r>
  <r>
    <x v="0"/>
    <x v="33"/>
    <s v="201435"/>
    <n v="105.45"/>
    <n v="94.55"/>
  </r>
  <r>
    <x v="0"/>
    <x v="34"/>
    <s v="201436"/>
    <n v="114.64999999999999"/>
    <n v="85.350000000000009"/>
  </r>
  <r>
    <x v="0"/>
    <x v="35"/>
    <s v="201437"/>
    <n v="78.350000000000009"/>
    <n v="121.64999999999999"/>
  </r>
  <r>
    <x v="0"/>
    <x v="36"/>
    <s v="201438"/>
    <n v="151.26999999999998"/>
    <n v="48.730000000000018"/>
  </r>
  <r>
    <x v="0"/>
    <x v="37"/>
    <s v="201439"/>
    <n v="167.75"/>
    <n v="32.25"/>
  </r>
  <r>
    <x v="0"/>
    <x v="38"/>
    <s v="201440"/>
    <n v="109.2"/>
    <n v="90.8"/>
  </r>
  <r>
    <x v="0"/>
    <x v="39"/>
    <s v="201441"/>
    <n v="130.65"/>
    <n v="69.349999999999994"/>
  </r>
  <r>
    <x v="0"/>
    <x v="40"/>
    <s v="201442"/>
    <n v="131.31"/>
    <n v="68.69"/>
  </r>
  <r>
    <x v="0"/>
    <x v="41"/>
    <s v="201443"/>
    <n v="146.5"/>
    <n v="53.5"/>
  </r>
  <r>
    <x v="0"/>
    <x v="42"/>
    <s v="201444"/>
    <n v="166.69"/>
    <n v="33.31"/>
  </r>
  <r>
    <x v="0"/>
    <x v="43"/>
    <s v="201445"/>
    <n v="151.88"/>
    <n v="48.120000000000005"/>
  </r>
  <r>
    <x v="0"/>
    <x v="44"/>
    <s v="201446"/>
    <n v="137.64999999999998"/>
    <n v="62.350000000000023"/>
  </r>
  <r>
    <x v="0"/>
    <x v="45"/>
    <s v="201447"/>
    <n v="133.09"/>
    <n v="66.91"/>
  </r>
  <r>
    <x v="0"/>
    <x v="46"/>
    <s v="201448"/>
    <n v="109.98"/>
    <n v="90.02"/>
  </r>
  <r>
    <x v="0"/>
    <x v="47"/>
    <s v="201449"/>
    <n v="149.53"/>
    <n v="50.47"/>
  </r>
  <r>
    <x v="0"/>
    <x v="48"/>
    <s v="201450"/>
    <n v="144.22999999999999"/>
    <n v="55.77000000000001"/>
  </r>
  <r>
    <x v="0"/>
    <x v="49"/>
    <s v="201451"/>
    <n v="201.82000000000002"/>
    <n v="-1.8200000000000216"/>
  </r>
  <r>
    <x v="0"/>
    <x v="50"/>
    <s v="201452"/>
    <n v="151.25"/>
    <n v="48.75"/>
  </r>
  <r>
    <x v="0"/>
    <x v="51"/>
    <s v="201453"/>
    <n v="0"/>
    <n v="200"/>
  </r>
  <r>
    <x v="1"/>
    <x v="52"/>
    <s v="20151"/>
    <n v="0"/>
    <n v="200"/>
  </r>
  <r>
    <x v="1"/>
    <x v="0"/>
    <s v="20152"/>
    <n v="47.46"/>
    <n v="152.54"/>
  </r>
  <r>
    <x v="1"/>
    <x v="1"/>
    <s v="20153"/>
    <n v="148.86000000000001"/>
    <n v="51.139999999999986"/>
  </r>
  <r>
    <x v="1"/>
    <x v="2"/>
    <s v="20154"/>
    <n v="209.78"/>
    <n v="-9.7800000000000011"/>
  </r>
  <r>
    <x v="1"/>
    <x v="3"/>
    <s v="20155"/>
    <n v="107.26"/>
    <n v="92.74"/>
  </r>
  <r>
    <x v="1"/>
    <x v="4"/>
    <s v="20156"/>
    <n v="146.19000000000003"/>
    <n v="53.809999999999974"/>
  </r>
  <r>
    <x v="1"/>
    <x v="5"/>
    <s v="20157"/>
    <n v="138.72"/>
    <n v="61.28"/>
  </r>
  <r>
    <x v="1"/>
    <x v="6"/>
    <s v="20158"/>
    <n v="149.98000000000002"/>
    <n v="50.019999999999982"/>
  </r>
  <r>
    <x v="1"/>
    <x v="7"/>
    <s v="20159"/>
    <n v="121.21000000000001"/>
    <n v="78.789999999999992"/>
  </r>
  <r>
    <x v="1"/>
    <x v="8"/>
    <s v="201510"/>
    <n v="78.609999999999985"/>
    <n v="121.39000000000001"/>
  </r>
  <r>
    <x v="1"/>
    <x v="9"/>
    <s v="201511"/>
    <n v="79.3"/>
    <n v="120.7"/>
  </r>
  <r>
    <x v="1"/>
    <x v="10"/>
    <s v="201512"/>
    <n v="154.01999999999998"/>
    <n v="45.980000000000018"/>
  </r>
  <r>
    <x v="1"/>
    <x v="11"/>
    <s v="201513"/>
    <n v="121.28999999999999"/>
    <n v="78.710000000000008"/>
  </r>
  <r>
    <x v="1"/>
    <x v="12"/>
    <s v="201514"/>
    <n v="151.85000000000002"/>
    <n v="48.149999999999977"/>
  </r>
  <r>
    <x v="1"/>
    <x v="13"/>
    <s v="201515"/>
    <n v="123.74000000000001"/>
    <n v="76.259999999999991"/>
  </r>
  <r>
    <x v="1"/>
    <x v="14"/>
    <s v="201516"/>
    <n v="77.389999999999986"/>
    <n v="122.61000000000001"/>
  </r>
  <r>
    <x v="1"/>
    <x v="15"/>
    <s v="201517"/>
    <n v="92.81"/>
    <n v="107.19"/>
  </r>
  <r>
    <x v="1"/>
    <x v="16"/>
    <s v="201518"/>
    <n v="147.63"/>
    <n v="52.370000000000005"/>
  </r>
  <r>
    <x v="1"/>
    <x v="17"/>
    <s v="201519"/>
    <n v="128.9"/>
    <n v="71.099999999999994"/>
  </r>
  <r>
    <x v="1"/>
    <x v="18"/>
    <s v="201520"/>
    <n v="98.42"/>
    <n v="101.58"/>
  </r>
  <r>
    <x v="1"/>
    <x v="19"/>
    <s v="201521"/>
    <n v="107.64"/>
    <n v="92.36"/>
  </r>
  <r>
    <x v="1"/>
    <x v="20"/>
    <s v="201522"/>
    <n v="117.59"/>
    <n v="82.41"/>
  </r>
  <r>
    <x v="1"/>
    <x v="21"/>
    <s v="201523"/>
    <n v="148.4"/>
    <n v="51.599999999999994"/>
  </r>
  <r>
    <x v="1"/>
    <x v="22"/>
    <s v="201524"/>
    <n v="142.73000000000002"/>
    <n v="57.269999999999982"/>
  </r>
  <r>
    <x v="1"/>
    <x v="23"/>
    <s v="201525"/>
    <n v="70.959999999999994"/>
    <n v="129.04000000000002"/>
  </r>
  <r>
    <x v="1"/>
    <x v="24"/>
    <s v="201526"/>
    <n v="113.45"/>
    <n v="86.55"/>
  </r>
  <r>
    <x v="1"/>
    <x v="25"/>
    <s v="201527"/>
    <n v="25.81"/>
    <n v="174.19"/>
  </r>
  <r>
    <x v="1"/>
    <x v="26"/>
    <s v="201528"/>
    <n v="120.73999999999998"/>
    <n v="79.260000000000019"/>
  </r>
  <r>
    <x v="1"/>
    <x v="27"/>
    <s v="201529"/>
    <n v="118.55"/>
    <n v="81.45"/>
  </r>
  <r>
    <x v="1"/>
    <x v="28"/>
    <s v="201530"/>
    <n v="170.43"/>
    <n v="29.569999999999993"/>
  </r>
  <r>
    <x v="1"/>
    <x v="29"/>
    <s v="201531"/>
    <n v="105.21000000000001"/>
    <n v="94.789999999999992"/>
  </r>
  <r>
    <x v="1"/>
    <x v="30"/>
    <s v="201532"/>
    <n v="96.01"/>
    <n v="103.99"/>
  </r>
  <r>
    <x v="1"/>
    <x v="31"/>
    <s v="201533"/>
    <n v="113.82999999999998"/>
    <n v="86.170000000000016"/>
  </r>
  <r>
    <x v="1"/>
    <x v="32"/>
    <s v="201534"/>
    <n v="75.570000000000007"/>
    <n v="124.42999999999999"/>
  </r>
  <r>
    <x v="1"/>
    <x v="33"/>
    <s v="201535"/>
    <n v="149.96999999999997"/>
    <n v="50.03000000000003"/>
  </r>
  <r>
    <x v="1"/>
    <x v="34"/>
    <s v="201536"/>
    <n v="63.81"/>
    <n v="136.19"/>
  </r>
  <r>
    <x v="1"/>
    <x v="35"/>
    <s v="201537"/>
    <n v="98.580000000000013"/>
    <n v="101.41999999999999"/>
  </r>
  <r>
    <x v="1"/>
    <x v="36"/>
    <s v="201538"/>
    <n v="157.59"/>
    <n v="42.41"/>
  </r>
  <r>
    <x v="1"/>
    <x v="37"/>
    <s v="201539"/>
    <n v="132.1"/>
    <n v="67.900000000000006"/>
  </r>
  <r>
    <x v="1"/>
    <x v="38"/>
    <s v="201540"/>
    <n v="175.48000000000002"/>
    <n v="24.519999999999982"/>
  </r>
  <r>
    <x v="1"/>
    <x v="39"/>
    <s v="201541"/>
    <n v="133.38"/>
    <n v="66.62"/>
  </r>
  <r>
    <x v="1"/>
    <x v="40"/>
    <s v="201542"/>
    <n v="168.07000000000002"/>
    <n v="31.929999999999978"/>
  </r>
  <r>
    <x v="1"/>
    <x v="41"/>
    <s v="201543"/>
    <n v="222.27"/>
    <n v="-22.27000000000001"/>
  </r>
  <r>
    <x v="1"/>
    <x v="42"/>
    <s v="201544"/>
    <n v="136.16999999999999"/>
    <n v="63.830000000000013"/>
  </r>
  <r>
    <x v="1"/>
    <x v="43"/>
    <s v="201545"/>
    <n v="117.34"/>
    <n v="82.66"/>
  </r>
  <r>
    <x v="1"/>
    <x v="44"/>
    <s v="201546"/>
    <n v="87.149999999999991"/>
    <n v="112.85000000000001"/>
  </r>
  <r>
    <x v="1"/>
    <x v="45"/>
    <s v="201547"/>
    <n v="140.27999999999997"/>
    <n v="59.720000000000027"/>
  </r>
  <r>
    <x v="1"/>
    <x v="46"/>
    <s v="201548"/>
    <n v="105.25"/>
    <n v="94.75"/>
  </r>
  <r>
    <x v="1"/>
    <x v="47"/>
    <s v="201549"/>
    <n v="128.41"/>
    <n v="71.59"/>
  </r>
  <r>
    <x v="1"/>
    <x v="48"/>
    <s v="201550"/>
    <n v="157.18"/>
    <n v="42.819999999999993"/>
  </r>
  <r>
    <x v="1"/>
    <x v="49"/>
    <s v="201551"/>
    <n v="24"/>
    <n v="176"/>
  </r>
  <r>
    <x v="2"/>
    <x v="2"/>
    <s v="20164"/>
    <n v="136.72999999999999"/>
    <n v="63.27000000000001"/>
  </r>
  <r>
    <x v="2"/>
    <x v="3"/>
    <s v="20165"/>
    <n v="156.42000000000002"/>
    <n v="43.579999999999984"/>
  </r>
  <r>
    <x v="2"/>
    <x v="4"/>
    <s v="20166"/>
    <n v="173.18"/>
    <n v="26.819999999999993"/>
  </r>
  <r>
    <x v="2"/>
    <x v="5"/>
    <s v="20167"/>
    <n v="132.38"/>
    <n v="67.62"/>
  </r>
  <r>
    <x v="2"/>
    <x v="6"/>
    <s v="20168"/>
    <n v="142.05999999999997"/>
    <n v="57.940000000000026"/>
  </r>
  <r>
    <x v="2"/>
    <x v="7"/>
    <s v="20169"/>
    <n v="144.76"/>
    <n v="55.240000000000009"/>
  </r>
  <r>
    <x v="2"/>
    <x v="8"/>
    <s v="201610"/>
    <n v="139.35000000000002"/>
    <n v="60.649999999999977"/>
  </r>
  <r>
    <x v="2"/>
    <x v="9"/>
    <s v="201611"/>
    <n v="127.92"/>
    <n v="72.08"/>
  </r>
  <r>
    <x v="2"/>
    <x v="10"/>
    <s v="201612"/>
    <n v="154.93"/>
    <n v="45.069999999999993"/>
  </r>
  <r>
    <x v="2"/>
    <x v="11"/>
    <s v="201613"/>
    <n v="26.450000000000003"/>
    <n v="173.55"/>
  </r>
  <r>
    <x v="2"/>
    <x v="12"/>
    <s v="201614"/>
    <n v="150.87"/>
    <n v="49.129999999999995"/>
  </r>
  <r>
    <x v="2"/>
    <x v="13"/>
    <s v="201615"/>
    <n v="115.57999999999998"/>
    <n v="84.420000000000016"/>
  </r>
  <r>
    <x v="2"/>
    <x v="14"/>
    <s v="201616"/>
    <n v="133.76"/>
    <n v="66.240000000000009"/>
  </r>
  <r>
    <x v="2"/>
    <x v="15"/>
    <s v="201617"/>
    <n v="147.80000000000001"/>
    <n v="52.199999999999989"/>
  </r>
  <r>
    <x v="2"/>
    <x v="16"/>
    <s v="201618"/>
    <n v="90.59"/>
    <n v="109.41"/>
  </r>
  <r>
    <x v="2"/>
    <x v="17"/>
    <s v="201619"/>
    <n v="64.62"/>
    <n v="135.38"/>
  </r>
  <r>
    <x v="2"/>
    <x v="18"/>
    <s v="201620"/>
    <n v="123.44000000000001"/>
    <n v="76.559999999999988"/>
  </r>
  <r>
    <x v="2"/>
    <x v="19"/>
    <s v="201621"/>
    <n v="167.55"/>
    <n v="32.449999999999989"/>
  </r>
  <r>
    <x v="2"/>
    <x v="20"/>
    <s v="201622"/>
    <n v="134.25"/>
    <n v="65.75"/>
  </r>
  <r>
    <x v="2"/>
    <x v="21"/>
    <s v="201623"/>
    <n v="131.33999999999997"/>
    <n v="68.660000000000025"/>
  </r>
  <r>
    <x v="2"/>
    <x v="22"/>
    <s v="201624"/>
    <n v="82.83"/>
    <n v="117.17"/>
  </r>
  <r>
    <x v="2"/>
    <x v="23"/>
    <s v="201625"/>
    <n v="135.19999999999999"/>
    <n v="64.800000000000011"/>
  </r>
  <r>
    <x v="2"/>
    <x v="24"/>
    <s v="201626"/>
    <n v="142.54"/>
    <n v="57.460000000000008"/>
  </r>
  <r>
    <x v="2"/>
    <x v="25"/>
    <s v="201627"/>
    <n v="138.52999999999997"/>
    <n v="61.470000000000027"/>
  </r>
  <r>
    <x v="2"/>
    <x v="26"/>
    <s v="201628"/>
    <n v="141.76999999999998"/>
    <n v="58.230000000000018"/>
  </r>
  <r>
    <x v="2"/>
    <x v="27"/>
    <s v="201629"/>
    <n v="176.16"/>
    <n v="23.840000000000003"/>
  </r>
  <r>
    <x v="2"/>
    <x v="28"/>
    <s v="201630"/>
    <n v="29"/>
    <n v="171"/>
  </r>
  <r>
    <x v="2"/>
    <x v="30"/>
    <s v="201632"/>
    <n v="55.599999999999994"/>
    <n v="144.4"/>
  </r>
  <r>
    <x v="2"/>
    <x v="31"/>
    <s v="201633"/>
    <n v="143.13"/>
    <n v="56.870000000000005"/>
  </r>
  <r>
    <x v="2"/>
    <x v="32"/>
    <s v="201634"/>
    <n v="169.87"/>
    <n v="30.129999999999995"/>
  </r>
  <r>
    <x v="2"/>
    <x v="33"/>
    <s v="201635"/>
    <n v="111.37000000000002"/>
    <n v="88.629999999999981"/>
  </r>
  <r>
    <x v="2"/>
    <x v="34"/>
    <s v="201636"/>
    <n v="132.61000000000001"/>
    <n v="67.389999999999986"/>
  </r>
  <r>
    <x v="2"/>
    <x v="35"/>
    <s v="201637"/>
    <n v="132.68"/>
    <n v="67.319999999999993"/>
  </r>
  <r>
    <x v="2"/>
    <x v="36"/>
    <s v="201638"/>
    <n v="148.92000000000002"/>
    <n v="51.079999999999984"/>
  </r>
  <r>
    <x v="2"/>
    <x v="37"/>
    <s v="201639"/>
    <n v="118.77999999999999"/>
    <n v="81.220000000000013"/>
  </r>
  <r>
    <x v="2"/>
    <x v="38"/>
    <s v="201640"/>
    <n v="89.77"/>
    <n v="110.23"/>
  </r>
  <r>
    <x v="2"/>
    <x v="39"/>
    <s v="201641"/>
    <n v="122.46000000000001"/>
    <n v="77.539999999999992"/>
  </r>
  <r>
    <x v="2"/>
    <x v="40"/>
    <s v="201642"/>
    <n v="75.709999999999994"/>
    <n v="124.29"/>
  </r>
  <r>
    <x v="2"/>
    <x v="41"/>
    <s v="201643"/>
    <n v="75.61"/>
    <n v="124.39"/>
  </r>
  <r>
    <x v="2"/>
    <x v="42"/>
    <s v="201644"/>
    <n v="46.94"/>
    <n v="153.06"/>
  </r>
  <r>
    <x v="2"/>
    <x v="43"/>
    <s v="201645"/>
    <n v="98.710000000000008"/>
    <n v="101.28999999999999"/>
  </r>
  <r>
    <x v="2"/>
    <x v="44"/>
    <s v="201646"/>
    <n v="77.929999999999993"/>
    <n v="122.07000000000001"/>
  </r>
  <r>
    <x v="2"/>
    <x v="45"/>
    <s v="201647"/>
    <n v="75.900000000000006"/>
    <n v="124.1"/>
  </r>
  <r>
    <x v="2"/>
    <x v="46"/>
    <s v="201648"/>
    <n v="66.61"/>
    <n v="133.38999999999999"/>
  </r>
  <r>
    <x v="2"/>
    <x v="47"/>
    <s v="201649"/>
    <n v="0"/>
    <n v="200"/>
  </r>
  <r>
    <x v="2"/>
    <x v="48"/>
    <s v="201650"/>
    <n v="148.72"/>
    <n v="51.28"/>
  </r>
  <r>
    <x v="2"/>
    <x v="49"/>
    <s v="201651"/>
    <n v="226.50000000000003"/>
    <n v="-26.500000000000028"/>
  </r>
  <r>
    <x v="2"/>
    <x v="50"/>
    <s v="201652"/>
    <n v="103.74"/>
    <n v="96.26"/>
  </r>
  <r>
    <x v="3"/>
    <x v="1"/>
    <s v="20173"/>
    <n v="29.7"/>
    <n v="170.3"/>
  </r>
  <r>
    <x v="3"/>
    <x v="2"/>
    <s v="20174"/>
    <n v="215.62"/>
    <n v="-15.620000000000005"/>
  </r>
  <r>
    <x v="3"/>
    <x v="3"/>
    <s v="20175"/>
    <n v="149.30000000000001"/>
    <n v="50.699999999999989"/>
  </r>
  <r>
    <x v="3"/>
    <x v="4"/>
    <s v="20176"/>
    <n v="148.04"/>
    <n v="51.960000000000008"/>
  </r>
  <r>
    <x v="3"/>
    <x v="5"/>
    <s v="20177"/>
    <n v="104.93"/>
    <n v="95.07"/>
  </r>
  <r>
    <x v="3"/>
    <x v="6"/>
    <s v="20178"/>
    <n v="148.18"/>
    <n v="51.819999999999993"/>
  </r>
  <r>
    <x v="3"/>
    <x v="7"/>
    <s v="20179"/>
    <n v="164.45000000000002"/>
    <n v="35.549999999999983"/>
  </r>
  <r>
    <x v="3"/>
    <x v="8"/>
    <s v="201710"/>
    <n v="139.01"/>
    <n v="60.990000000000009"/>
  </r>
  <r>
    <x v="3"/>
    <x v="9"/>
    <s v="201711"/>
    <n v="126.34000000000002"/>
    <n v="73.659999999999982"/>
  </r>
  <r>
    <x v="3"/>
    <x v="10"/>
    <s v="201712"/>
    <n v="141.56"/>
    <n v="58.44"/>
  </r>
  <r>
    <x v="3"/>
    <x v="11"/>
    <s v="201713"/>
    <n v="155.82999999999998"/>
    <n v="44.170000000000016"/>
  </r>
  <r>
    <x v="3"/>
    <x v="12"/>
    <s v="201714"/>
    <n v="149.92000000000002"/>
    <n v="50.079999999999984"/>
  </r>
  <r>
    <x v="3"/>
    <x v="13"/>
    <s v="201715"/>
    <n v="146.12"/>
    <n v="53.879999999999995"/>
  </r>
  <r>
    <x v="3"/>
    <x v="14"/>
    <s v="201716"/>
    <n v="114.08000000000001"/>
    <n v="85.919999999999987"/>
  </r>
  <r>
    <x v="3"/>
    <x v="15"/>
    <s v="201717"/>
    <n v="86.39"/>
    <n v="113.61"/>
  </r>
  <r>
    <x v="3"/>
    <x v="16"/>
    <s v="201718"/>
    <n v="113.31"/>
    <n v="86.69"/>
  </r>
  <r>
    <x v="3"/>
    <x v="17"/>
    <s v="201719"/>
    <n v="109.19"/>
    <n v="90.81"/>
  </r>
  <r>
    <x v="3"/>
    <x v="18"/>
    <s v="201720"/>
    <n v="160.33000000000001"/>
    <n v="39.669999999999987"/>
  </r>
  <r>
    <x v="3"/>
    <x v="19"/>
    <s v="201721"/>
    <n v="206.52999999999997"/>
    <n v="-6.5299999999999727"/>
  </r>
  <r>
    <x v="3"/>
    <x v="20"/>
    <s v="201722"/>
    <n v="159.23000000000002"/>
    <n v="40.769999999999982"/>
  </r>
  <r>
    <x v="3"/>
    <x v="21"/>
    <s v="201723"/>
    <n v="152.67000000000002"/>
    <n v="47.329999999999984"/>
  </r>
  <r>
    <x v="3"/>
    <x v="22"/>
    <s v="201724"/>
    <n v="143.51999999999998"/>
    <n v="56.480000000000018"/>
  </r>
  <r>
    <x v="3"/>
    <x v="23"/>
    <s v="201725"/>
    <n v="170.33000000000004"/>
    <n v="29.669999999999959"/>
  </r>
  <r>
    <x v="3"/>
    <x v="24"/>
    <s v="201726"/>
    <n v="192.7"/>
    <n v="7.3000000000000114"/>
  </r>
  <r>
    <x v="3"/>
    <x v="25"/>
    <s v="201727"/>
    <n v="166.17000000000002"/>
    <n v="33.829999999999984"/>
  </r>
  <r>
    <x v="3"/>
    <x v="26"/>
    <s v="201728"/>
    <n v="156.89000000000001"/>
    <n v="43.109999999999985"/>
  </r>
  <r>
    <x v="3"/>
    <x v="27"/>
    <s v="201729"/>
    <n v="169.38"/>
    <n v="30.620000000000005"/>
  </r>
  <r>
    <x v="3"/>
    <x v="28"/>
    <s v="201730"/>
    <n v="185.60000000000002"/>
    <n v="14.399999999999977"/>
  </r>
  <r>
    <x v="3"/>
    <x v="29"/>
    <s v="201731"/>
    <n v="169.76"/>
    <n v="30.240000000000009"/>
  </r>
  <r>
    <x v="3"/>
    <x v="30"/>
    <s v="201732"/>
    <n v="196.83000000000004"/>
    <n v="3.1699999999999591"/>
  </r>
  <r>
    <x v="3"/>
    <x v="31"/>
    <s v="201733"/>
    <n v="162.22999999999999"/>
    <n v="37.77000000000001"/>
  </r>
  <r>
    <x v="3"/>
    <x v="32"/>
    <s v="201734"/>
    <n v="175.29999999999998"/>
    <n v="24.700000000000017"/>
  </r>
  <r>
    <x v="3"/>
    <x v="33"/>
    <s v="201735"/>
    <n v="212.88000000000002"/>
    <n v="-12.880000000000024"/>
  </r>
  <r>
    <x v="3"/>
    <x v="34"/>
    <s v="201736"/>
    <n v="183.70000000000002"/>
    <n v="16.299999999999983"/>
  </r>
  <r>
    <x v="3"/>
    <x v="35"/>
    <s v="201737"/>
    <n v="165.67"/>
    <n v="34.330000000000013"/>
  </r>
  <r>
    <x v="3"/>
    <x v="36"/>
    <s v="201738"/>
    <n v="162.44"/>
    <n v="37.56"/>
  </r>
  <r>
    <x v="3"/>
    <x v="37"/>
    <s v="201739"/>
    <n v="126.89000000000001"/>
    <n v="73.109999999999985"/>
  </r>
  <r>
    <x v="3"/>
    <x v="38"/>
    <s v="201740"/>
    <n v="177.99"/>
    <n v="22.009999999999991"/>
  </r>
  <r>
    <x v="3"/>
    <x v="39"/>
    <s v="201741"/>
    <n v="202.25"/>
    <n v="-2.25"/>
  </r>
  <r>
    <x v="3"/>
    <x v="40"/>
    <s v="201742"/>
    <n v="206.76"/>
    <n v="-6.7599999999999909"/>
  </r>
  <r>
    <x v="3"/>
    <x v="41"/>
    <s v="201743"/>
    <n v="187.36"/>
    <n v="12.639999999999986"/>
  </r>
  <r>
    <x v="3"/>
    <x v="42"/>
    <s v="201744"/>
    <n v="177.79000000000002"/>
    <n v="22.20999999999998"/>
  </r>
  <r>
    <x v="3"/>
    <x v="43"/>
    <s v="201745"/>
    <n v="126.78"/>
    <n v="73.22"/>
  </r>
  <r>
    <x v="3"/>
    <x v="44"/>
    <s v="201746"/>
    <n v="194.23000000000002"/>
    <n v="5.7699999999999818"/>
  </r>
  <r>
    <x v="3"/>
    <x v="45"/>
    <s v="201747"/>
    <n v="205.02"/>
    <n v="-5.0200000000000102"/>
  </r>
  <r>
    <x v="3"/>
    <x v="46"/>
    <s v="201748"/>
    <n v="136.23000000000002"/>
    <n v="63.769999999999982"/>
  </r>
  <r>
    <x v="3"/>
    <x v="47"/>
    <s v="201749"/>
    <n v="189.63000000000002"/>
    <n v="10.369999999999976"/>
  </r>
  <r>
    <x v="3"/>
    <x v="48"/>
    <s v="201750"/>
    <n v="191.12"/>
    <n v="8.8799999999999955"/>
  </r>
  <r>
    <x v="3"/>
    <x v="49"/>
    <s v="201751"/>
    <n v="199.79"/>
    <n v="0.21000000000000796"/>
  </r>
  <r>
    <x v="3"/>
    <x v="50"/>
    <s v="201752"/>
    <n v="191.53000000000003"/>
    <n v="8.4699999999999704"/>
  </r>
  <r>
    <x v="3"/>
    <x v="51"/>
    <s v="201753"/>
    <n v="214.00000000000003"/>
    <n v="-14.000000000000028"/>
  </r>
  <r>
    <x v="4"/>
    <x v="52"/>
    <s v="20181"/>
    <n v="169.73"/>
    <n v="30.27000000000001"/>
  </r>
  <r>
    <x v="4"/>
    <x v="0"/>
    <s v="20182"/>
    <n v="114.03"/>
    <n v="85.97"/>
  </r>
  <r>
    <x v="4"/>
    <x v="1"/>
    <s v="20183"/>
    <n v="124.88"/>
    <n v="75.12"/>
  </r>
  <r>
    <x v="4"/>
    <x v="2"/>
    <s v="20184"/>
    <n v="188.61999999999998"/>
    <n v="11.380000000000024"/>
  </r>
  <r>
    <x v="4"/>
    <x v="3"/>
    <s v="20185"/>
    <n v="141.17000000000002"/>
    <n v="58.829999999999984"/>
  </r>
  <r>
    <x v="4"/>
    <x v="4"/>
    <s v="20186"/>
    <n v="132.28"/>
    <n v="67.72"/>
  </r>
  <r>
    <x v="4"/>
    <x v="5"/>
    <s v="20187"/>
    <n v="191.20000000000002"/>
    <n v="8.7999999999999829"/>
  </r>
  <r>
    <x v="4"/>
    <x v="6"/>
    <s v="20188"/>
    <n v="195.6"/>
    <n v="4.4000000000000057"/>
  </r>
  <r>
    <x v="4"/>
    <x v="7"/>
    <s v="20189"/>
    <n v="192.37"/>
    <n v="7.6299999999999955"/>
  </r>
  <r>
    <x v="4"/>
    <x v="8"/>
    <s v="201810"/>
    <n v="197.86"/>
    <n v="2.1399999999999864"/>
  </r>
  <r>
    <x v="4"/>
    <x v="9"/>
    <s v="201811"/>
    <n v="165.31"/>
    <n v="34.69"/>
  </r>
  <r>
    <x v="4"/>
    <x v="10"/>
    <s v="201812"/>
    <n v="225.91999999999996"/>
    <n v="-25.919999999999959"/>
  </r>
  <r>
    <x v="4"/>
    <x v="11"/>
    <s v="201813"/>
    <n v="169.69"/>
    <n v="30.310000000000002"/>
  </r>
  <r>
    <x v="4"/>
    <x v="12"/>
    <s v="201814"/>
    <n v="100.97"/>
    <n v="99.03"/>
  </r>
  <r>
    <x v="4"/>
    <x v="13"/>
    <s v="201815"/>
    <n v="198.62"/>
    <n v="1.3799999999999955"/>
  </r>
  <r>
    <x v="4"/>
    <x v="14"/>
    <s v="201816"/>
    <n v="194.04000000000002"/>
    <n v="5.9599999999999795"/>
  </r>
  <r>
    <x v="4"/>
    <x v="15"/>
    <s v="201817"/>
    <n v="170.54000000000002"/>
    <n v="29.45999999999998"/>
  </r>
  <r>
    <x v="4"/>
    <x v="16"/>
    <s v="201818"/>
    <n v="225.81"/>
    <n v="-25.810000000000002"/>
  </r>
  <r>
    <x v="4"/>
    <x v="17"/>
    <s v="201819"/>
    <n v="177.40999999999997"/>
    <n v="22.590000000000032"/>
  </r>
  <r>
    <x v="4"/>
    <x v="18"/>
    <s v="201820"/>
    <n v="166.86"/>
    <n v="33.139999999999986"/>
  </r>
  <r>
    <x v="4"/>
    <x v="19"/>
    <s v="201821"/>
    <n v="166.07000000000002"/>
    <n v="33.929999999999978"/>
  </r>
  <r>
    <x v="4"/>
    <x v="20"/>
    <s v="201822"/>
    <n v="181.52"/>
    <n v="18.47999999999999"/>
  </r>
  <r>
    <x v="4"/>
    <x v="21"/>
    <s v="201823"/>
    <n v="169.07"/>
    <n v="30.930000000000007"/>
  </r>
  <r>
    <x v="4"/>
    <x v="23"/>
    <s v="201825"/>
    <n v="70.06"/>
    <n v="129.94"/>
  </r>
  <r>
    <x v="4"/>
    <x v="24"/>
    <s v="201826"/>
    <n v="135.5"/>
    <n v="64.5"/>
  </r>
  <r>
    <x v="4"/>
    <x v="25"/>
    <s v="201827"/>
    <n v="168.99"/>
    <n v="31.009999999999991"/>
  </r>
  <r>
    <x v="4"/>
    <x v="26"/>
    <s v="201828"/>
    <n v="220.26000000000002"/>
    <n v="-20.260000000000019"/>
  </r>
  <r>
    <x v="4"/>
    <x v="27"/>
    <s v="201829"/>
    <n v="210.9"/>
    <n v="-10.900000000000006"/>
  </r>
  <r>
    <x v="4"/>
    <x v="28"/>
    <s v="201830"/>
    <n v="171.95999999999998"/>
    <n v="28.04000000000002"/>
  </r>
  <r>
    <x v="4"/>
    <x v="29"/>
    <s v="201831"/>
    <n v="187.59000000000003"/>
    <n v="12.409999999999968"/>
  </r>
  <r>
    <x v="4"/>
    <x v="30"/>
    <s v="201832"/>
    <n v="182.33"/>
    <n v="17.669999999999987"/>
  </r>
  <r>
    <x v="4"/>
    <x v="31"/>
    <s v="201833"/>
    <n v="163.45999999999998"/>
    <n v="36.54000000000002"/>
  </r>
  <r>
    <x v="4"/>
    <x v="32"/>
    <s v="201834"/>
    <n v="196.75"/>
    <n v="3.25"/>
  </r>
  <r>
    <x v="4"/>
    <x v="33"/>
    <s v="201835"/>
    <n v="154.49"/>
    <n v="45.509999999999991"/>
  </r>
  <r>
    <x v="4"/>
    <x v="34"/>
    <s v="201836"/>
    <n v="165.32999999999996"/>
    <n v="34.670000000000044"/>
  </r>
  <r>
    <x v="4"/>
    <x v="35"/>
    <s v="201837"/>
    <n v="227.21"/>
    <n v="-27.210000000000008"/>
  </r>
  <r>
    <x v="4"/>
    <x v="36"/>
    <s v="201838"/>
    <n v="270.33000000000004"/>
    <n v="-70.330000000000041"/>
  </r>
  <r>
    <x v="4"/>
    <x v="37"/>
    <s v="201839"/>
    <n v="166.4"/>
    <n v="33.599999999999994"/>
  </r>
  <r>
    <x v="4"/>
    <x v="38"/>
    <s v="201840"/>
    <n v="188.57999999999998"/>
    <n v="11.420000000000016"/>
  </r>
  <r>
    <x v="4"/>
    <x v="39"/>
    <s v="201841"/>
    <n v="212.53"/>
    <n v="-12.530000000000001"/>
  </r>
  <r>
    <x v="4"/>
    <x v="40"/>
    <s v="201842"/>
    <n v="195.82"/>
    <n v="4.1800000000000068"/>
  </r>
  <r>
    <x v="4"/>
    <x v="41"/>
    <s v="201843"/>
    <n v="256.02"/>
    <n v="-56.019999999999982"/>
  </r>
  <r>
    <x v="4"/>
    <x v="42"/>
    <s v="201844"/>
    <n v="129.58000000000001"/>
    <n v="70.419999999999987"/>
  </r>
  <r>
    <x v="4"/>
    <x v="43"/>
    <s v="201845"/>
    <n v="203.6"/>
    <n v="-3.5999999999999943"/>
  </r>
  <r>
    <x v="4"/>
    <x v="44"/>
    <s v="201846"/>
    <n v="190.65"/>
    <n v="9.3499999999999943"/>
  </r>
  <r>
    <x v="4"/>
    <x v="45"/>
    <s v="201847"/>
    <n v="163.96"/>
    <n v="36.039999999999992"/>
  </r>
  <r>
    <x v="4"/>
    <x v="46"/>
    <s v="201848"/>
    <n v="297.56"/>
    <n v="-97.56"/>
  </r>
  <r>
    <x v="4"/>
    <x v="47"/>
    <s v="201849"/>
    <n v="198.95"/>
    <n v="1.0500000000000114"/>
  </r>
  <r>
    <x v="4"/>
    <x v="48"/>
    <s v="201850"/>
    <n v="8.8699999999999992"/>
    <n v="191.13"/>
  </r>
  <r>
    <x v="5"/>
    <x v="1"/>
    <s v="20193"/>
    <n v="159.97"/>
    <n v="40.03"/>
  </r>
  <r>
    <x v="5"/>
    <x v="2"/>
    <s v="20194"/>
    <n v="200.56999999999996"/>
    <n v="-0.56999999999996476"/>
  </r>
  <r>
    <x v="5"/>
    <x v="3"/>
    <s v="20195"/>
    <n v="142.94999999999999"/>
    <n v="57.050000000000011"/>
  </r>
  <r>
    <x v="5"/>
    <x v="4"/>
    <s v="20196"/>
    <n v="255.06"/>
    <n v="-55.06"/>
  </r>
  <r>
    <x v="5"/>
    <x v="5"/>
    <s v="20197"/>
    <n v="256.39999999999998"/>
    <n v="-56.399999999999977"/>
  </r>
  <r>
    <x v="5"/>
    <x v="6"/>
    <s v="20198"/>
    <n v="216.42000000000002"/>
    <n v="-16.420000000000016"/>
  </r>
  <r>
    <x v="5"/>
    <x v="7"/>
    <s v="20199"/>
    <n v="169.16"/>
    <n v="30.840000000000003"/>
  </r>
  <r>
    <x v="5"/>
    <x v="8"/>
    <s v="201910"/>
    <n v="221.79999999999998"/>
    <n v="-21.799999999999983"/>
  </r>
  <r>
    <x v="5"/>
    <x v="9"/>
    <s v="201911"/>
    <n v="226.49999999999997"/>
    <n v="-26.499999999999972"/>
  </r>
  <r>
    <x v="5"/>
    <x v="10"/>
    <s v="201912"/>
    <n v="230.51000000000002"/>
    <n v="-30.510000000000019"/>
  </r>
  <r>
    <x v="5"/>
    <x v="11"/>
    <s v="201913"/>
    <n v="145.44000000000003"/>
    <n v="54.559999999999974"/>
  </r>
  <r>
    <x v="5"/>
    <x v="12"/>
    <s v="201914"/>
    <n v="265.68"/>
    <n v="-65.680000000000007"/>
  </r>
  <r>
    <x v="5"/>
    <x v="13"/>
    <s v="201915"/>
    <n v="299.20999999999998"/>
    <n v="-99.20999999999998"/>
  </r>
  <r>
    <x v="5"/>
    <x v="14"/>
    <s v="201916"/>
    <n v="118.51"/>
    <n v="81.489999999999995"/>
  </r>
  <r>
    <x v="5"/>
    <x v="15"/>
    <s v="201917"/>
    <n v="285.01"/>
    <n v="-85.009999999999991"/>
  </r>
  <r>
    <x v="5"/>
    <x v="16"/>
    <s v="201918"/>
    <n v="166.41999999999996"/>
    <n v="33.580000000000041"/>
  </r>
  <r>
    <x v="5"/>
    <x v="17"/>
    <s v="201919"/>
    <n v="202.65"/>
    <n v="-2.6500000000000057"/>
  </r>
  <r>
    <x v="5"/>
    <x v="18"/>
    <s v="201920"/>
    <n v="148.97"/>
    <n v="51.03"/>
  </r>
  <r>
    <x v="5"/>
    <x v="20"/>
    <s v="201922"/>
    <n v="42.459999999999994"/>
    <n v="157.54000000000002"/>
  </r>
  <r>
    <x v="5"/>
    <x v="21"/>
    <s v="201923"/>
    <n v="232.07999999999998"/>
    <n v="-32.079999999999984"/>
  </r>
  <r>
    <x v="5"/>
    <x v="22"/>
    <s v="201924"/>
    <n v="153.88999999999999"/>
    <n v="46.110000000000014"/>
  </r>
  <r>
    <x v="5"/>
    <x v="23"/>
    <s v="201925"/>
    <n v="173.51999999999998"/>
    <n v="26.480000000000018"/>
  </r>
  <r>
    <x v="5"/>
    <x v="24"/>
    <s v="201926"/>
    <n v="192.65999999999997"/>
    <n v="7.3400000000000318"/>
  </r>
  <r>
    <x v="5"/>
    <x v="25"/>
    <s v="201927"/>
    <n v="214.91000000000003"/>
    <n v="-14.910000000000025"/>
  </r>
  <r>
    <x v="5"/>
    <x v="26"/>
    <s v="201928"/>
    <n v="348.89000000000004"/>
    <n v="-148.89000000000004"/>
  </r>
  <r>
    <x v="5"/>
    <x v="27"/>
    <s v="201929"/>
    <n v="213.06"/>
    <n v="-13.060000000000002"/>
  </r>
  <r>
    <x v="5"/>
    <x v="28"/>
    <s v="201930"/>
    <n v="192.92"/>
    <n v="7.0800000000000125"/>
  </r>
  <r>
    <x v="5"/>
    <x v="29"/>
    <s v="201931"/>
    <n v="281.8"/>
    <n v="-81.800000000000011"/>
  </r>
  <r>
    <x v="5"/>
    <x v="30"/>
    <s v="201932"/>
    <n v="233.45000000000002"/>
    <n v="-33.450000000000017"/>
  </r>
  <r>
    <x v="5"/>
    <x v="31"/>
    <s v="201933"/>
    <n v="169.89"/>
    <n v="30.110000000000014"/>
  </r>
  <r>
    <x v="5"/>
    <x v="32"/>
    <s v="201934"/>
    <n v="230.16000000000003"/>
    <n v="-30.160000000000025"/>
  </r>
  <r>
    <x v="5"/>
    <x v="33"/>
    <s v="201935"/>
    <n v="220.69"/>
    <n v="-20.689999999999998"/>
  </r>
  <r>
    <x v="5"/>
    <x v="34"/>
    <s v="201936"/>
    <n v="207.60000000000002"/>
    <n v="-7.6000000000000227"/>
  </r>
  <r>
    <x v="5"/>
    <x v="35"/>
    <s v="201937"/>
    <n v="187.48"/>
    <n v="12.52000000000001"/>
  </r>
  <r>
    <x v="5"/>
    <x v="36"/>
    <s v="201938"/>
    <n v="236.43"/>
    <n v="-36.430000000000007"/>
  </r>
  <r>
    <x v="5"/>
    <x v="37"/>
    <s v="201939"/>
    <n v="217.91"/>
    <n v="-17.909999999999997"/>
  </r>
  <r>
    <x v="5"/>
    <x v="38"/>
    <s v="201940"/>
    <n v="199.41999999999996"/>
    <n v="0.58000000000004093"/>
  </r>
  <r>
    <x v="5"/>
    <x v="39"/>
    <s v="201941"/>
    <n v="146.95000000000002"/>
    <n v="53.049999999999983"/>
  </r>
  <r>
    <x v="5"/>
    <x v="40"/>
    <s v="201942"/>
    <n v="196.92000000000002"/>
    <n v="3.0799999999999841"/>
  </r>
  <r>
    <x v="5"/>
    <x v="41"/>
    <s v="201943"/>
    <n v="190.12"/>
    <n v="9.8799999999999955"/>
  </r>
  <r>
    <x v="5"/>
    <x v="42"/>
    <s v="201944"/>
    <n v="125.49000000000001"/>
    <n v="74.509999999999991"/>
  </r>
  <r>
    <x v="5"/>
    <x v="43"/>
    <s v="201945"/>
    <n v="227.14000000000001"/>
    <n v="-27.140000000000015"/>
  </r>
  <r>
    <x v="5"/>
    <x v="44"/>
    <s v="201946"/>
    <n v="212.73999999999998"/>
    <n v="-12.739999999999981"/>
  </r>
  <r>
    <x v="5"/>
    <x v="45"/>
    <s v="201947"/>
    <n v="103.27000000000001"/>
    <n v="96.72999999999999"/>
  </r>
  <r>
    <x v="5"/>
    <x v="46"/>
    <s v="201948"/>
    <n v="120.78"/>
    <n v="79.22"/>
  </r>
  <r>
    <x v="5"/>
    <x v="47"/>
    <s v="201949"/>
    <n v="272.24999999999994"/>
    <n v="-72.249999999999943"/>
  </r>
  <r>
    <x v="5"/>
    <x v="48"/>
    <s v="201950"/>
    <n v="212.76999999999998"/>
    <n v="-12.769999999999982"/>
  </r>
  <r>
    <x v="5"/>
    <x v="49"/>
    <s v="201951"/>
    <n v="181.22000000000003"/>
    <n v="18.779999999999973"/>
  </r>
  <r>
    <x v="6"/>
    <x v="3"/>
    <s v="20205"/>
    <n v="203.99"/>
    <n v="-3.9900000000000091"/>
  </r>
  <r>
    <x v="6"/>
    <x v="4"/>
    <s v="20206"/>
    <n v="240.44000000000003"/>
    <n v="-40.440000000000026"/>
  </r>
  <r>
    <x v="6"/>
    <x v="5"/>
    <s v="20207"/>
    <n v="195.75"/>
    <n v="4.25"/>
  </r>
  <r>
    <x v="6"/>
    <x v="6"/>
    <s v="20208"/>
    <n v="209.48"/>
    <n v="-9.4799999999999898"/>
  </r>
  <r>
    <x v="6"/>
    <x v="7"/>
    <s v="20209"/>
    <n v="217.86000000000007"/>
    <n v="-17.86000000000007"/>
  </r>
  <r>
    <x v="6"/>
    <x v="8"/>
    <s v="202010"/>
    <n v="278.32"/>
    <n v="-78.319999999999993"/>
  </r>
  <r>
    <x v="6"/>
    <x v="9"/>
    <s v="202011"/>
    <n v="165.13000000000002"/>
    <n v="34.869999999999976"/>
  </r>
  <r>
    <x v="6"/>
    <x v="10"/>
    <s v="202012"/>
    <n v="171.51"/>
    <n v="28.490000000000009"/>
  </r>
  <r>
    <x v="6"/>
    <x v="11"/>
    <s v="202013"/>
    <n v="178.19000000000003"/>
    <n v="21.809999999999974"/>
  </r>
  <r>
    <x v="6"/>
    <x v="12"/>
    <s v="202014"/>
    <n v="185.5"/>
    <n v="14.5"/>
  </r>
  <r>
    <x v="6"/>
    <x v="13"/>
    <s v="202015"/>
    <n v="112.39"/>
    <n v="87.61"/>
  </r>
  <r>
    <x v="6"/>
    <x v="14"/>
    <s v="202016"/>
    <n v="143.82"/>
    <n v="56.180000000000007"/>
  </r>
  <r>
    <x v="6"/>
    <x v="15"/>
    <s v="202017"/>
    <n v="134.79000000000002"/>
    <n v="65.20999999999998"/>
  </r>
  <r>
    <x v="6"/>
    <x v="16"/>
    <s v="202018"/>
    <n v="105.04"/>
    <n v="94.96"/>
  </r>
  <r>
    <x v="6"/>
    <x v="17"/>
    <s v="202019"/>
    <n v="243.48"/>
    <n v="-43.47999999999999"/>
  </r>
  <r>
    <x v="6"/>
    <x v="18"/>
    <s v="202020"/>
    <n v="174.54"/>
    <n v="25.460000000000008"/>
  </r>
  <r>
    <x v="6"/>
    <x v="19"/>
    <s v="202021"/>
    <n v="225.24"/>
    <n v="-25.240000000000009"/>
  </r>
  <r>
    <x v="6"/>
    <x v="20"/>
    <s v="202022"/>
    <n v="152.36000000000001"/>
    <n v="47.639999999999986"/>
  </r>
  <r>
    <x v="6"/>
    <x v="21"/>
    <s v="202023"/>
    <n v="197.05"/>
    <n v="2.9499999999999886"/>
  </r>
  <r>
    <x v="6"/>
    <x v="22"/>
    <s v="202024"/>
    <n v="218.52999999999997"/>
    <n v="-18.529999999999973"/>
  </r>
  <r>
    <x v="6"/>
    <x v="23"/>
    <s v="202025"/>
    <n v="144.99"/>
    <n v="55.009999999999991"/>
  </r>
  <r>
    <x v="6"/>
    <x v="24"/>
    <s v="202026"/>
    <n v="163.81"/>
    <n v="36.19"/>
  </r>
  <r>
    <x v="6"/>
    <x v="25"/>
    <s v="202027"/>
    <n v="172.70000000000002"/>
    <n v="27.299999999999983"/>
  </r>
  <r>
    <x v="6"/>
    <x v="26"/>
    <s v="202028"/>
    <n v="139.93"/>
    <n v="60.069999999999993"/>
  </r>
  <r>
    <x v="6"/>
    <x v="27"/>
    <s v="202029"/>
    <n v="186.04"/>
    <n v="13.960000000000008"/>
  </r>
  <r>
    <x v="6"/>
    <x v="28"/>
    <s v="202030"/>
    <n v="110.31"/>
    <n v="89.69"/>
  </r>
  <r>
    <x v="6"/>
    <x v="29"/>
    <s v="202031"/>
    <n v="205.23"/>
    <n v="-5.2299999999999898"/>
  </r>
  <r>
    <x v="6"/>
    <x v="30"/>
    <s v="202032"/>
    <n v="260.77999999999997"/>
    <n v="-60.779999999999973"/>
  </r>
  <r>
    <x v="6"/>
    <x v="31"/>
    <s v="202033"/>
    <n v="94.86"/>
    <n v="105.14"/>
  </r>
  <r>
    <x v="6"/>
    <x v="32"/>
    <s v="202034"/>
    <n v="188.23000000000002"/>
    <n v="11.769999999999982"/>
  </r>
  <r>
    <x v="6"/>
    <x v="33"/>
    <s v="202035"/>
    <n v="189.34"/>
    <n v="10.659999999999997"/>
  </r>
  <r>
    <x v="6"/>
    <x v="34"/>
    <s v="202036"/>
    <n v="208.04"/>
    <n v="-8.039999999999992"/>
  </r>
  <r>
    <x v="6"/>
    <x v="35"/>
    <s v="202037"/>
    <n v="200.13"/>
    <n v="-0.12999999999999545"/>
  </r>
  <r>
    <x v="6"/>
    <x v="36"/>
    <s v="202038"/>
    <n v="229.96"/>
    <n v="-29.960000000000008"/>
  </r>
  <r>
    <x v="6"/>
    <x v="37"/>
    <s v="202039"/>
    <n v="263"/>
    <n v="-63"/>
  </r>
  <r>
    <x v="6"/>
    <x v="38"/>
    <s v="202040"/>
    <n v="133.41"/>
    <n v="66.59"/>
  </r>
  <r>
    <x v="6"/>
    <x v="39"/>
    <s v="202041"/>
    <n v="361.25"/>
    <n v="-161.25"/>
  </r>
  <r>
    <x v="6"/>
    <x v="40"/>
    <s v="202042"/>
    <n v="184.94000000000003"/>
    <n v="15.059999999999974"/>
  </r>
  <r>
    <x v="6"/>
    <x v="41"/>
    <s v="202043"/>
    <n v="298.14"/>
    <n v="-98.139999999999986"/>
  </r>
  <r>
    <x v="6"/>
    <x v="42"/>
    <s v="202044"/>
    <n v="223.8"/>
    <n v="-23.800000000000011"/>
  </r>
  <r>
    <x v="6"/>
    <x v="43"/>
    <s v="202045"/>
    <n v="241.48"/>
    <n v="-41.47999999999999"/>
  </r>
  <r>
    <x v="6"/>
    <x v="44"/>
    <s v="202046"/>
    <n v="114.52"/>
    <n v="85.48"/>
  </r>
  <r>
    <x v="6"/>
    <x v="45"/>
    <s v="202047"/>
    <n v="243.98"/>
    <n v="-43.97999999999999"/>
  </r>
  <r>
    <x v="6"/>
    <x v="46"/>
    <s v="202048"/>
    <n v="108.61"/>
    <n v="91.39"/>
  </r>
  <r>
    <x v="6"/>
    <x v="47"/>
    <s v="202049"/>
    <n v="259.95"/>
    <n v="-59.949999999999989"/>
  </r>
  <r>
    <x v="6"/>
    <x v="48"/>
    <s v="202050"/>
    <n v="190.57999999999998"/>
    <n v="9.4200000000000159"/>
  </r>
  <r>
    <x v="6"/>
    <x v="49"/>
    <s v="202051"/>
    <n v="134.22999999999999"/>
    <n v="65.77000000000001"/>
  </r>
  <r>
    <x v="6"/>
    <x v="50"/>
    <s v="202052"/>
    <n v="311.21000000000004"/>
    <n v="-111.21000000000004"/>
  </r>
  <r>
    <x v="6"/>
    <x v="51"/>
    <s v="202053"/>
    <n v="114.25999999999999"/>
    <n v="85.740000000000009"/>
  </r>
  <r>
    <x v="7"/>
    <x v="52"/>
    <s v="20211"/>
    <n v="55.849999999999994"/>
    <n v="144.15"/>
  </r>
  <r>
    <x v="7"/>
    <x v="0"/>
    <s v="20212"/>
    <n v="18.079999999999998"/>
    <n v="181.92000000000002"/>
  </r>
  <r>
    <x v="7"/>
    <x v="1"/>
    <s v="20213"/>
    <n v="608.78"/>
    <n v="-408.78"/>
  </r>
  <r>
    <x v="7"/>
    <x v="2"/>
    <s v="20214"/>
    <n v="160.47"/>
    <n v="39.53"/>
  </r>
  <r>
    <x v="7"/>
    <x v="3"/>
    <s v="20215"/>
    <n v="264.22000000000003"/>
    <n v="-64.220000000000027"/>
  </r>
  <r>
    <x v="7"/>
    <x v="4"/>
    <s v="20216"/>
    <n v="228.64"/>
    <n v="-28.639999999999986"/>
  </r>
  <r>
    <x v="7"/>
    <x v="5"/>
    <s v="20217"/>
    <n v="169.04"/>
    <n v="30.960000000000008"/>
  </r>
  <r>
    <x v="7"/>
    <x v="6"/>
    <s v="20218"/>
    <n v="238.30000000000004"/>
    <n v="-38.30000000000004"/>
  </r>
  <r>
    <x v="7"/>
    <x v="7"/>
    <s v="20219"/>
    <n v="215.66"/>
    <n v="-15.659999999999997"/>
  </r>
  <r>
    <x v="7"/>
    <x v="8"/>
    <s v="202110"/>
    <n v="189.8"/>
    <n v="10.199999999999989"/>
  </r>
  <r>
    <x v="7"/>
    <x v="9"/>
    <s v="202111"/>
    <n v="159.54999999999998"/>
    <n v="40.450000000000017"/>
  </r>
  <r>
    <x v="7"/>
    <x v="10"/>
    <s v="202112"/>
    <n v="14.6"/>
    <n v="185.4"/>
  </r>
  <r>
    <x v="7"/>
    <x v="12"/>
    <s v="202114"/>
    <n v="1020.9800000000001"/>
    <n v="-820.98000000000013"/>
  </r>
  <r>
    <x v="7"/>
    <x v="14"/>
    <s v="202116"/>
    <n v="87.84"/>
    <n v="112.16"/>
  </r>
  <r>
    <x v="7"/>
    <x v="15"/>
    <s v="202117"/>
    <n v="428.88"/>
    <n v="-228.88"/>
  </r>
  <r>
    <x v="7"/>
    <x v="16"/>
    <s v="202118"/>
    <n v="197.63"/>
    <n v="2.3700000000000045"/>
  </r>
  <r>
    <x v="7"/>
    <x v="17"/>
    <s v="202119"/>
    <n v="209.13"/>
    <n v="-9.1299999999999955"/>
  </r>
  <r>
    <x v="7"/>
    <x v="18"/>
    <s v="202120"/>
    <n v="113.75"/>
    <n v="86.25"/>
  </r>
  <r>
    <x v="7"/>
    <x v="19"/>
    <s v="202121"/>
    <n v="174.04000000000002"/>
    <n v="25.95999999999998"/>
  </r>
  <r>
    <x v="7"/>
    <x v="20"/>
    <s v="202122"/>
    <n v="251.19"/>
    <n v="-51.19"/>
  </r>
  <r>
    <x v="7"/>
    <x v="21"/>
    <s v="202123"/>
    <n v="261.02"/>
    <n v="-61.019999999999982"/>
  </r>
  <r>
    <x v="7"/>
    <x v="22"/>
    <s v="202124"/>
    <n v="237.57000000000002"/>
    <n v="-37.570000000000022"/>
  </r>
  <r>
    <x v="7"/>
    <x v="23"/>
    <s v="202125"/>
    <n v="262.5"/>
    <n v="-62.5"/>
  </r>
  <r>
    <x v="7"/>
    <x v="24"/>
    <s v="202126"/>
    <n v="208.43"/>
    <n v="-8.4300000000000068"/>
  </r>
  <r>
    <x v="7"/>
    <x v="25"/>
    <s v="202127"/>
    <n v="246.93000000000004"/>
    <n v="-46.930000000000035"/>
  </r>
  <r>
    <x v="7"/>
    <x v="26"/>
    <s v="202128"/>
    <n v="176.34"/>
    <n v="23.659999999999997"/>
  </r>
  <r>
    <x v="7"/>
    <x v="27"/>
    <s v="202129"/>
    <n v="222.66000000000003"/>
    <n v="-22.6600000000000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4">
  <r>
    <x v="0"/>
    <x v="0"/>
    <x v="0"/>
    <x v="0"/>
    <x v="0"/>
    <x v="0"/>
    <s v="20141"/>
    <x v="0"/>
    <n v="37402.26"/>
    <x v="0"/>
  </r>
  <r>
    <x v="1"/>
    <x v="0"/>
    <x v="0"/>
    <x v="1"/>
    <x v="1"/>
    <x v="1"/>
    <s v="20141"/>
    <x v="1"/>
    <n v="2658.46"/>
    <x v="1"/>
  </r>
  <r>
    <x v="2"/>
    <x v="0"/>
    <x v="1"/>
    <x v="1"/>
    <x v="2"/>
    <x v="1"/>
    <s v="20142"/>
    <x v="2"/>
    <n v="20"/>
    <x v="2"/>
  </r>
  <r>
    <x v="2"/>
    <x v="0"/>
    <x v="1"/>
    <x v="1"/>
    <x v="2"/>
    <x v="1"/>
    <s v="20142"/>
    <x v="2"/>
    <n v="20"/>
    <x v="3"/>
  </r>
  <r>
    <x v="2"/>
    <x v="0"/>
    <x v="1"/>
    <x v="1"/>
    <x v="2"/>
    <x v="1"/>
    <s v="20142"/>
    <x v="2"/>
    <n v="20"/>
    <x v="3"/>
  </r>
  <r>
    <x v="2"/>
    <x v="0"/>
    <x v="1"/>
    <x v="1"/>
    <x v="2"/>
    <x v="1"/>
    <s v="20142"/>
    <x v="3"/>
    <n v="73.66"/>
    <x v="4"/>
  </r>
  <r>
    <x v="3"/>
    <x v="0"/>
    <x v="1"/>
    <x v="2"/>
    <x v="3"/>
    <x v="2"/>
    <s v="20142"/>
    <x v="1"/>
    <n v="2274"/>
    <x v="1"/>
  </r>
  <r>
    <x v="4"/>
    <x v="0"/>
    <x v="1"/>
    <x v="3"/>
    <x v="4"/>
    <x v="3"/>
    <s v="20142"/>
    <x v="1"/>
    <n v="3840"/>
    <x v="1"/>
  </r>
  <r>
    <x v="5"/>
    <x v="0"/>
    <x v="1"/>
    <x v="4"/>
    <x v="5"/>
    <x v="4"/>
    <s v="20142"/>
    <x v="4"/>
    <n v="552.48"/>
    <x v="5"/>
  </r>
  <r>
    <x v="6"/>
    <x v="0"/>
    <x v="2"/>
    <x v="5"/>
    <x v="2"/>
    <x v="5"/>
    <s v="20143"/>
    <x v="3"/>
    <n v="71.739999999999995"/>
    <x v="6"/>
  </r>
  <r>
    <x v="7"/>
    <x v="0"/>
    <x v="2"/>
    <x v="6"/>
    <x v="6"/>
    <x v="6"/>
    <s v="20143"/>
    <x v="1"/>
    <n v="3839.99"/>
    <x v="1"/>
  </r>
  <r>
    <x v="8"/>
    <x v="0"/>
    <x v="2"/>
    <x v="7"/>
    <x v="7"/>
    <x v="7"/>
    <s v="20143"/>
    <x v="4"/>
    <n v="115.14"/>
    <x v="7"/>
  </r>
  <r>
    <x v="9"/>
    <x v="0"/>
    <x v="3"/>
    <x v="8"/>
    <x v="2"/>
    <x v="8"/>
    <s v="20144"/>
    <x v="3"/>
    <n v="68.45"/>
    <x v="8"/>
  </r>
  <r>
    <x v="10"/>
    <x v="0"/>
    <x v="3"/>
    <x v="9"/>
    <x v="4"/>
    <x v="9"/>
    <s v="20144"/>
    <x v="1"/>
    <n v="3839.99"/>
    <x v="1"/>
  </r>
  <r>
    <x v="11"/>
    <x v="0"/>
    <x v="4"/>
    <x v="10"/>
    <x v="2"/>
    <x v="10"/>
    <s v="20145"/>
    <x v="3"/>
    <n v="46.07"/>
    <x v="9"/>
  </r>
  <r>
    <x v="12"/>
    <x v="0"/>
    <x v="4"/>
    <x v="11"/>
    <x v="4"/>
    <x v="11"/>
    <s v="20145"/>
    <x v="1"/>
    <n v="3839.99"/>
    <x v="1"/>
  </r>
  <r>
    <x v="13"/>
    <x v="0"/>
    <x v="4"/>
    <x v="11"/>
    <x v="8"/>
    <x v="11"/>
    <s v="20145"/>
    <x v="2"/>
    <n v="20"/>
    <x v="10"/>
  </r>
  <r>
    <x v="14"/>
    <x v="0"/>
    <x v="4"/>
    <x v="12"/>
    <x v="9"/>
    <x v="12"/>
    <s v="20145"/>
    <x v="5"/>
    <n v="405"/>
    <x v="11"/>
  </r>
  <r>
    <x v="15"/>
    <x v="0"/>
    <x v="4"/>
    <x v="12"/>
    <x v="1"/>
    <x v="12"/>
    <s v="20145"/>
    <x v="1"/>
    <n v="258.01"/>
    <x v="1"/>
  </r>
  <r>
    <x v="16"/>
    <x v="0"/>
    <x v="5"/>
    <x v="12"/>
    <x v="2"/>
    <x v="12"/>
    <s v="20146"/>
    <x v="3"/>
    <n v="49.69"/>
    <x v="12"/>
  </r>
  <r>
    <x v="17"/>
    <x v="0"/>
    <x v="5"/>
    <x v="13"/>
    <x v="10"/>
    <x v="13"/>
    <s v="20146"/>
    <x v="1"/>
    <n v="3840"/>
    <x v="1"/>
  </r>
  <r>
    <x v="18"/>
    <x v="0"/>
    <x v="6"/>
    <x v="14"/>
    <x v="2"/>
    <x v="14"/>
    <s v="20147"/>
    <x v="3"/>
    <n v="48.95"/>
    <x v="13"/>
  </r>
  <r>
    <x v="19"/>
    <x v="0"/>
    <x v="6"/>
    <x v="15"/>
    <x v="11"/>
    <x v="15"/>
    <s v="20147"/>
    <x v="1"/>
    <n v="3814"/>
    <x v="1"/>
  </r>
  <r>
    <x v="20"/>
    <x v="0"/>
    <x v="6"/>
    <x v="15"/>
    <x v="8"/>
    <x v="15"/>
    <s v="20147"/>
    <x v="5"/>
    <n v="140"/>
    <x v="14"/>
  </r>
  <r>
    <x v="21"/>
    <x v="0"/>
    <x v="7"/>
    <x v="16"/>
    <x v="2"/>
    <x v="16"/>
    <s v="20148"/>
    <x v="3"/>
    <n v="43.66"/>
    <x v="15"/>
  </r>
  <r>
    <x v="22"/>
    <x v="0"/>
    <x v="7"/>
    <x v="17"/>
    <x v="4"/>
    <x v="17"/>
    <s v="20148"/>
    <x v="5"/>
    <n v="2130"/>
    <x v="16"/>
  </r>
  <r>
    <x v="22"/>
    <x v="0"/>
    <x v="7"/>
    <x v="17"/>
    <x v="4"/>
    <x v="17"/>
    <s v="20148"/>
    <x v="1"/>
    <n v="3814"/>
    <x v="1"/>
  </r>
  <r>
    <x v="23"/>
    <x v="0"/>
    <x v="7"/>
    <x v="18"/>
    <x v="7"/>
    <x v="18"/>
    <s v="20148"/>
    <x v="5"/>
    <n v="5"/>
    <x v="17"/>
  </r>
  <r>
    <x v="24"/>
    <x v="0"/>
    <x v="8"/>
    <x v="19"/>
    <x v="2"/>
    <x v="19"/>
    <s v="20149"/>
    <x v="3"/>
    <n v="43.75"/>
    <x v="18"/>
  </r>
  <r>
    <x v="25"/>
    <x v="0"/>
    <x v="8"/>
    <x v="20"/>
    <x v="12"/>
    <x v="20"/>
    <s v="20149"/>
    <x v="5"/>
    <n v="1511"/>
    <x v="19"/>
  </r>
  <r>
    <x v="26"/>
    <x v="0"/>
    <x v="8"/>
    <x v="20"/>
    <x v="13"/>
    <x v="20"/>
    <s v="20149"/>
    <x v="1"/>
    <n v="3814"/>
    <x v="1"/>
  </r>
  <r>
    <x v="27"/>
    <x v="0"/>
    <x v="9"/>
    <x v="21"/>
    <x v="14"/>
    <x v="21"/>
    <s v="201410"/>
    <x v="3"/>
    <n v="42.43"/>
    <x v="20"/>
  </r>
  <r>
    <x v="28"/>
    <x v="0"/>
    <x v="9"/>
    <x v="22"/>
    <x v="15"/>
    <x v="22"/>
    <s v="201410"/>
    <x v="2"/>
    <n v="200"/>
    <x v="21"/>
  </r>
  <r>
    <x v="29"/>
    <x v="0"/>
    <x v="9"/>
    <x v="23"/>
    <x v="11"/>
    <x v="23"/>
    <s v="201410"/>
    <x v="1"/>
    <n v="3814"/>
    <x v="1"/>
  </r>
  <r>
    <x v="30"/>
    <x v="0"/>
    <x v="10"/>
    <x v="24"/>
    <x v="2"/>
    <x v="24"/>
    <s v="201411"/>
    <x v="3"/>
    <n v="46.85"/>
    <x v="22"/>
  </r>
  <r>
    <x v="31"/>
    <x v="0"/>
    <x v="10"/>
    <x v="25"/>
    <x v="16"/>
    <x v="25"/>
    <s v="201411"/>
    <x v="5"/>
    <n v="260"/>
    <x v="23"/>
  </r>
  <r>
    <x v="32"/>
    <x v="0"/>
    <x v="10"/>
    <x v="26"/>
    <x v="4"/>
    <x v="26"/>
    <s v="201411"/>
    <x v="1"/>
    <n v="3814"/>
    <x v="1"/>
  </r>
  <r>
    <x v="33"/>
    <x v="0"/>
    <x v="11"/>
    <x v="27"/>
    <x v="2"/>
    <x v="27"/>
    <s v="201412"/>
    <x v="3"/>
    <n v="57"/>
    <x v="24"/>
  </r>
  <r>
    <x v="34"/>
    <x v="0"/>
    <x v="11"/>
    <x v="28"/>
    <x v="10"/>
    <x v="28"/>
    <s v="201412"/>
    <x v="1"/>
    <n v="5205"/>
    <x v="1"/>
  </r>
  <r>
    <x v="35"/>
    <x v="0"/>
    <x v="11"/>
    <x v="29"/>
    <x v="17"/>
    <x v="29"/>
    <s v="201412"/>
    <x v="2"/>
    <n v="40"/>
    <x v="25"/>
  </r>
  <r>
    <x v="36"/>
    <x v="1"/>
    <x v="0"/>
    <x v="30"/>
    <x v="2"/>
    <x v="30"/>
    <s v="20151"/>
    <x v="3"/>
    <n v="70"/>
    <x v="26"/>
  </r>
  <r>
    <x v="37"/>
    <x v="1"/>
    <x v="0"/>
    <x v="31"/>
    <x v="11"/>
    <x v="31"/>
    <s v="20151"/>
    <x v="1"/>
    <n v="3896"/>
    <x v="1"/>
  </r>
  <r>
    <x v="38"/>
    <x v="1"/>
    <x v="1"/>
    <x v="2"/>
    <x v="18"/>
    <x v="32"/>
    <s v="20152"/>
    <x v="3"/>
    <n v="69"/>
    <x v="27"/>
  </r>
  <r>
    <x v="39"/>
    <x v="1"/>
    <x v="1"/>
    <x v="3"/>
    <x v="4"/>
    <x v="33"/>
    <s v="20152"/>
    <x v="1"/>
    <n v="3896"/>
    <x v="1"/>
  </r>
  <r>
    <x v="40"/>
    <x v="1"/>
    <x v="1"/>
    <x v="5"/>
    <x v="9"/>
    <x v="34"/>
    <s v="20152"/>
    <x v="1"/>
    <n v="1788"/>
    <x v="28"/>
  </r>
  <r>
    <x v="41"/>
    <x v="1"/>
    <x v="2"/>
    <x v="5"/>
    <x v="2"/>
    <x v="34"/>
    <s v="20153"/>
    <x v="3"/>
    <n v="60.24"/>
    <x v="29"/>
  </r>
  <r>
    <x v="42"/>
    <x v="1"/>
    <x v="2"/>
    <x v="32"/>
    <x v="6"/>
    <x v="35"/>
    <s v="20153"/>
    <x v="1"/>
    <n v="3867.33"/>
    <x v="28"/>
  </r>
  <r>
    <x v="42"/>
    <x v="1"/>
    <x v="2"/>
    <x v="32"/>
    <x v="6"/>
    <x v="35"/>
    <s v="20153"/>
    <x v="5"/>
    <n v="17.98"/>
    <x v="30"/>
  </r>
  <r>
    <x v="42"/>
    <x v="1"/>
    <x v="2"/>
    <x v="32"/>
    <x v="6"/>
    <x v="35"/>
    <s v="20153"/>
    <x v="1"/>
    <n v="3896"/>
    <x v="1"/>
  </r>
  <r>
    <x v="43"/>
    <x v="1"/>
    <x v="2"/>
    <x v="32"/>
    <x v="5"/>
    <x v="35"/>
    <s v="20153"/>
    <x v="4"/>
    <n v="757"/>
    <x v="31"/>
  </r>
  <r>
    <x v="44"/>
    <x v="1"/>
    <x v="3"/>
    <x v="8"/>
    <x v="2"/>
    <x v="36"/>
    <s v="20154"/>
    <x v="3"/>
    <n v="72.2"/>
    <x v="32"/>
  </r>
  <r>
    <x v="45"/>
    <x v="1"/>
    <x v="3"/>
    <x v="33"/>
    <x v="19"/>
    <x v="37"/>
    <s v="20154"/>
    <x v="4"/>
    <n v="45.67"/>
    <x v="33"/>
  </r>
  <r>
    <x v="46"/>
    <x v="1"/>
    <x v="3"/>
    <x v="9"/>
    <x v="20"/>
    <x v="38"/>
    <s v="20154"/>
    <x v="1"/>
    <n v="3896"/>
    <x v="1"/>
  </r>
  <r>
    <x v="46"/>
    <x v="1"/>
    <x v="3"/>
    <x v="9"/>
    <x v="20"/>
    <x v="38"/>
    <s v="20154"/>
    <x v="1"/>
    <n v="3867"/>
    <x v="28"/>
  </r>
  <r>
    <x v="47"/>
    <x v="1"/>
    <x v="4"/>
    <x v="10"/>
    <x v="16"/>
    <x v="39"/>
    <s v="20155"/>
    <x v="3"/>
    <n v="3.73"/>
    <x v="34"/>
  </r>
  <r>
    <x v="48"/>
    <x v="1"/>
    <x v="4"/>
    <x v="11"/>
    <x v="4"/>
    <x v="40"/>
    <s v="20155"/>
    <x v="1"/>
    <n v="3896"/>
    <x v="1"/>
  </r>
  <r>
    <x v="48"/>
    <x v="1"/>
    <x v="4"/>
    <x v="11"/>
    <x v="4"/>
    <x v="40"/>
    <s v="20155"/>
    <x v="1"/>
    <n v="3867.33"/>
    <x v="28"/>
  </r>
  <r>
    <x v="49"/>
    <x v="1"/>
    <x v="4"/>
    <x v="12"/>
    <x v="1"/>
    <x v="41"/>
    <s v="20155"/>
    <x v="5"/>
    <n v="188.45"/>
    <x v="35"/>
  </r>
  <r>
    <x v="49"/>
    <x v="1"/>
    <x v="4"/>
    <x v="12"/>
    <x v="1"/>
    <x v="41"/>
    <s v="20155"/>
    <x v="5"/>
    <n v="1965"/>
    <x v="36"/>
  </r>
  <r>
    <x v="50"/>
    <x v="1"/>
    <x v="5"/>
    <x v="34"/>
    <x v="18"/>
    <x v="42"/>
    <s v="20156"/>
    <x v="3"/>
    <n v="55"/>
    <x v="37"/>
  </r>
  <r>
    <x v="51"/>
    <x v="1"/>
    <x v="5"/>
    <x v="13"/>
    <x v="13"/>
    <x v="43"/>
    <s v="20156"/>
    <x v="1"/>
    <n v="4222"/>
    <x v="1"/>
  </r>
  <r>
    <x v="51"/>
    <x v="1"/>
    <x v="5"/>
    <x v="13"/>
    <x v="13"/>
    <x v="43"/>
    <s v="20156"/>
    <x v="1"/>
    <n v="3867.33"/>
    <x v="28"/>
  </r>
  <r>
    <x v="52"/>
    <x v="1"/>
    <x v="6"/>
    <x v="14"/>
    <x v="2"/>
    <x v="44"/>
    <s v="20157"/>
    <x v="3"/>
    <n v="53.86"/>
    <x v="13"/>
  </r>
  <r>
    <x v="53"/>
    <x v="1"/>
    <x v="6"/>
    <x v="35"/>
    <x v="21"/>
    <x v="45"/>
    <s v="20157"/>
    <x v="5"/>
    <n v="37.5"/>
    <x v="38"/>
  </r>
  <r>
    <x v="53"/>
    <x v="1"/>
    <x v="6"/>
    <x v="35"/>
    <x v="21"/>
    <x v="45"/>
    <s v="20157"/>
    <x v="5"/>
    <n v="52.5"/>
    <x v="39"/>
  </r>
  <r>
    <x v="53"/>
    <x v="1"/>
    <x v="6"/>
    <x v="35"/>
    <x v="21"/>
    <x v="45"/>
    <s v="20157"/>
    <x v="5"/>
    <n v="2040"/>
    <x v="40"/>
  </r>
  <r>
    <x v="54"/>
    <x v="1"/>
    <x v="6"/>
    <x v="15"/>
    <x v="11"/>
    <x v="46"/>
    <s v="20157"/>
    <x v="1"/>
    <n v="5204"/>
    <x v="1"/>
  </r>
  <r>
    <x v="54"/>
    <x v="1"/>
    <x v="6"/>
    <x v="15"/>
    <x v="11"/>
    <x v="46"/>
    <s v="20157"/>
    <x v="1"/>
    <n v="3867.33"/>
    <x v="28"/>
  </r>
  <r>
    <x v="55"/>
    <x v="1"/>
    <x v="7"/>
    <x v="16"/>
    <x v="18"/>
    <x v="47"/>
    <s v="20158"/>
    <x v="3"/>
    <n v="66.5"/>
    <x v="15"/>
  </r>
  <r>
    <x v="56"/>
    <x v="1"/>
    <x v="7"/>
    <x v="17"/>
    <x v="4"/>
    <x v="48"/>
    <s v="20158"/>
    <x v="1"/>
    <n v="4222"/>
    <x v="1"/>
  </r>
  <r>
    <x v="56"/>
    <x v="1"/>
    <x v="7"/>
    <x v="17"/>
    <x v="4"/>
    <x v="48"/>
    <s v="20158"/>
    <x v="1"/>
    <n v="3867.33"/>
    <x v="28"/>
  </r>
  <r>
    <x v="56"/>
    <x v="1"/>
    <x v="7"/>
    <x v="17"/>
    <x v="4"/>
    <x v="48"/>
    <s v="20158"/>
    <x v="6"/>
    <n v="72.75"/>
    <x v="41"/>
  </r>
  <r>
    <x v="57"/>
    <x v="1"/>
    <x v="7"/>
    <x v="36"/>
    <x v="5"/>
    <x v="49"/>
    <s v="20158"/>
    <x v="5"/>
    <n v="52.88"/>
    <x v="42"/>
  </r>
  <r>
    <x v="58"/>
    <x v="1"/>
    <x v="7"/>
    <x v="18"/>
    <x v="22"/>
    <x v="50"/>
    <s v="20158"/>
    <x v="5"/>
    <n v="200"/>
    <x v="43"/>
  </r>
  <r>
    <x v="59"/>
    <x v="1"/>
    <x v="8"/>
    <x v="19"/>
    <x v="2"/>
    <x v="51"/>
    <s v="20159"/>
    <x v="3"/>
    <n v="71.599999999999994"/>
    <x v="18"/>
  </r>
  <r>
    <x v="60"/>
    <x v="1"/>
    <x v="8"/>
    <x v="37"/>
    <x v="4"/>
    <x v="52"/>
    <s v="20159"/>
    <x v="1"/>
    <n v="4222"/>
    <x v="1"/>
  </r>
  <r>
    <x v="60"/>
    <x v="1"/>
    <x v="8"/>
    <x v="37"/>
    <x v="4"/>
    <x v="52"/>
    <s v="20159"/>
    <x v="1"/>
    <n v="3867.33"/>
    <x v="28"/>
  </r>
  <r>
    <x v="61"/>
    <x v="1"/>
    <x v="8"/>
    <x v="38"/>
    <x v="17"/>
    <x v="53"/>
    <s v="20159"/>
    <x v="7"/>
    <n v="4410"/>
    <x v="44"/>
  </r>
  <r>
    <x v="62"/>
    <x v="1"/>
    <x v="8"/>
    <x v="21"/>
    <x v="7"/>
    <x v="54"/>
    <s v="20159"/>
    <x v="5"/>
    <n v="200"/>
    <x v="45"/>
  </r>
  <r>
    <x v="63"/>
    <x v="1"/>
    <x v="9"/>
    <x v="21"/>
    <x v="2"/>
    <x v="54"/>
    <s v="201510"/>
    <x v="3"/>
    <n v="73"/>
    <x v="20"/>
  </r>
  <r>
    <x v="64"/>
    <x v="1"/>
    <x v="9"/>
    <x v="23"/>
    <x v="4"/>
    <x v="55"/>
    <s v="201510"/>
    <x v="1"/>
    <n v="3867.33"/>
    <x v="28"/>
  </r>
  <r>
    <x v="64"/>
    <x v="1"/>
    <x v="9"/>
    <x v="23"/>
    <x v="4"/>
    <x v="55"/>
    <s v="201510"/>
    <x v="1"/>
    <n v="4222"/>
    <x v="1"/>
  </r>
  <r>
    <x v="65"/>
    <x v="1"/>
    <x v="9"/>
    <x v="23"/>
    <x v="20"/>
    <x v="55"/>
    <s v="201510"/>
    <x v="7"/>
    <n v="354.16"/>
    <x v="46"/>
  </r>
  <r>
    <x v="66"/>
    <x v="1"/>
    <x v="9"/>
    <x v="24"/>
    <x v="7"/>
    <x v="56"/>
    <s v="201510"/>
    <x v="5"/>
    <n v="200"/>
    <x v="47"/>
  </r>
  <r>
    <x v="67"/>
    <x v="1"/>
    <x v="9"/>
    <x v="24"/>
    <x v="1"/>
    <x v="56"/>
    <s v="201510"/>
    <x v="8"/>
    <n v="63"/>
    <x v="48"/>
  </r>
  <r>
    <x v="68"/>
    <x v="1"/>
    <x v="10"/>
    <x v="24"/>
    <x v="2"/>
    <x v="56"/>
    <s v="201511"/>
    <x v="3"/>
    <n v="88.7"/>
    <x v="49"/>
  </r>
  <r>
    <x v="69"/>
    <x v="1"/>
    <x v="10"/>
    <x v="26"/>
    <x v="10"/>
    <x v="57"/>
    <s v="201511"/>
    <x v="1"/>
    <n v="3867.33"/>
    <x v="28"/>
  </r>
  <r>
    <x v="69"/>
    <x v="1"/>
    <x v="10"/>
    <x v="26"/>
    <x v="10"/>
    <x v="57"/>
    <s v="201511"/>
    <x v="1"/>
    <n v="4222"/>
    <x v="1"/>
  </r>
  <r>
    <x v="70"/>
    <x v="1"/>
    <x v="10"/>
    <x v="39"/>
    <x v="8"/>
    <x v="58"/>
    <s v="201511"/>
    <x v="5"/>
    <n v="457.09"/>
    <x v="50"/>
  </r>
  <r>
    <x v="71"/>
    <x v="1"/>
    <x v="11"/>
    <x v="27"/>
    <x v="2"/>
    <x v="59"/>
    <s v="201512"/>
    <x v="3"/>
    <n v="94"/>
    <x v="51"/>
  </r>
  <r>
    <x v="72"/>
    <x v="1"/>
    <x v="11"/>
    <x v="27"/>
    <x v="23"/>
    <x v="59"/>
    <s v="201512"/>
    <x v="5"/>
    <n v="200"/>
    <x v="52"/>
  </r>
  <r>
    <x v="73"/>
    <x v="1"/>
    <x v="11"/>
    <x v="40"/>
    <x v="11"/>
    <x v="60"/>
    <s v="201512"/>
    <x v="1"/>
    <n v="5947"/>
    <x v="28"/>
  </r>
  <r>
    <x v="73"/>
    <x v="1"/>
    <x v="11"/>
    <x v="40"/>
    <x v="11"/>
    <x v="60"/>
    <s v="201512"/>
    <x v="1"/>
    <n v="9011"/>
    <x v="1"/>
  </r>
  <r>
    <x v="74"/>
    <x v="2"/>
    <x v="0"/>
    <x v="41"/>
    <x v="8"/>
    <x v="61"/>
    <s v="20161"/>
    <x v="1"/>
    <n v="4466.99"/>
    <x v="1"/>
  </r>
  <r>
    <x v="74"/>
    <x v="2"/>
    <x v="0"/>
    <x v="41"/>
    <x v="8"/>
    <x v="61"/>
    <s v="20161"/>
    <x v="1"/>
    <n v="3977.01"/>
    <x v="28"/>
  </r>
  <r>
    <x v="75"/>
    <x v="2"/>
    <x v="1"/>
    <x v="2"/>
    <x v="2"/>
    <x v="62"/>
    <s v="20162"/>
    <x v="3"/>
    <n v="105"/>
    <x v="53"/>
  </r>
  <r>
    <x v="75"/>
    <x v="2"/>
    <x v="1"/>
    <x v="2"/>
    <x v="2"/>
    <x v="62"/>
    <s v="20162"/>
    <x v="5"/>
    <n v="200"/>
    <x v="54"/>
  </r>
  <r>
    <x v="76"/>
    <x v="2"/>
    <x v="1"/>
    <x v="3"/>
    <x v="19"/>
    <x v="63"/>
    <s v="20162"/>
    <x v="8"/>
    <n v="126"/>
    <x v="55"/>
  </r>
  <r>
    <x v="77"/>
    <x v="2"/>
    <x v="1"/>
    <x v="3"/>
    <x v="13"/>
    <x v="63"/>
    <s v="20162"/>
    <x v="1"/>
    <n v="4467"/>
    <x v="1"/>
  </r>
  <r>
    <x v="77"/>
    <x v="2"/>
    <x v="1"/>
    <x v="3"/>
    <x v="13"/>
    <x v="63"/>
    <s v="20162"/>
    <x v="1"/>
    <n v="3977"/>
    <x v="28"/>
  </r>
  <r>
    <x v="78"/>
    <x v="2"/>
    <x v="1"/>
    <x v="5"/>
    <x v="24"/>
    <x v="64"/>
    <s v="20162"/>
    <x v="2"/>
    <n v="100"/>
    <x v="56"/>
  </r>
  <r>
    <x v="79"/>
    <x v="2"/>
    <x v="1"/>
    <x v="5"/>
    <x v="17"/>
    <x v="64"/>
    <s v="20162"/>
    <x v="8"/>
    <n v="48.6"/>
    <x v="57"/>
  </r>
  <r>
    <x v="80"/>
    <x v="2"/>
    <x v="2"/>
    <x v="42"/>
    <x v="2"/>
    <x v="65"/>
    <s v="20163"/>
    <x v="3"/>
    <n v="123"/>
    <x v="58"/>
  </r>
  <r>
    <x v="81"/>
    <x v="2"/>
    <x v="2"/>
    <x v="42"/>
    <x v="14"/>
    <x v="65"/>
    <s v="20163"/>
    <x v="5"/>
    <n v="200"/>
    <x v="59"/>
  </r>
  <r>
    <x v="82"/>
    <x v="2"/>
    <x v="2"/>
    <x v="32"/>
    <x v="4"/>
    <x v="66"/>
    <s v="20163"/>
    <x v="1"/>
    <n v="4467"/>
    <x v="1"/>
  </r>
  <r>
    <x v="82"/>
    <x v="2"/>
    <x v="2"/>
    <x v="32"/>
    <x v="4"/>
    <x v="66"/>
    <s v="20163"/>
    <x v="1"/>
    <n v="3977.01"/>
    <x v="28"/>
  </r>
  <r>
    <x v="83"/>
    <x v="2"/>
    <x v="2"/>
    <x v="7"/>
    <x v="24"/>
    <x v="67"/>
    <s v="20163"/>
    <x v="5"/>
    <n v="600"/>
    <x v="60"/>
  </r>
  <r>
    <x v="84"/>
    <x v="2"/>
    <x v="3"/>
    <x v="8"/>
    <x v="2"/>
    <x v="68"/>
    <s v="20164"/>
    <x v="3"/>
    <n v="138.5"/>
    <x v="32"/>
  </r>
  <r>
    <x v="85"/>
    <x v="2"/>
    <x v="3"/>
    <x v="9"/>
    <x v="4"/>
    <x v="69"/>
    <s v="20164"/>
    <x v="1"/>
    <n v="3977"/>
    <x v="28"/>
  </r>
  <r>
    <x v="85"/>
    <x v="2"/>
    <x v="3"/>
    <x v="9"/>
    <x v="4"/>
    <x v="69"/>
    <s v="20164"/>
    <x v="1"/>
    <n v="4467"/>
    <x v="1"/>
  </r>
  <r>
    <x v="86"/>
    <x v="2"/>
    <x v="3"/>
    <x v="43"/>
    <x v="24"/>
    <x v="70"/>
    <s v="20164"/>
    <x v="5"/>
    <n v="300"/>
    <x v="61"/>
  </r>
  <r>
    <x v="87"/>
    <x v="2"/>
    <x v="4"/>
    <x v="10"/>
    <x v="2"/>
    <x v="71"/>
    <s v="20165"/>
    <x v="3"/>
    <n v="140.86000000000001"/>
    <x v="9"/>
  </r>
  <r>
    <x v="88"/>
    <x v="2"/>
    <x v="4"/>
    <x v="11"/>
    <x v="10"/>
    <x v="72"/>
    <s v="20165"/>
    <x v="1"/>
    <n v="4467"/>
    <x v="1"/>
  </r>
  <r>
    <x v="88"/>
    <x v="2"/>
    <x v="4"/>
    <x v="11"/>
    <x v="10"/>
    <x v="72"/>
    <s v="20165"/>
    <x v="1"/>
    <n v="3977"/>
    <x v="28"/>
  </r>
  <r>
    <x v="89"/>
    <x v="2"/>
    <x v="4"/>
    <x v="34"/>
    <x v="25"/>
    <x v="73"/>
    <s v="20165"/>
    <x v="5"/>
    <n v="1310"/>
    <x v="62"/>
  </r>
  <r>
    <x v="90"/>
    <x v="2"/>
    <x v="5"/>
    <x v="34"/>
    <x v="2"/>
    <x v="73"/>
    <s v="20166"/>
    <x v="3"/>
    <n v="133.61000000000001"/>
    <x v="63"/>
  </r>
  <r>
    <x v="91"/>
    <x v="2"/>
    <x v="5"/>
    <x v="44"/>
    <x v="11"/>
    <x v="74"/>
    <s v="20166"/>
    <x v="1"/>
    <n v="4369"/>
    <x v="28"/>
  </r>
  <r>
    <x v="91"/>
    <x v="2"/>
    <x v="5"/>
    <x v="44"/>
    <x v="11"/>
    <x v="74"/>
    <s v="20166"/>
    <x v="1"/>
    <n v="4920.67"/>
    <x v="1"/>
  </r>
  <r>
    <x v="92"/>
    <x v="2"/>
    <x v="5"/>
    <x v="44"/>
    <x v="20"/>
    <x v="74"/>
    <s v="20166"/>
    <x v="8"/>
    <n v="80.7"/>
    <x v="64"/>
  </r>
  <r>
    <x v="92"/>
    <x v="2"/>
    <x v="5"/>
    <x v="44"/>
    <x v="20"/>
    <x v="74"/>
    <s v="20166"/>
    <x v="5"/>
    <n v="165"/>
    <x v="65"/>
  </r>
  <r>
    <x v="93"/>
    <x v="2"/>
    <x v="5"/>
    <x v="45"/>
    <x v="26"/>
    <x v="75"/>
    <s v="20166"/>
    <x v="5"/>
    <n v="132"/>
    <x v="66"/>
  </r>
  <r>
    <x v="94"/>
    <x v="2"/>
    <x v="6"/>
    <x v="14"/>
    <x v="2"/>
    <x v="76"/>
    <s v="20167"/>
    <x v="3"/>
    <n v="131.93"/>
    <x v="67"/>
  </r>
  <r>
    <x v="95"/>
    <x v="2"/>
    <x v="6"/>
    <x v="15"/>
    <x v="11"/>
    <x v="77"/>
    <s v="20167"/>
    <x v="1"/>
    <n v="9320.67"/>
    <x v="28"/>
  </r>
  <r>
    <x v="96"/>
    <x v="2"/>
    <x v="7"/>
    <x v="46"/>
    <x v="3"/>
    <x v="78"/>
    <s v="20168"/>
    <x v="3"/>
    <n v="131.75"/>
    <x v="68"/>
  </r>
  <r>
    <x v="97"/>
    <x v="2"/>
    <x v="7"/>
    <x v="17"/>
    <x v="4"/>
    <x v="79"/>
    <s v="20168"/>
    <x v="1"/>
    <n v="4696"/>
    <x v="28"/>
  </r>
  <r>
    <x v="97"/>
    <x v="2"/>
    <x v="7"/>
    <x v="17"/>
    <x v="4"/>
    <x v="79"/>
    <s v="20168"/>
    <x v="1"/>
    <n v="4920.67"/>
    <x v="1"/>
  </r>
  <r>
    <x v="98"/>
    <x v="2"/>
    <x v="8"/>
    <x v="19"/>
    <x v="2"/>
    <x v="80"/>
    <s v="20169"/>
    <x v="3"/>
    <n v="148.33000000000001"/>
    <x v="18"/>
  </r>
  <r>
    <x v="99"/>
    <x v="2"/>
    <x v="8"/>
    <x v="19"/>
    <x v="18"/>
    <x v="80"/>
    <s v="20169"/>
    <x v="7"/>
    <n v="3529.72"/>
    <x v="69"/>
  </r>
  <r>
    <x v="100"/>
    <x v="2"/>
    <x v="8"/>
    <x v="37"/>
    <x v="11"/>
    <x v="81"/>
    <s v="20169"/>
    <x v="1"/>
    <n v="4920.67"/>
    <x v="1"/>
  </r>
  <r>
    <x v="100"/>
    <x v="2"/>
    <x v="8"/>
    <x v="37"/>
    <x v="11"/>
    <x v="81"/>
    <s v="20169"/>
    <x v="1"/>
    <n v="3177.71"/>
    <x v="28"/>
  </r>
  <r>
    <x v="101"/>
    <x v="2"/>
    <x v="8"/>
    <x v="21"/>
    <x v="1"/>
    <x v="82"/>
    <s v="20169"/>
    <x v="1"/>
    <n v="1488.63"/>
    <x v="28"/>
  </r>
  <r>
    <x v="102"/>
    <x v="2"/>
    <x v="9"/>
    <x v="21"/>
    <x v="2"/>
    <x v="82"/>
    <s v="201610"/>
    <x v="3"/>
    <n v="142.69"/>
    <x v="70"/>
  </r>
  <r>
    <x v="103"/>
    <x v="2"/>
    <x v="9"/>
    <x v="22"/>
    <x v="21"/>
    <x v="83"/>
    <s v="201610"/>
    <x v="7"/>
    <n v="487.67"/>
    <x v="71"/>
  </r>
  <r>
    <x v="104"/>
    <x v="2"/>
    <x v="9"/>
    <x v="23"/>
    <x v="11"/>
    <x v="84"/>
    <s v="201610"/>
    <x v="1"/>
    <n v="4920.67"/>
    <x v="1"/>
  </r>
  <r>
    <x v="105"/>
    <x v="2"/>
    <x v="10"/>
    <x v="25"/>
    <x v="2"/>
    <x v="85"/>
    <s v="201611"/>
    <x v="3"/>
    <n v="150"/>
    <x v="72"/>
  </r>
  <r>
    <x v="106"/>
    <x v="2"/>
    <x v="10"/>
    <x v="39"/>
    <x v="4"/>
    <x v="86"/>
    <s v="201611"/>
    <x v="1"/>
    <n v="4920.67"/>
    <x v="1"/>
  </r>
  <r>
    <x v="107"/>
    <x v="2"/>
    <x v="11"/>
    <x v="27"/>
    <x v="2"/>
    <x v="87"/>
    <s v="201612"/>
    <x v="3"/>
    <n v="143.82"/>
    <x v="73"/>
  </r>
  <r>
    <x v="108"/>
    <x v="2"/>
    <x v="11"/>
    <x v="40"/>
    <x v="6"/>
    <x v="88"/>
    <s v="201612"/>
    <x v="1"/>
    <n v="7120"/>
    <x v="1"/>
  </r>
  <r>
    <x v="109"/>
    <x v="2"/>
    <x v="11"/>
    <x v="47"/>
    <x v="1"/>
    <x v="89"/>
    <s v="201612"/>
    <x v="1"/>
    <n v="19592"/>
    <x v="28"/>
  </r>
  <r>
    <x v="110"/>
    <x v="3"/>
    <x v="0"/>
    <x v="31"/>
    <x v="11"/>
    <x v="90"/>
    <s v="20171"/>
    <x v="1"/>
    <n v="5308"/>
    <x v="1"/>
  </r>
  <r>
    <x v="111"/>
    <x v="3"/>
    <x v="0"/>
    <x v="1"/>
    <x v="17"/>
    <x v="91"/>
    <s v="20171"/>
    <x v="1"/>
    <n v="2632.07"/>
    <x v="28"/>
  </r>
  <r>
    <x v="112"/>
    <x v="3"/>
    <x v="1"/>
    <x v="2"/>
    <x v="18"/>
    <x v="92"/>
    <s v="20172"/>
    <x v="3"/>
    <n v="230"/>
    <x v="27"/>
  </r>
  <r>
    <x v="113"/>
    <x v="3"/>
    <x v="1"/>
    <x v="3"/>
    <x v="12"/>
    <x v="93"/>
    <s v="20172"/>
    <x v="1"/>
    <n v="2871.47"/>
    <x v="28"/>
  </r>
  <r>
    <x v="114"/>
    <x v="3"/>
    <x v="1"/>
    <x v="4"/>
    <x v="11"/>
    <x v="94"/>
    <s v="20172"/>
    <x v="1"/>
    <n v="5308"/>
    <x v="1"/>
  </r>
  <r>
    <x v="115"/>
    <x v="3"/>
    <x v="1"/>
    <x v="5"/>
    <x v="5"/>
    <x v="95"/>
    <s v="20172"/>
    <x v="1"/>
    <n v="2871.47"/>
    <x v="28"/>
  </r>
  <r>
    <x v="116"/>
    <x v="3"/>
    <x v="2"/>
    <x v="42"/>
    <x v="2"/>
    <x v="96"/>
    <s v="20173"/>
    <x v="3"/>
    <n v="176.07"/>
    <x v="74"/>
  </r>
  <r>
    <x v="117"/>
    <x v="3"/>
    <x v="2"/>
    <x v="6"/>
    <x v="21"/>
    <x v="97"/>
    <s v="20173"/>
    <x v="1"/>
    <n v="3014.4"/>
    <x v="28"/>
  </r>
  <r>
    <x v="118"/>
    <x v="3"/>
    <x v="2"/>
    <x v="32"/>
    <x v="4"/>
    <x v="98"/>
    <s v="20173"/>
    <x v="1"/>
    <n v="5308.33"/>
    <x v="1"/>
  </r>
  <r>
    <x v="119"/>
    <x v="3"/>
    <x v="2"/>
    <x v="7"/>
    <x v="5"/>
    <x v="99"/>
    <s v="20173"/>
    <x v="1"/>
    <n v="2871.47"/>
    <x v="28"/>
  </r>
  <r>
    <x v="120"/>
    <x v="3"/>
    <x v="3"/>
    <x v="8"/>
    <x v="2"/>
    <x v="100"/>
    <s v="20174"/>
    <x v="3"/>
    <n v="195.74"/>
    <x v="32"/>
  </r>
  <r>
    <x v="121"/>
    <x v="3"/>
    <x v="3"/>
    <x v="33"/>
    <x v="23"/>
    <x v="101"/>
    <s v="20174"/>
    <x v="1"/>
    <n v="2871.47"/>
    <x v="28"/>
  </r>
  <r>
    <x v="122"/>
    <x v="3"/>
    <x v="3"/>
    <x v="9"/>
    <x v="4"/>
    <x v="102"/>
    <s v="20174"/>
    <x v="1"/>
    <n v="5308.33"/>
    <x v="1"/>
  </r>
  <r>
    <x v="123"/>
    <x v="3"/>
    <x v="3"/>
    <x v="43"/>
    <x v="27"/>
    <x v="103"/>
    <s v="20174"/>
    <x v="1"/>
    <n v="3014.4"/>
    <x v="28"/>
  </r>
  <r>
    <x v="124"/>
    <x v="3"/>
    <x v="3"/>
    <x v="10"/>
    <x v="1"/>
    <x v="104"/>
    <s v="20174"/>
    <x v="5"/>
    <n v="150"/>
    <x v="75"/>
  </r>
  <r>
    <x v="125"/>
    <x v="3"/>
    <x v="4"/>
    <x v="48"/>
    <x v="2"/>
    <x v="105"/>
    <s v="20175"/>
    <x v="3"/>
    <n v="154.44"/>
    <x v="9"/>
  </r>
  <r>
    <x v="126"/>
    <x v="3"/>
    <x v="4"/>
    <x v="48"/>
    <x v="18"/>
    <x v="105"/>
    <s v="20175"/>
    <x v="1"/>
    <n v="2871.47"/>
    <x v="28"/>
  </r>
  <r>
    <x v="127"/>
    <x v="3"/>
    <x v="4"/>
    <x v="11"/>
    <x v="4"/>
    <x v="106"/>
    <s v="20175"/>
    <x v="1"/>
    <n v="5308.33"/>
    <x v="1"/>
  </r>
  <r>
    <x v="128"/>
    <x v="3"/>
    <x v="4"/>
    <x v="49"/>
    <x v="6"/>
    <x v="107"/>
    <s v="20175"/>
    <x v="1"/>
    <n v="2871.47"/>
    <x v="28"/>
  </r>
  <r>
    <x v="129"/>
    <x v="3"/>
    <x v="4"/>
    <x v="34"/>
    <x v="1"/>
    <x v="108"/>
    <s v="20175"/>
    <x v="1"/>
    <n v="2871.47"/>
    <x v="28"/>
  </r>
  <r>
    <x v="130"/>
    <x v="3"/>
    <x v="4"/>
    <x v="34"/>
    <x v="25"/>
    <x v="108"/>
    <s v="20175"/>
    <x v="1"/>
    <n v="655"/>
    <x v="1"/>
  </r>
  <r>
    <x v="131"/>
    <x v="3"/>
    <x v="5"/>
    <x v="34"/>
    <x v="2"/>
    <x v="108"/>
    <s v="20176"/>
    <x v="3"/>
    <n v="131.33000000000001"/>
    <x v="12"/>
  </r>
  <r>
    <x v="132"/>
    <x v="3"/>
    <x v="5"/>
    <x v="44"/>
    <x v="10"/>
    <x v="109"/>
    <s v="20176"/>
    <x v="1"/>
    <n v="2871.47"/>
    <x v="28"/>
  </r>
  <r>
    <x v="133"/>
    <x v="3"/>
    <x v="5"/>
    <x v="44"/>
    <x v="4"/>
    <x v="109"/>
    <s v="20176"/>
    <x v="1"/>
    <n v="5746"/>
    <x v="1"/>
  </r>
  <r>
    <x v="134"/>
    <x v="3"/>
    <x v="5"/>
    <x v="44"/>
    <x v="6"/>
    <x v="109"/>
    <s v="20176"/>
    <x v="8"/>
    <n v="72.75"/>
    <x v="76"/>
  </r>
  <r>
    <x v="135"/>
    <x v="3"/>
    <x v="5"/>
    <x v="14"/>
    <x v="9"/>
    <x v="110"/>
    <s v="20176"/>
    <x v="1"/>
    <n v="2871.47"/>
    <x v="28"/>
  </r>
  <r>
    <x v="136"/>
    <x v="3"/>
    <x v="6"/>
    <x v="14"/>
    <x v="2"/>
    <x v="110"/>
    <s v="20177"/>
    <x v="3"/>
    <n v="100.99"/>
    <x v="77"/>
  </r>
  <r>
    <x v="137"/>
    <x v="3"/>
    <x v="6"/>
    <x v="15"/>
    <x v="19"/>
    <x v="111"/>
    <s v="20177"/>
    <x v="1"/>
    <n v="2871.47"/>
    <x v="28"/>
  </r>
  <r>
    <x v="138"/>
    <x v="3"/>
    <x v="6"/>
    <x v="15"/>
    <x v="4"/>
    <x v="111"/>
    <s v="20177"/>
    <x v="1"/>
    <n v="5746"/>
    <x v="1"/>
  </r>
  <r>
    <x v="139"/>
    <x v="3"/>
    <x v="6"/>
    <x v="16"/>
    <x v="28"/>
    <x v="112"/>
    <s v="20177"/>
    <x v="1"/>
    <n v="2966.76"/>
    <x v="28"/>
  </r>
  <r>
    <x v="140"/>
    <x v="3"/>
    <x v="7"/>
    <x v="46"/>
    <x v="2"/>
    <x v="113"/>
    <s v="20178"/>
    <x v="3"/>
    <n v="20.97"/>
    <x v="78"/>
  </r>
  <r>
    <x v="141"/>
    <x v="3"/>
    <x v="7"/>
    <x v="17"/>
    <x v="15"/>
    <x v="114"/>
    <s v="20178"/>
    <x v="1"/>
    <n v="2871.47"/>
    <x v="28"/>
  </r>
  <r>
    <x v="142"/>
    <x v="3"/>
    <x v="7"/>
    <x v="36"/>
    <x v="4"/>
    <x v="115"/>
    <s v="20178"/>
    <x v="1"/>
    <n v="5746"/>
    <x v="1"/>
  </r>
  <r>
    <x v="143"/>
    <x v="3"/>
    <x v="7"/>
    <x v="18"/>
    <x v="24"/>
    <x v="116"/>
    <s v="20178"/>
    <x v="1"/>
    <n v="2871.47"/>
    <x v="28"/>
  </r>
  <r>
    <x v="144"/>
    <x v="3"/>
    <x v="8"/>
    <x v="20"/>
    <x v="14"/>
    <x v="117"/>
    <s v="20179"/>
    <x v="1"/>
    <n v="2871.47"/>
    <x v="28"/>
  </r>
  <r>
    <x v="145"/>
    <x v="3"/>
    <x v="8"/>
    <x v="20"/>
    <x v="3"/>
    <x v="117"/>
    <s v="20179"/>
    <x v="3"/>
    <n v="20.440000000000001"/>
    <x v="79"/>
  </r>
  <r>
    <x v="146"/>
    <x v="3"/>
    <x v="8"/>
    <x v="37"/>
    <x v="4"/>
    <x v="118"/>
    <s v="20179"/>
    <x v="1"/>
    <n v="5746"/>
    <x v="80"/>
  </r>
  <r>
    <x v="146"/>
    <x v="3"/>
    <x v="8"/>
    <x v="37"/>
    <x v="4"/>
    <x v="118"/>
    <s v="20179"/>
    <x v="2"/>
    <n v="351.16"/>
    <x v="81"/>
  </r>
  <r>
    <x v="147"/>
    <x v="3"/>
    <x v="8"/>
    <x v="38"/>
    <x v="27"/>
    <x v="119"/>
    <s v="20179"/>
    <x v="1"/>
    <n v="2871.47"/>
    <x v="28"/>
  </r>
  <r>
    <x v="148"/>
    <x v="3"/>
    <x v="9"/>
    <x v="21"/>
    <x v="2"/>
    <x v="120"/>
    <s v="201710"/>
    <x v="3"/>
    <n v="26"/>
    <x v="70"/>
  </r>
  <r>
    <x v="149"/>
    <x v="3"/>
    <x v="9"/>
    <x v="22"/>
    <x v="16"/>
    <x v="121"/>
    <s v="201710"/>
    <x v="1"/>
    <n v="2871.47"/>
    <x v="28"/>
  </r>
  <r>
    <x v="150"/>
    <x v="3"/>
    <x v="9"/>
    <x v="23"/>
    <x v="10"/>
    <x v="122"/>
    <s v="201710"/>
    <x v="1"/>
    <n v="6661"/>
    <x v="82"/>
  </r>
  <r>
    <x v="151"/>
    <x v="3"/>
    <x v="9"/>
    <x v="50"/>
    <x v="8"/>
    <x v="123"/>
    <s v="201710"/>
    <x v="1"/>
    <n v="3014.4"/>
    <x v="83"/>
  </r>
  <r>
    <x v="152"/>
    <x v="3"/>
    <x v="9"/>
    <x v="50"/>
    <x v="29"/>
    <x v="123"/>
    <s v="201710"/>
    <x v="7"/>
    <n v="5485.75"/>
    <x v="84"/>
  </r>
  <r>
    <x v="153"/>
    <x v="3"/>
    <x v="9"/>
    <x v="50"/>
    <x v="5"/>
    <x v="123"/>
    <s v="201710"/>
    <x v="7"/>
    <n v="766.75"/>
    <x v="85"/>
  </r>
  <r>
    <x v="154"/>
    <x v="3"/>
    <x v="9"/>
    <x v="25"/>
    <x v="25"/>
    <x v="124"/>
    <s v="201710"/>
    <x v="1"/>
    <n v="2871.47"/>
    <x v="28"/>
  </r>
  <r>
    <x v="155"/>
    <x v="3"/>
    <x v="10"/>
    <x v="25"/>
    <x v="2"/>
    <x v="124"/>
    <s v="201711"/>
    <x v="3"/>
    <n v="32.15"/>
    <x v="86"/>
  </r>
  <r>
    <x v="156"/>
    <x v="3"/>
    <x v="10"/>
    <x v="39"/>
    <x v="4"/>
    <x v="125"/>
    <s v="201711"/>
    <x v="1"/>
    <n v="2871.47"/>
    <x v="28"/>
  </r>
  <r>
    <x v="156"/>
    <x v="3"/>
    <x v="10"/>
    <x v="39"/>
    <x v="4"/>
    <x v="125"/>
    <s v="201711"/>
    <x v="1"/>
    <n v="5746"/>
    <x v="1"/>
  </r>
  <r>
    <x v="157"/>
    <x v="3"/>
    <x v="10"/>
    <x v="27"/>
    <x v="7"/>
    <x v="126"/>
    <s v="201711"/>
    <x v="1"/>
    <n v="3343.91"/>
    <x v="87"/>
  </r>
  <r>
    <x v="158"/>
    <x v="3"/>
    <x v="11"/>
    <x v="28"/>
    <x v="12"/>
    <x v="127"/>
    <s v="201712"/>
    <x v="3"/>
    <n v="44.55"/>
    <x v="88"/>
  </r>
  <r>
    <x v="159"/>
    <x v="3"/>
    <x v="11"/>
    <x v="40"/>
    <x v="13"/>
    <x v="128"/>
    <s v="201712"/>
    <x v="1"/>
    <n v="3416.38"/>
    <x v="89"/>
  </r>
  <r>
    <x v="160"/>
    <x v="3"/>
    <x v="11"/>
    <x v="40"/>
    <x v="6"/>
    <x v="128"/>
    <s v="201712"/>
    <x v="1"/>
    <n v="9050.32"/>
    <x v="90"/>
  </r>
  <r>
    <x v="161"/>
    <x v="3"/>
    <x v="11"/>
    <x v="29"/>
    <x v="5"/>
    <x v="129"/>
    <s v="201712"/>
    <x v="1"/>
    <n v="2871.48"/>
    <x v="28"/>
  </r>
  <r>
    <x v="162"/>
    <x v="3"/>
    <x v="11"/>
    <x v="29"/>
    <x v="26"/>
    <x v="129"/>
    <s v="201712"/>
    <x v="3"/>
    <n v="1323.62"/>
    <x v="91"/>
  </r>
  <r>
    <x v="163"/>
    <x v="4"/>
    <x v="0"/>
    <x v="30"/>
    <x v="2"/>
    <x v="130"/>
    <s v="20181"/>
    <x v="3"/>
    <n v="74.92"/>
    <x v="86"/>
  </r>
  <r>
    <x v="164"/>
    <x v="4"/>
    <x v="0"/>
    <x v="0"/>
    <x v="19"/>
    <x v="131"/>
    <s v="20181"/>
    <x v="1"/>
    <n v="2871.47"/>
    <x v="28"/>
  </r>
  <r>
    <x v="165"/>
    <x v="4"/>
    <x v="0"/>
    <x v="0"/>
    <x v="13"/>
    <x v="131"/>
    <s v="20181"/>
    <x v="1"/>
    <n v="6659.32"/>
    <x v="1"/>
  </r>
  <r>
    <x v="166"/>
    <x v="4"/>
    <x v="0"/>
    <x v="41"/>
    <x v="26"/>
    <x v="132"/>
    <s v="20181"/>
    <x v="1"/>
    <n v="3086.71"/>
    <x v="28"/>
  </r>
  <r>
    <x v="167"/>
    <x v="4"/>
    <x v="1"/>
    <x v="1"/>
    <x v="2"/>
    <x v="133"/>
    <s v="20182"/>
    <x v="3"/>
    <n v="275.67"/>
    <x v="86"/>
  </r>
  <r>
    <x v="168"/>
    <x v="4"/>
    <x v="1"/>
    <x v="2"/>
    <x v="3"/>
    <x v="134"/>
    <s v="20182"/>
    <x v="1"/>
    <n v="3138.52"/>
    <x v="28"/>
  </r>
  <r>
    <x v="169"/>
    <x v="4"/>
    <x v="1"/>
    <x v="3"/>
    <x v="4"/>
    <x v="135"/>
    <s v="20182"/>
    <x v="1"/>
    <n v="8186.32"/>
    <x v="1"/>
  </r>
  <r>
    <x v="170"/>
    <x v="4"/>
    <x v="1"/>
    <x v="4"/>
    <x v="29"/>
    <x v="136"/>
    <s v="20182"/>
    <x v="1"/>
    <n v="3138.52"/>
    <x v="28"/>
  </r>
  <r>
    <x v="171"/>
    <x v="4"/>
    <x v="2"/>
    <x v="5"/>
    <x v="2"/>
    <x v="137"/>
    <s v="20183"/>
    <x v="3"/>
    <n v="256.32"/>
    <x v="74"/>
  </r>
  <r>
    <x v="172"/>
    <x v="4"/>
    <x v="2"/>
    <x v="42"/>
    <x v="3"/>
    <x v="138"/>
    <s v="20183"/>
    <x v="1"/>
    <n v="3138.52"/>
    <x v="28"/>
  </r>
  <r>
    <x v="173"/>
    <x v="4"/>
    <x v="2"/>
    <x v="6"/>
    <x v="4"/>
    <x v="139"/>
    <s v="20183"/>
    <x v="1"/>
    <n v="1430"/>
    <x v="92"/>
  </r>
  <r>
    <x v="174"/>
    <x v="4"/>
    <x v="2"/>
    <x v="32"/>
    <x v="5"/>
    <x v="140"/>
    <s v="20183"/>
    <x v="1"/>
    <n v="3374.21"/>
    <x v="28"/>
  </r>
  <r>
    <x v="175"/>
    <x v="4"/>
    <x v="2"/>
    <x v="7"/>
    <x v="9"/>
    <x v="141"/>
    <s v="20183"/>
    <x v="1"/>
    <n v="5972.87"/>
    <x v="93"/>
  </r>
  <r>
    <x v="176"/>
    <x v="4"/>
    <x v="3"/>
    <x v="8"/>
    <x v="18"/>
    <x v="142"/>
    <s v="20184"/>
    <x v="3"/>
    <n v="291.33999999999997"/>
    <x v="32"/>
  </r>
  <r>
    <x v="177"/>
    <x v="4"/>
    <x v="3"/>
    <x v="8"/>
    <x v="14"/>
    <x v="142"/>
    <s v="20184"/>
    <x v="1"/>
    <n v="1883.62"/>
    <x v="94"/>
  </r>
  <r>
    <x v="178"/>
    <x v="4"/>
    <x v="3"/>
    <x v="33"/>
    <x v="13"/>
    <x v="143"/>
    <s v="20184"/>
    <x v="1"/>
    <n v="1883.62"/>
    <x v="95"/>
  </r>
  <r>
    <x v="179"/>
    <x v="4"/>
    <x v="3"/>
    <x v="33"/>
    <x v="10"/>
    <x v="143"/>
    <s v="20184"/>
    <x v="1"/>
    <n v="4704.2700000000004"/>
    <x v="96"/>
  </r>
  <r>
    <x v="180"/>
    <x v="4"/>
    <x v="3"/>
    <x v="9"/>
    <x v="8"/>
    <x v="144"/>
    <s v="20184"/>
    <x v="1"/>
    <n v="2294.2800000000002"/>
    <x v="28"/>
  </r>
  <r>
    <x v="181"/>
    <x v="4"/>
    <x v="3"/>
    <x v="43"/>
    <x v="30"/>
    <x v="145"/>
    <s v="20184"/>
    <x v="1"/>
    <n v="2294.2800000000002"/>
    <x v="28"/>
  </r>
  <r>
    <x v="182"/>
    <x v="4"/>
    <x v="4"/>
    <x v="10"/>
    <x v="2"/>
    <x v="146"/>
    <s v="20185"/>
    <x v="3"/>
    <n v="297.36"/>
    <x v="86"/>
  </r>
  <r>
    <x v="183"/>
    <x v="4"/>
    <x v="4"/>
    <x v="10"/>
    <x v="16"/>
    <x v="146"/>
    <s v="20185"/>
    <x v="1"/>
    <n v="1883.62"/>
    <x v="28"/>
  </r>
  <r>
    <x v="184"/>
    <x v="4"/>
    <x v="4"/>
    <x v="48"/>
    <x v="15"/>
    <x v="147"/>
    <s v="20185"/>
    <x v="1"/>
    <n v="2294.2800000000002"/>
    <x v="97"/>
  </r>
  <r>
    <x v="185"/>
    <x v="4"/>
    <x v="4"/>
    <x v="11"/>
    <x v="11"/>
    <x v="148"/>
    <s v="20185"/>
    <x v="1"/>
    <n v="6385.67"/>
    <x v="96"/>
  </r>
  <r>
    <x v="186"/>
    <x v="4"/>
    <x v="4"/>
    <x v="11"/>
    <x v="6"/>
    <x v="148"/>
    <s v="20185"/>
    <x v="1"/>
    <n v="2294.2800000000002"/>
    <x v="28"/>
  </r>
  <r>
    <x v="187"/>
    <x v="4"/>
    <x v="4"/>
    <x v="49"/>
    <x v="17"/>
    <x v="149"/>
    <s v="20185"/>
    <x v="1"/>
    <n v="2294.2800000000002"/>
    <x v="97"/>
  </r>
  <r>
    <x v="187"/>
    <x v="4"/>
    <x v="4"/>
    <x v="49"/>
    <x v="17"/>
    <x v="149"/>
    <s v="20185"/>
    <x v="5"/>
    <n v="799"/>
    <x v="98"/>
  </r>
  <r>
    <x v="188"/>
    <x v="4"/>
    <x v="4"/>
    <x v="12"/>
    <x v="1"/>
    <x v="150"/>
    <s v="20185"/>
    <x v="1"/>
    <n v="2294.2800000000002"/>
    <x v="97"/>
  </r>
  <r>
    <x v="188"/>
    <x v="4"/>
    <x v="4"/>
    <x v="12"/>
    <x v="1"/>
    <x v="150"/>
    <s v="20185"/>
    <x v="5"/>
    <n v="1219.3699999999999"/>
    <x v="99"/>
  </r>
  <r>
    <x v="189"/>
    <x v="4"/>
    <x v="5"/>
    <x v="12"/>
    <x v="2"/>
    <x v="150"/>
    <s v="20186"/>
    <x v="3"/>
    <n v="323.95999999999998"/>
    <x v="86"/>
  </r>
  <r>
    <x v="190"/>
    <x v="4"/>
    <x v="5"/>
    <x v="34"/>
    <x v="14"/>
    <x v="151"/>
    <s v="20186"/>
    <x v="8"/>
    <n v="188.35"/>
    <x v="100"/>
  </r>
  <r>
    <x v="191"/>
    <x v="4"/>
    <x v="5"/>
    <x v="34"/>
    <x v="3"/>
    <x v="151"/>
    <s v="20186"/>
    <x v="1"/>
    <n v="2294.2800000000002"/>
    <x v="28"/>
  </r>
  <r>
    <x v="192"/>
    <x v="4"/>
    <x v="5"/>
    <x v="44"/>
    <x v="17"/>
    <x v="152"/>
    <s v="20186"/>
    <x v="1"/>
    <n v="2294.2800000000002"/>
    <x v="97"/>
  </r>
  <r>
    <x v="192"/>
    <x v="4"/>
    <x v="5"/>
    <x v="44"/>
    <x v="17"/>
    <x v="152"/>
    <s v="20186"/>
    <x v="1"/>
    <n v="3728.67"/>
    <x v="101"/>
  </r>
  <r>
    <x v="192"/>
    <x v="4"/>
    <x v="5"/>
    <x v="44"/>
    <x v="17"/>
    <x v="152"/>
    <s v="20186"/>
    <x v="5"/>
    <n v="40.32"/>
    <x v="102"/>
  </r>
  <r>
    <x v="192"/>
    <x v="4"/>
    <x v="5"/>
    <x v="44"/>
    <x v="17"/>
    <x v="152"/>
    <s v="20186"/>
    <x v="5"/>
    <n v="918"/>
    <x v="103"/>
  </r>
  <r>
    <x v="193"/>
    <x v="4"/>
    <x v="6"/>
    <x v="45"/>
    <x v="2"/>
    <x v="153"/>
    <s v="20187"/>
    <x v="3"/>
    <n v="331.53"/>
    <x v="86"/>
  </r>
  <r>
    <x v="194"/>
    <x v="4"/>
    <x v="6"/>
    <x v="14"/>
    <x v="14"/>
    <x v="154"/>
    <s v="20187"/>
    <x v="1"/>
    <n v="2297.2800000000002"/>
    <x v="97"/>
  </r>
  <r>
    <x v="195"/>
    <x v="4"/>
    <x v="6"/>
    <x v="35"/>
    <x v="0"/>
    <x v="155"/>
    <s v="20187"/>
    <x v="5"/>
    <n v="569.17999999999995"/>
    <x v="104"/>
  </r>
  <r>
    <x v="195"/>
    <x v="4"/>
    <x v="6"/>
    <x v="35"/>
    <x v="0"/>
    <x v="155"/>
    <s v="20187"/>
    <x v="8"/>
    <n v="106.9"/>
    <x v="105"/>
  </r>
  <r>
    <x v="196"/>
    <x v="4"/>
    <x v="6"/>
    <x v="35"/>
    <x v="19"/>
    <x v="155"/>
    <s v="20187"/>
    <x v="1"/>
    <n v="2297.2800000000002"/>
    <x v="97"/>
  </r>
  <r>
    <x v="197"/>
    <x v="4"/>
    <x v="6"/>
    <x v="15"/>
    <x v="20"/>
    <x v="156"/>
    <s v="20187"/>
    <x v="1"/>
    <n v="1674.61"/>
    <x v="96"/>
  </r>
  <r>
    <x v="198"/>
    <x v="4"/>
    <x v="6"/>
    <x v="15"/>
    <x v="8"/>
    <x v="156"/>
    <s v="20187"/>
    <x v="1"/>
    <n v="2297.2800000000002"/>
    <x v="97"/>
  </r>
  <r>
    <x v="199"/>
    <x v="4"/>
    <x v="6"/>
    <x v="51"/>
    <x v="28"/>
    <x v="157"/>
    <s v="20187"/>
    <x v="1"/>
    <n v="2297.2800000000002"/>
    <x v="28"/>
  </r>
  <r>
    <x v="200"/>
    <x v="4"/>
    <x v="7"/>
    <x v="16"/>
    <x v="2"/>
    <x v="158"/>
    <s v="20188"/>
    <x v="1"/>
    <n v="2297.2800000000002"/>
    <x v="97"/>
  </r>
  <r>
    <x v="201"/>
    <x v="4"/>
    <x v="7"/>
    <x v="46"/>
    <x v="12"/>
    <x v="159"/>
    <s v="20188"/>
    <x v="1"/>
    <n v="2297.2800000000002"/>
    <x v="106"/>
  </r>
  <r>
    <x v="202"/>
    <x v="4"/>
    <x v="7"/>
    <x v="17"/>
    <x v="11"/>
    <x v="160"/>
    <s v="20188"/>
    <x v="8"/>
    <n v="106.9"/>
    <x v="107"/>
  </r>
  <r>
    <x v="202"/>
    <x v="4"/>
    <x v="7"/>
    <x v="17"/>
    <x v="11"/>
    <x v="160"/>
    <s v="20188"/>
    <x v="1"/>
    <n v="2297.2800000000002"/>
    <x v="97"/>
  </r>
  <r>
    <x v="203"/>
    <x v="4"/>
    <x v="7"/>
    <x v="36"/>
    <x v="24"/>
    <x v="161"/>
    <s v="20188"/>
    <x v="1"/>
    <n v="2297.2800000000002"/>
    <x v="97"/>
  </r>
  <r>
    <x v="204"/>
    <x v="4"/>
    <x v="7"/>
    <x v="36"/>
    <x v="26"/>
    <x v="161"/>
    <s v="20188"/>
    <x v="8"/>
    <n v="162.9"/>
    <x v="108"/>
  </r>
  <r>
    <x v="205"/>
    <x v="4"/>
    <x v="7"/>
    <x v="36"/>
    <x v="28"/>
    <x v="161"/>
    <s v="20188"/>
    <x v="5"/>
    <n v="625"/>
    <x v="109"/>
  </r>
  <r>
    <x v="206"/>
    <x v="4"/>
    <x v="7"/>
    <x v="18"/>
    <x v="22"/>
    <x v="162"/>
    <s v="20188"/>
    <x v="1"/>
    <n v="2297.2800000000002"/>
    <x v="97"/>
  </r>
  <r>
    <x v="207"/>
    <x v="4"/>
    <x v="8"/>
    <x v="19"/>
    <x v="14"/>
    <x v="163"/>
    <s v="20189"/>
    <x v="1"/>
    <n v="2297.2800000000002"/>
    <x v="97"/>
  </r>
  <r>
    <x v="208"/>
    <x v="4"/>
    <x v="8"/>
    <x v="20"/>
    <x v="13"/>
    <x v="164"/>
    <s v="20189"/>
    <x v="1"/>
    <n v="2297.2800000000002"/>
    <x v="28"/>
  </r>
  <r>
    <x v="209"/>
    <x v="4"/>
    <x v="8"/>
    <x v="20"/>
    <x v="10"/>
    <x v="164"/>
    <s v="20189"/>
    <x v="1"/>
    <n v="1000"/>
    <x v="110"/>
  </r>
  <r>
    <x v="210"/>
    <x v="4"/>
    <x v="8"/>
    <x v="37"/>
    <x v="27"/>
    <x v="165"/>
    <s v="20189"/>
    <x v="1"/>
    <n v="2297.2800000000002"/>
    <x v="28"/>
  </r>
  <r>
    <x v="211"/>
    <x v="4"/>
    <x v="8"/>
    <x v="38"/>
    <x v="28"/>
    <x v="166"/>
    <s v="20189"/>
    <x v="7"/>
    <n v="395.51"/>
    <x v="111"/>
  </r>
  <r>
    <x v="212"/>
    <x v="4"/>
    <x v="8"/>
    <x v="38"/>
    <x v="30"/>
    <x v="166"/>
    <s v="20189"/>
    <x v="1"/>
    <n v="2297.2800000000002"/>
    <x v="97"/>
  </r>
  <r>
    <x v="213"/>
    <x v="4"/>
    <x v="9"/>
    <x v="21"/>
    <x v="23"/>
    <x v="167"/>
    <s v="201810"/>
    <x v="1"/>
    <n v="1885.62"/>
    <x v="112"/>
  </r>
  <r>
    <x v="213"/>
    <x v="4"/>
    <x v="9"/>
    <x v="21"/>
    <x v="23"/>
    <x v="167"/>
    <s v="201810"/>
    <x v="7"/>
    <n v="1345.94"/>
    <x v="113"/>
  </r>
  <r>
    <x v="214"/>
    <x v="4"/>
    <x v="9"/>
    <x v="22"/>
    <x v="19"/>
    <x v="168"/>
    <s v="201810"/>
    <x v="1"/>
    <n v="2297.2800000000002"/>
    <x v="97"/>
  </r>
  <r>
    <x v="215"/>
    <x v="4"/>
    <x v="9"/>
    <x v="22"/>
    <x v="13"/>
    <x v="168"/>
    <s v="201810"/>
    <x v="1"/>
    <n v="1577"/>
    <x v="114"/>
  </r>
  <r>
    <x v="216"/>
    <x v="4"/>
    <x v="9"/>
    <x v="23"/>
    <x v="20"/>
    <x v="169"/>
    <s v="201810"/>
    <x v="1"/>
    <n v="2297.2800000000002"/>
    <x v="97"/>
  </r>
  <r>
    <x v="217"/>
    <x v="4"/>
    <x v="9"/>
    <x v="50"/>
    <x v="17"/>
    <x v="170"/>
    <s v="201810"/>
    <x v="1"/>
    <n v="2297.2800000000002"/>
    <x v="28"/>
  </r>
  <r>
    <x v="218"/>
    <x v="4"/>
    <x v="9"/>
    <x v="50"/>
    <x v="28"/>
    <x v="170"/>
    <s v="201810"/>
    <x v="8"/>
    <n v="53.45"/>
    <x v="115"/>
  </r>
  <r>
    <x v="219"/>
    <x v="4"/>
    <x v="9"/>
    <x v="24"/>
    <x v="25"/>
    <x v="171"/>
    <s v="201810"/>
    <x v="1"/>
    <n v="2297.2800000000002"/>
    <x v="97"/>
  </r>
  <r>
    <x v="220"/>
    <x v="4"/>
    <x v="10"/>
    <x v="25"/>
    <x v="21"/>
    <x v="172"/>
    <s v="201811"/>
    <x v="1"/>
    <n v="2297.2800000000002"/>
    <x v="97"/>
  </r>
  <r>
    <x v="221"/>
    <x v="4"/>
    <x v="10"/>
    <x v="26"/>
    <x v="11"/>
    <x v="173"/>
    <s v="201811"/>
    <x v="1"/>
    <n v="1885.62"/>
    <x v="97"/>
  </r>
  <r>
    <x v="222"/>
    <x v="4"/>
    <x v="11"/>
    <x v="27"/>
    <x v="3"/>
    <x v="174"/>
    <s v="201812"/>
    <x v="1"/>
    <n v="7719.84"/>
    <x v="116"/>
  </r>
  <r>
    <x v="223"/>
    <x v="4"/>
    <x v="10"/>
    <x v="52"/>
    <x v="30"/>
    <x v="175"/>
    <s v="201811"/>
    <x v="1"/>
    <n v="923.49"/>
    <x v="97"/>
  </r>
  <r>
    <x v="224"/>
    <x v="5"/>
    <x v="0"/>
    <x v="31"/>
    <x v="20"/>
    <x v="176"/>
    <s v="20191"/>
    <x v="1"/>
    <n v="6066.69"/>
    <x v="117"/>
  </r>
  <r>
    <x v="225"/>
    <x v="5"/>
    <x v="0"/>
    <x v="31"/>
    <x v="29"/>
    <x v="176"/>
    <s v="20191"/>
    <x v="5"/>
    <n v="73.33"/>
    <x v="118"/>
  </r>
  <r>
    <x v="226"/>
    <x v="5"/>
    <x v="0"/>
    <x v="1"/>
    <x v="25"/>
    <x v="177"/>
    <s v="20191"/>
    <x v="1"/>
    <n v="3193.28"/>
    <x v="97"/>
  </r>
  <r>
    <x v="227"/>
    <x v="5"/>
    <x v="1"/>
    <x v="3"/>
    <x v="11"/>
    <x v="178"/>
    <s v="20192"/>
    <x v="1"/>
    <n v="6147.86"/>
    <x v="119"/>
  </r>
  <r>
    <x v="228"/>
    <x v="5"/>
    <x v="1"/>
    <x v="5"/>
    <x v="7"/>
    <x v="179"/>
    <s v="20192"/>
    <x v="1"/>
    <n v="12382.14"/>
    <x v="120"/>
  </r>
  <r>
    <x v="229"/>
    <x v="5"/>
    <x v="2"/>
    <x v="6"/>
    <x v="4"/>
    <x v="180"/>
    <s v="20193"/>
    <x v="1"/>
    <n v="4327"/>
    <x v="96"/>
  </r>
  <r>
    <x v="230"/>
    <x v="5"/>
    <x v="3"/>
    <x v="8"/>
    <x v="14"/>
    <x v="181"/>
    <s v="20194"/>
    <x v="8"/>
    <n v="80.75"/>
    <x v="121"/>
  </r>
  <r>
    <x v="230"/>
    <x v="5"/>
    <x v="3"/>
    <x v="8"/>
    <x v="14"/>
    <x v="181"/>
    <s v="20194"/>
    <x v="1"/>
    <n v="12455.14"/>
    <x v="97"/>
  </r>
  <r>
    <x v="231"/>
    <x v="5"/>
    <x v="3"/>
    <x v="8"/>
    <x v="3"/>
    <x v="181"/>
    <s v="20194"/>
    <x v="1"/>
    <n v="45.31"/>
    <x v="122"/>
  </r>
  <r>
    <x v="232"/>
    <x v="5"/>
    <x v="3"/>
    <x v="33"/>
    <x v="10"/>
    <x v="182"/>
    <s v="20194"/>
    <x v="1"/>
    <n v="4427"/>
    <x v="97"/>
  </r>
  <r>
    <x v="233"/>
    <x v="5"/>
    <x v="3"/>
    <x v="43"/>
    <x v="28"/>
    <x v="183"/>
    <s v="20194"/>
    <x v="5"/>
    <n v="200"/>
    <x v="123"/>
  </r>
  <r>
    <x v="234"/>
    <x v="5"/>
    <x v="4"/>
    <x v="10"/>
    <x v="16"/>
    <x v="184"/>
    <s v="20195"/>
    <x v="1"/>
    <n v="9008.35"/>
    <x v="124"/>
  </r>
  <r>
    <x v="235"/>
    <x v="5"/>
    <x v="4"/>
    <x v="48"/>
    <x v="13"/>
    <x v="185"/>
    <s v="20195"/>
    <x v="1"/>
    <n v="4643"/>
    <x v="125"/>
  </r>
  <r>
    <x v="236"/>
    <x v="5"/>
    <x v="5"/>
    <x v="12"/>
    <x v="2"/>
    <x v="186"/>
    <s v="20196"/>
    <x v="5"/>
    <n v="10000"/>
    <x v="126"/>
  </r>
  <r>
    <x v="237"/>
    <x v="5"/>
    <x v="5"/>
    <x v="34"/>
    <x v="14"/>
    <x v="187"/>
    <s v="20196"/>
    <x v="5"/>
    <n v="25782.5"/>
    <x v="127"/>
  </r>
  <r>
    <x v="238"/>
    <x v="5"/>
    <x v="5"/>
    <x v="13"/>
    <x v="13"/>
    <x v="188"/>
    <s v="20196"/>
    <x v="1"/>
    <n v="18.75"/>
    <x v="128"/>
  </r>
  <r>
    <x v="239"/>
    <x v="5"/>
    <x v="5"/>
    <x v="13"/>
    <x v="11"/>
    <x v="188"/>
    <s v="20196"/>
    <x v="1"/>
    <n v="4427.01"/>
    <x v="129"/>
  </r>
  <r>
    <x v="239"/>
    <x v="5"/>
    <x v="5"/>
    <x v="13"/>
    <x v="11"/>
    <x v="188"/>
    <s v="20196"/>
    <x v="1"/>
    <n v="10670.11"/>
    <x v="28"/>
  </r>
  <r>
    <x v="240"/>
    <x v="5"/>
    <x v="6"/>
    <x v="35"/>
    <x v="12"/>
    <x v="189"/>
    <s v="20197"/>
    <x v="5"/>
    <n v="85.49"/>
    <x v="130"/>
  </r>
  <r>
    <x v="240"/>
    <x v="5"/>
    <x v="6"/>
    <x v="35"/>
    <x v="12"/>
    <x v="189"/>
    <s v="20197"/>
    <x v="1"/>
    <n v="5222.3"/>
    <x v="131"/>
  </r>
  <r>
    <x v="241"/>
    <x v="5"/>
    <x v="6"/>
    <x v="35"/>
    <x v="15"/>
    <x v="189"/>
    <s v="20197"/>
    <x v="5"/>
    <n v="18.75"/>
    <x v="132"/>
  </r>
  <r>
    <x v="242"/>
    <x v="5"/>
    <x v="6"/>
    <x v="35"/>
    <x v="4"/>
    <x v="189"/>
    <s v="20197"/>
    <x v="1"/>
    <n v="4427"/>
    <x v="97"/>
  </r>
  <r>
    <x v="243"/>
    <x v="5"/>
    <x v="6"/>
    <x v="51"/>
    <x v="17"/>
    <x v="190"/>
    <s v="20197"/>
    <x v="5"/>
    <n v="18.75"/>
    <x v="97"/>
  </r>
  <r>
    <x v="244"/>
    <x v="5"/>
    <x v="6"/>
    <x v="51"/>
    <x v="9"/>
    <x v="190"/>
    <s v="20197"/>
    <x v="5"/>
    <n v="109.93"/>
    <x v="133"/>
  </r>
  <r>
    <x v="245"/>
    <x v="5"/>
    <x v="7"/>
    <x v="16"/>
    <x v="2"/>
    <x v="191"/>
    <s v="20198"/>
    <x v="5"/>
    <n v="33.979999999999997"/>
    <x v="134"/>
  </r>
  <r>
    <x v="245"/>
    <x v="5"/>
    <x v="7"/>
    <x v="16"/>
    <x v="2"/>
    <x v="191"/>
    <s v="20198"/>
    <x v="1"/>
    <n v="14951.67"/>
    <x v="135"/>
  </r>
  <r>
    <x v="246"/>
    <x v="5"/>
    <x v="7"/>
    <x v="17"/>
    <x v="4"/>
    <x v="192"/>
    <s v="20198"/>
    <x v="5"/>
    <n v="1620"/>
    <x v="136"/>
  </r>
  <r>
    <x v="246"/>
    <x v="5"/>
    <x v="7"/>
    <x v="17"/>
    <x v="4"/>
    <x v="192"/>
    <s v="20198"/>
    <x v="1"/>
    <n v="4427"/>
    <x v="129"/>
  </r>
  <r>
    <x v="247"/>
    <x v="5"/>
    <x v="7"/>
    <x v="18"/>
    <x v="30"/>
    <x v="193"/>
    <s v="20198"/>
    <x v="5"/>
    <n v="13.65"/>
    <x v="137"/>
  </r>
  <r>
    <x v="247"/>
    <x v="5"/>
    <x v="7"/>
    <x v="18"/>
    <x v="30"/>
    <x v="193"/>
    <s v="20198"/>
    <x v="5"/>
    <n v="28.75"/>
    <x v="138"/>
  </r>
  <r>
    <x v="247"/>
    <x v="5"/>
    <x v="7"/>
    <x v="18"/>
    <x v="30"/>
    <x v="193"/>
    <s v="20198"/>
    <x v="9"/>
    <n v="4459"/>
    <x v="139"/>
  </r>
  <r>
    <x v="248"/>
    <x v="5"/>
    <x v="8"/>
    <x v="19"/>
    <x v="3"/>
    <x v="194"/>
    <s v="20199"/>
    <x v="1"/>
    <n v="12866.39"/>
    <x v="97"/>
  </r>
  <r>
    <x v="249"/>
    <x v="5"/>
    <x v="8"/>
    <x v="20"/>
    <x v="15"/>
    <x v="195"/>
    <s v="20199"/>
    <x v="5"/>
    <n v="113.85"/>
    <x v="140"/>
  </r>
  <r>
    <x v="250"/>
    <x v="5"/>
    <x v="8"/>
    <x v="20"/>
    <x v="4"/>
    <x v="195"/>
    <s v="20199"/>
    <x v="1"/>
    <n v="4467"/>
    <x v="129"/>
  </r>
  <r>
    <x v="251"/>
    <x v="5"/>
    <x v="8"/>
    <x v="37"/>
    <x v="8"/>
    <x v="196"/>
    <s v="20199"/>
    <x v="6"/>
    <n v="75.05"/>
    <x v="141"/>
  </r>
  <r>
    <x v="252"/>
    <x v="5"/>
    <x v="8"/>
    <x v="21"/>
    <x v="1"/>
    <x v="197"/>
    <s v="20199"/>
    <x v="9"/>
    <n v="4675"/>
    <x v="142"/>
  </r>
  <r>
    <x v="253"/>
    <x v="5"/>
    <x v="9"/>
    <x v="21"/>
    <x v="23"/>
    <x v="197"/>
    <s v="201910"/>
    <x v="1"/>
    <n v="9880.86"/>
    <x v="97"/>
  </r>
  <r>
    <x v="254"/>
    <x v="5"/>
    <x v="9"/>
    <x v="22"/>
    <x v="15"/>
    <x v="198"/>
    <s v="201910"/>
    <x v="5"/>
    <n v="50"/>
    <x v="143"/>
  </r>
  <r>
    <x v="255"/>
    <x v="5"/>
    <x v="9"/>
    <x v="22"/>
    <x v="10"/>
    <x v="198"/>
    <s v="201910"/>
    <x v="7"/>
    <n v="3321.83"/>
    <x v="144"/>
  </r>
  <r>
    <x v="256"/>
    <x v="5"/>
    <x v="9"/>
    <x v="23"/>
    <x v="11"/>
    <x v="199"/>
    <s v="201910"/>
    <x v="1"/>
    <n v="5412.71"/>
    <x v="145"/>
  </r>
  <r>
    <x v="257"/>
    <x v="5"/>
    <x v="9"/>
    <x v="23"/>
    <x v="20"/>
    <x v="199"/>
    <s v="201910"/>
    <x v="6"/>
    <n v="37.700000000000003"/>
    <x v="146"/>
  </r>
  <r>
    <x v="258"/>
    <x v="5"/>
    <x v="9"/>
    <x v="50"/>
    <x v="28"/>
    <x v="200"/>
    <s v="201910"/>
    <x v="7"/>
    <n v="4054.56"/>
    <x v="147"/>
  </r>
  <r>
    <x v="259"/>
    <x v="5"/>
    <x v="9"/>
    <x v="24"/>
    <x v="22"/>
    <x v="201"/>
    <s v="201910"/>
    <x v="9"/>
    <n v="5836.25"/>
    <x v="148"/>
  </r>
  <r>
    <x v="260"/>
    <x v="5"/>
    <x v="9"/>
    <x v="24"/>
    <x v="25"/>
    <x v="201"/>
    <s v="201910"/>
    <x v="1"/>
    <n v="10293.11"/>
    <x v="97"/>
  </r>
  <r>
    <x v="261"/>
    <x v="5"/>
    <x v="10"/>
    <x v="26"/>
    <x v="11"/>
    <x v="202"/>
    <s v="201911"/>
    <x v="1"/>
    <n v="4467"/>
    <x v="97"/>
  </r>
  <r>
    <x v="262"/>
    <x v="5"/>
    <x v="10"/>
    <x v="52"/>
    <x v="1"/>
    <x v="203"/>
    <s v="201911"/>
    <x v="9"/>
    <n v="4950.8599999999997"/>
    <x v="149"/>
  </r>
  <r>
    <x v="263"/>
    <x v="5"/>
    <x v="11"/>
    <x v="27"/>
    <x v="14"/>
    <x v="204"/>
    <s v="201912"/>
    <x v="1"/>
    <n v="10193.86"/>
    <x v="150"/>
  </r>
  <r>
    <x v="264"/>
    <x v="5"/>
    <x v="11"/>
    <x v="28"/>
    <x v="4"/>
    <x v="205"/>
    <s v="201912"/>
    <x v="1"/>
    <n v="8417.48"/>
    <x v="151"/>
  </r>
  <r>
    <x v="265"/>
    <x v="6"/>
    <x v="0"/>
    <x v="1"/>
    <x v="7"/>
    <x v="206"/>
    <s v="20201"/>
    <x v="9"/>
    <n v="4107"/>
    <x v="149"/>
  </r>
  <r>
    <x v="265"/>
    <x v="6"/>
    <x v="0"/>
    <x v="1"/>
    <x v="7"/>
    <x v="206"/>
    <s v="20201"/>
    <x v="5"/>
    <n v="9095.9599999999991"/>
    <x v="152"/>
  </r>
  <r>
    <x v="266"/>
    <x v="6"/>
    <x v="1"/>
    <x v="2"/>
    <x v="16"/>
    <x v="207"/>
    <s v="20202"/>
    <x v="9"/>
    <n v="5000"/>
    <x v="153"/>
  </r>
  <r>
    <x v="267"/>
    <x v="6"/>
    <x v="1"/>
    <x v="2"/>
    <x v="3"/>
    <x v="207"/>
    <s v="20202"/>
    <x v="1"/>
    <n v="5274.3"/>
    <x v="154"/>
  </r>
  <r>
    <x v="268"/>
    <x v="6"/>
    <x v="1"/>
    <x v="3"/>
    <x v="6"/>
    <x v="208"/>
    <s v="20202"/>
    <x v="1"/>
    <n v="5988.31"/>
    <x v="96"/>
  </r>
  <r>
    <x v="269"/>
    <x v="6"/>
    <x v="1"/>
    <x v="5"/>
    <x v="30"/>
    <x v="209"/>
    <s v="20202"/>
    <x v="8"/>
    <n v="538.65"/>
    <x v="155"/>
  </r>
  <r>
    <x v="270"/>
    <x v="6"/>
    <x v="2"/>
    <x v="42"/>
    <x v="14"/>
    <x v="210"/>
    <s v="20203"/>
    <x v="1"/>
    <n v="10468.11"/>
    <x v="97"/>
  </r>
  <r>
    <x v="271"/>
    <x v="6"/>
    <x v="2"/>
    <x v="6"/>
    <x v="10"/>
    <x v="211"/>
    <s v="20203"/>
    <x v="1"/>
    <n v="5988.31"/>
    <x v="96"/>
  </r>
  <r>
    <x v="272"/>
    <x v="6"/>
    <x v="2"/>
    <x v="32"/>
    <x v="20"/>
    <x v="212"/>
    <s v="20203"/>
    <x v="9"/>
    <n v="3500"/>
    <x v="149"/>
  </r>
  <r>
    <x v="273"/>
    <x v="6"/>
    <x v="3"/>
    <x v="33"/>
    <x v="21"/>
    <x v="213"/>
    <s v="20204"/>
    <x v="1"/>
    <n v="10880.37"/>
    <x v="97"/>
  </r>
  <r>
    <x v="274"/>
    <x v="6"/>
    <x v="3"/>
    <x v="9"/>
    <x v="4"/>
    <x v="214"/>
    <s v="20204"/>
    <x v="1"/>
    <n v="7992.19"/>
    <x v="156"/>
  </r>
  <r>
    <x v="274"/>
    <x v="6"/>
    <x v="3"/>
    <x v="9"/>
    <x v="4"/>
    <x v="214"/>
    <s v="20204"/>
    <x v="1"/>
    <n v="7053.34"/>
    <x v="157"/>
  </r>
  <r>
    <x v="275"/>
    <x v="6"/>
    <x v="4"/>
    <x v="48"/>
    <x v="14"/>
    <x v="215"/>
    <s v="20205"/>
    <x v="1"/>
    <n v="3000"/>
    <x v="158"/>
  </r>
  <r>
    <x v="276"/>
    <x v="6"/>
    <x v="4"/>
    <x v="11"/>
    <x v="4"/>
    <x v="216"/>
    <s v="20205"/>
    <x v="1"/>
    <n v="5988.31"/>
    <x v="129"/>
  </r>
  <r>
    <x v="276"/>
    <x v="6"/>
    <x v="4"/>
    <x v="11"/>
    <x v="4"/>
    <x v="216"/>
    <s v="20205"/>
    <x v="1"/>
    <n v="9089.91"/>
    <x v="159"/>
  </r>
  <r>
    <x v="277"/>
    <x v="6"/>
    <x v="5"/>
    <x v="13"/>
    <x v="13"/>
    <x v="217"/>
    <s v="20206"/>
    <x v="1"/>
    <n v="9089.91"/>
    <x v="156"/>
  </r>
  <r>
    <x v="277"/>
    <x v="6"/>
    <x v="5"/>
    <x v="13"/>
    <x v="13"/>
    <x v="217"/>
    <s v="20206"/>
    <x v="1"/>
    <n v="5988.31"/>
    <x v="157"/>
  </r>
  <r>
    <x v="278"/>
    <x v="6"/>
    <x v="6"/>
    <x v="15"/>
    <x v="4"/>
    <x v="218"/>
    <s v="20207"/>
    <x v="1"/>
    <n v="5988.31"/>
    <x v="129"/>
  </r>
  <r>
    <x v="278"/>
    <x v="6"/>
    <x v="6"/>
    <x v="15"/>
    <x v="4"/>
    <x v="218"/>
    <s v="20207"/>
    <x v="1"/>
    <n v="9089.91"/>
    <x v="160"/>
  </r>
  <r>
    <x v="279"/>
    <x v="6"/>
    <x v="6"/>
    <x v="15"/>
    <x v="27"/>
    <x v="218"/>
    <s v="20207"/>
    <x v="1"/>
    <n v="10000"/>
    <x v="158"/>
  </r>
  <r>
    <x v="280"/>
    <x v="6"/>
    <x v="7"/>
    <x v="17"/>
    <x v="11"/>
    <x v="219"/>
    <s v="20208"/>
    <x v="1"/>
    <n v="5988.31"/>
    <x v="129"/>
  </r>
  <r>
    <x v="280"/>
    <x v="6"/>
    <x v="7"/>
    <x v="17"/>
    <x v="11"/>
    <x v="219"/>
    <s v="20208"/>
    <x v="1"/>
    <n v="9089.91"/>
    <x v="159"/>
  </r>
  <r>
    <x v="281"/>
    <x v="6"/>
    <x v="8"/>
    <x v="19"/>
    <x v="16"/>
    <x v="220"/>
    <s v="20209"/>
    <x v="8"/>
    <n v="198"/>
    <x v="161"/>
  </r>
  <r>
    <x v="282"/>
    <x v="6"/>
    <x v="8"/>
    <x v="20"/>
    <x v="12"/>
    <x v="221"/>
    <s v="20209"/>
    <x v="6"/>
    <n v="76.150000000000006"/>
    <x v="162"/>
  </r>
  <r>
    <x v="283"/>
    <x v="6"/>
    <x v="8"/>
    <x v="20"/>
    <x v="13"/>
    <x v="221"/>
    <s v="20209"/>
    <x v="1"/>
    <n v="9089.91"/>
    <x v="160"/>
  </r>
  <r>
    <x v="284"/>
    <x v="6"/>
    <x v="8"/>
    <x v="37"/>
    <x v="29"/>
    <x v="222"/>
    <s v="20209"/>
    <x v="1"/>
    <n v="5988.31"/>
    <x v="163"/>
  </r>
  <r>
    <x v="285"/>
    <x v="6"/>
    <x v="9"/>
    <x v="23"/>
    <x v="4"/>
    <x v="223"/>
    <s v="202010"/>
    <x v="1"/>
    <n v="9089.91"/>
    <x v="156"/>
  </r>
  <r>
    <x v="285"/>
    <x v="6"/>
    <x v="9"/>
    <x v="23"/>
    <x v="4"/>
    <x v="223"/>
    <s v="202010"/>
    <x v="1"/>
    <n v="6287.31"/>
    <x v="157"/>
  </r>
  <r>
    <x v="286"/>
    <x v="6"/>
    <x v="9"/>
    <x v="50"/>
    <x v="24"/>
    <x v="224"/>
    <s v="202010"/>
    <x v="6"/>
    <n v="134.30000000000001"/>
    <x v="164"/>
  </r>
  <r>
    <x v="287"/>
    <x v="6"/>
    <x v="10"/>
    <x v="39"/>
    <x v="6"/>
    <x v="225"/>
    <s v="202011"/>
    <x v="1"/>
    <n v="9497.91"/>
    <x v="97"/>
  </r>
  <r>
    <x v="287"/>
    <x v="6"/>
    <x v="10"/>
    <x v="39"/>
    <x v="6"/>
    <x v="225"/>
    <s v="202011"/>
    <x v="1"/>
    <n v="6105.31"/>
    <x v="97"/>
  </r>
  <r>
    <x v="288"/>
    <x v="6"/>
    <x v="10"/>
    <x v="52"/>
    <x v="22"/>
    <x v="226"/>
    <s v="202011"/>
    <x v="6"/>
    <n v="147"/>
    <x v="165"/>
  </r>
  <r>
    <x v="289"/>
    <x v="6"/>
    <x v="11"/>
    <x v="27"/>
    <x v="18"/>
    <x v="227"/>
    <s v="202012"/>
    <x v="8"/>
    <n v="72"/>
    <x v="166"/>
  </r>
  <r>
    <x v="290"/>
    <x v="6"/>
    <x v="11"/>
    <x v="40"/>
    <x v="4"/>
    <x v="228"/>
    <s v="202012"/>
    <x v="1"/>
    <n v="9293.91"/>
    <x v="160"/>
  </r>
  <r>
    <x v="290"/>
    <x v="6"/>
    <x v="11"/>
    <x v="40"/>
    <x v="4"/>
    <x v="228"/>
    <s v="202012"/>
    <x v="1"/>
    <n v="8977.31"/>
    <x v="167"/>
  </r>
  <r>
    <x v="291"/>
    <x v="6"/>
    <x v="11"/>
    <x v="47"/>
    <x v="1"/>
    <x v="229"/>
    <s v="202012"/>
    <x v="5"/>
    <n v="740"/>
    <x v="168"/>
  </r>
  <r>
    <x v="292"/>
    <x v="6"/>
    <x v="11"/>
    <x v="47"/>
    <x v="25"/>
    <x v="229"/>
    <s v="202012"/>
    <x v="5"/>
    <n v="1439"/>
    <x v="169"/>
  </r>
  <r>
    <x v="293"/>
    <x v="7"/>
    <x v="0"/>
    <x v="31"/>
    <x v="13"/>
    <x v="230"/>
    <s v="20211"/>
    <x v="6"/>
    <n v="41.35"/>
    <x v="170"/>
  </r>
  <r>
    <x v="293"/>
    <x v="7"/>
    <x v="0"/>
    <x v="31"/>
    <x v="13"/>
    <x v="230"/>
    <s v="20211"/>
    <x v="1"/>
    <n v="3963.54"/>
    <x v="171"/>
  </r>
  <r>
    <x v="294"/>
    <x v="7"/>
    <x v="0"/>
    <x v="41"/>
    <x v="8"/>
    <x v="231"/>
    <s v="20211"/>
    <x v="1"/>
    <n v="8632.9500000000007"/>
    <x v="171"/>
  </r>
  <r>
    <x v="295"/>
    <x v="7"/>
    <x v="0"/>
    <x v="1"/>
    <x v="28"/>
    <x v="232"/>
    <s v="20211"/>
    <x v="8"/>
    <n v="184.8"/>
    <x v="161"/>
  </r>
  <r>
    <x v="296"/>
    <x v="7"/>
    <x v="0"/>
    <x v="1"/>
    <x v="1"/>
    <x v="232"/>
    <s v="20211"/>
    <x v="1"/>
    <n v="19395.09"/>
    <x v="172"/>
  </r>
  <r>
    <x v="296"/>
    <x v="7"/>
    <x v="0"/>
    <x v="1"/>
    <x v="1"/>
    <x v="232"/>
    <s v="20211"/>
    <x v="1"/>
    <n v="28482.95"/>
    <x v="173"/>
  </r>
  <r>
    <x v="297"/>
    <x v="7"/>
    <x v="1"/>
    <x v="2"/>
    <x v="18"/>
    <x v="233"/>
    <s v="20212"/>
    <x v="8"/>
    <n v="72"/>
    <x v="174"/>
  </r>
  <r>
    <x v="298"/>
    <x v="7"/>
    <x v="1"/>
    <x v="2"/>
    <x v="16"/>
    <x v="233"/>
    <s v="20212"/>
    <x v="8"/>
    <n v="72"/>
    <x v="175"/>
  </r>
  <r>
    <x v="299"/>
    <x v="7"/>
    <x v="1"/>
    <x v="2"/>
    <x v="21"/>
    <x v="233"/>
    <s v="20212"/>
    <x v="6"/>
    <n v="86.3"/>
    <x v="176"/>
  </r>
  <r>
    <x v="300"/>
    <x v="7"/>
    <x v="1"/>
    <x v="3"/>
    <x v="10"/>
    <x v="234"/>
    <s v="20212"/>
    <x v="1"/>
    <n v="8917.33"/>
    <x v="159"/>
  </r>
  <r>
    <x v="300"/>
    <x v="7"/>
    <x v="1"/>
    <x v="3"/>
    <x v="10"/>
    <x v="234"/>
    <s v="20212"/>
    <x v="1"/>
    <n v="10864"/>
    <x v="129"/>
  </r>
  <r>
    <x v="301"/>
    <x v="7"/>
    <x v="1"/>
    <x v="4"/>
    <x v="20"/>
    <x v="235"/>
    <s v="20212"/>
    <x v="5"/>
    <n v="299"/>
    <x v="177"/>
  </r>
  <r>
    <x v="302"/>
    <x v="7"/>
    <x v="2"/>
    <x v="32"/>
    <x v="11"/>
    <x v="236"/>
    <s v="20213"/>
    <x v="1"/>
    <n v="8917.33"/>
    <x v="159"/>
  </r>
  <r>
    <x v="302"/>
    <x v="7"/>
    <x v="2"/>
    <x v="32"/>
    <x v="11"/>
    <x v="236"/>
    <s v="20213"/>
    <x v="1"/>
    <n v="10864"/>
    <x v="129"/>
  </r>
  <r>
    <x v="303"/>
    <x v="7"/>
    <x v="2"/>
    <x v="8"/>
    <x v="1"/>
    <x v="237"/>
    <s v="20213"/>
    <x v="6"/>
    <n v="99.2"/>
    <x v="178"/>
  </r>
  <r>
    <x v="304"/>
    <x v="7"/>
    <x v="3"/>
    <x v="9"/>
    <x v="10"/>
    <x v="238"/>
    <s v="20214"/>
    <x v="5"/>
    <n v="29.24"/>
    <x v="179"/>
  </r>
  <r>
    <x v="304"/>
    <x v="7"/>
    <x v="3"/>
    <x v="9"/>
    <x v="10"/>
    <x v="238"/>
    <s v="20214"/>
    <x v="8"/>
    <n v="64"/>
    <x v="180"/>
  </r>
  <r>
    <x v="305"/>
    <x v="7"/>
    <x v="3"/>
    <x v="9"/>
    <x v="4"/>
    <x v="238"/>
    <s v="20214"/>
    <x v="1"/>
    <n v="8917.33"/>
    <x v="159"/>
  </r>
  <r>
    <x v="305"/>
    <x v="7"/>
    <x v="3"/>
    <x v="9"/>
    <x v="4"/>
    <x v="238"/>
    <s v="20214"/>
    <x v="1"/>
    <n v="10864"/>
    <x v="129"/>
  </r>
  <r>
    <x v="306"/>
    <x v="7"/>
    <x v="4"/>
    <x v="48"/>
    <x v="15"/>
    <x v="239"/>
    <s v="20215"/>
    <x v="6"/>
    <n v="165.55"/>
    <x v="181"/>
  </r>
  <r>
    <x v="307"/>
    <x v="7"/>
    <x v="4"/>
    <x v="11"/>
    <x v="6"/>
    <x v="240"/>
    <s v="20215"/>
    <x v="1"/>
    <n v="8917.33"/>
    <x v="159"/>
  </r>
  <r>
    <x v="308"/>
    <x v="7"/>
    <x v="4"/>
    <x v="49"/>
    <x v="26"/>
    <x v="241"/>
    <s v="20215"/>
    <x v="1"/>
    <n v="9365"/>
    <x v="129"/>
  </r>
  <r>
    <x v="309"/>
    <x v="7"/>
    <x v="5"/>
    <x v="44"/>
    <x v="4"/>
    <x v="242"/>
    <s v="20216"/>
    <x v="1"/>
    <n v="7522.45"/>
    <x v="182"/>
  </r>
  <r>
    <x v="310"/>
    <x v="7"/>
    <x v="5"/>
    <x v="14"/>
    <x v="1"/>
    <x v="243"/>
    <s v="20216"/>
    <x v="1"/>
    <n v="6700"/>
    <x v="129"/>
  </r>
  <r>
    <x v="311"/>
    <x v="7"/>
    <x v="6"/>
    <x v="15"/>
    <x v="11"/>
    <x v="244"/>
    <s v="20217"/>
    <x v="1"/>
    <n v="4913.67"/>
    <x v="183"/>
  </r>
  <r>
    <x v="311"/>
    <x v="7"/>
    <x v="6"/>
    <x v="15"/>
    <x v="11"/>
    <x v="244"/>
    <s v="20217"/>
    <x v="1"/>
    <n v="5218.33"/>
    <x v="12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
  <r>
    <x v="0"/>
    <x v="0"/>
    <n v="1"/>
    <s v="20141"/>
    <n v="398.8599999999999"/>
    <n v="1917.48"/>
    <n v="2316.34"/>
    <n v="40060.720000000001"/>
    <n v="37744.380000000005"/>
    <n v="0.94217927186530859"/>
  </r>
  <r>
    <x v="0"/>
    <x v="1"/>
    <n v="2"/>
    <s v="20142"/>
    <n v="515.89"/>
    <n v="2038.22"/>
    <n v="2554.11"/>
    <n v="6800.1399999999994"/>
    <n v="4246.0299999999988"/>
    <n v="0.62440332110809471"/>
  </r>
  <r>
    <x v="0"/>
    <x v="2"/>
    <n v="3"/>
    <s v="20143"/>
    <n v="582.24000000000012"/>
    <n v="23456.5"/>
    <n v="24038.74"/>
    <n v="4026.8699999999994"/>
    <n v="-20011.870000000003"/>
    <n v="-4.9695843173482146"/>
  </r>
  <r>
    <x v="0"/>
    <x v="3"/>
    <n v="4"/>
    <s v="20144"/>
    <n v="479.22"/>
    <n v="2048.3000000000002"/>
    <n v="2527.5200000000004"/>
    <n v="3908.4399999999996"/>
    <n v="1380.9199999999992"/>
    <n v="0.35331743611261762"/>
  </r>
  <r>
    <x v="0"/>
    <x v="4"/>
    <n v="5"/>
    <s v="20145"/>
    <n v="532.93000000000006"/>
    <n v="1848.8900000000003"/>
    <n v="2381.8200000000006"/>
    <n v="4569.07"/>
    <n v="2187.2499999999991"/>
    <n v="0.47870792086792263"/>
  </r>
  <r>
    <x v="0"/>
    <x v="5"/>
    <n v="6"/>
    <s v="20146"/>
    <n v="583.58000000000015"/>
    <n v="3355.12"/>
    <n v="3938.7"/>
    <n v="3889.69"/>
    <n v="-49.009999999999764"/>
    <n v="-1.2599975833549656E-2"/>
  </r>
  <r>
    <x v="0"/>
    <x v="6"/>
    <n v="7"/>
    <s v="20147"/>
    <n v="613.64"/>
    <n v="6223.7699999999995"/>
    <n v="6837.41"/>
    <n v="4002.95"/>
    <n v="-2834.46"/>
    <n v="-0.70809278157358957"/>
  </r>
  <r>
    <x v="0"/>
    <x v="7"/>
    <n v="8"/>
    <s v="20148"/>
    <n v="641.9100000000002"/>
    <n v="5610.02"/>
    <n v="6251.93"/>
    <n v="5992.66"/>
    <n v="-259.27000000000044"/>
    <n v="-4.3264593686276283E-2"/>
  </r>
  <r>
    <x v="0"/>
    <x v="8"/>
    <n v="9"/>
    <s v="20149"/>
    <n v="535.22"/>
    <n v="2086.81"/>
    <n v="2622.0299999999997"/>
    <n v="5368.75"/>
    <n v="2746.7200000000003"/>
    <n v="0.51161257275902217"/>
  </r>
  <r>
    <x v="0"/>
    <x v="9"/>
    <n v="10"/>
    <s v="201410"/>
    <n v="607.83999999999992"/>
    <n v="2898.4500000000003"/>
    <n v="3506.29"/>
    <n v="4056.43"/>
    <n v="550.13999999999987"/>
    <n v="0.1356217166326055"/>
  </r>
  <r>
    <x v="0"/>
    <x v="10"/>
    <n v="11"/>
    <s v="201411"/>
    <n v="585.91"/>
    <n v="2344.65"/>
    <n v="2930.56"/>
    <n v="4120.8500000000004"/>
    <n v="1190.2900000000004"/>
    <n v="0.28884574784328482"/>
  </r>
  <r>
    <x v="0"/>
    <x v="11"/>
    <n v="12"/>
    <s v="201412"/>
    <n v="646.82999999999993"/>
    <n v="4666.33"/>
    <n v="5313.16"/>
    <n v="5302"/>
    <n v="-11.159999999999854"/>
    <n v="-2.1048660882685504E-3"/>
  </r>
  <r>
    <x v="1"/>
    <x v="0"/>
    <n v="1"/>
    <s v="20151"/>
    <n v="490.94"/>
    <n v="2784.1200000000003"/>
    <n v="3275.0600000000004"/>
    <n v="3966"/>
    <n v="690.9399999999996"/>
    <n v="0.17421583459404932"/>
  </r>
  <r>
    <x v="1"/>
    <x v="1"/>
    <n v="2"/>
    <s v="20152"/>
    <n v="552.74"/>
    <n v="2091.8000000000002"/>
    <n v="2644.54"/>
    <n v="5753"/>
    <n v="3108.46"/>
    <n v="0.54031983313054055"/>
  </r>
  <r>
    <x v="1"/>
    <x v="2"/>
    <n v="3"/>
    <s v="20153"/>
    <n v="503.78999999999996"/>
    <n v="3700.5499999999997"/>
    <n v="4204.34"/>
    <n v="8598.5499999999993"/>
    <n v="4394.2099999999991"/>
    <n v="0.51104081502113718"/>
  </r>
  <r>
    <x v="1"/>
    <x v="3"/>
    <n v="4"/>
    <s v="20154"/>
    <n v="447.99999999999994"/>
    <n v="17932.740000000002"/>
    <n v="18380.740000000002"/>
    <n v="7880.87"/>
    <n v="-10499.870000000003"/>
    <n v="-1.3323237155288696"/>
  </r>
  <r>
    <x v="1"/>
    <x v="4"/>
    <n v="5"/>
    <s v="20155"/>
    <n v="553.17999999999995"/>
    <n v="4016.69"/>
    <n v="4569.87"/>
    <n v="9920.5099999999984"/>
    <n v="5350.6399999999985"/>
    <n v="0.53935130351161376"/>
  </r>
  <r>
    <x v="1"/>
    <x v="5"/>
    <n v="6"/>
    <s v="20156"/>
    <n v="475.54"/>
    <n v="5224.03"/>
    <n v="5699.57"/>
    <n v="8144.33"/>
    <n v="2444.7600000000002"/>
    <n v="0.30017938860532423"/>
  </r>
  <r>
    <x v="1"/>
    <x v="6"/>
    <n v="7"/>
    <s v="20157"/>
    <n v="455.02999999999992"/>
    <n v="11098.02"/>
    <n v="11553.050000000001"/>
    <n v="11255.19"/>
    <n v="-297.86000000000058"/>
    <n v="-2.6464235610416224E-2"/>
  </r>
  <r>
    <x v="1"/>
    <x v="7"/>
    <n v="8"/>
    <s v="20158"/>
    <n v="530.09"/>
    <n v="6340.0000000000009"/>
    <n v="6870.0900000000011"/>
    <n v="8481.4599999999991"/>
    <n v="1611.3699999999981"/>
    <n v="0.18998733708583171"/>
  </r>
  <r>
    <x v="1"/>
    <x v="8"/>
    <n v="9"/>
    <s v="20159"/>
    <n v="454.66999999999996"/>
    <n v="2885.9199999999996"/>
    <n v="3340.5899999999997"/>
    <n v="12770.93"/>
    <n v="9430.34"/>
    <n v="0.73842233885864228"/>
  </r>
  <r>
    <x v="1"/>
    <x v="9"/>
    <n v="10"/>
    <s v="201510"/>
    <n v="737.13"/>
    <n v="11315.420000000002"/>
    <n v="12052.550000000001"/>
    <n v="8779.49"/>
    <n v="-3273.0600000000013"/>
    <n v="-0.37280753210038414"/>
  </r>
  <r>
    <x v="1"/>
    <x v="10"/>
    <n v="11"/>
    <s v="201511"/>
    <n v="536.66999999999996"/>
    <n v="3262.75"/>
    <n v="3799.42"/>
    <n v="8635.119999999999"/>
    <n v="4835.6999999999989"/>
    <n v="0.56000379844171244"/>
  </r>
  <r>
    <x v="1"/>
    <x v="11"/>
    <n v="12"/>
    <s v="201512"/>
    <n v="309.59000000000003"/>
    <n v="4417.99"/>
    <n v="4727.58"/>
    <n v="15252"/>
    <n v="10524.42"/>
    <n v="0.69003540519276163"/>
  </r>
  <r>
    <x v="2"/>
    <x v="0"/>
    <n v="1"/>
    <s v="20161"/>
    <n v="293.15000000000003"/>
    <n v="2770.0800000000004"/>
    <n v="3063.2300000000005"/>
    <n v="8444"/>
    <n v="5380.7699999999995"/>
    <n v="0.63722998578872569"/>
  </r>
  <r>
    <x v="2"/>
    <x v="1"/>
    <n v="2"/>
    <s v="20162"/>
    <n v="610.45000000000005"/>
    <n v="3055.6000000000004"/>
    <n v="3666.05"/>
    <n v="9023.6"/>
    <n v="5357.55"/>
    <n v="0.59372645064054252"/>
  </r>
  <r>
    <x v="2"/>
    <x v="2"/>
    <n v="3"/>
    <s v="20163"/>
    <n v="472.24"/>
    <n v="7901.03"/>
    <n v="8373.27"/>
    <n v="9367.01"/>
    <n v="993.73999999999978"/>
    <n v="0.10608934974981342"/>
  </r>
  <r>
    <x v="2"/>
    <x v="3"/>
    <n v="4"/>
    <s v="20164"/>
    <n v="543.05000000000007"/>
    <n v="8291.8599999999988"/>
    <n v="8834.909999999998"/>
    <n v="8882.5"/>
    <n v="47.590000000001965"/>
    <n v="5.357725865466025E-3"/>
  </r>
  <r>
    <x v="2"/>
    <x v="4"/>
    <n v="5"/>
    <s v="20165"/>
    <n v="571.32000000000016"/>
    <n v="3230.34"/>
    <n v="3801.6600000000003"/>
    <n v="9894.86"/>
    <n v="6093.2000000000007"/>
    <n v="0.6157944629838118"/>
  </r>
  <r>
    <x v="2"/>
    <x v="5"/>
    <n v="6"/>
    <s v="20166"/>
    <n v="498.34000000000003"/>
    <n v="4742.45"/>
    <n v="5240.79"/>
    <n v="9800.98"/>
    <n v="4560.1899999999996"/>
    <n v="0.46527898230585102"/>
  </r>
  <r>
    <x v="2"/>
    <x v="6"/>
    <n v="7"/>
    <s v="20167"/>
    <n v="451.46"/>
    <n v="2282.41"/>
    <n v="2733.87"/>
    <n v="9452.6"/>
    <n v="6718.7300000000005"/>
    <n v="0.71078116073884434"/>
  </r>
  <r>
    <x v="2"/>
    <x v="7"/>
    <n v="8"/>
    <s v="20168"/>
    <n v="511.22999999999996"/>
    <n v="4298.66"/>
    <n v="4809.8899999999994"/>
    <n v="9748.42"/>
    <n v="4938.5300000000007"/>
    <n v="0.50659799229003266"/>
  </r>
  <r>
    <x v="2"/>
    <x v="8"/>
    <n v="9"/>
    <s v="20169"/>
    <n v="536.72"/>
    <n v="5344.4000000000005"/>
    <n v="5881.1200000000008"/>
    <n v="13265.060000000001"/>
    <n v="7383.9400000000005"/>
    <n v="0.55664580484370219"/>
  </r>
  <r>
    <x v="2"/>
    <x v="9"/>
    <n v="10"/>
    <s v="201610"/>
    <n v="375.5"/>
    <n v="2446.1800000000003"/>
    <n v="2821.6800000000003"/>
    <n v="5551.03"/>
    <n v="2729.3499999999995"/>
    <n v="0.4916835253997906"/>
  </r>
  <r>
    <x v="2"/>
    <x v="10"/>
    <n v="11"/>
    <s v="201611"/>
    <n v="319.15000000000003"/>
    <n v="3744.2799999999997"/>
    <n v="4063.43"/>
    <n v="5070.67"/>
    <n v="1007.2400000000002"/>
    <n v="0.19864041635523516"/>
  </r>
  <r>
    <x v="2"/>
    <x v="11"/>
    <n v="12"/>
    <s v="201612"/>
    <n v="478.95999999999992"/>
    <n v="3318.3399999999997"/>
    <n v="3797.2999999999997"/>
    <n v="26855.82"/>
    <n v="23058.52"/>
    <n v="0.85860420571779228"/>
  </r>
  <r>
    <x v="3"/>
    <x v="0"/>
    <n v="1"/>
    <s v="20171"/>
    <n v="418.23"/>
    <n v="5443.44"/>
    <n v="5861.67"/>
    <n v="7940.07"/>
    <n v="2078.3999999999996"/>
    <n v="0.26176091646547195"/>
  </r>
  <r>
    <x v="3"/>
    <x v="1"/>
    <n v="2"/>
    <s v="20172"/>
    <n v="563.80000000000007"/>
    <n v="31541.910000000007"/>
    <n v="32105.710000000006"/>
    <n v="11280.939999999999"/>
    <n v="-20824.770000000008"/>
    <n v="-1.8460137187149306"/>
  </r>
  <r>
    <x v="3"/>
    <x v="2"/>
    <n v="3"/>
    <s v="20173"/>
    <n v="553.67999999999995"/>
    <n v="3861.12"/>
    <n v="4414.8"/>
    <n v="11370.269999999999"/>
    <n v="6955.4699999999984"/>
    <n v="0.61172425984607215"/>
  </r>
  <r>
    <x v="3"/>
    <x v="3"/>
    <n v="4"/>
    <s v="20174"/>
    <n v="597.07000000000005"/>
    <n v="3689.6200000000003"/>
    <n v="4286.6900000000005"/>
    <n v="11539.94"/>
    <n v="7253.25"/>
    <n v="0.62853446378404043"/>
  </r>
  <r>
    <x v="3"/>
    <x v="4"/>
    <n v="5"/>
    <s v="20175"/>
    <n v="662.76000000000022"/>
    <n v="5486.3599999999988"/>
    <n v="6149.119999999999"/>
    <n v="14732.179999999998"/>
    <n v="8583.06"/>
    <n v="0.58260624021699436"/>
  </r>
  <r>
    <x v="3"/>
    <x v="5"/>
    <n v="6"/>
    <s v="20176"/>
    <n v="714.7"/>
    <n v="4358.87"/>
    <n v="5073.57"/>
    <n v="11693.019999999999"/>
    <n v="6619.4499999999989"/>
    <n v="0.56610268348125636"/>
  </r>
  <r>
    <x v="3"/>
    <x v="6"/>
    <n v="7"/>
    <s v="20177"/>
    <n v="783.71000000000015"/>
    <n v="3647.6400000000003"/>
    <n v="4431.3500000000004"/>
    <n v="11685.22"/>
    <n v="7253.869999999999"/>
    <n v="0.62077307915469282"/>
  </r>
  <r>
    <x v="3"/>
    <x v="7"/>
    <n v="8"/>
    <s v="20178"/>
    <n v="752.86999999999978"/>
    <n v="2778.0699999999997"/>
    <n v="3530.9399999999996"/>
    <n v="11509.909999999998"/>
    <n v="7978.9699999999984"/>
    <n v="0.69322609820580694"/>
  </r>
  <r>
    <x v="3"/>
    <x v="8"/>
    <n v="9"/>
    <s v="20179"/>
    <n v="743.5200000000001"/>
    <n v="8337.0999999999985"/>
    <n v="9080.619999999999"/>
    <n v="11860.539999999999"/>
    <n v="2779.92"/>
    <n v="0.23438393192890039"/>
  </r>
  <r>
    <x v="3"/>
    <x v="9"/>
    <n v="10"/>
    <s v="201710"/>
    <n v="875.42999999999984"/>
    <n v="4773.41"/>
    <n v="5648.84"/>
    <n v="21696.84"/>
    <n v="16048"/>
    <n v="0.73964687945341345"/>
  </r>
  <r>
    <x v="3"/>
    <x v="10"/>
    <n v="11"/>
    <s v="201711"/>
    <n v="649.75000000000011"/>
    <n v="6066.8199999999979"/>
    <n v="6716.5699999999979"/>
    <n v="11993.529999999999"/>
    <n v="5276.9600000000009"/>
    <n v="0.43998389131473398"/>
  </r>
  <r>
    <x v="3"/>
    <x v="11"/>
    <n v="12"/>
    <s v="201712"/>
    <n v="945.9799999999999"/>
    <n v="11735.140000000001"/>
    <n v="12681.12"/>
    <n v="16706.349999999999"/>
    <n v="4025.2299999999977"/>
    <n v="0.24094012157054043"/>
  </r>
  <r>
    <x v="4"/>
    <x v="0"/>
    <n v="1"/>
    <s v="20181"/>
    <n v="639.30000000000007"/>
    <n v="4227.4100000000008"/>
    <n v="4866.7100000000009"/>
    <n v="12692.419999999998"/>
    <n v="7825.7099999999973"/>
    <n v="0.61656563523740926"/>
  </r>
  <r>
    <x v="4"/>
    <x v="1"/>
    <n v="2"/>
    <s v="20182"/>
    <n v="671.70000000000016"/>
    <n v="5238.0599999999995"/>
    <n v="5909.7599999999993"/>
    <n v="14739.03"/>
    <n v="8829.27"/>
    <n v="0.59904009965377636"/>
  </r>
  <r>
    <x v="4"/>
    <x v="2"/>
    <n v="3"/>
    <s v="20183"/>
    <n v="864.16"/>
    <n v="3973.7"/>
    <n v="4837.8599999999997"/>
    <n v="14171.919999999998"/>
    <n v="9334.0599999999977"/>
    <n v="0.65863058781026129"/>
  </r>
  <r>
    <x v="4"/>
    <x v="3"/>
    <n v="4"/>
    <s v="20184"/>
    <n v="705.3399999999998"/>
    <n v="4066.84"/>
    <n v="4772.18"/>
    <n v="13351.410000000002"/>
    <n v="8579.2300000000014"/>
    <n v="0.64257108425252463"/>
  </r>
  <r>
    <x v="4"/>
    <x v="4"/>
    <n v="5"/>
    <s v="20185"/>
    <n v="817.93"/>
    <n v="6209.42"/>
    <n v="7027.35"/>
    <n v="19762.14"/>
    <n v="12734.789999999999"/>
    <n v="0.64440338951145981"/>
  </r>
  <r>
    <x v="4"/>
    <x v="5"/>
    <n v="6"/>
    <s v="20186"/>
    <n v="460.2"/>
    <n v="8443.2999999999975"/>
    <n v="8903.4999999999982"/>
    <n v="9787.86"/>
    <n v="884.3600000000024"/>
    <n v="9.0352743091952931E-2"/>
  </r>
  <r>
    <x v="4"/>
    <x v="6"/>
    <n v="7"/>
    <s v="20187"/>
    <n v="828.24000000000035"/>
    <n v="5549.4299999999985"/>
    <n v="6377.6699999999992"/>
    <n v="11871.34"/>
    <n v="5493.670000000001"/>
    <n v="0.46276747191134288"/>
  </r>
  <r>
    <x v="4"/>
    <x v="7"/>
    <n v="8"/>
    <s v="20188"/>
    <n v="807.92"/>
    <n v="50771.320000000007"/>
    <n v="51579.240000000005"/>
    <n v="12381.2"/>
    <n v="-39198.040000000008"/>
    <n v="-3.1659322198171425"/>
  </r>
  <r>
    <x v="4"/>
    <x v="8"/>
    <n v="9"/>
    <s v="20189"/>
    <n v="856.33999999999992"/>
    <n v="5384.0199999999977"/>
    <n v="6240.3599999999979"/>
    <n v="10584.630000000001"/>
    <n v="4344.2700000000032"/>
    <n v="0.41043191873499618"/>
  </r>
  <r>
    <x v="4"/>
    <x v="9"/>
    <n v="10"/>
    <s v="201810"/>
    <n v="953.84999999999991"/>
    <n v="48424.940000000017"/>
    <n v="49378.790000000015"/>
    <n v="14051.130000000003"/>
    <n v="-35327.660000000011"/>
    <n v="-2.514221987840124"/>
  </r>
  <r>
    <x v="4"/>
    <x v="10"/>
    <n v="11"/>
    <s v="201811"/>
    <n v="821.30000000000018"/>
    <n v="50640.999999999993"/>
    <n v="51462.299999999996"/>
    <n v="5106.3899999999994"/>
    <n v="-46355.909999999996"/>
    <n v="-9.0780198927226472"/>
  </r>
  <r>
    <x v="4"/>
    <x v="11"/>
    <n v="12"/>
    <s v="201812"/>
    <n v="270.96999999999991"/>
    <n v="1302.7899999999997"/>
    <n v="1573.7599999999998"/>
    <n v="7719.84"/>
    <n v="6146.08"/>
    <n v="0.79614085266015877"/>
  </r>
  <r>
    <x v="5"/>
    <x v="0"/>
    <n v="1"/>
    <s v="20191"/>
    <n v="455.59999999999997"/>
    <n v="4942.16"/>
    <n v="5397.76"/>
    <n v="9333.2999999999993"/>
    <n v="3935.5399999999991"/>
    <n v="0.42166650595180688"/>
  </r>
  <r>
    <x v="5"/>
    <x v="1"/>
    <n v="2"/>
    <s v="20192"/>
    <n v="894.86000000000035"/>
    <n v="10048.419999999998"/>
    <n v="10943.279999999999"/>
    <n v="18530"/>
    <n v="7586.7200000000012"/>
    <n v="0.40942903399892072"/>
  </r>
  <r>
    <x v="5"/>
    <x v="2"/>
    <n v="3"/>
    <s v="20193"/>
    <n v="874.32000000000028"/>
    <n v="5882.44"/>
    <n v="6756.76"/>
    <n v="4327"/>
    <n v="-2429.7600000000002"/>
    <n v="-0.56153455049688006"/>
  </r>
  <r>
    <x v="5"/>
    <x v="3"/>
    <n v="4"/>
    <s v="20194"/>
    <n v="1044.4100000000001"/>
    <n v="8854.3700000000008"/>
    <n v="9898.7800000000007"/>
    <n v="17208.199999999997"/>
    <n v="7309.4199999999964"/>
    <n v="0.42476377540939769"/>
  </r>
  <r>
    <x v="5"/>
    <x v="4"/>
    <n v="5"/>
    <s v="20195"/>
    <n v="449.73999999999995"/>
    <n v="11150.16"/>
    <n v="11599.9"/>
    <n v="13651.35"/>
    <n v="2051.4500000000007"/>
    <n v="0.15027451497470951"/>
  </r>
  <r>
    <x v="5"/>
    <x v="5"/>
    <n v="6"/>
    <s v="20196"/>
    <n v="786.9100000000002"/>
    <n v="13649.690000000002"/>
    <n v="14436.600000000002"/>
    <n v="50898.37"/>
    <n v="36461.770000000004"/>
    <n v="0.71636419791046357"/>
  </r>
  <r>
    <x v="5"/>
    <x v="6"/>
    <n v="7"/>
    <s v="20197"/>
    <n v="1016.0599999999996"/>
    <n v="32891.660000000003"/>
    <n v="33907.72"/>
    <n v="9882.2200000000012"/>
    <n v="-24025.5"/>
    <n v="-2.4311844909342231"/>
  </r>
  <r>
    <x v="5"/>
    <x v="7"/>
    <n v="8"/>
    <s v="20198"/>
    <n v="914.56999999999971"/>
    <n v="11342.039999999999"/>
    <n v="12256.609999999999"/>
    <n v="25534.050000000003"/>
    <n v="13277.440000000004"/>
    <n v="0.51998958253782701"/>
  </r>
  <r>
    <x v="5"/>
    <x v="8"/>
    <n v="9"/>
    <s v="20199"/>
    <n v="1036.6999999999998"/>
    <n v="8550.0399999999991"/>
    <n v="9586.739999999998"/>
    <n v="22197.289999999997"/>
    <n v="12610.55"/>
    <n v="0.56811214341930938"/>
  </r>
  <r>
    <x v="5"/>
    <x v="9"/>
    <n v="10"/>
    <s v="201910"/>
    <n v="846.75999999999988"/>
    <n v="24055.690000000006"/>
    <n v="24902.450000000004"/>
    <n v="38887.020000000004"/>
    <n v="13984.57"/>
    <n v="0.35962051090569547"/>
  </r>
  <r>
    <x v="5"/>
    <x v="10"/>
    <n v="11"/>
    <s v="201911"/>
    <n v="644.42999999999984"/>
    <n v="8539.64"/>
    <n v="9184.07"/>
    <n v="9417.86"/>
    <n v="233.79000000000087"/>
    <n v="2.4824110785252793E-2"/>
  </r>
  <r>
    <x v="5"/>
    <x v="11"/>
    <n v="12"/>
    <s v="201912"/>
    <n v="685.7399999999999"/>
    <n v="6475.9299999999994"/>
    <n v="7161.6699999999992"/>
    <n v="18611.34"/>
    <n v="11449.670000000002"/>
    <n v="0.6151985832293646"/>
  </r>
  <r>
    <x v="6"/>
    <x v="0"/>
    <n v="1"/>
    <s v="20201"/>
    <n v="74.02"/>
    <n v="681.2"/>
    <n v="755.22"/>
    <n v="13202.96"/>
    <n v="12447.74"/>
    <n v="0.94279919048455807"/>
  </r>
  <r>
    <x v="6"/>
    <x v="1"/>
    <n v="2"/>
    <s v="20202"/>
    <n v="993.49999999999977"/>
    <n v="11065.159999999998"/>
    <n v="12058.659999999998"/>
    <n v="16801.260000000002"/>
    <n v="4742.600000000004"/>
    <n v="0.28227644831399568"/>
  </r>
  <r>
    <x v="6"/>
    <x v="2"/>
    <n v="3"/>
    <s v="20203"/>
    <n v="793.15"/>
    <n v="9689.8700000000008"/>
    <n v="10483.02"/>
    <n v="19956.420000000002"/>
    <n v="9473.4000000000015"/>
    <n v="0.47470438084586314"/>
  </r>
  <r>
    <x v="6"/>
    <x v="3"/>
    <n v="4"/>
    <s v="20204"/>
    <n v="576.5"/>
    <n v="7584.26"/>
    <n v="8160.76"/>
    <n v="25925.9"/>
    <n v="17765.14"/>
    <n v="0.68522751379894231"/>
  </r>
  <r>
    <x v="6"/>
    <x v="4"/>
    <n v="5"/>
    <s v="20205"/>
    <n v="900.66000000000008"/>
    <n v="8122.3600000000006"/>
    <n v="9023.02"/>
    <n v="18078.22"/>
    <n v="9055.2000000000007"/>
    <n v="0.50089002125209225"/>
  </r>
  <r>
    <x v="6"/>
    <x v="5"/>
    <n v="6"/>
    <s v="20206"/>
    <n v="734.82000000000016"/>
    <n v="4543.95"/>
    <n v="5278.77"/>
    <n v="15078.220000000001"/>
    <n v="9799.4500000000007"/>
    <n v="0.64990761508984485"/>
  </r>
  <r>
    <x v="6"/>
    <x v="6"/>
    <n v="7"/>
    <s v="20207"/>
    <n v="598.54"/>
    <n v="7126.12"/>
    <n v="7724.66"/>
    <n v="25078.22"/>
    <n v="17353.560000000001"/>
    <n v="0.69197734129455757"/>
  </r>
  <r>
    <x v="6"/>
    <x v="7"/>
    <n v="8"/>
    <s v="20208"/>
    <n v="955.6400000000001"/>
    <n v="5404.5699999999979"/>
    <n v="6360.2099999999982"/>
    <n v="15078.220000000001"/>
    <n v="8718.010000000002"/>
    <n v="0.57818562137971197"/>
  </r>
  <r>
    <x v="6"/>
    <x v="8"/>
    <n v="9"/>
    <s v="20209"/>
    <n v="908.93000000000006"/>
    <n v="3675.3900000000003"/>
    <n v="4584.3200000000006"/>
    <n v="15352.369999999999"/>
    <n v="10768.05"/>
    <n v="0.70139333536125037"/>
  </r>
  <r>
    <x v="6"/>
    <x v="9"/>
    <n v="10"/>
    <s v="202010"/>
    <n v="1165.28"/>
    <n v="6290.26"/>
    <n v="7455.54"/>
    <n v="15511.52"/>
    <n v="8055.9800000000005"/>
    <n v="0.51935464738465353"/>
  </r>
  <r>
    <x v="6"/>
    <x v="10"/>
    <n v="11"/>
    <s v="202011"/>
    <n v="833.73"/>
    <n v="11734.660000000002"/>
    <n v="12568.390000000001"/>
    <n v="15750.220000000001"/>
    <n v="3181.83"/>
    <n v="0.20201813054039877"/>
  </r>
  <r>
    <x v="6"/>
    <x v="11"/>
    <n v="12"/>
    <s v="202012"/>
    <n v="896.35000000000014"/>
    <n v="11854.59"/>
    <n v="12750.94"/>
    <n v="20522.22"/>
    <n v="7771.2800000000007"/>
    <n v="0.37867638101530926"/>
  </r>
  <r>
    <x v="7"/>
    <x v="0"/>
    <n v="1"/>
    <s v="20211"/>
    <n v="1107.4000000000001"/>
    <n v="8617.35"/>
    <n v="9724.75"/>
    <n v="60700.68"/>
    <n v="50975.93"/>
    <n v="0.83979174533135381"/>
  </r>
  <r>
    <x v="7"/>
    <x v="1"/>
    <n v="2"/>
    <s v="20212"/>
    <n v="851.64000000000021"/>
    <n v="11813.450000000003"/>
    <n v="12665.090000000002"/>
    <n v="20310.629999999997"/>
    <n v="7645.5399999999954"/>
    <n v="0.37643047015282127"/>
  </r>
  <r>
    <x v="7"/>
    <x v="2"/>
    <n v="3"/>
    <s v="20213"/>
    <n v="905.05000000000018"/>
    <n v="34638.050000000003"/>
    <n v="35543.100000000006"/>
    <n v="19880.530000000002"/>
    <n v="-15662.570000000003"/>
    <n v="-0.78783463016328048"/>
  </r>
  <r>
    <x v="7"/>
    <x v="3"/>
    <n v="4"/>
    <s v="20214"/>
    <n v="1014.3500000000001"/>
    <n v="8877.33"/>
    <n v="9891.68"/>
    <n v="19874.57"/>
    <n v="9982.89"/>
    <n v="0.50229464084002817"/>
  </r>
  <r>
    <x v="7"/>
    <x v="4"/>
    <n v="5"/>
    <s v="20215"/>
    <n v="942.56"/>
    <n v="10884.199999999997"/>
    <n v="11826.759999999997"/>
    <n v="18447.879999999997"/>
    <n v="6621.1200000000008"/>
    <n v="0.35890953323633945"/>
  </r>
  <r>
    <x v="7"/>
    <x v="5"/>
    <n v="6"/>
    <s v="20216"/>
    <n v="1102.3099999999997"/>
    <n v="11430.749999999998"/>
    <n v="12533.059999999998"/>
    <n v="14222.45"/>
    <n v="1689.3900000000031"/>
    <n v="0.11878333198569888"/>
  </r>
  <r>
    <x v="7"/>
    <x v="6"/>
    <n v="7"/>
    <s v="20217"/>
    <n v="498.57"/>
    <n v="3011.6899999999996"/>
    <n v="3510.2599999999998"/>
    <n v="10132"/>
    <n v="6621.74"/>
    <n v="0.6535471772601657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526"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29">
  <location ref="AL16:AM34" firstHeaderRow="1" firstDataRow="1" firstDataCol="1"/>
  <pivotFields count="12">
    <pivotField numFmtId="167" showAll="0">
      <items count="18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t="default"/>
      </items>
    </pivotField>
    <pivotField showAll="0"/>
    <pivotField showAll="0"/>
    <pivotField showAll="0"/>
    <pivotField showAll="0"/>
    <pivotField showAll="0"/>
    <pivotField showAll="0"/>
    <pivotField showAll="0"/>
    <pivotField axis="axisRow" showAll="0">
      <items count="24">
        <item x="3"/>
        <item x="10"/>
        <item x="8"/>
        <item x="0"/>
        <item x="1"/>
        <item x="12"/>
        <item x="5"/>
        <item x="2"/>
        <item x="4"/>
        <item x="6"/>
        <item x="7"/>
        <item x="11"/>
        <item m="1" x="22"/>
        <item x="13"/>
        <item x="14"/>
        <item x="9"/>
        <item x="16"/>
        <item x="15"/>
        <item x="17"/>
        <item x="18"/>
        <item x="19"/>
        <item x="20"/>
        <item x="21"/>
        <item t="default"/>
      </items>
    </pivotField>
    <pivotField dataField="1" numFmtId="166" showAll="0"/>
    <pivotField showAll="0"/>
    <pivotField showAll="0"/>
  </pivotFields>
  <rowFields count="1">
    <field x="8"/>
  </rowFields>
  <rowItems count="18">
    <i>
      <x/>
    </i>
    <i>
      <x v="2"/>
    </i>
    <i>
      <x v="3"/>
    </i>
    <i>
      <x v="4"/>
    </i>
    <i>
      <x v="5"/>
    </i>
    <i>
      <x v="6"/>
    </i>
    <i>
      <x v="7"/>
    </i>
    <i>
      <x v="9"/>
    </i>
    <i>
      <x v="10"/>
    </i>
    <i>
      <x v="13"/>
    </i>
    <i>
      <x v="14"/>
    </i>
    <i>
      <x v="15"/>
    </i>
    <i>
      <x v="16"/>
    </i>
    <i>
      <x v="17"/>
    </i>
    <i>
      <x v="18"/>
    </i>
    <i>
      <x v="19"/>
    </i>
    <i>
      <x v="20"/>
    </i>
    <i t="grand">
      <x/>
    </i>
  </rowItems>
  <colItems count="1">
    <i/>
  </colItems>
  <dataFields count="1">
    <dataField name="Sum of Amount" fld="9" baseField="0" baseItem="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 chart="0" format="7">
      <pivotArea type="data" outline="0" fieldPosition="0">
        <references count="2">
          <reference field="4294967294" count="1" selected="0">
            <x v="0"/>
          </reference>
          <reference field="8" count="1" selected="0">
            <x v="6"/>
          </reference>
        </references>
      </pivotArea>
    </chartFormat>
    <chartFormat chart="0" format="8">
      <pivotArea type="data" outline="0" fieldPosition="0">
        <references count="2">
          <reference field="4294967294" count="1" selected="0">
            <x v="0"/>
          </reference>
          <reference field="8" count="1" selected="0">
            <x v="7"/>
          </reference>
        </references>
      </pivotArea>
    </chartFormat>
    <chartFormat chart="0" format="9">
      <pivotArea type="data" outline="0" fieldPosition="0">
        <references count="2">
          <reference field="4294967294" count="1" selected="0">
            <x v="0"/>
          </reference>
          <reference field="8" count="1" selected="0">
            <x v="8"/>
          </reference>
        </references>
      </pivotArea>
    </chartFormat>
    <chartFormat chart="0" format="10">
      <pivotArea type="data" outline="0" fieldPosition="0">
        <references count="2">
          <reference field="4294967294" count="1" selected="0">
            <x v="0"/>
          </reference>
          <reference field="8" count="1" selected="0">
            <x v="9"/>
          </reference>
        </references>
      </pivotArea>
    </chartFormat>
    <chartFormat chart="0" format="12">
      <pivotArea type="data" outline="0" fieldPosition="0">
        <references count="2">
          <reference field="4294967294" count="1" selected="0">
            <x v="0"/>
          </reference>
          <reference field="8" count="1" selected="0">
            <x v="10"/>
          </reference>
        </references>
      </pivotArea>
    </chartFormat>
    <chartFormat chart="0" format="13">
      <pivotArea type="data" outline="0" fieldPosition="0">
        <references count="2">
          <reference field="4294967294" count="1" selected="0">
            <x v="0"/>
          </reference>
          <reference field="8" count="1" selected="0">
            <x v="11"/>
          </reference>
        </references>
      </pivotArea>
    </chartFormat>
    <chartFormat chart="0" format="14">
      <pivotArea type="data" outline="0" fieldPosition="0">
        <references count="2">
          <reference field="4294967294" count="1" selected="0">
            <x v="0"/>
          </reference>
          <reference field="8" count="1" selected="0">
            <x v="13"/>
          </reference>
        </references>
      </pivotArea>
    </chartFormat>
    <chartFormat chart="0" format="15">
      <pivotArea type="data" outline="0" fieldPosition="0">
        <references count="2">
          <reference field="4294967294" count="1" selected="0">
            <x v="0"/>
          </reference>
          <reference field="8" count="1" selected="0">
            <x v="14"/>
          </reference>
        </references>
      </pivotArea>
    </chartFormat>
    <chartFormat chart="0" format="17">
      <pivotArea type="data" outline="0" fieldPosition="0">
        <references count="2">
          <reference field="4294967294" count="1" selected="0">
            <x v="0"/>
          </reference>
          <reference field="8" count="1" selected="0">
            <x v="15"/>
          </reference>
        </references>
      </pivotArea>
    </chartFormat>
    <chartFormat chart="0" format="18">
      <pivotArea type="data" outline="0" fieldPosition="0">
        <references count="2">
          <reference field="4294967294" count="1" selected="0">
            <x v="0"/>
          </reference>
          <reference field="8" count="1" selected="0">
            <x v="16"/>
          </reference>
        </references>
      </pivotArea>
    </chartFormat>
    <chartFormat chart="0" format="19">
      <pivotArea type="data" outline="0" fieldPosition="0">
        <references count="2">
          <reference field="4294967294" count="1" selected="0">
            <x v="0"/>
          </reference>
          <reference field="8" count="1" selected="0">
            <x v="17"/>
          </reference>
        </references>
      </pivotArea>
    </chartFormat>
    <chartFormat chart="0" format="20">
      <pivotArea type="data" outline="0" fieldPosition="0">
        <references count="2">
          <reference field="4294967294" count="1" selected="0">
            <x v="0"/>
          </reference>
          <reference field="8" count="1" selected="0">
            <x v="18"/>
          </reference>
        </references>
      </pivotArea>
    </chartFormat>
    <chartFormat chart="0" format="21">
      <pivotArea type="data" outline="0" fieldPosition="0">
        <references count="2">
          <reference field="4294967294" count="1" selected="0">
            <x v="0"/>
          </reference>
          <reference field="8" count="1" selected="0">
            <x v="19"/>
          </reference>
        </references>
      </pivotArea>
    </chartFormat>
    <chartFormat chart="0" format="22">
      <pivotArea type="data" outline="0" fieldPosition="0">
        <references count="2">
          <reference field="4294967294" count="1" selected="0">
            <x v="0"/>
          </reference>
          <reference field="8" count="1" selected="0">
            <x v="20"/>
          </reference>
        </references>
      </pivotArea>
    </chartFormat>
  </chartFormats>
  <pivotTableStyleInfo name="PivotStyleLight16" showRowHeaders="1" showColHeaders="1" showRowStripes="0" showColStripes="0" showLastColumn="1"/>
  <filters count="1">
    <filter fld="0" type="dateBetween" evalOrder="-1" id="8558"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515"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4">
  <location ref="AI16:AJ447" firstHeaderRow="1" firstDataRow="1" firstDataCol="1" rowPageCount="2" colPageCount="1"/>
  <pivotFields count="10">
    <pivotField axis="axisRow" showAll="0" sortType="ascending">
      <items count="18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m="1" x="1847"/>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2"/>
        <item x="1451"/>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3"/>
        <item x="1512"/>
        <item x="1514"/>
        <item x="1515"/>
        <item x="1516"/>
        <item x="1517"/>
        <item x="1518"/>
        <item x="1519"/>
        <item x="1520"/>
        <item x="1521"/>
        <item x="1524"/>
        <item x="1523"/>
        <item x="1522"/>
        <item x="1525"/>
        <item x="1526"/>
        <item x="1527"/>
        <item x="1528"/>
        <item x="1529"/>
        <item x="1530"/>
        <item x="1531"/>
        <item x="1532"/>
        <item x="1533"/>
        <item x="1535"/>
        <item x="1534"/>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6"/>
        <item x="1705"/>
        <item x="1707"/>
        <item x="1708"/>
        <item x="1709"/>
        <item x="1710"/>
        <item x="1711"/>
        <item x="1712"/>
        <item x="1713"/>
        <item x="1714"/>
        <item x="1715"/>
        <item x="1716"/>
        <item x="1717"/>
        <item x="1718"/>
        <item x="1719"/>
        <item x="1720"/>
        <item x="1721"/>
        <item x="1722"/>
        <item m="1" x="1848"/>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t="default"/>
      </items>
    </pivotField>
    <pivotField axis="axisPage" multipleItemSelectionAllowed="1" showAll="0">
      <items count="9">
        <item h="1" x="0"/>
        <item h="1" x="1"/>
        <item h="1" x="2"/>
        <item h="1" x="3"/>
        <item h="1" x="4"/>
        <item x="5"/>
        <item x="6"/>
        <item x="7"/>
        <item t="default"/>
      </items>
    </pivotField>
    <pivotField multipleItemSelectionAllowed="1" showAll="0"/>
    <pivotField axis="axisPage" showAll="0" defaultSubtotal="0">
      <items count="377">
        <item x="8"/>
        <item x="9"/>
        <item x="10"/>
        <item x="11"/>
        <item x="12"/>
        <item x="13"/>
        <item x="14"/>
        <item x="15"/>
        <item x="16"/>
        <item x="17"/>
        <item x="0"/>
        <item x="18"/>
        <item x="19"/>
        <item x="20"/>
        <item x="21"/>
        <item x="22"/>
        <item x="23"/>
        <item x="24"/>
        <item x="25"/>
        <item x="26"/>
        <item x="27"/>
        <item x="1"/>
        <item x="28"/>
        <item x="29"/>
        <item x="30"/>
        <item x="31"/>
        <item x="32"/>
        <item x="33"/>
        <item x="34"/>
        <item x="35"/>
        <item x="36"/>
        <item x="37"/>
        <item x="2"/>
        <item x="38"/>
        <item x="39"/>
        <item x="40"/>
        <item x="41"/>
        <item x="42"/>
        <item x="43"/>
        <item x="44"/>
        <item x="45"/>
        <item x="46"/>
        <item x="47"/>
        <item x="3"/>
        <item x="48"/>
        <item x="49"/>
        <item x="4"/>
        <item x="5"/>
        <item x="6"/>
        <item x="7"/>
        <item x="50"/>
        <item x="51"/>
        <item x="53"/>
        <item m="1" x="376"/>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s>
    </pivotField>
    <pivotField showAll="0"/>
    <pivotField numFmtId="169" showAll="0"/>
    <pivotField numFmtId="169" showAll="0"/>
    <pivotField numFmtId="169" showAll="0"/>
    <pivotField dataField="1" numFmtId="169" showAll="0"/>
    <pivotField showAll="0" defaultSubtotal="0"/>
  </pivotFields>
  <rowFields count="1">
    <field x="0"/>
  </rowFields>
  <rowItems count="431">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t="grand">
      <x/>
    </i>
  </rowItems>
  <colItems count="1">
    <i/>
  </colItems>
  <pageFields count="2">
    <pageField fld="1" hier="-1"/>
    <pageField fld="3" hier="-1"/>
  </pageFields>
  <dataFields count="1">
    <dataField name="Sum of Total" fld="8" baseField="0" baseItem="0"/>
  </dataFields>
  <chartFormats count="1">
    <chartFormat chart="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526"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
  <location ref="AL10:AM1830" firstHeaderRow="1" firstDataRow="1" firstDataCol="1" rowPageCount="1" colPageCount="1"/>
  <pivotFields count="12">
    <pivotField axis="axisRow" numFmtId="167" showAll="0">
      <items count="18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m="1" x="1819"/>
        <item x="315"/>
        <item x="311"/>
        <item x="312"/>
        <item x="313"/>
        <item x="314"/>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3"/>
        <item x="362"/>
        <item x="364"/>
        <item x="365"/>
        <item x="366"/>
        <item x="367"/>
        <item x="368"/>
        <item x="369"/>
        <item x="371"/>
        <item x="370"/>
        <item x="372"/>
        <item x="373"/>
        <item x="374"/>
        <item x="375"/>
        <item x="376"/>
        <item x="377"/>
        <item x="378"/>
        <item x="379"/>
        <item x="380"/>
        <item x="381"/>
        <item x="382"/>
        <item x="383"/>
        <item x="384"/>
        <item x="385"/>
        <item x="386"/>
        <item x="387"/>
        <item x="388"/>
        <item x="389"/>
        <item x="390"/>
        <item x="392"/>
        <item x="393"/>
        <item x="394"/>
        <item x="391"/>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8"/>
        <item x="454"/>
        <item x="455"/>
        <item x="456"/>
        <item x="457"/>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m="1" x="1820"/>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6"/>
        <item x="634"/>
        <item x="635"/>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7"/>
        <item x="705"/>
        <item x="706"/>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5"/>
        <item x="763"/>
        <item x="764"/>
        <item x="766"/>
        <item x="767"/>
        <item x="768"/>
        <item x="769"/>
        <item x="770"/>
        <item x="771"/>
        <item x="772"/>
        <item x="773"/>
        <item x="774"/>
        <item x="775"/>
        <item x="776"/>
        <item x="777"/>
        <item x="778"/>
        <item x="779"/>
        <item x="780"/>
        <item x="781"/>
        <item x="782"/>
        <item x="783"/>
        <item x="784"/>
        <item x="785"/>
        <item x="786"/>
        <item x="787"/>
        <item x="788"/>
        <item x="789"/>
        <item x="790"/>
        <item x="791"/>
        <item x="793"/>
        <item x="792"/>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9"/>
        <item x="878"/>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8"/>
        <item x="937"/>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3"/>
        <item x="1252"/>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31"/>
        <item x="1329"/>
        <item x="1330"/>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72"/>
        <item x="1370"/>
        <item x="1371"/>
        <item x="1369"/>
        <item x="1373"/>
        <item x="1374"/>
        <item x="1375"/>
        <item x="1376"/>
        <item x="1377"/>
        <item x="1378"/>
        <item x="1379"/>
        <item x="1380"/>
        <item x="1381"/>
        <item x="1382"/>
        <item x="1383"/>
        <item x="1384"/>
        <item x="1385"/>
        <item x="1386"/>
        <item x="1387"/>
        <item x="1388"/>
        <item x="1389"/>
        <item x="1390"/>
        <item x="1391"/>
        <item x="1392"/>
        <item x="1394"/>
        <item x="1395"/>
        <item x="1396"/>
        <item x="1393"/>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4"/>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4"/>
        <item x="1493"/>
        <item x="1495"/>
        <item x="1496"/>
        <item x="1497"/>
        <item x="1498"/>
        <item x="1499"/>
        <item x="1500"/>
        <item x="1501"/>
        <item x="1502"/>
        <item x="1505"/>
        <item x="1504"/>
        <item x="1503"/>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9"/>
        <item x="1618"/>
        <item m="1" x="1821"/>
        <item x="1620"/>
        <item x="1621"/>
        <item x="1622"/>
        <item x="1623"/>
        <item x="1624"/>
        <item x="1625"/>
        <item x="1626"/>
        <item x="1627"/>
        <item x="1628"/>
        <item x="1629"/>
        <item x="1630"/>
        <item x="1631"/>
        <item x="1632"/>
        <item m="1" x="1823"/>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4"/>
        <item x="1683"/>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m="1" x="1822"/>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t="default"/>
      </items>
    </pivotField>
    <pivotField showAll="0"/>
    <pivotField showAll="0">
      <items count="14">
        <item x="0"/>
        <item x="1"/>
        <item x="2"/>
        <item x="3"/>
        <item x="4"/>
        <item x="5"/>
        <item x="6"/>
        <item x="7"/>
        <item x="8"/>
        <item x="9"/>
        <item x="10"/>
        <item x="11"/>
        <item m="1" x="12"/>
        <item t="default"/>
      </items>
    </pivotField>
    <pivotField showAll="0">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axis="axisPage" showAll="0">
      <items count="32">
        <item x="20"/>
        <item x="21"/>
        <item x="22"/>
        <item x="23"/>
        <item x="30"/>
        <item x="24"/>
        <item x="25"/>
        <item x="26"/>
        <item x="27"/>
        <item x="28"/>
        <item x="0"/>
        <item x="1"/>
        <item x="2"/>
        <item x="3"/>
        <item x="4"/>
        <item x="5"/>
        <item x="6"/>
        <item x="7"/>
        <item x="8"/>
        <item x="29"/>
        <item x="9"/>
        <item x="10"/>
        <item x="11"/>
        <item x="12"/>
        <item x="13"/>
        <item x="14"/>
        <item x="15"/>
        <item x="16"/>
        <item x="17"/>
        <item x="18"/>
        <item x="19"/>
        <item t="default"/>
      </items>
    </pivotField>
    <pivotField showAll="0">
      <items count="377">
        <item x="8"/>
        <item x="9"/>
        <item x="10"/>
        <item x="11"/>
        <item x="12"/>
        <item x="13"/>
        <item x="14"/>
        <item x="15"/>
        <item x="16"/>
        <item x="17"/>
        <item x="0"/>
        <item x="18"/>
        <item x="19"/>
        <item x="20"/>
        <item x="21"/>
        <item x="22"/>
        <item x="23"/>
        <item x="24"/>
        <item x="25"/>
        <item x="26"/>
        <item x="27"/>
        <item x="1"/>
        <item x="28"/>
        <item x="29"/>
        <item x="30"/>
        <item x="31"/>
        <item x="32"/>
        <item x="33"/>
        <item x="34"/>
        <item x="35"/>
        <item x="36"/>
        <item x="37"/>
        <item x="2"/>
        <item x="38"/>
        <item x="39"/>
        <item x="40"/>
        <item x="41"/>
        <item x="42"/>
        <item x="43"/>
        <item x="44"/>
        <item x="45"/>
        <item x="46"/>
        <item x="47"/>
        <item x="3"/>
        <item x="48"/>
        <item x="49"/>
        <item x="50"/>
        <item x="51"/>
        <item x="4"/>
        <item x="5"/>
        <item x="6"/>
        <item x="7"/>
        <item x="52"/>
        <item x="61"/>
        <item x="62"/>
        <item x="63"/>
        <item x="64"/>
        <item x="65"/>
        <item x="66"/>
        <item x="67"/>
        <item x="68"/>
        <item x="69"/>
        <item x="70"/>
        <item x="53"/>
        <item x="71"/>
        <item x="72"/>
        <item x="73"/>
        <item x="74"/>
        <item x="75"/>
        <item x="76"/>
        <item x="77"/>
        <item x="78"/>
        <item x="79"/>
        <item x="80"/>
        <item x="54"/>
        <item x="81"/>
        <item x="82"/>
        <item x="83"/>
        <item x="84"/>
        <item x="85"/>
        <item x="86"/>
        <item x="87"/>
        <item x="88"/>
        <item x="89"/>
        <item x="90"/>
        <item x="55"/>
        <item x="91"/>
        <item x="92"/>
        <item x="93"/>
        <item x="94"/>
        <item x="95"/>
        <item x="96"/>
        <item x="97"/>
        <item x="98"/>
        <item x="99"/>
        <item x="100"/>
        <item x="56"/>
        <item x="101"/>
        <item x="102"/>
        <item x="57"/>
        <item x="58"/>
        <item x="59"/>
        <item x="60"/>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03"/>
        <item x="138"/>
        <item x="139"/>
        <item x="140"/>
        <item x="141"/>
        <item x="142"/>
        <item x="143"/>
        <item x="144"/>
        <item x="145"/>
        <item x="146"/>
        <item x="147"/>
        <item x="104"/>
        <item x="148"/>
        <item x="149"/>
        <item x="150"/>
        <item x="105"/>
        <item x="106"/>
        <item x="107"/>
        <item x="108"/>
        <item x="158"/>
        <item x="159"/>
        <item x="160"/>
        <item x="161"/>
        <item x="162"/>
        <item x="163"/>
        <item x="164"/>
        <item x="165"/>
        <item x="166"/>
        <item x="167"/>
        <item x="168"/>
        <item x="169"/>
        <item x="170"/>
        <item x="171"/>
        <item x="172"/>
        <item x="173"/>
        <item x="174"/>
        <item x="175"/>
        <item x="176"/>
        <item x="177"/>
        <item x="151"/>
        <item x="178"/>
        <item x="179"/>
        <item x="180"/>
        <item x="181"/>
        <item x="182"/>
        <item x="183"/>
        <item x="184"/>
        <item x="185"/>
        <item x="186"/>
        <item x="187"/>
        <item x="152"/>
        <item x="188"/>
        <item x="189"/>
        <item x="190"/>
        <item x="191"/>
        <item x="192"/>
        <item x="193"/>
        <item x="194"/>
        <item x="195"/>
        <item x="196"/>
        <item x="197"/>
        <item x="153"/>
        <item x="198"/>
        <item x="199"/>
        <item x="200"/>
        <item x="201"/>
        <item x="154"/>
        <item x="155"/>
        <item x="156"/>
        <item x="157"/>
        <item x="202"/>
        <item x="211"/>
        <item x="212"/>
        <item x="213"/>
        <item x="214"/>
        <item x="215"/>
        <item x="216"/>
        <item x="217"/>
        <item x="218"/>
        <item x="219"/>
        <item x="220"/>
        <item x="203"/>
        <item x="221"/>
        <item x="222"/>
        <item x="223"/>
        <item x="224"/>
        <item x="225"/>
        <item x="226"/>
        <item x="227"/>
        <item x="228"/>
        <item x="229"/>
        <item x="204"/>
        <item x="230"/>
        <item x="231"/>
        <item x="232"/>
        <item x="233"/>
        <item x="234"/>
        <item x="235"/>
        <item x="236"/>
        <item x="237"/>
        <item x="238"/>
        <item x="239"/>
        <item x="205"/>
        <item x="240"/>
        <item x="241"/>
        <item x="242"/>
        <item x="243"/>
        <item x="244"/>
        <item x="245"/>
        <item x="246"/>
        <item x="247"/>
        <item x="248"/>
        <item x="249"/>
        <item x="206"/>
        <item x="250"/>
        <item x="207"/>
        <item x="208"/>
        <item x="209"/>
        <item x="210"/>
        <item x="258"/>
        <item x="259"/>
        <item x="260"/>
        <item x="261"/>
        <item x="262"/>
        <item x="263"/>
        <item x="264"/>
        <item x="265"/>
        <item x="266"/>
        <item x="267"/>
        <item x="268"/>
        <item x="269"/>
        <item x="270"/>
        <item x="271"/>
        <item x="272"/>
        <item x="273"/>
        <item x="274"/>
        <item x="275"/>
        <item x="276"/>
        <item x="251"/>
        <item x="277"/>
        <item x="278"/>
        <item x="279"/>
        <item x="280"/>
        <item x="281"/>
        <item x="282"/>
        <item x="283"/>
        <item x="284"/>
        <item x="285"/>
        <item x="286"/>
        <item x="252"/>
        <item x="287"/>
        <item x="288"/>
        <item x="289"/>
        <item x="290"/>
        <item x="291"/>
        <item x="292"/>
        <item x="293"/>
        <item x="294"/>
        <item x="295"/>
        <item x="296"/>
        <item x="253"/>
        <item x="297"/>
        <item x="298"/>
        <item x="254"/>
        <item x="255"/>
        <item x="256"/>
        <item x="257"/>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299"/>
        <item x="344"/>
        <item x="345"/>
        <item x="346"/>
        <item x="347"/>
        <item x="300"/>
        <item x="301"/>
        <item x="302"/>
        <item x="303"/>
        <item x="348"/>
        <item x="357"/>
        <item x="358"/>
        <item x="359"/>
        <item x="360"/>
        <item x="361"/>
        <item x="362"/>
        <item x="363"/>
        <item x="364"/>
        <item x="349"/>
        <item x="365"/>
        <item x="366"/>
        <item x="367"/>
        <item x="368"/>
        <item x="369"/>
        <item x="370"/>
        <item x="371"/>
        <item x="372"/>
        <item x="373"/>
        <item x="374"/>
        <item x="350"/>
        <item x="351"/>
        <item x="352"/>
        <item x="353"/>
        <item x="354"/>
        <item x="355"/>
        <item x="356"/>
        <item m="1" x="375"/>
        <item t="default"/>
      </items>
    </pivotField>
    <pivotField showAll="0"/>
    <pivotField showAll="0">
      <items count="137">
        <item x="15"/>
        <item x="132"/>
        <item x="106"/>
        <item x="0"/>
        <item x="122"/>
        <item x="24"/>
        <item x="94"/>
        <item x="69"/>
        <item x="21"/>
        <item x="59"/>
        <item x="80"/>
        <item x="50"/>
        <item x="131"/>
        <item x="121"/>
        <item x="96"/>
        <item x="92"/>
        <item x="60"/>
        <item x="51"/>
        <item x="89"/>
        <item x="9"/>
        <item x="127"/>
        <item x="55"/>
        <item x="64"/>
        <item x="79"/>
        <item x="16"/>
        <item x="93"/>
        <item x="68"/>
        <item x="61"/>
        <item x="70"/>
        <item x="99"/>
        <item x="87"/>
        <item x="120"/>
        <item x="8"/>
        <item x="108"/>
        <item x="63"/>
        <item x="11"/>
        <item x="5"/>
        <item x="124"/>
        <item x="101"/>
        <item x="130"/>
        <item x="6"/>
        <item x="81"/>
        <item x="58"/>
        <item x="75"/>
        <item x="38"/>
        <item x="17"/>
        <item x="126"/>
        <item x="88"/>
        <item x="2"/>
        <item x="85"/>
        <item x="98"/>
        <item x="29"/>
        <item x="32"/>
        <item x="67"/>
        <item x="53"/>
        <item x="57"/>
        <item x="23"/>
        <item x="19"/>
        <item x="100"/>
        <item x="97"/>
        <item x="84"/>
        <item x="12"/>
        <item x="78"/>
        <item x="110"/>
        <item x="35"/>
        <item x="31"/>
        <item x="10"/>
        <item x="86"/>
        <item x="105"/>
        <item x="28"/>
        <item x="117"/>
        <item x="45"/>
        <item x="112"/>
        <item x="103"/>
        <item x="22"/>
        <item x="48"/>
        <item x="123"/>
        <item x="125"/>
        <item x="30"/>
        <item x="34"/>
        <item x="115"/>
        <item x="39"/>
        <item x="25"/>
        <item x="72"/>
        <item x="77"/>
        <item x="56"/>
        <item x="119"/>
        <item x="40"/>
        <item x="54"/>
        <item x="7"/>
        <item x="74"/>
        <item x="109"/>
        <item m="1" x="135"/>
        <item x="43"/>
        <item x="26"/>
        <item x="102"/>
        <item x="46"/>
        <item x="18"/>
        <item x="37"/>
        <item x="44"/>
        <item x="82"/>
        <item x="107"/>
        <item x="62"/>
        <item x="66"/>
        <item x="116"/>
        <item x="33"/>
        <item x="71"/>
        <item m="1" x="134"/>
        <item x="42"/>
        <item x="76"/>
        <item x="129"/>
        <item x="95"/>
        <item x="73"/>
        <item x="118"/>
        <item x="91"/>
        <item x="13"/>
        <item x="65"/>
        <item x="41"/>
        <item x="83"/>
        <item x="36"/>
        <item x="104"/>
        <item x="4"/>
        <item x="20"/>
        <item x="27"/>
        <item x="14"/>
        <item x="52"/>
        <item x="1"/>
        <item x="128"/>
        <item x="113"/>
        <item x="90"/>
        <item x="3"/>
        <item x="111"/>
        <item x="114"/>
        <item x="47"/>
        <item x="49"/>
        <item m="1" x="133"/>
        <item t="default"/>
      </items>
    </pivotField>
    <pivotField showAll="0">
      <items count="24">
        <item m="1" x="22"/>
        <item x="3"/>
        <item x="17"/>
        <item x="10"/>
        <item x="14"/>
        <item x="19"/>
        <item x="8"/>
        <item x="16"/>
        <item x="0"/>
        <item x="9"/>
        <item x="1"/>
        <item x="12"/>
        <item x="5"/>
        <item x="13"/>
        <item x="18"/>
        <item x="15"/>
        <item x="20"/>
        <item x="2"/>
        <item x="4"/>
        <item x="21"/>
        <item x="6"/>
        <item x="7"/>
        <item x="11"/>
        <item t="default"/>
      </items>
    </pivotField>
    <pivotField dataField="1" numFmtId="166" showAll="0"/>
    <pivotField showAll="0">
      <items count="4">
        <item x="0"/>
        <item x="1"/>
        <item m="1" x="2"/>
        <item t="default"/>
      </items>
    </pivotField>
    <pivotField showAll="0"/>
  </pivotFields>
  <rowFields count="1">
    <field x="0"/>
  </rowFields>
  <rowItems count="182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3"/>
    </i>
    <i>
      <x v="1624"/>
    </i>
    <i>
      <x v="1625"/>
    </i>
    <i>
      <x v="1626"/>
    </i>
    <i>
      <x v="1627"/>
    </i>
    <i>
      <x v="1628"/>
    </i>
    <i>
      <x v="1629"/>
    </i>
    <i>
      <x v="1630"/>
    </i>
    <i>
      <x v="1631"/>
    </i>
    <i>
      <x v="1632"/>
    </i>
    <i>
      <x v="1633"/>
    </i>
    <i>
      <x v="1634"/>
    </i>
    <i>
      <x v="1635"/>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t="grand">
      <x/>
    </i>
  </rowItems>
  <colItems count="1">
    <i/>
  </colItems>
  <pageFields count="1">
    <pageField fld="4" hier="-1"/>
  </pageFields>
  <dataFields count="1">
    <dataField name="Sum of Amount"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540"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
  <location ref="AK12:AL325" firstHeaderRow="1" firstDataRow="1" firstDataCol="1" rowPageCount="1" colPageCount="1"/>
  <pivotFields count="10">
    <pivotField axis="axisRow" numFmtId="167" showAll="0">
      <items count="3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m="1" x="312"/>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t="default"/>
      </items>
    </pivotField>
    <pivotField showAll="0">
      <items count="9">
        <item x="0"/>
        <item x="1"/>
        <item x="2"/>
        <item x="3"/>
        <item x="4"/>
        <item x="5"/>
        <item x="6"/>
        <item x="7"/>
        <item t="default"/>
      </items>
    </pivotField>
    <pivotField showAll="0">
      <items count="13">
        <item x="0"/>
        <item x="1"/>
        <item x="2"/>
        <item x="3"/>
        <item x="4"/>
        <item x="5"/>
        <item x="6"/>
        <item x="7"/>
        <item x="8"/>
        <item x="9"/>
        <item x="10"/>
        <item x="11"/>
        <item t="default"/>
      </items>
    </pivotField>
    <pivotField showAll="0">
      <items count="54">
        <item x="30"/>
        <item x="0"/>
        <item x="31"/>
        <item x="41"/>
        <item x="1"/>
        <item x="2"/>
        <item x="3"/>
        <item x="4"/>
        <item x="5"/>
        <item x="42"/>
        <item x="6"/>
        <item x="32"/>
        <item x="7"/>
        <item x="8"/>
        <item x="33"/>
        <item x="9"/>
        <item x="43"/>
        <item x="10"/>
        <item x="48"/>
        <item x="11"/>
        <item x="49"/>
        <item x="12"/>
        <item x="34"/>
        <item x="13"/>
        <item x="44"/>
        <item x="45"/>
        <item x="14"/>
        <item x="35"/>
        <item x="15"/>
        <item x="51"/>
        <item x="16"/>
        <item x="46"/>
        <item x="17"/>
        <item x="36"/>
        <item x="18"/>
        <item x="19"/>
        <item x="20"/>
        <item x="37"/>
        <item x="38"/>
        <item x="21"/>
        <item x="22"/>
        <item x="23"/>
        <item x="50"/>
        <item x="24"/>
        <item x="25"/>
        <item x="26"/>
        <item x="39"/>
        <item x="52"/>
        <item x="27"/>
        <item x="28"/>
        <item x="40"/>
        <item x="29"/>
        <item x="47"/>
        <item t="default"/>
      </items>
    </pivotField>
    <pivotField axis="axisPage" showAll="0">
      <items count="32">
        <item x="2"/>
        <item x="16"/>
        <item x="14"/>
        <item x="3"/>
        <item x="12"/>
        <item x="15"/>
        <item x="0"/>
        <item x="13"/>
        <item x="10"/>
        <item x="4"/>
        <item x="11"/>
        <item x="6"/>
        <item x="8"/>
        <item x="5"/>
        <item x="9"/>
        <item x="7"/>
        <item x="1"/>
        <item x="17"/>
        <item x="18"/>
        <item x="19"/>
        <item x="20"/>
        <item x="21"/>
        <item x="22"/>
        <item x="23"/>
        <item x="24"/>
        <item x="25"/>
        <item x="26"/>
        <item x="27"/>
        <item x="28"/>
        <item x="29"/>
        <item x="30"/>
        <item t="default"/>
      </items>
    </pivotField>
    <pivotField showAll="0">
      <items count="246">
        <item x="6"/>
        <item x="7"/>
        <item x="8"/>
        <item x="9"/>
        <item x="10"/>
        <item x="0"/>
        <item x="11"/>
        <item x="12"/>
        <item x="13"/>
        <item x="14"/>
        <item x="15"/>
        <item x="16"/>
        <item x="17"/>
        <item x="18"/>
        <item x="19"/>
        <item x="20"/>
        <item x="21"/>
        <item x="22"/>
        <item x="23"/>
        <item x="24"/>
        <item x="25"/>
        <item x="26"/>
        <item x="27"/>
        <item x="1"/>
        <item x="28"/>
        <item x="29"/>
        <item x="2"/>
        <item x="3"/>
        <item x="4"/>
        <item x="5"/>
        <item x="30"/>
        <item x="35"/>
        <item x="36"/>
        <item x="37"/>
        <item x="38"/>
        <item x="39"/>
        <item x="40"/>
        <item x="41"/>
        <item x="42"/>
        <item x="43"/>
        <item x="44"/>
        <item x="45"/>
        <item x="46"/>
        <item x="31"/>
        <item x="47"/>
        <item x="48"/>
        <item x="49"/>
        <item x="50"/>
        <item x="51"/>
        <item x="52"/>
        <item x="53"/>
        <item x="54"/>
        <item x="55"/>
        <item x="56"/>
        <item x="57"/>
        <item x="58"/>
        <item x="59"/>
        <item x="60"/>
        <item x="32"/>
        <item x="33"/>
        <item x="34"/>
        <item x="65"/>
        <item x="66"/>
        <item x="67"/>
        <item x="68"/>
        <item x="69"/>
        <item x="70"/>
        <item x="71"/>
        <item x="72"/>
        <item x="73"/>
        <item x="74"/>
        <item x="75"/>
        <item x="76"/>
        <item x="77"/>
        <item x="78"/>
        <item x="79"/>
        <item x="80"/>
        <item x="81"/>
        <item x="61"/>
        <item x="82"/>
        <item x="83"/>
        <item x="84"/>
        <item x="85"/>
        <item x="86"/>
        <item x="87"/>
        <item x="88"/>
        <item x="89"/>
        <item x="62"/>
        <item x="63"/>
        <item x="64"/>
        <item x="96"/>
        <item x="97"/>
        <item x="98"/>
        <item x="99"/>
        <item x="100"/>
        <item x="101"/>
        <item x="102"/>
        <item x="103"/>
        <item x="104"/>
        <item x="105"/>
        <item x="106"/>
        <item x="107"/>
        <item x="108"/>
        <item x="109"/>
        <item x="110"/>
        <item x="111"/>
        <item x="90"/>
        <item x="112"/>
        <item x="113"/>
        <item x="114"/>
        <item x="115"/>
        <item x="116"/>
        <item x="117"/>
        <item x="118"/>
        <item x="119"/>
        <item x="120"/>
        <item x="121"/>
        <item x="122"/>
        <item x="123"/>
        <item x="124"/>
        <item x="125"/>
        <item x="126"/>
        <item x="91"/>
        <item x="127"/>
        <item x="128"/>
        <item x="129"/>
        <item x="92"/>
        <item x="93"/>
        <item x="94"/>
        <item x="95"/>
        <item x="130"/>
        <item x="138"/>
        <item x="139"/>
        <item x="140"/>
        <item x="141"/>
        <item x="142"/>
        <item x="143"/>
        <item x="144"/>
        <item x="145"/>
        <item x="146"/>
        <item x="147"/>
        <item x="131"/>
        <item x="148"/>
        <item x="149"/>
        <item x="150"/>
        <item x="151"/>
        <item x="152"/>
        <item x="153"/>
        <item x="154"/>
        <item x="155"/>
        <item x="156"/>
        <item x="157"/>
        <item x="158"/>
        <item x="159"/>
        <item x="160"/>
        <item x="161"/>
        <item x="162"/>
        <item x="163"/>
        <item x="164"/>
        <item x="165"/>
        <item x="166"/>
        <item x="132"/>
        <item x="167"/>
        <item x="168"/>
        <item x="169"/>
        <item x="170"/>
        <item x="171"/>
        <item x="172"/>
        <item x="173"/>
        <item x="175"/>
        <item x="174"/>
        <item x="133"/>
        <item x="134"/>
        <item x="135"/>
        <item x="136"/>
        <item x="137"/>
        <item x="180"/>
        <item x="181"/>
        <item x="182"/>
        <item x="183"/>
        <item x="184"/>
        <item x="185"/>
        <item x="186"/>
        <item x="187"/>
        <item x="188"/>
        <item x="189"/>
        <item x="176"/>
        <item x="190"/>
        <item x="191"/>
        <item x="192"/>
        <item x="193"/>
        <item x="194"/>
        <item x="195"/>
        <item x="196"/>
        <item x="197"/>
        <item x="198"/>
        <item x="199"/>
        <item x="200"/>
        <item x="201"/>
        <item x="202"/>
        <item x="203"/>
        <item x="204"/>
        <item x="177"/>
        <item x="205"/>
        <item x="178"/>
        <item x="179"/>
        <item x="210"/>
        <item x="211"/>
        <item x="212"/>
        <item x="213"/>
        <item x="214"/>
        <item x="215"/>
        <item x="216"/>
        <item x="217"/>
        <item x="218"/>
        <item x="219"/>
        <item x="220"/>
        <item x="221"/>
        <item x="222"/>
        <item x="223"/>
        <item x="224"/>
        <item x="225"/>
        <item x="226"/>
        <item x="227"/>
        <item x="206"/>
        <item x="228"/>
        <item x="229"/>
        <item x="207"/>
        <item x="208"/>
        <item x="209"/>
        <item x="236"/>
        <item x="237"/>
        <item x="238"/>
        <item x="239"/>
        <item x="240"/>
        <item x="241"/>
        <item x="242"/>
        <item x="243"/>
        <item x="244"/>
        <item x="230"/>
        <item x="231"/>
        <item x="232"/>
        <item x="233"/>
        <item x="234"/>
        <item x="235"/>
        <item t="default"/>
      </items>
    </pivotField>
    <pivotField showAll="0"/>
    <pivotField showAll="0">
      <items count="12">
        <item x="7"/>
        <item x="2"/>
        <item x="8"/>
        <item x="3"/>
        <item x="6"/>
        <item x="5"/>
        <item x="4"/>
        <item x="1"/>
        <item x="0"/>
        <item x="9"/>
        <item m="1" x="10"/>
        <item t="default"/>
      </items>
    </pivotField>
    <pivotField dataField="1" numFmtId="166" showAll="0"/>
    <pivotField showAll="0"/>
  </pivotFields>
  <rowFields count="1">
    <field x="0"/>
  </rowFields>
  <rowItems count="3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t="grand">
      <x/>
    </i>
  </rowItems>
  <colItems count="1">
    <i/>
  </colItems>
  <pageFields count="1">
    <pageField fld="4" hier="-1"/>
  </pageFields>
  <dataFields count="1">
    <dataField name="Sum of Amount"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53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3">
  <location ref="AI14:AK64" firstHeaderRow="0" firstDataRow="1" firstDataCol="1"/>
  <pivotFields count="5">
    <pivotField axis="axisRow" showAll="0" sortType="ascending">
      <items count="9">
        <item h="1" x="0"/>
        <item h="1" x="1"/>
        <item h="1" x="2"/>
        <item h="1" sd="0" x="3"/>
        <item h="1" x="4"/>
        <item x="5"/>
        <item h="1" x="6"/>
        <item h="1" x="7"/>
        <item t="default"/>
      </items>
    </pivotField>
    <pivotField axis="axisRow" showAll="0" sortType="ascending">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numFmtId="169" showAll="0"/>
    <pivotField dataField="1" numFmtId="169" showAll="0"/>
  </pivotFields>
  <rowFields count="2">
    <field x="0"/>
    <field x="1"/>
  </rowFields>
  <rowItems count="50">
    <i>
      <x v="5"/>
    </i>
    <i r="1">
      <x v="2"/>
    </i>
    <i r="1">
      <x v="3"/>
    </i>
    <i r="1">
      <x v="4"/>
    </i>
    <i r="1">
      <x v="5"/>
    </i>
    <i r="1">
      <x v="6"/>
    </i>
    <i r="1">
      <x v="7"/>
    </i>
    <i r="1">
      <x v="8"/>
    </i>
    <i r="1">
      <x v="9"/>
    </i>
    <i r="1">
      <x v="10"/>
    </i>
    <i r="1">
      <x v="11"/>
    </i>
    <i r="1">
      <x v="12"/>
    </i>
    <i r="1">
      <x v="13"/>
    </i>
    <i r="1">
      <x v="14"/>
    </i>
    <i r="1">
      <x v="15"/>
    </i>
    <i r="1">
      <x v="16"/>
    </i>
    <i r="1">
      <x v="17"/>
    </i>
    <i r="1">
      <x v="18"/>
    </i>
    <i r="1">
      <x v="19"/>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t="grand">
      <x/>
    </i>
  </rowItems>
  <colFields count="1">
    <field x="-2"/>
  </colFields>
  <colItems count="2">
    <i>
      <x/>
    </i>
    <i i="1">
      <x v="1"/>
    </i>
  </colItems>
  <dataFields count="2">
    <dataField name="Sum of Spent" fld="3" baseField="0" baseItem="0"/>
    <dataField name="Sum of Saved" fld="4"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5" cacheId="54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G30:J67" firstHeaderRow="0" firstDataRow="1" firstDataCol="1"/>
  <pivotFields count="11">
    <pivotField axis="axisRow" showAll="0">
      <items count="9">
        <item h="1" sd="0" x="0"/>
        <item h="1" sd="0" x="1"/>
        <item h="1" sd="0" x="2"/>
        <item sd="0" x="3"/>
        <item sd="0" x="4"/>
        <item x="5"/>
        <item x="6"/>
        <item x="7"/>
        <item t="default"/>
      </items>
    </pivotField>
    <pivotField axis="axisRow" showAll="0">
      <items count="14">
        <item x="0"/>
        <item x="1"/>
        <item x="2"/>
        <item x="3"/>
        <item x="4"/>
        <item x="5"/>
        <item x="6"/>
        <item x="7"/>
        <item x="8"/>
        <item x="9"/>
        <item x="10"/>
        <item x="11"/>
        <item m="1" x="12"/>
        <item t="default"/>
      </items>
    </pivotField>
    <pivotField showAll="0"/>
    <pivotField showAll="0"/>
    <pivotField numFmtId="169" showAll="0"/>
    <pivotField numFmtId="169" showAll="0"/>
    <pivotField dataField="1" numFmtId="169" showAll="0"/>
    <pivotField dataField="1" numFmtId="169" showAll="0"/>
    <pivotField dataField="1" numFmtId="169" showAll="0"/>
    <pivotField numFmtId="2" showAll="0"/>
    <pivotField dragToRow="0" dragToCol="0" dragToPage="0" showAll="0" defaultSubtotal="0"/>
  </pivotFields>
  <rowFields count="2">
    <field x="0"/>
    <field x="1"/>
  </rowFields>
  <rowItems count="37">
    <i>
      <x v="3"/>
    </i>
    <i>
      <x v="4"/>
    </i>
    <i>
      <x v="5"/>
    </i>
    <i r="1">
      <x/>
    </i>
    <i r="1">
      <x v="1"/>
    </i>
    <i r="1">
      <x v="2"/>
    </i>
    <i r="1">
      <x v="3"/>
    </i>
    <i r="1">
      <x v="4"/>
    </i>
    <i r="1">
      <x v="5"/>
    </i>
    <i r="1">
      <x v="6"/>
    </i>
    <i r="1">
      <x v="7"/>
    </i>
    <i r="1">
      <x v="8"/>
    </i>
    <i r="1">
      <x v="9"/>
    </i>
    <i r="1">
      <x v="10"/>
    </i>
    <i r="1">
      <x v="11"/>
    </i>
    <i>
      <x v="6"/>
    </i>
    <i r="1">
      <x/>
    </i>
    <i r="1">
      <x v="1"/>
    </i>
    <i r="1">
      <x v="2"/>
    </i>
    <i r="1">
      <x v="3"/>
    </i>
    <i r="1">
      <x v="4"/>
    </i>
    <i r="1">
      <x v="5"/>
    </i>
    <i r="1">
      <x v="6"/>
    </i>
    <i r="1">
      <x v="7"/>
    </i>
    <i r="1">
      <x v="8"/>
    </i>
    <i r="1">
      <x v="9"/>
    </i>
    <i r="1">
      <x v="10"/>
    </i>
    <i r="1">
      <x v="11"/>
    </i>
    <i>
      <x v="7"/>
    </i>
    <i r="1">
      <x/>
    </i>
    <i r="1">
      <x v="1"/>
    </i>
    <i r="1">
      <x v="2"/>
    </i>
    <i r="1">
      <x v="3"/>
    </i>
    <i r="1">
      <x v="4"/>
    </i>
    <i r="1">
      <x v="5"/>
    </i>
    <i r="1">
      <x v="6"/>
    </i>
    <i t="grand">
      <x/>
    </i>
  </rowItems>
  <colFields count="1">
    <field x="-2"/>
  </colFields>
  <colItems count="3">
    <i>
      <x/>
    </i>
    <i i="1">
      <x v="1"/>
    </i>
    <i i="2">
      <x v="2"/>
    </i>
  </colItems>
  <dataFields count="3">
    <dataField name="Sum of Total Spent" fld="6" baseField="0" baseItem="0" numFmtId="169"/>
    <dataField name="Sum of Total Income" fld="7" baseField="0" baseItem="0"/>
    <dataField name="Sum of Total Saved" fld="8" baseField="0" baseItem="0" numFmtId="169"/>
  </dataFields>
  <formats count="10">
    <format dxfId="34">
      <pivotArea dataOnly="0" labelOnly="1" outline="0" fieldPosition="0">
        <references count="1">
          <reference field="4294967294" count="1">
            <x v="0"/>
          </reference>
        </references>
      </pivotArea>
    </format>
    <format dxfId="33">
      <pivotArea outline="0" fieldPosition="0">
        <references count="1">
          <reference field="4294967294" count="1">
            <x v="0"/>
          </reference>
        </references>
      </pivotArea>
    </format>
    <format dxfId="32">
      <pivotArea dataOnly="0" labelOnly="1" outline="0" fieldPosition="0">
        <references count="1">
          <reference field="4294967294" count="1">
            <x v="1"/>
          </reference>
        </references>
      </pivotArea>
    </format>
    <format dxfId="31">
      <pivotArea dataOnly="0" labelOnly="1" outline="0" fieldPosition="0">
        <references count="1">
          <reference field="4294967294" count="1">
            <x v="2"/>
          </reference>
        </references>
      </pivotArea>
    </format>
    <format dxfId="30">
      <pivotArea field="1" grandRow="1" outline="0" collapsedLevelsAreSubtotals="1" axis="axisRow" fieldPosition="1">
        <references count="1">
          <reference field="4294967294" count="1" selected="0">
            <x v="1"/>
          </reference>
        </references>
      </pivotArea>
    </format>
    <format dxfId="29">
      <pivotArea outline="0" fieldPosition="0">
        <references count="1">
          <reference field="4294967294" count="1">
            <x v="2"/>
          </reference>
        </references>
      </pivotArea>
    </format>
    <format dxfId="28">
      <pivotArea collapsedLevelsAreSubtotals="1" fieldPosition="0">
        <references count="3">
          <reference field="4294967294" count="1" selected="0">
            <x v="1"/>
          </reference>
          <reference field="0" count="0" selected="0"/>
          <reference field="1" count="1">
            <x v="11"/>
          </reference>
        </references>
      </pivotArea>
    </format>
    <format dxfId="27">
      <pivotArea collapsedLevelsAreSubtotals="1" fieldPosition="0">
        <references count="3">
          <reference field="4294967294" count="1" selected="0">
            <x v="1"/>
          </reference>
          <reference field="0" count="0" selected="0"/>
          <reference field="1" count="11">
            <x v="0"/>
            <x v="1"/>
            <x v="2"/>
            <x v="3"/>
            <x v="4"/>
            <x v="5"/>
            <x v="6"/>
            <x v="7"/>
            <x v="8"/>
            <x v="9"/>
            <x v="10"/>
          </reference>
        </references>
      </pivotArea>
    </format>
    <format dxfId="26">
      <pivotArea collapsedLevelsAreSubtotals="1" fieldPosition="0">
        <references count="2">
          <reference field="4294967294" count="1" selected="0">
            <x v="1"/>
          </reference>
          <reference field="0" count="1">
            <x v="1"/>
          </reference>
        </references>
      </pivotArea>
    </format>
    <format dxfId="25">
      <pivotArea collapsedLevelsAreSubtotals="1" fieldPosition="0">
        <references count="2">
          <reference field="4294967294" count="1" selected="0">
            <x v="1"/>
          </reference>
          <reference field="0" count="1">
            <x v="0"/>
          </reference>
        </references>
      </pivotArea>
    </format>
  </formats>
  <chartFormats count="3">
    <chartFormat chart="0" format="0" series="1">
      <pivotArea type="data" outline="0" fieldPosition="0">
        <references count="1">
          <reference field="4294967294" count="1" selected="0">
            <x v="2"/>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54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H34:I88" firstHeaderRow="1" firstDataRow="1" firstDataCol="1" rowPageCount="1" colPageCount="1"/>
  <pivotFields count="10">
    <pivotField numFmtId="167" subtotalTop="0" showAll="0"/>
    <pivotField axis="axisRow" subtotalTop="0" showAll="0">
      <items count="9">
        <item h="1" x="0"/>
        <item h="1" x="1"/>
        <item h="1" x="2"/>
        <item x="3"/>
        <item h="1" x="4"/>
        <item h="1" x="5"/>
        <item h="1" x="6"/>
        <item h="1" x="7"/>
        <item t="default"/>
      </items>
    </pivotField>
    <pivotField axis="axisRow" subtotalTop="0" showAll="0">
      <items count="13">
        <item x="0"/>
        <item x="1"/>
        <item x="2"/>
        <item x="3"/>
        <item x="4"/>
        <item x="5"/>
        <item x="6"/>
        <item x="7"/>
        <item x="8"/>
        <item x="9"/>
        <item x="10"/>
        <item x="11"/>
        <item t="default"/>
      </items>
    </pivotField>
    <pivotField subtotalTop="0" showAll="0"/>
    <pivotField subtotalTop="0" showAll="0"/>
    <pivotField subtotalTop="0" showAll="0"/>
    <pivotField subtotalTop="0" showAll="0"/>
    <pivotField axis="axisPage" subtotalTop="0" showAll="0">
      <items count="12">
        <item x="2"/>
        <item x="8"/>
        <item x="3"/>
        <item x="6"/>
        <item x="5"/>
        <item x="4"/>
        <item x="1"/>
        <item x="0"/>
        <item m="1" x="10"/>
        <item x="9"/>
        <item x="7"/>
        <item t="default"/>
      </items>
    </pivotField>
    <pivotField dataField="1" numFmtId="166" subtotalTop="0" showAll="0"/>
    <pivotField axis="axisRow" subtotalTop="0" showAll="0">
      <items count="186">
        <item x="37"/>
        <item x="15"/>
        <item x="10"/>
        <item x="69"/>
        <item x="45"/>
        <item x="47"/>
        <item x="52"/>
        <item x="54"/>
        <item x="43"/>
        <item x="61"/>
        <item x="60"/>
        <item x="38"/>
        <item x="5"/>
        <item x="25"/>
        <item x="7"/>
        <item x="40"/>
        <item x="50"/>
        <item x="48"/>
        <item x="55"/>
        <item x="53"/>
        <item x="66"/>
        <item x="65"/>
        <item x="62"/>
        <item x="36"/>
        <item x="35"/>
        <item x="56"/>
        <item x="59"/>
        <item x="64"/>
        <item x="6"/>
        <item x="8"/>
        <item x="24"/>
        <item x="4"/>
        <item x="13"/>
        <item x="12"/>
        <item x="73"/>
        <item x="22"/>
        <item x="26"/>
        <item x="20"/>
        <item x="9"/>
        <item x="34"/>
        <item x="18"/>
        <item x="74"/>
        <item x="29"/>
        <item x="58"/>
        <item x="27"/>
        <item x="68"/>
        <item x="67"/>
        <item x="32"/>
        <item x="63"/>
        <item x="51"/>
        <item x="72"/>
        <item x="70"/>
        <item x="41"/>
        <item x="39"/>
        <item x="42"/>
        <item x="17"/>
        <item x="49"/>
        <item x="31"/>
        <item x="57"/>
        <item x="71"/>
        <item x="11"/>
        <item x="14"/>
        <item x="16"/>
        <item x="1"/>
        <item x="28"/>
        <item x="96"/>
        <item x="0"/>
        <item x="33"/>
        <item x="21"/>
        <item x="46"/>
        <item x="44"/>
        <item x="19"/>
        <item x="30"/>
        <item x="75"/>
        <item x="23"/>
        <item x="3"/>
        <item x="2"/>
        <item x="76"/>
        <item x="77"/>
        <item x="78"/>
        <item x="97"/>
        <item x="79"/>
        <item x="80"/>
        <item x="81"/>
        <item x="82"/>
        <item x="83"/>
        <item x="84"/>
        <item x="85"/>
        <item x="86"/>
        <item x="87"/>
        <item x="88"/>
        <item x="89"/>
        <item x="90"/>
        <item x="91"/>
        <item x="92"/>
        <item x="93"/>
        <item x="94"/>
        <item x="95"/>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m="1" x="184"/>
        <item x="175"/>
        <item x="176"/>
        <item x="177"/>
        <item x="178"/>
        <item x="179"/>
        <item x="180"/>
        <item x="181"/>
        <item x="182"/>
        <item x="183"/>
        <item t="default"/>
      </items>
    </pivotField>
  </pivotFields>
  <rowFields count="3">
    <field x="1"/>
    <field x="2"/>
    <field x="9"/>
  </rowFields>
  <rowItems count="54">
    <i>
      <x v="3"/>
    </i>
    <i r="1">
      <x/>
    </i>
    <i r="2">
      <x v="63"/>
    </i>
    <i r="2">
      <x v="64"/>
    </i>
    <i t="default" r="1">
      <x/>
    </i>
    <i r="1">
      <x v="1"/>
    </i>
    <i r="2">
      <x v="63"/>
    </i>
    <i r="2">
      <x v="64"/>
    </i>
    <i t="default" r="1">
      <x v="1"/>
    </i>
    <i r="1">
      <x v="2"/>
    </i>
    <i r="2">
      <x v="63"/>
    </i>
    <i r="2">
      <x v="64"/>
    </i>
    <i t="default" r="1">
      <x v="2"/>
    </i>
    <i r="1">
      <x v="3"/>
    </i>
    <i r="2">
      <x v="63"/>
    </i>
    <i r="2">
      <x v="64"/>
    </i>
    <i t="default" r="1">
      <x v="3"/>
    </i>
    <i r="1">
      <x v="4"/>
    </i>
    <i r="2">
      <x v="63"/>
    </i>
    <i r="2">
      <x v="64"/>
    </i>
    <i t="default" r="1">
      <x v="4"/>
    </i>
    <i r="1">
      <x v="5"/>
    </i>
    <i r="2">
      <x v="63"/>
    </i>
    <i r="2">
      <x v="64"/>
    </i>
    <i t="default" r="1">
      <x v="5"/>
    </i>
    <i r="1">
      <x v="6"/>
    </i>
    <i r="2">
      <x v="63"/>
    </i>
    <i r="2">
      <x v="64"/>
    </i>
    <i t="default" r="1">
      <x v="6"/>
    </i>
    <i r="1">
      <x v="7"/>
    </i>
    <i r="2">
      <x v="63"/>
    </i>
    <i r="2">
      <x v="64"/>
    </i>
    <i t="default" r="1">
      <x v="7"/>
    </i>
    <i r="1">
      <x v="8"/>
    </i>
    <i r="2">
      <x v="64"/>
    </i>
    <i r="2">
      <x v="82"/>
    </i>
    <i t="default" r="1">
      <x v="8"/>
    </i>
    <i r="1">
      <x v="9"/>
    </i>
    <i r="2">
      <x v="64"/>
    </i>
    <i r="2">
      <x v="84"/>
    </i>
    <i r="2">
      <x v="85"/>
    </i>
    <i t="default" r="1">
      <x v="9"/>
    </i>
    <i r="1">
      <x v="10"/>
    </i>
    <i r="2">
      <x v="63"/>
    </i>
    <i r="2">
      <x v="64"/>
    </i>
    <i r="2">
      <x v="89"/>
    </i>
    <i t="default" r="1">
      <x v="10"/>
    </i>
    <i r="1">
      <x v="11"/>
    </i>
    <i r="2">
      <x v="64"/>
    </i>
    <i r="2">
      <x v="91"/>
    </i>
    <i r="2">
      <x v="92"/>
    </i>
    <i t="default" r="1">
      <x v="11"/>
    </i>
    <i t="default">
      <x v="3"/>
    </i>
    <i t="grand">
      <x/>
    </i>
  </rowItems>
  <colItems count="1">
    <i/>
  </colItems>
  <pageFields count="1">
    <pageField fld="7" item="6" hier="-1"/>
  </pageFields>
  <dataFields count="1">
    <dataField name="Sum of Amount"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D92146C-A300-4420-911A-35EEDDCED13C}" name="PivotTable2" cacheId="54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H12:I28" firstHeaderRow="1" firstDataRow="1" firstDataCol="1"/>
  <pivotFields count="11">
    <pivotField axis="axisRow" showAll="0">
      <items count="9">
        <item sd="0" x="0"/>
        <item sd="0" x="1"/>
        <item sd="0" x="2"/>
        <item sd="0" x="3"/>
        <item sd="0" x="4"/>
        <item sd="0" x="5"/>
        <item sd="0" x="6"/>
        <item x="7"/>
        <item t="default" sd="0"/>
      </items>
    </pivotField>
    <pivotField axis="axisRow" showAll="0">
      <items count="14">
        <item x="0"/>
        <item x="1"/>
        <item x="2"/>
        <item x="3"/>
        <item x="4"/>
        <item x="5"/>
        <item x="6"/>
        <item x="7"/>
        <item x="8"/>
        <item x="9"/>
        <item x="10"/>
        <item x="11"/>
        <item m="1" x="12"/>
        <item t="default"/>
      </items>
    </pivotField>
    <pivotField showAll="0"/>
    <pivotField showAll="0"/>
    <pivotField numFmtId="169" showAll="0"/>
    <pivotField numFmtId="169" showAll="0"/>
    <pivotField numFmtId="169" showAll="0"/>
    <pivotField numFmtId="169" showAll="0"/>
    <pivotField numFmtId="169" showAll="0"/>
    <pivotField dataField="1" numFmtId="2" showAll="0"/>
    <pivotField dragToRow="0" dragToCol="0" dragToPage="0" showAll="0" defaultSubtotal="0"/>
  </pivotFields>
  <rowFields count="2">
    <field x="0"/>
    <field x="1"/>
  </rowFields>
  <rowItems count="16">
    <i>
      <x/>
    </i>
    <i>
      <x v="1"/>
    </i>
    <i>
      <x v="2"/>
    </i>
    <i>
      <x v="3"/>
    </i>
    <i>
      <x v="4"/>
    </i>
    <i>
      <x v="5"/>
    </i>
    <i>
      <x v="6"/>
    </i>
    <i>
      <x v="7"/>
    </i>
    <i r="1">
      <x/>
    </i>
    <i r="1">
      <x v="1"/>
    </i>
    <i r="1">
      <x v="2"/>
    </i>
    <i r="1">
      <x v="3"/>
    </i>
    <i r="1">
      <x v="4"/>
    </i>
    <i r="1">
      <x v="5"/>
    </i>
    <i r="1">
      <x v="6"/>
    </i>
    <i t="grand">
      <x/>
    </i>
  </rowItems>
  <colItems count="1">
    <i/>
  </colItems>
  <dataFields count="1">
    <dataField name="Sum of SavingRatio" fld="9"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7" cacheId="515"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K27" firstHeaderRow="0" firstDataRow="1" firstDataCol="1"/>
  <pivotFields count="10">
    <pivotField axis="axisRow" numFmtId="167" showAll="0">
      <items count="18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m="1" x="1847"/>
        <item x="318"/>
        <item x="313"/>
        <item x="315"/>
        <item x="316"/>
        <item x="317"/>
        <item x="314"/>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6"/>
        <item x="368"/>
        <item x="369"/>
        <item x="370"/>
        <item x="371"/>
        <item x="372"/>
        <item x="373"/>
        <item x="375"/>
        <item x="374"/>
        <item x="376"/>
        <item x="377"/>
        <item x="378"/>
        <item x="379"/>
        <item x="380"/>
        <item x="381"/>
        <item x="382"/>
        <item x="383"/>
        <item x="384"/>
        <item x="385"/>
        <item x="386"/>
        <item x="387"/>
        <item x="388"/>
        <item x="389"/>
        <item x="390"/>
        <item x="391"/>
        <item x="392"/>
        <item x="393"/>
        <item x="394"/>
        <item x="396"/>
        <item x="397"/>
        <item x="398"/>
        <item x="395"/>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5"/>
        <item x="444"/>
        <item x="446"/>
        <item x="447"/>
        <item x="448"/>
        <item x="449"/>
        <item x="450"/>
        <item x="451"/>
        <item x="452"/>
        <item x="453"/>
        <item x="454"/>
        <item x="455"/>
        <item x="456"/>
        <item x="457"/>
        <item x="462"/>
        <item x="458"/>
        <item x="459"/>
        <item x="460"/>
        <item x="461"/>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2"/>
        <item x="640"/>
        <item x="641"/>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4"/>
        <item x="712"/>
        <item x="713"/>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3"/>
        <item x="771"/>
        <item x="772"/>
        <item x="774"/>
        <item x="775"/>
        <item x="776"/>
        <item x="777"/>
        <item x="778"/>
        <item x="779"/>
        <item x="780"/>
        <item x="781"/>
        <item x="782"/>
        <item x="783"/>
        <item x="784"/>
        <item x="785"/>
        <item x="786"/>
        <item x="787"/>
        <item x="788"/>
        <item x="789"/>
        <item x="790"/>
        <item x="791"/>
        <item x="792"/>
        <item x="793"/>
        <item x="794"/>
        <item x="795"/>
        <item x="796"/>
        <item x="797"/>
        <item x="798"/>
        <item x="799"/>
        <item x="801"/>
        <item x="800"/>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9"/>
        <item x="888"/>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9"/>
        <item x="948"/>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5"/>
        <item x="1066"/>
        <item x="1064"/>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4"/>
        <item x="1113"/>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70"/>
        <item x="1269"/>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7"/>
        <item x="1346"/>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9"/>
        <item x="1387"/>
        <item x="1388"/>
        <item x="1390"/>
        <item x="1391"/>
        <item x="1392"/>
        <item x="1393"/>
        <item x="1394"/>
        <item x="1395"/>
        <item x="1396"/>
        <item x="1397"/>
        <item x="1398"/>
        <item x="1399"/>
        <item x="1400"/>
        <item x="1401"/>
        <item x="1402"/>
        <item x="1403"/>
        <item x="1404"/>
        <item x="1405"/>
        <item x="1406"/>
        <item x="1407"/>
        <item x="1408"/>
        <item x="1409"/>
        <item x="1411"/>
        <item x="1412"/>
        <item x="1413"/>
        <item x="1410"/>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m="1" x="1848"/>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t="default"/>
      </items>
    </pivotField>
    <pivotField axis="axisRow" showAll="0" sortType="descending">
      <items count="9">
        <item x="7"/>
        <item sd="0" x="6"/>
        <item sd="0" x="5"/>
        <item sd="0" x="4"/>
        <item sd="0" x="3"/>
        <item sd="0" x="2"/>
        <item sd="0" x="1"/>
        <item sd="0" x="0"/>
        <item t="default"/>
      </items>
    </pivotField>
    <pivotField axis="axisRow" showAll="0">
      <items count="14">
        <item sd="0" x="0"/>
        <item sd="0" x="1"/>
        <item sd="0" x="2"/>
        <item sd="0" x="3"/>
        <item sd="0" x="4"/>
        <item sd="0" x="5"/>
        <item sd="0" x="6"/>
        <item sd="0" x="7"/>
        <item sd="0" x="8"/>
        <item sd="0" x="9"/>
        <item sd="0" x="10"/>
        <item sd="0" x="11"/>
        <item m="1" x="12"/>
        <item t="default" sd="0"/>
      </items>
    </pivotField>
    <pivotField showAll="0"/>
    <pivotField showAll="0"/>
    <pivotField dataField="1" numFmtId="169" showAll="0"/>
    <pivotField dataField="1" showAll="0"/>
    <pivotField dataField="1" numFmtId="169" showAll="0"/>
    <pivotField numFmtId="169" showAll="0"/>
    <pivotField axis="axisRow" showAll="0" sortType="ascending">
      <items count="54">
        <item sd="0" x="52"/>
        <item sd="0" x="0"/>
        <item x="1"/>
        <item x="2"/>
        <item x="3"/>
        <item x="4"/>
        <item x="5"/>
        <item x="6"/>
        <item sd="0" x="7"/>
        <item x="8"/>
        <item x="9"/>
        <item x="10"/>
        <item x="11"/>
        <item sd="0" x="12"/>
        <item sd="0" x="13"/>
        <item sd="0" x="14"/>
        <item sd="0" x="15"/>
        <item x="16"/>
        <item x="17"/>
        <item x="18"/>
        <item x="19"/>
        <item x="20"/>
        <item sd="0" x="21"/>
        <item sd="0" x="22"/>
        <item sd="0" x="23"/>
        <item sd="0"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s>
  <rowFields count="4">
    <field x="1"/>
    <field x="2"/>
    <field x="9"/>
    <field x="0"/>
  </rowFields>
  <rowItems count="16">
    <i>
      <x/>
    </i>
    <i r="1">
      <x/>
    </i>
    <i r="1">
      <x v="1"/>
    </i>
    <i r="1">
      <x v="2"/>
    </i>
    <i r="1">
      <x v="3"/>
    </i>
    <i r="1">
      <x v="4"/>
    </i>
    <i r="1">
      <x v="5"/>
    </i>
    <i r="1">
      <x v="6"/>
    </i>
    <i>
      <x v="1"/>
    </i>
    <i>
      <x v="2"/>
    </i>
    <i>
      <x v="3"/>
    </i>
    <i>
      <x v="4"/>
    </i>
    <i>
      <x v="5"/>
    </i>
    <i>
      <x v="6"/>
    </i>
    <i>
      <x v="7"/>
    </i>
    <i t="grand">
      <x/>
    </i>
  </rowItems>
  <colFields count="1">
    <field x="-2"/>
  </colFields>
  <colItems count="3">
    <i>
      <x/>
    </i>
    <i i="1">
      <x v="1"/>
    </i>
    <i i="2">
      <x v="2"/>
    </i>
  </colItems>
  <dataFields count="3">
    <dataField name="Sum of Income" fld="5" baseField="0" baseItem="0" numFmtId="169"/>
    <dataField name="Sum of Expenses" fld="6" baseField="0" baseItem="0" numFmtId="169"/>
    <dataField name="Sum of Daily total" fld="7"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7" cacheId="52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5:I87" firstHeaderRow="1" firstDataRow="1" firstDataCol="1" rowPageCount="3" colPageCount="1"/>
  <pivotFields count="12">
    <pivotField axis="axisRow" numFmtId="167" showAll="0">
      <items count="18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m="1" x="1819"/>
        <item x="315"/>
        <item x="311"/>
        <item x="312"/>
        <item x="313"/>
        <item x="314"/>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3"/>
        <item x="362"/>
        <item x="364"/>
        <item x="365"/>
        <item x="366"/>
        <item x="367"/>
        <item x="368"/>
        <item x="369"/>
        <item x="371"/>
        <item x="370"/>
        <item x="372"/>
        <item x="373"/>
        <item x="374"/>
        <item x="375"/>
        <item x="376"/>
        <item x="377"/>
        <item x="378"/>
        <item x="379"/>
        <item x="380"/>
        <item x="381"/>
        <item x="382"/>
        <item x="383"/>
        <item x="384"/>
        <item x="385"/>
        <item x="386"/>
        <item x="387"/>
        <item x="388"/>
        <item x="389"/>
        <item x="390"/>
        <item x="392"/>
        <item x="393"/>
        <item x="394"/>
        <item x="391"/>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8"/>
        <item x="454"/>
        <item x="455"/>
        <item x="456"/>
        <item x="457"/>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m="1" x="1820"/>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6"/>
        <item x="634"/>
        <item x="635"/>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7"/>
        <item x="705"/>
        <item x="706"/>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5"/>
        <item x="763"/>
        <item x="764"/>
        <item x="766"/>
        <item x="767"/>
        <item x="768"/>
        <item x="769"/>
        <item x="770"/>
        <item x="771"/>
        <item x="772"/>
        <item x="773"/>
        <item x="774"/>
        <item x="775"/>
        <item x="776"/>
        <item x="777"/>
        <item x="778"/>
        <item x="779"/>
        <item x="780"/>
        <item x="781"/>
        <item x="782"/>
        <item x="783"/>
        <item x="784"/>
        <item x="785"/>
        <item x="786"/>
        <item x="787"/>
        <item x="788"/>
        <item x="789"/>
        <item x="790"/>
        <item x="791"/>
        <item x="793"/>
        <item x="792"/>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9"/>
        <item x="878"/>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8"/>
        <item x="937"/>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3"/>
        <item x="1252"/>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31"/>
        <item x="1329"/>
        <item x="1330"/>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72"/>
        <item x="1370"/>
        <item x="1371"/>
        <item x="1369"/>
        <item x="1373"/>
        <item x="1374"/>
        <item x="1375"/>
        <item x="1376"/>
        <item x="1377"/>
        <item x="1378"/>
        <item x="1379"/>
        <item x="1380"/>
        <item x="1381"/>
        <item x="1382"/>
        <item x="1383"/>
        <item x="1384"/>
        <item x="1385"/>
        <item x="1386"/>
        <item x="1387"/>
        <item x="1388"/>
        <item x="1389"/>
        <item x="1390"/>
        <item x="1391"/>
        <item x="1392"/>
        <item x="1394"/>
        <item x="1395"/>
        <item x="1396"/>
        <item x="1393"/>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4"/>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4"/>
        <item x="1493"/>
        <item x="1495"/>
        <item x="1496"/>
        <item x="1497"/>
        <item x="1498"/>
        <item x="1499"/>
        <item x="1500"/>
        <item x="1501"/>
        <item x="1502"/>
        <item x="1505"/>
        <item x="1504"/>
        <item x="1503"/>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9"/>
        <item x="1618"/>
        <item m="1" x="1821"/>
        <item x="1620"/>
        <item x="1621"/>
        <item x="1622"/>
        <item x="1623"/>
        <item x="1624"/>
        <item x="1625"/>
        <item x="1626"/>
        <item x="1627"/>
        <item x="1628"/>
        <item x="1629"/>
        <item x="1630"/>
        <item x="1631"/>
        <item x="1632"/>
        <item m="1" x="1823"/>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4"/>
        <item x="1683"/>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m="1" x="1822"/>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t="default"/>
      </items>
    </pivotField>
    <pivotField axis="axisRow" showAll="0">
      <items count="9">
        <item sd="0" x="0"/>
        <item sd="0" x="1"/>
        <item sd="0" x="2"/>
        <item sd="0" x="3"/>
        <item sd="0" x="4"/>
        <item sd="0" x="5"/>
        <item x="6"/>
        <item x="7"/>
        <item t="default"/>
      </items>
    </pivotField>
    <pivotField axis="axisRow" showAll="0">
      <items count="14">
        <item sd="0" x="0"/>
        <item x="1"/>
        <item sd="0" x="2"/>
        <item sd="0" x="3"/>
        <item sd="0" x="4"/>
        <item sd="0" x="5"/>
        <item sd="0" x="6"/>
        <item sd="0" x="7"/>
        <item sd="0" x="8"/>
        <item sd="0" x="9"/>
        <item sd="0" x="10"/>
        <item sd="0" x="11"/>
        <item m="1" x="12"/>
        <item t="default" sd="0"/>
      </items>
    </pivotField>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showAll="0"/>
    <pivotField showAll="0" defaultSubtotal="0"/>
    <pivotField axis="axisPage" showAll="0" defaultSubtotal="0">
      <items count="136">
        <item x="15"/>
        <item x="0"/>
        <item x="24"/>
        <item x="21"/>
        <item x="50"/>
        <item x="51"/>
        <item x="9"/>
        <item x="16"/>
        <item x="8"/>
        <item x="11"/>
        <item x="5"/>
        <item x="6"/>
        <item x="38"/>
        <item x="17"/>
        <item x="2"/>
        <item x="29"/>
        <item x="32"/>
        <item x="23"/>
        <item x="19"/>
        <item x="12"/>
        <item x="35"/>
        <item x="31"/>
        <item x="10"/>
        <item x="28"/>
        <item x="45"/>
        <item x="22"/>
        <item x="48"/>
        <item x="30"/>
        <item x="34"/>
        <item x="39"/>
        <item x="25"/>
        <item x="40"/>
        <item x="7"/>
        <item x="43"/>
        <item x="26"/>
        <item x="46"/>
        <item x="18"/>
        <item x="37"/>
        <item x="44"/>
        <item x="33"/>
        <item x="42"/>
        <item x="13"/>
        <item x="41"/>
        <item x="36"/>
        <item x="4"/>
        <item x="20"/>
        <item x="27"/>
        <item x="14"/>
        <item x="52"/>
        <item x="1"/>
        <item x="3"/>
        <item x="47"/>
        <item x="49"/>
        <item m="1" x="133"/>
        <item x="53"/>
        <item x="54"/>
        <item x="55"/>
        <item x="56"/>
        <item x="57"/>
        <item x="58"/>
        <item x="59"/>
        <item x="60"/>
        <item x="62"/>
        <item x="63"/>
        <item x="64"/>
        <item x="65"/>
        <item x="67"/>
        <item x="61"/>
        <item x="66"/>
        <item x="68"/>
        <item x="69"/>
        <item x="70"/>
        <item x="71"/>
        <item x="72"/>
        <item x="73"/>
        <item m="1" x="134"/>
        <item x="74"/>
        <item x="75"/>
        <item x="76"/>
        <item x="77"/>
        <item x="78"/>
        <item x="79"/>
        <item x="80"/>
        <item x="81"/>
        <item x="82"/>
        <item x="83"/>
        <item x="84"/>
        <item x="85"/>
        <item x="86"/>
        <item x="87"/>
        <item m="1" x="135"/>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s>
    </pivotField>
    <pivotField axis="axisPage" showAll="0" defaultSubtotal="0">
      <items count="23">
        <item x="3"/>
        <item x="10"/>
        <item x="8"/>
        <item x="0"/>
        <item x="1"/>
        <item x="12"/>
        <item x="5"/>
        <item x="2"/>
        <item x="4"/>
        <item x="6"/>
        <item x="7"/>
        <item x="11"/>
        <item m="1" x="22"/>
        <item x="13"/>
        <item x="14"/>
        <item x="9"/>
        <item x="16"/>
        <item x="15"/>
        <item x="17"/>
        <item x="18"/>
        <item x="19"/>
        <item x="20"/>
        <item x="21"/>
      </items>
    </pivotField>
    <pivotField dataField="1" numFmtId="166" showAll="0" defaultSubtotal="0"/>
    <pivotField axis="axisPage" showAll="0" defaultSubtotal="0">
      <items count="3">
        <item x="0"/>
        <item x="1"/>
        <item m="1" x="2"/>
      </items>
    </pivotField>
    <pivotField showAll="0" defaultSubtotal="0"/>
  </pivotFields>
  <rowFields count="4">
    <field x="1"/>
    <field x="2"/>
    <field x="3"/>
    <field x="0"/>
  </rowFields>
  <rowItems count="72">
    <i>
      <x/>
    </i>
    <i>
      <x v="1"/>
    </i>
    <i>
      <x v="2"/>
    </i>
    <i>
      <x v="3"/>
    </i>
    <i>
      <x v="4"/>
    </i>
    <i>
      <x v="5"/>
    </i>
    <i>
      <x v="6"/>
    </i>
    <i r="1">
      <x/>
    </i>
    <i r="1">
      <x v="1"/>
    </i>
    <i r="2">
      <x v="3"/>
    </i>
    <i r="3">
      <x v="1597"/>
    </i>
    <i r="3">
      <x v="1598"/>
    </i>
    <i r="2">
      <x v="4"/>
    </i>
    <i r="3">
      <x v="1599"/>
    </i>
    <i r="3">
      <x v="1600"/>
    </i>
    <i r="3">
      <x v="1601"/>
    </i>
    <i r="3">
      <x v="1602"/>
    </i>
    <i r="3">
      <x v="1603"/>
    </i>
    <i r="3">
      <x v="1604"/>
    </i>
    <i r="2">
      <x v="5"/>
    </i>
    <i r="3">
      <x v="1605"/>
    </i>
    <i r="3">
      <x v="1606"/>
    </i>
    <i r="3">
      <x v="1607"/>
    </i>
    <i r="2">
      <x v="6"/>
    </i>
    <i r="3">
      <x v="1608"/>
    </i>
    <i r="3">
      <x v="1609"/>
    </i>
    <i r="3">
      <x v="1610"/>
    </i>
    <i r="3">
      <x v="1611"/>
    </i>
    <i r="3">
      <x v="1612"/>
    </i>
    <i r="3">
      <x v="1613"/>
    </i>
    <i r="3">
      <x v="1614"/>
    </i>
    <i r="2">
      <x v="7"/>
    </i>
    <i r="3">
      <x v="1615"/>
    </i>
    <i r="3">
      <x v="1616"/>
    </i>
    <i r="3">
      <x v="1617"/>
    </i>
    <i r="3">
      <x v="1618"/>
    </i>
    <i r="1">
      <x v="2"/>
    </i>
    <i r="1">
      <x v="3"/>
    </i>
    <i r="1">
      <x v="4"/>
    </i>
    <i r="1">
      <x v="5"/>
    </i>
    <i r="1">
      <x v="6"/>
    </i>
    <i r="1">
      <x v="7"/>
    </i>
    <i r="1">
      <x v="8"/>
    </i>
    <i r="1">
      <x v="9"/>
    </i>
    <i r="1">
      <x v="10"/>
    </i>
    <i r="1">
      <x v="11"/>
    </i>
    <i>
      <x v="7"/>
    </i>
    <i r="1">
      <x/>
    </i>
    <i r="1">
      <x v="1"/>
    </i>
    <i r="2">
      <x v="4"/>
    </i>
    <i r="3">
      <x v="1775"/>
    </i>
    <i r="3">
      <x v="1776"/>
    </i>
    <i r="3">
      <x v="1777"/>
    </i>
    <i r="3">
      <x v="1778"/>
    </i>
    <i r="3">
      <x v="1779"/>
    </i>
    <i r="2">
      <x v="5"/>
    </i>
    <i r="3">
      <x v="1780"/>
    </i>
    <i r="3">
      <x v="1781"/>
    </i>
    <i r="3">
      <x v="1782"/>
    </i>
    <i r="2">
      <x v="6"/>
    </i>
    <i r="3">
      <x v="1783"/>
    </i>
    <i r="3">
      <x v="1784"/>
    </i>
    <i r="3">
      <x v="1785"/>
    </i>
    <i r="2">
      <x v="7"/>
    </i>
    <i r="3">
      <x v="1786"/>
    </i>
    <i r="3">
      <x v="1787"/>
    </i>
    <i r="1">
      <x v="2"/>
    </i>
    <i r="1">
      <x v="3"/>
    </i>
    <i r="1">
      <x v="4"/>
    </i>
    <i r="1">
      <x v="5"/>
    </i>
    <i r="1">
      <x v="6"/>
    </i>
    <i t="grand">
      <x/>
    </i>
  </rowItems>
  <colItems count="1">
    <i/>
  </colItems>
  <pageFields count="3">
    <pageField fld="8" hier="-1"/>
    <pageField fld="10" hier="-1"/>
    <pageField fld="7" hier="-1"/>
  </pageFields>
  <dataFields count="1">
    <dataField name="Sum of Amount" fld="9" baseField="0" baseItem="0" numFmtId="165"/>
  </dataFields>
  <formats count="4">
    <format dxfId="24">
      <pivotArea dataOnly="0" labelOnly="1" fieldPosition="0">
        <references count="2">
          <reference field="1" count="0" selected="0"/>
          <reference field="2" count="1">
            <x v="6"/>
          </reference>
        </references>
      </pivotArea>
    </format>
    <format dxfId="23">
      <pivotArea outline="0" collapsedLevelsAreSubtotals="1" fieldPosition="0"/>
    </format>
    <format dxfId="22">
      <pivotArea outline="0" collapsedLevelsAreSubtotals="1" fieldPosition="0"/>
    </format>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7" cacheId="54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I41" firstHeaderRow="1" firstDataRow="1" firstDataCol="1"/>
  <pivotFields count="10">
    <pivotField axis="axisRow" numFmtId="167" showAll="0">
      <items count="314">
        <item x="1"/>
        <item x="2"/>
        <item x="3"/>
        <item x="4"/>
        <item x="5"/>
        <item x="6"/>
        <item x="7"/>
        <item x="8"/>
        <item x="9"/>
        <item x="10"/>
        <item x="11"/>
        <item x="12"/>
        <item x="13"/>
        <item x="14"/>
        <item x="15"/>
        <item x="16"/>
        <item x="17"/>
        <item x="18"/>
        <item x="19"/>
        <item x="20"/>
        <item x="21"/>
        <item x="22"/>
        <item x="23"/>
        <item x="24"/>
        <item x="25"/>
        <item x="26"/>
        <item x="27"/>
        <item x="28"/>
        <item x="30"/>
        <item x="31"/>
        <item x="32"/>
        <item x="33"/>
        <item x="34"/>
        <item x="0"/>
        <item x="29"/>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m="1" x="312"/>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t="default"/>
      </items>
    </pivotField>
    <pivotField axis="axisRow" showAll="0">
      <items count="9">
        <item sd="0" x="0"/>
        <item sd="0" x="1"/>
        <item sd="0" x="2"/>
        <item sd="0" x="3"/>
        <item sd="0" x="4"/>
        <item sd="0" x="5"/>
        <item x="6"/>
        <item x="7"/>
        <item t="default"/>
      </items>
    </pivotField>
    <pivotField axis="axisRow" showAll="0">
      <items count="13">
        <item sd="0" x="0"/>
        <item sd="0" x="1"/>
        <item sd="0" x="2"/>
        <item sd="0" x="3"/>
        <item sd="0" x="4"/>
        <item sd="0" x="5"/>
        <item sd="0" x="6"/>
        <item sd="0" x="7"/>
        <item sd="0" x="8"/>
        <item sd="0" x="9"/>
        <item x="10"/>
        <item sd="0" x="11"/>
        <item t="default" sd="0"/>
      </items>
    </pivotField>
    <pivotField showAll="0"/>
    <pivotField showAll="0"/>
    <pivotField showAll="0"/>
    <pivotField showAll="0" defaultSubtotal="0"/>
    <pivotField showAll="0" defaultSubtotal="0"/>
    <pivotField dataField="1" numFmtId="166" showAll="0" defaultSubtotal="0"/>
    <pivotField showAll="0" defaultSubtotal="0"/>
  </pivotFields>
  <rowFields count="3">
    <field x="1"/>
    <field x="2"/>
    <field x="0"/>
  </rowFields>
  <rowItems count="30">
    <i>
      <x/>
    </i>
    <i>
      <x v="1"/>
    </i>
    <i>
      <x v="2"/>
    </i>
    <i>
      <x v="3"/>
    </i>
    <i>
      <x v="4"/>
    </i>
    <i>
      <x v="5"/>
    </i>
    <i>
      <x v="6"/>
    </i>
    <i r="1">
      <x/>
    </i>
    <i r="1">
      <x v="1"/>
    </i>
    <i r="1">
      <x v="2"/>
    </i>
    <i r="1">
      <x v="3"/>
    </i>
    <i r="1">
      <x v="4"/>
    </i>
    <i r="1">
      <x v="5"/>
    </i>
    <i r="1">
      <x v="6"/>
    </i>
    <i r="1">
      <x v="7"/>
    </i>
    <i r="1">
      <x v="8"/>
    </i>
    <i r="1">
      <x v="9"/>
    </i>
    <i r="1">
      <x v="10"/>
    </i>
    <i r="2">
      <x v="288"/>
    </i>
    <i r="2">
      <x v="289"/>
    </i>
    <i r="1">
      <x v="11"/>
    </i>
    <i>
      <x v="7"/>
    </i>
    <i r="1">
      <x/>
    </i>
    <i r="1">
      <x v="1"/>
    </i>
    <i r="1">
      <x v="2"/>
    </i>
    <i r="1">
      <x v="3"/>
    </i>
    <i r="1">
      <x v="4"/>
    </i>
    <i r="1">
      <x v="5"/>
    </i>
    <i r="1">
      <x v="6"/>
    </i>
    <i t="grand">
      <x/>
    </i>
  </rowItems>
  <colItems count="1">
    <i/>
  </colItems>
  <dataFields count="1">
    <dataField name="Sum of Amount" fld="8"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7" cacheId="53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J64" firstHeaderRow="0" firstDataRow="1" firstDataCol="1"/>
  <pivotFields count="5">
    <pivotField axis="axisRow" showAll="0" sortType="descending">
      <items count="9">
        <item h="1" x="7"/>
        <item h="1" x="6"/>
        <item h="1" x="5"/>
        <item h="1" x="4"/>
        <item x="3"/>
        <item h="1" sd="0" x="2"/>
        <item h="1" sd="0" x="1"/>
        <item h="1" sd="0" x="0"/>
        <item t="default"/>
      </items>
    </pivotField>
    <pivotField axis="axisRow" showAll="0" sortType="ascending">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numFmtId="169" showAll="0" defaultSubtotal="0"/>
    <pivotField dataField="1" numFmtId="169" showAll="0" defaultSubtotal="0"/>
  </pivotFields>
  <rowFields count="2">
    <field x="0"/>
    <field x="1"/>
  </rowFields>
  <rowItems count="53">
    <i>
      <x v="4"/>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t="grand">
      <x/>
    </i>
  </rowItems>
  <colFields count="1">
    <field x="-2"/>
  </colFields>
  <colItems count="2">
    <i>
      <x/>
    </i>
    <i i="1">
      <x v="1"/>
    </i>
  </colItems>
  <dataFields count="2">
    <dataField name="Sum of Spent" fld="3" baseField="0" baseItem="0" numFmtId="169"/>
    <dataField name="Sum of Saved" fld="4"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7" cacheId="54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M27" firstHeaderRow="0" firstDataRow="1" firstDataCol="1"/>
  <pivotFields count="11">
    <pivotField axis="axisRow" showAll="0" sortType="descending">
      <items count="9">
        <item x="7"/>
        <item sd="0" x="6"/>
        <item sd="0" x="5"/>
        <item sd="0" x="4"/>
        <item sd="0" x="3"/>
        <item sd="0" x="2"/>
        <item sd="0" x="1"/>
        <item sd="0" x="0"/>
        <item t="default"/>
      </items>
    </pivotField>
    <pivotField axis="axisRow" showAll="0" defaultSubtotal="0">
      <items count="13">
        <item x="0"/>
        <item x="1"/>
        <item x="2"/>
        <item x="3"/>
        <item x="4"/>
        <item x="5"/>
        <item x="6"/>
        <item x="7"/>
        <item x="8"/>
        <item x="9"/>
        <item x="10"/>
        <item x="11"/>
        <item m="1" x="12"/>
      </items>
    </pivotField>
    <pivotField showAll="0" defaultSubtotal="0"/>
    <pivotField showAll="0" defaultSubtotal="0"/>
    <pivotField dataField="1" numFmtId="169" showAll="0" defaultSubtotal="0"/>
    <pivotField dataField="1" numFmtId="169" showAll="0" defaultSubtotal="0"/>
    <pivotField dataField="1" numFmtId="169" showAll="0" defaultSubtotal="0"/>
    <pivotField dataField="1" numFmtId="169" showAll="0" defaultSubtotal="0"/>
    <pivotField dataField="1" numFmtId="169" showAll="0" defaultSubtotal="0"/>
    <pivotField numFmtId="2" showAll="0"/>
    <pivotField dragToRow="0" dragToCol="0" dragToPage="0" showAll="0" defaultSubtotal="0"/>
  </pivotFields>
  <rowFields count="2">
    <field x="0"/>
    <field x="1"/>
  </rowFields>
  <rowItems count="16">
    <i>
      <x/>
    </i>
    <i r="1">
      <x/>
    </i>
    <i r="1">
      <x v="1"/>
    </i>
    <i r="1">
      <x v="2"/>
    </i>
    <i r="1">
      <x v="3"/>
    </i>
    <i r="1">
      <x v="4"/>
    </i>
    <i r="1">
      <x v="5"/>
    </i>
    <i r="1">
      <x v="6"/>
    </i>
    <i>
      <x v="1"/>
    </i>
    <i>
      <x v="2"/>
    </i>
    <i>
      <x v="3"/>
    </i>
    <i>
      <x v="4"/>
    </i>
    <i>
      <x v="5"/>
    </i>
    <i>
      <x v="6"/>
    </i>
    <i>
      <x v="7"/>
    </i>
    <i t="grand">
      <x/>
    </i>
  </rowItems>
  <colFields count="1">
    <field x="-2"/>
  </colFields>
  <colItems count="5">
    <i>
      <x/>
    </i>
    <i i="1">
      <x v="1"/>
    </i>
    <i i="2">
      <x v="2"/>
    </i>
    <i i="3">
      <x v="3"/>
    </i>
    <i i="4">
      <x v="4"/>
    </i>
  </colItems>
  <dataFields count="5">
    <dataField name="Sum of Spent in WE" fld="4" baseField="0" baseItem="0" numFmtId="169"/>
    <dataField name="Sum of Spent in Utilities, rent and not WE" fld="5" baseField="0" baseItem="0" numFmtId="169"/>
    <dataField name="Sum of Total Spent" fld="6" baseField="0" baseItem="0" numFmtId="169"/>
    <dataField name="Sum of Total Income" fld="7" baseField="0" baseItem="0" numFmtId="169"/>
    <dataField name="Sum of Total Saved" fld="8"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1000000}" sourceName="Month">
  <pivotTables>
    <pivotTable tabId="13" name="PivotTable2"/>
  </pivotTables>
  <data>
    <tabular pivotCacheId="2">
      <items count="13">
        <i x="0" s="1"/>
        <i x="1" s="1"/>
        <i x="2" s="1"/>
        <i x="3" s="1"/>
        <i x="4" s="1"/>
        <i x="5" s="1"/>
        <i x="6" s="1"/>
        <i x="7" s="1"/>
        <i x="8" s="1"/>
        <i x="9" s="1"/>
        <i x="10" s="1"/>
        <i x="11" s="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00000000-0013-0000-FFFF-FFFF02000000}" sourceName="Week">
  <pivotTables>
    <pivotTable tabId="13" name="PivotTable2"/>
  </pivotTables>
  <data>
    <tabular pivotCacheId="2">
      <items count="53">
        <i x="52"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ID1" xr10:uid="{00000000-0013-0000-FFFF-FFFF03000000}" sourceName="Week ID">
  <pivotTables>
    <pivotTable tabId="13" name="PivotTable2"/>
  </pivotTables>
  <data>
    <tabular pivotCacheId="2">
      <items count="376">
        <i x="8" s="1"/>
        <i x="9" s="1"/>
        <i x="10" s="1"/>
        <i x="11" s="1"/>
        <i x="12" s="1"/>
        <i x="13" s="1"/>
        <i x="14" s="1"/>
        <i x="15" s="1"/>
        <i x="16" s="1"/>
        <i x="17" s="1"/>
        <i x="0" s="1"/>
        <i x="18" s="1"/>
        <i x="19" s="1"/>
        <i x="20" s="1"/>
        <i x="21" s="1"/>
        <i x="22" s="1"/>
        <i x="23" s="1"/>
        <i x="24" s="1"/>
        <i x="25" s="1"/>
        <i x="26" s="1"/>
        <i x="27" s="1"/>
        <i x="1" s="1"/>
        <i x="28" s="1"/>
        <i x="29" s="1"/>
        <i x="30" s="1"/>
        <i x="31" s="1"/>
        <i x="32" s="1"/>
        <i x="33" s="1"/>
        <i x="34" s="1"/>
        <i x="35" s="1"/>
        <i x="36" s="1"/>
        <i x="37" s="1"/>
        <i x="2" s="1"/>
        <i x="38" s="1"/>
        <i x="39" s="1"/>
        <i x="40" s="1"/>
        <i x="41" s="1"/>
        <i x="42" s="1"/>
        <i x="43" s="1"/>
        <i x="44" s="1"/>
        <i x="45" s="1"/>
        <i x="46" s="1"/>
        <i x="47" s="1"/>
        <i x="3" s="1"/>
        <i x="48" s="1"/>
        <i x="49" s="1"/>
        <i x="50" s="1"/>
        <i x="51" s="1"/>
        <i x="4" s="1"/>
        <i x="5" s="1"/>
        <i x="6" s="1"/>
        <i x="7" s="1"/>
        <i x="52" s="1"/>
        <i x="61" s="1"/>
        <i x="62" s="1"/>
        <i x="63" s="1"/>
        <i x="64" s="1"/>
        <i x="65" s="1"/>
        <i x="66" s="1"/>
        <i x="67" s="1"/>
        <i x="68" s="1"/>
        <i x="69" s="1"/>
        <i x="70" s="1"/>
        <i x="53" s="1"/>
        <i x="71" s="1"/>
        <i x="72" s="1"/>
        <i x="73" s="1"/>
        <i x="74" s="1"/>
        <i x="75" s="1"/>
        <i x="76" s="1"/>
        <i x="77" s="1"/>
        <i x="78" s="1"/>
        <i x="79" s="1"/>
        <i x="80" s="1"/>
        <i x="54" s="1"/>
        <i x="81" s="1"/>
        <i x="82" s="1"/>
        <i x="83" s="1"/>
        <i x="84" s="1"/>
        <i x="85" s="1"/>
        <i x="86" s="1"/>
        <i x="87" s="1"/>
        <i x="88" s="1"/>
        <i x="89" s="1"/>
        <i x="90" s="1"/>
        <i x="55" s="1"/>
        <i x="91" s="1"/>
        <i x="92" s="1"/>
        <i x="93" s="1"/>
        <i x="94" s="1"/>
        <i x="95" s="1"/>
        <i x="96" s="1"/>
        <i x="97" s="1"/>
        <i x="98" s="1"/>
        <i x="99" s="1"/>
        <i x="100" s="1"/>
        <i x="56" s="1"/>
        <i x="101" s="1"/>
        <i x="102" s="1"/>
        <i x="57" s="1"/>
        <i x="58" s="1"/>
        <i x="59" s="1"/>
        <i x="60"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03" s="1"/>
        <i x="138" s="1"/>
        <i x="139" s="1"/>
        <i x="140" s="1"/>
        <i x="141" s="1"/>
        <i x="142" s="1"/>
        <i x="143" s="1"/>
        <i x="144" s="1"/>
        <i x="145" s="1"/>
        <i x="146" s="1"/>
        <i x="147" s="1"/>
        <i x="104" s="1"/>
        <i x="148" s="1"/>
        <i x="149" s="1"/>
        <i x="150" s="1"/>
        <i x="105" s="1"/>
        <i x="106" s="1"/>
        <i x="107" s="1"/>
        <i x="108" s="1"/>
        <i x="158" s="1"/>
        <i x="159" s="1"/>
        <i x="160" s="1"/>
        <i x="161" s="1"/>
        <i x="162" s="1"/>
        <i x="163" s="1"/>
        <i x="164" s="1"/>
        <i x="165" s="1"/>
        <i x="166" s="1"/>
        <i x="167" s="1"/>
        <i x="168" s="1"/>
        <i x="169" s="1"/>
        <i x="170" s="1"/>
        <i x="171" s="1"/>
        <i x="172" s="1"/>
        <i x="173" s="1"/>
        <i x="174" s="1"/>
        <i x="175" s="1"/>
        <i x="176" s="1"/>
        <i x="177" s="1"/>
        <i x="151" s="1"/>
        <i x="178" s="1"/>
        <i x="179" s="1"/>
        <i x="180" s="1"/>
        <i x="181" s="1"/>
        <i x="182" s="1"/>
        <i x="183" s="1"/>
        <i x="184" s="1"/>
        <i x="185" s="1"/>
        <i x="186" s="1"/>
        <i x="187" s="1"/>
        <i x="152" s="1"/>
        <i x="188" s="1"/>
        <i x="189" s="1"/>
        <i x="190" s="1"/>
        <i x="191" s="1"/>
        <i x="192" s="1"/>
        <i x="193" s="1"/>
        <i x="194" s="1"/>
        <i x="195" s="1"/>
        <i x="196" s="1"/>
        <i x="197" s="1"/>
        <i x="153" s="1"/>
        <i x="198" s="1"/>
        <i x="199" s="1"/>
        <i x="200" s="1"/>
        <i x="201" s="1"/>
        <i x="154" s="1"/>
        <i x="155" s="1"/>
        <i x="156" s="1"/>
        <i x="157" s="1"/>
        <i x="202" s="1"/>
        <i x="211" s="1"/>
        <i x="212" s="1"/>
        <i x="213" s="1"/>
        <i x="214" s="1"/>
        <i x="215" s="1"/>
        <i x="216" s="1"/>
        <i x="217" s="1"/>
        <i x="218" s="1"/>
        <i x="219" s="1"/>
        <i x="220" s="1"/>
        <i x="203" s="1"/>
        <i x="221" s="1"/>
        <i x="222" s="1"/>
        <i x="223" s="1"/>
        <i x="224" s="1"/>
        <i x="225" s="1"/>
        <i x="226" s="1"/>
        <i x="227" s="1"/>
        <i x="228" s="1"/>
        <i x="229" s="1"/>
        <i x="204" s="1"/>
        <i x="230" s="1"/>
        <i x="231" s="1"/>
        <i x="232" s="1"/>
        <i x="233" s="1"/>
        <i x="234" s="1"/>
        <i x="235" s="1"/>
        <i x="236" s="1"/>
        <i x="237" s="1"/>
        <i x="238" s="1"/>
        <i x="239" s="1"/>
        <i x="205" s="1"/>
        <i x="240" s="1"/>
        <i x="241" s="1"/>
        <i x="242" s="1"/>
        <i x="243" s="1"/>
        <i x="244" s="1"/>
        <i x="245" s="1"/>
        <i x="246" s="1"/>
        <i x="247" s="1"/>
        <i x="248" s="1"/>
        <i x="249" s="1"/>
        <i x="206" s="1"/>
        <i x="250" s="1"/>
        <i x="207" s="1"/>
        <i x="208" s="1"/>
        <i x="209" s="1"/>
        <i x="210" s="1"/>
        <i x="258" s="1"/>
        <i x="259" s="1"/>
        <i x="260" s="1"/>
        <i x="261" s="1"/>
        <i x="262" s="1"/>
        <i x="263" s="1"/>
        <i x="264" s="1"/>
        <i x="265" s="1"/>
        <i x="266" s="1"/>
        <i x="267" s="1"/>
        <i x="268" s="1"/>
        <i x="269" s="1"/>
        <i x="270" s="1"/>
        <i x="271" s="1"/>
        <i x="272" s="1"/>
        <i x="273" s="1"/>
        <i x="274" s="1"/>
        <i x="275" s="1"/>
        <i x="276" s="1"/>
        <i x="251" s="1"/>
        <i x="277" s="1"/>
        <i x="278" s="1"/>
        <i x="279" s="1"/>
        <i x="280" s="1"/>
        <i x="281" s="1"/>
        <i x="282" s="1"/>
        <i x="283" s="1"/>
        <i x="284" s="1"/>
        <i x="285" s="1"/>
        <i x="286" s="1"/>
        <i x="252" s="1"/>
        <i x="287" s="1"/>
        <i x="288" s="1"/>
        <i x="289" s="1"/>
        <i x="290" s="1"/>
        <i x="291" s="1"/>
        <i x="292" s="1"/>
        <i x="293" s="1"/>
        <i x="294" s="1"/>
        <i x="295" s="1"/>
        <i x="296" s="1"/>
        <i x="253" s="1"/>
        <i x="297" s="1"/>
        <i x="298" s="1"/>
        <i x="254" s="1"/>
        <i x="255" s="1"/>
        <i x="256" s="1"/>
        <i x="257"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299" s="1"/>
        <i x="344" s="1"/>
        <i x="345" s="1"/>
        <i x="346" s="1"/>
        <i x="347" s="1"/>
        <i x="300" s="1"/>
        <i x="301" s="1"/>
        <i x="302" s="1"/>
        <i x="303" s="1"/>
        <i x="348" s="1"/>
        <i x="357" s="1"/>
        <i x="358" s="1"/>
        <i x="359" s="1"/>
        <i x="360" s="1"/>
        <i x="361" s="1"/>
        <i x="362" s="1"/>
        <i x="363" s="1"/>
        <i x="364" s="1"/>
        <i x="349" s="1"/>
        <i x="365" s="1"/>
        <i x="366" s="1"/>
        <i x="367" s="1"/>
        <i x="368" s="1"/>
        <i x="369" s="1"/>
        <i x="370" s="1"/>
        <i x="371" s="1"/>
        <i x="372" s="1"/>
        <i x="373" s="1"/>
        <i x="374" s="1"/>
        <i x="350" s="1"/>
        <i x="351" s="1"/>
        <i x="352" s="1"/>
        <i x="353" s="1"/>
        <i x="354" s="1"/>
        <i x="355" s="1"/>
        <i x="356" s="1"/>
        <i x="37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 xr10:uid="{00000000-0013-0000-FFFF-FFFF04000000}" sourceName="Store">
  <pivotTables>
    <pivotTable tabId="13" name="PivotTable2"/>
  </pivotTables>
  <data>
    <tabular pivotCacheId="2">
      <items count="136">
        <i x="15" s="1"/>
        <i x="132" s="1"/>
        <i x="106" s="1"/>
        <i x="0" s="1"/>
        <i x="122" s="1"/>
        <i x="24" s="1"/>
        <i x="94" s="1"/>
        <i x="69" s="1"/>
        <i x="21" s="1"/>
        <i x="59" s="1"/>
        <i x="80" s="1"/>
        <i x="50" s="1"/>
        <i x="131" s="1"/>
        <i x="121" s="1"/>
        <i x="96" s="1"/>
        <i x="92" s="1"/>
        <i x="60" s="1"/>
        <i x="51" s="1"/>
        <i x="89" s="1"/>
        <i x="9" s="1"/>
        <i x="127" s="1"/>
        <i x="55" s="1"/>
        <i x="64" s="1"/>
        <i x="79" s="1"/>
        <i x="16" s="1"/>
        <i x="93" s="1"/>
        <i x="68" s="1"/>
        <i x="61" s="1"/>
        <i x="70" s="1"/>
        <i x="99" s="1"/>
        <i x="87" s="1"/>
        <i x="120" s="1"/>
        <i x="8" s="1"/>
        <i x="108" s="1"/>
        <i x="63" s="1"/>
        <i x="11" s="1"/>
        <i x="5" s="1"/>
        <i x="124" s="1"/>
        <i x="101" s="1"/>
        <i x="130" s="1"/>
        <i x="6" s="1"/>
        <i x="81" s="1"/>
        <i x="58" s="1"/>
        <i x="75" s="1"/>
        <i x="38" s="1"/>
        <i x="17" s="1"/>
        <i x="126" s="1"/>
        <i x="88" s="1"/>
        <i x="2" s="1"/>
        <i x="85" s="1"/>
        <i x="98" s="1"/>
        <i x="29" s="1"/>
        <i x="32" s="1"/>
        <i x="67" s="1"/>
        <i x="53" s="1"/>
        <i x="57" s="1"/>
        <i x="23" s="1"/>
        <i x="19" s="1"/>
        <i x="100" s="1"/>
        <i x="97" s="1"/>
        <i x="84" s="1"/>
        <i x="12" s="1"/>
        <i x="78" s="1"/>
        <i x="110" s="1"/>
        <i x="35" s="1"/>
        <i x="31" s="1"/>
        <i x="10" s="1"/>
        <i x="86" s="1"/>
        <i x="105" s="1"/>
        <i x="28" s="1"/>
        <i x="117" s="1"/>
        <i x="45" s="1"/>
        <i x="112" s="1"/>
        <i x="103" s="1"/>
        <i x="22" s="1"/>
        <i x="48" s="1"/>
        <i x="123" s="1"/>
        <i x="125" s="1"/>
        <i x="30" s="1"/>
        <i x="34" s="1"/>
        <i x="115" s="1"/>
        <i x="39" s="1"/>
        <i x="25" s="1"/>
        <i x="72" s="1"/>
        <i x="77" s="1"/>
        <i x="56" s="1"/>
        <i x="119" s="1"/>
        <i x="40" s="1"/>
        <i x="54" s="1"/>
        <i x="7" s="1"/>
        <i x="74" s="1"/>
        <i x="109" s="1"/>
        <i x="43" s="1"/>
        <i x="26" s="1"/>
        <i x="102" s="1"/>
        <i x="46" s="1"/>
        <i x="18" s="1"/>
        <i x="37" s="1"/>
        <i x="44" s="1"/>
        <i x="82" s="1"/>
        <i x="107" s="1"/>
        <i x="62" s="1"/>
        <i x="66" s="1"/>
        <i x="116" s="1"/>
        <i x="33" s="1"/>
        <i x="71" s="1"/>
        <i x="42" s="1"/>
        <i x="76" s="1"/>
        <i x="129" s="1"/>
        <i x="95" s="1"/>
        <i x="73" s="1"/>
        <i x="118" s="1"/>
        <i x="91" s="1"/>
        <i x="13" s="1"/>
        <i x="65" s="1"/>
        <i x="41" s="1"/>
        <i x="83" s="1"/>
        <i x="36" s="1"/>
        <i x="104" s="1"/>
        <i x="4" s="1"/>
        <i x="20" s="1"/>
        <i x="27" s="1"/>
        <i x="14" s="1"/>
        <i x="52" s="1"/>
        <i x="1" s="1"/>
        <i x="128" s="1"/>
        <i x="113" s="1"/>
        <i x="90" s="1"/>
        <i x="3" s="1"/>
        <i x="111" s="1"/>
        <i x="114" s="1"/>
        <i x="47" s="1"/>
        <i x="49" s="1"/>
        <i x="135" s="1" nd="1"/>
        <i x="134" s="1" nd="1"/>
        <i x="13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5000000}" sourceName="Category">
  <pivotTables>
    <pivotTable tabId="13" name="PivotTable2"/>
  </pivotTables>
  <data>
    <tabular pivotCacheId="2">
      <items count="23">
        <i x="3" s="1"/>
        <i x="17" s="1"/>
        <i x="10" s="1"/>
        <i x="14" s="1"/>
        <i x="19" s="1"/>
        <i x="8" s="1"/>
        <i x="16" s="1"/>
        <i x="0" s="1"/>
        <i x="9" s="1"/>
        <i x="1" s="1"/>
        <i x="12" s="1"/>
        <i x="5" s="1"/>
        <i x="13" s="1"/>
        <i x="18" s="1"/>
        <i x="15" s="1"/>
        <i x="20" s="1"/>
        <i x="2" s="1"/>
        <i x="4" s="1"/>
        <i x="21" s="1"/>
        <i x="6" s="1"/>
        <i x="7" s="1"/>
        <i x="11" s="1"/>
        <i x="2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clude_in_WE" xr10:uid="{00000000-0013-0000-FFFF-FFFF06000000}" sourceName="Exclude in WE">
  <pivotTables>
    <pivotTable tabId="13" name="PivotTable2"/>
  </pivotTables>
  <data>
    <tabular pivotCacheId="2">
      <items count="3">
        <i x="0" s="1"/>
        <i x="1"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0000000-0013-0000-FFFF-FFFF07000000}" sourceName="Year">
  <pivotTables>
    <pivotTable tabId="19" name="PivotTable3"/>
  </pivotTables>
  <data>
    <tabular pivotCacheId="3">
      <items count="8">
        <i x="0" s="1"/>
        <i x="1" s="1"/>
        <i x="2" s="1"/>
        <i x="3" s="1"/>
        <i x="4" s="1"/>
        <i x="5" s="1"/>
        <i x="6" s="1"/>
        <i x="7"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00000000-0013-0000-FFFF-FFFF08000000}" sourceName="Month">
  <pivotTables>
    <pivotTable tabId="19" name="PivotTable3"/>
  </pivotTables>
  <data>
    <tabular pivotCacheId="3">
      <items count="12">
        <i x="0" s="1"/>
        <i x="1" s="1"/>
        <i x="2" s="1"/>
        <i x="3" s="1"/>
        <i x="4" s="1"/>
        <i x="5" s="1"/>
        <i x="6" s="1"/>
        <i x="7" s="1"/>
        <i x="8" s="1"/>
        <i x="9" s="1"/>
        <i x="10" s="1"/>
        <i x="1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00000000-0013-0000-FFFF-FFFF09000000}" sourceName="Week">
  <pivotTables>
    <pivotTable tabId="19" name="PivotTable3"/>
  </pivotTables>
  <data>
    <tabular pivotCacheId="3">
      <items count="53">
        <i x="30" s="1"/>
        <i x="0" s="1"/>
        <i x="31" s="1"/>
        <i x="41" s="1"/>
        <i x="1" s="1"/>
        <i x="2" s="1"/>
        <i x="3" s="1"/>
        <i x="4" s="1"/>
        <i x="5" s="1"/>
        <i x="42" s="1"/>
        <i x="6" s="1"/>
        <i x="32" s="1"/>
        <i x="7" s="1"/>
        <i x="8" s="1"/>
        <i x="33" s="1"/>
        <i x="9" s="1"/>
        <i x="43" s="1"/>
        <i x="10" s="1"/>
        <i x="48" s="1"/>
        <i x="11" s="1"/>
        <i x="49" s="1"/>
        <i x="12" s="1"/>
        <i x="34" s="1"/>
        <i x="13" s="1"/>
        <i x="44" s="1"/>
        <i x="45" s="1"/>
        <i x="14" s="1"/>
        <i x="35" s="1"/>
        <i x="15" s="1"/>
        <i x="51" s="1"/>
        <i x="16" s="1"/>
        <i x="46" s="1"/>
        <i x="17" s="1"/>
        <i x="36" s="1"/>
        <i x="18" s="1"/>
        <i x="19" s="1"/>
        <i x="20" s="1"/>
        <i x="37" s="1"/>
        <i x="38" s="1"/>
        <i x="21" s="1"/>
        <i x="22" s="1"/>
        <i x="23" s="1"/>
        <i x="50" s="1"/>
        <i x="24" s="1"/>
        <i x="25" s="1"/>
        <i x="26" s="1"/>
        <i x="39" s="1"/>
        <i x="52" s="1"/>
        <i x="27" s="1"/>
        <i x="28" s="1"/>
        <i x="40" s="1"/>
        <i x="29" s="1"/>
        <i x="47"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ID2" xr10:uid="{00000000-0013-0000-FFFF-FFFF0A000000}" sourceName="Week ID">
  <pivotTables>
    <pivotTable tabId="19" name="PivotTable3"/>
  </pivotTables>
  <data>
    <tabular pivotCacheId="3">
      <items count="245">
        <i x="6" s="1"/>
        <i x="7" s="1"/>
        <i x="8" s="1"/>
        <i x="9" s="1"/>
        <i x="10" s="1"/>
        <i x="0" s="1"/>
        <i x="11" s="1"/>
        <i x="12" s="1"/>
        <i x="13" s="1"/>
        <i x="14" s="1"/>
        <i x="15" s="1"/>
        <i x="16" s="1"/>
        <i x="17" s="1"/>
        <i x="18" s="1"/>
        <i x="19" s="1"/>
        <i x="20" s="1"/>
        <i x="21" s="1"/>
        <i x="22" s="1"/>
        <i x="23" s="1"/>
        <i x="24" s="1"/>
        <i x="25" s="1"/>
        <i x="26" s="1"/>
        <i x="27" s="1"/>
        <i x="1" s="1"/>
        <i x="28" s="1"/>
        <i x="29" s="1"/>
        <i x="2" s="1"/>
        <i x="3" s="1"/>
        <i x="4" s="1"/>
        <i x="5" s="1"/>
        <i x="30" s="1"/>
        <i x="35" s="1"/>
        <i x="36" s="1"/>
        <i x="37" s="1"/>
        <i x="38" s="1"/>
        <i x="39" s="1"/>
        <i x="40" s="1"/>
        <i x="41" s="1"/>
        <i x="42" s="1"/>
        <i x="43" s="1"/>
        <i x="44" s="1"/>
        <i x="45" s="1"/>
        <i x="46" s="1"/>
        <i x="31" s="1"/>
        <i x="47" s="1"/>
        <i x="48" s="1"/>
        <i x="49" s="1"/>
        <i x="50" s="1"/>
        <i x="51" s="1"/>
        <i x="52" s="1"/>
        <i x="53" s="1"/>
        <i x="54" s="1"/>
        <i x="55" s="1"/>
        <i x="56" s="1"/>
        <i x="57" s="1"/>
        <i x="58" s="1"/>
        <i x="59" s="1"/>
        <i x="60" s="1"/>
        <i x="32" s="1"/>
        <i x="33" s="1"/>
        <i x="34" s="1"/>
        <i x="65" s="1"/>
        <i x="66" s="1"/>
        <i x="67" s="1"/>
        <i x="68" s="1"/>
        <i x="69" s="1"/>
        <i x="70" s="1"/>
        <i x="71" s="1"/>
        <i x="72" s="1"/>
        <i x="73" s="1"/>
        <i x="74" s="1"/>
        <i x="75" s="1"/>
        <i x="76" s="1"/>
        <i x="77" s="1"/>
        <i x="78" s="1"/>
        <i x="79" s="1"/>
        <i x="80" s="1"/>
        <i x="81" s="1"/>
        <i x="61" s="1"/>
        <i x="82" s="1"/>
        <i x="83" s="1"/>
        <i x="84" s="1"/>
        <i x="85" s="1"/>
        <i x="86" s="1"/>
        <i x="87" s="1"/>
        <i x="88" s="1"/>
        <i x="89" s="1"/>
        <i x="62" s="1"/>
        <i x="63" s="1"/>
        <i x="64" s="1"/>
        <i x="96" s="1"/>
        <i x="97" s="1"/>
        <i x="98" s="1"/>
        <i x="99" s="1"/>
        <i x="100" s="1"/>
        <i x="101" s="1"/>
        <i x="102" s="1"/>
        <i x="103" s="1"/>
        <i x="104" s="1"/>
        <i x="105" s="1"/>
        <i x="106" s="1"/>
        <i x="107" s="1"/>
        <i x="108" s="1"/>
        <i x="109" s="1"/>
        <i x="110" s="1"/>
        <i x="111" s="1"/>
        <i x="90" s="1"/>
        <i x="112" s="1"/>
        <i x="113" s="1"/>
        <i x="114" s="1"/>
        <i x="115" s="1"/>
        <i x="116" s="1"/>
        <i x="117" s="1"/>
        <i x="118" s="1"/>
        <i x="119" s="1"/>
        <i x="120" s="1"/>
        <i x="121" s="1"/>
        <i x="122" s="1"/>
        <i x="123" s="1"/>
        <i x="124" s="1"/>
        <i x="125" s="1"/>
        <i x="126" s="1"/>
        <i x="91" s="1"/>
        <i x="127" s="1"/>
        <i x="128" s="1"/>
        <i x="129" s="1"/>
        <i x="92" s="1"/>
        <i x="93" s="1"/>
        <i x="94" s="1"/>
        <i x="95" s="1"/>
        <i x="130" s="1"/>
        <i x="138" s="1"/>
        <i x="139" s="1"/>
        <i x="140" s="1"/>
        <i x="141" s="1"/>
        <i x="142" s="1"/>
        <i x="143" s="1"/>
        <i x="144" s="1"/>
        <i x="145" s="1"/>
        <i x="146" s="1"/>
        <i x="147" s="1"/>
        <i x="131" s="1"/>
        <i x="148" s="1"/>
        <i x="149" s="1"/>
        <i x="150" s="1"/>
        <i x="151" s="1"/>
        <i x="152" s="1"/>
        <i x="153" s="1"/>
        <i x="154" s="1"/>
        <i x="155" s="1"/>
        <i x="156" s="1"/>
        <i x="157" s="1"/>
        <i x="158" s="1"/>
        <i x="159" s="1"/>
        <i x="160" s="1"/>
        <i x="161" s="1"/>
        <i x="162" s="1"/>
        <i x="163" s="1"/>
        <i x="164" s="1"/>
        <i x="165" s="1"/>
        <i x="166" s="1"/>
        <i x="132" s="1"/>
        <i x="167" s="1"/>
        <i x="168" s="1"/>
        <i x="169" s="1"/>
        <i x="170" s="1"/>
        <i x="171" s="1"/>
        <i x="172" s="1"/>
        <i x="173" s="1"/>
        <i x="175" s="1"/>
        <i x="174" s="1"/>
        <i x="133" s="1"/>
        <i x="134" s="1"/>
        <i x="135" s="1"/>
        <i x="136" s="1"/>
        <i x="137" s="1"/>
        <i x="180" s="1"/>
        <i x="181" s="1"/>
        <i x="182" s="1"/>
        <i x="183" s="1"/>
        <i x="184" s="1"/>
        <i x="185" s="1"/>
        <i x="186" s="1"/>
        <i x="187" s="1"/>
        <i x="188" s="1"/>
        <i x="189" s="1"/>
        <i x="176" s="1"/>
        <i x="190" s="1"/>
        <i x="191" s="1"/>
        <i x="192" s="1"/>
        <i x="193" s="1"/>
        <i x="194" s="1"/>
        <i x="195" s="1"/>
        <i x="196" s="1"/>
        <i x="197" s="1"/>
        <i x="198" s="1"/>
        <i x="199" s="1"/>
        <i x="200" s="1"/>
        <i x="201" s="1"/>
        <i x="202" s="1"/>
        <i x="203" s="1"/>
        <i x="204" s="1"/>
        <i x="177" s="1"/>
        <i x="205" s="1"/>
        <i x="178" s="1"/>
        <i x="179" s="1"/>
        <i x="210" s="1"/>
        <i x="211" s="1"/>
        <i x="212" s="1"/>
        <i x="213" s="1"/>
        <i x="214" s="1"/>
        <i x="215" s="1"/>
        <i x="216" s="1"/>
        <i x="217" s="1"/>
        <i x="218" s="1"/>
        <i x="219" s="1"/>
        <i x="220" s="1"/>
        <i x="221" s="1"/>
        <i x="222" s="1"/>
        <i x="223" s="1"/>
        <i x="224" s="1"/>
        <i x="225" s="1"/>
        <i x="226" s="1"/>
        <i x="227" s="1"/>
        <i x="206" s="1"/>
        <i x="228" s="1"/>
        <i x="229" s="1"/>
        <i x="207" s="1"/>
        <i x="208" s="1"/>
        <i x="209" s="1"/>
        <i x="236" s="1"/>
        <i x="237" s="1"/>
        <i x="238" s="1"/>
        <i x="239" s="1"/>
        <i x="240" s="1"/>
        <i x="241" s="1"/>
        <i x="242" s="1"/>
        <i x="243" s="1"/>
        <i x="244" s="1"/>
        <i x="230" s="1"/>
        <i x="231" s="1"/>
        <i x="232" s="1"/>
        <i x="233" s="1"/>
        <i x="234" s="1"/>
        <i x="235"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00000000-0013-0000-FFFF-FFFF0B000000}" sourceName="Type ">
  <pivotTables>
    <pivotTable tabId="19" name="PivotTable3"/>
  </pivotTables>
  <data>
    <tabular pivotCacheId="3">
      <items count="11">
        <i x="7" s="1"/>
        <i x="2" s="1"/>
        <i x="8" s="1"/>
        <i x="3" s="1"/>
        <i x="6" s="1"/>
        <i x="5" s="1"/>
        <i x="4" s="1"/>
        <i x="1" s="1"/>
        <i x="0" s="1"/>
        <i x="9" s="1"/>
        <i x="1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0000000-0013-0000-FFFF-FFFF0C000000}" sourceName="Year">
  <pivotTables>
    <pivotTable tabId="20" name="PivotTable4"/>
  </pivotTables>
  <data>
    <tabular pivotCacheId="4">
      <items count="8">
        <i x="0"/>
        <i x="1"/>
        <i x="2"/>
        <i x="3"/>
        <i x="4"/>
        <i x="5" s="1"/>
        <i x="6"/>
        <i x="7"/>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 xr10:uid="{00000000-0013-0000-FFFF-FFFF0D000000}" sourceName="Week">
  <pivotTables>
    <pivotTable tabId="20" name="PivotTable4"/>
  </pivotTables>
  <data>
    <tabular pivotCacheId="4">
      <items count="53">
        <i x="1" s="1"/>
        <i x="2" s="1"/>
        <i x="3" s="1"/>
        <i x="4" s="1"/>
        <i x="5" s="1"/>
        <i x="6" s="1"/>
        <i x="7" s="1"/>
        <i x="8" s="1"/>
        <i x="9" s="1"/>
        <i x="10" s="1"/>
        <i x="11" s="1"/>
        <i x="12" s="1"/>
        <i x="13" s="1"/>
        <i x="14" s="1"/>
        <i x="15" s="1"/>
        <i x="16" s="1"/>
        <i x="17" s="1"/>
        <i x="18" s="1"/>
        <i x="20" s="1"/>
        <i x="21" s="1"/>
        <i x="22" s="1"/>
        <i x="23" s="1"/>
        <i x="24" s="1"/>
        <i x="25" s="1"/>
        <i x="26" s="1"/>
        <i x="27" s="1"/>
        <i x="28" s="1"/>
        <i x="29" s="1"/>
        <i x="30" s="1"/>
        <i x="31" s="1"/>
        <i x="32" s="1"/>
        <i x="33" s="1"/>
        <i x="34" s="1"/>
        <i x="35" s="1"/>
        <i x="36" s="1"/>
        <i x="37" s="1"/>
        <i x="38" s="1"/>
        <i x="39" s="1"/>
        <i x="40" s="1"/>
        <i x="41" s="1"/>
        <i x="42" s="1"/>
        <i x="43" s="1"/>
        <i x="44" s="1"/>
        <i x="45" s="1"/>
        <i x="46" s="1"/>
        <i x="47" s="1"/>
        <i x="48" s="1"/>
        <i x="49" s="1"/>
        <i x="52" s="1" nd="1"/>
        <i x="0" s="1" nd="1"/>
        <i x="19" s="1" nd="1"/>
        <i x="50" s="1" nd="1"/>
        <i x="5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0000000-0013-0000-FFFF-FFFF0E000000}" sourceName="Category">
  <pivotTables>
    <pivotTable tabId="1" name="PivotTable2"/>
  </pivotTables>
  <data>
    <tabular pivotCacheId="2">
      <items count="23">
        <i x="3" s="1"/>
        <i x="17" s="1"/>
        <i x="14" s="1"/>
        <i x="19" s="1"/>
        <i x="8" s="1"/>
        <i x="16" s="1"/>
        <i x="0" s="1"/>
        <i x="9" s="1"/>
        <i x="1" s="1"/>
        <i x="12" s="1"/>
        <i x="5" s="1"/>
        <i x="13" s="1"/>
        <i x="18" s="1"/>
        <i x="15" s="1"/>
        <i x="2" s="1"/>
        <i x="6" s="1"/>
        <i x="7" s="1"/>
        <i x="22" s="1" nd="1"/>
        <i x="10" s="1" nd="1"/>
        <i x="20" s="1" nd="1"/>
        <i x="4" s="1" nd="1"/>
        <i x="21" s="1" nd="1"/>
        <i x="1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00000000-0013-0000-FFFF-FFFF0F000000}" sourceName="Year">
  <pivotTables>
    <pivotTable tabId="21" name="PivotTable5"/>
  </pivotTables>
  <data>
    <tabular pivotCacheId="5">
      <items count="8">
        <i x="0"/>
        <i x="1"/>
        <i x="2"/>
        <i x="3" s="1"/>
        <i x="4" s="1"/>
        <i x="5" s="1"/>
        <i x="6" s="1"/>
        <i x="7"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4" xr10:uid="{00000000-0013-0000-FFFF-FFFF10000000}" sourceName="Year">
  <pivotTables>
    <pivotTable tabId="24" name="PivotTable7"/>
  </pivotTables>
  <data>
    <tabular pivotCacheId="4">
      <items count="8">
        <i x="0"/>
        <i x="1"/>
        <i x="2"/>
        <i x="3" s="1"/>
        <i x="4"/>
        <i x="5"/>
        <i x="6"/>
        <i x="7"/>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3" xr10:uid="{00000000-0013-0000-FFFF-FFFF11000000}" sourceName="Week">
  <pivotTables>
    <pivotTable tabId="24" name="PivotTable7"/>
  </pivotTables>
  <data>
    <tabular pivotCacheId="4">
      <items count="53">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0000000-0014-0000-FFFF-FFFF01000000}" cache="Slicer_Category1" caption="Category" startItem="12" columnCount="2"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0000000-0014-0000-FFFF-FFFF04000000}" cache="Slicer_Month" caption="Month" startItem="2" style="SlicerStyleDark2" rowHeight="241300"/>
  <slicer name="Week" xr10:uid="{00000000-0014-0000-FFFF-FFFF05000000}" cache="Slicer_Week" caption="Week" style="SlicerStyleDark2" rowHeight="241300"/>
  <slicer name="Week ID 1" xr10:uid="{00000000-0014-0000-FFFF-FFFF06000000}" cache="Slicer_Week_ID1" caption="Week ID" style="SlicerStyleDark2" rowHeight="241300"/>
  <slicer name="Store" xr10:uid="{00000000-0014-0000-FFFF-FFFF07000000}" cache="Slicer_Store" caption="Store" startItem="14" style="SlicerStyleDark2" rowHeight="241300"/>
  <slicer name="Category" xr10:uid="{00000000-0014-0000-FFFF-FFFF08000000}" cache="Slicer_Category" caption="Category" startItem="5" style="SlicerStyleDark2" rowHeight="241300"/>
  <slicer name="Exclude in WE" xr10:uid="{00000000-0014-0000-FFFF-FFFF09000000}" cache="Slicer_Exclude_in_WE" caption="Exclude in WE" style="SlicerStyleDark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B000000}" cache="Slicer_Year1" caption="Year" startItem="1" style="SlicerStyleDark2" rowHeight="241300"/>
  <slicer name="Month 1" xr10:uid="{00000000-0014-0000-FFFF-FFFF0C000000}" cache="Slicer_Month1" caption="Month" style="SlicerStyleDark2" rowHeight="241300"/>
  <slicer name="Week 1" xr10:uid="{00000000-0014-0000-FFFF-FFFF0D000000}" cache="Slicer_Week1" caption="Week" style="SlicerStyleDark2" rowHeight="241300"/>
  <slicer name="Week ID 2" xr10:uid="{00000000-0014-0000-FFFF-FFFF0E000000}" cache="Slicer_Week_ID2" caption="Week ID" style="SlicerStyleDark2" rowHeight="241300"/>
  <slicer name="Type " xr10:uid="{00000000-0014-0000-FFFF-FFFF0F000000}" cache="Slicer_Type" caption="Type " style="SlicerStyleDark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11000000}" cache="Slicer_Year2" caption="Year" style="SlicerStyleDark2" rowHeight="241300"/>
  <slicer name="Week 2" xr10:uid="{00000000-0014-0000-FFFF-FFFF12000000}" cache="Slicer_Week2" caption="Week" startItem="36" style="SlicerStyleDark2"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00000000-0014-0000-FFFF-FFFF13000000}" cache="Slicer_Year3" caption="Year"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00000000-0014-0000-FFFF-FFFF14000000}" cache="Slicer_Year4" caption="Year" rowHeight="241300"/>
  <slicer name="Week 3" xr10:uid="{00000000-0014-0000-FFFF-FFFF15000000}" cache="Slicer_Week3" caption="Wee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ilyReportTable" displayName="DailyReportTable" ref="J10:S1857" totalsRowShown="0">
  <autoFilter ref="J10:S1857" xr:uid="{00000000-0009-0000-0100-000001000000}"/>
  <sortState xmlns:xlrd2="http://schemas.microsoft.com/office/spreadsheetml/2017/richdata2" ref="J375:S1424">
    <sortCondition ref="J10:J1424"/>
  </sortState>
  <tableColumns count="10">
    <tableColumn id="1" xr3:uid="{00000000-0010-0000-0000-000001000000}" name="Date" dataDxfId="20"/>
    <tableColumn id="2" xr3:uid="{00000000-0010-0000-0000-000002000000}" name="Year">
      <calculatedColumnFormula>YEAR(J11)</calculatedColumnFormula>
    </tableColumn>
    <tableColumn id="3" xr3:uid="{00000000-0010-0000-0000-000003000000}" name="Month">
      <calculatedColumnFormula>TEXT(DATE(K11,MONTH(J11),N11),"MMMM")</calculatedColumnFormula>
    </tableColumn>
    <tableColumn id="4" xr3:uid="{00000000-0010-0000-0000-000004000000}" name="Week ID" dataDxfId="19">
      <calculatedColumnFormula>DailyReportTable[[#This Row],[Year]]&amp;WEEKNUM(DailyReportTable[[#This Row],[Date]],2)</calculatedColumnFormula>
    </tableColumn>
    <tableColumn id="5" xr3:uid="{00000000-0010-0000-0000-000005000000}" name="Day">
      <calculatedColumnFormula>DAY(J11)</calculatedColumnFormula>
    </tableColumn>
    <tableColumn id="6" xr3:uid="{00000000-0010-0000-0000-000006000000}" name="Income" dataDxfId="18">
      <calculatedColumnFormula>SUMIF(IncomeDBTable[Date],"="&amp;DailyReportTable[[#This Row],[Date]],IncomeDBTable[Amount])</calculatedColumnFormula>
    </tableColumn>
    <tableColumn id="7" xr3:uid="{00000000-0010-0000-0000-000007000000}" name="Expenses" dataDxfId="17">
      <calculatedColumnFormula>SUMIF(ExpensesDBTable[Date],"="&amp;DailyReportTable[[#This Row],[Date]],ExpensesDBTable[Amount])</calculatedColumnFormula>
    </tableColumn>
    <tableColumn id="8" xr3:uid="{00000000-0010-0000-0000-000008000000}" name="Daily total" dataDxfId="16">
      <calculatedColumnFormula>O11-P11</calculatedColumnFormula>
    </tableColumn>
    <tableColumn id="9" xr3:uid="{00000000-0010-0000-0000-000009000000}" name="Total" dataDxfId="15">
      <calculatedColumnFormula>R10+Q11</calculatedColumnFormula>
    </tableColumn>
    <tableColumn id="10" xr3:uid="{00000000-0010-0000-0000-00000A000000}" name="Week" dataDxfId="14">
      <calculatedColumnFormula>WEEKNUM(DailyReportTable[[#This Row],[Date]],2)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xpensesDBTable" displayName="ExpensesDBTable" ref="J10:U7776" totalsRowShown="0">
  <autoFilter ref="J10:U7776" xr:uid="{00000000-0009-0000-0100-000002000000}"/>
  <sortState xmlns:xlrd2="http://schemas.microsoft.com/office/spreadsheetml/2017/richdata2" ref="J11:U6569">
    <sortCondition ref="J10:J6569"/>
  </sortState>
  <tableColumns count="12">
    <tableColumn id="1" xr3:uid="{00000000-0010-0000-0100-000001000000}" name="Date" dataDxfId="13"/>
    <tableColumn id="2" xr3:uid="{00000000-0010-0000-0100-000002000000}" name="Year">
      <calculatedColumnFormula>YEAR(J11)</calculatedColumnFormula>
    </tableColumn>
    <tableColumn id="3" xr3:uid="{00000000-0010-0000-0100-000003000000}" name="Month">
      <calculatedColumnFormula>TEXT(DATE(1,MONTH(J11),1),"MMMM")</calculatedColumnFormula>
    </tableColumn>
    <tableColumn id="4" xr3:uid="{00000000-0010-0000-0100-000004000000}" name="Week">
      <calculatedColumnFormula>WEEKNUM(J11,2)</calculatedColumnFormula>
    </tableColumn>
    <tableColumn id="5" xr3:uid="{00000000-0010-0000-0100-000005000000}" name="Day">
      <calculatedColumnFormula>DAY(J11)</calculatedColumnFormula>
    </tableColumn>
    <tableColumn id="6" xr3:uid="{00000000-0010-0000-0100-000006000000}" name="Week ID">
      <calculatedColumnFormula>CONCATENATE(K11,M11)</calculatedColumnFormula>
    </tableColumn>
    <tableColumn id="12" xr3:uid="{00000000-0010-0000-0100-00000C000000}" name="Month ID" dataDxfId="12">
      <calculatedColumnFormula>CONCATENATE(K11,MONTH(ExpensesDBTable[[#This Row],[Date]]))</calculatedColumnFormula>
    </tableColumn>
    <tableColumn id="7" xr3:uid="{00000000-0010-0000-0100-000007000000}" name="Store"/>
    <tableColumn id="8" xr3:uid="{00000000-0010-0000-0100-000008000000}" name="Category"/>
    <tableColumn id="9" xr3:uid="{00000000-0010-0000-0100-000009000000}" name="Amount" dataDxfId="11"/>
    <tableColumn id="10" xr3:uid="{00000000-0010-0000-0100-00000A000000}" name="Exclude in WE"/>
    <tableColumn id="11" xr3:uid="{00000000-0010-0000-0100-00000B000000}" name="Descrip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comeDBTable" displayName="IncomeDBTable" ref="J10:S384" totalsRowShown="0">
  <autoFilter ref="J10:S384" xr:uid="{00000000-0009-0000-0100-000003000000}"/>
  <tableColumns count="10">
    <tableColumn id="1" xr3:uid="{00000000-0010-0000-0200-000001000000}" name="Date" dataDxfId="10"/>
    <tableColumn id="2" xr3:uid="{00000000-0010-0000-0200-000002000000}" name="Year">
      <calculatedColumnFormula>YEAR(J11)</calculatedColumnFormula>
    </tableColumn>
    <tableColumn id="3" xr3:uid="{00000000-0010-0000-0200-000003000000}" name="Month">
      <calculatedColumnFormula>TEXT(DATE(1,MONTH(J11),1),"MMMM")</calculatedColumnFormula>
    </tableColumn>
    <tableColumn id="4" xr3:uid="{00000000-0010-0000-0200-000004000000}" name="Week">
      <calculatedColumnFormula>WEEKNUM(J11,2)</calculatedColumnFormula>
    </tableColumn>
    <tableColumn id="5" xr3:uid="{00000000-0010-0000-0200-000005000000}" name="Day">
      <calculatedColumnFormula>DAY(J11)</calculatedColumnFormula>
    </tableColumn>
    <tableColumn id="6" xr3:uid="{00000000-0010-0000-0200-000006000000}" name="Week ID">
      <calculatedColumnFormula>CONCATENATE(K11,M11)</calculatedColumnFormula>
    </tableColumn>
    <tableColumn id="10" xr3:uid="{00000000-0010-0000-0200-00000A000000}" name="Month ID" dataDxfId="9">
      <calculatedColumnFormula>CONCATENATE(K11,MONTH(IncomeDBTable[[#This Row],[Date]]))</calculatedColumnFormula>
    </tableColumn>
    <tableColumn id="7" xr3:uid="{00000000-0010-0000-0200-000007000000}" name="Type "/>
    <tableColumn id="8" xr3:uid="{00000000-0010-0000-0200-000008000000}" name="Amount" dataDxfId="8"/>
    <tableColumn id="9" xr3:uid="{00000000-0010-0000-0200-000009000000}"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WeeklyReportTable" displayName="WeeklyReportTable" ref="J10:N385" totalsRowShown="0">
  <autoFilter ref="J10:N385" xr:uid="{00000000-0009-0000-0100-000005000000}"/>
  <tableColumns count="5">
    <tableColumn id="1" xr3:uid="{00000000-0010-0000-0300-000001000000}" name="Year"/>
    <tableColumn id="2" xr3:uid="{00000000-0010-0000-0300-000002000000}" name="Week"/>
    <tableColumn id="3" xr3:uid="{00000000-0010-0000-0300-000003000000}" name="Week ID">
      <calculatedColumnFormula>CONCATENATE(J11,K11)</calculatedColumnFormula>
    </tableColumn>
    <tableColumn id="4" xr3:uid="{00000000-0010-0000-0300-000004000000}" name="Spent" dataDxfId="7">
      <calculatedColumnFormula>SUMIFS(ExpensesDBTable[Amount],ExpensesDBTable[Week ID],"="&amp;WeeklyReportTable[[#This Row],[Week ID]],ExpensesDBTable[Exclude in WE],"=no")</calculatedColumnFormula>
    </tableColumn>
    <tableColumn id="5" xr3:uid="{00000000-0010-0000-0300-000005000000}" name="Saved" dataDxfId="6">
      <calculatedColumnFormula>$Q$3-M11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MonthlyReportTable" displayName="MonthlyReportTable" ref="J10:S101" totalsRowShown="0">
  <autoFilter ref="J10:S101" xr:uid="{00000000-0009-0000-0100-000006000000}"/>
  <tableColumns count="10">
    <tableColumn id="1" xr3:uid="{00000000-0010-0000-0400-000001000000}" name="Year"/>
    <tableColumn id="2" xr3:uid="{00000000-0010-0000-0400-000002000000}" name="Month"/>
    <tableColumn id="3" xr3:uid="{00000000-0010-0000-0400-000003000000}" name="Month #"/>
    <tableColumn id="4" xr3:uid="{00000000-0010-0000-0400-000004000000}" name="Month ID">
      <calculatedColumnFormula>CONCATENATE(J11,L11)</calculatedColumnFormula>
    </tableColumn>
    <tableColumn id="5" xr3:uid="{00000000-0010-0000-0400-000005000000}" name="Spent in WE" dataDxfId="5">
      <calculatedColumnFormula>IF(SUMIFS(ExpensesDBTable[Amount],ExpensesDBTable[Month ID],"="&amp;M11,ExpensesDBTable[Exclude in WE],"=NO")=0,0,SUMIFS(ExpensesDBTable[Amount],ExpensesDBTable[Month ID],"="&amp;M11,ExpensesDBTable[Exclude in WE],"=NO"))</calculatedColumnFormula>
    </tableColumn>
    <tableColumn id="6" xr3:uid="{00000000-0010-0000-0400-000006000000}" name="Spent in Utilities, rent and not WE" dataDxfId="4">
      <calculatedColumnFormula>IF(SUMIFS(ExpensesDBTable[Amount],ExpensesDBTable[Month ID],"="&amp;M11,ExpensesDBTable[Exclude in WE],"=YES")=0,0,SUMIFS(ExpensesDBTable[Amount],ExpensesDBTable[Month ID],"="&amp;M11,ExpensesDBTable[Exclude in WE],"=YES"))</calculatedColumnFormula>
    </tableColumn>
    <tableColumn id="7" xr3:uid="{00000000-0010-0000-0400-000007000000}" name="Total Spent" dataDxfId="3">
      <calculatedColumnFormula>IF(MonthlyReportTable[[#This Row],[Spent in WE]]="No Data Yet","No Data",N11+O11)</calculatedColumnFormula>
    </tableColumn>
    <tableColumn id="8" xr3:uid="{00000000-0010-0000-0400-000008000000}" name="Total Income" dataDxfId="2">
      <calculatedColumnFormula>IF(SUMIFS(IncomeDBTable[Amount],IncomeDBTable[Month ID],"="&amp;M11)=0,0,SUMIFS(IncomeDBTable[Amount],IncomeDBTable[Month ID],"="&amp;M11))</calculatedColumnFormula>
    </tableColumn>
    <tableColumn id="9" xr3:uid="{00000000-0010-0000-0400-000009000000}" name="Total Saved" dataDxfId="1">
      <calculatedColumnFormula>IF(MonthlyReportTable[[#This Row],[Total Income]]="No Data Yet","No Data",Q11-P11)</calculatedColumnFormula>
    </tableColumn>
    <tableColumn id="10" xr3:uid="{81122251-D119-48B5-95D5-B9B845D27339}" name="SavingRatio" dataDxfId="0">
      <calculatedColumnFormula>(MonthlyReportTable[[#This Row],[Total Income]]-MonthlyReportTable[[#This Row],[Total Spent]])/MonthlyReportTable[[#This Row],[Total Income]]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G10:G139" totalsRowShown="0">
  <autoFilter ref="G10:G139" xr:uid="{00000000-0009-0000-0100-000004000000}"/>
  <sortState xmlns:xlrd2="http://schemas.microsoft.com/office/spreadsheetml/2017/richdata2" ref="G11:G139">
    <sortCondition ref="G10:G139"/>
  </sortState>
  <tableColumns count="1">
    <tableColumn id="1" xr3:uid="{00000000-0010-0000-0500-000001000000}" name="Store or Shop"/>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H10:H31" totalsRowShown="0">
  <autoFilter ref="H10:H31" xr:uid="{00000000-0009-0000-0100-000008000000}"/>
  <sortState xmlns:xlrd2="http://schemas.microsoft.com/office/spreadsheetml/2017/richdata2" ref="H11:H31">
    <sortCondition ref="H10:H31"/>
  </sortState>
  <tableColumns count="1">
    <tableColumn id="1" xr3:uid="{00000000-0010-0000-0600-000001000000}" name="Category Expenses"/>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I10:I20" totalsRowShown="0">
  <autoFilter ref="I10:I20" xr:uid="{00000000-0009-0000-0100-000009000000}"/>
  <sortState xmlns:xlrd2="http://schemas.microsoft.com/office/spreadsheetml/2017/richdata2" ref="I11:I20">
    <sortCondition ref="I10:I20"/>
  </sortState>
  <tableColumns count="1">
    <tableColumn id="1" xr3:uid="{00000000-0010-0000-0700-000001000000}" name="Category Income"/>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12000000}" sourceName="Date">
  <pivotTables>
    <pivotTable tabId="1" name="PivotTable1"/>
  </pivotTables>
  <state minimalRefreshVersion="6" lastRefreshVersion="6" pivotCacheId="1" filterType="unknown">
    <bounds startDate="2014-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00000000-0013-0000-FFFF-FFFF13000000}" sourceName="Date">
  <pivotTables>
    <pivotTable tabId="13" name="PivotTable2"/>
  </pivotTables>
  <state minimalRefreshVersion="6" lastRefreshVersion="6" pivotCacheId="2" filterType="unknown">
    <bounds startDate="2014-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00000000-0013-0000-FFFF-FFFF14000000}" sourceName="Date">
  <pivotTables>
    <pivotTable tabId="19" name="PivotTable3"/>
  </pivotTables>
  <state minimalRefreshVersion="6" lastRefreshVersion="6" pivotCacheId="3" filterType="unknown">
    <bounds startDate="2014-01-01T00:00:00" endDate="2022-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3" xr10:uid="{00000000-0013-0000-FFFF-FFFF15000000}" sourceName="Date">
  <pivotTables>
    <pivotTable tabId="1" name="PivotTable2"/>
  </pivotTables>
  <state minimalRefreshVersion="6" lastRefreshVersion="6" pivotCacheId="2" filterType="dateBetween">
    <selection startDate="2020-01-01T00:00:00" endDate="2020-12-31T00:00:00"/>
    <bounds startDate="2014-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2000000}" cache="NativeTimeline_Date" caption="Date" level="1" selectionLevel="1" scrollPosition="2015-07-27T00:00:00" style="TimeSlicerStyleLight6"/>
  <timeline name="Date 3" xr10:uid="{00000000-0014-0000-FFFF-FFFF03000000}" cache="NativeTimeline_Date3" caption="Date" level="0" selectionLevel="0" scrollPosition="2015-05-08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00000000-0014-0000-FFFF-FFFF0A000000}" cache="NativeTimeline_Date1" caption="Date" level="2" selectionLevel="2" scrollPosition="2019-03-10T00:00:00" style="TimeSlicerStyleDark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00000000-0014-0000-FFFF-FFFF10000000}" cache="NativeTimeline_Date2" caption="Date" level="2" selectionLevel="2" scrollPosition="2014-01-01T00:00:00" style="TimeSlicerStyleDark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FB3309F-C9ED-40A5-8936-F46EBBBCB563}">
  <we:reference id="wa104379638" version="1.0.0.0" store="en-US" storeType="OMEX"/>
  <we:alternateReferences>
    <we:reference id="WA104379638" version="1.0.0.0" store="WA104379638" storeType="OMEX"/>
  </we:alternateReferences>
  <we:properties>
    <we:property name="endpoints" value="&quot;[{\&quot;documentationUrl\&quot;:\&quot;https://ussouthcentral.services.azureml.net/workspaces/52a9fe1f0655445a9ec08cbaf87c3ffa/services/2a951e49ed8d43cfbe3afc68aa6d3878/swagger.json\&quot;,\&quot;token\&quot;:\&quot;xSc38GPprrK3FGyGMn5uQEJVD7wNUZgOn2UZt+vrFLMLFAyqGB+YhkF5o0JH57hfUYuIxZ7so1rf5DQ2nDfdGA==\&quot;,\&quot;serviceName\&quot;:\&quot;Titanic Survivor Predictor (Excel Add-in Sample) [Score]\&quot;,\&quot;globalParametersValues\&quot;:{},\&quot;outputCellValues\&quot;:{},\&quot;showOverwriteWarning\&quot;:true},{\&quot;documentationUrl\&quot;:\&quot;https://ussouthcentral.services.azureml.net/odata/workspaces/52a9fe1f0655445a9ec08cbaf87c3ffa/services/0153ed4ecce44d999e7846d8f0e8102a\&quot;,\&quot;token\&quot;:\&quot;QR+dXhrglxsnO5WJ4/s0me85cwO+4WF7FcWVoUUSqFwzGyFCYbMIpzYfSaMwkNdNJGGavTDvVTlNbP1gv9Yh9A==\&quot;,\&quot;serviceName\&quot;:\&quot;Text Sentiment Analysis (Excel Add-in Sample) [Score]\&quot;,\&quot;globalParametersValues\&quot;:{},\&quot;outputCellValues\&quot;:{},\&quot;showOverwriteWarning\&quot;:true}]&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5" Type="http://schemas.microsoft.com/office/2011/relationships/timeline" Target="../timelines/timelin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5" Type="http://schemas.microsoft.com/office/2011/relationships/timeline" Target="../timelines/timelin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6.xml"/><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0.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12.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13.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table" Target="../tables/table8.xml"/><Relationship Id="rId4" Type="http://schemas.openxmlformats.org/officeDocument/2006/relationships/table" Target="../tables/table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M1578"/>
  <sheetViews>
    <sheetView showGridLines="0" showRowColHeaders="0" tabSelected="1" topLeftCell="B1" zoomScale="90" zoomScaleNormal="90" zoomScalePageLayoutView="85" workbookViewId="0"/>
  </sheetViews>
  <sheetFormatPr defaultColWidth="8.85546875" defaultRowHeight="15" x14ac:dyDescent="0.25"/>
  <cols>
    <col min="1" max="1" width="6.42578125" style="40" hidden="1" customWidth="1"/>
    <col min="2" max="2" width="8.85546875" style="40"/>
    <col min="3" max="3" width="9.140625" style="40" customWidth="1"/>
    <col min="4" max="5" width="8.85546875" style="40"/>
    <col min="6" max="6" width="11.7109375" style="40" customWidth="1"/>
    <col min="7" max="7" width="5" style="40" customWidth="1"/>
    <col min="8" max="9" width="8.85546875" style="40"/>
    <col min="10" max="12" width="9.140625" style="40" customWidth="1"/>
    <col min="13" max="20" width="8.85546875" style="40"/>
    <col min="21" max="21" width="8" style="40" customWidth="1"/>
    <col min="22" max="29" width="8.85546875" style="40"/>
    <col min="30" max="30" width="7.140625" style="40" customWidth="1"/>
    <col min="31" max="32" width="8.85546875" style="40"/>
    <col min="33" max="33" width="8.85546875" style="40" customWidth="1"/>
    <col min="34" max="34" width="16.5703125" style="40" customWidth="1"/>
    <col min="35" max="35" width="13.28515625" style="40" bestFit="1" customWidth="1"/>
    <col min="36" max="36" width="17.85546875" style="40" bestFit="1" customWidth="1"/>
    <col min="37" max="37" width="8.85546875" style="40"/>
    <col min="38" max="38" width="14.28515625" style="40" bestFit="1" customWidth="1"/>
    <col min="39" max="39" width="14.85546875" style="40" bestFit="1" customWidth="1"/>
    <col min="40" max="16384" width="8.85546875" style="40"/>
  </cols>
  <sheetData>
    <row r="1" spans="1:39" ht="9.75" customHeight="1" x14ac:dyDescent="0.25">
      <c r="A1" s="56" t="s">
        <v>4561</v>
      </c>
      <c r="B1" s="57"/>
      <c r="C1" s="44"/>
      <c r="D1" s="44"/>
      <c r="E1" s="44"/>
      <c r="F1" s="44"/>
      <c r="G1" s="44"/>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row>
    <row r="2" spans="1:39" ht="39.75" customHeight="1" x14ac:dyDescent="0.25">
      <c r="A2" s="43"/>
      <c r="B2" s="73">
        <f ca="1">TODAY()</f>
        <v>44395</v>
      </c>
      <c r="C2" s="73"/>
      <c r="D2" s="73"/>
      <c r="E2" s="73"/>
      <c r="F2" s="73"/>
      <c r="G2" s="45"/>
      <c r="H2" s="7"/>
      <c r="I2" s="42" t="s">
        <v>0</v>
      </c>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row>
    <row r="3" spans="1:39" ht="8.25" customHeight="1" x14ac:dyDescent="0.25">
      <c r="A3" s="43"/>
      <c r="B3" s="73"/>
      <c r="C3" s="73"/>
      <c r="D3" s="73"/>
      <c r="E3" s="73"/>
      <c r="F3" s="73"/>
      <c r="G3" s="43"/>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row>
    <row r="4" spans="1:39" ht="15" customHeight="1" x14ac:dyDescent="0.25">
      <c r="A4" s="43"/>
      <c r="B4" s="73"/>
      <c r="C4" s="73"/>
      <c r="D4" s="73"/>
      <c r="E4" s="73"/>
      <c r="F4" s="73"/>
      <c r="G4" s="4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row>
    <row r="5" spans="1:39" ht="15" customHeight="1" x14ac:dyDescent="0.25">
      <c r="A5" s="43"/>
      <c r="B5" s="73"/>
      <c r="C5" s="73"/>
      <c r="D5" s="73"/>
      <c r="E5" s="73"/>
      <c r="F5" s="73"/>
      <c r="G5" s="4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row>
    <row r="6" spans="1:39" ht="6" customHeight="1" x14ac:dyDescent="0.25">
      <c r="A6" s="43"/>
      <c r="B6" s="47"/>
      <c r="C6" s="47"/>
      <c r="D6" s="46"/>
      <c r="E6" s="46"/>
      <c r="F6" s="46"/>
      <c r="G6" s="46"/>
      <c r="H6" s="74" t="s">
        <v>1</v>
      </c>
      <c r="I6" s="74"/>
      <c r="J6" s="74"/>
      <c r="K6" s="74"/>
      <c r="L6" s="74"/>
      <c r="M6" s="74"/>
      <c r="N6" s="74"/>
      <c r="O6" s="74"/>
      <c r="P6" s="74"/>
      <c r="Q6" s="74"/>
      <c r="R6" s="74"/>
      <c r="S6" s="74"/>
      <c r="T6" s="74"/>
      <c r="U6" s="74"/>
      <c r="V6" s="74"/>
      <c r="W6" s="74"/>
      <c r="X6" s="74"/>
      <c r="Y6" s="74"/>
      <c r="Z6" s="74"/>
      <c r="AA6" s="74"/>
      <c r="AB6" s="74"/>
      <c r="AC6" s="74"/>
      <c r="AD6" s="43"/>
      <c r="AE6" s="43"/>
      <c r="AF6" s="43"/>
      <c r="AG6" s="43"/>
      <c r="AH6" s="36"/>
      <c r="AI6" s="36"/>
      <c r="AJ6" s="36"/>
      <c r="AK6" s="36"/>
      <c r="AL6" s="36"/>
      <c r="AM6" s="36"/>
    </row>
    <row r="7" spans="1:39" ht="15" customHeight="1" x14ac:dyDescent="0.25">
      <c r="A7" s="43"/>
      <c r="B7" s="43"/>
      <c r="C7" s="43"/>
      <c r="D7" s="43"/>
      <c r="E7" s="43"/>
      <c r="F7" s="43"/>
      <c r="G7" s="48"/>
      <c r="H7" s="74"/>
      <c r="I7" s="74"/>
      <c r="J7" s="74"/>
      <c r="K7" s="74"/>
      <c r="L7" s="74"/>
      <c r="M7" s="74"/>
      <c r="N7" s="74"/>
      <c r="O7" s="74"/>
      <c r="P7" s="74"/>
      <c r="Q7" s="74"/>
      <c r="R7" s="74"/>
      <c r="S7" s="74"/>
      <c r="T7" s="74"/>
      <c r="U7" s="74"/>
      <c r="V7" s="74"/>
      <c r="W7" s="74"/>
      <c r="X7" s="74"/>
      <c r="Y7" s="74"/>
      <c r="Z7" s="74"/>
      <c r="AA7" s="74"/>
      <c r="AB7" s="74"/>
      <c r="AC7" s="74"/>
      <c r="AD7" s="43"/>
      <c r="AE7" s="43"/>
      <c r="AF7" s="43"/>
      <c r="AG7" s="43"/>
      <c r="AH7" s="36"/>
      <c r="AI7" s="36"/>
      <c r="AJ7" s="36"/>
      <c r="AK7" s="36"/>
      <c r="AL7" s="36"/>
      <c r="AM7" s="36"/>
    </row>
    <row r="8" spans="1:39" ht="15" customHeight="1" x14ac:dyDescent="0.25">
      <c r="A8" s="43"/>
      <c r="B8" s="43"/>
      <c r="C8" s="43"/>
      <c r="D8" s="43"/>
      <c r="E8" s="43"/>
      <c r="F8" s="43"/>
      <c r="G8" s="48"/>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row>
    <row r="9" spans="1:39" ht="6" customHeight="1" x14ac:dyDescent="0.25">
      <c r="A9" s="43"/>
      <c r="B9" s="43"/>
      <c r="C9" s="43"/>
      <c r="D9" s="43"/>
      <c r="E9" s="43"/>
      <c r="F9" s="43"/>
      <c r="G9" s="48"/>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row>
    <row r="10" spans="1:39" ht="15" customHeight="1" x14ac:dyDescent="0.25">
      <c r="A10" s="43"/>
      <c r="B10" s="43"/>
      <c r="C10" s="43"/>
      <c r="D10" s="43"/>
      <c r="E10" s="43"/>
      <c r="F10" s="43"/>
      <c r="G10" s="48"/>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row>
    <row r="11" spans="1:39" ht="15" customHeight="1" x14ac:dyDescent="0.25">
      <c r="A11" s="43"/>
      <c r="B11" s="43"/>
      <c r="C11" s="43"/>
      <c r="D11" s="43"/>
      <c r="E11" s="43"/>
      <c r="F11" s="43"/>
      <c r="G11" s="48"/>
      <c r="H11" s="36"/>
      <c r="I11" s="36"/>
      <c r="J11" s="36"/>
      <c r="K11" s="36"/>
      <c r="L11" s="49"/>
      <c r="M11" s="36"/>
      <c r="N11" s="36"/>
      <c r="O11" s="36"/>
      <c r="P11" s="36"/>
      <c r="Q11" s="36"/>
      <c r="R11" s="36"/>
      <c r="S11" s="36"/>
      <c r="T11" s="36"/>
      <c r="U11" s="36"/>
      <c r="V11" s="36"/>
      <c r="W11" s="36"/>
      <c r="X11" s="36"/>
      <c r="Y11" s="36"/>
      <c r="Z11" s="36"/>
      <c r="AA11" s="36"/>
      <c r="AB11" s="36"/>
      <c r="AC11" s="36"/>
      <c r="AD11" s="36"/>
      <c r="AE11" s="36"/>
      <c r="AF11" s="36"/>
      <c r="AG11" s="36"/>
      <c r="AH11" t="s">
        <v>2</v>
      </c>
      <c r="AI11" s="36"/>
      <c r="AJ11" s="36"/>
      <c r="AK11" s="36"/>
      <c r="AL11" s="36"/>
      <c r="AM11" s="36"/>
    </row>
    <row r="12" spans="1:39" ht="15" customHeight="1" x14ac:dyDescent="0.25">
      <c r="A12" s="43"/>
      <c r="B12" s="43"/>
      <c r="C12" s="43"/>
      <c r="D12" s="43"/>
      <c r="E12" s="43"/>
      <c r="F12" s="43"/>
      <c r="G12" s="43"/>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row>
    <row r="13" spans="1:39" ht="15" customHeight="1" x14ac:dyDescent="0.25">
      <c r="A13" s="43"/>
      <c r="B13" s="75" t="s">
        <v>3</v>
      </c>
      <c r="C13" s="76"/>
      <c r="D13" s="76"/>
      <c r="E13" s="81">
        <v>-22.66</v>
      </c>
      <c r="F13" s="82"/>
      <c r="G13" s="43"/>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23" t="s">
        <v>4</v>
      </c>
      <c r="AJ13" t="s">
        <v>4667</v>
      </c>
      <c r="AK13" s="36"/>
      <c r="AL13" s="36"/>
      <c r="AM13" s="36"/>
    </row>
    <row r="14" spans="1:39" ht="15" customHeight="1" x14ac:dyDescent="0.25">
      <c r="A14" s="43"/>
      <c r="B14" s="77"/>
      <c r="C14" s="78"/>
      <c r="D14" s="78"/>
      <c r="E14" s="83"/>
      <c r="F14" s="84"/>
      <c r="G14" s="43"/>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36"/>
      <c r="AI14" s="23" t="s">
        <v>6</v>
      </c>
      <c r="AJ14" t="s">
        <v>5</v>
      </c>
      <c r="AK14" s="36"/>
      <c r="AL14" s="36"/>
      <c r="AM14" s="36"/>
    </row>
    <row r="15" spans="1:39" x14ac:dyDescent="0.25">
      <c r="A15" s="43"/>
      <c r="B15" s="79"/>
      <c r="C15" s="80"/>
      <c r="D15" s="80"/>
      <c r="E15" s="85"/>
      <c r="F15" s="86"/>
      <c r="G15" s="43"/>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row>
    <row r="16" spans="1:39" ht="23.25" x14ac:dyDescent="0.25">
      <c r="A16" s="43"/>
      <c r="B16" s="41"/>
      <c r="C16" s="41"/>
      <c r="D16" s="41"/>
      <c r="E16" s="41"/>
      <c r="F16" s="41"/>
      <c r="G16" s="43"/>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23" t="s">
        <v>7</v>
      </c>
      <c r="AJ16" t="s">
        <v>8</v>
      </c>
      <c r="AK16" s="36"/>
      <c r="AL16" s="23" t="s">
        <v>7</v>
      </c>
      <c r="AM16" t="s">
        <v>9</v>
      </c>
    </row>
    <row r="17" spans="1:39" x14ac:dyDescent="0.25">
      <c r="A17" s="43"/>
      <c r="B17" s="61" t="s">
        <v>10</v>
      </c>
      <c r="C17" s="62"/>
      <c r="D17" s="62"/>
      <c r="E17" s="67">
        <v>3510.26</v>
      </c>
      <c r="F17" s="68"/>
      <c r="G17" s="43"/>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36"/>
      <c r="AI17" s="35">
        <v>43482</v>
      </c>
      <c r="AJ17" s="53">
        <v>126928.82999999997</v>
      </c>
      <c r="AK17" s="36"/>
      <c r="AL17" s="24" t="s">
        <v>11</v>
      </c>
      <c r="AM17" s="53">
        <v>1721.21</v>
      </c>
    </row>
    <row r="18" spans="1:39" ht="15" customHeight="1" x14ac:dyDescent="0.25">
      <c r="A18" s="43"/>
      <c r="B18" s="63"/>
      <c r="C18" s="64"/>
      <c r="D18" s="64"/>
      <c r="E18" s="69"/>
      <c r="F18" s="70"/>
      <c r="G18" s="43"/>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36"/>
      <c r="AI18" s="35">
        <v>43483</v>
      </c>
      <c r="AJ18" s="53">
        <v>125200.59999999998</v>
      </c>
      <c r="AK18" s="36"/>
      <c r="AL18" s="24" t="s">
        <v>13</v>
      </c>
      <c r="AM18" s="53">
        <v>705.49</v>
      </c>
    </row>
    <row r="19" spans="1:39" ht="15" customHeight="1" x14ac:dyDescent="0.25">
      <c r="A19" s="43"/>
      <c r="B19" s="65"/>
      <c r="C19" s="66"/>
      <c r="D19" s="66"/>
      <c r="E19" s="71"/>
      <c r="F19" s="72"/>
      <c r="G19" s="43"/>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5">
        <v>43485</v>
      </c>
      <c r="AJ19" s="53">
        <v>124528.10999999997</v>
      </c>
      <c r="AK19" s="36"/>
      <c r="AL19" s="24" t="s">
        <v>14</v>
      </c>
      <c r="AM19" s="53">
        <v>10306.859999999999</v>
      </c>
    </row>
    <row r="20" spans="1:39" ht="23.25" x14ac:dyDescent="0.25">
      <c r="A20" s="43"/>
      <c r="B20" s="41"/>
      <c r="C20" s="41"/>
      <c r="D20" s="41"/>
      <c r="E20" s="41"/>
      <c r="F20" s="41"/>
      <c r="G20" s="43"/>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5">
        <v>43486</v>
      </c>
      <c r="AJ20" s="53">
        <v>123417.41999999997</v>
      </c>
      <c r="AK20" s="36"/>
      <c r="AL20" s="24" t="s">
        <v>16</v>
      </c>
      <c r="AM20" s="53">
        <v>9926.7099999999991</v>
      </c>
    </row>
    <row r="21" spans="1:39" x14ac:dyDescent="0.25">
      <c r="A21" s="43"/>
      <c r="B21" s="61" t="s">
        <v>15</v>
      </c>
      <c r="C21" s="62"/>
      <c r="D21" s="62"/>
      <c r="E21" s="67">
        <v>394338.34</v>
      </c>
      <c r="F21" s="68"/>
      <c r="G21" s="43"/>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5">
        <v>43487</v>
      </c>
      <c r="AJ21" s="53">
        <v>123322.10999999997</v>
      </c>
      <c r="AK21" s="36"/>
      <c r="AL21" s="24" t="s">
        <v>17</v>
      </c>
      <c r="AM21" s="53">
        <v>7771.0399999999981</v>
      </c>
    </row>
    <row r="22" spans="1:39" x14ac:dyDescent="0.25">
      <c r="A22" s="43"/>
      <c r="B22" s="63"/>
      <c r="C22" s="64"/>
      <c r="D22" s="64"/>
      <c r="E22" s="69"/>
      <c r="F22" s="70"/>
      <c r="G22" s="43"/>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5">
        <v>43489</v>
      </c>
      <c r="AJ22" s="53">
        <v>123123.22999999997</v>
      </c>
      <c r="AK22" s="36"/>
      <c r="AL22" s="24" t="s">
        <v>18</v>
      </c>
      <c r="AM22" s="53">
        <v>6896.03</v>
      </c>
    </row>
    <row r="23" spans="1:39" ht="15" customHeight="1" x14ac:dyDescent="0.25">
      <c r="A23" s="43"/>
      <c r="B23" s="65"/>
      <c r="C23" s="66"/>
      <c r="D23" s="66"/>
      <c r="E23" s="71"/>
      <c r="F23" s="72"/>
      <c r="G23" s="43"/>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5">
        <v>43492</v>
      </c>
      <c r="AJ23" s="53">
        <v>121882.89999999997</v>
      </c>
      <c r="AK23" s="36"/>
      <c r="AL23" s="24" t="s">
        <v>19</v>
      </c>
      <c r="AM23" s="53">
        <v>4839.5999999999985</v>
      </c>
    </row>
    <row r="24" spans="1:39" ht="23.25" x14ac:dyDescent="0.25">
      <c r="A24" s="43"/>
      <c r="B24" s="41"/>
      <c r="C24" s="41"/>
      <c r="D24" s="41"/>
      <c r="E24" s="41"/>
      <c r="F24" s="41"/>
      <c r="G24" s="43"/>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5">
        <v>43493</v>
      </c>
      <c r="AJ24" s="53">
        <v>121799.63999999997</v>
      </c>
      <c r="AK24" s="36"/>
      <c r="AL24" s="24" t="s">
        <v>22</v>
      </c>
      <c r="AM24" s="53">
        <v>4535.9000000000005</v>
      </c>
    </row>
    <row r="25" spans="1:39" x14ac:dyDescent="0.25">
      <c r="A25" s="43"/>
      <c r="B25" s="61" t="s">
        <v>20</v>
      </c>
      <c r="C25" s="62"/>
      <c r="D25" s="62"/>
      <c r="E25" s="67">
        <v>6621.74</v>
      </c>
      <c r="F25" s="68"/>
      <c r="G25" s="43"/>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5">
        <v>43494</v>
      </c>
      <c r="AJ25" s="53">
        <v>121680.83999999997</v>
      </c>
      <c r="AK25" s="36"/>
      <c r="AL25" s="24" t="s">
        <v>23</v>
      </c>
      <c r="AM25" s="53">
        <v>4770.7700000000004</v>
      </c>
    </row>
    <row r="26" spans="1:39" x14ac:dyDescent="0.25">
      <c r="A26" s="43"/>
      <c r="B26" s="63"/>
      <c r="C26" s="64"/>
      <c r="D26" s="64"/>
      <c r="E26" s="69"/>
      <c r="F26" s="70"/>
      <c r="G26" s="43"/>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5">
        <v>43496</v>
      </c>
      <c r="AJ26" s="53">
        <v>124797.67999999996</v>
      </c>
      <c r="AK26" s="36"/>
      <c r="AL26" s="24" t="s">
        <v>25</v>
      </c>
      <c r="AM26" s="53">
        <v>2644.0299999999993</v>
      </c>
    </row>
    <row r="27" spans="1:39" x14ac:dyDescent="0.25">
      <c r="A27" s="43"/>
      <c r="B27" s="65"/>
      <c r="C27" s="66"/>
      <c r="D27" s="66"/>
      <c r="E27" s="71"/>
      <c r="F27" s="72"/>
      <c r="G27" s="43"/>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5">
        <v>43498</v>
      </c>
      <c r="AJ27" s="53">
        <v>123766.48999999996</v>
      </c>
      <c r="AK27" s="36"/>
      <c r="AL27" s="24" t="s">
        <v>26</v>
      </c>
      <c r="AM27" s="53">
        <v>276.70999999999998</v>
      </c>
    </row>
    <row r="28" spans="1:39" ht="15" customHeight="1" x14ac:dyDescent="0.25">
      <c r="A28" s="43"/>
      <c r="B28" s="41"/>
      <c r="C28" s="41"/>
      <c r="D28" s="41"/>
      <c r="E28" s="41"/>
      <c r="F28" s="41"/>
      <c r="G28" s="43"/>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5">
        <v>43499</v>
      </c>
      <c r="AJ28" s="53">
        <v>123276.56999999996</v>
      </c>
      <c r="AK28" s="36"/>
      <c r="AL28" s="24" t="s">
        <v>27</v>
      </c>
      <c r="AM28" s="53">
        <v>8714.4399999999969</v>
      </c>
    </row>
    <row r="29" spans="1:39" ht="15" customHeight="1" x14ac:dyDescent="0.25">
      <c r="A29" s="43"/>
      <c r="B29" s="41"/>
      <c r="C29" s="41"/>
      <c r="D29" s="41"/>
      <c r="E29" s="41"/>
      <c r="F29" s="41"/>
      <c r="G29" s="43"/>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5">
        <v>43501</v>
      </c>
      <c r="AJ29" s="53">
        <v>122755.84999999996</v>
      </c>
      <c r="AK29" s="36"/>
      <c r="AL29" s="24" t="s">
        <v>28</v>
      </c>
      <c r="AM29" s="53">
        <v>1400.3</v>
      </c>
    </row>
    <row r="30" spans="1:39" ht="15" customHeight="1" x14ac:dyDescent="0.25">
      <c r="A30" s="43"/>
      <c r="B30" s="41"/>
      <c r="C30" s="41"/>
      <c r="D30" s="41"/>
      <c r="E30" s="41"/>
      <c r="F30" s="41"/>
      <c r="G30" s="43"/>
      <c r="H30" s="36"/>
      <c r="I30" s="36"/>
      <c r="J30" s="36"/>
      <c r="K30" s="36"/>
      <c r="L30" s="36"/>
      <c r="M30" s="36"/>
      <c r="N30" s="36"/>
      <c r="O30" s="36"/>
      <c r="P30" s="36"/>
      <c r="Q30" s="36"/>
      <c r="R30" s="36"/>
      <c r="S30" s="36"/>
      <c r="T30" s="36"/>
      <c r="U30" s="36"/>
      <c r="V30" s="36"/>
      <c r="W30" s="36"/>
      <c r="X30" s="36"/>
      <c r="Y30" s="36"/>
      <c r="Z30" s="36"/>
      <c r="AA30" s="36"/>
      <c r="AB30" s="36"/>
      <c r="AC30" s="36"/>
      <c r="AD30" s="36"/>
      <c r="AE30" s="36"/>
      <c r="AF30" s="36"/>
      <c r="AG30" s="36"/>
      <c r="AH30" s="36"/>
      <c r="AI30" s="35">
        <v>43505</v>
      </c>
      <c r="AJ30" s="53">
        <v>120512.37999999996</v>
      </c>
      <c r="AK30" s="36"/>
      <c r="AL30" s="24" t="s">
        <v>29</v>
      </c>
      <c r="AM30" s="53">
        <v>22699</v>
      </c>
    </row>
    <row r="31" spans="1:39" ht="23.25" x14ac:dyDescent="0.25">
      <c r="A31" s="43"/>
      <c r="B31" s="41"/>
      <c r="C31" s="41"/>
      <c r="D31" s="41"/>
      <c r="E31" s="41"/>
      <c r="F31" s="41"/>
      <c r="G31" s="43"/>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5">
        <v>43506</v>
      </c>
      <c r="AJ31" s="53">
        <v>120321.90999999996</v>
      </c>
      <c r="AK31" s="36"/>
      <c r="AL31" s="24" t="s">
        <v>4639</v>
      </c>
      <c r="AM31" s="53">
        <v>595.41999999999996</v>
      </c>
    </row>
    <row r="32" spans="1:39" ht="23.25" x14ac:dyDescent="0.25">
      <c r="A32" s="43"/>
      <c r="B32" s="41"/>
      <c r="C32" s="41"/>
      <c r="D32" s="41"/>
      <c r="E32" s="41"/>
      <c r="F32" s="41"/>
      <c r="G32" s="43"/>
      <c r="H32" s="36"/>
      <c r="I32" s="36"/>
      <c r="J32" s="36"/>
      <c r="K32" s="36"/>
      <c r="L32" s="36"/>
      <c r="M32" s="36"/>
      <c r="N32" s="36"/>
      <c r="O32" s="36"/>
      <c r="P32" s="36"/>
      <c r="Q32" s="36"/>
      <c r="R32" s="36"/>
      <c r="S32" s="36"/>
      <c r="T32" s="36"/>
      <c r="U32" s="36"/>
      <c r="V32" s="36"/>
      <c r="W32" s="36"/>
      <c r="X32" s="36"/>
      <c r="Y32" s="36"/>
      <c r="Z32" s="36"/>
      <c r="AA32" s="36"/>
      <c r="AB32" s="36"/>
      <c r="AC32" s="36"/>
      <c r="AD32" s="36"/>
      <c r="AE32" s="36"/>
      <c r="AF32" s="36"/>
      <c r="AG32" s="36"/>
      <c r="AH32" s="36"/>
      <c r="AI32" s="35">
        <v>43507</v>
      </c>
      <c r="AJ32" s="53">
        <v>120314.60999999996</v>
      </c>
      <c r="AK32" s="36"/>
      <c r="AL32" s="24" t="s">
        <v>4644</v>
      </c>
      <c r="AM32" s="53">
        <v>9090</v>
      </c>
    </row>
    <row r="33" spans="1:39" ht="23.25" x14ac:dyDescent="0.25">
      <c r="A33" s="43"/>
      <c r="B33" s="41"/>
      <c r="C33" s="41"/>
      <c r="D33" s="41"/>
      <c r="E33" s="41"/>
      <c r="F33" s="41"/>
      <c r="G33" s="43"/>
      <c r="H33" s="36"/>
      <c r="I33" s="36"/>
      <c r="J33" s="36"/>
      <c r="K33" s="36"/>
      <c r="L33" s="36"/>
      <c r="M33" s="36"/>
      <c r="N33" s="36"/>
      <c r="O33" s="36"/>
      <c r="P33" s="36"/>
      <c r="Q33" s="36"/>
      <c r="R33" s="36"/>
      <c r="S33" s="36"/>
      <c r="T33" s="36"/>
      <c r="U33" s="36"/>
      <c r="V33" s="36"/>
      <c r="W33" s="36"/>
      <c r="X33" s="36"/>
      <c r="Y33" s="36"/>
      <c r="Z33" s="36"/>
      <c r="AA33" s="36"/>
      <c r="AB33" s="36"/>
      <c r="AC33" s="36"/>
      <c r="AD33" s="36"/>
      <c r="AE33" s="36"/>
      <c r="AF33" s="36"/>
      <c r="AG33" s="36"/>
      <c r="AH33" s="36"/>
      <c r="AI33" s="35">
        <v>43508</v>
      </c>
      <c r="AJ33" s="53">
        <v>120118.78999999995</v>
      </c>
      <c r="AK33" s="36"/>
      <c r="AL33" s="24" t="s">
        <v>3999</v>
      </c>
      <c r="AM33" s="53">
        <v>310</v>
      </c>
    </row>
    <row r="34" spans="1:39" x14ac:dyDescent="0.25">
      <c r="A34" s="43"/>
      <c r="B34" s="43"/>
      <c r="C34" s="43"/>
      <c r="D34" s="43"/>
      <c r="E34" s="43"/>
      <c r="F34" s="43"/>
      <c r="G34" s="43"/>
      <c r="H34" s="36"/>
      <c r="I34" s="36"/>
      <c r="J34" s="36"/>
      <c r="K34" s="36"/>
      <c r="L34" s="36"/>
      <c r="M34" s="36"/>
      <c r="N34" s="36"/>
      <c r="O34" s="36"/>
      <c r="P34" s="36"/>
      <c r="Q34" s="36"/>
      <c r="R34" s="36"/>
      <c r="S34" s="36"/>
      <c r="T34" s="36"/>
      <c r="U34" s="36"/>
      <c r="V34" s="36"/>
      <c r="W34" s="36"/>
      <c r="X34" s="36"/>
      <c r="Y34" s="36"/>
      <c r="Z34" s="36"/>
      <c r="AA34" s="36"/>
      <c r="AB34" s="36"/>
      <c r="AC34" s="36"/>
      <c r="AD34" s="36"/>
      <c r="AE34" s="36"/>
      <c r="AF34" s="36"/>
      <c r="AG34" s="36"/>
      <c r="AH34" s="36"/>
      <c r="AI34" s="35">
        <v>43509</v>
      </c>
      <c r="AJ34" s="53">
        <v>119810.49999999996</v>
      </c>
      <c r="AK34" s="36"/>
      <c r="AL34" s="24" t="s">
        <v>30</v>
      </c>
      <c r="AM34" s="53">
        <v>97203.51</v>
      </c>
    </row>
    <row r="35" spans="1:39" x14ac:dyDescent="0.25">
      <c r="A35" s="43"/>
      <c r="B35" s="43"/>
      <c r="C35" s="43"/>
      <c r="D35" s="43"/>
      <c r="E35" s="43"/>
      <c r="F35" s="43"/>
      <c r="G35" s="43"/>
      <c r="H35" s="36"/>
      <c r="I35" s="36"/>
      <c r="J35" s="36"/>
      <c r="K35" s="36"/>
      <c r="L35" s="36"/>
      <c r="M35" s="36"/>
      <c r="N35" s="36"/>
      <c r="O35" s="36"/>
      <c r="P35" s="36"/>
      <c r="Q35" s="36"/>
      <c r="R35" s="36"/>
      <c r="S35" s="36"/>
      <c r="T35" s="36"/>
      <c r="U35" s="36"/>
      <c r="V35" s="36"/>
      <c r="W35" s="36"/>
      <c r="X35" s="36"/>
      <c r="Y35" s="36"/>
      <c r="Z35" s="36"/>
      <c r="AA35" s="36"/>
      <c r="AB35" s="36"/>
      <c r="AC35" s="36"/>
      <c r="AD35" s="36"/>
      <c r="AE35" s="36"/>
      <c r="AF35" s="36"/>
      <c r="AG35" s="36"/>
      <c r="AH35" s="36"/>
      <c r="AI35" s="35">
        <v>43511</v>
      </c>
      <c r="AJ35" s="53">
        <v>125717.92999999995</v>
      </c>
      <c r="AK35" s="36"/>
      <c r="AL35"/>
      <c r="AM35"/>
    </row>
    <row r="36" spans="1:39" x14ac:dyDescent="0.25">
      <c r="A36" s="43"/>
      <c r="B36" s="43"/>
      <c r="C36" s="43"/>
      <c r="D36" s="43"/>
      <c r="E36" s="43"/>
      <c r="F36" s="43"/>
      <c r="G36" s="43"/>
      <c r="H36" s="36"/>
      <c r="I36" s="36"/>
      <c r="J36" s="36"/>
      <c r="K36" s="36"/>
      <c r="L36" s="36"/>
      <c r="M36" s="36"/>
      <c r="N36" s="36"/>
      <c r="O36" s="36"/>
      <c r="P36" s="36"/>
      <c r="Q36" s="36"/>
      <c r="R36" s="36"/>
      <c r="S36" s="36"/>
      <c r="T36" s="36"/>
      <c r="U36" s="36"/>
      <c r="V36" s="36"/>
      <c r="W36" s="36"/>
      <c r="X36" s="36"/>
      <c r="Y36" s="36"/>
      <c r="Z36" s="36"/>
      <c r="AA36" s="36"/>
      <c r="AB36" s="36"/>
      <c r="AC36" s="36"/>
      <c r="AD36" s="36"/>
      <c r="AE36" s="36"/>
      <c r="AF36" s="36"/>
      <c r="AG36" s="36"/>
      <c r="AH36" s="36"/>
      <c r="AI36" s="35">
        <v>43513</v>
      </c>
      <c r="AJ36" s="53">
        <v>124876.19999999995</v>
      </c>
      <c r="AK36" s="36"/>
      <c r="AL36" s="36"/>
      <c r="AM36" s="36"/>
    </row>
    <row r="37" spans="1:39" x14ac:dyDescent="0.25">
      <c r="A37" s="43"/>
      <c r="B37" s="43"/>
      <c r="C37" s="43"/>
      <c r="D37" s="43"/>
      <c r="E37" s="43"/>
      <c r="F37" s="43"/>
      <c r="G37" s="43"/>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c r="AI37" s="35">
        <v>43514</v>
      </c>
      <c r="AJ37" s="53">
        <v>122590.71999999996</v>
      </c>
      <c r="AK37" s="36"/>
      <c r="AL37" s="36"/>
      <c r="AM37" s="36"/>
    </row>
    <row r="38" spans="1:39" x14ac:dyDescent="0.25">
      <c r="A38" s="43"/>
      <c r="B38" s="43"/>
      <c r="C38" s="43"/>
      <c r="D38" s="43"/>
      <c r="E38" s="43"/>
      <c r="F38" s="43"/>
      <c r="G38" s="43"/>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c r="AI38" s="35">
        <v>43515</v>
      </c>
      <c r="AJ38" s="53">
        <v>122576.51999999996</v>
      </c>
      <c r="AK38" s="36"/>
      <c r="AL38" s="36"/>
      <c r="AM38" s="36"/>
    </row>
    <row r="39" spans="1:39" x14ac:dyDescent="0.25">
      <c r="A39" s="43"/>
      <c r="B39" s="43"/>
      <c r="C39" s="43"/>
      <c r="D39" s="43"/>
      <c r="E39" s="43"/>
      <c r="F39" s="43"/>
      <c r="G39" s="43"/>
      <c r="H39" s="36"/>
      <c r="I39" s="36"/>
      <c r="J39" s="36"/>
      <c r="K39" s="36"/>
      <c r="L39" s="36"/>
      <c r="M39" s="36"/>
      <c r="N39" s="36"/>
      <c r="O39" s="36"/>
      <c r="P39" s="36"/>
      <c r="Q39" s="36"/>
      <c r="R39" s="36"/>
      <c r="S39" s="36"/>
      <c r="T39" s="36"/>
      <c r="U39" s="36"/>
      <c r="V39" s="36"/>
      <c r="W39" s="36"/>
      <c r="X39" s="36"/>
      <c r="Y39" s="36"/>
      <c r="Z39" s="36"/>
      <c r="AA39" s="36"/>
      <c r="AB39" s="36"/>
      <c r="AC39" s="36"/>
      <c r="AD39" s="36"/>
      <c r="AE39" s="36"/>
      <c r="AF39" s="36"/>
      <c r="AG39" s="36"/>
      <c r="AH39" s="36"/>
      <c r="AI39" s="35">
        <v>43516</v>
      </c>
      <c r="AJ39" s="53">
        <v>121462.03999999996</v>
      </c>
      <c r="AK39" s="36"/>
      <c r="AL39" s="36"/>
      <c r="AM39" s="36"/>
    </row>
    <row r="40" spans="1:39" x14ac:dyDescent="0.25">
      <c r="A40" s="43"/>
      <c r="B40" s="43"/>
      <c r="C40" s="43"/>
      <c r="D40" s="43"/>
      <c r="E40" s="43"/>
      <c r="F40" s="43"/>
      <c r="G40" s="43"/>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5">
        <v>43517</v>
      </c>
      <c r="AJ40" s="53">
        <v>121065.11999999997</v>
      </c>
      <c r="AK40" s="36"/>
      <c r="AL40" s="36"/>
      <c r="AM40" s="36"/>
    </row>
    <row r="41" spans="1:39" x14ac:dyDescent="0.25">
      <c r="A41" s="43"/>
      <c r="B41" s="43"/>
      <c r="C41" s="43"/>
      <c r="D41" s="43"/>
      <c r="E41" s="43"/>
      <c r="F41" s="43"/>
      <c r="G41" s="43"/>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5">
        <v>43519</v>
      </c>
      <c r="AJ41" s="53">
        <v>120974.11999999997</v>
      </c>
      <c r="AK41" s="36"/>
      <c r="AL41" s="36"/>
      <c r="AM41" s="36"/>
    </row>
    <row r="42" spans="1:39" x14ac:dyDescent="0.25">
      <c r="A42" s="43"/>
      <c r="B42" s="43"/>
      <c r="C42" s="43"/>
      <c r="D42" s="43"/>
      <c r="E42" s="43"/>
      <c r="F42" s="43"/>
      <c r="G42" s="43"/>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5">
        <v>43520</v>
      </c>
      <c r="AJ42" s="53">
        <v>120492.44999999997</v>
      </c>
      <c r="AK42" s="36"/>
      <c r="AL42" s="36"/>
      <c r="AM42" s="36"/>
    </row>
    <row r="43" spans="1:39" x14ac:dyDescent="0.25">
      <c r="A43" s="43"/>
      <c r="B43" s="43"/>
      <c r="C43" s="43"/>
      <c r="D43" s="43"/>
      <c r="E43" s="43"/>
      <c r="F43" s="43"/>
      <c r="G43" s="43"/>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c r="AI43" s="35">
        <v>43522</v>
      </c>
      <c r="AJ43" s="53">
        <v>120309.36999999997</v>
      </c>
      <c r="AK43" s="36"/>
      <c r="AL43" s="36"/>
      <c r="AM43" s="36"/>
    </row>
    <row r="44" spans="1:39" x14ac:dyDescent="0.25">
      <c r="A44" s="43"/>
      <c r="B44" s="43"/>
      <c r="C44" s="43"/>
      <c r="D44" s="43"/>
      <c r="E44" s="43"/>
      <c r="F44" s="43"/>
      <c r="G44" s="43"/>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5">
        <v>43523</v>
      </c>
      <c r="AJ44" s="53">
        <v>120248.05999999997</v>
      </c>
      <c r="AK44" s="36"/>
      <c r="AL44" s="36"/>
      <c r="AM44" s="36"/>
    </row>
    <row r="45" spans="1:39" x14ac:dyDescent="0.25">
      <c r="A45" s="43" t="s">
        <v>31</v>
      </c>
      <c r="B45" s="43"/>
      <c r="C45" s="43"/>
      <c r="D45" s="43"/>
      <c r="E45" s="43"/>
      <c r="F45" s="43"/>
      <c r="G45" s="43"/>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c r="AI45" s="35">
        <v>43524</v>
      </c>
      <c r="AJ45" s="53">
        <v>132384.39999999997</v>
      </c>
      <c r="AK45" s="36"/>
      <c r="AL45" s="36"/>
      <c r="AM45" s="36"/>
    </row>
    <row r="46" spans="1:39"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5">
        <v>43527</v>
      </c>
      <c r="AJ46" s="53">
        <v>132177.88999999996</v>
      </c>
      <c r="AK46" s="36"/>
      <c r="AL46" s="36"/>
      <c r="AM46" s="36"/>
    </row>
    <row r="47" spans="1:39" x14ac:dyDescent="0.25">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5">
        <v>43529</v>
      </c>
      <c r="AJ47" s="53">
        <v>131904.10999999996</v>
      </c>
      <c r="AK47" s="36"/>
      <c r="AL47" s="36"/>
      <c r="AM47" s="36"/>
    </row>
    <row r="48" spans="1:39" x14ac:dyDescent="0.25">
      <c r="A48" s="36"/>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5">
        <v>43530</v>
      </c>
      <c r="AJ48" s="53">
        <v>131896.28999999995</v>
      </c>
      <c r="AK48" s="36"/>
      <c r="AL48" s="36"/>
      <c r="AM48" s="36"/>
    </row>
    <row r="49" spans="35:36" x14ac:dyDescent="0.25">
      <c r="AI49" s="35">
        <v>43531</v>
      </c>
      <c r="AJ49" s="53">
        <v>131881.38999999996</v>
      </c>
    </row>
    <row r="50" spans="35:36" x14ac:dyDescent="0.25">
      <c r="AI50" s="35">
        <v>43532</v>
      </c>
      <c r="AJ50" s="53">
        <v>131475.96999999994</v>
      </c>
    </row>
    <row r="51" spans="35:36" x14ac:dyDescent="0.25">
      <c r="AI51" s="35">
        <v>43534</v>
      </c>
      <c r="AJ51" s="53">
        <v>131291.29999999993</v>
      </c>
    </row>
    <row r="52" spans="35:36" x14ac:dyDescent="0.25">
      <c r="AI52" s="35">
        <v>43535</v>
      </c>
      <c r="AJ52" s="53">
        <v>131428.76999999993</v>
      </c>
    </row>
    <row r="53" spans="35:36" x14ac:dyDescent="0.25">
      <c r="AI53" s="35">
        <v>43536</v>
      </c>
      <c r="AJ53" s="53">
        <v>131228.42999999993</v>
      </c>
    </row>
    <row r="54" spans="35:36" x14ac:dyDescent="0.25">
      <c r="AI54" s="35">
        <v>43538</v>
      </c>
      <c r="AJ54" s="53">
        <v>134928.29999999993</v>
      </c>
    </row>
    <row r="55" spans="35:36" x14ac:dyDescent="0.25">
      <c r="AI55" s="35">
        <v>43539</v>
      </c>
      <c r="AJ55" s="53">
        <v>134440.36999999994</v>
      </c>
    </row>
    <row r="56" spans="35:36" x14ac:dyDescent="0.25">
      <c r="AI56" s="35">
        <v>43541</v>
      </c>
      <c r="AJ56" s="53">
        <v>134253.17999999993</v>
      </c>
    </row>
    <row r="57" spans="35:36" x14ac:dyDescent="0.25">
      <c r="AI57" s="35">
        <v>43542</v>
      </c>
      <c r="AJ57" s="53">
        <v>132709.40999999995</v>
      </c>
    </row>
    <row r="58" spans="35:36" x14ac:dyDescent="0.25">
      <c r="AI58" s="35">
        <v>43543</v>
      </c>
      <c r="AJ58" s="53">
        <v>132649.48999999993</v>
      </c>
    </row>
    <row r="59" spans="35:36" x14ac:dyDescent="0.25">
      <c r="AI59" s="35">
        <v>43544</v>
      </c>
      <c r="AJ59" s="53">
        <v>132555.44999999992</v>
      </c>
    </row>
    <row r="60" spans="35:36" x14ac:dyDescent="0.25">
      <c r="AI60" s="35">
        <v>43545</v>
      </c>
      <c r="AJ60" s="53">
        <v>131181.70999999993</v>
      </c>
    </row>
    <row r="61" spans="35:36" x14ac:dyDescent="0.25">
      <c r="AI61" s="35">
        <v>43547</v>
      </c>
      <c r="AJ61" s="53">
        <v>131014.31999999993</v>
      </c>
    </row>
    <row r="62" spans="35:36" x14ac:dyDescent="0.25">
      <c r="AI62" s="35">
        <v>43548</v>
      </c>
      <c r="AJ62" s="53">
        <v>130674.19999999994</v>
      </c>
    </row>
    <row r="63" spans="35:36" x14ac:dyDescent="0.25">
      <c r="AI63" s="35">
        <v>43550</v>
      </c>
      <c r="AJ63" s="53">
        <v>130514.83999999994</v>
      </c>
    </row>
    <row r="64" spans="35:36" x14ac:dyDescent="0.25">
      <c r="AI64" s="35">
        <v>43551</v>
      </c>
      <c r="AJ64" s="53">
        <v>130507.13999999994</v>
      </c>
    </row>
    <row r="65" spans="35:36" x14ac:dyDescent="0.25">
      <c r="AI65" s="35">
        <v>43552</v>
      </c>
      <c r="AJ65" s="53">
        <v>130322.64999999994</v>
      </c>
    </row>
    <row r="66" spans="35:36" x14ac:dyDescent="0.25">
      <c r="AI66" s="35">
        <v>43554</v>
      </c>
      <c r="AJ66" s="53">
        <v>130180.70999999993</v>
      </c>
    </row>
    <row r="67" spans="35:36" x14ac:dyDescent="0.25">
      <c r="AI67" s="35">
        <v>43555</v>
      </c>
      <c r="AJ67" s="53">
        <v>129954.63999999993</v>
      </c>
    </row>
    <row r="68" spans="35:36" x14ac:dyDescent="0.25">
      <c r="AI68" s="35">
        <v>43556</v>
      </c>
      <c r="AJ68" s="53">
        <v>129946.93999999993</v>
      </c>
    </row>
    <row r="69" spans="35:36" x14ac:dyDescent="0.25">
      <c r="AI69" s="35">
        <v>43557</v>
      </c>
      <c r="AJ69" s="53">
        <v>129520.73999999993</v>
      </c>
    </row>
    <row r="70" spans="35:36" x14ac:dyDescent="0.25">
      <c r="AI70" s="35">
        <v>43558</v>
      </c>
      <c r="AJ70" s="53">
        <v>129489.03999999994</v>
      </c>
    </row>
    <row r="71" spans="35:36" x14ac:dyDescent="0.25">
      <c r="AI71" s="35">
        <v>43559</v>
      </c>
      <c r="AJ71" s="53">
        <v>129469.03999999994</v>
      </c>
    </row>
    <row r="72" spans="35:36" x14ac:dyDescent="0.25">
      <c r="AI72" s="35">
        <v>43560</v>
      </c>
      <c r="AJ72" s="53">
        <v>141964.04999999993</v>
      </c>
    </row>
    <row r="73" spans="35:36" x14ac:dyDescent="0.25">
      <c r="AI73" s="35">
        <v>43561</v>
      </c>
      <c r="AJ73" s="53">
        <v>141560.24999999994</v>
      </c>
    </row>
    <row r="74" spans="35:36" x14ac:dyDescent="0.25">
      <c r="AI74" s="35">
        <v>43564</v>
      </c>
      <c r="AJ74" s="53">
        <v>141327.22999999995</v>
      </c>
    </row>
    <row r="75" spans="35:36" x14ac:dyDescent="0.25">
      <c r="AI75" s="35">
        <v>43566</v>
      </c>
      <c r="AJ75" s="53">
        <v>140377.42999999996</v>
      </c>
    </row>
    <row r="76" spans="35:36" x14ac:dyDescent="0.25">
      <c r="AI76" s="35">
        <v>43568</v>
      </c>
      <c r="AJ76" s="53">
        <v>144504.96999999997</v>
      </c>
    </row>
    <row r="77" spans="35:36" x14ac:dyDescent="0.25">
      <c r="AI77" s="35">
        <v>43569</v>
      </c>
      <c r="AJ77" s="53">
        <v>144238.00999999998</v>
      </c>
    </row>
    <row r="78" spans="35:36" x14ac:dyDescent="0.25">
      <c r="AI78" s="35">
        <v>43570</v>
      </c>
      <c r="AJ78" s="53">
        <v>142347.32999999999</v>
      </c>
    </row>
    <row r="79" spans="35:36" x14ac:dyDescent="0.25">
      <c r="AI79" s="35">
        <v>43572</v>
      </c>
      <c r="AJ79" s="53">
        <v>140166.43999999997</v>
      </c>
    </row>
    <row r="80" spans="35:36" x14ac:dyDescent="0.25">
      <c r="AI80" s="35">
        <v>43574</v>
      </c>
      <c r="AJ80" s="53">
        <v>140059.41999999998</v>
      </c>
    </row>
    <row r="81" spans="35:36" x14ac:dyDescent="0.25">
      <c r="AI81" s="35">
        <v>43576</v>
      </c>
      <c r="AJ81" s="53">
        <v>139670.93999999997</v>
      </c>
    </row>
    <row r="82" spans="35:36" x14ac:dyDescent="0.25">
      <c r="AI82" s="35">
        <v>43577</v>
      </c>
      <c r="AJ82" s="53">
        <v>139604.15999999997</v>
      </c>
    </row>
    <row r="83" spans="35:36" x14ac:dyDescent="0.25">
      <c r="AI83" s="35">
        <v>43580</v>
      </c>
      <c r="AJ83" s="53">
        <v>138196.51999999996</v>
      </c>
    </row>
    <row r="84" spans="35:36" x14ac:dyDescent="0.25">
      <c r="AI84" s="35">
        <v>43583</v>
      </c>
      <c r="AJ84" s="53">
        <v>137548.05999999997</v>
      </c>
    </row>
    <row r="85" spans="35:36" x14ac:dyDescent="0.25">
      <c r="AI85" s="35">
        <v>43585</v>
      </c>
      <c r="AJ85" s="53">
        <v>137264.05999999997</v>
      </c>
    </row>
    <row r="86" spans="35:36" x14ac:dyDescent="0.25">
      <c r="AI86" s="35">
        <v>43586</v>
      </c>
      <c r="AJ86" s="53">
        <v>136961.72999999998</v>
      </c>
    </row>
    <row r="87" spans="35:36" x14ac:dyDescent="0.25">
      <c r="AI87" s="35">
        <v>43588</v>
      </c>
      <c r="AJ87" s="53">
        <v>145970.07999999999</v>
      </c>
    </row>
    <row r="88" spans="35:36" x14ac:dyDescent="0.25">
      <c r="AI88" s="35">
        <v>43589</v>
      </c>
      <c r="AJ88" s="53">
        <v>143728.62</v>
      </c>
    </row>
    <row r="89" spans="35:36" x14ac:dyDescent="0.25">
      <c r="AI89" s="35">
        <v>43592</v>
      </c>
      <c r="AJ89" s="53">
        <v>143563.29999999999</v>
      </c>
    </row>
    <row r="90" spans="35:36" x14ac:dyDescent="0.25">
      <c r="AI90" s="35">
        <v>43593</v>
      </c>
      <c r="AJ90" s="53">
        <v>143144.47</v>
      </c>
    </row>
    <row r="91" spans="35:36" x14ac:dyDescent="0.25">
      <c r="AI91" s="35">
        <v>43596</v>
      </c>
      <c r="AJ91" s="53">
        <v>142772.46</v>
      </c>
    </row>
    <row r="92" spans="35:36" x14ac:dyDescent="0.25">
      <c r="AI92" s="35">
        <v>43597</v>
      </c>
      <c r="AJ92" s="53">
        <v>147125.00999999998</v>
      </c>
    </row>
    <row r="93" spans="35:36" x14ac:dyDescent="0.25">
      <c r="AI93" s="35">
        <v>43598</v>
      </c>
      <c r="AJ93" s="53">
        <v>146747.03999999998</v>
      </c>
    </row>
    <row r="94" spans="35:36" x14ac:dyDescent="0.25">
      <c r="AI94" s="35">
        <v>43600</v>
      </c>
      <c r="AJ94" s="53">
        <v>144654.60999999999</v>
      </c>
    </row>
    <row r="95" spans="35:36" x14ac:dyDescent="0.25">
      <c r="AI95" s="35">
        <v>43602</v>
      </c>
      <c r="AJ95" s="53">
        <v>144517.28</v>
      </c>
    </row>
    <row r="96" spans="35:36" x14ac:dyDescent="0.25">
      <c r="AI96" s="35">
        <v>43603</v>
      </c>
      <c r="AJ96" s="53">
        <v>142528.87</v>
      </c>
    </row>
    <row r="97" spans="35:36" x14ac:dyDescent="0.25">
      <c r="AI97" s="35">
        <v>43612</v>
      </c>
      <c r="AJ97" s="53">
        <v>142028.87</v>
      </c>
    </row>
    <row r="98" spans="35:36" x14ac:dyDescent="0.25">
      <c r="AI98" s="35">
        <v>43614</v>
      </c>
      <c r="AJ98" s="53">
        <v>141890.78</v>
      </c>
    </row>
    <row r="99" spans="35:36" x14ac:dyDescent="0.25">
      <c r="AI99" s="35">
        <v>43616</v>
      </c>
      <c r="AJ99" s="53">
        <v>139315.51</v>
      </c>
    </row>
    <row r="100" spans="35:36" x14ac:dyDescent="0.25">
      <c r="AI100" s="35">
        <v>43617</v>
      </c>
      <c r="AJ100" s="53">
        <v>148523.52000000002</v>
      </c>
    </row>
    <row r="101" spans="35:36" x14ac:dyDescent="0.25">
      <c r="AI101" s="35">
        <v>43618</v>
      </c>
      <c r="AJ101" s="53">
        <v>148221.71000000002</v>
      </c>
    </row>
    <row r="102" spans="35:36" x14ac:dyDescent="0.25">
      <c r="AI102" s="35">
        <v>43619</v>
      </c>
      <c r="AJ102" s="53">
        <v>148205.47000000003</v>
      </c>
    </row>
    <row r="103" spans="35:36" x14ac:dyDescent="0.25">
      <c r="AI103" s="35">
        <v>43620</v>
      </c>
      <c r="AJ103" s="53">
        <v>147456.57000000004</v>
      </c>
    </row>
    <row r="104" spans="35:36" x14ac:dyDescent="0.25">
      <c r="AI104" s="35">
        <v>43621</v>
      </c>
      <c r="AJ104" s="53">
        <v>172894.75000000003</v>
      </c>
    </row>
    <row r="105" spans="35:36" x14ac:dyDescent="0.25">
      <c r="AI105" s="35">
        <v>43622</v>
      </c>
      <c r="AJ105" s="53">
        <v>169100.11000000002</v>
      </c>
    </row>
    <row r="106" spans="35:36" x14ac:dyDescent="0.25">
      <c r="AI106" s="35">
        <v>43623</v>
      </c>
      <c r="AJ106" s="53">
        <v>169051.36000000002</v>
      </c>
    </row>
    <row r="107" spans="35:36" x14ac:dyDescent="0.25">
      <c r="AI107" s="35">
        <v>43625</v>
      </c>
      <c r="AJ107" s="53">
        <v>168574.34000000003</v>
      </c>
    </row>
    <row r="108" spans="35:36" x14ac:dyDescent="0.25">
      <c r="AI108" s="35">
        <v>43626</v>
      </c>
      <c r="AJ108" s="53">
        <v>168389.34000000003</v>
      </c>
    </row>
    <row r="109" spans="35:36" x14ac:dyDescent="0.25">
      <c r="AI109" s="35">
        <v>43628</v>
      </c>
      <c r="AJ109" s="53">
        <v>168028.76000000004</v>
      </c>
    </row>
    <row r="110" spans="35:36" x14ac:dyDescent="0.25">
      <c r="AI110" s="35">
        <v>43630</v>
      </c>
      <c r="AJ110" s="53">
        <v>168004.66000000003</v>
      </c>
    </row>
    <row r="111" spans="35:36" x14ac:dyDescent="0.25">
      <c r="AI111" s="35">
        <v>43631</v>
      </c>
      <c r="AJ111" s="53">
        <v>182780.24000000005</v>
      </c>
    </row>
    <row r="112" spans="35:36" x14ac:dyDescent="0.25">
      <c r="AI112" s="35">
        <v>43632</v>
      </c>
      <c r="AJ112" s="53">
        <v>182660.73000000004</v>
      </c>
    </row>
    <row r="113" spans="35:36" x14ac:dyDescent="0.25">
      <c r="AI113" s="35">
        <v>43633</v>
      </c>
      <c r="AJ113" s="53">
        <v>182708.20000000004</v>
      </c>
    </row>
    <row r="114" spans="35:36" x14ac:dyDescent="0.25">
      <c r="AI114" s="35">
        <v>43634</v>
      </c>
      <c r="AJ114" s="53">
        <v>180203.12000000005</v>
      </c>
    </row>
    <row r="115" spans="35:36" x14ac:dyDescent="0.25">
      <c r="AI115" s="35">
        <v>43636</v>
      </c>
      <c r="AJ115" s="53">
        <v>177890.94000000006</v>
      </c>
    </row>
    <row r="116" spans="35:36" x14ac:dyDescent="0.25">
      <c r="AI116" s="35">
        <v>43639</v>
      </c>
      <c r="AJ116" s="53">
        <v>176823.00000000006</v>
      </c>
    </row>
    <row r="117" spans="35:36" x14ac:dyDescent="0.25">
      <c r="AI117" s="35">
        <v>43640</v>
      </c>
      <c r="AJ117" s="53">
        <v>176679.85000000006</v>
      </c>
    </row>
    <row r="118" spans="35:36" x14ac:dyDescent="0.25">
      <c r="AI118" s="35">
        <v>43641</v>
      </c>
      <c r="AJ118" s="53">
        <v>176675.65000000005</v>
      </c>
    </row>
    <row r="119" spans="35:36" x14ac:dyDescent="0.25">
      <c r="AI119" s="35">
        <v>43646</v>
      </c>
      <c r="AJ119" s="53">
        <v>175777.28000000006</v>
      </c>
    </row>
    <row r="120" spans="35:36" x14ac:dyDescent="0.25">
      <c r="AI120" s="35">
        <v>43647</v>
      </c>
      <c r="AJ120" s="53">
        <v>175531.28000000006</v>
      </c>
    </row>
    <row r="121" spans="35:36" x14ac:dyDescent="0.25">
      <c r="AI121" s="35">
        <v>43648</v>
      </c>
      <c r="AJ121" s="53">
        <v>175412.63000000006</v>
      </c>
    </row>
    <row r="122" spans="35:36" x14ac:dyDescent="0.25">
      <c r="AI122" s="35">
        <v>43649</v>
      </c>
      <c r="AJ122" s="53">
        <v>178297.23000000007</v>
      </c>
    </row>
    <row r="123" spans="35:36" x14ac:dyDescent="0.25">
      <c r="AI123" s="35">
        <v>43652</v>
      </c>
      <c r="AJ123" s="53">
        <v>178849.38000000006</v>
      </c>
    </row>
    <row r="124" spans="35:36" x14ac:dyDescent="0.25">
      <c r="AI124" s="35">
        <v>43654</v>
      </c>
      <c r="AJ124" s="53">
        <v>178891.18000000005</v>
      </c>
    </row>
    <row r="125" spans="35:36" x14ac:dyDescent="0.25">
      <c r="AI125" s="35">
        <v>43655</v>
      </c>
      <c r="AJ125" s="53">
        <v>178034.66000000006</v>
      </c>
    </row>
    <row r="126" spans="35:36" x14ac:dyDescent="0.25">
      <c r="AI126" s="35">
        <v>43660</v>
      </c>
      <c r="AJ126" s="53">
        <v>180581.51000000007</v>
      </c>
    </row>
    <row r="127" spans="35:36" x14ac:dyDescent="0.25">
      <c r="AI127" s="35">
        <v>43661</v>
      </c>
      <c r="AJ127" s="53">
        <v>178663.32000000007</v>
      </c>
    </row>
    <row r="128" spans="35:36" x14ac:dyDescent="0.25">
      <c r="AI128" s="35">
        <v>43662</v>
      </c>
      <c r="AJ128" s="53">
        <v>178605.41000000006</v>
      </c>
    </row>
    <row r="129" spans="35:36" x14ac:dyDescent="0.25">
      <c r="AI129" s="35">
        <v>43664</v>
      </c>
      <c r="AJ129" s="53">
        <v>178571.61000000007</v>
      </c>
    </row>
    <row r="130" spans="35:36" x14ac:dyDescent="0.25">
      <c r="AI130" s="35">
        <v>43667</v>
      </c>
      <c r="AJ130" s="53">
        <v>177443.23000000007</v>
      </c>
    </row>
    <row r="131" spans="35:36" x14ac:dyDescent="0.25">
      <c r="AI131" s="35">
        <v>43668</v>
      </c>
      <c r="AJ131" s="53">
        <v>177425.93000000008</v>
      </c>
    </row>
    <row r="132" spans="35:36" x14ac:dyDescent="0.25">
      <c r="AI132" s="35">
        <v>43670</v>
      </c>
      <c r="AJ132" s="53">
        <v>152641.89000000007</v>
      </c>
    </row>
    <row r="133" spans="35:36" x14ac:dyDescent="0.25">
      <c r="AI133" s="35">
        <v>43672</v>
      </c>
      <c r="AJ133" s="53">
        <v>152546.47000000006</v>
      </c>
    </row>
    <row r="134" spans="35:36" x14ac:dyDescent="0.25">
      <c r="AI134" s="35">
        <v>43673</v>
      </c>
      <c r="AJ134" s="53">
        <v>152420.21000000005</v>
      </c>
    </row>
    <row r="135" spans="35:36" x14ac:dyDescent="0.25">
      <c r="AI135" s="35">
        <v>43674</v>
      </c>
      <c r="AJ135" s="53">
        <v>152310.28000000006</v>
      </c>
    </row>
    <row r="136" spans="35:36" x14ac:dyDescent="0.25">
      <c r="AI136" s="35">
        <v>43676</v>
      </c>
      <c r="AJ136" s="53">
        <v>151751.78000000006</v>
      </c>
    </row>
    <row r="137" spans="35:36" x14ac:dyDescent="0.25">
      <c r="AI137" s="35">
        <v>43678</v>
      </c>
      <c r="AJ137" s="53">
        <v>166351.33000000005</v>
      </c>
    </row>
    <row r="138" spans="35:36" x14ac:dyDescent="0.25">
      <c r="AI138" s="35">
        <v>43680</v>
      </c>
      <c r="AJ138" s="53">
        <v>165706.49000000005</v>
      </c>
    </row>
    <row r="139" spans="35:36" x14ac:dyDescent="0.25">
      <c r="AI139" s="35">
        <v>43681</v>
      </c>
      <c r="AJ139" s="53">
        <v>165434.85000000003</v>
      </c>
    </row>
    <row r="140" spans="35:36" x14ac:dyDescent="0.25">
      <c r="AI140" s="35">
        <v>43682</v>
      </c>
      <c r="AJ140" s="53">
        <v>165256.80000000005</v>
      </c>
    </row>
    <row r="141" spans="35:36" x14ac:dyDescent="0.25">
      <c r="AI141" s="35">
        <v>43683</v>
      </c>
      <c r="AJ141" s="53">
        <v>165226.00000000006</v>
      </c>
    </row>
    <row r="142" spans="35:36" x14ac:dyDescent="0.25">
      <c r="AI142" s="35">
        <v>43685</v>
      </c>
      <c r="AJ142" s="53">
        <v>159887.98000000007</v>
      </c>
    </row>
    <row r="143" spans="35:36" x14ac:dyDescent="0.25">
      <c r="AI143" s="35">
        <v>43688</v>
      </c>
      <c r="AJ143" s="53">
        <v>159456.73000000007</v>
      </c>
    </row>
    <row r="144" spans="35:36" x14ac:dyDescent="0.25">
      <c r="AI144" s="35">
        <v>43689</v>
      </c>
      <c r="AJ144" s="53">
        <v>159273.48000000007</v>
      </c>
    </row>
    <row r="145" spans="35:36" x14ac:dyDescent="0.25">
      <c r="AI145" s="35">
        <v>43690</v>
      </c>
      <c r="AJ145" s="53">
        <v>158906.50000000006</v>
      </c>
    </row>
    <row r="146" spans="35:36" x14ac:dyDescent="0.25">
      <c r="AI146" s="35">
        <v>43691</v>
      </c>
      <c r="AJ146" s="53">
        <v>164887.50000000006</v>
      </c>
    </row>
    <row r="147" spans="35:36" x14ac:dyDescent="0.25">
      <c r="AI147" s="35">
        <v>43695</v>
      </c>
      <c r="AJ147" s="53">
        <v>164259.14000000007</v>
      </c>
    </row>
    <row r="148" spans="35:36" x14ac:dyDescent="0.25">
      <c r="AI148" s="35">
        <v>43697</v>
      </c>
      <c r="AJ148" s="53">
        <v>164044.34000000008</v>
      </c>
    </row>
    <row r="149" spans="35:36" x14ac:dyDescent="0.25">
      <c r="AI149" s="35">
        <v>43700</v>
      </c>
      <c r="AJ149" s="53">
        <v>161764.49000000008</v>
      </c>
    </row>
    <row r="150" spans="35:36" x14ac:dyDescent="0.25">
      <c r="AI150" s="35">
        <v>43701</v>
      </c>
      <c r="AJ150" s="53">
        <v>161671.48000000007</v>
      </c>
    </row>
    <row r="151" spans="35:36" x14ac:dyDescent="0.25">
      <c r="AI151" s="35">
        <v>43702</v>
      </c>
      <c r="AJ151" s="53">
        <v>161525.62000000008</v>
      </c>
    </row>
    <row r="152" spans="35:36" x14ac:dyDescent="0.25">
      <c r="AI152" s="35">
        <v>43703</v>
      </c>
      <c r="AJ152" s="53">
        <v>165894.33000000007</v>
      </c>
    </row>
    <row r="153" spans="35:36" x14ac:dyDescent="0.25">
      <c r="AI153" s="35">
        <v>43704</v>
      </c>
      <c r="AJ153" s="53">
        <v>165646.18000000008</v>
      </c>
    </row>
    <row r="154" spans="35:36" x14ac:dyDescent="0.25">
      <c r="AI154" s="35">
        <v>43707</v>
      </c>
      <c r="AJ154" s="53">
        <v>165029.22000000009</v>
      </c>
    </row>
    <row r="155" spans="35:36" x14ac:dyDescent="0.25">
      <c r="AI155" s="35">
        <v>43709</v>
      </c>
      <c r="AJ155" s="53">
        <v>164722.08000000007</v>
      </c>
    </row>
    <row r="156" spans="35:36" x14ac:dyDescent="0.25">
      <c r="AI156" s="35">
        <v>43711</v>
      </c>
      <c r="AJ156" s="53">
        <v>164461.01000000007</v>
      </c>
    </row>
    <row r="157" spans="35:36" x14ac:dyDescent="0.25">
      <c r="AI157" s="35">
        <v>43712</v>
      </c>
      <c r="AJ157" s="53">
        <v>164444.27000000008</v>
      </c>
    </row>
    <row r="158" spans="35:36" x14ac:dyDescent="0.25">
      <c r="AI158" s="35">
        <v>43714</v>
      </c>
      <c r="AJ158" s="53">
        <v>177256.87000000008</v>
      </c>
    </row>
    <row r="159" spans="35:36" x14ac:dyDescent="0.25">
      <c r="AI159" s="35">
        <v>43715</v>
      </c>
      <c r="AJ159" s="53">
        <v>177021.81000000008</v>
      </c>
    </row>
    <row r="160" spans="35:36" x14ac:dyDescent="0.25">
      <c r="AI160" s="35">
        <v>43717</v>
      </c>
      <c r="AJ160" s="53">
        <v>175874.41000000009</v>
      </c>
    </row>
    <row r="161" spans="35:36" x14ac:dyDescent="0.25">
      <c r="AI161" s="35">
        <v>43722</v>
      </c>
      <c r="AJ161" s="53">
        <v>179138.90000000008</v>
      </c>
    </row>
    <row r="162" spans="35:36" x14ac:dyDescent="0.25">
      <c r="AI162" s="35">
        <v>43723</v>
      </c>
      <c r="AJ162" s="53">
        <v>178755.14000000007</v>
      </c>
    </row>
    <row r="163" spans="35:36" x14ac:dyDescent="0.25">
      <c r="AI163" s="35">
        <v>43726</v>
      </c>
      <c r="AJ163" s="53">
        <v>178351.76000000007</v>
      </c>
    </row>
    <row r="164" spans="35:36" x14ac:dyDescent="0.25">
      <c r="AI164" s="35">
        <v>43727</v>
      </c>
      <c r="AJ164" s="53">
        <v>176225.76000000007</v>
      </c>
    </row>
    <row r="165" spans="35:36" x14ac:dyDescent="0.25">
      <c r="AI165" s="35">
        <v>43728</v>
      </c>
      <c r="AJ165" s="53">
        <v>174527.03000000006</v>
      </c>
    </row>
    <row r="166" spans="35:36" x14ac:dyDescent="0.25">
      <c r="AI166" s="35">
        <v>43731</v>
      </c>
      <c r="AJ166" s="53">
        <v>174258.47000000006</v>
      </c>
    </row>
    <row r="167" spans="35:36" x14ac:dyDescent="0.25">
      <c r="AI167" s="35">
        <v>43732</v>
      </c>
      <c r="AJ167" s="53">
        <v>173724.78000000006</v>
      </c>
    </row>
    <row r="168" spans="35:36" x14ac:dyDescent="0.25">
      <c r="AI168" s="35">
        <v>43736</v>
      </c>
      <c r="AJ168" s="53">
        <v>173475.73000000007</v>
      </c>
    </row>
    <row r="169" spans="35:36" x14ac:dyDescent="0.25">
      <c r="AI169" s="35">
        <v>43738</v>
      </c>
      <c r="AJ169" s="53">
        <v>177639.77000000008</v>
      </c>
    </row>
    <row r="170" spans="35:36" x14ac:dyDescent="0.25">
      <c r="AI170" s="35">
        <v>43740</v>
      </c>
      <c r="AJ170" s="53">
        <v>177311.97000000009</v>
      </c>
    </row>
    <row r="171" spans="35:36" x14ac:dyDescent="0.25">
      <c r="AI171" s="35">
        <v>43742</v>
      </c>
      <c r="AJ171" s="53">
        <v>187112.7300000001</v>
      </c>
    </row>
    <row r="172" spans="35:36" x14ac:dyDescent="0.25">
      <c r="AI172" s="35">
        <v>43743</v>
      </c>
      <c r="AJ172" s="53">
        <v>186982.71000000011</v>
      </c>
    </row>
    <row r="173" spans="35:36" x14ac:dyDescent="0.25">
      <c r="AI173" s="35">
        <v>43744</v>
      </c>
      <c r="AJ173" s="53">
        <v>186678.9800000001</v>
      </c>
    </row>
    <row r="174" spans="35:36" x14ac:dyDescent="0.25">
      <c r="AI174" s="35">
        <v>43747</v>
      </c>
      <c r="AJ174" s="53">
        <v>186295.97000000009</v>
      </c>
    </row>
    <row r="175" spans="35:36" x14ac:dyDescent="0.25">
      <c r="AI175" s="35">
        <v>43748</v>
      </c>
      <c r="AJ175" s="53">
        <v>186267.47000000009</v>
      </c>
    </row>
    <row r="176" spans="35:36" x14ac:dyDescent="0.25">
      <c r="AI176" s="35">
        <v>43751</v>
      </c>
      <c r="AJ176" s="53">
        <v>188940.72000000009</v>
      </c>
    </row>
    <row r="177" spans="35:36" x14ac:dyDescent="0.25">
      <c r="AI177" s="35">
        <v>43752</v>
      </c>
      <c r="AJ177" s="53">
        <v>186267.56000000008</v>
      </c>
    </row>
    <row r="178" spans="35:36" x14ac:dyDescent="0.25">
      <c r="AI178" s="35">
        <v>43753</v>
      </c>
      <c r="AJ178" s="53">
        <v>191680.27000000008</v>
      </c>
    </row>
    <row r="179" spans="35:36" x14ac:dyDescent="0.25">
      <c r="AI179" s="35">
        <v>43754</v>
      </c>
      <c r="AJ179" s="53">
        <v>191596.16000000009</v>
      </c>
    </row>
    <row r="180" spans="35:36" x14ac:dyDescent="0.25">
      <c r="AI180" s="35">
        <v>43755</v>
      </c>
      <c r="AJ180" s="53">
        <v>174511.82000000009</v>
      </c>
    </row>
    <row r="181" spans="35:36" x14ac:dyDescent="0.25">
      <c r="AI181" s="35">
        <v>43756</v>
      </c>
      <c r="AJ181" s="53">
        <v>174455.90000000008</v>
      </c>
    </row>
    <row r="182" spans="35:36" x14ac:dyDescent="0.25">
      <c r="AI182" s="35">
        <v>43758</v>
      </c>
      <c r="AJ182" s="53">
        <v>174217.45000000007</v>
      </c>
    </row>
    <row r="183" spans="35:36" x14ac:dyDescent="0.25">
      <c r="AI183" s="35">
        <v>43763</v>
      </c>
      <c r="AJ183" s="53">
        <v>177581.25000000006</v>
      </c>
    </row>
    <row r="184" spans="35:36" x14ac:dyDescent="0.25">
      <c r="AI184" s="35">
        <v>43764</v>
      </c>
      <c r="AJ184" s="53">
        <v>177497.16000000006</v>
      </c>
    </row>
    <row r="185" spans="35:36" x14ac:dyDescent="0.25">
      <c r="AI185" s="35">
        <v>43765</v>
      </c>
      <c r="AJ185" s="53">
        <v>177425.16000000006</v>
      </c>
    </row>
    <row r="186" spans="35:36" x14ac:dyDescent="0.25">
      <c r="AI186" s="35">
        <v>43767</v>
      </c>
      <c r="AJ186" s="53">
        <v>181429.80000000008</v>
      </c>
    </row>
    <row r="187" spans="35:36" x14ac:dyDescent="0.25">
      <c r="AI187" s="35">
        <v>43769</v>
      </c>
      <c r="AJ187" s="53">
        <v>191624.34000000008</v>
      </c>
    </row>
    <row r="188" spans="35:36" x14ac:dyDescent="0.25">
      <c r="AI188" s="35">
        <v>43770</v>
      </c>
      <c r="AJ188" s="53">
        <v>191545.34000000008</v>
      </c>
    </row>
    <row r="189" spans="35:36" x14ac:dyDescent="0.25">
      <c r="AI189" s="35">
        <v>43775</v>
      </c>
      <c r="AJ189" s="53">
        <v>189791.17000000007</v>
      </c>
    </row>
    <row r="190" spans="35:36" x14ac:dyDescent="0.25">
      <c r="AI190" s="35">
        <v>43778</v>
      </c>
      <c r="AJ190" s="53">
        <v>188703.17000000007</v>
      </c>
    </row>
    <row r="191" spans="35:36" x14ac:dyDescent="0.25">
      <c r="AI191" s="35">
        <v>43779</v>
      </c>
      <c r="AJ191" s="53">
        <v>188625.87000000008</v>
      </c>
    </row>
    <row r="192" spans="35:36" x14ac:dyDescent="0.25">
      <c r="AI192" s="35">
        <v>43780</v>
      </c>
      <c r="AJ192" s="53">
        <v>188444.17000000007</v>
      </c>
    </row>
    <row r="193" spans="35:36" x14ac:dyDescent="0.25">
      <c r="AI193" s="35">
        <v>43784</v>
      </c>
      <c r="AJ193" s="53">
        <v>191399.59000000008</v>
      </c>
    </row>
    <row r="194" spans="35:36" x14ac:dyDescent="0.25">
      <c r="AI194" s="35">
        <v>43785</v>
      </c>
      <c r="AJ194" s="53">
        <v>191279.67000000007</v>
      </c>
    </row>
    <row r="195" spans="35:36" x14ac:dyDescent="0.25">
      <c r="AI195" s="35">
        <v>43786</v>
      </c>
      <c r="AJ195" s="53">
        <v>191121.92000000007</v>
      </c>
    </row>
    <row r="196" spans="35:36" x14ac:dyDescent="0.25">
      <c r="AI196" s="35">
        <v>43787</v>
      </c>
      <c r="AJ196" s="53">
        <v>190807.88000000006</v>
      </c>
    </row>
    <row r="197" spans="35:36" x14ac:dyDescent="0.25">
      <c r="AI197" s="35">
        <v>43793</v>
      </c>
      <c r="AJ197" s="53">
        <v>190198.67000000007</v>
      </c>
    </row>
    <row r="198" spans="35:36" x14ac:dyDescent="0.25">
      <c r="AI198" s="35">
        <v>43799</v>
      </c>
      <c r="AJ198" s="53">
        <v>191858.13000000006</v>
      </c>
    </row>
    <row r="199" spans="35:36" x14ac:dyDescent="0.25">
      <c r="AI199" s="35">
        <v>43800</v>
      </c>
      <c r="AJ199" s="53">
        <v>191494.45000000007</v>
      </c>
    </row>
    <row r="200" spans="35:36" x14ac:dyDescent="0.25">
      <c r="AI200" s="35">
        <v>43801</v>
      </c>
      <c r="AJ200" s="53">
        <v>191351.49000000008</v>
      </c>
    </row>
    <row r="201" spans="35:36" x14ac:dyDescent="0.25">
      <c r="AI201" s="35">
        <v>43802</v>
      </c>
      <c r="AJ201" s="53">
        <v>191301.49000000008</v>
      </c>
    </row>
    <row r="202" spans="35:36" x14ac:dyDescent="0.25">
      <c r="AI202" s="35">
        <v>43803</v>
      </c>
      <c r="AJ202" s="53">
        <v>191288.99000000008</v>
      </c>
    </row>
    <row r="203" spans="35:36" x14ac:dyDescent="0.25">
      <c r="AI203" s="35">
        <v>43804</v>
      </c>
      <c r="AJ203" s="53">
        <v>201482.85000000009</v>
      </c>
    </row>
    <row r="204" spans="35:36" x14ac:dyDescent="0.25">
      <c r="AI204" s="35">
        <v>43805</v>
      </c>
      <c r="AJ204" s="53">
        <v>201412.6400000001</v>
      </c>
    </row>
    <row r="205" spans="35:36" x14ac:dyDescent="0.25">
      <c r="AI205" s="35">
        <v>43806</v>
      </c>
      <c r="AJ205" s="53">
        <v>201054.47000000009</v>
      </c>
    </row>
    <row r="206" spans="35:36" x14ac:dyDescent="0.25">
      <c r="AI206" s="35">
        <v>43808</v>
      </c>
      <c r="AJ206" s="53">
        <v>200783.6700000001</v>
      </c>
    </row>
    <row r="207" spans="35:36" x14ac:dyDescent="0.25">
      <c r="AI207" s="35">
        <v>43809</v>
      </c>
      <c r="AJ207" s="53">
        <v>200763.62000000011</v>
      </c>
    </row>
    <row r="208" spans="35:36" x14ac:dyDescent="0.25">
      <c r="AI208" s="35">
        <v>43811</v>
      </c>
      <c r="AJ208" s="53">
        <v>200614.02000000011</v>
      </c>
    </row>
    <row r="209" spans="35:36" x14ac:dyDescent="0.25">
      <c r="AI209" s="35">
        <v>43812</v>
      </c>
      <c r="AJ209" s="53">
        <v>200518.28000000012</v>
      </c>
    </row>
    <row r="210" spans="35:36" x14ac:dyDescent="0.25">
      <c r="AI210" s="35">
        <v>43813</v>
      </c>
      <c r="AJ210" s="53">
        <v>207163.19000000012</v>
      </c>
    </row>
    <row r="211" spans="35:36" x14ac:dyDescent="0.25">
      <c r="AI211" s="35">
        <v>43815</v>
      </c>
      <c r="AJ211" s="53">
        <v>207131.29000000012</v>
      </c>
    </row>
    <row r="212" spans="35:36" x14ac:dyDescent="0.25">
      <c r="AI212" s="35">
        <v>43817</v>
      </c>
      <c r="AJ212" s="53">
        <v>203699.52000000014</v>
      </c>
    </row>
    <row r="213" spans="35:36" x14ac:dyDescent="0.25">
      <c r="AI213" s="35">
        <v>43821</v>
      </c>
      <c r="AJ213" s="53">
        <v>203307.80000000013</v>
      </c>
    </row>
    <row r="214" spans="35:36" x14ac:dyDescent="0.25">
      <c r="AI214" s="35">
        <v>43858</v>
      </c>
      <c r="AJ214" s="53">
        <v>216510.76000000013</v>
      </c>
    </row>
    <row r="215" spans="35:36" x14ac:dyDescent="0.25">
      <c r="AI215" s="35">
        <v>43859</v>
      </c>
      <c r="AJ215" s="53">
        <v>215839.14000000013</v>
      </c>
    </row>
    <row r="216" spans="35:36" x14ac:dyDescent="0.25">
      <c r="AI216" s="35">
        <v>43860</v>
      </c>
      <c r="AJ216" s="53">
        <v>215826.74000000014</v>
      </c>
    </row>
    <row r="217" spans="35:36" x14ac:dyDescent="0.25">
      <c r="AI217" s="35">
        <v>43861</v>
      </c>
      <c r="AJ217" s="53">
        <v>215755.54000000012</v>
      </c>
    </row>
    <row r="218" spans="35:36" x14ac:dyDescent="0.25">
      <c r="AI218" s="35">
        <v>43862</v>
      </c>
      <c r="AJ218" s="53">
        <v>215068.49000000014</v>
      </c>
    </row>
    <row r="219" spans="35:36" x14ac:dyDescent="0.25">
      <c r="AI219" s="35">
        <v>43863</v>
      </c>
      <c r="AJ219" s="53">
        <v>211408.37000000014</v>
      </c>
    </row>
    <row r="220" spans="35:36" x14ac:dyDescent="0.25">
      <c r="AI220" s="35">
        <v>43864</v>
      </c>
      <c r="AJ220" s="53">
        <v>216324.91000000015</v>
      </c>
    </row>
    <row r="221" spans="35:36" x14ac:dyDescent="0.25">
      <c r="AI221" s="35">
        <v>43865</v>
      </c>
      <c r="AJ221" s="53">
        <v>216253.92000000016</v>
      </c>
    </row>
    <row r="222" spans="35:36" x14ac:dyDescent="0.25">
      <c r="AI222" s="35">
        <v>43867</v>
      </c>
      <c r="AJ222" s="53">
        <v>221096.14000000016</v>
      </c>
    </row>
    <row r="223" spans="35:36" x14ac:dyDescent="0.25">
      <c r="AI223" s="35">
        <v>43868</v>
      </c>
      <c r="AJ223" s="53">
        <v>221036.96000000017</v>
      </c>
    </row>
    <row r="224" spans="35:36" x14ac:dyDescent="0.25">
      <c r="AI224" s="35">
        <v>43869</v>
      </c>
      <c r="AJ224" s="53">
        <v>220900.51000000015</v>
      </c>
    </row>
    <row r="225" spans="35:36" x14ac:dyDescent="0.25">
      <c r="AI225" s="35">
        <v>43870</v>
      </c>
      <c r="AJ225" s="53">
        <v>220724.42000000016</v>
      </c>
    </row>
    <row r="226" spans="35:36" x14ac:dyDescent="0.25">
      <c r="AI226" s="35">
        <v>43872</v>
      </c>
      <c r="AJ226" s="53">
        <v>220466.08000000016</v>
      </c>
    </row>
    <row r="227" spans="35:36" x14ac:dyDescent="0.25">
      <c r="AI227" s="35">
        <v>43874</v>
      </c>
      <c r="AJ227" s="53">
        <v>219515.35000000015</v>
      </c>
    </row>
    <row r="228" spans="35:36" x14ac:dyDescent="0.25">
      <c r="AI228" s="35">
        <v>43877</v>
      </c>
      <c r="AJ228" s="53">
        <v>223917.10000000015</v>
      </c>
    </row>
    <row r="229" spans="35:36" x14ac:dyDescent="0.25">
      <c r="AI229" s="35">
        <v>43878</v>
      </c>
      <c r="AJ229" s="53">
        <v>223641.38000000015</v>
      </c>
    </row>
    <row r="230" spans="35:36" x14ac:dyDescent="0.25">
      <c r="AI230" s="35">
        <v>43879</v>
      </c>
      <c r="AJ230" s="53">
        <v>223599.64000000016</v>
      </c>
    </row>
    <row r="231" spans="35:36" x14ac:dyDescent="0.25">
      <c r="AI231" s="35">
        <v>43880</v>
      </c>
      <c r="AJ231" s="53">
        <v>223573.75000000015</v>
      </c>
    </row>
    <row r="232" spans="35:36" x14ac:dyDescent="0.25">
      <c r="AI232" s="35">
        <v>43881</v>
      </c>
      <c r="AJ232" s="53">
        <v>223540.49000000014</v>
      </c>
    </row>
    <row r="233" spans="35:36" x14ac:dyDescent="0.25">
      <c r="AI233" s="35">
        <v>43882</v>
      </c>
      <c r="AJ233" s="53">
        <v>223051.90000000014</v>
      </c>
    </row>
    <row r="234" spans="35:36" x14ac:dyDescent="0.25">
      <c r="AI234" s="35">
        <v>43883</v>
      </c>
      <c r="AJ234" s="53">
        <v>222842.17000000013</v>
      </c>
    </row>
    <row r="235" spans="35:36" x14ac:dyDescent="0.25">
      <c r="AI235" s="35">
        <v>43884</v>
      </c>
      <c r="AJ235" s="53">
        <v>222302.44000000012</v>
      </c>
    </row>
    <row r="236" spans="35:36" x14ac:dyDescent="0.25">
      <c r="AI236" s="35">
        <v>43885</v>
      </c>
      <c r="AJ236" s="53">
        <v>220897.57000000012</v>
      </c>
    </row>
    <row r="237" spans="35:36" x14ac:dyDescent="0.25">
      <c r="AI237" s="35">
        <v>43886</v>
      </c>
      <c r="AJ237" s="53">
        <v>220844.64000000013</v>
      </c>
    </row>
    <row r="238" spans="35:36" x14ac:dyDescent="0.25">
      <c r="AI238" s="35">
        <v>43887</v>
      </c>
      <c r="AJ238" s="53">
        <v>221091.51000000013</v>
      </c>
    </row>
    <row r="239" spans="35:36" x14ac:dyDescent="0.25">
      <c r="AI239" s="35">
        <v>43888</v>
      </c>
      <c r="AJ239" s="53">
        <v>220498.14000000013</v>
      </c>
    </row>
    <row r="240" spans="35:36" x14ac:dyDescent="0.25">
      <c r="AI240" s="35">
        <v>43895</v>
      </c>
      <c r="AJ240" s="53">
        <v>230821.25000000012</v>
      </c>
    </row>
    <row r="241" spans="35:36" x14ac:dyDescent="0.25">
      <c r="AI241" s="35">
        <v>43899</v>
      </c>
      <c r="AJ241" s="53">
        <v>230821.25000000012</v>
      </c>
    </row>
    <row r="242" spans="35:36" x14ac:dyDescent="0.25">
      <c r="AI242" s="35">
        <v>43902</v>
      </c>
      <c r="AJ242" s="53">
        <v>230295.09000000011</v>
      </c>
    </row>
    <row r="243" spans="35:36" x14ac:dyDescent="0.25">
      <c r="AI243" s="35">
        <v>43903</v>
      </c>
      <c r="AJ243" s="53">
        <v>235969.45000000013</v>
      </c>
    </row>
    <row r="244" spans="35:36" x14ac:dyDescent="0.25">
      <c r="AI244" s="35">
        <v>43904</v>
      </c>
      <c r="AJ244" s="53">
        <v>235950.24000000014</v>
      </c>
    </row>
    <row r="245" spans="35:36" x14ac:dyDescent="0.25">
      <c r="AI245" s="35">
        <v>43905</v>
      </c>
      <c r="AJ245" s="53">
        <v>235853.82000000012</v>
      </c>
    </row>
    <row r="246" spans="35:36" x14ac:dyDescent="0.25">
      <c r="AI246" s="35">
        <v>43906</v>
      </c>
      <c r="AJ246" s="53">
        <v>235668.39000000013</v>
      </c>
    </row>
    <row r="247" spans="35:36" x14ac:dyDescent="0.25">
      <c r="AI247" s="35">
        <v>43907</v>
      </c>
      <c r="AJ247" s="53">
        <v>238811.24000000014</v>
      </c>
    </row>
    <row r="248" spans="35:36" x14ac:dyDescent="0.25">
      <c r="AI248" s="35">
        <v>43908</v>
      </c>
      <c r="AJ248" s="53">
        <v>237866.33000000013</v>
      </c>
    </row>
    <row r="249" spans="35:36" x14ac:dyDescent="0.25">
      <c r="AI249" s="35">
        <v>43909</v>
      </c>
      <c r="AJ249" s="53">
        <v>237827.33000000013</v>
      </c>
    </row>
    <row r="250" spans="35:36" x14ac:dyDescent="0.25">
      <c r="AI250" s="35">
        <v>43912</v>
      </c>
      <c r="AJ250" s="53">
        <v>236697.13000000012</v>
      </c>
    </row>
    <row r="251" spans="35:36" x14ac:dyDescent="0.25">
      <c r="AI251" s="35">
        <v>43913</v>
      </c>
      <c r="AJ251" s="53">
        <v>235522.95000000013</v>
      </c>
    </row>
    <row r="252" spans="35:36" x14ac:dyDescent="0.25">
      <c r="AI252" s="35">
        <v>43916</v>
      </c>
      <c r="AJ252" s="53">
        <v>235121.30000000013</v>
      </c>
    </row>
    <row r="253" spans="35:36" x14ac:dyDescent="0.25">
      <c r="AI253" s="35">
        <v>43920</v>
      </c>
      <c r="AJ253" s="53">
        <v>233995.80000000013</v>
      </c>
    </row>
    <row r="254" spans="35:36" x14ac:dyDescent="0.25">
      <c r="AI254" s="35">
        <v>43921</v>
      </c>
      <c r="AJ254" s="53">
        <v>233995.80000000013</v>
      </c>
    </row>
    <row r="255" spans="35:36" x14ac:dyDescent="0.25">
      <c r="AI255" s="35">
        <v>43923</v>
      </c>
      <c r="AJ255" s="53">
        <v>233025.00000000015</v>
      </c>
    </row>
    <row r="256" spans="35:36" x14ac:dyDescent="0.25">
      <c r="AI256" s="35">
        <v>43926</v>
      </c>
      <c r="AJ256" s="53">
        <v>232994.56000000014</v>
      </c>
    </row>
    <row r="257" spans="35:36" x14ac:dyDescent="0.25">
      <c r="AI257" s="35">
        <v>43927</v>
      </c>
      <c r="AJ257" s="53">
        <v>232871.46000000014</v>
      </c>
    </row>
    <row r="258" spans="35:36" x14ac:dyDescent="0.25">
      <c r="AI258" s="35">
        <v>43928</v>
      </c>
      <c r="AJ258" s="53">
        <v>242663.83000000013</v>
      </c>
    </row>
    <row r="259" spans="35:36" x14ac:dyDescent="0.25">
      <c r="AI259" s="35">
        <v>43929</v>
      </c>
      <c r="AJ259" s="53">
        <v>242607.89000000013</v>
      </c>
    </row>
    <row r="260" spans="35:36" x14ac:dyDescent="0.25">
      <c r="AI260" s="35">
        <v>43931</v>
      </c>
      <c r="AJ260" s="53">
        <v>241597.89000000013</v>
      </c>
    </row>
    <row r="261" spans="35:36" x14ac:dyDescent="0.25">
      <c r="AI261" s="35">
        <v>43933</v>
      </c>
      <c r="AJ261" s="53">
        <v>241493.10000000012</v>
      </c>
    </row>
    <row r="262" spans="35:36" x14ac:dyDescent="0.25">
      <c r="AI262" s="35">
        <v>43935</v>
      </c>
      <c r="AJ262" s="53">
        <v>256498.63000000012</v>
      </c>
    </row>
    <row r="263" spans="35:36" x14ac:dyDescent="0.25">
      <c r="AI263" s="35">
        <v>43938</v>
      </c>
      <c r="AJ263" s="53">
        <v>254995.06000000011</v>
      </c>
    </row>
    <row r="264" spans="35:36" x14ac:dyDescent="0.25">
      <c r="AI264" s="35">
        <v>43940</v>
      </c>
      <c r="AJ264" s="53">
        <v>254959.10000000012</v>
      </c>
    </row>
    <row r="265" spans="35:36" x14ac:dyDescent="0.25">
      <c r="AI265" s="35">
        <v>43941</v>
      </c>
      <c r="AJ265" s="53">
        <v>252818.73000000013</v>
      </c>
    </row>
    <row r="266" spans="35:36" x14ac:dyDescent="0.25">
      <c r="AI266" s="35">
        <v>43942</v>
      </c>
      <c r="AJ266" s="53">
        <v>252630.97000000012</v>
      </c>
    </row>
    <row r="267" spans="35:36" x14ac:dyDescent="0.25">
      <c r="AI267" s="35">
        <v>43943</v>
      </c>
      <c r="AJ267" s="53">
        <v>252498.92000000013</v>
      </c>
    </row>
    <row r="268" spans="35:36" x14ac:dyDescent="0.25">
      <c r="AI268" s="35">
        <v>43944</v>
      </c>
      <c r="AJ268" s="53">
        <v>252474.44000000012</v>
      </c>
    </row>
    <row r="269" spans="35:36" x14ac:dyDescent="0.25">
      <c r="AI269" s="35">
        <v>43946</v>
      </c>
      <c r="AJ269" s="53">
        <v>251959.69000000012</v>
      </c>
    </row>
    <row r="270" spans="35:36" x14ac:dyDescent="0.25">
      <c r="AI270" s="35">
        <v>43947</v>
      </c>
      <c r="AJ270" s="53">
        <v>251829.44000000012</v>
      </c>
    </row>
    <row r="271" spans="35:36" x14ac:dyDescent="0.25">
      <c r="AI271" s="35">
        <v>43948</v>
      </c>
      <c r="AJ271" s="53">
        <v>251760.94000000012</v>
      </c>
    </row>
    <row r="272" spans="35:36" x14ac:dyDescent="0.25">
      <c r="AI272" s="35">
        <v>43952</v>
      </c>
      <c r="AJ272" s="53">
        <v>251662.15000000011</v>
      </c>
    </row>
    <row r="273" spans="35:36" x14ac:dyDescent="0.25">
      <c r="AI273" s="35">
        <v>43954</v>
      </c>
      <c r="AJ273" s="53">
        <v>251566.90000000011</v>
      </c>
    </row>
    <row r="274" spans="35:36" x14ac:dyDescent="0.25">
      <c r="AI274" s="35">
        <v>43956</v>
      </c>
      <c r="AJ274" s="53">
        <v>253493.40000000011</v>
      </c>
    </row>
    <row r="275" spans="35:36" x14ac:dyDescent="0.25">
      <c r="AI275" s="35">
        <v>43957</v>
      </c>
      <c r="AJ275" s="53">
        <v>252451.93000000011</v>
      </c>
    </row>
    <row r="276" spans="35:36" x14ac:dyDescent="0.25">
      <c r="AI276" s="35">
        <v>43958</v>
      </c>
      <c r="AJ276" s="53">
        <v>251818.99000000011</v>
      </c>
    </row>
    <row r="277" spans="35:36" x14ac:dyDescent="0.25">
      <c r="AI277" s="35">
        <v>43961</v>
      </c>
      <c r="AJ277" s="53">
        <v>250787.3900000001</v>
      </c>
    </row>
    <row r="278" spans="35:36" x14ac:dyDescent="0.25">
      <c r="AI278" s="35">
        <v>43965</v>
      </c>
      <c r="AJ278" s="53">
        <v>262930.2300000001</v>
      </c>
    </row>
    <row r="279" spans="35:36" x14ac:dyDescent="0.25">
      <c r="AI279" s="35">
        <v>43968</v>
      </c>
      <c r="AJ279" s="53">
        <v>262568.12000000011</v>
      </c>
    </row>
    <row r="280" spans="35:36" x14ac:dyDescent="0.25">
      <c r="AI280" s="35">
        <v>43969</v>
      </c>
      <c r="AJ280" s="53">
        <v>262426.58000000013</v>
      </c>
    </row>
    <row r="281" spans="35:36" x14ac:dyDescent="0.25">
      <c r="AI281" s="35">
        <v>43975</v>
      </c>
      <c r="AJ281" s="53">
        <v>260972.75000000015</v>
      </c>
    </row>
    <row r="282" spans="35:36" x14ac:dyDescent="0.25">
      <c r="AI282" s="35">
        <v>43982</v>
      </c>
      <c r="AJ282" s="53">
        <v>260816.14000000016</v>
      </c>
    </row>
    <row r="283" spans="35:36" x14ac:dyDescent="0.25">
      <c r="AI283" s="35">
        <v>43983</v>
      </c>
      <c r="AJ283" s="53">
        <v>260717.49000000017</v>
      </c>
    </row>
    <row r="284" spans="35:36" x14ac:dyDescent="0.25">
      <c r="AI284" s="35">
        <v>43985</v>
      </c>
      <c r="AJ284" s="53">
        <v>260687.79000000015</v>
      </c>
    </row>
    <row r="285" spans="35:36" x14ac:dyDescent="0.25">
      <c r="AI285" s="35">
        <v>43987</v>
      </c>
      <c r="AJ285" s="53">
        <v>260559.03000000014</v>
      </c>
    </row>
    <row r="286" spans="35:36" x14ac:dyDescent="0.25">
      <c r="AI286" s="35">
        <v>43988</v>
      </c>
      <c r="AJ286" s="53">
        <v>260433.80000000013</v>
      </c>
    </row>
    <row r="287" spans="35:36" x14ac:dyDescent="0.25">
      <c r="AI287" s="35">
        <v>43990</v>
      </c>
      <c r="AJ287" s="53">
        <v>259412.30000000013</v>
      </c>
    </row>
    <row r="288" spans="35:36" x14ac:dyDescent="0.25">
      <c r="AI288" s="35">
        <v>43991</v>
      </c>
      <c r="AJ288" s="53">
        <v>259225.79000000012</v>
      </c>
    </row>
    <row r="289" spans="35:36" x14ac:dyDescent="0.25">
      <c r="AI289" s="35">
        <v>43992</v>
      </c>
      <c r="AJ289" s="53">
        <v>259155.48000000013</v>
      </c>
    </row>
    <row r="290" spans="35:36" x14ac:dyDescent="0.25">
      <c r="AI290" s="35">
        <v>43994</v>
      </c>
      <c r="AJ290" s="53">
        <v>274186.50000000012</v>
      </c>
    </row>
    <row r="291" spans="35:36" x14ac:dyDescent="0.25">
      <c r="AI291" s="35">
        <v>43995</v>
      </c>
      <c r="AJ291" s="53">
        <v>274023.09000000014</v>
      </c>
    </row>
    <row r="292" spans="35:36" x14ac:dyDescent="0.25">
      <c r="AI292" s="35">
        <v>43997</v>
      </c>
      <c r="AJ292" s="53">
        <v>274018.49000000017</v>
      </c>
    </row>
    <row r="293" spans="35:36" x14ac:dyDescent="0.25">
      <c r="AI293" s="35">
        <v>43998</v>
      </c>
      <c r="AJ293" s="53">
        <v>272851.38000000018</v>
      </c>
    </row>
    <row r="294" spans="35:36" x14ac:dyDescent="0.25">
      <c r="AI294" s="35">
        <v>43999</v>
      </c>
      <c r="AJ294" s="53">
        <v>272760.35000000015</v>
      </c>
    </row>
    <row r="295" spans="35:36" x14ac:dyDescent="0.25">
      <c r="AI295" s="35">
        <v>44001</v>
      </c>
      <c r="AJ295" s="53">
        <v>272528.62000000017</v>
      </c>
    </row>
    <row r="296" spans="35:36" x14ac:dyDescent="0.25">
      <c r="AI296" s="35">
        <v>44003</v>
      </c>
      <c r="AJ296" s="53">
        <v>272282.22000000015</v>
      </c>
    </row>
    <row r="297" spans="35:36" x14ac:dyDescent="0.25">
      <c r="AI297" s="35">
        <v>44007</v>
      </c>
      <c r="AJ297" s="53">
        <v>271108.34000000014</v>
      </c>
    </row>
    <row r="298" spans="35:36" x14ac:dyDescent="0.25">
      <c r="AI298" s="35">
        <v>44009</v>
      </c>
      <c r="AJ298" s="53">
        <v>271089.09000000014</v>
      </c>
    </row>
    <row r="299" spans="35:36" x14ac:dyDescent="0.25">
      <c r="AI299" s="35">
        <v>44010</v>
      </c>
      <c r="AJ299" s="53">
        <v>270878.03000000014</v>
      </c>
    </row>
    <row r="300" spans="35:36" x14ac:dyDescent="0.25">
      <c r="AI300" s="35">
        <v>44011</v>
      </c>
      <c r="AJ300" s="53">
        <v>270615.59000000014</v>
      </c>
    </row>
    <row r="301" spans="35:36" x14ac:dyDescent="0.25">
      <c r="AI301" s="35">
        <v>44014</v>
      </c>
      <c r="AJ301" s="53">
        <v>270406.60000000015</v>
      </c>
    </row>
    <row r="302" spans="35:36" x14ac:dyDescent="0.25">
      <c r="AI302" s="35">
        <v>44017</v>
      </c>
      <c r="AJ302" s="53">
        <v>270300.45000000013</v>
      </c>
    </row>
    <row r="303" spans="35:36" x14ac:dyDescent="0.25">
      <c r="AI303" s="35">
        <v>44024</v>
      </c>
      <c r="AJ303" s="53">
        <v>269002.56000000011</v>
      </c>
    </row>
    <row r="304" spans="35:36" x14ac:dyDescent="0.25">
      <c r="AI304" s="35">
        <v>44026</v>
      </c>
      <c r="AJ304" s="53">
        <v>282701.83000000013</v>
      </c>
    </row>
    <row r="305" spans="35:36" x14ac:dyDescent="0.25">
      <c r="AI305" s="35">
        <v>44028</v>
      </c>
      <c r="AJ305" s="53">
        <v>290071.90000000014</v>
      </c>
    </row>
    <row r="306" spans="35:36" x14ac:dyDescent="0.25">
      <c r="AI306" s="35">
        <v>44031</v>
      </c>
      <c r="AJ306" s="53">
        <v>292077.26000000013</v>
      </c>
    </row>
    <row r="307" spans="35:36" x14ac:dyDescent="0.25">
      <c r="AI307" s="35">
        <v>44034</v>
      </c>
      <c r="AJ307" s="53">
        <v>288664.63000000012</v>
      </c>
    </row>
    <row r="308" spans="35:36" x14ac:dyDescent="0.25">
      <c r="AI308" s="35">
        <v>44035</v>
      </c>
      <c r="AJ308" s="53">
        <v>288219.9200000001</v>
      </c>
    </row>
    <row r="309" spans="35:36" x14ac:dyDescent="0.25">
      <c r="AI309" s="35">
        <v>44038</v>
      </c>
      <c r="AJ309" s="53">
        <v>287969.15000000008</v>
      </c>
    </row>
    <row r="310" spans="35:36" x14ac:dyDescent="0.25">
      <c r="AI310" s="35">
        <v>44045</v>
      </c>
      <c r="AJ310" s="53">
        <v>286293.24000000011</v>
      </c>
    </row>
    <row r="311" spans="35:36" x14ac:dyDescent="0.25">
      <c r="AI311" s="35">
        <v>44052</v>
      </c>
      <c r="AJ311" s="53">
        <v>285710.63000000012</v>
      </c>
    </row>
    <row r="312" spans="35:36" x14ac:dyDescent="0.25">
      <c r="AI312" s="35">
        <v>44053</v>
      </c>
      <c r="AJ312" s="53">
        <v>285585.81000000011</v>
      </c>
    </row>
    <row r="313" spans="35:36" x14ac:dyDescent="0.25">
      <c r="AI313" s="35">
        <v>44054</v>
      </c>
      <c r="AJ313" s="53">
        <v>285577.9200000001</v>
      </c>
    </row>
    <row r="314" spans="35:36" x14ac:dyDescent="0.25">
      <c r="AI314" s="35">
        <v>44055</v>
      </c>
      <c r="AJ314" s="53">
        <v>284835.13000000012</v>
      </c>
    </row>
    <row r="315" spans="35:36" x14ac:dyDescent="0.25">
      <c r="AI315" s="35">
        <v>44058</v>
      </c>
      <c r="AJ315" s="53">
        <v>299913.35000000009</v>
      </c>
    </row>
    <row r="316" spans="35:36" x14ac:dyDescent="0.25">
      <c r="AI316" s="35">
        <v>44059</v>
      </c>
      <c r="AJ316" s="53">
        <v>299682.89000000007</v>
      </c>
    </row>
    <row r="317" spans="35:36" x14ac:dyDescent="0.25">
      <c r="AI317" s="35">
        <v>44060</v>
      </c>
      <c r="AJ317" s="53">
        <v>299618.35000000009</v>
      </c>
    </row>
    <row r="318" spans="35:36" x14ac:dyDescent="0.25">
      <c r="AI318" s="35">
        <v>44064</v>
      </c>
      <c r="AJ318" s="53">
        <v>297356.40000000008</v>
      </c>
    </row>
    <row r="319" spans="35:36" x14ac:dyDescent="0.25">
      <c r="AI319" s="35">
        <v>44066</v>
      </c>
      <c r="AJ319" s="53">
        <v>297146.97000000009</v>
      </c>
    </row>
    <row r="320" spans="35:36" x14ac:dyDescent="0.25">
      <c r="AI320" s="35">
        <v>44069</v>
      </c>
      <c r="AJ320" s="53">
        <v>297142.70000000007</v>
      </c>
    </row>
    <row r="321" spans="35:36" x14ac:dyDescent="0.25">
      <c r="AI321" s="35">
        <v>44073</v>
      </c>
      <c r="AJ321" s="53">
        <v>296704.36000000004</v>
      </c>
    </row>
    <row r="322" spans="35:36" x14ac:dyDescent="0.25">
      <c r="AI322" s="35">
        <v>44074</v>
      </c>
      <c r="AJ322" s="53">
        <v>296687.16000000003</v>
      </c>
    </row>
    <row r="323" spans="35:36" x14ac:dyDescent="0.25">
      <c r="AI323" s="35">
        <v>44077</v>
      </c>
      <c r="AJ323" s="53">
        <v>296664.79000000004</v>
      </c>
    </row>
    <row r="324" spans="35:36" x14ac:dyDescent="0.25">
      <c r="AI324" s="35">
        <v>44078</v>
      </c>
      <c r="AJ324" s="53">
        <v>296596.09000000003</v>
      </c>
    </row>
    <row r="325" spans="35:36" x14ac:dyDescent="0.25">
      <c r="AI325" s="35">
        <v>44079</v>
      </c>
      <c r="AJ325" s="53">
        <v>296544.59000000003</v>
      </c>
    </row>
    <row r="326" spans="35:36" x14ac:dyDescent="0.25">
      <c r="AI326" s="35">
        <v>44080</v>
      </c>
      <c r="AJ326" s="53">
        <v>296358.75</v>
      </c>
    </row>
    <row r="327" spans="35:36" x14ac:dyDescent="0.25">
      <c r="AI327" s="35">
        <v>44082</v>
      </c>
      <c r="AJ327" s="53">
        <v>295966.45</v>
      </c>
    </row>
    <row r="328" spans="35:36" x14ac:dyDescent="0.25">
      <c r="AI328" s="35">
        <v>44086</v>
      </c>
      <c r="AJ328" s="53">
        <v>303684.2</v>
      </c>
    </row>
    <row r="329" spans="35:36" x14ac:dyDescent="0.25">
      <c r="AI329" s="35">
        <v>44087</v>
      </c>
      <c r="AJ329" s="53">
        <v>303664.75</v>
      </c>
    </row>
    <row r="330" spans="35:36" x14ac:dyDescent="0.25">
      <c r="AI330" s="35">
        <v>44088</v>
      </c>
      <c r="AJ330" s="53">
        <v>303635.46000000002</v>
      </c>
    </row>
    <row r="331" spans="35:36" x14ac:dyDescent="0.25">
      <c r="AI331" s="35">
        <v>44094</v>
      </c>
      <c r="AJ331" s="53">
        <v>308908.09000000003</v>
      </c>
    </row>
    <row r="332" spans="35:36" x14ac:dyDescent="0.25">
      <c r="AI332" s="35">
        <v>44101</v>
      </c>
      <c r="AJ332" s="53">
        <v>307480.21000000002</v>
      </c>
    </row>
    <row r="333" spans="35:36" x14ac:dyDescent="0.25">
      <c r="AI333" s="35">
        <v>44102</v>
      </c>
      <c r="AJ333" s="53">
        <v>307470.21000000002</v>
      </c>
    </row>
    <row r="334" spans="35:36" x14ac:dyDescent="0.25">
      <c r="AI334" s="35">
        <v>44104</v>
      </c>
      <c r="AJ334" s="53">
        <v>307455.21000000002</v>
      </c>
    </row>
    <row r="335" spans="35:36" x14ac:dyDescent="0.25">
      <c r="AI335" s="35">
        <v>44105</v>
      </c>
      <c r="AJ335" s="53">
        <v>307378.98000000004</v>
      </c>
    </row>
    <row r="336" spans="35:36" x14ac:dyDescent="0.25">
      <c r="AI336" s="35">
        <v>44106</v>
      </c>
      <c r="AJ336" s="53">
        <v>307267.88000000006</v>
      </c>
    </row>
    <row r="337" spans="35:36" x14ac:dyDescent="0.25">
      <c r="AI337" s="35">
        <v>44108</v>
      </c>
      <c r="AJ337" s="53">
        <v>307165.14000000007</v>
      </c>
    </row>
    <row r="338" spans="35:36" x14ac:dyDescent="0.25">
      <c r="AI338" s="35">
        <v>44109</v>
      </c>
      <c r="AJ338" s="53">
        <v>305712.02000000008</v>
      </c>
    </row>
    <row r="339" spans="35:36" x14ac:dyDescent="0.25">
      <c r="AI339" s="35">
        <v>44115</v>
      </c>
      <c r="AJ339" s="53">
        <v>304866.27000000008</v>
      </c>
    </row>
    <row r="340" spans="35:36" x14ac:dyDescent="0.25">
      <c r="AI340" s="35">
        <v>44117</v>
      </c>
      <c r="AJ340" s="53">
        <v>304255.16000000009</v>
      </c>
    </row>
    <row r="341" spans="35:36" x14ac:dyDescent="0.25">
      <c r="AI341" s="35">
        <v>44118</v>
      </c>
      <c r="AJ341" s="53">
        <v>319620.75000000012</v>
      </c>
    </row>
    <row r="342" spans="35:36" x14ac:dyDescent="0.25">
      <c r="AI342" s="35">
        <v>44119</v>
      </c>
      <c r="AJ342" s="53">
        <v>319580.10000000009</v>
      </c>
    </row>
    <row r="343" spans="35:36" x14ac:dyDescent="0.25">
      <c r="AI343" s="35">
        <v>44122</v>
      </c>
      <c r="AJ343" s="53">
        <v>319123.75000000012</v>
      </c>
    </row>
    <row r="344" spans="35:36" x14ac:dyDescent="0.25">
      <c r="AI344" s="35">
        <v>44126</v>
      </c>
      <c r="AJ344" s="53">
        <v>317031.99000000011</v>
      </c>
    </row>
    <row r="345" spans="35:36" x14ac:dyDescent="0.25">
      <c r="AI345" s="35">
        <v>44128</v>
      </c>
      <c r="AJ345" s="53">
        <v>316375.22000000009</v>
      </c>
    </row>
    <row r="346" spans="35:36" x14ac:dyDescent="0.25">
      <c r="AI346" s="35">
        <v>44131</v>
      </c>
      <c r="AJ346" s="53">
        <v>316049.69000000006</v>
      </c>
    </row>
    <row r="347" spans="35:36" x14ac:dyDescent="0.25">
      <c r="AI347" s="35">
        <v>44133</v>
      </c>
      <c r="AJ347" s="53">
        <v>315905.98000000004</v>
      </c>
    </row>
    <row r="348" spans="35:36" x14ac:dyDescent="0.25">
      <c r="AI348" s="35">
        <v>44134</v>
      </c>
      <c r="AJ348" s="53">
        <v>315779.98000000004</v>
      </c>
    </row>
    <row r="349" spans="35:36" x14ac:dyDescent="0.25">
      <c r="AI349" s="35">
        <v>44135</v>
      </c>
      <c r="AJ349" s="53">
        <v>315511.19000000006</v>
      </c>
    </row>
    <row r="350" spans="35:36" x14ac:dyDescent="0.25">
      <c r="AI350" s="35">
        <v>44136</v>
      </c>
      <c r="AJ350" s="53">
        <v>315410.93000000005</v>
      </c>
    </row>
    <row r="351" spans="35:36" x14ac:dyDescent="0.25">
      <c r="AI351" s="35">
        <v>44139</v>
      </c>
      <c r="AJ351" s="53">
        <v>314625.29000000004</v>
      </c>
    </row>
    <row r="352" spans="35:36" x14ac:dyDescent="0.25">
      <c r="AI352" s="35">
        <v>44143</v>
      </c>
      <c r="AJ352" s="53">
        <v>311279.34000000003</v>
      </c>
    </row>
    <row r="353" spans="35:36" x14ac:dyDescent="0.25">
      <c r="AI353" s="35">
        <v>44144</v>
      </c>
      <c r="AJ353" s="53">
        <v>310059.39</v>
      </c>
    </row>
    <row r="354" spans="35:36" x14ac:dyDescent="0.25">
      <c r="AI354" s="35">
        <v>44146</v>
      </c>
      <c r="AJ354" s="53">
        <v>309755.99</v>
      </c>
    </row>
    <row r="355" spans="35:36" x14ac:dyDescent="0.25">
      <c r="AI355" s="35">
        <v>44150</v>
      </c>
      <c r="AJ355" s="53">
        <v>308889.13</v>
      </c>
    </row>
    <row r="356" spans="35:36" x14ac:dyDescent="0.25">
      <c r="AI356" s="35">
        <v>44151</v>
      </c>
      <c r="AJ356" s="53">
        <v>324190.78999999998</v>
      </c>
    </row>
    <row r="357" spans="35:36" x14ac:dyDescent="0.25">
      <c r="AI357" s="35">
        <v>44152</v>
      </c>
      <c r="AJ357" s="53">
        <v>324180.28999999998</v>
      </c>
    </row>
    <row r="358" spans="35:36" x14ac:dyDescent="0.25">
      <c r="AI358" s="35">
        <v>44157</v>
      </c>
      <c r="AJ358" s="53">
        <v>323273.42</v>
      </c>
    </row>
    <row r="359" spans="35:36" x14ac:dyDescent="0.25">
      <c r="AI359" s="35">
        <v>44164</v>
      </c>
      <c r="AJ359" s="53">
        <v>319081.01</v>
      </c>
    </row>
    <row r="360" spans="35:36" x14ac:dyDescent="0.25">
      <c r="AI360" s="35">
        <v>44165</v>
      </c>
      <c r="AJ360" s="53">
        <v>318693.02</v>
      </c>
    </row>
    <row r="361" spans="35:36" x14ac:dyDescent="0.25">
      <c r="AI361" s="35">
        <v>44166</v>
      </c>
      <c r="AJ361" s="53">
        <v>317610.19</v>
      </c>
    </row>
    <row r="362" spans="35:36" x14ac:dyDescent="0.25">
      <c r="AI362" s="35">
        <v>44167</v>
      </c>
      <c r="AJ362" s="53">
        <v>317564.53999999998</v>
      </c>
    </row>
    <row r="363" spans="35:36" x14ac:dyDescent="0.25">
      <c r="AI363" s="35">
        <v>44168</v>
      </c>
      <c r="AJ363" s="53">
        <v>317525.75</v>
      </c>
    </row>
    <row r="364" spans="35:36" x14ac:dyDescent="0.25">
      <c r="AI364" s="35">
        <v>44170</v>
      </c>
      <c r="AJ364" s="53">
        <v>317296.44</v>
      </c>
    </row>
    <row r="365" spans="35:36" x14ac:dyDescent="0.25">
      <c r="AI365" s="35">
        <v>44171</v>
      </c>
      <c r="AJ365" s="53">
        <v>317024.19</v>
      </c>
    </row>
    <row r="366" spans="35:36" x14ac:dyDescent="0.25">
      <c r="AI366" s="35">
        <v>44175</v>
      </c>
      <c r="AJ366" s="53">
        <v>314218.31</v>
      </c>
    </row>
    <row r="367" spans="35:36" x14ac:dyDescent="0.25">
      <c r="AI367" s="35">
        <v>44178</v>
      </c>
      <c r="AJ367" s="53">
        <v>313623.06</v>
      </c>
    </row>
    <row r="368" spans="35:36" x14ac:dyDescent="0.25">
      <c r="AI368" s="35">
        <v>44179</v>
      </c>
      <c r="AJ368" s="53">
        <v>331133.49</v>
      </c>
    </row>
    <row r="369" spans="35:36" x14ac:dyDescent="0.25">
      <c r="AI369" s="35">
        <v>44180</v>
      </c>
      <c r="AJ369" s="53">
        <v>330965.84999999998</v>
      </c>
    </row>
    <row r="370" spans="35:36" x14ac:dyDescent="0.25">
      <c r="AI370" s="35">
        <v>44184</v>
      </c>
      <c r="AJ370" s="53">
        <v>329613.08999999997</v>
      </c>
    </row>
    <row r="371" spans="35:36" x14ac:dyDescent="0.25">
      <c r="AI371" s="35">
        <v>44185</v>
      </c>
      <c r="AJ371" s="53">
        <v>329400.55</v>
      </c>
    </row>
    <row r="372" spans="35:36" x14ac:dyDescent="0.25">
      <c r="AI372" s="35">
        <v>44186</v>
      </c>
      <c r="AJ372" s="53">
        <v>329082.81</v>
      </c>
    </row>
    <row r="373" spans="35:36" x14ac:dyDescent="0.25">
      <c r="AI373" s="35">
        <v>44187</v>
      </c>
      <c r="AJ373" s="53">
        <v>328988.89</v>
      </c>
    </row>
    <row r="374" spans="35:36" x14ac:dyDescent="0.25">
      <c r="AI374" s="35">
        <v>44188</v>
      </c>
      <c r="AJ374" s="53">
        <v>328883.87</v>
      </c>
    </row>
    <row r="375" spans="35:36" x14ac:dyDescent="0.25">
      <c r="AI375" s="35">
        <v>44189</v>
      </c>
      <c r="AJ375" s="53">
        <v>328664.82</v>
      </c>
    </row>
    <row r="376" spans="35:36" x14ac:dyDescent="0.25">
      <c r="AI376" s="35">
        <v>44190</v>
      </c>
      <c r="AJ376" s="53">
        <v>328634.62</v>
      </c>
    </row>
    <row r="377" spans="35:36" x14ac:dyDescent="0.25">
      <c r="AI377" s="35">
        <v>44191</v>
      </c>
      <c r="AJ377" s="53">
        <v>327505.62</v>
      </c>
    </row>
    <row r="378" spans="35:36" x14ac:dyDescent="0.25">
      <c r="AI378" s="35">
        <v>44192</v>
      </c>
      <c r="AJ378" s="53">
        <v>327404.77</v>
      </c>
    </row>
    <row r="379" spans="35:36" x14ac:dyDescent="0.25">
      <c r="AI379" s="35">
        <v>44194</v>
      </c>
      <c r="AJ379" s="53">
        <v>326799.61000000004</v>
      </c>
    </row>
    <row r="380" spans="35:36" x14ac:dyDescent="0.25">
      <c r="AI380" s="35">
        <v>44195</v>
      </c>
      <c r="AJ380" s="53">
        <v>325352.64000000007</v>
      </c>
    </row>
    <row r="381" spans="35:36" x14ac:dyDescent="0.25">
      <c r="AI381" s="35">
        <v>44196</v>
      </c>
      <c r="AJ381" s="53">
        <v>326464.30000000005</v>
      </c>
    </row>
    <row r="382" spans="35:36" x14ac:dyDescent="0.25">
      <c r="AI382" s="35">
        <v>44197</v>
      </c>
      <c r="AJ382" s="53">
        <v>325735.30000000005</v>
      </c>
    </row>
    <row r="383" spans="35:36" x14ac:dyDescent="0.25">
      <c r="AI383" s="35">
        <v>44199</v>
      </c>
      <c r="AJ383" s="53">
        <v>325183.00000000006</v>
      </c>
    </row>
    <row r="384" spans="35:36" x14ac:dyDescent="0.25">
      <c r="AI384" s="35">
        <v>44200</v>
      </c>
      <c r="AJ384" s="53">
        <v>325003.49000000005</v>
      </c>
    </row>
    <row r="385" spans="35:36" x14ac:dyDescent="0.25">
      <c r="AI385" s="35">
        <v>44201</v>
      </c>
      <c r="AJ385" s="53">
        <v>323491.44000000006</v>
      </c>
    </row>
    <row r="386" spans="35:36" x14ac:dyDescent="0.25">
      <c r="AI386" s="35">
        <v>44208</v>
      </c>
      <c r="AJ386" s="53">
        <v>326528.99000000005</v>
      </c>
    </row>
    <row r="387" spans="35:36" x14ac:dyDescent="0.25">
      <c r="AI387" s="35">
        <v>44213</v>
      </c>
      <c r="AJ387" s="53">
        <v>325424.01000000007</v>
      </c>
    </row>
    <row r="388" spans="35:36" x14ac:dyDescent="0.25">
      <c r="AI388" s="35">
        <v>44214</v>
      </c>
      <c r="AJ388" s="53">
        <v>334056.96000000008</v>
      </c>
    </row>
    <row r="389" spans="35:36" x14ac:dyDescent="0.25">
      <c r="AI389" s="35">
        <v>44216</v>
      </c>
      <c r="AJ389" s="53">
        <v>333376.91000000009</v>
      </c>
    </row>
    <row r="390" spans="35:36" x14ac:dyDescent="0.25">
      <c r="AI390" s="35">
        <v>44220</v>
      </c>
      <c r="AJ390" s="53">
        <v>331320.45000000007</v>
      </c>
    </row>
    <row r="391" spans="35:36" x14ac:dyDescent="0.25">
      <c r="AI391" s="35">
        <v>44221</v>
      </c>
      <c r="AJ391" s="53">
        <v>331505.25000000006</v>
      </c>
    </row>
    <row r="392" spans="35:36" x14ac:dyDescent="0.25">
      <c r="AI392" s="35">
        <v>44222</v>
      </c>
      <c r="AJ392" s="53">
        <v>331089.16000000003</v>
      </c>
    </row>
    <row r="393" spans="35:36" x14ac:dyDescent="0.25">
      <c r="AI393" s="35">
        <v>44226</v>
      </c>
      <c r="AJ393" s="53">
        <v>377564.26</v>
      </c>
    </row>
    <row r="394" spans="35:36" x14ac:dyDescent="0.25">
      <c r="AI394" s="35">
        <v>44227</v>
      </c>
      <c r="AJ394" s="53">
        <v>377440.23</v>
      </c>
    </row>
    <row r="395" spans="35:36" x14ac:dyDescent="0.25">
      <c r="AI395" s="35">
        <v>44229</v>
      </c>
      <c r="AJ395" s="53">
        <v>377001.19999999995</v>
      </c>
    </row>
    <row r="396" spans="35:36" x14ac:dyDescent="0.25">
      <c r="AI396" s="35">
        <v>44230</v>
      </c>
      <c r="AJ396" s="53">
        <v>377025.24999999994</v>
      </c>
    </row>
    <row r="397" spans="35:36" x14ac:dyDescent="0.25">
      <c r="AI397" s="35">
        <v>44231</v>
      </c>
      <c r="AJ397" s="53">
        <v>376932.29999999993</v>
      </c>
    </row>
    <row r="398" spans="35:36" x14ac:dyDescent="0.25">
      <c r="AI398" s="35">
        <v>44232</v>
      </c>
      <c r="AJ398" s="53">
        <v>376622.19999999995</v>
      </c>
    </row>
    <row r="399" spans="35:36" x14ac:dyDescent="0.25">
      <c r="AI399" s="35">
        <v>44234</v>
      </c>
      <c r="AJ399" s="53">
        <v>375474.45999999996</v>
      </c>
    </row>
    <row r="400" spans="35:36" x14ac:dyDescent="0.25">
      <c r="AI400" s="35">
        <v>44238</v>
      </c>
      <c r="AJ400" s="53">
        <v>374238.97</v>
      </c>
    </row>
    <row r="401" spans="35:36" x14ac:dyDescent="0.25">
      <c r="AI401" s="35">
        <v>44240</v>
      </c>
      <c r="AJ401" s="53">
        <v>393737.81999999995</v>
      </c>
    </row>
    <row r="402" spans="35:36" x14ac:dyDescent="0.25">
      <c r="AI402" s="35">
        <v>44241</v>
      </c>
      <c r="AJ402" s="53">
        <v>393726.86999999994</v>
      </c>
    </row>
    <row r="403" spans="35:36" x14ac:dyDescent="0.25">
      <c r="AI403" s="35">
        <v>44242</v>
      </c>
      <c r="AJ403" s="53">
        <v>393324.97999999992</v>
      </c>
    </row>
    <row r="404" spans="35:36" x14ac:dyDescent="0.25">
      <c r="AI404" s="35">
        <v>44244</v>
      </c>
      <c r="AJ404" s="53">
        <v>393623.97999999992</v>
      </c>
    </row>
    <row r="405" spans="35:36" x14ac:dyDescent="0.25">
      <c r="AI405" s="35">
        <v>44245</v>
      </c>
      <c r="AJ405" s="53">
        <v>391076.27999999991</v>
      </c>
    </row>
    <row r="406" spans="35:36" x14ac:dyDescent="0.25">
      <c r="AI406" s="35">
        <v>44248</v>
      </c>
      <c r="AJ406" s="53">
        <v>390620.65999999992</v>
      </c>
    </row>
    <row r="407" spans="35:36" x14ac:dyDescent="0.25">
      <c r="AI407" s="35">
        <v>44251</v>
      </c>
      <c r="AJ407" s="53">
        <v>388520.83999999991</v>
      </c>
    </row>
    <row r="408" spans="35:36" x14ac:dyDescent="0.25">
      <c r="AI408" s="35">
        <v>44255</v>
      </c>
      <c r="AJ408" s="53">
        <v>385085.7699999999</v>
      </c>
    </row>
    <row r="409" spans="35:36" x14ac:dyDescent="0.25">
      <c r="AI409" s="35">
        <v>44262</v>
      </c>
      <c r="AJ409" s="53">
        <v>383825.3899999999</v>
      </c>
    </row>
    <row r="410" spans="35:36" x14ac:dyDescent="0.25">
      <c r="AI410" s="35">
        <v>44264</v>
      </c>
      <c r="AJ410" s="53">
        <v>382255.80999999988</v>
      </c>
    </row>
    <row r="411" spans="35:36" x14ac:dyDescent="0.25">
      <c r="AI411" s="35">
        <v>44265</v>
      </c>
      <c r="AJ411" s="53">
        <v>382243.80999999988</v>
      </c>
    </row>
    <row r="412" spans="35:36" x14ac:dyDescent="0.25">
      <c r="AI412" s="35">
        <v>44269</v>
      </c>
      <c r="AJ412" s="53">
        <v>381997.92999999988</v>
      </c>
    </row>
    <row r="413" spans="35:36" x14ac:dyDescent="0.25">
      <c r="AI413" s="35">
        <v>44270</v>
      </c>
      <c r="AJ413" s="53">
        <v>382284.53999999986</v>
      </c>
    </row>
    <row r="414" spans="35:36" x14ac:dyDescent="0.25">
      <c r="AI414" s="35">
        <v>44271</v>
      </c>
      <c r="AJ414" s="53">
        <v>376954.28999999986</v>
      </c>
    </row>
    <row r="415" spans="35:36" x14ac:dyDescent="0.25">
      <c r="AI415" s="35">
        <v>44285</v>
      </c>
      <c r="AJ415" s="53">
        <v>369423.19999999984</v>
      </c>
    </row>
    <row r="416" spans="35:36" x14ac:dyDescent="0.25">
      <c r="AI416" s="35">
        <v>44287</v>
      </c>
      <c r="AJ416" s="53">
        <v>366046.34999999986</v>
      </c>
    </row>
    <row r="417" spans="35:36" x14ac:dyDescent="0.25">
      <c r="AI417" s="35">
        <v>44299</v>
      </c>
      <c r="AJ417" s="53">
        <v>366139.58999999985</v>
      </c>
    </row>
    <row r="418" spans="35:36" x14ac:dyDescent="0.25">
      <c r="AI418" s="35">
        <v>44300</v>
      </c>
      <c r="AJ418" s="53">
        <v>385785.31999999983</v>
      </c>
    </row>
    <row r="419" spans="35:36" x14ac:dyDescent="0.25">
      <c r="AI419" s="35">
        <v>44302</v>
      </c>
      <c r="AJ419" s="53">
        <v>385609.31999999983</v>
      </c>
    </row>
    <row r="420" spans="35:36" x14ac:dyDescent="0.25">
      <c r="AI420" s="35">
        <v>44304</v>
      </c>
      <c r="AJ420" s="53">
        <v>385234.88999999984</v>
      </c>
    </row>
    <row r="421" spans="35:36" x14ac:dyDescent="0.25">
      <c r="AI421" s="35">
        <v>44305</v>
      </c>
      <c r="AJ421" s="53">
        <v>384777.85999999981</v>
      </c>
    </row>
    <row r="422" spans="35:36" x14ac:dyDescent="0.25">
      <c r="AI422" s="35">
        <v>44309</v>
      </c>
      <c r="AJ422" s="53">
        <v>381198.05999999982</v>
      </c>
    </row>
    <row r="423" spans="35:36" x14ac:dyDescent="0.25">
      <c r="AI423" s="35">
        <v>44310</v>
      </c>
      <c r="AJ423" s="53">
        <v>380835.36999999982</v>
      </c>
    </row>
    <row r="424" spans="35:36" x14ac:dyDescent="0.25">
      <c r="AI424" s="35">
        <v>44311</v>
      </c>
      <c r="AJ424" s="53">
        <v>380544.36999999982</v>
      </c>
    </row>
    <row r="425" spans="35:36" x14ac:dyDescent="0.25">
      <c r="AI425" s="35">
        <v>44313</v>
      </c>
      <c r="AJ425" s="53">
        <v>380351.45999999985</v>
      </c>
    </row>
    <row r="426" spans="35:36" x14ac:dyDescent="0.25">
      <c r="AI426" s="35">
        <v>44316</v>
      </c>
      <c r="AJ426" s="53">
        <v>379406.08999999985</v>
      </c>
    </row>
    <row r="427" spans="35:36" x14ac:dyDescent="0.25">
      <c r="AI427" s="35">
        <v>44318</v>
      </c>
      <c r="AJ427" s="53">
        <v>378955.22999999986</v>
      </c>
    </row>
    <row r="428" spans="35:36" x14ac:dyDescent="0.25">
      <c r="AI428" s="35">
        <v>44325</v>
      </c>
      <c r="AJ428" s="53">
        <v>376018.66999999987</v>
      </c>
    </row>
    <row r="429" spans="35:36" x14ac:dyDescent="0.25">
      <c r="AI429" s="35">
        <v>44332</v>
      </c>
      <c r="AJ429" s="53">
        <v>381769.61999999988</v>
      </c>
    </row>
    <row r="430" spans="35:36" x14ac:dyDescent="0.25">
      <c r="AI430" s="35">
        <v>44339</v>
      </c>
      <c r="AJ430" s="53">
        <v>387364.75999999989</v>
      </c>
    </row>
    <row r="431" spans="35:36" x14ac:dyDescent="0.25">
      <c r="AI431" s="35">
        <v>44346</v>
      </c>
      <c r="AJ431" s="53">
        <v>386374.05999999988</v>
      </c>
    </row>
    <row r="432" spans="35:36" x14ac:dyDescent="0.25">
      <c r="AI432" s="35">
        <v>44347</v>
      </c>
      <c r="AJ432" s="53">
        <v>386027.2099999999</v>
      </c>
    </row>
    <row r="433" spans="35:36" x14ac:dyDescent="0.25">
      <c r="AI433" s="35">
        <v>44353</v>
      </c>
      <c r="AJ433" s="53">
        <v>385603.85999999993</v>
      </c>
    </row>
    <row r="434" spans="35:36" x14ac:dyDescent="0.25">
      <c r="AI434" s="35">
        <v>44354</v>
      </c>
      <c r="AJ434" s="53">
        <v>385588.35999999993</v>
      </c>
    </row>
    <row r="435" spans="35:36" x14ac:dyDescent="0.25">
      <c r="AI435" s="35">
        <v>44358</v>
      </c>
      <c r="AJ435" s="53">
        <v>383816.59999999992</v>
      </c>
    </row>
    <row r="436" spans="35:36" x14ac:dyDescent="0.25">
      <c r="AI436" s="35">
        <v>44360</v>
      </c>
      <c r="AJ436" s="53">
        <v>383148.59999999992</v>
      </c>
    </row>
    <row r="437" spans="35:36" x14ac:dyDescent="0.25">
      <c r="AI437" s="35">
        <v>44361</v>
      </c>
      <c r="AJ437" s="53">
        <v>389852.89999999991</v>
      </c>
    </row>
    <row r="438" spans="35:36" x14ac:dyDescent="0.25">
      <c r="AI438" s="35">
        <v>44367</v>
      </c>
      <c r="AJ438" s="53">
        <v>385159.0799999999</v>
      </c>
    </row>
    <row r="439" spans="35:36" x14ac:dyDescent="0.25">
      <c r="AI439" s="35">
        <v>44374</v>
      </c>
      <c r="AJ439" s="53">
        <v>382002.9499999999</v>
      </c>
    </row>
    <row r="440" spans="35:36" x14ac:dyDescent="0.25">
      <c r="AI440" s="35">
        <v>44375</v>
      </c>
      <c r="AJ440" s="53">
        <v>381016.59999999992</v>
      </c>
    </row>
    <row r="441" spans="35:36" x14ac:dyDescent="0.25">
      <c r="AI441" s="35">
        <v>44377</v>
      </c>
      <c r="AJ441" s="53">
        <v>387716.59999999992</v>
      </c>
    </row>
    <row r="442" spans="35:36" x14ac:dyDescent="0.25">
      <c r="AI442" s="35">
        <v>44381</v>
      </c>
      <c r="AJ442" s="53">
        <v>386868.73999999993</v>
      </c>
    </row>
    <row r="443" spans="35:36" x14ac:dyDescent="0.25">
      <c r="AI443" s="35">
        <v>44383</v>
      </c>
      <c r="AJ443" s="53">
        <v>386592.68999999994</v>
      </c>
    </row>
    <row r="444" spans="35:36" x14ac:dyDescent="0.25">
      <c r="AI444" s="35">
        <v>44388</v>
      </c>
      <c r="AJ444" s="53">
        <v>386272.86999999994</v>
      </c>
    </row>
    <row r="445" spans="35:36" x14ac:dyDescent="0.25">
      <c r="AI445" s="35">
        <v>44392</v>
      </c>
      <c r="AJ445" s="53">
        <v>394925.57999999996</v>
      </c>
    </row>
    <row r="446" spans="35:36" x14ac:dyDescent="0.25">
      <c r="AI446" s="35">
        <v>44395</v>
      </c>
      <c r="AJ446" s="53">
        <v>394338.33999999997</v>
      </c>
    </row>
    <row r="447" spans="35:36" x14ac:dyDescent="0.25">
      <c r="AI447" s="24" t="s">
        <v>30</v>
      </c>
      <c r="AJ447" s="53">
        <v>101512806.99000005</v>
      </c>
    </row>
    <row r="448" spans="35:36" x14ac:dyDescent="0.25">
      <c r="AI448"/>
      <c r="AJ448"/>
    </row>
    <row r="449" spans="35:36" x14ac:dyDescent="0.25">
      <c r="AI449"/>
      <c r="AJ449"/>
    </row>
    <row r="450" spans="35:36" x14ac:dyDescent="0.25">
      <c r="AI450"/>
      <c r="AJ450"/>
    </row>
    <row r="451" spans="35:36" x14ac:dyDescent="0.25">
      <c r="AI451"/>
      <c r="AJ451"/>
    </row>
    <row r="452" spans="35:36" x14ac:dyDescent="0.25">
      <c r="AI452"/>
      <c r="AJ452"/>
    </row>
    <row r="453" spans="35:36" x14ac:dyDescent="0.25">
      <c r="AI453"/>
      <c r="AJ453"/>
    </row>
    <row r="454" spans="35:36" x14ac:dyDescent="0.25">
      <c r="AI454"/>
      <c r="AJ454"/>
    </row>
    <row r="455" spans="35:36" x14ac:dyDescent="0.25">
      <c r="AI455"/>
      <c r="AJ455"/>
    </row>
    <row r="456" spans="35:36" x14ac:dyDescent="0.25">
      <c r="AI456"/>
      <c r="AJ456"/>
    </row>
    <row r="457" spans="35:36" x14ac:dyDescent="0.25">
      <c r="AI457"/>
      <c r="AJ457"/>
    </row>
    <row r="458" spans="35:36" x14ac:dyDescent="0.25">
      <c r="AI458"/>
      <c r="AJ458"/>
    </row>
    <row r="459" spans="35:36" x14ac:dyDescent="0.25">
      <c r="AI459"/>
      <c r="AJ459"/>
    </row>
    <row r="460" spans="35:36" x14ac:dyDescent="0.25">
      <c r="AI460"/>
      <c r="AJ460"/>
    </row>
    <row r="461" spans="35:36" x14ac:dyDescent="0.25">
      <c r="AI461"/>
      <c r="AJ461"/>
    </row>
    <row r="462" spans="35:36" x14ac:dyDescent="0.25">
      <c r="AI462"/>
      <c r="AJ462"/>
    </row>
    <row r="463" spans="35:36" x14ac:dyDescent="0.25">
      <c r="AI463"/>
      <c r="AJ463"/>
    </row>
    <row r="464" spans="35:36" x14ac:dyDescent="0.25">
      <c r="AI464"/>
      <c r="AJ464"/>
    </row>
    <row r="465" spans="35:36" x14ac:dyDescent="0.25">
      <c r="AI465"/>
      <c r="AJ465"/>
    </row>
    <row r="466" spans="35:36" x14ac:dyDescent="0.25">
      <c r="AI466"/>
      <c r="AJ466"/>
    </row>
    <row r="467" spans="35:36" x14ac:dyDescent="0.25">
      <c r="AI467"/>
      <c r="AJ467"/>
    </row>
    <row r="468" spans="35:36" x14ac:dyDescent="0.25">
      <c r="AI468"/>
      <c r="AJ468"/>
    </row>
    <row r="469" spans="35:36" x14ac:dyDescent="0.25">
      <c r="AI469"/>
      <c r="AJ469"/>
    </row>
    <row r="470" spans="35:36" x14ac:dyDescent="0.25">
      <c r="AI470"/>
      <c r="AJ470"/>
    </row>
    <row r="471" spans="35:36" x14ac:dyDescent="0.25">
      <c r="AI471"/>
      <c r="AJ471"/>
    </row>
    <row r="472" spans="35:36" x14ac:dyDescent="0.25">
      <c r="AI472"/>
      <c r="AJ472"/>
    </row>
    <row r="473" spans="35:36" x14ac:dyDescent="0.25">
      <c r="AI473"/>
      <c r="AJ473"/>
    </row>
    <row r="474" spans="35:36" x14ac:dyDescent="0.25">
      <c r="AI474"/>
      <c r="AJ474"/>
    </row>
    <row r="475" spans="35:36" x14ac:dyDescent="0.25">
      <c r="AI475"/>
      <c r="AJ475"/>
    </row>
    <row r="476" spans="35:36" x14ac:dyDescent="0.25">
      <c r="AI476"/>
      <c r="AJ476"/>
    </row>
    <row r="477" spans="35:36" x14ac:dyDescent="0.25">
      <c r="AI477"/>
      <c r="AJ477"/>
    </row>
    <row r="478" spans="35:36" x14ac:dyDescent="0.25">
      <c r="AI478"/>
      <c r="AJ478"/>
    </row>
    <row r="479" spans="35:36" x14ac:dyDescent="0.25">
      <c r="AI479"/>
      <c r="AJ479"/>
    </row>
    <row r="480" spans="35:36" x14ac:dyDescent="0.25">
      <c r="AI480"/>
      <c r="AJ480"/>
    </row>
    <row r="481" spans="35:36" x14ac:dyDescent="0.25">
      <c r="AI481"/>
      <c r="AJ481"/>
    </row>
    <row r="482" spans="35:36" x14ac:dyDescent="0.25">
      <c r="AI482"/>
      <c r="AJ482"/>
    </row>
    <row r="483" spans="35:36" x14ac:dyDescent="0.25">
      <c r="AI483"/>
      <c r="AJ483"/>
    </row>
    <row r="484" spans="35:36" x14ac:dyDescent="0.25">
      <c r="AI484"/>
      <c r="AJ484"/>
    </row>
    <row r="485" spans="35:36" x14ac:dyDescent="0.25">
      <c r="AI485"/>
      <c r="AJ485"/>
    </row>
    <row r="486" spans="35:36" x14ac:dyDescent="0.25">
      <c r="AI486"/>
      <c r="AJ486"/>
    </row>
    <row r="487" spans="35:36" x14ac:dyDescent="0.25">
      <c r="AI487"/>
      <c r="AJ487"/>
    </row>
    <row r="488" spans="35:36" x14ac:dyDescent="0.25">
      <c r="AI488"/>
      <c r="AJ488"/>
    </row>
    <row r="489" spans="35:36" x14ac:dyDescent="0.25">
      <c r="AI489"/>
      <c r="AJ489"/>
    </row>
    <row r="490" spans="35:36" x14ac:dyDescent="0.25">
      <c r="AI490"/>
      <c r="AJ490"/>
    </row>
    <row r="491" spans="35:36" x14ac:dyDescent="0.25">
      <c r="AI491"/>
      <c r="AJ491"/>
    </row>
    <row r="492" spans="35:36" x14ac:dyDescent="0.25">
      <c r="AI492"/>
      <c r="AJ492"/>
    </row>
    <row r="493" spans="35:36" x14ac:dyDescent="0.25">
      <c r="AI493"/>
      <c r="AJ493"/>
    </row>
    <row r="494" spans="35:36" x14ac:dyDescent="0.25">
      <c r="AI494"/>
      <c r="AJ494"/>
    </row>
    <row r="495" spans="35:36" x14ac:dyDescent="0.25">
      <c r="AI495"/>
      <c r="AJ495"/>
    </row>
    <row r="496" spans="35:36" x14ac:dyDescent="0.25">
      <c r="AI496"/>
      <c r="AJ496"/>
    </row>
    <row r="497" spans="35:36" x14ac:dyDescent="0.25">
      <c r="AI497"/>
      <c r="AJ497"/>
    </row>
    <row r="498" spans="35:36" x14ac:dyDescent="0.25">
      <c r="AI498"/>
      <c r="AJ498"/>
    </row>
    <row r="499" spans="35:36" x14ac:dyDescent="0.25">
      <c r="AI499"/>
      <c r="AJ499"/>
    </row>
    <row r="500" spans="35:36" x14ac:dyDescent="0.25">
      <c r="AI500"/>
      <c r="AJ500"/>
    </row>
    <row r="501" spans="35:36" x14ac:dyDescent="0.25">
      <c r="AI501"/>
      <c r="AJ501"/>
    </row>
    <row r="502" spans="35:36" x14ac:dyDescent="0.25">
      <c r="AI502"/>
      <c r="AJ502"/>
    </row>
    <row r="503" spans="35:36" x14ac:dyDescent="0.25">
      <c r="AI503"/>
      <c r="AJ503"/>
    </row>
    <row r="504" spans="35:36" x14ac:dyDescent="0.25">
      <c r="AI504"/>
      <c r="AJ504"/>
    </row>
    <row r="505" spans="35:36" x14ac:dyDescent="0.25">
      <c r="AI505"/>
      <c r="AJ505"/>
    </row>
    <row r="506" spans="35:36" x14ac:dyDescent="0.25">
      <c r="AI506"/>
      <c r="AJ506"/>
    </row>
    <row r="507" spans="35:36" x14ac:dyDescent="0.25">
      <c r="AI507"/>
      <c r="AJ507"/>
    </row>
    <row r="508" spans="35:36" x14ac:dyDescent="0.25">
      <c r="AI508"/>
      <c r="AJ508"/>
    </row>
    <row r="509" spans="35:36" x14ac:dyDescent="0.25">
      <c r="AI509"/>
      <c r="AJ509"/>
    </row>
    <row r="510" spans="35:36" x14ac:dyDescent="0.25">
      <c r="AI510"/>
      <c r="AJ510"/>
    </row>
    <row r="511" spans="35:36" x14ac:dyDescent="0.25">
      <c r="AI511"/>
      <c r="AJ511"/>
    </row>
    <row r="512" spans="35:36" x14ac:dyDescent="0.25">
      <c r="AI512"/>
      <c r="AJ512"/>
    </row>
    <row r="513" spans="35:36" x14ac:dyDescent="0.25">
      <c r="AI513"/>
      <c r="AJ513"/>
    </row>
    <row r="514" spans="35:36" x14ac:dyDescent="0.25">
      <c r="AI514"/>
      <c r="AJ514"/>
    </row>
    <row r="515" spans="35:36" x14ac:dyDescent="0.25">
      <c r="AI515"/>
      <c r="AJ515"/>
    </row>
    <row r="516" spans="35:36" x14ac:dyDescent="0.25">
      <c r="AI516"/>
      <c r="AJ516"/>
    </row>
    <row r="517" spans="35:36" x14ac:dyDescent="0.25">
      <c r="AI517"/>
      <c r="AJ517"/>
    </row>
    <row r="518" spans="35:36" x14ac:dyDescent="0.25">
      <c r="AI518"/>
      <c r="AJ518"/>
    </row>
    <row r="519" spans="35:36" x14ac:dyDescent="0.25">
      <c r="AI519"/>
      <c r="AJ519"/>
    </row>
    <row r="520" spans="35:36" x14ac:dyDescent="0.25">
      <c r="AI520"/>
      <c r="AJ520"/>
    </row>
    <row r="521" spans="35:36" x14ac:dyDescent="0.25">
      <c r="AI521"/>
      <c r="AJ521"/>
    </row>
    <row r="522" spans="35:36" x14ac:dyDescent="0.25">
      <c r="AI522"/>
      <c r="AJ522"/>
    </row>
    <row r="523" spans="35:36" x14ac:dyDescent="0.25">
      <c r="AI523"/>
      <c r="AJ523"/>
    </row>
    <row r="524" spans="35:36" x14ac:dyDescent="0.25">
      <c r="AI524"/>
      <c r="AJ524"/>
    </row>
    <row r="525" spans="35:36" x14ac:dyDescent="0.25">
      <c r="AI525"/>
      <c r="AJ525"/>
    </row>
    <row r="526" spans="35:36" x14ac:dyDescent="0.25">
      <c r="AI526"/>
      <c r="AJ526"/>
    </row>
    <row r="527" spans="35:36" x14ac:dyDescent="0.25">
      <c r="AI527"/>
      <c r="AJ527"/>
    </row>
    <row r="528" spans="35:36" x14ac:dyDescent="0.25">
      <c r="AI528"/>
      <c r="AJ528"/>
    </row>
    <row r="529" spans="35:36" x14ac:dyDescent="0.25">
      <c r="AI529"/>
      <c r="AJ529"/>
    </row>
    <row r="530" spans="35:36" x14ac:dyDescent="0.25">
      <c r="AI530"/>
      <c r="AJ530"/>
    </row>
    <row r="531" spans="35:36" x14ac:dyDescent="0.25">
      <c r="AI531"/>
      <c r="AJ531"/>
    </row>
    <row r="532" spans="35:36" x14ac:dyDescent="0.25">
      <c r="AI532"/>
      <c r="AJ532"/>
    </row>
    <row r="533" spans="35:36" x14ac:dyDescent="0.25">
      <c r="AI533"/>
      <c r="AJ533"/>
    </row>
    <row r="534" spans="35:36" x14ac:dyDescent="0.25">
      <c r="AI534"/>
      <c r="AJ534"/>
    </row>
    <row r="535" spans="35:36" x14ac:dyDescent="0.25">
      <c r="AI535"/>
      <c r="AJ535"/>
    </row>
    <row r="536" spans="35:36" x14ac:dyDescent="0.25">
      <c r="AI536"/>
      <c r="AJ536"/>
    </row>
    <row r="537" spans="35:36" x14ac:dyDescent="0.25">
      <c r="AI537"/>
      <c r="AJ537"/>
    </row>
    <row r="538" spans="35:36" x14ac:dyDescent="0.25">
      <c r="AI538"/>
      <c r="AJ538"/>
    </row>
    <row r="539" spans="35:36" x14ac:dyDescent="0.25">
      <c r="AI539"/>
      <c r="AJ539"/>
    </row>
    <row r="540" spans="35:36" x14ac:dyDescent="0.25">
      <c r="AI540"/>
      <c r="AJ540"/>
    </row>
    <row r="541" spans="35:36" x14ac:dyDescent="0.25">
      <c r="AI541"/>
      <c r="AJ541"/>
    </row>
    <row r="542" spans="35:36" x14ac:dyDescent="0.25">
      <c r="AI542"/>
      <c r="AJ542"/>
    </row>
    <row r="543" spans="35:36" x14ac:dyDescent="0.25">
      <c r="AI543"/>
      <c r="AJ543"/>
    </row>
    <row r="544" spans="35:36" x14ac:dyDescent="0.25">
      <c r="AI544"/>
      <c r="AJ544"/>
    </row>
    <row r="545" spans="35:36" x14ac:dyDescent="0.25">
      <c r="AI545"/>
      <c r="AJ545"/>
    </row>
    <row r="546" spans="35:36" x14ac:dyDescent="0.25">
      <c r="AI546"/>
      <c r="AJ546"/>
    </row>
    <row r="547" spans="35:36" x14ac:dyDescent="0.25">
      <c r="AI547"/>
      <c r="AJ547"/>
    </row>
    <row r="548" spans="35:36" x14ac:dyDescent="0.25">
      <c r="AI548"/>
      <c r="AJ548"/>
    </row>
    <row r="549" spans="35:36" x14ac:dyDescent="0.25">
      <c r="AI549"/>
      <c r="AJ549"/>
    </row>
    <row r="550" spans="35:36" x14ac:dyDescent="0.25">
      <c r="AI550"/>
      <c r="AJ550"/>
    </row>
    <row r="551" spans="35:36" x14ac:dyDescent="0.25">
      <c r="AI551"/>
      <c r="AJ551"/>
    </row>
    <row r="552" spans="35:36" x14ac:dyDescent="0.25">
      <c r="AI552"/>
      <c r="AJ552"/>
    </row>
    <row r="553" spans="35:36" x14ac:dyDescent="0.25">
      <c r="AI553"/>
      <c r="AJ553"/>
    </row>
    <row r="554" spans="35:36" x14ac:dyDescent="0.25">
      <c r="AI554"/>
      <c r="AJ554"/>
    </row>
    <row r="555" spans="35:36" x14ac:dyDescent="0.25">
      <c r="AI555"/>
      <c r="AJ555"/>
    </row>
    <row r="556" spans="35:36" x14ac:dyDescent="0.25">
      <c r="AI556"/>
      <c r="AJ556"/>
    </row>
    <row r="557" spans="35:36" x14ac:dyDescent="0.25">
      <c r="AI557"/>
      <c r="AJ557"/>
    </row>
    <row r="558" spans="35:36" x14ac:dyDescent="0.25">
      <c r="AI558"/>
      <c r="AJ558"/>
    </row>
    <row r="559" spans="35:36" x14ac:dyDescent="0.25">
      <c r="AI559"/>
      <c r="AJ559"/>
    </row>
    <row r="560" spans="35:36" x14ac:dyDescent="0.25">
      <c r="AI560"/>
      <c r="AJ560"/>
    </row>
    <row r="561" spans="35:36" x14ac:dyDescent="0.25">
      <c r="AI561"/>
      <c r="AJ561"/>
    </row>
    <row r="562" spans="35:36" x14ac:dyDescent="0.25">
      <c r="AI562"/>
      <c r="AJ562"/>
    </row>
    <row r="563" spans="35:36" x14ac:dyDescent="0.25">
      <c r="AI563"/>
      <c r="AJ563"/>
    </row>
    <row r="564" spans="35:36" x14ac:dyDescent="0.25">
      <c r="AI564"/>
      <c r="AJ564"/>
    </row>
    <row r="565" spans="35:36" x14ac:dyDescent="0.25">
      <c r="AI565"/>
      <c r="AJ565"/>
    </row>
    <row r="566" spans="35:36" x14ac:dyDescent="0.25">
      <c r="AI566"/>
      <c r="AJ566"/>
    </row>
    <row r="567" spans="35:36" x14ac:dyDescent="0.25">
      <c r="AI567"/>
      <c r="AJ567"/>
    </row>
    <row r="568" spans="35:36" x14ac:dyDescent="0.25">
      <c r="AI568"/>
      <c r="AJ568"/>
    </row>
    <row r="569" spans="35:36" x14ac:dyDescent="0.25">
      <c r="AI569"/>
      <c r="AJ569"/>
    </row>
    <row r="570" spans="35:36" x14ac:dyDescent="0.25">
      <c r="AI570"/>
      <c r="AJ570"/>
    </row>
    <row r="571" spans="35:36" x14ac:dyDescent="0.25">
      <c r="AI571"/>
      <c r="AJ571"/>
    </row>
    <row r="572" spans="35:36" x14ac:dyDescent="0.25">
      <c r="AI572"/>
      <c r="AJ572"/>
    </row>
    <row r="573" spans="35:36" x14ac:dyDescent="0.25">
      <c r="AI573"/>
      <c r="AJ573"/>
    </row>
    <row r="574" spans="35:36" x14ac:dyDescent="0.25">
      <c r="AI574"/>
      <c r="AJ574"/>
    </row>
    <row r="575" spans="35:36" x14ac:dyDescent="0.25">
      <c r="AI575"/>
      <c r="AJ575"/>
    </row>
    <row r="576" spans="35:36" x14ac:dyDescent="0.25">
      <c r="AI576"/>
      <c r="AJ576"/>
    </row>
    <row r="577" spans="35:36" x14ac:dyDescent="0.25">
      <c r="AI577"/>
      <c r="AJ577"/>
    </row>
    <row r="578" spans="35:36" x14ac:dyDescent="0.25">
      <c r="AI578"/>
      <c r="AJ578"/>
    </row>
    <row r="579" spans="35:36" x14ac:dyDescent="0.25">
      <c r="AI579"/>
      <c r="AJ579"/>
    </row>
    <row r="580" spans="35:36" x14ac:dyDescent="0.25">
      <c r="AI580"/>
      <c r="AJ580"/>
    </row>
    <row r="581" spans="35:36" x14ac:dyDescent="0.25">
      <c r="AI581"/>
      <c r="AJ581"/>
    </row>
    <row r="582" spans="35:36" x14ac:dyDescent="0.25">
      <c r="AI582"/>
      <c r="AJ582"/>
    </row>
    <row r="583" spans="35:36" x14ac:dyDescent="0.25">
      <c r="AI583"/>
      <c r="AJ583"/>
    </row>
    <row r="584" spans="35:36" x14ac:dyDescent="0.25">
      <c r="AI584"/>
      <c r="AJ584"/>
    </row>
    <row r="585" spans="35:36" x14ac:dyDescent="0.25">
      <c r="AI585"/>
      <c r="AJ585"/>
    </row>
    <row r="586" spans="35:36" x14ac:dyDescent="0.25">
      <c r="AI586"/>
      <c r="AJ586"/>
    </row>
    <row r="587" spans="35:36" x14ac:dyDescent="0.25">
      <c r="AI587"/>
      <c r="AJ587"/>
    </row>
    <row r="588" spans="35:36" x14ac:dyDescent="0.25">
      <c r="AI588"/>
      <c r="AJ588"/>
    </row>
    <row r="589" spans="35:36" x14ac:dyDescent="0.25">
      <c r="AI589"/>
      <c r="AJ589"/>
    </row>
    <row r="590" spans="35:36" x14ac:dyDescent="0.25">
      <c r="AI590"/>
      <c r="AJ590"/>
    </row>
    <row r="591" spans="35:36" x14ac:dyDescent="0.25">
      <c r="AI591"/>
      <c r="AJ591"/>
    </row>
    <row r="592" spans="35:36" x14ac:dyDescent="0.25">
      <c r="AI592"/>
      <c r="AJ592"/>
    </row>
    <row r="593" spans="35:36" x14ac:dyDescent="0.25">
      <c r="AI593"/>
      <c r="AJ593"/>
    </row>
    <row r="594" spans="35:36" x14ac:dyDescent="0.25">
      <c r="AI594"/>
      <c r="AJ594"/>
    </row>
    <row r="595" spans="35:36" x14ac:dyDescent="0.25">
      <c r="AI595"/>
      <c r="AJ595"/>
    </row>
    <row r="596" spans="35:36" x14ac:dyDescent="0.25">
      <c r="AI596"/>
      <c r="AJ596"/>
    </row>
    <row r="597" spans="35:36" x14ac:dyDescent="0.25">
      <c r="AI597"/>
      <c r="AJ597"/>
    </row>
    <row r="598" spans="35:36" x14ac:dyDescent="0.25">
      <c r="AI598"/>
      <c r="AJ598"/>
    </row>
    <row r="599" spans="35:36" x14ac:dyDescent="0.25">
      <c r="AI599"/>
      <c r="AJ599"/>
    </row>
    <row r="600" spans="35:36" x14ac:dyDescent="0.25">
      <c r="AI600"/>
      <c r="AJ600"/>
    </row>
    <row r="601" spans="35:36" x14ac:dyDescent="0.25">
      <c r="AI601"/>
      <c r="AJ601"/>
    </row>
    <row r="602" spans="35:36" x14ac:dyDescent="0.25">
      <c r="AI602"/>
      <c r="AJ602"/>
    </row>
    <row r="603" spans="35:36" x14ac:dyDescent="0.25">
      <c r="AI603"/>
      <c r="AJ603"/>
    </row>
    <row r="604" spans="35:36" x14ac:dyDescent="0.25">
      <c r="AI604"/>
      <c r="AJ604"/>
    </row>
    <row r="605" spans="35:36" x14ac:dyDescent="0.25">
      <c r="AI605"/>
      <c r="AJ605"/>
    </row>
    <row r="606" spans="35:36" x14ac:dyDescent="0.25">
      <c r="AI606"/>
      <c r="AJ606"/>
    </row>
    <row r="607" spans="35:36" x14ac:dyDescent="0.25">
      <c r="AI607"/>
      <c r="AJ607"/>
    </row>
    <row r="608" spans="35:36" x14ac:dyDescent="0.25">
      <c r="AI608"/>
      <c r="AJ608"/>
    </row>
    <row r="609" spans="35:36" x14ac:dyDescent="0.25">
      <c r="AI609"/>
      <c r="AJ609"/>
    </row>
    <row r="610" spans="35:36" x14ac:dyDescent="0.25">
      <c r="AI610"/>
      <c r="AJ610"/>
    </row>
    <row r="611" spans="35:36" x14ac:dyDescent="0.25">
      <c r="AI611"/>
      <c r="AJ611"/>
    </row>
    <row r="612" spans="35:36" x14ac:dyDescent="0.25">
      <c r="AI612"/>
      <c r="AJ612"/>
    </row>
    <row r="613" spans="35:36" x14ac:dyDescent="0.25">
      <c r="AI613"/>
      <c r="AJ613"/>
    </row>
    <row r="614" spans="35:36" x14ac:dyDescent="0.25">
      <c r="AI614"/>
      <c r="AJ614"/>
    </row>
    <row r="615" spans="35:36" x14ac:dyDescent="0.25">
      <c r="AI615"/>
      <c r="AJ615"/>
    </row>
    <row r="616" spans="35:36" x14ac:dyDescent="0.25">
      <c r="AI616"/>
      <c r="AJ616"/>
    </row>
    <row r="617" spans="35:36" x14ac:dyDescent="0.25">
      <c r="AI617"/>
      <c r="AJ617"/>
    </row>
    <row r="618" spans="35:36" x14ac:dyDescent="0.25">
      <c r="AI618"/>
      <c r="AJ618"/>
    </row>
    <row r="619" spans="35:36" x14ac:dyDescent="0.25">
      <c r="AI619"/>
      <c r="AJ619"/>
    </row>
    <row r="620" spans="35:36" x14ac:dyDescent="0.25">
      <c r="AI620"/>
      <c r="AJ620"/>
    </row>
    <row r="621" spans="35:36" x14ac:dyDescent="0.25">
      <c r="AI621"/>
      <c r="AJ621"/>
    </row>
    <row r="622" spans="35:36" x14ac:dyDescent="0.25">
      <c r="AI622"/>
      <c r="AJ622"/>
    </row>
    <row r="623" spans="35:36" x14ac:dyDescent="0.25">
      <c r="AI623"/>
      <c r="AJ623"/>
    </row>
    <row r="624" spans="35:36" x14ac:dyDescent="0.25">
      <c r="AI624"/>
      <c r="AJ624"/>
    </row>
    <row r="625" spans="35:36" x14ac:dyDescent="0.25">
      <c r="AI625"/>
      <c r="AJ625"/>
    </row>
    <row r="626" spans="35:36" x14ac:dyDescent="0.25">
      <c r="AI626"/>
      <c r="AJ626"/>
    </row>
    <row r="627" spans="35:36" x14ac:dyDescent="0.25">
      <c r="AI627"/>
      <c r="AJ627"/>
    </row>
    <row r="628" spans="35:36" x14ac:dyDescent="0.25">
      <c r="AI628"/>
      <c r="AJ628"/>
    </row>
    <row r="629" spans="35:36" x14ac:dyDescent="0.25">
      <c r="AI629"/>
      <c r="AJ629"/>
    </row>
    <row r="630" spans="35:36" x14ac:dyDescent="0.25">
      <c r="AI630"/>
      <c r="AJ630"/>
    </row>
    <row r="631" spans="35:36" x14ac:dyDescent="0.25">
      <c r="AI631"/>
      <c r="AJ631"/>
    </row>
    <row r="632" spans="35:36" x14ac:dyDescent="0.25">
      <c r="AI632"/>
      <c r="AJ632"/>
    </row>
    <row r="633" spans="35:36" x14ac:dyDescent="0.25">
      <c r="AI633"/>
      <c r="AJ633"/>
    </row>
    <row r="634" spans="35:36" x14ac:dyDescent="0.25">
      <c r="AI634"/>
      <c r="AJ634"/>
    </row>
    <row r="635" spans="35:36" x14ac:dyDescent="0.25">
      <c r="AI635"/>
      <c r="AJ635"/>
    </row>
    <row r="636" spans="35:36" x14ac:dyDescent="0.25">
      <c r="AI636"/>
      <c r="AJ636"/>
    </row>
    <row r="637" spans="35:36" x14ac:dyDescent="0.25">
      <c r="AI637"/>
      <c r="AJ637"/>
    </row>
    <row r="638" spans="35:36" x14ac:dyDescent="0.25">
      <c r="AI638"/>
      <c r="AJ638"/>
    </row>
    <row r="639" spans="35:36" x14ac:dyDescent="0.25">
      <c r="AI639"/>
      <c r="AJ639"/>
    </row>
    <row r="640" spans="35:36" x14ac:dyDescent="0.25">
      <c r="AI640"/>
      <c r="AJ640"/>
    </row>
    <row r="641" spans="35:36" x14ac:dyDescent="0.25">
      <c r="AI641"/>
      <c r="AJ641"/>
    </row>
    <row r="642" spans="35:36" x14ac:dyDescent="0.25">
      <c r="AI642"/>
      <c r="AJ642"/>
    </row>
    <row r="643" spans="35:36" x14ac:dyDescent="0.25">
      <c r="AI643"/>
      <c r="AJ643"/>
    </row>
    <row r="644" spans="35:36" x14ac:dyDescent="0.25">
      <c r="AI644"/>
      <c r="AJ644"/>
    </row>
    <row r="645" spans="35:36" x14ac:dyDescent="0.25">
      <c r="AI645"/>
      <c r="AJ645"/>
    </row>
    <row r="646" spans="35:36" x14ac:dyDescent="0.25">
      <c r="AI646"/>
      <c r="AJ646"/>
    </row>
    <row r="647" spans="35:36" x14ac:dyDescent="0.25">
      <c r="AI647"/>
      <c r="AJ647"/>
    </row>
    <row r="648" spans="35:36" x14ac:dyDescent="0.25">
      <c r="AI648"/>
      <c r="AJ648"/>
    </row>
    <row r="649" spans="35:36" x14ac:dyDescent="0.25">
      <c r="AI649"/>
      <c r="AJ649"/>
    </row>
    <row r="650" spans="35:36" x14ac:dyDescent="0.25">
      <c r="AI650"/>
      <c r="AJ650"/>
    </row>
    <row r="651" spans="35:36" x14ac:dyDescent="0.25">
      <c r="AI651"/>
      <c r="AJ651"/>
    </row>
    <row r="652" spans="35:36" x14ac:dyDescent="0.25">
      <c r="AI652"/>
      <c r="AJ652"/>
    </row>
    <row r="653" spans="35:36" x14ac:dyDescent="0.25">
      <c r="AI653"/>
      <c r="AJ653"/>
    </row>
    <row r="654" spans="35:36" x14ac:dyDescent="0.25">
      <c r="AI654"/>
      <c r="AJ654"/>
    </row>
    <row r="655" spans="35:36" x14ac:dyDescent="0.25">
      <c r="AI655"/>
      <c r="AJ655"/>
    </row>
    <row r="656" spans="35:36" x14ac:dyDescent="0.25">
      <c r="AI656"/>
      <c r="AJ656"/>
    </row>
    <row r="657" spans="35:36" x14ac:dyDescent="0.25">
      <c r="AI657"/>
      <c r="AJ657"/>
    </row>
    <row r="658" spans="35:36" x14ac:dyDescent="0.25">
      <c r="AI658"/>
      <c r="AJ658"/>
    </row>
    <row r="659" spans="35:36" x14ac:dyDescent="0.25">
      <c r="AI659"/>
      <c r="AJ659"/>
    </row>
    <row r="660" spans="35:36" x14ac:dyDescent="0.25">
      <c r="AI660"/>
      <c r="AJ660"/>
    </row>
    <row r="661" spans="35:36" x14ac:dyDescent="0.25">
      <c r="AI661"/>
      <c r="AJ661"/>
    </row>
    <row r="662" spans="35:36" x14ac:dyDescent="0.25">
      <c r="AI662"/>
      <c r="AJ662"/>
    </row>
    <row r="663" spans="35:36" x14ac:dyDescent="0.25">
      <c r="AI663"/>
      <c r="AJ663"/>
    </row>
    <row r="664" spans="35:36" x14ac:dyDescent="0.25">
      <c r="AI664"/>
      <c r="AJ664"/>
    </row>
    <row r="665" spans="35:36" x14ac:dyDescent="0.25">
      <c r="AI665"/>
      <c r="AJ665"/>
    </row>
    <row r="666" spans="35:36" x14ac:dyDescent="0.25">
      <c r="AI666"/>
      <c r="AJ666"/>
    </row>
    <row r="667" spans="35:36" x14ac:dyDescent="0.25">
      <c r="AI667"/>
      <c r="AJ667"/>
    </row>
    <row r="668" spans="35:36" x14ac:dyDescent="0.25">
      <c r="AI668"/>
      <c r="AJ668"/>
    </row>
    <row r="669" spans="35:36" x14ac:dyDescent="0.25">
      <c r="AI669"/>
      <c r="AJ669"/>
    </row>
    <row r="670" spans="35:36" x14ac:dyDescent="0.25">
      <c r="AI670"/>
      <c r="AJ670"/>
    </row>
    <row r="671" spans="35:36" x14ac:dyDescent="0.25">
      <c r="AI671"/>
      <c r="AJ671"/>
    </row>
    <row r="672" spans="35:36" x14ac:dyDescent="0.25">
      <c r="AI672"/>
      <c r="AJ672"/>
    </row>
    <row r="673" spans="35:36" x14ac:dyDescent="0.25">
      <c r="AI673"/>
      <c r="AJ673"/>
    </row>
    <row r="674" spans="35:36" x14ac:dyDescent="0.25">
      <c r="AI674"/>
      <c r="AJ674"/>
    </row>
    <row r="675" spans="35:36" x14ac:dyDescent="0.25">
      <c r="AI675"/>
      <c r="AJ675"/>
    </row>
    <row r="676" spans="35:36" x14ac:dyDescent="0.25">
      <c r="AI676"/>
      <c r="AJ676"/>
    </row>
    <row r="677" spans="35:36" x14ac:dyDescent="0.25">
      <c r="AI677"/>
      <c r="AJ677"/>
    </row>
    <row r="678" spans="35:36" x14ac:dyDescent="0.25">
      <c r="AI678"/>
      <c r="AJ678"/>
    </row>
    <row r="679" spans="35:36" x14ac:dyDescent="0.25">
      <c r="AI679"/>
      <c r="AJ679"/>
    </row>
    <row r="680" spans="35:36" x14ac:dyDescent="0.25">
      <c r="AI680"/>
      <c r="AJ680"/>
    </row>
    <row r="681" spans="35:36" x14ac:dyDescent="0.25">
      <c r="AI681"/>
      <c r="AJ681"/>
    </row>
    <row r="682" spans="35:36" x14ac:dyDescent="0.25">
      <c r="AI682"/>
      <c r="AJ682"/>
    </row>
    <row r="683" spans="35:36" x14ac:dyDescent="0.25">
      <c r="AI683"/>
      <c r="AJ683"/>
    </row>
    <row r="684" spans="35:36" x14ac:dyDescent="0.25">
      <c r="AI684"/>
      <c r="AJ684"/>
    </row>
    <row r="685" spans="35:36" x14ac:dyDescent="0.25">
      <c r="AI685"/>
      <c r="AJ685"/>
    </row>
    <row r="686" spans="35:36" x14ac:dyDescent="0.25">
      <c r="AI686"/>
      <c r="AJ686"/>
    </row>
    <row r="687" spans="35:36" x14ac:dyDescent="0.25">
      <c r="AI687"/>
      <c r="AJ687"/>
    </row>
    <row r="688" spans="35:36" x14ac:dyDescent="0.25">
      <c r="AI688"/>
      <c r="AJ688"/>
    </row>
    <row r="689" spans="35:36" x14ac:dyDescent="0.25">
      <c r="AI689"/>
      <c r="AJ689"/>
    </row>
    <row r="690" spans="35:36" x14ac:dyDescent="0.25">
      <c r="AI690"/>
      <c r="AJ690"/>
    </row>
    <row r="691" spans="35:36" x14ac:dyDescent="0.25">
      <c r="AI691"/>
      <c r="AJ691"/>
    </row>
    <row r="692" spans="35:36" x14ac:dyDescent="0.25">
      <c r="AI692"/>
      <c r="AJ692"/>
    </row>
    <row r="693" spans="35:36" x14ac:dyDescent="0.25">
      <c r="AI693"/>
      <c r="AJ693"/>
    </row>
    <row r="694" spans="35:36" x14ac:dyDescent="0.25">
      <c r="AI694"/>
      <c r="AJ694"/>
    </row>
    <row r="695" spans="35:36" x14ac:dyDescent="0.25">
      <c r="AI695"/>
      <c r="AJ695"/>
    </row>
    <row r="696" spans="35:36" x14ac:dyDescent="0.25">
      <c r="AI696"/>
      <c r="AJ696"/>
    </row>
    <row r="697" spans="35:36" x14ac:dyDescent="0.25">
      <c r="AI697"/>
      <c r="AJ697"/>
    </row>
    <row r="698" spans="35:36" x14ac:dyDescent="0.25">
      <c r="AI698"/>
      <c r="AJ698"/>
    </row>
    <row r="699" spans="35:36" x14ac:dyDescent="0.25">
      <c r="AI699"/>
      <c r="AJ699"/>
    </row>
    <row r="700" spans="35:36" x14ac:dyDescent="0.25">
      <c r="AI700"/>
      <c r="AJ700"/>
    </row>
    <row r="701" spans="35:36" x14ac:dyDescent="0.25">
      <c r="AI701"/>
      <c r="AJ701"/>
    </row>
    <row r="702" spans="35:36" x14ac:dyDescent="0.25">
      <c r="AI702"/>
      <c r="AJ702"/>
    </row>
    <row r="703" spans="35:36" x14ac:dyDescent="0.25">
      <c r="AI703"/>
      <c r="AJ703"/>
    </row>
    <row r="704" spans="35:36" x14ac:dyDescent="0.25">
      <c r="AI704"/>
      <c r="AJ704"/>
    </row>
    <row r="705" spans="35:36" x14ac:dyDescent="0.25">
      <c r="AI705"/>
      <c r="AJ705"/>
    </row>
    <row r="706" spans="35:36" x14ac:dyDescent="0.25">
      <c r="AI706"/>
      <c r="AJ706"/>
    </row>
    <row r="707" spans="35:36" x14ac:dyDescent="0.25">
      <c r="AI707"/>
      <c r="AJ707"/>
    </row>
    <row r="708" spans="35:36" x14ac:dyDescent="0.25">
      <c r="AI708"/>
      <c r="AJ708"/>
    </row>
    <row r="709" spans="35:36" x14ac:dyDescent="0.25">
      <c r="AI709"/>
      <c r="AJ709"/>
    </row>
    <row r="710" spans="35:36" x14ac:dyDescent="0.25">
      <c r="AI710"/>
      <c r="AJ710"/>
    </row>
    <row r="711" spans="35:36" x14ac:dyDescent="0.25">
      <c r="AI711"/>
      <c r="AJ711"/>
    </row>
    <row r="712" spans="35:36" x14ac:dyDescent="0.25">
      <c r="AI712"/>
      <c r="AJ712"/>
    </row>
    <row r="713" spans="35:36" x14ac:dyDescent="0.25">
      <c r="AI713"/>
      <c r="AJ713"/>
    </row>
    <row r="714" spans="35:36" x14ac:dyDescent="0.25">
      <c r="AI714"/>
      <c r="AJ714"/>
    </row>
    <row r="715" spans="35:36" x14ac:dyDescent="0.25">
      <c r="AI715"/>
      <c r="AJ715"/>
    </row>
    <row r="716" spans="35:36" x14ac:dyDescent="0.25">
      <c r="AI716"/>
      <c r="AJ716"/>
    </row>
    <row r="717" spans="35:36" x14ac:dyDescent="0.25">
      <c r="AI717"/>
      <c r="AJ717"/>
    </row>
    <row r="718" spans="35:36" x14ac:dyDescent="0.25">
      <c r="AI718"/>
      <c r="AJ718"/>
    </row>
    <row r="719" spans="35:36" x14ac:dyDescent="0.25">
      <c r="AI719"/>
      <c r="AJ719"/>
    </row>
    <row r="720" spans="35:36" x14ac:dyDescent="0.25">
      <c r="AI720"/>
      <c r="AJ720"/>
    </row>
    <row r="721" spans="35:36" x14ac:dyDescent="0.25">
      <c r="AI721"/>
      <c r="AJ721"/>
    </row>
    <row r="722" spans="35:36" x14ac:dyDescent="0.25">
      <c r="AI722"/>
      <c r="AJ722"/>
    </row>
    <row r="723" spans="35:36" x14ac:dyDescent="0.25">
      <c r="AI723"/>
      <c r="AJ723"/>
    </row>
    <row r="724" spans="35:36" x14ac:dyDescent="0.25">
      <c r="AI724"/>
      <c r="AJ724"/>
    </row>
    <row r="725" spans="35:36" x14ac:dyDescent="0.25">
      <c r="AI725"/>
      <c r="AJ725"/>
    </row>
    <row r="726" spans="35:36" x14ac:dyDescent="0.25">
      <c r="AI726"/>
      <c r="AJ726"/>
    </row>
    <row r="727" spans="35:36" x14ac:dyDescent="0.25">
      <c r="AI727"/>
      <c r="AJ727"/>
    </row>
    <row r="728" spans="35:36" x14ac:dyDescent="0.25">
      <c r="AI728"/>
      <c r="AJ728"/>
    </row>
    <row r="729" spans="35:36" x14ac:dyDescent="0.25">
      <c r="AI729"/>
      <c r="AJ729"/>
    </row>
    <row r="730" spans="35:36" x14ac:dyDescent="0.25">
      <c r="AI730"/>
      <c r="AJ730"/>
    </row>
    <row r="731" spans="35:36" x14ac:dyDescent="0.25">
      <c r="AI731"/>
      <c r="AJ731"/>
    </row>
    <row r="732" spans="35:36" x14ac:dyDescent="0.25">
      <c r="AI732"/>
      <c r="AJ732"/>
    </row>
    <row r="733" spans="35:36" x14ac:dyDescent="0.25">
      <c r="AI733"/>
      <c r="AJ733"/>
    </row>
    <row r="734" spans="35:36" x14ac:dyDescent="0.25">
      <c r="AI734"/>
      <c r="AJ734"/>
    </row>
    <row r="735" spans="35:36" x14ac:dyDescent="0.25">
      <c r="AI735"/>
      <c r="AJ735"/>
    </row>
    <row r="736" spans="35:36" x14ac:dyDescent="0.25">
      <c r="AI736"/>
      <c r="AJ736"/>
    </row>
    <row r="737" spans="35:36" x14ac:dyDescent="0.25">
      <c r="AI737"/>
      <c r="AJ737"/>
    </row>
    <row r="738" spans="35:36" x14ac:dyDescent="0.25">
      <c r="AI738"/>
      <c r="AJ738"/>
    </row>
    <row r="739" spans="35:36" x14ac:dyDescent="0.25">
      <c r="AI739"/>
      <c r="AJ739"/>
    </row>
    <row r="740" spans="35:36" x14ac:dyDescent="0.25">
      <c r="AI740"/>
      <c r="AJ740"/>
    </row>
    <row r="741" spans="35:36" x14ac:dyDescent="0.25">
      <c r="AI741"/>
      <c r="AJ741"/>
    </row>
    <row r="742" spans="35:36" x14ac:dyDescent="0.25">
      <c r="AI742"/>
      <c r="AJ742"/>
    </row>
    <row r="743" spans="35:36" x14ac:dyDescent="0.25">
      <c r="AI743"/>
      <c r="AJ743"/>
    </row>
    <row r="744" spans="35:36" x14ac:dyDescent="0.25">
      <c r="AI744"/>
      <c r="AJ744"/>
    </row>
    <row r="745" spans="35:36" x14ac:dyDescent="0.25">
      <c r="AI745"/>
      <c r="AJ745"/>
    </row>
    <row r="746" spans="35:36" x14ac:dyDescent="0.25">
      <c r="AI746"/>
      <c r="AJ746"/>
    </row>
    <row r="747" spans="35:36" x14ac:dyDescent="0.25">
      <c r="AI747"/>
      <c r="AJ747"/>
    </row>
    <row r="748" spans="35:36" x14ac:dyDescent="0.25">
      <c r="AI748"/>
      <c r="AJ748"/>
    </row>
    <row r="749" spans="35:36" x14ac:dyDescent="0.25">
      <c r="AI749"/>
      <c r="AJ749"/>
    </row>
    <row r="750" spans="35:36" x14ac:dyDescent="0.25">
      <c r="AI750"/>
      <c r="AJ750"/>
    </row>
    <row r="751" spans="35:36" x14ac:dyDescent="0.25">
      <c r="AI751"/>
      <c r="AJ751"/>
    </row>
    <row r="752" spans="35:36" x14ac:dyDescent="0.25">
      <c r="AI752"/>
      <c r="AJ752"/>
    </row>
    <row r="753" spans="35:36" x14ac:dyDescent="0.25">
      <c r="AI753"/>
      <c r="AJ753"/>
    </row>
    <row r="754" spans="35:36" x14ac:dyDescent="0.25">
      <c r="AI754"/>
      <c r="AJ754"/>
    </row>
    <row r="755" spans="35:36" x14ac:dyDescent="0.25">
      <c r="AI755"/>
      <c r="AJ755"/>
    </row>
    <row r="756" spans="35:36" x14ac:dyDescent="0.25">
      <c r="AI756"/>
      <c r="AJ756"/>
    </row>
    <row r="757" spans="35:36" x14ac:dyDescent="0.25">
      <c r="AI757"/>
      <c r="AJ757"/>
    </row>
    <row r="758" spans="35:36" x14ac:dyDescent="0.25">
      <c r="AI758"/>
      <c r="AJ758"/>
    </row>
    <row r="759" spans="35:36" x14ac:dyDescent="0.25">
      <c r="AI759"/>
      <c r="AJ759"/>
    </row>
    <row r="760" spans="35:36" x14ac:dyDescent="0.25">
      <c r="AI760"/>
      <c r="AJ760"/>
    </row>
    <row r="761" spans="35:36" x14ac:dyDescent="0.25">
      <c r="AI761"/>
      <c r="AJ761"/>
    </row>
    <row r="762" spans="35:36" x14ac:dyDescent="0.25">
      <c r="AI762"/>
      <c r="AJ762"/>
    </row>
    <row r="763" spans="35:36" x14ac:dyDescent="0.25">
      <c r="AI763"/>
      <c r="AJ763"/>
    </row>
    <row r="764" spans="35:36" x14ac:dyDescent="0.25">
      <c r="AI764"/>
      <c r="AJ764"/>
    </row>
    <row r="765" spans="35:36" x14ac:dyDescent="0.25">
      <c r="AI765"/>
      <c r="AJ765"/>
    </row>
    <row r="766" spans="35:36" x14ac:dyDescent="0.25">
      <c r="AI766"/>
      <c r="AJ766"/>
    </row>
    <row r="767" spans="35:36" x14ac:dyDescent="0.25">
      <c r="AI767"/>
      <c r="AJ767"/>
    </row>
    <row r="768" spans="35:36" x14ac:dyDescent="0.25">
      <c r="AI768"/>
      <c r="AJ768"/>
    </row>
    <row r="769" spans="35:36" x14ac:dyDescent="0.25">
      <c r="AI769"/>
      <c r="AJ769"/>
    </row>
    <row r="770" spans="35:36" x14ac:dyDescent="0.25">
      <c r="AI770"/>
      <c r="AJ770"/>
    </row>
    <row r="771" spans="35:36" x14ac:dyDescent="0.25">
      <c r="AI771"/>
      <c r="AJ771"/>
    </row>
    <row r="772" spans="35:36" x14ac:dyDescent="0.25">
      <c r="AI772"/>
      <c r="AJ772"/>
    </row>
    <row r="773" spans="35:36" x14ac:dyDescent="0.25">
      <c r="AI773"/>
      <c r="AJ773"/>
    </row>
    <row r="774" spans="35:36" x14ac:dyDescent="0.25">
      <c r="AI774"/>
      <c r="AJ774"/>
    </row>
    <row r="775" spans="35:36" x14ac:dyDescent="0.25">
      <c r="AI775"/>
      <c r="AJ775"/>
    </row>
    <row r="776" spans="35:36" x14ac:dyDescent="0.25">
      <c r="AI776"/>
      <c r="AJ776"/>
    </row>
    <row r="777" spans="35:36" x14ac:dyDescent="0.25">
      <c r="AI777"/>
      <c r="AJ777"/>
    </row>
    <row r="778" spans="35:36" x14ac:dyDescent="0.25">
      <c r="AI778"/>
      <c r="AJ778"/>
    </row>
    <row r="779" spans="35:36" x14ac:dyDescent="0.25">
      <c r="AI779"/>
      <c r="AJ779"/>
    </row>
    <row r="780" spans="35:36" x14ac:dyDescent="0.25">
      <c r="AI780"/>
      <c r="AJ780"/>
    </row>
    <row r="781" spans="35:36" x14ac:dyDescent="0.25">
      <c r="AI781"/>
      <c r="AJ781"/>
    </row>
    <row r="782" spans="35:36" x14ac:dyDescent="0.25">
      <c r="AI782"/>
      <c r="AJ782"/>
    </row>
    <row r="783" spans="35:36" x14ac:dyDescent="0.25">
      <c r="AI783"/>
      <c r="AJ783"/>
    </row>
    <row r="784" spans="35:36" x14ac:dyDescent="0.25">
      <c r="AI784"/>
      <c r="AJ784"/>
    </row>
    <row r="785" spans="35:36" x14ac:dyDescent="0.25">
      <c r="AI785"/>
      <c r="AJ785"/>
    </row>
    <row r="786" spans="35:36" x14ac:dyDescent="0.25">
      <c r="AI786"/>
      <c r="AJ786"/>
    </row>
    <row r="787" spans="35:36" x14ac:dyDescent="0.25">
      <c r="AI787"/>
      <c r="AJ787"/>
    </row>
    <row r="788" spans="35:36" x14ac:dyDescent="0.25">
      <c r="AI788"/>
      <c r="AJ788"/>
    </row>
    <row r="789" spans="35:36" x14ac:dyDescent="0.25">
      <c r="AI789"/>
      <c r="AJ789"/>
    </row>
    <row r="790" spans="35:36" x14ac:dyDescent="0.25">
      <c r="AI790"/>
      <c r="AJ790"/>
    </row>
    <row r="791" spans="35:36" x14ac:dyDescent="0.25">
      <c r="AI791"/>
      <c r="AJ791"/>
    </row>
    <row r="792" spans="35:36" x14ac:dyDescent="0.25">
      <c r="AI792"/>
      <c r="AJ792"/>
    </row>
    <row r="793" spans="35:36" x14ac:dyDescent="0.25">
      <c r="AI793"/>
      <c r="AJ793"/>
    </row>
    <row r="794" spans="35:36" x14ac:dyDescent="0.25">
      <c r="AI794"/>
      <c r="AJ794"/>
    </row>
    <row r="795" spans="35:36" x14ac:dyDescent="0.25">
      <c r="AI795"/>
      <c r="AJ795"/>
    </row>
    <row r="796" spans="35:36" x14ac:dyDescent="0.25">
      <c r="AI796"/>
      <c r="AJ796"/>
    </row>
    <row r="797" spans="35:36" x14ac:dyDescent="0.25">
      <c r="AI797"/>
      <c r="AJ797"/>
    </row>
    <row r="798" spans="35:36" x14ac:dyDescent="0.25">
      <c r="AI798"/>
      <c r="AJ798"/>
    </row>
    <row r="799" spans="35:36" x14ac:dyDescent="0.25">
      <c r="AI799"/>
      <c r="AJ799"/>
    </row>
    <row r="800" spans="35:36" x14ac:dyDescent="0.25">
      <c r="AI800"/>
      <c r="AJ800"/>
    </row>
    <row r="801" spans="35:36" x14ac:dyDescent="0.25">
      <c r="AI801"/>
      <c r="AJ801"/>
    </row>
    <row r="802" spans="35:36" x14ac:dyDescent="0.25">
      <c r="AI802"/>
      <c r="AJ802"/>
    </row>
    <row r="803" spans="35:36" x14ac:dyDescent="0.25">
      <c r="AI803"/>
      <c r="AJ803"/>
    </row>
    <row r="804" spans="35:36" x14ac:dyDescent="0.25">
      <c r="AI804"/>
      <c r="AJ804"/>
    </row>
    <row r="805" spans="35:36" x14ac:dyDescent="0.25">
      <c r="AI805"/>
      <c r="AJ805"/>
    </row>
    <row r="806" spans="35:36" x14ac:dyDescent="0.25">
      <c r="AI806"/>
      <c r="AJ806"/>
    </row>
    <row r="807" spans="35:36" x14ac:dyDescent="0.25">
      <c r="AI807"/>
      <c r="AJ807"/>
    </row>
    <row r="808" spans="35:36" x14ac:dyDescent="0.25">
      <c r="AI808"/>
      <c r="AJ808"/>
    </row>
    <row r="809" spans="35:36" x14ac:dyDescent="0.25">
      <c r="AI809"/>
      <c r="AJ809"/>
    </row>
    <row r="810" spans="35:36" x14ac:dyDescent="0.25">
      <c r="AI810"/>
      <c r="AJ810"/>
    </row>
    <row r="811" spans="35:36" x14ac:dyDescent="0.25">
      <c r="AI811"/>
      <c r="AJ811"/>
    </row>
    <row r="812" spans="35:36" x14ac:dyDescent="0.25">
      <c r="AI812"/>
      <c r="AJ812"/>
    </row>
    <row r="813" spans="35:36" x14ac:dyDescent="0.25">
      <c r="AI813"/>
      <c r="AJ813"/>
    </row>
    <row r="814" spans="35:36" x14ac:dyDescent="0.25">
      <c r="AI814"/>
      <c r="AJ814"/>
    </row>
    <row r="815" spans="35:36" x14ac:dyDescent="0.25">
      <c r="AI815"/>
      <c r="AJ815"/>
    </row>
    <row r="816" spans="35:36" x14ac:dyDescent="0.25">
      <c r="AI816"/>
      <c r="AJ816"/>
    </row>
    <row r="817" spans="35:36" x14ac:dyDescent="0.25">
      <c r="AI817"/>
      <c r="AJ817"/>
    </row>
    <row r="818" spans="35:36" x14ac:dyDescent="0.25">
      <c r="AI818"/>
      <c r="AJ818"/>
    </row>
    <row r="819" spans="35:36" x14ac:dyDescent="0.25">
      <c r="AI819"/>
      <c r="AJ819"/>
    </row>
    <row r="820" spans="35:36" x14ac:dyDescent="0.25">
      <c r="AI820"/>
      <c r="AJ820"/>
    </row>
    <row r="821" spans="35:36" x14ac:dyDescent="0.25">
      <c r="AI821"/>
      <c r="AJ821"/>
    </row>
    <row r="822" spans="35:36" x14ac:dyDescent="0.25">
      <c r="AI822"/>
      <c r="AJ822"/>
    </row>
    <row r="823" spans="35:36" x14ac:dyDescent="0.25">
      <c r="AI823"/>
      <c r="AJ823"/>
    </row>
    <row r="824" spans="35:36" x14ac:dyDescent="0.25">
      <c r="AI824"/>
      <c r="AJ824"/>
    </row>
    <row r="825" spans="35:36" x14ac:dyDescent="0.25">
      <c r="AI825"/>
      <c r="AJ825"/>
    </row>
    <row r="826" spans="35:36" x14ac:dyDescent="0.25">
      <c r="AI826"/>
      <c r="AJ826"/>
    </row>
    <row r="827" spans="35:36" x14ac:dyDescent="0.25">
      <c r="AI827"/>
      <c r="AJ827"/>
    </row>
    <row r="828" spans="35:36" x14ac:dyDescent="0.25">
      <c r="AI828"/>
      <c r="AJ828"/>
    </row>
    <row r="829" spans="35:36" x14ac:dyDescent="0.25">
      <c r="AI829"/>
      <c r="AJ829"/>
    </row>
    <row r="830" spans="35:36" x14ac:dyDescent="0.25">
      <c r="AI830"/>
      <c r="AJ830"/>
    </row>
    <row r="831" spans="35:36" x14ac:dyDescent="0.25">
      <c r="AI831"/>
      <c r="AJ831"/>
    </row>
    <row r="832" spans="35:36" x14ac:dyDescent="0.25">
      <c r="AI832"/>
      <c r="AJ832"/>
    </row>
    <row r="833" spans="35:36" x14ac:dyDescent="0.25">
      <c r="AI833"/>
      <c r="AJ833"/>
    </row>
    <row r="834" spans="35:36" x14ac:dyDescent="0.25">
      <c r="AI834"/>
      <c r="AJ834"/>
    </row>
    <row r="835" spans="35:36" x14ac:dyDescent="0.25">
      <c r="AI835"/>
      <c r="AJ835"/>
    </row>
    <row r="836" spans="35:36" x14ac:dyDescent="0.25">
      <c r="AI836"/>
      <c r="AJ836"/>
    </row>
    <row r="837" spans="35:36" x14ac:dyDescent="0.25">
      <c r="AI837"/>
      <c r="AJ837"/>
    </row>
    <row r="838" spans="35:36" x14ac:dyDescent="0.25">
      <c r="AI838"/>
      <c r="AJ838"/>
    </row>
    <row r="839" spans="35:36" x14ac:dyDescent="0.25">
      <c r="AI839"/>
      <c r="AJ839"/>
    </row>
    <row r="840" spans="35:36" x14ac:dyDescent="0.25">
      <c r="AI840"/>
      <c r="AJ840"/>
    </row>
    <row r="841" spans="35:36" x14ac:dyDescent="0.25">
      <c r="AI841"/>
      <c r="AJ841"/>
    </row>
    <row r="842" spans="35:36" x14ac:dyDescent="0.25">
      <c r="AI842"/>
      <c r="AJ842"/>
    </row>
    <row r="843" spans="35:36" x14ac:dyDescent="0.25">
      <c r="AI843"/>
      <c r="AJ843"/>
    </row>
    <row r="844" spans="35:36" x14ac:dyDescent="0.25">
      <c r="AI844"/>
      <c r="AJ844"/>
    </row>
    <row r="845" spans="35:36" x14ac:dyDescent="0.25">
      <c r="AI845"/>
      <c r="AJ845"/>
    </row>
    <row r="846" spans="35:36" x14ac:dyDescent="0.25">
      <c r="AI846"/>
      <c r="AJ846"/>
    </row>
    <row r="847" spans="35:36" x14ac:dyDescent="0.25">
      <c r="AI847"/>
      <c r="AJ847"/>
    </row>
    <row r="848" spans="35:36" x14ac:dyDescent="0.25">
      <c r="AI848"/>
      <c r="AJ848"/>
    </row>
    <row r="849" spans="35:36" x14ac:dyDescent="0.25">
      <c r="AI849"/>
      <c r="AJ849"/>
    </row>
    <row r="850" spans="35:36" x14ac:dyDescent="0.25">
      <c r="AI850"/>
      <c r="AJ850"/>
    </row>
    <row r="851" spans="35:36" x14ac:dyDescent="0.25">
      <c r="AI851"/>
      <c r="AJ851"/>
    </row>
    <row r="852" spans="35:36" x14ac:dyDescent="0.25">
      <c r="AI852"/>
      <c r="AJ852"/>
    </row>
    <row r="853" spans="35:36" x14ac:dyDescent="0.25">
      <c r="AI853"/>
      <c r="AJ853"/>
    </row>
    <row r="854" spans="35:36" x14ac:dyDescent="0.25">
      <c r="AI854"/>
      <c r="AJ854"/>
    </row>
    <row r="855" spans="35:36" x14ac:dyDescent="0.25">
      <c r="AI855"/>
      <c r="AJ855"/>
    </row>
    <row r="856" spans="35:36" x14ac:dyDescent="0.25">
      <c r="AI856"/>
      <c r="AJ856"/>
    </row>
    <row r="857" spans="35:36" x14ac:dyDescent="0.25">
      <c r="AI857"/>
      <c r="AJ857"/>
    </row>
    <row r="858" spans="35:36" x14ac:dyDescent="0.25">
      <c r="AI858"/>
      <c r="AJ858"/>
    </row>
    <row r="859" spans="35:36" x14ac:dyDescent="0.25">
      <c r="AI859"/>
      <c r="AJ859"/>
    </row>
    <row r="860" spans="35:36" x14ac:dyDescent="0.25">
      <c r="AI860"/>
      <c r="AJ860"/>
    </row>
    <row r="861" spans="35:36" x14ac:dyDescent="0.25">
      <c r="AI861"/>
      <c r="AJ861"/>
    </row>
    <row r="862" spans="35:36" x14ac:dyDescent="0.25">
      <c r="AI862"/>
      <c r="AJ862"/>
    </row>
    <row r="863" spans="35:36" x14ac:dyDescent="0.25">
      <c r="AI863"/>
      <c r="AJ863"/>
    </row>
    <row r="864" spans="35:36" x14ac:dyDescent="0.25">
      <c r="AI864"/>
      <c r="AJ864"/>
    </row>
    <row r="865" spans="35:36" x14ac:dyDescent="0.25">
      <c r="AI865"/>
      <c r="AJ865"/>
    </row>
    <row r="866" spans="35:36" x14ac:dyDescent="0.25">
      <c r="AI866"/>
      <c r="AJ866"/>
    </row>
    <row r="867" spans="35:36" x14ac:dyDescent="0.25">
      <c r="AI867"/>
      <c r="AJ867"/>
    </row>
    <row r="868" spans="35:36" x14ac:dyDescent="0.25">
      <c r="AI868"/>
      <c r="AJ868"/>
    </row>
    <row r="869" spans="35:36" x14ac:dyDescent="0.25">
      <c r="AI869"/>
      <c r="AJ869"/>
    </row>
    <row r="870" spans="35:36" x14ac:dyDescent="0.25">
      <c r="AI870"/>
      <c r="AJ870"/>
    </row>
    <row r="871" spans="35:36" x14ac:dyDescent="0.25">
      <c r="AI871"/>
      <c r="AJ871"/>
    </row>
    <row r="872" spans="35:36" x14ac:dyDescent="0.25">
      <c r="AI872"/>
      <c r="AJ872"/>
    </row>
    <row r="873" spans="35:36" x14ac:dyDescent="0.25">
      <c r="AI873"/>
      <c r="AJ873"/>
    </row>
    <row r="874" spans="35:36" x14ac:dyDescent="0.25">
      <c r="AI874"/>
      <c r="AJ874"/>
    </row>
    <row r="875" spans="35:36" x14ac:dyDescent="0.25">
      <c r="AI875"/>
      <c r="AJ875"/>
    </row>
    <row r="876" spans="35:36" x14ac:dyDescent="0.25">
      <c r="AI876"/>
      <c r="AJ876"/>
    </row>
    <row r="877" spans="35:36" x14ac:dyDescent="0.25">
      <c r="AI877"/>
      <c r="AJ877"/>
    </row>
    <row r="878" spans="35:36" x14ac:dyDescent="0.25">
      <c r="AI878"/>
      <c r="AJ878"/>
    </row>
    <row r="879" spans="35:36" x14ac:dyDescent="0.25">
      <c r="AI879"/>
      <c r="AJ879"/>
    </row>
    <row r="880" spans="35:36" x14ac:dyDescent="0.25">
      <c r="AI880"/>
      <c r="AJ880"/>
    </row>
    <row r="881" spans="35:36" x14ac:dyDescent="0.25">
      <c r="AI881"/>
      <c r="AJ881"/>
    </row>
    <row r="882" spans="35:36" x14ac:dyDescent="0.25">
      <c r="AI882"/>
      <c r="AJ882"/>
    </row>
    <row r="883" spans="35:36" x14ac:dyDescent="0.25">
      <c r="AI883"/>
      <c r="AJ883"/>
    </row>
    <row r="884" spans="35:36" x14ac:dyDescent="0.25">
      <c r="AI884"/>
      <c r="AJ884"/>
    </row>
    <row r="885" spans="35:36" x14ac:dyDescent="0.25">
      <c r="AI885"/>
      <c r="AJ885"/>
    </row>
    <row r="886" spans="35:36" x14ac:dyDescent="0.25">
      <c r="AI886"/>
      <c r="AJ886"/>
    </row>
    <row r="887" spans="35:36" x14ac:dyDescent="0.25">
      <c r="AI887"/>
      <c r="AJ887"/>
    </row>
    <row r="888" spans="35:36" x14ac:dyDescent="0.25">
      <c r="AI888"/>
      <c r="AJ888"/>
    </row>
    <row r="889" spans="35:36" x14ac:dyDescent="0.25">
      <c r="AI889"/>
      <c r="AJ889"/>
    </row>
    <row r="890" spans="35:36" x14ac:dyDescent="0.25">
      <c r="AI890"/>
      <c r="AJ890"/>
    </row>
    <row r="891" spans="35:36" x14ac:dyDescent="0.25">
      <c r="AI891"/>
      <c r="AJ891"/>
    </row>
    <row r="892" spans="35:36" x14ac:dyDescent="0.25">
      <c r="AI892"/>
      <c r="AJ892"/>
    </row>
    <row r="893" spans="35:36" x14ac:dyDescent="0.25">
      <c r="AI893"/>
      <c r="AJ893"/>
    </row>
    <row r="894" spans="35:36" x14ac:dyDescent="0.25">
      <c r="AI894"/>
      <c r="AJ894"/>
    </row>
    <row r="895" spans="35:36" x14ac:dyDescent="0.25">
      <c r="AI895"/>
      <c r="AJ895"/>
    </row>
    <row r="896" spans="35:36" x14ac:dyDescent="0.25">
      <c r="AI896"/>
      <c r="AJ896"/>
    </row>
    <row r="897" spans="35:36" x14ac:dyDescent="0.25">
      <c r="AI897"/>
      <c r="AJ897"/>
    </row>
    <row r="898" spans="35:36" x14ac:dyDescent="0.25">
      <c r="AI898"/>
      <c r="AJ898"/>
    </row>
    <row r="899" spans="35:36" x14ac:dyDescent="0.25">
      <c r="AI899"/>
      <c r="AJ899"/>
    </row>
    <row r="900" spans="35:36" x14ac:dyDescent="0.25">
      <c r="AI900"/>
      <c r="AJ900"/>
    </row>
    <row r="901" spans="35:36" x14ac:dyDescent="0.25">
      <c r="AI901"/>
      <c r="AJ901"/>
    </row>
    <row r="902" spans="35:36" x14ac:dyDescent="0.25">
      <c r="AI902"/>
      <c r="AJ902"/>
    </row>
    <row r="903" spans="35:36" x14ac:dyDescent="0.25">
      <c r="AI903"/>
      <c r="AJ903"/>
    </row>
    <row r="904" spans="35:36" x14ac:dyDescent="0.25">
      <c r="AI904"/>
      <c r="AJ904"/>
    </row>
    <row r="905" spans="35:36" x14ac:dyDescent="0.25">
      <c r="AI905"/>
      <c r="AJ905"/>
    </row>
    <row r="906" spans="35:36" x14ac:dyDescent="0.25">
      <c r="AI906"/>
      <c r="AJ906"/>
    </row>
    <row r="907" spans="35:36" x14ac:dyDescent="0.25">
      <c r="AI907"/>
      <c r="AJ907"/>
    </row>
    <row r="908" spans="35:36" x14ac:dyDescent="0.25">
      <c r="AI908"/>
      <c r="AJ908"/>
    </row>
    <row r="909" spans="35:36" x14ac:dyDescent="0.25">
      <c r="AI909"/>
      <c r="AJ909"/>
    </row>
    <row r="910" spans="35:36" x14ac:dyDescent="0.25">
      <c r="AI910"/>
      <c r="AJ910"/>
    </row>
    <row r="911" spans="35:36" x14ac:dyDescent="0.25">
      <c r="AI911"/>
      <c r="AJ911"/>
    </row>
    <row r="912" spans="35:36" x14ac:dyDescent="0.25">
      <c r="AI912"/>
      <c r="AJ912"/>
    </row>
    <row r="913" spans="35:36" x14ac:dyDescent="0.25">
      <c r="AI913"/>
      <c r="AJ913"/>
    </row>
    <row r="914" spans="35:36" x14ac:dyDescent="0.25">
      <c r="AI914"/>
      <c r="AJ914"/>
    </row>
    <row r="915" spans="35:36" x14ac:dyDescent="0.25">
      <c r="AI915"/>
      <c r="AJ915"/>
    </row>
    <row r="916" spans="35:36" x14ac:dyDescent="0.25">
      <c r="AI916"/>
      <c r="AJ916"/>
    </row>
    <row r="917" spans="35:36" x14ac:dyDescent="0.25">
      <c r="AI917"/>
      <c r="AJ917"/>
    </row>
    <row r="918" spans="35:36" x14ac:dyDescent="0.25">
      <c r="AI918"/>
      <c r="AJ918"/>
    </row>
    <row r="919" spans="35:36" x14ac:dyDescent="0.25">
      <c r="AI919"/>
      <c r="AJ919"/>
    </row>
    <row r="920" spans="35:36" x14ac:dyDescent="0.25">
      <c r="AI920"/>
      <c r="AJ920"/>
    </row>
    <row r="921" spans="35:36" x14ac:dyDescent="0.25">
      <c r="AI921"/>
      <c r="AJ921"/>
    </row>
    <row r="922" spans="35:36" x14ac:dyDescent="0.25">
      <c r="AI922"/>
      <c r="AJ922"/>
    </row>
    <row r="923" spans="35:36" x14ac:dyDescent="0.25">
      <c r="AI923"/>
      <c r="AJ923"/>
    </row>
    <row r="924" spans="35:36" x14ac:dyDescent="0.25">
      <c r="AI924"/>
      <c r="AJ924"/>
    </row>
    <row r="925" spans="35:36" x14ac:dyDescent="0.25">
      <c r="AI925"/>
      <c r="AJ925"/>
    </row>
    <row r="926" spans="35:36" x14ac:dyDescent="0.25">
      <c r="AI926"/>
      <c r="AJ926"/>
    </row>
    <row r="927" spans="35:36" x14ac:dyDescent="0.25">
      <c r="AI927"/>
      <c r="AJ927"/>
    </row>
    <row r="928" spans="35:36" x14ac:dyDescent="0.25">
      <c r="AI928"/>
      <c r="AJ928"/>
    </row>
    <row r="929" spans="35:36" x14ac:dyDescent="0.25">
      <c r="AI929"/>
      <c r="AJ929"/>
    </row>
    <row r="930" spans="35:36" x14ac:dyDescent="0.25">
      <c r="AI930"/>
      <c r="AJ930"/>
    </row>
    <row r="931" spans="35:36" x14ac:dyDescent="0.25">
      <c r="AI931"/>
      <c r="AJ931"/>
    </row>
    <row r="932" spans="35:36" x14ac:dyDescent="0.25">
      <c r="AI932"/>
      <c r="AJ932"/>
    </row>
    <row r="933" spans="35:36" x14ac:dyDescent="0.25">
      <c r="AI933"/>
      <c r="AJ933"/>
    </row>
    <row r="934" spans="35:36" x14ac:dyDescent="0.25">
      <c r="AI934"/>
      <c r="AJ934"/>
    </row>
    <row r="935" spans="35:36" x14ac:dyDescent="0.25">
      <c r="AI935"/>
      <c r="AJ935"/>
    </row>
    <row r="936" spans="35:36" x14ac:dyDescent="0.25">
      <c r="AI936"/>
      <c r="AJ936"/>
    </row>
    <row r="937" spans="35:36" x14ac:dyDescent="0.25">
      <c r="AI937"/>
      <c r="AJ937"/>
    </row>
    <row r="938" spans="35:36" x14ac:dyDescent="0.25">
      <c r="AI938"/>
      <c r="AJ938"/>
    </row>
    <row r="939" spans="35:36" x14ac:dyDescent="0.25">
      <c r="AI939"/>
      <c r="AJ939"/>
    </row>
    <row r="940" spans="35:36" x14ac:dyDescent="0.25">
      <c r="AI940"/>
      <c r="AJ940"/>
    </row>
    <row r="941" spans="35:36" x14ac:dyDescent="0.25">
      <c r="AI941"/>
      <c r="AJ941"/>
    </row>
    <row r="942" spans="35:36" x14ac:dyDescent="0.25">
      <c r="AI942"/>
      <c r="AJ942"/>
    </row>
    <row r="943" spans="35:36" x14ac:dyDescent="0.25">
      <c r="AI943"/>
      <c r="AJ943"/>
    </row>
    <row r="944" spans="35:36" x14ac:dyDescent="0.25">
      <c r="AI944"/>
      <c r="AJ944"/>
    </row>
    <row r="945" spans="35:36" x14ac:dyDescent="0.25">
      <c r="AI945"/>
      <c r="AJ945"/>
    </row>
    <row r="946" spans="35:36" x14ac:dyDescent="0.25">
      <c r="AI946"/>
      <c r="AJ946"/>
    </row>
    <row r="947" spans="35:36" x14ac:dyDescent="0.25">
      <c r="AI947"/>
      <c r="AJ947"/>
    </row>
    <row r="948" spans="35:36" x14ac:dyDescent="0.25">
      <c r="AI948"/>
      <c r="AJ948"/>
    </row>
    <row r="949" spans="35:36" x14ac:dyDescent="0.25">
      <c r="AI949"/>
      <c r="AJ949"/>
    </row>
    <row r="950" spans="35:36" x14ac:dyDescent="0.25">
      <c r="AI950"/>
      <c r="AJ950"/>
    </row>
    <row r="951" spans="35:36" x14ac:dyDescent="0.25">
      <c r="AI951"/>
      <c r="AJ951"/>
    </row>
    <row r="952" spans="35:36" x14ac:dyDescent="0.25">
      <c r="AI952"/>
      <c r="AJ952"/>
    </row>
    <row r="953" spans="35:36" x14ac:dyDescent="0.25">
      <c r="AI953"/>
      <c r="AJ953"/>
    </row>
    <row r="954" spans="35:36" x14ac:dyDescent="0.25">
      <c r="AI954"/>
      <c r="AJ954"/>
    </row>
    <row r="955" spans="35:36" x14ac:dyDescent="0.25">
      <c r="AI955"/>
      <c r="AJ955"/>
    </row>
    <row r="956" spans="35:36" x14ac:dyDescent="0.25">
      <c r="AI956"/>
      <c r="AJ956"/>
    </row>
    <row r="957" spans="35:36" x14ac:dyDescent="0.25">
      <c r="AI957"/>
      <c r="AJ957"/>
    </row>
    <row r="958" spans="35:36" x14ac:dyDescent="0.25">
      <c r="AI958"/>
      <c r="AJ958"/>
    </row>
    <row r="959" spans="35:36" x14ac:dyDescent="0.25">
      <c r="AI959"/>
      <c r="AJ959"/>
    </row>
    <row r="960" spans="35:36" x14ac:dyDescent="0.25">
      <c r="AI960"/>
      <c r="AJ960"/>
    </row>
    <row r="961" spans="35:36" x14ac:dyDescent="0.25">
      <c r="AI961"/>
      <c r="AJ961"/>
    </row>
    <row r="962" spans="35:36" x14ac:dyDescent="0.25">
      <c r="AI962"/>
      <c r="AJ962"/>
    </row>
    <row r="963" spans="35:36" x14ac:dyDescent="0.25">
      <c r="AI963"/>
      <c r="AJ963"/>
    </row>
    <row r="964" spans="35:36" x14ac:dyDescent="0.25">
      <c r="AI964"/>
      <c r="AJ964"/>
    </row>
    <row r="965" spans="35:36" x14ac:dyDescent="0.25">
      <c r="AI965"/>
      <c r="AJ965"/>
    </row>
    <row r="966" spans="35:36" x14ac:dyDescent="0.25">
      <c r="AI966"/>
      <c r="AJ966"/>
    </row>
    <row r="967" spans="35:36" x14ac:dyDescent="0.25">
      <c r="AI967"/>
      <c r="AJ967"/>
    </row>
    <row r="968" spans="35:36" x14ac:dyDescent="0.25">
      <c r="AI968"/>
      <c r="AJ968"/>
    </row>
    <row r="969" spans="35:36" x14ac:dyDescent="0.25">
      <c r="AI969"/>
      <c r="AJ969"/>
    </row>
    <row r="970" spans="35:36" x14ac:dyDescent="0.25">
      <c r="AI970"/>
      <c r="AJ970"/>
    </row>
    <row r="971" spans="35:36" x14ac:dyDescent="0.25">
      <c r="AI971"/>
      <c r="AJ971"/>
    </row>
    <row r="972" spans="35:36" x14ac:dyDescent="0.25">
      <c r="AI972"/>
      <c r="AJ972"/>
    </row>
    <row r="973" spans="35:36" x14ac:dyDescent="0.25">
      <c r="AI973"/>
      <c r="AJ973"/>
    </row>
    <row r="974" spans="35:36" x14ac:dyDescent="0.25">
      <c r="AI974"/>
      <c r="AJ974"/>
    </row>
    <row r="975" spans="35:36" x14ac:dyDescent="0.25">
      <c r="AI975"/>
      <c r="AJ975"/>
    </row>
    <row r="976" spans="35:36" x14ac:dyDescent="0.25">
      <c r="AI976"/>
      <c r="AJ976"/>
    </row>
    <row r="977" spans="35:36" x14ac:dyDescent="0.25">
      <c r="AI977"/>
      <c r="AJ977"/>
    </row>
    <row r="978" spans="35:36" x14ac:dyDescent="0.25">
      <c r="AI978"/>
      <c r="AJ978"/>
    </row>
    <row r="979" spans="35:36" x14ac:dyDescent="0.25">
      <c r="AI979"/>
      <c r="AJ979"/>
    </row>
    <row r="980" spans="35:36" x14ac:dyDescent="0.25">
      <c r="AI980"/>
      <c r="AJ980"/>
    </row>
    <row r="981" spans="35:36" x14ac:dyDescent="0.25">
      <c r="AI981"/>
      <c r="AJ981"/>
    </row>
    <row r="982" spans="35:36" x14ac:dyDescent="0.25">
      <c r="AI982"/>
      <c r="AJ982"/>
    </row>
    <row r="983" spans="35:36" x14ac:dyDescent="0.25">
      <c r="AI983"/>
      <c r="AJ983"/>
    </row>
    <row r="984" spans="35:36" x14ac:dyDescent="0.25">
      <c r="AI984"/>
      <c r="AJ984"/>
    </row>
    <row r="985" spans="35:36" x14ac:dyDescent="0.25">
      <c r="AI985"/>
      <c r="AJ985"/>
    </row>
    <row r="986" spans="35:36" x14ac:dyDescent="0.25">
      <c r="AI986"/>
      <c r="AJ986"/>
    </row>
    <row r="987" spans="35:36" x14ac:dyDescent="0.25">
      <c r="AI987"/>
      <c r="AJ987"/>
    </row>
    <row r="988" spans="35:36" x14ac:dyDescent="0.25">
      <c r="AI988"/>
      <c r="AJ988"/>
    </row>
    <row r="989" spans="35:36" x14ac:dyDescent="0.25">
      <c r="AI989"/>
      <c r="AJ989"/>
    </row>
    <row r="990" spans="35:36" x14ac:dyDescent="0.25">
      <c r="AI990"/>
      <c r="AJ990"/>
    </row>
    <row r="991" spans="35:36" x14ac:dyDescent="0.25">
      <c r="AI991"/>
      <c r="AJ991"/>
    </row>
    <row r="992" spans="35:36" x14ac:dyDescent="0.25">
      <c r="AI992"/>
      <c r="AJ992"/>
    </row>
    <row r="993" spans="35:36" x14ac:dyDescent="0.25">
      <c r="AI993"/>
      <c r="AJ993"/>
    </row>
    <row r="994" spans="35:36" x14ac:dyDescent="0.25">
      <c r="AI994"/>
      <c r="AJ994"/>
    </row>
    <row r="995" spans="35:36" x14ac:dyDescent="0.25">
      <c r="AI995"/>
      <c r="AJ995"/>
    </row>
    <row r="996" spans="35:36" x14ac:dyDescent="0.25">
      <c r="AI996"/>
      <c r="AJ996"/>
    </row>
    <row r="997" spans="35:36" x14ac:dyDescent="0.25">
      <c r="AI997"/>
      <c r="AJ997"/>
    </row>
    <row r="998" spans="35:36" x14ac:dyDescent="0.25">
      <c r="AI998"/>
      <c r="AJ998"/>
    </row>
    <row r="999" spans="35:36" x14ac:dyDescent="0.25">
      <c r="AI999"/>
      <c r="AJ999"/>
    </row>
    <row r="1000" spans="35:36" x14ac:dyDescent="0.25">
      <c r="AI1000"/>
      <c r="AJ1000"/>
    </row>
    <row r="1001" spans="35:36" x14ac:dyDescent="0.25">
      <c r="AI1001"/>
      <c r="AJ1001"/>
    </row>
    <row r="1002" spans="35:36" x14ac:dyDescent="0.25">
      <c r="AI1002"/>
      <c r="AJ1002"/>
    </row>
    <row r="1003" spans="35:36" x14ac:dyDescent="0.25">
      <c r="AI1003"/>
      <c r="AJ1003"/>
    </row>
    <row r="1004" spans="35:36" x14ac:dyDescent="0.25">
      <c r="AI1004"/>
      <c r="AJ1004"/>
    </row>
    <row r="1005" spans="35:36" x14ac:dyDescent="0.25">
      <c r="AI1005"/>
      <c r="AJ1005"/>
    </row>
    <row r="1006" spans="35:36" x14ac:dyDescent="0.25">
      <c r="AI1006"/>
      <c r="AJ1006"/>
    </row>
    <row r="1007" spans="35:36" x14ac:dyDescent="0.25">
      <c r="AI1007"/>
      <c r="AJ1007"/>
    </row>
    <row r="1008" spans="35:36" x14ac:dyDescent="0.25">
      <c r="AI1008"/>
      <c r="AJ1008"/>
    </row>
    <row r="1009" spans="35:36" x14ac:dyDescent="0.25">
      <c r="AI1009"/>
      <c r="AJ1009"/>
    </row>
    <row r="1010" spans="35:36" x14ac:dyDescent="0.25">
      <c r="AI1010"/>
      <c r="AJ1010"/>
    </row>
    <row r="1011" spans="35:36" x14ac:dyDescent="0.25">
      <c r="AI1011"/>
      <c r="AJ1011"/>
    </row>
    <row r="1012" spans="35:36" x14ac:dyDescent="0.25">
      <c r="AI1012"/>
      <c r="AJ1012"/>
    </row>
    <row r="1013" spans="35:36" x14ac:dyDescent="0.25">
      <c r="AI1013"/>
      <c r="AJ1013"/>
    </row>
    <row r="1014" spans="35:36" x14ac:dyDescent="0.25">
      <c r="AI1014"/>
      <c r="AJ1014"/>
    </row>
    <row r="1015" spans="35:36" x14ac:dyDescent="0.25">
      <c r="AI1015"/>
      <c r="AJ1015"/>
    </row>
    <row r="1016" spans="35:36" x14ac:dyDescent="0.25">
      <c r="AI1016"/>
      <c r="AJ1016"/>
    </row>
    <row r="1017" spans="35:36" x14ac:dyDescent="0.25">
      <c r="AI1017"/>
      <c r="AJ1017"/>
    </row>
    <row r="1018" spans="35:36" x14ac:dyDescent="0.25">
      <c r="AI1018"/>
      <c r="AJ1018"/>
    </row>
    <row r="1019" spans="35:36" x14ac:dyDescent="0.25">
      <c r="AI1019"/>
      <c r="AJ1019"/>
    </row>
    <row r="1020" spans="35:36" x14ac:dyDescent="0.25">
      <c r="AI1020"/>
      <c r="AJ1020"/>
    </row>
    <row r="1021" spans="35:36" x14ac:dyDescent="0.25">
      <c r="AI1021"/>
      <c r="AJ1021"/>
    </row>
    <row r="1022" spans="35:36" x14ac:dyDescent="0.25">
      <c r="AI1022"/>
      <c r="AJ1022"/>
    </row>
    <row r="1023" spans="35:36" x14ac:dyDescent="0.25">
      <c r="AI1023"/>
      <c r="AJ1023"/>
    </row>
    <row r="1024" spans="35:36" x14ac:dyDescent="0.25">
      <c r="AI1024"/>
      <c r="AJ1024"/>
    </row>
    <row r="1025" spans="35:36" x14ac:dyDescent="0.25">
      <c r="AI1025"/>
      <c r="AJ1025"/>
    </row>
    <row r="1026" spans="35:36" x14ac:dyDescent="0.25">
      <c r="AI1026"/>
      <c r="AJ1026"/>
    </row>
    <row r="1027" spans="35:36" x14ac:dyDescent="0.25">
      <c r="AI1027"/>
      <c r="AJ1027"/>
    </row>
    <row r="1028" spans="35:36" x14ac:dyDescent="0.25">
      <c r="AI1028"/>
      <c r="AJ1028"/>
    </row>
    <row r="1029" spans="35:36" x14ac:dyDescent="0.25">
      <c r="AI1029"/>
      <c r="AJ1029"/>
    </row>
    <row r="1030" spans="35:36" x14ac:dyDescent="0.25">
      <c r="AI1030"/>
      <c r="AJ1030"/>
    </row>
    <row r="1031" spans="35:36" x14ac:dyDescent="0.25">
      <c r="AI1031"/>
      <c r="AJ1031"/>
    </row>
    <row r="1032" spans="35:36" x14ac:dyDescent="0.25">
      <c r="AI1032"/>
      <c r="AJ1032"/>
    </row>
    <row r="1033" spans="35:36" x14ac:dyDescent="0.25">
      <c r="AI1033"/>
      <c r="AJ1033"/>
    </row>
    <row r="1034" spans="35:36" x14ac:dyDescent="0.25">
      <c r="AI1034"/>
      <c r="AJ1034"/>
    </row>
    <row r="1035" spans="35:36" x14ac:dyDescent="0.25">
      <c r="AI1035"/>
      <c r="AJ1035"/>
    </row>
    <row r="1036" spans="35:36" x14ac:dyDescent="0.25">
      <c r="AI1036"/>
      <c r="AJ1036"/>
    </row>
    <row r="1037" spans="35:36" x14ac:dyDescent="0.25">
      <c r="AI1037"/>
      <c r="AJ1037"/>
    </row>
    <row r="1038" spans="35:36" x14ac:dyDescent="0.25">
      <c r="AI1038"/>
      <c r="AJ1038"/>
    </row>
    <row r="1039" spans="35:36" x14ac:dyDescent="0.25">
      <c r="AI1039"/>
      <c r="AJ1039"/>
    </row>
    <row r="1040" spans="35:36" x14ac:dyDescent="0.25">
      <c r="AI1040"/>
      <c r="AJ1040"/>
    </row>
    <row r="1041" spans="35:36" x14ac:dyDescent="0.25">
      <c r="AI1041"/>
      <c r="AJ1041"/>
    </row>
    <row r="1042" spans="35:36" x14ac:dyDescent="0.25">
      <c r="AI1042"/>
      <c r="AJ1042"/>
    </row>
    <row r="1043" spans="35:36" x14ac:dyDescent="0.25">
      <c r="AI1043"/>
      <c r="AJ1043"/>
    </row>
    <row r="1044" spans="35:36" x14ac:dyDescent="0.25">
      <c r="AI1044"/>
      <c r="AJ1044"/>
    </row>
    <row r="1045" spans="35:36" x14ac:dyDescent="0.25">
      <c r="AI1045"/>
      <c r="AJ1045"/>
    </row>
    <row r="1046" spans="35:36" x14ac:dyDescent="0.25">
      <c r="AI1046"/>
      <c r="AJ1046"/>
    </row>
    <row r="1047" spans="35:36" x14ac:dyDescent="0.25">
      <c r="AI1047"/>
      <c r="AJ1047"/>
    </row>
    <row r="1048" spans="35:36" x14ac:dyDescent="0.25">
      <c r="AI1048"/>
      <c r="AJ1048"/>
    </row>
    <row r="1049" spans="35:36" x14ac:dyDescent="0.25">
      <c r="AI1049"/>
      <c r="AJ1049"/>
    </row>
    <row r="1050" spans="35:36" x14ac:dyDescent="0.25">
      <c r="AI1050"/>
      <c r="AJ1050"/>
    </row>
    <row r="1051" spans="35:36" x14ac:dyDescent="0.25">
      <c r="AI1051"/>
      <c r="AJ1051"/>
    </row>
    <row r="1052" spans="35:36" x14ac:dyDescent="0.25">
      <c r="AI1052"/>
      <c r="AJ1052"/>
    </row>
    <row r="1053" spans="35:36" x14ac:dyDescent="0.25">
      <c r="AI1053"/>
      <c r="AJ1053"/>
    </row>
    <row r="1054" spans="35:36" x14ac:dyDescent="0.25">
      <c r="AI1054"/>
      <c r="AJ1054"/>
    </row>
    <row r="1055" spans="35:36" x14ac:dyDescent="0.25">
      <c r="AI1055"/>
      <c r="AJ1055"/>
    </row>
    <row r="1056" spans="35:36" x14ac:dyDescent="0.25">
      <c r="AI1056"/>
      <c r="AJ1056"/>
    </row>
    <row r="1057" spans="35:36" x14ac:dyDescent="0.25">
      <c r="AI1057"/>
      <c r="AJ1057"/>
    </row>
    <row r="1058" spans="35:36" x14ac:dyDescent="0.25">
      <c r="AI1058"/>
      <c r="AJ1058"/>
    </row>
    <row r="1059" spans="35:36" x14ac:dyDescent="0.25">
      <c r="AI1059"/>
      <c r="AJ1059"/>
    </row>
    <row r="1060" spans="35:36" x14ac:dyDescent="0.25">
      <c r="AI1060"/>
      <c r="AJ1060"/>
    </row>
    <row r="1061" spans="35:36" x14ac:dyDescent="0.25">
      <c r="AI1061"/>
      <c r="AJ1061"/>
    </row>
    <row r="1062" spans="35:36" x14ac:dyDescent="0.25">
      <c r="AI1062"/>
      <c r="AJ1062"/>
    </row>
    <row r="1063" spans="35:36" x14ac:dyDescent="0.25">
      <c r="AI1063"/>
      <c r="AJ1063"/>
    </row>
    <row r="1064" spans="35:36" x14ac:dyDescent="0.25">
      <c r="AI1064"/>
      <c r="AJ1064"/>
    </row>
    <row r="1065" spans="35:36" x14ac:dyDescent="0.25">
      <c r="AI1065"/>
      <c r="AJ1065"/>
    </row>
    <row r="1066" spans="35:36" x14ac:dyDescent="0.25">
      <c r="AI1066"/>
      <c r="AJ1066"/>
    </row>
    <row r="1067" spans="35:36" x14ac:dyDescent="0.25">
      <c r="AI1067"/>
      <c r="AJ1067"/>
    </row>
    <row r="1068" spans="35:36" x14ac:dyDescent="0.25">
      <c r="AI1068"/>
      <c r="AJ1068"/>
    </row>
    <row r="1069" spans="35:36" x14ac:dyDescent="0.25">
      <c r="AI1069"/>
      <c r="AJ1069"/>
    </row>
    <row r="1070" spans="35:36" x14ac:dyDescent="0.25">
      <c r="AI1070"/>
      <c r="AJ1070"/>
    </row>
    <row r="1071" spans="35:36" x14ac:dyDescent="0.25">
      <c r="AI1071"/>
      <c r="AJ1071"/>
    </row>
    <row r="1072" spans="35:36" x14ac:dyDescent="0.25">
      <c r="AI1072"/>
      <c r="AJ1072"/>
    </row>
    <row r="1073" spans="35:36" x14ac:dyDescent="0.25">
      <c r="AI1073"/>
      <c r="AJ1073"/>
    </row>
    <row r="1074" spans="35:36" x14ac:dyDescent="0.25">
      <c r="AI1074"/>
      <c r="AJ1074"/>
    </row>
    <row r="1075" spans="35:36" x14ac:dyDescent="0.25">
      <c r="AI1075"/>
      <c r="AJ1075"/>
    </row>
    <row r="1076" spans="35:36" x14ac:dyDescent="0.25">
      <c r="AI1076"/>
      <c r="AJ1076"/>
    </row>
    <row r="1077" spans="35:36" x14ac:dyDescent="0.25">
      <c r="AI1077"/>
      <c r="AJ1077"/>
    </row>
    <row r="1078" spans="35:36" x14ac:dyDescent="0.25">
      <c r="AI1078"/>
      <c r="AJ1078"/>
    </row>
    <row r="1079" spans="35:36" x14ac:dyDescent="0.25">
      <c r="AI1079"/>
      <c r="AJ1079"/>
    </row>
    <row r="1080" spans="35:36" x14ac:dyDescent="0.25">
      <c r="AI1080"/>
      <c r="AJ1080"/>
    </row>
    <row r="1081" spans="35:36" x14ac:dyDescent="0.25">
      <c r="AI1081"/>
      <c r="AJ1081"/>
    </row>
    <row r="1082" spans="35:36" x14ac:dyDescent="0.25">
      <c r="AI1082"/>
      <c r="AJ1082"/>
    </row>
    <row r="1083" spans="35:36" x14ac:dyDescent="0.25">
      <c r="AI1083"/>
      <c r="AJ1083"/>
    </row>
    <row r="1084" spans="35:36" x14ac:dyDescent="0.25">
      <c r="AI1084"/>
      <c r="AJ1084"/>
    </row>
    <row r="1085" spans="35:36" x14ac:dyDescent="0.25">
      <c r="AI1085"/>
      <c r="AJ1085"/>
    </row>
    <row r="1086" spans="35:36" x14ac:dyDescent="0.25">
      <c r="AI1086"/>
      <c r="AJ1086"/>
    </row>
    <row r="1087" spans="35:36" x14ac:dyDescent="0.25">
      <c r="AI1087"/>
      <c r="AJ1087"/>
    </row>
    <row r="1088" spans="35:36" x14ac:dyDescent="0.25">
      <c r="AI1088"/>
      <c r="AJ1088"/>
    </row>
    <row r="1089" spans="35:36" x14ac:dyDescent="0.25">
      <c r="AI1089"/>
      <c r="AJ1089"/>
    </row>
    <row r="1090" spans="35:36" x14ac:dyDescent="0.25">
      <c r="AI1090"/>
      <c r="AJ1090"/>
    </row>
    <row r="1091" spans="35:36" x14ac:dyDescent="0.25">
      <c r="AI1091"/>
      <c r="AJ1091"/>
    </row>
    <row r="1092" spans="35:36" x14ac:dyDescent="0.25">
      <c r="AI1092"/>
      <c r="AJ1092"/>
    </row>
    <row r="1093" spans="35:36" x14ac:dyDescent="0.25">
      <c r="AI1093"/>
      <c r="AJ1093"/>
    </row>
    <row r="1094" spans="35:36" x14ac:dyDescent="0.25">
      <c r="AI1094"/>
      <c r="AJ1094"/>
    </row>
    <row r="1095" spans="35:36" x14ac:dyDescent="0.25">
      <c r="AI1095"/>
      <c r="AJ1095"/>
    </row>
    <row r="1096" spans="35:36" x14ac:dyDescent="0.25">
      <c r="AI1096"/>
      <c r="AJ1096"/>
    </row>
    <row r="1097" spans="35:36" x14ac:dyDescent="0.25">
      <c r="AI1097"/>
      <c r="AJ1097"/>
    </row>
    <row r="1098" spans="35:36" x14ac:dyDescent="0.25">
      <c r="AI1098"/>
      <c r="AJ1098"/>
    </row>
    <row r="1099" spans="35:36" x14ac:dyDescent="0.25">
      <c r="AI1099"/>
      <c r="AJ1099"/>
    </row>
    <row r="1100" spans="35:36" x14ac:dyDescent="0.25">
      <c r="AI1100"/>
      <c r="AJ1100"/>
    </row>
    <row r="1101" spans="35:36" x14ac:dyDescent="0.25">
      <c r="AI1101"/>
      <c r="AJ1101"/>
    </row>
    <row r="1102" spans="35:36" x14ac:dyDescent="0.25">
      <c r="AI1102"/>
      <c r="AJ1102"/>
    </row>
    <row r="1103" spans="35:36" x14ac:dyDescent="0.25">
      <c r="AI1103"/>
      <c r="AJ1103"/>
    </row>
    <row r="1104" spans="35:36" x14ac:dyDescent="0.25">
      <c r="AI1104"/>
      <c r="AJ1104"/>
    </row>
    <row r="1105" spans="35:36" x14ac:dyDescent="0.25">
      <c r="AI1105"/>
      <c r="AJ1105"/>
    </row>
    <row r="1106" spans="35:36" x14ac:dyDescent="0.25">
      <c r="AI1106"/>
      <c r="AJ1106"/>
    </row>
    <row r="1107" spans="35:36" x14ac:dyDescent="0.25">
      <c r="AI1107"/>
      <c r="AJ1107"/>
    </row>
    <row r="1108" spans="35:36" x14ac:dyDescent="0.25">
      <c r="AI1108"/>
      <c r="AJ1108"/>
    </row>
    <row r="1109" spans="35:36" x14ac:dyDescent="0.25">
      <c r="AI1109"/>
      <c r="AJ1109"/>
    </row>
    <row r="1110" spans="35:36" x14ac:dyDescent="0.25">
      <c r="AI1110"/>
      <c r="AJ1110"/>
    </row>
    <row r="1111" spans="35:36" x14ac:dyDescent="0.25">
      <c r="AI1111"/>
      <c r="AJ1111"/>
    </row>
    <row r="1112" spans="35:36" x14ac:dyDescent="0.25">
      <c r="AI1112"/>
      <c r="AJ1112"/>
    </row>
    <row r="1113" spans="35:36" x14ac:dyDescent="0.25">
      <c r="AI1113"/>
      <c r="AJ1113"/>
    </row>
    <row r="1114" spans="35:36" x14ac:dyDescent="0.25">
      <c r="AI1114"/>
      <c r="AJ1114"/>
    </row>
    <row r="1115" spans="35:36" x14ac:dyDescent="0.25">
      <c r="AI1115"/>
      <c r="AJ1115"/>
    </row>
    <row r="1116" spans="35:36" x14ac:dyDescent="0.25">
      <c r="AI1116"/>
      <c r="AJ1116"/>
    </row>
    <row r="1117" spans="35:36" x14ac:dyDescent="0.25">
      <c r="AI1117"/>
      <c r="AJ1117"/>
    </row>
    <row r="1118" spans="35:36" x14ac:dyDescent="0.25">
      <c r="AI1118"/>
      <c r="AJ1118"/>
    </row>
    <row r="1119" spans="35:36" x14ac:dyDescent="0.25">
      <c r="AI1119"/>
      <c r="AJ1119"/>
    </row>
    <row r="1120" spans="35:36" x14ac:dyDescent="0.25">
      <c r="AI1120"/>
      <c r="AJ1120"/>
    </row>
    <row r="1121" spans="35:36" x14ac:dyDescent="0.25">
      <c r="AI1121"/>
      <c r="AJ1121"/>
    </row>
    <row r="1122" spans="35:36" x14ac:dyDescent="0.25">
      <c r="AI1122"/>
      <c r="AJ1122"/>
    </row>
    <row r="1123" spans="35:36" x14ac:dyDescent="0.25">
      <c r="AI1123"/>
      <c r="AJ1123"/>
    </row>
    <row r="1124" spans="35:36" x14ac:dyDescent="0.25">
      <c r="AI1124"/>
      <c r="AJ1124"/>
    </row>
    <row r="1125" spans="35:36" x14ac:dyDescent="0.25">
      <c r="AI1125"/>
      <c r="AJ1125"/>
    </row>
    <row r="1126" spans="35:36" x14ac:dyDescent="0.25">
      <c r="AI1126"/>
      <c r="AJ1126"/>
    </row>
    <row r="1127" spans="35:36" x14ac:dyDescent="0.25">
      <c r="AI1127"/>
      <c r="AJ1127"/>
    </row>
    <row r="1128" spans="35:36" x14ac:dyDescent="0.25">
      <c r="AI1128"/>
      <c r="AJ1128"/>
    </row>
    <row r="1129" spans="35:36" x14ac:dyDescent="0.25">
      <c r="AI1129"/>
      <c r="AJ1129"/>
    </row>
    <row r="1130" spans="35:36" x14ac:dyDescent="0.25">
      <c r="AI1130"/>
      <c r="AJ1130"/>
    </row>
    <row r="1131" spans="35:36" x14ac:dyDescent="0.25">
      <c r="AI1131"/>
      <c r="AJ1131"/>
    </row>
    <row r="1132" spans="35:36" x14ac:dyDescent="0.25">
      <c r="AI1132"/>
      <c r="AJ1132"/>
    </row>
    <row r="1133" spans="35:36" x14ac:dyDescent="0.25">
      <c r="AI1133"/>
      <c r="AJ1133"/>
    </row>
    <row r="1134" spans="35:36" x14ac:dyDescent="0.25">
      <c r="AI1134"/>
      <c r="AJ1134"/>
    </row>
    <row r="1135" spans="35:36" x14ac:dyDescent="0.25">
      <c r="AI1135"/>
      <c r="AJ1135"/>
    </row>
    <row r="1136" spans="35:36" x14ac:dyDescent="0.25">
      <c r="AI1136"/>
      <c r="AJ1136"/>
    </row>
    <row r="1137" spans="35:36" x14ac:dyDescent="0.25">
      <c r="AI1137"/>
      <c r="AJ1137"/>
    </row>
    <row r="1138" spans="35:36" x14ac:dyDescent="0.25">
      <c r="AI1138"/>
      <c r="AJ1138"/>
    </row>
    <row r="1139" spans="35:36" x14ac:dyDescent="0.25">
      <c r="AI1139"/>
      <c r="AJ1139"/>
    </row>
    <row r="1140" spans="35:36" x14ac:dyDescent="0.25">
      <c r="AI1140"/>
      <c r="AJ1140"/>
    </row>
    <row r="1141" spans="35:36" x14ac:dyDescent="0.25">
      <c r="AI1141"/>
      <c r="AJ1141"/>
    </row>
    <row r="1142" spans="35:36" x14ac:dyDescent="0.25">
      <c r="AI1142"/>
      <c r="AJ1142"/>
    </row>
    <row r="1143" spans="35:36" x14ac:dyDescent="0.25">
      <c r="AI1143"/>
      <c r="AJ1143"/>
    </row>
    <row r="1144" spans="35:36" x14ac:dyDescent="0.25">
      <c r="AI1144"/>
      <c r="AJ1144"/>
    </row>
    <row r="1145" spans="35:36" x14ac:dyDescent="0.25">
      <c r="AI1145"/>
      <c r="AJ1145"/>
    </row>
    <row r="1146" spans="35:36" x14ac:dyDescent="0.25">
      <c r="AI1146"/>
      <c r="AJ1146"/>
    </row>
    <row r="1147" spans="35:36" x14ac:dyDescent="0.25">
      <c r="AI1147"/>
      <c r="AJ1147"/>
    </row>
    <row r="1148" spans="35:36" x14ac:dyDescent="0.25">
      <c r="AI1148"/>
      <c r="AJ1148"/>
    </row>
    <row r="1149" spans="35:36" x14ac:dyDescent="0.25">
      <c r="AI1149"/>
      <c r="AJ1149"/>
    </row>
    <row r="1150" spans="35:36" x14ac:dyDescent="0.25">
      <c r="AI1150"/>
      <c r="AJ1150"/>
    </row>
    <row r="1151" spans="35:36" x14ac:dyDescent="0.25">
      <c r="AI1151"/>
      <c r="AJ1151"/>
    </row>
    <row r="1152" spans="35:36" x14ac:dyDescent="0.25">
      <c r="AI1152"/>
      <c r="AJ1152"/>
    </row>
    <row r="1153" spans="35:36" x14ac:dyDescent="0.25">
      <c r="AI1153"/>
      <c r="AJ1153"/>
    </row>
    <row r="1154" spans="35:36" x14ac:dyDescent="0.25">
      <c r="AI1154"/>
      <c r="AJ1154"/>
    </row>
    <row r="1155" spans="35:36" x14ac:dyDescent="0.25">
      <c r="AI1155"/>
      <c r="AJ1155"/>
    </row>
    <row r="1156" spans="35:36" x14ac:dyDescent="0.25">
      <c r="AI1156"/>
      <c r="AJ1156"/>
    </row>
    <row r="1157" spans="35:36" x14ac:dyDescent="0.25">
      <c r="AI1157"/>
      <c r="AJ1157"/>
    </row>
    <row r="1158" spans="35:36" x14ac:dyDescent="0.25">
      <c r="AI1158"/>
      <c r="AJ1158"/>
    </row>
    <row r="1159" spans="35:36" x14ac:dyDescent="0.25">
      <c r="AI1159"/>
      <c r="AJ1159"/>
    </row>
    <row r="1160" spans="35:36" x14ac:dyDescent="0.25">
      <c r="AI1160"/>
      <c r="AJ1160"/>
    </row>
    <row r="1161" spans="35:36" x14ac:dyDescent="0.25">
      <c r="AI1161"/>
      <c r="AJ1161"/>
    </row>
    <row r="1162" spans="35:36" x14ac:dyDescent="0.25">
      <c r="AI1162"/>
      <c r="AJ1162"/>
    </row>
    <row r="1163" spans="35:36" x14ac:dyDescent="0.25">
      <c r="AI1163"/>
      <c r="AJ1163"/>
    </row>
    <row r="1164" spans="35:36" x14ac:dyDescent="0.25">
      <c r="AI1164"/>
      <c r="AJ1164"/>
    </row>
    <row r="1165" spans="35:36" x14ac:dyDescent="0.25">
      <c r="AI1165"/>
      <c r="AJ1165"/>
    </row>
    <row r="1166" spans="35:36" x14ac:dyDescent="0.25">
      <c r="AI1166"/>
      <c r="AJ1166"/>
    </row>
    <row r="1167" spans="35:36" x14ac:dyDescent="0.25">
      <c r="AI1167"/>
      <c r="AJ1167"/>
    </row>
    <row r="1168" spans="35:36" x14ac:dyDescent="0.25">
      <c r="AI1168"/>
      <c r="AJ1168"/>
    </row>
    <row r="1169" spans="35:36" x14ac:dyDescent="0.25">
      <c r="AI1169"/>
      <c r="AJ1169"/>
    </row>
    <row r="1170" spans="35:36" x14ac:dyDescent="0.25">
      <c r="AI1170"/>
      <c r="AJ1170"/>
    </row>
    <row r="1171" spans="35:36" x14ac:dyDescent="0.25">
      <c r="AI1171"/>
      <c r="AJ1171"/>
    </row>
    <row r="1172" spans="35:36" x14ac:dyDescent="0.25">
      <c r="AI1172"/>
      <c r="AJ1172"/>
    </row>
    <row r="1173" spans="35:36" x14ac:dyDescent="0.25">
      <c r="AI1173"/>
      <c r="AJ1173"/>
    </row>
    <row r="1174" spans="35:36" x14ac:dyDescent="0.25">
      <c r="AI1174"/>
      <c r="AJ1174"/>
    </row>
    <row r="1175" spans="35:36" x14ac:dyDescent="0.25">
      <c r="AI1175"/>
      <c r="AJ1175"/>
    </row>
    <row r="1176" spans="35:36" x14ac:dyDescent="0.25">
      <c r="AI1176"/>
      <c r="AJ1176"/>
    </row>
    <row r="1177" spans="35:36" x14ac:dyDescent="0.25">
      <c r="AI1177"/>
      <c r="AJ1177"/>
    </row>
    <row r="1178" spans="35:36" x14ac:dyDescent="0.25">
      <c r="AI1178"/>
      <c r="AJ1178"/>
    </row>
    <row r="1179" spans="35:36" x14ac:dyDescent="0.25">
      <c r="AI1179"/>
      <c r="AJ1179"/>
    </row>
    <row r="1180" spans="35:36" x14ac:dyDescent="0.25">
      <c r="AI1180"/>
      <c r="AJ1180"/>
    </row>
    <row r="1181" spans="35:36" x14ac:dyDescent="0.25">
      <c r="AI1181"/>
      <c r="AJ1181"/>
    </row>
    <row r="1182" spans="35:36" x14ac:dyDescent="0.25">
      <c r="AI1182"/>
      <c r="AJ1182"/>
    </row>
    <row r="1183" spans="35:36" x14ac:dyDescent="0.25">
      <c r="AI1183"/>
      <c r="AJ1183"/>
    </row>
    <row r="1184" spans="35:36" x14ac:dyDescent="0.25">
      <c r="AI1184"/>
      <c r="AJ1184"/>
    </row>
    <row r="1185" spans="35:36" x14ac:dyDescent="0.25">
      <c r="AI1185"/>
      <c r="AJ1185"/>
    </row>
    <row r="1186" spans="35:36" x14ac:dyDescent="0.25">
      <c r="AI1186"/>
      <c r="AJ1186"/>
    </row>
    <row r="1187" spans="35:36" x14ac:dyDescent="0.25">
      <c r="AI1187"/>
      <c r="AJ1187"/>
    </row>
    <row r="1188" spans="35:36" x14ac:dyDescent="0.25">
      <c r="AI1188"/>
      <c r="AJ1188"/>
    </row>
    <row r="1189" spans="35:36" x14ac:dyDescent="0.25">
      <c r="AI1189"/>
      <c r="AJ1189"/>
    </row>
    <row r="1190" spans="35:36" x14ac:dyDescent="0.25">
      <c r="AI1190"/>
      <c r="AJ1190"/>
    </row>
    <row r="1191" spans="35:36" x14ac:dyDescent="0.25">
      <c r="AI1191"/>
      <c r="AJ1191"/>
    </row>
    <row r="1192" spans="35:36" x14ac:dyDescent="0.25">
      <c r="AI1192"/>
      <c r="AJ1192"/>
    </row>
    <row r="1193" spans="35:36" x14ac:dyDescent="0.25">
      <c r="AI1193"/>
      <c r="AJ1193"/>
    </row>
    <row r="1194" spans="35:36" x14ac:dyDescent="0.25">
      <c r="AI1194"/>
      <c r="AJ1194"/>
    </row>
    <row r="1195" spans="35:36" x14ac:dyDescent="0.25">
      <c r="AI1195"/>
      <c r="AJ1195"/>
    </row>
    <row r="1196" spans="35:36" x14ac:dyDescent="0.25">
      <c r="AI1196"/>
      <c r="AJ1196"/>
    </row>
    <row r="1197" spans="35:36" x14ac:dyDescent="0.25">
      <c r="AI1197"/>
      <c r="AJ1197"/>
    </row>
    <row r="1198" spans="35:36" x14ac:dyDescent="0.25">
      <c r="AI1198"/>
      <c r="AJ1198"/>
    </row>
    <row r="1199" spans="35:36" x14ac:dyDescent="0.25">
      <c r="AI1199"/>
      <c r="AJ1199"/>
    </row>
    <row r="1200" spans="35:36" x14ac:dyDescent="0.25">
      <c r="AI1200"/>
      <c r="AJ1200"/>
    </row>
    <row r="1201" spans="35:36" x14ac:dyDescent="0.25">
      <c r="AI1201"/>
      <c r="AJ1201"/>
    </row>
    <row r="1202" spans="35:36" x14ac:dyDescent="0.25">
      <c r="AI1202"/>
      <c r="AJ1202"/>
    </row>
    <row r="1203" spans="35:36" x14ac:dyDescent="0.25">
      <c r="AI1203"/>
      <c r="AJ1203"/>
    </row>
    <row r="1204" spans="35:36" x14ac:dyDescent="0.25">
      <c r="AI1204"/>
      <c r="AJ1204"/>
    </row>
    <row r="1205" spans="35:36" x14ac:dyDescent="0.25">
      <c r="AI1205"/>
      <c r="AJ1205"/>
    </row>
    <row r="1206" spans="35:36" x14ac:dyDescent="0.25">
      <c r="AI1206"/>
      <c r="AJ1206"/>
    </row>
    <row r="1207" spans="35:36" x14ac:dyDescent="0.25">
      <c r="AI1207"/>
      <c r="AJ1207"/>
    </row>
    <row r="1208" spans="35:36" x14ac:dyDescent="0.25">
      <c r="AI1208"/>
      <c r="AJ1208"/>
    </row>
    <row r="1209" spans="35:36" x14ac:dyDescent="0.25">
      <c r="AI1209"/>
      <c r="AJ1209"/>
    </row>
    <row r="1210" spans="35:36" x14ac:dyDescent="0.25">
      <c r="AI1210"/>
      <c r="AJ1210"/>
    </row>
    <row r="1211" spans="35:36" x14ac:dyDescent="0.25">
      <c r="AI1211"/>
      <c r="AJ1211"/>
    </row>
    <row r="1212" spans="35:36" x14ac:dyDescent="0.25">
      <c r="AI1212"/>
      <c r="AJ1212"/>
    </row>
    <row r="1213" spans="35:36" x14ac:dyDescent="0.25">
      <c r="AI1213"/>
      <c r="AJ1213"/>
    </row>
    <row r="1214" spans="35:36" x14ac:dyDescent="0.25">
      <c r="AI1214"/>
      <c r="AJ1214"/>
    </row>
    <row r="1215" spans="35:36" x14ac:dyDescent="0.25">
      <c r="AI1215"/>
      <c r="AJ1215"/>
    </row>
    <row r="1216" spans="35:36" x14ac:dyDescent="0.25">
      <c r="AI1216"/>
      <c r="AJ1216"/>
    </row>
    <row r="1217" spans="35:36" x14ac:dyDescent="0.25">
      <c r="AI1217"/>
      <c r="AJ1217"/>
    </row>
    <row r="1218" spans="35:36" x14ac:dyDescent="0.25">
      <c r="AI1218"/>
      <c r="AJ1218"/>
    </row>
    <row r="1219" spans="35:36" x14ac:dyDescent="0.25">
      <c r="AI1219"/>
      <c r="AJ1219"/>
    </row>
    <row r="1220" spans="35:36" x14ac:dyDescent="0.25">
      <c r="AI1220"/>
      <c r="AJ1220"/>
    </row>
    <row r="1221" spans="35:36" x14ac:dyDescent="0.25">
      <c r="AI1221"/>
      <c r="AJ1221"/>
    </row>
    <row r="1222" spans="35:36" x14ac:dyDescent="0.25">
      <c r="AI1222"/>
      <c r="AJ1222"/>
    </row>
    <row r="1223" spans="35:36" x14ac:dyDescent="0.25">
      <c r="AI1223"/>
      <c r="AJ1223"/>
    </row>
    <row r="1224" spans="35:36" x14ac:dyDescent="0.25">
      <c r="AI1224"/>
      <c r="AJ1224"/>
    </row>
    <row r="1225" spans="35:36" x14ac:dyDescent="0.25">
      <c r="AI1225"/>
      <c r="AJ1225"/>
    </row>
    <row r="1226" spans="35:36" x14ac:dyDescent="0.25">
      <c r="AI1226"/>
      <c r="AJ1226"/>
    </row>
    <row r="1227" spans="35:36" x14ac:dyDescent="0.25">
      <c r="AI1227"/>
      <c r="AJ1227"/>
    </row>
    <row r="1228" spans="35:36" x14ac:dyDescent="0.25">
      <c r="AI1228"/>
      <c r="AJ1228"/>
    </row>
    <row r="1229" spans="35:36" x14ac:dyDescent="0.25">
      <c r="AI1229"/>
      <c r="AJ1229"/>
    </row>
    <row r="1230" spans="35:36" x14ac:dyDescent="0.25">
      <c r="AI1230"/>
      <c r="AJ1230"/>
    </row>
    <row r="1231" spans="35:36" x14ac:dyDescent="0.25">
      <c r="AI1231"/>
      <c r="AJ1231"/>
    </row>
    <row r="1232" spans="35:36" x14ac:dyDescent="0.25">
      <c r="AI1232"/>
      <c r="AJ1232"/>
    </row>
    <row r="1233" spans="35:36" x14ac:dyDescent="0.25">
      <c r="AI1233"/>
      <c r="AJ1233"/>
    </row>
    <row r="1234" spans="35:36" x14ac:dyDescent="0.25">
      <c r="AI1234"/>
      <c r="AJ1234"/>
    </row>
    <row r="1235" spans="35:36" x14ac:dyDescent="0.25">
      <c r="AI1235"/>
      <c r="AJ1235"/>
    </row>
    <row r="1236" spans="35:36" x14ac:dyDescent="0.25">
      <c r="AI1236"/>
      <c r="AJ1236"/>
    </row>
    <row r="1237" spans="35:36" x14ac:dyDescent="0.25">
      <c r="AI1237"/>
      <c r="AJ1237"/>
    </row>
    <row r="1238" spans="35:36" x14ac:dyDescent="0.25">
      <c r="AI1238"/>
      <c r="AJ1238"/>
    </row>
    <row r="1239" spans="35:36" x14ac:dyDescent="0.25">
      <c r="AI1239"/>
      <c r="AJ1239"/>
    </row>
    <row r="1240" spans="35:36" x14ac:dyDescent="0.25">
      <c r="AI1240"/>
      <c r="AJ1240"/>
    </row>
    <row r="1241" spans="35:36" x14ac:dyDescent="0.25">
      <c r="AI1241"/>
      <c r="AJ1241"/>
    </row>
    <row r="1242" spans="35:36" x14ac:dyDescent="0.25">
      <c r="AI1242"/>
      <c r="AJ1242"/>
    </row>
    <row r="1243" spans="35:36" x14ac:dyDescent="0.25">
      <c r="AI1243"/>
      <c r="AJ1243"/>
    </row>
    <row r="1244" spans="35:36" x14ac:dyDescent="0.25">
      <c r="AI1244"/>
      <c r="AJ1244"/>
    </row>
    <row r="1245" spans="35:36" x14ac:dyDescent="0.25">
      <c r="AI1245"/>
      <c r="AJ1245"/>
    </row>
    <row r="1246" spans="35:36" x14ac:dyDescent="0.25">
      <c r="AI1246"/>
      <c r="AJ1246"/>
    </row>
    <row r="1247" spans="35:36" x14ac:dyDescent="0.25">
      <c r="AI1247"/>
      <c r="AJ1247"/>
    </row>
    <row r="1248" spans="35:36" x14ac:dyDescent="0.25">
      <c r="AI1248"/>
      <c r="AJ1248"/>
    </row>
    <row r="1249" spans="35:36" x14ac:dyDescent="0.25">
      <c r="AI1249"/>
      <c r="AJ1249"/>
    </row>
    <row r="1250" spans="35:36" x14ac:dyDescent="0.25">
      <c r="AI1250"/>
      <c r="AJ1250"/>
    </row>
    <row r="1251" spans="35:36" x14ac:dyDescent="0.25">
      <c r="AI1251"/>
      <c r="AJ1251"/>
    </row>
    <row r="1252" spans="35:36" x14ac:dyDescent="0.25">
      <c r="AI1252"/>
      <c r="AJ1252"/>
    </row>
    <row r="1253" spans="35:36" x14ac:dyDescent="0.25">
      <c r="AI1253"/>
      <c r="AJ1253"/>
    </row>
    <row r="1254" spans="35:36" x14ac:dyDescent="0.25">
      <c r="AI1254"/>
      <c r="AJ1254"/>
    </row>
    <row r="1255" spans="35:36" x14ac:dyDescent="0.25">
      <c r="AI1255"/>
      <c r="AJ1255"/>
    </row>
    <row r="1256" spans="35:36" x14ac:dyDescent="0.25">
      <c r="AI1256"/>
      <c r="AJ1256"/>
    </row>
    <row r="1257" spans="35:36" x14ac:dyDescent="0.25">
      <c r="AI1257"/>
      <c r="AJ1257"/>
    </row>
    <row r="1258" spans="35:36" x14ac:dyDescent="0.25">
      <c r="AI1258"/>
      <c r="AJ1258"/>
    </row>
    <row r="1259" spans="35:36" x14ac:dyDescent="0.25">
      <c r="AI1259"/>
      <c r="AJ1259"/>
    </row>
    <row r="1260" spans="35:36" x14ac:dyDescent="0.25">
      <c r="AI1260"/>
      <c r="AJ1260"/>
    </row>
    <row r="1261" spans="35:36" x14ac:dyDescent="0.25">
      <c r="AI1261"/>
      <c r="AJ1261"/>
    </row>
    <row r="1262" spans="35:36" x14ac:dyDescent="0.25">
      <c r="AI1262"/>
      <c r="AJ1262"/>
    </row>
    <row r="1263" spans="35:36" x14ac:dyDescent="0.25">
      <c r="AI1263"/>
      <c r="AJ1263"/>
    </row>
    <row r="1264" spans="35:36" x14ac:dyDescent="0.25">
      <c r="AI1264"/>
      <c r="AJ1264"/>
    </row>
    <row r="1265" spans="35:36" x14ac:dyDescent="0.25">
      <c r="AI1265"/>
      <c r="AJ1265"/>
    </row>
    <row r="1266" spans="35:36" x14ac:dyDescent="0.25">
      <c r="AI1266"/>
      <c r="AJ1266"/>
    </row>
    <row r="1267" spans="35:36" x14ac:dyDescent="0.25">
      <c r="AI1267"/>
      <c r="AJ1267"/>
    </row>
    <row r="1268" spans="35:36" x14ac:dyDescent="0.25">
      <c r="AI1268"/>
      <c r="AJ1268"/>
    </row>
    <row r="1269" spans="35:36" x14ac:dyDescent="0.25">
      <c r="AI1269"/>
      <c r="AJ1269"/>
    </row>
    <row r="1270" spans="35:36" x14ac:dyDescent="0.25">
      <c r="AI1270"/>
      <c r="AJ1270"/>
    </row>
    <row r="1271" spans="35:36" x14ac:dyDescent="0.25">
      <c r="AI1271"/>
      <c r="AJ1271"/>
    </row>
    <row r="1272" spans="35:36" x14ac:dyDescent="0.25">
      <c r="AI1272"/>
      <c r="AJ1272"/>
    </row>
    <row r="1273" spans="35:36" x14ac:dyDescent="0.25">
      <c r="AI1273"/>
      <c r="AJ1273"/>
    </row>
    <row r="1274" spans="35:36" x14ac:dyDescent="0.25">
      <c r="AI1274"/>
      <c r="AJ1274"/>
    </row>
    <row r="1275" spans="35:36" x14ac:dyDescent="0.25">
      <c r="AI1275"/>
      <c r="AJ1275"/>
    </row>
    <row r="1276" spans="35:36" x14ac:dyDescent="0.25">
      <c r="AI1276"/>
      <c r="AJ1276"/>
    </row>
    <row r="1277" spans="35:36" x14ac:dyDescent="0.25">
      <c r="AI1277"/>
      <c r="AJ1277"/>
    </row>
    <row r="1278" spans="35:36" x14ac:dyDescent="0.25">
      <c r="AI1278"/>
      <c r="AJ1278"/>
    </row>
    <row r="1279" spans="35:36" x14ac:dyDescent="0.25">
      <c r="AI1279"/>
      <c r="AJ1279"/>
    </row>
    <row r="1280" spans="35:36" x14ac:dyDescent="0.25">
      <c r="AI1280"/>
      <c r="AJ1280"/>
    </row>
    <row r="1281" spans="35:36" x14ac:dyDescent="0.25">
      <c r="AI1281"/>
      <c r="AJ1281"/>
    </row>
    <row r="1282" spans="35:36" x14ac:dyDescent="0.25">
      <c r="AI1282"/>
      <c r="AJ1282"/>
    </row>
    <row r="1283" spans="35:36" x14ac:dyDescent="0.25">
      <c r="AI1283"/>
      <c r="AJ1283"/>
    </row>
    <row r="1284" spans="35:36" x14ac:dyDescent="0.25">
      <c r="AI1284"/>
      <c r="AJ1284"/>
    </row>
    <row r="1285" spans="35:36" x14ac:dyDescent="0.25">
      <c r="AI1285"/>
      <c r="AJ1285"/>
    </row>
    <row r="1286" spans="35:36" x14ac:dyDescent="0.25">
      <c r="AI1286"/>
      <c r="AJ1286"/>
    </row>
    <row r="1287" spans="35:36" x14ac:dyDescent="0.25">
      <c r="AI1287"/>
      <c r="AJ1287"/>
    </row>
    <row r="1288" spans="35:36" x14ac:dyDescent="0.25">
      <c r="AI1288"/>
      <c r="AJ1288"/>
    </row>
    <row r="1289" spans="35:36" x14ac:dyDescent="0.25">
      <c r="AI1289"/>
      <c r="AJ1289"/>
    </row>
    <row r="1290" spans="35:36" x14ac:dyDescent="0.25">
      <c r="AI1290"/>
      <c r="AJ1290"/>
    </row>
    <row r="1291" spans="35:36" x14ac:dyDescent="0.25">
      <c r="AI1291"/>
      <c r="AJ1291"/>
    </row>
    <row r="1292" spans="35:36" x14ac:dyDescent="0.25">
      <c r="AI1292"/>
      <c r="AJ1292"/>
    </row>
    <row r="1293" spans="35:36" x14ac:dyDescent="0.25">
      <c r="AI1293"/>
      <c r="AJ1293"/>
    </row>
    <row r="1294" spans="35:36" x14ac:dyDescent="0.25">
      <c r="AI1294"/>
      <c r="AJ1294"/>
    </row>
    <row r="1295" spans="35:36" x14ac:dyDescent="0.25">
      <c r="AI1295"/>
      <c r="AJ1295"/>
    </row>
    <row r="1296" spans="35:36" x14ac:dyDescent="0.25">
      <c r="AI1296"/>
      <c r="AJ1296"/>
    </row>
    <row r="1297" spans="35:36" x14ac:dyDescent="0.25">
      <c r="AI1297"/>
      <c r="AJ1297"/>
    </row>
    <row r="1298" spans="35:36" x14ac:dyDescent="0.25">
      <c r="AI1298"/>
      <c r="AJ1298"/>
    </row>
    <row r="1299" spans="35:36" x14ac:dyDescent="0.25">
      <c r="AI1299"/>
      <c r="AJ1299"/>
    </row>
    <row r="1300" spans="35:36" x14ac:dyDescent="0.25">
      <c r="AI1300"/>
      <c r="AJ1300"/>
    </row>
    <row r="1301" spans="35:36" x14ac:dyDescent="0.25">
      <c r="AI1301"/>
      <c r="AJ1301"/>
    </row>
    <row r="1302" spans="35:36" x14ac:dyDescent="0.25">
      <c r="AI1302"/>
      <c r="AJ1302"/>
    </row>
    <row r="1303" spans="35:36" x14ac:dyDescent="0.25">
      <c r="AI1303"/>
      <c r="AJ1303"/>
    </row>
    <row r="1304" spans="35:36" x14ac:dyDescent="0.25">
      <c r="AI1304"/>
      <c r="AJ1304"/>
    </row>
    <row r="1305" spans="35:36" x14ac:dyDescent="0.25">
      <c r="AI1305"/>
      <c r="AJ1305"/>
    </row>
    <row r="1306" spans="35:36" x14ac:dyDescent="0.25">
      <c r="AI1306"/>
      <c r="AJ1306"/>
    </row>
    <row r="1307" spans="35:36" x14ac:dyDescent="0.25">
      <c r="AI1307"/>
      <c r="AJ1307"/>
    </row>
    <row r="1308" spans="35:36" x14ac:dyDescent="0.25">
      <c r="AI1308"/>
      <c r="AJ1308"/>
    </row>
    <row r="1309" spans="35:36" x14ac:dyDescent="0.25">
      <c r="AI1309"/>
      <c r="AJ1309"/>
    </row>
    <row r="1310" spans="35:36" x14ac:dyDescent="0.25">
      <c r="AI1310"/>
      <c r="AJ1310"/>
    </row>
    <row r="1311" spans="35:36" x14ac:dyDescent="0.25">
      <c r="AI1311"/>
      <c r="AJ1311"/>
    </row>
    <row r="1312" spans="35:36" x14ac:dyDescent="0.25">
      <c r="AI1312"/>
      <c r="AJ1312"/>
    </row>
    <row r="1313" spans="35:36" x14ac:dyDescent="0.25">
      <c r="AI1313"/>
      <c r="AJ1313"/>
    </row>
    <row r="1314" spans="35:36" x14ac:dyDescent="0.25">
      <c r="AI1314"/>
      <c r="AJ1314"/>
    </row>
    <row r="1315" spans="35:36" x14ac:dyDescent="0.25">
      <c r="AI1315"/>
      <c r="AJ1315"/>
    </row>
    <row r="1316" spans="35:36" x14ac:dyDescent="0.25">
      <c r="AI1316"/>
      <c r="AJ1316"/>
    </row>
    <row r="1317" spans="35:36" x14ac:dyDescent="0.25">
      <c r="AI1317"/>
      <c r="AJ1317"/>
    </row>
    <row r="1318" spans="35:36" x14ac:dyDescent="0.25">
      <c r="AI1318"/>
      <c r="AJ1318"/>
    </row>
    <row r="1319" spans="35:36" x14ac:dyDescent="0.25">
      <c r="AI1319"/>
      <c r="AJ1319"/>
    </row>
    <row r="1320" spans="35:36" x14ac:dyDescent="0.25">
      <c r="AI1320"/>
      <c r="AJ1320"/>
    </row>
    <row r="1321" spans="35:36" x14ac:dyDescent="0.25">
      <c r="AI1321"/>
      <c r="AJ1321"/>
    </row>
    <row r="1322" spans="35:36" x14ac:dyDescent="0.25">
      <c r="AI1322"/>
      <c r="AJ1322"/>
    </row>
    <row r="1323" spans="35:36" x14ac:dyDescent="0.25">
      <c r="AI1323"/>
      <c r="AJ1323"/>
    </row>
    <row r="1324" spans="35:36" x14ac:dyDescent="0.25">
      <c r="AI1324"/>
      <c r="AJ1324"/>
    </row>
    <row r="1325" spans="35:36" x14ac:dyDescent="0.25">
      <c r="AI1325"/>
      <c r="AJ1325"/>
    </row>
    <row r="1326" spans="35:36" x14ac:dyDescent="0.25">
      <c r="AI1326"/>
      <c r="AJ1326"/>
    </row>
    <row r="1327" spans="35:36" x14ac:dyDescent="0.25">
      <c r="AI1327"/>
      <c r="AJ1327"/>
    </row>
    <row r="1328" spans="35:36" x14ac:dyDescent="0.25">
      <c r="AI1328"/>
      <c r="AJ1328"/>
    </row>
    <row r="1329" spans="35:36" x14ac:dyDescent="0.25">
      <c r="AI1329"/>
      <c r="AJ1329"/>
    </row>
    <row r="1330" spans="35:36" x14ac:dyDescent="0.25">
      <c r="AI1330"/>
      <c r="AJ1330"/>
    </row>
    <row r="1331" spans="35:36" x14ac:dyDescent="0.25">
      <c r="AI1331"/>
      <c r="AJ1331"/>
    </row>
    <row r="1332" spans="35:36" x14ac:dyDescent="0.25">
      <c r="AI1332"/>
      <c r="AJ1332"/>
    </row>
    <row r="1333" spans="35:36" x14ac:dyDescent="0.25">
      <c r="AI1333"/>
      <c r="AJ1333"/>
    </row>
    <row r="1334" spans="35:36" x14ac:dyDescent="0.25">
      <c r="AI1334"/>
      <c r="AJ1334"/>
    </row>
    <row r="1335" spans="35:36" x14ac:dyDescent="0.25">
      <c r="AI1335"/>
      <c r="AJ1335"/>
    </row>
    <row r="1336" spans="35:36" x14ac:dyDescent="0.25">
      <c r="AI1336"/>
      <c r="AJ1336"/>
    </row>
    <row r="1337" spans="35:36" x14ac:dyDescent="0.25">
      <c r="AI1337"/>
      <c r="AJ1337"/>
    </row>
    <row r="1338" spans="35:36" x14ac:dyDescent="0.25">
      <c r="AI1338"/>
      <c r="AJ1338"/>
    </row>
    <row r="1339" spans="35:36" x14ac:dyDescent="0.25">
      <c r="AI1339"/>
      <c r="AJ1339"/>
    </row>
    <row r="1340" spans="35:36" x14ac:dyDescent="0.25">
      <c r="AI1340"/>
      <c r="AJ1340"/>
    </row>
    <row r="1341" spans="35:36" x14ac:dyDescent="0.25">
      <c r="AI1341"/>
      <c r="AJ1341"/>
    </row>
    <row r="1342" spans="35:36" x14ac:dyDescent="0.25">
      <c r="AI1342"/>
      <c r="AJ1342"/>
    </row>
    <row r="1343" spans="35:36" x14ac:dyDescent="0.25">
      <c r="AI1343"/>
      <c r="AJ1343"/>
    </row>
    <row r="1344" spans="35:36" x14ac:dyDescent="0.25">
      <c r="AI1344"/>
      <c r="AJ1344"/>
    </row>
    <row r="1345" spans="35:36" x14ac:dyDescent="0.25">
      <c r="AI1345"/>
      <c r="AJ1345"/>
    </row>
    <row r="1346" spans="35:36" x14ac:dyDescent="0.25">
      <c r="AI1346"/>
      <c r="AJ1346"/>
    </row>
    <row r="1347" spans="35:36" x14ac:dyDescent="0.25">
      <c r="AI1347"/>
      <c r="AJ1347"/>
    </row>
    <row r="1348" spans="35:36" x14ac:dyDescent="0.25">
      <c r="AI1348"/>
      <c r="AJ1348"/>
    </row>
    <row r="1349" spans="35:36" x14ac:dyDescent="0.25">
      <c r="AI1349"/>
      <c r="AJ1349"/>
    </row>
    <row r="1350" spans="35:36" x14ac:dyDescent="0.25">
      <c r="AI1350"/>
      <c r="AJ1350"/>
    </row>
    <row r="1351" spans="35:36" x14ac:dyDescent="0.25">
      <c r="AI1351"/>
      <c r="AJ1351"/>
    </row>
    <row r="1352" spans="35:36" x14ac:dyDescent="0.25">
      <c r="AI1352"/>
      <c r="AJ1352"/>
    </row>
    <row r="1353" spans="35:36" x14ac:dyDescent="0.25">
      <c r="AI1353"/>
      <c r="AJ1353"/>
    </row>
    <row r="1354" spans="35:36" x14ac:dyDescent="0.25">
      <c r="AI1354"/>
      <c r="AJ1354"/>
    </row>
    <row r="1355" spans="35:36" x14ac:dyDescent="0.25">
      <c r="AI1355"/>
      <c r="AJ1355"/>
    </row>
    <row r="1356" spans="35:36" x14ac:dyDescent="0.25">
      <c r="AI1356"/>
      <c r="AJ1356"/>
    </row>
    <row r="1357" spans="35:36" x14ac:dyDescent="0.25">
      <c r="AI1357"/>
      <c r="AJ1357"/>
    </row>
    <row r="1358" spans="35:36" x14ac:dyDescent="0.25">
      <c r="AI1358"/>
      <c r="AJ1358"/>
    </row>
    <row r="1359" spans="35:36" x14ac:dyDescent="0.25">
      <c r="AI1359"/>
      <c r="AJ1359"/>
    </row>
    <row r="1360" spans="35:36" x14ac:dyDescent="0.25">
      <c r="AI1360"/>
      <c r="AJ1360"/>
    </row>
    <row r="1361" spans="35:36" x14ac:dyDescent="0.25">
      <c r="AI1361"/>
      <c r="AJ1361"/>
    </row>
    <row r="1362" spans="35:36" x14ac:dyDescent="0.25">
      <c r="AI1362"/>
      <c r="AJ1362"/>
    </row>
    <row r="1363" spans="35:36" x14ac:dyDescent="0.25">
      <c r="AI1363"/>
      <c r="AJ1363"/>
    </row>
    <row r="1364" spans="35:36" x14ac:dyDescent="0.25">
      <c r="AI1364"/>
      <c r="AJ1364"/>
    </row>
    <row r="1365" spans="35:36" x14ac:dyDescent="0.25">
      <c r="AI1365"/>
      <c r="AJ1365"/>
    </row>
    <row r="1366" spans="35:36" x14ac:dyDescent="0.25">
      <c r="AI1366"/>
      <c r="AJ1366"/>
    </row>
    <row r="1367" spans="35:36" x14ac:dyDescent="0.25">
      <c r="AI1367"/>
      <c r="AJ1367"/>
    </row>
    <row r="1368" spans="35:36" x14ac:dyDescent="0.25">
      <c r="AI1368"/>
      <c r="AJ1368"/>
    </row>
    <row r="1369" spans="35:36" x14ac:dyDescent="0.25">
      <c r="AI1369"/>
      <c r="AJ1369"/>
    </row>
    <row r="1370" spans="35:36" x14ac:dyDescent="0.25">
      <c r="AI1370"/>
      <c r="AJ1370"/>
    </row>
    <row r="1371" spans="35:36" x14ac:dyDescent="0.25">
      <c r="AI1371"/>
      <c r="AJ1371"/>
    </row>
    <row r="1372" spans="35:36" x14ac:dyDescent="0.25">
      <c r="AI1372"/>
      <c r="AJ1372"/>
    </row>
    <row r="1373" spans="35:36" x14ac:dyDescent="0.25">
      <c r="AI1373"/>
      <c r="AJ1373"/>
    </row>
    <row r="1374" spans="35:36" x14ac:dyDescent="0.25">
      <c r="AI1374"/>
      <c r="AJ1374"/>
    </row>
    <row r="1375" spans="35:36" x14ac:dyDescent="0.25">
      <c r="AI1375"/>
      <c r="AJ1375"/>
    </row>
    <row r="1376" spans="35:36" x14ac:dyDescent="0.25">
      <c r="AI1376"/>
      <c r="AJ1376"/>
    </row>
    <row r="1377" spans="35:36" x14ac:dyDescent="0.25">
      <c r="AI1377"/>
      <c r="AJ1377"/>
    </row>
    <row r="1378" spans="35:36" x14ac:dyDescent="0.25">
      <c r="AI1378"/>
      <c r="AJ1378"/>
    </row>
    <row r="1379" spans="35:36" x14ac:dyDescent="0.25">
      <c r="AI1379"/>
      <c r="AJ1379"/>
    </row>
    <row r="1380" spans="35:36" x14ac:dyDescent="0.25">
      <c r="AI1380"/>
      <c r="AJ1380"/>
    </row>
    <row r="1381" spans="35:36" x14ac:dyDescent="0.25">
      <c r="AI1381"/>
      <c r="AJ1381"/>
    </row>
    <row r="1382" spans="35:36" x14ac:dyDescent="0.25">
      <c r="AI1382"/>
      <c r="AJ1382"/>
    </row>
    <row r="1383" spans="35:36" x14ac:dyDescent="0.25">
      <c r="AI1383"/>
      <c r="AJ1383"/>
    </row>
    <row r="1384" spans="35:36" x14ac:dyDescent="0.25">
      <c r="AI1384"/>
      <c r="AJ1384"/>
    </row>
    <row r="1385" spans="35:36" x14ac:dyDescent="0.25">
      <c r="AI1385"/>
      <c r="AJ1385"/>
    </row>
    <row r="1386" spans="35:36" x14ac:dyDescent="0.25">
      <c r="AI1386"/>
      <c r="AJ1386"/>
    </row>
    <row r="1387" spans="35:36" x14ac:dyDescent="0.25">
      <c r="AI1387"/>
      <c r="AJ1387"/>
    </row>
    <row r="1388" spans="35:36" x14ac:dyDescent="0.25">
      <c r="AI1388"/>
      <c r="AJ1388"/>
    </row>
    <row r="1389" spans="35:36" x14ac:dyDescent="0.25">
      <c r="AI1389"/>
      <c r="AJ1389"/>
    </row>
    <row r="1390" spans="35:36" x14ac:dyDescent="0.25">
      <c r="AI1390"/>
      <c r="AJ1390"/>
    </row>
    <row r="1391" spans="35:36" x14ac:dyDescent="0.25">
      <c r="AI1391"/>
      <c r="AJ1391"/>
    </row>
    <row r="1392" spans="35:36" x14ac:dyDescent="0.25">
      <c r="AI1392"/>
      <c r="AJ1392"/>
    </row>
    <row r="1393" spans="35:36" x14ac:dyDescent="0.25">
      <c r="AI1393"/>
      <c r="AJ1393"/>
    </row>
    <row r="1394" spans="35:36" x14ac:dyDescent="0.25">
      <c r="AI1394"/>
      <c r="AJ1394"/>
    </row>
    <row r="1395" spans="35:36" x14ac:dyDescent="0.25">
      <c r="AI1395"/>
      <c r="AJ1395"/>
    </row>
    <row r="1396" spans="35:36" x14ac:dyDescent="0.25">
      <c r="AI1396"/>
      <c r="AJ1396"/>
    </row>
    <row r="1397" spans="35:36" x14ac:dyDescent="0.25">
      <c r="AI1397"/>
      <c r="AJ1397"/>
    </row>
    <row r="1398" spans="35:36" x14ac:dyDescent="0.25">
      <c r="AI1398"/>
      <c r="AJ1398"/>
    </row>
    <row r="1399" spans="35:36" x14ac:dyDescent="0.25">
      <c r="AI1399"/>
      <c r="AJ1399"/>
    </row>
    <row r="1400" spans="35:36" x14ac:dyDescent="0.25">
      <c r="AI1400"/>
      <c r="AJ1400"/>
    </row>
    <row r="1401" spans="35:36" x14ac:dyDescent="0.25">
      <c r="AI1401"/>
      <c r="AJ1401"/>
    </row>
    <row r="1402" spans="35:36" x14ac:dyDescent="0.25">
      <c r="AI1402"/>
      <c r="AJ1402"/>
    </row>
    <row r="1403" spans="35:36" x14ac:dyDescent="0.25">
      <c r="AI1403"/>
      <c r="AJ1403"/>
    </row>
    <row r="1404" spans="35:36" x14ac:dyDescent="0.25">
      <c r="AI1404"/>
      <c r="AJ1404"/>
    </row>
    <row r="1405" spans="35:36" x14ac:dyDescent="0.25">
      <c r="AI1405"/>
      <c r="AJ1405"/>
    </row>
    <row r="1406" spans="35:36" x14ac:dyDescent="0.25">
      <c r="AI1406"/>
      <c r="AJ1406"/>
    </row>
    <row r="1407" spans="35:36" x14ac:dyDescent="0.25">
      <c r="AI1407"/>
      <c r="AJ1407"/>
    </row>
    <row r="1408" spans="35:36" x14ac:dyDescent="0.25">
      <c r="AI1408"/>
      <c r="AJ1408"/>
    </row>
    <row r="1409" spans="35:36" x14ac:dyDescent="0.25">
      <c r="AI1409"/>
      <c r="AJ1409"/>
    </row>
    <row r="1410" spans="35:36" x14ac:dyDescent="0.25">
      <c r="AI1410"/>
      <c r="AJ1410"/>
    </row>
    <row r="1411" spans="35:36" x14ac:dyDescent="0.25">
      <c r="AI1411"/>
      <c r="AJ1411"/>
    </row>
    <row r="1412" spans="35:36" x14ac:dyDescent="0.25">
      <c r="AI1412"/>
      <c r="AJ1412"/>
    </row>
    <row r="1413" spans="35:36" x14ac:dyDescent="0.25">
      <c r="AI1413"/>
      <c r="AJ1413"/>
    </row>
    <row r="1414" spans="35:36" x14ac:dyDescent="0.25">
      <c r="AI1414"/>
      <c r="AJ1414"/>
    </row>
    <row r="1415" spans="35:36" x14ac:dyDescent="0.25">
      <c r="AI1415"/>
      <c r="AJ1415"/>
    </row>
    <row r="1416" spans="35:36" x14ac:dyDescent="0.25">
      <c r="AI1416"/>
      <c r="AJ1416"/>
    </row>
    <row r="1417" spans="35:36" x14ac:dyDescent="0.25">
      <c r="AI1417"/>
      <c r="AJ1417"/>
    </row>
    <row r="1418" spans="35:36" x14ac:dyDescent="0.25">
      <c r="AI1418"/>
      <c r="AJ1418"/>
    </row>
    <row r="1419" spans="35:36" x14ac:dyDescent="0.25">
      <c r="AI1419"/>
      <c r="AJ1419"/>
    </row>
    <row r="1420" spans="35:36" x14ac:dyDescent="0.25">
      <c r="AI1420"/>
      <c r="AJ1420"/>
    </row>
    <row r="1421" spans="35:36" x14ac:dyDescent="0.25">
      <c r="AI1421"/>
      <c r="AJ1421"/>
    </row>
    <row r="1422" spans="35:36" x14ac:dyDescent="0.25">
      <c r="AI1422"/>
      <c r="AJ1422"/>
    </row>
    <row r="1423" spans="35:36" x14ac:dyDescent="0.25">
      <c r="AI1423"/>
      <c r="AJ1423"/>
    </row>
    <row r="1424" spans="35:36" x14ac:dyDescent="0.25">
      <c r="AI1424"/>
      <c r="AJ1424"/>
    </row>
    <row r="1425" spans="35:36" x14ac:dyDescent="0.25">
      <c r="AI1425"/>
      <c r="AJ1425"/>
    </row>
    <row r="1426" spans="35:36" x14ac:dyDescent="0.25">
      <c r="AI1426"/>
      <c r="AJ1426"/>
    </row>
    <row r="1427" spans="35:36" x14ac:dyDescent="0.25">
      <c r="AI1427"/>
      <c r="AJ1427"/>
    </row>
    <row r="1428" spans="35:36" x14ac:dyDescent="0.25">
      <c r="AI1428"/>
      <c r="AJ1428"/>
    </row>
    <row r="1429" spans="35:36" x14ac:dyDescent="0.25">
      <c r="AI1429"/>
      <c r="AJ1429"/>
    </row>
    <row r="1430" spans="35:36" x14ac:dyDescent="0.25">
      <c r="AI1430"/>
      <c r="AJ1430"/>
    </row>
    <row r="1431" spans="35:36" x14ac:dyDescent="0.25">
      <c r="AI1431"/>
      <c r="AJ1431"/>
    </row>
    <row r="1432" spans="35:36" x14ac:dyDescent="0.25">
      <c r="AI1432"/>
      <c r="AJ1432"/>
    </row>
    <row r="1433" spans="35:36" x14ac:dyDescent="0.25">
      <c r="AI1433"/>
      <c r="AJ1433"/>
    </row>
    <row r="1434" spans="35:36" x14ac:dyDescent="0.25">
      <c r="AI1434"/>
      <c r="AJ1434"/>
    </row>
    <row r="1435" spans="35:36" x14ac:dyDescent="0.25">
      <c r="AI1435"/>
      <c r="AJ1435"/>
    </row>
    <row r="1436" spans="35:36" x14ac:dyDescent="0.25">
      <c r="AI1436"/>
      <c r="AJ1436"/>
    </row>
    <row r="1437" spans="35:36" x14ac:dyDescent="0.25">
      <c r="AI1437"/>
      <c r="AJ1437"/>
    </row>
    <row r="1438" spans="35:36" x14ac:dyDescent="0.25">
      <c r="AI1438"/>
      <c r="AJ1438"/>
    </row>
    <row r="1439" spans="35:36" x14ac:dyDescent="0.25">
      <c r="AI1439"/>
      <c r="AJ1439"/>
    </row>
    <row r="1440" spans="35:36" x14ac:dyDescent="0.25">
      <c r="AI1440"/>
      <c r="AJ1440"/>
    </row>
    <row r="1441" spans="35:36" x14ac:dyDescent="0.25">
      <c r="AI1441"/>
      <c r="AJ1441"/>
    </row>
    <row r="1442" spans="35:36" x14ac:dyDescent="0.25">
      <c r="AI1442"/>
      <c r="AJ1442"/>
    </row>
    <row r="1443" spans="35:36" x14ac:dyDescent="0.25">
      <c r="AI1443"/>
      <c r="AJ1443"/>
    </row>
    <row r="1444" spans="35:36" x14ac:dyDescent="0.25">
      <c r="AI1444"/>
      <c r="AJ1444"/>
    </row>
    <row r="1445" spans="35:36" x14ac:dyDescent="0.25">
      <c r="AI1445"/>
      <c r="AJ1445"/>
    </row>
    <row r="1446" spans="35:36" x14ac:dyDescent="0.25">
      <c r="AI1446"/>
      <c r="AJ1446"/>
    </row>
    <row r="1447" spans="35:36" x14ac:dyDescent="0.25">
      <c r="AI1447"/>
      <c r="AJ1447"/>
    </row>
    <row r="1448" spans="35:36" x14ac:dyDescent="0.25">
      <c r="AI1448"/>
      <c r="AJ1448"/>
    </row>
    <row r="1449" spans="35:36" x14ac:dyDescent="0.25">
      <c r="AI1449"/>
      <c r="AJ1449"/>
    </row>
    <row r="1450" spans="35:36" x14ac:dyDescent="0.25">
      <c r="AI1450"/>
      <c r="AJ1450"/>
    </row>
    <row r="1451" spans="35:36" x14ac:dyDescent="0.25">
      <c r="AI1451"/>
      <c r="AJ1451"/>
    </row>
    <row r="1452" spans="35:36" x14ac:dyDescent="0.25">
      <c r="AI1452"/>
      <c r="AJ1452"/>
    </row>
    <row r="1453" spans="35:36" x14ac:dyDescent="0.25">
      <c r="AI1453"/>
      <c r="AJ1453"/>
    </row>
    <row r="1454" spans="35:36" x14ac:dyDescent="0.25">
      <c r="AI1454"/>
      <c r="AJ1454"/>
    </row>
    <row r="1455" spans="35:36" x14ac:dyDescent="0.25">
      <c r="AI1455"/>
      <c r="AJ1455"/>
    </row>
    <row r="1456" spans="35:36" x14ac:dyDescent="0.25">
      <c r="AI1456"/>
      <c r="AJ1456"/>
    </row>
    <row r="1457" spans="35:36" x14ac:dyDescent="0.25">
      <c r="AI1457"/>
      <c r="AJ1457"/>
    </row>
    <row r="1458" spans="35:36" x14ac:dyDescent="0.25">
      <c r="AI1458"/>
      <c r="AJ1458"/>
    </row>
    <row r="1459" spans="35:36" x14ac:dyDescent="0.25">
      <c r="AI1459"/>
      <c r="AJ1459"/>
    </row>
    <row r="1460" spans="35:36" x14ac:dyDescent="0.25">
      <c r="AI1460"/>
      <c r="AJ1460"/>
    </row>
    <row r="1461" spans="35:36" x14ac:dyDescent="0.25">
      <c r="AI1461"/>
      <c r="AJ1461"/>
    </row>
    <row r="1462" spans="35:36" x14ac:dyDescent="0.25">
      <c r="AI1462"/>
      <c r="AJ1462"/>
    </row>
    <row r="1463" spans="35:36" x14ac:dyDescent="0.25">
      <c r="AI1463"/>
      <c r="AJ1463"/>
    </row>
    <row r="1464" spans="35:36" x14ac:dyDescent="0.25">
      <c r="AI1464"/>
      <c r="AJ1464"/>
    </row>
    <row r="1465" spans="35:36" x14ac:dyDescent="0.25">
      <c r="AI1465"/>
      <c r="AJ1465"/>
    </row>
    <row r="1466" spans="35:36" x14ac:dyDescent="0.25">
      <c r="AI1466"/>
      <c r="AJ1466"/>
    </row>
    <row r="1467" spans="35:36" x14ac:dyDescent="0.25">
      <c r="AI1467"/>
      <c r="AJ1467"/>
    </row>
    <row r="1468" spans="35:36" x14ac:dyDescent="0.25">
      <c r="AI1468"/>
      <c r="AJ1468"/>
    </row>
    <row r="1469" spans="35:36" x14ac:dyDescent="0.25">
      <c r="AI1469"/>
      <c r="AJ1469"/>
    </row>
    <row r="1470" spans="35:36" x14ac:dyDescent="0.25">
      <c r="AI1470"/>
      <c r="AJ1470"/>
    </row>
    <row r="1471" spans="35:36" x14ac:dyDescent="0.25">
      <c r="AI1471"/>
      <c r="AJ1471"/>
    </row>
    <row r="1472" spans="35:36" x14ac:dyDescent="0.25">
      <c r="AI1472"/>
      <c r="AJ1472"/>
    </row>
    <row r="1473" spans="35:36" x14ac:dyDescent="0.25">
      <c r="AI1473"/>
      <c r="AJ1473"/>
    </row>
    <row r="1474" spans="35:36" x14ac:dyDescent="0.25">
      <c r="AI1474"/>
      <c r="AJ1474"/>
    </row>
    <row r="1475" spans="35:36" x14ac:dyDescent="0.25">
      <c r="AI1475"/>
      <c r="AJ1475"/>
    </row>
    <row r="1476" spans="35:36" x14ac:dyDescent="0.25">
      <c r="AI1476"/>
      <c r="AJ1476"/>
    </row>
    <row r="1477" spans="35:36" x14ac:dyDescent="0.25">
      <c r="AI1477"/>
      <c r="AJ1477"/>
    </row>
    <row r="1478" spans="35:36" x14ac:dyDescent="0.25">
      <c r="AI1478"/>
      <c r="AJ1478"/>
    </row>
    <row r="1479" spans="35:36" x14ac:dyDescent="0.25">
      <c r="AI1479"/>
      <c r="AJ1479"/>
    </row>
    <row r="1480" spans="35:36" x14ac:dyDescent="0.25">
      <c r="AI1480"/>
      <c r="AJ1480"/>
    </row>
    <row r="1481" spans="35:36" x14ac:dyDescent="0.25">
      <c r="AI1481"/>
      <c r="AJ1481"/>
    </row>
    <row r="1482" spans="35:36" x14ac:dyDescent="0.25">
      <c r="AI1482"/>
      <c r="AJ1482"/>
    </row>
    <row r="1483" spans="35:36" x14ac:dyDescent="0.25">
      <c r="AI1483"/>
      <c r="AJ1483"/>
    </row>
    <row r="1484" spans="35:36" x14ac:dyDescent="0.25">
      <c r="AI1484"/>
      <c r="AJ1484"/>
    </row>
    <row r="1485" spans="35:36" x14ac:dyDescent="0.25">
      <c r="AI1485"/>
      <c r="AJ1485"/>
    </row>
    <row r="1486" spans="35:36" x14ac:dyDescent="0.25">
      <c r="AI1486"/>
      <c r="AJ1486"/>
    </row>
    <row r="1487" spans="35:36" x14ac:dyDescent="0.25">
      <c r="AI1487"/>
      <c r="AJ1487"/>
    </row>
    <row r="1488" spans="35:36" x14ac:dyDescent="0.25">
      <c r="AI1488"/>
      <c r="AJ1488"/>
    </row>
    <row r="1489" spans="35:36" x14ac:dyDescent="0.25">
      <c r="AI1489"/>
      <c r="AJ1489"/>
    </row>
    <row r="1490" spans="35:36" x14ac:dyDescent="0.25">
      <c r="AI1490"/>
      <c r="AJ1490"/>
    </row>
    <row r="1491" spans="35:36" x14ac:dyDescent="0.25">
      <c r="AI1491"/>
      <c r="AJ1491"/>
    </row>
    <row r="1492" spans="35:36" x14ac:dyDescent="0.25">
      <c r="AI1492"/>
      <c r="AJ1492"/>
    </row>
    <row r="1493" spans="35:36" x14ac:dyDescent="0.25">
      <c r="AI1493"/>
      <c r="AJ1493"/>
    </row>
    <row r="1494" spans="35:36" x14ac:dyDescent="0.25">
      <c r="AI1494"/>
      <c r="AJ1494"/>
    </row>
    <row r="1495" spans="35:36" x14ac:dyDescent="0.25">
      <c r="AI1495"/>
      <c r="AJ1495"/>
    </row>
    <row r="1496" spans="35:36" x14ac:dyDescent="0.25">
      <c r="AI1496"/>
      <c r="AJ1496"/>
    </row>
    <row r="1497" spans="35:36" x14ac:dyDescent="0.25">
      <c r="AI1497"/>
      <c r="AJ1497"/>
    </row>
    <row r="1498" spans="35:36" x14ac:dyDescent="0.25">
      <c r="AI1498"/>
      <c r="AJ1498"/>
    </row>
    <row r="1499" spans="35:36" x14ac:dyDescent="0.25">
      <c r="AI1499"/>
      <c r="AJ1499"/>
    </row>
    <row r="1500" spans="35:36" x14ac:dyDescent="0.25">
      <c r="AI1500"/>
      <c r="AJ1500"/>
    </row>
    <row r="1501" spans="35:36" x14ac:dyDescent="0.25">
      <c r="AI1501"/>
      <c r="AJ1501"/>
    </row>
    <row r="1502" spans="35:36" x14ac:dyDescent="0.25">
      <c r="AI1502"/>
      <c r="AJ1502"/>
    </row>
    <row r="1503" spans="35:36" x14ac:dyDescent="0.25">
      <c r="AI1503"/>
      <c r="AJ1503"/>
    </row>
    <row r="1504" spans="35:36" x14ac:dyDescent="0.25">
      <c r="AI1504"/>
      <c r="AJ1504"/>
    </row>
    <row r="1505" spans="35:36" x14ac:dyDescent="0.25">
      <c r="AI1505"/>
      <c r="AJ1505"/>
    </row>
    <row r="1506" spans="35:36" x14ac:dyDescent="0.25">
      <c r="AI1506"/>
      <c r="AJ1506"/>
    </row>
    <row r="1507" spans="35:36" x14ac:dyDescent="0.25">
      <c r="AI1507"/>
      <c r="AJ1507"/>
    </row>
    <row r="1508" spans="35:36" x14ac:dyDescent="0.25">
      <c r="AI1508"/>
      <c r="AJ1508"/>
    </row>
    <row r="1509" spans="35:36" x14ac:dyDescent="0.25">
      <c r="AI1509"/>
      <c r="AJ1509"/>
    </row>
    <row r="1510" spans="35:36" x14ac:dyDescent="0.25">
      <c r="AI1510"/>
      <c r="AJ1510"/>
    </row>
    <row r="1511" spans="35:36" x14ac:dyDescent="0.25">
      <c r="AI1511"/>
      <c r="AJ1511"/>
    </row>
    <row r="1512" spans="35:36" x14ac:dyDescent="0.25">
      <c r="AI1512"/>
      <c r="AJ1512"/>
    </row>
    <row r="1513" spans="35:36" x14ac:dyDescent="0.25">
      <c r="AI1513"/>
      <c r="AJ1513"/>
    </row>
    <row r="1514" spans="35:36" x14ac:dyDescent="0.25">
      <c r="AI1514"/>
      <c r="AJ1514"/>
    </row>
    <row r="1515" spans="35:36" x14ac:dyDescent="0.25">
      <c r="AI1515"/>
      <c r="AJ1515"/>
    </row>
    <row r="1516" spans="35:36" x14ac:dyDescent="0.25">
      <c r="AI1516"/>
      <c r="AJ1516"/>
    </row>
    <row r="1517" spans="35:36" x14ac:dyDescent="0.25">
      <c r="AI1517"/>
      <c r="AJ1517"/>
    </row>
    <row r="1518" spans="35:36" x14ac:dyDescent="0.25">
      <c r="AI1518"/>
      <c r="AJ1518"/>
    </row>
    <row r="1519" spans="35:36" x14ac:dyDescent="0.25">
      <c r="AI1519"/>
      <c r="AJ1519"/>
    </row>
    <row r="1520" spans="35:36" x14ac:dyDescent="0.25">
      <c r="AI1520"/>
      <c r="AJ1520"/>
    </row>
    <row r="1521" spans="35:36" x14ac:dyDescent="0.25">
      <c r="AI1521"/>
      <c r="AJ1521"/>
    </row>
    <row r="1522" spans="35:36" x14ac:dyDescent="0.25">
      <c r="AI1522"/>
      <c r="AJ1522"/>
    </row>
    <row r="1523" spans="35:36" x14ac:dyDescent="0.25">
      <c r="AI1523"/>
      <c r="AJ1523"/>
    </row>
    <row r="1524" spans="35:36" x14ac:dyDescent="0.25">
      <c r="AI1524"/>
      <c r="AJ1524"/>
    </row>
    <row r="1525" spans="35:36" x14ac:dyDescent="0.25">
      <c r="AI1525"/>
      <c r="AJ1525"/>
    </row>
    <row r="1526" spans="35:36" x14ac:dyDescent="0.25">
      <c r="AI1526"/>
      <c r="AJ1526"/>
    </row>
    <row r="1527" spans="35:36" x14ac:dyDescent="0.25">
      <c r="AI1527"/>
      <c r="AJ1527"/>
    </row>
    <row r="1528" spans="35:36" x14ac:dyDescent="0.25">
      <c r="AI1528"/>
      <c r="AJ1528"/>
    </row>
    <row r="1529" spans="35:36" x14ac:dyDescent="0.25">
      <c r="AI1529"/>
      <c r="AJ1529"/>
    </row>
    <row r="1530" spans="35:36" x14ac:dyDescent="0.25">
      <c r="AI1530"/>
      <c r="AJ1530"/>
    </row>
    <row r="1531" spans="35:36" x14ac:dyDescent="0.25">
      <c r="AI1531"/>
      <c r="AJ1531"/>
    </row>
    <row r="1532" spans="35:36" x14ac:dyDescent="0.25">
      <c r="AI1532"/>
      <c r="AJ1532"/>
    </row>
    <row r="1533" spans="35:36" x14ac:dyDescent="0.25">
      <c r="AI1533"/>
      <c r="AJ1533"/>
    </row>
    <row r="1534" spans="35:36" x14ac:dyDescent="0.25">
      <c r="AI1534"/>
      <c r="AJ1534"/>
    </row>
    <row r="1535" spans="35:36" x14ac:dyDescent="0.25">
      <c r="AI1535"/>
      <c r="AJ1535"/>
    </row>
    <row r="1536" spans="35:36" x14ac:dyDescent="0.25">
      <c r="AI1536"/>
      <c r="AJ1536"/>
    </row>
    <row r="1537" spans="35:36" x14ac:dyDescent="0.25">
      <c r="AI1537"/>
      <c r="AJ1537"/>
    </row>
    <row r="1538" spans="35:36" x14ac:dyDescent="0.25">
      <c r="AI1538"/>
      <c r="AJ1538"/>
    </row>
    <row r="1539" spans="35:36" x14ac:dyDescent="0.25">
      <c r="AI1539"/>
      <c r="AJ1539"/>
    </row>
    <row r="1540" spans="35:36" x14ac:dyDescent="0.25">
      <c r="AI1540"/>
      <c r="AJ1540"/>
    </row>
    <row r="1541" spans="35:36" x14ac:dyDescent="0.25">
      <c r="AI1541"/>
      <c r="AJ1541"/>
    </row>
    <row r="1542" spans="35:36" x14ac:dyDescent="0.25">
      <c r="AI1542"/>
      <c r="AJ1542"/>
    </row>
    <row r="1543" spans="35:36" x14ac:dyDescent="0.25">
      <c r="AI1543"/>
      <c r="AJ1543"/>
    </row>
    <row r="1544" spans="35:36" x14ac:dyDescent="0.25">
      <c r="AI1544"/>
      <c r="AJ1544"/>
    </row>
    <row r="1545" spans="35:36" x14ac:dyDescent="0.25">
      <c r="AI1545"/>
      <c r="AJ1545"/>
    </row>
    <row r="1546" spans="35:36" x14ac:dyDescent="0.25">
      <c r="AI1546"/>
      <c r="AJ1546"/>
    </row>
    <row r="1547" spans="35:36" x14ac:dyDescent="0.25">
      <c r="AI1547"/>
      <c r="AJ1547"/>
    </row>
    <row r="1548" spans="35:36" x14ac:dyDescent="0.25">
      <c r="AI1548"/>
      <c r="AJ1548"/>
    </row>
    <row r="1549" spans="35:36" x14ac:dyDescent="0.25">
      <c r="AI1549"/>
      <c r="AJ1549"/>
    </row>
    <row r="1550" spans="35:36" x14ac:dyDescent="0.25">
      <c r="AI1550"/>
      <c r="AJ1550"/>
    </row>
    <row r="1551" spans="35:36" x14ac:dyDescent="0.25">
      <c r="AI1551"/>
      <c r="AJ1551"/>
    </row>
    <row r="1552" spans="35:36" x14ac:dyDescent="0.25">
      <c r="AI1552"/>
      <c r="AJ1552"/>
    </row>
    <row r="1553" spans="35:36" x14ac:dyDescent="0.25">
      <c r="AI1553"/>
      <c r="AJ1553"/>
    </row>
    <row r="1554" spans="35:36" x14ac:dyDescent="0.25">
      <c r="AI1554"/>
      <c r="AJ1554"/>
    </row>
    <row r="1555" spans="35:36" x14ac:dyDescent="0.25">
      <c r="AI1555"/>
      <c r="AJ1555"/>
    </row>
    <row r="1556" spans="35:36" x14ac:dyDescent="0.25">
      <c r="AI1556"/>
      <c r="AJ1556"/>
    </row>
    <row r="1557" spans="35:36" x14ac:dyDescent="0.25">
      <c r="AI1557"/>
      <c r="AJ1557"/>
    </row>
    <row r="1558" spans="35:36" x14ac:dyDescent="0.25">
      <c r="AI1558"/>
      <c r="AJ1558"/>
    </row>
    <row r="1559" spans="35:36" x14ac:dyDescent="0.25">
      <c r="AI1559"/>
      <c r="AJ1559"/>
    </row>
    <row r="1560" spans="35:36" x14ac:dyDescent="0.25">
      <c r="AI1560"/>
      <c r="AJ1560"/>
    </row>
    <row r="1561" spans="35:36" x14ac:dyDescent="0.25">
      <c r="AI1561"/>
      <c r="AJ1561"/>
    </row>
    <row r="1562" spans="35:36" x14ac:dyDescent="0.25">
      <c r="AI1562"/>
      <c r="AJ1562"/>
    </row>
    <row r="1563" spans="35:36" x14ac:dyDescent="0.25">
      <c r="AI1563"/>
      <c r="AJ1563"/>
    </row>
    <row r="1564" spans="35:36" x14ac:dyDescent="0.25">
      <c r="AI1564"/>
      <c r="AJ1564"/>
    </row>
    <row r="1565" spans="35:36" x14ac:dyDescent="0.25">
      <c r="AI1565"/>
      <c r="AJ1565"/>
    </row>
    <row r="1566" spans="35:36" x14ac:dyDescent="0.25">
      <c r="AI1566"/>
      <c r="AJ1566"/>
    </row>
    <row r="1567" spans="35:36" x14ac:dyDescent="0.25">
      <c r="AI1567"/>
      <c r="AJ1567"/>
    </row>
    <row r="1568" spans="35:36" x14ac:dyDescent="0.25">
      <c r="AI1568"/>
      <c r="AJ1568"/>
    </row>
    <row r="1569" spans="35:36" x14ac:dyDescent="0.25">
      <c r="AI1569"/>
      <c r="AJ1569"/>
    </row>
    <row r="1570" spans="35:36" x14ac:dyDescent="0.25">
      <c r="AI1570"/>
      <c r="AJ1570"/>
    </row>
    <row r="1571" spans="35:36" x14ac:dyDescent="0.25">
      <c r="AI1571"/>
      <c r="AJ1571"/>
    </row>
    <row r="1572" spans="35:36" x14ac:dyDescent="0.25">
      <c r="AI1572"/>
      <c r="AJ1572"/>
    </row>
    <row r="1573" spans="35:36" x14ac:dyDescent="0.25">
      <c r="AI1573"/>
      <c r="AJ1573"/>
    </row>
    <row r="1574" spans="35:36" x14ac:dyDescent="0.25">
      <c r="AI1574"/>
      <c r="AJ1574"/>
    </row>
    <row r="1575" spans="35:36" x14ac:dyDescent="0.25">
      <c r="AI1575"/>
      <c r="AJ1575"/>
    </row>
    <row r="1576" spans="35:36" x14ac:dyDescent="0.25">
      <c r="AI1576"/>
      <c r="AJ1576"/>
    </row>
    <row r="1577" spans="35:36" x14ac:dyDescent="0.25">
      <c r="AI1577"/>
      <c r="AJ1577"/>
    </row>
    <row r="1578" spans="35:36" x14ac:dyDescent="0.25">
      <c r="AI1578"/>
      <c r="AJ1578"/>
    </row>
  </sheetData>
  <mergeCells count="10">
    <mergeCell ref="H6:AC7"/>
    <mergeCell ref="B17:D19"/>
    <mergeCell ref="E17:F19"/>
    <mergeCell ref="B13:D15"/>
    <mergeCell ref="E13:F15"/>
    <mergeCell ref="B25:D27"/>
    <mergeCell ref="E25:F27"/>
    <mergeCell ref="B21:D23"/>
    <mergeCell ref="E21:F23"/>
    <mergeCell ref="B2:F5"/>
  </mergeCells>
  <conditionalFormatting sqref="E13">
    <cfRule type="colorScale" priority="5">
      <colorScale>
        <cfvo type="num" val="-150"/>
        <cfvo type="num" val="0"/>
        <cfvo type="num" val="150"/>
        <color rgb="FFF8696B"/>
        <color rgb="FFFFEB84"/>
        <color rgb="FF63BE7B"/>
      </colorScale>
    </cfRule>
    <cfRule type="iconSet" priority="9">
      <iconSet iconSet="3Symbols2">
        <cfvo type="percent" val="0"/>
        <cfvo type="num" val="0"/>
        <cfvo type="num" val="30"/>
      </iconSet>
    </cfRule>
  </conditionalFormatting>
  <conditionalFormatting sqref="E21">
    <cfRule type="iconSet" priority="8">
      <iconSet iconSet="3Symbols2">
        <cfvo type="percent" val="0"/>
        <cfvo type="num" val="20000"/>
        <cfvo type="num" val="30000"/>
      </iconSet>
    </cfRule>
  </conditionalFormatting>
  <conditionalFormatting sqref="E25">
    <cfRule type="iconSet" priority="7">
      <iconSet iconSet="3Symbols2">
        <cfvo type="percent" val="0"/>
        <cfvo type="num" val="5000"/>
        <cfvo type="num" val="7000"/>
      </iconSet>
    </cfRule>
  </conditionalFormatting>
  <conditionalFormatting sqref="E25:F27">
    <cfRule type="colorScale" priority="4">
      <colorScale>
        <cfvo type="num" val="0"/>
        <cfvo type="num" val="3500"/>
        <cfvo type="num" val="7000"/>
        <color rgb="FFF8696B"/>
        <color rgb="FFFFEB84"/>
        <color rgb="FF63BE7B"/>
      </colorScale>
    </cfRule>
  </conditionalFormatting>
  <conditionalFormatting sqref="E21:F23">
    <cfRule type="colorScale" priority="3">
      <colorScale>
        <cfvo type="num" val="0"/>
        <cfvo type="percentile" val="50"/>
        <cfvo type="num" val="100000"/>
        <color rgb="FFF8696B"/>
        <color rgb="FFFFEB84"/>
        <color rgb="FF63BE7B"/>
      </colorScale>
    </cfRule>
  </conditionalFormatting>
  <conditionalFormatting sqref="E17:F19">
    <cfRule type="colorScale" priority="1">
      <colorScale>
        <cfvo type="num" val="1000"/>
        <cfvo type="num" val="4000"/>
        <cfvo type="num" val="5000"/>
        <color rgb="FF63BE7B"/>
        <color rgb="FFFFEB84"/>
        <color rgb="FFF8696B"/>
      </colorScale>
    </cfRule>
  </conditionalFormatting>
  <pageMargins left="0.7" right="0.7" top="0.75" bottom="0.75" header="0.3" footer="0.3"/>
  <pageSetup paperSize="9" orientation="portrait" r:id="rId3"/>
  <drawing r:id="rId4"/>
  <extLst>
    <ext xmlns:x14="http://schemas.microsoft.com/office/spreadsheetml/2009/9/main" uri="{78C0D931-6437-407d-A8EE-F0AAD7539E65}">
      <x14:conditionalFormattings>
        <x14:conditionalFormatting xmlns:xm="http://schemas.microsoft.com/office/excel/2006/main">
          <x14:cfRule type="iconSet" priority="12" id="{9F085A31-DEE2-4849-8A50-E9CE4866528E}">
            <x14:iconSet iconSet="3Symbols2" custom="1">
              <x14:cfvo type="percent">
                <xm:f>0</xm:f>
              </x14:cfvo>
              <x14:cfvo type="num">
                <xm:f>4000</xm:f>
              </x14:cfvo>
              <x14:cfvo type="num">
                <xm:f>5000</xm:f>
              </x14:cfvo>
              <x14:cfIcon iconSet="3Symbols2" iconId="2"/>
              <x14:cfIcon iconSet="3Symbols2" iconId="1"/>
              <x14:cfIcon iconSet="3Symbols2" iconId="0"/>
            </x14:iconSet>
          </x14:cfRule>
          <xm:sqref>E17</xm:sqref>
        </x14:conditionalFormatting>
      </x14:conditionalFormattings>
    </ex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5" tint="-0.249977111117893"/>
  </sheetPr>
  <dimension ref="A1:AP1830"/>
  <sheetViews>
    <sheetView showGridLines="0" showRowColHeaders="0" zoomScale="90" zoomScaleNormal="90" zoomScalePageLayoutView="55" workbookViewId="0"/>
  </sheetViews>
  <sheetFormatPr defaultColWidth="8.85546875" defaultRowHeight="15" x14ac:dyDescent="0.25"/>
  <cols>
    <col min="2" max="2" width="9.140625" customWidth="1"/>
    <col min="6" max="6" width="3.42578125" customWidth="1"/>
    <col min="8" max="11" width="9.140625" customWidth="1"/>
    <col min="20" max="20" width="8" customWidth="1"/>
    <col min="29" max="29" width="5.42578125" customWidth="1"/>
    <col min="30" max="30" width="11.85546875" customWidth="1"/>
    <col min="38" max="38" width="29.85546875" bestFit="1" customWidth="1"/>
    <col min="39" max="39" width="14.85546875" customWidth="1"/>
  </cols>
  <sheetData>
    <row r="1" spans="1:42" ht="18" customHeight="1" x14ac:dyDescent="0.25">
      <c r="F1" s="8"/>
    </row>
    <row r="2" spans="1:42" ht="39.75" customHeight="1" x14ac:dyDescent="0.25">
      <c r="A2" s="87">
        <f ca="1">TODAY()</f>
        <v>44395</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89" t="s">
        <v>34</v>
      </c>
      <c r="H6" s="89"/>
      <c r="I6" s="89"/>
      <c r="J6" s="89"/>
      <c r="K6" s="89"/>
      <c r="L6" s="89"/>
      <c r="M6" s="89"/>
      <c r="N6" s="89"/>
      <c r="O6" s="89"/>
      <c r="P6" s="89"/>
      <c r="Q6" s="89"/>
      <c r="R6" s="89"/>
      <c r="S6" s="89"/>
      <c r="T6" s="89"/>
      <c r="U6" s="89"/>
      <c r="V6" s="89"/>
      <c r="W6" s="89"/>
      <c r="X6" s="89"/>
      <c r="Y6" s="89"/>
      <c r="Z6" s="89"/>
      <c r="AA6" s="89"/>
      <c r="AB6" s="89"/>
      <c r="AC6" s="89"/>
      <c r="AD6" s="11"/>
      <c r="AE6" s="11"/>
      <c r="AF6" s="11"/>
      <c r="AG6" s="11"/>
      <c r="AH6" s="11"/>
      <c r="AI6" s="11"/>
      <c r="AJ6" s="11"/>
      <c r="AK6" s="11"/>
      <c r="AL6" s="11"/>
      <c r="AM6" s="11"/>
      <c r="AN6" s="11"/>
      <c r="AO6" s="11"/>
      <c r="AP6" s="11"/>
    </row>
    <row r="7" spans="1:42" ht="15" customHeight="1" x14ac:dyDescent="0.25">
      <c r="A7" s="88"/>
      <c r="B7" s="88"/>
      <c r="C7" s="88"/>
      <c r="D7" s="88"/>
      <c r="E7" s="11"/>
      <c r="F7" s="14"/>
      <c r="G7" s="89"/>
      <c r="H7" s="89"/>
      <c r="I7" s="89"/>
      <c r="J7" s="89"/>
      <c r="K7" s="89"/>
      <c r="L7" s="89"/>
      <c r="M7" s="89"/>
      <c r="N7" s="89"/>
      <c r="O7" s="89"/>
      <c r="P7" s="89"/>
      <c r="Q7" s="89"/>
      <c r="R7" s="89"/>
      <c r="S7" s="89"/>
      <c r="T7" s="89"/>
      <c r="U7" s="89"/>
      <c r="V7" s="89"/>
      <c r="W7" s="89"/>
      <c r="X7" s="89"/>
      <c r="Y7" s="89"/>
      <c r="Z7" s="89"/>
      <c r="AA7" s="89"/>
      <c r="AB7" s="89"/>
      <c r="AC7" s="89"/>
      <c r="AD7" s="11"/>
      <c r="AE7" s="11"/>
      <c r="AF7" s="11"/>
      <c r="AG7" s="11"/>
      <c r="AH7" s="11"/>
      <c r="AI7" s="11"/>
      <c r="AJ7" s="11"/>
      <c r="AK7" s="11"/>
      <c r="AL7" s="11"/>
      <c r="AM7" s="11"/>
      <c r="AN7" s="11"/>
      <c r="AO7" s="11"/>
      <c r="AP7" s="11"/>
    </row>
    <row r="8" spans="1:42" ht="15" customHeight="1" x14ac:dyDescent="0.25">
      <c r="F8" s="14"/>
      <c r="AL8" s="23" t="s">
        <v>35</v>
      </c>
      <c r="AM8" t="s">
        <v>5</v>
      </c>
    </row>
    <row r="9" spans="1:42" ht="6" customHeight="1" x14ac:dyDescent="0.25">
      <c r="F9" s="14"/>
    </row>
    <row r="10" spans="1:42" ht="15" customHeight="1" x14ac:dyDescent="0.25">
      <c r="F10" s="14"/>
      <c r="AL10" s="23" t="s">
        <v>7</v>
      </c>
      <c r="AM10" t="s">
        <v>9</v>
      </c>
    </row>
    <row r="11" spans="1:42" ht="15" customHeight="1" x14ac:dyDescent="0.25">
      <c r="F11" s="14"/>
      <c r="K11" s="5"/>
      <c r="AL11" s="25">
        <v>41650</v>
      </c>
      <c r="AM11" s="53">
        <v>4.76</v>
      </c>
    </row>
    <row r="12" spans="1:42" x14ac:dyDescent="0.25">
      <c r="F12" s="14"/>
      <c r="AL12" s="25">
        <v>41651</v>
      </c>
      <c r="AM12" s="53">
        <v>29</v>
      </c>
    </row>
    <row r="13" spans="1:42" x14ac:dyDescent="0.25">
      <c r="F13" s="14"/>
      <c r="AL13" s="25">
        <v>41652</v>
      </c>
      <c r="AM13" s="53">
        <v>114.75000000000001</v>
      </c>
    </row>
    <row r="14" spans="1:42" x14ac:dyDescent="0.25">
      <c r="F14" s="14"/>
      <c r="AL14" s="25">
        <v>41653</v>
      </c>
      <c r="AM14" s="53">
        <v>108.55</v>
      </c>
    </row>
    <row r="15" spans="1:42" x14ac:dyDescent="0.25">
      <c r="F15" s="14"/>
      <c r="AL15" s="25">
        <v>41654</v>
      </c>
      <c r="AM15" s="53">
        <v>8.57</v>
      </c>
    </row>
    <row r="16" spans="1:42" x14ac:dyDescent="0.25">
      <c r="F16" s="14"/>
      <c r="AL16" s="25">
        <v>41655</v>
      </c>
      <c r="AM16" s="53">
        <v>22.39</v>
      </c>
    </row>
    <row r="17" spans="6:39" x14ac:dyDescent="0.25">
      <c r="F17" s="14"/>
      <c r="AL17" s="25">
        <v>41656</v>
      </c>
      <c r="AM17" s="53">
        <v>1592.98</v>
      </c>
    </row>
    <row r="18" spans="6:39" x14ac:dyDescent="0.25">
      <c r="F18" s="14"/>
      <c r="AL18" s="25">
        <v>41657</v>
      </c>
      <c r="AM18" s="53">
        <v>10.029999999999999</v>
      </c>
    </row>
    <row r="19" spans="6:39" x14ac:dyDescent="0.25">
      <c r="F19" s="14"/>
      <c r="AL19" s="25">
        <v>41658</v>
      </c>
      <c r="AM19" s="53">
        <v>51.29</v>
      </c>
    </row>
    <row r="20" spans="6:39" x14ac:dyDescent="0.25">
      <c r="F20" s="14"/>
      <c r="AL20" s="25">
        <v>41660</v>
      </c>
      <c r="AM20" s="53">
        <v>22.76</v>
      </c>
    </row>
    <row r="21" spans="6:39" x14ac:dyDescent="0.25">
      <c r="F21" s="14"/>
      <c r="AL21" s="25">
        <v>41661</v>
      </c>
      <c r="AM21" s="53">
        <v>22.28</v>
      </c>
    </row>
    <row r="22" spans="6:39" x14ac:dyDescent="0.25">
      <c r="F22" s="14"/>
      <c r="AL22" s="25">
        <v>41662</v>
      </c>
      <c r="AM22" s="53">
        <v>57.45</v>
      </c>
    </row>
    <row r="23" spans="6:39" ht="15" customHeight="1" x14ac:dyDescent="0.25">
      <c r="F23" s="14"/>
      <c r="AL23" s="25">
        <v>41663</v>
      </c>
      <c r="AM23" s="53">
        <v>98.65</v>
      </c>
    </row>
    <row r="24" spans="6:39" ht="15" customHeight="1" x14ac:dyDescent="0.25">
      <c r="F24" s="14"/>
      <c r="AL24" s="25">
        <v>41664</v>
      </c>
      <c r="AM24" s="53">
        <v>14.9</v>
      </c>
    </row>
    <row r="25" spans="6:39" x14ac:dyDescent="0.25">
      <c r="F25" s="14"/>
      <c r="AL25" s="25">
        <v>41665</v>
      </c>
      <c r="AM25" s="53">
        <v>39.200000000000003</v>
      </c>
    </row>
    <row r="26" spans="6:39" x14ac:dyDescent="0.25">
      <c r="F26" s="14"/>
      <c r="AL26" s="25">
        <v>41666</v>
      </c>
      <c r="AM26" s="53">
        <v>34.090000000000003</v>
      </c>
    </row>
    <row r="27" spans="6:39" x14ac:dyDescent="0.25">
      <c r="F27" s="14"/>
      <c r="AL27" s="25">
        <v>41667</v>
      </c>
      <c r="AM27" s="53">
        <v>2.83</v>
      </c>
    </row>
    <row r="28" spans="6:39" x14ac:dyDescent="0.25">
      <c r="F28" s="14"/>
      <c r="AL28" s="25">
        <v>41668</v>
      </c>
      <c r="AM28" s="53">
        <v>18.98</v>
      </c>
    </row>
    <row r="29" spans="6:39" x14ac:dyDescent="0.25">
      <c r="F29" s="14"/>
      <c r="AL29" s="25">
        <v>41669</v>
      </c>
      <c r="AM29" s="53">
        <v>25.27</v>
      </c>
    </row>
    <row r="30" spans="6:39" x14ac:dyDescent="0.25">
      <c r="F30" s="14"/>
      <c r="AL30" s="25">
        <v>41670</v>
      </c>
      <c r="AM30" s="53">
        <v>37.61</v>
      </c>
    </row>
    <row r="31" spans="6:39" x14ac:dyDescent="0.25">
      <c r="F31" s="14"/>
      <c r="AL31" s="25">
        <v>41671</v>
      </c>
      <c r="AM31" s="53">
        <v>28.619999999999997</v>
      </c>
    </row>
    <row r="32" spans="6:39" x14ac:dyDescent="0.25">
      <c r="F32" s="14"/>
      <c r="AL32" s="25">
        <v>41672</v>
      </c>
      <c r="AM32" s="53">
        <v>7.5</v>
      </c>
    </row>
    <row r="33" spans="6:39" x14ac:dyDescent="0.25">
      <c r="F33" s="14"/>
      <c r="AL33" s="25">
        <v>41673</v>
      </c>
      <c r="AM33" s="53">
        <v>9.9</v>
      </c>
    </row>
    <row r="34" spans="6:39" x14ac:dyDescent="0.25">
      <c r="F34" s="14"/>
      <c r="AL34" s="25">
        <v>41674</v>
      </c>
      <c r="AM34" s="53">
        <v>9.9</v>
      </c>
    </row>
    <row r="35" spans="6:39" x14ac:dyDescent="0.25">
      <c r="F35" s="14"/>
      <c r="AL35" s="25">
        <v>41676</v>
      </c>
      <c r="AM35" s="53">
        <v>15</v>
      </c>
    </row>
    <row r="36" spans="6:39" x14ac:dyDescent="0.25">
      <c r="F36" s="14"/>
      <c r="AL36" s="25">
        <v>41677</v>
      </c>
      <c r="AM36" s="53">
        <v>13</v>
      </c>
    </row>
    <row r="37" spans="6:39" x14ac:dyDescent="0.25">
      <c r="F37" s="14"/>
      <c r="AL37" s="25">
        <v>41678</v>
      </c>
      <c r="AM37" s="53">
        <v>19.149999999999999</v>
      </c>
    </row>
    <row r="38" spans="6:39" x14ac:dyDescent="0.25">
      <c r="F38" s="14"/>
      <c r="AL38" s="25">
        <v>41679</v>
      </c>
      <c r="AM38" s="53">
        <v>20.99</v>
      </c>
    </row>
    <row r="39" spans="6:39" x14ac:dyDescent="0.25">
      <c r="F39" s="14"/>
      <c r="AL39" s="25">
        <v>41680</v>
      </c>
      <c r="AM39" s="53">
        <v>9.9</v>
      </c>
    </row>
    <row r="40" spans="6:39" x14ac:dyDescent="0.25">
      <c r="F40" s="14"/>
      <c r="AL40" s="25">
        <v>41681</v>
      </c>
      <c r="AM40" s="53">
        <v>6.95</v>
      </c>
    </row>
    <row r="41" spans="6:39" x14ac:dyDescent="0.25">
      <c r="F41" s="14"/>
      <c r="AL41" s="25">
        <v>41682</v>
      </c>
      <c r="AM41" s="53">
        <v>2</v>
      </c>
    </row>
    <row r="42" spans="6:39" x14ac:dyDescent="0.25">
      <c r="F42" s="14"/>
      <c r="AL42" s="25">
        <v>41683</v>
      </c>
      <c r="AM42" s="53">
        <v>17.5</v>
      </c>
    </row>
    <row r="43" spans="6:39" x14ac:dyDescent="0.25">
      <c r="F43" s="14"/>
      <c r="AL43" s="25">
        <v>41684</v>
      </c>
      <c r="AM43" s="53">
        <v>14.12</v>
      </c>
    </row>
    <row r="44" spans="6:39" x14ac:dyDescent="0.25">
      <c r="F44" s="14"/>
      <c r="AL44" s="25">
        <v>41685</v>
      </c>
      <c r="AM44" s="53">
        <v>113.94999999999999</v>
      </c>
    </row>
    <row r="45" spans="6:39" x14ac:dyDescent="0.25">
      <c r="F45" s="14"/>
      <c r="AL45" s="25">
        <v>41686</v>
      </c>
      <c r="AM45" s="53">
        <v>74.949999999999989</v>
      </c>
    </row>
    <row r="46" spans="6:39" x14ac:dyDescent="0.25">
      <c r="F46" s="14"/>
      <c r="AL46" s="25">
        <v>41687</v>
      </c>
      <c r="AM46" s="53">
        <v>1614.95</v>
      </c>
    </row>
    <row r="47" spans="6:39" x14ac:dyDescent="0.25">
      <c r="F47" s="14"/>
      <c r="AL47" s="25">
        <v>41688</v>
      </c>
      <c r="AM47" s="53">
        <v>21.53</v>
      </c>
    </row>
    <row r="48" spans="6:39" x14ac:dyDescent="0.25">
      <c r="F48" s="14"/>
      <c r="AL48" s="25">
        <v>41689</v>
      </c>
      <c r="AM48" s="53">
        <v>10.39</v>
      </c>
    </row>
    <row r="49" spans="6:39" x14ac:dyDescent="0.25">
      <c r="F49" s="14"/>
      <c r="AL49" s="25">
        <v>41690</v>
      </c>
      <c r="AM49" s="53">
        <v>20.04</v>
      </c>
    </row>
    <row r="50" spans="6:39" x14ac:dyDescent="0.25">
      <c r="F50" s="14"/>
      <c r="AL50" s="25">
        <v>41691</v>
      </c>
      <c r="AM50" s="53">
        <v>150.46</v>
      </c>
    </row>
    <row r="51" spans="6:39" x14ac:dyDescent="0.25">
      <c r="F51" s="14"/>
      <c r="AL51" s="25">
        <v>41692</v>
      </c>
      <c r="AM51" s="53">
        <v>52.69</v>
      </c>
    </row>
    <row r="52" spans="6:39" x14ac:dyDescent="0.25">
      <c r="F52" s="14"/>
      <c r="AL52" s="25">
        <v>41693</v>
      </c>
      <c r="AM52" s="53">
        <v>60.64</v>
      </c>
    </row>
    <row r="53" spans="6:39" x14ac:dyDescent="0.25">
      <c r="F53" s="14"/>
      <c r="AL53" s="25">
        <v>41694</v>
      </c>
      <c r="AM53" s="53">
        <v>113.37</v>
      </c>
    </row>
    <row r="54" spans="6:39" x14ac:dyDescent="0.25">
      <c r="F54" s="14"/>
      <c r="AL54" s="25">
        <v>41695</v>
      </c>
      <c r="AM54" s="53">
        <v>96.91</v>
      </c>
    </row>
    <row r="55" spans="6:39" x14ac:dyDescent="0.25">
      <c r="F55" s="14"/>
      <c r="AL55" s="25">
        <v>41696</v>
      </c>
      <c r="AM55" s="53">
        <v>24.189999999999998</v>
      </c>
    </row>
    <row r="56" spans="6:39" x14ac:dyDescent="0.25">
      <c r="F56" s="14"/>
      <c r="AL56" s="25">
        <v>41697</v>
      </c>
      <c r="AM56" s="53">
        <v>14.41</v>
      </c>
    </row>
    <row r="57" spans="6:39" x14ac:dyDescent="0.25">
      <c r="F57" s="14"/>
      <c r="AL57" s="25">
        <v>41698</v>
      </c>
      <c r="AM57" s="53">
        <v>11.1</v>
      </c>
    </row>
    <row r="58" spans="6:39" x14ac:dyDescent="0.25">
      <c r="F58" s="14"/>
      <c r="AL58" s="25">
        <v>41699</v>
      </c>
      <c r="AM58" s="53">
        <v>22</v>
      </c>
    </row>
    <row r="59" spans="6:39" x14ac:dyDescent="0.25">
      <c r="F59" s="14"/>
      <c r="AL59" s="25">
        <v>41700</v>
      </c>
      <c r="AM59" s="53">
        <v>29.6</v>
      </c>
    </row>
    <row r="60" spans="6:39" x14ac:dyDescent="0.25">
      <c r="F60" s="14"/>
      <c r="AL60" s="25">
        <v>41701</v>
      </c>
      <c r="AM60" s="53">
        <v>18.54</v>
      </c>
    </row>
    <row r="61" spans="6:39" x14ac:dyDescent="0.25">
      <c r="F61" s="14"/>
      <c r="AL61" s="25">
        <v>41702</v>
      </c>
      <c r="AM61" s="53">
        <v>7.38</v>
      </c>
    </row>
    <row r="62" spans="6:39" x14ac:dyDescent="0.25">
      <c r="F62" s="14"/>
      <c r="AL62" s="25">
        <v>41703</v>
      </c>
      <c r="AM62" s="53">
        <v>9.09</v>
      </c>
    </row>
    <row r="63" spans="6:39" x14ac:dyDescent="0.25">
      <c r="F63" s="14"/>
      <c r="AL63" s="25">
        <v>41704</v>
      </c>
      <c r="AM63" s="53">
        <v>18.759999999999998</v>
      </c>
    </row>
    <row r="64" spans="6:39" x14ac:dyDescent="0.25">
      <c r="F64" s="14"/>
      <c r="AL64" s="25">
        <v>41706</v>
      </c>
      <c r="AM64" s="53">
        <v>32.72</v>
      </c>
    </row>
    <row r="65" spans="6:39" x14ac:dyDescent="0.25">
      <c r="F65" s="14"/>
      <c r="AL65" s="25">
        <v>41707</v>
      </c>
      <c r="AM65" s="53">
        <v>29</v>
      </c>
    </row>
    <row r="66" spans="6:39" x14ac:dyDescent="0.25">
      <c r="F66" s="14"/>
      <c r="AL66" s="25">
        <v>41709</v>
      </c>
      <c r="AM66" s="53">
        <v>16.5</v>
      </c>
    </row>
    <row r="67" spans="6:39" x14ac:dyDescent="0.25">
      <c r="F67" s="14"/>
      <c r="AL67" s="25">
        <v>41710</v>
      </c>
      <c r="AM67" s="53">
        <v>19.79</v>
      </c>
    </row>
    <row r="68" spans="6:39" x14ac:dyDescent="0.25">
      <c r="F68" s="14"/>
      <c r="AL68" s="25">
        <v>41711</v>
      </c>
      <c r="AM68" s="53">
        <v>3.57</v>
      </c>
    </row>
    <row r="69" spans="6:39" x14ac:dyDescent="0.25">
      <c r="F69" s="14"/>
      <c r="AL69" s="25">
        <v>41712</v>
      </c>
      <c r="AM69" s="53">
        <v>11.69</v>
      </c>
    </row>
    <row r="70" spans="6:39" x14ac:dyDescent="0.25">
      <c r="F70" s="14"/>
      <c r="AL70" s="25">
        <v>41713</v>
      </c>
      <c r="AM70" s="53">
        <v>15651</v>
      </c>
    </row>
    <row r="71" spans="6:39" x14ac:dyDescent="0.25">
      <c r="F71" s="14"/>
      <c r="AL71" s="25">
        <v>41714</v>
      </c>
      <c r="AM71" s="53">
        <v>30.7</v>
      </c>
    </row>
    <row r="72" spans="6:39" x14ac:dyDescent="0.25">
      <c r="F72" s="14"/>
      <c r="AL72" s="25">
        <v>41715</v>
      </c>
      <c r="AM72" s="53">
        <v>1538</v>
      </c>
    </row>
    <row r="73" spans="6:39" x14ac:dyDescent="0.25">
      <c r="F73" s="14"/>
      <c r="AL73" s="25">
        <v>41716</v>
      </c>
      <c r="AM73" s="53">
        <v>84.29</v>
      </c>
    </row>
    <row r="74" spans="6:39" x14ac:dyDescent="0.25">
      <c r="F74" s="14"/>
      <c r="AL74" s="25">
        <v>41717</v>
      </c>
      <c r="AM74" s="53">
        <v>8.91</v>
      </c>
    </row>
    <row r="75" spans="6:39" x14ac:dyDescent="0.25">
      <c r="F75" s="14"/>
      <c r="AL75" s="25">
        <v>41718</v>
      </c>
      <c r="AM75" s="53">
        <v>31.4</v>
      </c>
    </row>
    <row r="76" spans="6:39" x14ac:dyDescent="0.25">
      <c r="F76" s="14"/>
      <c r="AL76" s="25">
        <v>41720</v>
      </c>
      <c r="AM76" s="53">
        <v>45.67</v>
      </c>
    </row>
    <row r="77" spans="6:39" x14ac:dyDescent="0.25">
      <c r="F77" s="14"/>
      <c r="AL77" s="25">
        <v>41721</v>
      </c>
      <c r="AM77" s="53">
        <v>120.68</v>
      </c>
    </row>
    <row r="78" spans="6:39" x14ac:dyDescent="0.25">
      <c r="F78" s="14"/>
      <c r="AL78" s="25">
        <v>41722</v>
      </c>
      <c r="AM78" s="53">
        <v>157.51</v>
      </c>
    </row>
    <row r="79" spans="6:39" x14ac:dyDescent="0.25">
      <c r="F79" s="14"/>
      <c r="AL79" s="25">
        <v>41724</v>
      </c>
      <c r="AM79" s="53">
        <v>19.920000000000002</v>
      </c>
    </row>
    <row r="80" spans="6:39" x14ac:dyDescent="0.25">
      <c r="F80" s="14"/>
      <c r="AL80" s="25">
        <v>41725</v>
      </c>
      <c r="AM80" s="53">
        <v>6069.5</v>
      </c>
    </row>
    <row r="81" spans="6:39" x14ac:dyDescent="0.25">
      <c r="F81" s="14"/>
      <c r="AL81" s="25">
        <v>41726</v>
      </c>
      <c r="AM81" s="53">
        <v>7.33</v>
      </c>
    </row>
    <row r="82" spans="6:39" x14ac:dyDescent="0.25">
      <c r="F82" s="14"/>
      <c r="AL82" s="25">
        <v>41727</v>
      </c>
      <c r="AM82" s="53">
        <v>24</v>
      </c>
    </row>
    <row r="83" spans="6:39" x14ac:dyDescent="0.25">
      <c r="F83" s="14"/>
      <c r="AL83" s="25">
        <v>41728</v>
      </c>
      <c r="AM83" s="53">
        <v>25</v>
      </c>
    </row>
    <row r="84" spans="6:39" x14ac:dyDescent="0.25">
      <c r="F84" s="14"/>
      <c r="AL84" s="25">
        <v>41729</v>
      </c>
      <c r="AM84" s="53">
        <v>6.19</v>
      </c>
    </row>
    <row r="85" spans="6:39" x14ac:dyDescent="0.25">
      <c r="F85" s="14"/>
      <c r="AL85" s="25">
        <v>41730</v>
      </c>
      <c r="AM85" s="53">
        <v>16.490000000000002</v>
      </c>
    </row>
    <row r="86" spans="6:39" x14ac:dyDescent="0.25">
      <c r="F86" s="14"/>
      <c r="AL86" s="25">
        <v>41731</v>
      </c>
      <c r="AM86" s="53">
        <v>8.3000000000000007</v>
      </c>
    </row>
    <row r="87" spans="6:39" x14ac:dyDescent="0.25">
      <c r="F87" s="14"/>
      <c r="AL87" s="25">
        <v>41732</v>
      </c>
      <c r="AM87" s="53">
        <v>9.48</v>
      </c>
    </row>
    <row r="88" spans="6:39" x14ac:dyDescent="0.25">
      <c r="F88" s="14"/>
      <c r="AL88" s="25">
        <v>41733</v>
      </c>
      <c r="AM88" s="53">
        <v>21.5</v>
      </c>
    </row>
    <row r="89" spans="6:39" x14ac:dyDescent="0.25">
      <c r="F89" s="14"/>
      <c r="AL89" s="25">
        <v>41735</v>
      </c>
      <c r="AM89" s="53">
        <v>38.200000000000003</v>
      </c>
    </row>
    <row r="90" spans="6:39" x14ac:dyDescent="0.25">
      <c r="F90" s="14"/>
      <c r="AL90" s="25">
        <v>41737</v>
      </c>
      <c r="AM90" s="53">
        <v>1.75</v>
      </c>
    </row>
    <row r="91" spans="6:39" x14ac:dyDescent="0.25">
      <c r="F91" s="14"/>
      <c r="AL91" s="25">
        <v>41738</v>
      </c>
      <c r="AM91" s="53">
        <v>9.48</v>
      </c>
    </row>
    <row r="92" spans="6:39" x14ac:dyDescent="0.25">
      <c r="F92" s="14"/>
      <c r="AL92" s="25">
        <v>41739</v>
      </c>
      <c r="AM92" s="53">
        <v>27.509999999999998</v>
      </c>
    </row>
    <row r="93" spans="6:39" x14ac:dyDescent="0.25">
      <c r="F93" s="14"/>
      <c r="AL93" s="25">
        <v>41741</v>
      </c>
      <c r="AM93" s="53">
        <v>17.420000000000002</v>
      </c>
    </row>
    <row r="94" spans="6:39" x14ac:dyDescent="0.25">
      <c r="F94" s="14"/>
      <c r="AL94" s="25">
        <v>41742</v>
      </c>
      <c r="AM94" s="53">
        <v>19</v>
      </c>
    </row>
    <row r="95" spans="6:39" x14ac:dyDescent="0.25">
      <c r="F95" s="14"/>
      <c r="AL95" s="25">
        <v>41743</v>
      </c>
      <c r="AM95" s="53">
        <v>12</v>
      </c>
    </row>
    <row r="96" spans="6:39" x14ac:dyDescent="0.25">
      <c r="F96" s="14"/>
      <c r="AL96" s="25">
        <v>41744</v>
      </c>
      <c r="AM96" s="53">
        <v>214.96</v>
      </c>
    </row>
    <row r="97" spans="6:39" x14ac:dyDescent="0.25">
      <c r="F97" s="14"/>
      <c r="AL97" s="25">
        <v>41745</v>
      </c>
      <c r="AM97" s="53">
        <v>23.119999999999997</v>
      </c>
    </row>
    <row r="98" spans="6:39" x14ac:dyDescent="0.25">
      <c r="F98" s="14"/>
      <c r="AL98" s="25">
        <v>41746</v>
      </c>
      <c r="AM98" s="53">
        <v>24.54</v>
      </c>
    </row>
    <row r="99" spans="6:39" x14ac:dyDescent="0.25">
      <c r="F99" s="14"/>
      <c r="AL99" s="25">
        <v>41747</v>
      </c>
      <c r="AM99" s="53">
        <v>1538</v>
      </c>
    </row>
    <row r="100" spans="6:39" x14ac:dyDescent="0.25">
      <c r="F100" s="14"/>
      <c r="AL100" s="25">
        <v>41748</v>
      </c>
      <c r="AM100" s="53">
        <v>18.329999999999998</v>
      </c>
    </row>
    <row r="101" spans="6:39" x14ac:dyDescent="0.25">
      <c r="F101" s="14"/>
      <c r="AL101" s="25">
        <v>41749</v>
      </c>
      <c r="AM101" s="53">
        <v>59.51</v>
      </c>
    </row>
    <row r="102" spans="6:39" x14ac:dyDescent="0.25">
      <c r="F102" s="14"/>
      <c r="AL102" s="25">
        <v>41750</v>
      </c>
      <c r="AM102" s="53">
        <v>26.5</v>
      </c>
    </row>
    <row r="103" spans="6:39" x14ac:dyDescent="0.25">
      <c r="F103" s="14"/>
      <c r="AL103" s="25">
        <v>41751</v>
      </c>
      <c r="AM103" s="53">
        <v>19.09</v>
      </c>
    </row>
    <row r="104" spans="6:39" x14ac:dyDescent="0.25">
      <c r="F104" s="14"/>
      <c r="AL104" s="25">
        <v>41752</v>
      </c>
      <c r="AM104" s="53">
        <v>15.95</v>
      </c>
    </row>
    <row r="105" spans="6:39" x14ac:dyDescent="0.25">
      <c r="F105" s="14"/>
      <c r="AL105" s="25">
        <v>41753</v>
      </c>
      <c r="AM105" s="53">
        <v>147.03</v>
      </c>
    </row>
    <row r="106" spans="6:39" x14ac:dyDescent="0.25">
      <c r="F106" s="14"/>
      <c r="AL106" s="25">
        <v>41754</v>
      </c>
      <c r="AM106" s="53">
        <v>10.42</v>
      </c>
    </row>
    <row r="107" spans="6:39" x14ac:dyDescent="0.25">
      <c r="F107" s="14"/>
      <c r="AL107" s="25">
        <v>41755</v>
      </c>
      <c r="AM107" s="53">
        <v>75.45</v>
      </c>
    </row>
    <row r="108" spans="6:39" x14ac:dyDescent="0.25">
      <c r="F108" s="14"/>
      <c r="AL108" s="25">
        <v>41756</v>
      </c>
      <c r="AM108" s="53">
        <v>47.7</v>
      </c>
    </row>
    <row r="109" spans="6:39" x14ac:dyDescent="0.25">
      <c r="F109" s="14"/>
      <c r="AL109" s="25">
        <v>41757</v>
      </c>
      <c r="AM109" s="53">
        <v>85.39</v>
      </c>
    </row>
    <row r="110" spans="6:39" x14ac:dyDescent="0.25">
      <c r="F110" s="14"/>
      <c r="AL110" s="25">
        <v>41758</v>
      </c>
      <c r="AM110" s="53">
        <v>19.48</v>
      </c>
    </row>
    <row r="111" spans="6:39" x14ac:dyDescent="0.25">
      <c r="F111" s="14"/>
      <c r="AL111" s="25">
        <v>41759</v>
      </c>
      <c r="AM111" s="53">
        <v>20.92</v>
      </c>
    </row>
    <row r="112" spans="6:39" x14ac:dyDescent="0.25">
      <c r="F112" s="14"/>
      <c r="AL112" s="25">
        <v>41760</v>
      </c>
      <c r="AM112" s="53">
        <v>18.84</v>
      </c>
    </row>
    <row r="113" spans="6:39" x14ac:dyDescent="0.25">
      <c r="F113" s="14"/>
      <c r="AL113" s="25">
        <v>41761</v>
      </c>
      <c r="AM113" s="53">
        <v>40</v>
      </c>
    </row>
    <row r="114" spans="6:39" x14ac:dyDescent="0.25">
      <c r="F114" s="14"/>
      <c r="AL114" s="25">
        <v>41762</v>
      </c>
      <c r="AM114" s="53">
        <v>10.51</v>
      </c>
    </row>
    <row r="115" spans="6:39" x14ac:dyDescent="0.25">
      <c r="F115" s="14"/>
      <c r="AL115" s="25">
        <v>41763</v>
      </c>
      <c r="AM115" s="53">
        <v>19</v>
      </c>
    </row>
    <row r="116" spans="6:39" x14ac:dyDescent="0.25">
      <c r="F116" s="14"/>
      <c r="AL116" s="25">
        <v>41764</v>
      </c>
      <c r="AM116" s="53">
        <v>14.379999999999999</v>
      </c>
    </row>
    <row r="117" spans="6:39" x14ac:dyDescent="0.25">
      <c r="F117" s="14"/>
      <c r="AL117" s="25">
        <v>41765</v>
      </c>
      <c r="AM117" s="53">
        <v>24.23</v>
      </c>
    </row>
    <row r="118" spans="6:39" x14ac:dyDescent="0.25">
      <c r="F118" s="14"/>
      <c r="AL118" s="25">
        <v>41767</v>
      </c>
      <c r="AM118" s="53">
        <v>24.73</v>
      </c>
    </row>
    <row r="119" spans="6:39" x14ac:dyDescent="0.25">
      <c r="F119" s="14"/>
      <c r="AL119" s="25">
        <v>41768</v>
      </c>
      <c r="AM119" s="53">
        <v>0.69</v>
      </c>
    </row>
    <row r="120" spans="6:39" x14ac:dyDescent="0.25">
      <c r="F120" s="14"/>
      <c r="AL120" s="25">
        <v>41769</v>
      </c>
      <c r="AM120" s="53">
        <v>11.129999999999999</v>
      </c>
    </row>
    <row r="121" spans="6:39" x14ac:dyDescent="0.25">
      <c r="F121" s="14"/>
      <c r="AL121" s="25">
        <v>41770</v>
      </c>
      <c r="AM121" s="53">
        <v>13.6</v>
      </c>
    </row>
    <row r="122" spans="6:39" x14ac:dyDescent="0.25">
      <c r="F122" s="14"/>
      <c r="AL122" s="25">
        <v>41771</v>
      </c>
      <c r="AM122" s="53">
        <v>9.6</v>
      </c>
    </row>
    <row r="123" spans="6:39" x14ac:dyDescent="0.25">
      <c r="F123" s="14"/>
      <c r="AL123" s="25">
        <v>41772</v>
      </c>
      <c r="AM123" s="53">
        <v>7.9300000000000006</v>
      </c>
    </row>
    <row r="124" spans="6:39" x14ac:dyDescent="0.25">
      <c r="F124" s="14"/>
      <c r="AL124" s="25">
        <v>41773</v>
      </c>
      <c r="AM124" s="53">
        <v>20.23</v>
      </c>
    </row>
    <row r="125" spans="6:39" x14ac:dyDescent="0.25">
      <c r="F125" s="14"/>
      <c r="AL125" s="25">
        <v>41774</v>
      </c>
      <c r="AM125" s="53">
        <v>9.24</v>
      </c>
    </row>
    <row r="126" spans="6:39" x14ac:dyDescent="0.25">
      <c r="F126" s="14"/>
      <c r="AL126" s="25">
        <v>41775</v>
      </c>
      <c r="AM126" s="53">
        <v>1544.4</v>
      </c>
    </row>
    <row r="127" spans="6:39" x14ac:dyDescent="0.25">
      <c r="F127" s="14"/>
      <c r="AL127" s="25">
        <v>41777</v>
      </c>
      <c r="AM127" s="53">
        <v>97.88</v>
      </c>
    </row>
    <row r="128" spans="6:39" x14ac:dyDescent="0.25">
      <c r="F128" s="14"/>
      <c r="AL128" s="25">
        <v>41778</v>
      </c>
      <c r="AM128" s="53">
        <v>5.8</v>
      </c>
    </row>
    <row r="129" spans="6:39" x14ac:dyDescent="0.25">
      <c r="F129" s="14"/>
      <c r="AL129" s="25">
        <v>41780</v>
      </c>
      <c r="AM129" s="53">
        <v>84.3</v>
      </c>
    </row>
    <row r="130" spans="6:39" x14ac:dyDescent="0.25">
      <c r="F130" s="14"/>
      <c r="AL130" s="25">
        <v>41781</v>
      </c>
      <c r="AM130" s="53">
        <v>21.86</v>
      </c>
    </row>
    <row r="131" spans="6:39" x14ac:dyDescent="0.25">
      <c r="F131" s="14"/>
      <c r="AL131" s="25">
        <v>41783</v>
      </c>
      <c r="AM131" s="53">
        <v>194.64</v>
      </c>
    </row>
    <row r="132" spans="6:39" x14ac:dyDescent="0.25">
      <c r="F132" s="14"/>
      <c r="AL132" s="25">
        <v>41784</v>
      </c>
      <c r="AM132" s="53">
        <v>29.35</v>
      </c>
    </row>
    <row r="133" spans="6:39" x14ac:dyDescent="0.25">
      <c r="F133" s="14"/>
      <c r="AL133" s="25">
        <v>41785</v>
      </c>
      <c r="AM133" s="53">
        <v>10.61</v>
      </c>
    </row>
    <row r="134" spans="6:39" x14ac:dyDescent="0.25">
      <c r="F134" s="14"/>
      <c r="AL134" s="25">
        <v>41786</v>
      </c>
      <c r="AM134" s="53">
        <v>61.67</v>
      </c>
    </row>
    <row r="135" spans="6:39" x14ac:dyDescent="0.25">
      <c r="F135" s="14"/>
      <c r="AL135" s="25">
        <v>41787</v>
      </c>
      <c r="AM135" s="53">
        <v>11.52</v>
      </c>
    </row>
    <row r="136" spans="6:39" x14ac:dyDescent="0.25">
      <c r="F136" s="14"/>
      <c r="AL136" s="25">
        <v>41788</v>
      </c>
      <c r="AM136" s="53">
        <v>1.7</v>
      </c>
    </row>
    <row r="137" spans="6:39" x14ac:dyDescent="0.25">
      <c r="F137" s="14"/>
      <c r="AL137" s="25">
        <v>41789</v>
      </c>
      <c r="AM137" s="53">
        <v>72.98</v>
      </c>
    </row>
    <row r="138" spans="6:39" x14ac:dyDescent="0.25">
      <c r="F138" s="14"/>
      <c r="AL138" s="25">
        <v>41790</v>
      </c>
      <c r="AM138" s="53">
        <v>21</v>
      </c>
    </row>
    <row r="139" spans="6:39" x14ac:dyDescent="0.25">
      <c r="F139" s="14"/>
      <c r="AL139" s="25">
        <v>41791</v>
      </c>
      <c r="AM139" s="53">
        <v>47.510000000000005</v>
      </c>
    </row>
    <row r="140" spans="6:39" x14ac:dyDescent="0.25">
      <c r="F140" s="14"/>
      <c r="AL140" s="25">
        <v>41792</v>
      </c>
      <c r="AM140" s="53">
        <v>10.94</v>
      </c>
    </row>
    <row r="141" spans="6:39" x14ac:dyDescent="0.25">
      <c r="F141" s="14"/>
      <c r="AL141" s="25">
        <v>41793</v>
      </c>
      <c r="AM141" s="53">
        <v>23.39</v>
      </c>
    </row>
    <row r="142" spans="6:39" x14ac:dyDescent="0.25">
      <c r="F142" s="14"/>
      <c r="AL142" s="25">
        <v>41794</v>
      </c>
      <c r="AM142" s="53">
        <v>1544.11</v>
      </c>
    </row>
    <row r="143" spans="6:39" x14ac:dyDescent="0.25">
      <c r="F143" s="14"/>
      <c r="AL143" s="25">
        <v>41795</v>
      </c>
      <c r="AM143" s="53">
        <v>17.79</v>
      </c>
    </row>
    <row r="144" spans="6:39" x14ac:dyDescent="0.25">
      <c r="F144" s="14"/>
      <c r="AL144" s="25">
        <v>41796</v>
      </c>
      <c r="AM144" s="53">
        <v>17.63</v>
      </c>
    </row>
    <row r="145" spans="6:39" x14ac:dyDescent="0.25">
      <c r="F145" s="14"/>
      <c r="AL145" s="25">
        <v>41797</v>
      </c>
      <c r="AM145" s="53">
        <v>41.2</v>
      </c>
    </row>
    <row r="146" spans="6:39" x14ac:dyDescent="0.25">
      <c r="F146" s="14"/>
      <c r="AL146" s="25">
        <v>41798</v>
      </c>
      <c r="AM146" s="53">
        <v>12.3</v>
      </c>
    </row>
    <row r="147" spans="6:39" x14ac:dyDescent="0.25">
      <c r="F147" s="14"/>
      <c r="AL147" s="25">
        <v>41799</v>
      </c>
      <c r="AM147" s="53">
        <v>21.3</v>
      </c>
    </row>
    <row r="148" spans="6:39" x14ac:dyDescent="0.25">
      <c r="F148" s="14"/>
      <c r="AL148" s="25">
        <v>41800</v>
      </c>
      <c r="AM148" s="53">
        <v>11.9</v>
      </c>
    </row>
    <row r="149" spans="6:39" x14ac:dyDescent="0.25">
      <c r="F149" s="14"/>
      <c r="AL149" s="25">
        <v>41801</v>
      </c>
      <c r="AM149" s="53">
        <v>24.01</v>
      </c>
    </row>
    <row r="150" spans="6:39" x14ac:dyDescent="0.25">
      <c r="F150" s="14"/>
      <c r="AL150" s="25">
        <v>41802</v>
      </c>
      <c r="AM150" s="53">
        <v>9.3000000000000007</v>
      </c>
    </row>
    <row r="151" spans="6:39" x14ac:dyDescent="0.25">
      <c r="F151" s="14"/>
      <c r="AL151" s="25">
        <v>41803</v>
      </c>
      <c r="AM151" s="53">
        <v>34.6</v>
      </c>
    </row>
    <row r="152" spans="6:39" x14ac:dyDescent="0.25">
      <c r="F152" s="14"/>
      <c r="AL152" s="25">
        <v>41804</v>
      </c>
      <c r="AM152" s="53">
        <v>25.89</v>
      </c>
    </row>
    <row r="153" spans="6:39" x14ac:dyDescent="0.25">
      <c r="F153" s="14"/>
      <c r="AL153" s="25">
        <v>41805</v>
      </c>
      <c r="AM153" s="53">
        <v>12.39</v>
      </c>
    </row>
    <row r="154" spans="6:39" x14ac:dyDescent="0.25">
      <c r="F154" s="14"/>
      <c r="AL154" s="25">
        <v>41806</v>
      </c>
      <c r="AM154" s="53">
        <v>10</v>
      </c>
    </row>
    <row r="155" spans="6:39" x14ac:dyDescent="0.25">
      <c r="F155" s="14"/>
      <c r="AL155" s="25">
        <v>41807</v>
      </c>
      <c r="AM155" s="53">
        <v>1576.15</v>
      </c>
    </row>
    <row r="156" spans="6:39" x14ac:dyDescent="0.25">
      <c r="F156" s="14"/>
      <c r="AL156" s="25">
        <v>41810</v>
      </c>
      <c r="AM156" s="53">
        <v>65.27000000000001</v>
      </c>
    </row>
    <row r="157" spans="6:39" x14ac:dyDescent="0.25">
      <c r="F157" s="14"/>
      <c r="AL157" s="25">
        <v>41811</v>
      </c>
      <c r="AM157" s="53">
        <v>81.38</v>
      </c>
    </row>
    <row r="158" spans="6:39" x14ac:dyDescent="0.25">
      <c r="F158" s="14"/>
      <c r="AL158" s="25">
        <v>41812</v>
      </c>
      <c r="AM158" s="53">
        <v>9.6999999999999993</v>
      </c>
    </row>
    <row r="159" spans="6:39" x14ac:dyDescent="0.25">
      <c r="F159" s="14"/>
      <c r="AL159" s="25">
        <v>41813</v>
      </c>
      <c r="AM159" s="53">
        <v>8.91</v>
      </c>
    </row>
    <row r="160" spans="6:39" x14ac:dyDescent="0.25">
      <c r="F160" s="14"/>
      <c r="AL160" s="25">
        <v>41815</v>
      </c>
      <c r="AM160" s="53">
        <v>178.54999999999998</v>
      </c>
    </row>
    <row r="161" spans="6:39" x14ac:dyDescent="0.25">
      <c r="F161" s="14"/>
      <c r="AL161" s="25">
        <v>41816</v>
      </c>
      <c r="AM161" s="53">
        <v>26.72</v>
      </c>
    </row>
    <row r="162" spans="6:39" x14ac:dyDescent="0.25">
      <c r="F162" s="14"/>
      <c r="AL162" s="25">
        <v>41817</v>
      </c>
      <c r="AM162" s="53">
        <v>63.8</v>
      </c>
    </row>
    <row r="163" spans="6:39" x14ac:dyDescent="0.25">
      <c r="F163" s="14"/>
      <c r="AL163" s="25">
        <v>41818</v>
      </c>
      <c r="AM163" s="53">
        <v>17.8</v>
      </c>
    </row>
    <row r="164" spans="6:39" x14ac:dyDescent="0.25">
      <c r="F164" s="14"/>
      <c r="AL164" s="25">
        <v>41819</v>
      </c>
      <c r="AM164" s="53">
        <v>30.16</v>
      </c>
    </row>
    <row r="165" spans="6:39" x14ac:dyDescent="0.25">
      <c r="F165" s="14"/>
      <c r="AL165" s="25">
        <v>41820</v>
      </c>
      <c r="AM165" s="53">
        <v>16</v>
      </c>
    </row>
    <row r="166" spans="6:39" x14ac:dyDescent="0.25">
      <c r="F166" s="14"/>
      <c r="AL166" s="25">
        <v>41821</v>
      </c>
      <c r="AM166" s="53">
        <v>3157.53</v>
      </c>
    </row>
    <row r="167" spans="6:39" x14ac:dyDescent="0.25">
      <c r="F167" s="14"/>
      <c r="AL167" s="25">
        <v>41822</v>
      </c>
      <c r="AM167" s="53">
        <v>1.07</v>
      </c>
    </row>
    <row r="168" spans="6:39" x14ac:dyDescent="0.25">
      <c r="F168" s="14"/>
      <c r="AL168" s="25">
        <v>41823</v>
      </c>
      <c r="AM168" s="53">
        <v>54.95</v>
      </c>
    </row>
    <row r="169" spans="6:39" x14ac:dyDescent="0.25">
      <c r="F169" s="14"/>
      <c r="AL169" s="25">
        <v>41824</v>
      </c>
      <c r="AM169" s="53">
        <v>18.3</v>
      </c>
    </row>
    <row r="170" spans="6:39" x14ac:dyDescent="0.25">
      <c r="F170" s="14"/>
      <c r="AL170" s="25">
        <v>41825</v>
      </c>
      <c r="AM170" s="53">
        <v>172.85</v>
      </c>
    </row>
    <row r="171" spans="6:39" x14ac:dyDescent="0.25">
      <c r="F171" s="14"/>
      <c r="AL171" s="25">
        <v>41826</v>
      </c>
      <c r="AM171" s="53">
        <v>17.899999999999999</v>
      </c>
    </row>
    <row r="172" spans="6:39" x14ac:dyDescent="0.25">
      <c r="F172" s="14"/>
      <c r="AL172" s="25">
        <v>41827</v>
      </c>
      <c r="AM172" s="53">
        <v>1019.9</v>
      </c>
    </row>
    <row r="173" spans="6:39" x14ac:dyDescent="0.25">
      <c r="F173" s="14"/>
      <c r="AL173" s="25">
        <v>41828</v>
      </c>
      <c r="AM173" s="53">
        <v>23.16</v>
      </c>
    </row>
    <row r="174" spans="6:39" x14ac:dyDescent="0.25">
      <c r="F174" s="14"/>
      <c r="AL174" s="25">
        <v>41830</v>
      </c>
      <c r="AM174" s="53">
        <v>24.8</v>
      </c>
    </row>
    <row r="175" spans="6:39" x14ac:dyDescent="0.25">
      <c r="F175" s="14"/>
      <c r="AL175" s="25">
        <v>41831</v>
      </c>
      <c r="AM175" s="53">
        <v>20.28</v>
      </c>
    </row>
    <row r="176" spans="6:39" x14ac:dyDescent="0.25">
      <c r="F176" s="14"/>
      <c r="AL176" s="25">
        <v>41833</v>
      </c>
      <c r="AM176" s="53">
        <v>60.900000000000006</v>
      </c>
    </row>
    <row r="177" spans="6:39" x14ac:dyDescent="0.25">
      <c r="F177" s="14"/>
      <c r="AL177" s="25">
        <v>41834</v>
      </c>
      <c r="AM177" s="53">
        <v>44.41</v>
      </c>
    </row>
    <row r="178" spans="6:39" x14ac:dyDescent="0.25">
      <c r="F178" s="14"/>
      <c r="AL178" s="25">
        <v>41835</v>
      </c>
      <c r="AM178" s="53">
        <v>183.59</v>
      </c>
    </row>
    <row r="179" spans="6:39" x14ac:dyDescent="0.25">
      <c r="F179" s="14"/>
      <c r="AL179" s="25">
        <v>41836</v>
      </c>
      <c r="AM179" s="53">
        <v>30.72</v>
      </c>
    </row>
    <row r="180" spans="6:39" x14ac:dyDescent="0.25">
      <c r="F180" s="14"/>
      <c r="AL180" s="25">
        <v>41837</v>
      </c>
      <c r="AM180" s="53">
        <v>25.34</v>
      </c>
    </row>
    <row r="181" spans="6:39" x14ac:dyDescent="0.25">
      <c r="F181" s="14"/>
      <c r="AL181" s="25">
        <v>41838</v>
      </c>
      <c r="AM181" s="53">
        <v>15.42</v>
      </c>
    </row>
    <row r="182" spans="6:39" x14ac:dyDescent="0.25">
      <c r="F182" s="14"/>
      <c r="AL182" s="25">
        <v>41839</v>
      </c>
      <c r="AM182" s="53">
        <v>731.73</v>
      </c>
    </row>
    <row r="183" spans="6:39" x14ac:dyDescent="0.25">
      <c r="F183" s="14"/>
      <c r="AL183" s="25">
        <v>41840</v>
      </c>
      <c r="AM183" s="53">
        <v>65.5</v>
      </c>
    </row>
    <row r="184" spans="6:39" x14ac:dyDescent="0.25">
      <c r="F184" s="14"/>
      <c r="AL184" s="25">
        <v>41841</v>
      </c>
      <c r="AM184" s="53">
        <v>48.43</v>
      </c>
    </row>
    <row r="185" spans="6:39" x14ac:dyDescent="0.25">
      <c r="F185" s="14"/>
      <c r="AL185" s="25">
        <v>41842</v>
      </c>
      <c r="AM185" s="53">
        <v>23.4</v>
      </c>
    </row>
    <row r="186" spans="6:39" x14ac:dyDescent="0.25">
      <c r="F186" s="14"/>
      <c r="AL186" s="25">
        <v>41843</v>
      </c>
      <c r="AM186" s="53">
        <v>751.24</v>
      </c>
    </row>
    <row r="187" spans="6:39" x14ac:dyDescent="0.25">
      <c r="F187" s="14"/>
      <c r="AL187" s="25">
        <v>41844</v>
      </c>
      <c r="AM187" s="53">
        <v>63.93</v>
      </c>
    </row>
    <row r="188" spans="6:39" x14ac:dyDescent="0.25">
      <c r="F188" s="14"/>
      <c r="AL188" s="25">
        <v>41845</v>
      </c>
      <c r="AM188" s="53">
        <v>5</v>
      </c>
    </row>
    <row r="189" spans="6:39" x14ac:dyDescent="0.25">
      <c r="F189" s="14"/>
      <c r="AL189" s="25">
        <v>41846</v>
      </c>
      <c r="AM189" s="53">
        <v>186.85</v>
      </c>
    </row>
    <row r="190" spans="6:39" x14ac:dyDescent="0.25">
      <c r="F190" s="14"/>
      <c r="AL190" s="25">
        <v>41847</v>
      </c>
      <c r="AM190" s="53">
        <v>27.79</v>
      </c>
    </row>
    <row r="191" spans="6:39" x14ac:dyDescent="0.25">
      <c r="F191" s="14"/>
      <c r="AL191" s="25">
        <v>41848</v>
      </c>
      <c r="AM191" s="53">
        <v>17.490000000000002</v>
      </c>
    </row>
    <row r="192" spans="6:39" x14ac:dyDescent="0.25">
      <c r="F192" s="14"/>
      <c r="AL192" s="25">
        <v>41849</v>
      </c>
      <c r="AM192" s="53">
        <v>18.7</v>
      </c>
    </row>
    <row r="193" spans="6:39" x14ac:dyDescent="0.25">
      <c r="F193" s="14"/>
      <c r="AL193" s="25">
        <v>41850</v>
      </c>
      <c r="AM193" s="53">
        <v>13.5</v>
      </c>
    </row>
    <row r="194" spans="6:39" x14ac:dyDescent="0.25">
      <c r="F194" s="14"/>
      <c r="AL194" s="25">
        <v>41851</v>
      </c>
      <c r="AM194" s="53">
        <v>12.73</v>
      </c>
    </row>
    <row r="195" spans="6:39" x14ac:dyDescent="0.25">
      <c r="F195" s="14"/>
      <c r="AL195" s="25">
        <v>41852</v>
      </c>
      <c r="AM195" s="53">
        <v>21.5</v>
      </c>
    </row>
    <row r="196" spans="6:39" x14ac:dyDescent="0.25">
      <c r="F196" s="14"/>
      <c r="AL196" s="25">
        <v>41853</v>
      </c>
      <c r="AM196" s="53">
        <v>36.5</v>
      </c>
    </row>
    <row r="197" spans="6:39" x14ac:dyDescent="0.25">
      <c r="F197" s="14"/>
      <c r="AL197" s="25">
        <v>41854</v>
      </c>
      <c r="AM197" s="53">
        <v>19.5</v>
      </c>
    </row>
    <row r="198" spans="6:39" x14ac:dyDescent="0.25">
      <c r="F198" s="14"/>
      <c r="AL198" s="25">
        <v>41855</v>
      </c>
      <c r="AM198" s="53">
        <v>30</v>
      </c>
    </row>
    <row r="199" spans="6:39" x14ac:dyDescent="0.25">
      <c r="F199" s="14"/>
      <c r="AL199" s="25">
        <v>41856</v>
      </c>
      <c r="AM199" s="53">
        <v>24</v>
      </c>
    </row>
    <row r="200" spans="6:39" x14ac:dyDescent="0.25">
      <c r="F200" s="14"/>
      <c r="AL200" s="25">
        <v>41858</v>
      </c>
      <c r="AM200" s="53">
        <v>1527</v>
      </c>
    </row>
    <row r="201" spans="6:39" x14ac:dyDescent="0.25">
      <c r="F201" s="14"/>
      <c r="AL201" s="25">
        <v>41859</v>
      </c>
      <c r="AM201" s="53">
        <v>32</v>
      </c>
    </row>
    <row r="202" spans="6:39" x14ac:dyDescent="0.25">
      <c r="F202" s="14"/>
      <c r="AL202" s="25">
        <v>41860</v>
      </c>
      <c r="AM202" s="53">
        <v>133.12</v>
      </c>
    </row>
    <row r="203" spans="6:39" x14ac:dyDescent="0.25">
      <c r="F203" s="14"/>
      <c r="AL203" s="25">
        <v>41861</v>
      </c>
      <c r="AM203" s="53">
        <v>11.89</v>
      </c>
    </row>
    <row r="204" spans="6:39" x14ac:dyDescent="0.25">
      <c r="F204" s="14"/>
      <c r="AL204" s="25">
        <v>41863</v>
      </c>
      <c r="AM204" s="53">
        <v>60</v>
      </c>
    </row>
    <row r="205" spans="6:39" x14ac:dyDescent="0.25">
      <c r="F205" s="14"/>
      <c r="AL205" s="25">
        <v>41865</v>
      </c>
      <c r="AM205" s="53">
        <v>13</v>
      </c>
    </row>
    <row r="206" spans="6:39" x14ac:dyDescent="0.25">
      <c r="F206" s="14"/>
      <c r="AL206" s="25">
        <v>41866</v>
      </c>
      <c r="AM206" s="53">
        <v>85.88000000000001</v>
      </c>
    </row>
    <row r="207" spans="6:39" x14ac:dyDescent="0.25">
      <c r="F207" s="14"/>
      <c r="AL207" s="25">
        <v>41867</v>
      </c>
      <c r="AM207" s="53">
        <v>93</v>
      </c>
    </row>
    <row r="208" spans="6:39" x14ac:dyDescent="0.25">
      <c r="F208" s="14"/>
      <c r="AL208" s="25">
        <v>41868</v>
      </c>
      <c r="AM208" s="53">
        <v>31</v>
      </c>
    </row>
    <row r="209" spans="6:39" x14ac:dyDescent="0.25">
      <c r="F209" s="14"/>
      <c r="AL209" s="25">
        <v>41869</v>
      </c>
      <c r="AM209" s="53">
        <v>54.57</v>
      </c>
    </row>
    <row r="210" spans="6:39" x14ac:dyDescent="0.25">
      <c r="F210" s="14"/>
      <c r="AL210" s="25">
        <v>41870</v>
      </c>
      <c r="AM210" s="53">
        <v>4.5999999999999996</v>
      </c>
    </row>
    <row r="211" spans="6:39" x14ac:dyDescent="0.25">
      <c r="F211" s="14"/>
      <c r="AL211" s="25">
        <v>41871</v>
      </c>
      <c r="AM211" s="53">
        <v>20.5</v>
      </c>
    </row>
    <row r="212" spans="6:39" x14ac:dyDescent="0.25">
      <c r="F212" s="14"/>
      <c r="AL212" s="25">
        <v>41872</v>
      </c>
      <c r="AM212" s="53">
        <v>108.12</v>
      </c>
    </row>
    <row r="213" spans="6:39" x14ac:dyDescent="0.25">
      <c r="F213" s="14"/>
      <c r="AL213" s="25">
        <v>41873</v>
      </c>
      <c r="AM213" s="53">
        <v>27.5</v>
      </c>
    </row>
    <row r="214" spans="6:39" x14ac:dyDescent="0.25">
      <c r="F214" s="14"/>
      <c r="AL214" s="25">
        <v>41874</v>
      </c>
      <c r="AM214" s="53">
        <v>3647.7</v>
      </c>
    </row>
    <row r="215" spans="6:39" x14ac:dyDescent="0.25">
      <c r="F215" s="14"/>
      <c r="AL215" s="25">
        <v>41875</v>
      </c>
      <c r="AM215" s="53">
        <v>5.0999999999999996</v>
      </c>
    </row>
    <row r="216" spans="6:39" x14ac:dyDescent="0.25">
      <c r="F216" s="14"/>
      <c r="AL216" s="25">
        <v>41876</v>
      </c>
      <c r="AM216" s="53">
        <v>55.45</v>
      </c>
    </row>
    <row r="217" spans="6:39" x14ac:dyDescent="0.25">
      <c r="F217" s="14"/>
      <c r="AL217" s="25">
        <v>41879</v>
      </c>
      <c r="AM217" s="53">
        <v>23.45</v>
      </c>
    </row>
    <row r="218" spans="6:39" x14ac:dyDescent="0.25">
      <c r="F218" s="14"/>
      <c r="AL218" s="25">
        <v>41880</v>
      </c>
      <c r="AM218" s="53">
        <v>137</v>
      </c>
    </row>
    <row r="219" spans="6:39" x14ac:dyDescent="0.25">
      <c r="F219" s="14"/>
      <c r="AL219" s="25">
        <v>41881</v>
      </c>
      <c r="AM219" s="53">
        <v>42.78</v>
      </c>
    </row>
    <row r="220" spans="6:39" x14ac:dyDescent="0.25">
      <c r="F220" s="14"/>
      <c r="AL220" s="25">
        <v>41882</v>
      </c>
      <c r="AM220" s="53">
        <v>6.77</v>
      </c>
    </row>
    <row r="221" spans="6:39" x14ac:dyDescent="0.25">
      <c r="F221" s="14"/>
      <c r="AL221" s="25">
        <v>41883</v>
      </c>
      <c r="AM221" s="53">
        <v>11</v>
      </c>
    </row>
    <row r="222" spans="6:39" x14ac:dyDescent="0.25">
      <c r="F222" s="14"/>
      <c r="AL222" s="25">
        <v>41886</v>
      </c>
      <c r="AM222" s="53">
        <v>17.25</v>
      </c>
    </row>
    <row r="223" spans="6:39" x14ac:dyDescent="0.25">
      <c r="F223" s="14"/>
      <c r="AL223" s="25">
        <v>41887</v>
      </c>
      <c r="AM223" s="53">
        <v>1511.7</v>
      </c>
    </row>
    <row r="224" spans="6:39" x14ac:dyDescent="0.25">
      <c r="F224" s="14"/>
      <c r="AL224" s="25">
        <v>41888</v>
      </c>
      <c r="AM224" s="53">
        <v>51.699999999999996</v>
      </c>
    </row>
    <row r="225" spans="6:39" x14ac:dyDescent="0.25">
      <c r="F225" s="14"/>
      <c r="AL225" s="25">
        <v>41890</v>
      </c>
      <c r="AM225" s="53">
        <v>75</v>
      </c>
    </row>
    <row r="226" spans="6:39" x14ac:dyDescent="0.25">
      <c r="F226" s="14"/>
      <c r="AL226" s="25">
        <v>41891</v>
      </c>
      <c r="AM226" s="53">
        <v>77</v>
      </c>
    </row>
    <row r="227" spans="6:39" x14ac:dyDescent="0.25">
      <c r="F227" s="14"/>
      <c r="AL227" s="25">
        <v>41892</v>
      </c>
      <c r="AM227" s="53">
        <v>10.73</v>
      </c>
    </row>
    <row r="228" spans="6:39" x14ac:dyDescent="0.25">
      <c r="F228" s="14"/>
      <c r="AL228" s="25">
        <v>41894</v>
      </c>
      <c r="AM228" s="53">
        <v>14.76</v>
      </c>
    </row>
    <row r="229" spans="6:39" x14ac:dyDescent="0.25">
      <c r="F229" s="14"/>
      <c r="AL229" s="25">
        <v>41896</v>
      </c>
      <c r="AM229" s="53">
        <v>23.86</v>
      </c>
    </row>
    <row r="230" spans="6:39" x14ac:dyDescent="0.25">
      <c r="F230" s="14"/>
      <c r="AL230" s="25">
        <v>41897</v>
      </c>
      <c r="AM230" s="53">
        <v>178.99</v>
      </c>
    </row>
    <row r="231" spans="6:39" x14ac:dyDescent="0.25">
      <c r="F231" s="14"/>
      <c r="AL231" s="25">
        <v>41898</v>
      </c>
      <c r="AM231" s="53">
        <v>130.29000000000002</v>
      </c>
    </row>
    <row r="232" spans="6:39" x14ac:dyDescent="0.25">
      <c r="F232" s="14"/>
      <c r="AL232" s="25">
        <v>41900</v>
      </c>
      <c r="AM232" s="53">
        <v>20</v>
      </c>
    </row>
    <row r="233" spans="6:39" x14ac:dyDescent="0.25">
      <c r="F233" s="14"/>
      <c r="AL233" s="25">
        <v>41901</v>
      </c>
      <c r="AM233" s="53">
        <v>13</v>
      </c>
    </row>
    <row r="234" spans="6:39" x14ac:dyDescent="0.25">
      <c r="F234" s="14"/>
      <c r="AL234" s="25">
        <v>41902</v>
      </c>
      <c r="AM234" s="53">
        <v>50</v>
      </c>
    </row>
    <row r="235" spans="6:39" x14ac:dyDescent="0.25">
      <c r="F235" s="14"/>
      <c r="AL235" s="25">
        <v>41903</v>
      </c>
      <c r="AM235" s="53">
        <v>20</v>
      </c>
    </row>
    <row r="236" spans="6:39" x14ac:dyDescent="0.25">
      <c r="F236" s="14"/>
      <c r="AL236" s="25">
        <v>41904</v>
      </c>
      <c r="AM236" s="53">
        <v>22.98</v>
      </c>
    </row>
    <row r="237" spans="6:39" x14ac:dyDescent="0.25">
      <c r="F237" s="14"/>
      <c r="AL237" s="25">
        <v>41905</v>
      </c>
      <c r="AM237" s="53">
        <v>176</v>
      </c>
    </row>
    <row r="238" spans="6:39" x14ac:dyDescent="0.25">
      <c r="F238" s="14"/>
      <c r="AL238" s="25">
        <v>41906</v>
      </c>
      <c r="AM238" s="53">
        <v>7</v>
      </c>
    </row>
    <row r="239" spans="6:39" x14ac:dyDescent="0.25">
      <c r="F239" s="14"/>
      <c r="AL239" s="25">
        <v>41908</v>
      </c>
      <c r="AM239" s="53">
        <v>92.8</v>
      </c>
    </row>
    <row r="240" spans="6:39" x14ac:dyDescent="0.25">
      <c r="F240" s="14"/>
      <c r="AL240" s="25">
        <v>41909</v>
      </c>
      <c r="AM240" s="53">
        <v>48.569999999999993</v>
      </c>
    </row>
    <row r="241" spans="6:39" x14ac:dyDescent="0.25">
      <c r="F241" s="14"/>
      <c r="AL241" s="25">
        <v>41910</v>
      </c>
      <c r="AM241" s="53">
        <v>46.2</v>
      </c>
    </row>
    <row r="242" spans="6:39" x14ac:dyDescent="0.25">
      <c r="F242" s="14"/>
      <c r="AL242" s="25">
        <v>41911</v>
      </c>
      <c r="AM242" s="53">
        <v>20</v>
      </c>
    </row>
    <row r="243" spans="6:39" x14ac:dyDescent="0.25">
      <c r="F243" s="14"/>
      <c r="AL243" s="25">
        <v>41912</v>
      </c>
      <c r="AM243" s="53">
        <v>3.2</v>
      </c>
    </row>
    <row r="244" spans="6:39" x14ac:dyDescent="0.25">
      <c r="F244" s="14"/>
      <c r="AL244" s="25">
        <v>41914</v>
      </c>
      <c r="AM244" s="53">
        <v>5</v>
      </c>
    </row>
    <row r="245" spans="6:39" x14ac:dyDescent="0.25">
      <c r="F245" s="14"/>
      <c r="AL245" s="25">
        <v>41915</v>
      </c>
      <c r="AM245" s="53">
        <v>19</v>
      </c>
    </row>
    <row r="246" spans="6:39" x14ac:dyDescent="0.25">
      <c r="F246" s="14"/>
      <c r="AL246" s="25">
        <v>41916</v>
      </c>
      <c r="AM246" s="53">
        <v>52</v>
      </c>
    </row>
    <row r="247" spans="6:39" x14ac:dyDescent="0.25">
      <c r="F247" s="14"/>
      <c r="AL247" s="25">
        <v>41917</v>
      </c>
      <c r="AM247" s="53">
        <v>10</v>
      </c>
    </row>
    <row r="248" spans="6:39" x14ac:dyDescent="0.25">
      <c r="F248" s="14"/>
      <c r="AL248" s="25">
        <v>41918</v>
      </c>
      <c r="AM248" s="53">
        <v>1477</v>
      </c>
    </row>
    <row r="249" spans="6:39" x14ac:dyDescent="0.25">
      <c r="F249" s="14"/>
      <c r="AL249" s="25">
        <v>41919</v>
      </c>
      <c r="AM249" s="53">
        <v>11.65</v>
      </c>
    </row>
    <row r="250" spans="6:39" x14ac:dyDescent="0.25">
      <c r="F250" s="14"/>
      <c r="AL250" s="25">
        <v>41920</v>
      </c>
      <c r="AM250" s="53">
        <v>61</v>
      </c>
    </row>
    <row r="251" spans="6:39" x14ac:dyDescent="0.25">
      <c r="F251" s="14"/>
      <c r="AL251" s="25">
        <v>41921</v>
      </c>
      <c r="AM251" s="53">
        <v>246.24</v>
      </c>
    </row>
    <row r="252" spans="6:39" x14ac:dyDescent="0.25">
      <c r="F252" s="14"/>
      <c r="AL252" s="25">
        <v>41922</v>
      </c>
      <c r="AM252" s="53">
        <v>22</v>
      </c>
    </row>
    <row r="253" spans="6:39" x14ac:dyDescent="0.25">
      <c r="F253" s="14"/>
      <c r="AL253" s="25">
        <v>41923</v>
      </c>
      <c r="AM253" s="53">
        <v>23</v>
      </c>
    </row>
    <row r="254" spans="6:39" x14ac:dyDescent="0.25">
      <c r="F254" s="14"/>
      <c r="AL254" s="25">
        <v>41924</v>
      </c>
      <c r="AM254" s="53">
        <v>10</v>
      </c>
    </row>
    <row r="255" spans="6:39" x14ac:dyDescent="0.25">
      <c r="F255" s="14"/>
      <c r="AL255" s="25">
        <v>41925</v>
      </c>
      <c r="AM255" s="53">
        <v>89.710000000000008</v>
      </c>
    </row>
    <row r="256" spans="6:39" x14ac:dyDescent="0.25">
      <c r="F256" s="14"/>
      <c r="AL256" s="25">
        <v>41926</v>
      </c>
      <c r="AM256" s="53">
        <v>14</v>
      </c>
    </row>
    <row r="257" spans="6:39" x14ac:dyDescent="0.25">
      <c r="F257" s="14"/>
      <c r="AL257" s="25">
        <v>41928</v>
      </c>
      <c r="AM257" s="53">
        <v>17.559999999999999</v>
      </c>
    </row>
    <row r="258" spans="6:39" x14ac:dyDescent="0.25">
      <c r="F258" s="14"/>
      <c r="AL258" s="25">
        <v>41929</v>
      </c>
      <c r="AM258" s="53">
        <v>16.649999999999999</v>
      </c>
    </row>
    <row r="259" spans="6:39" x14ac:dyDescent="0.25">
      <c r="F259" s="14"/>
      <c r="AL259" s="25">
        <v>41930</v>
      </c>
      <c r="AM259" s="53">
        <v>2</v>
      </c>
    </row>
    <row r="260" spans="6:39" x14ac:dyDescent="0.25">
      <c r="F260" s="14"/>
      <c r="AL260" s="25">
        <v>41931</v>
      </c>
      <c r="AM260" s="53">
        <v>52.1</v>
      </c>
    </row>
    <row r="261" spans="6:39" x14ac:dyDescent="0.25">
      <c r="F261" s="14"/>
      <c r="AL261" s="25">
        <v>41932</v>
      </c>
      <c r="AM261" s="53">
        <v>87.03</v>
      </c>
    </row>
    <row r="262" spans="6:39" x14ac:dyDescent="0.25">
      <c r="F262" s="14"/>
      <c r="AL262" s="25">
        <v>41934</v>
      </c>
      <c r="AM262" s="53">
        <v>13.6</v>
      </c>
    </row>
    <row r="263" spans="6:39" x14ac:dyDescent="0.25">
      <c r="F263" s="14"/>
      <c r="AL263" s="25">
        <v>41935</v>
      </c>
      <c r="AM263" s="53">
        <v>1030</v>
      </c>
    </row>
    <row r="264" spans="6:39" x14ac:dyDescent="0.25">
      <c r="F264" s="14"/>
      <c r="AL264" s="25">
        <v>41936</v>
      </c>
      <c r="AM264" s="53">
        <v>11</v>
      </c>
    </row>
    <row r="265" spans="6:39" x14ac:dyDescent="0.25">
      <c r="F265" s="14"/>
      <c r="AL265" s="25">
        <v>41937</v>
      </c>
      <c r="AM265" s="53">
        <v>61.07</v>
      </c>
    </row>
    <row r="266" spans="6:39" x14ac:dyDescent="0.25">
      <c r="F266" s="14"/>
      <c r="AL266" s="25">
        <v>41938</v>
      </c>
      <c r="AM266" s="53">
        <v>11.5</v>
      </c>
    </row>
    <row r="267" spans="6:39" x14ac:dyDescent="0.25">
      <c r="F267" s="14"/>
      <c r="AL267" s="25">
        <v>41939</v>
      </c>
      <c r="AM267" s="53">
        <v>49.8</v>
      </c>
    </row>
    <row r="268" spans="6:39" x14ac:dyDescent="0.25">
      <c r="F268" s="14"/>
      <c r="AL268" s="25">
        <v>41941</v>
      </c>
      <c r="AM268" s="53">
        <v>60</v>
      </c>
    </row>
    <row r="269" spans="6:39" x14ac:dyDescent="0.25">
      <c r="F269" s="14"/>
      <c r="AL269" s="25">
        <v>41942</v>
      </c>
      <c r="AM269" s="53">
        <v>28.68</v>
      </c>
    </row>
    <row r="270" spans="6:39" x14ac:dyDescent="0.25">
      <c r="F270" s="14"/>
      <c r="AL270" s="25">
        <v>41943</v>
      </c>
      <c r="AM270" s="53">
        <v>24.7</v>
      </c>
    </row>
    <row r="271" spans="6:39" x14ac:dyDescent="0.25">
      <c r="F271" s="14"/>
      <c r="AL271" s="25">
        <v>41944</v>
      </c>
      <c r="AM271" s="53">
        <v>295.30999999999995</v>
      </c>
    </row>
    <row r="272" spans="6:39" x14ac:dyDescent="0.25">
      <c r="F272" s="14"/>
      <c r="AL272" s="25">
        <v>41945</v>
      </c>
      <c r="AM272" s="53">
        <v>18</v>
      </c>
    </row>
    <row r="273" spans="6:39" x14ac:dyDescent="0.25">
      <c r="F273" s="14"/>
      <c r="AL273" s="25">
        <v>41946</v>
      </c>
      <c r="AM273" s="53">
        <v>29.6</v>
      </c>
    </row>
    <row r="274" spans="6:39" x14ac:dyDescent="0.25">
      <c r="F274" s="14"/>
      <c r="AL274" s="25">
        <v>41947</v>
      </c>
      <c r="AM274" s="53">
        <v>160</v>
      </c>
    </row>
    <row r="275" spans="6:39" x14ac:dyDescent="0.25">
      <c r="F275" s="14"/>
      <c r="AL275" s="25">
        <v>41949</v>
      </c>
      <c r="AM275" s="53">
        <v>1497.6</v>
      </c>
    </row>
    <row r="276" spans="6:39" x14ac:dyDescent="0.25">
      <c r="F276" s="14"/>
      <c r="AL276" s="25">
        <v>41950</v>
      </c>
      <c r="AM276" s="53">
        <v>19.68</v>
      </c>
    </row>
    <row r="277" spans="6:39" x14ac:dyDescent="0.25">
      <c r="F277" s="14"/>
      <c r="AL277" s="25">
        <v>41951</v>
      </c>
      <c r="AM277" s="53">
        <v>27</v>
      </c>
    </row>
    <row r="278" spans="6:39" x14ac:dyDescent="0.25">
      <c r="F278" s="14"/>
      <c r="AL278" s="25">
        <v>41952</v>
      </c>
      <c r="AM278" s="53">
        <v>31</v>
      </c>
    </row>
    <row r="279" spans="6:39" x14ac:dyDescent="0.25">
      <c r="F279" s="14"/>
      <c r="AL279" s="25">
        <v>41953</v>
      </c>
      <c r="AM279" s="53">
        <v>76.77</v>
      </c>
    </row>
    <row r="280" spans="6:39" x14ac:dyDescent="0.25">
      <c r="F280" s="14"/>
      <c r="AL280" s="25">
        <v>41954</v>
      </c>
      <c r="AM280" s="53">
        <v>138.36000000000001</v>
      </c>
    </row>
    <row r="281" spans="6:39" x14ac:dyDescent="0.25">
      <c r="F281" s="14"/>
      <c r="AL281" s="25">
        <v>41956</v>
      </c>
      <c r="AM281" s="53">
        <v>4.5</v>
      </c>
    </row>
    <row r="282" spans="6:39" x14ac:dyDescent="0.25">
      <c r="F282" s="14"/>
      <c r="AL282" s="25">
        <v>41957</v>
      </c>
      <c r="AM282" s="53">
        <v>24.5</v>
      </c>
    </row>
    <row r="283" spans="6:39" x14ac:dyDescent="0.25">
      <c r="F283" s="14"/>
      <c r="AL283" s="25">
        <v>41958</v>
      </c>
      <c r="AM283" s="53">
        <v>48.99</v>
      </c>
    </row>
    <row r="284" spans="6:39" x14ac:dyDescent="0.25">
      <c r="F284" s="14"/>
      <c r="AL284" s="25">
        <v>41959</v>
      </c>
      <c r="AM284" s="53">
        <v>34.28</v>
      </c>
    </row>
    <row r="285" spans="6:39" x14ac:dyDescent="0.25">
      <c r="F285" s="14"/>
      <c r="AL285" s="25">
        <v>41960</v>
      </c>
      <c r="AM285" s="53">
        <v>26.840000000000003</v>
      </c>
    </row>
    <row r="286" spans="6:39" x14ac:dyDescent="0.25">
      <c r="F286" s="14"/>
      <c r="AL286" s="25">
        <v>41961</v>
      </c>
      <c r="AM286" s="53">
        <v>44.95</v>
      </c>
    </row>
    <row r="287" spans="6:39" x14ac:dyDescent="0.25">
      <c r="F287" s="14"/>
      <c r="AL287" s="25">
        <v>41962</v>
      </c>
      <c r="AM287" s="53">
        <v>38.799999999999997</v>
      </c>
    </row>
    <row r="288" spans="6:39" x14ac:dyDescent="0.25">
      <c r="F288" s="14"/>
      <c r="AL288" s="25">
        <v>41963</v>
      </c>
      <c r="AM288" s="53">
        <v>31</v>
      </c>
    </row>
    <row r="289" spans="6:39" x14ac:dyDescent="0.25">
      <c r="F289" s="14"/>
      <c r="AL289" s="25">
        <v>41964</v>
      </c>
      <c r="AM289" s="53">
        <v>14.1</v>
      </c>
    </row>
    <row r="290" spans="6:39" x14ac:dyDescent="0.25">
      <c r="F290" s="14"/>
      <c r="AL290" s="25">
        <v>41965</v>
      </c>
      <c r="AM290" s="53">
        <v>5</v>
      </c>
    </row>
    <row r="291" spans="6:39" x14ac:dyDescent="0.25">
      <c r="F291" s="14"/>
      <c r="AL291" s="25">
        <v>41966</v>
      </c>
      <c r="AM291" s="53">
        <v>3.4</v>
      </c>
    </row>
    <row r="292" spans="6:39" x14ac:dyDescent="0.25">
      <c r="F292" s="14"/>
      <c r="AL292" s="25">
        <v>41967</v>
      </c>
      <c r="AM292" s="53">
        <v>28</v>
      </c>
    </row>
    <row r="293" spans="6:39" x14ac:dyDescent="0.25">
      <c r="F293" s="14"/>
      <c r="AL293" s="25">
        <v>41968</v>
      </c>
      <c r="AM293" s="53">
        <v>56.5</v>
      </c>
    </row>
    <row r="294" spans="6:39" x14ac:dyDescent="0.25">
      <c r="F294" s="14"/>
      <c r="AL294" s="25">
        <v>41969</v>
      </c>
      <c r="AM294" s="53">
        <v>40</v>
      </c>
    </row>
    <row r="295" spans="6:39" x14ac:dyDescent="0.25">
      <c r="F295" s="14"/>
      <c r="AL295" s="25">
        <v>41970</v>
      </c>
      <c r="AM295" s="53">
        <v>54.9</v>
      </c>
    </row>
    <row r="296" spans="6:39" x14ac:dyDescent="0.25">
      <c r="F296" s="14"/>
      <c r="AL296" s="25">
        <v>41972</v>
      </c>
      <c r="AM296" s="53">
        <v>34.480000000000004</v>
      </c>
    </row>
    <row r="297" spans="6:39" x14ac:dyDescent="0.25">
      <c r="F297" s="14"/>
      <c r="AL297" s="25">
        <v>41973</v>
      </c>
      <c r="AM297" s="53">
        <v>147</v>
      </c>
    </row>
    <row r="298" spans="6:39" x14ac:dyDescent="0.25">
      <c r="F298" s="14"/>
      <c r="AL298" s="25">
        <v>41974</v>
      </c>
      <c r="AM298" s="53">
        <v>45.36</v>
      </c>
    </row>
    <row r="299" spans="6:39" x14ac:dyDescent="0.25">
      <c r="F299" s="14"/>
      <c r="AL299" s="25">
        <v>41975</v>
      </c>
      <c r="AM299" s="53">
        <v>12.3</v>
      </c>
    </row>
    <row r="300" spans="6:39" x14ac:dyDescent="0.25">
      <c r="F300" s="14"/>
      <c r="AL300" s="25">
        <v>41976</v>
      </c>
      <c r="AM300" s="53">
        <v>28.95</v>
      </c>
    </row>
    <row r="301" spans="6:39" x14ac:dyDescent="0.25">
      <c r="F301" s="14"/>
      <c r="AL301" s="25">
        <v>41977</v>
      </c>
      <c r="AM301" s="53">
        <v>323.86999999999995</v>
      </c>
    </row>
    <row r="302" spans="6:39" x14ac:dyDescent="0.25">
      <c r="F302" s="14"/>
      <c r="AL302" s="25">
        <v>41978</v>
      </c>
      <c r="AM302" s="53">
        <v>1490</v>
      </c>
    </row>
    <row r="303" spans="6:39" x14ac:dyDescent="0.25">
      <c r="F303" s="14"/>
      <c r="AL303" s="25">
        <v>41979</v>
      </c>
      <c r="AM303" s="53">
        <v>1057.1899999999998</v>
      </c>
    </row>
    <row r="304" spans="6:39" x14ac:dyDescent="0.25">
      <c r="F304" s="14"/>
      <c r="AL304" s="25">
        <v>41980</v>
      </c>
      <c r="AM304" s="53">
        <v>156.41</v>
      </c>
    </row>
    <row r="305" spans="6:39" x14ac:dyDescent="0.25">
      <c r="F305" s="14"/>
      <c r="AL305" s="25">
        <v>41981</v>
      </c>
      <c r="AM305" s="53">
        <v>228.31</v>
      </c>
    </row>
    <row r="306" spans="6:39" x14ac:dyDescent="0.25">
      <c r="F306" s="14"/>
      <c r="AL306" s="25">
        <v>41982</v>
      </c>
      <c r="AM306" s="53">
        <v>85.47</v>
      </c>
    </row>
    <row r="307" spans="6:39" x14ac:dyDescent="0.25">
      <c r="F307" s="14"/>
      <c r="AL307" s="25">
        <v>41983</v>
      </c>
      <c r="AM307" s="53">
        <v>154.9</v>
      </c>
    </row>
    <row r="308" spans="6:39" x14ac:dyDescent="0.25">
      <c r="F308" s="14"/>
      <c r="AL308" s="25">
        <v>41984</v>
      </c>
      <c r="AM308" s="53">
        <v>17.239999999999998</v>
      </c>
    </row>
    <row r="309" spans="6:39" x14ac:dyDescent="0.25">
      <c r="F309" s="14"/>
      <c r="AL309" s="25">
        <v>41986</v>
      </c>
      <c r="AM309" s="53">
        <v>516.11</v>
      </c>
    </row>
    <row r="310" spans="6:39" x14ac:dyDescent="0.25">
      <c r="F310" s="14"/>
      <c r="AL310" s="25">
        <v>41987</v>
      </c>
      <c r="AM310" s="53">
        <v>9.83</v>
      </c>
    </row>
    <row r="311" spans="6:39" x14ac:dyDescent="0.25">
      <c r="F311" s="14"/>
      <c r="AL311" s="25">
        <v>41988</v>
      </c>
      <c r="AM311" s="53">
        <v>5.5</v>
      </c>
    </row>
    <row r="312" spans="6:39" x14ac:dyDescent="0.25">
      <c r="F312" s="14"/>
      <c r="AL312" s="25">
        <v>41990</v>
      </c>
      <c r="AM312" s="53">
        <v>25.7</v>
      </c>
    </row>
    <row r="313" spans="6:39" x14ac:dyDescent="0.25">
      <c r="F313" s="14"/>
      <c r="AL313" s="25">
        <v>41991</v>
      </c>
      <c r="AM313" s="53">
        <v>7.25</v>
      </c>
    </row>
    <row r="314" spans="6:39" x14ac:dyDescent="0.25">
      <c r="F314" s="14"/>
      <c r="AL314" s="25">
        <v>41992</v>
      </c>
      <c r="AM314" s="53">
        <v>269.57</v>
      </c>
    </row>
    <row r="315" spans="6:39" x14ac:dyDescent="0.25">
      <c r="F315" s="14"/>
      <c r="AL315" s="25">
        <v>41993</v>
      </c>
      <c r="AM315" s="53">
        <v>155.16</v>
      </c>
    </row>
    <row r="316" spans="6:39" x14ac:dyDescent="0.25">
      <c r="F316" s="14"/>
      <c r="AL316" s="25">
        <v>41994</v>
      </c>
      <c r="AM316" s="53">
        <v>74.84</v>
      </c>
    </row>
    <row r="317" spans="6:39" x14ac:dyDescent="0.25">
      <c r="F317" s="14"/>
      <c r="AL317" s="25">
        <v>41995</v>
      </c>
      <c r="AM317" s="53">
        <v>51</v>
      </c>
    </row>
    <row r="318" spans="6:39" x14ac:dyDescent="0.25">
      <c r="F318" s="14"/>
      <c r="AL318" s="25">
        <v>41996</v>
      </c>
      <c r="AM318" s="53">
        <v>16</v>
      </c>
    </row>
    <row r="319" spans="6:39" x14ac:dyDescent="0.25">
      <c r="F319" s="14"/>
      <c r="AL319" s="25">
        <v>41997</v>
      </c>
      <c r="AM319" s="53">
        <v>216.89</v>
      </c>
    </row>
    <row r="320" spans="6:39" x14ac:dyDescent="0.25">
      <c r="F320" s="14"/>
      <c r="AL320" s="25">
        <v>41998</v>
      </c>
      <c r="AM320" s="53">
        <v>50</v>
      </c>
    </row>
    <row r="321" spans="6:39" x14ac:dyDescent="0.25">
      <c r="F321" s="14"/>
      <c r="AL321" s="25">
        <v>41999</v>
      </c>
      <c r="AM321" s="53">
        <v>17.75</v>
      </c>
    </row>
    <row r="322" spans="6:39" x14ac:dyDescent="0.25">
      <c r="F322" s="14"/>
      <c r="AL322" s="25">
        <v>42014</v>
      </c>
      <c r="AM322" s="53">
        <v>77.33</v>
      </c>
    </row>
    <row r="323" spans="6:39" x14ac:dyDescent="0.25">
      <c r="F323" s="14"/>
      <c r="AL323" s="25">
        <v>42003</v>
      </c>
      <c r="AM323" s="53">
        <v>297.56</v>
      </c>
    </row>
    <row r="324" spans="6:39" x14ac:dyDescent="0.25">
      <c r="F324" s="14"/>
      <c r="AL324" s="25">
        <v>42008</v>
      </c>
      <c r="AM324" s="53">
        <v>56.15</v>
      </c>
    </row>
    <row r="325" spans="6:39" x14ac:dyDescent="0.25">
      <c r="F325" s="14"/>
      <c r="AL325" s="25">
        <v>42009</v>
      </c>
      <c r="AM325" s="53">
        <v>1630.54</v>
      </c>
    </row>
    <row r="326" spans="6:39" x14ac:dyDescent="0.25">
      <c r="F326" s="14"/>
      <c r="AL326" s="25">
        <v>42013</v>
      </c>
      <c r="AM326" s="53">
        <v>17.649999999999999</v>
      </c>
    </row>
    <row r="327" spans="6:39" x14ac:dyDescent="0.25">
      <c r="F327" s="14"/>
      <c r="AL327" s="25">
        <v>42015</v>
      </c>
      <c r="AM327" s="53">
        <v>20.68</v>
      </c>
    </row>
    <row r="328" spans="6:39" x14ac:dyDescent="0.25">
      <c r="F328" s="14"/>
      <c r="AL328" s="25">
        <v>42016</v>
      </c>
      <c r="AM328" s="53">
        <v>25.29</v>
      </c>
    </row>
    <row r="329" spans="6:39" x14ac:dyDescent="0.25">
      <c r="F329" s="14"/>
      <c r="AL329" s="25">
        <v>42017</v>
      </c>
      <c r="AM329" s="53">
        <v>198.31</v>
      </c>
    </row>
    <row r="330" spans="6:39" x14ac:dyDescent="0.25">
      <c r="F330" s="14"/>
      <c r="AL330" s="25">
        <v>42018</v>
      </c>
      <c r="AM330" s="53">
        <v>196.7</v>
      </c>
    </row>
    <row r="331" spans="6:39" x14ac:dyDescent="0.25">
      <c r="F331" s="14"/>
      <c r="AL331" s="25">
        <v>42019</v>
      </c>
      <c r="AM331" s="53">
        <v>41.97</v>
      </c>
    </row>
    <row r="332" spans="6:39" x14ac:dyDescent="0.25">
      <c r="F332" s="14"/>
      <c r="AL332" s="25">
        <v>42020</v>
      </c>
      <c r="AM332" s="53">
        <v>43.66</v>
      </c>
    </row>
    <row r="333" spans="6:39" x14ac:dyDescent="0.25">
      <c r="F333" s="14"/>
      <c r="AL333" s="25">
        <v>42021</v>
      </c>
      <c r="AM333" s="53">
        <v>655.04</v>
      </c>
    </row>
    <row r="334" spans="6:39" x14ac:dyDescent="0.25">
      <c r="F334" s="14"/>
      <c r="AL334" s="25">
        <v>42022</v>
      </c>
      <c r="AM334" s="53">
        <v>17.119999999999997</v>
      </c>
    </row>
    <row r="335" spans="6:39" x14ac:dyDescent="0.25">
      <c r="F335" s="14"/>
      <c r="AL335" s="25">
        <v>42023</v>
      </c>
      <c r="AM335" s="53">
        <v>31</v>
      </c>
    </row>
    <row r="336" spans="6:39" x14ac:dyDescent="0.25">
      <c r="F336" s="14"/>
      <c r="AL336" s="25">
        <v>42024</v>
      </c>
      <c r="AM336" s="53">
        <v>53.4</v>
      </c>
    </row>
    <row r="337" spans="6:39" x14ac:dyDescent="0.25">
      <c r="F337" s="14"/>
      <c r="AL337" s="25">
        <v>42025</v>
      </c>
      <c r="AM337" s="53">
        <v>13.399999999999999</v>
      </c>
    </row>
    <row r="338" spans="6:39" x14ac:dyDescent="0.25">
      <c r="F338" s="14"/>
      <c r="AL338" s="25">
        <v>42026</v>
      </c>
      <c r="AM338" s="53">
        <v>9</v>
      </c>
    </row>
    <row r="339" spans="6:39" x14ac:dyDescent="0.25">
      <c r="F339" s="14"/>
      <c r="AL339" s="25">
        <v>42027</v>
      </c>
      <c r="AM339" s="53">
        <v>76.989999999999995</v>
      </c>
    </row>
    <row r="340" spans="6:39" x14ac:dyDescent="0.25">
      <c r="F340" s="14"/>
      <c r="AL340" s="25">
        <v>42028</v>
      </c>
      <c r="AM340" s="53">
        <v>25.99</v>
      </c>
    </row>
    <row r="341" spans="6:39" x14ac:dyDescent="0.25">
      <c r="F341" s="14"/>
      <c r="AL341" s="25">
        <v>42031</v>
      </c>
      <c r="AM341" s="53">
        <v>43.5</v>
      </c>
    </row>
    <row r="342" spans="6:39" x14ac:dyDescent="0.25">
      <c r="F342" s="14"/>
      <c r="AL342" s="25">
        <v>42032</v>
      </c>
      <c r="AM342" s="53">
        <v>5</v>
      </c>
    </row>
    <row r="343" spans="6:39" x14ac:dyDescent="0.25">
      <c r="F343" s="14"/>
      <c r="AL343" s="25">
        <v>42033</v>
      </c>
      <c r="AM343" s="53">
        <v>11.34</v>
      </c>
    </row>
    <row r="344" spans="6:39" x14ac:dyDescent="0.25">
      <c r="F344" s="14"/>
      <c r="AL344" s="25">
        <v>42034</v>
      </c>
      <c r="AM344" s="53">
        <v>10</v>
      </c>
    </row>
    <row r="345" spans="6:39" x14ac:dyDescent="0.25">
      <c r="F345" s="14"/>
      <c r="AL345" s="25">
        <v>42035</v>
      </c>
      <c r="AM345" s="53">
        <v>15</v>
      </c>
    </row>
    <row r="346" spans="6:39" x14ac:dyDescent="0.25">
      <c r="F346" s="14"/>
      <c r="AL346" s="25">
        <v>42036</v>
      </c>
      <c r="AM346" s="53">
        <v>22.42</v>
      </c>
    </row>
    <row r="347" spans="6:39" x14ac:dyDescent="0.25">
      <c r="F347" s="14"/>
      <c r="AL347" s="25">
        <v>42037</v>
      </c>
      <c r="AM347" s="53">
        <v>21</v>
      </c>
    </row>
    <row r="348" spans="6:39" x14ac:dyDescent="0.25">
      <c r="F348" s="14"/>
      <c r="AL348" s="25">
        <v>42038</v>
      </c>
      <c r="AM348" s="53">
        <v>10.199999999999999</v>
      </c>
    </row>
    <row r="349" spans="6:39" x14ac:dyDescent="0.25">
      <c r="F349" s="14"/>
      <c r="AL349" s="25">
        <v>42039</v>
      </c>
      <c r="AM349" s="53">
        <v>78.84</v>
      </c>
    </row>
    <row r="350" spans="6:39" x14ac:dyDescent="0.25">
      <c r="F350" s="14"/>
      <c r="AL350" s="25">
        <v>42040</v>
      </c>
      <c r="AM350" s="53">
        <v>1526.9</v>
      </c>
    </row>
    <row r="351" spans="6:39" x14ac:dyDescent="0.25">
      <c r="F351" s="14"/>
      <c r="AL351" s="25">
        <v>42041</v>
      </c>
      <c r="AM351" s="53">
        <v>73.59</v>
      </c>
    </row>
    <row r="352" spans="6:39" x14ac:dyDescent="0.25">
      <c r="F352" s="14"/>
      <c r="AL352" s="25">
        <v>42042</v>
      </c>
      <c r="AM352" s="53">
        <v>4.16</v>
      </c>
    </row>
    <row r="353" spans="6:39" x14ac:dyDescent="0.25">
      <c r="F353" s="14"/>
      <c r="AL353" s="25">
        <v>42043</v>
      </c>
      <c r="AM353" s="53">
        <v>72.3</v>
      </c>
    </row>
    <row r="354" spans="6:39" x14ac:dyDescent="0.25">
      <c r="F354" s="14"/>
      <c r="AL354" s="25">
        <v>42044</v>
      </c>
      <c r="AM354" s="53">
        <v>15.79</v>
      </c>
    </row>
    <row r="355" spans="6:39" x14ac:dyDescent="0.25">
      <c r="F355" s="14"/>
      <c r="AL355" s="25">
        <v>42045</v>
      </c>
      <c r="AM355" s="53">
        <v>116.91999999999999</v>
      </c>
    </row>
    <row r="356" spans="6:39" x14ac:dyDescent="0.25">
      <c r="F356" s="14"/>
      <c r="AL356" s="25">
        <v>42046</v>
      </c>
      <c r="AM356" s="53">
        <v>15.33</v>
      </c>
    </row>
    <row r="357" spans="6:39" x14ac:dyDescent="0.25">
      <c r="F357" s="14"/>
      <c r="AL357" s="25">
        <v>42047</v>
      </c>
      <c r="AM357" s="53">
        <v>292.23</v>
      </c>
    </row>
    <row r="358" spans="6:39" x14ac:dyDescent="0.25">
      <c r="F358" s="14"/>
      <c r="AL358" s="25">
        <v>42048</v>
      </c>
      <c r="AM358" s="53">
        <v>64.45</v>
      </c>
    </row>
    <row r="359" spans="6:39" x14ac:dyDescent="0.25">
      <c r="F359" s="14"/>
      <c r="AL359" s="25">
        <v>42049</v>
      </c>
      <c r="AM359" s="53">
        <v>32</v>
      </c>
    </row>
    <row r="360" spans="6:39" x14ac:dyDescent="0.25">
      <c r="F360" s="14"/>
      <c r="AL360" s="25">
        <v>42050</v>
      </c>
      <c r="AM360" s="53">
        <v>13</v>
      </c>
    </row>
    <row r="361" spans="6:39" x14ac:dyDescent="0.25">
      <c r="F361" s="14"/>
      <c r="AL361" s="25">
        <v>42051</v>
      </c>
      <c r="AM361" s="53">
        <v>47.5</v>
      </c>
    </row>
    <row r="362" spans="6:39" x14ac:dyDescent="0.25">
      <c r="F362" s="14"/>
      <c r="AL362" s="25">
        <v>42054</v>
      </c>
      <c r="AM362" s="53">
        <v>29.990000000000002</v>
      </c>
    </row>
    <row r="363" spans="6:39" x14ac:dyDescent="0.25">
      <c r="F363" s="14"/>
      <c r="AL363" s="25">
        <v>42055</v>
      </c>
      <c r="AM363" s="53">
        <v>6.25</v>
      </c>
    </row>
    <row r="364" spans="6:39" x14ac:dyDescent="0.25">
      <c r="F364" s="14"/>
      <c r="AL364" s="25">
        <v>42056</v>
      </c>
      <c r="AM364" s="53">
        <v>38.74</v>
      </c>
    </row>
    <row r="365" spans="6:39" x14ac:dyDescent="0.25">
      <c r="F365" s="14"/>
      <c r="AL365" s="25">
        <v>42057</v>
      </c>
      <c r="AM365" s="53">
        <v>27.5</v>
      </c>
    </row>
    <row r="366" spans="6:39" x14ac:dyDescent="0.25">
      <c r="F366" s="14"/>
      <c r="AL366" s="25">
        <v>42058</v>
      </c>
      <c r="AM366" s="53">
        <v>45.2</v>
      </c>
    </row>
    <row r="367" spans="6:39" x14ac:dyDescent="0.25">
      <c r="F367" s="14"/>
      <c r="AL367" s="25">
        <v>42059</v>
      </c>
      <c r="AM367" s="53">
        <v>23.4</v>
      </c>
    </row>
    <row r="368" spans="6:39" x14ac:dyDescent="0.25">
      <c r="F368" s="14"/>
      <c r="AL368" s="25">
        <v>42060</v>
      </c>
      <c r="AM368" s="53">
        <v>12.83</v>
      </c>
    </row>
    <row r="369" spans="6:39" x14ac:dyDescent="0.25">
      <c r="F369" s="14"/>
      <c r="AL369" s="25">
        <v>42061</v>
      </c>
      <c r="AM369" s="53">
        <v>18.8</v>
      </c>
    </row>
    <row r="370" spans="6:39" x14ac:dyDescent="0.25">
      <c r="F370" s="14"/>
      <c r="AL370" s="25">
        <v>42063</v>
      </c>
      <c r="AM370" s="53">
        <v>35.200000000000003</v>
      </c>
    </row>
    <row r="371" spans="6:39" x14ac:dyDescent="0.25">
      <c r="F371" s="14"/>
      <c r="AL371" s="25">
        <v>42064</v>
      </c>
      <c r="AM371" s="53">
        <v>25.78</v>
      </c>
    </row>
    <row r="372" spans="6:39" x14ac:dyDescent="0.25">
      <c r="F372" s="14"/>
      <c r="AL372" s="25">
        <v>42065</v>
      </c>
      <c r="AM372" s="53">
        <v>12.94</v>
      </c>
    </row>
    <row r="373" spans="6:39" x14ac:dyDescent="0.25">
      <c r="F373" s="14"/>
      <c r="AL373" s="25">
        <v>42067</v>
      </c>
      <c r="AM373" s="53">
        <v>20.75</v>
      </c>
    </row>
    <row r="374" spans="6:39" x14ac:dyDescent="0.25">
      <c r="F374" s="14"/>
      <c r="AL374" s="25">
        <v>42066</v>
      </c>
      <c r="AM374" s="53">
        <v>20</v>
      </c>
    </row>
    <row r="375" spans="6:39" x14ac:dyDescent="0.25">
      <c r="F375" s="14"/>
      <c r="AL375" s="25">
        <v>42068</v>
      </c>
      <c r="AM375" s="53">
        <v>1483.5</v>
      </c>
    </row>
    <row r="376" spans="6:39" x14ac:dyDescent="0.25">
      <c r="F376" s="14"/>
      <c r="AL376" s="25">
        <v>42069</v>
      </c>
      <c r="AM376" s="53">
        <v>68.16</v>
      </c>
    </row>
    <row r="377" spans="6:39" x14ac:dyDescent="0.25">
      <c r="F377" s="14"/>
      <c r="AL377" s="25">
        <v>42071</v>
      </c>
      <c r="AM377" s="53">
        <v>9.66</v>
      </c>
    </row>
    <row r="378" spans="6:39" x14ac:dyDescent="0.25">
      <c r="F378" s="14"/>
      <c r="AL378" s="25">
        <v>42072</v>
      </c>
      <c r="AM378" s="53">
        <v>82.789999999999992</v>
      </c>
    </row>
    <row r="379" spans="6:39" x14ac:dyDescent="0.25">
      <c r="F379" s="14"/>
      <c r="AL379" s="25">
        <v>42073</v>
      </c>
      <c r="AM379" s="53">
        <v>6.4</v>
      </c>
    </row>
    <row r="380" spans="6:39" x14ac:dyDescent="0.25">
      <c r="F380" s="14"/>
      <c r="AL380" s="25">
        <v>42076</v>
      </c>
      <c r="AM380" s="53">
        <v>19.350000000000001</v>
      </c>
    </row>
    <row r="381" spans="6:39" x14ac:dyDescent="0.25">
      <c r="F381" s="14"/>
      <c r="AL381" s="25">
        <v>42079</v>
      </c>
      <c r="AM381" s="53">
        <v>735.07999999999993</v>
      </c>
    </row>
    <row r="382" spans="6:39" x14ac:dyDescent="0.25">
      <c r="F382" s="14"/>
      <c r="AL382" s="25">
        <v>42078</v>
      </c>
      <c r="AM382" s="53">
        <v>572.42000000000007</v>
      </c>
    </row>
    <row r="383" spans="6:39" x14ac:dyDescent="0.25">
      <c r="F383" s="14"/>
      <c r="AL383" s="25">
        <v>42081</v>
      </c>
      <c r="AM383" s="53">
        <v>24.43</v>
      </c>
    </row>
    <row r="384" spans="6:39" x14ac:dyDescent="0.25">
      <c r="F384" s="14"/>
      <c r="AL384" s="25">
        <v>42082</v>
      </c>
      <c r="AM384" s="53">
        <v>12.74</v>
      </c>
    </row>
    <row r="385" spans="6:39" x14ac:dyDescent="0.25">
      <c r="F385" s="14"/>
      <c r="AL385" s="25">
        <v>42084</v>
      </c>
      <c r="AM385" s="53">
        <v>233.4</v>
      </c>
    </row>
    <row r="386" spans="6:39" x14ac:dyDescent="0.25">
      <c r="F386" s="14"/>
      <c r="AL386" s="25">
        <v>42085</v>
      </c>
      <c r="AM386" s="53">
        <v>25.45</v>
      </c>
    </row>
    <row r="387" spans="6:39" x14ac:dyDescent="0.25">
      <c r="F387" s="14"/>
      <c r="AL387" s="25">
        <v>42086</v>
      </c>
      <c r="AM387" s="53">
        <v>110.92</v>
      </c>
    </row>
    <row r="388" spans="6:39" x14ac:dyDescent="0.25">
      <c r="F388" s="14"/>
      <c r="AL388" s="25">
        <v>42087</v>
      </c>
      <c r="AM388" s="53">
        <v>561.81999999999994</v>
      </c>
    </row>
    <row r="389" spans="6:39" x14ac:dyDescent="0.25">
      <c r="F389" s="14"/>
      <c r="AL389" s="25">
        <v>42088</v>
      </c>
      <c r="AM389" s="53">
        <v>38.47</v>
      </c>
    </row>
    <row r="390" spans="6:39" x14ac:dyDescent="0.25">
      <c r="F390" s="14"/>
      <c r="AL390" s="25">
        <v>42089</v>
      </c>
      <c r="AM390" s="53">
        <v>8.6</v>
      </c>
    </row>
    <row r="391" spans="6:39" x14ac:dyDescent="0.25">
      <c r="F391" s="14"/>
      <c r="AL391" s="25">
        <v>42090</v>
      </c>
      <c r="AM391" s="53">
        <v>46</v>
      </c>
    </row>
    <row r="392" spans="6:39" x14ac:dyDescent="0.25">
      <c r="F392" s="14"/>
      <c r="AL392" s="25">
        <v>42091</v>
      </c>
      <c r="AM392" s="53">
        <v>14</v>
      </c>
    </row>
    <row r="393" spans="6:39" x14ac:dyDescent="0.25">
      <c r="F393" s="14"/>
      <c r="AL393" s="25">
        <v>42092</v>
      </c>
      <c r="AM393" s="53">
        <v>26.89</v>
      </c>
    </row>
    <row r="394" spans="6:39" x14ac:dyDescent="0.25">
      <c r="F394" s="14"/>
      <c r="AL394" s="25">
        <v>42093</v>
      </c>
      <c r="AM394" s="53">
        <v>28.15</v>
      </c>
    </row>
    <row r="395" spans="6:39" x14ac:dyDescent="0.25">
      <c r="F395" s="14"/>
      <c r="AL395" s="25">
        <v>42094</v>
      </c>
      <c r="AM395" s="53">
        <v>16.64</v>
      </c>
    </row>
    <row r="396" spans="6:39" x14ac:dyDescent="0.25">
      <c r="F396" s="14"/>
      <c r="AL396" s="25">
        <v>42095</v>
      </c>
      <c r="AM396" s="53">
        <v>11.4</v>
      </c>
    </row>
    <row r="397" spans="6:39" x14ac:dyDescent="0.25">
      <c r="F397" s="14"/>
      <c r="AL397" s="25">
        <v>42096</v>
      </c>
      <c r="AM397" s="53">
        <v>20.48</v>
      </c>
    </row>
    <row r="398" spans="6:39" x14ac:dyDescent="0.25">
      <c r="F398" s="14"/>
      <c r="AL398" s="25">
        <v>42097</v>
      </c>
      <c r="AM398" s="53">
        <v>32.9</v>
      </c>
    </row>
    <row r="399" spans="6:39" x14ac:dyDescent="0.25">
      <c r="F399" s="14"/>
      <c r="AL399" s="25">
        <v>42098</v>
      </c>
      <c r="AM399" s="53">
        <v>26.78</v>
      </c>
    </row>
    <row r="400" spans="6:39" x14ac:dyDescent="0.25">
      <c r="F400" s="14"/>
      <c r="AL400" s="25">
        <v>42099</v>
      </c>
      <c r="AM400" s="53">
        <v>85.460000000000008</v>
      </c>
    </row>
    <row r="401" spans="6:39" x14ac:dyDescent="0.25">
      <c r="F401" s="14"/>
      <c r="AL401" s="25">
        <v>42100</v>
      </c>
      <c r="AM401" s="53">
        <v>63.25</v>
      </c>
    </row>
    <row r="402" spans="6:39" x14ac:dyDescent="0.25">
      <c r="F402" s="14"/>
      <c r="AL402" s="25">
        <v>42102</v>
      </c>
      <c r="AM402" s="53">
        <v>1482.01</v>
      </c>
    </row>
    <row r="403" spans="6:39" x14ac:dyDescent="0.25">
      <c r="F403" s="14"/>
      <c r="AL403" s="25">
        <v>42104</v>
      </c>
      <c r="AM403" s="53">
        <v>114.91</v>
      </c>
    </row>
    <row r="404" spans="6:39" x14ac:dyDescent="0.25">
      <c r="F404" s="14"/>
      <c r="AL404" s="25">
        <v>42105</v>
      </c>
      <c r="AM404" s="53">
        <v>297.19</v>
      </c>
    </row>
    <row r="405" spans="6:39" x14ac:dyDescent="0.25">
      <c r="F405" s="14"/>
      <c r="AL405" s="25">
        <v>42101</v>
      </c>
      <c r="AM405" s="53">
        <v>167.37</v>
      </c>
    </row>
    <row r="406" spans="6:39" x14ac:dyDescent="0.25">
      <c r="F406" s="14"/>
      <c r="AL406" s="25">
        <v>42106</v>
      </c>
      <c r="AM406" s="53">
        <v>8.6999999999999993</v>
      </c>
    </row>
    <row r="407" spans="6:39" x14ac:dyDescent="0.25">
      <c r="F407" s="14"/>
      <c r="AL407" s="25">
        <v>42108</v>
      </c>
      <c r="AM407" s="53">
        <v>5.01</v>
      </c>
    </row>
    <row r="408" spans="6:39" x14ac:dyDescent="0.25">
      <c r="F408" s="14"/>
      <c r="AL408" s="25">
        <v>42109</v>
      </c>
      <c r="AM408" s="53">
        <v>14.54</v>
      </c>
    </row>
    <row r="409" spans="6:39" x14ac:dyDescent="0.25">
      <c r="F409" s="14"/>
      <c r="AL409" s="25">
        <v>42110</v>
      </c>
      <c r="AM409" s="53">
        <v>14.9</v>
      </c>
    </row>
    <row r="410" spans="6:39" x14ac:dyDescent="0.25">
      <c r="F410" s="14"/>
      <c r="AL410" s="25">
        <v>42111</v>
      </c>
      <c r="AM410" s="53">
        <v>197.54</v>
      </c>
    </row>
    <row r="411" spans="6:39" x14ac:dyDescent="0.25">
      <c r="F411" s="14"/>
      <c r="AL411" s="25">
        <v>42112</v>
      </c>
      <c r="AM411" s="53">
        <v>14281.29</v>
      </c>
    </row>
    <row r="412" spans="6:39" x14ac:dyDescent="0.25">
      <c r="F412" s="14"/>
      <c r="AL412" s="25">
        <v>42113</v>
      </c>
      <c r="AM412" s="53">
        <v>7</v>
      </c>
    </row>
    <row r="413" spans="6:39" x14ac:dyDescent="0.25">
      <c r="F413" s="14"/>
      <c r="AL413" s="25">
        <v>42114</v>
      </c>
      <c r="AM413" s="53">
        <v>51.4</v>
      </c>
    </row>
    <row r="414" spans="6:39" x14ac:dyDescent="0.25">
      <c r="F414" s="14"/>
      <c r="AL414" s="25">
        <v>42115</v>
      </c>
      <c r="AM414" s="53">
        <v>7.8</v>
      </c>
    </row>
    <row r="415" spans="6:39" x14ac:dyDescent="0.25">
      <c r="F415" s="14"/>
      <c r="AL415" s="25">
        <v>42117</v>
      </c>
      <c r="AM415" s="53">
        <v>11.8</v>
      </c>
    </row>
    <row r="416" spans="6:39" x14ac:dyDescent="0.25">
      <c r="F416" s="14"/>
      <c r="AL416" s="25">
        <v>42118</v>
      </c>
      <c r="AM416" s="53">
        <v>18.34</v>
      </c>
    </row>
    <row r="417" spans="6:39" x14ac:dyDescent="0.25">
      <c r="F417" s="14"/>
      <c r="AL417" s="25">
        <v>42119</v>
      </c>
      <c r="AM417" s="53">
        <v>67.87</v>
      </c>
    </row>
    <row r="418" spans="6:39" x14ac:dyDescent="0.25">
      <c r="F418" s="14"/>
      <c r="AL418" s="25">
        <v>42120</v>
      </c>
      <c r="AM418" s="53">
        <v>16.5</v>
      </c>
    </row>
    <row r="419" spans="6:39" x14ac:dyDescent="0.25">
      <c r="F419" s="14"/>
      <c r="AL419" s="25">
        <v>42121</v>
      </c>
      <c r="AM419" s="53">
        <v>1366.3</v>
      </c>
    </row>
    <row r="420" spans="6:39" x14ac:dyDescent="0.25">
      <c r="F420" s="14"/>
      <c r="AL420" s="25">
        <v>42122</v>
      </c>
      <c r="AM420" s="53">
        <v>10</v>
      </c>
    </row>
    <row r="421" spans="6:39" x14ac:dyDescent="0.25">
      <c r="F421" s="14"/>
      <c r="AL421" s="25">
        <v>42125</v>
      </c>
      <c r="AM421" s="53">
        <v>36.53</v>
      </c>
    </row>
    <row r="422" spans="6:39" x14ac:dyDescent="0.25">
      <c r="F422" s="14"/>
      <c r="AL422" s="25">
        <v>42127</v>
      </c>
      <c r="AM422" s="53">
        <v>64.099999999999994</v>
      </c>
    </row>
    <row r="423" spans="6:39" x14ac:dyDescent="0.25">
      <c r="F423" s="14"/>
      <c r="AL423" s="25">
        <v>42128</v>
      </c>
      <c r="AM423" s="53">
        <v>21.03</v>
      </c>
    </row>
    <row r="424" spans="6:39" x14ac:dyDescent="0.25">
      <c r="F424" s="14"/>
      <c r="AL424" s="25">
        <v>42129</v>
      </c>
      <c r="AM424" s="53">
        <v>2.69</v>
      </c>
    </row>
    <row r="425" spans="6:39" x14ac:dyDescent="0.25">
      <c r="F425" s="14"/>
      <c r="AL425" s="25">
        <v>42130</v>
      </c>
      <c r="AM425" s="53">
        <v>1492</v>
      </c>
    </row>
    <row r="426" spans="6:39" x14ac:dyDescent="0.25">
      <c r="F426" s="14"/>
      <c r="AL426" s="25">
        <v>42131</v>
      </c>
      <c r="AM426" s="53">
        <v>209.89000000000001</v>
      </c>
    </row>
    <row r="427" spans="6:39" x14ac:dyDescent="0.25">
      <c r="F427" s="14"/>
      <c r="AL427" s="25">
        <v>42133</v>
      </c>
      <c r="AM427" s="53">
        <v>151</v>
      </c>
    </row>
    <row r="428" spans="6:39" x14ac:dyDescent="0.25">
      <c r="F428" s="14"/>
      <c r="AL428" s="25">
        <v>42134</v>
      </c>
      <c r="AM428" s="53">
        <v>31.4</v>
      </c>
    </row>
    <row r="429" spans="6:39" x14ac:dyDescent="0.25">
      <c r="F429" s="14"/>
      <c r="AL429" s="25">
        <v>42135</v>
      </c>
      <c r="AM429" s="53">
        <v>22.950000000000003</v>
      </c>
    </row>
    <row r="430" spans="6:39" x14ac:dyDescent="0.25">
      <c r="F430" s="14"/>
      <c r="AL430" s="25">
        <v>42137</v>
      </c>
      <c r="AM430" s="53">
        <v>2.4500000000000002</v>
      </c>
    </row>
    <row r="431" spans="6:39" x14ac:dyDescent="0.25">
      <c r="F431" s="14"/>
      <c r="AL431" s="25">
        <v>42138</v>
      </c>
      <c r="AM431" s="53">
        <v>185.25</v>
      </c>
    </row>
    <row r="432" spans="6:39" x14ac:dyDescent="0.25">
      <c r="F432" s="14"/>
      <c r="AL432" s="25">
        <v>42141</v>
      </c>
      <c r="AM432" s="53">
        <v>111.37</v>
      </c>
    </row>
    <row r="433" spans="6:39" x14ac:dyDescent="0.25">
      <c r="F433" s="14"/>
      <c r="AL433" s="25">
        <v>42142</v>
      </c>
      <c r="AM433" s="53">
        <v>18.82</v>
      </c>
    </row>
    <row r="434" spans="6:39" x14ac:dyDescent="0.25">
      <c r="F434" s="14"/>
      <c r="AL434" s="25">
        <v>42143</v>
      </c>
      <c r="AM434" s="53">
        <v>30</v>
      </c>
    </row>
    <row r="435" spans="6:39" x14ac:dyDescent="0.25">
      <c r="F435" s="14"/>
      <c r="AL435" s="25">
        <v>42144</v>
      </c>
      <c r="AM435" s="53">
        <v>6.33</v>
      </c>
    </row>
    <row r="436" spans="6:39" x14ac:dyDescent="0.25">
      <c r="F436" s="14"/>
      <c r="AL436" s="25">
        <v>42146</v>
      </c>
      <c r="AM436" s="53">
        <v>259.7</v>
      </c>
    </row>
    <row r="437" spans="6:39" x14ac:dyDescent="0.25">
      <c r="F437" s="14"/>
      <c r="AL437" s="25">
        <v>42147</v>
      </c>
      <c r="AM437" s="53">
        <v>170.51</v>
      </c>
    </row>
    <row r="438" spans="6:39" x14ac:dyDescent="0.25">
      <c r="F438" s="14"/>
      <c r="AL438" s="25">
        <v>42148</v>
      </c>
      <c r="AM438" s="53">
        <v>69.28</v>
      </c>
    </row>
    <row r="439" spans="6:39" x14ac:dyDescent="0.25">
      <c r="F439" s="14"/>
      <c r="AL439" s="25">
        <v>42149</v>
      </c>
      <c r="AM439" s="53">
        <v>16.47</v>
      </c>
    </row>
    <row r="440" spans="6:39" x14ac:dyDescent="0.25">
      <c r="F440" s="14"/>
      <c r="AL440" s="25">
        <v>42151</v>
      </c>
      <c r="AM440" s="53">
        <v>1520</v>
      </c>
    </row>
    <row r="441" spans="6:39" x14ac:dyDescent="0.25">
      <c r="F441" s="14"/>
      <c r="AL441" s="25">
        <v>42152</v>
      </c>
      <c r="AM441" s="53">
        <v>7.12</v>
      </c>
    </row>
    <row r="442" spans="6:39" x14ac:dyDescent="0.25">
      <c r="F442" s="14"/>
      <c r="AL442" s="25">
        <v>42154</v>
      </c>
      <c r="AM442" s="53">
        <v>101.33</v>
      </c>
    </row>
    <row r="443" spans="6:39" x14ac:dyDescent="0.25">
      <c r="F443" s="14"/>
      <c r="AL443" s="25">
        <v>42155</v>
      </c>
      <c r="AM443" s="53">
        <v>39.65</v>
      </c>
    </row>
    <row r="444" spans="6:39" x14ac:dyDescent="0.25">
      <c r="F444" s="14"/>
      <c r="AL444" s="25">
        <v>42157</v>
      </c>
      <c r="AM444" s="53">
        <v>77</v>
      </c>
    </row>
    <row r="445" spans="6:39" x14ac:dyDescent="0.25">
      <c r="F445" s="14"/>
      <c r="AL445" s="25">
        <v>42160</v>
      </c>
      <c r="AM445" s="53">
        <v>1507</v>
      </c>
    </row>
    <row r="446" spans="6:39" x14ac:dyDescent="0.25">
      <c r="F446" s="14"/>
      <c r="AL446" s="25">
        <v>42161</v>
      </c>
      <c r="AM446" s="53">
        <v>72</v>
      </c>
    </row>
    <row r="447" spans="6:39" x14ac:dyDescent="0.25">
      <c r="F447" s="14"/>
      <c r="AL447" s="25">
        <v>42162</v>
      </c>
      <c r="AM447" s="53">
        <v>39.4</v>
      </c>
    </row>
    <row r="448" spans="6:39" x14ac:dyDescent="0.25">
      <c r="F448" s="14"/>
      <c r="AL448" s="25">
        <v>42163</v>
      </c>
      <c r="AM448" s="53">
        <v>104.84</v>
      </c>
    </row>
    <row r="449" spans="6:39" x14ac:dyDescent="0.25">
      <c r="F449" s="14"/>
      <c r="AL449" s="25">
        <v>42164</v>
      </c>
      <c r="AM449" s="53">
        <v>127.85</v>
      </c>
    </row>
    <row r="450" spans="6:39" x14ac:dyDescent="0.25">
      <c r="F450" s="14"/>
      <c r="AL450" s="25">
        <v>42165</v>
      </c>
      <c r="AM450" s="53">
        <v>4.95</v>
      </c>
    </row>
    <row r="451" spans="6:39" x14ac:dyDescent="0.25">
      <c r="F451" s="14"/>
      <c r="AL451" s="25">
        <v>42166</v>
      </c>
      <c r="AM451" s="53">
        <v>158.6</v>
      </c>
    </row>
    <row r="452" spans="6:39" x14ac:dyDescent="0.25">
      <c r="F452" s="14"/>
      <c r="AL452" s="25">
        <v>42167</v>
      </c>
      <c r="AM452" s="53">
        <v>995.73</v>
      </c>
    </row>
    <row r="453" spans="6:39" x14ac:dyDescent="0.25">
      <c r="F453" s="14"/>
      <c r="AL453" s="25">
        <v>42168</v>
      </c>
      <c r="AM453" s="53">
        <v>60.28</v>
      </c>
    </row>
    <row r="454" spans="6:39" x14ac:dyDescent="0.25">
      <c r="F454" s="14"/>
      <c r="AL454" s="25">
        <v>42169</v>
      </c>
      <c r="AM454" s="53">
        <v>25.52</v>
      </c>
    </row>
    <row r="455" spans="6:39" x14ac:dyDescent="0.25">
      <c r="F455" s="14"/>
      <c r="AL455" s="25">
        <v>42171</v>
      </c>
      <c r="AM455" s="53">
        <v>1810.47</v>
      </c>
    </row>
    <row r="456" spans="6:39" x14ac:dyDescent="0.25">
      <c r="F456" s="14"/>
      <c r="AL456" s="25">
        <v>42174</v>
      </c>
      <c r="AM456" s="53">
        <v>24.16</v>
      </c>
    </row>
    <row r="457" spans="6:39" x14ac:dyDescent="0.25">
      <c r="F457" s="14"/>
      <c r="AL457" s="25">
        <v>42175</v>
      </c>
      <c r="AM457" s="53">
        <v>206.82999999999998</v>
      </c>
    </row>
    <row r="458" spans="6:39" x14ac:dyDescent="0.25">
      <c r="F458" s="14"/>
      <c r="AL458" s="25">
        <v>42176</v>
      </c>
      <c r="AM458" s="53">
        <v>11.61</v>
      </c>
    </row>
    <row r="459" spans="6:39" x14ac:dyDescent="0.25">
      <c r="F459" s="14"/>
      <c r="AL459" s="25">
        <v>42177</v>
      </c>
      <c r="AM459" s="53">
        <v>8.58</v>
      </c>
    </row>
    <row r="460" spans="6:39" x14ac:dyDescent="0.25">
      <c r="F460" s="14"/>
      <c r="AL460" s="25">
        <v>42179</v>
      </c>
      <c r="AM460" s="53">
        <v>7.6</v>
      </c>
    </row>
    <row r="461" spans="6:39" x14ac:dyDescent="0.25">
      <c r="F461" s="14"/>
      <c r="AL461" s="25">
        <v>42180</v>
      </c>
      <c r="AM461" s="53">
        <v>9</v>
      </c>
    </row>
    <row r="462" spans="6:39" x14ac:dyDescent="0.25">
      <c r="F462" s="14"/>
      <c r="AL462" s="25">
        <v>42182</v>
      </c>
      <c r="AM462" s="53">
        <v>176</v>
      </c>
    </row>
    <row r="463" spans="6:39" x14ac:dyDescent="0.25">
      <c r="F463" s="14"/>
      <c r="AL463" s="25">
        <v>42183</v>
      </c>
      <c r="AM463" s="53">
        <v>272.14999999999998</v>
      </c>
    </row>
    <row r="464" spans="6:39" x14ac:dyDescent="0.25">
      <c r="F464" s="14"/>
      <c r="AL464" s="25">
        <v>42186</v>
      </c>
      <c r="AM464" s="53">
        <v>17.41</v>
      </c>
    </row>
    <row r="465" spans="6:39" x14ac:dyDescent="0.25">
      <c r="F465" s="14"/>
      <c r="AL465" s="25">
        <v>42192</v>
      </c>
      <c r="AM465" s="53">
        <v>225.22</v>
      </c>
    </row>
    <row r="466" spans="6:39" x14ac:dyDescent="0.25">
      <c r="F466" s="14"/>
      <c r="AL466" s="25">
        <v>42188</v>
      </c>
      <c r="AM466" s="53">
        <v>95.4</v>
      </c>
    </row>
    <row r="467" spans="6:39" x14ac:dyDescent="0.25">
      <c r="F467" s="14"/>
      <c r="AL467" s="25">
        <v>42189</v>
      </c>
      <c r="AM467" s="53">
        <v>188.03</v>
      </c>
    </row>
    <row r="468" spans="6:39" x14ac:dyDescent="0.25">
      <c r="F468" s="14"/>
      <c r="AL468" s="25">
        <v>42190</v>
      </c>
      <c r="AM468" s="53">
        <v>313</v>
      </c>
    </row>
    <row r="469" spans="6:39" x14ac:dyDescent="0.25">
      <c r="F469" s="14"/>
      <c r="AL469" s="25">
        <v>42191</v>
      </c>
      <c r="AM469" s="53">
        <v>80.17</v>
      </c>
    </row>
    <row r="470" spans="6:39" x14ac:dyDescent="0.25">
      <c r="F470" s="14"/>
      <c r="AL470" s="25">
        <v>42193</v>
      </c>
      <c r="AM470" s="53">
        <v>16.23</v>
      </c>
    </row>
    <row r="471" spans="6:39" x14ac:dyDescent="0.25">
      <c r="F471" s="14"/>
      <c r="AL471" s="25">
        <v>42194</v>
      </c>
      <c r="AM471" s="53">
        <v>6</v>
      </c>
    </row>
    <row r="472" spans="6:39" x14ac:dyDescent="0.25">
      <c r="F472" s="14"/>
      <c r="AL472" s="25">
        <v>42195</v>
      </c>
      <c r="AM472" s="53">
        <v>45.12</v>
      </c>
    </row>
    <row r="473" spans="6:39" x14ac:dyDescent="0.25">
      <c r="F473" s="14"/>
      <c r="AL473" s="25">
        <v>42196</v>
      </c>
      <c r="AM473" s="53">
        <v>530.39</v>
      </c>
    </row>
    <row r="474" spans="6:39" x14ac:dyDescent="0.25">
      <c r="F474" s="14"/>
      <c r="AL474" s="25">
        <v>42197</v>
      </c>
      <c r="AM474" s="53">
        <v>100.22</v>
      </c>
    </row>
    <row r="475" spans="6:39" x14ac:dyDescent="0.25">
      <c r="F475" s="14"/>
      <c r="AL475" s="25">
        <v>42198</v>
      </c>
      <c r="AM475" s="53">
        <v>12.27</v>
      </c>
    </row>
    <row r="476" spans="6:39" x14ac:dyDescent="0.25">
      <c r="F476" s="14"/>
      <c r="AL476" s="25">
        <v>42199</v>
      </c>
      <c r="AM476" s="53">
        <v>7.19</v>
      </c>
    </row>
    <row r="477" spans="6:39" x14ac:dyDescent="0.25">
      <c r="F477" s="14"/>
      <c r="AL477" s="25">
        <v>42200</v>
      </c>
      <c r="AM477" s="53">
        <v>7107.84</v>
      </c>
    </row>
    <row r="478" spans="6:39" x14ac:dyDescent="0.25">
      <c r="F478" s="14"/>
      <c r="AL478" s="25">
        <v>42201</v>
      </c>
      <c r="AM478" s="53">
        <v>173.6</v>
      </c>
    </row>
    <row r="479" spans="6:39" x14ac:dyDescent="0.25">
      <c r="F479" s="14"/>
      <c r="AL479" s="25">
        <v>42203</v>
      </c>
      <c r="AM479" s="53">
        <v>1593.04</v>
      </c>
    </row>
    <row r="480" spans="6:39" x14ac:dyDescent="0.25">
      <c r="F480" s="14"/>
      <c r="AL480" s="25">
        <v>42204</v>
      </c>
      <c r="AM480" s="53">
        <v>26.05</v>
      </c>
    </row>
    <row r="481" spans="6:39" x14ac:dyDescent="0.25">
      <c r="F481" s="14"/>
      <c r="AL481" s="25">
        <v>42205</v>
      </c>
      <c r="AM481" s="53">
        <v>4.08</v>
      </c>
    </row>
    <row r="482" spans="6:39" x14ac:dyDescent="0.25">
      <c r="F482" s="14"/>
      <c r="AL482" s="25">
        <v>42207</v>
      </c>
      <c r="AM482" s="53">
        <v>24.15</v>
      </c>
    </row>
    <row r="483" spans="6:39" x14ac:dyDescent="0.25">
      <c r="F483" s="14"/>
      <c r="AL483" s="25">
        <v>42209</v>
      </c>
      <c r="AM483" s="53">
        <v>59.73</v>
      </c>
    </row>
    <row r="484" spans="6:39" x14ac:dyDescent="0.25">
      <c r="F484" s="14"/>
      <c r="AL484" s="25">
        <v>42210</v>
      </c>
      <c r="AM484" s="53">
        <v>649.2399999999999</v>
      </c>
    </row>
    <row r="485" spans="6:39" x14ac:dyDescent="0.25">
      <c r="F485" s="14"/>
      <c r="AL485" s="25">
        <v>42211</v>
      </c>
      <c r="AM485" s="53">
        <v>91.009999999999991</v>
      </c>
    </row>
    <row r="486" spans="6:39" x14ac:dyDescent="0.25">
      <c r="F486" s="14"/>
      <c r="AL486" s="25">
        <v>42212</v>
      </c>
      <c r="AM486" s="53">
        <v>69.5</v>
      </c>
    </row>
    <row r="487" spans="6:39" x14ac:dyDescent="0.25">
      <c r="F487" s="14"/>
      <c r="AL487" s="25">
        <v>42216</v>
      </c>
      <c r="AM487" s="53">
        <v>118.16</v>
      </c>
    </row>
    <row r="488" spans="6:39" x14ac:dyDescent="0.25">
      <c r="F488" s="14"/>
      <c r="AL488" s="25">
        <v>42217</v>
      </c>
      <c r="AM488" s="53">
        <v>632.42999999999995</v>
      </c>
    </row>
    <row r="489" spans="6:39" x14ac:dyDescent="0.25">
      <c r="F489" s="14"/>
      <c r="AL489" s="25">
        <v>42218</v>
      </c>
      <c r="AM489" s="53">
        <v>34</v>
      </c>
    </row>
    <row r="490" spans="6:39" x14ac:dyDescent="0.25">
      <c r="F490" s="14"/>
      <c r="AL490" s="25">
        <v>42221</v>
      </c>
      <c r="AM490" s="53">
        <v>305.5</v>
      </c>
    </row>
    <row r="491" spans="6:39" x14ac:dyDescent="0.25">
      <c r="F491" s="14"/>
      <c r="AL491" s="25">
        <v>42223</v>
      </c>
      <c r="AM491" s="53">
        <v>199.81</v>
      </c>
    </row>
    <row r="492" spans="6:39" x14ac:dyDescent="0.25">
      <c r="F492" s="14"/>
      <c r="AL492" s="25">
        <v>42225</v>
      </c>
      <c r="AM492" s="53">
        <v>2095.1999999999998</v>
      </c>
    </row>
    <row r="493" spans="6:39" x14ac:dyDescent="0.25">
      <c r="F493" s="14"/>
      <c r="AL493" s="25">
        <v>42226</v>
      </c>
      <c r="AM493" s="53">
        <v>74.290000000000006</v>
      </c>
    </row>
    <row r="494" spans="6:39" x14ac:dyDescent="0.25">
      <c r="F494" s="14"/>
      <c r="AL494" s="25">
        <v>42228</v>
      </c>
      <c r="AM494" s="53">
        <v>4</v>
      </c>
    </row>
    <row r="495" spans="6:39" x14ac:dyDescent="0.25">
      <c r="F495" s="14"/>
      <c r="AL495" s="25">
        <v>42229</v>
      </c>
      <c r="AM495" s="53">
        <v>173.6</v>
      </c>
    </row>
    <row r="496" spans="6:39" x14ac:dyDescent="0.25">
      <c r="F496" s="14"/>
      <c r="AL496" s="25">
        <v>42230</v>
      </c>
      <c r="AM496" s="53">
        <v>24.09</v>
      </c>
    </row>
    <row r="497" spans="6:39" x14ac:dyDescent="0.25">
      <c r="F497" s="14"/>
      <c r="AL497" s="25">
        <v>42231</v>
      </c>
      <c r="AM497" s="53">
        <v>259.45</v>
      </c>
    </row>
    <row r="498" spans="6:39" x14ac:dyDescent="0.25">
      <c r="F498" s="14"/>
      <c r="AL498" s="25">
        <v>42232</v>
      </c>
      <c r="AM498" s="53">
        <v>55.79</v>
      </c>
    </row>
    <row r="499" spans="6:39" x14ac:dyDescent="0.25">
      <c r="F499" s="14"/>
      <c r="AL499" s="25">
        <v>42233</v>
      </c>
      <c r="AM499" s="53">
        <v>5.2</v>
      </c>
    </row>
    <row r="500" spans="6:39" x14ac:dyDescent="0.25">
      <c r="F500" s="14"/>
      <c r="AL500" s="25">
        <v>42234</v>
      </c>
      <c r="AM500" s="53">
        <v>1520</v>
      </c>
    </row>
    <row r="501" spans="6:39" x14ac:dyDescent="0.25">
      <c r="F501" s="14"/>
      <c r="AL501" s="25">
        <v>42236</v>
      </c>
      <c r="AM501" s="53">
        <v>6.35</v>
      </c>
    </row>
    <row r="502" spans="6:39" x14ac:dyDescent="0.25">
      <c r="F502" s="14"/>
      <c r="AL502" s="25">
        <v>42237</v>
      </c>
      <c r="AM502" s="53">
        <v>834.55</v>
      </c>
    </row>
    <row r="503" spans="6:39" x14ac:dyDescent="0.25">
      <c r="F503" s="14"/>
      <c r="AL503" s="25">
        <v>42238</v>
      </c>
      <c r="AM503" s="53">
        <v>78.03</v>
      </c>
    </row>
    <row r="504" spans="6:39" x14ac:dyDescent="0.25">
      <c r="F504" s="14"/>
      <c r="AL504" s="25">
        <v>42239</v>
      </c>
      <c r="AM504" s="53">
        <v>16</v>
      </c>
    </row>
    <row r="505" spans="6:39" x14ac:dyDescent="0.25">
      <c r="F505" s="14"/>
      <c r="AL505" s="25">
        <v>42240</v>
      </c>
      <c r="AM505" s="53">
        <v>22.16</v>
      </c>
    </row>
    <row r="506" spans="6:39" x14ac:dyDescent="0.25">
      <c r="F506" s="14"/>
      <c r="AL506" s="25">
        <v>42242</v>
      </c>
      <c r="AM506" s="53">
        <v>77.39</v>
      </c>
    </row>
    <row r="507" spans="6:39" x14ac:dyDescent="0.25">
      <c r="F507" s="14"/>
      <c r="AL507" s="25">
        <v>42243</v>
      </c>
      <c r="AM507" s="53">
        <v>15</v>
      </c>
    </row>
    <row r="508" spans="6:39" x14ac:dyDescent="0.25">
      <c r="F508" s="14"/>
      <c r="AL508" s="25">
        <v>42244</v>
      </c>
      <c r="AM508" s="53">
        <v>10</v>
      </c>
    </row>
    <row r="509" spans="6:39" x14ac:dyDescent="0.25">
      <c r="F509" s="14"/>
      <c r="AL509" s="25">
        <v>42245</v>
      </c>
      <c r="AM509" s="53">
        <v>261.12</v>
      </c>
    </row>
    <row r="510" spans="6:39" x14ac:dyDescent="0.25">
      <c r="F510" s="14"/>
      <c r="AL510" s="25">
        <v>42246</v>
      </c>
      <c r="AM510" s="53">
        <v>112.87</v>
      </c>
    </row>
    <row r="511" spans="6:39" x14ac:dyDescent="0.25">
      <c r="F511" s="14"/>
      <c r="AL511" s="25">
        <v>42247</v>
      </c>
      <c r="AM511" s="53">
        <v>53.26</v>
      </c>
    </row>
    <row r="512" spans="6:39" x14ac:dyDescent="0.25">
      <c r="F512" s="14"/>
      <c r="AL512" s="25">
        <v>42250</v>
      </c>
      <c r="AM512" s="53">
        <v>55</v>
      </c>
    </row>
    <row r="513" spans="6:39" x14ac:dyDescent="0.25">
      <c r="F513" s="14"/>
      <c r="AL513" s="25">
        <v>42251</v>
      </c>
      <c r="AM513" s="53">
        <v>113.32</v>
      </c>
    </row>
    <row r="514" spans="6:39" x14ac:dyDescent="0.25">
      <c r="F514" s="14"/>
      <c r="AL514" s="25">
        <v>42252</v>
      </c>
      <c r="AM514" s="53">
        <v>65.56</v>
      </c>
    </row>
    <row r="515" spans="6:39" x14ac:dyDescent="0.25">
      <c r="F515" s="14"/>
      <c r="AL515" s="25">
        <v>42254</v>
      </c>
      <c r="AM515" s="53">
        <v>30</v>
      </c>
    </row>
    <row r="516" spans="6:39" x14ac:dyDescent="0.25">
      <c r="F516" s="14"/>
      <c r="AL516" s="25">
        <v>42256</v>
      </c>
      <c r="AM516" s="53">
        <v>161.1</v>
      </c>
    </row>
    <row r="517" spans="6:39" x14ac:dyDescent="0.25">
      <c r="F517" s="14"/>
      <c r="AL517" s="25">
        <v>42259</v>
      </c>
      <c r="AM517" s="53">
        <v>125.43</v>
      </c>
    </row>
    <row r="518" spans="6:39" x14ac:dyDescent="0.25">
      <c r="F518" s="14"/>
      <c r="AL518" s="25">
        <v>42260</v>
      </c>
      <c r="AM518" s="53">
        <v>276.33999999999997</v>
      </c>
    </row>
    <row r="519" spans="6:39" x14ac:dyDescent="0.25">
      <c r="F519" s="14"/>
      <c r="AL519" s="25">
        <v>42261</v>
      </c>
      <c r="AM519" s="53">
        <v>173.6</v>
      </c>
    </row>
    <row r="520" spans="6:39" x14ac:dyDescent="0.25">
      <c r="F520" s="14"/>
      <c r="AL520" s="25">
        <v>42265</v>
      </c>
      <c r="AM520" s="53">
        <v>31.9</v>
      </c>
    </row>
    <row r="521" spans="6:39" x14ac:dyDescent="0.25">
      <c r="F521" s="14"/>
      <c r="AL521" s="25">
        <v>42267</v>
      </c>
      <c r="AM521" s="53">
        <v>152.08000000000001</v>
      </c>
    </row>
    <row r="522" spans="6:39" x14ac:dyDescent="0.25">
      <c r="F522" s="14"/>
      <c r="AL522" s="25">
        <v>42268</v>
      </c>
      <c r="AM522" s="53">
        <v>12</v>
      </c>
    </row>
    <row r="523" spans="6:39" x14ac:dyDescent="0.25">
      <c r="F523" s="14"/>
      <c r="AL523" s="25">
        <v>42269</v>
      </c>
      <c r="AM523" s="53">
        <v>42.08</v>
      </c>
    </row>
    <row r="524" spans="6:39" x14ac:dyDescent="0.25">
      <c r="F524" s="14"/>
      <c r="AL524" s="25">
        <v>42270</v>
      </c>
      <c r="AM524" s="53">
        <v>14</v>
      </c>
    </row>
    <row r="525" spans="6:39" x14ac:dyDescent="0.25">
      <c r="F525" s="14"/>
      <c r="AL525" s="25">
        <v>42271</v>
      </c>
      <c r="AM525" s="53">
        <v>1640</v>
      </c>
    </row>
    <row r="526" spans="6:39" x14ac:dyDescent="0.25">
      <c r="F526" s="14"/>
      <c r="AL526" s="25">
        <v>42272</v>
      </c>
      <c r="AM526" s="53">
        <v>53</v>
      </c>
    </row>
    <row r="527" spans="6:39" x14ac:dyDescent="0.25">
      <c r="F527" s="14"/>
      <c r="AL527" s="25">
        <v>42273</v>
      </c>
      <c r="AM527" s="53">
        <v>172.65</v>
      </c>
    </row>
    <row r="528" spans="6:39" x14ac:dyDescent="0.25">
      <c r="F528" s="14"/>
      <c r="AL528" s="25">
        <v>42274</v>
      </c>
      <c r="AM528" s="53">
        <v>45.45</v>
      </c>
    </row>
    <row r="529" spans="6:39" x14ac:dyDescent="0.25">
      <c r="F529" s="14"/>
      <c r="AL529" s="25">
        <v>42275</v>
      </c>
      <c r="AM529" s="53">
        <v>10</v>
      </c>
    </row>
    <row r="530" spans="6:39" x14ac:dyDescent="0.25">
      <c r="F530" s="14"/>
      <c r="AL530" s="25">
        <v>42277</v>
      </c>
      <c r="AM530" s="53">
        <v>167.08</v>
      </c>
    </row>
    <row r="531" spans="6:39" x14ac:dyDescent="0.25">
      <c r="F531" s="14"/>
      <c r="AL531" s="25">
        <v>42278</v>
      </c>
      <c r="AM531" s="53">
        <v>71</v>
      </c>
    </row>
    <row r="532" spans="6:39" x14ac:dyDescent="0.25">
      <c r="F532" s="14"/>
      <c r="AL532" s="25">
        <v>42280</v>
      </c>
      <c r="AM532" s="53">
        <v>200.39000000000001</v>
      </c>
    </row>
    <row r="533" spans="6:39" x14ac:dyDescent="0.25">
      <c r="F533" s="14"/>
      <c r="AL533" s="25">
        <v>42281</v>
      </c>
      <c r="AM533" s="53">
        <v>7417.94</v>
      </c>
    </row>
    <row r="534" spans="6:39" x14ac:dyDescent="0.25">
      <c r="F534" s="14"/>
      <c r="AL534" s="25">
        <v>42283</v>
      </c>
      <c r="AM534" s="53">
        <v>675.9</v>
      </c>
    </row>
    <row r="535" spans="6:39" x14ac:dyDescent="0.25">
      <c r="F535" s="14"/>
      <c r="AL535" s="25">
        <v>42284</v>
      </c>
      <c r="AM535" s="53">
        <v>556.5</v>
      </c>
    </row>
    <row r="536" spans="6:39" x14ac:dyDescent="0.25">
      <c r="F536" s="14"/>
      <c r="AL536" s="25">
        <v>42286</v>
      </c>
      <c r="AM536" s="53">
        <v>421.5</v>
      </c>
    </row>
    <row r="537" spans="6:39" x14ac:dyDescent="0.25">
      <c r="F537" s="14"/>
      <c r="AL537" s="25">
        <v>42288</v>
      </c>
      <c r="AM537" s="53">
        <v>188.45000000000002</v>
      </c>
    </row>
    <row r="538" spans="6:39" x14ac:dyDescent="0.25">
      <c r="F538" s="14"/>
      <c r="AL538" s="25">
        <v>42290</v>
      </c>
      <c r="AM538" s="53">
        <v>9.02</v>
      </c>
    </row>
    <row r="539" spans="6:39" x14ac:dyDescent="0.25">
      <c r="F539" s="14"/>
      <c r="AL539" s="25">
        <v>42291</v>
      </c>
      <c r="AM539" s="53">
        <v>4.1900000000000004</v>
      </c>
    </row>
    <row r="540" spans="6:39" x14ac:dyDescent="0.25">
      <c r="F540" s="14"/>
      <c r="AL540" s="25">
        <v>42293</v>
      </c>
      <c r="AM540" s="53">
        <v>42.010000000000005</v>
      </c>
    </row>
    <row r="541" spans="6:39" x14ac:dyDescent="0.25">
      <c r="F541" s="14"/>
      <c r="AL541" s="25">
        <v>42294</v>
      </c>
      <c r="AM541" s="53">
        <v>79.400000000000006</v>
      </c>
    </row>
    <row r="542" spans="6:39" x14ac:dyDescent="0.25">
      <c r="F542" s="14"/>
      <c r="AL542" s="25">
        <v>42295</v>
      </c>
      <c r="AM542" s="53">
        <v>1661.47</v>
      </c>
    </row>
    <row r="543" spans="6:39" x14ac:dyDescent="0.25">
      <c r="F543" s="14"/>
      <c r="AL543" s="25">
        <v>42297</v>
      </c>
      <c r="AM543" s="53">
        <v>19.64</v>
      </c>
    </row>
    <row r="544" spans="6:39" x14ac:dyDescent="0.25">
      <c r="F544" s="14"/>
      <c r="AL544" s="25">
        <v>42298</v>
      </c>
      <c r="AM544" s="53">
        <v>29.55</v>
      </c>
    </row>
    <row r="545" spans="6:39" x14ac:dyDescent="0.25">
      <c r="F545" s="14"/>
      <c r="AL545" s="25">
        <v>42300</v>
      </c>
      <c r="AM545" s="53">
        <v>262</v>
      </c>
    </row>
    <row r="546" spans="6:39" x14ac:dyDescent="0.25">
      <c r="F546" s="14"/>
      <c r="AL546" s="25">
        <v>42301</v>
      </c>
      <c r="AM546" s="53">
        <v>314.03000000000003</v>
      </c>
    </row>
    <row r="547" spans="6:39" x14ac:dyDescent="0.25">
      <c r="F547" s="14"/>
      <c r="AL547" s="25">
        <v>42302</v>
      </c>
      <c r="AM547" s="53">
        <v>50.040000000000006</v>
      </c>
    </row>
    <row r="548" spans="6:39" x14ac:dyDescent="0.25">
      <c r="F548" s="14"/>
      <c r="AL548" s="25">
        <v>42305</v>
      </c>
      <c r="AM548" s="53">
        <v>35.519999999999996</v>
      </c>
    </row>
    <row r="549" spans="6:39" x14ac:dyDescent="0.25">
      <c r="F549" s="14"/>
      <c r="AL549" s="25">
        <v>42307</v>
      </c>
      <c r="AM549" s="53">
        <v>14</v>
      </c>
    </row>
    <row r="550" spans="6:39" x14ac:dyDescent="0.25">
      <c r="F550" s="14"/>
      <c r="AL550" s="25">
        <v>42309</v>
      </c>
      <c r="AM550" s="53">
        <v>188.53</v>
      </c>
    </row>
    <row r="551" spans="6:39" x14ac:dyDescent="0.25">
      <c r="F551" s="14"/>
      <c r="AL551" s="25">
        <v>42311</v>
      </c>
      <c r="AM551" s="53">
        <v>5</v>
      </c>
    </row>
    <row r="552" spans="6:39" x14ac:dyDescent="0.25">
      <c r="F552" s="14"/>
      <c r="AL552" s="25">
        <v>42314</v>
      </c>
      <c r="AM552" s="53">
        <v>77</v>
      </c>
    </row>
    <row r="553" spans="6:39" x14ac:dyDescent="0.25">
      <c r="F553" s="14"/>
      <c r="AL553" s="25">
        <v>42316</v>
      </c>
      <c r="AM553" s="53">
        <v>170.34</v>
      </c>
    </row>
    <row r="554" spans="6:39" x14ac:dyDescent="0.25">
      <c r="F554" s="14"/>
      <c r="AL554" s="25">
        <v>42317</v>
      </c>
      <c r="AM554" s="53">
        <v>198</v>
      </c>
    </row>
    <row r="555" spans="6:39" x14ac:dyDescent="0.25">
      <c r="F555" s="14"/>
      <c r="AL555" s="25">
        <v>42318</v>
      </c>
      <c r="AM555" s="53">
        <v>21.48</v>
      </c>
    </row>
    <row r="556" spans="6:39" x14ac:dyDescent="0.25">
      <c r="F556" s="14"/>
      <c r="AL556" s="25">
        <v>42319</v>
      </c>
      <c r="AM556" s="53">
        <v>79.349999999999994</v>
      </c>
    </row>
    <row r="557" spans="6:39" x14ac:dyDescent="0.25">
      <c r="F557" s="14"/>
      <c r="AL557" s="25">
        <v>42321</v>
      </c>
      <c r="AM557" s="53">
        <v>13.55</v>
      </c>
    </row>
    <row r="558" spans="6:39" x14ac:dyDescent="0.25">
      <c r="F558" s="14"/>
      <c r="AL558" s="25">
        <v>42323</v>
      </c>
      <c r="AM558" s="53">
        <v>428.06000000000006</v>
      </c>
    </row>
    <row r="559" spans="6:39" x14ac:dyDescent="0.25">
      <c r="F559" s="14"/>
      <c r="AL559" s="25">
        <v>42326</v>
      </c>
      <c r="AM559" s="53">
        <v>1556</v>
      </c>
    </row>
    <row r="560" spans="6:39" x14ac:dyDescent="0.25">
      <c r="F560" s="14"/>
      <c r="AL560" s="25">
        <v>42329</v>
      </c>
      <c r="AM560" s="53">
        <v>85.38</v>
      </c>
    </row>
    <row r="561" spans="6:39" x14ac:dyDescent="0.25">
      <c r="F561" s="14"/>
      <c r="AL561" s="25">
        <v>42330</v>
      </c>
      <c r="AM561" s="53">
        <v>46.8</v>
      </c>
    </row>
    <row r="562" spans="6:39" x14ac:dyDescent="0.25">
      <c r="F562" s="14"/>
      <c r="AL562" s="25">
        <v>42331</v>
      </c>
      <c r="AM562" s="53">
        <v>42.83</v>
      </c>
    </row>
    <row r="563" spans="6:39" x14ac:dyDescent="0.25">
      <c r="F563" s="14"/>
      <c r="AL563" s="25">
        <v>42332</v>
      </c>
      <c r="AM563" s="53">
        <v>20.55</v>
      </c>
    </row>
    <row r="564" spans="6:39" x14ac:dyDescent="0.25">
      <c r="F564" s="14"/>
      <c r="AL564" s="25">
        <v>42333</v>
      </c>
      <c r="AM564" s="53">
        <v>12.06</v>
      </c>
    </row>
    <row r="565" spans="6:39" x14ac:dyDescent="0.25">
      <c r="F565" s="14"/>
      <c r="AL565" s="25">
        <v>42334</v>
      </c>
      <c r="AM565" s="53">
        <v>33.36</v>
      </c>
    </row>
    <row r="566" spans="6:39" x14ac:dyDescent="0.25">
      <c r="F566" s="14"/>
      <c r="AL566" s="25">
        <v>42335</v>
      </c>
      <c r="AM566" s="53">
        <v>65</v>
      </c>
    </row>
    <row r="567" spans="6:39" x14ac:dyDescent="0.25">
      <c r="F567" s="14"/>
      <c r="AL567" s="25">
        <v>42336</v>
      </c>
      <c r="AM567" s="53">
        <v>650.84999999999991</v>
      </c>
    </row>
    <row r="568" spans="6:39" x14ac:dyDescent="0.25">
      <c r="F568" s="14"/>
      <c r="AL568" s="25">
        <v>42337</v>
      </c>
      <c r="AM568" s="53">
        <v>45.28</v>
      </c>
    </row>
    <row r="569" spans="6:39" x14ac:dyDescent="0.25">
      <c r="F569" s="14"/>
      <c r="AL569" s="25">
        <v>42338</v>
      </c>
      <c r="AM569" s="53">
        <v>60</v>
      </c>
    </row>
    <row r="570" spans="6:39" x14ac:dyDescent="0.25">
      <c r="F570" s="14"/>
      <c r="AL570" s="25">
        <v>42339</v>
      </c>
      <c r="AM570" s="53">
        <v>123.95</v>
      </c>
    </row>
    <row r="571" spans="6:39" x14ac:dyDescent="0.25">
      <c r="F571" s="14"/>
      <c r="AL571" s="25">
        <v>42341</v>
      </c>
      <c r="AM571" s="53">
        <v>1344.5900000000001</v>
      </c>
    </row>
    <row r="572" spans="6:39" x14ac:dyDescent="0.25">
      <c r="F572" s="14"/>
      <c r="AL572" s="25">
        <v>42342</v>
      </c>
      <c r="AM572" s="53">
        <v>49.7</v>
      </c>
    </row>
    <row r="573" spans="6:39" x14ac:dyDescent="0.25">
      <c r="F573" s="14"/>
      <c r="AL573" s="25">
        <v>42343</v>
      </c>
      <c r="AM573" s="53">
        <v>231.56000000000003</v>
      </c>
    </row>
    <row r="574" spans="6:39" x14ac:dyDescent="0.25">
      <c r="F574" s="14"/>
      <c r="AL574" s="25">
        <v>42344</v>
      </c>
      <c r="AM574" s="53">
        <v>131.35</v>
      </c>
    </row>
    <row r="575" spans="6:39" x14ac:dyDescent="0.25">
      <c r="F575" s="14"/>
      <c r="AL575" s="25">
        <v>42345</v>
      </c>
      <c r="AM575" s="53">
        <v>64.2</v>
      </c>
    </row>
    <row r="576" spans="6:39" x14ac:dyDescent="0.25">
      <c r="F576" s="14"/>
      <c r="AL576" s="25">
        <v>42346</v>
      </c>
      <c r="AM576" s="53">
        <v>293.29000000000002</v>
      </c>
    </row>
    <row r="577" spans="6:39" x14ac:dyDescent="0.25">
      <c r="F577" s="14"/>
      <c r="AL577" s="25">
        <v>42348</v>
      </c>
      <c r="AM577" s="53">
        <v>6</v>
      </c>
    </row>
    <row r="578" spans="6:39" x14ac:dyDescent="0.25">
      <c r="F578" s="14"/>
      <c r="AL578" s="25">
        <v>42350</v>
      </c>
      <c r="AM578" s="53">
        <v>136.41000000000003</v>
      </c>
    </row>
    <row r="579" spans="6:39" x14ac:dyDescent="0.25">
      <c r="F579" s="14"/>
      <c r="AL579" s="25">
        <v>42351</v>
      </c>
      <c r="AM579" s="53">
        <v>39.379999999999995</v>
      </c>
    </row>
    <row r="580" spans="6:39" x14ac:dyDescent="0.25">
      <c r="F580" s="14"/>
      <c r="AL580" s="25">
        <v>42352</v>
      </c>
      <c r="AM580" s="53">
        <v>84</v>
      </c>
    </row>
    <row r="581" spans="6:39" x14ac:dyDescent="0.25">
      <c r="F581" s="14"/>
      <c r="AL581" s="25">
        <v>42353</v>
      </c>
      <c r="AM581" s="53">
        <v>212.6</v>
      </c>
    </row>
    <row r="582" spans="6:39" x14ac:dyDescent="0.25">
      <c r="F582" s="14"/>
      <c r="AL582" s="25">
        <v>42354</v>
      </c>
      <c r="AM582" s="53">
        <v>2010.55</v>
      </c>
    </row>
    <row r="583" spans="6:39" x14ac:dyDescent="0.25">
      <c r="F583" s="14"/>
      <c r="AL583" s="25">
        <v>42387</v>
      </c>
      <c r="AM583" s="53">
        <v>2194.09</v>
      </c>
    </row>
    <row r="584" spans="6:39" x14ac:dyDescent="0.25">
      <c r="F584" s="14"/>
      <c r="AL584" s="25">
        <v>42388</v>
      </c>
      <c r="AM584" s="53">
        <v>45.75</v>
      </c>
    </row>
    <row r="585" spans="6:39" x14ac:dyDescent="0.25">
      <c r="F585" s="14"/>
      <c r="AL585" s="25">
        <v>42389</v>
      </c>
      <c r="AM585" s="53">
        <v>134.76</v>
      </c>
    </row>
    <row r="586" spans="6:39" x14ac:dyDescent="0.25">
      <c r="F586" s="14"/>
      <c r="AL586" s="25">
        <v>42390</v>
      </c>
      <c r="AM586" s="53">
        <v>28.64</v>
      </c>
    </row>
    <row r="587" spans="6:39" x14ac:dyDescent="0.25">
      <c r="F587" s="14"/>
      <c r="AL587" s="25">
        <v>42391</v>
      </c>
      <c r="AM587" s="53">
        <v>17.16</v>
      </c>
    </row>
    <row r="588" spans="6:39" x14ac:dyDescent="0.25">
      <c r="F588" s="14"/>
      <c r="AL588" s="25">
        <v>42392</v>
      </c>
      <c r="AM588" s="53">
        <v>122.59</v>
      </c>
    </row>
    <row r="589" spans="6:39" x14ac:dyDescent="0.25">
      <c r="F589" s="14"/>
      <c r="AL589" s="25">
        <v>42393</v>
      </c>
      <c r="AM589" s="53">
        <v>136.57</v>
      </c>
    </row>
    <row r="590" spans="6:39" x14ac:dyDescent="0.25">
      <c r="F590" s="14"/>
      <c r="AL590" s="25">
        <v>42394</v>
      </c>
      <c r="AM590" s="53">
        <v>122.83</v>
      </c>
    </row>
    <row r="591" spans="6:39" x14ac:dyDescent="0.25">
      <c r="F591" s="14"/>
      <c r="AL591" s="25">
        <v>42396</v>
      </c>
      <c r="AM591" s="53">
        <v>33.300000000000004</v>
      </c>
    </row>
    <row r="592" spans="6:39" x14ac:dyDescent="0.25">
      <c r="F592" s="14"/>
      <c r="AL592" s="25">
        <v>42397</v>
      </c>
      <c r="AM592" s="53">
        <v>92.59</v>
      </c>
    </row>
    <row r="593" spans="6:39" x14ac:dyDescent="0.25">
      <c r="F593" s="14"/>
      <c r="AL593" s="25">
        <v>42400</v>
      </c>
      <c r="AM593" s="53">
        <v>134.94999999999999</v>
      </c>
    </row>
    <row r="594" spans="6:39" x14ac:dyDescent="0.25">
      <c r="F594" s="14"/>
      <c r="AL594" s="25">
        <v>42401</v>
      </c>
      <c r="AM594" s="53">
        <v>6.74</v>
      </c>
    </row>
    <row r="595" spans="6:39" x14ac:dyDescent="0.25">
      <c r="F595" s="14"/>
      <c r="AL595" s="25">
        <v>42402</v>
      </c>
      <c r="AM595" s="53">
        <v>114.5</v>
      </c>
    </row>
    <row r="596" spans="6:39" x14ac:dyDescent="0.25">
      <c r="F596" s="14"/>
      <c r="AL596" s="25">
        <v>42403</v>
      </c>
      <c r="AM596" s="53">
        <v>67.900000000000006</v>
      </c>
    </row>
    <row r="597" spans="6:39" x14ac:dyDescent="0.25">
      <c r="F597" s="14"/>
      <c r="AL597" s="25">
        <v>42405</v>
      </c>
      <c r="AM597" s="53">
        <v>54.6</v>
      </c>
    </row>
    <row r="598" spans="6:39" x14ac:dyDescent="0.25">
      <c r="F598" s="14"/>
      <c r="AL598" s="25">
        <v>42406</v>
      </c>
      <c r="AM598" s="53">
        <v>483.53</v>
      </c>
    </row>
    <row r="599" spans="6:39" x14ac:dyDescent="0.25">
      <c r="F599" s="14"/>
      <c r="AL599" s="25">
        <v>42407</v>
      </c>
      <c r="AM599" s="53">
        <v>55.019999999999996</v>
      </c>
    </row>
    <row r="600" spans="6:39" x14ac:dyDescent="0.25">
      <c r="F600" s="14"/>
      <c r="AL600" s="25">
        <v>42409</v>
      </c>
      <c r="AM600" s="53">
        <v>133.74</v>
      </c>
    </row>
    <row r="601" spans="6:39" x14ac:dyDescent="0.25">
      <c r="F601" s="14"/>
      <c r="AL601" s="25">
        <v>42411</v>
      </c>
      <c r="AM601" s="53">
        <v>23.42</v>
      </c>
    </row>
    <row r="602" spans="6:39" x14ac:dyDescent="0.25">
      <c r="F602" s="14"/>
      <c r="AL602" s="25">
        <v>42412</v>
      </c>
      <c r="AM602" s="53">
        <v>41.620000000000005</v>
      </c>
    </row>
    <row r="603" spans="6:39" x14ac:dyDescent="0.25">
      <c r="AL603" s="25">
        <v>42414</v>
      </c>
      <c r="AM603" s="53">
        <v>189.54</v>
      </c>
    </row>
    <row r="604" spans="6:39" x14ac:dyDescent="0.25">
      <c r="AL604" s="25">
        <v>42415</v>
      </c>
      <c r="AM604" s="53">
        <v>173.6</v>
      </c>
    </row>
    <row r="605" spans="6:39" x14ac:dyDescent="0.25">
      <c r="AL605" s="25">
        <v>42418</v>
      </c>
      <c r="AM605" s="53">
        <v>1532.6</v>
      </c>
    </row>
    <row r="606" spans="6:39" x14ac:dyDescent="0.25">
      <c r="AL606" s="25">
        <v>42419</v>
      </c>
      <c r="AM606" s="53">
        <v>39.700000000000003</v>
      </c>
    </row>
    <row r="607" spans="6:39" x14ac:dyDescent="0.25">
      <c r="AL607" s="25">
        <v>42420</v>
      </c>
      <c r="AM607" s="53">
        <v>57</v>
      </c>
    </row>
    <row r="608" spans="6:39" x14ac:dyDescent="0.25">
      <c r="AL608" s="25">
        <v>42421</v>
      </c>
      <c r="AM608" s="53">
        <v>32.76</v>
      </c>
    </row>
    <row r="609" spans="38:39" x14ac:dyDescent="0.25">
      <c r="AL609" s="25">
        <v>42422</v>
      </c>
      <c r="AM609" s="53">
        <v>261.48</v>
      </c>
    </row>
    <row r="610" spans="38:39" x14ac:dyDescent="0.25">
      <c r="AL610" s="25">
        <v>42423</v>
      </c>
      <c r="AM610" s="53">
        <v>23.3</v>
      </c>
    </row>
    <row r="611" spans="38:39" x14ac:dyDescent="0.25">
      <c r="AL611" s="25">
        <v>42424</v>
      </c>
      <c r="AM611" s="53">
        <v>28.34</v>
      </c>
    </row>
    <row r="612" spans="38:39" x14ac:dyDescent="0.25">
      <c r="AL612" s="25">
        <v>42425</v>
      </c>
      <c r="AM612" s="53">
        <v>7.1</v>
      </c>
    </row>
    <row r="613" spans="38:39" x14ac:dyDescent="0.25">
      <c r="AL613" s="25">
        <v>42427</v>
      </c>
      <c r="AM613" s="53">
        <v>73.41</v>
      </c>
    </row>
    <row r="614" spans="38:39" x14ac:dyDescent="0.25">
      <c r="AL614" s="25">
        <v>42428</v>
      </c>
      <c r="AM614" s="53">
        <v>95.32</v>
      </c>
    </row>
    <row r="615" spans="38:39" x14ac:dyDescent="0.25">
      <c r="AL615" s="25">
        <v>42429</v>
      </c>
      <c r="AM615" s="53">
        <v>170.82999999999998</v>
      </c>
    </row>
    <row r="616" spans="38:39" x14ac:dyDescent="0.25">
      <c r="AL616" s="25">
        <v>42431</v>
      </c>
      <c r="AM616" s="53">
        <v>33.479999999999997</v>
      </c>
    </row>
    <row r="617" spans="38:39" x14ac:dyDescent="0.25">
      <c r="AL617" s="25">
        <v>42433</v>
      </c>
      <c r="AM617" s="53">
        <v>1262.73</v>
      </c>
    </row>
    <row r="618" spans="38:39" x14ac:dyDescent="0.25">
      <c r="AL618" s="25">
        <v>42434</v>
      </c>
      <c r="AM618" s="53">
        <v>21.8</v>
      </c>
    </row>
    <row r="619" spans="38:39" x14ac:dyDescent="0.25">
      <c r="AL619" s="25">
        <v>42435</v>
      </c>
      <c r="AM619" s="53">
        <v>180.21</v>
      </c>
    </row>
    <row r="620" spans="38:39" x14ac:dyDescent="0.25">
      <c r="AL620" s="25">
        <v>42436</v>
      </c>
      <c r="AM620" s="53">
        <v>111.95</v>
      </c>
    </row>
    <row r="621" spans="38:39" x14ac:dyDescent="0.25">
      <c r="AL621" s="25">
        <v>42437</v>
      </c>
      <c r="AM621" s="53">
        <v>20</v>
      </c>
    </row>
    <row r="622" spans="38:39" x14ac:dyDescent="0.25">
      <c r="AL622" s="25">
        <v>42439</v>
      </c>
      <c r="AM622" s="53">
        <v>55.14</v>
      </c>
    </row>
    <row r="623" spans="38:39" x14ac:dyDescent="0.25">
      <c r="AL623" s="25">
        <v>42441</v>
      </c>
      <c r="AM623" s="53">
        <v>130.25</v>
      </c>
    </row>
    <row r="624" spans="38:39" x14ac:dyDescent="0.25">
      <c r="AL624" s="25">
        <v>42442</v>
      </c>
      <c r="AM624" s="53">
        <v>98.009999999999991</v>
      </c>
    </row>
    <row r="625" spans="38:39" x14ac:dyDescent="0.25">
      <c r="AL625" s="25">
        <v>42443</v>
      </c>
      <c r="AM625" s="53">
        <v>2232.54</v>
      </c>
    </row>
    <row r="626" spans="38:39" x14ac:dyDescent="0.25">
      <c r="AL626" s="25">
        <v>42445</v>
      </c>
      <c r="AM626" s="53">
        <v>19.350000000000001</v>
      </c>
    </row>
    <row r="627" spans="38:39" x14ac:dyDescent="0.25">
      <c r="AL627" s="25">
        <v>42446</v>
      </c>
      <c r="AM627" s="53">
        <v>20.34</v>
      </c>
    </row>
    <row r="628" spans="38:39" x14ac:dyDescent="0.25">
      <c r="AL628" s="25">
        <v>42447</v>
      </c>
      <c r="AM628" s="53">
        <v>3042</v>
      </c>
    </row>
    <row r="629" spans="38:39" x14ac:dyDescent="0.25">
      <c r="AL629" s="25">
        <v>42448</v>
      </c>
      <c r="AM629" s="53">
        <v>32.450000000000003</v>
      </c>
    </row>
    <row r="630" spans="38:39" x14ac:dyDescent="0.25">
      <c r="AL630" s="25">
        <v>42449</v>
      </c>
      <c r="AM630" s="53">
        <v>40.71</v>
      </c>
    </row>
    <row r="631" spans="38:39" x14ac:dyDescent="0.25">
      <c r="AL631" s="25">
        <v>42450</v>
      </c>
      <c r="AM631" s="53">
        <v>81.180000000000007</v>
      </c>
    </row>
    <row r="632" spans="38:39" x14ac:dyDescent="0.25">
      <c r="AL632" s="25">
        <v>42451</v>
      </c>
      <c r="AM632" s="53">
        <v>258.8</v>
      </c>
    </row>
    <row r="633" spans="38:39" x14ac:dyDescent="0.25">
      <c r="AL633" s="25">
        <v>42452</v>
      </c>
      <c r="AM633" s="53">
        <v>26.450000000000003</v>
      </c>
    </row>
    <row r="634" spans="38:39" x14ac:dyDescent="0.25">
      <c r="AL634" s="25">
        <v>42458</v>
      </c>
      <c r="AM634" s="53">
        <v>589.79000000000008</v>
      </c>
    </row>
    <row r="635" spans="38:39" x14ac:dyDescent="0.25">
      <c r="AL635" s="25">
        <v>42459</v>
      </c>
      <c r="AM635" s="53">
        <v>31.15</v>
      </c>
    </row>
    <row r="636" spans="38:39" x14ac:dyDescent="0.25">
      <c r="AL636" s="25">
        <v>42460</v>
      </c>
      <c r="AM636" s="53">
        <v>84.94</v>
      </c>
    </row>
    <row r="637" spans="38:39" x14ac:dyDescent="0.25">
      <c r="AL637" s="25">
        <v>42461</v>
      </c>
      <c r="AM637" s="53">
        <v>26.009999999999998</v>
      </c>
    </row>
    <row r="638" spans="38:39" x14ac:dyDescent="0.25">
      <c r="AL638" s="25">
        <v>42462</v>
      </c>
      <c r="AM638" s="53">
        <v>53.71</v>
      </c>
    </row>
    <row r="639" spans="38:39" x14ac:dyDescent="0.25">
      <c r="AL639" s="25">
        <v>42463</v>
      </c>
      <c r="AM639" s="53">
        <v>301.10000000000002</v>
      </c>
    </row>
    <row r="640" spans="38:39" x14ac:dyDescent="0.25">
      <c r="AL640" s="25">
        <v>42464</v>
      </c>
      <c r="AM640" s="53">
        <v>13.92</v>
      </c>
    </row>
    <row r="641" spans="38:39" x14ac:dyDescent="0.25">
      <c r="AL641" s="25">
        <v>42465</v>
      </c>
      <c r="AM641" s="53">
        <v>11.44</v>
      </c>
    </row>
    <row r="642" spans="38:39" x14ac:dyDescent="0.25">
      <c r="AL642" s="25">
        <v>42466</v>
      </c>
      <c r="AM642" s="53">
        <v>105.6</v>
      </c>
    </row>
    <row r="643" spans="38:39" x14ac:dyDescent="0.25">
      <c r="AL643" s="25">
        <v>42467</v>
      </c>
      <c r="AM643" s="53">
        <v>30</v>
      </c>
    </row>
    <row r="644" spans="38:39" x14ac:dyDescent="0.25">
      <c r="AL644" s="25">
        <v>42468</v>
      </c>
      <c r="AM644" s="53">
        <v>20.02</v>
      </c>
    </row>
    <row r="645" spans="38:39" x14ac:dyDescent="0.25">
      <c r="AL645" s="25">
        <v>42471</v>
      </c>
      <c r="AM645" s="53">
        <v>99.929999999999993</v>
      </c>
    </row>
    <row r="646" spans="38:39" x14ac:dyDescent="0.25">
      <c r="AL646" s="25">
        <v>42469</v>
      </c>
      <c r="AM646" s="53">
        <v>86.580000000000013</v>
      </c>
    </row>
    <row r="647" spans="38:39" x14ac:dyDescent="0.25">
      <c r="AL647" s="25">
        <v>42470</v>
      </c>
      <c r="AM647" s="53">
        <v>43.379999999999995</v>
      </c>
    </row>
    <row r="648" spans="38:39" x14ac:dyDescent="0.25">
      <c r="AL648" s="25">
        <v>42472</v>
      </c>
      <c r="AM648" s="53">
        <v>9.73</v>
      </c>
    </row>
    <row r="649" spans="38:39" x14ac:dyDescent="0.25">
      <c r="AL649" s="25">
        <v>42473</v>
      </c>
      <c r="AM649" s="53">
        <v>5.75</v>
      </c>
    </row>
    <row r="650" spans="38:39" x14ac:dyDescent="0.25">
      <c r="AL650" s="25">
        <v>42474</v>
      </c>
      <c r="AM650" s="53">
        <v>205.42</v>
      </c>
    </row>
    <row r="651" spans="38:39" x14ac:dyDescent="0.25">
      <c r="AL651" s="25">
        <v>42475</v>
      </c>
      <c r="AM651" s="53">
        <v>2000.6399999999999</v>
      </c>
    </row>
    <row r="652" spans="38:39" x14ac:dyDescent="0.25">
      <c r="AL652" s="25">
        <v>42476</v>
      </c>
      <c r="AM652" s="53">
        <v>44.25</v>
      </c>
    </row>
    <row r="653" spans="38:39" x14ac:dyDescent="0.25">
      <c r="AL653" s="25">
        <v>42477</v>
      </c>
      <c r="AM653" s="53">
        <v>37.700000000000003</v>
      </c>
    </row>
    <row r="654" spans="38:39" x14ac:dyDescent="0.25">
      <c r="AL654" s="25">
        <v>42478</v>
      </c>
      <c r="AM654" s="53">
        <v>1536</v>
      </c>
    </row>
    <row r="655" spans="38:39" x14ac:dyDescent="0.25">
      <c r="AL655" s="25">
        <v>42479</v>
      </c>
      <c r="AM655" s="53">
        <v>15.48</v>
      </c>
    </row>
    <row r="656" spans="38:39" x14ac:dyDescent="0.25">
      <c r="AL656" s="25">
        <v>42482</v>
      </c>
      <c r="AM656" s="53">
        <v>38.83</v>
      </c>
    </row>
    <row r="657" spans="38:39" x14ac:dyDescent="0.25">
      <c r="AL657" s="25">
        <v>42483</v>
      </c>
      <c r="AM657" s="53">
        <v>78.25</v>
      </c>
    </row>
    <row r="658" spans="38:39" x14ac:dyDescent="0.25">
      <c r="AL658" s="25">
        <v>42484</v>
      </c>
      <c r="AM658" s="53">
        <v>3822.37</v>
      </c>
    </row>
    <row r="659" spans="38:39" x14ac:dyDescent="0.25">
      <c r="AL659" s="25">
        <v>42485</v>
      </c>
      <c r="AM659" s="53">
        <v>15</v>
      </c>
    </row>
    <row r="660" spans="38:39" x14ac:dyDescent="0.25">
      <c r="AL660" s="25">
        <v>42486</v>
      </c>
      <c r="AM660" s="53">
        <v>30.2</v>
      </c>
    </row>
    <row r="661" spans="38:39" x14ac:dyDescent="0.25">
      <c r="AL661" s="25">
        <v>42488</v>
      </c>
      <c r="AM661" s="53">
        <v>43</v>
      </c>
    </row>
    <row r="662" spans="38:39" x14ac:dyDescent="0.25">
      <c r="AL662" s="25">
        <v>42489</v>
      </c>
      <c r="AM662" s="53">
        <v>120.6</v>
      </c>
    </row>
    <row r="663" spans="38:39" x14ac:dyDescent="0.25">
      <c r="AL663" s="25">
        <v>42490</v>
      </c>
      <c r="AM663" s="53">
        <v>40</v>
      </c>
    </row>
    <row r="664" spans="38:39" x14ac:dyDescent="0.25">
      <c r="AL664" s="25">
        <v>42491</v>
      </c>
      <c r="AM664" s="53">
        <v>165.17000000000002</v>
      </c>
    </row>
    <row r="665" spans="38:39" x14ac:dyDescent="0.25">
      <c r="AL665" s="25">
        <v>42492</v>
      </c>
      <c r="AM665" s="53">
        <v>332.13</v>
      </c>
    </row>
    <row r="666" spans="38:39" x14ac:dyDescent="0.25">
      <c r="AL666" s="25">
        <v>42493</v>
      </c>
      <c r="AM666" s="53">
        <v>62.3</v>
      </c>
    </row>
    <row r="667" spans="38:39" x14ac:dyDescent="0.25">
      <c r="AL667" s="25">
        <v>42494</v>
      </c>
      <c r="AM667" s="53">
        <v>2</v>
      </c>
    </row>
    <row r="668" spans="38:39" x14ac:dyDescent="0.25">
      <c r="AL668" s="25">
        <v>42497</v>
      </c>
      <c r="AM668" s="53">
        <v>194.95000000000002</v>
      </c>
    </row>
    <row r="669" spans="38:39" x14ac:dyDescent="0.25">
      <c r="AL669" s="25">
        <v>42498</v>
      </c>
      <c r="AM669" s="53">
        <v>7.8</v>
      </c>
    </row>
    <row r="670" spans="38:39" x14ac:dyDescent="0.25">
      <c r="AL670" s="25">
        <v>42500</v>
      </c>
      <c r="AM670" s="53">
        <v>6</v>
      </c>
    </row>
    <row r="671" spans="38:39" x14ac:dyDescent="0.25">
      <c r="AL671" s="25">
        <v>42503</v>
      </c>
      <c r="AM671" s="53">
        <v>49.010000000000005</v>
      </c>
    </row>
    <row r="672" spans="38:39" x14ac:dyDescent="0.25">
      <c r="AL672" s="25">
        <v>42504</v>
      </c>
      <c r="AM672" s="53">
        <v>101.88</v>
      </c>
    </row>
    <row r="673" spans="38:39" x14ac:dyDescent="0.25">
      <c r="AL673" s="25">
        <v>42505</v>
      </c>
      <c r="AM673" s="53">
        <v>6.55</v>
      </c>
    </row>
    <row r="674" spans="38:39" x14ac:dyDescent="0.25">
      <c r="AL674" s="25">
        <v>42506</v>
      </c>
      <c r="AM674" s="53">
        <v>244.98</v>
      </c>
    </row>
    <row r="675" spans="38:39" x14ac:dyDescent="0.25">
      <c r="AL675" s="25">
        <v>42507</v>
      </c>
      <c r="AM675" s="53">
        <v>226.2</v>
      </c>
    </row>
    <row r="676" spans="38:39" x14ac:dyDescent="0.25">
      <c r="AL676" s="25">
        <v>42508</v>
      </c>
      <c r="AM676" s="53">
        <v>81.400000000000006</v>
      </c>
    </row>
    <row r="677" spans="38:39" x14ac:dyDescent="0.25">
      <c r="AL677" s="25">
        <v>42509</v>
      </c>
      <c r="AM677" s="53">
        <v>1549.74</v>
      </c>
    </row>
    <row r="678" spans="38:39" x14ac:dyDescent="0.25">
      <c r="AL678" s="25">
        <v>42510</v>
      </c>
      <c r="AM678" s="53">
        <v>9.5</v>
      </c>
    </row>
    <row r="679" spans="38:39" x14ac:dyDescent="0.25">
      <c r="AL679" s="25">
        <v>42511</v>
      </c>
      <c r="AM679" s="53">
        <v>67.930000000000007</v>
      </c>
    </row>
    <row r="680" spans="38:39" x14ac:dyDescent="0.25">
      <c r="AL680" s="25">
        <v>42512</v>
      </c>
      <c r="AM680" s="53">
        <v>90.28</v>
      </c>
    </row>
    <row r="681" spans="38:39" x14ac:dyDescent="0.25">
      <c r="AL681" s="25">
        <v>42513</v>
      </c>
      <c r="AM681" s="53">
        <v>33.659999999999997</v>
      </c>
    </row>
    <row r="682" spans="38:39" x14ac:dyDescent="0.25">
      <c r="AL682" s="25">
        <v>42514</v>
      </c>
      <c r="AM682" s="53">
        <v>11.59</v>
      </c>
    </row>
    <row r="683" spans="38:39" x14ac:dyDescent="0.25">
      <c r="AL683" s="25">
        <v>42516</v>
      </c>
      <c r="AM683" s="53">
        <v>20.399999999999999</v>
      </c>
    </row>
    <row r="684" spans="38:39" x14ac:dyDescent="0.25">
      <c r="AL684" s="25">
        <v>42517</v>
      </c>
      <c r="AM684" s="53">
        <v>322.26</v>
      </c>
    </row>
    <row r="685" spans="38:39" x14ac:dyDescent="0.25">
      <c r="AL685" s="25">
        <v>42518</v>
      </c>
      <c r="AM685" s="53">
        <v>79.63000000000001</v>
      </c>
    </row>
    <row r="686" spans="38:39" x14ac:dyDescent="0.25">
      <c r="AL686" s="25">
        <v>42519</v>
      </c>
      <c r="AM686" s="53">
        <v>7.78</v>
      </c>
    </row>
    <row r="687" spans="38:39" x14ac:dyDescent="0.25">
      <c r="AL687" s="25">
        <v>42520</v>
      </c>
      <c r="AM687" s="53">
        <v>3.2</v>
      </c>
    </row>
    <row r="688" spans="38:39" x14ac:dyDescent="0.25">
      <c r="AL688" s="25">
        <v>42521</v>
      </c>
      <c r="AM688" s="53">
        <v>125.32</v>
      </c>
    </row>
    <row r="689" spans="38:39" x14ac:dyDescent="0.25">
      <c r="AL689" s="25">
        <v>42522</v>
      </c>
      <c r="AM689" s="53">
        <v>26</v>
      </c>
    </row>
    <row r="690" spans="38:39" x14ac:dyDescent="0.25">
      <c r="AL690" s="25">
        <v>42523</v>
      </c>
      <c r="AM690" s="53">
        <v>17.399999999999999</v>
      </c>
    </row>
    <row r="691" spans="38:39" x14ac:dyDescent="0.25">
      <c r="AL691" s="25">
        <v>42524</v>
      </c>
      <c r="AM691" s="53">
        <v>39.83</v>
      </c>
    </row>
    <row r="692" spans="38:39" x14ac:dyDescent="0.25">
      <c r="AL692" s="25">
        <v>42525</v>
      </c>
      <c r="AM692" s="53">
        <v>409.65</v>
      </c>
    </row>
    <row r="693" spans="38:39" x14ac:dyDescent="0.25">
      <c r="AL693" s="25">
        <v>42526</v>
      </c>
      <c r="AM693" s="53">
        <v>1287.42</v>
      </c>
    </row>
    <row r="694" spans="38:39" x14ac:dyDescent="0.25">
      <c r="AL694" s="25">
        <v>42527</v>
      </c>
      <c r="AM694" s="53">
        <v>117.08</v>
      </c>
    </row>
    <row r="695" spans="38:39" x14ac:dyDescent="0.25">
      <c r="AL695" s="25">
        <v>42528</v>
      </c>
      <c r="AM695" s="53">
        <v>17.5</v>
      </c>
    </row>
    <row r="696" spans="38:39" x14ac:dyDescent="0.25">
      <c r="AL696" s="25">
        <v>42529</v>
      </c>
      <c r="AM696" s="53">
        <v>35.58</v>
      </c>
    </row>
    <row r="697" spans="38:39" x14ac:dyDescent="0.25">
      <c r="AL697" s="25">
        <v>42530</v>
      </c>
      <c r="AM697" s="53">
        <v>42.67</v>
      </c>
    </row>
    <row r="698" spans="38:39" x14ac:dyDescent="0.25">
      <c r="AL698" s="25">
        <v>42535</v>
      </c>
      <c r="AM698" s="53">
        <v>426.51000000000005</v>
      </c>
    </row>
    <row r="699" spans="38:39" x14ac:dyDescent="0.25">
      <c r="AL699" s="25">
        <v>42538</v>
      </c>
      <c r="AM699" s="53">
        <v>30.1</v>
      </c>
    </row>
    <row r="700" spans="38:39" x14ac:dyDescent="0.25">
      <c r="AL700" s="25">
        <v>42539</v>
      </c>
      <c r="AM700" s="53">
        <v>1652.83</v>
      </c>
    </row>
    <row r="701" spans="38:39" x14ac:dyDescent="0.25">
      <c r="AL701" s="25">
        <v>42540</v>
      </c>
      <c r="AM701" s="53">
        <v>45.21</v>
      </c>
    </row>
    <row r="702" spans="38:39" x14ac:dyDescent="0.25">
      <c r="AL702" s="25">
        <v>42541</v>
      </c>
      <c r="AM702" s="53">
        <v>238.44</v>
      </c>
    </row>
    <row r="703" spans="38:39" x14ac:dyDescent="0.25">
      <c r="AL703" s="25">
        <v>42542</v>
      </c>
      <c r="AM703" s="53">
        <v>11</v>
      </c>
    </row>
    <row r="704" spans="38:39" x14ac:dyDescent="0.25">
      <c r="AL704" s="25">
        <v>42544</v>
      </c>
      <c r="AM704" s="53">
        <v>85.63</v>
      </c>
    </row>
    <row r="705" spans="38:39" x14ac:dyDescent="0.25">
      <c r="AL705" s="25">
        <v>42545</v>
      </c>
      <c r="AM705" s="53">
        <v>41.22</v>
      </c>
    </row>
    <row r="706" spans="38:39" x14ac:dyDescent="0.25">
      <c r="AL706" s="25">
        <v>42546</v>
      </c>
      <c r="AM706" s="53">
        <v>538.67999999999995</v>
      </c>
    </row>
    <row r="707" spans="38:39" x14ac:dyDescent="0.25">
      <c r="AL707" s="25">
        <v>42547</v>
      </c>
      <c r="AM707" s="53">
        <v>72.039999999999992</v>
      </c>
    </row>
    <row r="708" spans="38:39" x14ac:dyDescent="0.25">
      <c r="AL708" s="25">
        <v>42549</v>
      </c>
      <c r="AM708" s="53">
        <v>41.55</v>
      </c>
    </row>
    <row r="709" spans="38:39" x14ac:dyDescent="0.25">
      <c r="AL709" s="25">
        <v>42551</v>
      </c>
      <c r="AM709" s="53">
        <v>64.45</v>
      </c>
    </row>
    <row r="710" spans="38:39" x14ac:dyDescent="0.25">
      <c r="AL710" s="25">
        <v>42552</v>
      </c>
      <c r="AM710" s="53">
        <v>14.9</v>
      </c>
    </row>
    <row r="711" spans="38:39" x14ac:dyDescent="0.25">
      <c r="AL711" s="25">
        <v>42553</v>
      </c>
      <c r="AM711" s="53">
        <v>175.39</v>
      </c>
    </row>
    <row r="712" spans="38:39" x14ac:dyDescent="0.25">
      <c r="AL712" s="25">
        <v>42554</v>
      </c>
      <c r="AM712" s="53">
        <v>48.430000000000007</v>
      </c>
    </row>
    <row r="713" spans="38:39" x14ac:dyDescent="0.25">
      <c r="AL713" s="25">
        <v>42555</v>
      </c>
      <c r="AM713" s="53">
        <v>102</v>
      </c>
    </row>
    <row r="714" spans="38:39" x14ac:dyDescent="0.25">
      <c r="AL714" s="25">
        <v>42558</v>
      </c>
      <c r="AM714" s="53">
        <v>145.97</v>
      </c>
    </row>
    <row r="715" spans="38:39" x14ac:dyDescent="0.25">
      <c r="AL715" s="25">
        <v>42561</v>
      </c>
      <c r="AM715" s="53">
        <v>52.8</v>
      </c>
    </row>
    <row r="716" spans="38:39" x14ac:dyDescent="0.25">
      <c r="AL716" s="25">
        <v>42566</v>
      </c>
      <c r="AM716" s="53">
        <v>112.6</v>
      </c>
    </row>
    <row r="717" spans="38:39" x14ac:dyDescent="0.25">
      <c r="AL717" s="25">
        <v>42564</v>
      </c>
      <c r="AM717" s="53">
        <v>193.47</v>
      </c>
    </row>
    <row r="718" spans="38:39" x14ac:dyDescent="0.25">
      <c r="AL718" s="25">
        <v>42565</v>
      </c>
      <c r="AM718" s="53">
        <v>21.05</v>
      </c>
    </row>
    <row r="719" spans="38:39" x14ac:dyDescent="0.25">
      <c r="AL719" s="25">
        <v>42567</v>
      </c>
      <c r="AM719" s="53">
        <v>110.00999999999999</v>
      </c>
    </row>
    <row r="720" spans="38:39" x14ac:dyDescent="0.25">
      <c r="AL720" s="25">
        <v>42568</v>
      </c>
      <c r="AM720" s="53">
        <v>208.25</v>
      </c>
    </row>
    <row r="721" spans="38:39" x14ac:dyDescent="0.25">
      <c r="AL721" s="25">
        <v>42570</v>
      </c>
      <c r="AM721" s="53">
        <v>1520</v>
      </c>
    </row>
    <row r="722" spans="38:39" x14ac:dyDescent="0.25">
      <c r="AL722" s="25">
        <v>42571</v>
      </c>
      <c r="AM722" s="53">
        <v>20.5</v>
      </c>
    </row>
    <row r="723" spans="38:39" x14ac:dyDescent="0.25">
      <c r="AL723" s="25">
        <v>42572</v>
      </c>
      <c r="AM723" s="53">
        <v>8.5</v>
      </c>
    </row>
    <row r="724" spans="38:39" x14ac:dyDescent="0.25">
      <c r="AL724" s="25">
        <v>42585</v>
      </c>
      <c r="AM724" s="53">
        <v>142</v>
      </c>
    </row>
    <row r="725" spans="38:39" x14ac:dyDescent="0.25">
      <c r="AL725" s="25">
        <v>42588</v>
      </c>
      <c r="AM725" s="53">
        <v>1431.01</v>
      </c>
    </row>
    <row r="726" spans="38:39" x14ac:dyDescent="0.25">
      <c r="AL726" s="25">
        <v>42589</v>
      </c>
      <c r="AM726" s="53">
        <v>64.59</v>
      </c>
    </row>
    <row r="727" spans="38:39" x14ac:dyDescent="0.25">
      <c r="AL727" s="25">
        <v>42590</v>
      </c>
      <c r="AM727" s="53">
        <v>154.44</v>
      </c>
    </row>
    <row r="728" spans="38:39" x14ac:dyDescent="0.25">
      <c r="AL728" s="25">
        <v>42591</v>
      </c>
      <c r="AM728" s="53">
        <v>22.22</v>
      </c>
    </row>
    <row r="729" spans="38:39" x14ac:dyDescent="0.25">
      <c r="AL729" s="25">
        <v>42593</v>
      </c>
      <c r="AM729" s="53">
        <v>41.120000000000005</v>
      </c>
    </row>
    <row r="730" spans="38:39" x14ac:dyDescent="0.25">
      <c r="AL730" s="25">
        <v>42594</v>
      </c>
      <c r="AM730" s="53">
        <v>25.740000000000002</v>
      </c>
    </row>
    <row r="731" spans="38:39" x14ac:dyDescent="0.25">
      <c r="AL731" s="25">
        <v>42596</v>
      </c>
      <c r="AM731" s="53">
        <v>54.05</v>
      </c>
    </row>
    <row r="732" spans="38:39" x14ac:dyDescent="0.25">
      <c r="AL732" s="25">
        <v>42597</v>
      </c>
      <c r="AM732" s="53">
        <v>87.36</v>
      </c>
    </row>
    <row r="733" spans="38:39" x14ac:dyDescent="0.25">
      <c r="AL733" s="25">
        <v>42598</v>
      </c>
      <c r="AM733" s="53">
        <v>196.06</v>
      </c>
    </row>
    <row r="734" spans="38:39" x14ac:dyDescent="0.25">
      <c r="AL734" s="25">
        <v>42600</v>
      </c>
      <c r="AM734" s="53">
        <v>1520</v>
      </c>
    </row>
    <row r="735" spans="38:39" x14ac:dyDescent="0.25">
      <c r="AL735" s="25">
        <v>42601</v>
      </c>
      <c r="AM735" s="53">
        <v>85.009999999999991</v>
      </c>
    </row>
    <row r="736" spans="38:39" x14ac:dyDescent="0.25">
      <c r="AL736" s="25">
        <v>42602</v>
      </c>
      <c r="AM736" s="53">
        <v>82.87</v>
      </c>
    </row>
    <row r="737" spans="38:39" x14ac:dyDescent="0.25">
      <c r="AL737" s="25">
        <v>42603</v>
      </c>
      <c r="AM737" s="53">
        <v>70.47</v>
      </c>
    </row>
    <row r="738" spans="38:39" x14ac:dyDescent="0.25">
      <c r="AL738" s="25">
        <v>42604</v>
      </c>
      <c r="AM738" s="53">
        <v>90.32</v>
      </c>
    </row>
    <row r="739" spans="38:39" x14ac:dyDescent="0.25">
      <c r="AL739" s="25">
        <v>42605</v>
      </c>
      <c r="AM739" s="53">
        <v>320.07</v>
      </c>
    </row>
    <row r="740" spans="38:39" x14ac:dyDescent="0.25">
      <c r="AL740" s="25">
        <v>42607</v>
      </c>
      <c r="AM740" s="53">
        <v>53.38</v>
      </c>
    </row>
    <row r="741" spans="38:39" x14ac:dyDescent="0.25">
      <c r="AL741" s="25">
        <v>42608</v>
      </c>
      <c r="AM741" s="53">
        <v>22.5</v>
      </c>
    </row>
    <row r="742" spans="38:39" x14ac:dyDescent="0.25">
      <c r="AL742" s="25">
        <v>42609</v>
      </c>
      <c r="AM742" s="53">
        <v>28.939999999999998</v>
      </c>
    </row>
    <row r="743" spans="38:39" x14ac:dyDescent="0.25">
      <c r="AL743" s="25">
        <v>42610</v>
      </c>
      <c r="AM743" s="53">
        <v>131.48000000000002</v>
      </c>
    </row>
    <row r="744" spans="38:39" x14ac:dyDescent="0.25">
      <c r="AL744" s="25">
        <v>42611</v>
      </c>
      <c r="AM744" s="53">
        <v>24.03</v>
      </c>
    </row>
    <row r="745" spans="38:39" x14ac:dyDescent="0.25">
      <c r="AL745" s="25">
        <v>42612</v>
      </c>
      <c r="AM745" s="53">
        <v>46.230000000000004</v>
      </c>
    </row>
    <row r="746" spans="38:39" x14ac:dyDescent="0.25">
      <c r="AL746" s="25">
        <v>42613</v>
      </c>
      <c r="AM746" s="53">
        <v>116</v>
      </c>
    </row>
    <row r="747" spans="38:39" x14ac:dyDescent="0.25">
      <c r="AL747" s="25">
        <v>42614</v>
      </c>
      <c r="AM747" s="53">
        <v>225.21</v>
      </c>
    </row>
    <row r="748" spans="38:39" x14ac:dyDescent="0.25">
      <c r="AL748" s="25">
        <v>42615</v>
      </c>
      <c r="AM748" s="53">
        <v>237.76000000000002</v>
      </c>
    </row>
    <row r="749" spans="38:39" x14ac:dyDescent="0.25">
      <c r="AL749" s="25">
        <v>42616</v>
      </c>
      <c r="AM749" s="53">
        <v>40.82</v>
      </c>
    </row>
    <row r="750" spans="38:39" x14ac:dyDescent="0.25">
      <c r="AL750" s="25">
        <v>42617</v>
      </c>
      <c r="AM750" s="53">
        <v>73.080000000000013</v>
      </c>
    </row>
    <row r="751" spans="38:39" x14ac:dyDescent="0.25">
      <c r="AL751" s="25">
        <v>42619</v>
      </c>
      <c r="AM751" s="53">
        <v>16.75</v>
      </c>
    </row>
    <row r="752" spans="38:39" x14ac:dyDescent="0.25">
      <c r="AL752" s="25">
        <v>42620</v>
      </c>
      <c r="AM752" s="53">
        <v>68.02</v>
      </c>
    </row>
    <row r="753" spans="38:39" x14ac:dyDescent="0.25">
      <c r="AL753" s="25">
        <v>42621</v>
      </c>
      <c r="AM753" s="53">
        <v>1963.5499999999997</v>
      </c>
    </row>
    <row r="754" spans="38:39" x14ac:dyDescent="0.25">
      <c r="AL754" s="25">
        <v>42622</v>
      </c>
      <c r="AM754" s="53">
        <v>12.809999999999999</v>
      </c>
    </row>
    <row r="755" spans="38:39" x14ac:dyDescent="0.25">
      <c r="AL755" s="25">
        <v>42623</v>
      </c>
      <c r="AM755" s="53">
        <v>51.53</v>
      </c>
    </row>
    <row r="756" spans="38:39" x14ac:dyDescent="0.25">
      <c r="AL756" s="25">
        <v>42625</v>
      </c>
      <c r="AM756" s="53">
        <v>215.67</v>
      </c>
    </row>
    <row r="757" spans="38:39" x14ac:dyDescent="0.25">
      <c r="AL757" s="25">
        <v>42626</v>
      </c>
      <c r="AM757" s="53">
        <v>405</v>
      </c>
    </row>
    <row r="758" spans="38:39" x14ac:dyDescent="0.25">
      <c r="AL758" s="25">
        <v>42628</v>
      </c>
      <c r="AM758" s="53">
        <v>46.54</v>
      </c>
    </row>
    <row r="759" spans="38:39" x14ac:dyDescent="0.25">
      <c r="AL759" s="25">
        <v>42629</v>
      </c>
      <c r="AM759" s="53">
        <v>89</v>
      </c>
    </row>
    <row r="760" spans="38:39" x14ac:dyDescent="0.25">
      <c r="AL760" s="25">
        <v>42630</v>
      </c>
      <c r="AM760" s="53">
        <v>411</v>
      </c>
    </row>
    <row r="761" spans="38:39" x14ac:dyDescent="0.25">
      <c r="AL761" s="25">
        <v>42631</v>
      </c>
      <c r="AM761" s="53">
        <v>1599.13</v>
      </c>
    </row>
    <row r="762" spans="38:39" x14ac:dyDescent="0.25">
      <c r="AL762" s="25">
        <v>42633</v>
      </c>
      <c r="AM762" s="53">
        <v>33.089999999999996</v>
      </c>
    </row>
    <row r="763" spans="38:39" x14ac:dyDescent="0.25">
      <c r="AL763" s="25">
        <v>42635</v>
      </c>
      <c r="AM763" s="53">
        <v>142.45000000000002</v>
      </c>
    </row>
    <row r="764" spans="38:39" x14ac:dyDescent="0.25">
      <c r="AL764" s="25">
        <v>42636</v>
      </c>
      <c r="AM764" s="53">
        <v>44.55</v>
      </c>
    </row>
    <row r="765" spans="38:39" x14ac:dyDescent="0.25">
      <c r="AL765" s="25">
        <v>42638</v>
      </c>
      <c r="AM765" s="53">
        <v>100.17</v>
      </c>
    </row>
    <row r="766" spans="38:39" x14ac:dyDescent="0.25">
      <c r="AL766" s="25">
        <v>42639</v>
      </c>
      <c r="AM766" s="53">
        <v>4.3499999999999996</v>
      </c>
    </row>
    <row r="767" spans="38:39" x14ac:dyDescent="0.25">
      <c r="AL767" s="25">
        <v>42640</v>
      </c>
      <c r="AM767" s="53">
        <v>1.74</v>
      </c>
    </row>
    <row r="768" spans="38:39" x14ac:dyDescent="0.25">
      <c r="AL768" s="25">
        <v>42641</v>
      </c>
      <c r="AM768" s="53">
        <v>70</v>
      </c>
    </row>
    <row r="769" spans="38:39" x14ac:dyDescent="0.25">
      <c r="AL769" s="25">
        <v>42643</v>
      </c>
      <c r="AM769" s="53">
        <v>28.900000000000002</v>
      </c>
    </row>
    <row r="770" spans="38:39" x14ac:dyDescent="0.25">
      <c r="AL770" s="25">
        <v>42644</v>
      </c>
      <c r="AM770" s="53">
        <v>125.47</v>
      </c>
    </row>
    <row r="771" spans="38:39" x14ac:dyDescent="0.25">
      <c r="AL771" s="25">
        <v>42645</v>
      </c>
      <c r="AM771" s="53">
        <v>11</v>
      </c>
    </row>
    <row r="772" spans="38:39" x14ac:dyDescent="0.25">
      <c r="AL772" s="25">
        <v>42646</v>
      </c>
      <c r="AM772" s="53">
        <v>15.13</v>
      </c>
    </row>
    <row r="773" spans="38:39" x14ac:dyDescent="0.25">
      <c r="AL773" s="25">
        <v>42649</v>
      </c>
      <c r="AM773" s="53">
        <v>98.45</v>
      </c>
    </row>
    <row r="774" spans="38:39" x14ac:dyDescent="0.25">
      <c r="AL774" s="25">
        <v>42653</v>
      </c>
      <c r="AM774" s="53">
        <v>1.69</v>
      </c>
    </row>
    <row r="775" spans="38:39" x14ac:dyDescent="0.25">
      <c r="AL775" s="25">
        <v>42651</v>
      </c>
      <c r="AM775" s="53">
        <v>116.93</v>
      </c>
    </row>
    <row r="776" spans="38:39" x14ac:dyDescent="0.25">
      <c r="AL776" s="25">
        <v>42652</v>
      </c>
      <c r="AM776" s="53">
        <v>8.4</v>
      </c>
    </row>
    <row r="777" spans="38:39" x14ac:dyDescent="0.25">
      <c r="AL777" s="25">
        <v>42654</v>
      </c>
      <c r="AM777" s="53">
        <v>25.42</v>
      </c>
    </row>
    <row r="778" spans="38:39" x14ac:dyDescent="0.25">
      <c r="AL778" s="25">
        <v>42656</v>
      </c>
      <c r="AM778" s="53">
        <v>193.47</v>
      </c>
    </row>
    <row r="779" spans="38:39" x14ac:dyDescent="0.25">
      <c r="AL779" s="25">
        <v>42658</v>
      </c>
      <c r="AM779" s="53">
        <v>47.37</v>
      </c>
    </row>
    <row r="780" spans="38:39" x14ac:dyDescent="0.25">
      <c r="AL780" s="25">
        <v>42659</v>
      </c>
      <c r="AM780" s="53">
        <v>1541.1</v>
      </c>
    </row>
    <row r="781" spans="38:39" x14ac:dyDescent="0.25">
      <c r="AL781" s="25">
        <v>42660</v>
      </c>
      <c r="AM781" s="53">
        <v>162.94</v>
      </c>
    </row>
    <row r="782" spans="38:39" x14ac:dyDescent="0.25">
      <c r="AL782" s="25">
        <v>42663</v>
      </c>
      <c r="AM782" s="53">
        <v>195.75</v>
      </c>
    </row>
    <row r="783" spans="38:39" x14ac:dyDescent="0.25">
      <c r="AL783" s="25">
        <v>42664</v>
      </c>
      <c r="AM783" s="53">
        <v>35.519999999999996</v>
      </c>
    </row>
    <row r="784" spans="38:39" x14ac:dyDescent="0.25">
      <c r="AL784" s="25">
        <v>42665</v>
      </c>
      <c r="AM784" s="53">
        <v>70.349999999999994</v>
      </c>
    </row>
    <row r="785" spans="38:39" x14ac:dyDescent="0.25">
      <c r="AL785" s="25">
        <v>42666</v>
      </c>
      <c r="AM785" s="53">
        <v>15.75</v>
      </c>
    </row>
    <row r="786" spans="38:39" x14ac:dyDescent="0.25">
      <c r="AL786" s="25">
        <v>42667</v>
      </c>
      <c r="AM786" s="53">
        <v>4.8899999999999997</v>
      </c>
    </row>
    <row r="787" spans="38:39" x14ac:dyDescent="0.25">
      <c r="AL787" s="25">
        <v>42669</v>
      </c>
      <c r="AM787" s="53">
        <v>21.3</v>
      </c>
    </row>
    <row r="788" spans="38:39" x14ac:dyDescent="0.25">
      <c r="AL788" s="25">
        <v>42671</v>
      </c>
      <c r="AM788" s="53">
        <v>20.75</v>
      </c>
    </row>
    <row r="789" spans="38:39" x14ac:dyDescent="0.25">
      <c r="AL789" s="25">
        <v>42672</v>
      </c>
      <c r="AM789" s="53">
        <v>70</v>
      </c>
    </row>
    <row r="790" spans="38:39" x14ac:dyDescent="0.25">
      <c r="AL790" s="25">
        <v>42674</v>
      </c>
      <c r="AM790" s="53">
        <v>40</v>
      </c>
    </row>
    <row r="791" spans="38:39" x14ac:dyDescent="0.25">
      <c r="AL791" s="25">
        <v>42675</v>
      </c>
      <c r="AM791" s="53">
        <v>9.5</v>
      </c>
    </row>
    <row r="792" spans="38:39" x14ac:dyDescent="0.25">
      <c r="AL792" s="25">
        <v>42676</v>
      </c>
      <c r="AM792" s="53">
        <v>13.5</v>
      </c>
    </row>
    <row r="793" spans="38:39" x14ac:dyDescent="0.25">
      <c r="AL793" s="25">
        <v>42679</v>
      </c>
      <c r="AM793" s="53">
        <v>1393.57</v>
      </c>
    </row>
    <row r="794" spans="38:39" x14ac:dyDescent="0.25">
      <c r="AL794" s="25">
        <v>42680</v>
      </c>
      <c r="AM794" s="53">
        <v>10</v>
      </c>
    </row>
    <row r="795" spans="38:39" x14ac:dyDescent="0.25">
      <c r="AL795" s="25">
        <v>42681</v>
      </c>
      <c r="AM795" s="53">
        <v>96.1</v>
      </c>
    </row>
    <row r="796" spans="38:39" x14ac:dyDescent="0.25">
      <c r="AL796" s="25">
        <v>42684</v>
      </c>
      <c r="AM796" s="53">
        <v>27.560000000000002</v>
      </c>
    </row>
    <row r="797" spans="38:39" x14ac:dyDescent="0.25">
      <c r="AL797" s="25">
        <v>42685</v>
      </c>
      <c r="AM797" s="53">
        <v>5</v>
      </c>
    </row>
    <row r="798" spans="38:39" x14ac:dyDescent="0.25">
      <c r="AL798" s="25">
        <v>42686</v>
      </c>
      <c r="AM798" s="53">
        <v>32.19</v>
      </c>
    </row>
    <row r="799" spans="38:39" x14ac:dyDescent="0.25">
      <c r="AL799" s="25">
        <v>42687</v>
      </c>
      <c r="AM799" s="53">
        <v>12.08</v>
      </c>
    </row>
    <row r="800" spans="38:39" x14ac:dyDescent="0.25">
      <c r="AL800" s="25">
        <v>42688</v>
      </c>
      <c r="AM800" s="53">
        <v>193.47</v>
      </c>
    </row>
    <row r="801" spans="38:39" x14ac:dyDescent="0.25">
      <c r="AL801" s="25">
        <v>42689</v>
      </c>
      <c r="AM801" s="53">
        <v>239.2</v>
      </c>
    </row>
    <row r="802" spans="38:39" x14ac:dyDescent="0.25">
      <c r="AL802" s="25">
        <v>42690</v>
      </c>
      <c r="AM802" s="53">
        <v>1565.95</v>
      </c>
    </row>
    <row r="803" spans="38:39" x14ac:dyDescent="0.25">
      <c r="AL803" s="25">
        <v>42694</v>
      </c>
      <c r="AM803" s="53">
        <v>36.08</v>
      </c>
    </row>
    <row r="804" spans="38:39" x14ac:dyDescent="0.25">
      <c r="AL804" s="25">
        <v>42692</v>
      </c>
      <c r="AM804" s="53">
        <v>39.82</v>
      </c>
    </row>
    <row r="805" spans="38:39" x14ac:dyDescent="0.25">
      <c r="AL805" s="25">
        <v>42695</v>
      </c>
      <c r="AM805" s="53">
        <v>154.44</v>
      </c>
    </row>
    <row r="806" spans="38:39" x14ac:dyDescent="0.25">
      <c r="AL806" s="25">
        <v>42696</v>
      </c>
      <c r="AM806" s="53">
        <v>3.7</v>
      </c>
    </row>
    <row r="807" spans="38:39" x14ac:dyDescent="0.25">
      <c r="AL807" s="25">
        <v>42698</v>
      </c>
      <c r="AM807" s="53">
        <v>22.19</v>
      </c>
    </row>
    <row r="808" spans="38:39" x14ac:dyDescent="0.25">
      <c r="AL808" s="25">
        <v>42700</v>
      </c>
      <c r="AM808" s="53">
        <v>68.72</v>
      </c>
    </row>
    <row r="809" spans="38:39" x14ac:dyDescent="0.25">
      <c r="AL809" s="25">
        <v>42701</v>
      </c>
      <c r="AM809" s="53">
        <v>23.19</v>
      </c>
    </row>
    <row r="810" spans="38:39" x14ac:dyDescent="0.25">
      <c r="AL810" s="25">
        <v>42702</v>
      </c>
      <c r="AM810" s="53">
        <v>117.17</v>
      </c>
    </row>
    <row r="811" spans="38:39" x14ac:dyDescent="0.25">
      <c r="AL811" s="25">
        <v>42705</v>
      </c>
      <c r="AM811" s="53">
        <v>3.98</v>
      </c>
    </row>
    <row r="812" spans="38:39" x14ac:dyDescent="0.25">
      <c r="AL812" s="25">
        <v>42709</v>
      </c>
      <c r="AM812" s="53">
        <v>59.19</v>
      </c>
    </row>
    <row r="813" spans="38:39" x14ac:dyDescent="0.25">
      <c r="AL813" s="25">
        <v>42713</v>
      </c>
      <c r="AM813" s="53">
        <v>50.38</v>
      </c>
    </row>
    <row r="814" spans="38:39" x14ac:dyDescent="0.25">
      <c r="AL814" s="25">
        <v>42714</v>
      </c>
      <c r="AM814" s="53">
        <v>143.01</v>
      </c>
    </row>
    <row r="815" spans="38:39" x14ac:dyDescent="0.25">
      <c r="AL815" s="25">
        <v>42716</v>
      </c>
      <c r="AM815" s="53">
        <v>35.049999999999997</v>
      </c>
    </row>
    <row r="816" spans="38:39" x14ac:dyDescent="0.25">
      <c r="AL816" s="25">
        <v>42717</v>
      </c>
      <c r="AM816" s="53">
        <v>13.4</v>
      </c>
    </row>
    <row r="817" spans="38:39" x14ac:dyDescent="0.25">
      <c r="AL817" s="25">
        <v>42718</v>
      </c>
      <c r="AM817" s="53">
        <v>167.78</v>
      </c>
    </row>
    <row r="818" spans="38:39" x14ac:dyDescent="0.25">
      <c r="AL818" s="25">
        <v>42719</v>
      </c>
      <c r="AM818" s="53">
        <v>19.2</v>
      </c>
    </row>
    <row r="819" spans="38:39" x14ac:dyDescent="0.25">
      <c r="AL819" s="25">
        <v>42720</v>
      </c>
      <c r="AM819" s="53">
        <v>313</v>
      </c>
    </row>
    <row r="820" spans="38:39" x14ac:dyDescent="0.25">
      <c r="AL820" s="25">
        <v>42721</v>
      </c>
      <c r="AM820" s="53">
        <v>986.59</v>
      </c>
    </row>
    <row r="821" spans="38:39" x14ac:dyDescent="0.25">
      <c r="AL821" s="25">
        <v>42722</v>
      </c>
      <c r="AM821" s="53">
        <v>1847.76</v>
      </c>
    </row>
    <row r="822" spans="38:39" x14ac:dyDescent="0.25">
      <c r="AL822" s="25">
        <v>42724</v>
      </c>
      <c r="AM822" s="53">
        <v>27.76</v>
      </c>
    </row>
    <row r="823" spans="38:39" x14ac:dyDescent="0.25">
      <c r="AL823" s="25">
        <v>42725</v>
      </c>
      <c r="AM823" s="53">
        <v>14.5</v>
      </c>
    </row>
    <row r="824" spans="38:39" x14ac:dyDescent="0.25">
      <c r="AL824" s="25">
        <v>42726</v>
      </c>
      <c r="AM824" s="53">
        <v>115.7</v>
      </c>
    </row>
    <row r="825" spans="38:39" x14ac:dyDescent="0.25">
      <c r="AL825" s="25">
        <v>42750</v>
      </c>
      <c r="AM825" s="53">
        <v>1164.8199999999997</v>
      </c>
    </row>
    <row r="826" spans="38:39" x14ac:dyDescent="0.25">
      <c r="AL826" s="25">
        <v>42751</v>
      </c>
      <c r="AM826" s="53">
        <v>371.93</v>
      </c>
    </row>
    <row r="827" spans="38:39" x14ac:dyDescent="0.25">
      <c r="AL827" s="25">
        <v>42752</v>
      </c>
      <c r="AM827" s="53">
        <v>27.18</v>
      </c>
    </row>
    <row r="828" spans="38:39" x14ac:dyDescent="0.25">
      <c r="AL828" s="25">
        <v>42754</v>
      </c>
      <c r="AM828" s="53">
        <v>1588.31</v>
      </c>
    </row>
    <row r="829" spans="38:39" x14ac:dyDescent="0.25">
      <c r="AL829" s="25">
        <v>42755</v>
      </c>
      <c r="AM829" s="53">
        <v>39.590000000000003</v>
      </c>
    </row>
    <row r="830" spans="38:39" x14ac:dyDescent="0.25">
      <c r="AL830" s="25">
        <v>42756</v>
      </c>
      <c r="AM830" s="53">
        <v>294.63</v>
      </c>
    </row>
    <row r="831" spans="38:39" x14ac:dyDescent="0.25">
      <c r="AL831" s="25">
        <v>42757</v>
      </c>
      <c r="AM831" s="53">
        <v>87.43</v>
      </c>
    </row>
    <row r="832" spans="38:39" x14ac:dyDescent="0.25">
      <c r="AL832" s="25">
        <v>42758</v>
      </c>
      <c r="AM832" s="53">
        <v>49.57</v>
      </c>
    </row>
    <row r="833" spans="38:39" x14ac:dyDescent="0.25">
      <c r="AL833" s="25">
        <v>42760</v>
      </c>
      <c r="AM833" s="53">
        <v>24.27</v>
      </c>
    </row>
    <row r="834" spans="38:39" x14ac:dyDescent="0.25">
      <c r="AL834" s="25">
        <v>42761</v>
      </c>
      <c r="AM834" s="53">
        <v>31.3</v>
      </c>
    </row>
    <row r="835" spans="38:39" x14ac:dyDescent="0.25">
      <c r="AL835" s="25">
        <v>42762</v>
      </c>
      <c r="AM835" s="53">
        <v>31.849999999999998</v>
      </c>
    </row>
    <row r="836" spans="38:39" x14ac:dyDescent="0.25">
      <c r="AL836" s="25">
        <v>42763</v>
      </c>
      <c r="AM836" s="53">
        <v>1143.2</v>
      </c>
    </row>
    <row r="837" spans="38:39" x14ac:dyDescent="0.25">
      <c r="AL837" s="25">
        <v>42764</v>
      </c>
      <c r="AM837" s="53">
        <v>921.2</v>
      </c>
    </row>
    <row r="838" spans="38:39" x14ac:dyDescent="0.25">
      <c r="AL838" s="25">
        <v>42765</v>
      </c>
      <c r="AM838" s="53">
        <v>23.61</v>
      </c>
    </row>
    <row r="839" spans="38:39" x14ac:dyDescent="0.25">
      <c r="AL839" s="25">
        <v>42766</v>
      </c>
      <c r="AM839" s="53">
        <v>62.78</v>
      </c>
    </row>
    <row r="840" spans="38:39" x14ac:dyDescent="0.25">
      <c r="AL840" s="25">
        <v>42767</v>
      </c>
      <c r="AM840" s="53">
        <v>58.07</v>
      </c>
    </row>
    <row r="841" spans="38:39" x14ac:dyDescent="0.25">
      <c r="AL841" s="25">
        <v>42768</v>
      </c>
      <c r="AM841" s="53">
        <v>12.030000000000001</v>
      </c>
    </row>
    <row r="842" spans="38:39" x14ac:dyDescent="0.25">
      <c r="AL842" s="25">
        <v>42769</v>
      </c>
      <c r="AM842" s="53">
        <v>37.24</v>
      </c>
    </row>
    <row r="843" spans="38:39" x14ac:dyDescent="0.25">
      <c r="AL843" s="25">
        <v>42770</v>
      </c>
      <c r="AM843" s="53">
        <v>20000</v>
      </c>
    </row>
    <row r="844" spans="38:39" x14ac:dyDescent="0.25">
      <c r="AL844" s="25">
        <v>42771</v>
      </c>
      <c r="AM844" s="53">
        <v>8013</v>
      </c>
    </row>
    <row r="845" spans="38:39" x14ac:dyDescent="0.25">
      <c r="AL845" s="25">
        <v>42774</v>
      </c>
      <c r="AM845" s="53">
        <v>22.09</v>
      </c>
    </row>
    <row r="846" spans="38:39" x14ac:dyDescent="0.25">
      <c r="AL846" s="25">
        <v>42775</v>
      </c>
      <c r="AM846" s="53">
        <v>29.740000000000002</v>
      </c>
    </row>
    <row r="847" spans="38:39" x14ac:dyDescent="0.25">
      <c r="AL847" s="25">
        <v>42776</v>
      </c>
      <c r="AM847" s="53">
        <v>69.709999999999994</v>
      </c>
    </row>
    <row r="848" spans="38:39" x14ac:dyDescent="0.25">
      <c r="AL848" s="25">
        <v>42777</v>
      </c>
      <c r="AM848" s="53">
        <v>32.57</v>
      </c>
    </row>
    <row r="849" spans="38:39" x14ac:dyDescent="0.25">
      <c r="AL849" s="25">
        <v>42779</v>
      </c>
      <c r="AM849" s="53">
        <v>20.92</v>
      </c>
    </row>
    <row r="850" spans="38:39" x14ac:dyDescent="0.25">
      <c r="AL850" s="25">
        <v>42780</v>
      </c>
      <c r="AM850" s="53">
        <v>33.4</v>
      </c>
    </row>
    <row r="851" spans="38:39" x14ac:dyDescent="0.25">
      <c r="AL851" s="25">
        <v>42781</v>
      </c>
      <c r="AM851" s="53">
        <v>245.17000000000002</v>
      </c>
    </row>
    <row r="852" spans="38:39" x14ac:dyDescent="0.25">
      <c r="AL852" s="25">
        <v>42782</v>
      </c>
      <c r="AM852" s="53">
        <v>20.02</v>
      </c>
    </row>
    <row r="853" spans="38:39" x14ac:dyDescent="0.25">
      <c r="AL853" s="25">
        <v>42784</v>
      </c>
      <c r="AM853" s="53">
        <v>200.23</v>
      </c>
    </row>
    <row r="854" spans="38:39" x14ac:dyDescent="0.25">
      <c r="AL854" s="25">
        <v>42785</v>
      </c>
      <c r="AM854" s="53">
        <v>1525.11</v>
      </c>
    </row>
    <row r="855" spans="38:39" x14ac:dyDescent="0.25">
      <c r="AL855" s="25">
        <v>42786</v>
      </c>
      <c r="AM855" s="53">
        <v>390.91</v>
      </c>
    </row>
    <row r="856" spans="38:39" x14ac:dyDescent="0.25">
      <c r="AL856" s="25">
        <v>42787</v>
      </c>
      <c r="AM856" s="53">
        <v>26.89</v>
      </c>
    </row>
    <row r="857" spans="38:39" x14ac:dyDescent="0.25">
      <c r="AL857" s="25">
        <v>42789</v>
      </c>
      <c r="AM857" s="53">
        <v>52.550000000000004</v>
      </c>
    </row>
    <row r="858" spans="38:39" x14ac:dyDescent="0.25">
      <c r="AL858" s="25">
        <v>42790</v>
      </c>
      <c r="AM858" s="53">
        <v>129.58000000000001</v>
      </c>
    </row>
    <row r="859" spans="38:39" x14ac:dyDescent="0.25">
      <c r="AL859" s="25">
        <v>42792</v>
      </c>
      <c r="AM859" s="53">
        <v>1109</v>
      </c>
    </row>
    <row r="860" spans="38:39" x14ac:dyDescent="0.25">
      <c r="AL860" s="25">
        <v>42793</v>
      </c>
      <c r="AM860" s="53">
        <v>9.43</v>
      </c>
    </row>
    <row r="861" spans="38:39" x14ac:dyDescent="0.25">
      <c r="AL861" s="25">
        <v>42794</v>
      </c>
      <c r="AM861" s="53">
        <v>68.050000000000011</v>
      </c>
    </row>
    <row r="862" spans="38:39" x14ac:dyDescent="0.25">
      <c r="AL862" s="25">
        <v>42795</v>
      </c>
      <c r="AM862" s="53">
        <v>326.42</v>
      </c>
    </row>
    <row r="863" spans="38:39" x14ac:dyDescent="0.25">
      <c r="AL863" s="25">
        <v>42796</v>
      </c>
      <c r="AM863" s="53">
        <v>42.519999999999996</v>
      </c>
    </row>
    <row r="864" spans="38:39" x14ac:dyDescent="0.25">
      <c r="AL864" s="25">
        <v>42797</v>
      </c>
      <c r="AM864" s="53">
        <v>142.22999999999999</v>
      </c>
    </row>
    <row r="865" spans="38:39" x14ac:dyDescent="0.25">
      <c r="AL865" s="25">
        <v>42798</v>
      </c>
      <c r="AM865" s="53">
        <v>503.5</v>
      </c>
    </row>
    <row r="866" spans="38:39" x14ac:dyDescent="0.25">
      <c r="AL866" s="25">
        <v>42799</v>
      </c>
      <c r="AM866" s="53">
        <v>203.09</v>
      </c>
    </row>
    <row r="867" spans="38:39" x14ac:dyDescent="0.25">
      <c r="AL867" s="25">
        <v>42800</v>
      </c>
      <c r="AM867" s="53">
        <v>77.25</v>
      </c>
    </row>
    <row r="868" spans="38:39" x14ac:dyDescent="0.25">
      <c r="AL868" s="25">
        <v>42801</v>
      </c>
      <c r="AM868" s="53">
        <v>35.99</v>
      </c>
    </row>
    <row r="869" spans="38:39" x14ac:dyDescent="0.25">
      <c r="AL869" s="25">
        <v>42802</v>
      </c>
      <c r="AM869" s="53">
        <v>6.49</v>
      </c>
    </row>
    <row r="870" spans="38:39" x14ac:dyDescent="0.25">
      <c r="AL870" s="25">
        <v>42803</v>
      </c>
      <c r="AM870" s="53">
        <v>17.2</v>
      </c>
    </row>
    <row r="871" spans="38:39" x14ac:dyDescent="0.25">
      <c r="AL871" s="25">
        <v>42804</v>
      </c>
      <c r="AM871" s="53">
        <v>68.08</v>
      </c>
    </row>
    <row r="872" spans="38:39" x14ac:dyDescent="0.25">
      <c r="AL872" s="25">
        <v>42805</v>
      </c>
      <c r="AM872" s="53">
        <v>226.86999999999998</v>
      </c>
    </row>
    <row r="873" spans="38:39" x14ac:dyDescent="0.25">
      <c r="AL873" s="25">
        <v>42806</v>
      </c>
      <c r="AM873" s="53">
        <v>33.31</v>
      </c>
    </row>
    <row r="874" spans="38:39" x14ac:dyDescent="0.25">
      <c r="AL874" s="25">
        <v>42808</v>
      </c>
      <c r="AM874" s="53">
        <v>381.36</v>
      </c>
    </row>
    <row r="875" spans="38:39" x14ac:dyDescent="0.25">
      <c r="AL875" s="25">
        <v>42809</v>
      </c>
      <c r="AM875" s="53">
        <v>6.26</v>
      </c>
    </row>
    <row r="876" spans="38:39" x14ac:dyDescent="0.25">
      <c r="AL876" s="25">
        <v>42810</v>
      </c>
      <c r="AM876" s="53">
        <v>61.339999999999996</v>
      </c>
    </row>
    <row r="877" spans="38:39" x14ac:dyDescent="0.25">
      <c r="AL877" s="25">
        <v>42811</v>
      </c>
      <c r="AM877" s="53">
        <v>42.65</v>
      </c>
    </row>
    <row r="878" spans="38:39" x14ac:dyDescent="0.25">
      <c r="AL878" s="25">
        <v>42812</v>
      </c>
      <c r="AM878" s="53">
        <v>12</v>
      </c>
    </row>
    <row r="879" spans="38:39" x14ac:dyDescent="0.25">
      <c r="AL879" s="25">
        <v>42813</v>
      </c>
      <c r="AM879" s="53">
        <v>1570.78</v>
      </c>
    </row>
    <row r="880" spans="38:39" x14ac:dyDescent="0.25">
      <c r="AL880" s="25">
        <v>42814</v>
      </c>
      <c r="AM880" s="53">
        <v>6</v>
      </c>
    </row>
    <row r="881" spans="38:39" x14ac:dyDescent="0.25">
      <c r="AL881" s="25">
        <v>42815</v>
      </c>
      <c r="AM881" s="53">
        <v>61.739999999999995</v>
      </c>
    </row>
    <row r="882" spans="38:39" x14ac:dyDescent="0.25">
      <c r="AL882" s="25">
        <v>42816</v>
      </c>
      <c r="AM882" s="53">
        <v>18.399999999999999</v>
      </c>
    </row>
    <row r="883" spans="38:39" x14ac:dyDescent="0.25">
      <c r="AL883" s="25">
        <v>42817</v>
      </c>
      <c r="AM883" s="53">
        <v>46.5</v>
      </c>
    </row>
    <row r="884" spans="38:39" x14ac:dyDescent="0.25">
      <c r="AL884" s="25">
        <v>42818</v>
      </c>
      <c r="AM884" s="53">
        <v>123.39</v>
      </c>
    </row>
    <row r="885" spans="38:39" x14ac:dyDescent="0.25">
      <c r="AL885" s="25">
        <v>42820</v>
      </c>
      <c r="AM885" s="53">
        <v>19.889999999999997</v>
      </c>
    </row>
    <row r="886" spans="38:39" x14ac:dyDescent="0.25">
      <c r="AL886" s="25">
        <v>42822</v>
      </c>
      <c r="AM886" s="53">
        <v>179.69000000000003</v>
      </c>
    </row>
    <row r="887" spans="38:39" x14ac:dyDescent="0.25">
      <c r="AL887" s="25">
        <v>42823</v>
      </c>
      <c r="AM887" s="53">
        <v>69.989999999999995</v>
      </c>
    </row>
    <row r="888" spans="38:39" x14ac:dyDescent="0.25">
      <c r="AL888" s="25">
        <v>42824</v>
      </c>
      <c r="AM888" s="53">
        <v>4.76</v>
      </c>
    </row>
    <row r="889" spans="38:39" x14ac:dyDescent="0.25">
      <c r="AL889" s="25">
        <v>42826</v>
      </c>
      <c r="AM889" s="53">
        <v>44.519999999999996</v>
      </c>
    </row>
    <row r="890" spans="38:39" x14ac:dyDescent="0.25">
      <c r="AL890" s="25">
        <v>42825</v>
      </c>
      <c r="AM890" s="53">
        <v>127.1</v>
      </c>
    </row>
    <row r="891" spans="38:39" x14ac:dyDescent="0.25">
      <c r="AL891" s="25">
        <v>42827</v>
      </c>
      <c r="AM891" s="53">
        <v>92.65</v>
      </c>
    </row>
    <row r="892" spans="38:39" x14ac:dyDescent="0.25">
      <c r="AL892" s="25">
        <v>42829</v>
      </c>
      <c r="AM892" s="53">
        <v>40.349999999999994</v>
      </c>
    </row>
    <row r="893" spans="38:39" x14ac:dyDescent="0.25">
      <c r="AL893" s="25">
        <v>42830</v>
      </c>
      <c r="AM893" s="53">
        <v>11.39</v>
      </c>
    </row>
    <row r="894" spans="38:39" x14ac:dyDescent="0.25">
      <c r="AL894" s="25">
        <v>42832</v>
      </c>
      <c r="AM894" s="53">
        <v>192.6</v>
      </c>
    </row>
    <row r="895" spans="38:39" x14ac:dyDescent="0.25">
      <c r="AL895" s="25">
        <v>42833</v>
      </c>
      <c r="AM895" s="53">
        <v>98.160000000000011</v>
      </c>
    </row>
    <row r="896" spans="38:39" x14ac:dyDescent="0.25">
      <c r="AL896" s="25">
        <v>42834</v>
      </c>
      <c r="AM896" s="53">
        <v>52.31</v>
      </c>
    </row>
    <row r="897" spans="38:39" x14ac:dyDescent="0.25">
      <c r="AL897" s="25">
        <v>42835</v>
      </c>
      <c r="AM897" s="53">
        <v>18.82</v>
      </c>
    </row>
    <row r="898" spans="38:39" x14ac:dyDescent="0.25">
      <c r="AL898" s="25">
        <v>42837</v>
      </c>
      <c r="AM898" s="53">
        <v>28.509999999999998</v>
      </c>
    </row>
    <row r="899" spans="38:39" x14ac:dyDescent="0.25">
      <c r="AL899" s="25">
        <v>42838</v>
      </c>
      <c r="AM899" s="53">
        <v>252.08999999999997</v>
      </c>
    </row>
    <row r="900" spans="38:39" x14ac:dyDescent="0.25">
      <c r="AL900" s="25">
        <v>42840</v>
      </c>
      <c r="AM900" s="53">
        <v>15.17</v>
      </c>
    </row>
    <row r="901" spans="38:39" x14ac:dyDescent="0.25">
      <c r="AL901" s="25">
        <v>42841</v>
      </c>
      <c r="AM901" s="53">
        <v>46.989999999999995</v>
      </c>
    </row>
    <row r="902" spans="38:39" x14ac:dyDescent="0.25">
      <c r="AL902" s="25">
        <v>42842</v>
      </c>
      <c r="AM902" s="53">
        <v>45.73</v>
      </c>
    </row>
    <row r="903" spans="38:39" x14ac:dyDescent="0.25">
      <c r="AL903" s="25">
        <v>42843</v>
      </c>
      <c r="AM903" s="53">
        <v>1573.64</v>
      </c>
    </row>
    <row r="904" spans="38:39" x14ac:dyDescent="0.25">
      <c r="AL904" s="25">
        <v>42844</v>
      </c>
      <c r="AM904" s="53">
        <v>804.4</v>
      </c>
    </row>
    <row r="905" spans="38:39" x14ac:dyDescent="0.25">
      <c r="AL905" s="25">
        <v>42845</v>
      </c>
      <c r="AM905" s="53">
        <v>7.51</v>
      </c>
    </row>
    <row r="906" spans="38:39" x14ac:dyDescent="0.25">
      <c r="AL906" s="25">
        <v>42846</v>
      </c>
      <c r="AM906" s="53">
        <v>37.67</v>
      </c>
    </row>
    <row r="907" spans="38:39" x14ac:dyDescent="0.25">
      <c r="AL907" s="25">
        <v>42848</v>
      </c>
      <c r="AM907" s="53">
        <v>46.790000000000006</v>
      </c>
    </row>
    <row r="908" spans="38:39" x14ac:dyDescent="0.25">
      <c r="AL908" s="25">
        <v>42849</v>
      </c>
      <c r="AM908" s="53">
        <v>14.73</v>
      </c>
    </row>
    <row r="909" spans="38:39" x14ac:dyDescent="0.25">
      <c r="AL909" s="25">
        <v>42850</v>
      </c>
      <c r="AM909" s="53">
        <v>153.93999999999997</v>
      </c>
    </row>
    <row r="910" spans="38:39" x14ac:dyDescent="0.25">
      <c r="AL910" s="25">
        <v>42851</v>
      </c>
      <c r="AM910" s="53">
        <v>12.04</v>
      </c>
    </row>
    <row r="911" spans="38:39" x14ac:dyDescent="0.25">
      <c r="AL911" s="25">
        <v>42852</v>
      </c>
      <c r="AM911" s="53">
        <v>105.5</v>
      </c>
    </row>
    <row r="912" spans="38:39" x14ac:dyDescent="0.25">
      <c r="AL912" s="25">
        <v>42853</v>
      </c>
      <c r="AM912" s="53">
        <v>106.41</v>
      </c>
    </row>
    <row r="913" spans="38:39" x14ac:dyDescent="0.25">
      <c r="AL913" s="25">
        <v>42854</v>
      </c>
      <c r="AM913" s="53">
        <v>76.7</v>
      </c>
    </row>
    <row r="914" spans="38:39" x14ac:dyDescent="0.25">
      <c r="AL914" s="25">
        <v>42855</v>
      </c>
      <c r="AM914" s="53">
        <v>408.07000000000005</v>
      </c>
    </row>
    <row r="915" spans="38:39" x14ac:dyDescent="0.25">
      <c r="AL915" s="25">
        <v>42856</v>
      </c>
      <c r="AM915" s="53">
        <v>1627.5500000000002</v>
      </c>
    </row>
    <row r="916" spans="38:39" x14ac:dyDescent="0.25">
      <c r="AL916" s="25">
        <v>42857</v>
      </c>
      <c r="AM916" s="53">
        <v>36.5</v>
      </c>
    </row>
    <row r="917" spans="38:39" x14ac:dyDescent="0.25">
      <c r="AL917" s="25">
        <v>42858</v>
      </c>
      <c r="AM917" s="53">
        <v>113.71000000000001</v>
      </c>
    </row>
    <row r="918" spans="38:39" x14ac:dyDescent="0.25">
      <c r="AL918" s="25">
        <v>42859</v>
      </c>
      <c r="AM918" s="53">
        <v>12.5</v>
      </c>
    </row>
    <row r="919" spans="38:39" x14ac:dyDescent="0.25">
      <c r="AL919" s="25">
        <v>42860</v>
      </c>
      <c r="AM919" s="53">
        <v>47.769999999999996</v>
      </c>
    </row>
    <row r="920" spans="38:39" x14ac:dyDescent="0.25">
      <c r="AL920" s="25">
        <v>42861</v>
      </c>
      <c r="AM920" s="53">
        <v>11.03</v>
      </c>
    </row>
    <row r="921" spans="38:39" x14ac:dyDescent="0.25">
      <c r="AL921" s="25">
        <v>42862</v>
      </c>
      <c r="AM921" s="53">
        <v>44.71</v>
      </c>
    </row>
    <row r="922" spans="38:39" x14ac:dyDescent="0.25">
      <c r="AL922" s="25">
        <v>42863</v>
      </c>
      <c r="AM922" s="53">
        <v>69.59</v>
      </c>
    </row>
    <row r="923" spans="38:39" x14ac:dyDescent="0.25">
      <c r="AL923" s="25">
        <v>42864</v>
      </c>
      <c r="AM923" s="53">
        <v>18</v>
      </c>
    </row>
    <row r="924" spans="38:39" x14ac:dyDescent="0.25">
      <c r="AL924" s="25">
        <v>42865</v>
      </c>
      <c r="AM924" s="53">
        <v>61.72</v>
      </c>
    </row>
    <row r="925" spans="38:39" x14ac:dyDescent="0.25">
      <c r="AL925" s="25">
        <v>42866</v>
      </c>
      <c r="AM925" s="53">
        <v>42</v>
      </c>
    </row>
    <row r="926" spans="38:39" x14ac:dyDescent="0.25">
      <c r="AL926" s="25">
        <v>42867</v>
      </c>
      <c r="AM926" s="53">
        <v>77.3</v>
      </c>
    </row>
    <row r="927" spans="38:39" x14ac:dyDescent="0.25">
      <c r="AL927" s="25">
        <v>42868</v>
      </c>
      <c r="AM927" s="53">
        <v>64.31</v>
      </c>
    </row>
    <row r="928" spans="38:39" x14ac:dyDescent="0.25">
      <c r="AL928" s="25">
        <v>42869</v>
      </c>
      <c r="AM928" s="53">
        <v>10.5</v>
      </c>
    </row>
    <row r="929" spans="38:39" x14ac:dyDescent="0.25">
      <c r="AL929" s="25">
        <v>42871</v>
      </c>
      <c r="AM929" s="53">
        <v>14.5</v>
      </c>
    </row>
    <row r="930" spans="38:39" x14ac:dyDescent="0.25">
      <c r="AL930" s="25">
        <v>42872</v>
      </c>
      <c r="AM930" s="53">
        <v>2597.52</v>
      </c>
    </row>
    <row r="931" spans="38:39" x14ac:dyDescent="0.25">
      <c r="AL931" s="25">
        <v>42873</v>
      </c>
      <c r="AM931" s="53">
        <v>23.6</v>
      </c>
    </row>
    <row r="932" spans="38:39" x14ac:dyDescent="0.25">
      <c r="AL932" s="25">
        <v>42874</v>
      </c>
      <c r="AM932" s="53">
        <v>144.22999999999999</v>
      </c>
    </row>
    <row r="933" spans="38:39" x14ac:dyDescent="0.25">
      <c r="AL933" s="25">
        <v>42875</v>
      </c>
      <c r="AM933" s="53">
        <v>8</v>
      </c>
    </row>
    <row r="934" spans="38:39" x14ac:dyDescent="0.25">
      <c r="AL934" s="25">
        <v>42876</v>
      </c>
      <c r="AM934" s="53">
        <v>94.69</v>
      </c>
    </row>
    <row r="935" spans="38:39" x14ac:dyDescent="0.25">
      <c r="AL935" s="25">
        <v>42877</v>
      </c>
      <c r="AM935" s="53">
        <v>27.43</v>
      </c>
    </row>
    <row r="936" spans="38:39" x14ac:dyDescent="0.25">
      <c r="AL936" s="25">
        <v>42878</v>
      </c>
      <c r="AM936" s="53">
        <v>230.44</v>
      </c>
    </row>
    <row r="937" spans="38:39" x14ac:dyDescent="0.25">
      <c r="AL937" s="25">
        <v>42879</v>
      </c>
      <c r="AM937" s="53">
        <v>18</v>
      </c>
    </row>
    <row r="938" spans="38:39" x14ac:dyDescent="0.25">
      <c r="AL938" s="25">
        <v>42880</v>
      </c>
      <c r="AM938" s="53">
        <v>228.9</v>
      </c>
    </row>
    <row r="939" spans="38:39" x14ac:dyDescent="0.25">
      <c r="AL939" s="25">
        <v>42881</v>
      </c>
      <c r="AM939" s="53">
        <v>68.42</v>
      </c>
    </row>
    <row r="940" spans="38:39" x14ac:dyDescent="0.25">
      <c r="AL940" s="25">
        <v>42882</v>
      </c>
      <c r="AM940" s="53">
        <v>115.27</v>
      </c>
    </row>
    <row r="941" spans="38:39" x14ac:dyDescent="0.25">
      <c r="AL941" s="25">
        <v>42883</v>
      </c>
      <c r="AM941" s="53">
        <v>151.02999999999997</v>
      </c>
    </row>
    <row r="942" spans="38:39" x14ac:dyDescent="0.25">
      <c r="AL942" s="25">
        <v>42884</v>
      </c>
      <c r="AM942" s="53">
        <v>81.5</v>
      </c>
    </row>
    <row r="943" spans="38:39" x14ac:dyDescent="0.25">
      <c r="AL943" s="25">
        <v>42885</v>
      </c>
      <c r="AM943" s="53">
        <v>32.18</v>
      </c>
    </row>
    <row r="944" spans="38:39" x14ac:dyDescent="0.25">
      <c r="AL944" s="25">
        <v>42886</v>
      </c>
      <c r="AM944" s="53">
        <v>76.22</v>
      </c>
    </row>
    <row r="945" spans="38:39" x14ac:dyDescent="0.25">
      <c r="AL945" s="25">
        <v>42887</v>
      </c>
      <c r="AM945" s="53">
        <v>59.3</v>
      </c>
    </row>
    <row r="946" spans="38:39" x14ac:dyDescent="0.25">
      <c r="AL946" s="25">
        <v>42888</v>
      </c>
      <c r="AM946" s="53">
        <v>39.64</v>
      </c>
    </row>
    <row r="947" spans="38:39" x14ac:dyDescent="0.25">
      <c r="AL947" s="25">
        <v>42889</v>
      </c>
      <c r="AM947" s="53">
        <v>528.57999999999993</v>
      </c>
    </row>
    <row r="948" spans="38:39" x14ac:dyDescent="0.25">
      <c r="AL948" s="25">
        <v>42893</v>
      </c>
      <c r="AM948" s="53">
        <v>86.539999999999992</v>
      </c>
    </row>
    <row r="949" spans="38:39" x14ac:dyDescent="0.25">
      <c r="AL949" s="25">
        <v>42892</v>
      </c>
      <c r="AM949" s="53">
        <v>14</v>
      </c>
    </row>
    <row r="950" spans="38:39" x14ac:dyDescent="0.25">
      <c r="AL950" s="25">
        <v>42894</v>
      </c>
      <c r="AM950" s="53">
        <v>15</v>
      </c>
    </row>
    <row r="951" spans="38:39" x14ac:dyDescent="0.25">
      <c r="AL951" s="25">
        <v>42895</v>
      </c>
      <c r="AM951" s="53">
        <v>89.78</v>
      </c>
    </row>
    <row r="952" spans="38:39" x14ac:dyDescent="0.25">
      <c r="AL952" s="25">
        <v>42896</v>
      </c>
      <c r="AM952" s="53">
        <v>80.95</v>
      </c>
    </row>
    <row r="953" spans="38:39" x14ac:dyDescent="0.25">
      <c r="AL953" s="25">
        <v>42897</v>
      </c>
      <c r="AM953" s="53">
        <v>56.06</v>
      </c>
    </row>
    <row r="954" spans="38:39" x14ac:dyDescent="0.25">
      <c r="AL954" s="25">
        <v>42898</v>
      </c>
      <c r="AM954" s="53">
        <v>91.679999999999993</v>
      </c>
    </row>
    <row r="955" spans="38:39" x14ac:dyDescent="0.25">
      <c r="AL955" s="25">
        <v>42899</v>
      </c>
      <c r="AM955" s="53">
        <v>280.33</v>
      </c>
    </row>
    <row r="956" spans="38:39" x14ac:dyDescent="0.25">
      <c r="AL956" s="25">
        <v>42900</v>
      </c>
      <c r="AM956" s="53">
        <v>15</v>
      </c>
    </row>
    <row r="957" spans="38:39" x14ac:dyDescent="0.25">
      <c r="AL957" s="25">
        <v>42901</v>
      </c>
      <c r="AM957" s="53">
        <v>13.46</v>
      </c>
    </row>
    <row r="958" spans="38:39" x14ac:dyDescent="0.25">
      <c r="AL958" s="25">
        <v>42902</v>
      </c>
      <c r="AM958" s="53">
        <v>232.8</v>
      </c>
    </row>
    <row r="959" spans="38:39" x14ac:dyDescent="0.25">
      <c r="AL959" s="25">
        <v>42903</v>
      </c>
      <c r="AM959" s="53">
        <v>29.46</v>
      </c>
    </row>
    <row r="960" spans="38:39" x14ac:dyDescent="0.25">
      <c r="AL960" s="25">
        <v>42904</v>
      </c>
      <c r="AM960" s="53">
        <v>1530.77</v>
      </c>
    </row>
    <row r="961" spans="38:39" x14ac:dyDescent="0.25">
      <c r="AL961" s="25">
        <v>42905</v>
      </c>
      <c r="AM961" s="53">
        <v>18.64</v>
      </c>
    </row>
    <row r="962" spans="38:39" x14ac:dyDescent="0.25">
      <c r="AL962" s="25">
        <v>42906</v>
      </c>
      <c r="AM962" s="53">
        <v>8.9</v>
      </c>
    </row>
    <row r="963" spans="38:39" x14ac:dyDescent="0.25">
      <c r="AL963" s="25">
        <v>42907</v>
      </c>
      <c r="AM963" s="53">
        <v>8.92</v>
      </c>
    </row>
    <row r="964" spans="38:39" x14ac:dyDescent="0.25">
      <c r="AL964" s="25">
        <v>42908</v>
      </c>
      <c r="AM964" s="53">
        <v>450.75</v>
      </c>
    </row>
    <row r="965" spans="38:39" x14ac:dyDescent="0.25">
      <c r="AL965" s="25">
        <v>42910</v>
      </c>
      <c r="AM965" s="53">
        <v>119.78999999999999</v>
      </c>
    </row>
    <row r="966" spans="38:39" x14ac:dyDescent="0.25">
      <c r="AL966" s="25">
        <v>42911</v>
      </c>
      <c r="AM966" s="53">
        <v>22.7</v>
      </c>
    </row>
    <row r="967" spans="38:39" x14ac:dyDescent="0.25">
      <c r="AL967" s="25">
        <v>42912</v>
      </c>
      <c r="AM967" s="53">
        <v>1015.89</v>
      </c>
    </row>
    <row r="968" spans="38:39" x14ac:dyDescent="0.25">
      <c r="AL968" s="25">
        <v>42913</v>
      </c>
      <c r="AM968" s="53">
        <v>45.67</v>
      </c>
    </row>
    <row r="969" spans="38:39" x14ac:dyDescent="0.25">
      <c r="AL969" s="25">
        <v>42914</v>
      </c>
      <c r="AM969" s="53">
        <v>93.98</v>
      </c>
    </row>
    <row r="970" spans="38:39" x14ac:dyDescent="0.25">
      <c r="AL970" s="25">
        <v>42915</v>
      </c>
      <c r="AM970" s="53">
        <v>5.14</v>
      </c>
    </row>
    <row r="971" spans="38:39" x14ac:dyDescent="0.25">
      <c r="AL971" s="25">
        <v>42916</v>
      </c>
      <c r="AM971" s="53">
        <v>119.84</v>
      </c>
    </row>
    <row r="972" spans="38:39" x14ac:dyDescent="0.25">
      <c r="AL972" s="25">
        <v>42917</v>
      </c>
      <c r="AM972" s="53">
        <v>41.14</v>
      </c>
    </row>
    <row r="973" spans="38:39" x14ac:dyDescent="0.25">
      <c r="AL973" s="25">
        <v>42918</v>
      </c>
      <c r="AM973" s="53">
        <v>42.07</v>
      </c>
    </row>
    <row r="974" spans="38:39" x14ac:dyDescent="0.25">
      <c r="AL974" s="25">
        <v>42919</v>
      </c>
      <c r="AM974" s="53">
        <v>159.07000000000002</v>
      </c>
    </row>
    <row r="975" spans="38:39" x14ac:dyDescent="0.25">
      <c r="AL975" s="25">
        <v>42920</v>
      </c>
      <c r="AM975" s="53">
        <v>52.08</v>
      </c>
    </row>
    <row r="976" spans="38:39" x14ac:dyDescent="0.25">
      <c r="AL976" s="25">
        <v>42921</v>
      </c>
      <c r="AM976" s="53">
        <v>48.24</v>
      </c>
    </row>
    <row r="977" spans="38:39" x14ac:dyDescent="0.25">
      <c r="AL977" s="25">
        <v>42922</v>
      </c>
      <c r="AM977" s="53">
        <v>23.8</v>
      </c>
    </row>
    <row r="978" spans="38:39" x14ac:dyDescent="0.25">
      <c r="AL978" s="25">
        <v>42923</v>
      </c>
      <c r="AM978" s="53">
        <v>37.489999999999995</v>
      </c>
    </row>
    <row r="979" spans="38:39" x14ac:dyDescent="0.25">
      <c r="AL979" s="25">
        <v>42924</v>
      </c>
      <c r="AM979" s="53">
        <v>116.92999999999999</v>
      </c>
    </row>
    <row r="980" spans="38:39" x14ac:dyDescent="0.25">
      <c r="AL980" s="25">
        <v>42925</v>
      </c>
      <c r="AM980" s="53">
        <v>348.87</v>
      </c>
    </row>
    <row r="981" spans="38:39" x14ac:dyDescent="0.25">
      <c r="AL981" s="25">
        <v>42926</v>
      </c>
      <c r="AM981" s="53">
        <v>30.91</v>
      </c>
    </row>
    <row r="982" spans="38:39" x14ac:dyDescent="0.25">
      <c r="AL982" s="25">
        <v>42927</v>
      </c>
      <c r="AM982" s="53">
        <v>14.71</v>
      </c>
    </row>
    <row r="983" spans="38:39" x14ac:dyDescent="0.25">
      <c r="AL983" s="25">
        <v>42928</v>
      </c>
      <c r="AM983" s="53">
        <v>157.80000000000001</v>
      </c>
    </row>
    <row r="984" spans="38:39" x14ac:dyDescent="0.25">
      <c r="AL984" s="25">
        <v>42929</v>
      </c>
      <c r="AM984" s="53">
        <v>510.62</v>
      </c>
    </row>
    <row r="985" spans="38:39" x14ac:dyDescent="0.25">
      <c r="AL985" s="25">
        <v>42931</v>
      </c>
      <c r="AM985" s="53">
        <v>32.270000000000003</v>
      </c>
    </row>
    <row r="986" spans="38:39" x14ac:dyDescent="0.25">
      <c r="AL986" s="25">
        <v>42932</v>
      </c>
      <c r="AM986" s="53">
        <v>48.959999999999994</v>
      </c>
    </row>
    <row r="987" spans="38:39" x14ac:dyDescent="0.25">
      <c r="AL987" s="25">
        <v>42933</v>
      </c>
      <c r="AM987" s="53">
        <v>1543.11</v>
      </c>
    </row>
    <row r="988" spans="38:39" x14ac:dyDescent="0.25">
      <c r="AL988" s="25">
        <v>42934</v>
      </c>
      <c r="AM988" s="53">
        <v>5.5</v>
      </c>
    </row>
    <row r="989" spans="38:39" x14ac:dyDescent="0.25">
      <c r="AL989" s="25">
        <v>42935</v>
      </c>
      <c r="AM989" s="53">
        <v>39.85</v>
      </c>
    </row>
    <row r="990" spans="38:39" x14ac:dyDescent="0.25">
      <c r="AL990" s="25">
        <v>42937</v>
      </c>
      <c r="AM990" s="53">
        <v>39.82</v>
      </c>
    </row>
    <row r="991" spans="38:39" x14ac:dyDescent="0.25">
      <c r="AL991" s="25">
        <v>42938</v>
      </c>
      <c r="AM991" s="53">
        <v>356.57</v>
      </c>
    </row>
    <row r="992" spans="38:39" x14ac:dyDescent="0.25">
      <c r="AL992" s="25">
        <v>42939</v>
      </c>
      <c r="AM992" s="53">
        <v>31.1</v>
      </c>
    </row>
    <row r="993" spans="38:39" x14ac:dyDescent="0.25">
      <c r="AL993" s="25">
        <v>42940</v>
      </c>
      <c r="AM993" s="53">
        <v>321.7</v>
      </c>
    </row>
    <row r="994" spans="38:39" x14ac:dyDescent="0.25">
      <c r="AL994" s="25">
        <v>42941</v>
      </c>
      <c r="AM994" s="53">
        <v>46.47</v>
      </c>
    </row>
    <row r="995" spans="38:39" x14ac:dyDescent="0.25">
      <c r="AL995" s="25">
        <v>42943</v>
      </c>
      <c r="AM995" s="53">
        <v>3.8</v>
      </c>
    </row>
    <row r="996" spans="38:39" x14ac:dyDescent="0.25">
      <c r="AL996" s="25">
        <v>42944</v>
      </c>
      <c r="AM996" s="53">
        <v>34.229999999999997</v>
      </c>
    </row>
    <row r="997" spans="38:39" x14ac:dyDescent="0.25">
      <c r="AL997" s="25">
        <v>42945</v>
      </c>
      <c r="AM997" s="53">
        <v>163.22</v>
      </c>
    </row>
    <row r="998" spans="38:39" x14ac:dyDescent="0.25">
      <c r="AL998" s="25">
        <v>42946</v>
      </c>
      <c r="AM998" s="53">
        <v>73.12</v>
      </c>
    </row>
    <row r="999" spans="38:39" x14ac:dyDescent="0.25">
      <c r="AL999" s="25">
        <v>42947</v>
      </c>
      <c r="AM999" s="53">
        <v>107.9</v>
      </c>
    </row>
    <row r="1000" spans="38:39" x14ac:dyDescent="0.25">
      <c r="AL1000" s="25">
        <v>42948</v>
      </c>
      <c r="AM1000" s="53">
        <v>14.89</v>
      </c>
    </row>
    <row r="1001" spans="38:39" x14ac:dyDescent="0.25">
      <c r="AL1001" s="25">
        <v>42949</v>
      </c>
      <c r="AM1001" s="53">
        <v>18.850000000000001</v>
      </c>
    </row>
    <row r="1002" spans="38:39" x14ac:dyDescent="0.25">
      <c r="AL1002" s="25">
        <v>42950</v>
      </c>
      <c r="AM1002" s="53">
        <v>104.6</v>
      </c>
    </row>
    <row r="1003" spans="38:39" x14ac:dyDescent="0.25">
      <c r="AL1003" s="25">
        <v>42951</v>
      </c>
      <c r="AM1003" s="53">
        <v>33.6</v>
      </c>
    </row>
    <row r="1004" spans="38:39" x14ac:dyDescent="0.25">
      <c r="AL1004" s="25">
        <v>42952</v>
      </c>
      <c r="AM1004" s="53">
        <v>46.24</v>
      </c>
    </row>
    <row r="1005" spans="38:39" x14ac:dyDescent="0.25">
      <c r="AL1005" s="25">
        <v>42953</v>
      </c>
      <c r="AM1005" s="53">
        <v>35.520000000000003</v>
      </c>
    </row>
    <row r="1006" spans="38:39" x14ac:dyDescent="0.25">
      <c r="AL1006" s="25">
        <v>42955</v>
      </c>
      <c r="AM1006" s="53">
        <v>21.9</v>
      </c>
    </row>
    <row r="1007" spans="38:39" x14ac:dyDescent="0.25">
      <c r="AL1007" s="25">
        <v>42956</v>
      </c>
      <c r="AM1007" s="53">
        <v>14.440000000000001</v>
      </c>
    </row>
    <row r="1008" spans="38:39" x14ac:dyDescent="0.25">
      <c r="AL1008" s="25">
        <v>42957</v>
      </c>
      <c r="AM1008" s="53">
        <v>43.88</v>
      </c>
    </row>
    <row r="1009" spans="38:39" x14ac:dyDescent="0.25">
      <c r="AL1009" s="25">
        <v>42958</v>
      </c>
      <c r="AM1009" s="53">
        <v>9.5</v>
      </c>
    </row>
    <row r="1010" spans="38:39" x14ac:dyDescent="0.25">
      <c r="AL1010" s="25">
        <v>42959</v>
      </c>
      <c r="AM1010" s="53">
        <v>349.17</v>
      </c>
    </row>
    <row r="1011" spans="38:39" x14ac:dyDescent="0.25">
      <c r="AL1011" s="25">
        <v>42960</v>
      </c>
      <c r="AM1011" s="53">
        <v>63.01</v>
      </c>
    </row>
    <row r="1012" spans="38:39" x14ac:dyDescent="0.25">
      <c r="AL1012" s="25">
        <v>42961</v>
      </c>
      <c r="AM1012" s="53">
        <v>33.5</v>
      </c>
    </row>
    <row r="1013" spans="38:39" x14ac:dyDescent="0.25">
      <c r="AL1013" s="25">
        <v>42962</v>
      </c>
      <c r="AM1013" s="53">
        <v>36.61</v>
      </c>
    </row>
    <row r="1014" spans="38:39" x14ac:dyDescent="0.25">
      <c r="AL1014" s="25">
        <v>42963</v>
      </c>
      <c r="AM1014" s="53">
        <v>73.12</v>
      </c>
    </row>
    <row r="1015" spans="38:39" x14ac:dyDescent="0.25">
      <c r="AL1015" s="25">
        <v>42964</v>
      </c>
      <c r="AM1015" s="53">
        <v>33.31</v>
      </c>
    </row>
    <row r="1016" spans="38:39" x14ac:dyDescent="0.25">
      <c r="AL1016" s="25">
        <v>42965</v>
      </c>
      <c r="AM1016" s="53">
        <v>12.85</v>
      </c>
    </row>
    <row r="1017" spans="38:39" x14ac:dyDescent="0.25">
      <c r="AL1017" s="25">
        <v>42966</v>
      </c>
      <c r="AM1017" s="53">
        <v>1531.5</v>
      </c>
    </row>
    <row r="1018" spans="38:39" x14ac:dyDescent="0.25">
      <c r="AL1018" s="25">
        <v>42967</v>
      </c>
      <c r="AM1018" s="53">
        <v>424.93</v>
      </c>
    </row>
    <row r="1019" spans="38:39" x14ac:dyDescent="0.25">
      <c r="AL1019" s="25">
        <v>42969</v>
      </c>
      <c r="AM1019" s="53">
        <v>212.39</v>
      </c>
    </row>
    <row r="1020" spans="38:39" x14ac:dyDescent="0.25">
      <c r="AL1020" s="25">
        <v>42971</v>
      </c>
      <c r="AM1020" s="53">
        <v>81.289999999999992</v>
      </c>
    </row>
    <row r="1021" spans="38:39" x14ac:dyDescent="0.25">
      <c r="AL1021" s="25">
        <v>42972</v>
      </c>
      <c r="AM1021" s="53">
        <v>41.8</v>
      </c>
    </row>
    <row r="1022" spans="38:39" x14ac:dyDescent="0.25">
      <c r="AL1022" s="25">
        <v>42973</v>
      </c>
      <c r="AM1022" s="53">
        <v>45.29</v>
      </c>
    </row>
    <row r="1023" spans="38:39" x14ac:dyDescent="0.25">
      <c r="AL1023" s="25">
        <v>42974</v>
      </c>
      <c r="AM1023" s="53">
        <v>75</v>
      </c>
    </row>
    <row r="1024" spans="38:39" x14ac:dyDescent="0.25">
      <c r="AL1024" s="25">
        <v>42975</v>
      </c>
      <c r="AM1024" s="53">
        <v>3.8</v>
      </c>
    </row>
    <row r="1025" spans="38:39" x14ac:dyDescent="0.25">
      <c r="AL1025" s="25">
        <v>42977</v>
      </c>
      <c r="AM1025" s="53">
        <v>157.15</v>
      </c>
    </row>
    <row r="1026" spans="38:39" x14ac:dyDescent="0.25">
      <c r="AL1026" s="25">
        <v>42978</v>
      </c>
      <c r="AM1026" s="53">
        <v>12.8</v>
      </c>
    </row>
    <row r="1027" spans="38:39" x14ac:dyDescent="0.25">
      <c r="AL1027" s="25">
        <v>42980</v>
      </c>
      <c r="AM1027" s="53">
        <v>74.7</v>
      </c>
    </row>
    <row r="1028" spans="38:39" x14ac:dyDescent="0.25">
      <c r="AL1028" s="25">
        <v>42981</v>
      </c>
      <c r="AM1028" s="53">
        <v>84.5</v>
      </c>
    </row>
    <row r="1029" spans="38:39" x14ac:dyDescent="0.25">
      <c r="AL1029" s="25">
        <v>42982</v>
      </c>
      <c r="AM1029" s="53">
        <v>256.44</v>
      </c>
    </row>
    <row r="1030" spans="38:39" x14ac:dyDescent="0.25">
      <c r="AL1030" s="25">
        <v>42983</v>
      </c>
      <c r="AM1030" s="53">
        <v>44.24</v>
      </c>
    </row>
    <row r="1031" spans="38:39" x14ac:dyDescent="0.25">
      <c r="AL1031" s="25">
        <v>42985</v>
      </c>
      <c r="AM1031" s="53">
        <v>45.989999999999995</v>
      </c>
    </row>
    <row r="1032" spans="38:39" x14ac:dyDescent="0.25">
      <c r="AL1032" s="25">
        <v>42986</v>
      </c>
      <c r="AM1032" s="53">
        <v>41.5</v>
      </c>
    </row>
    <row r="1033" spans="38:39" x14ac:dyDescent="0.25">
      <c r="AL1033" s="25">
        <v>42987</v>
      </c>
      <c r="AM1033" s="53">
        <v>128.62</v>
      </c>
    </row>
    <row r="1034" spans="38:39" x14ac:dyDescent="0.25">
      <c r="AL1034" s="25">
        <v>42988</v>
      </c>
      <c r="AM1034" s="53">
        <v>88.53</v>
      </c>
    </row>
    <row r="1035" spans="38:39" x14ac:dyDescent="0.25">
      <c r="AL1035" s="25">
        <v>42989</v>
      </c>
      <c r="AM1035" s="53">
        <v>16.62</v>
      </c>
    </row>
    <row r="1036" spans="38:39" x14ac:dyDescent="0.25">
      <c r="AL1036" s="25">
        <v>42990</v>
      </c>
      <c r="AM1036" s="53">
        <v>13.25</v>
      </c>
    </row>
    <row r="1037" spans="38:39" x14ac:dyDescent="0.25">
      <c r="AL1037" s="25">
        <v>42991</v>
      </c>
      <c r="AM1037" s="53">
        <v>2013.27</v>
      </c>
    </row>
    <row r="1038" spans="38:39" x14ac:dyDescent="0.25">
      <c r="AL1038" s="25">
        <v>42992</v>
      </c>
      <c r="AM1038" s="53">
        <v>1124.58</v>
      </c>
    </row>
    <row r="1039" spans="38:39" x14ac:dyDescent="0.25">
      <c r="AL1039" s="25">
        <v>42993</v>
      </c>
      <c r="AM1039" s="53">
        <v>114.36000000000001</v>
      </c>
    </row>
    <row r="1040" spans="38:39" x14ac:dyDescent="0.25">
      <c r="AL1040" s="25">
        <v>42995</v>
      </c>
      <c r="AM1040" s="53">
        <v>1916.83</v>
      </c>
    </row>
    <row r="1041" spans="38:39" x14ac:dyDescent="0.25">
      <c r="AL1041" s="25">
        <v>42996</v>
      </c>
      <c r="AM1041" s="53">
        <v>77.28</v>
      </c>
    </row>
    <row r="1042" spans="38:39" x14ac:dyDescent="0.25">
      <c r="AL1042" s="25">
        <v>43000</v>
      </c>
      <c r="AM1042" s="53">
        <v>84.45</v>
      </c>
    </row>
    <row r="1043" spans="38:39" x14ac:dyDescent="0.25">
      <c r="AL1043" s="25">
        <v>43001</v>
      </c>
      <c r="AM1043" s="53">
        <v>863.54</v>
      </c>
    </row>
    <row r="1044" spans="38:39" x14ac:dyDescent="0.25">
      <c r="AL1044" s="25">
        <v>43002</v>
      </c>
      <c r="AM1044" s="53">
        <v>33.15</v>
      </c>
    </row>
    <row r="1045" spans="38:39" x14ac:dyDescent="0.25">
      <c r="AL1045" s="25">
        <v>43003</v>
      </c>
      <c r="AM1045" s="53">
        <v>703.7</v>
      </c>
    </row>
    <row r="1046" spans="38:39" x14ac:dyDescent="0.25">
      <c r="AL1046" s="25">
        <v>43004</v>
      </c>
      <c r="AM1046" s="53">
        <v>17.600000000000001</v>
      </c>
    </row>
    <row r="1047" spans="38:39" x14ac:dyDescent="0.25">
      <c r="AL1047" s="25">
        <v>43005</v>
      </c>
      <c r="AM1047" s="53">
        <v>164.45</v>
      </c>
    </row>
    <row r="1048" spans="38:39" x14ac:dyDescent="0.25">
      <c r="AL1048" s="25">
        <v>43006</v>
      </c>
      <c r="AM1048" s="53">
        <v>99.18</v>
      </c>
    </row>
    <row r="1049" spans="38:39" x14ac:dyDescent="0.25">
      <c r="AL1049" s="25">
        <v>43007</v>
      </c>
      <c r="AM1049" s="53">
        <v>24</v>
      </c>
    </row>
    <row r="1050" spans="38:39" x14ac:dyDescent="0.25">
      <c r="AL1050" s="25">
        <v>43008</v>
      </c>
      <c r="AM1050" s="53">
        <v>1049.8399999999999</v>
      </c>
    </row>
    <row r="1051" spans="38:39" x14ac:dyDescent="0.25">
      <c r="AL1051" s="25">
        <v>43009</v>
      </c>
      <c r="AM1051" s="53">
        <v>48.67</v>
      </c>
    </row>
    <row r="1052" spans="38:39" x14ac:dyDescent="0.25">
      <c r="AL1052" s="25">
        <v>43011</v>
      </c>
      <c r="AM1052" s="53">
        <v>141.17000000000002</v>
      </c>
    </row>
    <row r="1053" spans="38:39" x14ac:dyDescent="0.25">
      <c r="AL1053" s="25">
        <v>43013</v>
      </c>
      <c r="AM1053" s="53">
        <v>5.96</v>
      </c>
    </row>
    <row r="1054" spans="38:39" x14ac:dyDescent="0.25">
      <c r="AL1054" s="25">
        <v>43014</v>
      </c>
      <c r="AM1054" s="53">
        <v>60.23</v>
      </c>
    </row>
    <row r="1055" spans="38:39" x14ac:dyDescent="0.25">
      <c r="AL1055" s="25">
        <v>43015</v>
      </c>
      <c r="AM1055" s="53">
        <v>92.289999999999992</v>
      </c>
    </row>
    <row r="1056" spans="38:39" x14ac:dyDescent="0.25">
      <c r="AL1056" s="25">
        <v>43016</v>
      </c>
      <c r="AM1056" s="53">
        <v>1599.3400000000001</v>
      </c>
    </row>
    <row r="1057" spans="38:39" x14ac:dyDescent="0.25">
      <c r="AL1057" s="25">
        <v>43017</v>
      </c>
      <c r="AM1057" s="53">
        <v>48.069999999999993</v>
      </c>
    </row>
    <row r="1058" spans="38:39" x14ac:dyDescent="0.25">
      <c r="AL1058" s="25">
        <v>43018</v>
      </c>
      <c r="AM1058" s="53">
        <v>20.36</v>
      </c>
    </row>
    <row r="1059" spans="38:39" x14ac:dyDescent="0.25">
      <c r="AL1059" s="25">
        <v>43019</v>
      </c>
      <c r="AM1059" s="53">
        <v>41.5</v>
      </c>
    </row>
    <row r="1060" spans="38:39" x14ac:dyDescent="0.25">
      <c r="AL1060" s="25">
        <v>43020</v>
      </c>
      <c r="AM1060" s="53">
        <v>172.6</v>
      </c>
    </row>
    <row r="1061" spans="38:39" x14ac:dyDescent="0.25">
      <c r="AL1061" s="25">
        <v>43022</v>
      </c>
      <c r="AM1061" s="53">
        <v>538.8900000000001</v>
      </c>
    </row>
    <row r="1062" spans="38:39" x14ac:dyDescent="0.25">
      <c r="AL1062" s="25">
        <v>43023</v>
      </c>
      <c r="AM1062" s="53">
        <v>13.64</v>
      </c>
    </row>
    <row r="1063" spans="38:39" x14ac:dyDescent="0.25">
      <c r="AL1063" s="25">
        <v>43024</v>
      </c>
      <c r="AM1063" s="53">
        <v>73.25</v>
      </c>
    </row>
    <row r="1064" spans="38:39" x14ac:dyDescent="0.25">
      <c r="AL1064" s="25">
        <v>43026</v>
      </c>
      <c r="AM1064" s="53">
        <v>1762.35</v>
      </c>
    </row>
    <row r="1065" spans="38:39" x14ac:dyDescent="0.25">
      <c r="AL1065" s="25">
        <v>43028</v>
      </c>
      <c r="AM1065" s="53">
        <v>49.25</v>
      </c>
    </row>
    <row r="1066" spans="38:39" x14ac:dyDescent="0.25">
      <c r="AL1066" s="25">
        <v>43029</v>
      </c>
      <c r="AM1066" s="53">
        <v>109.5</v>
      </c>
    </row>
    <row r="1067" spans="38:39" x14ac:dyDescent="0.25">
      <c r="AL1067" s="25">
        <v>43030</v>
      </c>
      <c r="AM1067" s="53">
        <v>347.22</v>
      </c>
    </row>
    <row r="1068" spans="38:39" x14ac:dyDescent="0.25">
      <c r="AL1068" s="25">
        <v>43031</v>
      </c>
      <c r="AM1068" s="53">
        <v>98.51</v>
      </c>
    </row>
    <row r="1069" spans="38:39" x14ac:dyDescent="0.25">
      <c r="AL1069" s="25">
        <v>43035</v>
      </c>
      <c r="AM1069" s="53">
        <v>78.420000000000016</v>
      </c>
    </row>
    <row r="1070" spans="38:39" x14ac:dyDescent="0.25">
      <c r="AL1070" s="25">
        <v>43036</v>
      </c>
      <c r="AM1070" s="53">
        <v>200.84</v>
      </c>
    </row>
    <row r="1071" spans="38:39" x14ac:dyDescent="0.25">
      <c r="AL1071" s="25">
        <v>43037</v>
      </c>
      <c r="AM1071" s="53">
        <v>50.56</v>
      </c>
    </row>
    <row r="1072" spans="38:39" x14ac:dyDescent="0.25">
      <c r="AL1072" s="25">
        <v>43038</v>
      </c>
      <c r="AM1072" s="53">
        <v>52.6</v>
      </c>
    </row>
    <row r="1073" spans="38:39" x14ac:dyDescent="0.25">
      <c r="AL1073" s="25">
        <v>43039</v>
      </c>
      <c r="AM1073" s="53">
        <v>43.620000000000005</v>
      </c>
    </row>
    <row r="1074" spans="38:39" x14ac:dyDescent="0.25">
      <c r="AL1074" s="25">
        <v>43040</v>
      </c>
      <c r="AM1074" s="53">
        <v>35.9</v>
      </c>
    </row>
    <row r="1075" spans="38:39" x14ac:dyDescent="0.25">
      <c r="AL1075" s="25">
        <v>43041</v>
      </c>
      <c r="AM1075" s="53">
        <v>19</v>
      </c>
    </row>
    <row r="1076" spans="38:39" x14ac:dyDescent="0.25">
      <c r="AL1076" s="25">
        <v>43042</v>
      </c>
      <c r="AM1076" s="53">
        <v>1500</v>
      </c>
    </row>
    <row r="1077" spans="38:39" x14ac:dyDescent="0.25">
      <c r="AL1077" s="25">
        <v>43044</v>
      </c>
      <c r="AM1077" s="53">
        <v>1456.6100000000001</v>
      </c>
    </row>
    <row r="1078" spans="38:39" x14ac:dyDescent="0.25">
      <c r="AL1078" s="25">
        <v>43045</v>
      </c>
      <c r="AM1078" s="53">
        <v>187.06</v>
      </c>
    </row>
    <row r="1079" spans="38:39" x14ac:dyDescent="0.25">
      <c r="AL1079" s="25">
        <v>43046</v>
      </c>
      <c r="AM1079" s="53">
        <v>50.27</v>
      </c>
    </row>
    <row r="1080" spans="38:39" x14ac:dyDescent="0.25">
      <c r="AL1080" s="25">
        <v>43048</v>
      </c>
      <c r="AM1080" s="53">
        <v>64.319999999999993</v>
      </c>
    </row>
    <row r="1081" spans="38:39" x14ac:dyDescent="0.25">
      <c r="AL1081" s="25">
        <v>43049</v>
      </c>
      <c r="AM1081" s="53">
        <v>36.229999999999997</v>
      </c>
    </row>
    <row r="1082" spans="38:39" x14ac:dyDescent="0.25">
      <c r="AL1082" s="25">
        <v>43050</v>
      </c>
      <c r="AM1082" s="53">
        <v>22.89</v>
      </c>
    </row>
    <row r="1083" spans="38:39" x14ac:dyDescent="0.25">
      <c r="AL1083" s="25">
        <v>43051</v>
      </c>
      <c r="AM1083" s="53">
        <v>12</v>
      </c>
    </row>
    <row r="1084" spans="38:39" x14ac:dyDescent="0.25">
      <c r="AL1084" s="25">
        <v>43052</v>
      </c>
      <c r="AM1084" s="53">
        <v>251.82</v>
      </c>
    </row>
    <row r="1085" spans="38:39" x14ac:dyDescent="0.25">
      <c r="AL1085" s="25">
        <v>43053</v>
      </c>
      <c r="AM1085" s="53">
        <v>18.5</v>
      </c>
    </row>
    <row r="1086" spans="38:39" x14ac:dyDescent="0.25">
      <c r="AL1086" s="25">
        <v>43054</v>
      </c>
      <c r="AM1086" s="53">
        <v>85.789999999999992</v>
      </c>
    </row>
    <row r="1087" spans="38:39" x14ac:dyDescent="0.25">
      <c r="AL1087" s="25">
        <v>43055</v>
      </c>
      <c r="AM1087" s="53">
        <v>164.05</v>
      </c>
    </row>
    <row r="1088" spans="38:39" x14ac:dyDescent="0.25">
      <c r="AL1088" s="25">
        <v>43057</v>
      </c>
      <c r="AM1088" s="53">
        <v>1703.7400000000002</v>
      </c>
    </row>
    <row r="1089" spans="38:39" x14ac:dyDescent="0.25">
      <c r="AL1089" s="25">
        <v>43058</v>
      </c>
      <c r="AM1089" s="53">
        <v>44.379999999999995</v>
      </c>
    </row>
    <row r="1090" spans="38:39" x14ac:dyDescent="0.25">
      <c r="AL1090" s="25">
        <v>43059</v>
      </c>
      <c r="AM1090" s="53">
        <v>17.100000000000001</v>
      </c>
    </row>
    <row r="1091" spans="38:39" x14ac:dyDescent="0.25">
      <c r="AL1091" s="25">
        <v>43060</v>
      </c>
      <c r="AM1091" s="53">
        <v>20.64</v>
      </c>
    </row>
    <row r="1092" spans="38:39" x14ac:dyDescent="0.25">
      <c r="AL1092" s="25">
        <v>43061</v>
      </c>
      <c r="AM1092" s="53">
        <v>164.45000000000002</v>
      </c>
    </row>
    <row r="1093" spans="38:39" x14ac:dyDescent="0.25">
      <c r="AL1093" s="25">
        <v>43062</v>
      </c>
      <c r="AM1093" s="53">
        <v>16.87</v>
      </c>
    </row>
    <row r="1094" spans="38:39" x14ac:dyDescent="0.25">
      <c r="AL1094" s="25">
        <v>43063</v>
      </c>
      <c r="AM1094" s="53">
        <v>15.32</v>
      </c>
    </row>
    <row r="1095" spans="38:39" x14ac:dyDescent="0.25">
      <c r="AL1095" s="25">
        <v>43064</v>
      </c>
      <c r="AM1095" s="53">
        <v>224.26</v>
      </c>
    </row>
    <row r="1096" spans="38:39" x14ac:dyDescent="0.25">
      <c r="AL1096" s="25">
        <v>43065</v>
      </c>
      <c r="AM1096" s="53">
        <v>231.84</v>
      </c>
    </row>
    <row r="1097" spans="38:39" x14ac:dyDescent="0.25">
      <c r="AL1097" s="25">
        <v>43067</v>
      </c>
      <c r="AM1097" s="53">
        <v>131.44</v>
      </c>
    </row>
    <row r="1098" spans="38:39" x14ac:dyDescent="0.25">
      <c r="AL1098" s="25">
        <v>43069</v>
      </c>
      <c r="AM1098" s="53">
        <v>242.09</v>
      </c>
    </row>
    <row r="1099" spans="38:39" x14ac:dyDescent="0.25">
      <c r="AL1099" s="25">
        <v>43070</v>
      </c>
      <c r="AM1099" s="53">
        <v>118.8</v>
      </c>
    </row>
    <row r="1100" spans="38:39" x14ac:dyDescent="0.25">
      <c r="AL1100" s="25">
        <v>43071</v>
      </c>
      <c r="AM1100" s="53">
        <v>9.5</v>
      </c>
    </row>
    <row r="1101" spans="38:39" x14ac:dyDescent="0.25">
      <c r="AL1101" s="25">
        <v>43072</v>
      </c>
      <c r="AM1101" s="53">
        <v>158.93</v>
      </c>
    </row>
    <row r="1102" spans="38:39" x14ac:dyDescent="0.25">
      <c r="AL1102" s="25">
        <v>43073</v>
      </c>
      <c r="AM1102" s="53">
        <v>4</v>
      </c>
    </row>
    <row r="1103" spans="38:39" x14ac:dyDescent="0.25">
      <c r="AL1103" s="25">
        <v>43074</v>
      </c>
      <c r="AM1103" s="53">
        <v>1945.0500000000002</v>
      </c>
    </row>
    <row r="1104" spans="38:39" x14ac:dyDescent="0.25">
      <c r="AL1104" s="25">
        <v>43077</v>
      </c>
      <c r="AM1104" s="53">
        <v>47.919999999999995</v>
      </c>
    </row>
    <row r="1105" spans="38:39" x14ac:dyDescent="0.25">
      <c r="AL1105" s="25">
        <v>43079</v>
      </c>
      <c r="AM1105" s="53">
        <v>118.97999999999999</v>
      </c>
    </row>
    <row r="1106" spans="38:39" x14ac:dyDescent="0.25">
      <c r="AL1106" s="25">
        <v>43081</v>
      </c>
      <c r="AM1106" s="53">
        <v>107.4</v>
      </c>
    </row>
    <row r="1107" spans="38:39" x14ac:dyDescent="0.25">
      <c r="AL1107" s="25">
        <v>43082</v>
      </c>
      <c r="AM1107" s="53">
        <v>232.09</v>
      </c>
    </row>
    <row r="1108" spans="38:39" x14ac:dyDescent="0.25">
      <c r="AL1108" s="25">
        <v>43083</v>
      </c>
      <c r="AM1108" s="53">
        <v>33.94</v>
      </c>
    </row>
    <row r="1109" spans="38:39" x14ac:dyDescent="0.25">
      <c r="AL1109" s="25">
        <v>43084</v>
      </c>
      <c r="AM1109" s="53">
        <v>142.19999999999999</v>
      </c>
    </row>
    <row r="1110" spans="38:39" x14ac:dyDescent="0.25">
      <c r="AL1110" s="25">
        <v>43085</v>
      </c>
      <c r="AM1110" s="53">
        <v>40.369999999999997</v>
      </c>
    </row>
    <row r="1111" spans="38:39" x14ac:dyDescent="0.25">
      <c r="AL1111" s="25">
        <v>43086</v>
      </c>
      <c r="AM1111" s="53">
        <v>320.85999999999996</v>
      </c>
    </row>
    <row r="1112" spans="38:39" x14ac:dyDescent="0.25">
      <c r="AL1112" s="25">
        <v>43088</v>
      </c>
      <c r="AM1112" s="53">
        <v>1629.18</v>
      </c>
    </row>
    <row r="1113" spans="38:39" x14ac:dyDescent="0.25">
      <c r="AL1113" s="25">
        <v>43089</v>
      </c>
      <c r="AM1113" s="53">
        <v>228.73000000000002</v>
      </c>
    </row>
    <row r="1114" spans="38:39" x14ac:dyDescent="0.25">
      <c r="AL1114" s="25">
        <v>43090</v>
      </c>
      <c r="AM1114" s="53">
        <v>96.6</v>
      </c>
    </row>
    <row r="1115" spans="38:39" x14ac:dyDescent="0.25">
      <c r="AL1115" s="25">
        <v>43091</v>
      </c>
      <c r="AM1115" s="53">
        <v>152.81</v>
      </c>
    </row>
    <row r="1116" spans="38:39" x14ac:dyDescent="0.25">
      <c r="AL1116" s="25">
        <v>43092</v>
      </c>
      <c r="AM1116" s="53">
        <v>555.84</v>
      </c>
    </row>
    <row r="1117" spans="38:39" x14ac:dyDescent="0.25">
      <c r="AL1117" s="25">
        <v>43093</v>
      </c>
      <c r="AM1117" s="53">
        <v>4067.28</v>
      </c>
    </row>
    <row r="1118" spans="38:39" x14ac:dyDescent="0.25">
      <c r="AL1118" s="25">
        <v>43095</v>
      </c>
      <c r="AM1118" s="53">
        <v>20.099999999999998</v>
      </c>
    </row>
    <row r="1119" spans="38:39" x14ac:dyDescent="0.25">
      <c r="AL1119" s="25">
        <v>43096</v>
      </c>
      <c r="AM1119" s="53">
        <v>217.55</v>
      </c>
    </row>
    <row r="1120" spans="38:39" x14ac:dyDescent="0.25">
      <c r="AL1120" s="25">
        <v>43098</v>
      </c>
      <c r="AM1120" s="53">
        <v>1660.04</v>
      </c>
    </row>
    <row r="1121" spans="38:39" x14ac:dyDescent="0.25">
      <c r="AL1121" s="25">
        <v>43099</v>
      </c>
      <c r="AM1121" s="53">
        <v>34.450000000000003</v>
      </c>
    </row>
    <row r="1122" spans="38:39" x14ac:dyDescent="0.25">
      <c r="AL1122" s="25">
        <v>43100</v>
      </c>
      <c r="AM1122" s="53">
        <v>738.5</v>
      </c>
    </row>
    <row r="1123" spans="38:39" x14ac:dyDescent="0.25">
      <c r="AL1123" s="25">
        <v>43101</v>
      </c>
      <c r="AM1123" s="53">
        <v>103.5</v>
      </c>
    </row>
    <row r="1124" spans="38:39" x14ac:dyDescent="0.25">
      <c r="AL1124" s="25">
        <v>43102</v>
      </c>
      <c r="AM1124" s="53">
        <v>14.8</v>
      </c>
    </row>
    <row r="1125" spans="38:39" x14ac:dyDescent="0.25">
      <c r="AL1125" s="25">
        <v>43103</v>
      </c>
      <c r="AM1125" s="53">
        <v>111.16</v>
      </c>
    </row>
    <row r="1126" spans="38:39" x14ac:dyDescent="0.25">
      <c r="AL1126" s="25">
        <v>43105</v>
      </c>
      <c r="AM1126" s="53">
        <v>147.53</v>
      </c>
    </row>
    <row r="1127" spans="38:39" x14ac:dyDescent="0.25">
      <c r="AL1127" s="25">
        <v>43107</v>
      </c>
      <c r="AM1127" s="53">
        <v>96.22</v>
      </c>
    </row>
    <row r="1128" spans="38:39" x14ac:dyDescent="0.25">
      <c r="AL1128" s="25">
        <v>43109</v>
      </c>
      <c r="AM1128" s="53">
        <v>1051.57</v>
      </c>
    </row>
    <row r="1129" spans="38:39" x14ac:dyDescent="0.25">
      <c r="AL1129" s="25">
        <v>43112</v>
      </c>
      <c r="AM1129" s="53">
        <v>456.76</v>
      </c>
    </row>
    <row r="1130" spans="38:39" x14ac:dyDescent="0.25">
      <c r="AL1130" s="25">
        <v>43114</v>
      </c>
      <c r="AM1130" s="53">
        <v>66.72</v>
      </c>
    </row>
    <row r="1131" spans="38:39" x14ac:dyDescent="0.25">
      <c r="AL1131" s="25">
        <v>43116</v>
      </c>
      <c r="AM1131" s="53">
        <v>362.39</v>
      </c>
    </row>
    <row r="1132" spans="38:39" x14ac:dyDescent="0.25">
      <c r="AL1132" s="25">
        <v>43117</v>
      </c>
      <c r="AM1132" s="53">
        <v>1537</v>
      </c>
    </row>
    <row r="1133" spans="38:39" x14ac:dyDescent="0.25">
      <c r="AL1133" s="25">
        <v>43118</v>
      </c>
      <c r="AM1133" s="53">
        <v>75.11</v>
      </c>
    </row>
    <row r="1134" spans="38:39" x14ac:dyDescent="0.25">
      <c r="AL1134" s="25">
        <v>43119</v>
      </c>
      <c r="AM1134" s="53">
        <v>65.55</v>
      </c>
    </row>
    <row r="1135" spans="38:39" x14ac:dyDescent="0.25">
      <c r="AL1135" s="25">
        <v>43120</v>
      </c>
      <c r="AM1135" s="53">
        <v>7.69</v>
      </c>
    </row>
    <row r="1136" spans="38:39" x14ac:dyDescent="0.25">
      <c r="AL1136" s="25">
        <v>43121</v>
      </c>
      <c r="AM1136" s="53">
        <v>223.29</v>
      </c>
    </row>
    <row r="1137" spans="38:39" x14ac:dyDescent="0.25">
      <c r="AL1137" s="25">
        <v>43122</v>
      </c>
      <c r="AM1137" s="53">
        <v>20.100000000000001</v>
      </c>
    </row>
    <row r="1138" spans="38:39" x14ac:dyDescent="0.25">
      <c r="AL1138" s="25">
        <v>43123</v>
      </c>
      <c r="AM1138" s="53">
        <v>30.14</v>
      </c>
    </row>
    <row r="1139" spans="38:39" x14ac:dyDescent="0.25">
      <c r="AL1139" s="25">
        <v>43124</v>
      </c>
      <c r="AM1139" s="53">
        <v>28.63</v>
      </c>
    </row>
    <row r="1140" spans="38:39" x14ac:dyDescent="0.25">
      <c r="AL1140" s="25">
        <v>43125</v>
      </c>
      <c r="AM1140" s="53">
        <v>25.5</v>
      </c>
    </row>
    <row r="1141" spans="38:39" x14ac:dyDescent="0.25">
      <c r="AL1141" s="25">
        <v>43126</v>
      </c>
      <c r="AM1141" s="53">
        <v>92.62</v>
      </c>
    </row>
    <row r="1142" spans="38:39" x14ac:dyDescent="0.25">
      <c r="AL1142" s="25">
        <v>43127</v>
      </c>
      <c r="AM1142" s="53">
        <v>36.71</v>
      </c>
    </row>
    <row r="1143" spans="38:39" x14ac:dyDescent="0.25">
      <c r="AL1143" s="25">
        <v>43128</v>
      </c>
      <c r="AM1143" s="53">
        <v>19.84</v>
      </c>
    </row>
    <row r="1144" spans="38:39" x14ac:dyDescent="0.25">
      <c r="AL1144" s="25">
        <v>43129</v>
      </c>
      <c r="AM1144" s="53">
        <v>27.98</v>
      </c>
    </row>
    <row r="1145" spans="38:39" x14ac:dyDescent="0.25">
      <c r="AL1145" s="25">
        <v>43130</v>
      </c>
      <c r="AM1145" s="53">
        <v>37.56</v>
      </c>
    </row>
    <row r="1146" spans="38:39" x14ac:dyDescent="0.25">
      <c r="AL1146" s="25">
        <v>43131</v>
      </c>
      <c r="AM1146" s="53">
        <v>228.34</v>
      </c>
    </row>
    <row r="1147" spans="38:39" x14ac:dyDescent="0.25">
      <c r="AL1147" s="25">
        <v>43132</v>
      </c>
      <c r="AM1147" s="53">
        <v>65.319999999999993</v>
      </c>
    </row>
    <row r="1148" spans="38:39" x14ac:dyDescent="0.25">
      <c r="AL1148" s="25">
        <v>43133</v>
      </c>
      <c r="AM1148" s="53">
        <v>2017.56</v>
      </c>
    </row>
    <row r="1149" spans="38:39" x14ac:dyDescent="0.25">
      <c r="AL1149" s="25">
        <v>43135</v>
      </c>
      <c r="AM1149" s="53">
        <v>333.99</v>
      </c>
    </row>
    <row r="1150" spans="38:39" x14ac:dyDescent="0.25">
      <c r="AL1150" s="25">
        <v>43136</v>
      </c>
      <c r="AM1150" s="53">
        <v>33.79</v>
      </c>
    </row>
    <row r="1151" spans="38:39" x14ac:dyDescent="0.25">
      <c r="AL1151" s="25">
        <v>43137</v>
      </c>
      <c r="AM1151" s="53">
        <v>18.37</v>
      </c>
    </row>
    <row r="1152" spans="38:39" x14ac:dyDescent="0.25">
      <c r="AL1152" s="25">
        <v>43139</v>
      </c>
      <c r="AM1152" s="53">
        <v>190.67</v>
      </c>
    </row>
    <row r="1153" spans="38:39" x14ac:dyDescent="0.25">
      <c r="AL1153" s="25">
        <v>43140</v>
      </c>
      <c r="AM1153" s="53">
        <v>49.39</v>
      </c>
    </row>
    <row r="1154" spans="38:39" x14ac:dyDescent="0.25">
      <c r="AL1154" s="25">
        <v>43142</v>
      </c>
      <c r="AM1154" s="53">
        <v>38.03</v>
      </c>
    </row>
    <row r="1155" spans="38:39" x14ac:dyDescent="0.25">
      <c r="AL1155" s="25">
        <v>43143</v>
      </c>
      <c r="AM1155" s="53">
        <v>20.79</v>
      </c>
    </row>
    <row r="1156" spans="38:39" x14ac:dyDescent="0.25">
      <c r="AL1156" s="25">
        <v>43145</v>
      </c>
      <c r="AM1156" s="53">
        <v>76.569999999999993</v>
      </c>
    </row>
    <row r="1157" spans="38:39" x14ac:dyDescent="0.25">
      <c r="AL1157" s="25">
        <v>43146</v>
      </c>
      <c r="AM1157" s="53">
        <v>200</v>
      </c>
    </row>
    <row r="1158" spans="38:39" x14ac:dyDescent="0.25">
      <c r="AL1158" s="25">
        <v>43147</v>
      </c>
      <c r="AM1158" s="53">
        <v>89.19</v>
      </c>
    </row>
    <row r="1159" spans="38:39" x14ac:dyDescent="0.25">
      <c r="AL1159" s="25">
        <v>43148</v>
      </c>
      <c r="AM1159" s="53">
        <v>47.04</v>
      </c>
    </row>
    <row r="1160" spans="38:39" x14ac:dyDescent="0.25">
      <c r="AL1160" s="25">
        <v>43149</v>
      </c>
      <c r="AM1160" s="53">
        <v>1544.01</v>
      </c>
    </row>
    <row r="1161" spans="38:39" x14ac:dyDescent="0.25">
      <c r="AL1161" s="25">
        <v>43150</v>
      </c>
      <c r="AM1161" s="53">
        <v>141.51</v>
      </c>
    </row>
    <row r="1162" spans="38:39" x14ac:dyDescent="0.25">
      <c r="AL1162" s="25">
        <v>43151</v>
      </c>
      <c r="AM1162" s="53">
        <v>48.779999999999994</v>
      </c>
    </row>
    <row r="1163" spans="38:39" x14ac:dyDescent="0.25">
      <c r="AL1163" s="25">
        <v>43153</v>
      </c>
      <c r="AM1163" s="53">
        <v>565.76</v>
      </c>
    </row>
    <row r="1164" spans="38:39" x14ac:dyDescent="0.25">
      <c r="AL1164" s="25">
        <v>43155</v>
      </c>
      <c r="AM1164" s="53">
        <v>53.8</v>
      </c>
    </row>
    <row r="1165" spans="38:39" x14ac:dyDescent="0.25">
      <c r="AL1165" s="25">
        <v>43156</v>
      </c>
      <c r="AM1165" s="53">
        <v>203.47</v>
      </c>
    </row>
    <row r="1166" spans="38:39" x14ac:dyDescent="0.25">
      <c r="AL1166" s="25">
        <v>43157</v>
      </c>
      <c r="AM1166" s="53">
        <v>29.46</v>
      </c>
    </row>
    <row r="1167" spans="38:39" x14ac:dyDescent="0.25">
      <c r="AL1167" s="25">
        <v>43159</v>
      </c>
      <c r="AM1167" s="53">
        <v>142.26</v>
      </c>
    </row>
    <row r="1168" spans="38:39" x14ac:dyDescent="0.25">
      <c r="AL1168" s="25">
        <v>43160</v>
      </c>
      <c r="AM1168" s="53">
        <v>46.2</v>
      </c>
    </row>
    <row r="1169" spans="38:39" x14ac:dyDescent="0.25">
      <c r="AL1169" s="25">
        <v>43161</v>
      </c>
      <c r="AM1169" s="53">
        <v>656.02</v>
      </c>
    </row>
    <row r="1170" spans="38:39" x14ac:dyDescent="0.25">
      <c r="AL1170" s="25">
        <v>43162</v>
      </c>
      <c r="AM1170" s="53">
        <v>107.99999999999999</v>
      </c>
    </row>
    <row r="1171" spans="38:39" x14ac:dyDescent="0.25">
      <c r="AL1171" s="25">
        <v>43164</v>
      </c>
      <c r="AM1171" s="53">
        <v>820.8</v>
      </c>
    </row>
    <row r="1172" spans="38:39" x14ac:dyDescent="0.25">
      <c r="AL1172" s="25">
        <v>43165</v>
      </c>
      <c r="AM1172" s="53">
        <v>52.150000000000006</v>
      </c>
    </row>
    <row r="1173" spans="38:39" x14ac:dyDescent="0.25">
      <c r="AL1173" s="25">
        <v>43166</v>
      </c>
      <c r="AM1173" s="53">
        <v>35.26</v>
      </c>
    </row>
    <row r="1174" spans="38:39" x14ac:dyDescent="0.25">
      <c r="AL1174" s="25">
        <v>43167</v>
      </c>
      <c r="AM1174" s="53">
        <v>134.6</v>
      </c>
    </row>
    <row r="1175" spans="38:39" x14ac:dyDescent="0.25">
      <c r="AL1175" s="25">
        <v>43168</v>
      </c>
      <c r="AM1175" s="53">
        <v>153.51</v>
      </c>
    </row>
    <row r="1176" spans="38:39" x14ac:dyDescent="0.25">
      <c r="AL1176" s="25">
        <v>43170</v>
      </c>
      <c r="AM1176" s="53">
        <v>168.2</v>
      </c>
    </row>
    <row r="1177" spans="38:39" x14ac:dyDescent="0.25">
      <c r="AL1177" s="25">
        <v>43171</v>
      </c>
      <c r="AM1177" s="53">
        <v>8.879999999999999</v>
      </c>
    </row>
    <row r="1178" spans="38:39" x14ac:dyDescent="0.25">
      <c r="AL1178" s="25">
        <v>43172</v>
      </c>
      <c r="AM1178" s="53">
        <v>18.77</v>
      </c>
    </row>
    <row r="1179" spans="38:39" x14ac:dyDescent="0.25">
      <c r="AL1179" s="25">
        <v>43173</v>
      </c>
      <c r="AM1179" s="53">
        <v>231.04999999999998</v>
      </c>
    </row>
    <row r="1180" spans="38:39" x14ac:dyDescent="0.25">
      <c r="AL1180" s="25">
        <v>43174</v>
      </c>
      <c r="AM1180" s="53">
        <v>80</v>
      </c>
    </row>
    <row r="1181" spans="38:39" x14ac:dyDescent="0.25">
      <c r="AL1181" s="25">
        <v>43175</v>
      </c>
      <c r="AM1181" s="53">
        <v>56.239999999999995</v>
      </c>
    </row>
    <row r="1182" spans="38:39" x14ac:dyDescent="0.25">
      <c r="AL1182" s="25">
        <v>43176</v>
      </c>
      <c r="AM1182" s="53">
        <v>51.43</v>
      </c>
    </row>
    <row r="1183" spans="38:39" x14ac:dyDescent="0.25">
      <c r="AL1183" s="25">
        <v>43177</v>
      </c>
      <c r="AM1183" s="53">
        <v>1564.9</v>
      </c>
    </row>
    <row r="1184" spans="38:39" x14ac:dyDescent="0.25">
      <c r="AL1184" s="25">
        <v>43178</v>
      </c>
      <c r="AM1184" s="53">
        <v>28.44</v>
      </c>
    </row>
    <row r="1185" spans="38:39" x14ac:dyDescent="0.25">
      <c r="AL1185" s="25">
        <v>43179</v>
      </c>
      <c r="AM1185" s="53">
        <v>104.72</v>
      </c>
    </row>
    <row r="1186" spans="38:39" x14ac:dyDescent="0.25">
      <c r="AL1186" s="25">
        <v>43180</v>
      </c>
      <c r="AM1186" s="53">
        <v>26.66</v>
      </c>
    </row>
    <row r="1187" spans="38:39" x14ac:dyDescent="0.25">
      <c r="AL1187" s="25">
        <v>43181</v>
      </c>
      <c r="AM1187" s="53">
        <v>154.4</v>
      </c>
    </row>
    <row r="1188" spans="38:39" x14ac:dyDescent="0.25">
      <c r="AL1188" s="25">
        <v>43182</v>
      </c>
      <c r="AM1188" s="53">
        <v>12.42</v>
      </c>
    </row>
    <row r="1189" spans="38:39" x14ac:dyDescent="0.25">
      <c r="AL1189" s="25">
        <v>43183</v>
      </c>
      <c r="AM1189" s="53">
        <v>24.91</v>
      </c>
    </row>
    <row r="1190" spans="38:39" x14ac:dyDescent="0.25">
      <c r="AL1190" s="25">
        <v>43184</v>
      </c>
      <c r="AM1190" s="53">
        <v>4.51</v>
      </c>
    </row>
    <row r="1191" spans="38:39" x14ac:dyDescent="0.25">
      <c r="AL1191" s="25">
        <v>43185</v>
      </c>
      <c r="AM1191" s="53">
        <v>57.1</v>
      </c>
    </row>
    <row r="1192" spans="38:39" x14ac:dyDescent="0.25">
      <c r="AL1192" s="25">
        <v>43186</v>
      </c>
      <c r="AM1192" s="53">
        <v>34.61</v>
      </c>
    </row>
    <row r="1193" spans="38:39" x14ac:dyDescent="0.25">
      <c r="AL1193" s="25">
        <v>43187</v>
      </c>
      <c r="AM1193" s="53">
        <v>11.56</v>
      </c>
    </row>
    <row r="1194" spans="38:39" x14ac:dyDescent="0.25">
      <c r="AL1194" s="25">
        <v>43189</v>
      </c>
      <c r="AM1194" s="53">
        <v>184.02</v>
      </c>
    </row>
    <row r="1195" spans="38:39" x14ac:dyDescent="0.25">
      <c r="AL1195" s="25">
        <v>43190</v>
      </c>
      <c r="AM1195" s="53">
        <v>8.5</v>
      </c>
    </row>
    <row r="1196" spans="38:39" x14ac:dyDescent="0.25">
      <c r="AL1196" s="25">
        <v>43191</v>
      </c>
      <c r="AM1196" s="53">
        <v>33.5</v>
      </c>
    </row>
    <row r="1197" spans="38:39" x14ac:dyDescent="0.25">
      <c r="AL1197" s="25">
        <v>43192</v>
      </c>
      <c r="AM1197" s="53">
        <v>1055.8799999999999</v>
      </c>
    </row>
    <row r="1198" spans="38:39" x14ac:dyDescent="0.25">
      <c r="AL1198" s="25">
        <v>43194</v>
      </c>
      <c r="AM1198" s="53">
        <v>116.09</v>
      </c>
    </row>
    <row r="1199" spans="38:39" x14ac:dyDescent="0.25">
      <c r="AL1199" s="25">
        <v>43195</v>
      </c>
      <c r="AM1199" s="53">
        <v>16.7</v>
      </c>
    </row>
    <row r="1200" spans="38:39" x14ac:dyDescent="0.25">
      <c r="AL1200" s="25">
        <v>43196</v>
      </c>
      <c r="AM1200" s="53">
        <v>13.7</v>
      </c>
    </row>
    <row r="1201" spans="38:39" x14ac:dyDescent="0.25">
      <c r="AL1201" s="25">
        <v>43197</v>
      </c>
      <c r="AM1201" s="53">
        <v>9.73</v>
      </c>
    </row>
    <row r="1202" spans="38:39" x14ac:dyDescent="0.25">
      <c r="AL1202" s="25">
        <v>43198</v>
      </c>
      <c r="AM1202" s="53">
        <v>22.71</v>
      </c>
    </row>
    <row r="1203" spans="38:39" x14ac:dyDescent="0.25">
      <c r="AL1203" s="25">
        <v>43199</v>
      </c>
      <c r="AM1203" s="53">
        <v>23.5</v>
      </c>
    </row>
    <row r="1204" spans="38:39" x14ac:dyDescent="0.25">
      <c r="AL1204" s="25">
        <v>43200</v>
      </c>
      <c r="AM1204" s="53">
        <v>12.43</v>
      </c>
    </row>
    <row r="1205" spans="38:39" x14ac:dyDescent="0.25">
      <c r="AL1205" s="25">
        <v>43201</v>
      </c>
      <c r="AM1205" s="53">
        <v>20.02</v>
      </c>
    </row>
    <row r="1206" spans="38:39" x14ac:dyDescent="0.25">
      <c r="AL1206" s="25">
        <v>43202</v>
      </c>
      <c r="AM1206" s="53">
        <v>22.369999999999997</v>
      </c>
    </row>
    <row r="1207" spans="38:39" x14ac:dyDescent="0.25">
      <c r="AL1207" s="25">
        <v>43203</v>
      </c>
      <c r="AM1207" s="53">
        <v>151.60000000000002</v>
      </c>
    </row>
    <row r="1208" spans="38:39" x14ac:dyDescent="0.25">
      <c r="AL1208" s="25">
        <v>43204</v>
      </c>
      <c r="AM1208" s="53">
        <v>112.2</v>
      </c>
    </row>
    <row r="1209" spans="38:39" x14ac:dyDescent="0.25">
      <c r="AL1209" s="25">
        <v>43205</v>
      </c>
      <c r="AM1209" s="53">
        <v>221.41</v>
      </c>
    </row>
    <row r="1210" spans="38:39" x14ac:dyDescent="0.25">
      <c r="AL1210" s="25">
        <v>43206</v>
      </c>
      <c r="AM1210" s="53">
        <v>29.74</v>
      </c>
    </row>
    <row r="1211" spans="38:39" x14ac:dyDescent="0.25">
      <c r="AL1211" s="25">
        <v>43207</v>
      </c>
      <c r="AM1211" s="53">
        <v>290.92999999999995</v>
      </c>
    </row>
    <row r="1212" spans="38:39" x14ac:dyDescent="0.25">
      <c r="AL1212" s="25">
        <v>43208</v>
      </c>
      <c r="AM1212" s="53">
        <v>1528</v>
      </c>
    </row>
    <row r="1213" spans="38:39" x14ac:dyDescent="0.25">
      <c r="AL1213" s="25">
        <v>43209</v>
      </c>
      <c r="AM1213" s="53">
        <v>14.95</v>
      </c>
    </row>
    <row r="1214" spans="38:39" x14ac:dyDescent="0.25">
      <c r="AL1214" s="25">
        <v>43210</v>
      </c>
      <c r="AM1214" s="53">
        <v>45.239999999999995</v>
      </c>
    </row>
    <row r="1215" spans="38:39" x14ac:dyDescent="0.25">
      <c r="AL1215" s="25">
        <v>43211</v>
      </c>
      <c r="AM1215" s="53">
        <v>21.69</v>
      </c>
    </row>
    <row r="1216" spans="38:39" x14ac:dyDescent="0.25">
      <c r="AL1216" s="25">
        <v>43212</v>
      </c>
      <c r="AM1216" s="53">
        <v>61.39</v>
      </c>
    </row>
    <row r="1217" spans="38:39" x14ac:dyDescent="0.25">
      <c r="AL1217" s="25">
        <v>43213</v>
      </c>
      <c r="AM1217" s="53">
        <v>448.79</v>
      </c>
    </row>
    <row r="1218" spans="38:39" x14ac:dyDescent="0.25">
      <c r="AL1218" s="25">
        <v>43215</v>
      </c>
      <c r="AM1218" s="53">
        <v>45.940000000000005</v>
      </c>
    </row>
    <row r="1219" spans="38:39" x14ac:dyDescent="0.25">
      <c r="AL1219" s="25">
        <v>43216</v>
      </c>
      <c r="AM1219" s="53">
        <v>46.160000000000004</v>
      </c>
    </row>
    <row r="1220" spans="38:39" x14ac:dyDescent="0.25">
      <c r="AL1220" s="25">
        <v>43218</v>
      </c>
      <c r="AM1220" s="53">
        <v>298.87</v>
      </c>
    </row>
    <row r="1221" spans="38:39" x14ac:dyDescent="0.25">
      <c r="AL1221" s="25">
        <v>43219</v>
      </c>
      <c r="AM1221" s="53">
        <v>66.97</v>
      </c>
    </row>
    <row r="1222" spans="38:39" x14ac:dyDescent="0.25">
      <c r="AL1222" s="25">
        <v>43220</v>
      </c>
      <c r="AM1222" s="53">
        <v>41.67</v>
      </c>
    </row>
    <row r="1223" spans="38:39" x14ac:dyDescent="0.25">
      <c r="AL1223" s="25">
        <v>43221</v>
      </c>
      <c r="AM1223" s="53">
        <v>231.6</v>
      </c>
    </row>
    <row r="1224" spans="38:39" x14ac:dyDescent="0.25">
      <c r="AL1224" s="25">
        <v>43223</v>
      </c>
      <c r="AM1224" s="53">
        <v>22.83</v>
      </c>
    </row>
    <row r="1225" spans="38:39" x14ac:dyDescent="0.25">
      <c r="AL1225" s="25">
        <v>43224</v>
      </c>
      <c r="AM1225" s="53">
        <v>66.16</v>
      </c>
    </row>
    <row r="1226" spans="38:39" x14ac:dyDescent="0.25">
      <c r="AL1226" s="25">
        <v>43225</v>
      </c>
      <c r="AM1226" s="53">
        <v>23.78</v>
      </c>
    </row>
    <row r="1227" spans="38:39" x14ac:dyDescent="0.25">
      <c r="AL1227" s="25">
        <v>43226</v>
      </c>
      <c r="AM1227" s="53">
        <v>1301.3900000000001</v>
      </c>
    </row>
    <row r="1228" spans="38:39" x14ac:dyDescent="0.25">
      <c r="AL1228" s="25">
        <v>43228</v>
      </c>
      <c r="AM1228" s="53">
        <v>225.44</v>
      </c>
    </row>
    <row r="1229" spans="38:39" x14ac:dyDescent="0.25">
      <c r="AL1229" s="25">
        <v>43229</v>
      </c>
      <c r="AM1229" s="53">
        <v>28.64</v>
      </c>
    </row>
    <row r="1230" spans="38:39" x14ac:dyDescent="0.25">
      <c r="AL1230" s="25">
        <v>43230</v>
      </c>
      <c r="AM1230" s="53">
        <v>1153.49</v>
      </c>
    </row>
    <row r="1231" spans="38:39" x14ac:dyDescent="0.25">
      <c r="AL1231" s="25">
        <v>43231</v>
      </c>
      <c r="AM1231" s="53">
        <v>130.25</v>
      </c>
    </row>
    <row r="1232" spans="38:39" x14ac:dyDescent="0.25">
      <c r="AL1232" s="25">
        <v>43232</v>
      </c>
      <c r="AM1232" s="53">
        <v>60.260000000000005</v>
      </c>
    </row>
    <row r="1233" spans="38:39" x14ac:dyDescent="0.25">
      <c r="AL1233" s="25">
        <v>43233</v>
      </c>
      <c r="AM1233" s="53">
        <v>114.12</v>
      </c>
    </row>
    <row r="1234" spans="38:39" x14ac:dyDescent="0.25">
      <c r="AL1234" s="25">
        <v>43234</v>
      </c>
      <c r="AM1234" s="53">
        <v>128.16</v>
      </c>
    </row>
    <row r="1235" spans="38:39" x14ac:dyDescent="0.25">
      <c r="AL1235" s="25">
        <v>43235</v>
      </c>
      <c r="AM1235" s="53">
        <v>1002.04</v>
      </c>
    </row>
    <row r="1236" spans="38:39" x14ac:dyDescent="0.25">
      <c r="AL1236" s="25">
        <v>43236</v>
      </c>
      <c r="AM1236" s="53">
        <v>3.5</v>
      </c>
    </row>
    <row r="1237" spans="38:39" x14ac:dyDescent="0.25">
      <c r="AL1237" s="25">
        <v>43237</v>
      </c>
      <c r="AM1237" s="53">
        <v>1539.95</v>
      </c>
    </row>
    <row r="1238" spans="38:39" x14ac:dyDescent="0.25">
      <c r="AL1238" s="25">
        <v>43239</v>
      </c>
      <c r="AM1238" s="53">
        <v>367.24</v>
      </c>
    </row>
    <row r="1239" spans="38:39" x14ac:dyDescent="0.25">
      <c r="AL1239" s="25">
        <v>43240</v>
      </c>
      <c r="AM1239" s="53">
        <v>8</v>
      </c>
    </row>
    <row r="1240" spans="38:39" x14ac:dyDescent="0.25">
      <c r="AL1240" s="25">
        <v>43241</v>
      </c>
      <c r="AM1240" s="53">
        <v>55.81</v>
      </c>
    </row>
    <row r="1241" spans="38:39" x14ac:dyDescent="0.25">
      <c r="AL1241" s="25">
        <v>43242</v>
      </c>
      <c r="AM1241" s="53">
        <v>25.19</v>
      </c>
    </row>
    <row r="1242" spans="38:39" x14ac:dyDescent="0.25">
      <c r="AL1242" s="25">
        <v>43243</v>
      </c>
      <c r="AM1242" s="53">
        <v>44.760000000000005</v>
      </c>
    </row>
    <row r="1243" spans="38:39" x14ac:dyDescent="0.25">
      <c r="AL1243" s="25">
        <v>43244</v>
      </c>
      <c r="AM1243" s="53">
        <v>10.4</v>
      </c>
    </row>
    <row r="1244" spans="38:39" x14ac:dyDescent="0.25">
      <c r="AL1244" s="25">
        <v>43245</v>
      </c>
      <c r="AM1244" s="53">
        <v>65</v>
      </c>
    </row>
    <row r="1245" spans="38:39" x14ac:dyDescent="0.25">
      <c r="AL1245" s="25">
        <v>43246</v>
      </c>
      <c r="AM1245" s="53">
        <v>55.849999999999994</v>
      </c>
    </row>
    <row r="1246" spans="38:39" x14ac:dyDescent="0.25">
      <c r="AL1246" s="25">
        <v>43247</v>
      </c>
      <c r="AM1246" s="53">
        <v>92.7</v>
      </c>
    </row>
    <row r="1247" spans="38:39" x14ac:dyDescent="0.25">
      <c r="AL1247" s="25">
        <v>43248</v>
      </c>
      <c r="AM1247" s="53">
        <v>29.39</v>
      </c>
    </row>
    <row r="1248" spans="38:39" x14ac:dyDescent="0.25">
      <c r="AL1248" s="25">
        <v>43249</v>
      </c>
      <c r="AM1248" s="53">
        <v>214.27</v>
      </c>
    </row>
    <row r="1249" spans="38:39" x14ac:dyDescent="0.25">
      <c r="AL1249" s="25">
        <v>43250</v>
      </c>
      <c r="AM1249" s="53">
        <v>27.13</v>
      </c>
    </row>
    <row r="1250" spans="38:39" x14ac:dyDescent="0.25">
      <c r="AL1250" s="25">
        <v>43252</v>
      </c>
      <c r="AM1250" s="53">
        <v>3598.3900000000003</v>
      </c>
    </row>
    <row r="1251" spans="38:39" x14ac:dyDescent="0.25">
      <c r="AL1251" s="25">
        <v>43253</v>
      </c>
      <c r="AM1251" s="53">
        <v>13.77</v>
      </c>
    </row>
    <row r="1252" spans="38:39" x14ac:dyDescent="0.25">
      <c r="AL1252" s="25">
        <v>43254</v>
      </c>
      <c r="AM1252" s="53">
        <v>177.79</v>
      </c>
    </row>
    <row r="1253" spans="38:39" x14ac:dyDescent="0.25">
      <c r="AL1253" s="25">
        <v>43255</v>
      </c>
      <c r="AM1253" s="53">
        <v>37.549999999999997</v>
      </c>
    </row>
    <row r="1254" spans="38:39" x14ac:dyDescent="0.25">
      <c r="AL1254" s="25">
        <v>43257</v>
      </c>
      <c r="AM1254" s="53">
        <v>120.64</v>
      </c>
    </row>
    <row r="1255" spans="38:39" x14ac:dyDescent="0.25">
      <c r="AL1255" s="25">
        <v>43258</v>
      </c>
      <c r="AM1255" s="53">
        <v>97.9</v>
      </c>
    </row>
    <row r="1256" spans="38:39" x14ac:dyDescent="0.25">
      <c r="AL1256" s="25">
        <v>43259</v>
      </c>
      <c r="AM1256" s="53">
        <v>105.86</v>
      </c>
    </row>
    <row r="1257" spans="38:39" x14ac:dyDescent="0.25">
      <c r="AL1257" s="25">
        <v>43260</v>
      </c>
      <c r="AM1257" s="53">
        <v>1054.6599999999999</v>
      </c>
    </row>
    <row r="1258" spans="38:39" x14ac:dyDescent="0.25">
      <c r="AL1258" s="25">
        <v>43275</v>
      </c>
      <c r="AM1258" s="53">
        <v>2396.0699999999997</v>
      </c>
    </row>
    <row r="1259" spans="38:39" x14ac:dyDescent="0.25">
      <c r="AL1259" s="25">
        <v>43276</v>
      </c>
      <c r="AM1259" s="53">
        <v>138.75</v>
      </c>
    </row>
    <row r="1260" spans="38:39" x14ac:dyDescent="0.25">
      <c r="AL1260" s="25">
        <v>43277</v>
      </c>
      <c r="AM1260" s="53">
        <v>12.5</v>
      </c>
    </row>
    <row r="1261" spans="38:39" x14ac:dyDescent="0.25">
      <c r="AL1261" s="25">
        <v>43278</v>
      </c>
      <c r="AM1261" s="53">
        <v>290.25</v>
      </c>
    </row>
    <row r="1262" spans="38:39" x14ac:dyDescent="0.25">
      <c r="AL1262" s="25">
        <v>43279</v>
      </c>
      <c r="AM1262" s="53">
        <v>797.87</v>
      </c>
    </row>
    <row r="1263" spans="38:39" x14ac:dyDescent="0.25">
      <c r="AL1263" s="25">
        <v>43282</v>
      </c>
      <c r="AM1263" s="53">
        <v>6.5</v>
      </c>
    </row>
    <row r="1264" spans="38:39" x14ac:dyDescent="0.25">
      <c r="AL1264" s="25">
        <v>43281</v>
      </c>
      <c r="AM1264" s="53">
        <v>61.5</v>
      </c>
    </row>
    <row r="1265" spans="38:39" x14ac:dyDescent="0.25">
      <c r="AL1265" s="25">
        <v>43283</v>
      </c>
      <c r="AM1265" s="53">
        <v>150.12</v>
      </c>
    </row>
    <row r="1266" spans="38:39" x14ac:dyDescent="0.25">
      <c r="AL1266" s="25">
        <v>43285</v>
      </c>
      <c r="AM1266" s="53">
        <v>334.91</v>
      </c>
    </row>
    <row r="1267" spans="38:39" x14ac:dyDescent="0.25">
      <c r="AL1267" s="25">
        <v>43286</v>
      </c>
      <c r="AM1267" s="53">
        <v>1658.1399999999999</v>
      </c>
    </row>
    <row r="1268" spans="38:39" x14ac:dyDescent="0.25">
      <c r="AL1268" s="25">
        <v>43287</v>
      </c>
      <c r="AM1268" s="53">
        <v>73.900000000000006</v>
      </c>
    </row>
    <row r="1269" spans="38:39" x14ac:dyDescent="0.25">
      <c r="AL1269" s="25">
        <v>43288</v>
      </c>
      <c r="AM1269" s="53">
        <v>81.69</v>
      </c>
    </row>
    <row r="1270" spans="38:39" x14ac:dyDescent="0.25">
      <c r="AL1270" s="25">
        <v>43290</v>
      </c>
      <c r="AM1270" s="53">
        <v>149.38</v>
      </c>
    </row>
    <row r="1271" spans="38:39" x14ac:dyDescent="0.25">
      <c r="AL1271" s="25">
        <v>43291</v>
      </c>
      <c r="AM1271" s="53">
        <v>24.81</v>
      </c>
    </row>
    <row r="1272" spans="38:39" x14ac:dyDescent="0.25">
      <c r="AL1272" s="25">
        <v>43292</v>
      </c>
      <c r="AM1272" s="53">
        <v>17.3</v>
      </c>
    </row>
    <row r="1273" spans="38:39" x14ac:dyDescent="0.25">
      <c r="AL1273" s="25">
        <v>43293</v>
      </c>
      <c r="AM1273" s="53">
        <v>134.75</v>
      </c>
    </row>
    <row r="1274" spans="38:39" x14ac:dyDescent="0.25">
      <c r="AL1274" s="25">
        <v>43294</v>
      </c>
      <c r="AM1274" s="53">
        <v>375.97999999999996</v>
      </c>
    </row>
    <row r="1275" spans="38:39" x14ac:dyDescent="0.25">
      <c r="AL1275" s="25">
        <v>43295</v>
      </c>
      <c r="AM1275" s="53">
        <v>16.740000000000002</v>
      </c>
    </row>
    <row r="1276" spans="38:39" x14ac:dyDescent="0.25">
      <c r="AL1276" s="25">
        <v>43296</v>
      </c>
      <c r="AM1276" s="53">
        <v>384.44000000000005</v>
      </c>
    </row>
    <row r="1277" spans="38:39" x14ac:dyDescent="0.25">
      <c r="AL1277" s="25">
        <v>43298</v>
      </c>
      <c r="AM1277" s="53">
        <v>280.62</v>
      </c>
    </row>
    <row r="1278" spans="38:39" x14ac:dyDescent="0.25">
      <c r="AL1278" s="25">
        <v>43299</v>
      </c>
      <c r="AM1278" s="53">
        <v>1528.7299999999998</v>
      </c>
    </row>
    <row r="1279" spans="38:39" x14ac:dyDescent="0.25">
      <c r="AL1279" s="25">
        <v>43300</v>
      </c>
      <c r="AM1279" s="53">
        <v>13.9</v>
      </c>
    </row>
    <row r="1280" spans="38:39" x14ac:dyDescent="0.25">
      <c r="AL1280" s="25">
        <v>43301</v>
      </c>
      <c r="AM1280" s="53">
        <v>38.019999999999996</v>
      </c>
    </row>
    <row r="1281" spans="38:39" x14ac:dyDescent="0.25">
      <c r="AL1281" s="25">
        <v>43302</v>
      </c>
      <c r="AM1281" s="53">
        <v>57.1</v>
      </c>
    </row>
    <row r="1282" spans="38:39" x14ac:dyDescent="0.25">
      <c r="AL1282" s="25">
        <v>43303</v>
      </c>
      <c r="AM1282" s="53">
        <v>40.76</v>
      </c>
    </row>
    <row r="1283" spans="38:39" x14ac:dyDescent="0.25">
      <c r="AL1283" s="25">
        <v>43304</v>
      </c>
      <c r="AM1283" s="53">
        <v>227.47</v>
      </c>
    </row>
    <row r="1284" spans="38:39" x14ac:dyDescent="0.25">
      <c r="AL1284" s="25">
        <v>43305</v>
      </c>
      <c r="AM1284" s="53">
        <v>32.11</v>
      </c>
    </row>
    <row r="1285" spans="38:39" x14ac:dyDescent="0.25">
      <c r="AL1285" s="25">
        <v>43306</v>
      </c>
      <c r="AM1285" s="53">
        <v>41.21</v>
      </c>
    </row>
    <row r="1286" spans="38:39" x14ac:dyDescent="0.25">
      <c r="AL1286" s="25">
        <v>43307</v>
      </c>
      <c r="AM1286" s="53">
        <v>5</v>
      </c>
    </row>
    <row r="1287" spans="38:39" x14ac:dyDescent="0.25">
      <c r="AL1287" s="25">
        <v>43308</v>
      </c>
      <c r="AM1287" s="53">
        <v>29.5</v>
      </c>
    </row>
    <row r="1288" spans="38:39" x14ac:dyDescent="0.25">
      <c r="AL1288" s="25">
        <v>43309</v>
      </c>
      <c r="AM1288" s="53">
        <v>52.46</v>
      </c>
    </row>
    <row r="1289" spans="38:39" x14ac:dyDescent="0.25">
      <c r="AL1289" s="25">
        <v>43310</v>
      </c>
      <c r="AM1289" s="53">
        <v>471.09</v>
      </c>
    </row>
    <row r="1290" spans="38:39" x14ac:dyDescent="0.25">
      <c r="AL1290" s="25">
        <v>43311</v>
      </c>
      <c r="AM1290" s="53">
        <v>151.04</v>
      </c>
    </row>
    <row r="1291" spans="38:39" x14ac:dyDescent="0.25">
      <c r="AL1291" s="25">
        <v>43313</v>
      </c>
      <c r="AM1291" s="53">
        <v>44.75</v>
      </c>
    </row>
    <row r="1292" spans="38:39" x14ac:dyDescent="0.25">
      <c r="AL1292" s="25">
        <v>43314</v>
      </c>
      <c r="AM1292" s="53">
        <v>30.11</v>
      </c>
    </row>
    <row r="1293" spans="38:39" x14ac:dyDescent="0.25">
      <c r="AL1293" s="25">
        <v>43315</v>
      </c>
      <c r="AM1293" s="53">
        <v>57.940000000000005</v>
      </c>
    </row>
    <row r="1294" spans="38:39" x14ac:dyDescent="0.25">
      <c r="AL1294" s="25">
        <v>43316</v>
      </c>
      <c r="AM1294" s="53">
        <v>5.4</v>
      </c>
    </row>
    <row r="1295" spans="38:39" x14ac:dyDescent="0.25">
      <c r="AL1295" s="25">
        <v>43317</v>
      </c>
      <c r="AM1295" s="53">
        <v>61.769999999999996</v>
      </c>
    </row>
    <row r="1296" spans="38:39" x14ac:dyDescent="0.25">
      <c r="AL1296" s="25">
        <v>43318</v>
      </c>
      <c r="AM1296" s="53">
        <v>162.11000000000001</v>
      </c>
    </row>
    <row r="1297" spans="38:39" x14ac:dyDescent="0.25">
      <c r="AL1297" s="25">
        <v>43319</v>
      </c>
      <c r="AM1297" s="53">
        <v>100.87</v>
      </c>
    </row>
    <row r="1298" spans="38:39" x14ac:dyDescent="0.25">
      <c r="AL1298" s="25">
        <v>43320</v>
      </c>
      <c r="AM1298" s="53">
        <v>87.97</v>
      </c>
    </row>
    <row r="1299" spans="38:39" x14ac:dyDescent="0.25">
      <c r="AL1299" s="25">
        <v>43321</v>
      </c>
      <c r="AM1299" s="53">
        <v>17.2</v>
      </c>
    </row>
    <row r="1300" spans="38:39" x14ac:dyDescent="0.25">
      <c r="AL1300" s="25">
        <v>43322</v>
      </c>
      <c r="AM1300" s="53">
        <v>16.27</v>
      </c>
    </row>
    <row r="1301" spans="38:39" x14ac:dyDescent="0.25">
      <c r="AL1301" s="25">
        <v>43323</v>
      </c>
      <c r="AM1301" s="53">
        <v>149.15</v>
      </c>
    </row>
    <row r="1302" spans="38:39" x14ac:dyDescent="0.25">
      <c r="AL1302" s="25">
        <v>43324</v>
      </c>
      <c r="AM1302" s="53">
        <v>154.89999999999998</v>
      </c>
    </row>
    <row r="1303" spans="38:39" x14ac:dyDescent="0.25">
      <c r="AL1303" s="25">
        <v>43325</v>
      </c>
      <c r="AM1303" s="53">
        <v>8505.92</v>
      </c>
    </row>
    <row r="1304" spans="38:39" x14ac:dyDescent="0.25">
      <c r="AL1304" s="25">
        <v>43327</v>
      </c>
      <c r="AM1304" s="53">
        <v>35.92</v>
      </c>
    </row>
    <row r="1305" spans="38:39" x14ac:dyDescent="0.25">
      <c r="AL1305" s="25">
        <v>43328</v>
      </c>
      <c r="AM1305" s="53">
        <v>100.98</v>
      </c>
    </row>
    <row r="1306" spans="38:39" x14ac:dyDescent="0.25">
      <c r="AL1306" s="25">
        <v>43330</v>
      </c>
      <c r="AM1306" s="53">
        <v>83.53</v>
      </c>
    </row>
    <row r="1307" spans="38:39" x14ac:dyDescent="0.25">
      <c r="AL1307" s="25">
        <v>43331</v>
      </c>
      <c r="AM1307" s="53">
        <v>194.51999999999998</v>
      </c>
    </row>
    <row r="1308" spans="38:39" x14ac:dyDescent="0.25">
      <c r="AL1308" s="25">
        <v>43332</v>
      </c>
      <c r="AM1308" s="53">
        <v>40473.199999999997</v>
      </c>
    </row>
    <row r="1309" spans="38:39" x14ac:dyDescent="0.25">
      <c r="AL1309" s="25">
        <v>43333</v>
      </c>
      <c r="AM1309" s="53">
        <v>229.93</v>
      </c>
    </row>
    <row r="1310" spans="38:39" x14ac:dyDescent="0.25">
      <c r="AL1310" s="25">
        <v>43334</v>
      </c>
      <c r="AM1310" s="53">
        <v>21.939999999999998</v>
      </c>
    </row>
    <row r="1311" spans="38:39" x14ac:dyDescent="0.25">
      <c r="AL1311" s="25">
        <v>43335</v>
      </c>
      <c r="AM1311" s="53">
        <v>293.33</v>
      </c>
    </row>
    <row r="1312" spans="38:39" x14ac:dyDescent="0.25">
      <c r="AL1312" s="25">
        <v>43336</v>
      </c>
      <c r="AM1312" s="53">
        <v>109.31</v>
      </c>
    </row>
    <row r="1313" spans="38:39" x14ac:dyDescent="0.25">
      <c r="AL1313" s="25">
        <v>43337</v>
      </c>
      <c r="AM1313" s="53">
        <v>37.909999999999997</v>
      </c>
    </row>
    <row r="1314" spans="38:39" x14ac:dyDescent="0.25">
      <c r="AL1314" s="25">
        <v>43338</v>
      </c>
      <c r="AM1314" s="53">
        <v>138.87</v>
      </c>
    </row>
    <row r="1315" spans="38:39" x14ac:dyDescent="0.25">
      <c r="AL1315" s="25">
        <v>43339</v>
      </c>
      <c r="AM1315" s="53">
        <v>34.97</v>
      </c>
    </row>
    <row r="1316" spans="38:39" x14ac:dyDescent="0.25">
      <c r="AL1316" s="25">
        <v>43340</v>
      </c>
      <c r="AM1316" s="53">
        <v>186.75</v>
      </c>
    </row>
    <row r="1317" spans="38:39" x14ac:dyDescent="0.25">
      <c r="AL1317" s="25">
        <v>43341</v>
      </c>
      <c r="AM1317" s="53">
        <v>63.379999999999995</v>
      </c>
    </row>
    <row r="1318" spans="38:39" x14ac:dyDescent="0.25">
      <c r="AL1318" s="25">
        <v>43342</v>
      </c>
      <c r="AM1318" s="53">
        <v>52.78</v>
      </c>
    </row>
    <row r="1319" spans="38:39" x14ac:dyDescent="0.25">
      <c r="AL1319" s="25">
        <v>43343</v>
      </c>
      <c r="AM1319" s="53">
        <v>127.56</v>
      </c>
    </row>
    <row r="1320" spans="38:39" x14ac:dyDescent="0.25">
      <c r="AL1320" s="25">
        <v>43344</v>
      </c>
      <c r="AM1320" s="53">
        <v>108.31</v>
      </c>
    </row>
    <row r="1321" spans="38:39" x14ac:dyDescent="0.25">
      <c r="AL1321" s="25">
        <v>43345</v>
      </c>
      <c r="AM1321" s="53">
        <v>158.29000000000002</v>
      </c>
    </row>
    <row r="1322" spans="38:39" x14ac:dyDescent="0.25">
      <c r="AL1322" s="25">
        <v>43346</v>
      </c>
      <c r="AM1322" s="53">
        <v>548.12999999999988</v>
      </c>
    </row>
    <row r="1323" spans="38:39" x14ac:dyDescent="0.25">
      <c r="AL1323" s="25">
        <v>43347</v>
      </c>
      <c r="AM1323" s="53">
        <v>15.43</v>
      </c>
    </row>
    <row r="1324" spans="38:39" x14ac:dyDescent="0.25">
      <c r="AL1324" s="25">
        <v>43348</v>
      </c>
      <c r="AM1324" s="53">
        <v>46.699999999999996</v>
      </c>
    </row>
    <row r="1325" spans="38:39" x14ac:dyDescent="0.25">
      <c r="AL1325" s="25">
        <v>43349</v>
      </c>
      <c r="AM1325" s="53">
        <v>86.97999999999999</v>
      </c>
    </row>
    <row r="1326" spans="38:39" x14ac:dyDescent="0.25">
      <c r="AL1326" s="25">
        <v>43350</v>
      </c>
      <c r="AM1326" s="53">
        <v>176.04</v>
      </c>
    </row>
    <row r="1327" spans="38:39" x14ac:dyDescent="0.25">
      <c r="AL1327" s="25">
        <v>43351</v>
      </c>
      <c r="AM1327" s="53">
        <v>84.4</v>
      </c>
    </row>
    <row r="1328" spans="38:39" x14ac:dyDescent="0.25">
      <c r="AL1328" s="25">
        <v>43352</v>
      </c>
      <c r="AM1328" s="53">
        <v>96.85</v>
      </c>
    </row>
    <row r="1329" spans="38:39" x14ac:dyDescent="0.25">
      <c r="AL1329" s="25">
        <v>43353</v>
      </c>
      <c r="AM1329" s="53">
        <v>24.85</v>
      </c>
    </row>
    <row r="1330" spans="38:39" x14ac:dyDescent="0.25">
      <c r="AL1330" s="25">
        <v>43355</v>
      </c>
      <c r="AM1330" s="53">
        <v>18.200000000000003</v>
      </c>
    </row>
    <row r="1331" spans="38:39" x14ac:dyDescent="0.25">
      <c r="AL1331" s="25">
        <v>43356</v>
      </c>
      <c r="AM1331" s="53">
        <v>51.349999999999994</v>
      </c>
    </row>
    <row r="1332" spans="38:39" x14ac:dyDescent="0.25">
      <c r="AL1332" s="25">
        <v>43357</v>
      </c>
      <c r="AM1332" s="53">
        <v>321.53999999999996</v>
      </c>
    </row>
    <row r="1333" spans="38:39" x14ac:dyDescent="0.25">
      <c r="AL1333" s="25">
        <v>43358</v>
      </c>
      <c r="AM1333" s="53">
        <v>459.21</v>
      </c>
    </row>
    <row r="1334" spans="38:39" x14ac:dyDescent="0.25">
      <c r="AL1334" s="25">
        <v>43359</v>
      </c>
      <c r="AM1334" s="53">
        <v>39.65</v>
      </c>
    </row>
    <row r="1335" spans="38:39" x14ac:dyDescent="0.25">
      <c r="AL1335" s="25">
        <v>43360</v>
      </c>
      <c r="AM1335" s="53">
        <v>154.85</v>
      </c>
    </row>
    <row r="1336" spans="38:39" x14ac:dyDescent="0.25">
      <c r="AL1336" s="25">
        <v>43361</v>
      </c>
      <c r="AM1336" s="53">
        <v>1526.6</v>
      </c>
    </row>
    <row r="1337" spans="38:39" x14ac:dyDescent="0.25">
      <c r="AL1337" s="25">
        <v>43362</v>
      </c>
      <c r="AM1337" s="53">
        <v>95.210000000000008</v>
      </c>
    </row>
    <row r="1338" spans="38:39" x14ac:dyDescent="0.25">
      <c r="AL1338" s="25">
        <v>43363</v>
      </c>
      <c r="AM1338" s="53">
        <v>1181.31</v>
      </c>
    </row>
    <row r="1339" spans="38:39" x14ac:dyDescent="0.25">
      <c r="AL1339" s="25">
        <v>43364</v>
      </c>
      <c r="AM1339" s="53">
        <v>206.12</v>
      </c>
    </row>
    <row r="1340" spans="38:39" x14ac:dyDescent="0.25">
      <c r="AL1340" s="25">
        <v>43367</v>
      </c>
      <c r="AM1340" s="53">
        <v>128.09</v>
      </c>
    </row>
    <row r="1341" spans="38:39" x14ac:dyDescent="0.25">
      <c r="AL1341" s="25">
        <v>43365</v>
      </c>
      <c r="AM1341" s="53">
        <v>9.1</v>
      </c>
    </row>
    <row r="1342" spans="38:39" x14ac:dyDescent="0.25">
      <c r="AL1342" s="25">
        <v>43366</v>
      </c>
      <c r="AM1342" s="53">
        <v>83.1</v>
      </c>
    </row>
    <row r="1343" spans="38:39" x14ac:dyDescent="0.25">
      <c r="AL1343" s="25">
        <v>43368</v>
      </c>
      <c r="AM1343" s="53">
        <v>24.82</v>
      </c>
    </row>
    <row r="1344" spans="38:39" x14ac:dyDescent="0.25">
      <c r="AL1344" s="25">
        <v>43369</v>
      </c>
      <c r="AM1344" s="53">
        <v>163.5</v>
      </c>
    </row>
    <row r="1345" spans="38:39" x14ac:dyDescent="0.25">
      <c r="AL1345" s="25">
        <v>43370</v>
      </c>
      <c r="AM1345" s="53">
        <v>120.22999999999999</v>
      </c>
    </row>
    <row r="1346" spans="38:39" x14ac:dyDescent="0.25">
      <c r="AL1346" s="25">
        <v>43371</v>
      </c>
      <c r="AM1346" s="53">
        <v>92.9</v>
      </c>
    </row>
    <row r="1347" spans="38:39" x14ac:dyDescent="0.25">
      <c r="AL1347" s="25">
        <v>43373</v>
      </c>
      <c r="AM1347" s="53">
        <v>218.60000000000002</v>
      </c>
    </row>
    <row r="1348" spans="38:39" x14ac:dyDescent="0.25">
      <c r="AL1348" s="25">
        <v>43374</v>
      </c>
      <c r="AM1348" s="53">
        <v>198.21</v>
      </c>
    </row>
    <row r="1349" spans="38:39" x14ac:dyDescent="0.25">
      <c r="AL1349" s="25">
        <v>43375</v>
      </c>
      <c r="AM1349" s="53">
        <v>32.65</v>
      </c>
    </row>
    <row r="1350" spans="38:39" x14ac:dyDescent="0.25">
      <c r="AL1350" s="25">
        <v>43376</v>
      </c>
      <c r="AM1350" s="53">
        <v>146.80000000000001</v>
      </c>
    </row>
    <row r="1351" spans="38:39" x14ac:dyDescent="0.25">
      <c r="AL1351" s="25">
        <v>43378</v>
      </c>
      <c r="AM1351" s="53">
        <v>399.63</v>
      </c>
    </row>
    <row r="1352" spans="38:39" x14ac:dyDescent="0.25">
      <c r="AL1352" s="25">
        <v>43379</v>
      </c>
      <c r="AM1352" s="53">
        <v>277.94</v>
      </c>
    </row>
    <row r="1353" spans="38:39" x14ac:dyDescent="0.25">
      <c r="AL1353" s="25">
        <v>43380</v>
      </c>
      <c r="AM1353" s="53">
        <v>220.12</v>
      </c>
    </row>
    <row r="1354" spans="38:39" x14ac:dyDescent="0.25">
      <c r="AL1354" s="25">
        <v>43381</v>
      </c>
      <c r="AM1354" s="53">
        <v>139.03</v>
      </c>
    </row>
    <row r="1355" spans="38:39" x14ac:dyDescent="0.25">
      <c r="AL1355" s="25">
        <v>43382</v>
      </c>
      <c r="AM1355" s="53">
        <v>287.23</v>
      </c>
    </row>
    <row r="1356" spans="38:39" x14ac:dyDescent="0.25">
      <c r="AL1356" s="25">
        <v>43383</v>
      </c>
      <c r="AM1356" s="53">
        <v>48.77</v>
      </c>
    </row>
    <row r="1357" spans="38:39" x14ac:dyDescent="0.25">
      <c r="AL1357" s="25">
        <v>43384</v>
      </c>
      <c r="AM1357" s="53">
        <v>41.739999999999995</v>
      </c>
    </row>
    <row r="1358" spans="38:39" x14ac:dyDescent="0.25">
      <c r="AL1358" s="25">
        <v>43385</v>
      </c>
      <c r="AM1358" s="53">
        <v>135.48999999999998</v>
      </c>
    </row>
    <row r="1359" spans="38:39" x14ac:dyDescent="0.25">
      <c r="AL1359" s="25">
        <v>43386</v>
      </c>
      <c r="AM1359" s="53">
        <v>107.38</v>
      </c>
    </row>
    <row r="1360" spans="38:39" x14ac:dyDescent="0.25">
      <c r="AL1360" s="25">
        <v>43387</v>
      </c>
      <c r="AM1360" s="53">
        <v>167.47</v>
      </c>
    </row>
    <row r="1361" spans="38:39" x14ac:dyDescent="0.25">
      <c r="AL1361" s="25">
        <v>43388</v>
      </c>
      <c r="AM1361" s="53">
        <v>134.5</v>
      </c>
    </row>
    <row r="1362" spans="38:39" x14ac:dyDescent="0.25">
      <c r="AL1362" s="25">
        <v>43389</v>
      </c>
      <c r="AM1362" s="53">
        <v>332.79999999999995</v>
      </c>
    </row>
    <row r="1363" spans="38:39" x14ac:dyDescent="0.25">
      <c r="AL1363" s="25">
        <v>43390</v>
      </c>
      <c r="AM1363" s="53">
        <v>1676.67</v>
      </c>
    </row>
    <row r="1364" spans="38:39" x14ac:dyDescent="0.25">
      <c r="AL1364" s="25">
        <v>43391</v>
      </c>
      <c r="AM1364" s="53">
        <v>54.849999999999994</v>
      </c>
    </row>
    <row r="1365" spans="38:39" x14ac:dyDescent="0.25">
      <c r="AL1365" s="25">
        <v>43393</v>
      </c>
      <c r="AM1365" s="53">
        <v>333.21999999999997</v>
      </c>
    </row>
    <row r="1366" spans="38:39" x14ac:dyDescent="0.25">
      <c r="AL1366" s="25">
        <v>43394</v>
      </c>
      <c r="AM1366" s="53">
        <v>174.83</v>
      </c>
    </row>
    <row r="1367" spans="38:39" x14ac:dyDescent="0.25">
      <c r="AL1367" s="25">
        <v>43395</v>
      </c>
      <c r="AM1367" s="53">
        <v>1487.82</v>
      </c>
    </row>
    <row r="1368" spans="38:39" x14ac:dyDescent="0.25">
      <c r="AL1368" s="25">
        <v>43396</v>
      </c>
      <c r="AM1368" s="53">
        <v>859.25</v>
      </c>
    </row>
    <row r="1369" spans="38:39" x14ac:dyDescent="0.25">
      <c r="AL1369" s="25">
        <v>43397</v>
      </c>
      <c r="AM1369" s="53">
        <v>114.5</v>
      </c>
    </row>
    <row r="1370" spans="38:39" x14ac:dyDescent="0.25">
      <c r="AL1370" s="25">
        <v>43398</v>
      </c>
      <c r="AM1370" s="53">
        <v>39251.08</v>
      </c>
    </row>
    <row r="1371" spans="38:39" x14ac:dyDescent="0.25">
      <c r="AL1371" s="25">
        <v>43399</v>
      </c>
      <c r="AM1371" s="53">
        <v>56.75</v>
      </c>
    </row>
    <row r="1372" spans="38:39" x14ac:dyDescent="0.25">
      <c r="AL1372" s="25">
        <v>43401</v>
      </c>
      <c r="AM1372" s="53">
        <v>332.54</v>
      </c>
    </row>
    <row r="1373" spans="38:39" x14ac:dyDescent="0.25">
      <c r="AL1373" s="25">
        <v>43402</v>
      </c>
      <c r="AM1373" s="53">
        <v>172.68</v>
      </c>
    </row>
    <row r="1374" spans="38:39" x14ac:dyDescent="0.25">
      <c r="AL1374" s="25">
        <v>43403</v>
      </c>
      <c r="AM1374" s="53">
        <v>75.040000000000006</v>
      </c>
    </row>
    <row r="1375" spans="38:39" x14ac:dyDescent="0.25">
      <c r="AL1375" s="25">
        <v>43404</v>
      </c>
      <c r="AM1375" s="53">
        <v>2119.8000000000002</v>
      </c>
    </row>
    <row r="1376" spans="38:39" x14ac:dyDescent="0.25">
      <c r="AL1376" s="25">
        <v>43405</v>
      </c>
      <c r="AM1376" s="53">
        <v>454.77</v>
      </c>
    </row>
    <row r="1377" spans="38:39" x14ac:dyDescent="0.25">
      <c r="AL1377" s="25">
        <v>43406</v>
      </c>
      <c r="AM1377" s="53">
        <v>128.65</v>
      </c>
    </row>
    <row r="1378" spans="38:39" x14ac:dyDescent="0.25">
      <c r="AL1378" s="25">
        <v>43408</v>
      </c>
      <c r="AM1378" s="53">
        <v>792.19999999999993</v>
      </c>
    </row>
    <row r="1379" spans="38:39" x14ac:dyDescent="0.25">
      <c r="AL1379" s="25">
        <v>43410</v>
      </c>
      <c r="AM1379" s="53">
        <v>81.36</v>
      </c>
    </row>
    <row r="1380" spans="38:39" x14ac:dyDescent="0.25">
      <c r="AL1380" s="25">
        <v>43414</v>
      </c>
      <c r="AM1380" s="53">
        <v>78.930000000000007</v>
      </c>
    </row>
    <row r="1381" spans="38:39" x14ac:dyDescent="0.25">
      <c r="AL1381" s="25">
        <v>43412</v>
      </c>
      <c r="AM1381" s="53">
        <v>184.14999999999998</v>
      </c>
    </row>
    <row r="1382" spans="38:39" x14ac:dyDescent="0.25">
      <c r="AL1382" s="25">
        <v>43413</v>
      </c>
      <c r="AM1382" s="53">
        <v>75.94</v>
      </c>
    </row>
    <row r="1383" spans="38:39" x14ac:dyDescent="0.25">
      <c r="AL1383" s="25">
        <v>43411</v>
      </c>
      <c r="AM1383" s="53">
        <v>6</v>
      </c>
    </row>
    <row r="1384" spans="38:39" x14ac:dyDescent="0.25">
      <c r="AL1384" s="25">
        <v>43415</v>
      </c>
      <c r="AM1384" s="53">
        <v>640.62</v>
      </c>
    </row>
    <row r="1385" spans="38:39" x14ac:dyDescent="0.25">
      <c r="AL1385" s="25">
        <v>43416</v>
      </c>
      <c r="AM1385" s="53">
        <v>81.97</v>
      </c>
    </row>
    <row r="1386" spans="38:39" x14ac:dyDescent="0.25">
      <c r="AL1386" s="25">
        <v>43417</v>
      </c>
      <c r="AM1386" s="53">
        <v>746.7</v>
      </c>
    </row>
    <row r="1387" spans="38:39" x14ac:dyDescent="0.25">
      <c r="AL1387" s="25">
        <v>43419</v>
      </c>
      <c r="AM1387" s="53">
        <v>471.29</v>
      </c>
    </row>
    <row r="1388" spans="38:39" x14ac:dyDescent="0.25">
      <c r="AL1388" s="25">
        <v>43421</v>
      </c>
      <c r="AM1388" s="53">
        <v>55.8</v>
      </c>
    </row>
    <row r="1389" spans="38:39" x14ac:dyDescent="0.25">
      <c r="AL1389" s="25">
        <v>43422</v>
      </c>
      <c r="AM1389" s="53">
        <v>2110.04</v>
      </c>
    </row>
    <row r="1390" spans="38:39" x14ac:dyDescent="0.25">
      <c r="AL1390" s="25">
        <v>43423</v>
      </c>
      <c r="AM1390" s="53">
        <v>94.889999999999986</v>
      </c>
    </row>
    <row r="1391" spans="38:39" x14ac:dyDescent="0.25">
      <c r="AL1391" s="25">
        <v>43424</v>
      </c>
      <c r="AM1391" s="53">
        <v>1726.04</v>
      </c>
    </row>
    <row r="1392" spans="38:39" x14ac:dyDescent="0.25">
      <c r="AL1392" s="25">
        <v>43425</v>
      </c>
      <c r="AM1392" s="53">
        <v>54.36</v>
      </c>
    </row>
    <row r="1393" spans="38:39" x14ac:dyDescent="0.25">
      <c r="AL1393" s="25">
        <v>43426</v>
      </c>
      <c r="AM1393" s="53">
        <v>5.96</v>
      </c>
    </row>
    <row r="1394" spans="38:39" x14ac:dyDescent="0.25">
      <c r="AL1394" s="25">
        <v>43427</v>
      </c>
      <c r="AM1394" s="53">
        <v>61.31</v>
      </c>
    </row>
    <row r="1395" spans="38:39" x14ac:dyDescent="0.25">
      <c r="AL1395" s="25">
        <v>43428</v>
      </c>
      <c r="AM1395" s="53">
        <v>86.89</v>
      </c>
    </row>
    <row r="1396" spans="38:39" x14ac:dyDescent="0.25">
      <c r="AL1396" s="25">
        <v>43429</v>
      </c>
      <c r="AM1396" s="53">
        <v>43151.25</v>
      </c>
    </row>
    <row r="1397" spans="38:39" x14ac:dyDescent="0.25">
      <c r="AL1397" s="25">
        <v>43430</v>
      </c>
      <c r="AM1397" s="53">
        <v>100.71000000000001</v>
      </c>
    </row>
    <row r="1398" spans="38:39" x14ac:dyDescent="0.25">
      <c r="AL1398" s="25">
        <v>43431</v>
      </c>
      <c r="AM1398" s="53">
        <v>56.6</v>
      </c>
    </row>
    <row r="1399" spans="38:39" x14ac:dyDescent="0.25">
      <c r="AL1399" s="25">
        <v>43432</v>
      </c>
      <c r="AM1399" s="53">
        <v>57.199999999999996</v>
      </c>
    </row>
    <row r="1400" spans="38:39" x14ac:dyDescent="0.25">
      <c r="AL1400" s="25">
        <v>43433</v>
      </c>
      <c r="AM1400" s="53">
        <v>54.3</v>
      </c>
    </row>
    <row r="1401" spans="38:39" x14ac:dyDescent="0.25">
      <c r="AL1401" s="25">
        <v>43434</v>
      </c>
      <c r="AM1401" s="53">
        <v>104.37</v>
      </c>
    </row>
    <row r="1402" spans="38:39" x14ac:dyDescent="0.25">
      <c r="AL1402" s="25">
        <v>43435</v>
      </c>
      <c r="AM1402" s="53">
        <v>215.57</v>
      </c>
    </row>
    <row r="1403" spans="38:39" x14ac:dyDescent="0.25">
      <c r="AL1403" s="25">
        <v>43436</v>
      </c>
      <c r="AM1403" s="53">
        <v>43.1</v>
      </c>
    </row>
    <row r="1404" spans="38:39" x14ac:dyDescent="0.25">
      <c r="AL1404" s="25">
        <v>43438</v>
      </c>
      <c r="AM1404" s="53">
        <v>192.13000000000002</v>
      </c>
    </row>
    <row r="1405" spans="38:39" x14ac:dyDescent="0.25">
      <c r="AL1405" s="25">
        <v>43439</v>
      </c>
      <c r="AM1405" s="53">
        <v>517.80999999999995</v>
      </c>
    </row>
    <row r="1406" spans="38:39" x14ac:dyDescent="0.25">
      <c r="AL1406" s="25">
        <v>43440</v>
      </c>
      <c r="AM1406" s="53">
        <v>119.05000000000001</v>
      </c>
    </row>
    <row r="1407" spans="38:39" x14ac:dyDescent="0.25">
      <c r="AL1407" s="25">
        <v>43437</v>
      </c>
      <c r="AM1407" s="53">
        <v>58.77</v>
      </c>
    </row>
    <row r="1408" spans="38:39" x14ac:dyDescent="0.25">
      <c r="AL1408" s="25">
        <v>43441</v>
      </c>
      <c r="AM1408" s="53">
        <v>92.20999999999998</v>
      </c>
    </row>
    <row r="1409" spans="38:39" x14ac:dyDescent="0.25">
      <c r="AL1409" s="25">
        <v>43443</v>
      </c>
      <c r="AM1409" s="53">
        <v>291.25</v>
      </c>
    </row>
    <row r="1410" spans="38:39" x14ac:dyDescent="0.25">
      <c r="AL1410" s="25">
        <v>43444</v>
      </c>
      <c r="AM1410" s="53">
        <v>43.87</v>
      </c>
    </row>
    <row r="1411" spans="38:39" x14ac:dyDescent="0.25">
      <c r="AL1411" s="25">
        <v>43483</v>
      </c>
      <c r="AM1411" s="53">
        <v>1728.23</v>
      </c>
    </row>
    <row r="1412" spans="38:39" x14ac:dyDescent="0.25">
      <c r="AL1412" s="25">
        <v>43485</v>
      </c>
      <c r="AM1412" s="53">
        <v>745.82</v>
      </c>
    </row>
    <row r="1413" spans="38:39" x14ac:dyDescent="0.25">
      <c r="AL1413" s="25">
        <v>43486</v>
      </c>
      <c r="AM1413" s="53">
        <v>1110.69</v>
      </c>
    </row>
    <row r="1414" spans="38:39" x14ac:dyDescent="0.25">
      <c r="AL1414" s="25">
        <v>43487</v>
      </c>
      <c r="AM1414" s="53">
        <v>95.31</v>
      </c>
    </row>
    <row r="1415" spans="38:39" x14ac:dyDescent="0.25">
      <c r="AL1415" s="25">
        <v>43489</v>
      </c>
      <c r="AM1415" s="53">
        <v>198.87999999999997</v>
      </c>
    </row>
    <row r="1416" spans="38:39" x14ac:dyDescent="0.25">
      <c r="AL1416" s="25">
        <v>43492</v>
      </c>
      <c r="AM1416" s="53">
        <v>1240.3300000000002</v>
      </c>
    </row>
    <row r="1417" spans="38:39" x14ac:dyDescent="0.25">
      <c r="AL1417" s="25">
        <v>43493</v>
      </c>
      <c r="AM1417" s="53">
        <v>83.259999999999991</v>
      </c>
    </row>
    <row r="1418" spans="38:39" x14ac:dyDescent="0.25">
      <c r="AL1418" s="25">
        <v>43494</v>
      </c>
      <c r="AM1418" s="53">
        <v>118.8</v>
      </c>
    </row>
    <row r="1419" spans="38:39" x14ac:dyDescent="0.25">
      <c r="AL1419" s="25">
        <v>43496</v>
      </c>
      <c r="AM1419" s="53">
        <v>76.439999999999984</v>
      </c>
    </row>
    <row r="1420" spans="38:39" x14ac:dyDescent="0.25">
      <c r="AL1420" s="25">
        <v>43498</v>
      </c>
      <c r="AM1420" s="53">
        <v>1031.19</v>
      </c>
    </row>
    <row r="1421" spans="38:39" x14ac:dyDescent="0.25">
      <c r="AL1421" s="25">
        <v>43499</v>
      </c>
      <c r="AM1421" s="53">
        <v>489.92</v>
      </c>
    </row>
    <row r="1422" spans="38:39" x14ac:dyDescent="0.25">
      <c r="AL1422" s="25">
        <v>43501</v>
      </c>
      <c r="AM1422" s="53">
        <v>520.72</v>
      </c>
    </row>
    <row r="1423" spans="38:39" x14ac:dyDescent="0.25">
      <c r="AL1423" s="25">
        <v>43505</v>
      </c>
      <c r="AM1423" s="53">
        <v>2243.4699999999998</v>
      </c>
    </row>
    <row r="1424" spans="38:39" x14ac:dyDescent="0.25">
      <c r="AL1424" s="25">
        <v>43506</v>
      </c>
      <c r="AM1424" s="53">
        <v>190.47</v>
      </c>
    </row>
    <row r="1425" spans="38:39" x14ac:dyDescent="0.25">
      <c r="AL1425" s="25">
        <v>43507</v>
      </c>
      <c r="AM1425" s="53">
        <v>7.3</v>
      </c>
    </row>
    <row r="1426" spans="38:39" x14ac:dyDescent="0.25">
      <c r="AL1426" s="25">
        <v>43508</v>
      </c>
      <c r="AM1426" s="53">
        <v>195.82</v>
      </c>
    </row>
    <row r="1427" spans="38:39" x14ac:dyDescent="0.25">
      <c r="AL1427" s="25">
        <v>43509</v>
      </c>
      <c r="AM1427" s="53">
        <v>308.28999999999996</v>
      </c>
    </row>
    <row r="1428" spans="38:39" x14ac:dyDescent="0.25">
      <c r="AL1428" s="25">
        <v>43511</v>
      </c>
      <c r="AM1428" s="53">
        <v>240.42999999999995</v>
      </c>
    </row>
    <row r="1429" spans="38:39" x14ac:dyDescent="0.25">
      <c r="AL1429" s="25">
        <v>43513</v>
      </c>
      <c r="AM1429" s="53">
        <v>841.7299999999999</v>
      </c>
    </row>
    <row r="1430" spans="38:39" x14ac:dyDescent="0.25">
      <c r="AL1430" s="25">
        <v>43514</v>
      </c>
      <c r="AM1430" s="53">
        <v>2285.48</v>
      </c>
    </row>
    <row r="1431" spans="38:39" x14ac:dyDescent="0.25">
      <c r="AL1431" s="25">
        <v>43515</v>
      </c>
      <c r="AM1431" s="53">
        <v>14.2</v>
      </c>
    </row>
    <row r="1432" spans="38:39" x14ac:dyDescent="0.25">
      <c r="AL1432" s="25">
        <v>43516</v>
      </c>
      <c r="AM1432" s="53">
        <v>1114.48</v>
      </c>
    </row>
    <row r="1433" spans="38:39" x14ac:dyDescent="0.25">
      <c r="AL1433" s="25">
        <v>43517</v>
      </c>
      <c r="AM1433" s="53">
        <v>396.91999999999996</v>
      </c>
    </row>
    <row r="1434" spans="38:39" x14ac:dyDescent="0.25">
      <c r="AL1434" s="25">
        <v>43519</v>
      </c>
      <c r="AM1434" s="53">
        <v>91</v>
      </c>
    </row>
    <row r="1435" spans="38:39" x14ac:dyDescent="0.25">
      <c r="AL1435" s="25">
        <v>43520</v>
      </c>
      <c r="AM1435" s="53">
        <v>481.67</v>
      </c>
    </row>
    <row r="1436" spans="38:39" x14ac:dyDescent="0.25">
      <c r="AL1436" s="25">
        <v>43522</v>
      </c>
      <c r="AM1436" s="53">
        <v>183.07999999999998</v>
      </c>
    </row>
    <row r="1437" spans="38:39" x14ac:dyDescent="0.25">
      <c r="AL1437" s="25">
        <v>43523</v>
      </c>
      <c r="AM1437" s="53">
        <v>61.309999999999995</v>
      </c>
    </row>
    <row r="1438" spans="38:39" x14ac:dyDescent="0.25">
      <c r="AL1438" s="25">
        <v>43524</v>
      </c>
      <c r="AM1438" s="53">
        <v>245.8</v>
      </c>
    </row>
    <row r="1439" spans="38:39" x14ac:dyDescent="0.25">
      <c r="AL1439" s="25">
        <v>43527</v>
      </c>
      <c r="AM1439" s="53">
        <v>206.51000000000002</v>
      </c>
    </row>
    <row r="1440" spans="38:39" x14ac:dyDescent="0.25">
      <c r="AL1440" s="25">
        <v>43529</v>
      </c>
      <c r="AM1440" s="53">
        <v>273.78000000000003</v>
      </c>
    </row>
    <row r="1441" spans="38:39" x14ac:dyDescent="0.25">
      <c r="AL1441" s="25">
        <v>43530</v>
      </c>
      <c r="AM1441" s="53">
        <v>7.82</v>
      </c>
    </row>
    <row r="1442" spans="38:39" x14ac:dyDescent="0.25">
      <c r="AL1442" s="25">
        <v>43531</v>
      </c>
      <c r="AM1442" s="53">
        <v>14.9</v>
      </c>
    </row>
    <row r="1443" spans="38:39" x14ac:dyDescent="0.25">
      <c r="AL1443" s="25">
        <v>43532</v>
      </c>
      <c r="AM1443" s="53">
        <v>405.42000000000007</v>
      </c>
    </row>
    <row r="1444" spans="38:39" x14ac:dyDescent="0.25">
      <c r="AL1444" s="25">
        <v>43535</v>
      </c>
      <c r="AM1444" s="53">
        <v>47.2</v>
      </c>
    </row>
    <row r="1445" spans="38:39" x14ac:dyDescent="0.25">
      <c r="AL1445" s="25">
        <v>43534</v>
      </c>
      <c r="AM1445" s="53">
        <v>137.47</v>
      </c>
    </row>
    <row r="1446" spans="38:39" x14ac:dyDescent="0.25">
      <c r="AL1446" s="25">
        <v>43536</v>
      </c>
      <c r="AM1446" s="53">
        <v>62.87</v>
      </c>
    </row>
    <row r="1447" spans="38:39" x14ac:dyDescent="0.25">
      <c r="AL1447" s="25">
        <v>43538</v>
      </c>
      <c r="AM1447" s="53">
        <v>627.12999999999988</v>
      </c>
    </row>
    <row r="1448" spans="38:39" x14ac:dyDescent="0.25">
      <c r="AL1448" s="25">
        <v>43539</v>
      </c>
      <c r="AM1448" s="53">
        <v>487.93</v>
      </c>
    </row>
    <row r="1449" spans="38:39" x14ac:dyDescent="0.25">
      <c r="AL1449" s="25">
        <v>43541</v>
      </c>
      <c r="AM1449" s="53">
        <v>187.18999999999997</v>
      </c>
    </row>
    <row r="1450" spans="38:39" x14ac:dyDescent="0.25">
      <c r="AL1450" s="25">
        <v>43542</v>
      </c>
      <c r="AM1450" s="53">
        <v>1543.7700000000002</v>
      </c>
    </row>
    <row r="1451" spans="38:39" x14ac:dyDescent="0.25">
      <c r="AL1451" s="25">
        <v>43543</v>
      </c>
      <c r="AM1451" s="53">
        <v>59.92</v>
      </c>
    </row>
    <row r="1452" spans="38:39" x14ac:dyDescent="0.25">
      <c r="AL1452" s="25">
        <v>43544</v>
      </c>
      <c r="AM1452" s="53">
        <v>94.039999999999992</v>
      </c>
    </row>
    <row r="1453" spans="38:39" x14ac:dyDescent="0.25">
      <c r="AL1453" s="25">
        <v>43545</v>
      </c>
      <c r="AM1453" s="53">
        <v>1373.74</v>
      </c>
    </row>
    <row r="1454" spans="38:39" x14ac:dyDescent="0.25">
      <c r="AL1454" s="25">
        <v>43547</v>
      </c>
      <c r="AM1454" s="53">
        <v>167.39</v>
      </c>
    </row>
    <row r="1455" spans="38:39" x14ac:dyDescent="0.25">
      <c r="AL1455" s="25">
        <v>43548</v>
      </c>
      <c r="AM1455" s="53">
        <v>340.12</v>
      </c>
    </row>
    <row r="1456" spans="38:39" x14ac:dyDescent="0.25">
      <c r="AL1456" s="25">
        <v>43550</v>
      </c>
      <c r="AM1456" s="53">
        <v>159.36000000000001</v>
      </c>
    </row>
    <row r="1457" spans="38:39" x14ac:dyDescent="0.25">
      <c r="AL1457" s="25">
        <v>43551</v>
      </c>
      <c r="AM1457" s="53">
        <v>7.7</v>
      </c>
    </row>
    <row r="1458" spans="38:39" x14ac:dyDescent="0.25">
      <c r="AL1458" s="25">
        <v>43552</v>
      </c>
      <c r="AM1458" s="53">
        <v>184.48999999999998</v>
      </c>
    </row>
    <row r="1459" spans="38:39" x14ac:dyDescent="0.25">
      <c r="AL1459" s="25">
        <v>43554</v>
      </c>
      <c r="AM1459" s="53">
        <v>141.94</v>
      </c>
    </row>
    <row r="1460" spans="38:39" x14ac:dyDescent="0.25">
      <c r="AL1460" s="25">
        <v>43555</v>
      </c>
      <c r="AM1460" s="53">
        <v>226.07000000000002</v>
      </c>
    </row>
    <row r="1461" spans="38:39" x14ac:dyDescent="0.25">
      <c r="AL1461" s="25">
        <v>43556</v>
      </c>
      <c r="AM1461" s="53">
        <v>7.7</v>
      </c>
    </row>
    <row r="1462" spans="38:39" x14ac:dyDescent="0.25">
      <c r="AL1462" s="25">
        <v>43557</v>
      </c>
      <c r="AM1462" s="53">
        <v>426.20000000000005</v>
      </c>
    </row>
    <row r="1463" spans="38:39" x14ac:dyDescent="0.25">
      <c r="AL1463" s="25">
        <v>43558</v>
      </c>
      <c r="AM1463" s="53">
        <v>31.7</v>
      </c>
    </row>
    <row r="1464" spans="38:39" x14ac:dyDescent="0.25">
      <c r="AL1464" s="25">
        <v>43559</v>
      </c>
      <c r="AM1464" s="53">
        <v>20</v>
      </c>
    </row>
    <row r="1465" spans="38:39" x14ac:dyDescent="0.25">
      <c r="AL1465" s="25">
        <v>43560</v>
      </c>
      <c r="AM1465" s="53">
        <v>40.880000000000003</v>
      </c>
    </row>
    <row r="1466" spans="38:39" x14ac:dyDescent="0.25">
      <c r="AL1466" s="25">
        <v>43561</v>
      </c>
      <c r="AM1466" s="53">
        <v>449.10999999999996</v>
      </c>
    </row>
    <row r="1467" spans="38:39" x14ac:dyDescent="0.25">
      <c r="AL1467" s="25">
        <v>43564</v>
      </c>
      <c r="AM1467" s="53">
        <v>233.02000000000004</v>
      </c>
    </row>
    <row r="1468" spans="38:39" x14ac:dyDescent="0.25">
      <c r="AL1468" s="25">
        <v>43566</v>
      </c>
      <c r="AM1468" s="53">
        <v>949.80000000000007</v>
      </c>
    </row>
    <row r="1469" spans="38:39" x14ac:dyDescent="0.25">
      <c r="AL1469" s="25">
        <v>43568</v>
      </c>
      <c r="AM1469" s="53">
        <v>299.45999999999992</v>
      </c>
    </row>
    <row r="1470" spans="38:39" x14ac:dyDescent="0.25">
      <c r="AL1470" s="25">
        <v>43569</v>
      </c>
      <c r="AM1470" s="53">
        <v>266.95999999999998</v>
      </c>
    </row>
    <row r="1471" spans="38:39" x14ac:dyDescent="0.25">
      <c r="AL1471" s="25">
        <v>43570</v>
      </c>
      <c r="AM1471" s="53">
        <v>1890.68</v>
      </c>
    </row>
    <row r="1472" spans="38:39" x14ac:dyDescent="0.25">
      <c r="AL1472" s="25">
        <v>43572</v>
      </c>
      <c r="AM1472" s="53">
        <v>2180.89</v>
      </c>
    </row>
    <row r="1473" spans="38:39" x14ac:dyDescent="0.25">
      <c r="AL1473" s="25">
        <v>43574</v>
      </c>
      <c r="AM1473" s="53">
        <v>107.02000000000001</v>
      </c>
    </row>
    <row r="1474" spans="38:39" x14ac:dyDescent="0.25">
      <c r="AL1474" s="25">
        <v>43576</v>
      </c>
      <c r="AM1474" s="53">
        <v>388.48</v>
      </c>
    </row>
    <row r="1475" spans="38:39" x14ac:dyDescent="0.25">
      <c r="AL1475" s="25">
        <v>43577</v>
      </c>
      <c r="AM1475" s="53">
        <v>66.78</v>
      </c>
    </row>
    <row r="1476" spans="38:39" x14ac:dyDescent="0.25">
      <c r="AL1476" s="25">
        <v>43580</v>
      </c>
      <c r="AM1476" s="53">
        <v>1607.6399999999999</v>
      </c>
    </row>
    <row r="1477" spans="38:39" x14ac:dyDescent="0.25">
      <c r="AL1477" s="25">
        <v>43583</v>
      </c>
      <c r="AM1477" s="53">
        <v>648.46</v>
      </c>
    </row>
    <row r="1478" spans="38:39" x14ac:dyDescent="0.25">
      <c r="AL1478" s="25">
        <v>43585</v>
      </c>
      <c r="AM1478" s="53">
        <v>284</v>
      </c>
    </row>
    <row r="1479" spans="38:39" x14ac:dyDescent="0.25">
      <c r="AL1479" s="25">
        <v>43586</v>
      </c>
      <c r="AM1479" s="53">
        <v>302.33000000000004</v>
      </c>
    </row>
    <row r="1480" spans="38:39" x14ac:dyDescent="0.25">
      <c r="AL1480" s="25">
        <v>43589</v>
      </c>
      <c r="AM1480" s="53">
        <v>2241.46</v>
      </c>
    </row>
    <row r="1481" spans="38:39" x14ac:dyDescent="0.25">
      <c r="AL1481" s="25">
        <v>43592</v>
      </c>
      <c r="AM1481" s="53">
        <v>165.32000000000002</v>
      </c>
    </row>
    <row r="1482" spans="38:39" x14ac:dyDescent="0.25">
      <c r="AL1482" s="25">
        <v>43593</v>
      </c>
      <c r="AM1482" s="53">
        <v>418.83</v>
      </c>
    </row>
    <row r="1483" spans="38:39" x14ac:dyDescent="0.25">
      <c r="AL1483" s="25">
        <v>43596</v>
      </c>
      <c r="AM1483" s="53">
        <v>372.01</v>
      </c>
    </row>
    <row r="1484" spans="38:39" x14ac:dyDescent="0.25">
      <c r="AL1484" s="25">
        <v>43597</v>
      </c>
      <c r="AM1484" s="53">
        <v>290.45</v>
      </c>
    </row>
    <row r="1485" spans="38:39" x14ac:dyDescent="0.25">
      <c r="AL1485" s="25">
        <v>43598</v>
      </c>
      <c r="AM1485" s="53">
        <v>377.96999999999997</v>
      </c>
    </row>
    <row r="1486" spans="38:39" x14ac:dyDescent="0.25">
      <c r="AL1486" s="25">
        <v>43600</v>
      </c>
      <c r="AM1486" s="53">
        <v>2092.4299999999998</v>
      </c>
    </row>
    <row r="1487" spans="38:39" x14ac:dyDescent="0.25">
      <c r="AL1487" s="25">
        <v>43602</v>
      </c>
      <c r="AM1487" s="53">
        <v>137.33000000000001</v>
      </c>
    </row>
    <row r="1488" spans="38:39" x14ac:dyDescent="0.25">
      <c r="AL1488" s="25">
        <v>43603</v>
      </c>
      <c r="AM1488" s="53">
        <v>1988.41</v>
      </c>
    </row>
    <row r="1489" spans="38:39" x14ac:dyDescent="0.25">
      <c r="AL1489" s="25">
        <v>43612</v>
      </c>
      <c r="AM1489" s="53">
        <v>500</v>
      </c>
    </row>
    <row r="1490" spans="38:39" x14ac:dyDescent="0.25">
      <c r="AL1490" s="25">
        <v>43614</v>
      </c>
      <c r="AM1490" s="53">
        <v>138.08999999999997</v>
      </c>
    </row>
    <row r="1491" spans="38:39" x14ac:dyDescent="0.25">
      <c r="AL1491" s="25">
        <v>43616</v>
      </c>
      <c r="AM1491" s="53">
        <v>2575.27</v>
      </c>
    </row>
    <row r="1492" spans="38:39" x14ac:dyDescent="0.25">
      <c r="AL1492" s="25">
        <v>43617</v>
      </c>
      <c r="AM1492" s="53">
        <v>791.99</v>
      </c>
    </row>
    <row r="1493" spans="38:39" x14ac:dyDescent="0.25">
      <c r="AL1493" s="25">
        <v>43618</v>
      </c>
      <c r="AM1493" s="53">
        <v>301.81</v>
      </c>
    </row>
    <row r="1494" spans="38:39" x14ac:dyDescent="0.25">
      <c r="AL1494" s="25">
        <v>43619</v>
      </c>
      <c r="AM1494" s="53">
        <v>16.239999999999998</v>
      </c>
    </row>
    <row r="1495" spans="38:39" x14ac:dyDescent="0.25">
      <c r="AL1495" s="25">
        <v>43620</v>
      </c>
      <c r="AM1495" s="53">
        <v>748.9</v>
      </c>
    </row>
    <row r="1496" spans="38:39" x14ac:dyDescent="0.25">
      <c r="AL1496" s="25">
        <v>43621</v>
      </c>
      <c r="AM1496" s="53">
        <v>344.32</v>
      </c>
    </row>
    <row r="1497" spans="38:39" x14ac:dyDescent="0.25">
      <c r="AL1497" s="25">
        <v>43622</v>
      </c>
      <c r="AM1497" s="53">
        <v>3794.6400000000003</v>
      </c>
    </row>
    <row r="1498" spans="38:39" x14ac:dyDescent="0.25">
      <c r="AL1498" s="25">
        <v>43623</v>
      </c>
      <c r="AM1498" s="53">
        <v>48.75</v>
      </c>
    </row>
    <row r="1499" spans="38:39" x14ac:dyDescent="0.25">
      <c r="AL1499" s="25">
        <v>43625</v>
      </c>
      <c r="AM1499" s="53">
        <v>477.01999999999992</v>
      </c>
    </row>
    <row r="1500" spans="38:39" x14ac:dyDescent="0.25">
      <c r="AL1500" s="25">
        <v>43626</v>
      </c>
      <c r="AM1500" s="53">
        <v>185</v>
      </c>
    </row>
    <row r="1501" spans="38:39" x14ac:dyDescent="0.25">
      <c r="AL1501" s="25">
        <v>43628</v>
      </c>
      <c r="AM1501" s="53">
        <v>379.33000000000004</v>
      </c>
    </row>
    <row r="1502" spans="38:39" x14ac:dyDescent="0.25">
      <c r="AL1502" s="25">
        <v>43630</v>
      </c>
      <c r="AM1502" s="53">
        <v>24.1</v>
      </c>
    </row>
    <row r="1503" spans="38:39" x14ac:dyDescent="0.25">
      <c r="AL1503" s="25">
        <v>43631</v>
      </c>
      <c r="AM1503" s="53">
        <v>321.53999999999996</v>
      </c>
    </row>
    <row r="1504" spans="38:39" x14ac:dyDescent="0.25">
      <c r="AL1504" s="25">
        <v>43633</v>
      </c>
      <c r="AM1504" s="53">
        <v>72.040000000000006</v>
      </c>
    </row>
    <row r="1505" spans="38:39" x14ac:dyDescent="0.25">
      <c r="AL1505" s="25">
        <v>43632</v>
      </c>
      <c r="AM1505" s="53">
        <v>47.47</v>
      </c>
    </row>
    <row r="1506" spans="38:39" x14ac:dyDescent="0.25">
      <c r="AL1506" s="25">
        <v>43634</v>
      </c>
      <c r="AM1506" s="53">
        <v>2457.6099999999997</v>
      </c>
    </row>
    <row r="1507" spans="38:39" x14ac:dyDescent="0.25">
      <c r="AL1507" s="25">
        <v>43636</v>
      </c>
      <c r="AM1507" s="53">
        <v>2312.1800000000003</v>
      </c>
    </row>
    <row r="1508" spans="38:39" x14ac:dyDescent="0.25">
      <c r="AL1508" s="25">
        <v>43639</v>
      </c>
      <c r="AM1508" s="53">
        <v>1067.94</v>
      </c>
    </row>
    <row r="1509" spans="38:39" x14ac:dyDescent="0.25">
      <c r="AL1509" s="25">
        <v>43640</v>
      </c>
      <c r="AM1509" s="53">
        <v>143.15</v>
      </c>
    </row>
    <row r="1510" spans="38:39" x14ac:dyDescent="0.25">
      <c r="AL1510" s="25">
        <v>43641</v>
      </c>
      <c r="AM1510" s="53">
        <v>4.2</v>
      </c>
    </row>
    <row r="1511" spans="38:39" x14ac:dyDescent="0.25">
      <c r="AL1511" s="25">
        <v>43646</v>
      </c>
      <c r="AM1511" s="53">
        <v>898.37000000000012</v>
      </c>
    </row>
    <row r="1512" spans="38:39" x14ac:dyDescent="0.25">
      <c r="AL1512" s="25">
        <v>43647</v>
      </c>
      <c r="AM1512" s="53">
        <v>246</v>
      </c>
    </row>
    <row r="1513" spans="38:39" x14ac:dyDescent="0.25">
      <c r="AL1513" s="25">
        <v>43648</v>
      </c>
      <c r="AM1513" s="53">
        <v>118.65</v>
      </c>
    </row>
    <row r="1514" spans="38:39" x14ac:dyDescent="0.25">
      <c r="AL1514" s="25">
        <v>43654</v>
      </c>
      <c r="AM1514" s="53">
        <v>1829.2400000000005</v>
      </c>
    </row>
    <row r="1515" spans="38:39" x14ac:dyDescent="0.25">
      <c r="AL1515" s="25">
        <v>43652</v>
      </c>
      <c r="AM1515" s="53">
        <v>41.8</v>
      </c>
    </row>
    <row r="1516" spans="38:39" x14ac:dyDescent="0.25">
      <c r="AL1516" s="25">
        <v>43649</v>
      </c>
      <c r="AM1516" s="53">
        <v>552.15</v>
      </c>
    </row>
    <row r="1517" spans="38:39" x14ac:dyDescent="0.25">
      <c r="AL1517" s="25">
        <v>43655</v>
      </c>
      <c r="AM1517" s="53">
        <v>281.32</v>
      </c>
    </row>
    <row r="1518" spans="38:39" x14ac:dyDescent="0.25">
      <c r="AL1518" s="25">
        <v>43660</v>
      </c>
      <c r="AM1518" s="53">
        <v>1880.1500000000003</v>
      </c>
    </row>
    <row r="1519" spans="38:39" x14ac:dyDescent="0.25">
      <c r="AL1519" s="25">
        <v>43661</v>
      </c>
      <c r="AM1519" s="53">
        <v>1918.19</v>
      </c>
    </row>
    <row r="1520" spans="38:39" x14ac:dyDescent="0.25">
      <c r="AL1520" s="25">
        <v>43662</v>
      </c>
      <c r="AM1520" s="53">
        <v>57.910000000000004</v>
      </c>
    </row>
    <row r="1521" spans="38:39" x14ac:dyDescent="0.25">
      <c r="AL1521" s="25">
        <v>43664</v>
      </c>
      <c r="AM1521" s="53">
        <v>33.799999999999997</v>
      </c>
    </row>
    <row r="1522" spans="38:39" x14ac:dyDescent="0.25">
      <c r="AL1522" s="25">
        <v>43667</v>
      </c>
      <c r="AM1522" s="53">
        <v>1128.3800000000001</v>
      </c>
    </row>
    <row r="1523" spans="38:39" x14ac:dyDescent="0.25">
      <c r="AL1523" s="25">
        <v>43668</v>
      </c>
      <c r="AM1523" s="53">
        <v>17.3</v>
      </c>
    </row>
    <row r="1524" spans="38:39" x14ac:dyDescent="0.25">
      <c r="AL1524" s="25">
        <v>43670</v>
      </c>
      <c r="AM1524" s="53">
        <v>24802.79</v>
      </c>
    </row>
    <row r="1525" spans="38:39" x14ac:dyDescent="0.25">
      <c r="AL1525" s="25">
        <v>43672</v>
      </c>
      <c r="AM1525" s="53">
        <v>95.42</v>
      </c>
    </row>
    <row r="1526" spans="38:39" x14ac:dyDescent="0.25">
      <c r="AL1526" s="25">
        <v>43674</v>
      </c>
      <c r="AM1526" s="53">
        <v>236.19</v>
      </c>
    </row>
    <row r="1527" spans="38:39" x14ac:dyDescent="0.25">
      <c r="AL1527" s="25">
        <v>43676</v>
      </c>
      <c r="AM1527" s="53">
        <v>668.43</v>
      </c>
    </row>
    <row r="1528" spans="38:39" x14ac:dyDescent="0.25">
      <c r="AL1528" s="25">
        <v>43678</v>
      </c>
      <c r="AM1528" s="53">
        <v>386.1</v>
      </c>
    </row>
    <row r="1529" spans="38:39" x14ac:dyDescent="0.25">
      <c r="AL1529" s="25">
        <v>43680</v>
      </c>
      <c r="AM1529" s="53">
        <v>644.84</v>
      </c>
    </row>
    <row r="1530" spans="38:39" x14ac:dyDescent="0.25">
      <c r="AL1530" s="25">
        <v>43681</v>
      </c>
      <c r="AM1530" s="53">
        <v>271.64</v>
      </c>
    </row>
    <row r="1531" spans="38:39" x14ac:dyDescent="0.25">
      <c r="AL1531" s="25">
        <v>43682</v>
      </c>
      <c r="AM1531" s="53">
        <v>178.05</v>
      </c>
    </row>
    <row r="1532" spans="38:39" x14ac:dyDescent="0.25">
      <c r="AL1532" s="25">
        <v>43683</v>
      </c>
      <c r="AM1532" s="53">
        <v>30.8</v>
      </c>
    </row>
    <row r="1533" spans="38:39" x14ac:dyDescent="0.25">
      <c r="AL1533" s="25">
        <v>43685</v>
      </c>
      <c r="AM1533" s="53">
        <v>5338.02</v>
      </c>
    </row>
    <row r="1534" spans="38:39" x14ac:dyDescent="0.25">
      <c r="AL1534" s="25">
        <v>43688</v>
      </c>
      <c r="AM1534" s="53">
        <v>431.24999999999994</v>
      </c>
    </row>
    <row r="1535" spans="38:39" x14ac:dyDescent="0.25">
      <c r="AL1535" s="25">
        <v>43689</v>
      </c>
      <c r="AM1535" s="53">
        <v>183.25</v>
      </c>
    </row>
    <row r="1536" spans="38:39" x14ac:dyDescent="0.25">
      <c r="AL1536" s="25">
        <v>43690</v>
      </c>
      <c r="AM1536" s="53">
        <v>366.98</v>
      </c>
    </row>
    <row r="1537" spans="38:39" x14ac:dyDescent="0.25">
      <c r="AL1537" s="25">
        <v>43691</v>
      </c>
      <c r="AM1537" s="53">
        <v>66</v>
      </c>
    </row>
    <row r="1538" spans="38:39" x14ac:dyDescent="0.25">
      <c r="AL1538" s="25">
        <v>43695</v>
      </c>
      <c r="AM1538" s="53">
        <v>628.3599999999999</v>
      </c>
    </row>
    <row r="1539" spans="38:39" x14ac:dyDescent="0.25">
      <c r="AL1539" s="25">
        <v>43697</v>
      </c>
      <c r="AM1539" s="53">
        <v>214.8</v>
      </c>
    </row>
    <row r="1540" spans="38:39" x14ac:dyDescent="0.25">
      <c r="AL1540" s="25">
        <v>43700</v>
      </c>
      <c r="AM1540" s="53">
        <v>2279.85</v>
      </c>
    </row>
    <row r="1541" spans="38:39" x14ac:dyDescent="0.25">
      <c r="AL1541" s="25">
        <v>43701</v>
      </c>
      <c r="AM1541" s="53">
        <v>93.009999999999991</v>
      </c>
    </row>
    <row r="1542" spans="38:39" x14ac:dyDescent="0.25">
      <c r="AL1542" s="25">
        <v>43702</v>
      </c>
      <c r="AM1542" s="53">
        <v>145.86000000000001</v>
      </c>
    </row>
    <row r="1543" spans="38:39" x14ac:dyDescent="0.25">
      <c r="AL1543" s="25">
        <v>43703</v>
      </c>
      <c r="AM1543" s="53">
        <v>132.69</v>
      </c>
    </row>
    <row r="1544" spans="38:39" x14ac:dyDescent="0.25">
      <c r="AL1544" s="25">
        <v>43704</v>
      </c>
      <c r="AM1544" s="53">
        <v>248.15</v>
      </c>
    </row>
    <row r="1545" spans="38:39" x14ac:dyDescent="0.25">
      <c r="AL1545" s="25">
        <v>43707</v>
      </c>
      <c r="AM1545" s="53">
        <v>616.96</v>
      </c>
    </row>
    <row r="1546" spans="38:39" x14ac:dyDescent="0.25">
      <c r="AL1546" s="25">
        <v>43709</v>
      </c>
      <c r="AM1546" s="53">
        <v>307.14</v>
      </c>
    </row>
    <row r="1547" spans="38:39" x14ac:dyDescent="0.25">
      <c r="AL1547" s="25">
        <v>43711</v>
      </c>
      <c r="AM1547" s="53">
        <v>261.07</v>
      </c>
    </row>
    <row r="1548" spans="38:39" x14ac:dyDescent="0.25">
      <c r="AL1548" s="25">
        <v>43712</v>
      </c>
      <c r="AM1548" s="53">
        <v>16.739999999999998</v>
      </c>
    </row>
    <row r="1549" spans="38:39" x14ac:dyDescent="0.25">
      <c r="AL1549" s="25">
        <v>43714</v>
      </c>
      <c r="AM1549" s="53">
        <v>53.79</v>
      </c>
    </row>
    <row r="1550" spans="38:39" x14ac:dyDescent="0.25">
      <c r="AL1550" s="25">
        <v>43715</v>
      </c>
      <c r="AM1550" s="53">
        <v>235.06000000000003</v>
      </c>
    </row>
    <row r="1551" spans="38:39" x14ac:dyDescent="0.25">
      <c r="AL1551" s="25">
        <v>43717</v>
      </c>
      <c r="AM1551" s="53">
        <v>1261.25</v>
      </c>
    </row>
    <row r="1552" spans="38:39" x14ac:dyDescent="0.25">
      <c r="AL1552" s="25">
        <v>43722</v>
      </c>
      <c r="AM1552" s="53">
        <v>1202.51</v>
      </c>
    </row>
    <row r="1553" spans="38:39" x14ac:dyDescent="0.25">
      <c r="AL1553" s="25">
        <v>43723</v>
      </c>
      <c r="AM1553" s="53">
        <v>383.76000000000005</v>
      </c>
    </row>
    <row r="1554" spans="38:39" x14ac:dyDescent="0.25">
      <c r="AL1554" s="25">
        <v>43726</v>
      </c>
      <c r="AM1554" s="53">
        <v>478.43</v>
      </c>
    </row>
    <row r="1555" spans="38:39" x14ac:dyDescent="0.25">
      <c r="AL1555" s="25">
        <v>43727</v>
      </c>
      <c r="AM1555" s="53">
        <v>2126</v>
      </c>
    </row>
    <row r="1556" spans="38:39" x14ac:dyDescent="0.25">
      <c r="AL1556" s="25">
        <v>43728</v>
      </c>
      <c r="AM1556" s="53">
        <v>1698.7300000000002</v>
      </c>
    </row>
    <row r="1557" spans="38:39" x14ac:dyDescent="0.25">
      <c r="AL1557" s="25">
        <v>43731</v>
      </c>
      <c r="AM1557" s="53">
        <v>268.56</v>
      </c>
    </row>
    <row r="1558" spans="38:39" x14ac:dyDescent="0.25">
      <c r="AL1558" s="25">
        <v>43732</v>
      </c>
      <c r="AM1558" s="53">
        <v>533.69000000000005</v>
      </c>
    </row>
    <row r="1559" spans="38:39" x14ac:dyDescent="0.25">
      <c r="AL1559" s="25">
        <v>43736</v>
      </c>
      <c r="AM1559" s="53">
        <v>249.05</v>
      </c>
    </row>
    <row r="1560" spans="38:39" x14ac:dyDescent="0.25">
      <c r="AL1560" s="25">
        <v>43738</v>
      </c>
      <c r="AM1560" s="53">
        <v>510.96</v>
      </c>
    </row>
    <row r="1561" spans="38:39" x14ac:dyDescent="0.25">
      <c r="AL1561" s="25">
        <v>43740</v>
      </c>
      <c r="AM1561" s="53">
        <v>327.8</v>
      </c>
    </row>
    <row r="1562" spans="38:39" x14ac:dyDescent="0.25">
      <c r="AL1562" s="25">
        <v>43742</v>
      </c>
      <c r="AM1562" s="53">
        <v>80.099999999999994</v>
      </c>
    </row>
    <row r="1563" spans="38:39" x14ac:dyDescent="0.25">
      <c r="AL1563" s="25">
        <v>43743</v>
      </c>
      <c r="AM1563" s="53">
        <v>130.02000000000001</v>
      </c>
    </row>
    <row r="1564" spans="38:39" x14ac:dyDescent="0.25">
      <c r="AL1564" s="25">
        <v>43744</v>
      </c>
      <c r="AM1564" s="53">
        <v>303.73</v>
      </c>
    </row>
    <row r="1565" spans="38:39" x14ac:dyDescent="0.25">
      <c r="AL1565" s="25">
        <v>43747</v>
      </c>
      <c r="AM1565" s="53">
        <v>433.01</v>
      </c>
    </row>
    <row r="1566" spans="38:39" x14ac:dyDescent="0.25">
      <c r="AL1566" s="25">
        <v>43748</v>
      </c>
      <c r="AM1566" s="53">
        <v>28.5</v>
      </c>
    </row>
    <row r="1567" spans="38:39" x14ac:dyDescent="0.25">
      <c r="AL1567" s="25">
        <v>43751</v>
      </c>
      <c r="AM1567" s="53">
        <v>648.58000000000004</v>
      </c>
    </row>
    <row r="1568" spans="38:39" x14ac:dyDescent="0.25">
      <c r="AL1568" s="25">
        <v>43752</v>
      </c>
      <c r="AM1568" s="53">
        <v>2673.16</v>
      </c>
    </row>
    <row r="1569" spans="38:39" x14ac:dyDescent="0.25">
      <c r="AL1569" s="25">
        <v>43754</v>
      </c>
      <c r="AM1569" s="53">
        <v>84.11</v>
      </c>
    </row>
    <row r="1570" spans="38:39" x14ac:dyDescent="0.25">
      <c r="AL1570" s="25">
        <v>43755</v>
      </c>
      <c r="AM1570" s="53">
        <v>17122.04</v>
      </c>
    </row>
    <row r="1571" spans="38:39" x14ac:dyDescent="0.25">
      <c r="AL1571" s="25">
        <v>43756</v>
      </c>
      <c r="AM1571" s="53">
        <v>55.92</v>
      </c>
    </row>
    <row r="1572" spans="38:39" x14ac:dyDescent="0.25">
      <c r="AL1572" s="25">
        <v>43758</v>
      </c>
      <c r="AM1572" s="53">
        <v>238.45</v>
      </c>
    </row>
    <row r="1573" spans="38:39" x14ac:dyDescent="0.25">
      <c r="AL1573" s="25">
        <v>43763</v>
      </c>
      <c r="AM1573" s="53">
        <v>690.7600000000001</v>
      </c>
    </row>
    <row r="1574" spans="38:39" x14ac:dyDescent="0.25">
      <c r="AL1574" s="25">
        <v>43764</v>
      </c>
      <c r="AM1574" s="53">
        <v>84.089999999999989</v>
      </c>
    </row>
    <row r="1575" spans="38:39" x14ac:dyDescent="0.25">
      <c r="AL1575" s="25">
        <v>43765</v>
      </c>
      <c r="AM1575" s="53">
        <v>72</v>
      </c>
    </row>
    <row r="1576" spans="38:39" x14ac:dyDescent="0.25">
      <c r="AL1576" s="25">
        <v>43767</v>
      </c>
      <c r="AM1576" s="53">
        <v>1831.6100000000001</v>
      </c>
    </row>
    <row r="1577" spans="38:39" x14ac:dyDescent="0.25">
      <c r="AL1577" s="25">
        <v>43769</v>
      </c>
      <c r="AM1577" s="53">
        <v>98.57</v>
      </c>
    </row>
    <row r="1578" spans="38:39" x14ac:dyDescent="0.25">
      <c r="AL1578" s="25">
        <v>43770</v>
      </c>
      <c r="AM1578" s="53">
        <v>79</v>
      </c>
    </row>
    <row r="1579" spans="38:39" x14ac:dyDescent="0.25">
      <c r="AL1579" s="25">
        <v>43775</v>
      </c>
      <c r="AM1579" s="53">
        <v>1754.17</v>
      </c>
    </row>
    <row r="1580" spans="38:39" x14ac:dyDescent="0.25">
      <c r="AL1580" s="25">
        <v>43778</v>
      </c>
      <c r="AM1580" s="53">
        <v>1088</v>
      </c>
    </row>
    <row r="1581" spans="38:39" x14ac:dyDescent="0.25">
      <c r="AL1581" s="25">
        <v>43779</v>
      </c>
      <c r="AM1581" s="53">
        <v>77.3</v>
      </c>
    </row>
    <row r="1582" spans="38:39" x14ac:dyDescent="0.25">
      <c r="AL1582" s="25">
        <v>43780</v>
      </c>
      <c r="AM1582" s="53">
        <v>181.7</v>
      </c>
    </row>
    <row r="1583" spans="38:39" x14ac:dyDescent="0.25">
      <c r="AL1583" s="25">
        <v>43784</v>
      </c>
      <c r="AM1583" s="53">
        <v>1511.58</v>
      </c>
    </row>
    <row r="1584" spans="38:39" x14ac:dyDescent="0.25">
      <c r="AL1584" s="25">
        <v>43785</v>
      </c>
      <c r="AM1584" s="53">
        <v>119.92</v>
      </c>
    </row>
    <row r="1585" spans="38:39" x14ac:dyDescent="0.25">
      <c r="AL1585" s="25">
        <v>43786</v>
      </c>
      <c r="AM1585" s="53">
        <v>157.75</v>
      </c>
    </row>
    <row r="1586" spans="38:39" x14ac:dyDescent="0.25">
      <c r="AL1586" s="25">
        <v>43787</v>
      </c>
      <c r="AM1586" s="53">
        <v>314.03999999999996</v>
      </c>
    </row>
    <row r="1587" spans="38:39" x14ac:dyDescent="0.25">
      <c r="AL1587" s="25">
        <v>43793</v>
      </c>
      <c r="AM1587" s="53">
        <v>609.20999999999992</v>
      </c>
    </row>
    <row r="1588" spans="38:39" x14ac:dyDescent="0.25">
      <c r="AL1588" s="25">
        <v>43799</v>
      </c>
      <c r="AM1588" s="53">
        <v>3291.4</v>
      </c>
    </row>
    <row r="1589" spans="38:39" x14ac:dyDescent="0.25">
      <c r="AL1589" s="25">
        <v>43800</v>
      </c>
      <c r="AM1589" s="53">
        <v>363.68</v>
      </c>
    </row>
    <row r="1590" spans="38:39" x14ac:dyDescent="0.25">
      <c r="AL1590" s="25">
        <v>43801</v>
      </c>
      <c r="AM1590" s="53">
        <v>142.95999999999998</v>
      </c>
    </row>
    <row r="1591" spans="38:39" x14ac:dyDescent="0.25">
      <c r="AL1591" s="25">
        <v>43802</v>
      </c>
      <c r="AM1591" s="53">
        <v>50</v>
      </c>
    </row>
    <row r="1592" spans="38:39" x14ac:dyDescent="0.25">
      <c r="AL1592" s="25">
        <v>43803</v>
      </c>
      <c r="AM1592" s="53">
        <v>12.5</v>
      </c>
    </row>
    <row r="1593" spans="38:39" x14ac:dyDescent="0.25">
      <c r="AL1593" s="25">
        <v>43805</v>
      </c>
      <c r="AM1593" s="53">
        <v>70.210000000000008</v>
      </c>
    </row>
    <row r="1594" spans="38:39" x14ac:dyDescent="0.25">
      <c r="AL1594" s="25">
        <v>43806</v>
      </c>
      <c r="AM1594" s="53">
        <v>358.17</v>
      </c>
    </row>
    <row r="1595" spans="38:39" x14ac:dyDescent="0.25">
      <c r="AL1595" s="25">
        <v>43808</v>
      </c>
      <c r="AM1595" s="53">
        <v>270.8</v>
      </c>
    </row>
    <row r="1596" spans="38:39" x14ac:dyDescent="0.25">
      <c r="AL1596" s="25">
        <v>43809</v>
      </c>
      <c r="AM1596" s="53">
        <v>20.05</v>
      </c>
    </row>
    <row r="1597" spans="38:39" x14ac:dyDescent="0.25">
      <c r="AL1597" s="25">
        <v>43811</v>
      </c>
      <c r="AM1597" s="53">
        <v>149.6</v>
      </c>
    </row>
    <row r="1598" spans="38:39" x14ac:dyDescent="0.25">
      <c r="AL1598" s="25">
        <v>43812</v>
      </c>
      <c r="AM1598" s="53">
        <v>95.74</v>
      </c>
    </row>
    <row r="1599" spans="38:39" x14ac:dyDescent="0.25">
      <c r="AL1599" s="25">
        <v>43813</v>
      </c>
      <c r="AM1599" s="53">
        <v>1772.57</v>
      </c>
    </row>
    <row r="1600" spans="38:39" x14ac:dyDescent="0.25">
      <c r="AL1600" s="25">
        <v>43815</v>
      </c>
      <c r="AM1600" s="53">
        <v>31.9</v>
      </c>
    </row>
    <row r="1601" spans="38:39" x14ac:dyDescent="0.25">
      <c r="AL1601" s="25">
        <v>43817</v>
      </c>
      <c r="AM1601" s="53">
        <v>3431.7699999999995</v>
      </c>
    </row>
    <row r="1602" spans="38:39" x14ac:dyDescent="0.25">
      <c r="AL1602" s="25">
        <v>43821</v>
      </c>
      <c r="AM1602" s="53">
        <v>391.71999999999997</v>
      </c>
    </row>
    <row r="1603" spans="38:39" x14ac:dyDescent="0.25">
      <c r="AL1603" s="25">
        <v>43859</v>
      </c>
      <c r="AM1603" s="53">
        <v>671.62</v>
      </c>
    </row>
    <row r="1604" spans="38:39" x14ac:dyDescent="0.25">
      <c r="AL1604" s="25">
        <v>43860</v>
      </c>
      <c r="AM1604" s="53">
        <v>12.4</v>
      </c>
    </row>
    <row r="1605" spans="38:39" x14ac:dyDescent="0.25">
      <c r="AL1605" s="25">
        <v>43861</v>
      </c>
      <c r="AM1605" s="53">
        <v>71.2</v>
      </c>
    </row>
    <row r="1606" spans="38:39" x14ac:dyDescent="0.25">
      <c r="AL1606" s="25">
        <v>43862</v>
      </c>
      <c r="AM1606" s="53">
        <v>687.05</v>
      </c>
    </row>
    <row r="1607" spans="38:39" x14ac:dyDescent="0.25">
      <c r="AL1607" s="25">
        <v>43863</v>
      </c>
      <c r="AM1607" s="53">
        <v>3660.12</v>
      </c>
    </row>
    <row r="1608" spans="38:39" x14ac:dyDescent="0.25">
      <c r="AL1608" s="25">
        <v>43864</v>
      </c>
      <c r="AM1608" s="53">
        <v>83.46</v>
      </c>
    </row>
    <row r="1609" spans="38:39" x14ac:dyDescent="0.25">
      <c r="AL1609" s="25">
        <v>43865</v>
      </c>
      <c r="AM1609" s="53">
        <v>70.990000000000009</v>
      </c>
    </row>
    <row r="1610" spans="38:39" x14ac:dyDescent="0.25">
      <c r="AL1610" s="25">
        <v>43867</v>
      </c>
      <c r="AM1610" s="53">
        <v>432.08</v>
      </c>
    </row>
    <row r="1611" spans="38:39" x14ac:dyDescent="0.25">
      <c r="AL1611" s="25">
        <v>43868</v>
      </c>
      <c r="AM1611" s="53">
        <v>59.180000000000007</v>
      </c>
    </row>
    <row r="1612" spans="38:39" x14ac:dyDescent="0.25">
      <c r="AL1612" s="25">
        <v>43869</v>
      </c>
      <c r="AM1612" s="53">
        <v>136.44999999999999</v>
      </c>
    </row>
    <row r="1613" spans="38:39" x14ac:dyDescent="0.25">
      <c r="AL1613" s="25">
        <v>43870</v>
      </c>
      <c r="AM1613" s="53">
        <v>176.09</v>
      </c>
    </row>
    <row r="1614" spans="38:39" x14ac:dyDescent="0.25">
      <c r="AL1614" s="25">
        <v>43872</v>
      </c>
      <c r="AM1614" s="53">
        <v>258.34000000000003</v>
      </c>
    </row>
    <row r="1615" spans="38:39" x14ac:dyDescent="0.25">
      <c r="AL1615" s="25">
        <v>43874</v>
      </c>
      <c r="AM1615" s="53">
        <v>950.73</v>
      </c>
    </row>
    <row r="1616" spans="38:39" x14ac:dyDescent="0.25">
      <c r="AL1616" s="25">
        <v>43877</v>
      </c>
      <c r="AM1616" s="53">
        <v>1586.5600000000002</v>
      </c>
    </row>
    <row r="1617" spans="38:39" x14ac:dyDescent="0.25">
      <c r="AL1617" s="25">
        <v>43878</v>
      </c>
      <c r="AM1617" s="53">
        <v>275.72000000000003</v>
      </c>
    </row>
    <row r="1618" spans="38:39" x14ac:dyDescent="0.25">
      <c r="AL1618" s="25">
        <v>43879</v>
      </c>
      <c r="AM1618" s="53">
        <v>41.739999999999995</v>
      </c>
    </row>
    <row r="1619" spans="38:39" x14ac:dyDescent="0.25">
      <c r="AL1619" s="25">
        <v>43880</v>
      </c>
      <c r="AM1619" s="53">
        <v>25.89</v>
      </c>
    </row>
    <row r="1620" spans="38:39" x14ac:dyDescent="0.25">
      <c r="AL1620" s="25">
        <v>43881</v>
      </c>
      <c r="AM1620" s="53">
        <v>33.26</v>
      </c>
    </row>
    <row r="1621" spans="38:39" x14ac:dyDescent="0.25">
      <c r="AL1621" s="25">
        <v>43882</v>
      </c>
      <c r="AM1621" s="53">
        <v>488.59000000000003</v>
      </c>
    </row>
    <row r="1622" spans="38:39" x14ac:dyDescent="0.25">
      <c r="AL1622" s="25">
        <v>43883</v>
      </c>
      <c r="AM1622" s="53">
        <v>209.73000000000002</v>
      </c>
    </row>
    <row r="1623" spans="38:39" x14ac:dyDescent="0.25">
      <c r="AL1623" s="25">
        <v>43884</v>
      </c>
      <c r="AM1623" s="53">
        <v>539.73</v>
      </c>
    </row>
    <row r="1624" spans="38:39" x14ac:dyDescent="0.25">
      <c r="AL1624" s="25">
        <v>43885</v>
      </c>
      <c r="AM1624" s="53">
        <v>1404.87</v>
      </c>
    </row>
    <row r="1625" spans="38:39" x14ac:dyDescent="0.25">
      <c r="AL1625" s="25">
        <v>43886</v>
      </c>
      <c r="AM1625" s="53">
        <v>52.93</v>
      </c>
    </row>
    <row r="1626" spans="38:39" x14ac:dyDescent="0.25">
      <c r="AL1626" s="25">
        <v>43887</v>
      </c>
      <c r="AM1626" s="53">
        <v>291.78000000000003</v>
      </c>
    </row>
    <row r="1627" spans="38:39" x14ac:dyDescent="0.25">
      <c r="AL1627" s="25">
        <v>43888</v>
      </c>
      <c r="AM1627" s="53">
        <v>593.36999999999989</v>
      </c>
    </row>
    <row r="1628" spans="38:39" x14ac:dyDescent="0.25">
      <c r="AL1628" s="25">
        <v>43893</v>
      </c>
      <c r="AM1628" s="53">
        <v>405.53999999999996</v>
      </c>
    </row>
    <row r="1629" spans="38:39" x14ac:dyDescent="0.25">
      <c r="AL1629" s="25">
        <v>43896</v>
      </c>
      <c r="AM1629" s="53">
        <v>26.4</v>
      </c>
    </row>
    <row r="1630" spans="38:39" x14ac:dyDescent="0.25">
      <c r="AL1630" s="25">
        <v>43895</v>
      </c>
      <c r="AM1630" s="53">
        <v>145</v>
      </c>
    </row>
    <row r="1631" spans="38:39" x14ac:dyDescent="0.25">
      <c r="AL1631" s="25">
        <v>43898</v>
      </c>
      <c r="AM1631" s="53">
        <v>3592.3199999999993</v>
      </c>
    </row>
    <row r="1632" spans="38:39" x14ac:dyDescent="0.25">
      <c r="AL1632" s="25">
        <v>43902</v>
      </c>
      <c r="AM1632" s="53">
        <v>526.16</v>
      </c>
    </row>
    <row r="1633" spans="38:39" x14ac:dyDescent="0.25">
      <c r="AL1633" s="25">
        <v>43903</v>
      </c>
      <c r="AM1633" s="53">
        <v>313.95</v>
      </c>
    </row>
    <row r="1634" spans="38:39" x14ac:dyDescent="0.25">
      <c r="AL1634" s="25">
        <v>43904</v>
      </c>
      <c r="AM1634" s="53">
        <v>19.21</v>
      </c>
    </row>
    <row r="1635" spans="38:39" x14ac:dyDescent="0.25">
      <c r="AL1635" s="25">
        <v>43905</v>
      </c>
      <c r="AM1635" s="53">
        <v>96.42</v>
      </c>
    </row>
    <row r="1636" spans="38:39" x14ac:dyDescent="0.25">
      <c r="AL1636" s="25">
        <v>43906</v>
      </c>
      <c r="AM1636" s="53">
        <v>185.43</v>
      </c>
    </row>
    <row r="1637" spans="38:39" x14ac:dyDescent="0.25">
      <c r="AL1637" s="25">
        <v>43907</v>
      </c>
      <c r="AM1637" s="53">
        <v>357.15</v>
      </c>
    </row>
    <row r="1638" spans="38:39" x14ac:dyDescent="0.25">
      <c r="AL1638" s="25">
        <v>43908</v>
      </c>
      <c r="AM1638" s="53">
        <v>944.91</v>
      </c>
    </row>
    <row r="1639" spans="38:39" x14ac:dyDescent="0.25">
      <c r="AL1639" s="25">
        <v>43909</v>
      </c>
      <c r="AM1639" s="53">
        <v>39</v>
      </c>
    </row>
    <row r="1640" spans="38:39" x14ac:dyDescent="0.25">
      <c r="AL1640" s="25">
        <v>43912</v>
      </c>
      <c r="AM1640" s="53">
        <v>1130.2</v>
      </c>
    </row>
    <row r="1641" spans="38:39" x14ac:dyDescent="0.25">
      <c r="AL1641" s="25">
        <v>43913</v>
      </c>
      <c r="AM1641" s="53">
        <v>1174.18</v>
      </c>
    </row>
    <row r="1642" spans="38:39" x14ac:dyDescent="0.25">
      <c r="AL1642" s="25">
        <v>43916</v>
      </c>
      <c r="AM1642" s="53">
        <v>401.65000000000003</v>
      </c>
    </row>
    <row r="1643" spans="38:39" x14ac:dyDescent="0.25">
      <c r="AL1643" s="25">
        <v>43920</v>
      </c>
      <c r="AM1643" s="53">
        <v>1125.5</v>
      </c>
    </row>
    <row r="1644" spans="38:39" x14ac:dyDescent="0.25">
      <c r="AL1644" s="25">
        <v>43923</v>
      </c>
      <c r="AM1644" s="53">
        <v>970.8</v>
      </c>
    </row>
    <row r="1645" spans="38:39" x14ac:dyDescent="0.25">
      <c r="AL1645" s="25">
        <v>43926</v>
      </c>
      <c r="AM1645" s="53">
        <v>30.44</v>
      </c>
    </row>
    <row r="1646" spans="38:39" x14ac:dyDescent="0.25">
      <c r="AL1646" s="25">
        <v>43927</v>
      </c>
      <c r="AM1646" s="53">
        <v>123.1</v>
      </c>
    </row>
    <row r="1647" spans="38:39" x14ac:dyDescent="0.25">
      <c r="AL1647" s="25">
        <v>43928</v>
      </c>
      <c r="AM1647" s="53">
        <v>1088</v>
      </c>
    </row>
    <row r="1648" spans="38:39" x14ac:dyDescent="0.25">
      <c r="AL1648" s="25">
        <v>43929</v>
      </c>
      <c r="AM1648" s="53">
        <v>55.94</v>
      </c>
    </row>
    <row r="1649" spans="38:39" x14ac:dyDescent="0.25">
      <c r="AL1649" s="25">
        <v>43931</v>
      </c>
      <c r="AM1649" s="53">
        <v>1010</v>
      </c>
    </row>
    <row r="1650" spans="38:39" x14ac:dyDescent="0.25">
      <c r="AL1650" s="25">
        <v>43933</v>
      </c>
      <c r="AM1650" s="53">
        <v>104.79</v>
      </c>
    </row>
    <row r="1651" spans="38:39" x14ac:dyDescent="0.25">
      <c r="AL1651" s="25">
        <v>43935</v>
      </c>
      <c r="AM1651" s="53">
        <v>40</v>
      </c>
    </row>
    <row r="1652" spans="38:39" x14ac:dyDescent="0.25">
      <c r="AL1652" s="25">
        <v>43938</v>
      </c>
      <c r="AM1652" s="53">
        <v>1503.5700000000002</v>
      </c>
    </row>
    <row r="1653" spans="38:39" x14ac:dyDescent="0.25">
      <c r="AL1653" s="25">
        <v>43940</v>
      </c>
      <c r="AM1653" s="53">
        <v>35.96</v>
      </c>
    </row>
    <row r="1654" spans="38:39" x14ac:dyDescent="0.25">
      <c r="AL1654" s="25">
        <v>43941</v>
      </c>
      <c r="AM1654" s="53">
        <v>2140.37</v>
      </c>
    </row>
    <row r="1655" spans="38:39" x14ac:dyDescent="0.25">
      <c r="AL1655" s="25">
        <v>43942</v>
      </c>
      <c r="AM1655" s="53">
        <v>187.76</v>
      </c>
    </row>
    <row r="1656" spans="38:39" x14ac:dyDescent="0.25">
      <c r="AL1656" s="25">
        <v>43943</v>
      </c>
      <c r="AM1656" s="53">
        <v>132.05000000000001</v>
      </c>
    </row>
    <row r="1657" spans="38:39" x14ac:dyDescent="0.25">
      <c r="AL1657" s="25">
        <v>43944</v>
      </c>
      <c r="AM1657" s="53">
        <v>24.480000000000004</v>
      </c>
    </row>
    <row r="1658" spans="38:39" x14ac:dyDescent="0.25">
      <c r="AL1658" s="25">
        <v>43946</v>
      </c>
      <c r="AM1658" s="53">
        <v>514.75</v>
      </c>
    </row>
    <row r="1659" spans="38:39" x14ac:dyDescent="0.25">
      <c r="AL1659" s="25">
        <v>43947</v>
      </c>
      <c r="AM1659" s="53">
        <v>130.25</v>
      </c>
    </row>
    <row r="1660" spans="38:39" x14ac:dyDescent="0.25">
      <c r="AL1660" s="25">
        <v>43948</v>
      </c>
      <c r="AM1660" s="53">
        <v>68.5</v>
      </c>
    </row>
    <row r="1661" spans="38:39" x14ac:dyDescent="0.25">
      <c r="AL1661" s="25">
        <v>43952</v>
      </c>
      <c r="AM1661" s="53">
        <v>98.79</v>
      </c>
    </row>
    <row r="1662" spans="38:39" x14ac:dyDescent="0.25">
      <c r="AL1662" s="25">
        <v>43954</v>
      </c>
      <c r="AM1662" s="53">
        <v>95.25</v>
      </c>
    </row>
    <row r="1663" spans="38:39" x14ac:dyDescent="0.25">
      <c r="AL1663" s="25">
        <v>43956</v>
      </c>
      <c r="AM1663" s="53">
        <v>1073.5</v>
      </c>
    </row>
    <row r="1664" spans="38:39" x14ac:dyDescent="0.25">
      <c r="AL1664" s="25">
        <v>43957</v>
      </c>
      <c r="AM1664" s="53">
        <v>1041.47</v>
      </c>
    </row>
    <row r="1665" spans="38:39" x14ac:dyDescent="0.25">
      <c r="AL1665" s="25">
        <v>43958</v>
      </c>
      <c r="AM1665" s="53">
        <v>632.94000000000005</v>
      </c>
    </row>
    <row r="1666" spans="38:39" x14ac:dyDescent="0.25">
      <c r="AL1666" s="25">
        <v>43961</v>
      </c>
      <c r="AM1666" s="53">
        <v>1031.5999999999999</v>
      </c>
    </row>
    <row r="1667" spans="38:39" x14ac:dyDescent="0.25">
      <c r="AL1667" s="25">
        <v>43965</v>
      </c>
      <c r="AM1667" s="53">
        <v>2935.38</v>
      </c>
    </row>
    <row r="1668" spans="38:39" x14ac:dyDescent="0.25">
      <c r="AL1668" s="25">
        <v>43968</v>
      </c>
      <c r="AM1668" s="53">
        <v>362.11</v>
      </c>
    </row>
    <row r="1669" spans="38:39" x14ac:dyDescent="0.25">
      <c r="AL1669" s="25">
        <v>43969</v>
      </c>
      <c r="AM1669" s="53">
        <v>141.54</v>
      </c>
    </row>
    <row r="1670" spans="38:39" x14ac:dyDescent="0.25">
      <c r="AL1670" s="25">
        <v>43975</v>
      </c>
      <c r="AM1670" s="53">
        <v>1453.83</v>
      </c>
    </row>
    <row r="1671" spans="38:39" x14ac:dyDescent="0.25">
      <c r="AL1671" s="25">
        <v>43982</v>
      </c>
      <c r="AM1671" s="53">
        <v>156.61000000000001</v>
      </c>
    </row>
    <row r="1672" spans="38:39" x14ac:dyDescent="0.25">
      <c r="AL1672" s="25">
        <v>43983</v>
      </c>
      <c r="AM1672" s="53">
        <v>98.65</v>
      </c>
    </row>
    <row r="1673" spans="38:39" x14ac:dyDescent="0.25">
      <c r="AL1673" s="25">
        <v>43985</v>
      </c>
      <c r="AM1673" s="53">
        <v>29.7</v>
      </c>
    </row>
    <row r="1674" spans="38:39" x14ac:dyDescent="0.25">
      <c r="AL1674" s="25">
        <v>43987</v>
      </c>
      <c r="AM1674" s="53">
        <v>128.76</v>
      </c>
    </row>
    <row r="1675" spans="38:39" x14ac:dyDescent="0.25">
      <c r="AL1675" s="25">
        <v>43988</v>
      </c>
      <c r="AM1675" s="53">
        <v>125.22999999999999</v>
      </c>
    </row>
    <row r="1676" spans="38:39" x14ac:dyDescent="0.25">
      <c r="AL1676" s="25">
        <v>43990</v>
      </c>
      <c r="AM1676" s="53">
        <v>1021.5</v>
      </c>
    </row>
    <row r="1677" spans="38:39" x14ac:dyDescent="0.25">
      <c r="AL1677" s="25">
        <v>43991</v>
      </c>
      <c r="AM1677" s="53">
        <v>186.51</v>
      </c>
    </row>
    <row r="1678" spans="38:39" x14ac:dyDescent="0.25">
      <c r="AL1678" s="25">
        <v>43992</v>
      </c>
      <c r="AM1678" s="53">
        <v>70.31</v>
      </c>
    </row>
    <row r="1679" spans="38:39" x14ac:dyDescent="0.25">
      <c r="AL1679" s="25">
        <v>43994</v>
      </c>
      <c r="AM1679" s="53">
        <v>47.2</v>
      </c>
    </row>
    <row r="1680" spans="38:39" x14ac:dyDescent="0.25">
      <c r="AL1680" s="25">
        <v>43995</v>
      </c>
      <c r="AM1680" s="53">
        <v>163.40999999999997</v>
      </c>
    </row>
    <row r="1681" spans="38:39" x14ac:dyDescent="0.25">
      <c r="AL1681" s="25">
        <v>43997</v>
      </c>
      <c r="AM1681" s="53">
        <v>4.5999999999999996</v>
      </c>
    </row>
    <row r="1682" spans="38:39" x14ac:dyDescent="0.25">
      <c r="AL1682" s="25">
        <v>43998</v>
      </c>
      <c r="AM1682" s="53">
        <v>1167.1099999999999</v>
      </c>
    </row>
    <row r="1683" spans="38:39" x14ac:dyDescent="0.25">
      <c r="AL1683" s="25">
        <v>43999</v>
      </c>
      <c r="AM1683" s="53">
        <v>91.03</v>
      </c>
    </row>
    <row r="1684" spans="38:39" x14ac:dyDescent="0.25">
      <c r="AL1684" s="25">
        <v>44001</v>
      </c>
      <c r="AM1684" s="53">
        <v>231.73</v>
      </c>
    </row>
    <row r="1685" spans="38:39" x14ac:dyDescent="0.25">
      <c r="AL1685" s="25">
        <v>44003</v>
      </c>
      <c r="AM1685" s="53">
        <v>246.4</v>
      </c>
    </row>
    <row r="1686" spans="38:39" x14ac:dyDescent="0.25">
      <c r="AL1686" s="25">
        <v>44007</v>
      </c>
      <c r="AM1686" s="53">
        <v>1173.8800000000001</v>
      </c>
    </row>
    <row r="1687" spans="38:39" x14ac:dyDescent="0.25">
      <c r="AL1687" s="25">
        <v>44009</v>
      </c>
      <c r="AM1687" s="53">
        <v>19.25</v>
      </c>
    </row>
    <row r="1688" spans="38:39" x14ac:dyDescent="0.25">
      <c r="AL1688" s="25">
        <v>44010</v>
      </c>
      <c r="AM1688" s="53">
        <v>211.06</v>
      </c>
    </row>
    <row r="1689" spans="38:39" x14ac:dyDescent="0.25">
      <c r="AL1689" s="25">
        <v>44011</v>
      </c>
      <c r="AM1689" s="53">
        <v>262.44</v>
      </c>
    </row>
    <row r="1690" spans="38:39" x14ac:dyDescent="0.25">
      <c r="AL1690" s="25">
        <v>44014</v>
      </c>
      <c r="AM1690" s="53">
        <v>208.99</v>
      </c>
    </row>
    <row r="1691" spans="38:39" x14ac:dyDescent="0.25">
      <c r="AL1691" s="25">
        <v>44017</v>
      </c>
      <c r="AM1691" s="53">
        <v>106.14999999999999</v>
      </c>
    </row>
    <row r="1692" spans="38:39" x14ac:dyDescent="0.25">
      <c r="AL1692" s="25">
        <v>44024</v>
      </c>
      <c r="AM1692" s="53">
        <v>1297.8900000000001</v>
      </c>
    </row>
    <row r="1693" spans="38:39" x14ac:dyDescent="0.25">
      <c r="AL1693" s="25">
        <v>44026</v>
      </c>
      <c r="AM1693" s="53">
        <v>1378.95</v>
      </c>
    </row>
    <row r="1694" spans="38:39" x14ac:dyDescent="0.25">
      <c r="AL1694" s="25">
        <v>44031</v>
      </c>
      <c r="AM1694" s="53">
        <v>624.56999999999994</v>
      </c>
    </row>
    <row r="1695" spans="38:39" x14ac:dyDescent="0.25">
      <c r="AL1695" s="25">
        <v>44028</v>
      </c>
      <c r="AM1695" s="53">
        <v>2005.3600000000001</v>
      </c>
    </row>
    <row r="1696" spans="38:39" x14ac:dyDescent="0.25">
      <c r="AL1696" s="25">
        <v>44034</v>
      </c>
      <c r="AM1696" s="53">
        <v>1407.27</v>
      </c>
    </row>
    <row r="1697" spans="38:39" x14ac:dyDescent="0.25">
      <c r="AL1697" s="25">
        <v>44035</v>
      </c>
      <c r="AM1697" s="53">
        <v>444.71</v>
      </c>
    </row>
    <row r="1698" spans="38:39" x14ac:dyDescent="0.25">
      <c r="AL1698" s="25">
        <v>44038</v>
      </c>
      <c r="AM1698" s="53">
        <v>250.77</v>
      </c>
    </row>
    <row r="1699" spans="38:39" x14ac:dyDescent="0.25">
      <c r="AL1699" s="25">
        <v>44045</v>
      </c>
      <c r="AM1699" s="53">
        <v>1675.9099999999999</v>
      </c>
    </row>
    <row r="1700" spans="38:39" x14ac:dyDescent="0.25">
      <c r="AL1700" s="25">
        <v>44052</v>
      </c>
      <c r="AM1700" s="53">
        <v>582.61</v>
      </c>
    </row>
    <row r="1701" spans="38:39" x14ac:dyDescent="0.25">
      <c r="AL1701" s="25">
        <v>44053</v>
      </c>
      <c r="AM1701" s="53">
        <v>124.82</v>
      </c>
    </row>
    <row r="1702" spans="38:39" x14ac:dyDescent="0.25">
      <c r="AL1702" s="25">
        <v>44054</v>
      </c>
      <c r="AM1702" s="53">
        <v>7.89</v>
      </c>
    </row>
    <row r="1703" spans="38:39" x14ac:dyDescent="0.25">
      <c r="AL1703" s="25">
        <v>44055</v>
      </c>
      <c r="AM1703" s="53">
        <v>742.79</v>
      </c>
    </row>
    <row r="1704" spans="38:39" x14ac:dyDescent="0.25">
      <c r="AL1704" s="25">
        <v>44059</v>
      </c>
      <c r="AM1704" s="53">
        <v>230.45999999999998</v>
      </c>
    </row>
    <row r="1705" spans="38:39" x14ac:dyDescent="0.25">
      <c r="AL1705" s="25">
        <v>44060</v>
      </c>
      <c r="AM1705" s="53">
        <v>64.539999999999992</v>
      </c>
    </row>
    <row r="1706" spans="38:39" x14ac:dyDescent="0.25">
      <c r="AL1706" s="25">
        <v>44064</v>
      </c>
      <c r="AM1706" s="53">
        <v>2261.9499999999994</v>
      </c>
    </row>
    <row r="1707" spans="38:39" x14ac:dyDescent="0.25">
      <c r="AL1707" s="25">
        <v>44066</v>
      </c>
      <c r="AM1707" s="53">
        <v>209.43</v>
      </c>
    </row>
    <row r="1708" spans="38:39" x14ac:dyDescent="0.25">
      <c r="AL1708" s="25">
        <v>44069</v>
      </c>
      <c r="AM1708" s="53">
        <v>4.2699999999999996</v>
      </c>
    </row>
    <row r="1709" spans="38:39" x14ac:dyDescent="0.25">
      <c r="AL1709" s="25">
        <v>44073</v>
      </c>
      <c r="AM1709" s="53">
        <v>438.34000000000003</v>
      </c>
    </row>
    <row r="1710" spans="38:39" x14ac:dyDescent="0.25">
      <c r="AL1710" s="25">
        <v>44074</v>
      </c>
      <c r="AM1710" s="53">
        <v>17.2</v>
      </c>
    </row>
    <row r="1711" spans="38:39" x14ac:dyDescent="0.25">
      <c r="AL1711" s="25">
        <v>44077</v>
      </c>
      <c r="AM1711" s="53">
        <v>220.36999999999998</v>
      </c>
    </row>
    <row r="1712" spans="38:39" x14ac:dyDescent="0.25">
      <c r="AL1712" s="25">
        <v>44078</v>
      </c>
      <c r="AM1712" s="53">
        <v>68.7</v>
      </c>
    </row>
    <row r="1713" spans="38:39" x14ac:dyDescent="0.25">
      <c r="AL1713" s="25">
        <v>44079</v>
      </c>
      <c r="AM1713" s="53">
        <v>51.5</v>
      </c>
    </row>
    <row r="1714" spans="38:39" x14ac:dyDescent="0.25">
      <c r="AL1714" s="25">
        <v>44080</v>
      </c>
      <c r="AM1714" s="53">
        <v>185.84</v>
      </c>
    </row>
    <row r="1715" spans="38:39" x14ac:dyDescent="0.25">
      <c r="AL1715" s="25">
        <v>44082</v>
      </c>
      <c r="AM1715" s="53">
        <v>468.45</v>
      </c>
    </row>
    <row r="1716" spans="38:39" x14ac:dyDescent="0.25">
      <c r="AL1716" s="25">
        <v>44086</v>
      </c>
      <c r="AM1716" s="53">
        <v>1372.1600000000003</v>
      </c>
    </row>
    <row r="1717" spans="38:39" x14ac:dyDescent="0.25">
      <c r="AL1717" s="25">
        <v>44087</v>
      </c>
      <c r="AM1717" s="53">
        <v>19.45</v>
      </c>
    </row>
    <row r="1718" spans="38:39" x14ac:dyDescent="0.25">
      <c r="AL1718" s="25">
        <v>44088</v>
      </c>
      <c r="AM1718" s="53">
        <v>29.29</v>
      </c>
    </row>
    <row r="1719" spans="38:39" x14ac:dyDescent="0.25">
      <c r="AL1719" s="25">
        <v>44094</v>
      </c>
      <c r="AM1719" s="53">
        <v>715.68000000000006</v>
      </c>
    </row>
    <row r="1720" spans="38:39" x14ac:dyDescent="0.25">
      <c r="AL1720" s="25">
        <v>44101</v>
      </c>
      <c r="AM1720" s="53">
        <v>1427.88</v>
      </c>
    </row>
    <row r="1721" spans="38:39" x14ac:dyDescent="0.25">
      <c r="AL1721" s="25">
        <v>44102</v>
      </c>
      <c r="AM1721" s="53">
        <v>10</v>
      </c>
    </row>
    <row r="1722" spans="38:39" x14ac:dyDescent="0.25">
      <c r="AL1722" s="25">
        <v>44104</v>
      </c>
      <c r="AM1722" s="53">
        <v>15</v>
      </c>
    </row>
    <row r="1723" spans="38:39" x14ac:dyDescent="0.25">
      <c r="AL1723" s="25">
        <v>44105</v>
      </c>
      <c r="AM1723" s="53">
        <v>76.23</v>
      </c>
    </row>
    <row r="1724" spans="38:39" x14ac:dyDescent="0.25">
      <c r="AL1724" s="25">
        <v>44106</v>
      </c>
      <c r="AM1724" s="53">
        <v>111.1</v>
      </c>
    </row>
    <row r="1725" spans="38:39" x14ac:dyDescent="0.25">
      <c r="AL1725" s="25">
        <v>44108</v>
      </c>
      <c r="AM1725" s="53">
        <v>102.74000000000001</v>
      </c>
    </row>
    <row r="1726" spans="38:39" x14ac:dyDescent="0.25">
      <c r="AL1726" s="25">
        <v>44109</v>
      </c>
      <c r="AM1726" s="53">
        <v>1453.1200000000001</v>
      </c>
    </row>
    <row r="1727" spans="38:39" x14ac:dyDescent="0.25">
      <c r="AL1727" s="25">
        <v>44115</v>
      </c>
      <c r="AM1727" s="53">
        <v>845.75</v>
      </c>
    </row>
    <row r="1728" spans="38:39" x14ac:dyDescent="0.25">
      <c r="AL1728" s="25">
        <v>44117</v>
      </c>
      <c r="AM1728" s="53">
        <v>611.11</v>
      </c>
    </row>
    <row r="1729" spans="38:39" x14ac:dyDescent="0.25">
      <c r="AL1729" s="25">
        <v>44118</v>
      </c>
      <c r="AM1729" s="53">
        <v>11.63</v>
      </c>
    </row>
    <row r="1730" spans="38:39" x14ac:dyDescent="0.25">
      <c r="AL1730" s="25">
        <v>44119</v>
      </c>
      <c r="AM1730" s="53">
        <v>40.65</v>
      </c>
    </row>
    <row r="1731" spans="38:39" x14ac:dyDescent="0.25">
      <c r="AL1731" s="25">
        <v>44122</v>
      </c>
      <c r="AM1731" s="53">
        <v>456.34999999999991</v>
      </c>
    </row>
    <row r="1732" spans="38:39" x14ac:dyDescent="0.25">
      <c r="AL1732" s="25">
        <v>44126</v>
      </c>
      <c r="AM1732" s="53">
        <v>2226.06</v>
      </c>
    </row>
    <row r="1733" spans="38:39" x14ac:dyDescent="0.25">
      <c r="AL1733" s="25">
        <v>44128</v>
      </c>
      <c r="AM1733" s="53">
        <v>656.77</v>
      </c>
    </row>
    <row r="1734" spans="38:39" x14ac:dyDescent="0.25">
      <c r="AL1734" s="25">
        <v>44131</v>
      </c>
      <c r="AM1734" s="53">
        <v>325.52999999999997</v>
      </c>
    </row>
    <row r="1735" spans="38:39" x14ac:dyDescent="0.25">
      <c r="AL1735" s="25">
        <v>44133</v>
      </c>
      <c r="AM1735" s="53">
        <v>143.70999999999998</v>
      </c>
    </row>
    <row r="1736" spans="38:39" x14ac:dyDescent="0.25">
      <c r="AL1736" s="25">
        <v>44134</v>
      </c>
      <c r="AM1736" s="53">
        <v>126</v>
      </c>
    </row>
    <row r="1737" spans="38:39" x14ac:dyDescent="0.25">
      <c r="AL1737" s="25">
        <v>44135</v>
      </c>
      <c r="AM1737" s="53">
        <v>268.79000000000002</v>
      </c>
    </row>
    <row r="1738" spans="38:39" x14ac:dyDescent="0.25">
      <c r="AL1738" s="25">
        <v>44136</v>
      </c>
      <c r="AM1738" s="53">
        <v>100.26</v>
      </c>
    </row>
    <row r="1739" spans="38:39" x14ac:dyDescent="0.25">
      <c r="AL1739" s="25">
        <v>44139</v>
      </c>
      <c r="AM1739" s="53">
        <v>785.6400000000001</v>
      </c>
    </row>
    <row r="1740" spans="38:39" x14ac:dyDescent="0.25">
      <c r="AL1740" s="25">
        <v>44143</v>
      </c>
      <c r="AM1740" s="53">
        <v>3345.95</v>
      </c>
    </row>
    <row r="1741" spans="38:39" x14ac:dyDescent="0.25">
      <c r="AL1741" s="25">
        <v>44144</v>
      </c>
      <c r="AM1741" s="53">
        <v>1219.95</v>
      </c>
    </row>
    <row r="1742" spans="38:39" x14ac:dyDescent="0.25">
      <c r="AL1742" s="25">
        <v>44146</v>
      </c>
      <c r="AM1742" s="53">
        <v>303.39999999999998</v>
      </c>
    </row>
    <row r="1743" spans="38:39" x14ac:dyDescent="0.25">
      <c r="AL1743" s="25">
        <v>44150</v>
      </c>
      <c r="AM1743" s="53">
        <v>866.86</v>
      </c>
    </row>
    <row r="1744" spans="38:39" x14ac:dyDescent="0.25">
      <c r="AL1744" s="25">
        <v>44151</v>
      </c>
      <c r="AM1744" s="53">
        <v>301.56</v>
      </c>
    </row>
    <row r="1745" spans="38:39" x14ac:dyDescent="0.25">
      <c r="AL1745" s="25">
        <v>44152</v>
      </c>
      <c r="AM1745" s="53">
        <v>10.5</v>
      </c>
    </row>
    <row r="1746" spans="38:39" x14ac:dyDescent="0.25">
      <c r="AL1746" s="25">
        <v>44157</v>
      </c>
      <c r="AM1746" s="53">
        <v>906.87000000000023</v>
      </c>
    </row>
    <row r="1747" spans="38:39" x14ac:dyDescent="0.25">
      <c r="AL1747" s="25">
        <v>44164</v>
      </c>
      <c r="AM1747" s="53">
        <v>4339.4099999999989</v>
      </c>
    </row>
    <row r="1748" spans="38:39" x14ac:dyDescent="0.25">
      <c r="AL1748" s="25">
        <v>44165</v>
      </c>
      <c r="AM1748" s="53">
        <v>387.99</v>
      </c>
    </row>
    <row r="1749" spans="38:39" x14ac:dyDescent="0.25">
      <c r="AL1749" s="25">
        <v>44166</v>
      </c>
      <c r="AM1749" s="53">
        <v>1082.8300000000002</v>
      </c>
    </row>
    <row r="1750" spans="38:39" x14ac:dyDescent="0.25">
      <c r="AL1750" s="25">
        <v>44167</v>
      </c>
      <c r="AM1750" s="53">
        <v>117.65</v>
      </c>
    </row>
    <row r="1751" spans="38:39" x14ac:dyDescent="0.25">
      <c r="AL1751" s="25">
        <v>44168</v>
      </c>
      <c r="AM1751" s="53">
        <v>38.79</v>
      </c>
    </row>
    <row r="1752" spans="38:39" x14ac:dyDescent="0.25">
      <c r="AL1752" s="25">
        <v>44170</v>
      </c>
      <c r="AM1752" s="53">
        <v>229.31</v>
      </c>
    </row>
    <row r="1753" spans="38:39" x14ac:dyDescent="0.25">
      <c r="AL1753" s="25">
        <v>44171</v>
      </c>
      <c r="AM1753" s="53">
        <v>272.25</v>
      </c>
    </row>
    <row r="1754" spans="38:39" x14ac:dyDescent="0.25">
      <c r="AL1754" s="25">
        <v>44175</v>
      </c>
      <c r="AM1754" s="53">
        <v>2805.88</v>
      </c>
    </row>
    <row r="1755" spans="38:39" x14ac:dyDescent="0.25">
      <c r="AL1755" s="25">
        <v>44178</v>
      </c>
      <c r="AM1755" s="53">
        <v>595.25</v>
      </c>
    </row>
    <row r="1756" spans="38:39" x14ac:dyDescent="0.25">
      <c r="AL1756" s="25">
        <v>44179</v>
      </c>
      <c r="AM1756" s="53">
        <v>760.79</v>
      </c>
    </row>
    <row r="1757" spans="38:39" x14ac:dyDescent="0.25">
      <c r="AL1757" s="25">
        <v>44180</v>
      </c>
      <c r="AM1757" s="53">
        <v>167.64</v>
      </c>
    </row>
    <row r="1758" spans="38:39" x14ac:dyDescent="0.25">
      <c r="AL1758" s="25">
        <v>44184</v>
      </c>
      <c r="AM1758" s="53">
        <v>1352.76</v>
      </c>
    </row>
    <row r="1759" spans="38:39" x14ac:dyDescent="0.25">
      <c r="AL1759" s="25">
        <v>44185</v>
      </c>
      <c r="AM1759" s="53">
        <v>212.54</v>
      </c>
    </row>
    <row r="1760" spans="38:39" x14ac:dyDescent="0.25">
      <c r="AL1760" s="25">
        <v>44186</v>
      </c>
      <c r="AM1760" s="53">
        <v>317.74</v>
      </c>
    </row>
    <row r="1761" spans="38:39" x14ac:dyDescent="0.25">
      <c r="AL1761" s="25">
        <v>44187</v>
      </c>
      <c r="AM1761" s="53">
        <v>93.92</v>
      </c>
    </row>
    <row r="1762" spans="38:39" x14ac:dyDescent="0.25">
      <c r="AL1762" s="25">
        <v>44188</v>
      </c>
      <c r="AM1762" s="53">
        <v>105.02000000000001</v>
      </c>
    </row>
    <row r="1763" spans="38:39" x14ac:dyDescent="0.25">
      <c r="AL1763" s="25">
        <v>44189</v>
      </c>
      <c r="AM1763" s="53">
        <v>219.05</v>
      </c>
    </row>
    <row r="1764" spans="38:39" x14ac:dyDescent="0.25">
      <c r="AL1764" s="25">
        <v>44190</v>
      </c>
      <c r="AM1764" s="53">
        <v>30.2</v>
      </c>
    </row>
    <row r="1765" spans="38:39" x14ac:dyDescent="0.25">
      <c r="AL1765" s="25">
        <v>44191</v>
      </c>
      <c r="AM1765" s="53">
        <v>1129</v>
      </c>
    </row>
    <row r="1766" spans="38:39" x14ac:dyDescent="0.25">
      <c r="AL1766" s="25">
        <v>44192</v>
      </c>
      <c r="AM1766" s="53">
        <v>100.85000000000001</v>
      </c>
    </row>
    <row r="1767" spans="38:39" x14ac:dyDescent="0.25">
      <c r="AL1767" s="25">
        <v>44194</v>
      </c>
      <c r="AM1767" s="53">
        <v>605.16</v>
      </c>
    </row>
    <row r="1768" spans="38:39" x14ac:dyDescent="0.25">
      <c r="AL1768" s="25">
        <v>44195</v>
      </c>
      <c r="AM1768" s="53">
        <v>2186.9700000000003</v>
      </c>
    </row>
    <row r="1769" spans="38:39" x14ac:dyDescent="0.25">
      <c r="AL1769" s="25">
        <v>44196</v>
      </c>
      <c r="AM1769" s="53">
        <v>327.34000000000003</v>
      </c>
    </row>
    <row r="1770" spans="38:39" x14ac:dyDescent="0.25">
      <c r="AL1770" s="25">
        <v>44197</v>
      </c>
      <c r="AM1770" s="53">
        <v>729</v>
      </c>
    </row>
    <row r="1771" spans="38:39" x14ac:dyDescent="0.25">
      <c r="AL1771" s="25">
        <v>44199</v>
      </c>
      <c r="AM1771" s="53">
        <v>552.29999999999995</v>
      </c>
    </row>
    <row r="1772" spans="38:39" x14ac:dyDescent="0.25">
      <c r="AL1772" s="25">
        <v>44200</v>
      </c>
      <c r="AM1772" s="53">
        <v>179.51</v>
      </c>
    </row>
    <row r="1773" spans="38:39" x14ac:dyDescent="0.25">
      <c r="AL1773" s="25">
        <v>44201</v>
      </c>
      <c r="AM1773" s="53">
        <v>1512.05</v>
      </c>
    </row>
    <row r="1774" spans="38:39" x14ac:dyDescent="0.25">
      <c r="AL1774" s="25">
        <v>44208</v>
      </c>
      <c r="AM1774" s="53">
        <v>967.33999999999992</v>
      </c>
    </row>
    <row r="1775" spans="38:39" x14ac:dyDescent="0.25">
      <c r="AL1775" s="25">
        <v>44213</v>
      </c>
      <c r="AM1775" s="53">
        <v>1104.98</v>
      </c>
    </row>
    <row r="1776" spans="38:39" x14ac:dyDescent="0.25">
      <c r="AL1776" s="25">
        <v>44216</v>
      </c>
      <c r="AM1776" s="53">
        <v>680.05</v>
      </c>
    </row>
    <row r="1777" spans="38:39" x14ac:dyDescent="0.25">
      <c r="AL1777" s="25">
        <v>44220</v>
      </c>
      <c r="AM1777" s="53">
        <v>2056.46</v>
      </c>
    </row>
    <row r="1778" spans="38:39" x14ac:dyDescent="0.25">
      <c r="AL1778" s="25">
        <v>44222</v>
      </c>
      <c r="AM1778" s="53">
        <v>416.09000000000003</v>
      </c>
    </row>
    <row r="1779" spans="38:39" x14ac:dyDescent="0.25">
      <c r="AL1779" s="25">
        <v>44226</v>
      </c>
      <c r="AM1779" s="53">
        <v>1402.94</v>
      </c>
    </row>
    <row r="1780" spans="38:39" x14ac:dyDescent="0.25">
      <c r="AL1780" s="25">
        <v>44227</v>
      </c>
      <c r="AM1780" s="53">
        <v>124.03</v>
      </c>
    </row>
    <row r="1781" spans="38:39" x14ac:dyDescent="0.25">
      <c r="AL1781" s="25">
        <v>44229</v>
      </c>
      <c r="AM1781" s="53">
        <v>511.03</v>
      </c>
    </row>
    <row r="1782" spans="38:39" x14ac:dyDescent="0.25">
      <c r="AL1782" s="25">
        <v>44230</v>
      </c>
      <c r="AM1782" s="53">
        <v>47.95</v>
      </c>
    </row>
    <row r="1783" spans="38:39" x14ac:dyDescent="0.25">
      <c r="AL1783" s="25">
        <v>44231</v>
      </c>
      <c r="AM1783" s="53">
        <v>92.95</v>
      </c>
    </row>
    <row r="1784" spans="38:39" x14ac:dyDescent="0.25">
      <c r="AL1784" s="25">
        <v>44232</v>
      </c>
      <c r="AM1784" s="53">
        <v>310.10000000000002</v>
      </c>
    </row>
    <row r="1785" spans="38:39" x14ac:dyDescent="0.25">
      <c r="AL1785" s="25">
        <v>44234</v>
      </c>
      <c r="AM1785" s="53">
        <v>1234.04</v>
      </c>
    </row>
    <row r="1786" spans="38:39" x14ac:dyDescent="0.25">
      <c r="AL1786" s="25">
        <v>44238</v>
      </c>
      <c r="AM1786" s="53">
        <v>1235.4899999999998</v>
      </c>
    </row>
    <row r="1787" spans="38:39" x14ac:dyDescent="0.25">
      <c r="AL1787" s="25">
        <v>44240</v>
      </c>
      <c r="AM1787" s="53">
        <v>282.48</v>
      </c>
    </row>
    <row r="1788" spans="38:39" x14ac:dyDescent="0.25">
      <c r="AL1788" s="25">
        <v>44241</v>
      </c>
      <c r="AM1788" s="53">
        <v>10.95</v>
      </c>
    </row>
    <row r="1789" spans="38:39" x14ac:dyDescent="0.25">
      <c r="AL1789" s="25">
        <v>44242</v>
      </c>
      <c r="AM1789" s="53">
        <v>401.89</v>
      </c>
    </row>
    <row r="1790" spans="38:39" x14ac:dyDescent="0.25">
      <c r="AL1790" s="25">
        <v>44245</v>
      </c>
      <c r="AM1790" s="53">
        <v>2547.6999999999998</v>
      </c>
    </row>
    <row r="1791" spans="38:39" x14ac:dyDescent="0.25">
      <c r="AL1791" s="25">
        <v>44248</v>
      </c>
      <c r="AM1791" s="53">
        <v>455.62</v>
      </c>
    </row>
    <row r="1792" spans="38:39" x14ac:dyDescent="0.25">
      <c r="AL1792" s="25">
        <v>44251</v>
      </c>
      <c r="AM1792" s="53">
        <v>2099.8199999999997</v>
      </c>
    </row>
    <row r="1793" spans="38:39" x14ac:dyDescent="0.25">
      <c r="AL1793" s="25">
        <v>44255</v>
      </c>
      <c r="AM1793" s="53">
        <v>3435.0699999999997</v>
      </c>
    </row>
    <row r="1794" spans="38:39" x14ac:dyDescent="0.25">
      <c r="AL1794" s="25">
        <v>44262</v>
      </c>
      <c r="AM1794" s="53">
        <v>1260.3800000000001</v>
      </c>
    </row>
    <row r="1795" spans="38:39" x14ac:dyDescent="0.25">
      <c r="AL1795" s="25">
        <v>44264</v>
      </c>
      <c r="AM1795" s="53">
        <v>1569.58</v>
      </c>
    </row>
    <row r="1796" spans="38:39" x14ac:dyDescent="0.25">
      <c r="AL1796" s="25">
        <v>44265</v>
      </c>
      <c r="AM1796" s="53">
        <v>12</v>
      </c>
    </row>
    <row r="1797" spans="38:39" x14ac:dyDescent="0.25">
      <c r="AL1797" s="25">
        <v>44269</v>
      </c>
      <c r="AM1797" s="53">
        <v>245.88</v>
      </c>
    </row>
    <row r="1798" spans="38:39" x14ac:dyDescent="0.25">
      <c r="AL1798" s="25">
        <v>44270</v>
      </c>
      <c r="AM1798" s="53">
        <v>19494.719999999998</v>
      </c>
    </row>
    <row r="1799" spans="38:39" x14ac:dyDescent="0.25">
      <c r="AL1799" s="25">
        <v>44271</v>
      </c>
      <c r="AM1799" s="53">
        <v>5330.25</v>
      </c>
    </row>
    <row r="1800" spans="38:39" x14ac:dyDescent="0.25">
      <c r="AL1800" s="25">
        <v>44285</v>
      </c>
      <c r="AM1800" s="53">
        <v>7630.2899999999991</v>
      </c>
    </row>
    <row r="1801" spans="38:39" x14ac:dyDescent="0.25">
      <c r="AL1801" s="25">
        <v>44287</v>
      </c>
      <c r="AM1801" s="53">
        <v>3376.8500000000004</v>
      </c>
    </row>
    <row r="1802" spans="38:39" x14ac:dyDescent="0.25">
      <c r="AL1802" s="25">
        <v>44300</v>
      </c>
      <c r="AM1802" s="53">
        <v>135.60000000000002</v>
      </c>
    </row>
    <row r="1803" spans="38:39" x14ac:dyDescent="0.25">
      <c r="AL1803" s="25">
        <v>44302</v>
      </c>
      <c r="AM1803" s="53">
        <v>176</v>
      </c>
    </row>
    <row r="1804" spans="38:39" x14ac:dyDescent="0.25">
      <c r="AL1804" s="25">
        <v>44304</v>
      </c>
      <c r="AM1804" s="53">
        <v>374.43</v>
      </c>
    </row>
    <row r="1805" spans="38:39" x14ac:dyDescent="0.25">
      <c r="AL1805" s="25">
        <v>44305</v>
      </c>
      <c r="AM1805" s="53">
        <v>457.03</v>
      </c>
    </row>
    <row r="1806" spans="38:39" x14ac:dyDescent="0.25">
      <c r="AL1806" s="25">
        <v>44309</v>
      </c>
      <c r="AM1806" s="53">
        <v>3579.7999999999997</v>
      </c>
    </row>
    <row r="1807" spans="38:39" x14ac:dyDescent="0.25">
      <c r="AL1807" s="25">
        <v>44310</v>
      </c>
      <c r="AM1807" s="53">
        <v>362.69</v>
      </c>
    </row>
    <row r="1808" spans="38:39" x14ac:dyDescent="0.25">
      <c r="AL1808" s="25">
        <v>44311</v>
      </c>
      <c r="AM1808" s="53">
        <v>291</v>
      </c>
    </row>
    <row r="1809" spans="38:39" x14ac:dyDescent="0.25">
      <c r="AL1809" s="25">
        <v>44313</v>
      </c>
      <c r="AM1809" s="53">
        <v>192.91</v>
      </c>
    </row>
    <row r="1810" spans="38:39" x14ac:dyDescent="0.25">
      <c r="AL1810" s="25">
        <v>44316</v>
      </c>
      <c r="AM1810" s="53">
        <v>945.37000000000012</v>
      </c>
    </row>
    <row r="1811" spans="38:39" x14ac:dyDescent="0.25">
      <c r="AL1811" s="25">
        <v>44318</v>
      </c>
      <c r="AM1811" s="53">
        <v>450.8599999999999</v>
      </c>
    </row>
    <row r="1812" spans="38:39" x14ac:dyDescent="0.25">
      <c r="AL1812" s="25">
        <v>44325</v>
      </c>
      <c r="AM1812" s="53">
        <v>3102.1099999999997</v>
      </c>
    </row>
    <row r="1813" spans="38:39" x14ac:dyDescent="0.25">
      <c r="AL1813" s="25">
        <v>44332</v>
      </c>
      <c r="AM1813" s="53">
        <v>3166.38</v>
      </c>
    </row>
    <row r="1814" spans="38:39" x14ac:dyDescent="0.25">
      <c r="AL1814" s="25">
        <v>44339</v>
      </c>
      <c r="AM1814" s="53">
        <v>3769.8600000000006</v>
      </c>
    </row>
    <row r="1815" spans="38:39" x14ac:dyDescent="0.25">
      <c r="AL1815" s="25">
        <v>44346</v>
      </c>
      <c r="AM1815" s="53">
        <v>990.70000000000027</v>
      </c>
    </row>
    <row r="1816" spans="38:39" x14ac:dyDescent="0.25">
      <c r="AL1816" s="25">
        <v>44347</v>
      </c>
      <c r="AM1816" s="53">
        <v>346.84999999999997</v>
      </c>
    </row>
    <row r="1817" spans="38:39" x14ac:dyDescent="0.25">
      <c r="AL1817" s="25">
        <v>44353</v>
      </c>
      <c r="AM1817" s="53">
        <v>423.34999999999997</v>
      </c>
    </row>
    <row r="1818" spans="38:39" x14ac:dyDescent="0.25">
      <c r="AL1818" s="25">
        <v>44354</v>
      </c>
      <c r="AM1818" s="53">
        <v>15.5</v>
      </c>
    </row>
    <row r="1819" spans="38:39" x14ac:dyDescent="0.25">
      <c r="AL1819" s="25">
        <v>44358</v>
      </c>
      <c r="AM1819" s="53">
        <v>1771.76</v>
      </c>
    </row>
    <row r="1820" spans="38:39" x14ac:dyDescent="0.25">
      <c r="AL1820" s="25">
        <v>44360</v>
      </c>
      <c r="AM1820" s="53">
        <v>668</v>
      </c>
    </row>
    <row r="1821" spans="38:39" x14ac:dyDescent="0.25">
      <c r="AL1821" s="25">
        <v>44361</v>
      </c>
      <c r="AM1821" s="53">
        <v>818.15</v>
      </c>
    </row>
    <row r="1822" spans="38:39" x14ac:dyDescent="0.25">
      <c r="AL1822" s="25">
        <v>44367</v>
      </c>
      <c r="AM1822" s="53">
        <v>4693.82</v>
      </c>
    </row>
    <row r="1823" spans="38:39" x14ac:dyDescent="0.25">
      <c r="AL1823" s="25">
        <v>44374</v>
      </c>
      <c r="AM1823" s="53">
        <v>3156.13</v>
      </c>
    </row>
    <row r="1824" spans="38:39" x14ac:dyDescent="0.25">
      <c r="AL1824" s="25">
        <v>44375</v>
      </c>
      <c r="AM1824" s="53">
        <v>986.35000000000014</v>
      </c>
    </row>
    <row r="1825" spans="38:39" x14ac:dyDescent="0.25">
      <c r="AL1825" s="25">
        <v>44381</v>
      </c>
      <c r="AM1825" s="53">
        <v>847.85999999999979</v>
      </c>
    </row>
    <row r="1826" spans="38:39" x14ac:dyDescent="0.25">
      <c r="AL1826" s="25">
        <v>44383</v>
      </c>
      <c r="AM1826" s="53">
        <v>276.05</v>
      </c>
    </row>
    <row r="1827" spans="38:39" x14ac:dyDescent="0.25">
      <c r="AL1827" s="25">
        <v>44388</v>
      </c>
      <c r="AM1827" s="53">
        <v>319.82</v>
      </c>
    </row>
    <row r="1828" spans="38:39" x14ac:dyDescent="0.25">
      <c r="AL1828" s="25">
        <v>44392</v>
      </c>
      <c r="AM1828" s="53">
        <v>1479.29</v>
      </c>
    </row>
    <row r="1829" spans="38:39" x14ac:dyDescent="0.25">
      <c r="AL1829" s="25">
        <v>44395</v>
      </c>
      <c r="AM1829" s="53">
        <v>587.24</v>
      </c>
    </row>
    <row r="1830" spans="38:39" x14ac:dyDescent="0.25">
      <c r="AL1830" s="25" t="s">
        <v>30</v>
      </c>
      <c r="AM1830" s="53">
        <v>855264.23999999894</v>
      </c>
    </row>
  </sheetData>
  <mergeCells count="3">
    <mergeCell ref="A2:E2"/>
    <mergeCell ref="A4:D7"/>
    <mergeCell ref="G6:AC7"/>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theme="5" tint="-0.249977111117893"/>
  </sheetPr>
  <dimension ref="A1:AP602"/>
  <sheetViews>
    <sheetView showGridLines="0" showRowColHeaders="0" workbookViewId="0"/>
  </sheetViews>
  <sheetFormatPr defaultColWidth="8.85546875" defaultRowHeight="15" x14ac:dyDescent="0.25"/>
  <cols>
    <col min="2" max="2" width="9.140625" customWidth="1"/>
    <col min="6" max="6" width="3.42578125" customWidth="1"/>
    <col min="9" max="11" width="9.140625" customWidth="1"/>
    <col min="20" max="20" width="8" customWidth="1"/>
    <col min="26" max="27" width="9.140625" customWidth="1"/>
    <col min="29" max="29" width="5.85546875" customWidth="1"/>
    <col min="37" max="37" width="29.85546875" bestFit="1" customWidth="1"/>
    <col min="38" max="38" width="14.85546875" customWidth="1"/>
  </cols>
  <sheetData>
    <row r="1" spans="1:42" ht="18" customHeight="1" x14ac:dyDescent="0.25">
      <c r="F1" s="8"/>
    </row>
    <row r="2" spans="1:42" ht="39.75" customHeight="1" x14ac:dyDescent="0.25">
      <c r="A2" s="87">
        <f ca="1">TODAY()</f>
        <v>44395</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90" t="s">
        <v>36</v>
      </c>
      <c r="H6" s="90"/>
      <c r="I6" s="90"/>
      <c r="J6" s="90"/>
      <c r="K6" s="90"/>
      <c r="L6" s="90"/>
      <c r="M6" s="90"/>
      <c r="N6" s="90"/>
      <c r="O6" s="90"/>
      <c r="P6" s="90"/>
      <c r="Q6" s="90"/>
      <c r="R6" s="90"/>
      <c r="S6" s="90"/>
      <c r="T6" s="90"/>
      <c r="U6" s="90"/>
      <c r="V6" s="90"/>
      <c r="W6" s="90"/>
      <c r="X6" s="90"/>
      <c r="Y6" s="90"/>
      <c r="Z6" s="90"/>
      <c r="AA6" s="90"/>
      <c r="AB6" s="90"/>
      <c r="AC6" s="11"/>
      <c r="AD6" s="11"/>
      <c r="AE6" s="11"/>
      <c r="AF6" s="11"/>
      <c r="AG6" s="11"/>
      <c r="AH6" s="11"/>
      <c r="AI6" s="11"/>
      <c r="AJ6" s="11"/>
      <c r="AK6" s="11"/>
      <c r="AL6" s="11"/>
      <c r="AM6" s="11"/>
      <c r="AN6" s="11"/>
      <c r="AO6" s="11"/>
      <c r="AP6" s="11"/>
    </row>
    <row r="7" spans="1:42" ht="15" customHeight="1" x14ac:dyDescent="0.25">
      <c r="A7" s="88"/>
      <c r="B7" s="88"/>
      <c r="C7" s="88"/>
      <c r="D7" s="88"/>
      <c r="E7" s="11"/>
      <c r="F7" s="14"/>
      <c r="G7" s="90"/>
      <c r="H7" s="90"/>
      <c r="I7" s="90"/>
      <c r="J7" s="90"/>
      <c r="K7" s="90"/>
      <c r="L7" s="90"/>
      <c r="M7" s="90"/>
      <c r="N7" s="90"/>
      <c r="O7" s="90"/>
      <c r="P7" s="90"/>
      <c r="Q7" s="90"/>
      <c r="R7" s="90"/>
      <c r="S7" s="90"/>
      <c r="T7" s="90"/>
      <c r="U7" s="90"/>
      <c r="V7" s="90"/>
      <c r="W7" s="90"/>
      <c r="X7" s="90"/>
      <c r="Y7" s="90"/>
      <c r="Z7" s="90"/>
      <c r="AA7" s="90"/>
      <c r="AB7" s="90"/>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ht="15" customHeight="1" x14ac:dyDescent="0.25">
      <c r="F10" s="14"/>
      <c r="AK10" s="23" t="s">
        <v>35</v>
      </c>
      <c r="AL10" t="s">
        <v>5</v>
      </c>
    </row>
    <row r="11" spans="1:42" ht="15" customHeight="1" x14ac:dyDescent="0.25">
      <c r="F11" s="14"/>
      <c r="K11" s="5"/>
    </row>
    <row r="12" spans="1:42" x14ac:dyDescent="0.25">
      <c r="F12" s="14"/>
      <c r="AK12" s="23" t="s">
        <v>7</v>
      </c>
      <c r="AL12" t="s">
        <v>9</v>
      </c>
    </row>
    <row r="13" spans="1:42" x14ac:dyDescent="0.25">
      <c r="F13" s="14"/>
      <c r="AK13" s="25">
        <v>41649</v>
      </c>
      <c r="AL13" s="53">
        <v>37402.26</v>
      </c>
    </row>
    <row r="14" spans="1:42" x14ac:dyDescent="0.25">
      <c r="F14" s="14"/>
      <c r="AK14" s="25">
        <v>41669</v>
      </c>
      <c r="AL14" s="53">
        <v>2658.46</v>
      </c>
    </row>
    <row r="15" spans="1:42" x14ac:dyDescent="0.25">
      <c r="F15" s="14"/>
      <c r="AK15" s="25">
        <v>41671</v>
      </c>
      <c r="AL15" s="53">
        <v>133.66</v>
      </c>
    </row>
    <row r="16" spans="1:42" x14ac:dyDescent="0.25">
      <c r="F16" s="14"/>
      <c r="AK16" s="25">
        <v>41676</v>
      </c>
      <c r="AL16" s="53">
        <v>2274</v>
      </c>
    </row>
    <row r="17" spans="6:38" x14ac:dyDescent="0.25">
      <c r="F17" s="14"/>
      <c r="AK17" s="25">
        <v>41684</v>
      </c>
      <c r="AL17" s="53">
        <v>3840</v>
      </c>
    </row>
    <row r="18" spans="6:38" x14ac:dyDescent="0.25">
      <c r="F18" s="14"/>
      <c r="AK18" s="25">
        <v>41691</v>
      </c>
      <c r="AL18" s="53">
        <v>552.48</v>
      </c>
    </row>
    <row r="19" spans="6:38" x14ac:dyDescent="0.25">
      <c r="F19" s="14"/>
      <c r="AK19" s="25">
        <v>41699</v>
      </c>
      <c r="AL19" s="53">
        <v>71.739999999999995</v>
      </c>
    </row>
    <row r="20" spans="6:38" x14ac:dyDescent="0.25">
      <c r="F20" s="14"/>
      <c r="AK20" s="25">
        <v>41714</v>
      </c>
      <c r="AL20" s="53">
        <v>3839.99</v>
      </c>
    </row>
    <row r="21" spans="6:38" x14ac:dyDescent="0.25">
      <c r="F21" s="14"/>
      <c r="AK21" s="25">
        <v>41726</v>
      </c>
      <c r="AL21" s="53">
        <v>115.14</v>
      </c>
    </row>
    <row r="22" spans="6:38" x14ac:dyDescent="0.25">
      <c r="F22" s="14"/>
      <c r="AK22" s="25">
        <v>41730</v>
      </c>
      <c r="AL22" s="53">
        <v>68.45</v>
      </c>
    </row>
    <row r="23" spans="6:38" ht="15" customHeight="1" x14ac:dyDescent="0.25">
      <c r="F23" s="14"/>
      <c r="AK23" s="25">
        <v>41743</v>
      </c>
      <c r="AL23" s="53">
        <v>3839.99</v>
      </c>
    </row>
    <row r="24" spans="6:38" ht="15" customHeight="1" x14ac:dyDescent="0.25">
      <c r="F24" s="14"/>
      <c r="AK24" s="25">
        <v>41760</v>
      </c>
      <c r="AL24" s="53">
        <v>46.07</v>
      </c>
    </row>
    <row r="25" spans="6:38" x14ac:dyDescent="0.25">
      <c r="F25" s="14"/>
      <c r="AK25" s="25">
        <v>41773</v>
      </c>
      <c r="AL25" s="53">
        <v>3839.99</v>
      </c>
    </row>
    <row r="26" spans="6:38" x14ac:dyDescent="0.25">
      <c r="F26" s="14"/>
      <c r="AK26" s="25">
        <v>41777</v>
      </c>
      <c r="AL26" s="53">
        <v>20</v>
      </c>
    </row>
    <row r="27" spans="6:38" x14ac:dyDescent="0.25">
      <c r="F27" s="14"/>
      <c r="AK27" s="25">
        <v>41786</v>
      </c>
      <c r="AL27" s="53">
        <v>405</v>
      </c>
    </row>
    <row r="28" spans="6:38" x14ac:dyDescent="0.25">
      <c r="F28" s="14"/>
      <c r="AK28" s="25">
        <v>41789</v>
      </c>
      <c r="AL28" s="53">
        <v>258.01</v>
      </c>
    </row>
    <row r="29" spans="6:38" x14ac:dyDescent="0.25">
      <c r="F29" s="14"/>
      <c r="AK29" s="25">
        <v>41791</v>
      </c>
      <c r="AL29" s="53">
        <v>49.69</v>
      </c>
    </row>
    <row r="30" spans="6:38" x14ac:dyDescent="0.25">
      <c r="F30" s="14"/>
      <c r="AK30" s="25">
        <v>41803</v>
      </c>
      <c r="AL30" s="53">
        <v>3840</v>
      </c>
    </row>
    <row r="31" spans="6:38" x14ac:dyDescent="0.25">
      <c r="F31" s="14"/>
      <c r="AK31" s="25">
        <v>41821</v>
      </c>
      <c r="AL31" s="53">
        <v>48.95</v>
      </c>
    </row>
    <row r="32" spans="6:38" x14ac:dyDescent="0.25">
      <c r="F32" s="14"/>
      <c r="AK32" s="25">
        <v>41835</v>
      </c>
      <c r="AL32" s="53">
        <v>3814</v>
      </c>
    </row>
    <row r="33" spans="6:38" x14ac:dyDescent="0.25">
      <c r="F33" s="14"/>
      <c r="AK33" s="25">
        <v>41838</v>
      </c>
      <c r="AL33" s="53">
        <v>140</v>
      </c>
    </row>
    <row r="34" spans="6:38" x14ac:dyDescent="0.25">
      <c r="F34" s="14"/>
      <c r="AK34" s="25">
        <v>41852</v>
      </c>
      <c r="AL34" s="53">
        <v>43.66</v>
      </c>
    </row>
    <row r="35" spans="6:38" x14ac:dyDescent="0.25">
      <c r="F35" s="14"/>
      <c r="AK35" s="25">
        <v>41865</v>
      </c>
      <c r="AL35" s="53">
        <v>5944</v>
      </c>
    </row>
    <row r="36" spans="6:38" x14ac:dyDescent="0.25">
      <c r="F36" s="14"/>
      <c r="AK36" s="25">
        <v>41879</v>
      </c>
      <c r="AL36" s="53">
        <v>5</v>
      </c>
    </row>
    <row r="37" spans="6:38" x14ac:dyDescent="0.25">
      <c r="F37" s="14"/>
      <c r="AK37" s="25">
        <v>41883</v>
      </c>
      <c r="AL37" s="53">
        <v>43.75</v>
      </c>
    </row>
    <row r="38" spans="6:38" x14ac:dyDescent="0.25">
      <c r="F38" s="14"/>
      <c r="AK38" s="25">
        <v>41890</v>
      </c>
      <c r="AL38" s="53">
        <v>1511</v>
      </c>
    </row>
    <row r="39" spans="6:38" x14ac:dyDescent="0.25">
      <c r="F39" s="14"/>
      <c r="AK39" s="25">
        <v>41894</v>
      </c>
      <c r="AL39" s="53">
        <v>3814</v>
      </c>
    </row>
    <row r="40" spans="6:38" x14ac:dyDescent="0.25">
      <c r="F40" s="14"/>
      <c r="AK40" s="25">
        <v>41917</v>
      </c>
      <c r="AL40" s="53">
        <v>42.43</v>
      </c>
    </row>
    <row r="41" spans="6:38" x14ac:dyDescent="0.25">
      <c r="F41" s="14"/>
      <c r="AK41" s="25">
        <v>41921</v>
      </c>
      <c r="AL41" s="53">
        <v>200</v>
      </c>
    </row>
    <row r="42" spans="6:38" x14ac:dyDescent="0.25">
      <c r="F42" s="14"/>
      <c r="AK42" s="25">
        <v>41927</v>
      </c>
      <c r="AL42" s="53">
        <v>3814</v>
      </c>
    </row>
    <row r="43" spans="6:38" x14ac:dyDescent="0.25">
      <c r="F43" s="14"/>
      <c r="AK43" s="25">
        <v>41944</v>
      </c>
      <c r="AL43" s="53">
        <v>46.85</v>
      </c>
    </row>
    <row r="44" spans="6:38" x14ac:dyDescent="0.25">
      <c r="F44" s="14"/>
      <c r="AK44" s="25">
        <v>41946</v>
      </c>
      <c r="AL44" s="53">
        <v>260</v>
      </c>
    </row>
    <row r="45" spans="6:38" x14ac:dyDescent="0.25">
      <c r="F45" s="14"/>
      <c r="AK45" s="25">
        <v>41957</v>
      </c>
      <c r="AL45" s="53">
        <v>3814</v>
      </c>
    </row>
    <row r="46" spans="6:38" x14ac:dyDescent="0.25">
      <c r="F46" s="14"/>
      <c r="AK46" s="25">
        <v>41974</v>
      </c>
      <c r="AL46" s="53">
        <v>57</v>
      </c>
    </row>
    <row r="47" spans="6:38" ht="12.75" customHeight="1" x14ac:dyDescent="0.25">
      <c r="F47" s="14"/>
      <c r="AK47" s="25">
        <v>41986</v>
      </c>
      <c r="AL47" s="53">
        <v>5205</v>
      </c>
    </row>
    <row r="48" spans="6:38" x14ac:dyDescent="0.25">
      <c r="F48" s="14"/>
      <c r="AK48" s="25">
        <v>41997</v>
      </c>
      <c r="AL48" s="53">
        <v>40</v>
      </c>
    </row>
    <row r="49" spans="6:38" x14ac:dyDescent="0.25">
      <c r="F49" s="14"/>
      <c r="AK49" s="25">
        <v>42005</v>
      </c>
      <c r="AL49" s="53">
        <v>70</v>
      </c>
    </row>
    <row r="50" spans="6:38" x14ac:dyDescent="0.25">
      <c r="F50" s="14"/>
      <c r="AK50" s="25">
        <v>42019</v>
      </c>
      <c r="AL50" s="53">
        <v>3896</v>
      </c>
    </row>
    <row r="51" spans="6:38" x14ac:dyDescent="0.25">
      <c r="F51" s="14"/>
      <c r="AK51" s="25">
        <v>42037</v>
      </c>
      <c r="AL51" s="53">
        <v>69</v>
      </c>
    </row>
    <row r="52" spans="6:38" x14ac:dyDescent="0.25">
      <c r="F52" s="14"/>
      <c r="AK52" s="25">
        <v>42049</v>
      </c>
      <c r="AL52" s="53">
        <v>3896</v>
      </c>
    </row>
    <row r="53" spans="6:38" x14ac:dyDescent="0.25">
      <c r="F53" s="14"/>
      <c r="AK53" s="25">
        <v>42062</v>
      </c>
      <c r="AL53" s="53">
        <v>1788</v>
      </c>
    </row>
    <row r="54" spans="6:38" x14ac:dyDescent="0.25">
      <c r="F54" s="14"/>
      <c r="AK54" s="25">
        <v>42064</v>
      </c>
      <c r="AL54" s="53">
        <v>60.24</v>
      </c>
    </row>
    <row r="55" spans="6:38" x14ac:dyDescent="0.25">
      <c r="F55" s="14"/>
      <c r="AK55" s="25">
        <v>42079</v>
      </c>
      <c r="AL55" s="53">
        <v>7781.3099999999995</v>
      </c>
    </row>
    <row r="56" spans="6:38" x14ac:dyDescent="0.25">
      <c r="F56" s="14"/>
      <c r="AK56" s="25">
        <v>42084</v>
      </c>
      <c r="AL56" s="53">
        <v>757</v>
      </c>
    </row>
    <row r="57" spans="6:38" x14ac:dyDescent="0.25">
      <c r="F57" s="14"/>
      <c r="AK57" s="25">
        <v>42095</v>
      </c>
      <c r="AL57" s="53">
        <v>72.2</v>
      </c>
    </row>
    <row r="58" spans="6:38" x14ac:dyDescent="0.25">
      <c r="F58" s="14"/>
      <c r="AK58" s="25">
        <v>42105</v>
      </c>
      <c r="AL58" s="53">
        <v>45.67</v>
      </c>
    </row>
    <row r="59" spans="6:38" x14ac:dyDescent="0.25">
      <c r="F59" s="14"/>
      <c r="AK59" s="25">
        <v>42111</v>
      </c>
      <c r="AL59" s="53">
        <v>7763</v>
      </c>
    </row>
    <row r="60" spans="6:38" x14ac:dyDescent="0.25">
      <c r="F60" s="14"/>
      <c r="AK60" s="25">
        <v>42127</v>
      </c>
      <c r="AL60" s="53">
        <v>3.73</v>
      </c>
    </row>
    <row r="61" spans="6:38" x14ac:dyDescent="0.25">
      <c r="F61" s="14"/>
      <c r="AK61" s="25">
        <v>42138</v>
      </c>
      <c r="AL61" s="53">
        <v>7763.33</v>
      </c>
    </row>
    <row r="62" spans="6:38" x14ac:dyDescent="0.25">
      <c r="F62" s="14"/>
      <c r="AK62" s="25">
        <v>42154</v>
      </c>
      <c r="AL62" s="53">
        <v>2153.4499999999998</v>
      </c>
    </row>
    <row r="63" spans="6:38" x14ac:dyDescent="0.25">
      <c r="F63" s="14"/>
      <c r="AK63" s="25">
        <v>42157</v>
      </c>
      <c r="AL63" s="53">
        <v>55</v>
      </c>
    </row>
    <row r="64" spans="6:38" x14ac:dyDescent="0.25">
      <c r="F64" s="14"/>
      <c r="AK64" s="25">
        <v>42167</v>
      </c>
      <c r="AL64" s="53">
        <v>8089.33</v>
      </c>
    </row>
    <row r="65" spans="6:38" x14ac:dyDescent="0.25">
      <c r="F65" s="14"/>
      <c r="AK65" s="25">
        <v>42186</v>
      </c>
      <c r="AL65" s="53">
        <v>53.86</v>
      </c>
    </row>
    <row r="66" spans="6:38" x14ac:dyDescent="0.25">
      <c r="F66" s="14"/>
      <c r="AK66" s="25">
        <v>42192</v>
      </c>
      <c r="AL66" s="53">
        <v>2130</v>
      </c>
    </row>
    <row r="67" spans="6:38" x14ac:dyDescent="0.25">
      <c r="F67" s="14"/>
      <c r="AK67" s="25">
        <v>42200</v>
      </c>
      <c r="AL67" s="53">
        <v>9071.33</v>
      </c>
    </row>
    <row r="68" spans="6:38" x14ac:dyDescent="0.25">
      <c r="F68" s="14"/>
      <c r="AK68" s="25">
        <v>42218</v>
      </c>
      <c r="AL68" s="53">
        <v>66.5</v>
      </c>
    </row>
    <row r="69" spans="6:38" x14ac:dyDescent="0.25">
      <c r="F69" s="14"/>
      <c r="AK69" s="25">
        <v>42230</v>
      </c>
      <c r="AL69" s="53">
        <v>8162.08</v>
      </c>
    </row>
    <row r="70" spans="6:38" x14ac:dyDescent="0.25">
      <c r="F70" s="14"/>
      <c r="AK70" s="25">
        <v>42237</v>
      </c>
      <c r="AL70" s="53">
        <v>52.88</v>
      </c>
    </row>
    <row r="71" spans="6:38" x14ac:dyDescent="0.25">
      <c r="F71" s="14"/>
      <c r="AK71" s="25">
        <v>42245</v>
      </c>
      <c r="AL71" s="53">
        <v>200</v>
      </c>
    </row>
    <row r="72" spans="6:38" x14ac:dyDescent="0.25">
      <c r="F72" s="14"/>
      <c r="AK72" s="25">
        <v>42248</v>
      </c>
      <c r="AL72" s="53">
        <v>71.599999999999994</v>
      </c>
    </row>
    <row r="73" spans="6:38" x14ac:dyDescent="0.25">
      <c r="F73" s="14"/>
      <c r="AK73" s="25">
        <v>42261</v>
      </c>
      <c r="AL73" s="53">
        <v>8089.33</v>
      </c>
    </row>
    <row r="74" spans="6:38" x14ac:dyDescent="0.25">
      <c r="F74" s="14"/>
      <c r="AK74" s="25">
        <v>42271</v>
      </c>
      <c r="AL74" s="53">
        <v>4410</v>
      </c>
    </row>
    <row r="75" spans="6:38" x14ac:dyDescent="0.25">
      <c r="F75" s="14"/>
      <c r="AK75" s="25">
        <v>42275</v>
      </c>
      <c r="AL75" s="53">
        <v>200</v>
      </c>
    </row>
    <row r="76" spans="6:38" x14ac:dyDescent="0.25">
      <c r="F76" s="14"/>
      <c r="AK76" s="25">
        <v>42278</v>
      </c>
      <c r="AL76" s="53">
        <v>73</v>
      </c>
    </row>
    <row r="77" spans="6:38" x14ac:dyDescent="0.25">
      <c r="F77" s="14"/>
      <c r="AK77" s="25">
        <v>42291</v>
      </c>
      <c r="AL77" s="53">
        <v>8089.33</v>
      </c>
    </row>
    <row r="78" spans="6:38" x14ac:dyDescent="0.25">
      <c r="F78" s="14"/>
      <c r="AK78" s="25">
        <v>42294</v>
      </c>
      <c r="AL78" s="53">
        <v>354.16</v>
      </c>
    </row>
    <row r="79" spans="6:38" x14ac:dyDescent="0.25">
      <c r="F79" s="14"/>
      <c r="AK79" s="25">
        <v>42305</v>
      </c>
      <c r="AL79" s="53">
        <v>200</v>
      </c>
    </row>
    <row r="80" spans="6:38" x14ac:dyDescent="0.25">
      <c r="F80" s="14"/>
      <c r="AK80" s="25">
        <v>42307</v>
      </c>
      <c r="AL80" s="53">
        <v>63</v>
      </c>
    </row>
    <row r="81" spans="6:38" x14ac:dyDescent="0.25">
      <c r="F81" s="14"/>
      <c r="AK81" s="25">
        <v>42309</v>
      </c>
      <c r="AL81" s="53">
        <v>88.7</v>
      </c>
    </row>
    <row r="82" spans="6:38" x14ac:dyDescent="0.25">
      <c r="F82" s="14"/>
      <c r="AK82" s="25">
        <v>42321</v>
      </c>
      <c r="AL82" s="53">
        <v>8089.33</v>
      </c>
    </row>
    <row r="83" spans="6:38" x14ac:dyDescent="0.25">
      <c r="F83" s="14"/>
      <c r="AK83" s="25">
        <v>42326</v>
      </c>
      <c r="AL83" s="53">
        <v>457.09</v>
      </c>
    </row>
    <row r="84" spans="6:38" x14ac:dyDescent="0.25">
      <c r="F84" s="14"/>
      <c r="AK84" s="25">
        <v>42339</v>
      </c>
      <c r="AL84" s="53">
        <v>94</v>
      </c>
    </row>
    <row r="85" spans="6:38" x14ac:dyDescent="0.25">
      <c r="F85" s="14"/>
      <c r="AK85" s="25">
        <v>42342</v>
      </c>
      <c r="AL85" s="53">
        <v>200</v>
      </c>
    </row>
    <row r="86" spans="6:38" x14ac:dyDescent="0.25">
      <c r="F86" s="14"/>
      <c r="AK86" s="25">
        <v>42353</v>
      </c>
      <c r="AL86" s="53">
        <v>14958</v>
      </c>
    </row>
    <row r="87" spans="6:38" x14ac:dyDescent="0.25">
      <c r="F87" s="14"/>
      <c r="AK87" s="25">
        <v>42387</v>
      </c>
      <c r="AL87" s="53">
        <v>8444</v>
      </c>
    </row>
    <row r="88" spans="6:38" x14ac:dyDescent="0.25">
      <c r="F88" s="14"/>
      <c r="AK88" s="25">
        <v>42401</v>
      </c>
      <c r="AL88" s="53">
        <v>305</v>
      </c>
    </row>
    <row r="89" spans="6:38" x14ac:dyDescent="0.25">
      <c r="F89" s="14"/>
      <c r="AK89" s="25">
        <v>42411</v>
      </c>
      <c r="AL89" s="53">
        <v>126</v>
      </c>
    </row>
    <row r="90" spans="6:38" x14ac:dyDescent="0.25">
      <c r="F90" s="14"/>
      <c r="AK90" s="25">
        <v>42412</v>
      </c>
      <c r="AL90" s="53">
        <v>8444</v>
      </c>
    </row>
    <row r="91" spans="6:38" x14ac:dyDescent="0.25">
      <c r="F91" s="14"/>
      <c r="AK91" s="25">
        <v>42422</v>
      </c>
      <c r="AL91" s="53">
        <v>100</v>
      </c>
    </row>
    <row r="92" spans="6:38" x14ac:dyDescent="0.25">
      <c r="F92" s="14"/>
      <c r="AK92" s="25">
        <v>42424</v>
      </c>
      <c r="AL92" s="53">
        <v>48.6</v>
      </c>
    </row>
    <row r="93" spans="6:38" x14ac:dyDescent="0.25">
      <c r="F93" s="14"/>
      <c r="AK93" s="25">
        <v>42430</v>
      </c>
      <c r="AL93" s="53">
        <v>123</v>
      </c>
    </row>
    <row r="94" spans="6:38" x14ac:dyDescent="0.25">
      <c r="F94" s="14"/>
      <c r="AK94" s="25">
        <v>42434</v>
      </c>
      <c r="AL94" s="53">
        <v>200</v>
      </c>
    </row>
    <row r="95" spans="6:38" x14ac:dyDescent="0.25">
      <c r="F95" s="14"/>
      <c r="AK95" s="25">
        <v>42443</v>
      </c>
      <c r="AL95" s="53">
        <v>8444.01</v>
      </c>
    </row>
    <row r="96" spans="6:38" x14ac:dyDescent="0.25">
      <c r="F96" s="14"/>
      <c r="AK96" s="25">
        <v>42451</v>
      </c>
      <c r="AL96" s="53">
        <v>600</v>
      </c>
    </row>
    <row r="97" spans="6:38" x14ac:dyDescent="0.25">
      <c r="F97" s="14"/>
      <c r="AK97" s="25">
        <v>42461</v>
      </c>
      <c r="AL97" s="53">
        <v>138.5</v>
      </c>
    </row>
    <row r="98" spans="6:38" x14ac:dyDescent="0.25">
      <c r="F98" s="14"/>
      <c r="AK98" s="25">
        <v>42474</v>
      </c>
      <c r="AL98" s="53">
        <v>8444</v>
      </c>
    </row>
    <row r="99" spans="6:38" x14ac:dyDescent="0.25">
      <c r="F99" s="14"/>
      <c r="AK99" s="25">
        <v>42482</v>
      </c>
      <c r="AL99" s="53">
        <v>300</v>
      </c>
    </row>
    <row r="100" spans="6:38" x14ac:dyDescent="0.25">
      <c r="F100" s="14"/>
      <c r="AK100" s="25">
        <v>42491</v>
      </c>
      <c r="AL100" s="53">
        <v>140.86000000000001</v>
      </c>
    </row>
    <row r="101" spans="6:38" x14ac:dyDescent="0.25">
      <c r="F101" s="14"/>
      <c r="AK101" s="25">
        <v>42503</v>
      </c>
      <c r="AL101" s="53">
        <v>8444</v>
      </c>
    </row>
    <row r="102" spans="6:38" x14ac:dyDescent="0.25">
      <c r="F102" s="14"/>
      <c r="AK102" s="25">
        <v>42521</v>
      </c>
      <c r="AL102" s="53">
        <v>1310</v>
      </c>
    </row>
    <row r="103" spans="6:38" x14ac:dyDescent="0.25">
      <c r="F103" s="14"/>
      <c r="AK103" s="25">
        <v>42522</v>
      </c>
      <c r="AL103" s="53">
        <v>133.61000000000001</v>
      </c>
    </row>
    <row r="104" spans="6:38" x14ac:dyDescent="0.25">
      <c r="F104" s="14"/>
      <c r="AK104" s="25">
        <v>42536</v>
      </c>
      <c r="AL104" s="53">
        <v>9289.67</v>
      </c>
    </row>
    <row r="105" spans="6:38" x14ac:dyDescent="0.25">
      <c r="F105" s="14"/>
      <c r="AK105" s="25">
        <v>42538</v>
      </c>
      <c r="AL105" s="53">
        <v>245.7</v>
      </c>
    </row>
    <row r="106" spans="6:38" x14ac:dyDescent="0.25">
      <c r="F106" s="14"/>
      <c r="AK106" s="25">
        <v>42544</v>
      </c>
      <c r="AL106" s="53">
        <v>132</v>
      </c>
    </row>
    <row r="107" spans="6:38" x14ac:dyDescent="0.25">
      <c r="F107" s="14"/>
      <c r="AK107" s="25">
        <v>42552</v>
      </c>
      <c r="AL107" s="53">
        <v>131.93</v>
      </c>
    </row>
    <row r="108" spans="6:38" x14ac:dyDescent="0.25">
      <c r="F108" s="14"/>
      <c r="AK108" s="25">
        <v>42566</v>
      </c>
      <c r="AL108" s="53">
        <v>9320.67</v>
      </c>
    </row>
    <row r="109" spans="6:38" x14ac:dyDescent="0.25">
      <c r="F109" s="14"/>
      <c r="AK109" s="25">
        <v>42588</v>
      </c>
      <c r="AL109" s="53">
        <v>131.75</v>
      </c>
    </row>
    <row r="110" spans="6:38" x14ac:dyDescent="0.25">
      <c r="F110" s="14"/>
      <c r="AK110" s="25">
        <v>42596</v>
      </c>
      <c r="AL110" s="53">
        <v>9616.67</v>
      </c>
    </row>
    <row r="111" spans="6:38" x14ac:dyDescent="0.25">
      <c r="F111" s="14"/>
      <c r="AK111" s="25">
        <v>42614</v>
      </c>
      <c r="AL111" s="53">
        <v>148.33000000000001</v>
      </c>
    </row>
    <row r="112" spans="6:38" x14ac:dyDescent="0.25">
      <c r="F112" s="14"/>
      <c r="AK112" s="25">
        <v>42615</v>
      </c>
      <c r="AL112" s="53">
        <v>3529.72</v>
      </c>
    </row>
    <row r="113" spans="6:38" x14ac:dyDescent="0.25">
      <c r="F113" s="14"/>
      <c r="AK113" s="25">
        <v>42628</v>
      </c>
      <c r="AL113" s="53">
        <v>8098.38</v>
      </c>
    </row>
    <row r="114" spans="6:38" x14ac:dyDescent="0.25">
      <c r="F114" s="14"/>
      <c r="AK114" s="25">
        <v>42643</v>
      </c>
      <c r="AL114" s="53">
        <v>1488.63</v>
      </c>
    </row>
    <row r="115" spans="6:38" x14ac:dyDescent="0.25">
      <c r="F115" s="14"/>
      <c r="AK115" s="25">
        <v>42644</v>
      </c>
      <c r="AL115" s="53">
        <v>142.69</v>
      </c>
    </row>
    <row r="116" spans="6:38" x14ac:dyDescent="0.25">
      <c r="F116" s="14"/>
      <c r="AK116" s="25">
        <v>42650</v>
      </c>
      <c r="AL116" s="53">
        <v>487.67</v>
      </c>
    </row>
    <row r="117" spans="6:38" x14ac:dyDescent="0.25">
      <c r="F117" s="14"/>
      <c r="AK117" s="25">
        <v>42658</v>
      </c>
      <c r="AL117" s="53">
        <v>4920.67</v>
      </c>
    </row>
    <row r="118" spans="6:38" x14ac:dyDescent="0.25">
      <c r="F118" s="14"/>
      <c r="AK118" s="25">
        <v>42675</v>
      </c>
      <c r="AL118" s="53">
        <v>150</v>
      </c>
    </row>
    <row r="119" spans="6:38" x14ac:dyDescent="0.25">
      <c r="F119" s="14"/>
      <c r="AK119" s="25">
        <v>42688</v>
      </c>
      <c r="AL119" s="53">
        <v>4920.67</v>
      </c>
    </row>
    <row r="120" spans="6:38" x14ac:dyDescent="0.25">
      <c r="F120" s="14"/>
      <c r="AK120" s="25">
        <v>42705</v>
      </c>
      <c r="AL120" s="53">
        <v>143.82</v>
      </c>
    </row>
    <row r="121" spans="6:38" x14ac:dyDescent="0.25">
      <c r="F121" s="14"/>
      <c r="AK121" s="25">
        <v>42720</v>
      </c>
      <c r="AL121" s="53">
        <v>7120</v>
      </c>
    </row>
    <row r="122" spans="6:38" x14ac:dyDescent="0.25">
      <c r="F122" s="14"/>
      <c r="AK122" s="25">
        <v>42734</v>
      </c>
      <c r="AL122" s="53">
        <v>19592</v>
      </c>
    </row>
    <row r="123" spans="6:38" x14ac:dyDescent="0.25">
      <c r="F123" s="14"/>
      <c r="AK123" s="25">
        <v>42750</v>
      </c>
      <c r="AL123" s="53">
        <v>5308</v>
      </c>
    </row>
    <row r="124" spans="6:38" x14ac:dyDescent="0.25">
      <c r="F124" s="14"/>
      <c r="AK124" s="25">
        <v>42759</v>
      </c>
      <c r="AL124" s="53">
        <v>2632.07</v>
      </c>
    </row>
    <row r="125" spans="6:38" x14ac:dyDescent="0.25">
      <c r="F125" s="14"/>
      <c r="AK125" s="25">
        <v>42768</v>
      </c>
      <c r="AL125" s="53">
        <v>230</v>
      </c>
    </row>
    <row r="126" spans="6:38" x14ac:dyDescent="0.25">
      <c r="F126" s="14"/>
      <c r="AK126" s="25">
        <v>42774</v>
      </c>
      <c r="AL126" s="53">
        <v>2871.47</v>
      </c>
    </row>
    <row r="127" spans="6:38" x14ac:dyDescent="0.25">
      <c r="F127" s="14"/>
      <c r="AK127" s="25">
        <v>42781</v>
      </c>
      <c r="AL127" s="53">
        <v>5308</v>
      </c>
    </row>
    <row r="128" spans="6:38" x14ac:dyDescent="0.25">
      <c r="F128" s="14"/>
      <c r="AK128" s="25">
        <v>42787</v>
      </c>
      <c r="AL128" s="53">
        <v>2871.47</v>
      </c>
    </row>
    <row r="129" spans="6:38" x14ac:dyDescent="0.25">
      <c r="F129" s="14"/>
      <c r="AK129" s="25">
        <v>42795</v>
      </c>
      <c r="AL129" s="53">
        <v>176.07</v>
      </c>
    </row>
    <row r="130" spans="6:38" x14ac:dyDescent="0.25">
      <c r="F130" s="14"/>
      <c r="AK130" s="25">
        <v>42801</v>
      </c>
      <c r="AL130" s="53">
        <v>3014.4</v>
      </c>
    </row>
    <row r="131" spans="6:38" x14ac:dyDescent="0.25">
      <c r="F131" s="14"/>
      <c r="AK131" s="25">
        <v>42808</v>
      </c>
      <c r="AL131" s="53">
        <v>5308.33</v>
      </c>
    </row>
    <row r="132" spans="6:38" x14ac:dyDescent="0.25">
      <c r="F132" s="14"/>
      <c r="AK132" s="25">
        <v>42815</v>
      </c>
      <c r="AL132" s="53">
        <v>2871.47</v>
      </c>
    </row>
    <row r="133" spans="6:38" x14ac:dyDescent="0.25">
      <c r="F133" s="14"/>
      <c r="AK133" s="25">
        <v>42826</v>
      </c>
      <c r="AL133" s="53">
        <v>195.74</v>
      </c>
    </row>
    <row r="134" spans="6:38" x14ac:dyDescent="0.25">
      <c r="F134" s="14"/>
      <c r="AK134" s="25">
        <v>42829</v>
      </c>
      <c r="AL134" s="53">
        <v>2871.47</v>
      </c>
    </row>
    <row r="135" spans="6:38" x14ac:dyDescent="0.25">
      <c r="F135" s="14"/>
      <c r="AK135" s="25">
        <v>42839</v>
      </c>
      <c r="AL135" s="53">
        <v>5308.33</v>
      </c>
    </row>
    <row r="136" spans="6:38" x14ac:dyDescent="0.25">
      <c r="F136" s="14"/>
      <c r="AK136" s="25">
        <v>42844</v>
      </c>
      <c r="AL136" s="53">
        <v>3014.4</v>
      </c>
    </row>
    <row r="137" spans="6:38" x14ac:dyDescent="0.25">
      <c r="F137" s="14"/>
      <c r="AK137" s="25">
        <v>42855</v>
      </c>
      <c r="AL137" s="53">
        <v>150</v>
      </c>
    </row>
    <row r="138" spans="6:38" x14ac:dyDescent="0.25">
      <c r="F138" s="14"/>
      <c r="AK138" s="25">
        <v>42856</v>
      </c>
      <c r="AL138" s="53">
        <v>154.44</v>
      </c>
    </row>
    <row r="139" spans="6:38" x14ac:dyDescent="0.25">
      <c r="F139" s="14"/>
      <c r="AK139" s="25">
        <v>42857</v>
      </c>
      <c r="AL139" s="53">
        <v>2871.47</v>
      </c>
    </row>
    <row r="140" spans="6:38" x14ac:dyDescent="0.25">
      <c r="F140" s="14"/>
      <c r="AK140" s="25">
        <v>42869</v>
      </c>
      <c r="AL140" s="53">
        <v>5308.33</v>
      </c>
    </row>
    <row r="141" spans="6:38" x14ac:dyDescent="0.25">
      <c r="F141" s="14"/>
      <c r="AK141" s="25">
        <v>42871</v>
      </c>
      <c r="AL141" s="53">
        <v>2871.47</v>
      </c>
    </row>
    <row r="142" spans="6:38" x14ac:dyDescent="0.25">
      <c r="F142" s="14"/>
      <c r="AK142" s="25">
        <v>42885</v>
      </c>
      <c r="AL142" s="53">
        <v>2871.47</v>
      </c>
    </row>
    <row r="143" spans="6:38" x14ac:dyDescent="0.25">
      <c r="F143" s="14"/>
      <c r="AK143" s="25">
        <v>42886</v>
      </c>
      <c r="AL143" s="53">
        <v>655</v>
      </c>
    </row>
    <row r="144" spans="6:38" x14ac:dyDescent="0.25">
      <c r="F144" s="14"/>
      <c r="AK144" s="25">
        <v>42887</v>
      </c>
      <c r="AL144" s="53">
        <v>131.33000000000001</v>
      </c>
    </row>
    <row r="145" spans="6:38" x14ac:dyDescent="0.25">
      <c r="F145" s="14"/>
      <c r="AK145" s="25">
        <v>42899</v>
      </c>
      <c r="AL145" s="53">
        <v>2871.47</v>
      </c>
    </row>
    <row r="146" spans="6:38" x14ac:dyDescent="0.25">
      <c r="F146" s="14"/>
      <c r="AK146" s="25">
        <v>42900</v>
      </c>
      <c r="AL146" s="53">
        <v>5746</v>
      </c>
    </row>
    <row r="147" spans="6:38" x14ac:dyDescent="0.25">
      <c r="F147" s="14"/>
      <c r="AK147" s="25">
        <v>42902</v>
      </c>
      <c r="AL147" s="53">
        <v>72.75</v>
      </c>
    </row>
    <row r="148" spans="6:38" x14ac:dyDescent="0.25">
      <c r="F148" s="14"/>
      <c r="AK148" s="25">
        <v>42913</v>
      </c>
      <c r="AL148" s="53">
        <v>2871.47</v>
      </c>
    </row>
    <row r="149" spans="6:38" x14ac:dyDescent="0.25">
      <c r="F149" s="14"/>
      <c r="AK149" s="25">
        <v>42917</v>
      </c>
      <c r="AL149" s="53">
        <v>100.99</v>
      </c>
    </row>
    <row r="150" spans="6:38" x14ac:dyDescent="0.25">
      <c r="F150" s="14"/>
      <c r="AK150" s="25">
        <v>42927</v>
      </c>
      <c r="AL150" s="53">
        <v>2871.47</v>
      </c>
    </row>
    <row r="151" spans="6:38" x14ac:dyDescent="0.25">
      <c r="F151" s="14"/>
      <c r="AK151" s="25">
        <v>42930</v>
      </c>
      <c r="AL151" s="53">
        <v>5746</v>
      </c>
    </row>
    <row r="152" spans="6:38" x14ac:dyDescent="0.25">
      <c r="F152" s="14"/>
      <c r="AK152" s="25">
        <v>42941</v>
      </c>
      <c r="AL152" s="53">
        <v>2966.76</v>
      </c>
    </row>
    <row r="153" spans="6:38" x14ac:dyDescent="0.25">
      <c r="F153" s="14"/>
      <c r="AK153" s="25">
        <v>42948</v>
      </c>
      <c r="AL153" s="53">
        <v>20.97</v>
      </c>
    </row>
    <row r="154" spans="6:38" x14ac:dyDescent="0.25">
      <c r="F154" s="14"/>
      <c r="AK154" s="25">
        <v>42956</v>
      </c>
      <c r="AL154" s="53">
        <v>2871.47</v>
      </c>
    </row>
    <row r="155" spans="6:38" x14ac:dyDescent="0.25">
      <c r="F155" s="14"/>
      <c r="AK155" s="25">
        <v>42961</v>
      </c>
      <c r="AL155" s="53">
        <v>5746</v>
      </c>
    </row>
    <row r="156" spans="6:38" x14ac:dyDescent="0.25">
      <c r="F156" s="14"/>
      <c r="AK156" s="25">
        <v>42969</v>
      </c>
      <c r="AL156" s="53">
        <v>2871.47</v>
      </c>
    </row>
    <row r="157" spans="6:38" x14ac:dyDescent="0.25">
      <c r="F157" s="14"/>
      <c r="AK157" s="25">
        <v>42983</v>
      </c>
      <c r="AL157" s="53">
        <v>2871.47</v>
      </c>
    </row>
    <row r="158" spans="6:38" x14ac:dyDescent="0.25">
      <c r="F158" s="14"/>
      <c r="AK158" s="25">
        <v>42984</v>
      </c>
      <c r="AL158" s="53">
        <v>20.440000000000001</v>
      </c>
    </row>
    <row r="159" spans="6:38" x14ac:dyDescent="0.25">
      <c r="F159" s="14"/>
      <c r="AK159" s="25">
        <v>42992</v>
      </c>
      <c r="AL159" s="53">
        <v>6097.16</v>
      </c>
    </row>
    <row r="160" spans="6:38" x14ac:dyDescent="0.25">
      <c r="F160" s="14"/>
      <c r="AK160" s="25">
        <v>42997</v>
      </c>
      <c r="AL160" s="53">
        <v>2871.47</v>
      </c>
    </row>
    <row r="161" spans="6:38" x14ac:dyDescent="0.25">
      <c r="F161" s="14"/>
      <c r="AK161" s="25">
        <v>43009</v>
      </c>
      <c r="AL161" s="53">
        <v>26</v>
      </c>
    </row>
    <row r="162" spans="6:38" x14ac:dyDescent="0.25">
      <c r="F162" s="14"/>
      <c r="AK162" s="25">
        <v>43011</v>
      </c>
      <c r="AL162" s="53">
        <v>2871.47</v>
      </c>
    </row>
    <row r="163" spans="6:38" x14ac:dyDescent="0.25">
      <c r="F163" s="14"/>
      <c r="AK163" s="25">
        <v>43021</v>
      </c>
      <c r="AL163" s="53">
        <v>6661</v>
      </c>
    </row>
    <row r="164" spans="6:38" x14ac:dyDescent="0.25">
      <c r="F164" s="14"/>
      <c r="AK164" s="25">
        <v>43026</v>
      </c>
      <c r="AL164" s="53">
        <v>3014.4</v>
      </c>
    </row>
    <row r="165" spans="6:38" x14ac:dyDescent="0.25">
      <c r="F165" s="14"/>
      <c r="AK165" s="25">
        <v>43028</v>
      </c>
      <c r="AL165" s="53">
        <v>5485.75</v>
      </c>
    </row>
    <row r="166" spans="6:38" x14ac:dyDescent="0.25">
      <c r="F166" s="14"/>
      <c r="AK166" s="25">
        <v>43029</v>
      </c>
      <c r="AL166" s="53">
        <v>766.75</v>
      </c>
    </row>
    <row r="167" spans="6:38" x14ac:dyDescent="0.25">
      <c r="F167" s="14"/>
      <c r="AK167" s="25">
        <v>43039</v>
      </c>
      <c r="AL167" s="53">
        <v>2871.47</v>
      </c>
    </row>
    <row r="168" spans="6:38" x14ac:dyDescent="0.25">
      <c r="F168" s="14"/>
      <c r="AK168" s="25">
        <v>43040</v>
      </c>
      <c r="AL168" s="53">
        <v>32.15</v>
      </c>
    </row>
    <row r="169" spans="6:38" x14ac:dyDescent="0.25">
      <c r="F169" s="14"/>
      <c r="AK169" s="25">
        <v>43053</v>
      </c>
      <c r="AL169" s="53">
        <v>8617.4699999999993</v>
      </c>
    </row>
    <row r="170" spans="6:38" x14ac:dyDescent="0.25">
      <c r="F170" s="14"/>
      <c r="AK170" s="25">
        <v>43067</v>
      </c>
      <c r="AL170" s="53">
        <v>3343.91</v>
      </c>
    </row>
    <row r="171" spans="6:38" x14ac:dyDescent="0.25">
      <c r="F171" s="14"/>
      <c r="AK171" s="25">
        <v>43077</v>
      </c>
      <c r="AL171" s="53">
        <v>44.55</v>
      </c>
    </row>
    <row r="172" spans="6:38" x14ac:dyDescent="0.25">
      <c r="F172" s="14"/>
      <c r="AK172" s="25">
        <v>43081</v>
      </c>
      <c r="AL172" s="53">
        <v>3416.38</v>
      </c>
    </row>
    <row r="173" spans="6:38" x14ac:dyDescent="0.25">
      <c r="F173" s="14"/>
      <c r="AK173" s="25">
        <v>43085</v>
      </c>
      <c r="AL173" s="53">
        <v>9050.32</v>
      </c>
    </row>
    <row r="174" spans="6:38" x14ac:dyDescent="0.25">
      <c r="F174" s="14"/>
      <c r="AK174" s="25">
        <v>43090</v>
      </c>
      <c r="AL174" s="53">
        <v>2871.48</v>
      </c>
    </row>
    <row r="175" spans="6:38" x14ac:dyDescent="0.25">
      <c r="F175" s="14"/>
      <c r="AK175" s="25">
        <v>43092</v>
      </c>
      <c r="AL175" s="53">
        <v>1323.62</v>
      </c>
    </row>
    <row r="176" spans="6:38" x14ac:dyDescent="0.25">
      <c r="F176" s="14"/>
      <c r="AK176" s="25">
        <v>43101</v>
      </c>
      <c r="AL176" s="53">
        <v>74.92</v>
      </c>
    </row>
    <row r="177" spans="6:38" x14ac:dyDescent="0.25">
      <c r="F177" s="14"/>
      <c r="AK177" s="25">
        <v>43111</v>
      </c>
      <c r="AL177" s="53">
        <v>2871.47</v>
      </c>
    </row>
    <row r="178" spans="6:38" x14ac:dyDescent="0.25">
      <c r="F178" s="14"/>
      <c r="AK178" s="25">
        <v>43112</v>
      </c>
      <c r="AL178" s="53">
        <v>6659.32</v>
      </c>
    </row>
    <row r="179" spans="6:38" x14ac:dyDescent="0.25">
      <c r="F179" s="14"/>
      <c r="AK179" s="25">
        <v>43123</v>
      </c>
      <c r="AL179" s="53">
        <v>3086.71</v>
      </c>
    </row>
    <row r="180" spans="6:38" x14ac:dyDescent="0.25">
      <c r="F180" s="14"/>
      <c r="AK180" s="25">
        <v>43132</v>
      </c>
      <c r="AL180" s="53">
        <v>275.67</v>
      </c>
    </row>
    <row r="181" spans="6:38" x14ac:dyDescent="0.25">
      <c r="F181" s="14"/>
      <c r="AK181" s="25">
        <v>43137</v>
      </c>
      <c r="AL181" s="53">
        <v>3138.52</v>
      </c>
    </row>
    <row r="182" spans="6:38" x14ac:dyDescent="0.25">
      <c r="F182" s="14"/>
      <c r="AK182" s="25">
        <v>43145</v>
      </c>
      <c r="AL182" s="53">
        <v>8186.32</v>
      </c>
    </row>
    <row r="183" spans="6:38" x14ac:dyDescent="0.25">
      <c r="F183" s="14"/>
      <c r="AK183" s="25">
        <v>43151</v>
      </c>
      <c r="AL183" s="53">
        <v>3138.52</v>
      </c>
    </row>
    <row r="184" spans="6:38" x14ac:dyDescent="0.25">
      <c r="F184" s="14"/>
      <c r="AK184" s="25">
        <v>43160</v>
      </c>
      <c r="AL184" s="53">
        <v>256.32</v>
      </c>
    </row>
    <row r="185" spans="6:38" x14ac:dyDescent="0.25">
      <c r="F185" s="14"/>
      <c r="AK185" s="25">
        <v>43165</v>
      </c>
      <c r="AL185" s="53">
        <v>3138.52</v>
      </c>
    </row>
    <row r="186" spans="6:38" x14ac:dyDescent="0.25">
      <c r="F186" s="14"/>
      <c r="AK186" s="25">
        <v>43173</v>
      </c>
      <c r="AL186" s="53">
        <v>1430</v>
      </c>
    </row>
    <row r="187" spans="6:38" x14ac:dyDescent="0.25">
      <c r="F187" s="14"/>
      <c r="AK187" s="25">
        <v>43180</v>
      </c>
      <c r="AL187" s="53">
        <v>3374.21</v>
      </c>
    </row>
    <row r="188" spans="6:38" x14ac:dyDescent="0.25">
      <c r="F188" s="14"/>
      <c r="AK188" s="25">
        <v>43186</v>
      </c>
      <c r="AL188" s="53">
        <v>5972.87</v>
      </c>
    </row>
    <row r="189" spans="6:38" x14ac:dyDescent="0.25">
      <c r="F189" s="14"/>
      <c r="AK189" s="25">
        <v>43192</v>
      </c>
      <c r="AL189" s="53">
        <v>291.33999999999997</v>
      </c>
    </row>
    <row r="190" spans="6:38" x14ac:dyDescent="0.25">
      <c r="F190" s="14"/>
      <c r="AK190" s="25">
        <v>43195</v>
      </c>
      <c r="AL190" s="53">
        <v>1883.62</v>
      </c>
    </row>
    <row r="191" spans="6:38" x14ac:dyDescent="0.25">
      <c r="F191" s="14"/>
      <c r="AK191" s="25">
        <v>43202</v>
      </c>
      <c r="AL191" s="53">
        <v>1883.62</v>
      </c>
    </row>
    <row r="192" spans="6:38" x14ac:dyDescent="0.25">
      <c r="F192" s="14"/>
      <c r="AK192" s="25">
        <v>43203</v>
      </c>
      <c r="AL192" s="53">
        <v>4704.2700000000004</v>
      </c>
    </row>
    <row r="193" spans="6:38" x14ac:dyDescent="0.25">
      <c r="F193" s="14"/>
      <c r="AK193" s="25">
        <v>43208</v>
      </c>
      <c r="AL193" s="53">
        <v>2294.2800000000002</v>
      </c>
    </row>
    <row r="194" spans="6:38" x14ac:dyDescent="0.25">
      <c r="F194" s="14"/>
      <c r="AK194" s="25">
        <v>43216</v>
      </c>
      <c r="AL194" s="53">
        <v>2294.2800000000002</v>
      </c>
    </row>
    <row r="195" spans="6:38" x14ac:dyDescent="0.25">
      <c r="F195" s="14"/>
      <c r="AK195" s="25">
        <v>43221</v>
      </c>
      <c r="AL195" s="53">
        <v>297.36</v>
      </c>
    </row>
    <row r="196" spans="6:38" x14ac:dyDescent="0.25">
      <c r="F196" s="14"/>
      <c r="AK196" s="25">
        <v>43223</v>
      </c>
      <c r="AL196" s="53">
        <v>1883.62</v>
      </c>
    </row>
    <row r="197" spans="6:38" x14ac:dyDescent="0.25">
      <c r="F197" s="14"/>
      <c r="AK197" s="25">
        <v>43229</v>
      </c>
      <c r="AL197" s="53">
        <v>2294.2800000000002</v>
      </c>
    </row>
    <row r="198" spans="6:38" x14ac:dyDescent="0.25">
      <c r="F198" s="14"/>
      <c r="AK198" s="25">
        <v>43235</v>
      </c>
      <c r="AL198" s="53">
        <v>6385.67</v>
      </c>
    </row>
    <row r="199" spans="6:38" x14ac:dyDescent="0.25">
      <c r="F199" s="14"/>
      <c r="AK199" s="25">
        <v>43236</v>
      </c>
      <c r="AL199" s="53">
        <v>2294.2800000000002</v>
      </c>
    </row>
    <row r="200" spans="6:38" x14ac:dyDescent="0.25">
      <c r="F200" s="14"/>
      <c r="AK200" s="25">
        <v>43244</v>
      </c>
      <c r="AL200" s="53">
        <v>3093.28</v>
      </c>
    </row>
    <row r="201" spans="6:38" x14ac:dyDescent="0.25">
      <c r="F201" s="14"/>
      <c r="AK201" s="25">
        <v>43250</v>
      </c>
      <c r="AL201" s="53">
        <v>3513.65</v>
      </c>
    </row>
    <row r="202" spans="6:38" x14ac:dyDescent="0.25">
      <c r="F202" s="14"/>
      <c r="AK202" s="25">
        <v>43252</v>
      </c>
      <c r="AL202" s="53">
        <v>323.95999999999998</v>
      </c>
    </row>
    <row r="203" spans="6:38" x14ac:dyDescent="0.25">
      <c r="F203" s="14"/>
      <c r="AK203" s="25">
        <v>43256</v>
      </c>
      <c r="AL203" s="53">
        <v>188.35</v>
      </c>
    </row>
    <row r="204" spans="6:38" x14ac:dyDescent="0.25">
      <c r="F204" s="14"/>
      <c r="AK204" s="25">
        <v>43257</v>
      </c>
      <c r="AL204" s="53">
        <v>2294.2800000000002</v>
      </c>
    </row>
    <row r="205" spans="6:38" x14ac:dyDescent="0.25">
      <c r="F205" s="14"/>
      <c r="AK205" s="25">
        <v>43275</v>
      </c>
      <c r="AL205" s="53">
        <v>6981.27</v>
      </c>
    </row>
    <row r="206" spans="6:38" x14ac:dyDescent="0.25">
      <c r="F206" s="14"/>
      <c r="AK206" s="25">
        <v>43282</v>
      </c>
      <c r="AL206" s="53">
        <v>331.53</v>
      </c>
    </row>
    <row r="207" spans="6:38" x14ac:dyDescent="0.25">
      <c r="F207" s="14"/>
      <c r="AK207" s="25">
        <v>43286</v>
      </c>
      <c r="AL207" s="53">
        <v>2297.2800000000002</v>
      </c>
    </row>
    <row r="208" spans="6:38" x14ac:dyDescent="0.25">
      <c r="F208" s="14"/>
      <c r="AK208" s="25">
        <v>43291</v>
      </c>
      <c r="AL208" s="53">
        <v>676.07999999999993</v>
      </c>
    </row>
    <row r="209" spans="6:38" x14ac:dyDescent="0.25">
      <c r="F209" s="14"/>
      <c r="AK209" s="25">
        <v>43292</v>
      </c>
      <c r="AL209" s="53">
        <v>2297.2800000000002</v>
      </c>
    </row>
    <row r="210" spans="6:38" x14ac:dyDescent="0.25">
      <c r="F210" s="14"/>
      <c r="AK210" s="25">
        <v>43298</v>
      </c>
      <c r="AL210" s="53">
        <v>1674.61</v>
      </c>
    </row>
    <row r="211" spans="6:38" x14ac:dyDescent="0.25">
      <c r="F211" s="14"/>
      <c r="AK211" s="25">
        <v>43299</v>
      </c>
      <c r="AL211" s="53">
        <v>2297.2800000000002</v>
      </c>
    </row>
    <row r="212" spans="6:38" x14ac:dyDescent="0.25">
      <c r="F212" s="14"/>
      <c r="AK212" s="25">
        <v>43306</v>
      </c>
      <c r="AL212" s="53">
        <v>2297.2800000000002</v>
      </c>
    </row>
    <row r="213" spans="6:38" x14ac:dyDescent="0.25">
      <c r="F213" s="14"/>
      <c r="AK213" s="25">
        <v>43313</v>
      </c>
      <c r="AL213" s="53">
        <v>2297.2800000000002</v>
      </c>
    </row>
    <row r="214" spans="6:38" x14ac:dyDescent="0.25">
      <c r="F214" s="14"/>
      <c r="AK214" s="25">
        <v>43320</v>
      </c>
      <c r="AL214" s="53">
        <v>2297.2800000000002</v>
      </c>
    </row>
    <row r="215" spans="6:38" x14ac:dyDescent="0.25">
      <c r="F215" s="14"/>
      <c r="AK215" s="25">
        <v>43327</v>
      </c>
      <c r="AL215" s="53">
        <v>2404.1800000000003</v>
      </c>
    </row>
    <row r="216" spans="6:38" x14ac:dyDescent="0.25">
      <c r="F216" s="14"/>
      <c r="AK216" s="25">
        <v>43334</v>
      </c>
      <c r="AL216" s="53">
        <v>2297.2800000000002</v>
      </c>
    </row>
    <row r="217" spans="6:38" x14ac:dyDescent="0.25">
      <c r="F217" s="14"/>
      <c r="AK217" s="25">
        <v>43335</v>
      </c>
      <c r="AL217" s="53">
        <v>162.9</v>
      </c>
    </row>
    <row r="218" spans="6:38" x14ac:dyDescent="0.25">
      <c r="F218" s="14"/>
      <c r="AK218" s="25">
        <v>43337</v>
      </c>
      <c r="AL218" s="53">
        <v>625</v>
      </c>
    </row>
    <row r="219" spans="6:38" x14ac:dyDescent="0.25">
      <c r="F219" s="14"/>
      <c r="AK219" s="25">
        <v>43341</v>
      </c>
      <c r="AL219" s="53">
        <v>2297.2800000000002</v>
      </c>
    </row>
    <row r="220" spans="6:38" x14ac:dyDescent="0.25">
      <c r="F220" s="14"/>
      <c r="AK220" s="25">
        <v>43348</v>
      </c>
      <c r="AL220" s="53">
        <v>2297.2800000000002</v>
      </c>
    </row>
    <row r="221" spans="6:38" x14ac:dyDescent="0.25">
      <c r="F221" s="14"/>
      <c r="AK221" s="25">
        <v>43355</v>
      </c>
      <c r="AL221" s="53">
        <v>2297.2800000000002</v>
      </c>
    </row>
    <row r="222" spans="6:38" x14ac:dyDescent="0.25">
      <c r="F222" s="14"/>
      <c r="AK222" s="25">
        <v>43356</v>
      </c>
      <c r="AL222" s="53">
        <v>1000</v>
      </c>
    </row>
    <row r="223" spans="6:38" x14ac:dyDescent="0.25">
      <c r="F223" s="14"/>
      <c r="AK223" s="25">
        <v>43362</v>
      </c>
      <c r="AL223" s="53">
        <v>2297.2800000000002</v>
      </c>
    </row>
    <row r="224" spans="6:38" x14ac:dyDescent="0.25">
      <c r="F224" s="14"/>
      <c r="AK224" s="25">
        <v>43368</v>
      </c>
      <c r="AL224" s="53">
        <v>395.51</v>
      </c>
    </row>
    <row r="225" spans="6:38" x14ac:dyDescent="0.25">
      <c r="F225" s="14"/>
      <c r="AK225" s="25">
        <v>43369</v>
      </c>
      <c r="AL225" s="53">
        <v>2297.2800000000002</v>
      </c>
    </row>
    <row r="226" spans="6:38" x14ac:dyDescent="0.25">
      <c r="F226" s="14"/>
      <c r="AK226" s="25">
        <v>43377</v>
      </c>
      <c r="AL226" s="53">
        <v>3231.56</v>
      </c>
    </row>
    <row r="227" spans="6:38" x14ac:dyDescent="0.25">
      <c r="F227" s="14"/>
      <c r="AK227" s="25">
        <v>43384</v>
      </c>
      <c r="AL227" s="53">
        <v>2297.2800000000002</v>
      </c>
    </row>
    <row r="228" spans="6:38" x14ac:dyDescent="0.25">
      <c r="F228" s="14"/>
      <c r="AK228" s="25">
        <v>43385</v>
      </c>
      <c r="AL228" s="53">
        <v>1577</v>
      </c>
    </row>
    <row r="229" spans="6:38" x14ac:dyDescent="0.25">
      <c r="F229" s="14"/>
      <c r="AK229" s="25">
        <v>43390</v>
      </c>
      <c r="AL229" s="53">
        <v>2297.2800000000002</v>
      </c>
    </row>
    <row r="230" spans="6:38" x14ac:dyDescent="0.25">
      <c r="F230" s="14"/>
      <c r="AK230" s="25">
        <v>43397</v>
      </c>
      <c r="AL230" s="53">
        <v>2297.2800000000002</v>
      </c>
    </row>
    <row r="231" spans="6:38" x14ac:dyDescent="0.25">
      <c r="F231" s="14"/>
      <c r="AK231" s="25">
        <v>43398</v>
      </c>
      <c r="AL231" s="53">
        <v>53.45</v>
      </c>
    </row>
    <row r="232" spans="6:38" x14ac:dyDescent="0.25">
      <c r="F232" s="14"/>
      <c r="AK232" s="25">
        <v>43404</v>
      </c>
      <c r="AL232" s="53">
        <v>2297.2800000000002</v>
      </c>
    </row>
    <row r="233" spans="6:38" x14ac:dyDescent="0.25">
      <c r="F233" s="14"/>
      <c r="AK233" s="25">
        <v>43411</v>
      </c>
      <c r="AL233" s="53">
        <v>2297.2800000000002</v>
      </c>
    </row>
    <row r="234" spans="6:38" x14ac:dyDescent="0.25">
      <c r="F234" s="14"/>
      <c r="AK234" s="25">
        <v>43419</v>
      </c>
      <c r="AL234" s="53">
        <v>1885.62</v>
      </c>
    </row>
    <row r="235" spans="6:38" x14ac:dyDescent="0.25">
      <c r="F235" s="14"/>
      <c r="AK235" s="25">
        <v>43440</v>
      </c>
      <c r="AL235" s="53">
        <v>7719.84</v>
      </c>
    </row>
    <row r="236" spans="6:38" x14ac:dyDescent="0.25">
      <c r="F236" s="14"/>
      <c r="AK236" s="25">
        <v>43430</v>
      </c>
      <c r="AL236" s="53">
        <v>923.49</v>
      </c>
    </row>
    <row r="237" spans="6:38" x14ac:dyDescent="0.25">
      <c r="F237" s="14"/>
      <c r="AK237" s="25">
        <v>43482</v>
      </c>
      <c r="AL237" s="53">
        <v>6066.69</v>
      </c>
    </row>
    <row r="238" spans="6:38" x14ac:dyDescent="0.25">
      <c r="F238" s="14"/>
      <c r="AK238" s="25">
        <v>43485</v>
      </c>
      <c r="AL238" s="53">
        <v>73.33</v>
      </c>
    </row>
    <row r="239" spans="6:38" x14ac:dyDescent="0.25">
      <c r="F239" s="14"/>
      <c r="AK239" s="25">
        <v>43496</v>
      </c>
      <c r="AL239" s="53">
        <v>3193.28</v>
      </c>
    </row>
    <row r="240" spans="6:38" x14ac:dyDescent="0.25">
      <c r="F240" s="14"/>
      <c r="AK240" s="25">
        <v>43511</v>
      </c>
      <c r="AL240" s="53">
        <v>6147.86</v>
      </c>
    </row>
    <row r="241" spans="6:38" x14ac:dyDescent="0.25">
      <c r="F241" s="14"/>
      <c r="AK241" s="25">
        <v>43524</v>
      </c>
      <c r="AL241" s="53">
        <v>12382.14</v>
      </c>
    </row>
    <row r="242" spans="6:38" x14ac:dyDescent="0.25">
      <c r="F242" s="14"/>
      <c r="AK242" s="25">
        <v>43538</v>
      </c>
      <c r="AL242" s="53">
        <v>4327</v>
      </c>
    </row>
    <row r="243" spans="6:38" x14ac:dyDescent="0.25">
      <c r="F243" s="14"/>
      <c r="AK243" s="25">
        <v>43560</v>
      </c>
      <c r="AL243" s="53">
        <v>12535.89</v>
      </c>
    </row>
    <row r="244" spans="6:38" x14ac:dyDescent="0.25">
      <c r="F244" s="14"/>
      <c r="AK244" s="25">
        <v>43561</v>
      </c>
      <c r="AL244" s="53">
        <v>45.31</v>
      </c>
    </row>
    <row r="245" spans="6:38" x14ac:dyDescent="0.25">
      <c r="F245" s="14"/>
      <c r="AK245" s="25">
        <v>43568</v>
      </c>
      <c r="AL245" s="53">
        <v>4427</v>
      </c>
    </row>
    <row r="246" spans="6:38" x14ac:dyDescent="0.25">
      <c r="F246" s="14"/>
      <c r="AK246" s="25">
        <v>43580</v>
      </c>
      <c r="AL246" s="53">
        <v>200</v>
      </c>
    </row>
    <row r="247" spans="6:38" x14ac:dyDescent="0.25">
      <c r="F247" s="14"/>
      <c r="AK247" s="25">
        <v>43588</v>
      </c>
      <c r="AL247" s="53">
        <v>9008.35</v>
      </c>
    </row>
    <row r="248" spans="6:38" x14ac:dyDescent="0.25">
      <c r="F248" s="14"/>
      <c r="AK248" s="25">
        <v>43597</v>
      </c>
      <c r="AL248" s="53">
        <v>4643</v>
      </c>
    </row>
    <row r="249" spans="6:38" x14ac:dyDescent="0.25">
      <c r="F249" s="14"/>
      <c r="AK249" s="25">
        <v>43617</v>
      </c>
      <c r="AL249" s="53">
        <v>10000</v>
      </c>
    </row>
    <row r="250" spans="6:38" x14ac:dyDescent="0.25">
      <c r="F250" s="14"/>
      <c r="AK250" s="25">
        <v>43621</v>
      </c>
      <c r="AL250" s="53">
        <v>25782.5</v>
      </c>
    </row>
    <row r="251" spans="6:38" x14ac:dyDescent="0.25">
      <c r="F251" s="14"/>
      <c r="AK251" s="25">
        <v>43628</v>
      </c>
      <c r="AL251" s="53">
        <v>18.75</v>
      </c>
    </row>
    <row r="252" spans="6:38" x14ac:dyDescent="0.25">
      <c r="F252" s="14"/>
      <c r="AK252" s="25">
        <v>43631</v>
      </c>
      <c r="AL252" s="53">
        <v>15097.12</v>
      </c>
    </row>
    <row r="253" spans="6:38" x14ac:dyDescent="0.25">
      <c r="F253" s="14"/>
      <c r="AK253" s="25">
        <v>43654</v>
      </c>
      <c r="AL253" s="53">
        <v>5307.79</v>
      </c>
    </row>
    <row r="254" spans="6:38" x14ac:dyDescent="0.25">
      <c r="F254" s="14"/>
      <c r="AK254" s="25">
        <v>43655</v>
      </c>
      <c r="AL254" s="53">
        <v>18.75</v>
      </c>
    </row>
    <row r="255" spans="6:38" x14ac:dyDescent="0.25">
      <c r="F255" s="14"/>
      <c r="AK255" s="25">
        <v>43660</v>
      </c>
      <c r="AL255" s="53">
        <v>4427</v>
      </c>
    </row>
    <row r="256" spans="6:38" x14ac:dyDescent="0.25">
      <c r="F256" s="14"/>
      <c r="AK256" s="25">
        <v>43670</v>
      </c>
      <c r="AL256" s="53">
        <v>18.75</v>
      </c>
    </row>
    <row r="257" spans="6:38" x14ac:dyDescent="0.25">
      <c r="F257" s="14"/>
      <c r="AK257" s="25">
        <v>43673</v>
      </c>
      <c r="AL257" s="53">
        <v>109.93</v>
      </c>
    </row>
    <row r="258" spans="6:38" x14ac:dyDescent="0.25">
      <c r="F258" s="14"/>
      <c r="AK258" s="25">
        <v>43678</v>
      </c>
      <c r="AL258" s="53">
        <v>14985.65</v>
      </c>
    </row>
    <row r="259" spans="6:38" x14ac:dyDescent="0.25">
      <c r="F259" s="14"/>
      <c r="AK259" s="25">
        <v>43691</v>
      </c>
      <c r="AL259" s="53">
        <v>6047</v>
      </c>
    </row>
    <row r="260" spans="6:38" x14ac:dyDescent="0.25">
      <c r="F260" s="14"/>
      <c r="AK260" s="25">
        <v>43703</v>
      </c>
      <c r="AL260" s="53">
        <v>4501.3999999999996</v>
      </c>
    </row>
    <row r="261" spans="6:38" x14ac:dyDescent="0.25">
      <c r="F261" s="14"/>
      <c r="AK261" s="25">
        <v>43714</v>
      </c>
      <c r="AL261" s="53">
        <v>12866.39</v>
      </c>
    </row>
    <row r="262" spans="6:38" x14ac:dyDescent="0.25">
      <c r="F262" s="14"/>
      <c r="AK262" s="25">
        <v>43717</v>
      </c>
      <c r="AL262" s="53">
        <v>113.85</v>
      </c>
    </row>
    <row r="263" spans="6:38" x14ac:dyDescent="0.25">
      <c r="F263" s="14"/>
      <c r="AK263" s="25">
        <v>43722</v>
      </c>
      <c r="AL263" s="53">
        <v>4467</v>
      </c>
    </row>
    <row r="264" spans="6:38" x14ac:dyDescent="0.25">
      <c r="F264" s="14"/>
      <c r="AK264" s="25">
        <v>43726</v>
      </c>
      <c r="AL264" s="53">
        <v>75.05</v>
      </c>
    </row>
    <row r="265" spans="6:38" x14ac:dyDescent="0.25">
      <c r="F265" s="14"/>
      <c r="AK265" s="25">
        <v>43738</v>
      </c>
      <c r="AL265" s="53">
        <v>4675</v>
      </c>
    </row>
    <row r="266" spans="6:38" x14ac:dyDescent="0.25">
      <c r="F266" s="14"/>
      <c r="AK266" s="25">
        <v>43742</v>
      </c>
      <c r="AL266" s="53">
        <v>9880.86</v>
      </c>
    </row>
    <row r="267" spans="6:38" x14ac:dyDescent="0.25">
      <c r="F267" s="14"/>
      <c r="AK267" s="25">
        <v>43747</v>
      </c>
      <c r="AL267" s="53">
        <v>50</v>
      </c>
    </row>
    <row r="268" spans="6:38" x14ac:dyDescent="0.25">
      <c r="F268" s="14"/>
      <c r="AK268" s="25">
        <v>43751</v>
      </c>
      <c r="AL268" s="53">
        <v>3321.83</v>
      </c>
    </row>
    <row r="269" spans="6:38" x14ac:dyDescent="0.25">
      <c r="F269" s="14"/>
      <c r="AK269" s="25">
        <v>43753</v>
      </c>
      <c r="AL269" s="53">
        <v>5412.71</v>
      </c>
    </row>
    <row r="270" spans="6:38" x14ac:dyDescent="0.25">
      <c r="F270" s="14"/>
      <c r="AK270" s="25">
        <v>43755</v>
      </c>
      <c r="AL270" s="53">
        <v>37.700000000000003</v>
      </c>
    </row>
    <row r="271" spans="6:38" x14ac:dyDescent="0.25">
      <c r="F271" s="14"/>
      <c r="AK271" s="25">
        <v>43763</v>
      </c>
      <c r="AL271" s="53">
        <v>4054.56</v>
      </c>
    </row>
    <row r="272" spans="6:38" x14ac:dyDescent="0.25">
      <c r="F272" s="14"/>
      <c r="AK272" s="25">
        <v>43767</v>
      </c>
      <c r="AL272" s="53">
        <v>5836.25</v>
      </c>
    </row>
    <row r="273" spans="6:38" x14ac:dyDescent="0.25">
      <c r="F273" s="14"/>
      <c r="AK273" s="25">
        <v>43769</v>
      </c>
      <c r="AL273" s="53">
        <v>10293.11</v>
      </c>
    </row>
    <row r="274" spans="6:38" x14ac:dyDescent="0.25">
      <c r="F274" s="14"/>
      <c r="AK274" s="25">
        <v>43784</v>
      </c>
      <c r="AL274" s="53">
        <v>4467</v>
      </c>
    </row>
    <row r="275" spans="6:38" x14ac:dyDescent="0.25">
      <c r="F275" s="14"/>
      <c r="AK275" s="25">
        <v>43799</v>
      </c>
      <c r="AL275" s="53">
        <v>4950.8599999999997</v>
      </c>
    </row>
    <row r="276" spans="6:38" x14ac:dyDescent="0.25">
      <c r="F276" s="14"/>
      <c r="AK276" s="25">
        <v>43804</v>
      </c>
      <c r="AL276" s="53">
        <v>10193.86</v>
      </c>
    </row>
    <row r="277" spans="6:38" x14ac:dyDescent="0.25">
      <c r="F277" s="14"/>
      <c r="AK277" s="25">
        <v>43813</v>
      </c>
      <c r="AL277" s="53">
        <v>8417.48</v>
      </c>
    </row>
    <row r="278" spans="6:38" x14ac:dyDescent="0.25">
      <c r="F278" s="14"/>
      <c r="AK278" s="25">
        <v>43858</v>
      </c>
      <c r="AL278" s="53">
        <v>13202.96</v>
      </c>
    </row>
    <row r="279" spans="6:38" x14ac:dyDescent="0.25">
      <c r="F279" s="14"/>
      <c r="AK279" s="25">
        <v>43864</v>
      </c>
      <c r="AL279" s="53">
        <v>5000</v>
      </c>
    </row>
    <row r="280" spans="6:38" x14ac:dyDescent="0.25">
      <c r="F280" s="14"/>
      <c r="AK280" s="25">
        <v>43867</v>
      </c>
      <c r="AL280" s="53">
        <v>5274.3</v>
      </c>
    </row>
    <row r="281" spans="6:38" x14ac:dyDescent="0.25">
      <c r="F281" s="14"/>
      <c r="AK281" s="25">
        <v>43877</v>
      </c>
      <c r="AL281" s="53">
        <v>5988.31</v>
      </c>
    </row>
    <row r="282" spans="6:38" x14ac:dyDescent="0.25">
      <c r="F282" s="14"/>
      <c r="AK282" s="25">
        <v>43887</v>
      </c>
      <c r="AL282" s="53">
        <v>538.65</v>
      </c>
    </row>
    <row r="283" spans="6:38" x14ac:dyDescent="0.25">
      <c r="F283" s="14"/>
      <c r="AK283" s="25">
        <v>43895</v>
      </c>
      <c r="AL283" s="53">
        <v>10468.11</v>
      </c>
    </row>
    <row r="284" spans="6:38" x14ac:dyDescent="0.25">
      <c r="F284" s="14"/>
      <c r="AK284" s="25">
        <v>43903</v>
      </c>
      <c r="AL284" s="53">
        <v>5988.31</v>
      </c>
    </row>
    <row r="285" spans="6:38" x14ac:dyDescent="0.25">
      <c r="F285" s="14"/>
      <c r="AK285" s="25">
        <v>43907</v>
      </c>
      <c r="AL285" s="53">
        <v>3500</v>
      </c>
    </row>
    <row r="286" spans="6:38" x14ac:dyDescent="0.25">
      <c r="F286" s="14"/>
      <c r="AK286" s="25">
        <v>43928</v>
      </c>
      <c r="AL286" s="53">
        <v>10880.37</v>
      </c>
    </row>
    <row r="287" spans="6:38" x14ac:dyDescent="0.25">
      <c r="F287" s="14"/>
      <c r="AK287" s="25">
        <v>43935</v>
      </c>
      <c r="AL287" s="53">
        <v>15045.529999999999</v>
      </c>
    </row>
    <row r="288" spans="6:38" x14ac:dyDescent="0.25">
      <c r="F288" s="14"/>
      <c r="AK288" s="25">
        <v>43956</v>
      </c>
      <c r="AL288" s="53">
        <v>3000</v>
      </c>
    </row>
    <row r="289" spans="6:38" x14ac:dyDescent="0.25">
      <c r="F289" s="14"/>
      <c r="AK289" s="25">
        <v>43965</v>
      </c>
      <c r="AL289" s="53">
        <v>15078.220000000001</v>
      </c>
    </row>
    <row r="290" spans="6:38" x14ac:dyDescent="0.25">
      <c r="F290" s="14"/>
      <c r="AK290" s="25">
        <v>43994</v>
      </c>
      <c r="AL290" s="53">
        <v>15078.220000000001</v>
      </c>
    </row>
    <row r="291" spans="6:38" x14ac:dyDescent="0.25">
      <c r="F291" s="14"/>
      <c r="AK291" s="25">
        <v>44026</v>
      </c>
      <c r="AL291" s="53">
        <v>15078.220000000001</v>
      </c>
    </row>
    <row r="292" spans="6:38" x14ac:dyDescent="0.25">
      <c r="F292" s="14"/>
      <c r="AK292" s="25">
        <v>44031</v>
      </c>
      <c r="AL292" s="53">
        <v>10000</v>
      </c>
    </row>
    <row r="293" spans="6:38" x14ac:dyDescent="0.25">
      <c r="F293" s="14"/>
      <c r="AK293" s="25">
        <v>44058</v>
      </c>
      <c r="AL293" s="53">
        <v>15078.220000000001</v>
      </c>
    </row>
    <row r="294" spans="6:38" x14ac:dyDescent="0.25">
      <c r="F294" s="14"/>
      <c r="AK294" s="25">
        <v>44077</v>
      </c>
      <c r="AL294" s="53">
        <v>198</v>
      </c>
    </row>
    <row r="295" spans="6:38" x14ac:dyDescent="0.25">
      <c r="F295" s="14"/>
      <c r="AK295" s="25">
        <v>44082</v>
      </c>
      <c r="AL295" s="53">
        <v>76.150000000000006</v>
      </c>
    </row>
    <row r="296" spans="6:38" x14ac:dyDescent="0.25">
      <c r="F296" s="14"/>
      <c r="AK296" s="25">
        <v>44086</v>
      </c>
      <c r="AL296" s="53">
        <v>9089.91</v>
      </c>
    </row>
    <row r="297" spans="6:38" x14ac:dyDescent="0.25">
      <c r="F297" s="14"/>
      <c r="AK297" s="25">
        <v>44094</v>
      </c>
      <c r="AL297" s="53">
        <v>5988.31</v>
      </c>
    </row>
    <row r="298" spans="6:38" x14ac:dyDescent="0.25">
      <c r="F298" s="14"/>
      <c r="AK298" s="25">
        <v>44118</v>
      </c>
      <c r="AL298" s="53">
        <v>15377.220000000001</v>
      </c>
    </row>
    <row r="299" spans="6:38" x14ac:dyDescent="0.25">
      <c r="F299" s="14"/>
      <c r="AK299" s="25">
        <v>44126</v>
      </c>
      <c r="AL299" s="53">
        <v>134.30000000000001</v>
      </c>
    </row>
    <row r="300" spans="6:38" x14ac:dyDescent="0.25">
      <c r="F300" s="14"/>
      <c r="AK300" s="25">
        <v>44151</v>
      </c>
      <c r="AL300" s="53">
        <v>15603.220000000001</v>
      </c>
    </row>
    <row r="301" spans="6:38" x14ac:dyDescent="0.25">
      <c r="F301" s="14"/>
      <c r="AK301" s="25">
        <v>44164</v>
      </c>
      <c r="AL301" s="53">
        <v>147</v>
      </c>
    </row>
    <row r="302" spans="6:38" x14ac:dyDescent="0.25">
      <c r="F302" s="14"/>
      <c r="AK302" s="25">
        <v>44167</v>
      </c>
      <c r="AL302" s="53">
        <v>72</v>
      </c>
    </row>
    <row r="303" spans="6:38" x14ac:dyDescent="0.25">
      <c r="F303" s="14"/>
      <c r="AK303" s="25">
        <v>44179</v>
      </c>
      <c r="AL303" s="53">
        <v>18271.22</v>
      </c>
    </row>
    <row r="304" spans="6:38" x14ac:dyDescent="0.25">
      <c r="F304" s="14"/>
      <c r="AK304" s="25">
        <v>44195</v>
      </c>
      <c r="AL304" s="53">
        <v>740</v>
      </c>
    </row>
    <row r="305" spans="6:38" x14ac:dyDescent="0.25">
      <c r="F305" s="14"/>
      <c r="AK305" s="25">
        <v>44196</v>
      </c>
      <c r="AL305" s="53">
        <v>1439</v>
      </c>
    </row>
    <row r="306" spans="6:38" x14ac:dyDescent="0.25">
      <c r="F306" s="14"/>
      <c r="AK306" s="25">
        <v>44208</v>
      </c>
      <c r="AL306" s="53">
        <v>4004.89</v>
      </c>
    </row>
    <row r="307" spans="6:38" x14ac:dyDescent="0.25">
      <c r="F307" s="14"/>
      <c r="AK307" s="25">
        <v>44214</v>
      </c>
      <c r="AL307" s="53">
        <v>8632.9500000000007</v>
      </c>
    </row>
    <row r="308" spans="6:38" x14ac:dyDescent="0.25">
      <c r="F308" s="14"/>
      <c r="AK308" s="25">
        <v>44221</v>
      </c>
      <c r="AL308" s="53">
        <v>184.8</v>
      </c>
    </row>
    <row r="309" spans="6:38" x14ac:dyDescent="0.25">
      <c r="F309" s="14"/>
      <c r="AK309" s="25">
        <v>44226</v>
      </c>
      <c r="AL309" s="53">
        <v>47878.04</v>
      </c>
    </row>
    <row r="310" spans="6:38" x14ac:dyDescent="0.25">
      <c r="F310" s="14"/>
      <c r="AK310" s="25">
        <v>44229</v>
      </c>
      <c r="AL310" s="53">
        <v>72</v>
      </c>
    </row>
    <row r="311" spans="6:38" x14ac:dyDescent="0.25">
      <c r="F311" s="14"/>
      <c r="AK311" s="25">
        <v>44230</v>
      </c>
      <c r="AL311" s="53">
        <v>72</v>
      </c>
    </row>
    <row r="312" spans="6:38" x14ac:dyDescent="0.25">
      <c r="F312" s="14"/>
      <c r="AK312" s="25">
        <v>44234</v>
      </c>
      <c r="AL312" s="53">
        <v>86.3</v>
      </c>
    </row>
    <row r="313" spans="6:38" x14ac:dyDescent="0.25">
      <c r="F313" s="14"/>
      <c r="AK313" s="25">
        <v>44240</v>
      </c>
      <c r="AL313" s="53">
        <v>19781.330000000002</v>
      </c>
    </row>
    <row r="314" spans="6:38" x14ac:dyDescent="0.25">
      <c r="F314" s="14"/>
      <c r="AK314" s="25">
        <v>44244</v>
      </c>
      <c r="AL314" s="53">
        <v>299</v>
      </c>
    </row>
    <row r="315" spans="6:38" x14ac:dyDescent="0.25">
      <c r="F315" s="14"/>
      <c r="AK315" s="25">
        <v>44270</v>
      </c>
      <c r="AL315" s="53">
        <v>19781.330000000002</v>
      </c>
    </row>
    <row r="316" spans="6:38" x14ac:dyDescent="0.25">
      <c r="F316" s="14"/>
      <c r="AK316" s="25">
        <v>44285</v>
      </c>
      <c r="AL316" s="53">
        <v>99.2</v>
      </c>
    </row>
    <row r="317" spans="6:38" x14ac:dyDescent="0.25">
      <c r="F317" s="14"/>
      <c r="AK317" s="25">
        <v>44299</v>
      </c>
      <c r="AL317" s="53">
        <v>93.24</v>
      </c>
    </row>
    <row r="318" spans="6:38" x14ac:dyDescent="0.25">
      <c r="F318" s="14"/>
      <c r="AK318" s="25">
        <v>44300</v>
      </c>
      <c r="AL318" s="53">
        <v>19781.330000000002</v>
      </c>
    </row>
    <row r="319" spans="6:38" x14ac:dyDescent="0.25">
      <c r="F319" s="14"/>
      <c r="AK319" s="25">
        <v>44325</v>
      </c>
      <c r="AL319" s="53">
        <v>165.55</v>
      </c>
    </row>
    <row r="320" spans="6:38" x14ac:dyDescent="0.25">
      <c r="F320" s="14"/>
      <c r="AK320" s="25">
        <v>44332</v>
      </c>
      <c r="AL320" s="53">
        <v>8917.33</v>
      </c>
    </row>
    <row r="321" spans="6:38" x14ac:dyDescent="0.25">
      <c r="F321" s="14"/>
      <c r="AK321" s="25">
        <v>44339</v>
      </c>
      <c r="AL321" s="53">
        <v>9365</v>
      </c>
    </row>
    <row r="322" spans="6:38" x14ac:dyDescent="0.25">
      <c r="F322" s="14"/>
      <c r="AK322" s="25">
        <v>44361</v>
      </c>
      <c r="AL322" s="53">
        <v>7522.45</v>
      </c>
    </row>
    <row r="323" spans="6:38" x14ac:dyDescent="0.25">
      <c r="F323" s="14"/>
      <c r="AK323" s="25">
        <v>44377</v>
      </c>
      <c r="AL323" s="53">
        <v>6700</v>
      </c>
    </row>
    <row r="324" spans="6:38" x14ac:dyDescent="0.25">
      <c r="F324" s="14"/>
      <c r="AK324" s="25">
        <v>44392</v>
      </c>
      <c r="AL324" s="53">
        <v>10132</v>
      </c>
    </row>
    <row r="325" spans="6:38" x14ac:dyDescent="0.25">
      <c r="F325" s="14"/>
      <c r="AK325" s="25" t="s">
        <v>30</v>
      </c>
      <c r="AL325" s="53">
        <v>1245503.1800000006</v>
      </c>
    </row>
    <row r="326" spans="6:38" x14ac:dyDescent="0.25">
      <c r="F326" s="14"/>
    </row>
    <row r="327" spans="6:38" x14ac:dyDescent="0.25">
      <c r="F327" s="14"/>
    </row>
    <row r="328" spans="6:38" x14ac:dyDescent="0.25">
      <c r="F328" s="14"/>
    </row>
    <row r="329" spans="6:38" x14ac:dyDescent="0.25">
      <c r="F329" s="14"/>
    </row>
    <row r="330" spans="6:38" x14ac:dyDescent="0.25">
      <c r="F330" s="14"/>
    </row>
    <row r="331" spans="6:38" x14ac:dyDescent="0.25">
      <c r="F331" s="14"/>
    </row>
    <row r="332" spans="6:38" x14ac:dyDescent="0.25">
      <c r="F332" s="14"/>
    </row>
    <row r="333" spans="6:38" x14ac:dyDescent="0.25">
      <c r="F333" s="14"/>
    </row>
    <row r="334" spans="6:38" x14ac:dyDescent="0.25">
      <c r="F334" s="14"/>
    </row>
    <row r="335" spans="6:38" x14ac:dyDescent="0.25">
      <c r="F335" s="14"/>
    </row>
    <row r="336" spans="6:38"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3">
    <mergeCell ref="A2:E2"/>
    <mergeCell ref="A4:D7"/>
    <mergeCell ref="G6:AB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theme="5" tint="-0.249977111117893"/>
  </sheetPr>
  <dimension ref="A1:AP602"/>
  <sheetViews>
    <sheetView showGridLines="0" showRowColHeaders="0" zoomScale="90" zoomScaleNormal="90" zoomScalePageLayoutView="85" workbookViewId="0">
      <pane xSplit="30" ySplit="48" topLeftCell="AG49" activePane="bottomRight" state="frozen"/>
      <selection pane="topRight" activeCell="K38" sqref="K38"/>
      <selection pane="bottomLeft" activeCell="K38" sqref="K38"/>
      <selection pane="bottomRight"/>
    </sheetView>
  </sheetViews>
  <sheetFormatPr defaultColWidth="8.85546875" defaultRowHeight="15" x14ac:dyDescent="0.25"/>
  <cols>
    <col min="2" max="2" width="9.140625" customWidth="1"/>
    <col min="6" max="6" width="3.42578125" customWidth="1"/>
    <col min="9" max="11" width="9.140625" customWidth="1"/>
    <col min="20" max="20" width="8" customWidth="1"/>
    <col min="29" max="29" width="5.28515625" customWidth="1"/>
    <col min="35" max="35" width="13.28515625" customWidth="1"/>
    <col min="36" max="36" width="12.7109375" customWidth="1"/>
    <col min="37" max="37" width="12.85546875" customWidth="1"/>
  </cols>
  <sheetData>
    <row r="1" spans="1:42" ht="18" customHeight="1" x14ac:dyDescent="0.3">
      <c r="A1" s="28"/>
      <c r="F1" s="8"/>
    </row>
    <row r="2" spans="1:42" ht="39.75" customHeight="1" x14ac:dyDescent="0.25">
      <c r="A2" s="87">
        <f ca="1">TODAY()</f>
        <v>44395</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90" t="s">
        <v>37</v>
      </c>
      <c r="H6" s="90"/>
      <c r="I6" s="90"/>
      <c r="J6" s="90"/>
      <c r="K6" s="90"/>
      <c r="L6" s="90"/>
      <c r="M6" s="90"/>
      <c r="N6" s="90"/>
      <c r="O6" s="90"/>
      <c r="P6" s="90"/>
      <c r="Q6" s="90"/>
      <c r="R6" s="90"/>
      <c r="S6" s="90"/>
      <c r="T6" s="90"/>
      <c r="U6" s="90"/>
      <c r="V6" s="90"/>
      <c r="W6" s="90"/>
      <c r="X6" s="90"/>
      <c r="Y6" s="90"/>
      <c r="Z6" s="90"/>
      <c r="AA6" s="90"/>
      <c r="AB6" s="90"/>
      <c r="AC6" s="90"/>
      <c r="AD6" s="11"/>
      <c r="AE6" s="11"/>
      <c r="AF6" s="11"/>
      <c r="AG6" s="11"/>
      <c r="AH6" s="11"/>
      <c r="AI6" s="11"/>
      <c r="AJ6" s="11"/>
      <c r="AK6" s="11"/>
      <c r="AL6" s="11"/>
      <c r="AM6" s="11"/>
      <c r="AN6" s="11"/>
      <c r="AO6" s="11"/>
      <c r="AP6" s="11"/>
    </row>
    <row r="7" spans="1:42" ht="15" customHeight="1" x14ac:dyDescent="0.25">
      <c r="A7" s="88"/>
      <c r="B7" s="88"/>
      <c r="C7" s="88"/>
      <c r="D7" s="88"/>
      <c r="E7" s="11"/>
      <c r="F7" s="14"/>
      <c r="G7" s="90"/>
      <c r="H7" s="90"/>
      <c r="I7" s="90"/>
      <c r="J7" s="90"/>
      <c r="K7" s="90"/>
      <c r="L7" s="90"/>
      <c r="M7" s="90"/>
      <c r="N7" s="90"/>
      <c r="O7" s="90"/>
      <c r="P7" s="90"/>
      <c r="Q7" s="90"/>
      <c r="R7" s="90"/>
      <c r="S7" s="90"/>
      <c r="T7" s="90"/>
      <c r="U7" s="90"/>
      <c r="V7" s="90"/>
      <c r="W7" s="90"/>
      <c r="X7" s="90"/>
      <c r="Y7" s="90"/>
      <c r="Z7" s="90"/>
      <c r="AA7" s="90"/>
      <c r="AB7" s="90"/>
      <c r="AC7" s="90"/>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ht="15" customHeight="1" x14ac:dyDescent="0.25">
      <c r="F10" s="14"/>
    </row>
    <row r="11" spans="1:42" ht="15" customHeight="1" x14ac:dyDescent="0.25">
      <c r="F11" s="14"/>
      <c r="K11" s="5"/>
    </row>
    <row r="12" spans="1:42" x14ac:dyDescent="0.25">
      <c r="F12" s="14"/>
    </row>
    <row r="13" spans="1:42" x14ac:dyDescent="0.25">
      <c r="F13" s="14"/>
    </row>
    <row r="14" spans="1:42" x14ac:dyDescent="0.25">
      <c r="F14" s="14"/>
      <c r="AI14" s="23" t="s">
        <v>7</v>
      </c>
      <c r="AJ14" t="s">
        <v>38</v>
      </c>
      <c r="AK14" t="s">
        <v>39</v>
      </c>
    </row>
    <row r="15" spans="1:42" x14ac:dyDescent="0.25">
      <c r="F15" s="14"/>
      <c r="AI15" s="24">
        <v>2019</v>
      </c>
      <c r="AJ15" s="53">
        <v>9650.1</v>
      </c>
      <c r="AK15" s="53">
        <v>-50.099999999999881</v>
      </c>
    </row>
    <row r="16" spans="1:42" x14ac:dyDescent="0.25">
      <c r="F16" s="14"/>
      <c r="AI16" s="26">
        <v>3</v>
      </c>
      <c r="AJ16" s="53">
        <v>159.97</v>
      </c>
      <c r="AK16" s="53">
        <v>40.03</v>
      </c>
    </row>
    <row r="17" spans="6:37" x14ac:dyDescent="0.25">
      <c r="F17" s="14"/>
      <c r="AI17" s="26">
        <v>4</v>
      </c>
      <c r="AJ17" s="53">
        <v>200.56999999999996</v>
      </c>
      <c r="AK17" s="53">
        <v>-0.56999999999996476</v>
      </c>
    </row>
    <row r="18" spans="6:37" x14ac:dyDescent="0.25">
      <c r="F18" s="14"/>
      <c r="AI18" s="26">
        <v>5</v>
      </c>
      <c r="AJ18" s="53">
        <v>142.94999999999999</v>
      </c>
      <c r="AK18" s="53">
        <v>57.050000000000011</v>
      </c>
    </row>
    <row r="19" spans="6:37" x14ac:dyDescent="0.25">
      <c r="F19" s="14"/>
      <c r="AI19" s="26">
        <v>6</v>
      </c>
      <c r="AJ19" s="53">
        <v>255.06</v>
      </c>
      <c r="AK19" s="53">
        <v>-55.06</v>
      </c>
    </row>
    <row r="20" spans="6:37" x14ac:dyDescent="0.25">
      <c r="F20" s="14"/>
      <c r="AI20" s="26">
        <v>7</v>
      </c>
      <c r="AJ20" s="53">
        <v>256.39999999999998</v>
      </c>
      <c r="AK20" s="53">
        <v>-56.399999999999977</v>
      </c>
    </row>
    <row r="21" spans="6:37" x14ac:dyDescent="0.25">
      <c r="F21" s="14"/>
      <c r="AI21" s="26">
        <v>8</v>
      </c>
      <c r="AJ21" s="53">
        <v>216.42000000000002</v>
      </c>
      <c r="AK21" s="53">
        <v>-16.420000000000016</v>
      </c>
    </row>
    <row r="22" spans="6:37" x14ac:dyDescent="0.25">
      <c r="F22" s="14"/>
      <c r="AI22" s="26">
        <v>9</v>
      </c>
      <c r="AJ22" s="53">
        <v>169.16</v>
      </c>
      <c r="AK22" s="53">
        <v>30.840000000000003</v>
      </c>
    </row>
    <row r="23" spans="6:37" ht="15" customHeight="1" x14ac:dyDescent="0.25">
      <c r="F23" s="14"/>
      <c r="AI23" s="26">
        <v>10</v>
      </c>
      <c r="AJ23" s="53">
        <v>221.79999999999998</v>
      </c>
      <c r="AK23" s="53">
        <v>-21.799999999999983</v>
      </c>
    </row>
    <row r="24" spans="6:37" ht="15" customHeight="1" x14ac:dyDescent="0.25">
      <c r="F24" s="14"/>
      <c r="AI24" s="26">
        <v>11</v>
      </c>
      <c r="AJ24" s="53">
        <v>226.49999999999997</v>
      </c>
      <c r="AK24" s="53">
        <v>-26.499999999999972</v>
      </c>
    </row>
    <row r="25" spans="6:37" x14ac:dyDescent="0.25">
      <c r="F25" s="14"/>
      <c r="AI25" s="26">
        <v>12</v>
      </c>
      <c r="AJ25" s="53">
        <v>230.51000000000002</v>
      </c>
      <c r="AK25" s="53">
        <v>-30.510000000000019</v>
      </c>
    </row>
    <row r="26" spans="6:37" x14ac:dyDescent="0.25">
      <c r="F26" s="14"/>
      <c r="AI26" s="26">
        <v>13</v>
      </c>
      <c r="AJ26" s="53">
        <v>145.44000000000003</v>
      </c>
      <c r="AK26" s="53">
        <v>54.559999999999974</v>
      </c>
    </row>
    <row r="27" spans="6:37" x14ac:dyDescent="0.25">
      <c r="F27" s="14"/>
      <c r="AI27" s="26">
        <v>14</v>
      </c>
      <c r="AJ27" s="53">
        <v>265.68</v>
      </c>
      <c r="AK27" s="53">
        <v>-65.680000000000007</v>
      </c>
    </row>
    <row r="28" spans="6:37" x14ac:dyDescent="0.25">
      <c r="F28" s="14"/>
      <c r="AI28" s="26">
        <v>15</v>
      </c>
      <c r="AJ28" s="53">
        <v>299.20999999999998</v>
      </c>
      <c r="AK28" s="53">
        <v>-99.20999999999998</v>
      </c>
    </row>
    <row r="29" spans="6:37" x14ac:dyDescent="0.25">
      <c r="F29" s="14"/>
      <c r="AI29" s="26">
        <v>16</v>
      </c>
      <c r="AJ29" s="53">
        <v>118.51</v>
      </c>
      <c r="AK29" s="53">
        <v>81.489999999999995</v>
      </c>
    </row>
    <row r="30" spans="6:37" x14ac:dyDescent="0.25">
      <c r="F30" s="14"/>
      <c r="AI30" s="26">
        <v>17</v>
      </c>
      <c r="AJ30" s="53">
        <v>285.01</v>
      </c>
      <c r="AK30" s="53">
        <v>-85.009999999999991</v>
      </c>
    </row>
    <row r="31" spans="6:37" x14ac:dyDescent="0.25">
      <c r="F31" s="14"/>
      <c r="AI31" s="26">
        <v>18</v>
      </c>
      <c r="AJ31" s="53">
        <v>166.41999999999996</v>
      </c>
      <c r="AK31" s="53">
        <v>33.580000000000041</v>
      </c>
    </row>
    <row r="32" spans="6:37" x14ac:dyDescent="0.25">
      <c r="F32" s="14"/>
      <c r="AI32" s="26">
        <v>19</v>
      </c>
      <c r="AJ32" s="53">
        <v>202.65</v>
      </c>
      <c r="AK32" s="53">
        <v>-2.6500000000000057</v>
      </c>
    </row>
    <row r="33" spans="6:37" x14ac:dyDescent="0.25">
      <c r="F33" s="14"/>
      <c r="AI33" s="26">
        <v>20</v>
      </c>
      <c r="AJ33" s="53">
        <v>148.97</v>
      </c>
      <c r="AK33" s="53">
        <v>51.03</v>
      </c>
    </row>
    <row r="34" spans="6:37" x14ac:dyDescent="0.25">
      <c r="F34" s="14"/>
      <c r="AI34" s="26">
        <v>22</v>
      </c>
      <c r="AJ34" s="53">
        <v>42.459999999999994</v>
      </c>
      <c r="AK34" s="53">
        <v>157.54000000000002</v>
      </c>
    </row>
    <row r="35" spans="6:37" x14ac:dyDescent="0.25">
      <c r="F35" s="14"/>
      <c r="AI35" s="26">
        <v>23</v>
      </c>
      <c r="AJ35" s="53">
        <v>232.07999999999998</v>
      </c>
      <c r="AK35" s="53">
        <v>-32.079999999999984</v>
      </c>
    </row>
    <row r="36" spans="6:37" x14ac:dyDescent="0.25">
      <c r="F36" s="14"/>
      <c r="AI36" s="26">
        <v>24</v>
      </c>
      <c r="AJ36" s="53">
        <v>153.88999999999999</v>
      </c>
      <c r="AK36" s="53">
        <v>46.110000000000014</v>
      </c>
    </row>
    <row r="37" spans="6:37" x14ac:dyDescent="0.25">
      <c r="F37" s="14"/>
      <c r="AI37" s="26">
        <v>25</v>
      </c>
      <c r="AJ37" s="53">
        <v>173.51999999999998</v>
      </c>
      <c r="AK37" s="53">
        <v>26.480000000000018</v>
      </c>
    </row>
    <row r="38" spans="6:37" x14ac:dyDescent="0.25">
      <c r="F38" s="14"/>
      <c r="AI38" s="26">
        <v>26</v>
      </c>
      <c r="AJ38" s="53">
        <v>192.65999999999997</v>
      </c>
      <c r="AK38" s="53">
        <v>7.3400000000000318</v>
      </c>
    </row>
    <row r="39" spans="6:37" x14ac:dyDescent="0.25">
      <c r="F39" s="14"/>
      <c r="AI39" s="26">
        <v>27</v>
      </c>
      <c r="AJ39" s="53">
        <v>214.91000000000003</v>
      </c>
      <c r="AK39" s="53">
        <v>-14.910000000000025</v>
      </c>
    </row>
    <row r="40" spans="6:37" x14ac:dyDescent="0.25">
      <c r="F40" s="14"/>
      <c r="AI40" s="26">
        <v>28</v>
      </c>
      <c r="AJ40" s="53">
        <v>348.89000000000004</v>
      </c>
      <c r="AK40" s="53">
        <v>-148.89000000000004</v>
      </c>
    </row>
    <row r="41" spans="6:37" x14ac:dyDescent="0.25">
      <c r="F41" s="14"/>
      <c r="AI41" s="26">
        <v>29</v>
      </c>
      <c r="AJ41" s="53">
        <v>213.06</v>
      </c>
      <c r="AK41" s="53">
        <v>-13.060000000000002</v>
      </c>
    </row>
    <row r="42" spans="6:37" x14ac:dyDescent="0.25">
      <c r="F42" s="14"/>
      <c r="AI42" s="26">
        <v>30</v>
      </c>
      <c r="AJ42" s="53">
        <v>192.92</v>
      </c>
      <c r="AK42" s="53">
        <v>7.0800000000000125</v>
      </c>
    </row>
    <row r="43" spans="6:37" x14ac:dyDescent="0.25">
      <c r="F43" s="14"/>
      <c r="AI43" s="26">
        <v>31</v>
      </c>
      <c r="AJ43" s="53">
        <v>281.8</v>
      </c>
      <c r="AK43" s="53">
        <v>-81.800000000000011</v>
      </c>
    </row>
    <row r="44" spans="6:37" x14ac:dyDescent="0.25">
      <c r="F44" s="14"/>
      <c r="AI44" s="26">
        <v>32</v>
      </c>
      <c r="AJ44" s="53">
        <v>233.45000000000002</v>
      </c>
      <c r="AK44" s="53">
        <v>-33.450000000000017</v>
      </c>
    </row>
    <row r="45" spans="6:37" x14ac:dyDescent="0.25">
      <c r="F45" s="14"/>
      <c r="AI45" s="26">
        <v>33</v>
      </c>
      <c r="AJ45" s="53">
        <v>169.89</v>
      </c>
      <c r="AK45" s="53">
        <v>30.110000000000014</v>
      </c>
    </row>
    <row r="46" spans="6:37" x14ac:dyDescent="0.25">
      <c r="F46" s="14"/>
      <c r="AI46" s="26">
        <v>34</v>
      </c>
      <c r="AJ46" s="53">
        <v>230.16000000000003</v>
      </c>
      <c r="AK46" s="53">
        <v>-30.160000000000025</v>
      </c>
    </row>
    <row r="47" spans="6:37" x14ac:dyDescent="0.25">
      <c r="F47" s="14"/>
      <c r="AI47" s="26">
        <v>35</v>
      </c>
      <c r="AJ47" s="53">
        <v>220.69</v>
      </c>
      <c r="AK47" s="53">
        <v>-20.689999999999998</v>
      </c>
    </row>
    <row r="48" spans="6:37" x14ac:dyDescent="0.25">
      <c r="F48" s="14"/>
      <c r="AD48" s="27"/>
      <c r="AI48" s="26">
        <v>36</v>
      </c>
      <c r="AJ48" s="53">
        <v>207.60000000000002</v>
      </c>
      <c r="AK48" s="53">
        <v>-7.6000000000000227</v>
      </c>
    </row>
    <row r="49" spans="6:37" x14ac:dyDescent="0.25">
      <c r="F49" s="14"/>
      <c r="AI49" s="26">
        <v>37</v>
      </c>
      <c r="AJ49" s="53">
        <v>187.48</v>
      </c>
      <c r="AK49" s="53">
        <v>12.52000000000001</v>
      </c>
    </row>
    <row r="50" spans="6:37" x14ac:dyDescent="0.25">
      <c r="F50" s="14"/>
      <c r="AI50" s="26">
        <v>38</v>
      </c>
      <c r="AJ50" s="53">
        <v>236.43</v>
      </c>
      <c r="AK50" s="53">
        <v>-36.430000000000007</v>
      </c>
    </row>
    <row r="51" spans="6:37" x14ac:dyDescent="0.25">
      <c r="F51" s="14"/>
      <c r="AI51" s="26">
        <v>39</v>
      </c>
      <c r="AJ51" s="53">
        <v>217.91</v>
      </c>
      <c r="AK51" s="53">
        <v>-17.909999999999997</v>
      </c>
    </row>
    <row r="52" spans="6:37" x14ac:dyDescent="0.25">
      <c r="F52" s="14"/>
      <c r="AI52" s="26">
        <v>40</v>
      </c>
      <c r="AJ52" s="53">
        <v>199.41999999999996</v>
      </c>
      <c r="AK52" s="53">
        <v>0.58000000000004093</v>
      </c>
    </row>
    <row r="53" spans="6:37" x14ac:dyDescent="0.25">
      <c r="F53" s="14"/>
      <c r="AI53" s="26">
        <v>41</v>
      </c>
      <c r="AJ53" s="53">
        <v>146.95000000000002</v>
      </c>
      <c r="AK53" s="53">
        <v>53.049999999999983</v>
      </c>
    </row>
    <row r="54" spans="6:37" x14ac:dyDescent="0.25">
      <c r="F54" s="14"/>
      <c r="AI54" s="26">
        <v>42</v>
      </c>
      <c r="AJ54" s="53">
        <v>196.92000000000002</v>
      </c>
      <c r="AK54" s="53">
        <v>3.0799999999999841</v>
      </c>
    </row>
    <row r="55" spans="6:37" x14ac:dyDescent="0.25">
      <c r="F55" s="14"/>
      <c r="AI55" s="26">
        <v>43</v>
      </c>
      <c r="AJ55" s="53">
        <v>190.12</v>
      </c>
      <c r="AK55" s="53">
        <v>9.8799999999999955</v>
      </c>
    </row>
    <row r="56" spans="6:37" x14ac:dyDescent="0.25">
      <c r="F56" s="14"/>
      <c r="AI56" s="26">
        <v>44</v>
      </c>
      <c r="AJ56" s="53">
        <v>125.49000000000001</v>
      </c>
      <c r="AK56" s="53">
        <v>74.509999999999991</v>
      </c>
    </row>
    <row r="57" spans="6:37" x14ac:dyDescent="0.25">
      <c r="F57" s="14"/>
      <c r="AI57" s="26">
        <v>45</v>
      </c>
      <c r="AJ57" s="53">
        <v>227.14000000000001</v>
      </c>
      <c r="AK57" s="53">
        <v>-27.140000000000015</v>
      </c>
    </row>
    <row r="58" spans="6:37" x14ac:dyDescent="0.25">
      <c r="F58" s="14"/>
      <c r="AI58" s="26">
        <v>46</v>
      </c>
      <c r="AJ58" s="53">
        <v>212.73999999999998</v>
      </c>
      <c r="AK58" s="53">
        <v>-12.739999999999981</v>
      </c>
    </row>
    <row r="59" spans="6:37" x14ac:dyDescent="0.25">
      <c r="F59" s="14"/>
      <c r="AI59" s="26">
        <v>47</v>
      </c>
      <c r="AJ59" s="53">
        <v>103.27000000000001</v>
      </c>
      <c r="AK59" s="53">
        <v>96.72999999999999</v>
      </c>
    </row>
    <row r="60" spans="6:37" x14ac:dyDescent="0.25">
      <c r="F60" s="14"/>
      <c r="AI60" s="26">
        <v>48</v>
      </c>
      <c r="AJ60" s="53">
        <v>120.78</v>
      </c>
      <c r="AK60" s="53">
        <v>79.22</v>
      </c>
    </row>
    <row r="61" spans="6:37" x14ac:dyDescent="0.25">
      <c r="F61" s="14"/>
      <c r="AI61" s="26">
        <v>49</v>
      </c>
      <c r="AJ61" s="53">
        <v>272.24999999999994</v>
      </c>
      <c r="AK61" s="53">
        <v>-72.249999999999943</v>
      </c>
    </row>
    <row r="62" spans="6:37" x14ac:dyDescent="0.25">
      <c r="F62" s="14"/>
      <c r="AI62" s="26">
        <v>50</v>
      </c>
      <c r="AJ62" s="53">
        <v>212.76999999999998</v>
      </c>
      <c r="AK62" s="53">
        <v>-12.769999999999982</v>
      </c>
    </row>
    <row r="63" spans="6:37" x14ac:dyDescent="0.25">
      <c r="F63" s="14"/>
      <c r="AI63" s="26">
        <v>51</v>
      </c>
      <c r="AJ63" s="53">
        <v>181.22000000000003</v>
      </c>
      <c r="AK63" s="53">
        <v>18.779999999999973</v>
      </c>
    </row>
    <row r="64" spans="6:37" x14ac:dyDescent="0.25">
      <c r="F64" s="14"/>
      <c r="AI64" s="24" t="s">
        <v>30</v>
      </c>
      <c r="AJ64" s="53">
        <v>9650.1</v>
      </c>
      <c r="AK64" s="53">
        <v>-50.099999999999881</v>
      </c>
    </row>
    <row r="65" spans="6:6" x14ac:dyDescent="0.25">
      <c r="F65" s="14"/>
    </row>
    <row r="66" spans="6:6" x14ac:dyDescent="0.25">
      <c r="F66" s="14"/>
    </row>
    <row r="67" spans="6:6" x14ac:dyDescent="0.25">
      <c r="F67" s="14"/>
    </row>
    <row r="68" spans="6:6" x14ac:dyDescent="0.25">
      <c r="F68" s="14"/>
    </row>
    <row r="69" spans="6:6" x14ac:dyDescent="0.25">
      <c r="F69" s="14"/>
    </row>
    <row r="70" spans="6:6" x14ac:dyDescent="0.25">
      <c r="F70" s="14"/>
    </row>
    <row r="71" spans="6:6" x14ac:dyDescent="0.25">
      <c r="F71" s="14"/>
    </row>
    <row r="72" spans="6:6" x14ac:dyDescent="0.25">
      <c r="F72" s="14"/>
    </row>
    <row r="73" spans="6:6" x14ac:dyDescent="0.25">
      <c r="F73" s="14"/>
    </row>
    <row r="74" spans="6:6" x14ac:dyDescent="0.25">
      <c r="F74" s="14"/>
    </row>
    <row r="75" spans="6:6" x14ac:dyDescent="0.25">
      <c r="F75" s="14"/>
    </row>
    <row r="76" spans="6:6" x14ac:dyDescent="0.25">
      <c r="F76" s="14"/>
    </row>
    <row r="77" spans="6:6" x14ac:dyDescent="0.25">
      <c r="F77" s="14"/>
    </row>
    <row r="78" spans="6:6" x14ac:dyDescent="0.25">
      <c r="F78" s="14"/>
    </row>
    <row r="79" spans="6:6" x14ac:dyDescent="0.25">
      <c r="F79" s="14"/>
    </row>
    <row r="80" spans="6:6"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3">
    <mergeCell ref="A2:E2"/>
    <mergeCell ref="A4:D7"/>
    <mergeCell ref="G6:AC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5" tint="-0.249977111117893"/>
  </sheetPr>
  <dimension ref="A1:AP602"/>
  <sheetViews>
    <sheetView showGridLines="0" showRowColHeaders="0" zoomScale="106" zoomScaleNormal="90" workbookViewId="0">
      <selection activeCell="W27" sqref="W27"/>
    </sheetView>
  </sheetViews>
  <sheetFormatPr defaultColWidth="8.85546875" defaultRowHeight="15" x14ac:dyDescent="0.25"/>
  <cols>
    <col min="2" max="2" width="9.140625" customWidth="1"/>
    <col min="6" max="6" width="3.42578125" customWidth="1"/>
    <col min="7" max="7" width="14.5703125" bestFit="1" customWidth="1"/>
    <col min="8" max="8" width="12.7109375" bestFit="1" customWidth="1"/>
    <col min="9" max="9" width="20.28515625" bestFit="1" customWidth="1"/>
    <col min="10" max="10" width="19" bestFit="1" customWidth="1"/>
    <col min="11" max="11" width="9.140625" customWidth="1"/>
    <col min="20" max="20" width="8" customWidth="1"/>
    <col min="21" max="21" width="17.85546875" customWidth="1"/>
    <col min="22" max="22" width="7.28515625" customWidth="1"/>
    <col min="23" max="23" width="25" customWidth="1"/>
    <col min="24" max="24" width="24" customWidth="1"/>
    <col min="38" max="38" width="17.85546875" bestFit="1"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44395</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c r="K11" s="5"/>
    </row>
    <row r="12" spans="1:42" x14ac:dyDescent="0.25">
      <c r="F12" s="14"/>
    </row>
    <row r="13" spans="1:42" x14ac:dyDescent="0.25">
      <c r="F13" s="14"/>
    </row>
    <row r="14" spans="1:42" x14ac:dyDescent="0.25">
      <c r="F14" s="14"/>
    </row>
    <row r="15" spans="1:42" x14ac:dyDescent="0.25">
      <c r="F15" s="14"/>
    </row>
    <row r="16" spans="1:42" x14ac:dyDescent="0.25">
      <c r="F16" s="14"/>
    </row>
    <row r="17" spans="6:10" x14ac:dyDescent="0.25">
      <c r="F17" s="14"/>
    </row>
    <row r="18" spans="6:10" x14ac:dyDescent="0.25">
      <c r="F18" s="14"/>
    </row>
    <row r="19" spans="6:10" x14ac:dyDescent="0.25">
      <c r="F19" s="14"/>
    </row>
    <row r="20" spans="6:10" x14ac:dyDescent="0.25">
      <c r="F20" s="14"/>
    </row>
    <row r="21" spans="6:10" x14ac:dyDescent="0.25">
      <c r="F21" s="14"/>
    </row>
    <row r="22" spans="6:10" x14ac:dyDescent="0.25">
      <c r="F22" s="14"/>
    </row>
    <row r="23" spans="6:10" ht="15" customHeight="1" x14ac:dyDescent="0.25">
      <c r="F23" s="14"/>
    </row>
    <row r="24" spans="6:10" ht="15" customHeight="1" x14ac:dyDescent="0.25">
      <c r="F24" s="14"/>
    </row>
    <row r="25" spans="6:10" x14ac:dyDescent="0.25">
      <c r="F25" s="14"/>
    </row>
    <row r="26" spans="6:10" x14ac:dyDescent="0.25">
      <c r="F26" s="14"/>
    </row>
    <row r="27" spans="6:10" x14ac:dyDescent="0.25">
      <c r="F27" s="14"/>
    </row>
    <row r="28" spans="6:10" x14ac:dyDescent="0.25">
      <c r="F28" s="14"/>
    </row>
    <row r="29" spans="6:10" x14ac:dyDescent="0.25">
      <c r="F29" s="14"/>
    </row>
    <row r="30" spans="6:10" ht="30" x14ac:dyDescent="0.25">
      <c r="F30" s="14"/>
      <c r="G30" s="23" t="s">
        <v>7</v>
      </c>
      <c r="H30" s="4" t="s">
        <v>40</v>
      </c>
      <c r="I30" s="2" t="s">
        <v>41</v>
      </c>
      <c r="J30" s="2" t="s">
        <v>42</v>
      </c>
    </row>
    <row r="31" spans="6:10" x14ac:dyDescent="0.25">
      <c r="F31" s="14"/>
      <c r="G31" s="24">
        <v>2017</v>
      </c>
      <c r="H31" s="2">
        <v>99980.999999999985</v>
      </c>
      <c r="I31" s="53">
        <v>154008.81</v>
      </c>
      <c r="J31" s="2">
        <v>54027.809999999976</v>
      </c>
    </row>
    <row r="32" spans="6:10" x14ac:dyDescent="0.25">
      <c r="F32" s="14"/>
      <c r="G32" s="24">
        <v>2018</v>
      </c>
      <c r="H32" s="2">
        <v>202929.48</v>
      </c>
      <c r="I32" s="53">
        <v>146219.31</v>
      </c>
      <c r="J32" s="2">
        <v>-56710.17000000002</v>
      </c>
    </row>
    <row r="33" spans="6:23" x14ac:dyDescent="0.25">
      <c r="F33" s="14"/>
      <c r="G33" s="24">
        <v>2019</v>
      </c>
      <c r="H33" s="2">
        <v>156032.34000000003</v>
      </c>
      <c r="I33" s="53">
        <v>238477.99999999997</v>
      </c>
      <c r="J33" s="2">
        <v>82445.660000000018</v>
      </c>
    </row>
    <row r="34" spans="6:23" x14ac:dyDescent="0.25">
      <c r="F34" s="14"/>
      <c r="G34" s="26" t="s">
        <v>43</v>
      </c>
      <c r="H34" s="2">
        <v>5397.76</v>
      </c>
      <c r="I34" s="2">
        <v>9333.2999999999993</v>
      </c>
      <c r="J34" s="2">
        <v>3935.5399999999991</v>
      </c>
    </row>
    <row r="35" spans="6:23" x14ac:dyDescent="0.25">
      <c r="F35" s="14"/>
      <c r="G35" s="26" t="s">
        <v>44</v>
      </c>
      <c r="H35" s="2">
        <v>10943.279999999999</v>
      </c>
      <c r="I35" s="2">
        <v>18530</v>
      </c>
      <c r="J35" s="2">
        <v>7586.7200000000012</v>
      </c>
    </row>
    <row r="36" spans="6:23" x14ac:dyDescent="0.25">
      <c r="F36" s="14"/>
      <c r="G36" s="26" t="s">
        <v>45</v>
      </c>
      <c r="H36" s="2">
        <v>6756.76</v>
      </c>
      <c r="I36" s="2">
        <v>4327</v>
      </c>
      <c r="J36" s="2">
        <v>-2429.7600000000002</v>
      </c>
    </row>
    <row r="37" spans="6:23" x14ac:dyDescent="0.25">
      <c r="F37" s="14"/>
      <c r="G37" s="26" t="s">
        <v>46</v>
      </c>
      <c r="H37" s="2">
        <v>9898.7800000000007</v>
      </c>
      <c r="I37" s="2">
        <v>17208.199999999997</v>
      </c>
      <c r="J37" s="2">
        <v>7309.4199999999964</v>
      </c>
    </row>
    <row r="38" spans="6:23" x14ac:dyDescent="0.25">
      <c r="F38" s="14"/>
      <c r="G38" s="26" t="s">
        <v>47</v>
      </c>
      <c r="H38" s="2">
        <v>11599.9</v>
      </c>
      <c r="I38" s="2">
        <v>13651.35</v>
      </c>
      <c r="J38" s="2">
        <v>2051.4500000000007</v>
      </c>
    </row>
    <row r="39" spans="6:23" x14ac:dyDescent="0.25">
      <c r="F39" s="14"/>
      <c r="G39" s="26" t="s">
        <v>48</v>
      </c>
      <c r="H39" s="2">
        <v>14436.600000000002</v>
      </c>
      <c r="I39" s="2">
        <v>50898.37</v>
      </c>
      <c r="J39" s="2">
        <v>36461.770000000004</v>
      </c>
    </row>
    <row r="40" spans="6:23" x14ac:dyDescent="0.25">
      <c r="F40" s="14"/>
      <c r="G40" s="26" t="s">
        <v>49</v>
      </c>
      <c r="H40" s="2">
        <v>33907.72</v>
      </c>
      <c r="I40" s="2">
        <v>9882.2200000000012</v>
      </c>
      <c r="J40" s="2">
        <v>-24025.5</v>
      </c>
    </row>
    <row r="41" spans="6:23" x14ac:dyDescent="0.25">
      <c r="F41" s="14"/>
      <c r="G41" s="26" t="s">
        <v>50</v>
      </c>
      <c r="H41" s="2">
        <v>12256.609999999999</v>
      </c>
      <c r="I41" s="2">
        <v>25534.050000000003</v>
      </c>
      <c r="J41" s="2">
        <v>13277.440000000004</v>
      </c>
    </row>
    <row r="42" spans="6:23" x14ac:dyDescent="0.25">
      <c r="F42" s="14"/>
      <c r="G42" s="26" t="s">
        <v>51</v>
      </c>
      <c r="H42" s="2">
        <v>9586.739999999998</v>
      </c>
      <c r="I42" s="2">
        <v>22197.289999999997</v>
      </c>
      <c r="J42" s="2">
        <v>12610.55</v>
      </c>
    </row>
    <row r="43" spans="6:23" x14ac:dyDescent="0.25">
      <c r="F43" s="14"/>
      <c r="G43" s="26" t="s">
        <v>52</v>
      </c>
      <c r="H43" s="2">
        <v>24902.450000000004</v>
      </c>
      <c r="I43" s="2">
        <v>38887.020000000004</v>
      </c>
      <c r="J43" s="2">
        <v>13984.57</v>
      </c>
    </row>
    <row r="44" spans="6:23" x14ac:dyDescent="0.25">
      <c r="F44" s="14"/>
      <c r="G44" s="26" t="s">
        <v>53</v>
      </c>
      <c r="H44" s="2">
        <v>9184.07</v>
      </c>
      <c r="I44" s="2">
        <v>9417.86</v>
      </c>
      <c r="J44" s="2">
        <v>233.79000000000087</v>
      </c>
    </row>
    <row r="45" spans="6:23" x14ac:dyDescent="0.25">
      <c r="F45" s="14"/>
      <c r="G45" s="26" t="s">
        <v>54</v>
      </c>
      <c r="H45" s="2">
        <v>7161.6699999999992</v>
      </c>
      <c r="I45" s="2">
        <v>18611.34</v>
      </c>
      <c r="J45" s="2">
        <v>11449.670000000002</v>
      </c>
    </row>
    <row r="46" spans="6:23" x14ac:dyDescent="0.25">
      <c r="F46" s="14"/>
      <c r="G46" s="24">
        <v>2020</v>
      </c>
      <c r="H46" s="2">
        <v>97203.51</v>
      </c>
      <c r="I46" s="53">
        <v>216335.75</v>
      </c>
      <c r="J46" s="2">
        <v>119132.24</v>
      </c>
    </row>
    <row r="47" spans="6:23" x14ac:dyDescent="0.25">
      <c r="F47" s="14"/>
      <c r="G47" s="26" t="s">
        <v>43</v>
      </c>
      <c r="H47" s="2">
        <v>755.22</v>
      </c>
      <c r="I47" s="2">
        <v>13202.96</v>
      </c>
      <c r="J47" s="2">
        <v>12447.74</v>
      </c>
    </row>
    <row r="48" spans="6:23" x14ac:dyDescent="0.25">
      <c r="F48" s="14"/>
      <c r="G48" s="26" t="s">
        <v>44</v>
      </c>
      <c r="H48" s="2">
        <v>12058.659999999998</v>
      </c>
      <c r="I48" s="2">
        <v>16801.260000000002</v>
      </c>
      <c r="J48" s="2">
        <v>4742.600000000004</v>
      </c>
      <c r="W48" s="27"/>
    </row>
    <row r="49" spans="6:10" x14ac:dyDescent="0.25">
      <c r="F49" s="14"/>
      <c r="G49" s="26" t="s">
        <v>45</v>
      </c>
      <c r="H49" s="2">
        <v>10483.02</v>
      </c>
      <c r="I49" s="2">
        <v>19956.420000000002</v>
      </c>
      <c r="J49" s="2">
        <v>9473.4000000000015</v>
      </c>
    </row>
    <row r="50" spans="6:10" x14ac:dyDescent="0.25">
      <c r="F50" s="14"/>
      <c r="G50" s="26" t="s">
        <v>46</v>
      </c>
      <c r="H50" s="2">
        <v>8160.76</v>
      </c>
      <c r="I50" s="2">
        <v>25925.9</v>
      </c>
      <c r="J50" s="2">
        <v>17765.14</v>
      </c>
    </row>
    <row r="51" spans="6:10" x14ac:dyDescent="0.25">
      <c r="F51" s="14"/>
      <c r="G51" s="26" t="s">
        <v>47</v>
      </c>
      <c r="H51" s="2">
        <v>9023.02</v>
      </c>
      <c r="I51" s="2">
        <v>18078.22</v>
      </c>
      <c r="J51" s="2">
        <v>9055.2000000000007</v>
      </c>
    </row>
    <row r="52" spans="6:10" x14ac:dyDescent="0.25">
      <c r="F52" s="14"/>
      <c r="G52" s="26" t="s">
        <v>48</v>
      </c>
      <c r="H52" s="2">
        <v>5278.77</v>
      </c>
      <c r="I52" s="2">
        <v>15078.220000000001</v>
      </c>
      <c r="J52" s="2">
        <v>9799.4500000000007</v>
      </c>
    </row>
    <row r="53" spans="6:10" x14ac:dyDescent="0.25">
      <c r="F53" s="14"/>
      <c r="G53" s="26" t="s">
        <v>49</v>
      </c>
      <c r="H53" s="2">
        <v>7724.66</v>
      </c>
      <c r="I53" s="2">
        <v>25078.22</v>
      </c>
      <c r="J53" s="2">
        <v>17353.560000000001</v>
      </c>
    </row>
    <row r="54" spans="6:10" x14ac:dyDescent="0.25">
      <c r="F54" s="14"/>
      <c r="G54" s="26" t="s">
        <v>50</v>
      </c>
      <c r="H54" s="2">
        <v>6360.2099999999982</v>
      </c>
      <c r="I54" s="2">
        <v>15078.220000000001</v>
      </c>
      <c r="J54" s="2">
        <v>8718.010000000002</v>
      </c>
    </row>
    <row r="55" spans="6:10" x14ac:dyDescent="0.25">
      <c r="F55" s="14"/>
      <c r="G55" s="26" t="s">
        <v>51</v>
      </c>
      <c r="H55" s="2">
        <v>4584.3200000000006</v>
      </c>
      <c r="I55" s="2">
        <v>15352.369999999999</v>
      </c>
      <c r="J55" s="2">
        <v>10768.05</v>
      </c>
    </row>
    <row r="56" spans="6:10" x14ac:dyDescent="0.25">
      <c r="F56" s="14"/>
      <c r="G56" s="26" t="s">
        <v>52</v>
      </c>
      <c r="H56" s="2">
        <v>7455.54</v>
      </c>
      <c r="I56" s="2">
        <v>15511.52</v>
      </c>
      <c r="J56" s="2">
        <v>8055.9800000000005</v>
      </c>
    </row>
    <row r="57" spans="6:10" x14ac:dyDescent="0.25">
      <c r="F57" s="14"/>
      <c r="G57" s="26" t="s">
        <v>53</v>
      </c>
      <c r="H57" s="2">
        <v>12568.390000000001</v>
      </c>
      <c r="I57" s="2">
        <v>15750.220000000001</v>
      </c>
      <c r="J57" s="2">
        <v>3181.83</v>
      </c>
    </row>
    <row r="58" spans="6:10" x14ac:dyDescent="0.25">
      <c r="F58" s="14"/>
      <c r="G58" s="26" t="s">
        <v>54</v>
      </c>
      <c r="H58" s="2">
        <v>12750.94</v>
      </c>
      <c r="I58" s="2">
        <v>20522.22</v>
      </c>
      <c r="J58" s="2">
        <v>7771.2800000000007</v>
      </c>
    </row>
    <row r="59" spans="6:10" x14ac:dyDescent="0.25">
      <c r="F59" s="14"/>
      <c r="G59" s="24">
        <v>2021</v>
      </c>
      <c r="H59" s="2">
        <v>95694.7</v>
      </c>
      <c r="I59" s="53">
        <v>163568.74000000002</v>
      </c>
      <c r="J59" s="2">
        <v>67874.040000000008</v>
      </c>
    </row>
    <row r="60" spans="6:10" x14ac:dyDescent="0.25">
      <c r="F60" s="14"/>
      <c r="G60" s="26" t="s">
        <v>43</v>
      </c>
      <c r="H60" s="2">
        <v>9724.75</v>
      </c>
      <c r="I60" s="2">
        <v>60700.68</v>
      </c>
      <c r="J60" s="2">
        <v>50975.93</v>
      </c>
    </row>
    <row r="61" spans="6:10" x14ac:dyDescent="0.25">
      <c r="F61" s="14"/>
      <c r="G61" s="26" t="s">
        <v>44</v>
      </c>
      <c r="H61" s="2">
        <v>12665.090000000002</v>
      </c>
      <c r="I61" s="2">
        <v>20310.629999999997</v>
      </c>
      <c r="J61" s="2">
        <v>7645.5399999999954</v>
      </c>
    </row>
    <row r="62" spans="6:10" x14ac:dyDescent="0.25">
      <c r="F62" s="14"/>
      <c r="G62" s="26" t="s">
        <v>45</v>
      </c>
      <c r="H62" s="2">
        <v>35543.100000000006</v>
      </c>
      <c r="I62" s="2">
        <v>19880.530000000002</v>
      </c>
      <c r="J62" s="2">
        <v>-15662.570000000003</v>
      </c>
    </row>
    <row r="63" spans="6:10" x14ac:dyDescent="0.25">
      <c r="F63" s="14"/>
      <c r="G63" s="26" t="s">
        <v>46</v>
      </c>
      <c r="H63" s="2">
        <v>9891.68</v>
      </c>
      <c r="I63" s="2">
        <v>19874.57</v>
      </c>
      <c r="J63" s="2">
        <v>9982.89</v>
      </c>
    </row>
    <row r="64" spans="6:10" x14ac:dyDescent="0.25">
      <c r="F64" s="14"/>
      <c r="G64" s="26" t="s">
        <v>47</v>
      </c>
      <c r="H64" s="2">
        <v>11826.759999999997</v>
      </c>
      <c r="I64" s="2">
        <v>18447.879999999997</v>
      </c>
      <c r="J64" s="2">
        <v>6621.1200000000008</v>
      </c>
    </row>
    <row r="65" spans="6:10" x14ac:dyDescent="0.25">
      <c r="F65" s="14"/>
      <c r="G65" s="26" t="s">
        <v>48</v>
      </c>
      <c r="H65" s="2">
        <v>12533.059999999998</v>
      </c>
      <c r="I65" s="2">
        <v>14222.45</v>
      </c>
      <c r="J65" s="2">
        <v>1689.3900000000031</v>
      </c>
    </row>
    <row r="66" spans="6:10" x14ac:dyDescent="0.25">
      <c r="F66" s="14"/>
      <c r="G66" s="26" t="s">
        <v>49</v>
      </c>
      <c r="H66" s="2">
        <v>3510.2599999999998</v>
      </c>
      <c r="I66" s="2">
        <v>10132</v>
      </c>
      <c r="J66" s="2">
        <v>6621.74</v>
      </c>
    </row>
    <row r="67" spans="6:10" x14ac:dyDescent="0.25">
      <c r="F67" s="14"/>
      <c r="G67" s="24" t="s">
        <v>30</v>
      </c>
      <c r="H67" s="2">
        <v>651841.03</v>
      </c>
      <c r="I67" s="2">
        <v>918610.60999999975</v>
      </c>
      <c r="J67" s="2">
        <v>266769.57999999996</v>
      </c>
    </row>
    <row r="68" spans="6:10" x14ac:dyDescent="0.25">
      <c r="F68" s="14"/>
    </row>
    <row r="69" spans="6:10" x14ac:dyDescent="0.25">
      <c r="F69" s="14"/>
    </row>
    <row r="70" spans="6:10" x14ac:dyDescent="0.25">
      <c r="F70" s="14"/>
    </row>
    <row r="71" spans="6:10" x14ac:dyDescent="0.25">
      <c r="F71" s="14"/>
    </row>
    <row r="72" spans="6:10" x14ac:dyDescent="0.25">
      <c r="F72" s="14"/>
    </row>
    <row r="73" spans="6:10" x14ac:dyDescent="0.25">
      <c r="F73" s="14"/>
    </row>
    <row r="74" spans="6:10" x14ac:dyDescent="0.25">
      <c r="F74" s="14"/>
    </row>
    <row r="75" spans="6:10" x14ac:dyDescent="0.25">
      <c r="F75" s="14"/>
    </row>
    <row r="76" spans="6:10" x14ac:dyDescent="0.25">
      <c r="F76" s="14"/>
    </row>
    <row r="77" spans="6:10" x14ac:dyDescent="0.25">
      <c r="F77" s="14"/>
    </row>
    <row r="78" spans="6:10" x14ac:dyDescent="0.25">
      <c r="F78" s="14"/>
    </row>
    <row r="79" spans="6:10" x14ac:dyDescent="0.25">
      <c r="F79" s="14"/>
    </row>
    <row r="80" spans="6:10"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tabColor theme="5" tint="-0.249977111117893"/>
  </sheetPr>
  <dimension ref="A1:AP602"/>
  <sheetViews>
    <sheetView showGridLines="0" showRowColHeaders="0" zoomScale="90" zoomScaleNormal="90" workbookViewId="0"/>
  </sheetViews>
  <sheetFormatPr defaultColWidth="8.85546875" defaultRowHeight="15" x14ac:dyDescent="0.25"/>
  <cols>
    <col min="2" max="2" width="9.140625" customWidth="1"/>
    <col min="6" max="6" width="3.42578125" customWidth="1"/>
    <col min="7" max="7" width="13.140625" customWidth="1"/>
    <col min="8" max="8" width="30.28515625" bestFit="1" customWidth="1"/>
    <col min="9" max="9" width="14.85546875" customWidth="1"/>
    <col min="10" max="10" width="7.28515625" customWidth="1"/>
    <col min="11" max="11" width="9.140625" customWidth="1"/>
    <col min="20" max="20" width="8" customWidth="1"/>
    <col min="21" max="21" width="17.85546875" customWidth="1"/>
    <col min="22" max="22" width="7.28515625" customWidth="1"/>
    <col min="23" max="23" width="25" customWidth="1"/>
    <col min="24" max="24" width="24" customWidth="1"/>
    <col min="38" max="38" width="17.85546875"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44395</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c r="K11" s="5"/>
    </row>
    <row r="12" spans="1:42" x14ac:dyDescent="0.25">
      <c r="F12" s="14"/>
    </row>
    <row r="13" spans="1:42" x14ac:dyDescent="0.25">
      <c r="F13" s="14"/>
      <c r="H13" s="24"/>
    </row>
    <row r="14" spans="1:42" x14ac:dyDescent="0.25">
      <c r="F14" s="14"/>
      <c r="H14" s="26"/>
    </row>
    <row r="15" spans="1:42" x14ac:dyDescent="0.25">
      <c r="F15" s="14"/>
      <c r="H15" s="33"/>
    </row>
    <row r="16" spans="1:42" x14ac:dyDescent="0.25">
      <c r="F16" s="14"/>
      <c r="H16" s="26"/>
    </row>
    <row r="17" spans="6:9" x14ac:dyDescent="0.25">
      <c r="F17" s="14"/>
      <c r="H17" s="26"/>
    </row>
    <row r="18" spans="6:9" x14ac:dyDescent="0.25">
      <c r="F18" s="14"/>
      <c r="H18" s="33"/>
    </row>
    <row r="19" spans="6:9" x14ac:dyDescent="0.25">
      <c r="F19" s="14"/>
      <c r="H19" s="26"/>
    </row>
    <row r="20" spans="6:9" x14ac:dyDescent="0.25">
      <c r="F20" s="14"/>
      <c r="H20" s="26"/>
    </row>
    <row r="21" spans="6:9" x14ac:dyDescent="0.25">
      <c r="F21" s="14"/>
      <c r="H21" s="33"/>
    </row>
    <row r="22" spans="6:9" x14ac:dyDescent="0.25">
      <c r="F22" s="14"/>
      <c r="H22" s="26"/>
    </row>
    <row r="23" spans="6:9" ht="15" customHeight="1" x14ac:dyDescent="0.25">
      <c r="F23" s="14"/>
      <c r="H23" s="26"/>
    </row>
    <row r="24" spans="6:9" ht="15" customHeight="1" x14ac:dyDescent="0.25">
      <c r="F24" s="14"/>
      <c r="H24" s="33"/>
    </row>
    <row r="25" spans="6:9" x14ac:dyDescent="0.25">
      <c r="F25" s="14"/>
      <c r="H25" s="26"/>
    </row>
    <row r="26" spans="6:9" x14ac:dyDescent="0.25">
      <c r="F26" s="14"/>
      <c r="H26" s="26"/>
    </row>
    <row r="27" spans="6:9" x14ac:dyDescent="0.25">
      <c r="F27" s="14"/>
      <c r="H27" s="33"/>
    </row>
    <row r="28" spans="6:9" x14ac:dyDescent="0.25">
      <c r="F28" s="14"/>
      <c r="H28" s="26"/>
    </row>
    <row r="29" spans="6:9" x14ac:dyDescent="0.25">
      <c r="F29" s="14"/>
      <c r="H29" s="26"/>
    </row>
    <row r="30" spans="6:9" x14ac:dyDescent="0.25">
      <c r="F30" s="14"/>
      <c r="H30" s="33"/>
    </row>
    <row r="31" spans="6:9" x14ac:dyDescent="0.25">
      <c r="F31" s="14"/>
      <c r="G31" s="24"/>
      <c r="H31" s="26"/>
    </row>
    <row r="32" spans="6:9" x14ac:dyDescent="0.25">
      <c r="F32" s="14"/>
      <c r="G32" s="24"/>
      <c r="H32" s="23" t="s">
        <v>55</v>
      </c>
      <c r="I32" t="s">
        <v>56</v>
      </c>
    </row>
    <row r="33" spans="6:23" x14ac:dyDescent="0.25">
      <c r="F33" s="14"/>
      <c r="G33" s="24"/>
      <c r="H33" s="33"/>
    </row>
    <row r="34" spans="6:23" x14ac:dyDescent="0.25">
      <c r="F34" s="14"/>
      <c r="G34" s="24"/>
      <c r="H34" s="23" t="s">
        <v>7</v>
      </c>
      <c r="I34" t="s">
        <v>9</v>
      </c>
    </row>
    <row r="35" spans="6:23" x14ac:dyDescent="0.25">
      <c r="F35" s="14"/>
      <c r="G35" s="26"/>
      <c r="H35" s="24">
        <v>2017</v>
      </c>
      <c r="I35" s="53"/>
    </row>
    <row r="36" spans="6:23" x14ac:dyDescent="0.25">
      <c r="F36" s="14"/>
      <c r="G36" s="26"/>
      <c r="H36" s="26" t="s">
        <v>43</v>
      </c>
      <c r="I36" s="53"/>
    </row>
    <row r="37" spans="6:23" x14ac:dyDescent="0.25">
      <c r="F37" s="14"/>
      <c r="G37" s="26"/>
      <c r="H37" s="33" t="s">
        <v>57</v>
      </c>
      <c r="I37" s="53">
        <v>5308</v>
      </c>
    </row>
    <row r="38" spans="6:23" x14ac:dyDescent="0.25">
      <c r="F38" s="14"/>
      <c r="G38" s="26"/>
      <c r="H38" s="33" t="s">
        <v>58</v>
      </c>
      <c r="I38" s="53">
        <v>2632.07</v>
      </c>
    </row>
    <row r="39" spans="6:23" x14ac:dyDescent="0.25">
      <c r="F39" s="14"/>
      <c r="G39" s="26"/>
      <c r="H39" s="26" t="s">
        <v>59</v>
      </c>
      <c r="I39" s="53">
        <v>7940.07</v>
      </c>
    </row>
    <row r="40" spans="6:23" x14ac:dyDescent="0.25">
      <c r="F40" s="14"/>
      <c r="G40" s="26"/>
      <c r="H40" s="26" t="s">
        <v>44</v>
      </c>
      <c r="I40" s="53"/>
    </row>
    <row r="41" spans="6:23" x14ac:dyDescent="0.25">
      <c r="F41" s="14"/>
      <c r="G41" s="24"/>
      <c r="H41" s="33" t="s">
        <v>57</v>
      </c>
      <c r="I41" s="53">
        <v>5308</v>
      </c>
    </row>
    <row r="42" spans="6:23" x14ac:dyDescent="0.25">
      <c r="F42" s="14"/>
      <c r="H42" s="33" t="s">
        <v>58</v>
      </c>
      <c r="I42" s="53">
        <v>5742.94</v>
      </c>
    </row>
    <row r="43" spans="6:23" x14ac:dyDescent="0.25">
      <c r="F43" s="14"/>
      <c r="H43" s="26" t="s">
        <v>60</v>
      </c>
      <c r="I43" s="53">
        <v>11050.939999999999</v>
      </c>
    </row>
    <row r="44" spans="6:23" x14ac:dyDescent="0.25">
      <c r="F44" s="14"/>
      <c r="H44" s="26" t="s">
        <v>45</v>
      </c>
      <c r="I44" s="53"/>
    </row>
    <row r="45" spans="6:23" x14ac:dyDescent="0.25">
      <c r="F45" s="14"/>
      <c r="H45" s="33" t="s">
        <v>57</v>
      </c>
      <c r="I45" s="53">
        <v>5308.33</v>
      </c>
    </row>
    <row r="46" spans="6:23" x14ac:dyDescent="0.25">
      <c r="F46" s="14"/>
      <c r="H46" s="33" t="s">
        <v>58</v>
      </c>
      <c r="I46" s="53">
        <v>5885.87</v>
      </c>
    </row>
    <row r="47" spans="6:23" x14ac:dyDescent="0.25">
      <c r="F47" s="14"/>
      <c r="H47" s="26" t="s">
        <v>61</v>
      </c>
      <c r="I47" s="53">
        <v>11194.2</v>
      </c>
    </row>
    <row r="48" spans="6:23" x14ac:dyDescent="0.25">
      <c r="F48" s="14"/>
      <c r="H48" s="26" t="s">
        <v>46</v>
      </c>
      <c r="I48" s="53"/>
      <c r="W48" s="27"/>
    </row>
    <row r="49" spans="6:9" x14ac:dyDescent="0.25">
      <c r="F49" s="14"/>
      <c r="H49" s="33" t="s">
        <v>57</v>
      </c>
      <c r="I49" s="53">
        <v>5308.33</v>
      </c>
    </row>
    <row r="50" spans="6:9" x14ac:dyDescent="0.25">
      <c r="F50" s="14"/>
      <c r="H50" s="33" t="s">
        <v>58</v>
      </c>
      <c r="I50" s="53">
        <v>5885.87</v>
      </c>
    </row>
    <row r="51" spans="6:9" x14ac:dyDescent="0.25">
      <c r="F51" s="14"/>
      <c r="H51" s="26" t="s">
        <v>62</v>
      </c>
      <c r="I51" s="53">
        <v>11194.2</v>
      </c>
    </row>
    <row r="52" spans="6:9" x14ac:dyDescent="0.25">
      <c r="F52" s="14"/>
      <c r="H52" s="26" t="s">
        <v>47</v>
      </c>
      <c r="I52" s="53"/>
    </row>
    <row r="53" spans="6:9" x14ac:dyDescent="0.25">
      <c r="F53" s="14"/>
      <c r="H53" s="33" t="s">
        <v>57</v>
      </c>
      <c r="I53" s="53">
        <v>5963.33</v>
      </c>
    </row>
    <row r="54" spans="6:9" x14ac:dyDescent="0.25">
      <c r="F54" s="14"/>
      <c r="H54" s="33" t="s">
        <v>58</v>
      </c>
      <c r="I54" s="53">
        <v>8614.41</v>
      </c>
    </row>
    <row r="55" spans="6:9" x14ac:dyDescent="0.25">
      <c r="F55" s="14"/>
      <c r="H55" s="26" t="s">
        <v>63</v>
      </c>
      <c r="I55" s="53">
        <v>14577.74</v>
      </c>
    </row>
    <row r="56" spans="6:9" x14ac:dyDescent="0.25">
      <c r="F56" s="14"/>
      <c r="H56" s="26" t="s">
        <v>48</v>
      </c>
      <c r="I56" s="53"/>
    </row>
    <row r="57" spans="6:9" x14ac:dyDescent="0.25">
      <c r="F57" s="14"/>
      <c r="H57" s="33" t="s">
        <v>57</v>
      </c>
      <c r="I57" s="53">
        <v>5746</v>
      </c>
    </row>
    <row r="58" spans="6:9" x14ac:dyDescent="0.25">
      <c r="F58" s="14"/>
      <c r="H58" s="33" t="s">
        <v>58</v>
      </c>
      <c r="I58" s="53">
        <v>5742.94</v>
      </c>
    </row>
    <row r="59" spans="6:9" x14ac:dyDescent="0.25">
      <c r="F59" s="14"/>
      <c r="H59" s="26" t="s">
        <v>64</v>
      </c>
      <c r="I59" s="53">
        <v>11488.939999999999</v>
      </c>
    </row>
    <row r="60" spans="6:9" x14ac:dyDescent="0.25">
      <c r="F60" s="14"/>
      <c r="H60" s="26" t="s">
        <v>49</v>
      </c>
      <c r="I60" s="53"/>
    </row>
    <row r="61" spans="6:9" x14ac:dyDescent="0.25">
      <c r="F61" s="14"/>
      <c r="H61" s="33" t="s">
        <v>57</v>
      </c>
      <c r="I61" s="53">
        <v>5746</v>
      </c>
    </row>
    <row r="62" spans="6:9" x14ac:dyDescent="0.25">
      <c r="F62" s="14"/>
      <c r="H62" s="33" t="s">
        <v>58</v>
      </c>
      <c r="I62" s="53">
        <v>5838.23</v>
      </c>
    </row>
    <row r="63" spans="6:9" x14ac:dyDescent="0.25">
      <c r="F63" s="14"/>
      <c r="H63" s="26" t="s">
        <v>65</v>
      </c>
      <c r="I63" s="53">
        <v>11584.23</v>
      </c>
    </row>
    <row r="64" spans="6:9" x14ac:dyDescent="0.25">
      <c r="F64" s="14"/>
      <c r="H64" s="26" t="s">
        <v>50</v>
      </c>
      <c r="I64" s="53"/>
    </row>
    <row r="65" spans="6:9" x14ac:dyDescent="0.25">
      <c r="F65" s="14"/>
      <c r="H65" s="33" t="s">
        <v>57</v>
      </c>
      <c r="I65" s="53">
        <v>5746</v>
      </c>
    </row>
    <row r="66" spans="6:9" x14ac:dyDescent="0.25">
      <c r="F66" s="14"/>
      <c r="H66" s="33" t="s">
        <v>58</v>
      </c>
      <c r="I66" s="53">
        <v>5742.94</v>
      </c>
    </row>
    <row r="67" spans="6:9" x14ac:dyDescent="0.25">
      <c r="F67" s="14"/>
      <c r="H67" s="26" t="s">
        <v>66</v>
      </c>
      <c r="I67" s="53">
        <v>11488.939999999999</v>
      </c>
    </row>
    <row r="68" spans="6:9" x14ac:dyDescent="0.25">
      <c r="F68" s="14"/>
      <c r="H68" s="26" t="s">
        <v>51</v>
      </c>
      <c r="I68" s="53"/>
    </row>
    <row r="69" spans="6:9" x14ac:dyDescent="0.25">
      <c r="F69" s="14"/>
      <c r="H69" s="33" t="s">
        <v>58</v>
      </c>
      <c r="I69" s="53">
        <v>5742.94</v>
      </c>
    </row>
    <row r="70" spans="6:9" x14ac:dyDescent="0.25">
      <c r="F70" s="14"/>
      <c r="H70" s="33" t="s">
        <v>67</v>
      </c>
      <c r="I70" s="53">
        <v>5746</v>
      </c>
    </row>
    <row r="71" spans="6:9" x14ac:dyDescent="0.25">
      <c r="F71" s="14"/>
      <c r="H71" s="26" t="s">
        <v>68</v>
      </c>
      <c r="I71" s="53">
        <v>11488.939999999999</v>
      </c>
    </row>
    <row r="72" spans="6:9" x14ac:dyDescent="0.25">
      <c r="F72" s="14"/>
      <c r="H72" s="26" t="s">
        <v>52</v>
      </c>
      <c r="I72" s="53"/>
    </row>
    <row r="73" spans="6:9" x14ac:dyDescent="0.25">
      <c r="F73" s="14"/>
      <c r="H73" s="33" t="s">
        <v>58</v>
      </c>
      <c r="I73" s="53">
        <v>5742.94</v>
      </c>
    </row>
    <row r="74" spans="6:9" x14ac:dyDescent="0.25">
      <c r="F74" s="14"/>
      <c r="H74" s="33" t="s">
        <v>69</v>
      </c>
      <c r="I74" s="53">
        <v>6661</v>
      </c>
    </row>
    <row r="75" spans="6:9" x14ac:dyDescent="0.25">
      <c r="F75" s="14"/>
      <c r="H75" s="33" t="s">
        <v>70</v>
      </c>
      <c r="I75" s="53">
        <v>3014.4</v>
      </c>
    </row>
    <row r="76" spans="6:9" x14ac:dyDescent="0.25">
      <c r="F76" s="14"/>
      <c r="H76" s="26" t="s">
        <v>71</v>
      </c>
      <c r="I76" s="53">
        <v>15418.339999999998</v>
      </c>
    </row>
    <row r="77" spans="6:9" x14ac:dyDescent="0.25">
      <c r="F77" s="14"/>
      <c r="H77" s="26" t="s">
        <v>53</v>
      </c>
      <c r="I77" s="53"/>
    </row>
    <row r="78" spans="6:9" x14ac:dyDescent="0.25">
      <c r="F78" s="14"/>
      <c r="H78" s="33" t="s">
        <v>57</v>
      </c>
      <c r="I78" s="53">
        <v>5746</v>
      </c>
    </row>
    <row r="79" spans="6:9" x14ac:dyDescent="0.25">
      <c r="F79" s="14"/>
      <c r="H79" s="33" t="s">
        <v>58</v>
      </c>
      <c r="I79" s="53">
        <v>2871.47</v>
      </c>
    </row>
    <row r="80" spans="6:9" x14ac:dyDescent="0.25">
      <c r="F80" s="14"/>
      <c r="H80" s="33" t="s">
        <v>72</v>
      </c>
      <c r="I80" s="53">
        <v>3343.91</v>
      </c>
    </row>
    <row r="81" spans="6:9" x14ac:dyDescent="0.25">
      <c r="F81" s="14"/>
      <c r="H81" s="26" t="s">
        <v>73</v>
      </c>
      <c r="I81" s="53">
        <v>11961.38</v>
      </c>
    </row>
    <row r="82" spans="6:9" x14ac:dyDescent="0.25">
      <c r="F82" s="14"/>
      <c r="H82" s="26" t="s">
        <v>54</v>
      </c>
      <c r="I82" s="53"/>
    </row>
    <row r="83" spans="6:9" x14ac:dyDescent="0.25">
      <c r="F83" s="14"/>
      <c r="H83" s="33" t="s">
        <v>58</v>
      </c>
      <c r="I83" s="53">
        <v>2871.48</v>
      </c>
    </row>
    <row r="84" spans="6:9" x14ac:dyDescent="0.25">
      <c r="F84" s="14"/>
      <c r="H84" s="33" t="s">
        <v>74</v>
      </c>
      <c r="I84" s="53">
        <v>3416.38</v>
      </c>
    </row>
    <row r="85" spans="6:9" x14ac:dyDescent="0.25">
      <c r="F85" s="14"/>
      <c r="H85" s="33" t="s">
        <v>75</v>
      </c>
      <c r="I85" s="53">
        <v>9050.32</v>
      </c>
    </row>
    <row r="86" spans="6:9" x14ac:dyDescent="0.25">
      <c r="F86" s="14"/>
      <c r="H86" s="26" t="s">
        <v>76</v>
      </c>
      <c r="I86" s="53">
        <v>15338.18</v>
      </c>
    </row>
    <row r="87" spans="6:9" x14ac:dyDescent="0.25">
      <c r="F87" s="14"/>
      <c r="H87" s="24" t="s">
        <v>77</v>
      </c>
      <c r="I87" s="53">
        <v>144726.1</v>
      </c>
    </row>
    <row r="88" spans="6:9" x14ac:dyDescent="0.25">
      <c r="F88" s="14"/>
      <c r="H88" s="24" t="s">
        <v>30</v>
      </c>
      <c r="I88" s="53">
        <v>144726.1</v>
      </c>
    </row>
    <row r="89" spans="6:9" x14ac:dyDescent="0.25">
      <c r="F89" s="14"/>
    </row>
    <row r="90" spans="6:9" x14ac:dyDescent="0.25">
      <c r="F90" s="14"/>
    </row>
    <row r="91" spans="6:9" x14ac:dyDescent="0.25">
      <c r="F91" s="14"/>
    </row>
    <row r="92" spans="6:9" x14ac:dyDescent="0.25">
      <c r="F92" s="14"/>
    </row>
    <row r="93" spans="6:9" x14ac:dyDescent="0.25">
      <c r="F93" s="14"/>
    </row>
    <row r="94" spans="6:9" x14ac:dyDescent="0.25">
      <c r="F94" s="14"/>
    </row>
    <row r="95" spans="6:9" x14ac:dyDescent="0.25">
      <c r="F95" s="14"/>
    </row>
    <row r="96" spans="6:9"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7B49C-6B61-4021-B441-77EBFA2814CC}">
  <sheetPr codeName="Sheet19">
    <tabColor theme="5" tint="-0.249977111117893"/>
  </sheetPr>
  <dimension ref="A1:AP602"/>
  <sheetViews>
    <sheetView showGridLines="0" showRowColHeaders="0" zoomScale="90" zoomScaleNormal="90" workbookViewId="0">
      <selection activeCell="H20" sqref="H20"/>
    </sheetView>
  </sheetViews>
  <sheetFormatPr defaultColWidth="8.85546875" defaultRowHeight="15" x14ac:dyDescent="0.25"/>
  <cols>
    <col min="2" max="2" width="9.140625" customWidth="1"/>
    <col min="6" max="6" width="3.42578125" customWidth="1"/>
    <col min="7" max="7" width="13.140625" customWidth="1"/>
    <col min="8" max="8" width="13.28515625" bestFit="1" customWidth="1"/>
    <col min="9" max="9" width="18.140625" bestFit="1" customWidth="1"/>
    <col min="10" max="10" width="15.140625" bestFit="1" customWidth="1"/>
    <col min="11" max="14" width="6.7109375" bestFit="1" customWidth="1"/>
    <col min="15" max="15" width="11.28515625" bestFit="1" customWidth="1"/>
    <col min="20" max="20" width="8" customWidth="1"/>
    <col min="21" max="21" width="17.85546875" customWidth="1"/>
    <col min="22" max="22" width="7.28515625" customWidth="1"/>
    <col min="23" max="23" width="25" customWidth="1"/>
    <col min="24" max="24" width="24" customWidth="1"/>
    <col min="38" max="38" width="17.85546875"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44395</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row>
    <row r="12" spans="1:42" x14ac:dyDescent="0.25">
      <c r="F12" s="14"/>
      <c r="H12" s="23" t="s">
        <v>7</v>
      </c>
      <c r="I12" t="s">
        <v>78</v>
      </c>
    </row>
    <row r="13" spans="1:42" x14ac:dyDescent="0.25">
      <c r="F13" s="14"/>
      <c r="H13" s="24">
        <v>2014</v>
      </c>
      <c r="I13" s="53">
        <v>-2.4009585473410429</v>
      </c>
    </row>
    <row r="14" spans="1:42" x14ac:dyDescent="0.25">
      <c r="F14" s="14"/>
      <c r="H14" s="24">
        <v>2015</v>
      </c>
      <c r="I14" s="53">
        <v>2.5119605712019433</v>
      </c>
    </row>
    <row r="15" spans="1:42" x14ac:dyDescent="0.25">
      <c r="F15" s="14"/>
      <c r="H15" s="24">
        <v>2016</v>
      </c>
      <c r="I15" s="53">
        <v>5.7464300626796074</v>
      </c>
    </row>
    <row r="16" spans="1:42" x14ac:dyDescent="0.25">
      <c r="F16" s="14"/>
      <c r="H16" s="24">
        <v>2017</v>
      </c>
      <c r="I16" s="53">
        <v>3.7736688467069932</v>
      </c>
    </row>
    <row r="17" spans="6:9" x14ac:dyDescent="0.25">
      <c r="F17" s="14"/>
      <c r="H17" s="24">
        <v>2018</v>
      </c>
      <c r="I17" s="53">
        <v>-9.8372703175160314</v>
      </c>
    </row>
    <row r="18" spans="6:9" x14ac:dyDescent="0.25">
      <c r="F18" s="14"/>
      <c r="H18" s="24">
        <v>2019</v>
      </c>
      <c r="I18" s="53">
        <v>1.2175239176916444</v>
      </c>
    </row>
    <row r="19" spans="6:9" x14ac:dyDescent="0.25">
      <c r="F19" s="14"/>
      <c r="H19" s="24">
        <v>2020</v>
      </c>
      <c r="I19" s="53">
        <v>6.607410626761177</v>
      </c>
    </row>
    <row r="20" spans="6:9" x14ac:dyDescent="0.25">
      <c r="F20" s="14"/>
      <c r="H20" s="24">
        <v>2021</v>
      </c>
      <c r="I20" s="53">
        <v>2.0619222686431264</v>
      </c>
    </row>
    <row r="21" spans="6:9" x14ac:dyDescent="0.25">
      <c r="F21" s="14"/>
      <c r="H21" s="26" t="s">
        <v>43</v>
      </c>
      <c r="I21" s="53">
        <v>0.83979174533135381</v>
      </c>
    </row>
    <row r="22" spans="6:9" x14ac:dyDescent="0.25">
      <c r="F22" s="14"/>
      <c r="H22" s="26" t="s">
        <v>44</v>
      </c>
      <c r="I22" s="53">
        <v>0.37643047015282127</v>
      </c>
    </row>
    <row r="23" spans="6:9" ht="15" customHeight="1" x14ac:dyDescent="0.25">
      <c r="F23" s="14"/>
      <c r="H23" s="26" t="s">
        <v>45</v>
      </c>
      <c r="I23" s="53">
        <v>-0.78783463016328048</v>
      </c>
    </row>
    <row r="24" spans="6:9" ht="15" customHeight="1" x14ac:dyDescent="0.25">
      <c r="F24" s="14"/>
      <c r="H24" s="26" t="s">
        <v>46</v>
      </c>
      <c r="I24" s="53">
        <v>0.50229464084002817</v>
      </c>
    </row>
    <row r="25" spans="6:9" x14ac:dyDescent="0.25">
      <c r="F25" s="14"/>
      <c r="H25" s="26" t="s">
        <v>47</v>
      </c>
      <c r="I25" s="53">
        <v>0.35890953323633945</v>
      </c>
    </row>
    <row r="26" spans="6:9" x14ac:dyDescent="0.25">
      <c r="F26" s="14"/>
      <c r="H26" s="26" t="s">
        <v>48</v>
      </c>
      <c r="I26" s="53">
        <v>0.11878333198569888</v>
      </c>
    </row>
    <row r="27" spans="6:9" x14ac:dyDescent="0.25">
      <c r="F27" s="14"/>
      <c r="H27" s="26" t="s">
        <v>49</v>
      </c>
      <c r="I27" s="53">
        <v>0.65354717726016576</v>
      </c>
    </row>
    <row r="28" spans="6:9" x14ac:dyDescent="0.25">
      <c r="F28" s="14"/>
      <c r="H28" s="24" t="s">
        <v>30</v>
      </c>
      <c r="I28" s="53">
        <v>9.680687428827417</v>
      </c>
    </row>
    <row r="29" spans="6:9" x14ac:dyDescent="0.25">
      <c r="F29" s="14"/>
    </row>
    <row r="30" spans="6:9" x14ac:dyDescent="0.25">
      <c r="F30" s="14"/>
    </row>
    <row r="31" spans="6:9" x14ac:dyDescent="0.25">
      <c r="F31" s="14"/>
      <c r="G31" s="24"/>
    </row>
    <row r="32" spans="6:9" x14ac:dyDescent="0.25">
      <c r="F32" s="14"/>
      <c r="G32" s="24"/>
    </row>
    <row r="33" spans="6:23" x14ac:dyDescent="0.25">
      <c r="F33" s="14"/>
      <c r="G33" s="24"/>
    </row>
    <row r="34" spans="6:23" x14ac:dyDescent="0.25">
      <c r="F34" s="14"/>
      <c r="G34" s="24"/>
    </row>
    <row r="35" spans="6:23" x14ac:dyDescent="0.25">
      <c r="F35" s="14"/>
      <c r="G35" s="26"/>
    </row>
    <row r="36" spans="6:23" x14ac:dyDescent="0.25">
      <c r="F36" s="14"/>
      <c r="G36" s="26"/>
    </row>
    <row r="37" spans="6:23" x14ac:dyDescent="0.25">
      <c r="F37" s="14"/>
      <c r="G37" s="26"/>
    </row>
    <row r="38" spans="6:23" x14ac:dyDescent="0.25">
      <c r="F38" s="14"/>
      <c r="G38" s="26"/>
    </row>
    <row r="39" spans="6:23" x14ac:dyDescent="0.25">
      <c r="F39" s="14"/>
      <c r="G39" s="26"/>
    </row>
    <row r="40" spans="6:23" x14ac:dyDescent="0.25">
      <c r="F40" s="14"/>
      <c r="G40" s="26"/>
    </row>
    <row r="41" spans="6:23" x14ac:dyDescent="0.25">
      <c r="F41" s="14"/>
      <c r="G41" s="24"/>
    </row>
    <row r="42" spans="6:23" x14ac:dyDescent="0.25">
      <c r="F42" s="14"/>
    </row>
    <row r="43" spans="6:23" x14ac:dyDescent="0.25">
      <c r="F43" s="14"/>
    </row>
    <row r="44" spans="6:23" x14ac:dyDescent="0.25">
      <c r="F44" s="14"/>
    </row>
    <row r="45" spans="6:23" x14ac:dyDescent="0.25">
      <c r="F45" s="14"/>
    </row>
    <row r="46" spans="6:23" x14ac:dyDescent="0.25">
      <c r="F46" s="14"/>
    </row>
    <row r="47" spans="6:23" x14ac:dyDescent="0.25">
      <c r="F47" s="14"/>
    </row>
    <row r="48" spans="6:23" x14ac:dyDescent="0.25">
      <c r="F48" s="14"/>
      <c r="W48" s="27"/>
    </row>
    <row r="49" spans="6:6" x14ac:dyDescent="0.25">
      <c r="F49" s="14"/>
    </row>
    <row r="50" spans="6:6" x14ac:dyDescent="0.25">
      <c r="F50" s="14"/>
    </row>
    <row r="51" spans="6:6" x14ac:dyDescent="0.25">
      <c r="F51" s="14"/>
    </row>
    <row r="52" spans="6:6" x14ac:dyDescent="0.25">
      <c r="F52" s="14"/>
    </row>
    <row r="53" spans="6:6" x14ac:dyDescent="0.25">
      <c r="F53" s="14"/>
    </row>
    <row r="54" spans="6:6" x14ac:dyDescent="0.25">
      <c r="F54" s="14"/>
    </row>
    <row r="55" spans="6:6" x14ac:dyDescent="0.25">
      <c r="F55" s="14"/>
    </row>
    <row r="56" spans="6:6" x14ac:dyDescent="0.25">
      <c r="F56" s="14"/>
    </row>
    <row r="57" spans="6:6" x14ac:dyDescent="0.25">
      <c r="F57" s="14"/>
    </row>
    <row r="58" spans="6:6" x14ac:dyDescent="0.25">
      <c r="F58" s="14"/>
    </row>
    <row r="59" spans="6:6" x14ac:dyDescent="0.25">
      <c r="F59" s="14"/>
    </row>
    <row r="60" spans="6:6" x14ac:dyDescent="0.25">
      <c r="F60" s="14"/>
    </row>
    <row r="61" spans="6:6" x14ac:dyDescent="0.25">
      <c r="F61" s="14"/>
    </row>
    <row r="62" spans="6:6" x14ac:dyDescent="0.25">
      <c r="F62" s="14"/>
    </row>
    <row r="63" spans="6:6" x14ac:dyDescent="0.25">
      <c r="F63" s="14"/>
    </row>
    <row r="64" spans="6:6" x14ac:dyDescent="0.25">
      <c r="F64" s="14"/>
    </row>
    <row r="65" spans="6:6" x14ac:dyDescent="0.25">
      <c r="F65" s="14"/>
    </row>
    <row r="66" spans="6:6" x14ac:dyDescent="0.25">
      <c r="F66" s="14"/>
    </row>
    <row r="67" spans="6:6" x14ac:dyDescent="0.25">
      <c r="F67" s="14"/>
    </row>
    <row r="68" spans="6:6" x14ac:dyDescent="0.25">
      <c r="F68" s="14"/>
    </row>
    <row r="69" spans="6:6" x14ac:dyDescent="0.25">
      <c r="F69" s="14"/>
    </row>
    <row r="70" spans="6:6" x14ac:dyDescent="0.25">
      <c r="F70" s="14"/>
    </row>
    <row r="71" spans="6:6" x14ac:dyDescent="0.25">
      <c r="F71" s="14"/>
    </row>
    <row r="72" spans="6:6" x14ac:dyDescent="0.25">
      <c r="F72" s="14"/>
    </row>
    <row r="73" spans="6:6" x14ac:dyDescent="0.25">
      <c r="F73" s="14"/>
    </row>
    <row r="74" spans="6:6" x14ac:dyDescent="0.25">
      <c r="F74" s="14"/>
    </row>
    <row r="75" spans="6:6" x14ac:dyDescent="0.25">
      <c r="F75" s="14"/>
    </row>
    <row r="76" spans="6:6" x14ac:dyDescent="0.25">
      <c r="F76" s="14"/>
    </row>
    <row r="77" spans="6:6" x14ac:dyDescent="0.25">
      <c r="F77" s="14"/>
    </row>
    <row r="78" spans="6:6" x14ac:dyDescent="0.25">
      <c r="F78" s="14"/>
    </row>
    <row r="79" spans="6:6" x14ac:dyDescent="0.25">
      <c r="F79" s="14"/>
    </row>
    <row r="80" spans="6:6"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4" tint="-0.249977111117893"/>
  </sheetPr>
  <dimension ref="A1:AG69"/>
  <sheetViews>
    <sheetView showGridLines="0" showRowColHeaders="0" zoomScale="90" zoomScaleNormal="90" workbookViewId="0">
      <pane xSplit="14" ySplit="11" topLeftCell="O12"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13.28515625" bestFit="1" customWidth="1"/>
    <col min="9" max="9" width="14.28515625" customWidth="1"/>
    <col min="10" max="10" width="16" customWidth="1"/>
    <col min="11" max="11" width="16.7109375" customWidth="1"/>
    <col min="12" max="12" width="13.42578125" customWidth="1"/>
    <col min="13" max="13" width="21.7109375" bestFit="1" customWidth="1"/>
    <col min="14" max="14" width="13" bestFit="1" customWidth="1"/>
    <col min="15" max="15" width="25" bestFit="1" customWidth="1"/>
    <col min="16" max="16" width="27.85546875" bestFit="1" customWidth="1"/>
    <col min="17" max="17" width="28.28515625" bestFit="1" customWidth="1"/>
    <col min="20" max="20" width="8" customWidth="1"/>
  </cols>
  <sheetData>
    <row r="1" spans="1:33" ht="18" customHeight="1" x14ac:dyDescent="0.25">
      <c r="F1" s="8"/>
    </row>
    <row r="2" spans="1:33" ht="39.950000000000003" customHeight="1" x14ac:dyDescent="0.25">
      <c r="A2" s="87">
        <f ca="1">TODAY()</f>
        <v>44395</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80</v>
      </c>
      <c r="J11" t="s">
        <v>81</v>
      </c>
      <c r="K11" t="s">
        <v>82</v>
      </c>
    </row>
    <row r="12" spans="1:33" x14ac:dyDescent="0.25">
      <c r="F12" s="15"/>
      <c r="H12" s="24">
        <v>2021</v>
      </c>
      <c r="I12" s="2">
        <v>163568.74000000002</v>
      </c>
      <c r="J12" s="2">
        <v>95694.699999999983</v>
      </c>
      <c r="K12" s="2">
        <v>67874.040000000008</v>
      </c>
    </row>
    <row r="13" spans="1:33" x14ac:dyDescent="0.25">
      <c r="F13" s="15"/>
      <c r="H13" s="26" t="s">
        <v>43</v>
      </c>
      <c r="I13" s="2">
        <v>60700.68</v>
      </c>
      <c r="J13" s="2">
        <v>9724.7500000000018</v>
      </c>
      <c r="K13" s="2">
        <v>50975.93</v>
      </c>
    </row>
    <row r="14" spans="1:33" x14ac:dyDescent="0.25">
      <c r="F14" s="15"/>
      <c r="H14" s="26" t="s">
        <v>44</v>
      </c>
      <c r="I14" s="2">
        <v>20310.63</v>
      </c>
      <c r="J14" s="2">
        <v>12665.09</v>
      </c>
      <c r="K14" s="2">
        <v>7645.5400000000027</v>
      </c>
    </row>
    <row r="15" spans="1:33" x14ac:dyDescent="0.25">
      <c r="F15" s="15"/>
      <c r="H15" s="26" t="s">
        <v>45</v>
      </c>
      <c r="I15" s="2">
        <v>19880.530000000002</v>
      </c>
      <c r="J15" s="2">
        <v>35543.1</v>
      </c>
      <c r="K15" s="2">
        <v>-15662.569999999996</v>
      </c>
    </row>
    <row r="16" spans="1:33" x14ac:dyDescent="0.25">
      <c r="F16" s="15"/>
      <c r="H16" s="26" t="s">
        <v>46</v>
      </c>
      <c r="I16" s="2">
        <v>19874.570000000003</v>
      </c>
      <c r="J16" s="2">
        <v>9891.68</v>
      </c>
      <c r="K16" s="2">
        <v>9982.8900000000012</v>
      </c>
    </row>
    <row r="17" spans="6:11" x14ac:dyDescent="0.25">
      <c r="F17" s="15"/>
      <c r="H17" s="26" t="s">
        <v>47</v>
      </c>
      <c r="I17" s="2">
        <v>18447.879999999997</v>
      </c>
      <c r="J17" s="2">
        <v>11826.76</v>
      </c>
      <c r="K17" s="2">
        <v>6621.119999999999</v>
      </c>
    </row>
    <row r="18" spans="6:11" x14ac:dyDescent="0.25">
      <c r="F18" s="15"/>
      <c r="H18" s="26" t="s">
        <v>48</v>
      </c>
      <c r="I18" s="2">
        <v>14222.45</v>
      </c>
      <c r="J18" s="2">
        <v>12533.06</v>
      </c>
      <c r="K18" s="2">
        <v>1689.3900000000003</v>
      </c>
    </row>
    <row r="19" spans="6:11" x14ac:dyDescent="0.25">
      <c r="F19" s="15"/>
      <c r="H19" s="26" t="s">
        <v>49</v>
      </c>
      <c r="I19" s="2">
        <v>10132</v>
      </c>
      <c r="J19" s="2">
        <v>3510.2599999999993</v>
      </c>
      <c r="K19" s="2">
        <v>6621.74</v>
      </c>
    </row>
    <row r="20" spans="6:11" x14ac:dyDescent="0.25">
      <c r="F20" s="15"/>
      <c r="H20" s="24">
        <v>2020</v>
      </c>
      <c r="I20" s="2">
        <v>216335.75</v>
      </c>
      <c r="J20" s="2">
        <v>93179.249999999942</v>
      </c>
      <c r="K20" s="2">
        <v>123156.50000000003</v>
      </c>
    </row>
    <row r="21" spans="6:11" x14ac:dyDescent="0.25">
      <c r="F21" s="15"/>
      <c r="H21" s="24">
        <v>2019</v>
      </c>
      <c r="I21" s="2">
        <v>238477.99999999997</v>
      </c>
      <c r="J21" s="2">
        <v>156032.34</v>
      </c>
      <c r="K21" s="2">
        <v>82445.659999999974</v>
      </c>
    </row>
    <row r="22" spans="6:11" x14ac:dyDescent="0.25">
      <c r="F22" s="15"/>
      <c r="H22" s="24">
        <v>2018</v>
      </c>
      <c r="I22" s="2">
        <v>146219.30999999997</v>
      </c>
      <c r="J22" s="2">
        <v>202920.38</v>
      </c>
      <c r="K22" s="2">
        <v>-56701.070000000029</v>
      </c>
    </row>
    <row r="23" spans="6:11" ht="15" customHeight="1" x14ac:dyDescent="0.25">
      <c r="F23" s="15"/>
      <c r="H23" s="24">
        <v>2017</v>
      </c>
      <c r="I23" s="2">
        <v>154008.81000000003</v>
      </c>
      <c r="J23" s="2">
        <v>99980.999999999927</v>
      </c>
      <c r="K23" s="2">
        <v>54027.810000000005</v>
      </c>
    </row>
    <row r="24" spans="6:11" ht="15" customHeight="1" x14ac:dyDescent="0.25">
      <c r="F24" s="15"/>
      <c r="H24" s="24">
        <v>2016</v>
      </c>
      <c r="I24" s="2">
        <v>125356.55000000002</v>
      </c>
      <c r="J24" s="2">
        <v>57087.200000000026</v>
      </c>
      <c r="K24" s="2">
        <v>68269.350000000006</v>
      </c>
    </row>
    <row r="25" spans="6:11" x14ac:dyDescent="0.25">
      <c r="F25" s="15"/>
      <c r="H25" s="24">
        <v>2015</v>
      </c>
      <c r="I25" s="2">
        <v>109437.45</v>
      </c>
      <c r="J25" s="2">
        <v>81051.36000000003</v>
      </c>
      <c r="K25" s="2">
        <v>28386.09</v>
      </c>
    </row>
    <row r="26" spans="6:11" x14ac:dyDescent="0.25">
      <c r="F26" s="15"/>
      <c r="H26" s="24">
        <v>2014</v>
      </c>
      <c r="I26" s="2">
        <v>92098.57</v>
      </c>
      <c r="J26" s="2">
        <v>65218.609999999979</v>
      </c>
      <c r="K26" s="2">
        <v>26879.959999999992</v>
      </c>
    </row>
    <row r="27" spans="6:11" x14ac:dyDescent="0.25">
      <c r="F27" s="15"/>
      <c r="H27" s="24" t="s">
        <v>30</v>
      </c>
      <c r="I27" s="2">
        <v>1245503.1800000002</v>
      </c>
      <c r="J27" s="2">
        <v>851164.83999999985</v>
      </c>
      <c r="K27" s="2">
        <v>394338.34000000008</v>
      </c>
    </row>
    <row r="28" spans="6:11" x14ac:dyDescent="0.25">
      <c r="F28" s="15"/>
    </row>
    <row r="29" spans="6:11" x14ac:dyDescent="0.25">
      <c r="F29" s="15"/>
    </row>
    <row r="30" spans="6:11" x14ac:dyDescent="0.25">
      <c r="F30" s="15"/>
    </row>
    <row r="31" spans="6:11" x14ac:dyDescent="0.25">
      <c r="F31" s="15"/>
    </row>
    <row r="32" spans="6:11" x14ac:dyDescent="0.25">
      <c r="F32" s="15"/>
    </row>
    <row r="33" spans="6:6" x14ac:dyDescent="0.25">
      <c r="F33" s="15"/>
    </row>
    <row r="34" spans="6:6" x14ac:dyDescent="0.25">
      <c r="F34" s="15"/>
    </row>
    <row r="35" spans="6:6" x14ac:dyDescent="0.25">
      <c r="F35" s="15"/>
    </row>
    <row r="36" spans="6:6" x14ac:dyDescent="0.25">
      <c r="F36" s="15"/>
    </row>
    <row r="37" spans="6:6" x14ac:dyDescent="0.25">
      <c r="F37" s="15"/>
    </row>
    <row r="38" spans="6:6" x14ac:dyDescent="0.25">
      <c r="F38" s="15"/>
    </row>
    <row r="39" spans="6:6" x14ac:dyDescent="0.25">
      <c r="F39" s="15"/>
    </row>
    <row r="40" spans="6:6" x14ac:dyDescent="0.25">
      <c r="F40" s="15"/>
    </row>
    <row r="41" spans="6:6" x14ac:dyDescent="0.25">
      <c r="F41" s="15"/>
    </row>
    <row r="42" spans="6:6" x14ac:dyDescent="0.25">
      <c r="F42" s="15"/>
    </row>
    <row r="43" spans="6:6" x14ac:dyDescent="0.25">
      <c r="F43" s="15"/>
    </row>
    <row r="44" spans="6:6" x14ac:dyDescent="0.25">
      <c r="F44" s="15"/>
    </row>
    <row r="45" spans="6:6" x14ac:dyDescent="0.25">
      <c r="F45" s="15"/>
    </row>
    <row r="46" spans="6:6" x14ac:dyDescent="0.25">
      <c r="F46" s="15"/>
    </row>
    <row r="47" spans="6:6" x14ac:dyDescent="0.25">
      <c r="F47" s="15"/>
    </row>
    <row r="48" spans="6:6" x14ac:dyDescent="0.25">
      <c r="F48" s="15"/>
    </row>
    <row r="49" spans="6:6" x14ac:dyDescent="0.25">
      <c r="F49" s="15"/>
    </row>
    <row r="50" spans="6:6" x14ac:dyDescent="0.25">
      <c r="F50" s="15"/>
    </row>
    <row r="51" spans="6:6" x14ac:dyDescent="0.25">
      <c r="F51" s="15"/>
    </row>
    <row r="52" spans="6:6" x14ac:dyDescent="0.25">
      <c r="F52" s="15"/>
    </row>
    <row r="53" spans="6:6" x14ac:dyDescent="0.25">
      <c r="F53" s="15"/>
    </row>
    <row r="54" spans="6:6" x14ac:dyDescent="0.25">
      <c r="F54" s="15"/>
    </row>
    <row r="55" spans="6:6" x14ac:dyDescent="0.25">
      <c r="F55" s="15"/>
    </row>
    <row r="56" spans="6:6" x14ac:dyDescent="0.25">
      <c r="F56" s="15"/>
    </row>
    <row r="57" spans="6:6" x14ac:dyDescent="0.25">
      <c r="F57" s="15"/>
    </row>
    <row r="58" spans="6:6" x14ac:dyDescent="0.25">
      <c r="F58" s="15"/>
    </row>
    <row r="59" spans="6:6" x14ac:dyDescent="0.25">
      <c r="F59" s="15"/>
    </row>
    <row r="60" spans="6:6" x14ac:dyDescent="0.25">
      <c r="F60" s="15"/>
    </row>
    <row r="61" spans="6:6" x14ac:dyDescent="0.25">
      <c r="F61" s="15"/>
    </row>
    <row r="62" spans="6:6" x14ac:dyDescent="0.25">
      <c r="F62" s="15"/>
    </row>
    <row r="63" spans="6:6" x14ac:dyDescent="0.25">
      <c r="F63" s="15"/>
    </row>
    <row r="64" spans="6:6" x14ac:dyDescent="0.25">
      <c r="F64" s="15"/>
    </row>
    <row r="65" spans="6:6" x14ac:dyDescent="0.25">
      <c r="F65" s="15"/>
    </row>
    <row r="66" spans="6:6" x14ac:dyDescent="0.25">
      <c r="F66" s="15"/>
    </row>
    <row r="67" spans="6:6" x14ac:dyDescent="0.25">
      <c r="F67" s="15"/>
    </row>
    <row r="68" spans="6:6" x14ac:dyDescent="0.25">
      <c r="F68" s="15"/>
    </row>
    <row r="69" spans="6:6" x14ac:dyDescent="0.25">
      <c r="F69" s="15"/>
    </row>
  </sheetData>
  <mergeCells count="2">
    <mergeCell ref="A2:E2"/>
    <mergeCell ref="A4:D7"/>
  </mergeCell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4" tint="-0.249977111117893"/>
  </sheetPr>
  <dimension ref="A1:AG87"/>
  <sheetViews>
    <sheetView showGridLines="0" showRowColHeaders="0" zoomScale="85" zoomScaleNormal="85" zoomScalePageLayoutView="55" workbookViewId="0">
      <pane xSplit="23" ySplit="46" topLeftCell="X68"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36.140625" bestFit="1" customWidth="1"/>
    <col min="9" max="9" width="14.85546875" customWidth="1"/>
    <col min="10" max="10" width="23.85546875" customWidth="1"/>
    <col min="11" max="11" width="21.7109375" customWidth="1"/>
    <col min="20" max="20" width="8" customWidth="1"/>
  </cols>
  <sheetData>
    <row r="1" spans="1:33" ht="18" customHeight="1" x14ac:dyDescent="0.25">
      <c r="F1" s="8"/>
    </row>
    <row r="2" spans="1:33" ht="39.950000000000003" customHeight="1" x14ac:dyDescent="0.25">
      <c r="A2" s="87">
        <f ca="1">TODAY()</f>
        <v>44395</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83</v>
      </c>
      <c r="I11" t="s">
        <v>5</v>
      </c>
    </row>
    <row r="12" spans="1:33" x14ac:dyDescent="0.25">
      <c r="F12" s="15"/>
      <c r="H12" s="23" t="s">
        <v>84</v>
      </c>
      <c r="I12" t="s">
        <v>5</v>
      </c>
    </row>
    <row r="13" spans="1:33" x14ac:dyDescent="0.25">
      <c r="F13" s="15"/>
      <c r="H13" s="23" t="s">
        <v>85</v>
      </c>
      <c r="I13" t="s">
        <v>5</v>
      </c>
    </row>
    <row r="14" spans="1:33" x14ac:dyDescent="0.25">
      <c r="F14" s="15"/>
    </row>
    <row r="15" spans="1:33" x14ac:dyDescent="0.25">
      <c r="F15" s="15"/>
      <c r="H15" s="23" t="s">
        <v>7</v>
      </c>
      <c r="I15" t="s">
        <v>9</v>
      </c>
    </row>
    <row r="16" spans="1:33" x14ac:dyDescent="0.25">
      <c r="F16" s="15"/>
      <c r="H16" s="24">
        <v>2014</v>
      </c>
      <c r="I16" s="54">
        <v>65218.609999999957</v>
      </c>
    </row>
    <row r="17" spans="6:9" x14ac:dyDescent="0.25">
      <c r="F17" s="15"/>
      <c r="H17" s="24">
        <v>2015</v>
      </c>
      <c r="I17" s="54">
        <v>81117.399999999951</v>
      </c>
    </row>
    <row r="18" spans="6:9" x14ac:dyDescent="0.25">
      <c r="F18" s="15"/>
      <c r="H18" s="24">
        <v>2016</v>
      </c>
      <c r="I18" s="54">
        <v>57087.199999999968</v>
      </c>
    </row>
    <row r="19" spans="6:9" x14ac:dyDescent="0.25">
      <c r="F19" s="15"/>
      <c r="H19" s="24">
        <v>2017</v>
      </c>
      <c r="I19" s="54">
        <v>99981.000000000015</v>
      </c>
    </row>
    <row r="20" spans="6:9" x14ac:dyDescent="0.25">
      <c r="F20" s="15"/>
      <c r="H20" s="24">
        <v>2018</v>
      </c>
      <c r="I20" s="54">
        <v>202929.48</v>
      </c>
    </row>
    <row r="21" spans="6:9" x14ac:dyDescent="0.25">
      <c r="F21" s="15"/>
      <c r="H21" s="24">
        <v>2019</v>
      </c>
      <c r="I21" s="54">
        <v>156032.33999999982</v>
      </c>
    </row>
    <row r="22" spans="6:9" x14ac:dyDescent="0.25">
      <c r="F22" s="15"/>
      <c r="H22" s="24">
        <v>2020</v>
      </c>
      <c r="I22" s="54">
        <v>97203.50999999998</v>
      </c>
    </row>
    <row r="23" spans="6:9" ht="15" customHeight="1" x14ac:dyDescent="0.25">
      <c r="F23" s="15"/>
      <c r="H23" s="26" t="s">
        <v>43</v>
      </c>
      <c r="I23" s="54">
        <v>755.22</v>
      </c>
    </row>
    <row r="24" spans="6:9" ht="15" customHeight="1" x14ac:dyDescent="0.25">
      <c r="F24" s="15"/>
      <c r="H24" s="26" t="s">
        <v>44</v>
      </c>
      <c r="I24" s="54">
        <v>12058.66</v>
      </c>
    </row>
    <row r="25" spans="6:9" x14ac:dyDescent="0.25">
      <c r="F25" s="15"/>
      <c r="H25" s="33">
        <v>5</v>
      </c>
      <c r="I25" s="54">
        <v>4347.17</v>
      </c>
    </row>
    <row r="26" spans="6:9" x14ac:dyDescent="0.25">
      <c r="F26" s="15"/>
      <c r="H26" s="60">
        <v>43862</v>
      </c>
      <c r="I26" s="54">
        <v>687.05</v>
      </c>
    </row>
    <row r="27" spans="6:9" x14ac:dyDescent="0.25">
      <c r="F27" s="15"/>
      <c r="H27" s="60">
        <v>43863</v>
      </c>
      <c r="I27" s="54">
        <v>3660.12</v>
      </c>
    </row>
    <row r="28" spans="6:9" x14ac:dyDescent="0.25">
      <c r="F28" s="15"/>
      <c r="H28" s="33">
        <v>6</v>
      </c>
      <c r="I28" s="54">
        <v>958.25000000000011</v>
      </c>
    </row>
    <row r="29" spans="6:9" x14ac:dyDescent="0.25">
      <c r="F29" s="15"/>
      <c r="H29" s="60">
        <v>43864</v>
      </c>
      <c r="I29" s="54">
        <v>83.46</v>
      </c>
    </row>
    <row r="30" spans="6:9" x14ac:dyDescent="0.25">
      <c r="F30" s="15"/>
      <c r="H30" s="60">
        <v>43865</v>
      </c>
      <c r="I30" s="54">
        <v>70.990000000000009</v>
      </c>
    </row>
    <row r="31" spans="6:9" x14ac:dyDescent="0.25">
      <c r="F31" s="15"/>
      <c r="H31" s="60">
        <v>43867</v>
      </c>
      <c r="I31" s="54">
        <v>432.08</v>
      </c>
    </row>
    <row r="32" spans="6:9" x14ac:dyDescent="0.25">
      <c r="F32" s="15"/>
      <c r="H32" s="60">
        <v>43868</v>
      </c>
      <c r="I32" s="54">
        <v>59.180000000000007</v>
      </c>
    </row>
    <row r="33" spans="6:9" x14ac:dyDescent="0.25">
      <c r="F33" s="15"/>
      <c r="H33" s="60">
        <v>43869</v>
      </c>
      <c r="I33" s="54">
        <v>136.44999999999999</v>
      </c>
    </row>
    <row r="34" spans="6:9" x14ac:dyDescent="0.25">
      <c r="F34" s="15"/>
      <c r="H34" s="60">
        <v>43870</v>
      </c>
      <c r="I34" s="54">
        <v>176.09</v>
      </c>
    </row>
    <row r="35" spans="6:9" x14ac:dyDescent="0.25">
      <c r="F35" s="15"/>
      <c r="H35" s="33">
        <v>7</v>
      </c>
      <c r="I35" s="54">
        <v>2795.63</v>
      </c>
    </row>
    <row r="36" spans="6:9" x14ac:dyDescent="0.25">
      <c r="F36" s="15"/>
      <c r="H36" s="60">
        <v>43872</v>
      </c>
      <c r="I36" s="54">
        <v>258.34000000000003</v>
      </c>
    </row>
    <row r="37" spans="6:9" x14ac:dyDescent="0.25">
      <c r="F37" s="15"/>
      <c r="H37" s="60">
        <v>43874</v>
      </c>
      <c r="I37" s="54">
        <v>950.73</v>
      </c>
    </row>
    <row r="38" spans="6:9" x14ac:dyDescent="0.25">
      <c r="F38" s="15"/>
      <c r="H38" s="60">
        <v>43877</v>
      </c>
      <c r="I38" s="54">
        <v>1586.5600000000002</v>
      </c>
    </row>
    <row r="39" spans="6:9" x14ac:dyDescent="0.25">
      <c r="F39" s="15"/>
      <c r="H39" s="33">
        <v>8</v>
      </c>
      <c r="I39" s="54">
        <v>1614.66</v>
      </c>
    </row>
    <row r="40" spans="6:9" x14ac:dyDescent="0.25">
      <c r="F40" s="15"/>
      <c r="H40" s="60">
        <v>43878</v>
      </c>
      <c r="I40" s="54">
        <v>275.72000000000003</v>
      </c>
    </row>
    <row r="41" spans="6:9" x14ac:dyDescent="0.25">
      <c r="F41" s="15"/>
      <c r="H41" s="60">
        <v>43879</v>
      </c>
      <c r="I41" s="54">
        <v>41.739999999999995</v>
      </c>
    </row>
    <row r="42" spans="6:9" x14ac:dyDescent="0.25">
      <c r="F42" s="15"/>
      <c r="H42" s="60">
        <v>43880</v>
      </c>
      <c r="I42" s="54">
        <v>25.89</v>
      </c>
    </row>
    <row r="43" spans="6:9" x14ac:dyDescent="0.25">
      <c r="F43" s="15"/>
      <c r="H43" s="60">
        <v>43881</v>
      </c>
      <c r="I43" s="54">
        <v>33.26</v>
      </c>
    </row>
    <row r="44" spans="6:9" x14ac:dyDescent="0.25">
      <c r="F44" s="15"/>
      <c r="H44" s="60">
        <v>43882</v>
      </c>
      <c r="I44" s="54">
        <v>488.59000000000003</v>
      </c>
    </row>
    <row r="45" spans="6:9" x14ac:dyDescent="0.25">
      <c r="F45" s="15"/>
      <c r="H45" s="60">
        <v>43883</v>
      </c>
      <c r="I45" s="54">
        <v>209.73000000000002</v>
      </c>
    </row>
    <row r="46" spans="6:9" x14ac:dyDescent="0.25">
      <c r="F46" s="15"/>
      <c r="H46" s="60">
        <v>43884</v>
      </c>
      <c r="I46" s="54">
        <v>539.73</v>
      </c>
    </row>
    <row r="47" spans="6:9" x14ac:dyDescent="0.25">
      <c r="F47" s="15"/>
      <c r="H47" s="33">
        <v>9</v>
      </c>
      <c r="I47" s="54">
        <v>2342.9499999999998</v>
      </c>
    </row>
    <row r="48" spans="6:9" x14ac:dyDescent="0.25">
      <c r="H48" s="60">
        <v>43885</v>
      </c>
      <c r="I48" s="54">
        <v>1404.87</v>
      </c>
    </row>
    <row r="49" spans="8:9" x14ac:dyDescent="0.25">
      <c r="H49" s="60">
        <v>43886</v>
      </c>
      <c r="I49" s="54">
        <v>52.93</v>
      </c>
    </row>
    <row r="50" spans="8:9" x14ac:dyDescent="0.25">
      <c r="H50" s="60">
        <v>43887</v>
      </c>
      <c r="I50" s="54">
        <v>291.78000000000003</v>
      </c>
    </row>
    <row r="51" spans="8:9" x14ac:dyDescent="0.25">
      <c r="H51" s="60">
        <v>43888</v>
      </c>
      <c r="I51" s="54">
        <v>593.36999999999989</v>
      </c>
    </row>
    <row r="52" spans="8:9" x14ac:dyDescent="0.25">
      <c r="H52" s="26" t="s">
        <v>45</v>
      </c>
      <c r="I52" s="54">
        <v>10483.019999999999</v>
      </c>
    </row>
    <row r="53" spans="8:9" x14ac:dyDescent="0.25">
      <c r="H53" s="26" t="s">
        <v>46</v>
      </c>
      <c r="I53" s="54">
        <v>8160.7599999999993</v>
      </c>
    </row>
    <row r="54" spans="8:9" x14ac:dyDescent="0.25">
      <c r="H54" s="26" t="s">
        <v>47</v>
      </c>
      <c r="I54" s="54">
        <v>9023.0200000000041</v>
      </c>
    </row>
    <row r="55" spans="8:9" x14ac:dyDescent="0.25">
      <c r="H55" s="26" t="s">
        <v>48</v>
      </c>
      <c r="I55" s="54">
        <v>5278.7699999999986</v>
      </c>
    </row>
    <row r="56" spans="8:9" x14ac:dyDescent="0.25">
      <c r="H56" s="34" t="s">
        <v>49</v>
      </c>
      <c r="I56" s="54">
        <v>7724.6599999999971</v>
      </c>
    </row>
    <row r="57" spans="8:9" x14ac:dyDescent="0.25">
      <c r="H57" s="26" t="s">
        <v>50</v>
      </c>
      <c r="I57" s="54">
        <v>6360.2099999999973</v>
      </c>
    </row>
    <row r="58" spans="8:9" x14ac:dyDescent="0.25">
      <c r="H58" s="26" t="s">
        <v>51</v>
      </c>
      <c r="I58" s="54">
        <v>4584.3199999999988</v>
      </c>
    </row>
    <row r="59" spans="8:9" x14ac:dyDescent="0.25">
      <c r="H59" s="26" t="s">
        <v>52</v>
      </c>
      <c r="I59" s="54">
        <v>7455.5399999999981</v>
      </c>
    </row>
    <row r="60" spans="8:9" x14ac:dyDescent="0.25">
      <c r="H60" s="26" t="s">
        <v>53</v>
      </c>
      <c r="I60" s="54">
        <v>12568.390000000003</v>
      </c>
    </row>
    <row r="61" spans="8:9" x14ac:dyDescent="0.25">
      <c r="H61" s="26" t="s">
        <v>54</v>
      </c>
      <c r="I61" s="54">
        <v>12750.940000000002</v>
      </c>
    </row>
    <row r="62" spans="8:9" x14ac:dyDescent="0.25">
      <c r="H62" s="24">
        <v>2021</v>
      </c>
      <c r="I62" s="54">
        <v>95694.7</v>
      </c>
    </row>
    <row r="63" spans="8:9" x14ac:dyDescent="0.25">
      <c r="H63" s="26" t="s">
        <v>43</v>
      </c>
      <c r="I63" s="54">
        <v>9724.7500000000036</v>
      </c>
    </row>
    <row r="64" spans="8:9" x14ac:dyDescent="0.25">
      <c r="H64" s="26" t="s">
        <v>44</v>
      </c>
      <c r="I64" s="54">
        <v>12665.09</v>
      </c>
    </row>
    <row r="65" spans="8:9" x14ac:dyDescent="0.25">
      <c r="H65" s="33">
        <v>6</v>
      </c>
      <c r="I65" s="54">
        <v>2196.0700000000002</v>
      </c>
    </row>
    <row r="66" spans="8:9" x14ac:dyDescent="0.25">
      <c r="H66" s="60">
        <v>44229</v>
      </c>
      <c r="I66" s="54">
        <v>511.03</v>
      </c>
    </row>
    <row r="67" spans="8:9" x14ac:dyDescent="0.25">
      <c r="H67" s="60">
        <v>44230</v>
      </c>
      <c r="I67" s="54">
        <v>47.95</v>
      </c>
    </row>
    <row r="68" spans="8:9" x14ac:dyDescent="0.25">
      <c r="H68" s="60">
        <v>44231</v>
      </c>
      <c r="I68" s="54">
        <v>92.95</v>
      </c>
    </row>
    <row r="69" spans="8:9" x14ac:dyDescent="0.25">
      <c r="H69" s="60">
        <v>44232</v>
      </c>
      <c r="I69" s="54">
        <v>310.10000000000002</v>
      </c>
    </row>
    <row r="70" spans="8:9" x14ac:dyDescent="0.25">
      <c r="H70" s="60">
        <v>44234</v>
      </c>
      <c r="I70" s="54">
        <v>1234.04</v>
      </c>
    </row>
    <row r="71" spans="8:9" x14ac:dyDescent="0.25">
      <c r="H71" s="33">
        <v>7</v>
      </c>
      <c r="I71" s="54">
        <v>1528.9199999999998</v>
      </c>
    </row>
    <row r="72" spans="8:9" x14ac:dyDescent="0.25">
      <c r="H72" s="60">
        <v>44238</v>
      </c>
      <c r="I72" s="54">
        <v>1235.4899999999998</v>
      </c>
    </row>
    <row r="73" spans="8:9" x14ac:dyDescent="0.25">
      <c r="H73" s="60">
        <v>44240</v>
      </c>
      <c r="I73" s="54">
        <v>282.48</v>
      </c>
    </row>
    <row r="74" spans="8:9" x14ac:dyDescent="0.25">
      <c r="H74" s="60">
        <v>44241</v>
      </c>
      <c r="I74" s="54">
        <v>10.95</v>
      </c>
    </row>
    <row r="75" spans="8:9" x14ac:dyDescent="0.25">
      <c r="H75" s="33">
        <v>8</v>
      </c>
      <c r="I75" s="54">
        <v>3405.2099999999996</v>
      </c>
    </row>
    <row r="76" spans="8:9" x14ac:dyDescent="0.25">
      <c r="H76" s="60">
        <v>44242</v>
      </c>
      <c r="I76" s="54">
        <v>401.89</v>
      </c>
    </row>
    <row r="77" spans="8:9" x14ac:dyDescent="0.25">
      <c r="H77" s="60">
        <v>44245</v>
      </c>
      <c r="I77" s="54">
        <v>2547.6999999999998</v>
      </c>
    </row>
    <row r="78" spans="8:9" x14ac:dyDescent="0.25">
      <c r="H78" s="60">
        <v>44248</v>
      </c>
      <c r="I78" s="54">
        <v>455.62</v>
      </c>
    </row>
    <row r="79" spans="8:9" x14ac:dyDescent="0.25">
      <c r="H79" s="33">
        <v>9</v>
      </c>
      <c r="I79" s="54">
        <v>5534.8899999999994</v>
      </c>
    </row>
    <row r="80" spans="8:9" x14ac:dyDescent="0.25">
      <c r="H80" s="60">
        <v>44251</v>
      </c>
      <c r="I80" s="54">
        <v>2099.8199999999997</v>
      </c>
    </row>
    <row r="81" spans="8:9" x14ac:dyDescent="0.25">
      <c r="H81" s="60">
        <v>44255</v>
      </c>
      <c r="I81" s="54">
        <v>3435.0699999999997</v>
      </c>
    </row>
    <row r="82" spans="8:9" x14ac:dyDescent="0.25">
      <c r="H82" s="26" t="s">
        <v>45</v>
      </c>
      <c r="I82" s="54">
        <v>35543.099999999984</v>
      </c>
    </row>
    <row r="83" spans="8:9" x14ac:dyDescent="0.25">
      <c r="H83" s="26" t="s">
        <v>46</v>
      </c>
      <c r="I83" s="54">
        <v>9891.6800000000021</v>
      </c>
    </row>
    <row r="84" spans="8:9" x14ac:dyDescent="0.25">
      <c r="H84" s="26" t="s">
        <v>47</v>
      </c>
      <c r="I84" s="54">
        <v>11826.760000000002</v>
      </c>
    </row>
    <row r="85" spans="8:9" x14ac:dyDescent="0.25">
      <c r="H85" s="26" t="s">
        <v>48</v>
      </c>
      <c r="I85" s="54">
        <v>12533.059999999992</v>
      </c>
    </row>
    <row r="86" spans="8:9" x14ac:dyDescent="0.25">
      <c r="H86" s="34" t="s">
        <v>49</v>
      </c>
      <c r="I86" s="54">
        <v>3510.26</v>
      </c>
    </row>
    <row r="87" spans="8:9" x14ac:dyDescent="0.25">
      <c r="H87" s="24" t="s">
        <v>30</v>
      </c>
      <c r="I87" s="54">
        <v>855264.23999999929</v>
      </c>
    </row>
  </sheetData>
  <mergeCells count="2">
    <mergeCell ref="A2:E2"/>
    <mergeCell ref="A4:D7"/>
  </mergeCell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4" tint="-0.249977111117893"/>
  </sheetPr>
  <dimension ref="A1:AG47"/>
  <sheetViews>
    <sheetView showGridLines="0" showRowColHeaders="0" zoomScaleNormal="100" zoomScalePageLayoutView="115" workbookViewId="0">
      <pane xSplit="23" ySplit="46" topLeftCell="X50"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31.5703125" bestFit="1" customWidth="1"/>
    <col min="9" max="9" width="14.85546875" customWidth="1"/>
    <col min="10" max="10" width="26.28515625" customWidth="1"/>
    <col min="11" max="11" width="21.7109375" customWidth="1"/>
    <col min="20" max="20" width="8" customWidth="1"/>
  </cols>
  <sheetData>
    <row r="1" spans="1:33" ht="18" customHeight="1" x14ac:dyDescent="0.25">
      <c r="F1" s="8"/>
    </row>
    <row r="2" spans="1:33" ht="39.950000000000003" customHeight="1" x14ac:dyDescent="0.25">
      <c r="A2" s="87">
        <f ca="1">TODAY()</f>
        <v>44395</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9</v>
      </c>
    </row>
    <row r="12" spans="1:33" x14ac:dyDescent="0.25">
      <c r="F12" s="15"/>
      <c r="H12" s="24">
        <v>2014</v>
      </c>
      <c r="I12" s="2">
        <v>92098.57</v>
      </c>
    </row>
    <row r="13" spans="1:33" x14ac:dyDescent="0.25">
      <c r="F13" s="15"/>
      <c r="H13" s="24">
        <v>2015</v>
      </c>
      <c r="I13" s="2">
        <v>109437.45</v>
      </c>
    </row>
    <row r="14" spans="1:33" x14ac:dyDescent="0.25">
      <c r="F14" s="15"/>
      <c r="H14" s="24">
        <v>2016</v>
      </c>
      <c r="I14" s="2">
        <v>125356.55</v>
      </c>
    </row>
    <row r="15" spans="1:33" x14ac:dyDescent="0.25">
      <c r="F15" s="15"/>
      <c r="H15" s="24">
        <v>2017</v>
      </c>
      <c r="I15" s="2">
        <v>154008.81000000003</v>
      </c>
    </row>
    <row r="16" spans="1:33" x14ac:dyDescent="0.25">
      <c r="F16" s="15"/>
      <c r="H16" s="24">
        <v>2018</v>
      </c>
      <c r="I16" s="2">
        <v>146219.30999999994</v>
      </c>
    </row>
    <row r="17" spans="6:9" x14ac:dyDescent="0.25">
      <c r="F17" s="15"/>
      <c r="H17" s="24">
        <v>2019</v>
      </c>
      <c r="I17" s="2">
        <v>238477.99999999997</v>
      </c>
    </row>
    <row r="18" spans="6:9" x14ac:dyDescent="0.25">
      <c r="F18" s="15"/>
      <c r="H18" s="24">
        <v>2020</v>
      </c>
      <c r="I18" s="2">
        <v>216335.75</v>
      </c>
    </row>
    <row r="19" spans="6:9" x14ac:dyDescent="0.25">
      <c r="F19" s="15"/>
      <c r="H19" s="26" t="s">
        <v>43</v>
      </c>
      <c r="I19" s="2">
        <v>13202.96</v>
      </c>
    </row>
    <row r="20" spans="6:9" x14ac:dyDescent="0.25">
      <c r="F20" s="15"/>
      <c r="H20" s="26" t="s">
        <v>44</v>
      </c>
      <c r="I20" s="2">
        <v>16801.260000000002</v>
      </c>
    </row>
    <row r="21" spans="6:9" x14ac:dyDescent="0.25">
      <c r="F21" s="15"/>
      <c r="H21" s="26" t="s">
        <v>45</v>
      </c>
      <c r="I21" s="2">
        <v>19956.420000000002</v>
      </c>
    </row>
    <row r="22" spans="6:9" x14ac:dyDescent="0.25">
      <c r="F22" s="15"/>
      <c r="H22" s="26" t="s">
        <v>46</v>
      </c>
      <c r="I22" s="2">
        <v>25925.9</v>
      </c>
    </row>
    <row r="23" spans="6:9" ht="15" customHeight="1" x14ac:dyDescent="0.25">
      <c r="F23" s="15"/>
      <c r="H23" s="26" t="s">
        <v>47</v>
      </c>
      <c r="I23" s="2">
        <v>18078.22</v>
      </c>
    </row>
    <row r="24" spans="6:9" ht="15" customHeight="1" x14ac:dyDescent="0.25">
      <c r="F24" s="15"/>
      <c r="H24" s="26" t="s">
        <v>48</v>
      </c>
      <c r="I24" s="2">
        <v>15078.220000000001</v>
      </c>
    </row>
    <row r="25" spans="6:9" x14ac:dyDescent="0.25">
      <c r="F25" s="15"/>
      <c r="H25" s="26" t="s">
        <v>49</v>
      </c>
      <c r="I25" s="2">
        <v>25078.22</v>
      </c>
    </row>
    <row r="26" spans="6:9" x14ac:dyDescent="0.25">
      <c r="F26" s="15"/>
      <c r="H26" s="26" t="s">
        <v>50</v>
      </c>
      <c r="I26" s="2">
        <v>15078.220000000001</v>
      </c>
    </row>
    <row r="27" spans="6:9" x14ac:dyDescent="0.25">
      <c r="F27" s="15"/>
      <c r="H27" s="26" t="s">
        <v>51</v>
      </c>
      <c r="I27" s="2">
        <v>15352.369999999999</v>
      </c>
    </row>
    <row r="28" spans="6:9" x14ac:dyDescent="0.25">
      <c r="F28" s="15"/>
      <c r="H28" s="26" t="s">
        <v>52</v>
      </c>
      <c r="I28" s="2">
        <v>15511.52</v>
      </c>
    </row>
    <row r="29" spans="6:9" x14ac:dyDescent="0.25">
      <c r="F29" s="15"/>
      <c r="H29" s="26" t="s">
        <v>53</v>
      </c>
      <c r="I29" s="2">
        <v>15750.220000000001</v>
      </c>
    </row>
    <row r="30" spans="6:9" x14ac:dyDescent="0.25">
      <c r="F30" s="15"/>
      <c r="H30" s="59">
        <v>44151</v>
      </c>
      <c r="I30" s="2">
        <v>15603.220000000001</v>
      </c>
    </row>
    <row r="31" spans="6:9" x14ac:dyDescent="0.25">
      <c r="F31" s="15"/>
      <c r="H31" s="59">
        <v>44164</v>
      </c>
      <c r="I31" s="2">
        <v>147</v>
      </c>
    </row>
    <row r="32" spans="6:9" x14ac:dyDescent="0.25">
      <c r="F32" s="15"/>
      <c r="H32" s="26" t="s">
        <v>54</v>
      </c>
      <c r="I32" s="2">
        <v>20522.22</v>
      </c>
    </row>
    <row r="33" spans="6:9" x14ac:dyDescent="0.25">
      <c r="F33" s="15"/>
      <c r="H33" s="24">
        <v>2021</v>
      </c>
      <c r="I33" s="2">
        <v>163568.74000000002</v>
      </c>
    </row>
    <row r="34" spans="6:9" x14ac:dyDescent="0.25">
      <c r="F34" s="15"/>
      <c r="H34" s="26" t="s">
        <v>43</v>
      </c>
      <c r="I34" s="2">
        <v>60700.68</v>
      </c>
    </row>
    <row r="35" spans="6:9" x14ac:dyDescent="0.25">
      <c r="F35" s="15"/>
      <c r="H35" s="26" t="s">
        <v>44</v>
      </c>
      <c r="I35" s="2">
        <v>20310.629999999997</v>
      </c>
    </row>
    <row r="36" spans="6:9" x14ac:dyDescent="0.25">
      <c r="F36" s="15"/>
      <c r="H36" s="26" t="s">
        <v>45</v>
      </c>
      <c r="I36" s="2">
        <v>19880.530000000002</v>
      </c>
    </row>
    <row r="37" spans="6:9" x14ac:dyDescent="0.25">
      <c r="F37" s="15"/>
      <c r="H37" s="26" t="s">
        <v>46</v>
      </c>
      <c r="I37" s="2">
        <v>19874.57</v>
      </c>
    </row>
    <row r="38" spans="6:9" x14ac:dyDescent="0.25">
      <c r="F38" s="15"/>
      <c r="H38" s="26" t="s">
        <v>47</v>
      </c>
      <c r="I38" s="2">
        <v>18447.879999999997</v>
      </c>
    </row>
    <row r="39" spans="6:9" x14ac:dyDescent="0.25">
      <c r="F39" s="15"/>
      <c r="H39" s="26" t="s">
        <v>48</v>
      </c>
      <c r="I39" s="2">
        <v>14222.45</v>
      </c>
    </row>
    <row r="40" spans="6:9" x14ac:dyDescent="0.25">
      <c r="F40" s="15"/>
      <c r="H40" s="26" t="s">
        <v>49</v>
      </c>
      <c r="I40" s="2">
        <v>10132</v>
      </c>
    </row>
    <row r="41" spans="6:9" x14ac:dyDescent="0.25">
      <c r="F41" s="15"/>
      <c r="H41" s="24" t="s">
        <v>30</v>
      </c>
      <c r="I41" s="2">
        <v>1245503.1799999997</v>
      </c>
    </row>
    <row r="42" spans="6:9" x14ac:dyDescent="0.25">
      <c r="F42" s="15"/>
    </row>
    <row r="43" spans="6:9" x14ac:dyDescent="0.25">
      <c r="F43" s="15"/>
    </row>
    <row r="44" spans="6:9" x14ac:dyDescent="0.25">
      <c r="F44" s="15"/>
    </row>
    <row r="45" spans="6:9" x14ac:dyDescent="0.25">
      <c r="F45" s="15"/>
    </row>
    <row r="46" spans="6:9" x14ac:dyDescent="0.25">
      <c r="F46" s="15"/>
    </row>
    <row r="47" spans="6:9" x14ac:dyDescent="0.25">
      <c r="F47" s="15"/>
    </row>
  </sheetData>
  <mergeCells count="2">
    <mergeCell ref="A2:E2"/>
    <mergeCell ref="A4:D7"/>
  </mergeCells>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4" tint="-0.249977111117893"/>
  </sheetPr>
  <dimension ref="A1:AG64"/>
  <sheetViews>
    <sheetView showGridLines="0" showRowColHeaders="0" zoomScaleNormal="100" workbookViewId="0"/>
  </sheetViews>
  <sheetFormatPr defaultColWidth="8.85546875" defaultRowHeight="15" x14ac:dyDescent="0.25"/>
  <cols>
    <col min="2" max="2" width="9.140625" customWidth="1"/>
    <col min="6" max="6" width="3.42578125" customWidth="1"/>
    <col min="8" max="8" width="13.140625" customWidth="1"/>
    <col min="9" max="9" width="12.7109375" customWidth="1"/>
    <col min="10" max="10" width="12.85546875" customWidth="1"/>
    <col min="11" max="11" width="21.7109375" customWidth="1"/>
    <col min="20" max="20" width="8" customWidth="1"/>
  </cols>
  <sheetData>
    <row r="1" spans="1:33" ht="18" customHeight="1" x14ac:dyDescent="0.25">
      <c r="F1" s="8"/>
    </row>
    <row r="2" spans="1:33" ht="39.950000000000003" customHeight="1" x14ac:dyDescent="0.25">
      <c r="A2" s="87">
        <f ca="1">TODAY()</f>
        <v>44395</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38</v>
      </c>
      <c r="J11" t="s">
        <v>39</v>
      </c>
    </row>
    <row r="12" spans="1:33" x14ac:dyDescent="0.25">
      <c r="F12" s="15"/>
      <c r="H12" s="24">
        <v>2017</v>
      </c>
      <c r="I12" s="2">
        <v>8261.4999999999982</v>
      </c>
      <c r="J12" s="2">
        <v>1938.4999999999989</v>
      </c>
    </row>
    <row r="13" spans="1:33" x14ac:dyDescent="0.25">
      <c r="F13" s="15"/>
      <c r="H13" s="26">
        <v>3</v>
      </c>
      <c r="I13" s="2">
        <v>29.7</v>
      </c>
      <c r="J13" s="2">
        <v>170.3</v>
      </c>
    </row>
    <row r="14" spans="1:33" x14ac:dyDescent="0.25">
      <c r="F14" s="15"/>
      <c r="H14" s="26">
        <v>4</v>
      </c>
      <c r="I14" s="2">
        <v>215.62</v>
      </c>
      <c r="J14" s="2">
        <v>-15.620000000000005</v>
      </c>
    </row>
    <row r="15" spans="1:33" x14ac:dyDescent="0.25">
      <c r="F15" s="15"/>
      <c r="H15" s="26">
        <v>5</v>
      </c>
      <c r="I15" s="2">
        <v>149.30000000000001</v>
      </c>
      <c r="J15" s="2">
        <v>50.699999999999989</v>
      </c>
    </row>
    <row r="16" spans="1:33" x14ac:dyDescent="0.25">
      <c r="F16" s="15"/>
      <c r="H16" s="26">
        <v>6</v>
      </c>
      <c r="I16" s="2">
        <v>148.04</v>
      </c>
      <c r="J16" s="2">
        <v>51.960000000000008</v>
      </c>
    </row>
    <row r="17" spans="6:10" x14ac:dyDescent="0.25">
      <c r="F17" s="15"/>
      <c r="H17" s="26">
        <v>7</v>
      </c>
      <c r="I17" s="2">
        <v>104.93</v>
      </c>
      <c r="J17" s="2">
        <v>95.07</v>
      </c>
    </row>
    <row r="18" spans="6:10" x14ac:dyDescent="0.25">
      <c r="F18" s="15"/>
      <c r="H18" s="26">
        <v>8</v>
      </c>
      <c r="I18" s="2">
        <v>148.18</v>
      </c>
      <c r="J18" s="2">
        <v>51.819999999999993</v>
      </c>
    </row>
    <row r="19" spans="6:10" x14ac:dyDescent="0.25">
      <c r="F19" s="15"/>
      <c r="H19" s="26">
        <v>9</v>
      </c>
      <c r="I19" s="2">
        <v>164.45000000000002</v>
      </c>
      <c r="J19" s="2">
        <v>35.549999999999983</v>
      </c>
    </row>
    <row r="20" spans="6:10" x14ac:dyDescent="0.25">
      <c r="F20" s="15"/>
      <c r="H20" s="26">
        <v>10</v>
      </c>
      <c r="I20" s="2">
        <v>139.01</v>
      </c>
      <c r="J20" s="2">
        <v>60.990000000000009</v>
      </c>
    </row>
    <row r="21" spans="6:10" x14ac:dyDescent="0.25">
      <c r="F21" s="15"/>
      <c r="H21" s="26">
        <v>11</v>
      </c>
      <c r="I21" s="2">
        <v>126.34000000000002</v>
      </c>
      <c r="J21" s="2">
        <v>73.659999999999982</v>
      </c>
    </row>
    <row r="22" spans="6:10" x14ac:dyDescent="0.25">
      <c r="F22" s="15"/>
      <c r="H22" s="26">
        <v>12</v>
      </c>
      <c r="I22" s="2">
        <v>141.56</v>
      </c>
      <c r="J22" s="2">
        <v>58.44</v>
      </c>
    </row>
    <row r="23" spans="6:10" ht="15" customHeight="1" x14ac:dyDescent="0.25">
      <c r="F23" s="15"/>
      <c r="H23" s="26">
        <v>13</v>
      </c>
      <c r="I23" s="2">
        <v>155.82999999999998</v>
      </c>
      <c r="J23" s="2">
        <v>44.170000000000016</v>
      </c>
    </row>
    <row r="24" spans="6:10" ht="15" customHeight="1" x14ac:dyDescent="0.25">
      <c r="F24" s="15"/>
      <c r="H24" s="26">
        <v>14</v>
      </c>
      <c r="I24" s="2">
        <v>149.92000000000002</v>
      </c>
      <c r="J24" s="2">
        <v>50.079999999999984</v>
      </c>
    </row>
    <row r="25" spans="6:10" x14ac:dyDescent="0.25">
      <c r="F25" s="15"/>
      <c r="H25" s="26">
        <v>15</v>
      </c>
      <c r="I25" s="2">
        <v>146.12</v>
      </c>
      <c r="J25" s="2">
        <v>53.879999999999995</v>
      </c>
    </row>
    <row r="26" spans="6:10" x14ac:dyDescent="0.25">
      <c r="F26" s="15"/>
      <c r="H26" s="26">
        <v>16</v>
      </c>
      <c r="I26" s="2">
        <v>114.08000000000001</v>
      </c>
      <c r="J26" s="2">
        <v>85.919999999999987</v>
      </c>
    </row>
    <row r="27" spans="6:10" x14ac:dyDescent="0.25">
      <c r="F27" s="15"/>
      <c r="H27" s="26">
        <v>17</v>
      </c>
      <c r="I27" s="2">
        <v>86.39</v>
      </c>
      <c r="J27" s="2">
        <v>113.61</v>
      </c>
    </row>
    <row r="28" spans="6:10" x14ac:dyDescent="0.25">
      <c r="F28" s="15"/>
      <c r="H28" s="26">
        <v>18</v>
      </c>
      <c r="I28" s="2">
        <v>113.31</v>
      </c>
      <c r="J28" s="2">
        <v>86.69</v>
      </c>
    </row>
    <row r="29" spans="6:10" x14ac:dyDescent="0.25">
      <c r="F29" s="15"/>
      <c r="H29" s="26">
        <v>19</v>
      </c>
      <c r="I29" s="2">
        <v>109.19</v>
      </c>
      <c r="J29" s="2">
        <v>90.81</v>
      </c>
    </row>
    <row r="30" spans="6:10" x14ac:dyDescent="0.25">
      <c r="F30" s="15"/>
      <c r="H30" s="26">
        <v>20</v>
      </c>
      <c r="I30" s="2">
        <v>160.33000000000001</v>
      </c>
      <c r="J30" s="2">
        <v>39.669999999999987</v>
      </c>
    </row>
    <row r="31" spans="6:10" x14ac:dyDescent="0.25">
      <c r="F31" s="15"/>
      <c r="H31" s="26">
        <v>21</v>
      </c>
      <c r="I31" s="2">
        <v>206.52999999999997</v>
      </c>
      <c r="J31" s="2">
        <v>-6.5299999999999727</v>
      </c>
    </row>
    <row r="32" spans="6:10" x14ac:dyDescent="0.25">
      <c r="F32" s="15"/>
      <c r="H32" s="26">
        <v>22</v>
      </c>
      <c r="I32" s="2">
        <v>159.23000000000002</v>
      </c>
      <c r="J32" s="2">
        <v>40.769999999999982</v>
      </c>
    </row>
    <row r="33" spans="6:10" x14ac:dyDescent="0.25">
      <c r="F33" s="15"/>
      <c r="H33" s="26">
        <v>23</v>
      </c>
      <c r="I33" s="2">
        <v>152.67000000000002</v>
      </c>
      <c r="J33" s="2">
        <v>47.329999999999984</v>
      </c>
    </row>
    <row r="34" spans="6:10" x14ac:dyDescent="0.25">
      <c r="F34" s="15"/>
      <c r="H34" s="26">
        <v>24</v>
      </c>
      <c r="I34" s="2">
        <v>143.51999999999998</v>
      </c>
      <c r="J34" s="2">
        <v>56.480000000000018</v>
      </c>
    </row>
    <row r="35" spans="6:10" x14ac:dyDescent="0.25">
      <c r="F35" s="15"/>
      <c r="H35" s="26">
        <v>25</v>
      </c>
      <c r="I35" s="2">
        <v>170.33000000000004</v>
      </c>
      <c r="J35" s="2">
        <v>29.669999999999959</v>
      </c>
    </row>
    <row r="36" spans="6:10" x14ac:dyDescent="0.25">
      <c r="F36" s="15"/>
      <c r="H36" s="26">
        <v>26</v>
      </c>
      <c r="I36" s="2">
        <v>192.7</v>
      </c>
      <c r="J36" s="2">
        <v>7.3000000000000114</v>
      </c>
    </row>
    <row r="37" spans="6:10" x14ac:dyDescent="0.25">
      <c r="F37" s="15"/>
      <c r="H37" s="26">
        <v>27</v>
      </c>
      <c r="I37" s="2">
        <v>166.17000000000002</v>
      </c>
      <c r="J37" s="2">
        <v>33.829999999999984</v>
      </c>
    </row>
    <row r="38" spans="6:10" x14ac:dyDescent="0.25">
      <c r="F38" s="15"/>
      <c r="H38" s="26">
        <v>28</v>
      </c>
      <c r="I38" s="2">
        <v>156.89000000000001</v>
      </c>
      <c r="J38" s="2">
        <v>43.109999999999985</v>
      </c>
    </row>
    <row r="39" spans="6:10" x14ac:dyDescent="0.25">
      <c r="F39" s="15"/>
      <c r="H39" s="26">
        <v>29</v>
      </c>
      <c r="I39" s="2">
        <v>169.38</v>
      </c>
      <c r="J39" s="2">
        <v>30.620000000000005</v>
      </c>
    </row>
    <row r="40" spans="6:10" x14ac:dyDescent="0.25">
      <c r="F40" s="15"/>
      <c r="H40" s="26">
        <v>30</v>
      </c>
      <c r="I40" s="2">
        <v>185.60000000000002</v>
      </c>
      <c r="J40" s="2">
        <v>14.399999999999977</v>
      </c>
    </row>
    <row r="41" spans="6:10" x14ac:dyDescent="0.25">
      <c r="F41" s="15"/>
      <c r="H41" s="26">
        <v>31</v>
      </c>
      <c r="I41" s="2">
        <v>169.76</v>
      </c>
      <c r="J41" s="2">
        <v>30.240000000000009</v>
      </c>
    </row>
    <row r="42" spans="6:10" x14ac:dyDescent="0.25">
      <c r="F42" s="15"/>
      <c r="H42" s="26">
        <v>32</v>
      </c>
      <c r="I42" s="2">
        <v>196.83000000000004</v>
      </c>
      <c r="J42" s="2">
        <v>3.1699999999999591</v>
      </c>
    </row>
    <row r="43" spans="6:10" x14ac:dyDescent="0.25">
      <c r="F43" s="15"/>
      <c r="H43" s="26">
        <v>33</v>
      </c>
      <c r="I43" s="2">
        <v>162.22999999999999</v>
      </c>
      <c r="J43" s="2">
        <v>37.77000000000001</v>
      </c>
    </row>
    <row r="44" spans="6:10" x14ac:dyDescent="0.25">
      <c r="F44" s="15"/>
      <c r="H44" s="26">
        <v>34</v>
      </c>
      <c r="I44" s="2">
        <v>175.29999999999998</v>
      </c>
      <c r="J44" s="2">
        <v>24.700000000000017</v>
      </c>
    </row>
    <row r="45" spans="6:10" x14ac:dyDescent="0.25">
      <c r="F45" s="15"/>
      <c r="H45" s="26">
        <v>35</v>
      </c>
      <c r="I45" s="2">
        <v>212.88000000000002</v>
      </c>
      <c r="J45" s="2">
        <v>-12.880000000000024</v>
      </c>
    </row>
    <row r="46" spans="6:10" x14ac:dyDescent="0.25">
      <c r="F46" s="15"/>
      <c r="H46" s="26">
        <v>36</v>
      </c>
      <c r="I46" s="2">
        <v>183.70000000000002</v>
      </c>
      <c r="J46" s="2">
        <v>16.299999999999983</v>
      </c>
    </row>
    <row r="47" spans="6:10" x14ac:dyDescent="0.25">
      <c r="F47" s="15"/>
      <c r="H47" s="26">
        <v>37</v>
      </c>
      <c r="I47" s="2">
        <v>165.67</v>
      </c>
      <c r="J47" s="2">
        <v>34.330000000000013</v>
      </c>
    </row>
    <row r="48" spans="6:10" x14ac:dyDescent="0.25">
      <c r="H48" s="26">
        <v>38</v>
      </c>
      <c r="I48" s="2">
        <v>162.44</v>
      </c>
      <c r="J48" s="2">
        <v>37.56</v>
      </c>
    </row>
    <row r="49" spans="8:10" x14ac:dyDescent="0.25">
      <c r="H49" s="26">
        <v>39</v>
      </c>
      <c r="I49" s="2">
        <v>126.89000000000001</v>
      </c>
      <c r="J49" s="2">
        <v>73.109999999999985</v>
      </c>
    </row>
    <row r="50" spans="8:10" x14ac:dyDescent="0.25">
      <c r="H50" s="26">
        <v>40</v>
      </c>
      <c r="I50" s="2">
        <v>177.99</v>
      </c>
      <c r="J50" s="2">
        <v>22.009999999999991</v>
      </c>
    </row>
    <row r="51" spans="8:10" x14ac:dyDescent="0.25">
      <c r="H51" s="26">
        <v>41</v>
      </c>
      <c r="I51" s="2">
        <v>202.25</v>
      </c>
      <c r="J51" s="2">
        <v>-2.25</v>
      </c>
    </row>
    <row r="52" spans="8:10" x14ac:dyDescent="0.25">
      <c r="H52" s="26">
        <v>42</v>
      </c>
      <c r="I52" s="2">
        <v>206.76</v>
      </c>
      <c r="J52" s="2">
        <v>-6.7599999999999909</v>
      </c>
    </row>
    <row r="53" spans="8:10" x14ac:dyDescent="0.25">
      <c r="H53" s="26">
        <v>43</v>
      </c>
      <c r="I53" s="2">
        <v>187.36</v>
      </c>
      <c r="J53" s="2">
        <v>12.639999999999986</v>
      </c>
    </row>
    <row r="54" spans="8:10" x14ac:dyDescent="0.25">
      <c r="H54" s="26">
        <v>44</v>
      </c>
      <c r="I54" s="2">
        <v>177.79000000000002</v>
      </c>
      <c r="J54" s="2">
        <v>22.20999999999998</v>
      </c>
    </row>
    <row r="55" spans="8:10" x14ac:dyDescent="0.25">
      <c r="H55" s="26">
        <v>45</v>
      </c>
      <c r="I55" s="2">
        <v>126.78</v>
      </c>
      <c r="J55" s="2">
        <v>73.22</v>
      </c>
    </row>
    <row r="56" spans="8:10" x14ac:dyDescent="0.25">
      <c r="H56" s="26">
        <v>46</v>
      </c>
      <c r="I56" s="2">
        <v>194.23000000000002</v>
      </c>
      <c r="J56" s="2">
        <v>5.7699999999999818</v>
      </c>
    </row>
    <row r="57" spans="8:10" x14ac:dyDescent="0.25">
      <c r="H57" s="26">
        <v>47</v>
      </c>
      <c r="I57" s="2">
        <v>205.02</v>
      </c>
      <c r="J57" s="2">
        <v>-5.0200000000000102</v>
      </c>
    </row>
    <row r="58" spans="8:10" x14ac:dyDescent="0.25">
      <c r="H58" s="26">
        <v>48</v>
      </c>
      <c r="I58" s="2">
        <v>136.23000000000002</v>
      </c>
      <c r="J58" s="2">
        <v>63.769999999999982</v>
      </c>
    </row>
    <row r="59" spans="8:10" x14ac:dyDescent="0.25">
      <c r="H59" s="26">
        <v>49</v>
      </c>
      <c r="I59" s="2">
        <v>189.63000000000002</v>
      </c>
      <c r="J59" s="2">
        <v>10.369999999999976</v>
      </c>
    </row>
    <row r="60" spans="8:10" x14ac:dyDescent="0.25">
      <c r="H60" s="26">
        <v>50</v>
      </c>
      <c r="I60" s="2">
        <v>191.12</v>
      </c>
      <c r="J60" s="2">
        <v>8.8799999999999955</v>
      </c>
    </row>
    <row r="61" spans="8:10" x14ac:dyDescent="0.25">
      <c r="H61" s="26">
        <v>51</v>
      </c>
      <c r="I61" s="2">
        <v>199.79</v>
      </c>
      <c r="J61" s="2">
        <v>0.21000000000000796</v>
      </c>
    </row>
    <row r="62" spans="8:10" x14ac:dyDescent="0.25">
      <c r="H62" s="26">
        <v>52</v>
      </c>
      <c r="I62" s="2">
        <v>191.53000000000003</v>
      </c>
      <c r="J62" s="2">
        <v>8.4699999999999704</v>
      </c>
    </row>
    <row r="63" spans="8:10" x14ac:dyDescent="0.25">
      <c r="H63" s="26">
        <v>53</v>
      </c>
      <c r="I63" s="2">
        <v>214.00000000000003</v>
      </c>
      <c r="J63" s="2">
        <v>-14.000000000000028</v>
      </c>
    </row>
    <row r="64" spans="8:10" x14ac:dyDescent="0.25">
      <c r="H64" s="24" t="s">
        <v>30</v>
      </c>
      <c r="I64" s="2">
        <v>8261.4999999999982</v>
      </c>
      <c r="J64" s="2">
        <v>1938.4999999999989</v>
      </c>
    </row>
  </sheetData>
  <mergeCells count="2">
    <mergeCell ref="A2:E2"/>
    <mergeCell ref="A4:D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theme="4" tint="-0.249977111117893"/>
  </sheetPr>
  <dimension ref="A1:AG47"/>
  <sheetViews>
    <sheetView showGridLines="0" showRowColHeaders="0" zoomScale="85" zoomScaleNormal="85" zoomScalePageLayoutView="85" workbookViewId="0"/>
  </sheetViews>
  <sheetFormatPr defaultColWidth="8.85546875" defaultRowHeight="15" x14ac:dyDescent="0.25"/>
  <cols>
    <col min="2" max="2" width="9.140625" customWidth="1"/>
    <col min="6" max="6" width="3.42578125" customWidth="1"/>
    <col min="8" max="8" width="13.28515625" bestFit="1" customWidth="1"/>
    <col min="9" max="9" width="18.5703125" customWidth="1"/>
    <col min="10" max="10" width="38.7109375" customWidth="1"/>
    <col min="11" max="11" width="17.85546875" customWidth="1"/>
    <col min="12" max="12" width="19.28515625" customWidth="1"/>
    <col min="13" max="13" width="18" customWidth="1"/>
    <col min="14" max="14" width="13.140625" bestFit="1" customWidth="1"/>
    <col min="20" max="20" width="8" customWidth="1"/>
  </cols>
  <sheetData>
    <row r="1" spans="1:33" ht="18" customHeight="1" x14ac:dyDescent="0.25">
      <c r="F1" s="8"/>
    </row>
    <row r="2" spans="1:33" ht="39.950000000000003" customHeight="1" x14ac:dyDescent="0.25">
      <c r="A2" s="87">
        <f ca="1">TODAY()</f>
        <v>44395</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86</v>
      </c>
      <c r="J11" t="s">
        <v>87</v>
      </c>
      <c r="K11" t="s">
        <v>40</v>
      </c>
      <c r="L11" t="s">
        <v>41</v>
      </c>
      <c r="M11" t="s">
        <v>42</v>
      </c>
    </row>
    <row r="12" spans="1:33" x14ac:dyDescent="0.25">
      <c r="F12" s="15"/>
      <c r="H12" s="24">
        <v>2021</v>
      </c>
      <c r="I12" s="2">
        <v>6421.8799999999992</v>
      </c>
      <c r="J12" s="2">
        <v>89272.82</v>
      </c>
      <c r="K12" s="2">
        <v>95694.7</v>
      </c>
      <c r="L12" s="2">
        <v>163568.74000000002</v>
      </c>
      <c r="M12" s="2">
        <v>67874.040000000008</v>
      </c>
    </row>
    <row r="13" spans="1:33" x14ac:dyDescent="0.25">
      <c r="F13" s="15"/>
      <c r="H13" s="26" t="s">
        <v>43</v>
      </c>
      <c r="I13" s="2">
        <v>1107.4000000000001</v>
      </c>
      <c r="J13" s="2">
        <v>8617.35</v>
      </c>
      <c r="K13" s="2">
        <v>9724.75</v>
      </c>
      <c r="L13" s="2">
        <v>60700.68</v>
      </c>
      <c r="M13" s="2">
        <v>50975.93</v>
      </c>
    </row>
    <row r="14" spans="1:33" x14ac:dyDescent="0.25">
      <c r="F14" s="15"/>
      <c r="H14" s="26" t="s">
        <v>44</v>
      </c>
      <c r="I14" s="2">
        <v>851.64000000000021</v>
      </c>
      <c r="J14" s="2">
        <v>11813.450000000003</v>
      </c>
      <c r="K14" s="2">
        <v>12665.090000000002</v>
      </c>
      <c r="L14" s="2">
        <v>20310.629999999997</v>
      </c>
      <c r="M14" s="2">
        <v>7645.5399999999954</v>
      </c>
    </row>
    <row r="15" spans="1:33" x14ac:dyDescent="0.25">
      <c r="F15" s="15"/>
      <c r="H15" s="26" t="s">
        <v>45</v>
      </c>
      <c r="I15" s="2">
        <v>905.05000000000018</v>
      </c>
      <c r="J15" s="2">
        <v>34638.050000000003</v>
      </c>
      <c r="K15" s="2">
        <v>35543.100000000006</v>
      </c>
      <c r="L15" s="2">
        <v>19880.530000000002</v>
      </c>
      <c r="M15" s="2">
        <v>-15662.570000000003</v>
      </c>
    </row>
    <row r="16" spans="1:33" x14ac:dyDescent="0.25">
      <c r="F16" s="15"/>
      <c r="H16" s="26" t="s">
        <v>46</v>
      </c>
      <c r="I16" s="2">
        <v>1014.3500000000001</v>
      </c>
      <c r="J16" s="2">
        <v>8877.33</v>
      </c>
      <c r="K16" s="2">
        <v>9891.68</v>
      </c>
      <c r="L16" s="2">
        <v>19874.57</v>
      </c>
      <c r="M16" s="2">
        <v>9982.89</v>
      </c>
    </row>
    <row r="17" spans="6:13" x14ac:dyDescent="0.25">
      <c r="F17" s="15"/>
      <c r="H17" s="26" t="s">
        <v>47</v>
      </c>
      <c r="I17" s="2">
        <v>942.56</v>
      </c>
      <c r="J17" s="2">
        <v>10884.199999999997</v>
      </c>
      <c r="K17" s="2">
        <v>11826.759999999997</v>
      </c>
      <c r="L17" s="2">
        <v>18447.879999999997</v>
      </c>
      <c r="M17" s="2">
        <v>6621.1200000000008</v>
      </c>
    </row>
    <row r="18" spans="6:13" x14ac:dyDescent="0.25">
      <c r="F18" s="15"/>
      <c r="H18" s="26" t="s">
        <v>48</v>
      </c>
      <c r="I18" s="2">
        <v>1102.3099999999997</v>
      </c>
      <c r="J18" s="2">
        <v>11430.749999999998</v>
      </c>
      <c r="K18" s="2">
        <v>12533.059999999998</v>
      </c>
      <c r="L18" s="2">
        <v>14222.45</v>
      </c>
      <c r="M18" s="2">
        <v>1689.3900000000031</v>
      </c>
    </row>
    <row r="19" spans="6:13" x14ac:dyDescent="0.25">
      <c r="F19" s="15"/>
      <c r="H19" s="26" t="s">
        <v>49</v>
      </c>
      <c r="I19" s="2">
        <v>498.57</v>
      </c>
      <c r="J19" s="2">
        <v>3011.6899999999996</v>
      </c>
      <c r="K19" s="2">
        <v>3510.2599999999998</v>
      </c>
      <c r="L19" s="2">
        <v>10132</v>
      </c>
      <c r="M19" s="2">
        <v>6621.74</v>
      </c>
    </row>
    <row r="20" spans="6:13" x14ac:dyDescent="0.25">
      <c r="F20" s="15"/>
      <c r="H20" s="24">
        <v>2020</v>
      </c>
      <c r="I20" s="2">
        <v>9431.1200000000008</v>
      </c>
      <c r="J20" s="2">
        <v>87772.39</v>
      </c>
      <c r="K20" s="2">
        <v>97203.51</v>
      </c>
      <c r="L20" s="2">
        <v>216335.75</v>
      </c>
      <c r="M20" s="2">
        <v>119132.24</v>
      </c>
    </row>
    <row r="21" spans="6:13" x14ac:dyDescent="0.25">
      <c r="F21" s="15"/>
      <c r="H21" s="24">
        <v>2019</v>
      </c>
      <c r="I21" s="2">
        <v>9650.0999999999985</v>
      </c>
      <c r="J21" s="2">
        <v>146382.24</v>
      </c>
      <c r="K21" s="2">
        <v>156032.34000000003</v>
      </c>
      <c r="L21" s="2">
        <v>238477.99999999997</v>
      </c>
      <c r="M21" s="2">
        <v>82445.660000000018</v>
      </c>
    </row>
    <row r="22" spans="6:13" x14ac:dyDescent="0.25">
      <c r="F22" s="15"/>
      <c r="H22" s="24">
        <v>2018</v>
      </c>
      <c r="I22" s="2">
        <v>8697.2500000000018</v>
      </c>
      <c r="J22" s="2">
        <v>194232.23000000004</v>
      </c>
      <c r="K22" s="2">
        <v>202929.48</v>
      </c>
      <c r="L22" s="2">
        <v>146219.30999999997</v>
      </c>
      <c r="M22" s="2">
        <v>-56710.170000000013</v>
      </c>
    </row>
    <row r="23" spans="6:13" ht="15" customHeight="1" x14ac:dyDescent="0.25">
      <c r="F23" s="15"/>
      <c r="H23" s="24">
        <v>2017</v>
      </c>
      <c r="I23" s="2">
        <v>8261.5</v>
      </c>
      <c r="J23" s="2">
        <v>91719.5</v>
      </c>
      <c r="K23" s="2">
        <v>99980.999999999985</v>
      </c>
      <c r="L23" s="2">
        <v>154008.81</v>
      </c>
      <c r="M23" s="2">
        <v>54027.809999999976</v>
      </c>
    </row>
    <row r="24" spans="6:13" ht="15" customHeight="1" x14ac:dyDescent="0.25">
      <c r="F24" s="15"/>
      <c r="H24" s="24">
        <v>2016</v>
      </c>
      <c r="I24" s="2">
        <v>5661.5700000000006</v>
      </c>
      <c r="J24" s="2">
        <v>51425.63</v>
      </c>
      <c r="K24" s="2">
        <v>57087.200000000004</v>
      </c>
      <c r="L24" s="2">
        <v>125356.54999999999</v>
      </c>
      <c r="M24" s="2">
        <v>68269.350000000006</v>
      </c>
    </row>
    <row r="25" spans="6:13" x14ac:dyDescent="0.25">
      <c r="F25" s="15"/>
      <c r="H25" s="24">
        <v>2015</v>
      </c>
      <c r="I25" s="2">
        <v>6047.37</v>
      </c>
      <c r="J25" s="2">
        <v>75070.03</v>
      </c>
      <c r="K25" s="2">
        <v>81117.400000000009</v>
      </c>
      <c r="L25" s="2">
        <v>109437.45</v>
      </c>
      <c r="M25" s="2">
        <v>28320.049999999988</v>
      </c>
    </row>
    <row r="26" spans="6:13" x14ac:dyDescent="0.25">
      <c r="F26" s="15"/>
      <c r="H26" s="24">
        <v>2014</v>
      </c>
      <c r="I26" s="2">
        <v>6724.0700000000006</v>
      </c>
      <c r="J26" s="2">
        <v>58494.54</v>
      </c>
      <c r="K26" s="2">
        <v>65218.61</v>
      </c>
      <c r="L26" s="2">
        <v>92098.57</v>
      </c>
      <c r="M26" s="2">
        <v>26879.960000000003</v>
      </c>
    </row>
    <row r="27" spans="6:13" x14ac:dyDescent="0.25">
      <c r="F27" s="15"/>
      <c r="H27" s="24" t="s">
        <v>30</v>
      </c>
      <c r="I27" s="2">
        <v>60894.86</v>
      </c>
      <c r="J27" s="2">
        <v>794369.38000000012</v>
      </c>
      <c r="K27" s="2">
        <v>855264.24</v>
      </c>
      <c r="L27" s="2">
        <v>1245503.18</v>
      </c>
      <c r="M27" s="2">
        <v>390238.94000000006</v>
      </c>
    </row>
    <row r="28" spans="6:13" x14ac:dyDescent="0.25">
      <c r="F28" s="15"/>
    </row>
    <row r="29" spans="6:13" x14ac:dyDescent="0.25">
      <c r="F29" s="15"/>
    </row>
    <row r="30" spans="6:13" x14ac:dyDescent="0.25">
      <c r="F30" s="15"/>
    </row>
    <row r="31" spans="6:13" x14ac:dyDescent="0.25">
      <c r="F31" s="15"/>
    </row>
    <row r="32" spans="6:13" x14ac:dyDescent="0.25">
      <c r="F32" s="15"/>
    </row>
    <row r="33" spans="6:6" x14ac:dyDescent="0.25">
      <c r="F33" s="15"/>
    </row>
    <row r="34" spans="6:6" x14ac:dyDescent="0.25">
      <c r="F34" s="15"/>
    </row>
    <row r="35" spans="6:6" x14ac:dyDescent="0.25">
      <c r="F35" s="15"/>
    </row>
    <row r="36" spans="6:6" x14ac:dyDescent="0.25">
      <c r="F36" s="15"/>
    </row>
    <row r="37" spans="6:6" x14ac:dyDescent="0.25">
      <c r="F37" s="15"/>
    </row>
    <row r="38" spans="6:6" x14ac:dyDescent="0.25">
      <c r="F38" s="15"/>
    </row>
    <row r="39" spans="6:6" x14ac:dyDescent="0.25">
      <c r="F39" s="15"/>
    </row>
    <row r="40" spans="6:6" x14ac:dyDescent="0.25">
      <c r="F40" s="15"/>
    </row>
    <row r="41" spans="6:6" x14ac:dyDescent="0.25">
      <c r="F41" s="15"/>
    </row>
    <row r="42" spans="6:6" x14ac:dyDescent="0.25">
      <c r="F42" s="15"/>
    </row>
    <row r="43" spans="6:6" x14ac:dyDescent="0.25">
      <c r="F43" s="15"/>
    </row>
    <row r="44" spans="6:6" x14ac:dyDescent="0.25">
      <c r="F44" s="15"/>
    </row>
    <row r="45" spans="6:6" x14ac:dyDescent="0.25">
      <c r="F45" s="15"/>
    </row>
    <row r="46" spans="6:6" x14ac:dyDescent="0.25">
      <c r="F46" s="15"/>
    </row>
    <row r="47" spans="6:6" x14ac:dyDescent="0.25">
      <c r="F47" s="15"/>
    </row>
  </sheetData>
  <mergeCells count="2">
    <mergeCell ref="A2:E2"/>
    <mergeCell ref="A4:D7"/>
  </mergeCells>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F1:S1857"/>
  <sheetViews>
    <sheetView showGridLines="0" showRowColHeaders="0" zoomScale="110" zoomScaleNormal="110" zoomScalePageLayoutView="70" workbookViewId="0">
      <pane xSplit="19" ySplit="10" topLeftCell="T1717" activePane="bottomRight" state="frozen"/>
      <selection pane="topRight" activeCell="T1" sqref="T1"/>
      <selection pane="bottomLeft" activeCell="A11" sqref="A11"/>
      <selection pane="bottomRight" activeCell="J1746" sqref="J1746"/>
    </sheetView>
  </sheetViews>
  <sheetFormatPr defaultColWidth="8.85546875" defaultRowHeight="15" x14ac:dyDescent="0.25"/>
  <cols>
    <col min="2" max="5" width="9.140625" customWidth="1"/>
    <col min="6" max="6" width="3.42578125" customWidth="1"/>
    <col min="7" max="9" width="9.140625" hidden="1" customWidth="1"/>
    <col min="10" max="10" width="32.42578125" bestFit="1" customWidth="1"/>
    <col min="11" max="11" width="7.28515625" bestFit="1" customWidth="1"/>
    <col min="12" max="12" width="10.85546875" bestFit="1" customWidth="1"/>
    <col min="13" max="13" width="11" style="6" bestFit="1" customWidth="1"/>
    <col min="14" max="14" width="6.42578125" bestFit="1" customWidth="1"/>
    <col min="15" max="18" width="15.28515625" customWidth="1"/>
  </cols>
  <sheetData>
    <row r="1" spans="6:19" ht="18" customHeight="1" x14ac:dyDescent="0.25"/>
    <row r="2" spans="6:19" ht="15" customHeight="1" x14ac:dyDescent="0.25">
      <c r="J2" s="9"/>
    </row>
    <row r="3" spans="6:19" x14ac:dyDescent="0.25">
      <c r="M3"/>
    </row>
    <row r="4" spans="6:19" ht="15" customHeight="1" x14ac:dyDescent="0.25">
      <c r="F4" s="6"/>
      <c r="M4"/>
    </row>
    <row r="5" spans="6:19" ht="15" customHeight="1" x14ac:dyDescent="0.25">
      <c r="F5" s="6"/>
      <c r="M5"/>
    </row>
    <row r="6" spans="6:19" ht="15" customHeight="1" x14ac:dyDescent="0.25">
      <c r="F6" s="6"/>
      <c r="G6" s="15"/>
      <c r="H6" s="15"/>
      <c r="I6" s="15"/>
      <c r="M6"/>
    </row>
    <row r="7" spans="6:19" ht="15" customHeight="1" x14ac:dyDescent="0.25">
      <c r="F7" s="6"/>
      <c r="G7" s="18"/>
      <c r="H7" s="15"/>
      <c r="I7" s="15"/>
      <c r="M7"/>
    </row>
    <row r="8" spans="6:19" x14ac:dyDescent="0.25">
      <c r="F8" s="6"/>
    </row>
    <row r="9" spans="6:19" x14ac:dyDescent="0.25">
      <c r="F9" s="6"/>
    </row>
    <row r="10" spans="6:19" x14ac:dyDescent="0.25">
      <c r="F10" s="6"/>
      <c r="J10" t="s">
        <v>88</v>
      </c>
      <c r="K10" t="s">
        <v>4</v>
      </c>
      <c r="L10" t="s">
        <v>89</v>
      </c>
      <c r="M10" s="6" t="s">
        <v>6</v>
      </c>
      <c r="N10" t="s">
        <v>35</v>
      </c>
      <c r="O10" t="s">
        <v>90</v>
      </c>
      <c r="P10" t="s">
        <v>91</v>
      </c>
      <c r="Q10" t="s">
        <v>92</v>
      </c>
      <c r="R10" t="s">
        <v>93</v>
      </c>
      <c r="S10" t="s">
        <v>94</v>
      </c>
    </row>
    <row r="11" spans="6:19" x14ac:dyDescent="0.25">
      <c r="F11" s="6"/>
      <c r="J11" s="1">
        <v>41649</v>
      </c>
      <c r="K11">
        <f t="shared" ref="K11:K74" si="0">YEAR(J11)</f>
        <v>2014</v>
      </c>
      <c r="L11" t="str">
        <f t="shared" ref="L11:L74" si="1">TEXT(DATE(K11,MONTH(J11),N11),"MMMM")</f>
        <v>January</v>
      </c>
      <c r="M11" s="6" t="str">
        <f>DailyReportTable[[#This Row],[Year]]&amp;WEEKNUM(DailyReportTable[[#This Row],[Date]],2)</f>
        <v>20142</v>
      </c>
      <c r="N11">
        <f t="shared" ref="N11:N74" si="2">DAY(J11)</f>
        <v>10</v>
      </c>
      <c r="O11" s="2">
        <f>SUMIF(IncomeDBTable[Date],"="&amp;DailyReportTable[[#This Row],[Date]],IncomeDBTable[Amount])</f>
        <v>37402.26</v>
      </c>
      <c r="P11" s="2">
        <f>SUMIF(ExpensesDBTable[Date],"="&amp;DailyReportTable[[#This Row],[Date]],ExpensesDBTable[Amount])</f>
        <v>0</v>
      </c>
      <c r="Q11" s="2">
        <f t="shared" ref="Q11:Q74" si="3">O11-P11</f>
        <v>37402.26</v>
      </c>
      <c r="R11" s="2">
        <f>Q11</f>
        <v>37402.26</v>
      </c>
      <c r="S11">
        <f>WEEKNUM(DailyReportTable[[#This Row],[Date]],2)</f>
        <v>2</v>
      </c>
    </row>
    <row r="12" spans="6:19" x14ac:dyDescent="0.25">
      <c r="F12" s="6"/>
      <c r="J12" s="1">
        <v>41650</v>
      </c>
      <c r="K12">
        <f t="shared" si="0"/>
        <v>2014</v>
      </c>
      <c r="L12" t="str">
        <f t="shared" si="1"/>
        <v>January</v>
      </c>
      <c r="M12" s="6" t="str">
        <f>DailyReportTable[[#This Row],[Year]]&amp;WEEKNUM(DailyReportTable[[#This Row],[Date]],2)</f>
        <v>20142</v>
      </c>
      <c r="N12">
        <f t="shared" si="2"/>
        <v>11</v>
      </c>
      <c r="O12" s="2">
        <f>SUMIF(IncomeDBTable[Date],"="&amp;DailyReportTable[[#This Row],[Date]],IncomeDBTable[Amount])</f>
        <v>0</v>
      </c>
      <c r="P12" s="2">
        <f>SUMIF(ExpensesDBTable[Date],"="&amp;DailyReportTable[[#This Row],[Date]],ExpensesDBTable[Amount])</f>
        <v>4.76</v>
      </c>
      <c r="Q12" s="2">
        <f t="shared" si="3"/>
        <v>-4.76</v>
      </c>
      <c r="R12" s="2">
        <f t="shared" ref="R12:R75" si="4">R11+Q12</f>
        <v>37397.5</v>
      </c>
      <c r="S12">
        <f>WEEKNUM(DailyReportTable[[#This Row],[Date]],2)</f>
        <v>2</v>
      </c>
    </row>
    <row r="13" spans="6:19" x14ac:dyDescent="0.25">
      <c r="F13" s="6"/>
      <c r="J13" s="1">
        <v>41651</v>
      </c>
      <c r="K13">
        <f t="shared" si="0"/>
        <v>2014</v>
      </c>
      <c r="L13" t="str">
        <f t="shared" si="1"/>
        <v>January</v>
      </c>
      <c r="M13" s="6" t="str">
        <f>DailyReportTable[[#This Row],[Year]]&amp;WEEKNUM(DailyReportTable[[#This Row],[Date]],2)</f>
        <v>20142</v>
      </c>
      <c r="N13">
        <f t="shared" si="2"/>
        <v>12</v>
      </c>
      <c r="O13" s="2">
        <f>SUMIF(IncomeDBTable[Date],"="&amp;DailyReportTable[[#This Row],[Date]],IncomeDBTable[Amount])</f>
        <v>0</v>
      </c>
      <c r="P13" s="2">
        <f>SUMIF(ExpensesDBTable[Date],"="&amp;DailyReportTable[[#This Row],[Date]],ExpensesDBTable[Amount])</f>
        <v>29</v>
      </c>
      <c r="Q13" s="2">
        <f t="shared" si="3"/>
        <v>-29</v>
      </c>
      <c r="R13" s="2">
        <f t="shared" si="4"/>
        <v>37368.5</v>
      </c>
      <c r="S13">
        <f>WEEKNUM(DailyReportTable[[#This Row],[Date]],2)</f>
        <v>2</v>
      </c>
    </row>
    <row r="14" spans="6:19" x14ac:dyDescent="0.25">
      <c r="F14" s="6"/>
      <c r="J14" s="1">
        <v>41652</v>
      </c>
      <c r="K14">
        <f t="shared" si="0"/>
        <v>2014</v>
      </c>
      <c r="L14" t="str">
        <f t="shared" si="1"/>
        <v>January</v>
      </c>
      <c r="M14" s="6" t="str">
        <f>DailyReportTable[[#This Row],[Year]]&amp;WEEKNUM(DailyReportTable[[#This Row],[Date]],2)</f>
        <v>20143</v>
      </c>
      <c r="N14">
        <f t="shared" si="2"/>
        <v>13</v>
      </c>
      <c r="O14" s="2">
        <f>SUMIF(IncomeDBTable[Date],"="&amp;DailyReportTable[[#This Row],[Date]],IncomeDBTable[Amount])</f>
        <v>0</v>
      </c>
      <c r="P14" s="2">
        <f>SUMIF(ExpensesDBTable[Date],"="&amp;DailyReportTable[[#This Row],[Date]],ExpensesDBTable[Amount])</f>
        <v>114.75000000000001</v>
      </c>
      <c r="Q14" s="2">
        <f t="shared" si="3"/>
        <v>-114.75000000000001</v>
      </c>
      <c r="R14" s="2">
        <f t="shared" si="4"/>
        <v>37253.75</v>
      </c>
      <c r="S14">
        <f>WEEKNUM(DailyReportTable[[#This Row],[Date]],2)</f>
        <v>3</v>
      </c>
    </row>
    <row r="15" spans="6:19" x14ac:dyDescent="0.25">
      <c r="F15" s="6"/>
      <c r="J15" s="1">
        <v>41653</v>
      </c>
      <c r="K15">
        <f t="shared" si="0"/>
        <v>2014</v>
      </c>
      <c r="L15" t="str">
        <f t="shared" si="1"/>
        <v>January</v>
      </c>
      <c r="M15" s="6" t="str">
        <f>DailyReportTable[[#This Row],[Year]]&amp;WEEKNUM(DailyReportTable[[#This Row],[Date]],2)</f>
        <v>20143</v>
      </c>
      <c r="N15">
        <f t="shared" si="2"/>
        <v>14</v>
      </c>
      <c r="O15" s="2">
        <f>SUMIF(IncomeDBTable[Date],"="&amp;DailyReportTable[[#This Row],[Date]],IncomeDBTable[Amount])</f>
        <v>0</v>
      </c>
      <c r="P15" s="2">
        <f>SUMIF(ExpensesDBTable[Date],"="&amp;DailyReportTable[[#This Row],[Date]],ExpensesDBTable[Amount])</f>
        <v>108.55</v>
      </c>
      <c r="Q15" s="2">
        <f t="shared" si="3"/>
        <v>-108.55</v>
      </c>
      <c r="R15" s="2">
        <f t="shared" si="4"/>
        <v>37145.199999999997</v>
      </c>
      <c r="S15">
        <f>WEEKNUM(DailyReportTable[[#This Row],[Date]],2)</f>
        <v>3</v>
      </c>
    </row>
    <row r="16" spans="6:19" x14ac:dyDescent="0.25">
      <c r="F16" s="6"/>
      <c r="J16" s="1">
        <v>41654</v>
      </c>
      <c r="K16">
        <f t="shared" si="0"/>
        <v>2014</v>
      </c>
      <c r="L16" t="str">
        <f t="shared" si="1"/>
        <v>January</v>
      </c>
      <c r="M16" s="6" t="str">
        <f>DailyReportTable[[#This Row],[Year]]&amp;WEEKNUM(DailyReportTable[[#This Row],[Date]],2)</f>
        <v>20143</v>
      </c>
      <c r="N16">
        <f t="shared" si="2"/>
        <v>15</v>
      </c>
      <c r="O16" s="2">
        <f>SUMIF(IncomeDBTable[Date],"="&amp;DailyReportTable[[#This Row],[Date]],IncomeDBTable[Amount])</f>
        <v>0</v>
      </c>
      <c r="P16" s="2">
        <f>SUMIF(ExpensesDBTable[Date],"="&amp;DailyReportTable[[#This Row],[Date]],ExpensesDBTable[Amount])</f>
        <v>8.57</v>
      </c>
      <c r="Q16" s="2">
        <f t="shared" si="3"/>
        <v>-8.57</v>
      </c>
      <c r="R16" s="2">
        <f t="shared" si="4"/>
        <v>37136.629999999997</v>
      </c>
      <c r="S16">
        <f>WEEKNUM(DailyReportTable[[#This Row],[Date]],2)</f>
        <v>3</v>
      </c>
    </row>
    <row r="17" spans="6:19" x14ac:dyDescent="0.25">
      <c r="F17" s="6"/>
      <c r="J17" s="1">
        <v>41655</v>
      </c>
      <c r="K17">
        <f t="shared" si="0"/>
        <v>2014</v>
      </c>
      <c r="L17" t="str">
        <f t="shared" si="1"/>
        <v>January</v>
      </c>
      <c r="M17" s="6" t="str">
        <f>DailyReportTable[[#This Row],[Year]]&amp;WEEKNUM(DailyReportTable[[#This Row],[Date]],2)</f>
        <v>20143</v>
      </c>
      <c r="N17">
        <f t="shared" si="2"/>
        <v>16</v>
      </c>
      <c r="O17" s="2">
        <f>SUMIF(IncomeDBTable[Date],"="&amp;DailyReportTable[[#This Row],[Date]],IncomeDBTable[Amount])</f>
        <v>0</v>
      </c>
      <c r="P17" s="2">
        <f>SUMIF(ExpensesDBTable[Date],"="&amp;DailyReportTable[[#This Row],[Date]],ExpensesDBTable[Amount])</f>
        <v>22.39</v>
      </c>
      <c r="Q17" s="2">
        <f t="shared" si="3"/>
        <v>-22.39</v>
      </c>
      <c r="R17" s="2">
        <f t="shared" si="4"/>
        <v>37114.239999999998</v>
      </c>
      <c r="S17">
        <f>WEEKNUM(DailyReportTable[[#This Row],[Date]],2)</f>
        <v>3</v>
      </c>
    </row>
    <row r="18" spans="6:19" x14ac:dyDescent="0.25">
      <c r="F18" s="6"/>
      <c r="J18" s="1">
        <v>41656</v>
      </c>
      <c r="K18">
        <f t="shared" si="0"/>
        <v>2014</v>
      </c>
      <c r="L18" t="str">
        <f t="shared" si="1"/>
        <v>January</v>
      </c>
      <c r="M18" s="6" t="str">
        <f>DailyReportTable[[#This Row],[Year]]&amp;WEEKNUM(DailyReportTable[[#This Row],[Date]],2)</f>
        <v>20143</v>
      </c>
      <c r="N18">
        <f t="shared" si="2"/>
        <v>17</v>
      </c>
      <c r="O18" s="2">
        <f>SUMIF(IncomeDBTable[Date],"="&amp;DailyReportTable[[#This Row],[Date]],IncomeDBTable[Amount])</f>
        <v>0</v>
      </c>
      <c r="P18" s="2">
        <f>SUMIF(ExpensesDBTable[Date],"="&amp;DailyReportTable[[#This Row],[Date]],ExpensesDBTable[Amount])</f>
        <v>1592.98</v>
      </c>
      <c r="Q18" s="2">
        <f t="shared" si="3"/>
        <v>-1592.98</v>
      </c>
      <c r="R18" s="2">
        <f t="shared" si="4"/>
        <v>35521.259999999995</v>
      </c>
      <c r="S18">
        <f>WEEKNUM(DailyReportTable[[#This Row],[Date]],2)</f>
        <v>3</v>
      </c>
    </row>
    <row r="19" spans="6:19" x14ac:dyDescent="0.25">
      <c r="F19" s="6"/>
      <c r="J19" s="1">
        <v>41657</v>
      </c>
      <c r="K19">
        <f t="shared" si="0"/>
        <v>2014</v>
      </c>
      <c r="L19" t="str">
        <f t="shared" si="1"/>
        <v>January</v>
      </c>
      <c r="M19" s="6" t="str">
        <f>DailyReportTable[[#This Row],[Year]]&amp;WEEKNUM(DailyReportTable[[#This Row],[Date]],2)</f>
        <v>20143</v>
      </c>
      <c r="N19">
        <f t="shared" si="2"/>
        <v>18</v>
      </c>
      <c r="O19" s="2">
        <f>SUMIF(IncomeDBTable[Date],"="&amp;DailyReportTable[[#This Row],[Date]],IncomeDBTable[Amount])</f>
        <v>0</v>
      </c>
      <c r="P19" s="2">
        <f>SUMIF(ExpensesDBTable[Date],"="&amp;DailyReportTable[[#This Row],[Date]],ExpensesDBTable[Amount])</f>
        <v>10.029999999999999</v>
      </c>
      <c r="Q19" s="2">
        <f t="shared" si="3"/>
        <v>-10.029999999999999</v>
      </c>
      <c r="R19" s="2">
        <f t="shared" si="4"/>
        <v>35511.229999999996</v>
      </c>
      <c r="S19">
        <f>WEEKNUM(DailyReportTable[[#This Row],[Date]],2)</f>
        <v>3</v>
      </c>
    </row>
    <row r="20" spans="6:19" x14ac:dyDescent="0.25">
      <c r="F20" s="6"/>
      <c r="J20" s="1">
        <v>41658</v>
      </c>
      <c r="K20">
        <f t="shared" si="0"/>
        <v>2014</v>
      </c>
      <c r="L20" t="str">
        <f t="shared" si="1"/>
        <v>January</v>
      </c>
      <c r="M20" s="6" t="str">
        <f>DailyReportTable[[#This Row],[Year]]&amp;WEEKNUM(DailyReportTable[[#This Row],[Date]],2)</f>
        <v>20143</v>
      </c>
      <c r="N20">
        <f t="shared" si="2"/>
        <v>19</v>
      </c>
      <c r="O20" s="2">
        <f>SUMIF(IncomeDBTable[Date],"="&amp;DailyReportTable[[#This Row],[Date]],IncomeDBTable[Amount])</f>
        <v>0</v>
      </c>
      <c r="P20" s="2">
        <f>SUMIF(ExpensesDBTable[Date],"="&amp;DailyReportTable[[#This Row],[Date]],ExpensesDBTable[Amount])</f>
        <v>51.29</v>
      </c>
      <c r="Q20" s="2">
        <f t="shared" si="3"/>
        <v>-51.29</v>
      </c>
      <c r="R20" s="2">
        <f t="shared" si="4"/>
        <v>35459.939999999995</v>
      </c>
      <c r="S20">
        <f>WEEKNUM(DailyReportTable[[#This Row],[Date]],2)</f>
        <v>3</v>
      </c>
    </row>
    <row r="21" spans="6:19" x14ac:dyDescent="0.25">
      <c r="F21" s="6"/>
      <c r="J21" s="1">
        <v>41660</v>
      </c>
      <c r="K21">
        <f t="shared" si="0"/>
        <v>2014</v>
      </c>
      <c r="L21" t="str">
        <f t="shared" si="1"/>
        <v>January</v>
      </c>
      <c r="M21" s="6" t="str">
        <f>DailyReportTable[[#This Row],[Year]]&amp;WEEKNUM(DailyReportTable[[#This Row],[Date]],2)</f>
        <v>20144</v>
      </c>
      <c r="N21">
        <f t="shared" si="2"/>
        <v>21</v>
      </c>
      <c r="O21" s="2">
        <f>SUMIF(IncomeDBTable[Date],"="&amp;DailyReportTable[[#This Row],[Date]],IncomeDBTable[Amount])</f>
        <v>0</v>
      </c>
      <c r="P21" s="2">
        <f>SUMIF(ExpensesDBTable[Date],"="&amp;DailyReportTable[[#This Row],[Date]],ExpensesDBTable[Amount])</f>
        <v>22.76</v>
      </c>
      <c r="Q21" s="2">
        <f t="shared" si="3"/>
        <v>-22.76</v>
      </c>
      <c r="R21" s="2">
        <f t="shared" si="4"/>
        <v>35437.179999999993</v>
      </c>
      <c r="S21">
        <f>WEEKNUM(DailyReportTable[[#This Row],[Date]],2)</f>
        <v>4</v>
      </c>
    </row>
    <row r="22" spans="6:19" x14ac:dyDescent="0.25">
      <c r="F22" s="6"/>
      <c r="J22" s="1">
        <v>41661</v>
      </c>
      <c r="K22">
        <f t="shared" si="0"/>
        <v>2014</v>
      </c>
      <c r="L22" t="str">
        <f t="shared" si="1"/>
        <v>January</v>
      </c>
      <c r="M22" s="6" t="str">
        <f>DailyReportTable[[#This Row],[Year]]&amp;WEEKNUM(DailyReportTable[[#This Row],[Date]],2)</f>
        <v>20144</v>
      </c>
      <c r="N22">
        <f t="shared" si="2"/>
        <v>22</v>
      </c>
      <c r="O22" s="2">
        <f>SUMIF(IncomeDBTable[Date],"="&amp;DailyReportTable[[#This Row],[Date]],IncomeDBTable[Amount])</f>
        <v>0</v>
      </c>
      <c r="P22" s="2">
        <f>SUMIF(ExpensesDBTable[Date],"="&amp;DailyReportTable[[#This Row],[Date]],ExpensesDBTable[Amount])</f>
        <v>22.28</v>
      </c>
      <c r="Q22" s="2">
        <f t="shared" si="3"/>
        <v>-22.28</v>
      </c>
      <c r="R22" s="2">
        <f t="shared" si="4"/>
        <v>35414.899999999994</v>
      </c>
      <c r="S22">
        <f>WEEKNUM(DailyReportTable[[#This Row],[Date]],2)</f>
        <v>4</v>
      </c>
    </row>
    <row r="23" spans="6:19" x14ac:dyDescent="0.25">
      <c r="F23" s="6"/>
      <c r="J23" s="1">
        <v>41662</v>
      </c>
      <c r="K23">
        <f t="shared" si="0"/>
        <v>2014</v>
      </c>
      <c r="L23" t="str">
        <f t="shared" si="1"/>
        <v>January</v>
      </c>
      <c r="M23" s="6" t="str">
        <f>DailyReportTable[[#This Row],[Year]]&amp;WEEKNUM(DailyReportTable[[#This Row],[Date]],2)</f>
        <v>20144</v>
      </c>
      <c r="N23">
        <f t="shared" si="2"/>
        <v>23</v>
      </c>
      <c r="O23" s="2">
        <f>SUMIF(IncomeDBTable[Date],"="&amp;DailyReportTable[[#This Row],[Date]],IncomeDBTable[Amount])</f>
        <v>0</v>
      </c>
      <c r="P23" s="2">
        <f>SUMIF(ExpensesDBTable[Date],"="&amp;DailyReportTable[[#This Row],[Date]],ExpensesDBTable[Amount])</f>
        <v>57.45</v>
      </c>
      <c r="Q23" s="2">
        <f t="shared" si="3"/>
        <v>-57.45</v>
      </c>
      <c r="R23" s="2">
        <f t="shared" si="4"/>
        <v>35357.449999999997</v>
      </c>
      <c r="S23">
        <f>WEEKNUM(DailyReportTable[[#This Row],[Date]],2)</f>
        <v>4</v>
      </c>
    </row>
    <row r="24" spans="6:19" x14ac:dyDescent="0.25">
      <c r="F24" s="6"/>
      <c r="J24" s="1">
        <v>41663</v>
      </c>
      <c r="K24">
        <f t="shared" si="0"/>
        <v>2014</v>
      </c>
      <c r="L24" t="str">
        <f t="shared" si="1"/>
        <v>January</v>
      </c>
      <c r="M24" s="6" t="str">
        <f>DailyReportTable[[#This Row],[Year]]&amp;WEEKNUM(DailyReportTable[[#This Row],[Date]],2)</f>
        <v>20144</v>
      </c>
      <c r="N24">
        <f t="shared" si="2"/>
        <v>24</v>
      </c>
      <c r="O24" s="2">
        <f>SUMIF(IncomeDBTable[Date],"="&amp;DailyReportTable[[#This Row],[Date]],IncomeDBTable[Amount])</f>
        <v>0</v>
      </c>
      <c r="P24" s="2">
        <f>SUMIF(ExpensesDBTable[Date],"="&amp;DailyReportTable[[#This Row],[Date]],ExpensesDBTable[Amount])</f>
        <v>98.65</v>
      </c>
      <c r="Q24" s="2">
        <f t="shared" si="3"/>
        <v>-98.65</v>
      </c>
      <c r="R24" s="2">
        <f t="shared" si="4"/>
        <v>35258.799999999996</v>
      </c>
      <c r="S24">
        <f>WEEKNUM(DailyReportTable[[#This Row],[Date]],2)</f>
        <v>4</v>
      </c>
    </row>
    <row r="25" spans="6:19" x14ac:dyDescent="0.25">
      <c r="F25" s="6"/>
      <c r="J25" s="1">
        <v>41664</v>
      </c>
      <c r="K25">
        <f t="shared" si="0"/>
        <v>2014</v>
      </c>
      <c r="L25" t="str">
        <f t="shared" si="1"/>
        <v>January</v>
      </c>
      <c r="M25" s="6" t="str">
        <f>DailyReportTable[[#This Row],[Year]]&amp;WEEKNUM(DailyReportTable[[#This Row],[Date]],2)</f>
        <v>20144</v>
      </c>
      <c r="N25">
        <f t="shared" si="2"/>
        <v>25</v>
      </c>
      <c r="O25" s="2">
        <f>SUMIF(IncomeDBTable[Date],"="&amp;DailyReportTable[[#This Row],[Date]],IncomeDBTable[Amount])</f>
        <v>0</v>
      </c>
      <c r="P25" s="2">
        <f>SUMIF(ExpensesDBTable[Date],"="&amp;DailyReportTable[[#This Row],[Date]],ExpensesDBTable[Amount])</f>
        <v>14.9</v>
      </c>
      <c r="Q25" s="2">
        <f t="shared" si="3"/>
        <v>-14.9</v>
      </c>
      <c r="R25" s="2">
        <f t="shared" si="4"/>
        <v>35243.899999999994</v>
      </c>
      <c r="S25">
        <f>WEEKNUM(DailyReportTable[[#This Row],[Date]],2)</f>
        <v>4</v>
      </c>
    </row>
    <row r="26" spans="6:19" x14ac:dyDescent="0.25">
      <c r="F26" s="6"/>
      <c r="J26" s="1">
        <v>41665</v>
      </c>
      <c r="K26">
        <f t="shared" si="0"/>
        <v>2014</v>
      </c>
      <c r="L26" t="str">
        <f t="shared" si="1"/>
        <v>January</v>
      </c>
      <c r="M26" s="6" t="str">
        <f>DailyReportTable[[#This Row],[Year]]&amp;WEEKNUM(DailyReportTable[[#This Row],[Date]],2)</f>
        <v>20144</v>
      </c>
      <c r="N26">
        <f t="shared" si="2"/>
        <v>26</v>
      </c>
      <c r="O26" s="2">
        <f>SUMIF(IncomeDBTable[Date],"="&amp;DailyReportTable[[#This Row],[Date]],IncomeDBTable[Amount])</f>
        <v>0</v>
      </c>
      <c r="P26" s="2">
        <f>SUMIF(ExpensesDBTable[Date],"="&amp;DailyReportTable[[#This Row],[Date]],ExpensesDBTable[Amount])</f>
        <v>39.200000000000003</v>
      </c>
      <c r="Q26" s="2">
        <f t="shared" si="3"/>
        <v>-39.200000000000003</v>
      </c>
      <c r="R26" s="2">
        <f t="shared" si="4"/>
        <v>35204.699999999997</v>
      </c>
      <c r="S26">
        <f>WEEKNUM(DailyReportTable[[#This Row],[Date]],2)</f>
        <v>4</v>
      </c>
    </row>
    <row r="27" spans="6:19" x14ac:dyDescent="0.25">
      <c r="F27" s="6"/>
      <c r="J27" s="1">
        <v>41666</v>
      </c>
      <c r="K27">
        <f t="shared" si="0"/>
        <v>2014</v>
      </c>
      <c r="L27" t="str">
        <f t="shared" si="1"/>
        <v>January</v>
      </c>
      <c r="M27" s="6" t="str">
        <f>DailyReportTable[[#This Row],[Year]]&amp;WEEKNUM(DailyReportTable[[#This Row],[Date]],2)</f>
        <v>20145</v>
      </c>
      <c r="N27">
        <f t="shared" si="2"/>
        <v>27</v>
      </c>
      <c r="O27" s="2">
        <f>SUMIF(IncomeDBTable[Date],"="&amp;DailyReportTable[[#This Row],[Date]],IncomeDBTable[Amount])</f>
        <v>0</v>
      </c>
      <c r="P27" s="2">
        <f>SUMIF(ExpensesDBTable[Date],"="&amp;DailyReportTable[[#This Row],[Date]],ExpensesDBTable[Amount])</f>
        <v>34.090000000000003</v>
      </c>
      <c r="Q27" s="2">
        <f t="shared" si="3"/>
        <v>-34.090000000000003</v>
      </c>
      <c r="R27" s="2">
        <f t="shared" si="4"/>
        <v>35170.61</v>
      </c>
      <c r="S27">
        <f>WEEKNUM(DailyReportTable[[#This Row],[Date]],2)</f>
        <v>5</v>
      </c>
    </row>
    <row r="28" spans="6:19" x14ac:dyDescent="0.25">
      <c r="F28" s="6"/>
      <c r="J28" s="1">
        <v>41667</v>
      </c>
      <c r="K28">
        <f t="shared" si="0"/>
        <v>2014</v>
      </c>
      <c r="L28" t="str">
        <f t="shared" si="1"/>
        <v>January</v>
      </c>
      <c r="M28" s="6" t="str">
        <f>DailyReportTable[[#This Row],[Year]]&amp;WEEKNUM(DailyReportTable[[#This Row],[Date]],2)</f>
        <v>20145</v>
      </c>
      <c r="N28">
        <f t="shared" si="2"/>
        <v>28</v>
      </c>
      <c r="O28" s="2">
        <f>SUMIF(IncomeDBTable[Date],"="&amp;DailyReportTable[[#This Row],[Date]],IncomeDBTable[Amount])</f>
        <v>0</v>
      </c>
      <c r="P28" s="2">
        <f>SUMIF(ExpensesDBTable[Date],"="&amp;DailyReportTable[[#This Row],[Date]],ExpensesDBTable[Amount])</f>
        <v>2.83</v>
      </c>
      <c r="Q28" s="2">
        <f t="shared" si="3"/>
        <v>-2.83</v>
      </c>
      <c r="R28" s="2">
        <f t="shared" si="4"/>
        <v>35167.78</v>
      </c>
      <c r="S28">
        <f>WEEKNUM(DailyReportTable[[#This Row],[Date]],2)</f>
        <v>5</v>
      </c>
    </row>
    <row r="29" spans="6:19" x14ac:dyDescent="0.25">
      <c r="F29" s="6"/>
      <c r="J29" s="1">
        <v>41668</v>
      </c>
      <c r="K29">
        <f t="shared" si="0"/>
        <v>2014</v>
      </c>
      <c r="L29" t="str">
        <f t="shared" si="1"/>
        <v>January</v>
      </c>
      <c r="M29" s="6" t="str">
        <f>DailyReportTable[[#This Row],[Year]]&amp;WEEKNUM(DailyReportTable[[#This Row],[Date]],2)</f>
        <v>20145</v>
      </c>
      <c r="N29">
        <f t="shared" si="2"/>
        <v>29</v>
      </c>
      <c r="O29" s="2">
        <f>SUMIF(IncomeDBTable[Date],"="&amp;DailyReportTable[[#This Row],[Date]],IncomeDBTable[Amount])</f>
        <v>0</v>
      </c>
      <c r="P29" s="2">
        <f>SUMIF(ExpensesDBTable[Date],"="&amp;DailyReportTable[[#This Row],[Date]],ExpensesDBTable[Amount])</f>
        <v>18.98</v>
      </c>
      <c r="Q29" s="2">
        <f t="shared" si="3"/>
        <v>-18.98</v>
      </c>
      <c r="R29" s="2">
        <f t="shared" si="4"/>
        <v>35148.799999999996</v>
      </c>
      <c r="S29">
        <f>WEEKNUM(DailyReportTable[[#This Row],[Date]],2)</f>
        <v>5</v>
      </c>
    </row>
    <row r="30" spans="6:19" x14ac:dyDescent="0.25">
      <c r="F30" s="6"/>
      <c r="J30" s="1">
        <v>41669</v>
      </c>
      <c r="K30">
        <f t="shared" si="0"/>
        <v>2014</v>
      </c>
      <c r="L30" t="str">
        <f t="shared" si="1"/>
        <v>January</v>
      </c>
      <c r="M30" s="6" t="str">
        <f>DailyReportTable[[#This Row],[Year]]&amp;WEEKNUM(DailyReportTable[[#This Row],[Date]],2)</f>
        <v>20145</v>
      </c>
      <c r="N30">
        <f t="shared" si="2"/>
        <v>30</v>
      </c>
      <c r="O30" s="2">
        <f>SUMIF(IncomeDBTable[Date],"="&amp;DailyReportTable[[#This Row],[Date]],IncomeDBTable[Amount])</f>
        <v>2658.46</v>
      </c>
      <c r="P30" s="2">
        <f>SUMIF(ExpensesDBTable[Date],"="&amp;DailyReportTable[[#This Row],[Date]],ExpensesDBTable[Amount])</f>
        <v>25.27</v>
      </c>
      <c r="Q30" s="2">
        <f t="shared" si="3"/>
        <v>2633.19</v>
      </c>
      <c r="R30" s="2">
        <f t="shared" si="4"/>
        <v>37781.99</v>
      </c>
      <c r="S30">
        <f>WEEKNUM(DailyReportTable[[#This Row],[Date]],2)</f>
        <v>5</v>
      </c>
    </row>
    <row r="31" spans="6:19" x14ac:dyDescent="0.25">
      <c r="F31" s="6"/>
      <c r="J31" s="1">
        <v>41670</v>
      </c>
      <c r="K31">
        <f t="shared" si="0"/>
        <v>2014</v>
      </c>
      <c r="L31" t="str">
        <f t="shared" si="1"/>
        <v>January</v>
      </c>
      <c r="M31" s="6" t="str">
        <f>DailyReportTable[[#This Row],[Year]]&amp;WEEKNUM(DailyReportTable[[#This Row],[Date]],2)</f>
        <v>20145</v>
      </c>
      <c r="N31">
        <f t="shared" si="2"/>
        <v>31</v>
      </c>
      <c r="O31" s="2">
        <f>SUMIF(IncomeDBTable[Date],"="&amp;DailyReportTable[[#This Row],[Date]],IncomeDBTable[Amount])</f>
        <v>0</v>
      </c>
      <c r="P31" s="2">
        <f>SUMIF(ExpensesDBTable[Date],"="&amp;DailyReportTable[[#This Row],[Date]],ExpensesDBTable[Amount])</f>
        <v>37.61</v>
      </c>
      <c r="Q31" s="2">
        <f t="shared" si="3"/>
        <v>-37.61</v>
      </c>
      <c r="R31" s="2">
        <f t="shared" si="4"/>
        <v>37744.379999999997</v>
      </c>
      <c r="S31">
        <f>WEEKNUM(DailyReportTable[[#This Row],[Date]],2)</f>
        <v>5</v>
      </c>
    </row>
    <row r="32" spans="6:19" x14ac:dyDescent="0.25">
      <c r="F32" s="6"/>
      <c r="J32" s="1">
        <v>41671</v>
      </c>
      <c r="K32">
        <f t="shared" si="0"/>
        <v>2014</v>
      </c>
      <c r="L32" t="str">
        <f t="shared" si="1"/>
        <v>February</v>
      </c>
      <c r="M32" s="6" t="str">
        <f>DailyReportTable[[#This Row],[Year]]&amp;WEEKNUM(DailyReportTable[[#This Row],[Date]],2)</f>
        <v>20145</v>
      </c>
      <c r="N32">
        <f t="shared" si="2"/>
        <v>1</v>
      </c>
      <c r="O32" s="2">
        <f>SUMIF(IncomeDBTable[Date],"="&amp;DailyReportTable[[#This Row],[Date]],IncomeDBTable[Amount])</f>
        <v>133.66</v>
      </c>
      <c r="P32" s="2">
        <f>SUMIF(ExpensesDBTable[Date],"="&amp;DailyReportTable[[#This Row],[Date]],ExpensesDBTable[Amount])</f>
        <v>28.619999999999997</v>
      </c>
      <c r="Q32" s="2">
        <f t="shared" si="3"/>
        <v>105.03999999999999</v>
      </c>
      <c r="R32" s="2">
        <f t="shared" si="4"/>
        <v>37849.42</v>
      </c>
      <c r="S32">
        <f>WEEKNUM(DailyReportTable[[#This Row],[Date]],2)</f>
        <v>5</v>
      </c>
    </row>
    <row r="33" spans="6:19" x14ac:dyDescent="0.25">
      <c r="F33" s="6"/>
      <c r="J33" s="1">
        <v>41672</v>
      </c>
      <c r="K33">
        <f t="shared" si="0"/>
        <v>2014</v>
      </c>
      <c r="L33" t="str">
        <f t="shared" si="1"/>
        <v>February</v>
      </c>
      <c r="M33" s="6" t="str">
        <f>DailyReportTable[[#This Row],[Year]]&amp;WEEKNUM(DailyReportTable[[#This Row],[Date]],2)</f>
        <v>20145</v>
      </c>
      <c r="N33">
        <f t="shared" si="2"/>
        <v>2</v>
      </c>
      <c r="O33" s="2">
        <f>SUMIF(IncomeDBTable[Date],"="&amp;DailyReportTable[[#This Row],[Date]],IncomeDBTable[Amount])</f>
        <v>0</v>
      </c>
      <c r="P33" s="2">
        <f>SUMIF(ExpensesDBTable[Date],"="&amp;DailyReportTable[[#This Row],[Date]],ExpensesDBTable[Amount])</f>
        <v>7.5</v>
      </c>
      <c r="Q33" s="2">
        <f t="shared" si="3"/>
        <v>-7.5</v>
      </c>
      <c r="R33" s="2">
        <f t="shared" si="4"/>
        <v>37841.919999999998</v>
      </c>
      <c r="S33">
        <f>WEEKNUM(DailyReportTable[[#This Row],[Date]],2)</f>
        <v>5</v>
      </c>
    </row>
    <row r="34" spans="6:19" x14ac:dyDescent="0.25">
      <c r="F34" s="6"/>
      <c r="J34" s="1">
        <v>41673</v>
      </c>
      <c r="K34">
        <f t="shared" si="0"/>
        <v>2014</v>
      </c>
      <c r="L34" t="str">
        <f t="shared" si="1"/>
        <v>February</v>
      </c>
      <c r="M34" s="6" t="str">
        <f>DailyReportTable[[#This Row],[Year]]&amp;WEEKNUM(DailyReportTable[[#This Row],[Date]],2)</f>
        <v>20146</v>
      </c>
      <c r="N34">
        <f t="shared" si="2"/>
        <v>3</v>
      </c>
      <c r="O34" s="2">
        <f>SUMIF(IncomeDBTable[Date],"="&amp;DailyReportTable[[#This Row],[Date]],IncomeDBTable[Amount])</f>
        <v>0</v>
      </c>
      <c r="P34" s="2">
        <f>SUMIF(ExpensesDBTable[Date],"="&amp;DailyReportTable[[#This Row],[Date]],ExpensesDBTable[Amount])</f>
        <v>9.9</v>
      </c>
      <c r="Q34" s="2">
        <f t="shared" si="3"/>
        <v>-9.9</v>
      </c>
      <c r="R34" s="2">
        <f t="shared" si="4"/>
        <v>37832.019999999997</v>
      </c>
      <c r="S34">
        <f>WEEKNUM(DailyReportTable[[#This Row],[Date]],2)</f>
        <v>6</v>
      </c>
    </row>
    <row r="35" spans="6:19" x14ac:dyDescent="0.25">
      <c r="F35" s="6"/>
      <c r="J35" s="1">
        <v>41674</v>
      </c>
      <c r="K35">
        <f t="shared" si="0"/>
        <v>2014</v>
      </c>
      <c r="L35" t="str">
        <f t="shared" si="1"/>
        <v>February</v>
      </c>
      <c r="M35" s="6" t="str">
        <f>DailyReportTable[[#This Row],[Year]]&amp;WEEKNUM(DailyReportTable[[#This Row],[Date]],2)</f>
        <v>20146</v>
      </c>
      <c r="N35">
        <f t="shared" si="2"/>
        <v>4</v>
      </c>
      <c r="O35" s="2">
        <f>SUMIF(IncomeDBTable[Date],"="&amp;DailyReportTable[[#This Row],[Date]],IncomeDBTable[Amount])</f>
        <v>0</v>
      </c>
      <c r="P35" s="2">
        <f>SUMIF(ExpensesDBTable[Date],"="&amp;DailyReportTable[[#This Row],[Date]],ExpensesDBTable[Amount])</f>
        <v>9.9</v>
      </c>
      <c r="Q35" s="2">
        <f t="shared" si="3"/>
        <v>-9.9</v>
      </c>
      <c r="R35" s="2">
        <f t="shared" si="4"/>
        <v>37822.119999999995</v>
      </c>
      <c r="S35">
        <f>WEEKNUM(DailyReportTable[[#This Row],[Date]],2)</f>
        <v>6</v>
      </c>
    </row>
    <row r="36" spans="6:19" x14ac:dyDescent="0.25">
      <c r="F36" s="6"/>
      <c r="J36" s="1">
        <v>41676</v>
      </c>
      <c r="K36">
        <f t="shared" si="0"/>
        <v>2014</v>
      </c>
      <c r="L36" t="str">
        <f t="shared" si="1"/>
        <v>February</v>
      </c>
      <c r="M36" s="6" t="str">
        <f>DailyReportTable[[#This Row],[Year]]&amp;WEEKNUM(DailyReportTable[[#This Row],[Date]],2)</f>
        <v>20146</v>
      </c>
      <c r="N36">
        <f t="shared" si="2"/>
        <v>6</v>
      </c>
      <c r="O36" s="2">
        <f>SUMIF(IncomeDBTable[Date],"="&amp;DailyReportTable[[#This Row],[Date]],IncomeDBTable[Amount])</f>
        <v>2274</v>
      </c>
      <c r="P36" s="2">
        <f>SUMIF(ExpensesDBTable[Date],"="&amp;DailyReportTable[[#This Row],[Date]],ExpensesDBTable[Amount])</f>
        <v>15</v>
      </c>
      <c r="Q36" s="2">
        <f t="shared" si="3"/>
        <v>2259</v>
      </c>
      <c r="R36" s="2">
        <f t="shared" si="4"/>
        <v>40081.119999999995</v>
      </c>
      <c r="S36">
        <f>WEEKNUM(DailyReportTable[[#This Row],[Date]],2)</f>
        <v>6</v>
      </c>
    </row>
    <row r="37" spans="6:19" x14ac:dyDescent="0.25">
      <c r="F37" s="6"/>
      <c r="J37" s="1">
        <v>41677</v>
      </c>
      <c r="K37">
        <f t="shared" si="0"/>
        <v>2014</v>
      </c>
      <c r="L37" t="str">
        <f t="shared" si="1"/>
        <v>February</v>
      </c>
      <c r="M37" s="6" t="str">
        <f>DailyReportTable[[#This Row],[Year]]&amp;WEEKNUM(DailyReportTable[[#This Row],[Date]],2)</f>
        <v>20146</v>
      </c>
      <c r="N37">
        <f t="shared" si="2"/>
        <v>7</v>
      </c>
      <c r="O37" s="2">
        <f>SUMIF(IncomeDBTable[Date],"="&amp;DailyReportTable[[#This Row],[Date]],IncomeDBTable[Amount])</f>
        <v>0</v>
      </c>
      <c r="P37" s="2">
        <f>SUMIF(ExpensesDBTable[Date],"="&amp;DailyReportTable[[#This Row],[Date]],ExpensesDBTable[Amount])</f>
        <v>13</v>
      </c>
      <c r="Q37" s="2">
        <f t="shared" si="3"/>
        <v>-13</v>
      </c>
      <c r="R37" s="2">
        <f t="shared" si="4"/>
        <v>40068.119999999995</v>
      </c>
      <c r="S37">
        <f>WEEKNUM(DailyReportTable[[#This Row],[Date]],2)</f>
        <v>6</v>
      </c>
    </row>
    <row r="38" spans="6:19" x14ac:dyDescent="0.25">
      <c r="F38" s="6"/>
      <c r="J38" s="1">
        <v>41678</v>
      </c>
      <c r="K38">
        <f t="shared" si="0"/>
        <v>2014</v>
      </c>
      <c r="L38" t="str">
        <f t="shared" si="1"/>
        <v>February</v>
      </c>
      <c r="M38" s="6" t="str">
        <f>DailyReportTable[[#This Row],[Year]]&amp;WEEKNUM(DailyReportTable[[#This Row],[Date]],2)</f>
        <v>20146</v>
      </c>
      <c r="N38">
        <f t="shared" si="2"/>
        <v>8</v>
      </c>
      <c r="O38" s="2">
        <f>SUMIF(IncomeDBTable[Date],"="&amp;DailyReportTable[[#This Row],[Date]],IncomeDBTable[Amount])</f>
        <v>0</v>
      </c>
      <c r="P38" s="2">
        <f>SUMIF(ExpensesDBTable[Date],"="&amp;DailyReportTable[[#This Row],[Date]],ExpensesDBTable[Amount])</f>
        <v>19.149999999999999</v>
      </c>
      <c r="Q38" s="2">
        <f t="shared" si="3"/>
        <v>-19.149999999999999</v>
      </c>
      <c r="R38" s="2">
        <f t="shared" si="4"/>
        <v>40048.969999999994</v>
      </c>
      <c r="S38">
        <f>WEEKNUM(DailyReportTable[[#This Row],[Date]],2)</f>
        <v>6</v>
      </c>
    </row>
    <row r="39" spans="6:19" x14ac:dyDescent="0.25">
      <c r="F39" s="6"/>
      <c r="J39" s="1">
        <v>41679</v>
      </c>
      <c r="K39">
        <f t="shared" si="0"/>
        <v>2014</v>
      </c>
      <c r="L39" t="str">
        <f t="shared" si="1"/>
        <v>February</v>
      </c>
      <c r="M39" s="6" t="str">
        <f>DailyReportTable[[#This Row],[Year]]&amp;WEEKNUM(DailyReportTable[[#This Row],[Date]],2)</f>
        <v>20146</v>
      </c>
      <c r="N39">
        <f t="shared" si="2"/>
        <v>9</v>
      </c>
      <c r="O39" s="2">
        <f>SUMIF(IncomeDBTable[Date],"="&amp;DailyReportTable[[#This Row],[Date]],IncomeDBTable[Amount])</f>
        <v>0</v>
      </c>
      <c r="P39" s="2">
        <f>SUMIF(ExpensesDBTable[Date],"="&amp;DailyReportTable[[#This Row],[Date]],ExpensesDBTable[Amount])</f>
        <v>20.99</v>
      </c>
      <c r="Q39" s="2">
        <f t="shared" si="3"/>
        <v>-20.99</v>
      </c>
      <c r="R39" s="2">
        <f t="shared" si="4"/>
        <v>40027.979999999996</v>
      </c>
      <c r="S39">
        <f>WEEKNUM(DailyReportTable[[#This Row],[Date]],2)</f>
        <v>6</v>
      </c>
    </row>
    <row r="40" spans="6:19" x14ac:dyDescent="0.25">
      <c r="F40" s="6"/>
      <c r="J40" s="1">
        <v>41680</v>
      </c>
      <c r="K40">
        <f t="shared" si="0"/>
        <v>2014</v>
      </c>
      <c r="L40" t="str">
        <f t="shared" si="1"/>
        <v>February</v>
      </c>
      <c r="M40" s="6" t="str">
        <f>DailyReportTable[[#This Row],[Year]]&amp;WEEKNUM(DailyReportTable[[#This Row],[Date]],2)</f>
        <v>20147</v>
      </c>
      <c r="N40">
        <f t="shared" si="2"/>
        <v>10</v>
      </c>
      <c r="O40" s="2">
        <f>SUMIF(IncomeDBTable[Date],"="&amp;DailyReportTable[[#This Row],[Date]],IncomeDBTable[Amount])</f>
        <v>0</v>
      </c>
      <c r="P40" s="2">
        <f>SUMIF(ExpensesDBTable[Date],"="&amp;DailyReportTable[[#This Row],[Date]],ExpensesDBTable[Amount])</f>
        <v>9.9</v>
      </c>
      <c r="Q40" s="2">
        <f t="shared" si="3"/>
        <v>-9.9</v>
      </c>
      <c r="R40" s="2">
        <f t="shared" si="4"/>
        <v>40018.079999999994</v>
      </c>
      <c r="S40">
        <f>WEEKNUM(DailyReportTable[[#This Row],[Date]],2)</f>
        <v>7</v>
      </c>
    </row>
    <row r="41" spans="6:19" x14ac:dyDescent="0.25">
      <c r="F41" s="6"/>
      <c r="J41" s="1">
        <v>41681</v>
      </c>
      <c r="K41">
        <f t="shared" si="0"/>
        <v>2014</v>
      </c>
      <c r="L41" t="str">
        <f t="shared" si="1"/>
        <v>February</v>
      </c>
      <c r="M41" s="6" t="str">
        <f>DailyReportTable[[#This Row],[Year]]&amp;WEEKNUM(DailyReportTable[[#This Row],[Date]],2)</f>
        <v>20147</v>
      </c>
      <c r="N41">
        <f t="shared" si="2"/>
        <v>11</v>
      </c>
      <c r="O41" s="2">
        <f>SUMIF(IncomeDBTable[Date],"="&amp;DailyReportTable[[#This Row],[Date]],IncomeDBTable[Amount])</f>
        <v>0</v>
      </c>
      <c r="P41" s="2">
        <f>SUMIF(ExpensesDBTable[Date],"="&amp;DailyReportTable[[#This Row],[Date]],ExpensesDBTable[Amount])</f>
        <v>6.95</v>
      </c>
      <c r="Q41" s="2">
        <f t="shared" si="3"/>
        <v>-6.95</v>
      </c>
      <c r="R41" s="2">
        <f t="shared" si="4"/>
        <v>40011.129999999997</v>
      </c>
      <c r="S41">
        <f>WEEKNUM(DailyReportTable[[#This Row],[Date]],2)</f>
        <v>7</v>
      </c>
    </row>
    <row r="42" spans="6:19" x14ac:dyDescent="0.25">
      <c r="F42" s="6"/>
      <c r="J42" s="1">
        <v>41682</v>
      </c>
      <c r="K42">
        <f t="shared" si="0"/>
        <v>2014</v>
      </c>
      <c r="L42" t="str">
        <f t="shared" si="1"/>
        <v>February</v>
      </c>
      <c r="M42" s="6" t="str">
        <f>DailyReportTable[[#This Row],[Year]]&amp;WEEKNUM(DailyReportTable[[#This Row],[Date]],2)</f>
        <v>20147</v>
      </c>
      <c r="N42">
        <f t="shared" si="2"/>
        <v>12</v>
      </c>
      <c r="O42" s="2">
        <f>SUMIF(IncomeDBTable[Date],"="&amp;DailyReportTable[[#This Row],[Date]],IncomeDBTable[Amount])</f>
        <v>0</v>
      </c>
      <c r="P42" s="2">
        <f>SUMIF(ExpensesDBTable[Date],"="&amp;DailyReportTable[[#This Row],[Date]],ExpensesDBTable[Amount])</f>
        <v>2</v>
      </c>
      <c r="Q42" s="2">
        <f t="shared" si="3"/>
        <v>-2</v>
      </c>
      <c r="R42" s="2">
        <f t="shared" si="4"/>
        <v>40009.129999999997</v>
      </c>
      <c r="S42">
        <f>WEEKNUM(DailyReportTable[[#This Row],[Date]],2)</f>
        <v>7</v>
      </c>
    </row>
    <row r="43" spans="6:19" x14ac:dyDescent="0.25">
      <c r="F43" s="6"/>
      <c r="J43" s="1">
        <v>41683</v>
      </c>
      <c r="K43">
        <f t="shared" si="0"/>
        <v>2014</v>
      </c>
      <c r="L43" t="str">
        <f t="shared" si="1"/>
        <v>February</v>
      </c>
      <c r="M43" s="6" t="str">
        <f>DailyReportTable[[#This Row],[Year]]&amp;WEEKNUM(DailyReportTable[[#This Row],[Date]],2)</f>
        <v>20147</v>
      </c>
      <c r="N43">
        <f t="shared" si="2"/>
        <v>13</v>
      </c>
      <c r="O43" s="2">
        <f>SUMIF(IncomeDBTable[Date],"="&amp;DailyReportTable[[#This Row],[Date]],IncomeDBTable[Amount])</f>
        <v>0</v>
      </c>
      <c r="P43" s="2">
        <f>SUMIF(ExpensesDBTable[Date],"="&amp;DailyReportTable[[#This Row],[Date]],ExpensesDBTable[Amount])</f>
        <v>17.5</v>
      </c>
      <c r="Q43" s="2">
        <f t="shared" si="3"/>
        <v>-17.5</v>
      </c>
      <c r="R43" s="2">
        <f t="shared" si="4"/>
        <v>39991.629999999997</v>
      </c>
      <c r="S43">
        <f>WEEKNUM(DailyReportTable[[#This Row],[Date]],2)</f>
        <v>7</v>
      </c>
    </row>
    <row r="44" spans="6:19" x14ac:dyDescent="0.25">
      <c r="F44" s="6"/>
      <c r="J44" s="1">
        <v>41684</v>
      </c>
      <c r="K44">
        <f t="shared" si="0"/>
        <v>2014</v>
      </c>
      <c r="L44" t="str">
        <f t="shared" si="1"/>
        <v>February</v>
      </c>
      <c r="M44" s="6" t="str">
        <f>DailyReportTable[[#This Row],[Year]]&amp;WEEKNUM(DailyReportTable[[#This Row],[Date]],2)</f>
        <v>20147</v>
      </c>
      <c r="N44">
        <f t="shared" si="2"/>
        <v>14</v>
      </c>
      <c r="O44" s="2">
        <f>SUMIF(IncomeDBTable[Date],"="&amp;DailyReportTable[[#This Row],[Date]],IncomeDBTable[Amount])</f>
        <v>3840</v>
      </c>
      <c r="P44" s="2">
        <f>SUMIF(ExpensesDBTable[Date],"="&amp;DailyReportTable[[#This Row],[Date]],ExpensesDBTable[Amount])</f>
        <v>14.12</v>
      </c>
      <c r="Q44" s="2">
        <f t="shared" si="3"/>
        <v>3825.88</v>
      </c>
      <c r="R44" s="2">
        <f t="shared" si="4"/>
        <v>43817.509999999995</v>
      </c>
      <c r="S44">
        <f>WEEKNUM(DailyReportTable[[#This Row],[Date]],2)</f>
        <v>7</v>
      </c>
    </row>
    <row r="45" spans="6:19" x14ac:dyDescent="0.25">
      <c r="F45" s="6"/>
      <c r="J45" s="1">
        <v>41685</v>
      </c>
      <c r="K45">
        <f t="shared" si="0"/>
        <v>2014</v>
      </c>
      <c r="L45" t="str">
        <f t="shared" si="1"/>
        <v>February</v>
      </c>
      <c r="M45" s="6" t="str">
        <f>DailyReportTable[[#This Row],[Year]]&amp;WEEKNUM(DailyReportTable[[#This Row],[Date]],2)</f>
        <v>20147</v>
      </c>
      <c r="N45">
        <f t="shared" si="2"/>
        <v>15</v>
      </c>
      <c r="O45" s="2">
        <f>SUMIF(IncomeDBTable[Date],"="&amp;DailyReportTable[[#This Row],[Date]],IncomeDBTable[Amount])</f>
        <v>0</v>
      </c>
      <c r="P45" s="2">
        <f>SUMIF(ExpensesDBTable[Date],"="&amp;DailyReportTable[[#This Row],[Date]],ExpensesDBTable[Amount])</f>
        <v>113.94999999999999</v>
      </c>
      <c r="Q45" s="2">
        <f t="shared" si="3"/>
        <v>-113.94999999999999</v>
      </c>
      <c r="R45" s="2">
        <f t="shared" si="4"/>
        <v>43703.56</v>
      </c>
      <c r="S45">
        <f>WEEKNUM(DailyReportTable[[#This Row],[Date]],2)</f>
        <v>7</v>
      </c>
    </row>
    <row r="46" spans="6:19" x14ac:dyDescent="0.25">
      <c r="F46" s="6"/>
      <c r="J46" s="1">
        <v>41686</v>
      </c>
      <c r="K46">
        <f t="shared" si="0"/>
        <v>2014</v>
      </c>
      <c r="L46" t="str">
        <f t="shared" si="1"/>
        <v>February</v>
      </c>
      <c r="M46" s="6" t="str">
        <f>DailyReportTable[[#This Row],[Year]]&amp;WEEKNUM(DailyReportTable[[#This Row],[Date]],2)</f>
        <v>20147</v>
      </c>
      <c r="N46">
        <f t="shared" si="2"/>
        <v>16</v>
      </c>
      <c r="O46" s="2">
        <f>SUMIF(IncomeDBTable[Date],"="&amp;DailyReportTable[[#This Row],[Date]],IncomeDBTable[Amount])</f>
        <v>0</v>
      </c>
      <c r="P46" s="2">
        <f>SUMIF(ExpensesDBTable[Date],"="&amp;DailyReportTable[[#This Row],[Date]],ExpensesDBTable[Amount])</f>
        <v>74.949999999999989</v>
      </c>
      <c r="Q46" s="2">
        <f t="shared" si="3"/>
        <v>-74.949999999999989</v>
      </c>
      <c r="R46" s="2">
        <f t="shared" si="4"/>
        <v>43628.61</v>
      </c>
      <c r="S46">
        <f>WEEKNUM(DailyReportTable[[#This Row],[Date]],2)</f>
        <v>7</v>
      </c>
    </row>
    <row r="47" spans="6:19" x14ac:dyDescent="0.25">
      <c r="F47" s="6"/>
      <c r="J47" s="1">
        <v>41687</v>
      </c>
      <c r="K47">
        <f t="shared" si="0"/>
        <v>2014</v>
      </c>
      <c r="L47" t="str">
        <f t="shared" si="1"/>
        <v>February</v>
      </c>
      <c r="M47" s="6" t="str">
        <f>DailyReportTable[[#This Row],[Year]]&amp;WEEKNUM(DailyReportTable[[#This Row],[Date]],2)</f>
        <v>20148</v>
      </c>
      <c r="N47">
        <f t="shared" si="2"/>
        <v>17</v>
      </c>
      <c r="O47" s="2">
        <f>SUMIF(IncomeDBTable[Date],"="&amp;DailyReportTable[[#This Row],[Date]],IncomeDBTable[Amount])</f>
        <v>0</v>
      </c>
      <c r="P47" s="2">
        <f>SUMIF(ExpensesDBTable[Date],"="&amp;DailyReportTable[[#This Row],[Date]],ExpensesDBTable[Amount])</f>
        <v>1614.95</v>
      </c>
      <c r="Q47" s="2">
        <f t="shared" si="3"/>
        <v>-1614.95</v>
      </c>
      <c r="R47" s="2">
        <f t="shared" si="4"/>
        <v>42013.66</v>
      </c>
      <c r="S47">
        <f>WEEKNUM(DailyReportTable[[#This Row],[Date]],2)</f>
        <v>8</v>
      </c>
    </row>
    <row r="48" spans="6:19" x14ac:dyDescent="0.25">
      <c r="F48" s="6"/>
      <c r="J48" s="1">
        <v>41688</v>
      </c>
      <c r="K48">
        <f t="shared" si="0"/>
        <v>2014</v>
      </c>
      <c r="L48" t="str">
        <f t="shared" si="1"/>
        <v>February</v>
      </c>
      <c r="M48" s="6" t="str">
        <f>DailyReportTable[[#This Row],[Year]]&amp;WEEKNUM(DailyReportTable[[#This Row],[Date]],2)</f>
        <v>20148</v>
      </c>
      <c r="N48">
        <f t="shared" si="2"/>
        <v>18</v>
      </c>
      <c r="O48" s="2">
        <f>SUMIF(IncomeDBTable[Date],"="&amp;DailyReportTable[[#This Row],[Date]],IncomeDBTable[Amount])</f>
        <v>0</v>
      </c>
      <c r="P48" s="2">
        <f>SUMIF(ExpensesDBTable[Date],"="&amp;DailyReportTable[[#This Row],[Date]],ExpensesDBTable[Amount])</f>
        <v>21.53</v>
      </c>
      <c r="Q48" s="2">
        <f t="shared" si="3"/>
        <v>-21.53</v>
      </c>
      <c r="R48" s="2">
        <f t="shared" si="4"/>
        <v>41992.130000000005</v>
      </c>
      <c r="S48">
        <f>WEEKNUM(DailyReportTable[[#This Row],[Date]],2)</f>
        <v>8</v>
      </c>
    </row>
    <row r="49" spans="6:19" x14ac:dyDescent="0.25">
      <c r="F49" s="6"/>
      <c r="J49" s="1">
        <v>41689</v>
      </c>
      <c r="K49">
        <f t="shared" si="0"/>
        <v>2014</v>
      </c>
      <c r="L49" t="str">
        <f t="shared" si="1"/>
        <v>February</v>
      </c>
      <c r="M49" s="6" t="str">
        <f>DailyReportTable[[#This Row],[Year]]&amp;WEEKNUM(DailyReportTable[[#This Row],[Date]],2)</f>
        <v>20148</v>
      </c>
      <c r="N49">
        <f t="shared" si="2"/>
        <v>19</v>
      </c>
      <c r="O49" s="2">
        <f>SUMIF(IncomeDBTable[Date],"="&amp;DailyReportTable[[#This Row],[Date]],IncomeDBTable[Amount])</f>
        <v>0</v>
      </c>
      <c r="P49" s="2">
        <f>SUMIF(ExpensesDBTable[Date],"="&amp;DailyReportTable[[#This Row],[Date]],ExpensesDBTable[Amount])</f>
        <v>10.39</v>
      </c>
      <c r="Q49" s="2">
        <f t="shared" si="3"/>
        <v>-10.39</v>
      </c>
      <c r="R49" s="2">
        <f t="shared" si="4"/>
        <v>41981.740000000005</v>
      </c>
      <c r="S49">
        <f>WEEKNUM(DailyReportTable[[#This Row],[Date]],2)</f>
        <v>8</v>
      </c>
    </row>
    <row r="50" spans="6:19" x14ac:dyDescent="0.25">
      <c r="F50" s="6"/>
      <c r="J50" s="1">
        <v>41690</v>
      </c>
      <c r="K50">
        <f t="shared" si="0"/>
        <v>2014</v>
      </c>
      <c r="L50" t="str">
        <f t="shared" si="1"/>
        <v>February</v>
      </c>
      <c r="M50" s="6" t="str">
        <f>DailyReportTable[[#This Row],[Year]]&amp;WEEKNUM(DailyReportTable[[#This Row],[Date]],2)</f>
        <v>20148</v>
      </c>
      <c r="N50">
        <f t="shared" si="2"/>
        <v>20</v>
      </c>
      <c r="O50" s="2">
        <f>SUMIF(IncomeDBTable[Date],"="&amp;DailyReportTable[[#This Row],[Date]],IncomeDBTable[Amount])</f>
        <v>0</v>
      </c>
      <c r="P50" s="2">
        <f>SUMIF(ExpensesDBTable[Date],"="&amp;DailyReportTable[[#This Row],[Date]],ExpensesDBTable[Amount])</f>
        <v>20.04</v>
      </c>
      <c r="Q50" s="2">
        <f t="shared" si="3"/>
        <v>-20.04</v>
      </c>
      <c r="R50" s="2">
        <f t="shared" si="4"/>
        <v>41961.700000000004</v>
      </c>
      <c r="S50">
        <f>WEEKNUM(DailyReportTable[[#This Row],[Date]],2)</f>
        <v>8</v>
      </c>
    </row>
    <row r="51" spans="6:19" x14ac:dyDescent="0.25">
      <c r="F51" s="6"/>
      <c r="J51" s="1">
        <v>41691</v>
      </c>
      <c r="K51">
        <f t="shared" si="0"/>
        <v>2014</v>
      </c>
      <c r="L51" t="str">
        <f t="shared" si="1"/>
        <v>February</v>
      </c>
      <c r="M51" s="6" t="str">
        <f>DailyReportTable[[#This Row],[Year]]&amp;WEEKNUM(DailyReportTable[[#This Row],[Date]],2)</f>
        <v>20148</v>
      </c>
      <c r="N51">
        <f t="shared" si="2"/>
        <v>21</v>
      </c>
      <c r="O51" s="2">
        <f>SUMIF(IncomeDBTable[Date],"="&amp;DailyReportTable[[#This Row],[Date]],IncomeDBTable[Amount])</f>
        <v>552.48</v>
      </c>
      <c r="P51" s="2">
        <f>SUMIF(ExpensesDBTable[Date],"="&amp;DailyReportTable[[#This Row],[Date]],ExpensesDBTable[Amount])</f>
        <v>150.46</v>
      </c>
      <c r="Q51" s="2">
        <f t="shared" si="3"/>
        <v>402.02</v>
      </c>
      <c r="R51" s="2">
        <f t="shared" si="4"/>
        <v>42363.72</v>
      </c>
      <c r="S51">
        <f>WEEKNUM(DailyReportTable[[#This Row],[Date]],2)</f>
        <v>8</v>
      </c>
    </row>
    <row r="52" spans="6:19" x14ac:dyDescent="0.25">
      <c r="F52" s="6"/>
      <c r="J52" s="1">
        <v>41692</v>
      </c>
      <c r="K52">
        <f t="shared" si="0"/>
        <v>2014</v>
      </c>
      <c r="L52" t="str">
        <f t="shared" si="1"/>
        <v>February</v>
      </c>
      <c r="M52" s="6" t="str">
        <f>DailyReportTable[[#This Row],[Year]]&amp;WEEKNUM(DailyReportTable[[#This Row],[Date]],2)</f>
        <v>20148</v>
      </c>
      <c r="N52">
        <f t="shared" si="2"/>
        <v>22</v>
      </c>
      <c r="O52" s="2">
        <f>SUMIF(IncomeDBTable[Date],"="&amp;DailyReportTable[[#This Row],[Date]],IncomeDBTable[Amount])</f>
        <v>0</v>
      </c>
      <c r="P52" s="2">
        <f>SUMIF(ExpensesDBTable[Date],"="&amp;DailyReportTable[[#This Row],[Date]],ExpensesDBTable[Amount])</f>
        <v>52.69</v>
      </c>
      <c r="Q52" s="2">
        <f t="shared" si="3"/>
        <v>-52.69</v>
      </c>
      <c r="R52" s="2">
        <f t="shared" si="4"/>
        <v>42311.03</v>
      </c>
      <c r="S52">
        <f>WEEKNUM(DailyReportTable[[#This Row],[Date]],2)</f>
        <v>8</v>
      </c>
    </row>
    <row r="53" spans="6:19" x14ac:dyDescent="0.25">
      <c r="F53" s="6"/>
      <c r="J53" s="1">
        <v>41693</v>
      </c>
      <c r="K53">
        <f t="shared" si="0"/>
        <v>2014</v>
      </c>
      <c r="L53" t="str">
        <f t="shared" si="1"/>
        <v>February</v>
      </c>
      <c r="M53" s="6" t="str">
        <f>DailyReportTable[[#This Row],[Year]]&amp;WEEKNUM(DailyReportTable[[#This Row],[Date]],2)</f>
        <v>20148</v>
      </c>
      <c r="N53">
        <f t="shared" si="2"/>
        <v>23</v>
      </c>
      <c r="O53" s="2">
        <f>SUMIF(IncomeDBTable[Date],"="&amp;DailyReportTable[[#This Row],[Date]],IncomeDBTable[Amount])</f>
        <v>0</v>
      </c>
      <c r="P53" s="2">
        <f>SUMIF(ExpensesDBTable[Date],"="&amp;DailyReportTable[[#This Row],[Date]],ExpensesDBTable[Amount])</f>
        <v>60.64</v>
      </c>
      <c r="Q53" s="2">
        <f t="shared" si="3"/>
        <v>-60.64</v>
      </c>
      <c r="R53" s="2">
        <f t="shared" si="4"/>
        <v>42250.39</v>
      </c>
      <c r="S53">
        <f>WEEKNUM(DailyReportTable[[#This Row],[Date]],2)</f>
        <v>8</v>
      </c>
    </row>
    <row r="54" spans="6:19" x14ac:dyDescent="0.25">
      <c r="F54" s="6"/>
      <c r="J54" s="1">
        <v>41694</v>
      </c>
      <c r="K54">
        <f t="shared" si="0"/>
        <v>2014</v>
      </c>
      <c r="L54" t="str">
        <f t="shared" si="1"/>
        <v>February</v>
      </c>
      <c r="M54" s="6" t="str">
        <f>DailyReportTable[[#This Row],[Year]]&amp;WEEKNUM(DailyReportTable[[#This Row],[Date]],2)</f>
        <v>20149</v>
      </c>
      <c r="N54">
        <f t="shared" si="2"/>
        <v>24</v>
      </c>
      <c r="O54" s="2">
        <f>SUMIF(IncomeDBTable[Date],"="&amp;DailyReportTable[[#This Row],[Date]],IncomeDBTable[Amount])</f>
        <v>0</v>
      </c>
      <c r="P54" s="2">
        <f>SUMIF(ExpensesDBTable[Date],"="&amp;DailyReportTable[[#This Row],[Date]],ExpensesDBTable[Amount])</f>
        <v>113.37</v>
      </c>
      <c r="Q54" s="2">
        <f t="shared" si="3"/>
        <v>-113.37</v>
      </c>
      <c r="R54" s="2">
        <f t="shared" si="4"/>
        <v>42137.02</v>
      </c>
      <c r="S54">
        <f>WEEKNUM(DailyReportTable[[#This Row],[Date]],2)</f>
        <v>9</v>
      </c>
    </row>
    <row r="55" spans="6:19" x14ac:dyDescent="0.25">
      <c r="F55" s="6"/>
      <c r="J55" s="1">
        <v>41695</v>
      </c>
      <c r="K55">
        <f t="shared" si="0"/>
        <v>2014</v>
      </c>
      <c r="L55" t="str">
        <f t="shared" si="1"/>
        <v>February</v>
      </c>
      <c r="M55" s="6" t="str">
        <f>DailyReportTable[[#This Row],[Year]]&amp;WEEKNUM(DailyReportTable[[#This Row],[Date]],2)</f>
        <v>20149</v>
      </c>
      <c r="N55">
        <f t="shared" si="2"/>
        <v>25</v>
      </c>
      <c r="O55" s="2">
        <f>SUMIF(IncomeDBTable[Date],"="&amp;DailyReportTable[[#This Row],[Date]],IncomeDBTable[Amount])</f>
        <v>0</v>
      </c>
      <c r="P55" s="2">
        <f>SUMIF(ExpensesDBTable[Date],"="&amp;DailyReportTable[[#This Row],[Date]],ExpensesDBTable[Amount])</f>
        <v>96.91</v>
      </c>
      <c r="Q55" s="2">
        <f t="shared" si="3"/>
        <v>-96.91</v>
      </c>
      <c r="R55" s="2">
        <f t="shared" si="4"/>
        <v>42040.109999999993</v>
      </c>
      <c r="S55">
        <f>WEEKNUM(DailyReportTable[[#This Row],[Date]],2)</f>
        <v>9</v>
      </c>
    </row>
    <row r="56" spans="6:19" x14ac:dyDescent="0.25">
      <c r="F56" s="6"/>
      <c r="J56" s="1">
        <v>41696</v>
      </c>
      <c r="K56">
        <f t="shared" si="0"/>
        <v>2014</v>
      </c>
      <c r="L56" t="str">
        <f t="shared" si="1"/>
        <v>February</v>
      </c>
      <c r="M56" s="6" t="str">
        <f>DailyReportTable[[#This Row],[Year]]&amp;WEEKNUM(DailyReportTable[[#This Row],[Date]],2)</f>
        <v>20149</v>
      </c>
      <c r="N56">
        <f t="shared" si="2"/>
        <v>26</v>
      </c>
      <c r="O56" s="2">
        <f>SUMIF(IncomeDBTable[Date],"="&amp;DailyReportTable[[#This Row],[Date]],IncomeDBTable[Amount])</f>
        <v>0</v>
      </c>
      <c r="P56" s="2">
        <f>SUMIF(ExpensesDBTable[Date],"="&amp;DailyReportTable[[#This Row],[Date]],ExpensesDBTable[Amount])</f>
        <v>24.189999999999998</v>
      </c>
      <c r="Q56" s="2">
        <f t="shared" si="3"/>
        <v>-24.189999999999998</v>
      </c>
      <c r="R56" s="2">
        <f t="shared" si="4"/>
        <v>42015.919999999991</v>
      </c>
      <c r="S56">
        <f>WEEKNUM(DailyReportTable[[#This Row],[Date]],2)</f>
        <v>9</v>
      </c>
    </row>
    <row r="57" spans="6:19" x14ac:dyDescent="0.25">
      <c r="F57" s="6"/>
      <c r="J57" s="1">
        <v>41697</v>
      </c>
      <c r="K57">
        <f t="shared" si="0"/>
        <v>2014</v>
      </c>
      <c r="L57" t="str">
        <f t="shared" si="1"/>
        <v>February</v>
      </c>
      <c r="M57" s="6" t="str">
        <f>DailyReportTable[[#This Row],[Year]]&amp;WEEKNUM(DailyReportTable[[#This Row],[Date]],2)</f>
        <v>20149</v>
      </c>
      <c r="N57">
        <f t="shared" si="2"/>
        <v>27</v>
      </c>
      <c r="O57" s="2">
        <f>SUMIF(IncomeDBTable[Date],"="&amp;DailyReportTable[[#This Row],[Date]],IncomeDBTable[Amount])</f>
        <v>0</v>
      </c>
      <c r="P57" s="2">
        <f>SUMIF(ExpensesDBTable[Date],"="&amp;DailyReportTable[[#This Row],[Date]],ExpensesDBTable[Amount])</f>
        <v>14.41</v>
      </c>
      <c r="Q57" s="2">
        <f t="shared" si="3"/>
        <v>-14.41</v>
      </c>
      <c r="R57" s="2">
        <f t="shared" si="4"/>
        <v>42001.509999999987</v>
      </c>
      <c r="S57">
        <f>WEEKNUM(DailyReportTable[[#This Row],[Date]],2)</f>
        <v>9</v>
      </c>
    </row>
    <row r="58" spans="6:19" x14ac:dyDescent="0.25">
      <c r="F58" s="6"/>
      <c r="J58" s="1">
        <v>41698</v>
      </c>
      <c r="K58">
        <f t="shared" si="0"/>
        <v>2014</v>
      </c>
      <c r="L58" t="str">
        <f t="shared" si="1"/>
        <v>February</v>
      </c>
      <c r="M58" s="6" t="str">
        <f>DailyReportTable[[#This Row],[Year]]&amp;WEEKNUM(DailyReportTable[[#This Row],[Date]],2)</f>
        <v>20149</v>
      </c>
      <c r="N58">
        <f t="shared" si="2"/>
        <v>28</v>
      </c>
      <c r="O58" s="2">
        <f>SUMIF(IncomeDBTable[Date],"="&amp;DailyReportTable[[#This Row],[Date]],IncomeDBTable[Amount])</f>
        <v>0</v>
      </c>
      <c r="P58" s="2">
        <f>SUMIF(ExpensesDBTable[Date],"="&amp;DailyReportTable[[#This Row],[Date]],ExpensesDBTable[Amount])</f>
        <v>11.1</v>
      </c>
      <c r="Q58" s="2">
        <f t="shared" si="3"/>
        <v>-11.1</v>
      </c>
      <c r="R58" s="2">
        <f t="shared" si="4"/>
        <v>41990.409999999989</v>
      </c>
      <c r="S58">
        <f>WEEKNUM(DailyReportTable[[#This Row],[Date]],2)</f>
        <v>9</v>
      </c>
    </row>
    <row r="59" spans="6:19" x14ac:dyDescent="0.25">
      <c r="F59" s="6"/>
      <c r="J59" s="1">
        <v>41699</v>
      </c>
      <c r="K59">
        <f t="shared" si="0"/>
        <v>2014</v>
      </c>
      <c r="L59" t="str">
        <f t="shared" si="1"/>
        <v>March</v>
      </c>
      <c r="M59" s="6" t="str">
        <f>DailyReportTable[[#This Row],[Year]]&amp;WEEKNUM(DailyReportTable[[#This Row],[Date]],2)</f>
        <v>20149</v>
      </c>
      <c r="N59">
        <f t="shared" si="2"/>
        <v>1</v>
      </c>
      <c r="O59" s="2">
        <f>SUMIF(IncomeDBTable[Date],"="&amp;DailyReportTable[[#This Row],[Date]],IncomeDBTable[Amount])</f>
        <v>71.739999999999995</v>
      </c>
      <c r="P59" s="2">
        <f>SUMIF(ExpensesDBTable[Date],"="&amp;DailyReportTable[[#This Row],[Date]],ExpensesDBTable[Amount])</f>
        <v>22</v>
      </c>
      <c r="Q59" s="2">
        <f t="shared" si="3"/>
        <v>49.739999999999995</v>
      </c>
      <c r="R59" s="2">
        <f t="shared" si="4"/>
        <v>42040.149999999987</v>
      </c>
      <c r="S59">
        <f>WEEKNUM(DailyReportTable[[#This Row],[Date]],2)</f>
        <v>9</v>
      </c>
    </row>
    <row r="60" spans="6:19" x14ac:dyDescent="0.25">
      <c r="F60" s="6"/>
      <c r="J60" s="1">
        <v>41700</v>
      </c>
      <c r="K60">
        <f t="shared" si="0"/>
        <v>2014</v>
      </c>
      <c r="L60" t="str">
        <f t="shared" si="1"/>
        <v>March</v>
      </c>
      <c r="M60" s="6" t="str">
        <f>DailyReportTable[[#This Row],[Year]]&amp;WEEKNUM(DailyReportTable[[#This Row],[Date]],2)</f>
        <v>20149</v>
      </c>
      <c r="N60">
        <f t="shared" si="2"/>
        <v>2</v>
      </c>
      <c r="O60" s="2">
        <f>SUMIF(IncomeDBTable[Date],"="&amp;DailyReportTable[[#This Row],[Date]],IncomeDBTable[Amount])</f>
        <v>0</v>
      </c>
      <c r="P60" s="2">
        <f>SUMIF(ExpensesDBTable[Date],"="&amp;DailyReportTable[[#This Row],[Date]],ExpensesDBTable[Amount])</f>
        <v>29.6</v>
      </c>
      <c r="Q60" s="2">
        <f t="shared" si="3"/>
        <v>-29.6</v>
      </c>
      <c r="R60" s="2">
        <f t="shared" si="4"/>
        <v>42010.549999999988</v>
      </c>
      <c r="S60">
        <f>WEEKNUM(DailyReportTable[[#This Row],[Date]],2)</f>
        <v>9</v>
      </c>
    </row>
    <row r="61" spans="6:19" x14ac:dyDescent="0.25">
      <c r="F61" s="6"/>
      <c r="J61" s="1">
        <v>41701</v>
      </c>
      <c r="K61">
        <f t="shared" si="0"/>
        <v>2014</v>
      </c>
      <c r="L61" t="str">
        <f t="shared" si="1"/>
        <v>March</v>
      </c>
      <c r="M61" s="6" t="str">
        <f>DailyReportTable[[#This Row],[Year]]&amp;WEEKNUM(DailyReportTable[[#This Row],[Date]],2)</f>
        <v>201410</v>
      </c>
      <c r="N61">
        <f t="shared" si="2"/>
        <v>3</v>
      </c>
      <c r="O61" s="2">
        <f>SUMIF(IncomeDBTable[Date],"="&amp;DailyReportTable[[#This Row],[Date]],IncomeDBTable[Amount])</f>
        <v>0</v>
      </c>
      <c r="P61" s="2">
        <f>SUMIF(ExpensesDBTable[Date],"="&amp;DailyReportTable[[#This Row],[Date]],ExpensesDBTable[Amount])</f>
        <v>18.54</v>
      </c>
      <c r="Q61" s="2">
        <f t="shared" si="3"/>
        <v>-18.54</v>
      </c>
      <c r="R61" s="2">
        <f t="shared" si="4"/>
        <v>41992.009999999987</v>
      </c>
      <c r="S61">
        <f>WEEKNUM(DailyReportTable[[#This Row],[Date]],2)</f>
        <v>10</v>
      </c>
    </row>
    <row r="62" spans="6:19" x14ac:dyDescent="0.25">
      <c r="F62" s="6"/>
      <c r="J62" s="1">
        <v>41702</v>
      </c>
      <c r="K62">
        <f t="shared" si="0"/>
        <v>2014</v>
      </c>
      <c r="L62" t="str">
        <f t="shared" si="1"/>
        <v>March</v>
      </c>
      <c r="M62" s="6" t="str">
        <f>DailyReportTable[[#This Row],[Year]]&amp;WEEKNUM(DailyReportTable[[#This Row],[Date]],2)</f>
        <v>201410</v>
      </c>
      <c r="N62">
        <f t="shared" si="2"/>
        <v>4</v>
      </c>
      <c r="O62" s="2">
        <f>SUMIF(IncomeDBTable[Date],"="&amp;DailyReportTable[[#This Row],[Date]],IncomeDBTable[Amount])</f>
        <v>0</v>
      </c>
      <c r="P62" s="2">
        <f>SUMIF(ExpensesDBTable[Date],"="&amp;DailyReportTable[[#This Row],[Date]],ExpensesDBTable[Amount])</f>
        <v>7.38</v>
      </c>
      <c r="Q62" s="2">
        <f t="shared" si="3"/>
        <v>-7.38</v>
      </c>
      <c r="R62" s="2">
        <f t="shared" si="4"/>
        <v>41984.62999999999</v>
      </c>
      <c r="S62">
        <f>WEEKNUM(DailyReportTable[[#This Row],[Date]],2)</f>
        <v>10</v>
      </c>
    </row>
    <row r="63" spans="6:19" x14ac:dyDescent="0.25">
      <c r="F63" s="6"/>
      <c r="J63" s="1">
        <v>41703</v>
      </c>
      <c r="K63">
        <f t="shared" si="0"/>
        <v>2014</v>
      </c>
      <c r="L63" t="str">
        <f t="shared" si="1"/>
        <v>March</v>
      </c>
      <c r="M63" s="6" t="str">
        <f>DailyReportTable[[#This Row],[Year]]&amp;WEEKNUM(DailyReportTable[[#This Row],[Date]],2)</f>
        <v>201410</v>
      </c>
      <c r="N63">
        <f t="shared" si="2"/>
        <v>5</v>
      </c>
      <c r="O63" s="2">
        <f>SUMIF(IncomeDBTable[Date],"="&amp;DailyReportTable[[#This Row],[Date]],IncomeDBTable[Amount])</f>
        <v>0</v>
      </c>
      <c r="P63" s="2">
        <f>SUMIF(ExpensesDBTable[Date],"="&amp;DailyReportTable[[#This Row],[Date]],ExpensesDBTable[Amount])</f>
        <v>9.09</v>
      </c>
      <c r="Q63" s="2">
        <f t="shared" si="3"/>
        <v>-9.09</v>
      </c>
      <c r="R63" s="2">
        <f t="shared" si="4"/>
        <v>41975.539999999994</v>
      </c>
      <c r="S63">
        <f>WEEKNUM(DailyReportTable[[#This Row],[Date]],2)</f>
        <v>10</v>
      </c>
    </row>
    <row r="64" spans="6:19" x14ac:dyDescent="0.25">
      <c r="F64" s="6"/>
      <c r="J64" s="1">
        <v>41704</v>
      </c>
      <c r="K64">
        <f t="shared" si="0"/>
        <v>2014</v>
      </c>
      <c r="L64" t="str">
        <f t="shared" si="1"/>
        <v>March</v>
      </c>
      <c r="M64" s="6" t="str">
        <f>DailyReportTable[[#This Row],[Year]]&amp;WEEKNUM(DailyReportTable[[#This Row],[Date]],2)</f>
        <v>201410</v>
      </c>
      <c r="N64">
        <f t="shared" si="2"/>
        <v>6</v>
      </c>
      <c r="O64" s="2">
        <f>SUMIF(IncomeDBTable[Date],"="&amp;DailyReportTable[[#This Row],[Date]],IncomeDBTable[Amount])</f>
        <v>0</v>
      </c>
      <c r="P64" s="2">
        <f>SUMIF(ExpensesDBTable[Date],"="&amp;DailyReportTable[[#This Row],[Date]],ExpensesDBTable[Amount])</f>
        <v>18.759999999999998</v>
      </c>
      <c r="Q64" s="2">
        <f t="shared" si="3"/>
        <v>-18.759999999999998</v>
      </c>
      <c r="R64" s="2">
        <f t="shared" si="4"/>
        <v>41956.779999999992</v>
      </c>
      <c r="S64">
        <f>WEEKNUM(DailyReportTable[[#This Row],[Date]],2)</f>
        <v>10</v>
      </c>
    </row>
    <row r="65" spans="6:19" x14ac:dyDescent="0.25">
      <c r="F65" s="6"/>
      <c r="J65" s="1">
        <v>41706</v>
      </c>
      <c r="K65">
        <f t="shared" si="0"/>
        <v>2014</v>
      </c>
      <c r="L65" t="str">
        <f t="shared" si="1"/>
        <v>March</v>
      </c>
      <c r="M65" s="6" t="str">
        <f>DailyReportTable[[#This Row],[Year]]&amp;WEEKNUM(DailyReportTable[[#This Row],[Date]],2)</f>
        <v>201410</v>
      </c>
      <c r="N65">
        <f t="shared" si="2"/>
        <v>8</v>
      </c>
      <c r="O65" s="2">
        <f>SUMIF(IncomeDBTable[Date],"="&amp;DailyReportTable[[#This Row],[Date]],IncomeDBTable[Amount])</f>
        <v>0</v>
      </c>
      <c r="P65" s="2">
        <f>SUMIF(ExpensesDBTable[Date],"="&amp;DailyReportTable[[#This Row],[Date]],ExpensesDBTable[Amount])</f>
        <v>32.72</v>
      </c>
      <c r="Q65" s="2">
        <f t="shared" si="3"/>
        <v>-32.72</v>
      </c>
      <c r="R65" s="2">
        <f t="shared" si="4"/>
        <v>41924.05999999999</v>
      </c>
      <c r="S65">
        <f>WEEKNUM(DailyReportTable[[#This Row],[Date]],2)</f>
        <v>10</v>
      </c>
    </row>
    <row r="66" spans="6:19" x14ac:dyDescent="0.25">
      <c r="F66" s="6"/>
      <c r="J66" s="1">
        <v>41707</v>
      </c>
      <c r="K66">
        <f t="shared" si="0"/>
        <v>2014</v>
      </c>
      <c r="L66" t="str">
        <f t="shared" si="1"/>
        <v>March</v>
      </c>
      <c r="M66" s="6" t="str">
        <f>DailyReportTable[[#This Row],[Year]]&amp;WEEKNUM(DailyReportTable[[#This Row],[Date]],2)</f>
        <v>201410</v>
      </c>
      <c r="N66">
        <f t="shared" si="2"/>
        <v>9</v>
      </c>
      <c r="O66" s="2">
        <f>SUMIF(IncomeDBTable[Date],"="&amp;DailyReportTable[[#This Row],[Date]],IncomeDBTable[Amount])</f>
        <v>0</v>
      </c>
      <c r="P66" s="2">
        <f>SUMIF(ExpensesDBTable[Date],"="&amp;DailyReportTable[[#This Row],[Date]],ExpensesDBTable[Amount])</f>
        <v>29</v>
      </c>
      <c r="Q66" s="2">
        <f t="shared" si="3"/>
        <v>-29</v>
      </c>
      <c r="R66" s="2">
        <f t="shared" si="4"/>
        <v>41895.05999999999</v>
      </c>
      <c r="S66">
        <f>WEEKNUM(DailyReportTable[[#This Row],[Date]],2)</f>
        <v>10</v>
      </c>
    </row>
    <row r="67" spans="6:19" x14ac:dyDescent="0.25">
      <c r="F67" s="6"/>
      <c r="J67" s="1">
        <v>41709</v>
      </c>
      <c r="K67">
        <f t="shared" si="0"/>
        <v>2014</v>
      </c>
      <c r="L67" t="str">
        <f t="shared" si="1"/>
        <v>March</v>
      </c>
      <c r="M67" s="6" t="str">
        <f>DailyReportTable[[#This Row],[Year]]&amp;WEEKNUM(DailyReportTable[[#This Row],[Date]],2)</f>
        <v>201411</v>
      </c>
      <c r="N67">
        <f t="shared" si="2"/>
        <v>11</v>
      </c>
      <c r="O67" s="2">
        <f>SUMIF(IncomeDBTable[Date],"="&amp;DailyReportTable[[#This Row],[Date]],IncomeDBTable[Amount])</f>
        <v>0</v>
      </c>
      <c r="P67" s="2">
        <f>SUMIF(ExpensesDBTable[Date],"="&amp;DailyReportTable[[#This Row],[Date]],ExpensesDBTable[Amount])</f>
        <v>16.5</v>
      </c>
      <c r="Q67" s="2">
        <f t="shared" si="3"/>
        <v>-16.5</v>
      </c>
      <c r="R67" s="2">
        <f t="shared" si="4"/>
        <v>41878.55999999999</v>
      </c>
      <c r="S67">
        <f>WEEKNUM(DailyReportTable[[#This Row],[Date]],2)</f>
        <v>11</v>
      </c>
    </row>
    <row r="68" spans="6:19" x14ac:dyDescent="0.25">
      <c r="F68" s="6"/>
      <c r="J68" s="1">
        <v>41710</v>
      </c>
      <c r="K68">
        <f t="shared" si="0"/>
        <v>2014</v>
      </c>
      <c r="L68" t="str">
        <f t="shared" si="1"/>
        <v>March</v>
      </c>
      <c r="M68" s="6" t="str">
        <f>DailyReportTable[[#This Row],[Year]]&amp;WEEKNUM(DailyReportTable[[#This Row],[Date]],2)</f>
        <v>201411</v>
      </c>
      <c r="N68">
        <f t="shared" si="2"/>
        <v>12</v>
      </c>
      <c r="O68" s="2">
        <f>SUMIF(IncomeDBTable[Date],"="&amp;DailyReportTable[[#This Row],[Date]],IncomeDBTable[Amount])</f>
        <v>0</v>
      </c>
      <c r="P68" s="2">
        <f>SUMIF(ExpensesDBTable[Date],"="&amp;DailyReportTable[[#This Row],[Date]],ExpensesDBTable[Amount])</f>
        <v>19.79</v>
      </c>
      <c r="Q68" s="2">
        <f t="shared" si="3"/>
        <v>-19.79</v>
      </c>
      <c r="R68" s="2">
        <f t="shared" si="4"/>
        <v>41858.76999999999</v>
      </c>
      <c r="S68">
        <f>WEEKNUM(DailyReportTable[[#This Row],[Date]],2)</f>
        <v>11</v>
      </c>
    </row>
    <row r="69" spans="6:19" x14ac:dyDescent="0.25">
      <c r="F69" s="6"/>
      <c r="J69" s="1">
        <v>41711</v>
      </c>
      <c r="K69">
        <f t="shared" si="0"/>
        <v>2014</v>
      </c>
      <c r="L69" t="str">
        <f t="shared" si="1"/>
        <v>March</v>
      </c>
      <c r="M69" s="6" t="str">
        <f>DailyReportTable[[#This Row],[Year]]&amp;WEEKNUM(DailyReportTable[[#This Row],[Date]],2)</f>
        <v>201411</v>
      </c>
      <c r="N69">
        <f t="shared" si="2"/>
        <v>13</v>
      </c>
      <c r="O69" s="2">
        <f>SUMIF(IncomeDBTable[Date],"="&amp;DailyReportTable[[#This Row],[Date]],IncomeDBTable[Amount])</f>
        <v>0</v>
      </c>
      <c r="P69" s="2">
        <f>SUMIF(ExpensesDBTable[Date],"="&amp;DailyReportTable[[#This Row],[Date]],ExpensesDBTable[Amount])</f>
        <v>3.57</v>
      </c>
      <c r="Q69" s="2">
        <f t="shared" si="3"/>
        <v>-3.57</v>
      </c>
      <c r="R69" s="2">
        <f t="shared" si="4"/>
        <v>41855.19999999999</v>
      </c>
      <c r="S69">
        <f>WEEKNUM(DailyReportTable[[#This Row],[Date]],2)</f>
        <v>11</v>
      </c>
    </row>
    <row r="70" spans="6:19" x14ac:dyDescent="0.25">
      <c r="F70" s="6"/>
      <c r="J70" s="1">
        <v>41712</v>
      </c>
      <c r="K70">
        <f t="shared" si="0"/>
        <v>2014</v>
      </c>
      <c r="L70" t="str">
        <f t="shared" si="1"/>
        <v>March</v>
      </c>
      <c r="M70" s="6" t="str">
        <f>DailyReportTable[[#This Row],[Year]]&amp;WEEKNUM(DailyReportTable[[#This Row],[Date]],2)</f>
        <v>201411</v>
      </c>
      <c r="N70">
        <f t="shared" si="2"/>
        <v>14</v>
      </c>
      <c r="O70" s="2">
        <f>SUMIF(IncomeDBTable[Date],"="&amp;DailyReportTable[[#This Row],[Date]],IncomeDBTable[Amount])</f>
        <v>0</v>
      </c>
      <c r="P70" s="2">
        <f>SUMIF(ExpensesDBTable[Date],"="&amp;DailyReportTable[[#This Row],[Date]],ExpensesDBTable[Amount])</f>
        <v>11.69</v>
      </c>
      <c r="Q70" s="2">
        <f t="shared" si="3"/>
        <v>-11.69</v>
      </c>
      <c r="R70" s="2">
        <f t="shared" si="4"/>
        <v>41843.509999999987</v>
      </c>
      <c r="S70">
        <f>WEEKNUM(DailyReportTable[[#This Row],[Date]],2)</f>
        <v>11</v>
      </c>
    </row>
    <row r="71" spans="6:19" x14ac:dyDescent="0.25">
      <c r="F71" s="6"/>
      <c r="J71" s="1">
        <v>41713</v>
      </c>
      <c r="K71">
        <f t="shared" si="0"/>
        <v>2014</v>
      </c>
      <c r="L71" t="str">
        <f t="shared" si="1"/>
        <v>March</v>
      </c>
      <c r="M71" s="6" t="str">
        <f>DailyReportTable[[#This Row],[Year]]&amp;WEEKNUM(DailyReportTable[[#This Row],[Date]],2)</f>
        <v>201411</v>
      </c>
      <c r="N71">
        <f t="shared" si="2"/>
        <v>15</v>
      </c>
      <c r="O71" s="2">
        <f>SUMIF(IncomeDBTable[Date],"="&amp;DailyReportTable[[#This Row],[Date]],IncomeDBTable[Amount])</f>
        <v>0</v>
      </c>
      <c r="P71" s="2">
        <f>SUMIF(ExpensesDBTable[Date],"="&amp;DailyReportTable[[#This Row],[Date]],ExpensesDBTable[Amount])</f>
        <v>15651</v>
      </c>
      <c r="Q71" s="2">
        <f t="shared" si="3"/>
        <v>-15651</v>
      </c>
      <c r="R71" s="2">
        <f t="shared" si="4"/>
        <v>26192.509999999987</v>
      </c>
      <c r="S71">
        <f>WEEKNUM(DailyReportTable[[#This Row],[Date]],2)</f>
        <v>11</v>
      </c>
    </row>
    <row r="72" spans="6:19" x14ac:dyDescent="0.25">
      <c r="F72" s="6"/>
      <c r="J72" s="1">
        <v>41714</v>
      </c>
      <c r="K72">
        <f t="shared" si="0"/>
        <v>2014</v>
      </c>
      <c r="L72" t="str">
        <f t="shared" si="1"/>
        <v>March</v>
      </c>
      <c r="M72" s="6" t="str">
        <f>DailyReportTable[[#This Row],[Year]]&amp;WEEKNUM(DailyReportTable[[#This Row],[Date]],2)</f>
        <v>201411</v>
      </c>
      <c r="N72">
        <f t="shared" si="2"/>
        <v>16</v>
      </c>
      <c r="O72" s="2">
        <f>SUMIF(IncomeDBTable[Date],"="&amp;DailyReportTable[[#This Row],[Date]],IncomeDBTable[Amount])</f>
        <v>3839.99</v>
      </c>
      <c r="P72" s="2">
        <f>SUMIF(ExpensesDBTable[Date],"="&amp;DailyReportTable[[#This Row],[Date]],ExpensesDBTable[Amount])</f>
        <v>30.7</v>
      </c>
      <c r="Q72" s="2">
        <f t="shared" si="3"/>
        <v>3809.29</v>
      </c>
      <c r="R72" s="2">
        <f t="shared" si="4"/>
        <v>30001.799999999988</v>
      </c>
      <c r="S72">
        <f>WEEKNUM(DailyReportTable[[#This Row],[Date]],2)</f>
        <v>11</v>
      </c>
    </row>
    <row r="73" spans="6:19" x14ac:dyDescent="0.25">
      <c r="F73" s="6"/>
      <c r="J73" s="1">
        <v>41715</v>
      </c>
      <c r="K73">
        <f t="shared" si="0"/>
        <v>2014</v>
      </c>
      <c r="L73" t="str">
        <f t="shared" si="1"/>
        <v>March</v>
      </c>
      <c r="M73" s="6" t="str">
        <f>DailyReportTable[[#This Row],[Year]]&amp;WEEKNUM(DailyReportTable[[#This Row],[Date]],2)</f>
        <v>201412</v>
      </c>
      <c r="N73">
        <f t="shared" si="2"/>
        <v>17</v>
      </c>
      <c r="O73" s="2">
        <f>SUMIF(IncomeDBTable[Date],"="&amp;DailyReportTable[[#This Row],[Date]],IncomeDBTable[Amount])</f>
        <v>0</v>
      </c>
      <c r="P73" s="2">
        <f>SUMIF(ExpensesDBTable[Date],"="&amp;DailyReportTable[[#This Row],[Date]],ExpensesDBTable[Amount])</f>
        <v>1538</v>
      </c>
      <c r="Q73" s="2">
        <f t="shared" si="3"/>
        <v>-1538</v>
      </c>
      <c r="R73" s="2">
        <f t="shared" si="4"/>
        <v>28463.799999999988</v>
      </c>
      <c r="S73">
        <f>WEEKNUM(DailyReportTable[[#This Row],[Date]],2)</f>
        <v>12</v>
      </c>
    </row>
    <row r="74" spans="6:19" x14ac:dyDescent="0.25">
      <c r="F74" s="6"/>
      <c r="J74" s="1">
        <v>41716</v>
      </c>
      <c r="K74">
        <f t="shared" si="0"/>
        <v>2014</v>
      </c>
      <c r="L74" t="str">
        <f t="shared" si="1"/>
        <v>March</v>
      </c>
      <c r="M74" s="6" t="str">
        <f>DailyReportTable[[#This Row],[Year]]&amp;WEEKNUM(DailyReportTable[[#This Row],[Date]],2)</f>
        <v>201412</v>
      </c>
      <c r="N74">
        <f t="shared" si="2"/>
        <v>18</v>
      </c>
      <c r="O74" s="2">
        <f>SUMIF(IncomeDBTable[Date],"="&amp;DailyReportTable[[#This Row],[Date]],IncomeDBTable[Amount])</f>
        <v>0</v>
      </c>
      <c r="P74" s="2">
        <f>SUMIF(ExpensesDBTable[Date],"="&amp;DailyReportTable[[#This Row],[Date]],ExpensesDBTable[Amount])</f>
        <v>84.29</v>
      </c>
      <c r="Q74" s="2">
        <f t="shared" si="3"/>
        <v>-84.29</v>
      </c>
      <c r="R74" s="2">
        <f t="shared" si="4"/>
        <v>28379.509999999987</v>
      </c>
      <c r="S74">
        <f>WEEKNUM(DailyReportTable[[#This Row],[Date]],2)</f>
        <v>12</v>
      </c>
    </row>
    <row r="75" spans="6:19" x14ac:dyDescent="0.25">
      <c r="F75" s="6"/>
      <c r="J75" s="1">
        <v>41717</v>
      </c>
      <c r="K75">
        <f t="shared" ref="K75:K138" si="5">YEAR(J75)</f>
        <v>2014</v>
      </c>
      <c r="L75" t="str">
        <f t="shared" ref="L75:L138" si="6">TEXT(DATE(K75,MONTH(J75),N75),"MMMM")</f>
        <v>March</v>
      </c>
      <c r="M75" s="6" t="str">
        <f>DailyReportTable[[#This Row],[Year]]&amp;WEEKNUM(DailyReportTable[[#This Row],[Date]],2)</f>
        <v>201412</v>
      </c>
      <c r="N75">
        <f t="shared" ref="N75:N138" si="7">DAY(J75)</f>
        <v>19</v>
      </c>
      <c r="O75" s="2">
        <f>SUMIF(IncomeDBTable[Date],"="&amp;DailyReportTable[[#This Row],[Date]],IncomeDBTable[Amount])</f>
        <v>0</v>
      </c>
      <c r="P75" s="2">
        <f>SUMIF(ExpensesDBTable[Date],"="&amp;DailyReportTable[[#This Row],[Date]],ExpensesDBTable[Amount])</f>
        <v>8.91</v>
      </c>
      <c r="Q75" s="2">
        <f t="shared" ref="Q75:Q138" si="8">O75-P75</f>
        <v>-8.91</v>
      </c>
      <c r="R75" s="2">
        <f t="shared" si="4"/>
        <v>28370.599999999988</v>
      </c>
      <c r="S75">
        <f>WEEKNUM(DailyReportTable[[#This Row],[Date]],2)</f>
        <v>12</v>
      </c>
    </row>
    <row r="76" spans="6:19" x14ac:dyDescent="0.25">
      <c r="F76" s="6"/>
      <c r="J76" s="1">
        <v>41718</v>
      </c>
      <c r="K76">
        <f t="shared" si="5"/>
        <v>2014</v>
      </c>
      <c r="L76" t="str">
        <f t="shared" si="6"/>
        <v>March</v>
      </c>
      <c r="M76" s="6" t="str">
        <f>DailyReportTable[[#This Row],[Year]]&amp;WEEKNUM(DailyReportTable[[#This Row],[Date]],2)</f>
        <v>201412</v>
      </c>
      <c r="N76">
        <f t="shared" si="7"/>
        <v>20</v>
      </c>
      <c r="O76" s="2">
        <f>SUMIF(IncomeDBTable[Date],"="&amp;DailyReportTable[[#This Row],[Date]],IncomeDBTable[Amount])</f>
        <v>0</v>
      </c>
      <c r="P76" s="2">
        <f>SUMIF(ExpensesDBTable[Date],"="&amp;DailyReportTable[[#This Row],[Date]],ExpensesDBTable[Amount])</f>
        <v>31.4</v>
      </c>
      <c r="Q76" s="2">
        <f t="shared" si="8"/>
        <v>-31.4</v>
      </c>
      <c r="R76" s="2">
        <f t="shared" ref="R76:R139" si="9">R75+Q76</f>
        <v>28339.199999999986</v>
      </c>
      <c r="S76">
        <f>WEEKNUM(DailyReportTable[[#This Row],[Date]],2)</f>
        <v>12</v>
      </c>
    </row>
    <row r="77" spans="6:19" x14ac:dyDescent="0.25">
      <c r="F77" s="6"/>
      <c r="J77" s="1">
        <v>41720</v>
      </c>
      <c r="K77">
        <f t="shared" si="5"/>
        <v>2014</v>
      </c>
      <c r="L77" t="str">
        <f t="shared" si="6"/>
        <v>March</v>
      </c>
      <c r="M77" s="6" t="str">
        <f>DailyReportTable[[#This Row],[Year]]&amp;WEEKNUM(DailyReportTable[[#This Row],[Date]],2)</f>
        <v>201412</v>
      </c>
      <c r="N77">
        <f t="shared" si="7"/>
        <v>22</v>
      </c>
      <c r="O77" s="2">
        <f>SUMIF(IncomeDBTable[Date],"="&amp;DailyReportTable[[#This Row],[Date]],IncomeDBTable[Amount])</f>
        <v>0</v>
      </c>
      <c r="P77" s="2">
        <f>SUMIF(ExpensesDBTable[Date],"="&amp;DailyReportTable[[#This Row],[Date]],ExpensesDBTable[Amount])</f>
        <v>45.67</v>
      </c>
      <c r="Q77" s="2">
        <f t="shared" si="8"/>
        <v>-45.67</v>
      </c>
      <c r="R77" s="2">
        <f t="shared" si="9"/>
        <v>28293.529999999988</v>
      </c>
      <c r="S77">
        <f>WEEKNUM(DailyReportTable[[#This Row],[Date]],2)</f>
        <v>12</v>
      </c>
    </row>
    <row r="78" spans="6:19" x14ac:dyDescent="0.25">
      <c r="F78" s="6"/>
      <c r="J78" s="1">
        <v>41721</v>
      </c>
      <c r="K78">
        <f t="shared" si="5"/>
        <v>2014</v>
      </c>
      <c r="L78" t="str">
        <f t="shared" si="6"/>
        <v>March</v>
      </c>
      <c r="M78" s="6" t="str">
        <f>DailyReportTable[[#This Row],[Year]]&amp;WEEKNUM(DailyReportTable[[#This Row],[Date]],2)</f>
        <v>201412</v>
      </c>
      <c r="N78">
        <f t="shared" si="7"/>
        <v>23</v>
      </c>
      <c r="O78" s="2">
        <f>SUMIF(IncomeDBTable[Date],"="&amp;DailyReportTable[[#This Row],[Date]],IncomeDBTable[Amount])</f>
        <v>0</v>
      </c>
      <c r="P78" s="2">
        <f>SUMIF(ExpensesDBTable[Date],"="&amp;DailyReportTable[[#This Row],[Date]],ExpensesDBTable[Amount])</f>
        <v>120.68</v>
      </c>
      <c r="Q78" s="2">
        <f t="shared" si="8"/>
        <v>-120.68</v>
      </c>
      <c r="R78" s="2">
        <f t="shared" si="9"/>
        <v>28172.849999999988</v>
      </c>
      <c r="S78">
        <f>WEEKNUM(DailyReportTable[[#This Row],[Date]],2)</f>
        <v>12</v>
      </c>
    </row>
    <row r="79" spans="6:19" x14ac:dyDescent="0.25">
      <c r="F79" s="6"/>
      <c r="J79" s="1">
        <v>41722</v>
      </c>
      <c r="K79">
        <f t="shared" si="5"/>
        <v>2014</v>
      </c>
      <c r="L79" t="str">
        <f t="shared" si="6"/>
        <v>March</v>
      </c>
      <c r="M79" s="6" t="str">
        <f>DailyReportTable[[#This Row],[Year]]&amp;WEEKNUM(DailyReportTable[[#This Row],[Date]],2)</f>
        <v>201413</v>
      </c>
      <c r="N79">
        <f t="shared" si="7"/>
        <v>24</v>
      </c>
      <c r="O79" s="2">
        <f>SUMIF(IncomeDBTable[Date],"="&amp;DailyReportTable[[#This Row],[Date]],IncomeDBTable[Amount])</f>
        <v>0</v>
      </c>
      <c r="P79" s="2">
        <f>SUMIF(ExpensesDBTable[Date],"="&amp;DailyReportTable[[#This Row],[Date]],ExpensesDBTable[Amount])</f>
        <v>157.51</v>
      </c>
      <c r="Q79" s="2">
        <f t="shared" si="8"/>
        <v>-157.51</v>
      </c>
      <c r="R79" s="2">
        <f t="shared" si="9"/>
        <v>28015.339999999989</v>
      </c>
      <c r="S79">
        <f>WEEKNUM(DailyReportTable[[#This Row],[Date]],2)</f>
        <v>13</v>
      </c>
    </row>
    <row r="80" spans="6:19" x14ac:dyDescent="0.25">
      <c r="F80" s="6"/>
      <c r="J80" s="1">
        <v>41724</v>
      </c>
      <c r="K80">
        <f t="shared" si="5"/>
        <v>2014</v>
      </c>
      <c r="L80" t="str">
        <f t="shared" si="6"/>
        <v>March</v>
      </c>
      <c r="M80" s="6" t="str">
        <f>DailyReportTable[[#This Row],[Year]]&amp;WEEKNUM(DailyReportTable[[#This Row],[Date]],2)</f>
        <v>201413</v>
      </c>
      <c r="N80">
        <f t="shared" si="7"/>
        <v>26</v>
      </c>
      <c r="O80" s="2">
        <f>SUMIF(IncomeDBTable[Date],"="&amp;DailyReportTable[[#This Row],[Date]],IncomeDBTable[Amount])</f>
        <v>0</v>
      </c>
      <c r="P80" s="2">
        <f>SUMIF(ExpensesDBTable[Date],"="&amp;DailyReportTable[[#This Row],[Date]],ExpensesDBTable[Amount])</f>
        <v>19.920000000000002</v>
      </c>
      <c r="Q80" s="2">
        <f t="shared" si="8"/>
        <v>-19.920000000000002</v>
      </c>
      <c r="R80" s="2">
        <f t="shared" si="9"/>
        <v>27995.419999999991</v>
      </c>
      <c r="S80">
        <f>WEEKNUM(DailyReportTable[[#This Row],[Date]],2)</f>
        <v>13</v>
      </c>
    </row>
    <row r="81" spans="6:19" x14ac:dyDescent="0.25">
      <c r="F81" s="6"/>
      <c r="J81" s="1">
        <v>41725</v>
      </c>
      <c r="K81">
        <f t="shared" si="5"/>
        <v>2014</v>
      </c>
      <c r="L81" t="str">
        <f t="shared" si="6"/>
        <v>March</v>
      </c>
      <c r="M81" s="6" t="str">
        <f>DailyReportTable[[#This Row],[Year]]&amp;WEEKNUM(DailyReportTable[[#This Row],[Date]],2)</f>
        <v>201413</v>
      </c>
      <c r="N81">
        <f t="shared" si="7"/>
        <v>27</v>
      </c>
      <c r="O81" s="2">
        <f>SUMIF(IncomeDBTable[Date],"="&amp;DailyReportTable[[#This Row],[Date]],IncomeDBTable[Amount])</f>
        <v>0</v>
      </c>
      <c r="P81" s="2">
        <f>SUMIF(ExpensesDBTable[Date],"="&amp;DailyReportTable[[#This Row],[Date]],ExpensesDBTable[Amount])</f>
        <v>6069.5</v>
      </c>
      <c r="Q81" s="2">
        <f t="shared" si="8"/>
        <v>-6069.5</v>
      </c>
      <c r="R81" s="2">
        <f t="shared" si="9"/>
        <v>21925.919999999991</v>
      </c>
      <c r="S81">
        <f>WEEKNUM(DailyReportTable[[#This Row],[Date]],2)</f>
        <v>13</v>
      </c>
    </row>
    <row r="82" spans="6:19" x14ac:dyDescent="0.25">
      <c r="F82" s="6"/>
      <c r="J82" s="1">
        <v>41726</v>
      </c>
      <c r="K82">
        <f t="shared" si="5"/>
        <v>2014</v>
      </c>
      <c r="L82" t="str">
        <f t="shared" si="6"/>
        <v>March</v>
      </c>
      <c r="M82" s="6" t="str">
        <f>DailyReportTable[[#This Row],[Year]]&amp;WEEKNUM(DailyReportTable[[#This Row],[Date]],2)</f>
        <v>201413</v>
      </c>
      <c r="N82">
        <f t="shared" si="7"/>
        <v>28</v>
      </c>
      <c r="O82" s="2">
        <f>SUMIF(IncomeDBTable[Date],"="&amp;DailyReportTable[[#This Row],[Date]],IncomeDBTable[Amount])</f>
        <v>115.14</v>
      </c>
      <c r="P82" s="2">
        <f>SUMIF(ExpensesDBTable[Date],"="&amp;DailyReportTable[[#This Row],[Date]],ExpensesDBTable[Amount])</f>
        <v>7.33</v>
      </c>
      <c r="Q82" s="2">
        <f t="shared" si="8"/>
        <v>107.81</v>
      </c>
      <c r="R82" s="2">
        <f t="shared" si="9"/>
        <v>22033.729999999992</v>
      </c>
      <c r="S82">
        <f>WEEKNUM(DailyReportTable[[#This Row],[Date]],2)</f>
        <v>13</v>
      </c>
    </row>
    <row r="83" spans="6:19" x14ac:dyDescent="0.25">
      <c r="F83" s="6"/>
      <c r="J83" s="1">
        <v>41727</v>
      </c>
      <c r="K83">
        <f t="shared" si="5"/>
        <v>2014</v>
      </c>
      <c r="L83" t="str">
        <f t="shared" si="6"/>
        <v>March</v>
      </c>
      <c r="M83" s="6" t="str">
        <f>DailyReportTable[[#This Row],[Year]]&amp;WEEKNUM(DailyReportTable[[#This Row],[Date]],2)</f>
        <v>201413</v>
      </c>
      <c r="N83">
        <f t="shared" si="7"/>
        <v>29</v>
      </c>
      <c r="O83" s="2">
        <f>SUMIF(IncomeDBTable[Date],"="&amp;DailyReportTable[[#This Row],[Date]],IncomeDBTable[Amount])</f>
        <v>0</v>
      </c>
      <c r="P83" s="2">
        <f>SUMIF(ExpensesDBTable[Date],"="&amp;DailyReportTable[[#This Row],[Date]],ExpensesDBTable[Amount])</f>
        <v>24</v>
      </c>
      <c r="Q83" s="2">
        <f t="shared" si="8"/>
        <v>-24</v>
      </c>
      <c r="R83" s="2">
        <f t="shared" si="9"/>
        <v>22009.729999999992</v>
      </c>
      <c r="S83">
        <f>WEEKNUM(DailyReportTable[[#This Row],[Date]],2)</f>
        <v>13</v>
      </c>
    </row>
    <row r="84" spans="6:19" x14ac:dyDescent="0.25">
      <c r="F84" s="6"/>
      <c r="J84" s="1">
        <v>41728</v>
      </c>
      <c r="K84">
        <f t="shared" si="5"/>
        <v>2014</v>
      </c>
      <c r="L84" t="str">
        <f t="shared" si="6"/>
        <v>March</v>
      </c>
      <c r="M84" s="6" t="str">
        <f>DailyReportTable[[#This Row],[Year]]&amp;WEEKNUM(DailyReportTable[[#This Row],[Date]],2)</f>
        <v>201413</v>
      </c>
      <c r="N84">
        <f t="shared" si="7"/>
        <v>30</v>
      </c>
      <c r="O84" s="2">
        <f>SUMIF(IncomeDBTable[Date],"="&amp;DailyReportTable[[#This Row],[Date]],IncomeDBTable[Amount])</f>
        <v>0</v>
      </c>
      <c r="P84" s="2">
        <f>SUMIF(ExpensesDBTable[Date],"="&amp;DailyReportTable[[#This Row],[Date]],ExpensesDBTable[Amount])</f>
        <v>25</v>
      </c>
      <c r="Q84" s="2">
        <f t="shared" si="8"/>
        <v>-25</v>
      </c>
      <c r="R84" s="2">
        <f t="shared" si="9"/>
        <v>21984.729999999992</v>
      </c>
      <c r="S84">
        <f>WEEKNUM(DailyReportTable[[#This Row],[Date]],2)</f>
        <v>13</v>
      </c>
    </row>
    <row r="85" spans="6:19" x14ac:dyDescent="0.25">
      <c r="F85" s="6"/>
      <c r="J85" s="1">
        <v>41729</v>
      </c>
      <c r="K85">
        <f t="shared" si="5"/>
        <v>2014</v>
      </c>
      <c r="L85" t="str">
        <f t="shared" si="6"/>
        <v>March</v>
      </c>
      <c r="M85" s="6" t="str">
        <f>DailyReportTable[[#This Row],[Year]]&amp;WEEKNUM(DailyReportTable[[#This Row],[Date]],2)</f>
        <v>201414</v>
      </c>
      <c r="N85">
        <f t="shared" si="7"/>
        <v>31</v>
      </c>
      <c r="O85" s="2">
        <f>SUMIF(IncomeDBTable[Date],"="&amp;DailyReportTable[[#This Row],[Date]],IncomeDBTable[Amount])</f>
        <v>0</v>
      </c>
      <c r="P85" s="2">
        <f>SUMIF(ExpensesDBTable[Date],"="&amp;DailyReportTable[[#This Row],[Date]],ExpensesDBTable[Amount])</f>
        <v>6.19</v>
      </c>
      <c r="Q85" s="2">
        <f t="shared" si="8"/>
        <v>-6.19</v>
      </c>
      <c r="R85" s="2">
        <f t="shared" si="9"/>
        <v>21978.539999999994</v>
      </c>
      <c r="S85">
        <f>WEEKNUM(DailyReportTable[[#This Row],[Date]],2)</f>
        <v>14</v>
      </c>
    </row>
    <row r="86" spans="6:19" x14ac:dyDescent="0.25">
      <c r="F86" s="6"/>
      <c r="J86" s="1">
        <v>41730</v>
      </c>
      <c r="K86">
        <f t="shared" si="5"/>
        <v>2014</v>
      </c>
      <c r="L86" t="str">
        <f t="shared" si="6"/>
        <v>April</v>
      </c>
      <c r="M86" s="6" t="str">
        <f>DailyReportTable[[#This Row],[Year]]&amp;WEEKNUM(DailyReportTable[[#This Row],[Date]],2)</f>
        <v>201414</v>
      </c>
      <c r="N86">
        <f t="shared" si="7"/>
        <v>1</v>
      </c>
      <c r="O86" s="2">
        <f>SUMIF(IncomeDBTable[Date],"="&amp;DailyReportTable[[#This Row],[Date]],IncomeDBTable[Amount])</f>
        <v>68.45</v>
      </c>
      <c r="P86" s="2">
        <f>SUMIF(ExpensesDBTable[Date],"="&amp;DailyReportTable[[#This Row],[Date]],ExpensesDBTable[Amount])</f>
        <v>16.490000000000002</v>
      </c>
      <c r="Q86" s="2">
        <f t="shared" si="8"/>
        <v>51.96</v>
      </c>
      <c r="R86" s="2">
        <f t="shared" si="9"/>
        <v>22030.499999999993</v>
      </c>
      <c r="S86">
        <f>WEEKNUM(DailyReportTable[[#This Row],[Date]],2)</f>
        <v>14</v>
      </c>
    </row>
    <row r="87" spans="6:19" x14ac:dyDescent="0.25">
      <c r="F87" s="6"/>
      <c r="J87" s="1">
        <v>41731</v>
      </c>
      <c r="K87">
        <f t="shared" si="5"/>
        <v>2014</v>
      </c>
      <c r="L87" t="str">
        <f t="shared" si="6"/>
        <v>April</v>
      </c>
      <c r="M87" s="6" t="str">
        <f>DailyReportTable[[#This Row],[Year]]&amp;WEEKNUM(DailyReportTable[[#This Row],[Date]],2)</f>
        <v>201414</v>
      </c>
      <c r="N87">
        <f t="shared" si="7"/>
        <v>2</v>
      </c>
      <c r="O87" s="2">
        <f>SUMIF(IncomeDBTable[Date],"="&amp;DailyReportTable[[#This Row],[Date]],IncomeDBTable[Amount])</f>
        <v>0</v>
      </c>
      <c r="P87" s="2">
        <f>SUMIF(ExpensesDBTable[Date],"="&amp;DailyReportTable[[#This Row],[Date]],ExpensesDBTable[Amount])</f>
        <v>8.3000000000000007</v>
      </c>
      <c r="Q87" s="2">
        <f t="shared" si="8"/>
        <v>-8.3000000000000007</v>
      </c>
      <c r="R87" s="2">
        <f t="shared" si="9"/>
        <v>22022.199999999993</v>
      </c>
      <c r="S87">
        <f>WEEKNUM(DailyReportTable[[#This Row],[Date]],2)</f>
        <v>14</v>
      </c>
    </row>
    <row r="88" spans="6:19" x14ac:dyDescent="0.25">
      <c r="F88" s="6"/>
      <c r="J88" s="1">
        <v>41732</v>
      </c>
      <c r="K88">
        <f t="shared" si="5"/>
        <v>2014</v>
      </c>
      <c r="L88" t="str">
        <f t="shared" si="6"/>
        <v>April</v>
      </c>
      <c r="M88" s="6" t="str">
        <f>DailyReportTable[[#This Row],[Year]]&amp;WEEKNUM(DailyReportTable[[#This Row],[Date]],2)</f>
        <v>201414</v>
      </c>
      <c r="N88">
        <f t="shared" si="7"/>
        <v>3</v>
      </c>
      <c r="O88" s="2">
        <f>SUMIF(IncomeDBTable[Date],"="&amp;DailyReportTable[[#This Row],[Date]],IncomeDBTable[Amount])</f>
        <v>0</v>
      </c>
      <c r="P88" s="2">
        <f>SUMIF(ExpensesDBTable[Date],"="&amp;DailyReportTable[[#This Row],[Date]],ExpensesDBTable[Amount])</f>
        <v>9.48</v>
      </c>
      <c r="Q88" s="2">
        <f t="shared" si="8"/>
        <v>-9.48</v>
      </c>
      <c r="R88" s="2">
        <f t="shared" si="9"/>
        <v>22012.719999999994</v>
      </c>
      <c r="S88">
        <f>WEEKNUM(DailyReportTable[[#This Row],[Date]],2)</f>
        <v>14</v>
      </c>
    </row>
    <row r="89" spans="6:19" x14ac:dyDescent="0.25">
      <c r="F89" s="6"/>
      <c r="J89" s="1">
        <v>41733</v>
      </c>
      <c r="K89">
        <f t="shared" si="5"/>
        <v>2014</v>
      </c>
      <c r="L89" t="str">
        <f t="shared" si="6"/>
        <v>April</v>
      </c>
      <c r="M89" s="6" t="str">
        <f>DailyReportTable[[#This Row],[Year]]&amp;WEEKNUM(DailyReportTable[[#This Row],[Date]],2)</f>
        <v>201414</v>
      </c>
      <c r="N89">
        <f t="shared" si="7"/>
        <v>4</v>
      </c>
      <c r="O89" s="2">
        <f>SUMIF(IncomeDBTable[Date],"="&amp;DailyReportTable[[#This Row],[Date]],IncomeDBTable[Amount])</f>
        <v>0</v>
      </c>
      <c r="P89" s="2">
        <f>SUMIF(ExpensesDBTable[Date],"="&amp;DailyReportTable[[#This Row],[Date]],ExpensesDBTable[Amount])</f>
        <v>21.5</v>
      </c>
      <c r="Q89" s="2">
        <f t="shared" si="8"/>
        <v>-21.5</v>
      </c>
      <c r="R89" s="2">
        <f t="shared" si="9"/>
        <v>21991.219999999994</v>
      </c>
      <c r="S89">
        <f>WEEKNUM(DailyReportTable[[#This Row],[Date]],2)</f>
        <v>14</v>
      </c>
    </row>
    <row r="90" spans="6:19" x14ac:dyDescent="0.25">
      <c r="F90" s="6"/>
      <c r="J90" s="1">
        <v>41735</v>
      </c>
      <c r="K90">
        <f t="shared" si="5"/>
        <v>2014</v>
      </c>
      <c r="L90" t="str">
        <f t="shared" si="6"/>
        <v>April</v>
      </c>
      <c r="M90" s="6" t="str">
        <f>DailyReportTable[[#This Row],[Year]]&amp;WEEKNUM(DailyReportTable[[#This Row],[Date]],2)</f>
        <v>201414</v>
      </c>
      <c r="N90">
        <f t="shared" si="7"/>
        <v>6</v>
      </c>
      <c r="O90" s="2">
        <f>SUMIF(IncomeDBTable[Date],"="&amp;DailyReportTable[[#This Row],[Date]],IncomeDBTable[Amount])</f>
        <v>0</v>
      </c>
      <c r="P90" s="2">
        <f>SUMIF(ExpensesDBTable[Date],"="&amp;DailyReportTable[[#This Row],[Date]],ExpensesDBTable[Amount])</f>
        <v>38.200000000000003</v>
      </c>
      <c r="Q90" s="2">
        <f t="shared" si="8"/>
        <v>-38.200000000000003</v>
      </c>
      <c r="R90" s="2">
        <f t="shared" si="9"/>
        <v>21953.019999999993</v>
      </c>
      <c r="S90">
        <f>WEEKNUM(DailyReportTable[[#This Row],[Date]],2)</f>
        <v>14</v>
      </c>
    </row>
    <row r="91" spans="6:19" x14ac:dyDescent="0.25">
      <c r="F91" s="6"/>
      <c r="J91" s="1">
        <v>41737</v>
      </c>
      <c r="K91">
        <f t="shared" si="5"/>
        <v>2014</v>
      </c>
      <c r="L91" t="str">
        <f t="shared" si="6"/>
        <v>April</v>
      </c>
      <c r="M91" s="6" t="str">
        <f>DailyReportTable[[#This Row],[Year]]&amp;WEEKNUM(DailyReportTable[[#This Row],[Date]],2)</f>
        <v>201415</v>
      </c>
      <c r="N91">
        <f t="shared" si="7"/>
        <v>8</v>
      </c>
      <c r="O91" s="2">
        <f>SUMIF(IncomeDBTable[Date],"="&amp;DailyReportTable[[#This Row],[Date]],IncomeDBTable[Amount])</f>
        <v>0</v>
      </c>
      <c r="P91" s="2">
        <f>SUMIF(ExpensesDBTable[Date],"="&amp;DailyReportTable[[#This Row],[Date]],ExpensesDBTable[Amount])</f>
        <v>1.75</v>
      </c>
      <c r="Q91" s="2">
        <f t="shared" si="8"/>
        <v>-1.75</v>
      </c>
      <c r="R91" s="2">
        <f t="shared" si="9"/>
        <v>21951.269999999993</v>
      </c>
      <c r="S91">
        <f>WEEKNUM(DailyReportTable[[#This Row],[Date]],2)</f>
        <v>15</v>
      </c>
    </row>
    <row r="92" spans="6:19" x14ac:dyDescent="0.25">
      <c r="F92" s="6"/>
      <c r="J92" s="1">
        <v>41738</v>
      </c>
      <c r="K92">
        <f t="shared" si="5"/>
        <v>2014</v>
      </c>
      <c r="L92" t="str">
        <f t="shared" si="6"/>
        <v>April</v>
      </c>
      <c r="M92" s="6" t="str">
        <f>DailyReportTable[[#This Row],[Year]]&amp;WEEKNUM(DailyReportTable[[#This Row],[Date]],2)</f>
        <v>201415</v>
      </c>
      <c r="N92">
        <f t="shared" si="7"/>
        <v>9</v>
      </c>
      <c r="O92" s="2">
        <f>SUMIF(IncomeDBTable[Date],"="&amp;DailyReportTable[[#This Row],[Date]],IncomeDBTable[Amount])</f>
        <v>0</v>
      </c>
      <c r="P92" s="2">
        <f>SUMIF(ExpensesDBTable[Date],"="&amp;DailyReportTable[[#This Row],[Date]],ExpensesDBTable[Amount])</f>
        <v>9.48</v>
      </c>
      <c r="Q92" s="2">
        <f t="shared" si="8"/>
        <v>-9.48</v>
      </c>
      <c r="R92" s="2">
        <f t="shared" si="9"/>
        <v>21941.789999999994</v>
      </c>
      <c r="S92">
        <f>WEEKNUM(DailyReportTable[[#This Row],[Date]],2)</f>
        <v>15</v>
      </c>
    </row>
    <row r="93" spans="6:19" x14ac:dyDescent="0.25">
      <c r="F93" s="6"/>
      <c r="J93" s="1">
        <v>41739</v>
      </c>
      <c r="K93">
        <f t="shared" si="5"/>
        <v>2014</v>
      </c>
      <c r="L93" t="str">
        <f t="shared" si="6"/>
        <v>April</v>
      </c>
      <c r="M93" s="6" t="str">
        <f>DailyReportTable[[#This Row],[Year]]&amp;WEEKNUM(DailyReportTable[[#This Row],[Date]],2)</f>
        <v>201415</v>
      </c>
      <c r="N93">
        <f t="shared" si="7"/>
        <v>10</v>
      </c>
      <c r="O93" s="2">
        <f>SUMIF(IncomeDBTable[Date],"="&amp;DailyReportTable[[#This Row],[Date]],IncomeDBTable[Amount])</f>
        <v>0</v>
      </c>
      <c r="P93" s="2">
        <f>SUMIF(ExpensesDBTable[Date],"="&amp;DailyReportTable[[#This Row],[Date]],ExpensesDBTable[Amount])</f>
        <v>27.509999999999998</v>
      </c>
      <c r="Q93" s="2">
        <f t="shared" si="8"/>
        <v>-27.509999999999998</v>
      </c>
      <c r="R93" s="2">
        <f t="shared" si="9"/>
        <v>21914.279999999995</v>
      </c>
      <c r="S93">
        <f>WEEKNUM(DailyReportTable[[#This Row],[Date]],2)</f>
        <v>15</v>
      </c>
    </row>
    <row r="94" spans="6:19" x14ac:dyDescent="0.25">
      <c r="F94" s="6"/>
      <c r="J94" s="1">
        <v>41741</v>
      </c>
      <c r="K94">
        <f t="shared" si="5"/>
        <v>2014</v>
      </c>
      <c r="L94" t="str">
        <f t="shared" si="6"/>
        <v>April</v>
      </c>
      <c r="M94" s="6" t="str">
        <f>DailyReportTable[[#This Row],[Year]]&amp;WEEKNUM(DailyReportTable[[#This Row],[Date]],2)</f>
        <v>201415</v>
      </c>
      <c r="N94">
        <f t="shared" si="7"/>
        <v>12</v>
      </c>
      <c r="O94" s="2">
        <f>SUMIF(IncomeDBTable[Date],"="&amp;DailyReportTable[[#This Row],[Date]],IncomeDBTable[Amount])</f>
        <v>0</v>
      </c>
      <c r="P94" s="2">
        <f>SUMIF(ExpensesDBTable[Date],"="&amp;DailyReportTable[[#This Row],[Date]],ExpensesDBTable[Amount])</f>
        <v>17.420000000000002</v>
      </c>
      <c r="Q94" s="2">
        <f t="shared" si="8"/>
        <v>-17.420000000000002</v>
      </c>
      <c r="R94" s="2">
        <f t="shared" si="9"/>
        <v>21896.859999999997</v>
      </c>
      <c r="S94">
        <f>WEEKNUM(DailyReportTable[[#This Row],[Date]],2)</f>
        <v>15</v>
      </c>
    </row>
    <row r="95" spans="6:19" x14ac:dyDescent="0.25">
      <c r="F95" s="6"/>
      <c r="J95" s="1">
        <v>41742</v>
      </c>
      <c r="K95">
        <f t="shared" si="5"/>
        <v>2014</v>
      </c>
      <c r="L95" t="str">
        <f t="shared" si="6"/>
        <v>April</v>
      </c>
      <c r="M95" s="6" t="str">
        <f>DailyReportTable[[#This Row],[Year]]&amp;WEEKNUM(DailyReportTable[[#This Row],[Date]],2)</f>
        <v>201415</v>
      </c>
      <c r="N95">
        <f t="shared" si="7"/>
        <v>13</v>
      </c>
      <c r="O95" s="2">
        <f>SUMIF(IncomeDBTable[Date],"="&amp;DailyReportTable[[#This Row],[Date]],IncomeDBTable[Amount])</f>
        <v>0</v>
      </c>
      <c r="P95" s="2">
        <f>SUMIF(ExpensesDBTable[Date],"="&amp;DailyReportTable[[#This Row],[Date]],ExpensesDBTable[Amount])</f>
        <v>19</v>
      </c>
      <c r="Q95" s="2">
        <f t="shared" si="8"/>
        <v>-19</v>
      </c>
      <c r="R95" s="2">
        <f t="shared" si="9"/>
        <v>21877.859999999997</v>
      </c>
      <c r="S95">
        <f>WEEKNUM(DailyReportTable[[#This Row],[Date]],2)</f>
        <v>15</v>
      </c>
    </row>
    <row r="96" spans="6:19" x14ac:dyDescent="0.25">
      <c r="F96" s="6"/>
      <c r="J96" s="1">
        <v>41743</v>
      </c>
      <c r="K96">
        <f t="shared" si="5"/>
        <v>2014</v>
      </c>
      <c r="L96" t="str">
        <f t="shared" si="6"/>
        <v>April</v>
      </c>
      <c r="M96" s="6" t="str">
        <f>DailyReportTable[[#This Row],[Year]]&amp;WEEKNUM(DailyReportTable[[#This Row],[Date]],2)</f>
        <v>201416</v>
      </c>
      <c r="N96">
        <f t="shared" si="7"/>
        <v>14</v>
      </c>
      <c r="O96" s="2">
        <f>SUMIF(IncomeDBTable[Date],"="&amp;DailyReportTable[[#This Row],[Date]],IncomeDBTable[Amount])</f>
        <v>3839.99</v>
      </c>
      <c r="P96" s="2">
        <f>SUMIF(ExpensesDBTable[Date],"="&amp;DailyReportTable[[#This Row],[Date]],ExpensesDBTable[Amount])</f>
        <v>12</v>
      </c>
      <c r="Q96" s="2">
        <f t="shared" si="8"/>
        <v>3827.99</v>
      </c>
      <c r="R96" s="2">
        <f t="shared" si="9"/>
        <v>25705.85</v>
      </c>
      <c r="S96">
        <f>WEEKNUM(DailyReportTable[[#This Row],[Date]],2)</f>
        <v>16</v>
      </c>
    </row>
    <row r="97" spans="6:19" x14ac:dyDescent="0.25">
      <c r="F97" s="6"/>
      <c r="J97" s="1">
        <v>41744</v>
      </c>
      <c r="K97">
        <f t="shared" si="5"/>
        <v>2014</v>
      </c>
      <c r="L97" t="str">
        <f t="shared" si="6"/>
        <v>April</v>
      </c>
      <c r="M97" s="6" t="str">
        <f>DailyReportTable[[#This Row],[Year]]&amp;WEEKNUM(DailyReportTable[[#This Row],[Date]],2)</f>
        <v>201416</v>
      </c>
      <c r="N97">
        <f t="shared" si="7"/>
        <v>15</v>
      </c>
      <c r="O97" s="2">
        <f>SUMIF(IncomeDBTable[Date],"="&amp;DailyReportTable[[#This Row],[Date]],IncomeDBTable[Amount])</f>
        <v>0</v>
      </c>
      <c r="P97" s="2">
        <f>SUMIF(ExpensesDBTable[Date],"="&amp;DailyReportTable[[#This Row],[Date]],ExpensesDBTable[Amount])</f>
        <v>214.96</v>
      </c>
      <c r="Q97" s="2">
        <f t="shared" si="8"/>
        <v>-214.96</v>
      </c>
      <c r="R97" s="2">
        <f t="shared" si="9"/>
        <v>25490.89</v>
      </c>
      <c r="S97">
        <f>WEEKNUM(DailyReportTable[[#This Row],[Date]],2)</f>
        <v>16</v>
      </c>
    </row>
    <row r="98" spans="6:19" x14ac:dyDescent="0.25">
      <c r="F98" s="6"/>
      <c r="J98" s="1">
        <v>41745</v>
      </c>
      <c r="K98">
        <f t="shared" si="5"/>
        <v>2014</v>
      </c>
      <c r="L98" t="str">
        <f t="shared" si="6"/>
        <v>April</v>
      </c>
      <c r="M98" s="6" t="str">
        <f>DailyReportTable[[#This Row],[Year]]&amp;WEEKNUM(DailyReportTable[[#This Row],[Date]],2)</f>
        <v>201416</v>
      </c>
      <c r="N98">
        <f t="shared" si="7"/>
        <v>16</v>
      </c>
      <c r="O98" s="2">
        <f>SUMIF(IncomeDBTable[Date],"="&amp;DailyReportTable[[#This Row],[Date]],IncomeDBTable[Amount])</f>
        <v>0</v>
      </c>
      <c r="P98" s="2">
        <f>SUMIF(ExpensesDBTable[Date],"="&amp;DailyReportTable[[#This Row],[Date]],ExpensesDBTable[Amount])</f>
        <v>23.119999999999997</v>
      </c>
      <c r="Q98" s="2">
        <f t="shared" si="8"/>
        <v>-23.119999999999997</v>
      </c>
      <c r="R98" s="2">
        <f t="shared" si="9"/>
        <v>25467.77</v>
      </c>
      <c r="S98">
        <f>WEEKNUM(DailyReportTable[[#This Row],[Date]],2)</f>
        <v>16</v>
      </c>
    </row>
    <row r="99" spans="6:19" x14ac:dyDescent="0.25">
      <c r="F99" s="6"/>
      <c r="J99" s="1">
        <v>41746</v>
      </c>
      <c r="K99">
        <f t="shared" si="5"/>
        <v>2014</v>
      </c>
      <c r="L99" t="str">
        <f t="shared" si="6"/>
        <v>April</v>
      </c>
      <c r="M99" s="6" t="str">
        <f>DailyReportTable[[#This Row],[Year]]&amp;WEEKNUM(DailyReportTable[[#This Row],[Date]],2)</f>
        <v>201416</v>
      </c>
      <c r="N99">
        <f t="shared" si="7"/>
        <v>17</v>
      </c>
      <c r="O99" s="2">
        <f>SUMIF(IncomeDBTable[Date],"="&amp;DailyReportTable[[#This Row],[Date]],IncomeDBTable[Amount])</f>
        <v>0</v>
      </c>
      <c r="P99" s="2">
        <f>SUMIF(ExpensesDBTable[Date],"="&amp;DailyReportTable[[#This Row],[Date]],ExpensesDBTable[Amount])</f>
        <v>24.54</v>
      </c>
      <c r="Q99" s="2">
        <f t="shared" si="8"/>
        <v>-24.54</v>
      </c>
      <c r="R99" s="2">
        <f t="shared" si="9"/>
        <v>25443.23</v>
      </c>
      <c r="S99">
        <f>WEEKNUM(DailyReportTable[[#This Row],[Date]],2)</f>
        <v>16</v>
      </c>
    </row>
    <row r="100" spans="6:19" x14ac:dyDescent="0.25">
      <c r="F100" s="6"/>
      <c r="J100" s="1">
        <v>41747</v>
      </c>
      <c r="K100">
        <f t="shared" si="5"/>
        <v>2014</v>
      </c>
      <c r="L100" t="str">
        <f t="shared" si="6"/>
        <v>April</v>
      </c>
      <c r="M100" s="6" t="str">
        <f>DailyReportTable[[#This Row],[Year]]&amp;WEEKNUM(DailyReportTable[[#This Row],[Date]],2)</f>
        <v>201416</v>
      </c>
      <c r="N100">
        <f t="shared" si="7"/>
        <v>18</v>
      </c>
      <c r="O100" s="2">
        <f>SUMIF(IncomeDBTable[Date],"="&amp;DailyReportTable[[#This Row],[Date]],IncomeDBTable[Amount])</f>
        <v>0</v>
      </c>
      <c r="P100" s="2">
        <f>SUMIF(ExpensesDBTable[Date],"="&amp;DailyReportTable[[#This Row],[Date]],ExpensesDBTable[Amount])</f>
        <v>1538</v>
      </c>
      <c r="Q100" s="2">
        <f t="shared" si="8"/>
        <v>-1538</v>
      </c>
      <c r="R100" s="2">
        <f t="shared" si="9"/>
        <v>23905.23</v>
      </c>
      <c r="S100">
        <f>WEEKNUM(DailyReportTable[[#This Row],[Date]],2)</f>
        <v>16</v>
      </c>
    </row>
    <row r="101" spans="6:19" x14ac:dyDescent="0.25">
      <c r="F101" s="6"/>
      <c r="J101" s="1">
        <v>41748</v>
      </c>
      <c r="K101">
        <f t="shared" si="5"/>
        <v>2014</v>
      </c>
      <c r="L101" t="str">
        <f t="shared" si="6"/>
        <v>April</v>
      </c>
      <c r="M101" s="6" t="str">
        <f>DailyReportTable[[#This Row],[Year]]&amp;WEEKNUM(DailyReportTable[[#This Row],[Date]],2)</f>
        <v>201416</v>
      </c>
      <c r="N101">
        <f t="shared" si="7"/>
        <v>19</v>
      </c>
      <c r="O101" s="2">
        <f>SUMIF(IncomeDBTable[Date],"="&amp;DailyReportTable[[#This Row],[Date]],IncomeDBTable[Amount])</f>
        <v>0</v>
      </c>
      <c r="P101" s="2">
        <f>SUMIF(ExpensesDBTable[Date],"="&amp;DailyReportTable[[#This Row],[Date]],ExpensesDBTable[Amount])</f>
        <v>18.329999999999998</v>
      </c>
      <c r="Q101" s="2">
        <f t="shared" si="8"/>
        <v>-18.329999999999998</v>
      </c>
      <c r="R101" s="2">
        <f t="shared" si="9"/>
        <v>23886.899999999998</v>
      </c>
      <c r="S101">
        <f>WEEKNUM(DailyReportTable[[#This Row],[Date]],2)</f>
        <v>16</v>
      </c>
    </row>
    <row r="102" spans="6:19" x14ac:dyDescent="0.25">
      <c r="F102" s="6"/>
      <c r="J102" s="1">
        <v>41749</v>
      </c>
      <c r="K102">
        <f t="shared" si="5"/>
        <v>2014</v>
      </c>
      <c r="L102" t="str">
        <f t="shared" si="6"/>
        <v>April</v>
      </c>
      <c r="M102" s="6" t="str">
        <f>DailyReportTable[[#This Row],[Year]]&amp;WEEKNUM(DailyReportTable[[#This Row],[Date]],2)</f>
        <v>201416</v>
      </c>
      <c r="N102">
        <f t="shared" si="7"/>
        <v>20</v>
      </c>
      <c r="O102" s="2">
        <f>SUMIF(IncomeDBTable[Date],"="&amp;DailyReportTable[[#This Row],[Date]],IncomeDBTable[Amount])</f>
        <v>0</v>
      </c>
      <c r="P102" s="2">
        <f>SUMIF(ExpensesDBTable[Date],"="&amp;DailyReportTable[[#This Row],[Date]],ExpensesDBTable[Amount])</f>
        <v>59.51</v>
      </c>
      <c r="Q102" s="2">
        <f t="shared" si="8"/>
        <v>-59.51</v>
      </c>
      <c r="R102" s="2">
        <f t="shared" si="9"/>
        <v>23827.39</v>
      </c>
      <c r="S102">
        <f>WEEKNUM(DailyReportTable[[#This Row],[Date]],2)</f>
        <v>16</v>
      </c>
    </row>
    <row r="103" spans="6:19" x14ac:dyDescent="0.25">
      <c r="F103" s="6"/>
      <c r="J103" s="1">
        <v>41750</v>
      </c>
      <c r="K103">
        <f t="shared" si="5"/>
        <v>2014</v>
      </c>
      <c r="L103" t="str">
        <f t="shared" si="6"/>
        <v>April</v>
      </c>
      <c r="M103" s="6" t="str">
        <f>DailyReportTable[[#This Row],[Year]]&amp;WEEKNUM(DailyReportTable[[#This Row],[Date]],2)</f>
        <v>201417</v>
      </c>
      <c r="N103">
        <f t="shared" si="7"/>
        <v>21</v>
      </c>
      <c r="O103" s="2">
        <f>SUMIF(IncomeDBTable[Date],"="&amp;DailyReportTable[[#This Row],[Date]],IncomeDBTable[Amount])</f>
        <v>0</v>
      </c>
      <c r="P103" s="2">
        <f>SUMIF(ExpensesDBTable[Date],"="&amp;DailyReportTable[[#This Row],[Date]],ExpensesDBTable[Amount])</f>
        <v>26.5</v>
      </c>
      <c r="Q103" s="2">
        <f t="shared" si="8"/>
        <v>-26.5</v>
      </c>
      <c r="R103" s="2">
        <f t="shared" si="9"/>
        <v>23800.89</v>
      </c>
      <c r="S103">
        <f>WEEKNUM(DailyReportTable[[#This Row],[Date]],2)</f>
        <v>17</v>
      </c>
    </row>
    <row r="104" spans="6:19" x14ac:dyDescent="0.25">
      <c r="F104" s="6"/>
      <c r="J104" s="1">
        <v>41751</v>
      </c>
      <c r="K104">
        <f t="shared" si="5"/>
        <v>2014</v>
      </c>
      <c r="L104" t="str">
        <f t="shared" si="6"/>
        <v>April</v>
      </c>
      <c r="M104" s="6" t="str">
        <f>DailyReportTable[[#This Row],[Year]]&amp;WEEKNUM(DailyReportTable[[#This Row],[Date]],2)</f>
        <v>201417</v>
      </c>
      <c r="N104">
        <f t="shared" si="7"/>
        <v>22</v>
      </c>
      <c r="O104" s="2">
        <f>SUMIF(IncomeDBTable[Date],"="&amp;DailyReportTable[[#This Row],[Date]],IncomeDBTable[Amount])</f>
        <v>0</v>
      </c>
      <c r="P104" s="2">
        <f>SUMIF(ExpensesDBTable[Date],"="&amp;DailyReportTable[[#This Row],[Date]],ExpensesDBTable[Amount])</f>
        <v>19.09</v>
      </c>
      <c r="Q104" s="2">
        <f t="shared" si="8"/>
        <v>-19.09</v>
      </c>
      <c r="R104" s="2">
        <f t="shared" si="9"/>
        <v>23781.8</v>
      </c>
      <c r="S104">
        <f>WEEKNUM(DailyReportTable[[#This Row],[Date]],2)</f>
        <v>17</v>
      </c>
    </row>
    <row r="105" spans="6:19" x14ac:dyDescent="0.25">
      <c r="F105" s="6"/>
      <c r="J105" s="1">
        <v>41752</v>
      </c>
      <c r="K105">
        <f t="shared" si="5"/>
        <v>2014</v>
      </c>
      <c r="L105" t="str">
        <f t="shared" si="6"/>
        <v>April</v>
      </c>
      <c r="M105" s="6" t="str">
        <f>DailyReportTable[[#This Row],[Year]]&amp;WEEKNUM(DailyReportTable[[#This Row],[Date]],2)</f>
        <v>201417</v>
      </c>
      <c r="N105">
        <f t="shared" si="7"/>
        <v>23</v>
      </c>
      <c r="O105" s="2">
        <f>SUMIF(IncomeDBTable[Date],"="&amp;DailyReportTable[[#This Row],[Date]],IncomeDBTable[Amount])</f>
        <v>0</v>
      </c>
      <c r="P105" s="2">
        <f>SUMIF(ExpensesDBTable[Date],"="&amp;DailyReportTable[[#This Row],[Date]],ExpensesDBTable[Amount])</f>
        <v>15.95</v>
      </c>
      <c r="Q105" s="2">
        <f t="shared" si="8"/>
        <v>-15.95</v>
      </c>
      <c r="R105" s="2">
        <f t="shared" si="9"/>
        <v>23765.85</v>
      </c>
      <c r="S105">
        <f>WEEKNUM(DailyReportTable[[#This Row],[Date]],2)</f>
        <v>17</v>
      </c>
    </row>
    <row r="106" spans="6:19" x14ac:dyDescent="0.25">
      <c r="F106" s="6"/>
      <c r="J106" s="1">
        <v>41753</v>
      </c>
      <c r="K106">
        <f t="shared" si="5"/>
        <v>2014</v>
      </c>
      <c r="L106" t="str">
        <f t="shared" si="6"/>
        <v>April</v>
      </c>
      <c r="M106" s="6" t="str">
        <f>DailyReportTable[[#This Row],[Year]]&amp;WEEKNUM(DailyReportTable[[#This Row],[Date]],2)</f>
        <v>201417</v>
      </c>
      <c r="N106">
        <f t="shared" si="7"/>
        <v>24</v>
      </c>
      <c r="O106" s="2">
        <f>SUMIF(IncomeDBTable[Date],"="&amp;DailyReportTable[[#This Row],[Date]],IncomeDBTable[Amount])</f>
        <v>0</v>
      </c>
      <c r="P106" s="2">
        <f>SUMIF(ExpensesDBTable[Date],"="&amp;DailyReportTable[[#This Row],[Date]],ExpensesDBTable[Amount])</f>
        <v>147.03</v>
      </c>
      <c r="Q106" s="2">
        <f t="shared" si="8"/>
        <v>-147.03</v>
      </c>
      <c r="R106" s="2">
        <f t="shared" si="9"/>
        <v>23618.82</v>
      </c>
      <c r="S106">
        <f>WEEKNUM(DailyReportTable[[#This Row],[Date]],2)</f>
        <v>17</v>
      </c>
    </row>
    <row r="107" spans="6:19" x14ac:dyDescent="0.25">
      <c r="F107" s="6"/>
      <c r="J107" s="1">
        <v>41754</v>
      </c>
      <c r="K107">
        <f t="shared" si="5"/>
        <v>2014</v>
      </c>
      <c r="L107" t="str">
        <f t="shared" si="6"/>
        <v>April</v>
      </c>
      <c r="M107" s="6" t="str">
        <f>DailyReportTable[[#This Row],[Year]]&amp;WEEKNUM(DailyReportTable[[#This Row],[Date]],2)</f>
        <v>201417</v>
      </c>
      <c r="N107">
        <f t="shared" si="7"/>
        <v>25</v>
      </c>
      <c r="O107" s="2">
        <f>SUMIF(IncomeDBTable[Date],"="&amp;DailyReportTable[[#This Row],[Date]],IncomeDBTable[Amount])</f>
        <v>0</v>
      </c>
      <c r="P107" s="2">
        <f>SUMIF(ExpensesDBTable[Date],"="&amp;DailyReportTable[[#This Row],[Date]],ExpensesDBTable[Amount])</f>
        <v>10.42</v>
      </c>
      <c r="Q107" s="2">
        <f t="shared" si="8"/>
        <v>-10.42</v>
      </c>
      <c r="R107" s="2">
        <f t="shared" si="9"/>
        <v>23608.400000000001</v>
      </c>
      <c r="S107">
        <f>WEEKNUM(DailyReportTable[[#This Row],[Date]],2)</f>
        <v>17</v>
      </c>
    </row>
    <row r="108" spans="6:19" x14ac:dyDescent="0.25">
      <c r="F108" s="6"/>
      <c r="J108" s="1">
        <v>41755</v>
      </c>
      <c r="K108">
        <f t="shared" si="5"/>
        <v>2014</v>
      </c>
      <c r="L108" t="str">
        <f t="shared" si="6"/>
        <v>April</v>
      </c>
      <c r="M108" s="6" t="str">
        <f>DailyReportTable[[#This Row],[Year]]&amp;WEEKNUM(DailyReportTable[[#This Row],[Date]],2)</f>
        <v>201417</v>
      </c>
      <c r="N108">
        <f t="shared" si="7"/>
        <v>26</v>
      </c>
      <c r="O108" s="2">
        <f>SUMIF(IncomeDBTable[Date],"="&amp;DailyReportTable[[#This Row],[Date]],IncomeDBTable[Amount])</f>
        <v>0</v>
      </c>
      <c r="P108" s="2">
        <f>SUMIF(ExpensesDBTable[Date],"="&amp;DailyReportTable[[#This Row],[Date]],ExpensesDBTable[Amount])</f>
        <v>75.45</v>
      </c>
      <c r="Q108" s="2">
        <f t="shared" si="8"/>
        <v>-75.45</v>
      </c>
      <c r="R108" s="2">
        <f t="shared" si="9"/>
        <v>23532.95</v>
      </c>
      <c r="S108">
        <f>WEEKNUM(DailyReportTable[[#This Row],[Date]],2)</f>
        <v>17</v>
      </c>
    </row>
    <row r="109" spans="6:19" x14ac:dyDescent="0.25">
      <c r="F109" s="6"/>
      <c r="J109" s="1">
        <v>41756</v>
      </c>
      <c r="K109">
        <f t="shared" si="5"/>
        <v>2014</v>
      </c>
      <c r="L109" t="str">
        <f t="shared" si="6"/>
        <v>April</v>
      </c>
      <c r="M109" s="6" t="str">
        <f>DailyReportTable[[#This Row],[Year]]&amp;WEEKNUM(DailyReportTable[[#This Row],[Date]],2)</f>
        <v>201417</v>
      </c>
      <c r="N109">
        <f t="shared" si="7"/>
        <v>27</v>
      </c>
      <c r="O109" s="2">
        <f>SUMIF(IncomeDBTable[Date],"="&amp;DailyReportTable[[#This Row],[Date]],IncomeDBTable[Amount])</f>
        <v>0</v>
      </c>
      <c r="P109" s="2">
        <f>SUMIF(ExpensesDBTable[Date],"="&amp;DailyReportTable[[#This Row],[Date]],ExpensesDBTable[Amount])</f>
        <v>47.7</v>
      </c>
      <c r="Q109" s="2">
        <f t="shared" si="8"/>
        <v>-47.7</v>
      </c>
      <c r="R109" s="2">
        <f t="shared" si="9"/>
        <v>23485.25</v>
      </c>
      <c r="S109">
        <f>WEEKNUM(DailyReportTable[[#This Row],[Date]],2)</f>
        <v>17</v>
      </c>
    </row>
    <row r="110" spans="6:19" x14ac:dyDescent="0.25">
      <c r="F110" s="6"/>
      <c r="J110" s="1">
        <v>41757</v>
      </c>
      <c r="K110">
        <f t="shared" si="5"/>
        <v>2014</v>
      </c>
      <c r="L110" t="str">
        <f t="shared" si="6"/>
        <v>April</v>
      </c>
      <c r="M110" s="6" t="str">
        <f>DailyReportTable[[#This Row],[Year]]&amp;WEEKNUM(DailyReportTable[[#This Row],[Date]],2)</f>
        <v>201418</v>
      </c>
      <c r="N110">
        <f t="shared" si="7"/>
        <v>28</v>
      </c>
      <c r="O110" s="2">
        <f>SUMIF(IncomeDBTable[Date],"="&amp;DailyReportTable[[#This Row],[Date]],IncomeDBTable[Amount])</f>
        <v>0</v>
      </c>
      <c r="P110" s="2">
        <f>SUMIF(ExpensesDBTable[Date],"="&amp;DailyReportTable[[#This Row],[Date]],ExpensesDBTable[Amount])</f>
        <v>85.39</v>
      </c>
      <c r="Q110" s="2">
        <f t="shared" si="8"/>
        <v>-85.39</v>
      </c>
      <c r="R110" s="2">
        <f t="shared" si="9"/>
        <v>23399.86</v>
      </c>
      <c r="S110">
        <f>WEEKNUM(DailyReportTable[[#This Row],[Date]],2)</f>
        <v>18</v>
      </c>
    </row>
    <row r="111" spans="6:19" x14ac:dyDescent="0.25">
      <c r="F111" s="6"/>
      <c r="J111" s="1">
        <v>41758</v>
      </c>
      <c r="K111">
        <f t="shared" si="5"/>
        <v>2014</v>
      </c>
      <c r="L111" t="str">
        <f t="shared" si="6"/>
        <v>April</v>
      </c>
      <c r="M111" s="6" t="str">
        <f>DailyReportTable[[#This Row],[Year]]&amp;WEEKNUM(DailyReportTable[[#This Row],[Date]],2)</f>
        <v>201418</v>
      </c>
      <c r="N111">
        <f t="shared" si="7"/>
        <v>29</v>
      </c>
      <c r="O111" s="2">
        <f>SUMIF(IncomeDBTable[Date],"="&amp;DailyReportTable[[#This Row],[Date]],IncomeDBTable[Amount])</f>
        <v>0</v>
      </c>
      <c r="P111" s="2">
        <f>SUMIF(ExpensesDBTable[Date],"="&amp;DailyReportTable[[#This Row],[Date]],ExpensesDBTable[Amount])</f>
        <v>19.48</v>
      </c>
      <c r="Q111" s="2">
        <f t="shared" si="8"/>
        <v>-19.48</v>
      </c>
      <c r="R111" s="2">
        <f t="shared" si="9"/>
        <v>23380.38</v>
      </c>
      <c r="S111">
        <f>WEEKNUM(DailyReportTable[[#This Row],[Date]],2)</f>
        <v>18</v>
      </c>
    </row>
    <row r="112" spans="6:19" x14ac:dyDescent="0.25">
      <c r="F112" s="6"/>
      <c r="J112" s="1">
        <v>41759</v>
      </c>
      <c r="K112">
        <f t="shared" si="5"/>
        <v>2014</v>
      </c>
      <c r="L112" t="str">
        <f t="shared" si="6"/>
        <v>April</v>
      </c>
      <c r="M112" s="6" t="str">
        <f>DailyReportTable[[#This Row],[Year]]&amp;WEEKNUM(DailyReportTable[[#This Row],[Date]],2)</f>
        <v>201418</v>
      </c>
      <c r="N112">
        <f t="shared" si="7"/>
        <v>30</v>
      </c>
      <c r="O112" s="2">
        <f>SUMIF(IncomeDBTable[Date],"="&amp;DailyReportTable[[#This Row],[Date]],IncomeDBTable[Amount])</f>
        <v>0</v>
      </c>
      <c r="P112" s="2">
        <f>SUMIF(ExpensesDBTable[Date],"="&amp;DailyReportTable[[#This Row],[Date]],ExpensesDBTable[Amount])</f>
        <v>20.92</v>
      </c>
      <c r="Q112" s="2">
        <f t="shared" si="8"/>
        <v>-20.92</v>
      </c>
      <c r="R112" s="2">
        <f t="shared" si="9"/>
        <v>23359.460000000003</v>
      </c>
      <c r="S112">
        <f>WEEKNUM(DailyReportTable[[#This Row],[Date]],2)</f>
        <v>18</v>
      </c>
    </row>
    <row r="113" spans="6:19" x14ac:dyDescent="0.25">
      <c r="F113" s="6"/>
      <c r="J113" s="1">
        <v>41760</v>
      </c>
      <c r="K113">
        <f t="shared" si="5"/>
        <v>2014</v>
      </c>
      <c r="L113" t="str">
        <f t="shared" si="6"/>
        <v>May</v>
      </c>
      <c r="M113" s="6" t="str">
        <f>DailyReportTable[[#This Row],[Year]]&amp;WEEKNUM(DailyReportTable[[#This Row],[Date]],2)</f>
        <v>201418</v>
      </c>
      <c r="N113">
        <f t="shared" si="7"/>
        <v>1</v>
      </c>
      <c r="O113" s="2">
        <f>SUMIF(IncomeDBTable[Date],"="&amp;DailyReportTable[[#This Row],[Date]],IncomeDBTable[Amount])</f>
        <v>46.07</v>
      </c>
      <c r="P113" s="2">
        <f>SUMIF(ExpensesDBTable[Date],"="&amp;DailyReportTable[[#This Row],[Date]],ExpensesDBTable[Amount])</f>
        <v>18.84</v>
      </c>
      <c r="Q113" s="2">
        <f t="shared" si="8"/>
        <v>27.23</v>
      </c>
      <c r="R113" s="2">
        <f t="shared" si="9"/>
        <v>23386.690000000002</v>
      </c>
      <c r="S113">
        <f>WEEKNUM(DailyReportTable[[#This Row],[Date]],2)</f>
        <v>18</v>
      </c>
    </row>
    <row r="114" spans="6:19" x14ac:dyDescent="0.25">
      <c r="F114" s="6"/>
      <c r="J114" s="1">
        <v>41761</v>
      </c>
      <c r="K114">
        <f t="shared" si="5"/>
        <v>2014</v>
      </c>
      <c r="L114" t="str">
        <f t="shared" si="6"/>
        <v>May</v>
      </c>
      <c r="M114" s="6" t="str">
        <f>DailyReportTable[[#This Row],[Year]]&amp;WEEKNUM(DailyReportTable[[#This Row],[Date]],2)</f>
        <v>201418</v>
      </c>
      <c r="N114">
        <f t="shared" si="7"/>
        <v>2</v>
      </c>
      <c r="O114" s="2">
        <f>SUMIF(IncomeDBTable[Date],"="&amp;DailyReportTable[[#This Row],[Date]],IncomeDBTable[Amount])</f>
        <v>0</v>
      </c>
      <c r="P114" s="2">
        <f>SUMIF(ExpensesDBTable[Date],"="&amp;DailyReportTable[[#This Row],[Date]],ExpensesDBTable[Amount])</f>
        <v>40</v>
      </c>
      <c r="Q114" s="2">
        <f t="shared" si="8"/>
        <v>-40</v>
      </c>
      <c r="R114" s="2">
        <f t="shared" si="9"/>
        <v>23346.690000000002</v>
      </c>
      <c r="S114">
        <f>WEEKNUM(DailyReportTable[[#This Row],[Date]],2)</f>
        <v>18</v>
      </c>
    </row>
    <row r="115" spans="6:19" x14ac:dyDescent="0.25">
      <c r="F115" s="6"/>
      <c r="J115" s="1">
        <v>41762</v>
      </c>
      <c r="K115">
        <f t="shared" si="5"/>
        <v>2014</v>
      </c>
      <c r="L115" t="str">
        <f t="shared" si="6"/>
        <v>May</v>
      </c>
      <c r="M115" s="6" t="str">
        <f>DailyReportTable[[#This Row],[Year]]&amp;WEEKNUM(DailyReportTable[[#This Row],[Date]],2)</f>
        <v>201418</v>
      </c>
      <c r="N115">
        <f t="shared" si="7"/>
        <v>3</v>
      </c>
      <c r="O115" s="2">
        <f>SUMIF(IncomeDBTable[Date],"="&amp;DailyReportTable[[#This Row],[Date]],IncomeDBTable[Amount])</f>
        <v>0</v>
      </c>
      <c r="P115" s="2">
        <f>SUMIF(ExpensesDBTable[Date],"="&amp;DailyReportTable[[#This Row],[Date]],ExpensesDBTable[Amount])</f>
        <v>10.51</v>
      </c>
      <c r="Q115" s="2">
        <f t="shared" si="8"/>
        <v>-10.51</v>
      </c>
      <c r="R115" s="2">
        <f t="shared" si="9"/>
        <v>23336.180000000004</v>
      </c>
      <c r="S115">
        <f>WEEKNUM(DailyReportTable[[#This Row],[Date]],2)</f>
        <v>18</v>
      </c>
    </row>
    <row r="116" spans="6:19" x14ac:dyDescent="0.25">
      <c r="F116" s="6"/>
      <c r="J116" s="1">
        <v>41763</v>
      </c>
      <c r="K116">
        <f t="shared" si="5"/>
        <v>2014</v>
      </c>
      <c r="L116" t="str">
        <f t="shared" si="6"/>
        <v>May</v>
      </c>
      <c r="M116" s="6" t="str">
        <f>DailyReportTable[[#This Row],[Year]]&amp;WEEKNUM(DailyReportTable[[#This Row],[Date]],2)</f>
        <v>201418</v>
      </c>
      <c r="N116">
        <f t="shared" si="7"/>
        <v>4</v>
      </c>
      <c r="O116" s="2">
        <f>SUMIF(IncomeDBTable[Date],"="&amp;DailyReportTable[[#This Row],[Date]],IncomeDBTable[Amount])</f>
        <v>0</v>
      </c>
      <c r="P116" s="2">
        <f>SUMIF(ExpensesDBTable[Date],"="&amp;DailyReportTable[[#This Row],[Date]],ExpensesDBTable[Amount])</f>
        <v>19</v>
      </c>
      <c r="Q116" s="2">
        <f t="shared" si="8"/>
        <v>-19</v>
      </c>
      <c r="R116" s="2">
        <f t="shared" si="9"/>
        <v>23317.180000000004</v>
      </c>
      <c r="S116">
        <f>WEEKNUM(DailyReportTable[[#This Row],[Date]],2)</f>
        <v>18</v>
      </c>
    </row>
    <row r="117" spans="6:19" x14ac:dyDescent="0.25">
      <c r="F117" s="6"/>
      <c r="J117" s="1">
        <v>41764</v>
      </c>
      <c r="K117">
        <f t="shared" si="5"/>
        <v>2014</v>
      </c>
      <c r="L117" t="str">
        <f t="shared" si="6"/>
        <v>May</v>
      </c>
      <c r="M117" s="6" t="str">
        <f>DailyReportTable[[#This Row],[Year]]&amp;WEEKNUM(DailyReportTable[[#This Row],[Date]],2)</f>
        <v>201419</v>
      </c>
      <c r="N117">
        <f t="shared" si="7"/>
        <v>5</v>
      </c>
      <c r="O117" s="2">
        <f>SUMIF(IncomeDBTable[Date],"="&amp;DailyReportTable[[#This Row],[Date]],IncomeDBTable[Amount])</f>
        <v>0</v>
      </c>
      <c r="P117" s="2">
        <f>SUMIF(ExpensesDBTable[Date],"="&amp;DailyReportTable[[#This Row],[Date]],ExpensesDBTable[Amount])</f>
        <v>14.379999999999999</v>
      </c>
      <c r="Q117" s="2">
        <f t="shared" si="8"/>
        <v>-14.379999999999999</v>
      </c>
      <c r="R117" s="2">
        <f t="shared" si="9"/>
        <v>23302.800000000003</v>
      </c>
      <c r="S117">
        <f>WEEKNUM(DailyReportTable[[#This Row],[Date]],2)</f>
        <v>19</v>
      </c>
    </row>
    <row r="118" spans="6:19" x14ac:dyDescent="0.25">
      <c r="F118" s="6"/>
      <c r="J118" s="1">
        <v>41765</v>
      </c>
      <c r="K118">
        <f t="shared" si="5"/>
        <v>2014</v>
      </c>
      <c r="L118" t="str">
        <f t="shared" si="6"/>
        <v>May</v>
      </c>
      <c r="M118" s="6" t="str">
        <f>DailyReportTable[[#This Row],[Year]]&amp;WEEKNUM(DailyReportTable[[#This Row],[Date]],2)</f>
        <v>201419</v>
      </c>
      <c r="N118">
        <f t="shared" si="7"/>
        <v>6</v>
      </c>
      <c r="O118" s="2">
        <f>SUMIF(IncomeDBTable[Date],"="&amp;DailyReportTable[[#This Row],[Date]],IncomeDBTable[Amount])</f>
        <v>0</v>
      </c>
      <c r="P118" s="2">
        <f>SUMIF(ExpensesDBTable[Date],"="&amp;DailyReportTable[[#This Row],[Date]],ExpensesDBTable[Amount])</f>
        <v>24.23</v>
      </c>
      <c r="Q118" s="2">
        <f t="shared" si="8"/>
        <v>-24.23</v>
      </c>
      <c r="R118" s="2">
        <f t="shared" si="9"/>
        <v>23278.570000000003</v>
      </c>
      <c r="S118">
        <f>WEEKNUM(DailyReportTable[[#This Row],[Date]],2)</f>
        <v>19</v>
      </c>
    </row>
    <row r="119" spans="6:19" x14ac:dyDescent="0.25">
      <c r="F119" s="6"/>
      <c r="J119" s="1">
        <v>41767</v>
      </c>
      <c r="K119">
        <f t="shared" si="5"/>
        <v>2014</v>
      </c>
      <c r="L119" t="str">
        <f t="shared" si="6"/>
        <v>May</v>
      </c>
      <c r="M119" s="6" t="str">
        <f>DailyReportTable[[#This Row],[Year]]&amp;WEEKNUM(DailyReportTable[[#This Row],[Date]],2)</f>
        <v>201419</v>
      </c>
      <c r="N119">
        <f t="shared" si="7"/>
        <v>8</v>
      </c>
      <c r="O119" s="2">
        <f>SUMIF(IncomeDBTable[Date],"="&amp;DailyReportTable[[#This Row],[Date]],IncomeDBTable[Amount])</f>
        <v>0</v>
      </c>
      <c r="P119" s="2">
        <f>SUMIF(ExpensesDBTable[Date],"="&amp;DailyReportTable[[#This Row],[Date]],ExpensesDBTable[Amount])</f>
        <v>24.73</v>
      </c>
      <c r="Q119" s="2">
        <f t="shared" si="8"/>
        <v>-24.73</v>
      </c>
      <c r="R119" s="2">
        <f t="shared" si="9"/>
        <v>23253.840000000004</v>
      </c>
      <c r="S119">
        <f>WEEKNUM(DailyReportTable[[#This Row],[Date]],2)</f>
        <v>19</v>
      </c>
    </row>
    <row r="120" spans="6:19" x14ac:dyDescent="0.25">
      <c r="F120" s="6"/>
      <c r="J120" s="1">
        <v>41768</v>
      </c>
      <c r="K120">
        <f t="shared" si="5"/>
        <v>2014</v>
      </c>
      <c r="L120" t="str">
        <f t="shared" si="6"/>
        <v>May</v>
      </c>
      <c r="M120" s="6" t="str">
        <f>DailyReportTable[[#This Row],[Year]]&amp;WEEKNUM(DailyReportTable[[#This Row],[Date]],2)</f>
        <v>201419</v>
      </c>
      <c r="N120">
        <f t="shared" si="7"/>
        <v>9</v>
      </c>
      <c r="O120" s="2">
        <f>SUMIF(IncomeDBTable[Date],"="&amp;DailyReportTable[[#This Row],[Date]],IncomeDBTable[Amount])</f>
        <v>0</v>
      </c>
      <c r="P120" s="2">
        <f>SUMIF(ExpensesDBTable[Date],"="&amp;DailyReportTable[[#This Row],[Date]],ExpensesDBTable[Amount])</f>
        <v>0.69</v>
      </c>
      <c r="Q120" s="2">
        <f t="shared" si="8"/>
        <v>-0.69</v>
      </c>
      <c r="R120" s="2">
        <f t="shared" si="9"/>
        <v>23253.150000000005</v>
      </c>
      <c r="S120">
        <f>WEEKNUM(DailyReportTable[[#This Row],[Date]],2)</f>
        <v>19</v>
      </c>
    </row>
    <row r="121" spans="6:19" x14ac:dyDescent="0.25">
      <c r="F121" s="6"/>
      <c r="J121" s="1">
        <v>41769</v>
      </c>
      <c r="K121">
        <f t="shared" si="5"/>
        <v>2014</v>
      </c>
      <c r="L121" t="str">
        <f t="shared" si="6"/>
        <v>May</v>
      </c>
      <c r="M121" s="6" t="str">
        <f>DailyReportTable[[#This Row],[Year]]&amp;WEEKNUM(DailyReportTable[[#This Row],[Date]],2)</f>
        <v>201419</v>
      </c>
      <c r="N121">
        <f t="shared" si="7"/>
        <v>10</v>
      </c>
      <c r="O121" s="2">
        <f>SUMIF(IncomeDBTable[Date],"="&amp;DailyReportTable[[#This Row],[Date]],IncomeDBTable[Amount])</f>
        <v>0</v>
      </c>
      <c r="P121" s="2">
        <f>SUMIF(ExpensesDBTable[Date],"="&amp;DailyReportTable[[#This Row],[Date]],ExpensesDBTable[Amount])</f>
        <v>11.129999999999999</v>
      </c>
      <c r="Q121" s="2">
        <f t="shared" si="8"/>
        <v>-11.129999999999999</v>
      </c>
      <c r="R121" s="2">
        <f t="shared" si="9"/>
        <v>23242.020000000004</v>
      </c>
      <c r="S121">
        <f>WEEKNUM(DailyReportTable[[#This Row],[Date]],2)</f>
        <v>19</v>
      </c>
    </row>
    <row r="122" spans="6:19" x14ac:dyDescent="0.25">
      <c r="F122" s="6"/>
      <c r="J122" s="1">
        <v>41770</v>
      </c>
      <c r="K122">
        <f t="shared" si="5"/>
        <v>2014</v>
      </c>
      <c r="L122" t="str">
        <f t="shared" si="6"/>
        <v>May</v>
      </c>
      <c r="M122" s="6" t="str">
        <f>DailyReportTable[[#This Row],[Year]]&amp;WEEKNUM(DailyReportTable[[#This Row],[Date]],2)</f>
        <v>201419</v>
      </c>
      <c r="N122">
        <f t="shared" si="7"/>
        <v>11</v>
      </c>
      <c r="O122" s="2">
        <f>SUMIF(IncomeDBTable[Date],"="&amp;DailyReportTable[[#This Row],[Date]],IncomeDBTable[Amount])</f>
        <v>0</v>
      </c>
      <c r="P122" s="2">
        <f>SUMIF(ExpensesDBTable[Date],"="&amp;DailyReportTable[[#This Row],[Date]],ExpensesDBTable[Amount])</f>
        <v>13.6</v>
      </c>
      <c r="Q122" s="2">
        <f t="shared" si="8"/>
        <v>-13.6</v>
      </c>
      <c r="R122" s="2">
        <f t="shared" si="9"/>
        <v>23228.420000000006</v>
      </c>
      <c r="S122">
        <f>WEEKNUM(DailyReportTable[[#This Row],[Date]],2)</f>
        <v>19</v>
      </c>
    </row>
    <row r="123" spans="6:19" x14ac:dyDescent="0.25">
      <c r="F123" s="6"/>
      <c r="J123" s="1">
        <v>41771</v>
      </c>
      <c r="K123">
        <f t="shared" si="5"/>
        <v>2014</v>
      </c>
      <c r="L123" t="str">
        <f t="shared" si="6"/>
        <v>May</v>
      </c>
      <c r="M123" s="6" t="str">
        <f>DailyReportTable[[#This Row],[Year]]&amp;WEEKNUM(DailyReportTable[[#This Row],[Date]],2)</f>
        <v>201420</v>
      </c>
      <c r="N123">
        <f t="shared" si="7"/>
        <v>12</v>
      </c>
      <c r="O123" s="2">
        <f>SUMIF(IncomeDBTable[Date],"="&amp;DailyReportTable[[#This Row],[Date]],IncomeDBTable[Amount])</f>
        <v>0</v>
      </c>
      <c r="P123" s="2">
        <f>SUMIF(ExpensesDBTable[Date],"="&amp;DailyReportTable[[#This Row],[Date]],ExpensesDBTable[Amount])</f>
        <v>9.6</v>
      </c>
      <c r="Q123" s="2">
        <f t="shared" si="8"/>
        <v>-9.6</v>
      </c>
      <c r="R123" s="2">
        <f t="shared" si="9"/>
        <v>23218.820000000007</v>
      </c>
      <c r="S123">
        <f>WEEKNUM(DailyReportTable[[#This Row],[Date]],2)</f>
        <v>20</v>
      </c>
    </row>
    <row r="124" spans="6:19" x14ac:dyDescent="0.25">
      <c r="F124" s="6"/>
      <c r="J124" s="1">
        <v>41772</v>
      </c>
      <c r="K124">
        <f t="shared" si="5"/>
        <v>2014</v>
      </c>
      <c r="L124" t="str">
        <f t="shared" si="6"/>
        <v>May</v>
      </c>
      <c r="M124" s="6" t="str">
        <f>DailyReportTable[[#This Row],[Year]]&amp;WEEKNUM(DailyReportTable[[#This Row],[Date]],2)</f>
        <v>201420</v>
      </c>
      <c r="N124">
        <f t="shared" si="7"/>
        <v>13</v>
      </c>
      <c r="O124" s="2">
        <f>SUMIF(IncomeDBTable[Date],"="&amp;DailyReportTable[[#This Row],[Date]],IncomeDBTable[Amount])</f>
        <v>0</v>
      </c>
      <c r="P124" s="2">
        <f>SUMIF(ExpensesDBTable[Date],"="&amp;DailyReportTable[[#This Row],[Date]],ExpensesDBTable[Amount])</f>
        <v>7.9300000000000006</v>
      </c>
      <c r="Q124" s="2">
        <f t="shared" si="8"/>
        <v>-7.9300000000000006</v>
      </c>
      <c r="R124" s="2">
        <f t="shared" si="9"/>
        <v>23210.890000000007</v>
      </c>
      <c r="S124">
        <f>WEEKNUM(DailyReportTable[[#This Row],[Date]],2)</f>
        <v>20</v>
      </c>
    </row>
    <row r="125" spans="6:19" x14ac:dyDescent="0.25">
      <c r="F125" s="6"/>
      <c r="J125" s="1">
        <v>41773</v>
      </c>
      <c r="K125">
        <f t="shared" si="5"/>
        <v>2014</v>
      </c>
      <c r="L125" t="str">
        <f t="shared" si="6"/>
        <v>May</v>
      </c>
      <c r="M125" s="6" t="str">
        <f>DailyReportTable[[#This Row],[Year]]&amp;WEEKNUM(DailyReportTable[[#This Row],[Date]],2)</f>
        <v>201420</v>
      </c>
      <c r="N125">
        <f t="shared" si="7"/>
        <v>14</v>
      </c>
      <c r="O125" s="2">
        <f>SUMIF(IncomeDBTable[Date],"="&amp;DailyReportTable[[#This Row],[Date]],IncomeDBTable[Amount])</f>
        <v>3839.99</v>
      </c>
      <c r="P125" s="2">
        <f>SUMIF(ExpensesDBTable[Date],"="&amp;DailyReportTable[[#This Row],[Date]],ExpensesDBTable[Amount])</f>
        <v>20.23</v>
      </c>
      <c r="Q125" s="2">
        <f t="shared" si="8"/>
        <v>3819.7599999999998</v>
      </c>
      <c r="R125" s="2">
        <f t="shared" si="9"/>
        <v>27030.650000000005</v>
      </c>
      <c r="S125">
        <f>WEEKNUM(DailyReportTable[[#This Row],[Date]],2)</f>
        <v>20</v>
      </c>
    </row>
    <row r="126" spans="6:19" x14ac:dyDescent="0.25">
      <c r="F126" s="6"/>
      <c r="J126" s="1">
        <v>41774</v>
      </c>
      <c r="K126">
        <f t="shared" si="5"/>
        <v>2014</v>
      </c>
      <c r="L126" t="str">
        <f t="shared" si="6"/>
        <v>May</v>
      </c>
      <c r="M126" s="6" t="str">
        <f>DailyReportTable[[#This Row],[Year]]&amp;WEEKNUM(DailyReportTable[[#This Row],[Date]],2)</f>
        <v>201420</v>
      </c>
      <c r="N126">
        <f t="shared" si="7"/>
        <v>15</v>
      </c>
      <c r="O126" s="2">
        <f>SUMIF(IncomeDBTable[Date],"="&amp;DailyReportTable[[#This Row],[Date]],IncomeDBTable[Amount])</f>
        <v>0</v>
      </c>
      <c r="P126" s="2">
        <f>SUMIF(ExpensesDBTable[Date],"="&amp;DailyReportTable[[#This Row],[Date]],ExpensesDBTable[Amount])</f>
        <v>9.24</v>
      </c>
      <c r="Q126" s="2">
        <f t="shared" si="8"/>
        <v>-9.24</v>
      </c>
      <c r="R126" s="2">
        <f t="shared" si="9"/>
        <v>27021.410000000003</v>
      </c>
      <c r="S126">
        <f>WEEKNUM(DailyReportTable[[#This Row],[Date]],2)</f>
        <v>20</v>
      </c>
    </row>
    <row r="127" spans="6:19" x14ac:dyDescent="0.25">
      <c r="F127" s="6"/>
      <c r="J127" s="1">
        <v>41775</v>
      </c>
      <c r="K127">
        <f t="shared" si="5"/>
        <v>2014</v>
      </c>
      <c r="L127" t="str">
        <f t="shared" si="6"/>
        <v>May</v>
      </c>
      <c r="M127" s="6" t="str">
        <f>DailyReportTable[[#This Row],[Year]]&amp;WEEKNUM(DailyReportTable[[#This Row],[Date]],2)</f>
        <v>201420</v>
      </c>
      <c r="N127">
        <f t="shared" si="7"/>
        <v>16</v>
      </c>
      <c r="O127" s="2">
        <f>SUMIF(IncomeDBTable[Date],"="&amp;DailyReportTable[[#This Row],[Date]],IncomeDBTable[Amount])</f>
        <v>0</v>
      </c>
      <c r="P127" s="2">
        <f>SUMIF(ExpensesDBTable[Date],"="&amp;DailyReportTable[[#This Row],[Date]],ExpensesDBTable[Amount])</f>
        <v>1544.4</v>
      </c>
      <c r="Q127" s="2">
        <f t="shared" si="8"/>
        <v>-1544.4</v>
      </c>
      <c r="R127" s="2">
        <f t="shared" si="9"/>
        <v>25477.010000000002</v>
      </c>
      <c r="S127">
        <f>WEEKNUM(DailyReportTable[[#This Row],[Date]],2)</f>
        <v>20</v>
      </c>
    </row>
    <row r="128" spans="6:19" x14ac:dyDescent="0.25">
      <c r="F128" s="6"/>
      <c r="J128" s="1">
        <v>41777</v>
      </c>
      <c r="K128">
        <f t="shared" si="5"/>
        <v>2014</v>
      </c>
      <c r="L128" t="str">
        <f t="shared" si="6"/>
        <v>May</v>
      </c>
      <c r="M128" s="6" t="str">
        <f>DailyReportTable[[#This Row],[Year]]&amp;WEEKNUM(DailyReportTable[[#This Row],[Date]],2)</f>
        <v>201420</v>
      </c>
      <c r="N128">
        <f t="shared" si="7"/>
        <v>18</v>
      </c>
      <c r="O128" s="2">
        <f>SUMIF(IncomeDBTable[Date],"="&amp;DailyReportTable[[#This Row],[Date]],IncomeDBTable[Amount])</f>
        <v>20</v>
      </c>
      <c r="P128" s="2">
        <f>SUMIF(ExpensesDBTable[Date],"="&amp;DailyReportTable[[#This Row],[Date]],ExpensesDBTable[Amount])</f>
        <v>97.88</v>
      </c>
      <c r="Q128" s="2">
        <f t="shared" si="8"/>
        <v>-77.88</v>
      </c>
      <c r="R128" s="2">
        <f t="shared" si="9"/>
        <v>25399.13</v>
      </c>
      <c r="S128">
        <f>WEEKNUM(DailyReportTable[[#This Row],[Date]],2)</f>
        <v>20</v>
      </c>
    </row>
    <row r="129" spans="6:19" x14ac:dyDescent="0.25">
      <c r="F129" s="6"/>
      <c r="J129" s="1">
        <v>41778</v>
      </c>
      <c r="K129">
        <f t="shared" si="5"/>
        <v>2014</v>
      </c>
      <c r="L129" t="str">
        <f t="shared" si="6"/>
        <v>May</v>
      </c>
      <c r="M129" s="6" t="str">
        <f>DailyReportTable[[#This Row],[Year]]&amp;WEEKNUM(DailyReportTable[[#This Row],[Date]],2)</f>
        <v>201421</v>
      </c>
      <c r="N129">
        <f t="shared" si="7"/>
        <v>19</v>
      </c>
      <c r="O129" s="2">
        <f>SUMIF(IncomeDBTable[Date],"="&amp;DailyReportTable[[#This Row],[Date]],IncomeDBTable[Amount])</f>
        <v>0</v>
      </c>
      <c r="P129" s="2">
        <f>SUMIF(ExpensesDBTable[Date],"="&amp;DailyReportTable[[#This Row],[Date]],ExpensesDBTable[Amount])</f>
        <v>5.8</v>
      </c>
      <c r="Q129" s="2">
        <f t="shared" si="8"/>
        <v>-5.8</v>
      </c>
      <c r="R129" s="2">
        <f t="shared" si="9"/>
        <v>25393.33</v>
      </c>
      <c r="S129">
        <f>WEEKNUM(DailyReportTable[[#This Row],[Date]],2)</f>
        <v>21</v>
      </c>
    </row>
    <row r="130" spans="6:19" x14ac:dyDescent="0.25">
      <c r="F130" s="6"/>
      <c r="J130" s="1">
        <v>41780</v>
      </c>
      <c r="K130">
        <f t="shared" si="5"/>
        <v>2014</v>
      </c>
      <c r="L130" t="str">
        <f t="shared" si="6"/>
        <v>May</v>
      </c>
      <c r="M130" s="6" t="str">
        <f>DailyReportTable[[#This Row],[Year]]&amp;WEEKNUM(DailyReportTable[[#This Row],[Date]],2)</f>
        <v>201421</v>
      </c>
      <c r="N130">
        <f t="shared" si="7"/>
        <v>21</v>
      </c>
      <c r="O130" s="2">
        <f>SUMIF(IncomeDBTable[Date],"="&amp;DailyReportTable[[#This Row],[Date]],IncomeDBTable[Amount])</f>
        <v>0</v>
      </c>
      <c r="P130" s="2">
        <f>SUMIF(ExpensesDBTable[Date],"="&amp;DailyReportTable[[#This Row],[Date]],ExpensesDBTable[Amount])</f>
        <v>84.3</v>
      </c>
      <c r="Q130" s="2">
        <f t="shared" si="8"/>
        <v>-84.3</v>
      </c>
      <c r="R130" s="2">
        <f t="shared" si="9"/>
        <v>25309.030000000002</v>
      </c>
      <c r="S130">
        <f>WEEKNUM(DailyReportTable[[#This Row],[Date]],2)</f>
        <v>21</v>
      </c>
    </row>
    <row r="131" spans="6:19" x14ac:dyDescent="0.25">
      <c r="F131" s="6"/>
      <c r="J131" s="1">
        <v>41781</v>
      </c>
      <c r="K131">
        <f t="shared" si="5"/>
        <v>2014</v>
      </c>
      <c r="L131" t="str">
        <f t="shared" si="6"/>
        <v>May</v>
      </c>
      <c r="M131" s="6" t="str">
        <f>DailyReportTable[[#This Row],[Year]]&amp;WEEKNUM(DailyReportTable[[#This Row],[Date]],2)</f>
        <v>201421</v>
      </c>
      <c r="N131">
        <f t="shared" si="7"/>
        <v>22</v>
      </c>
      <c r="O131" s="2">
        <f>SUMIF(IncomeDBTable[Date],"="&amp;DailyReportTable[[#This Row],[Date]],IncomeDBTable[Amount])</f>
        <v>0</v>
      </c>
      <c r="P131" s="2">
        <f>SUMIF(ExpensesDBTable[Date],"="&amp;DailyReportTable[[#This Row],[Date]],ExpensesDBTable[Amount])</f>
        <v>21.86</v>
      </c>
      <c r="Q131" s="2">
        <f t="shared" si="8"/>
        <v>-21.86</v>
      </c>
      <c r="R131" s="2">
        <f t="shared" si="9"/>
        <v>25287.170000000002</v>
      </c>
      <c r="S131">
        <f>WEEKNUM(DailyReportTable[[#This Row],[Date]],2)</f>
        <v>21</v>
      </c>
    </row>
    <row r="132" spans="6:19" x14ac:dyDescent="0.25">
      <c r="F132" s="6"/>
      <c r="J132" s="1">
        <v>41783</v>
      </c>
      <c r="K132">
        <f t="shared" si="5"/>
        <v>2014</v>
      </c>
      <c r="L132" t="str">
        <f t="shared" si="6"/>
        <v>May</v>
      </c>
      <c r="M132" s="6" t="str">
        <f>DailyReportTable[[#This Row],[Year]]&amp;WEEKNUM(DailyReportTable[[#This Row],[Date]],2)</f>
        <v>201421</v>
      </c>
      <c r="N132">
        <f t="shared" si="7"/>
        <v>24</v>
      </c>
      <c r="O132" s="2">
        <f>SUMIF(IncomeDBTable[Date],"="&amp;DailyReportTable[[#This Row],[Date]],IncomeDBTable[Amount])</f>
        <v>0</v>
      </c>
      <c r="P132" s="2">
        <f>SUMIF(ExpensesDBTable[Date],"="&amp;DailyReportTable[[#This Row],[Date]],ExpensesDBTable[Amount])</f>
        <v>194.64</v>
      </c>
      <c r="Q132" s="2">
        <f t="shared" si="8"/>
        <v>-194.64</v>
      </c>
      <c r="R132" s="2">
        <f t="shared" si="9"/>
        <v>25092.530000000002</v>
      </c>
      <c r="S132">
        <f>WEEKNUM(DailyReportTable[[#This Row],[Date]],2)</f>
        <v>21</v>
      </c>
    </row>
    <row r="133" spans="6:19" x14ac:dyDescent="0.25">
      <c r="F133" s="6"/>
      <c r="J133" s="1">
        <v>41784</v>
      </c>
      <c r="K133">
        <f t="shared" si="5"/>
        <v>2014</v>
      </c>
      <c r="L133" t="str">
        <f t="shared" si="6"/>
        <v>May</v>
      </c>
      <c r="M133" s="6" t="str">
        <f>DailyReportTable[[#This Row],[Year]]&amp;WEEKNUM(DailyReportTable[[#This Row],[Date]],2)</f>
        <v>201421</v>
      </c>
      <c r="N133">
        <f t="shared" si="7"/>
        <v>25</v>
      </c>
      <c r="O133" s="2">
        <f>SUMIF(IncomeDBTable[Date],"="&amp;DailyReportTable[[#This Row],[Date]],IncomeDBTable[Amount])</f>
        <v>0</v>
      </c>
      <c r="P133" s="2">
        <f>SUMIF(ExpensesDBTable[Date],"="&amp;DailyReportTable[[#This Row],[Date]],ExpensesDBTable[Amount])</f>
        <v>29.35</v>
      </c>
      <c r="Q133" s="2">
        <f t="shared" si="8"/>
        <v>-29.35</v>
      </c>
      <c r="R133" s="2">
        <f t="shared" si="9"/>
        <v>25063.180000000004</v>
      </c>
      <c r="S133">
        <f>WEEKNUM(DailyReportTable[[#This Row],[Date]],2)</f>
        <v>21</v>
      </c>
    </row>
    <row r="134" spans="6:19" x14ac:dyDescent="0.25">
      <c r="F134" s="6"/>
      <c r="J134" s="1">
        <v>41785</v>
      </c>
      <c r="K134">
        <f t="shared" si="5"/>
        <v>2014</v>
      </c>
      <c r="L134" t="str">
        <f t="shared" si="6"/>
        <v>May</v>
      </c>
      <c r="M134" s="6" t="str">
        <f>DailyReportTable[[#This Row],[Year]]&amp;WEEKNUM(DailyReportTable[[#This Row],[Date]],2)</f>
        <v>201422</v>
      </c>
      <c r="N134">
        <f t="shared" si="7"/>
        <v>26</v>
      </c>
      <c r="O134" s="2">
        <f>SUMIF(IncomeDBTable[Date],"="&amp;DailyReportTable[[#This Row],[Date]],IncomeDBTable[Amount])</f>
        <v>0</v>
      </c>
      <c r="P134" s="2">
        <f>SUMIF(ExpensesDBTable[Date],"="&amp;DailyReportTable[[#This Row],[Date]],ExpensesDBTable[Amount])</f>
        <v>10.61</v>
      </c>
      <c r="Q134" s="2">
        <f t="shared" si="8"/>
        <v>-10.61</v>
      </c>
      <c r="R134" s="2">
        <f t="shared" si="9"/>
        <v>25052.570000000003</v>
      </c>
      <c r="S134">
        <f>WEEKNUM(DailyReportTable[[#This Row],[Date]],2)</f>
        <v>22</v>
      </c>
    </row>
    <row r="135" spans="6:19" x14ac:dyDescent="0.25">
      <c r="F135" s="6"/>
      <c r="J135" s="1">
        <v>41786</v>
      </c>
      <c r="K135">
        <f t="shared" si="5"/>
        <v>2014</v>
      </c>
      <c r="L135" t="str">
        <f t="shared" si="6"/>
        <v>May</v>
      </c>
      <c r="M135" s="6" t="str">
        <f>DailyReportTable[[#This Row],[Year]]&amp;WEEKNUM(DailyReportTable[[#This Row],[Date]],2)</f>
        <v>201422</v>
      </c>
      <c r="N135">
        <f t="shared" si="7"/>
        <v>27</v>
      </c>
      <c r="O135" s="2">
        <f>SUMIF(IncomeDBTable[Date],"="&amp;DailyReportTable[[#This Row],[Date]],IncomeDBTable[Amount])</f>
        <v>405</v>
      </c>
      <c r="P135" s="2">
        <f>SUMIF(ExpensesDBTable[Date],"="&amp;DailyReportTable[[#This Row],[Date]],ExpensesDBTable[Amount])</f>
        <v>61.67</v>
      </c>
      <c r="Q135" s="2">
        <f t="shared" si="8"/>
        <v>343.33</v>
      </c>
      <c r="R135" s="2">
        <f t="shared" si="9"/>
        <v>25395.900000000005</v>
      </c>
      <c r="S135">
        <f>WEEKNUM(DailyReportTable[[#This Row],[Date]],2)</f>
        <v>22</v>
      </c>
    </row>
    <row r="136" spans="6:19" x14ac:dyDescent="0.25">
      <c r="F136" s="6"/>
      <c r="J136" s="1">
        <v>41787</v>
      </c>
      <c r="K136">
        <f t="shared" si="5"/>
        <v>2014</v>
      </c>
      <c r="L136" t="str">
        <f t="shared" si="6"/>
        <v>May</v>
      </c>
      <c r="M136" s="6" t="str">
        <f>DailyReportTable[[#This Row],[Year]]&amp;WEEKNUM(DailyReportTable[[#This Row],[Date]],2)</f>
        <v>201422</v>
      </c>
      <c r="N136">
        <f t="shared" si="7"/>
        <v>28</v>
      </c>
      <c r="O136" s="2">
        <f>SUMIF(IncomeDBTable[Date],"="&amp;DailyReportTable[[#This Row],[Date]],IncomeDBTable[Amount])</f>
        <v>0</v>
      </c>
      <c r="P136" s="2">
        <f>SUMIF(ExpensesDBTable[Date],"="&amp;DailyReportTable[[#This Row],[Date]],ExpensesDBTable[Amount])</f>
        <v>11.52</v>
      </c>
      <c r="Q136" s="2">
        <f t="shared" si="8"/>
        <v>-11.52</v>
      </c>
      <c r="R136" s="2">
        <f t="shared" si="9"/>
        <v>25384.380000000005</v>
      </c>
      <c r="S136">
        <f>WEEKNUM(DailyReportTable[[#This Row],[Date]],2)</f>
        <v>22</v>
      </c>
    </row>
    <row r="137" spans="6:19" x14ac:dyDescent="0.25">
      <c r="F137" s="6"/>
      <c r="J137" s="1">
        <v>41788</v>
      </c>
      <c r="K137">
        <f t="shared" si="5"/>
        <v>2014</v>
      </c>
      <c r="L137" t="str">
        <f t="shared" si="6"/>
        <v>May</v>
      </c>
      <c r="M137" s="6" t="str">
        <f>DailyReportTable[[#This Row],[Year]]&amp;WEEKNUM(DailyReportTable[[#This Row],[Date]],2)</f>
        <v>201422</v>
      </c>
      <c r="N137">
        <f t="shared" si="7"/>
        <v>29</v>
      </c>
      <c r="O137" s="2">
        <f>SUMIF(IncomeDBTable[Date],"="&amp;DailyReportTable[[#This Row],[Date]],IncomeDBTable[Amount])</f>
        <v>0</v>
      </c>
      <c r="P137" s="2">
        <f>SUMIF(ExpensesDBTable[Date],"="&amp;DailyReportTable[[#This Row],[Date]],ExpensesDBTable[Amount])</f>
        <v>1.7</v>
      </c>
      <c r="Q137" s="2">
        <f t="shared" si="8"/>
        <v>-1.7</v>
      </c>
      <c r="R137" s="2">
        <f t="shared" si="9"/>
        <v>25382.680000000004</v>
      </c>
      <c r="S137">
        <f>WEEKNUM(DailyReportTable[[#This Row],[Date]],2)</f>
        <v>22</v>
      </c>
    </row>
    <row r="138" spans="6:19" x14ac:dyDescent="0.25">
      <c r="F138" s="6"/>
      <c r="J138" s="1">
        <v>41789</v>
      </c>
      <c r="K138">
        <f t="shared" si="5"/>
        <v>2014</v>
      </c>
      <c r="L138" t="str">
        <f t="shared" si="6"/>
        <v>May</v>
      </c>
      <c r="M138" s="6" t="str">
        <f>DailyReportTable[[#This Row],[Year]]&amp;WEEKNUM(DailyReportTable[[#This Row],[Date]],2)</f>
        <v>201422</v>
      </c>
      <c r="N138">
        <f t="shared" si="7"/>
        <v>30</v>
      </c>
      <c r="O138" s="2">
        <f>SUMIF(IncomeDBTable[Date],"="&amp;DailyReportTable[[#This Row],[Date]],IncomeDBTable[Amount])</f>
        <v>258.01</v>
      </c>
      <c r="P138" s="2">
        <f>SUMIF(ExpensesDBTable[Date],"="&amp;DailyReportTable[[#This Row],[Date]],ExpensesDBTable[Amount])</f>
        <v>72.98</v>
      </c>
      <c r="Q138" s="2">
        <f t="shared" si="8"/>
        <v>185.02999999999997</v>
      </c>
      <c r="R138" s="2">
        <f t="shared" si="9"/>
        <v>25567.710000000003</v>
      </c>
      <c r="S138">
        <f>WEEKNUM(DailyReportTable[[#This Row],[Date]],2)</f>
        <v>22</v>
      </c>
    </row>
    <row r="139" spans="6:19" x14ac:dyDescent="0.25">
      <c r="F139" s="6"/>
      <c r="J139" s="1">
        <v>41790</v>
      </c>
      <c r="K139">
        <f t="shared" ref="K139:K202" si="10">YEAR(J139)</f>
        <v>2014</v>
      </c>
      <c r="L139" t="str">
        <f t="shared" ref="L139:L202" si="11">TEXT(DATE(K139,MONTH(J139),N139),"MMMM")</f>
        <v>May</v>
      </c>
      <c r="M139" s="6" t="str">
        <f>DailyReportTable[[#This Row],[Year]]&amp;WEEKNUM(DailyReportTable[[#This Row],[Date]],2)</f>
        <v>201422</v>
      </c>
      <c r="N139">
        <f t="shared" ref="N139:N202" si="12">DAY(J139)</f>
        <v>31</v>
      </c>
      <c r="O139" s="2">
        <f>SUMIF(IncomeDBTable[Date],"="&amp;DailyReportTable[[#This Row],[Date]],IncomeDBTable[Amount])</f>
        <v>0</v>
      </c>
      <c r="P139" s="2">
        <f>SUMIF(ExpensesDBTable[Date],"="&amp;DailyReportTable[[#This Row],[Date]],ExpensesDBTable[Amount])</f>
        <v>21</v>
      </c>
      <c r="Q139" s="2">
        <f t="shared" ref="Q139:Q202" si="13">O139-P139</f>
        <v>-21</v>
      </c>
      <c r="R139" s="2">
        <f t="shared" si="9"/>
        <v>25546.710000000003</v>
      </c>
      <c r="S139">
        <f>WEEKNUM(DailyReportTable[[#This Row],[Date]],2)</f>
        <v>22</v>
      </c>
    </row>
    <row r="140" spans="6:19" x14ac:dyDescent="0.25">
      <c r="F140" s="6"/>
      <c r="J140" s="1">
        <v>41791</v>
      </c>
      <c r="K140">
        <f t="shared" si="10"/>
        <v>2014</v>
      </c>
      <c r="L140" t="str">
        <f t="shared" si="11"/>
        <v>June</v>
      </c>
      <c r="M140" s="6" t="str">
        <f>DailyReportTable[[#This Row],[Year]]&amp;WEEKNUM(DailyReportTable[[#This Row],[Date]],2)</f>
        <v>201422</v>
      </c>
      <c r="N140">
        <f t="shared" si="12"/>
        <v>1</v>
      </c>
      <c r="O140" s="2">
        <f>SUMIF(IncomeDBTable[Date],"="&amp;DailyReportTable[[#This Row],[Date]],IncomeDBTable[Amount])</f>
        <v>49.69</v>
      </c>
      <c r="P140" s="2">
        <f>SUMIF(ExpensesDBTable[Date],"="&amp;DailyReportTable[[#This Row],[Date]],ExpensesDBTable[Amount])</f>
        <v>47.510000000000005</v>
      </c>
      <c r="Q140" s="2">
        <f t="shared" si="13"/>
        <v>2.1799999999999926</v>
      </c>
      <c r="R140" s="2">
        <f t="shared" ref="R140:R203" si="14">R139+Q140</f>
        <v>25548.890000000003</v>
      </c>
      <c r="S140">
        <f>WEEKNUM(DailyReportTable[[#This Row],[Date]],2)</f>
        <v>22</v>
      </c>
    </row>
    <row r="141" spans="6:19" x14ac:dyDescent="0.25">
      <c r="F141" s="6"/>
      <c r="J141" s="1">
        <v>41792</v>
      </c>
      <c r="K141">
        <f t="shared" si="10"/>
        <v>2014</v>
      </c>
      <c r="L141" t="str">
        <f t="shared" si="11"/>
        <v>June</v>
      </c>
      <c r="M141" s="6" t="str">
        <f>DailyReportTable[[#This Row],[Year]]&amp;WEEKNUM(DailyReportTable[[#This Row],[Date]],2)</f>
        <v>201423</v>
      </c>
      <c r="N141">
        <f t="shared" si="12"/>
        <v>2</v>
      </c>
      <c r="O141" s="2">
        <f>SUMIF(IncomeDBTable[Date],"="&amp;DailyReportTable[[#This Row],[Date]],IncomeDBTable[Amount])</f>
        <v>0</v>
      </c>
      <c r="P141" s="2">
        <f>SUMIF(ExpensesDBTable[Date],"="&amp;DailyReportTable[[#This Row],[Date]],ExpensesDBTable[Amount])</f>
        <v>10.94</v>
      </c>
      <c r="Q141" s="2">
        <f t="shared" si="13"/>
        <v>-10.94</v>
      </c>
      <c r="R141" s="2">
        <f t="shared" si="14"/>
        <v>25537.950000000004</v>
      </c>
      <c r="S141">
        <f>WEEKNUM(DailyReportTable[[#This Row],[Date]],2)</f>
        <v>23</v>
      </c>
    </row>
    <row r="142" spans="6:19" x14ac:dyDescent="0.25">
      <c r="F142" s="6"/>
      <c r="J142" s="1">
        <v>41793</v>
      </c>
      <c r="K142">
        <f t="shared" si="10"/>
        <v>2014</v>
      </c>
      <c r="L142" t="str">
        <f t="shared" si="11"/>
        <v>June</v>
      </c>
      <c r="M142" s="6" t="str">
        <f>DailyReportTable[[#This Row],[Year]]&amp;WEEKNUM(DailyReportTable[[#This Row],[Date]],2)</f>
        <v>201423</v>
      </c>
      <c r="N142">
        <f t="shared" si="12"/>
        <v>3</v>
      </c>
      <c r="O142" s="2">
        <f>SUMIF(IncomeDBTable[Date],"="&amp;DailyReportTable[[#This Row],[Date]],IncomeDBTable[Amount])</f>
        <v>0</v>
      </c>
      <c r="P142" s="2">
        <f>SUMIF(ExpensesDBTable[Date],"="&amp;DailyReportTable[[#This Row],[Date]],ExpensesDBTable[Amount])</f>
        <v>23.39</v>
      </c>
      <c r="Q142" s="2">
        <f t="shared" si="13"/>
        <v>-23.39</v>
      </c>
      <c r="R142" s="2">
        <f t="shared" si="14"/>
        <v>25514.560000000005</v>
      </c>
      <c r="S142">
        <f>WEEKNUM(DailyReportTable[[#This Row],[Date]],2)</f>
        <v>23</v>
      </c>
    </row>
    <row r="143" spans="6:19" x14ac:dyDescent="0.25">
      <c r="F143" s="6"/>
      <c r="J143" s="1">
        <v>41794</v>
      </c>
      <c r="K143">
        <f t="shared" si="10"/>
        <v>2014</v>
      </c>
      <c r="L143" t="str">
        <f t="shared" si="11"/>
        <v>June</v>
      </c>
      <c r="M143" s="6" t="str">
        <f>DailyReportTable[[#This Row],[Year]]&amp;WEEKNUM(DailyReportTable[[#This Row],[Date]],2)</f>
        <v>201423</v>
      </c>
      <c r="N143">
        <f t="shared" si="12"/>
        <v>4</v>
      </c>
      <c r="O143" s="2">
        <f>SUMIF(IncomeDBTable[Date],"="&amp;DailyReportTable[[#This Row],[Date]],IncomeDBTable[Amount])</f>
        <v>0</v>
      </c>
      <c r="P143" s="2">
        <f>SUMIF(ExpensesDBTable[Date],"="&amp;DailyReportTable[[#This Row],[Date]],ExpensesDBTable[Amount])</f>
        <v>1544.11</v>
      </c>
      <c r="Q143" s="2">
        <f t="shared" si="13"/>
        <v>-1544.11</v>
      </c>
      <c r="R143" s="2">
        <f t="shared" si="14"/>
        <v>23970.450000000004</v>
      </c>
      <c r="S143">
        <f>WEEKNUM(DailyReportTable[[#This Row],[Date]],2)</f>
        <v>23</v>
      </c>
    </row>
    <row r="144" spans="6:19" x14ac:dyDescent="0.25">
      <c r="F144" s="6"/>
      <c r="J144" s="1">
        <v>41795</v>
      </c>
      <c r="K144">
        <f t="shared" si="10"/>
        <v>2014</v>
      </c>
      <c r="L144" t="str">
        <f t="shared" si="11"/>
        <v>June</v>
      </c>
      <c r="M144" s="6" t="str">
        <f>DailyReportTable[[#This Row],[Year]]&amp;WEEKNUM(DailyReportTable[[#This Row],[Date]],2)</f>
        <v>201423</v>
      </c>
      <c r="N144">
        <f t="shared" si="12"/>
        <v>5</v>
      </c>
      <c r="O144" s="2">
        <f>SUMIF(IncomeDBTable[Date],"="&amp;DailyReportTable[[#This Row],[Date]],IncomeDBTable[Amount])</f>
        <v>0</v>
      </c>
      <c r="P144" s="2">
        <f>SUMIF(ExpensesDBTable[Date],"="&amp;DailyReportTable[[#This Row],[Date]],ExpensesDBTable[Amount])</f>
        <v>17.79</v>
      </c>
      <c r="Q144" s="2">
        <f t="shared" si="13"/>
        <v>-17.79</v>
      </c>
      <c r="R144" s="2">
        <f t="shared" si="14"/>
        <v>23952.660000000003</v>
      </c>
      <c r="S144">
        <f>WEEKNUM(DailyReportTable[[#This Row],[Date]],2)</f>
        <v>23</v>
      </c>
    </row>
    <row r="145" spans="6:19" x14ac:dyDescent="0.25">
      <c r="F145" s="6"/>
      <c r="J145" s="1">
        <v>41796</v>
      </c>
      <c r="K145">
        <f t="shared" si="10"/>
        <v>2014</v>
      </c>
      <c r="L145" t="str">
        <f t="shared" si="11"/>
        <v>June</v>
      </c>
      <c r="M145" s="6" t="str">
        <f>DailyReportTable[[#This Row],[Year]]&amp;WEEKNUM(DailyReportTable[[#This Row],[Date]],2)</f>
        <v>201423</v>
      </c>
      <c r="N145">
        <f t="shared" si="12"/>
        <v>6</v>
      </c>
      <c r="O145" s="2">
        <f>SUMIF(IncomeDBTable[Date],"="&amp;DailyReportTable[[#This Row],[Date]],IncomeDBTable[Amount])</f>
        <v>0</v>
      </c>
      <c r="P145" s="2">
        <f>SUMIF(ExpensesDBTable[Date],"="&amp;DailyReportTable[[#This Row],[Date]],ExpensesDBTable[Amount])</f>
        <v>17.63</v>
      </c>
      <c r="Q145" s="2">
        <f t="shared" si="13"/>
        <v>-17.63</v>
      </c>
      <c r="R145" s="2">
        <f t="shared" si="14"/>
        <v>23935.030000000002</v>
      </c>
      <c r="S145">
        <f>WEEKNUM(DailyReportTable[[#This Row],[Date]],2)</f>
        <v>23</v>
      </c>
    </row>
    <row r="146" spans="6:19" x14ac:dyDescent="0.25">
      <c r="F146" s="6"/>
      <c r="J146" s="1">
        <v>41797</v>
      </c>
      <c r="K146">
        <f t="shared" si="10"/>
        <v>2014</v>
      </c>
      <c r="L146" t="str">
        <f t="shared" si="11"/>
        <v>June</v>
      </c>
      <c r="M146" s="6" t="str">
        <f>DailyReportTable[[#This Row],[Year]]&amp;WEEKNUM(DailyReportTable[[#This Row],[Date]],2)</f>
        <v>201423</v>
      </c>
      <c r="N146">
        <f t="shared" si="12"/>
        <v>7</v>
      </c>
      <c r="O146" s="2">
        <f>SUMIF(IncomeDBTable[Date],"="&amp;DailyReportTable[[#This Row],[Date]],IncomeDBTable[Amount])</f>
        <v>0</v>
      </c>
      <c r="P146" s="2">
        <f>SUMIF(ExpensesDBTable[Date],"="&amp;DailyReportTable[[#This Row],[Date]],ExpensesDBTable[Amount])</f>
        <v>41.2</v>
      </c>
      <c r="Q146" s="2">
        <f t="shared" si="13"/>
        <v>-41.2</v>
      </c>
      <c r="R146" s="2">
        <f t="shared" si="14"/>
        <v>23893.83</v>
      </c>
      <c r="S146">
        <f>WEEKNUM(DailyReportTable[[#This Row],[Date]],2)</f>
        <v>23</v>
      </c>
    </row>
    <row r="147" spans="6:19" x14ac:dyDescent="0.25">
      <c r="F147" s="6"/>
      <c r="J147" s="1">
        <v>41798</v>
      </c>
      <c r="K147">
        <f t="shared" si="10"/>
        <v>2014</v>
      </c>
      <c r="L147" t="str">
        <f t="shared" si="11"/>
        <v>June</v>
      </c>
      <c r="M147" s="6" t="str">
        <f>DailyReportTable[[#This Row],[Year]]&amp;WEEKNUM(DailyReportTable[[#This Row],[Date]],2)</f>
        <v>201423</v>
      </c>
      <c r="N147">
        <f t="shared" si="12"/>
        <v>8</v>
      </c>
      <c r="O147" s="2">
        <f>SUMIF(IncomeDBTable[Date],"="&amp;DailyReportTable[[#This Row],[Date]],IncomeDBTable[Amount])</f>
        <v>0</v>
      </c>
      <c r="P147" s="2">
        <f>SUMIF(ExpensesDBTable[Date],"="&amp;DailyReportTable[[#This Row],[Date]],ExpensesDBTable[Amount])</f>
        <v>12.3</v>
      </c>
      <c r="Q147" s="2">
        <f t="shared" si="13"/>
        <v>-12.3</v>
      </c>
      <c r="R147" s="2">
        <f t="shared" si="14"/>
        <v>23881.530000000002</v>
      </c>
      <c r="S147">
        <f>WEEKNUM(DailyReportTable[[#This Row],[Date]],2)</f>
        <v>23</v>
      </c>
    </row>
    <row r="148" spans="6:19" x14ac:dyDescent="0.25">
      <c r="F148" s="6"/>
      <c r="J148" s="1">
        <v>41799</v>
      </c>
      <c r="K148">
        <f t="shared" si="10"/>
        <v>2014</v>
      </c>
      <c r="L148" t="str">
        <f t="shared" si="11"/>
        <v>June</v>
      </c>
      <c r="M148" s="6" t="str">
        <f>DailyReportTable[[#This Row],[Year]]&amp;WEEKNUM(DailyReportTable[[#This Row],[Date]],2)</f>
        <v>201424</v>
      </c>
      <c r="N148">
        <f t="shared" si="12"/>
        <v>9</v>
      </c>
      <c r="O148" s="2">
        <f>SUMIF(IncomeDBTable[Date],"="&amp;DailyReportTable[[#This Row],[Date]],IncomeDBTable[Amount])</f>
        <v>0</v>
      </c>
      <c r="P148" s="2">
        <f>SUMIF(ExpensesDBTable[Date],"="&amp;DailyReportTable[[#This Row],[Date]],ExpensesDBTable[Amount])</f>
        <v>21.3</v>
      </c>
      <c r="Q148" s="2">
        <f t="shared" si="13"/>
        <v>-21.3</v>
      </c>
      <c r="R148" s="2">
        <f t="shared" si="14"/>
        <v>23860.230000000003</v>
      </c>
      <c r="S148">
        <f>WEEKNUM(DailyReportTable[[#This Row],[Date]],2)</f>
        <v>24</v>
      </c>
    </row>
    <row r="149" spans="6:19" x14ac:dyDescent="0.25">
      <c r="F149" s="6"/>
      <c r="J149" s="1">
        <v>41800</v>
      </c>
      <c r="K149">
        <f t="shared" si="10"/>
        <v>2014</v>
      </c>
      <c r="L149" t="str">
        <f t="shared" si="11"/>
        <v>June</v>
      </c>
      <c r="M149" s="6" t="str">
        <f>DailyReportTable[[#This Row],[Year]]&amp;WEEKNUM(DailyReportTable[[#This Row],[Date]],2)</f>
        <v>201424</v>
      </c>
      <c r="N149">
        <f t="shared" si="12"/>
        <v>10</v>
      </c>
      <c r="O149" s="2">
        <f>SUMIF(IncomeDBTable[Date],"="&amp;DailyReportTable[[#This Row],[Date]],IncomeDBTable[Amount])</f>
        <v>0</v>
      </c>
      <c r="P149" s="2">
        <f>SUMIF(ExpensesDBTable[Date],"="&amp;DailyReportTable[[#This Row],[Date]],ExpensesDBTable[Amount])</f>
        <v>11.9</v>
      </c>
      <c r="Q149" s="2">
        <f t="shared" si="13"/>
        <v>-11.9</v>
      </c>
      <c r="R149" s="2">
        <f t="shared" si="14"/>
        <v>23848.33</v>
      </c>
      <c r="S149">
        <f>WEEKNUM(DailyReportTable[[#This Row],[Date]],2)</f>
        <v>24</v>
      </c>
    </row>
    <row r="150" spans="6:19" x14ac:dyDescent="0.25">
      <c r="F150" s="6"/>
      <c r="J150" s="1">
        <v>41801</v>
      </c>
      <c r="K150">
        <f t="shared" si="10"/>
        <v>2014</v>
      </c>
      <c r="L150" t="str">
        <f t="shared" si="11"/>
        <v>June</v>
      </c>
      <c r="M150" s="6" t="str">
        <f>DailyReportTable[[#This Row],[Year]]&amp;WEEKNUM(DailyReportTable[[#This Row],[Date]],2)</f>
        <v>201424</v>
      </c>
      <c r="N150">
        <f t="shared" si="12"/>
        <v>11</v>
      </c>
      <c r="O150" s="2">
        <f>SUMIF(IncomeDBTable[Date],"="&amp;DailyReportTable[[#This Row],[Date]],IncomeDBTable[Amount])</f>
        <v>0</v>
      </c>
      <c r="P150" s="2">
        <f>SUMIF(ExpensesDBTable[Date],"="&amp;DailyReportTable[[#This Row],[Date]],ExpensesDBTable[Amount])</f>
        <v>24.01</v>
      </c>
      <c r="Q150" s="2">
        <f t="shared" si="13"/>
        <v>-24.01</v>
      </c>
      <c r="R150" s="2">
        <f t="shared" si="14"/>
        <v>23824.320000000003</v>
      </c>
      <c r="S150">
        <f>WEEKNUM(DailyReportTable[[#This Row],[Date]],2)</f>
        <v>24</v>
      </c>
    </row>
    <row r="151" spans="6:19" x14ac:dyDescent="0.25">
      <c r="F151" s="6"/>
      <c r="J151" s="1">
        <v>41802</v>
      </c>
      <c r="K151">
        <f t="shared" si="10"/>
        <v>2014</v>
      </c>
      <c r="L151" t="str">
        <f t="shared" si="11"/>
        <v>June</v>
      </c>
      <c r="M151" s="6" t="str">
        <f>DailyReportTable[[#This Row],[Year]]&amp;WEEKNUM(DailyReportTable[[#This Row],[Date]],2)</f>
        <v>201424</v>
      </c>
      <c r="N151">
        <f t="shared" si="12"/>
        <v>12</v>
      </c>
      <c r="O151" s="2">
        <f>SUMIF(IncomeDBTable[Date],"="&amp;DailyReportTable[[#This Row],[Date]],IncomeDBTable[Amount])</f>
        <v>0</v>
      </c>
      <c r="P151" s="2">
        <f>SUMIF(ExpensesDBTable[Date],"="&amp;DailyReportTable[[#This Row],[Date]],ExpensesDBTable[Amount])</f>
        <v>9.3000000000000007</v>
      </c>
      <c r="Q151" s="2">
        <f t="shared" si="13"/>
        <v>-9.3000000000000007</v>
      </c>
      <c r="R151" s="2">
        <f t="shared" si="14"/>
        <v>23815.020000000004</v>
      </c>
      <c r="S151">
        <f>WEEKNUM(DailyReportTable[[#This Row],[Date]],2)</f>
        <v>24</v>
      </c>
    </row>
    <row r="152" spans="6:19" x14ac:dyDescent="0.25">
      <c r="F152" s="6"/>
      <c r="J152" s="1">
        <v>41803</v>
      </c>
      <c r="K152">
        <f t="shared" si="10"/>
        <v>2014</v>
      </c>
      <c r="L152" t="str">
        <f t="shared" si="11"/>
        <v>June</v>
      </c>
      <c r="M152" s="6" t="str">
        <f>DailyReportTable[[#This Row],[Year]]&amp;WEEKNUM(DailyReportTable[[#This Row],[Date]],2)</f>
        <v>201424</v>
      </c>
      <c r="N152">
        <f t="shared" si="12"/>
        <v>13</v>
      </c>
      <c r="O152" s="2">
        <f>SUMIF(IncomeDBTable[Date],"="&amp;DailyReportTable[[#This Row],[Date]],IncomeDBTable[Amount])</f>
        <v>3840</v>
      </c>
      <c r="P152" s="2">
        <f>SUMIF(ExpensesDBTable[Date],"="&amp;DailyReportTable[[#This Row],[Date]],ExpensesDBTable[Amount])</f>
        <v>34.6</v>
      </c>
      <c r="Q152" s="2">
        <f t="shared" si="13"/>
        <v>3805.4</v>
      </c>
      <c r="R152" s="2">
        <f t="shared" si="14"/>
        <v>27620.420000000006</v>
      </c>
      <c r="S152">
        <f>WEEKNUM(DailyReportTable[[#This Row],[Date]],2)</f>
        <v>24</v>
      </c>
    </row>
    <row r="153" spans="6:19" x14ac:dyDescent="0.25">
      <c r="F153" s="6"/>
      <c r="J153" s="1">
        <v>41804</v>
      </c>
      <c r="K153">
        <f t="shared" si="10"/>
        <v>2014</v>
      </c>
      <c r="L153" t="str">
        <f t="shared" si="11"/>
        <v>June</v>
      </c>
      <c r="M153" s="6" t="str">
        <f>DailyReportTable[[#This Row],[Year]]&amp;WEEKNUM(DailyReportTable[[#This Row],[Date]],2)</f>
        <v>201424</v>
      </c>
      <c r="N153">
        <f t="shared" si="12"/>
        <v>14</v>
      </c>
      <c r="O153" s="2">
        <f>SUMIF(IncomeDBTable[Date],"="&amp;DailyReportTable[[#This Row],[Date]],IncomeDBTable[Amount])</f>
        <v>0</v>
      </c>
      <c r="P153" s="2">
        <f>SUMIF(ExpensesDBTable[Date],"="&amp;DailyReportTable[[#This Row],[Date]],ExpensesDBTable[Amount])</f>
        <v>25.89</v>
      </c>
      <c r="Q153" s="2">
        <f t="shared" si="13"/>
        <v>-25.89</v>
      </c>
      <c r="R153" s="2">
        <f t="shared" si="14"/>
        <v>27594.530000000006</v>
      </c>
      <c r="S153">
        <f>WEEKNUM(DailyReportTable[[#This Row],[Date]],2)</f>
        <v>24</v>
      </c>
    </row>
    <row r="154" spans="6:19" x14ac:dyDescent="0.25">
      <c r="F154" s="6"/>
      <c r="J154" s="1">
        <v>41805</v>
      </c>
      <c r="K154">
        <f t="shared" si="10"/>
        <v>2014</v>
      </c>
      <c r="L154" t="str">
        <f t="shared" si="11"/>
        <v>June</v>
      </c>
      <c r="M154" s="6" t="str">
        <f>DailyReportTable[[#This Row],[Year]]&amp;WEEKNUM(DailyReportTable[[#This Row],[Date]],2)</f>
        <v>201424</v>
      </c>
      <c r="N154">
        <f t="shared" si="12"/>
        <v>15</v>
      </c>
      <c r="O154" s="2">
        <f>SUMIF(IncomeDBTable[Date],"="&amp;DailyReportTable[[#This Row],[Date]],IncomeDBTable[Amount])</f>
        <v>0</v>
      </c>
      <c r="P154" s="2">
        <f>SUMIF(ExpensesDBTable[Date],"="&amp;DailyReportTable[[#This Row],[Date]],ExpensesDBTable[Amount])</f>
        <v>12.39</v>
      </c>
      <c r="Q154" s="2">
        <f t="shared" si="13"/>
        <v>-12.39</v>
      </c>
      <c r="R154" s="2">
        <f t="shared" si="14"/>
        <v>27582.140000000007</v>
      </c>
      <c r="S154">
        <f>WEEKNUM(DailyReportTable[[#This Row],[Date]],2)</f>
        <v>24</v>
      </c>
    </row>
    <row r="155" spans="6:19" x14ac:dyDescent="0.25">
      <c r="F155" s="6"/>
      <c r="J155" s="1">
        <v>41806</v>
      </c>
      <c r="K155">
        <f t="shared" si="10"/>
        <v>2014</v>
      </c>
      <c r="L155" t="str">
        <f t="shared" si="11"/>
        <v>June</v>
      </c>
      <c r="M155" s="6" t="str">
        <f>DailyReportTable[[#This Row],[Year]]&amp;WEEKNUM(DailyReportTable[[#This Row],[Date]],2)</f>
        <v>201425</v>
      </c>
      <c r="N155">
        <f t="shared" si="12"/>
        <v>16</v>
      </c>
      <c r="O155" s="2">
        <f>SUMIF(IncomeDBTable[Date],"="&amp;DailyReportTable[[#This Row],[Date]],IncomeDBTable[Amount])</f>
        <v>0</v>
      </c>
      <c r="P155" s="2">
        <f>SUMIF(ExpensesDBTable[Date],"="&amp;DailyReportTable[[#This Row],[Date]],ExpensesDBTable[Amount])</f>
        <v>10</v>
      </c>
      <c r="Q155" s="2">
        <f t="shared" si="13"/>
        <v>-10</v>
      </c>
      <c r="R155" s="2">
        <f t="shared" si="14"/>
        <v>27572.140000000007</v>
      </c>
      <c r="S155">
        <f>WEEKNUM(DailyReportTable[[#This Row],[Date]],2)</f>
        <v>25</v>
      </c>
    </row>
    <row r="156" spans="6:19" x14ac:dyDescent="0.25">
      <c r="F156" s="6"/>
      <c r="J156" s="1">
        <v>41807</v>
      </c>
      <c r="K156">
        <f t="shared" si="10"/>
        <v>2014</v>
      </c>
      <c r="L156" t="str">
        <f t="shared" si="11"/>
        <v>June</v>
      </c>
      <c r="M156" s="6" t="str">
        <f>DailyReportTable[[#This Row],[Year]]&amp;WEEKNUM(DailyReportTable[[#This Row],[Date]],2)</f>
        <v>201425</v>
      </c>
      <c r="N156">
        <f t="shared" si="12"/>
        <v>17</v>
      </c>
      <c r="O156" s="2">
        <f>SUMIF(IncomeDBTable[Date],"="&amp;DailyReportTable[[#This Row],[Date]],IncomeDBTable[Amount])</f>
        <v>0</v>
      </c>
      <c r="P156" s="2">
        <f>SUMIF(ExpensesDBTable[Date],"="&amp;DailyReportTable[[#This Row],[Date]],ExpensesDBTable[Amount])</f>
        <v>1576.15</v>
      </c>
      <c r="Q156" s="2">
        <f t="shared" si="13"/>
        <v>-1576.15</v>
      </c>
      <c r="R156" s="2">
        <f t="shared" si="14"/>
        <v>25995.990000000005</v>
      </c>
      <c r="S156">
        <f>WEEKNUM(DailyReportTable[[#This Row],[Date]],2)</f>
        <v>25</v>
      </c>
    </row>
    <row r="157" spans="6:19" x14ac:dyDescent="0.25">
      <c r="F157" s="6"/>
      <c r="J157" s="1">
        <v>41810</v>
      </c>
      <c r="K157">
        <f t="shared" si="10"/>
        <v>2014</v>
      </c>
      <c r="L157" t="str">
        <f t="shared" si="11"/>
        <v>June</v>
      </c>
      <c r="M157" s="6" t="str">
        <f>DailyReportTable[[#This Row],[Year]]&amp;WEEKNUM(DailyReportTable[[#This Row],[Date]],2)</f>
        <v>201425</v>
      </c>
      <c r="N157">
        <f t="shared" si="12"/>
        <v>20</v>
      </c>
      <c r="O157" s="2">
        <f>SUMIF(IncomeDBTable[Date],"="&amp;DailyReportTable[[#This Row],[Date]],IncomeDBTable[Amount])</f>
        <v>0</v>
      </c>
      <c r="P157" s="2">
        <f>SUMIF(ExpensesDBTable[Date],"="&amp;DailyReportTable[[#This Row],[Date]],ExpensesDBTable[Amount])</f>
        <v>65.27000000000001</v>
      </c>
      <c r="Q157" s="2">
        <f t="shared" si="13"/>
        <v>-65.27000000000001</v>
      </c>
      <c r="R157" s="2">
        <f t="shared" si="14"/>
        <v>25930.720000000005</v>
      </c>
      <c r="S157">
        <f>WEEKNUM(DailyReportTable[[#This Row],[Date]],2)</f>
        <v>25</v>
      </c>
    </row>
    <row r="158" spans="6:19" x14ac:dyDescent="0.25">
      <c r="F158" s="6"/>
      <c r="J158" s="1">
        <v>41811</v>
      </c>
      <c r="K158">
        <f t="shared" si="10"/>
        <v>2014</v>
      </c>
      <c r="L158" t="str">
        <f t="shared" si="11"/>
        <v>June</v>
      </c>
      <c r="M158" s="6" t="str">
        <f>DailyReportTable[[#This Row],[Year]]&amp;WEEKNUM(DailyReportTable[[#This Row],[Date]],2)</f>
        <v>201425</v>
      </c>
      <c r="N158">
        <f t="shared" si="12"/>
        <v>21</v>
      </c>
      <c r="O158" s="2">
        <f>SUMIF(IncomeDBTable[Date],"="&amp;DailyReportTable[[#This Row],[Date]],IncomeDBTable[Amount])</f>
        <v>0</v>
      </c>
      <c r="P158" s="2">
        <f>SUMIF(ExpensesDBTable[Date],"="&amp;DailyReportTable[[#This Row],[Date]],ExpensesDBTable[Amount])</f>
        <v>81.38</v>
      </c>
      <c r="Q158" s="2">
        <f t="shared" si="13"/>
        <v>-81.38</v>
      </c>
      <c r="R158" s="2">
        <f t="shared" si="14"/>
        <v>25849.340000000004</v>
      </c>
      <c r="S158">
        <f>WEEKNUM(DailyReportTable[[#This Row],[Date]],2)</f>
        <v>25</v>
      </c>
    </row>
    <row r="159" spans="6:19" x14ac:dyDescent="0.25">
      <c r="F159" s="6"/>
      <c r="J159" s="1">
        <v>41812</v>
      </c>
      <c r="K159">
        <f t="shared" si="10"/>
        <v>2014</v>
      </c>
      <c r="L159" t="str">
        <f t="shared" si="11"/>
        <v>June</v>
      </c>
      <c r="M159" s="6" t="str">
        <f>DailyReportTable[[#This Row],[Year]]&amp;WEEKNUM(DailyReportTable[[#This Row],[Date]],2)</f>
        <v>201425</v>
      </c>
      <c r="N159">
        <f t="shared" si="12"/>
        <v>22</v>
      </c>
      <c r="O159" s="2">
        <f>SUMIF(IncomeDBTable[Date],"="&amp;DailyReportTable[[#This Row],[Date]],IncomeDBTable[Amount])</f>
        <v>0</v>
      </c>
      <c r="P159" s="2">
        <f>SUMIF(ExpensesDBTable[Date],"="&amp;DailyReportTable[[#This Row],[Date]],ExpensesDBTable[Amount])</f>
        <v>9.6999999999999993</v>
      </c>
      <c r="Q159" s="2">
        <f t="shared" si="13"/>
        <v>-9.6999999999999993</v>
      </c>
      <c r="R159" s="2">
        <f t="shared" si="14"/>
        <v>25839.640000000003</v>
      </c>
      <c r="S159">
        <f>WEEKNUM(DailyReportTable[[#This Row],[Date]],2)</f>
        <v>25</v>
      </c>
    </row>
    <row r="160" spans="6:19" x14ac:dyDescent="0.25">
      <c r="F160" s="6"/>
      <c r="J160" s="1">
        <v>41813</v>
      </c>
      <c r="K160">
        <f t="shared" si="10"/>
        <v>2014</v>
      </c>
      <c r="L160" t="str">
        <f t="shared" si="11"/>
        <v>June</v>
      </c>
      <c r="M160" s="6" t="str">
        <f>DailyReportTable[[#This Row],[Year]]&amp;WEEKNUM(DailyReportTable[[#This Row],[Date]],2)</f>
        <v>201426</v>
      </c>
      <c r="N160">
        <f t="shared" si="12"/>
        <v>23</v>
      </c>
      <c r="O160" s="2">
        <f>SUMIF(IncomeDBTable[Date],"="&amp;DailyReportTable[[#This Row],[Date]],IncomeDBTable[Amount])</f>
        <v>0</v>
      </c>
      <c r="P160" s="2">
        <f>SUMIF(ExpensesDBTable[Date],"="&amp;DailyReportTable[[#This Row],[Date]],ExpensesDBTable[Amount])</f>
        <v>8.91</v>
      </c>
      <c r="Q160" s="2">
        <f t="shared" si="13"/>
        <v>-8.91</v>
      </c>
      <c r="R160" s="2">
        <f t="shared" si="14"/>
        <v>25830.730000000003</v>
      </c>
      <c r="S160">
        <f>WEEKNUM(DailyReportTable[[#This Row],[Date]],2)</f>
        <v>26</v>
      </c>
    </row>
    <row r="161" spans="6:19" x14ac:dyDescent="0.25">
      <c r="F161" s="6"/>
      <c r="J161" s="1">
        <v>41815</v>
      </c>
      <c r="K161">
        <f t="shared" si="10"/>
        <v>2014</v>
      </c>
      <c r="L161" t="str">
        <f t="shared" si="11"/>
        <v>June</v>
      </c>
      <c r="M161" s="6" t="str">
        <f>DailyReportTable[[#This Row],[Year]]&amp;WEEKNUM(DailyReportTable[[#This Row],[Date]],2)</f>
        <v>201426</v>
      </c>
      <c r="N161">
        <f t="shared" si="12"/>
        <v>25</v>
      </c>
      <c r="O161" s="2">
        <f>SUMIF(IncomeDBTable[Date],"="&amp;DailyReportTable[[#This Row],[Date]],IncomeDBTable[Amount])</f>
        <v>0</v>
      </c>
      <c r="P161" s="2">
        <f>SUMIF(ExpensesDBTable[Date],"="&amp;DailyReportTable[[#This Row],[Date]],ExpensesDBTable[Amount])</f>
        <v>178.54999999999998</v>
      </c>
      <c r="Q161" s="2">
        <f t="shared" si="13"/>
        <v>-178.54999999999998</v>
      </c>
      <c r="R161" s="2">
        <f t="shared" si="14"/>
        <v>25652.180000000004</v>
      </c>
      <c r="S161">
        <f>WEEKNUM(DailyReportTable[[#This Row],[Date]],2)</f>
        <v>26</v>
      </c>
    </row>
    <row r="162" spans="6:19" x14ac:dyDescent="0.25">
      <c r="F162" s="6"/>
      <c r="J162" s="1">
        <v>41816</v>
      </c>
      <c r="K162">
        <f t="shared" si="10"/>
        <v>2014</v>
      </c>
      <c r="L162" t="str">
        <f t="shared" si="11"/>
        <v>June</v>
      </c>
      <c r="M162" s="6" t="str">
        <f>DailyReportTable[[#This Row],[Year]]&amp;WEEKNUM(DailyReportTable[[#This Row],[Date]],2)</f>
        <v>201426</v>
      </c>
      <c r="N162">
        <f t="shared" si="12"/>
        <v>26</v>
      </c>
      <c r="O162" s="2">
        <f>SUMIF(IncomeDBTable[Date],"="&amp;DailyReportTable[[#This Row],[Date]],IncomeDBTable[Amount])</f>
        <v>0</v>
      </c>
      <c r="P162" s="2">
        <f>SUMIF(ExpensesDBTable[Date],"="&amp;DailyReportTable[[#This Row],[Date]],ExpensesDBTable[Amount])</f>
        <v>26.72</v>
      </c>
      <c r="Q162" s="2">
        <f t="shared" si="13"/>
        <v>-26.72</v>
      </c>
      <c r="R162" s="2">
        <f t="shared" si="14"/>
        <v>25625.460000000003</v>
      </c>
      <c r="S162">
        <f>WEEKNUM(DailyReportTable[[#This Row],[Date]],2)</f>
        <v>26</v>
      </c>
    </row>
    <row r="163" spans="6:19" x14ac:dyDescent="0.25">
      <c r="F163" s="6"/>
      <c r="J163" s="1">
        <v>41817</v>
      </c>
      <c r="K163">
        <f t="shared" si="10"/>
        <v>2014</v>
      </c>
      <c r="L163" t="str">
        <f t="shared" si="11"/>
        <v>June</v>
      </c>
      <c r="M163" s="6" t="str">
        <f>DailyReportTable[[#This Row],[Year]]&amp;WEEKNUM(DailyReportTable[[#This Row],[Date]],2)</f>
        <v>201426</v>
      </c>
      <c r="N163">
        <f t="shared" si="12"/>
        <v>27</v>
      </c>
      <c r="O163" s="2">
        <f>SUMIF(IncomeDBTable[Date],"="&amp;DailyReportTable[[#This Row],[Date]],IncomeDBTable[Amount])</f>
        <v>0</v>
      </c>
      <c r="P163" s="2">
        <f>SUMIF(ExpensesDBTable[Date],"="&amp;DailyReportTable[[#This Row],[Date]],ExpensesDBTable[Amount])</f>
        <v>63.8</v>
      </c>
      <c r="Q163" s="2">
        <f t="shared" si="13"/>
        <v>-63.8</v>
      </c>
      <c r="R163" s="2">
        <f t="shared" si="14"/>
        <v>25561.660000000003</v>
      </c>
      <c r="S163">
        <f>WEEKNUM(DailyReportTable[[#This Row],[Date]],2)</f>
        <v>26</v>
      </c>
    </row>
    <row r="164" spans="6:19" x14ac:dyDescent="0.25">
      <c r="F164" s="6"/>
      <c r="J164" s="1">
        <v>41818</v>
      </c>
      <c r="K164">
        <f t="shared" si="10"/>
        <v>2014</v>
      </c>
      <c r="L164" t="str">
        <f t="shared" si="11"/>
        <v>June</v>
      </c>
      <c r="M164" s="6" t="str">
        <f>DailyReportTable[[#This Row],[Year]]&amp;WEEKNUM(DailyReportTable[[#This Row],[Date]],2)</f>
        <v>201426</v>
      </c>
      <c r="N164">
        <f t="shared" si="12"/>
        <v>28</v>
      </c>
      <c r="O164" s="2">
        <f>SUMIF(IncomeDBTable[Date],"="&amp;DailyReportTable[[#This Row],[Date]],IncomeDBTable[Amount])</f>
        <v>0</v>
      </c>
      <c r="P164" s="2">
        <f>SUMIF(ExpensesDBTable[Date],"="&amp;DailyReportTable[[#This Row],[Date]],ExpensesDBTable[Amount])</f>
        <v>17.8</v>
      </c>
      <c r="Q164" s="2">
        <f t="shared" si="13"/>
        <v>-17.8</v>
      </c>
      <c r="R164" s="2">
        <f t="shared" si="14"/>
        <v>25543.860000000004</v>
      </c>
      <c r="S164">
        <f>WEEKNUM(DailyReportTable[[#This Row],[Date]],2)</f>
        <v>26</v>
      </c>
    </row>
    <row r="165" spans="6:19" x14ac:dyDescent="0.25">
      <c r="F165" s="6"/>
      <c r="J165" s="1">
        <v>41819</v>
      </c>
      <c r="K165">
        <f t="shared" si="10"/>
        <v>2014</v>
      </c>
      <c r="L165" t="str">
        <f t="shared" si="11"/>
        <v>June</v>
      </c>
      <c r="M165" s="6" t="str">
        <f>DailyReportTable[[#This Row],[Year]]&amp;WEEKNUM(DailyReportTable[[#This Row],[Date]],2)</f>
        <v>201426</v>
      </c>
      <c r="N165">
        <f t="shared" si="12"/>
        <v>29</v>
      </c>
      <c r="O165" s="2">
        <f>SUMIF(IncomeDBTable[Date],"="&amp;DailyReportTable[[#This Row],[Date]],IncomeDBTable[Amount])</f>
        <v>0</v>
      </c>
      <c r="P165" s="2">
        <f>SUMIF(ExpensesDBTable[Date],"="&amp;DailyReportTable[[#This Row],[Date]],ExpensesDBTable[Amount])</f>
        <v>30.16</v>
      </c>
      <c r="Q165" s="2">
        <f t="shared" si="13"/>
        <v>-30.16</v>
      </c>
      <c r="R165" s="2">
        <f t="shared" si="14"/>
        <v>25513.700000000004</v>
      </c>
      <c r="S165">
        <f>WEEKNUM(DailyReportTable[[#This Row],[Date]],2)</f>
        <v>26</v>
      </c>
    </row>
    <row r="166" spans="6:19" x14ac:dyDescent="0.25">
      <c r="F166" s="6"/>
      <c r="J166" s="1">
        <v>41820</v>
      </c>
      <c r="K166">
        <f t="shared" si="10"/>
        <v>2014</v>
      </c>
      <c r="L166" t="str">
        <f t="shared" si="11"/>
        <v>June</v>
      </c>
      <c r="M166" s="6" t="str">
        <f>DailyReportTable[[#This Row],[Year]]&amp;WEEKNUM(DailyReportTable[[#This Row],[Date]],2)</f>
        <v>201427</v>
      </c>
      <c r="N166">
        <f t="shared" si="12"/>
        <v>30</v>
      </c>
      <c r="O166" s="2">
        <f>SUMIF(IncomeDBTable[Date],"="&amp;DailyReportTable[[#This Row],[Date]],IncomeDBTable[Amount])</f>
        <v>0</v>
      </c>
      <c r="P166" s="2">
        <f>SUMIF(ExpensesDBTable[Date],"="&amp;DailyReportTable[[#This Row],[Date]],ExpensesDBTable[Amount])</f>
        <v>16</v>
      </c>
      <c r="Q166" s="2">
        <f t="shared" si="13"/>
        <v>-16</v>
      </c>
      <c r="R166" s="2">
        <f t="shared" si="14"/>
        <v>25497.700000000004</v>
      </c>
      <c r="S166">
        <f>WEEKNUM(DailyReportTable[[#This Row],[Date]],2)</f>
        <v>27</v>
      </c>
    </row>
    <row r="167" spans="6:19" x14ac:dyDescent="0.25">
      <c r="F167" s="6"/>
      <c r="J167" s="1">
        <v>41821</v>
      </c>
      <c r="K167">
        <f t="shared" si="10"/>
        <v>2014</v>
      </c>
      <c r="L167" t="str">
        <f t="shared" si="11"/>
        <v>July</v>
      </c>
      <c r="M167" s="6" t="str">
        <f>DailyReportTable[[#This Row],[Year]]&amp;WEEKNUM(DailyReportTable[[#This Row],[Date]],2)</f>
        <v>201427</v>
      </c>
      <c r="N167">
        <f t="shared" si="12"/>
        <v>1</v>
      </c>
      <c r="O167" s="2">
        <f>SUMIF(IncomeDBTable[Date],"="&amp;DailyReportTable[[#This Row],[Date]],IncomeDBTable[Amount])</f>
        <v>48.95</v>
      </c>
      <c r="P167" s="2">
        <f>SUMIF(ExpensesDBTable[Date],"="&amp;DailyReportTable[[#This Row],[Date]],ExpensesDBTable[Amount])</f>
        <v>3157.53</v>
      </c>
      <c r="Q167" s="2">
        <f t="shared" si="13"/>
        <v>-3108.5800000000004</v>
      </c>
      <c r="R167" s="2">
        <f t="shared" si="14"/>
        <v>22389.120000000003</v>
      </c>
      <c r="S167">
        <f>WEEKNUM(DailyReportTable[[#This Row],[Date]],2)</f>
        <v>27</v>
      </c>
    </row>
    <row r="168" spans="6:19" x14ac:dyDescent="0.25">
      <c r="F168" s="6"/>
      <c r="J168" s="1">
        <v>41822</v>
      </c>
      <c r="K168">
        <f t="shared" si="10"/>
        <v>2014</v>
      </c>
      <c r="L168" t="str">
        <f t="shared" si="11"/>
        <v>July</v>
      </c>
      <c r="M168" s="6" t="str">
        <f>DailyReportTable[[#This Row],[Year]]&amp;WEEKNUM(DailyReportTable[[#This Row],[Date]],2)</f>
        <v>201427</v>
      </c>
      <c r="N168">
        <f t="shared" si="12"/>
        <v>2</v>
      </c>
      <c r="O168" s="2">
        <f>SUMIF(IncomeDBTable[Date],"="&amp;DailyReportTable[[#This Row],[Date]],IncomeDBTable[Amount])</f>
        <v>0</v>
      </c>
      <c r="P168" s="2">
        <f>SUMIF(ExpensesDBTable[Date],"="&amp;DailyReportTable[[#This Row],[Date]],ExpensesDBTable[Amount])</f>
        <v>1.07</v>
      </c>
      <c r="Q168" s="2">
        <f t="shared" si="13"/>
        <v>-1.07</v>
      </c>
      <c r="R168" s="2">
        <f t="shared" si="14"/>
        <v>22388.050000000003</v>
      </c>
      <c r="S168">
        <f>WEEKNUM(DailyReportTable[[#This Row],[Date]],2)</f>
        <v>27</v>
      </c>
    </row>
    <row r="169" spans="6:19" x14ac:dyDescent="0.25">
      <c r="F169" s="6"/>
      <c r="J169" s="1">
        <v>41823</v>
      </c>
      <c r="K169">
        <f t="shared" si="10"/>
        <v>2014</v>
      </c>
      <c r="L169" t="str">
        <f t="shared" si="11"/>
        <v>July</v>
      </c>
      <c r="M169" s="6" t="str">
        <f>DailyReportTable[[#This Row],[Year]]&amp;WEEKNUM(DailyReportTable[[#This Row],[Date]],2)</f>
        <v>201427</v>
      </c>
      <c r="N169">
        <f t="shared" si="12"/>
        <v>3</v>
      </c>
      <c r="O169" s="2">
        <f>SUMIF(IncomeDBTable[Date],"="&amp;DailyReportTable[[#This Row],[Date]],IncomeDBTable[Amount])</f>
        <v>0</v>
      </c>
      <c r="P169" s="2">
        <f>SUMIF(ExpensesDBTable[Date],"="&amp;DailyReportTable[[#This Row],[Date]],ExpensesDBTable[Amount])</f>
        <v>54.95</v>
      </c>
      <c r="Q169" s="2">
        <f t="shared" si="13"/>
        <v>-54.95</v>
      </c>
      <c r="R169" s="2">
        <f t="shared" si="14"/>
        <v>22333.100000000002</v>
      </c>
      <c r="S169">
        <f>WEEKNUM(DailyReportTable[[#This Row],[Date]],2)</f>
        <v>27</v>
      </c>
    </row>
    <row r="170" spans="6:19" x14ac:dyDescent="0.25">
      <c r="F170" s="6"/>
      <c r="J170" s="1">
        <v>41824</v>
      </c>
      <c r="K170">
        <f t="shared" si="10"/>
        <v>2014</v>
      </c>
      <c r="L170" t="str">
        <f t="shared" si="11"/>
        <v>July</v>
      </c>
      <c r="M170" s="6" t="str">
        <f>DailyReportTable[[#This Row],[Year]]&amp;WEEKNUM(DailyReportTable[[#This Row],[Date]],2)</f>
        <v>201427</v>
      </c>
      <c r="N170">
        <f t="shared" si="12"/>
        <v>4</v>
      </c>
      <c r="O170" s="2">
        <f>SUMIF(IncomeDBTable[Date],"="&amp;DailyReportTable[[#This Row],[Date]],IncomeDBTable[Amount])</f>
        <v>0</v>
      </c>
      <c r="P170" s="2">
        <f>SUMIF(ExpensesDBTable[Date],"="&amp;DailyReportTable[[#This Row],[Date]],ExpensesDBTable[Amount])</f>
        <v>18.3</v>
      </c>
      <c r="Q170" s="2">
        <f t="shared" si="13"/>
        <v>-18.3</v>
      </c>
      <c r="R170" s="2">
        <f t="shared" si="14"/>
        <v>22314.800000000003</v>
      </c>
      <c r="S170">
        <f>WEEKNUM(DailyReportTable[[#This Row],[Date]],2)</f>
        <v>27</v>
      </c>
    </row>
    <row r="171" spans="6:19" x14ac:dyDescent="0.25">
      <c r="F171" s="6"/>
      <c r="J171" s="1">
        <v>41825</v>
      </c>
      <c r="K171">
        <f t="shared" si="10"/>
        <v>2014</v>
      </c>
      <c r="L171" t="str">
        <f t="shared" si="11"/>
        <v>July</v>
      </c>
      <c r="M171" s="6" t="str">
        <f>DailyReportTable[[#This Row],[Year]]&amp;WEEKNUM(DailyReportTable[[#This Row],[Date]],2)</f>
        <v>201427</v>
      </c>
      <c r="N171">
        <f t="shared" si="12"/>
        <v>5</v>
      </c>
      <c r="O171" s="2">
        <f>SUMIF(IncomeDBTable[Date],"="&amp;DailyReportTable[[#This Row],[Date]],IncomeDBTable[Amount])</f>
        <v>0</v>
      </c>
      <c r="P171" s="2">
        <f>SUMIF(ExpensesDBTable[Date],"="&amp;DailyReportTable[[#This Row],[Date]],ExpensesDBTable[Amount])</f>
        <v>172.85</v>
      </c>
      <c r="Q171" s="2">
        <f t="shared" si="13"/>
        <v>-172.85</v>
      </c>
      <c r="R171" s="2">
        <f t="shared" si="14"/>
        <v>22141.950000000004</v>
      </c>
      <c r="S171">
        <f>WEEKNUM(DailyReportTable[[#This Row],[Date]],2)</f>
        <v>27</v>
      </c>
    </row>
    <row r="172" spans="6:19" x14ac:dyDescent="0.25">
      <c r="F172" s="6"/>
      <c r="J172" s="1">
        <v>41826</v>
      </c>
      <c r="K172">
        <f t="shared" si="10"/>
        <v>2014</v>
      </c>
      <c r="L172" t="str">
        <f t="shared" si="11"/>
        <v>July</v>
      </c>
      <c r="M172" s="6" t="str">
        <f>DailyReportTable[[#This Row],[Year]]&amp;WEEKNUM(DailyReportTable[[#This Row],[Date]],2)</f>
        <v>201427</v>
      </c>
      <c r="N172">
        <f t="shared" si="12"/>
        <v>6</v>
      </c>
      <c r="O172" s="2">
        <f>SUMIF(IncomeDBTable[Date],"="&amp;DailyReportTable[[#This Row],[Date]],IncomeDBTable[Amount])</f>
        <v>0</v>
      </c>
      <c r="P172" s="2">
        <f>SUMIF(ExpensesDBTable[Date],"="&amp;DailyReportTable[[#This Row],[Date]],ExpensesDBTable[Amount])</f>
        <v>17.899999999999999</v>
      </c>
      <c r="Q172" s="2">
        <f t="shared" si="13"/>
        <v>-17.899999999999999</v>
      </c>
      <c r="R172" s="2">
        <f t="shared" si="14"/>
        <v>22124.050000000003</v>
      </c>
      <c r="S172">
        <f>WEEKNUM(DailyReportTable[[#This Row],[Date]],2)</f>
        <v>27</v>
      </c>
    </row>
    <row r="173" spans="6:19" x14ac:dyDescent="0.25">
      <c r="F173" s="6"/>
      <c r="J173" s="1">
        <v>41827</v>
      </c>
      <c r="K173">
        <f t="shared" si="10"/>
        <v>2014</v>
      </c>
      <c r="L173" t="str">
        <f t="shared" si="11"/>
        <v>July</v>
      </c>
      <c r="M173" s="6" t="str">
        <f>DailyReportTable[[#This Row],[Year]]&amp;WEEKNUM(DailyReportTable[[#This Row],[Date]],2)</f>
        <v>201428</v>
      </c>
      <c r="N173">
        <f t="shared" si="12"/>
        <v>7</v>
      </c>
      <c r="O173" s="2">
        <f>SUMIF(IncomeDBTable[Date],"="&amp;DailyReportTable[[#This Row],[Date]],IncomeDBTable[Amount])</f>
        <v>0</v>
      </c>
      <c r="P173" s="2">
        <f>SUMIF(ExpensesDBTable[Date],"="&amp;DailyReportTable[[#This Row],[Date]],ExpensesDBTable[Amount])</f>
        <v>1019.9</v>
      </c>
      <c r="Q173" s="2">
        <f t="shared" si="13"/>
        <v>-1019.9</v>
      </c>
      <c r="R173" s="2">
        <f t="shared" si="14"/>
        <v>21104.15</v>
      </c>
      <c r="S173">
        <f>WEEKNUM(DailyReportTable[[#This Row],[Date]],2)</f>
        <v>28</v>
      </c>
    </row>
    <row r="174" spans="6:19" x14ac:dyDescent="0.25">
      <c r="F174" s="6"/>
      <c r="J174" s="1">
        <v>41828</v>
      </c>
      <c r="K174">
        <f t="shared" si="10"/>
        <v>2014</v>
      </c>
      <c r="L174" t="str">
        <f t="shared" si="11"/>
        <v>July</v>
      </c>
      <c r="M174" s="6" t="str">
        <f>DailyReportTable[[#This Row],[Year]]&amp;WEEKNUM(DailyReportTable[[#This Row],[Date]],2)</f>
        <v>201428</v>
      </c>
      <c r="N174">
        <f t="shared" si="12"/>
        <v>8</v>
      </c>
      <c r="O174" s="2">
        <f>SUMIF(IncomeDBTable[Date],"="&amp;DailyReportTable[[#This Row],[Date]],IncomeDBTable[Amount])</f>
        <v>0</v>
      </c>
      <c r="P174" s="2">
        <f>SUMIF(ExpensesDBTable[Date],"="&amp;DailyReportTable[[#This Row],[Date]],ExpensesDBTable[Amount])</f>
        <v>23.16</v>
      </c>
      <c r="Q174" s="2">
        <f t="shared" si="13"/>
        <v>-23.16</v>
      </c>
      <c r="R174" s="2">
        <f t="shared" si="14"/>
        <v>21080.99</v>
      </c>
      <c r="S174">
        <f>WEEKNUM(DailyReportTable[[#This Row],[Date]],2)</f>
        <v>28</v>
      </c>
    </row>
    <row r="175" spans="6:19" x14ac:dyDescent="0.25">
      <c r="F175" s="6"/>
      <c r="J175" s="1">
        <v>41830</v>
      </c>
      <c r="K175">
        <f t="shared" si="10"/>
        <v>2014</v>
      </c>
      <c r="L175" t="str">
        <f t="shared" si="11"/>
        <v>July</v>
      </c>
      <c r="M175" s="6" t="str">
        <f>DailyReportTable[[#This Row],[Year]]&amp;WEEKNUM(DailyReportTable[[#This Row],[Date]],2)</f>
        <v>201428</v>
      </c>
      <c r="N175">
        <f t="shared" si="12"/>
        <v>10</v>
      </c>
      <c r="O175" s="2">
        <f>SUMIF(IncomeDBTable[Date],"="&amp;DailyReportTable[[#This Row],[Date]],IncomeDBTable[Amount])</f>
        <v>0</v>
      </c>
      <c r="P175" s="2">
        <f>SUMIF(ExpensesDBTable[Date],"="&amp;DailyReportTable[[#This Row],[Date]],ExpensesDBTable[Amount])</f>
        <v>24.8</v>
      </c>
      <c r="Q175" s="2">
        <f t="shared" si="13"/>
        <v>-24.8</v>
      </c>
      <c r="R175" s="2">
        <f t="shared" si="14"/>
        <v>21056.190000000002</v>
      </c>
      <c r="S175">
        <f>WEEKNUM(DailyReportTable[[#This Row],[Date]],2)</f>
        <v>28</v>
      </c>
    </row>
    <row r="176" spans="6:19" x14ac:dyDescent="0.25">
      <c r="F176" s="6"/>
      <c r="J176" s="1">
        <v>41831</v>
      </c>
      <c r="K176">
        <f t="shared" si="10"/>
        <v>2014</v>
      </c>
      <c r="L176" t="str">
        <f t="shared" si="11"/>
        <v>July</v>
      </c>
      <c r="M176" s="6" t="str">
        <f>DailyReportTable[[#This Row],[Year]]&amp;WEEKNUM(DailyReportTable[[#This Row],[Date]],2)</f>
        <v>201428</v>
      </c>
      <c r="N176">
        <f t="shared" si="12"/>
        <v>11</v>
      </c>
      <c r="O176" s="2">
        <f>SUMIF(IncomeDBTable[Date],"="&amp;DailyReportTable[[#This Row],[Date]],IncomeDBTable[Amount])</f>
        <v>0</v>
      </c>
      <c r="P176" s="2">
        <f>SUMIF(ExpensesDBTable[Date],"="&amp;DailyReportTable[[#This Row],[Date]],ExpensesDBTable[Amount])</f>
        <v>20.28</v>
      </c>
      <c r="Q176" s="2">
        <f t="shared" si="13"/>
        <v>-20.28</v>
      </c>
      <c r="R176" s="2">
        <f t="shared" si="14"/>
        <v>21035.910000000003</v>
      </c>
      <c r="S176">
        <f>WEEKNUM(DailyReportTable[[#This Row],[Date]],2)</f>
        <v>28</v>
      </c>
    </row>
    <row r="177" spans="6:19" x14ac:dyDescent="0.25">
      <c r="F177" s="6"/>
      <c r="J177" s="1">
        <v>41833</v>
      </c>
      <c r="K177">
        <f t="shared" si="10"/>
        <v>2014</v>
      </c>
      <c r="L177" t="str">
        <f t="shared" si="11"/>
        <v>July</v>
      </c>
      <c r="M177" s="6" t="str">
        <f>DailyReportTable[[#This Row],[Year]]&amp;WEEKNUM(DailyReportTable[[#This Row],[Date]],2)</f>
        <v>201428</v>
      </c>
      <c r="N177">
        <f t="shared" si="12"/>
        <v>13</v>
      </c>
      <c r="O177" s="2">
        <f>SUMIF(IncomeDBTable[Date],"="&amp;DailyReportTable[[#This Row],[Date]],IncomeDBTable[Amount])</f>
        <v>0</v>
      </c>
      <c r="P177" s="2">
        <f>SUMIF(ExpensesDBTable[Date],"="&amp;DailyReportTable[[#This Row],[Date]],ExpensesDBTable[Amount])</f>
        <v>60.900000000000006</v>
      </c>
      <c r="Q177" s="2">
        <f t="shared" si="13"/>
        <v>-60.900000000000006</v>
      </c>
      <c r="R177" s="2">
        <f t="shared" si="14"/>
        <v>20975.010000000002</v>
      </c>
      <c r="S177">
        <f>WEEKNUM(DailyReportTable[[#This Row],[Date]],2)</f>
        <v>28</v>
      </c>
    </row>
    <row r="178" spans="6:19" x14ac:dyDescent="0.25">
      <c r="F178" s="6"/>
      <c r="J178" s="1">
        <v>41834</v>
      </c>
      <c r="K178">
        <f t="shared" si="10"/>
        <v>2014</v>
      </c>
      <c r="L178" t="str">
        <f t="shared" si="11"/>
        <v>July</v>
      </c>
      <c r="M178" s="6" t="str">
        <f>DailyReportTable[[#This Row],[Year]]&amp;WEEKNUM(DailyReportTable[[#This Row],[Date]],2)</f>
        <v>201429</v>
      </c>
      <c r="N178">
        <f t="shared" si="12"/>
        <v>14</v>
      </c>
      <c r="O178" s="2">
        <f>SUMIF(IncomeDBTable[Date],"="&amp;DailyReportTable[[#This Row],[Date]],IncomeDBTable[Amount])</f>
        <v>0</v>
      </c>
      <c r="P178" s="2">
        <f>SUMIF(ExpensesDBTable[Date],"="&amp;DailyReportTable[[#This Row],[Date]],ExpensesDBTable[Amount])</f>
        <v>44.41</v>
      </c>
      <c r="Q178" s="2">
        <f t="shared" si="13"/>
        <v>-44.41</v>
      </c>
      <c r="R178" s="2">
        <f t="shared" si="14"/>
        <v>20930.600000000002</v>
      </c>
      <c r="S178">
        <f>WEEKNUM(DailyReportTable[[#This Row],[Date]],2)</f>
        <v>29</v>
      </c>
    </row>
    <row r="179" spans="6:19" x14ac:dyDescent="0.25">
      <c r="F179" s="6"/>
      <c r="J179" s="1">
        <v>41835</v>
      </c>
      <c r="K179">
        <f t="shared" si="10"/>
        <v>2014</v>
      </c>
      <c r="L179" t="str">
        <f t="shared" si="11"/>
        <v>July</v>
      </c>
      <c r="M179" s="6" t="str">
        <f>DailyReportTable[[#This Row],[Year]]&amp;WEEKNUM(DailyReportTable[[#This Row],[Date]],2)</f>
        <v>201429</v>
      </c>
      <c r="N179">
        <f t="shared" si="12"/>
        <v>15</v>
      </c>
      <c r="O179" s="2">
        <f>SUMIF(IncomeDBTable[Date],"="&amp;DailyReportTable[[#This Row],[Date]],IncomeDBTable[Amount])</f>
        <v>3814</v>
      </c>
      <c r="P179" s="2">
        <f>SUMIF(ExpensesDBTable[Date],"="&amp;DailyReportTable[[#This Row],[Date]],ExpensesDBTable[Amount])</f>
        <v>183.59</v>
      </c>
      <c r="Q179" s="2">
        <f t="shared" si="13"/>
        <v>3630.41</v>
      </c>
      <c r="R179" s="2">
        <f t="shared" si="14"/>
        <v>24561.010000000002</v>
      </c>
      <c r="S179">
        <f>WEEKNUM(DailyReportTable[[#This Row],[Date]],2)</f>
        <v>29</v>
      </c>
    </row>
    <row r="180" spans="6:19" x14ac:dyDescent="0.25">
      <c r="F180" s="6"/>
      <c r="J180" s="1">
        <v>41836</v>
      </c>
      <c r="K180">
        <f t="shared" si="10"/>
        <v>2014</v>
      </c>
      <c r="L180" t="str">
        <f t="shared" si="11"/>
        <v>July</v>
      </c>
      <c r="M180" s="6" t="str">
        <f>DailyReportTable[[#This Row],[Year]]&amp;WEEKNUM(DailyReportTable[[#This Row],[Date]],2)</f>
        <v>201429</v>
      </c>
      <c r="N180">
        <f t="shared" si="12"/>
        <v>16</v>
      </c>
      <c r="O180" s="2">
        <f>SUMIF(IncomeDBTable[Date],"="&amp;DailyReportTable[[#This Row],[Date]],IncomeDBTable[Amount])</f>
        <v>0</v>
      </c>
      <c r="P180" s="2">
        <f>SUMIF(ExpensesDBTable[Date],"="&amp;DailyReportTable[[#This Row],[Date]],ExpensesDBTable[Amount])</f>
        <v>30.72</v>
      </c>
      <c r="Q180" s="2">
        <f t="shared" si="13"/>
        <v>-30.72</v>
      </c>
      <c r="R180" s="2">
        <f t="shared" si="14"/>
        <v>24530.29</v>
      </c>
      <c r="S180">
        <f>WEEKNUM(DailyReportTable[[#This Row],[Date]],2)</f>
        <v>29</v>
      </c>
    </row>
    <row r="181" spans="6:19" x14ac:dyDescent="0.25">
      <c r="F181" s="6"/>
      <c r="J181" s="1">
        <v>41837</v>
      </c>
      <c r="K181">
        <f t="shared" si="10"/>
        <v>2014</v>
      </c>
      <c r="L181" t="str">
        <f t="shared" si="11"/>
        <v>July</v>
      </c>
      <c r="M181" s="6" t="str">
        <f>DailyReportTable[[#This Row],[Year]]&amp;WEEKNUM(DailyReportTable[[#This Row],[Date]],2)</f>
        <v>201429</v>
      </c>
      <c r="N181">
        <f t="shared" si="12"/>
        <v>17</v>
      </c>
      <c r="O181" s="2">
        <f>SUMIF(IncomeDBTable[Date],"="&amp;DailyReportTable[[#This Row],[Date]],IncomeDBTable[Amount])</f>
        <v>0</v>
      </c>
      <c r="P181" s="2">
        <f>SUMIF(ExpensesDBTable[Date],"="&amp;DailyReportTable[[#This Row],[Date]],ExpensesDBTable[Amount])</f>
        <v>25.34</v>
      </c>
      <c r="Q181" s="2">
        <f t="shared" si="13"/>
        <v>-25.34</v>
      </c>
      <c r="R181" s="2">
        <f t="shared" si="14"/>
        <v>24504.95</v>
      </c>
      <c r="S181">
        <f>WEEKNUM(DailyReportTable[[#This Row],[Date]],2)</f>
        <v>29</v>
      </c>
    </row>
    <row r="182" spans="6:19" x14ac:dyDescent="0.25">
      <c r="F182" s="6"/>
      <c r="J182" s="1">
        <v>41838</v>
      </c>
      <c r="K182">
        <f t="shared" si="10"/>
        <v>2014</v>
      </c>
      <c r="L182" t="str">
        <f t="shared" si="11"/>
        <v>July</v>
      </c>
      <c r="M182" s="6" t="str">
        <f>DailyReportTable[[#This Row],[Year]]&amp;WEEKNUM(DailyReportTable[[#This Row],[Date]],2)</f>
        <v>201429</v>
      </c>
      <c r="N182">
        <f t="shared" si="12"/>
        <v>18</v>
      </c>
      <c r="O182" s="2">
        <f>SUMIF(IncomeDBTable[Date],"="&amp;DailyReportTable[[#This Row],[Date]],IncomeDBTable[Amount])</f>
        <v>140</v>
      </c>
      <c r="P182" s="2">
        <f>SUMIF(ExpensesDBTable[Date],"="&amp;DailyReportTable[[#This Row],[Date]],ExpensesDBTable[Amount])</f>
        <v>15.42</v>
      </c>
      <c r="Q182" s="2">
        <f t="shared" si="13"/>
        <v>124.58</v>
      </c>
      <c r="R182" s="2">
        <f t="shared" si="14"/>
        <v>24629.530000000002</v>
      </c>
      <c r="S182">
        <f>WEEKNUM(DailyReportTable[[#This Row],[Date]],2)</f>
        <v>29</v>
      </c>
    </row>
    <row r="183" spans="6:19" x14ac:dyDescent="0.25">
      <c r="F183" s="6"/>
      <c r="J183" s="1">
        <v>41839</v>
      </c>
      <c r="K183">
        <f t="shared" si="10"/>
        <v>2014</v>
      </c>
      <c r="L183" t="str">
        <f t="shared" si="11"/>
        <v>July</v>
      </c>
      <c r="M183" s="6" t="str">
        <f>DailyReportTable[[#This Row],[Year]]&amp;WEEKNUM(DailyReportTable[[#This Row],[Date]],2)</f>
        <v>201429</v>
      </c>
      <c r="N183">
        <f t="shared" si="12"/>
        <v>19</v>
      </c>
      <c r="O183" s="2">
        <f>SUMIF(IncomeDBTable[Date],"="&amp;DailyReportTable[[#This Row],[Date]],IncomeDBTable[Amount])</f>
        <v>0</v>
      </c>
      <c r="P183" s="2">
        <f>SUMIF(ExpensesDBTable[Date],"="&amp;DailyReportTable[[#This Row],[Date]],ExpensesDBTable[Amount])</f>
        <v>731.73</v>
      </c>
      <c r="Q183" s="2">
        <f t="shared" si="13"/>
        <v>-731.73</v>
      </c>
      <c r="R183" s="2">
        <f t="shared" si="14"/>
        <v>23897.800000000003</v>
      </c>
      <c r="S183">
        <f>WEEKNUM(DailyReportTable[[#This Row],[Date]],2)</f>
        <v>29</v>
      </c>
    </row>
    <row r="184" spans="6:19" x14ac:dyDescent="0.25">
      <c r="F184" s="6"/>
      <c r="J184" s="1">
        <v>41840</v>
      </c>
      <c r="K184">
        <f t="shared" si="10"/>
        <v>2014</v>
      </c>
      <c r="L184" t="str">
        <f t="shared" si="11"/>
        <v>July</v>
      </c>
      <c r="M184" s="6" t="str">
        <f>DailyReportTable[[#This Row],[Year]]&amp;WEEKNUM(DailyReportTable[[#This Row],[Date]],2)</f>
        <v>201429</v>
      </c>
      <c r="N184">
        <f t="shared" si="12"/>
        <v>20</v>
      </c>
      <c r="O184" s="2">
        <f>SUMIF(IncomeDBTable[Date],"="&amp;DailyReportTable[[#This Row],[Date]],IncomeDBTable[Amount])</f>
        <v>0</v>
      </c>
      <c r="P184" s="2">
        <f>SUMIF(ExpensesDBTable[Date],"="&amp;DailyReportTable[[#This Row],[Date]],ExpensesDBTable[Amount])</f>
        <v>65.5</v>
      </c>
      <c r="Q184" s="2">
        <f t="shared" si="13"/>
        <v>-65.5</v>
      </c>
      <c r="R184" s="2">
        <f t="shared" si="14"/>
        <v>23832.300000000003</v>
      </c>
      <c r="S184">
        <f>WEEKNUM(DailyReportTable[[#This Row],[Date]],2)</f>
        <v>29</v>
      </c>
    </row>
    <row r="185" spans="6:19" x14ac:dyDescent="0.25">
      <c r="F185" s="6"/>
      <c r="J185" s="1">
        <v>41841</v>
      </c>
      <c r="K185">
        <f t="shared" si="10"/>
        <v>2014</v>
      </c>
      <c r="L185" t="str">
        <f t="shared" si="11"/>
        <v>July</v>
      </c>
      <c r="M185" s="6" t="str">
        <f>DailyReportTable[[#This Row],[Year]]&amp;WEEKNUM(DailyReportTable[[#This Row],[Date]],2)</f>
        <v>201430</v>
      </c>
      <c r="N185">
        <f t="shared" si="12"/>
        <v>21</v>
      </c>
      <c r="O185" s="2">
        <f>SUMIF(IncomeDBTable[Date],"="&amp;DailyReportTable[[#This Row],[Date]],IncomeDBTable[Amount])</f>
        <v>0</v>
      </c>
      <c r="P185" s="2">
        <f>SUMIF(ExpensesDBTable[Date],"="&amp;DailyReportTable[[#This Row],[Date]],ExpensesDBTable[Amount])</f>
        <v>48.43</v>
      </c>
      <c r="Q185" s="2">
        <f t="shared" si="13"/>
        <v>-48.43</v>
      </c>
      <c r="R185" s="2">
        <f t="shared" si="14"/>
        <v>23783.870000000003</v>
      </c>
      <c r="S185">
        <f>WEEKNUM(DailyReportTable[[#This Row],[Date]],2)</f>
        <v>30</v>
      </c>
    </row>
    <row r="186" spans="6:19" x14ac:dyDescent="0.25">
      <c r="F186" s="6"/>
      <c r="J186" s="1">
        <v>41842</v>
      </c>
      <c r="K186">
        <f t="shared" si="10"/>
        <v>2014</v>
      </c>
      <c r="L186" t="str">
        <f t="shared" si="11"/>
        <v>July</v>
      </c>
      <c r="M186" s="6" t="str">
        <f>DailyReportTable[[#This Row],[Year]]&amp;WEEKNUM(DailyReportTable[[#This Row],[Date]],2)</f>
        <v>201430</v>
      </c>
      <c r="N186">
        <f t="shared" si="12"/>
        <v>22</v>
      </c>
      <c r="O186" s="2">
        <f>SUMIF(IncomeDBTable[Date],"="&amp;DailyReportTable[[#This Row],[Date]],IncomeDBTable[Amount])</f>
        <v>0</v>
      </c>
      <c r="P186" s="2">
        <f>SUMIF(ExpensesDBTable[Date],"="&amp;DailyReportTable[[#This Row],[Date]],ExpensesDBTable[Amount])</f>
        <v>23.4</v>
      </c>
      <c r="Q186" s="2">
        <f t="shared" si="13"/>
        <v>-23.4</v>
      </c>
      <c r="R186" s="2">
        <f t="shared" si="14"/>
        <v>23760.47</v>
      </c>
      <c r="S186">
        <f>WEEKNUM(DailyReportTable[[#This Row],[Date]],2)</f>
        <v>30</v>
      </c>
    </row>
    <row r="187" spans="6:19" x14ac:dyDescent="0.25">
      <c r="F187" s="6"/>
      <c r="J187" s="1">
        <v>41843</v>
      </c>
      <c r="K187">
        <f t="shared" si="10"/>
        <v>2014</v>
      </c>
      <c r="L187" t="str">
        <f t="shared" si="11"/>
        <v>July</v>
      </c>
      <c r="M187" s="6" t="str">
        <f>DailyReportTable[[#This Row],[Year]]&amp;WEEKNUM(DailyReportTable[[#This Row],[Date]],2)</f>
        <v>201430</v>
      </c>
      <c r="N187">
        <f t="shared" si="12"/>
        <v>23</v>
      </c>
      <c r="O187" s="2">
        <f>SUMIF(IncomeDBTable[Date],"="&amp;DailyReportTable[[#This Row],[Date]],IncomeDBTable[Amount])</f>
        <v>0</v>
      </c>
      <c r="P187" s="2">
        <f>SUMIF(ExpensesDBTable[Date],"="&amp;DailyReportTable[[#This Row],[Date]],ExpensesDBTable[Amount])</f>
        <v>751.24</v>
      </c>
      <c r="Q187" s="2">
        <f t="shared" si="13"/>
        <v>-751.24</v>
      </c>
      <c r="R187" s="2">
        <f t="shared" si="14"/>
        <v>23009.23</v>
      </c>
      <c r="S187">
        <f>WEEKNUM(DailyReportTable[[#This Row],[Date]],2)</f>
        <v>30</v>
      </c>
    </row>
    <row r="188" spans="6:19" x14ac:dyDescent="0.25">
      <c r="F188" s="6"/>
      <c r="J188" s="1">
        <v>41844</v>
      </c>
      <c r="K188">
        <f t="shared" si="10"/>
        <v>2014</v>
      </c>
      <c r="L188" t="str">
        <f t="shared" si="11"/>
        <v>July</v>
      </c>
      <c r="M188" s="6" t="str">
        <f>DailyReportTable[[#This Row],[Year]]&amp;WEEKNUM(DailyReportTable[[#This Row],[Date]],2)</f>
        <v>201430</v>
      </c>
      <c r="N188">
        <f t="shared" si="12"/>
        <v>24</v>
      </c>
      <c r="O188" s="2">
        <f>SUMIF(IncomeDBTable[Date],"="&amp;DailyReportTable[[#This Row],[Date]],IncomeDBTable[Amount])</f>
        <v>0</v>
      </c>
      <c r="P188" s="2">
        <f>SUMIF(ExpensesDBTable[Date],"="&amp;DailyReportTable[[#This Row],[Date]],ExpensesDBTable[Amount])</f>
        <v>63.93</v>
      </c>
      <c r="Q188" s="2">
        <f t="shared" si="13"/>
        <v>-63.93</v>
      </c>
      <c r="R188" s="2">
        <f t="shared" si="14"/>
        <v>22945.3</v>
      </c>
      <c r="S188">
        <f>WEEKNUM(DailyReportTable[[#This Row],[Date]],2)</f>
        <v>30</v>
      </c>
    </row>
    <row r="189" spans="6:19" x14ac:dyDescent="0.25">
      <c r="F189" s="6"/>
      <c r="J189" s="1">
        <v>41845</v>
      </c>
      <c r="K189">
        <f t="shared" si="10"/>
        <v>2014</v>
      </c>
      <c r="L189" t="str">
        <f t="shared" si="11"/>
        <v>July</v>
      </c>
      <c r="M189" s="6" t="str">
        <f>DailyReportTable[[#This Row],[Year]]&amp;WEEKNUM(DailyReportTable[[#This Row],[Date]],2)</f>
        <v>201430</v>
      </c>
      <c r="N189">
        <f t="shared" si="12"/>
        <v>25</v>
      </c>
      <c r="O189" s="2">
        <f>SUMIF(IncomeDBTable[Date],"="&amp;DailyReportTable[[#This Row],[Date]],IncomeDBTable[Amount])</f>
        <v>0</v>
      </c>
      <c r="P189" s="2">
        <f>SUMIF(ExpensesDBTable[Date],"="&amp;DailyReportTable[[#This Row],[Date]],ExpensesDBTable[Amount])</f>
        <v>5</v>
      </c>
      <c r="Q189" s="2">
        <f t="shared" si="13"/>
        <v>-5</v>
      </c>
      <c r="R189" s="2">
        <f t="shared" si="14"/>
        <v>22940.3</v>
      </c>
      <c r="S189">
        <f>WEEKNUM(DailyReportTable[[#This Row],[Date]],2)</f>
        <v>30</v>
      </c>
    </row>
    <row r="190" spans="6:19" x14ac:dyDescent="0.25">
      <c r="F190" s="6"/>
      <c r="J190" s="1">
        <v>41846</v>
      </c>
      <c r="K190">
        <f t="shared" si="10"/>
        <v>2014</v>
      </c>
      <c r="L190" t="str">
        <f t="shared" si="11"/>
        <v>July</v>
      </c>
      <c r="M190" s="6" t="str">
        <f>DailyReportTable[[#This Row],[Year]]&amp;WEEKNUM(DailyReportTable[[#This Row],[Date]],2)</f>
        <v>201430</v>
      </c>
      <c r="N190">
        <f t="shared" si="12"/>
        <v>26</v>
      </c>
      <c r="O190" s="2">
        <f>SUMIF(IncomeDBTable[Date],"="&amp;DailyReportTable[[#This Row],[Date]],IncomeDBTable[Amount])</f>
        <v>0</v>
      </c>
      <c r="P190" s="2">
        <f>SUMIF(ExpensesDBTable[Date],"="&amp;DailyReportTable[[#This Row],[Date]],ExpensesDBTable[Amount])</f>
        <v>186.85</v>
      </c>
      <c r="Q190" s="2">
        <f t="shared" si="13"/>
        <v>-186.85</v>
      </c>
      <c r="R190" s="2">
        <f t="shared" si="14"/>
        <v>22753.45</v>
      </c>
      <c r="S190">
        <f>WEEKNUM(DailyReportTable[[#This Row],[Date]],2)</f>
        <v>30</v>
      </c>
    </row>
    <row r="191" spans="6:19" x14ac:dyDescent="0.25">
      <c r="F191" s="6"/>
      <c r="J191" s="1">
        <v>41847</v>
      </c>
      <c r="K191">
        <f t="shared" si="10"/>
        <v>2014</v>
      </c>
      <c r="L191" t="str">
        <f t="shared" si="11"/>
        <v>July</v>
      </c>
      <c r="M191" s="6" t="str">
        <f>DailyReportTable[[#This Row],[Year]]&amp;WEEKNUM(DailyReportTable[[#This Row],[Date]],2)</f>
        <v>201430</v>
      </c>
      <c r="N191">
        <f t="shared" si="12"/>
        <v>27</v>
      </c>
      <c r="O191" s="2">
        <f>SUMIF(IncomeDBTable[Date],"="&amp;DailyReportTable[[#This Row],[Date]],IncomeDBTable[Amount])</f>
        <v>0</v>
      </c>
      <c r="P191" s="2">
        <f>SUMIF(ExpensesDBTable[Date],"="&amp;DailyReportTable[[#This Row],[Date]],ExpensesDBTable[Amount])</f>
        <v>27.79</v>
      </c>
      <c r="Q191" s="2">
        <f t="shared" si="13"/>
        <v>-27.79</v>
      </c>
      <c r="R191" s="2">
        <f t="shared" si="14"/>
        <v>22725.66</v>
      </c>
      <c r="S191">
        <f>WEEKNUM(DailyReportTable[[#This Row],[Date]],2)</f>
        <v>30</v>
      </c>
    </row>
    <row r="192" spans="6:19" x14ac:dyDescent="0.25">
      <c r="F192" s="6"/>
      <c r="J192" s="1">
        <v>41848</v>
      </c>
      <c r="K192">
        <f t="shared" si="10"/>
        <v>2014</v>
      </c>
      <c r="L192" t="str">
        <f t="shared" si="11"/>
        <v>July</v>
      </c>
      <c r="M192" s="6" t="str">
        <f>DailyReportTable[[#This Row],[Year]]&amp;WEEKNUM(DailyReportTable[[#This Row],[Date]],2)</f>
        <v>201431</v>
      </c>
      <c r="N192">
        <f t="shared" si="12"/>
        <v>28</v>
      </c>
      <c r="O192" s="2">
        <f>SUMIF(IncomeDBTable[Date],"="&amp;DailyReportTable[[#This Row],[Date]],IncomeDBTable[Amount])</f>
        <v>0</v>
      </c>
      <c r="P192" s="2">
        <f>SUMIF(ExpensesDBTable[Date],"="&amp;DailyReportTable[[#This Row],[Date]],ExpensesDBTable[Amount])</f>
        <v>17.490000000000002</v>
      </c>
      <c r="Q192" s="2">
        <f t="shared" si="13"/>
        <v>-17.490000000000002</v>
      </c>
      <c r="R192" s="2">
        <f t="shared" si="14"/>
        <v>22708.17</v>
      </c>
      <c r="S192">
        <f>WEEKNUM(DailyReportTable[[#This Row],[Date]],2)</f>
        <v>31</v>
      </c>
    </row>
    <row r="193" spans="6:19" x14ac:dyDescent="0.25">
      <c r="F193" s="6"/>
      <c r="J193" s="1">
        <v>41849</v>
      </c>
      <c r="K193">
        <f t="shared" si="10"/>
        <v>2014</v>
      </c>
      <c r="L193" t="str">
        <f t="shared" si="11"/>
        <v>July</v>
      </c>
      <c r="M193" s="6" t="str">
        <f>DailyReportTable[[#This Row],[Year]]&amp;WEEKNUM(DailyReportTable[[#This Row],[Date]],2)</f>
        <v>201431</v>
      </c>
      <c r="N193">
        <f t="shared" si="12"/>
        <v>29</v>
      </c>
      <c r="O193" s="2">
        <f>SUMIF(IncomeDBTable[Date],"="&amp;DailyReportTable[[#This Row],[Date]],IncomeDBTable[Amount])</f>
        <v>0</v>
      </c>
      <c r="P193" s="2">
        <f>SUMIF(ExpensesDBTable[Date],"="&amp;DailyReportTable[[#This Row],[Date]],ExpensesDBTable[Amount])</f>
        <v>18.7</v>
      </c>
      <c r="Q193" s="2">
        <f t="shared" si="13"/>
        <v>-18.7</v>
      </c>
      <c r="R193" s="2">
        <f t="shared" si="14"/>
        <v>22689.469999999998</v>
      </c>
      <c r="S193">
        <f>WEEKNUM(DailyReportTable[[#This Row],[Date]],2)</f>
        <v>31</v>
      </c>
    </row>
    <row r="194" spans="6:19" x14ac:dyDescent="0.25">
      <c r="F194" s="6"/>
      <c r="J194" s="1">
        <v>41850</v>
      </c>
      <c r="K194">
        <f t="shared" si="10"/>
        <v>2014</v>
      </c>
      <c r="L194" t="str">
        <f t="shared" si="11"/>
        <v>July</v>
      </c>
      <c r="M194" s="6" t="str">
        <f>DailyReportTable[[#This Row],[Year]]&amp;WEEKNUM(DailyReportTable[[#This Row],[Date]],2)</f>
        <v>201431</v>
      </c>
      <c r="N194">
        <f t="shared" si="12"/>
        <v>30</v>
      </c>
      <c r="O194" s="2">
        <f>SUMIF(IncomeDBTable[Date],"="&amp;DailyReportTable[[#This Row],[Date]],IncomeDBTable[Amount])</f>
        <v>0</v>
      </c>
      <c r="P194" s="2">
        <f>SUMIF(ExpensesDBTable[Date],"="&amp;DailyReportTable[[#This Row],[Date]],ExpensesDBTable[Amount])</f>
        <v>13.5</v>
      </c>
      <c r="Q194" s="2">
        <f t="shared" si="13"/>
        <v>-13.5</v>
      </c>
      <c r="R194" s="2">
        <f t="shared" si="14"/>
        <v>22675.969999999998</v>
      </c>
      <c r="S194">
        <f>WEEKNUM(DailyReportTable[[#This Row],[Date]],2)</f>
        <v>31</v>
      </c>
    </row>
    <row r="195" spans="6:19" x14ac:dyDescent="0.25">
      <c r="F195" s="6"/>
      <c r="J195" s="1">
        <v>41851</v>
      </c>
      <c r="K195">
        <f t="shared" si="10"/>
        <v>2014</v>
      </c>
      <c r="L195" t="str">
        <f t="shared" si="11"/>
        <v>July</v>
      </c>
      <c r="M195" s="6" t="str">
        <f>DailyReportTable[[#This Row],[Year]]&amp;WEEKNUM(DailyReportTable[[#This Row],[Date]],2)</f>
        <v>201431</v>
      </c>
      <c r="N195">
        <f t="shared" si="12"/>
        <v>31</v>
      </c>
      <c r="O195" s="2">
        <f>SUMIF(IncomeDBTable[Date],"="&amp;DailyReportTable[[#This Row],[Date]],IncomeDBTable[Amount])</f>
        <v>0</v>
      </c>
      <c r="P195" s="2">
        <f>SUMIF(ExpensesDBTable[Date],"="&amp;DailyReportTable[[#This Row],[Date]],ExpensesDBTable[Amount])</f>
        <v>12.73</v>
      </c>
      <c r="Q195" s="2">
        <f t="shared" si="13"/>
        <v>-12.73</v>
      </c>
      <c r="R195" s="2">
        <f t="shared" si="14"/>
        <v>22663.239999999998</v>
      </c>
      <c r="S195">
        <f>WEEKNUM(DailyReportTable[[#This Row],[Date]],2)</f>
        <v>31</v>
      </c>
    </row>
    <row r="196" spans="6:19" x14ac:dyDescent="0.25">
      <c r="F196" s="6"/>
      <c r="J196" s="1">
        <v>41852</v>
      </c>
      <c r="K196">
        <f t="shared" si="10"/>
        <v>2014</v>
      </c>
      <c r="L196" t="str">
        <f t="shared" si="11"/>
        <v>August</v>
      </c>
      <c r="M196" s="6" t="str">
        <f>DailyReportTable[[#This Row],[Year]]&amp;WEEKNUM(DailyReportTable[[#This Row],[Date]],2)</f>
        <v>201431</v>
      </c>
      <c r="N196">
        <f t="shared" si="12"/>
        <v>1</v>
      </c>
      <c r="O196" s="2">
        <f>SUMIF(IncomeDBTable[Date],"="&amp;DailyReportTable[[#This Row],[Date]],IncomeDBTable[Amount])</f>
        <v>43.66</v>
      </c>
      <c r="P196" s="2">
        <f>SUMIF(ExpensesDBTable[Date],"="&amp;DailyReportTable[[#This Row],[Date]],ExpensesDBTable[Amount])</f>
        <v>21.5</v>
      </c>
      <c r="Q196" s="2">
        <f t="shared" si="13"/>
        <v>22.159999999999997</v>
      </c>
      <c r="R196" s="2">
        <f t="shared" si="14"/>
        <v>22685.399999999998</v>
      </c>
      <c r="S196">
        <f>WEEKNUM(DailyReportTable[[#This Row],[Date]],2)</f>
        <v>31</v>
      </c>
    </row>
    <row r="197" spans="6:19" x14ac:dyDescent="0.25">
      <c r="F197" s="6"/>
      <c r="J197" s="1">
        <v>41853</v>
      </c>
      <c r="K197">
        <f t="shared" si="10"/>
        <v>2014</v>
      </c>
      <c r="L197" t="str">
        <f t="shared" si="11"/>
        <v>August</v>
      </c>
      <c r="M197" s="6" t="str">
        <f>DailyReportTable[[#This Row],[Year]]&amp;WEEKNUM(DailyReportTable[[#This Row],[Date]],2)</f>
        <v>201431</v>
      </c>
      <c r="N197">
        <f t="shared" si="12"/>
        <v>2</v>
      </c>
      <c r="O197" s="2">
        <f>SUMIF(IncomeDBTable[Date],"="&amp;DailyReportTable[[#This Row],[Date]],IncomeDBTable[Amount])</f>
        <v>0</v>
      </c>
      <c r="P197" s="2">
        <f>SUMIF(ExpensesDBTable[Date],"="&amp;DailyReportTable[[#This Row],[Date]],ExpensesDBTable[Amount])</f>
        <v>36.5</v>
      </c>
      <c r="Q197" s="2">
        <f t="shared" si="13"/>
        <v>-36.5</v>
      </c>
      <c r="R197" s="2">
        <f t="shared" si="14"/>
        <v>22648.899999999998</v>
      </c>
      <c r="S197">
        <f>WEEKNUM(DailyReportTable[[#This Row],[Date]],2)</f>
        <v>31</v>
      </c>
    </row>
    <row r="198" spans="6:19" x14ac:dyDescent="0.25">
      <c r="F198" s="6"/>
      <c r="J198" s="1">
        <v>41854</v>
      </c>
      <c r="K198">
        <f t="shared" si="10"/>
        <v>2014</v>
      </c>
      <c r="L198" t="str">
        <f t="shared" si="11"/>
        <v>August</v>
      </c>
      <c r="M198" s="6" t="str">
        <f>DailyReportTable[[#This Row],[Year]]&amp;WEEKNUM(DailyReportTable[[#This Row],[Date]],2)</f>
        <v>201431</v>
      </c>
      <c r="N198">
        <f t="shared" si="12"/>
        <v>3</v>
      </c>
      <c r="O198" s="2">
        <f>SUMIF(IncomeDBTable[Date],"="&amp;DailyReportTable[[#This Row],[Date]],IncomeDBTable[Amount])</f>
        <v>0</v>
      </c>
      <c r="P198" s="2">
        <f>SUMIF(ExpensesDBTable[Date],"="&amp;DailyReportTable[[#This Row],[Date]],ExpensesDBTable[Amount])</f>
        <v>19.5</v>
      </c>
      <c r="Q198" s="2">
        <f t="shared" si="13"/>
        <v>-19.5</v>
      </c>
      <c r="R198" s="2">
        <f t="shared" si="14"/>
        <v>22629.399999999998</v>
      </c>
      <c r="S198">
        <f>WEEKNUM(DailyReportTable[[#This Row],[Date]],2)</f>
        <v>31</v>
      </c>
    </row>
    <row r="199" spans="6:19" x14ac:dyDescent="0.25">
      <c r="F199" s="6"/>
      <c r="J199" s="1">
        <v>41855</v>
      </c>
      <c r="K199">
        <f t="shared" si="10"/>
        <v>2014</v>
      </c>
      <c r="L199" t="str">
        <f t="shared" si="11"/>
        <v>August</v>
      </c>
      <c r="M199" s="6" t="str">
        <f>DailyReportTable[[#This Row],[Year]]&amp;WEEKNUM(DailyReportTable[[#This Row],[Date]],2)</f>
        <v>201432</v>
      </c>
      <c r="N199">
        <f t="shared" si="12"/>
        <v>4</v>
      </c>
      <c r="O199" s="2">
        <f>SUMIF(IncomeDBTable[Date],"="&amp;DailyReportTable[[#This Row],[Date]],IncomeDBTable[Amount])</f>
        <v>0</v>
      </c>
      <c r="P199" s="2">
        <f>SUMIF(ExpensesDBTable[Date],"="&amp;DailyReportTable[[#This Row],[Date]],ExpensesDBTable[Amount])</f>
        <v>30</v>
      </c>
      <c r="Q199" s="2">
        <f t="shared" si="13"/>
        <v>-30</v>
      </c>
      <c r="R199" s="2">
        <f t="shared" si="14"/>
        <v>22599.399999999998</v>
      </c>
      <c r="S199">
        <f>WEEKNUM(DailyReportTable[[#This Row],[Date]],2)</f>
        <v>32</v>
      </c>
    </row>
    <row r="200" spans="6:19" x14ac:dyDescent="0.25">
      <c r="F200" s="6"/>
      <c r="J200" s="1">
        <v>41856</v>
      </c>
      <c r="K200">
        <f t="shared" si="10"/>
        <v>2014</v>
      </c>
      <c r="L200" t="str">
        <f t="shared" si="11"/>
        <v>August</v>
      </c>
      <c r="M200" s="6" t="str">
        <f>DailyReportTable[[#This Row],[Year]]&amp;WEEKNUM(DailyReportTable[[#This Row],[Date]],2)</f>
        <v>201432</v>
      </c>
      <c r="N200">
        <f t="shared" si="12"/>
        <v>5</v>
      </c>
      <c r="O200" s="2">
        <f>SUMIF(IncomeDBTable[Date],"="&amp;DailyReportTable[[#This Row],[Date]],IncomeDBTable[Amount])</f>
        <v>0</v>
      </c>
      <c r="P200" s="2">
        <f>SUMIF(ExpensesDBTable[Date],"="&amp;DailyReportTable[[#This Row],[Date]],ExpensesDBTable[Amount])</f>
        <v>24</v>
      </c>
      <c r="Q200" s="2">
        <f t="shared" si="13"/>
        <v>-24</v>
      </c>
      <c r="R200" s="2">
        <f t="shared" si="14"/>
        <v>22575.399999999998</v>
      </c>
      <c r="S200">
        <f>WEEKNUM(DailyReportTable[[#This Row],[Date]],2)</f>
        <v>32</v>
      </c>
    </row>
    <row r="201" spans="6:19" x14ac:dyDescent="0.25">
      <c r="F201" s="6"/>
      <c r="J201" s="1">
        <v>41858</v>
      </c>
      <c r="K201">
        <f t="shared" si="10"/>
        <v>2014</v>
      </c>
      <c r="L201" t="str">
        <f t="shared" si="11"/>
        <v>August</v>
      </c>
      <c r="M201" s="6" t="str">
        <f>DailyReportTable[[#This Row],[Year]]&amp;WEEKNUM(DailyReportTable[[#This Row],[Date]],2)</f>
        <v>201432</v>
      </c>
      <c r="N201">
        <f t="shared" si="12"/>
        <v>7</v>
      </c>
      <c r="O201" s="2">
        <f>SUMIF(IncomeDBTable[Date],"="&amp;DailyReportTable[[#This Row],[Date]],IncomeDBTable[Amount])</f>
        <v>0</v>
      </c>
      <c r="P201" s="2">
        <f>SUMIF(ExpensesDBTable[Date],"="&amp;DailyReportTable[[#This Row],[Date]],ExpensesDBTable[Amount])</f>
        <v>1527</v>
      </c>
      <c r="Q201" s="2">
        <f t="shared" si="13"/>
        <v>-1527</v>
      </c>
      <c r="R201" s="2">
        <f t="shared" si="14"/>
        <v>21048.399999999998</v>
      </c>
      <c r="S201">
        <f>WEEKNUM(DailyReportTable[[#This Row],[Date]],2)</f>
        <v>32</v>
      </c>
    </row>
    <row r="202" spans="6:19" x14ac:dyDescent="0.25">
      <c r="F202" s="6"/>
      <c r="J202" s="1">
        <v>41859</v>
      </c>
      <c r="K202">
        <f t="shared" si="10"/>
        <v>2014</v>
      </c>
      <c r="L202" t="str">
        <f t="shared" si="11"/>
        <v>August</v>
      </c>
      <c r="M202" s="6" t="str">
        <f>DailyReportTable[[#This Row],[Year]]&amp;WEEKNUM(DailyReportTable[[#This Row],[Date]],2)</f>
        <v>201432</v>
      </c>
      <c r="N202">
        <f t="shared" si="12"/>
        <v>8</v>
      </c>
      <c r="O202" s="2">
        <f>SUMIF(IncomeDBTable[Date],"="&amp;DailyReportTable[[#This Row],[Date]],IncomeDBTable[Amount])</f>
        <v>0</v>
      </c>
      <c r="P202" s="2">
        <f>SUMIF(ExpensesDBTable[Date],"="&amp;DailyReportTable[[#This Row],[Date]],ExpensesDBTable[Amount])</f>
        <v>32</v>
      </c>
      <c r="Q202" s="2">
        <f t="shared" si="13"/>
        <v>-32</v>
      </c>
      <c r="R202" s="2">
        <f t="shared" si="14"/>
        <v>21016.399999999998</v>
      </c>
      <c r="S202">
        <f>WEEKNUM(DailyReportTable[[#This Row],[Date]],2)</f>
        <v>32</v>
      </c>
    </row>
    <row r="203" spans="6:19" x14ac:dyDescent="0.25">
      <c r="F203" s="6"/>
      <c r="J203" s="1">
        <v>41860</v>
      </c>
      <c r="K203">
        <f t="shared" ref="K203:K266" si="15">YEAR(J203)</f>
        <v>2014</v>
      </c>
      <c r="L203" t="str">
        <f t="shared" ref="L203:L266" si="16">TEXT(DATE(K203,MONTH(J203),N203),"MMMM")</f>
        <v>August</v>
      </c>
      <c r="M203" s="6" t="str">
        <f>DailyReportTable[[#This Row],[Year]]&amp;WEEKNUM(DailyReportTable[[#This Row],[Date]],2)</f>
        <v>201432</v>
      </c>
      <c r="N203">
        <f t="shared" ref="N203:N266" si="17">DAY(J203)</f>
        <v>9</v>
      </c>
      <c r="O203" s="2">
        <f>SUMIF(IncomeDBTable[Date],"="&amp;DailyReportTable[[#This Row],[Date]],IncomeDBTable[Amount])</f>
        <v>0</v>
      </c>
      <c r="P203" s="2">
        <f>SUMIF(ExpensesDBTable[Date],"="&amp;DailyReportTable[[#This Row],[Date]],ExpensesDBTable[Amount])</f>
        <v>133.12</v>
      </c>
      <c r="Q203" s="2">
        <f t="shared" ref="Q203:Q266" si="18">O203-P203</f>
        <v>-133.12</v>
      </c>
      <c r="R203" s="2">
        <f t="shared" si="14"/>
        <v>20883.28</v>
      </c>
      <c r="S203">
        <f>WEEKNUM(DailyReportTable[[#This Row],[Date]],2)</f>
        <v>32</v>
      </c>
    </row>
    <row r="204" spans="6:19" x14ac:dyDescent="0.25">
      <c r="F204" s="6"/>
      <c r="J204" s="1">
        <v>41861</v>
      </c>
      <c r="K204">
        <f t="shared" si="15"/>
        <v>2014</v>
      </c>
      <c r="L204" t="str">
        <f t="shared" si="16"/>
        <v>August</v>
      </c>
      <c r="M204" s="6" t="str">
        <f>DailyReportTable[[#This Row],[Year]]&amp;WEEKNUM(DailyReportTable[[#This Row],[Date]],2)</f>
        <v>201432</v>
      </c>
      <c r="N204">
        <f t="shared" si="17"/>
        <v>10</v>
      </c>
      <c r="O204" s="2">
        <f>SUMIF(IncomeDBTable[Date],"="&amp;DailyReportTable[[#This Row],[Date]],IncomeDBTable[Amount])</f>
        <v>0</v>
      </c>
      <c r="P204" s="2">
        <f>SUMIF(ExpensesDBTable[Date],"="&amp;DailyReportTable[[#This Row],[Date]],ExpensesDBTable[Amount])</f>
        <v>11.89</v>
      </c>
      <c r="Q204" s="2">
        <f t="shared" si="18"/>
        <v>-11.89</v>
      </c>
      <c r="R204" s="2">
        <f t="shared" ref="R204:R267" si="19">R203+Q204</f>
        <v>20871.39</v>
      </c>
      <c r="S204">
        <f>WEEKNUM(DailyReportTable[[#This Row],[Date]],2)</f>
        <v>32</v>
      </c>
    </row>
    <row r="205" spans="6:19" x14ac:dyDescent="0.25">
      <c r="F205" s="6"/>
      <c r="J205" s="1">
        <v>41863</v>
      </c>
      <c r="K205">
        <f t="shared" si="15"/>
        <v>2014</v>
      </c>
      <c r="L205" t="str">
        <f t="shared" si="16"/>
        <v>August</v>
      </c>
      <c r="M205" s="6" t="str">
        <f>DailyReportTable[[#This Row],[Year]]&amp;WEEKNUM(DailyReportTable[[#This Row],[Date]],2)</f>
        <v>201433</v>
      </c>
      <c r="N205">
        <f t="shared" si="17"/>
        <v>12</v>
      </c>
      <c r="O205" s="2">
        <f>SUMIF(IncomeDBTable[Date],"="&amp;DailyReportTable[[#This Row],[Date]],IncomeDBTable[Amount])</f>
        <v>0</v>
      </c>
      <c r="P205" s="2">
        <f>SUMIF(ExpensesDBTable[Date],"="&amp;DailyReportTable[[#This Row],[Date]],ExpensesDBTable[Amount])</f>
        <v>60</v>
      </c>
      <c r="Q205" s="2">
        <f t="shared" si="18"/>
        <v>-60</v>
      </c>
      <c r="R205" s="2">
        <f t="shared" si="19"/>
        <v>20811.39</v>
      </c>
      <c r="S205">
        <f>WEEKNUM(DailyReportTable[[#This Row],[Date]],2)</f>
        <v>33</v>
      </c>
    </row>
    <row r="206" spans="6:19" x14ac:dyDescent="0.25">
      <c r="F206" s="6"/>
      <c r="J206" s="1">
        <v>41865</v>
      </c>
      <c r="K206">
        <f t="shared" si="15"/>
        <v>2014</v>
      </c>
      <c r="L206" t="str">
        <f t="shared" si="16"/>
        <v>August</v>
      </c>
      <c r="M206" s="6" t="str">
        <f>DailyReportTable[[#This Row],[Year]]&amp;WEEKNUM(DailyReportTable[[#This Row],[Date]],2)</f>
        <v>201433</v>
      </c>
      <c r="N206">
        <f t="shared" si="17"/>
        <v>14</v>
      </c>
      <c r="O206" s="2">
        <f>SUMIF(IncomeDBTable[Date],"="&amp;DailyReportTable[[#This Row],[Date]],IncomeDBTable[Amount])</f>
        <v>5944</v>
      </c>
      <c r="P206" s="2">
        <f>SUMIF(ExpensesDBTable[Date],"="&amp;DailyReportTable[[#This Row],[Date]],ExpensesDBTable[Amount])</f>
        <v>13</v>
      </c>
      <c r="Q206" s="2">
        <f t="shared" si="18"/>
        <v>5931</v>
      </c>
      <c r="R206" s="2">
        <f t="shared" si="19"/>
        <v>26742.39</v>
      </c>
      <c r="S206">
        <f>WEEKNUM(DailyReportTable[[#This Row],[Date]],2)</f>
        <v>33</v>
      </c>
    </row>
    <row r="207" spans="6:19" x14ac:dyDescent="0.25">
      <c r="F207" s="6"/>
      <c r="J207" s="1">
        <v>41866</v>
      </c>
      <c r="K207">
        <f t="shared" si="15"/>
        <v>2014</v>
      </c>
      <c r="L207" t="str">
        <f t="shared" si="16"/>
        <v>August</v>
      </c>
      <c r="M207" s="6" t="str">
        <f>DailyReportTable[[#This Row],[Year]]&amp;WEEKNUM(DailyReportTable[[#This Row],[Date]],2)</f>
        <v>201433</v>
      </c>
      <c r="N207">
        <f t="shared" si="17"/>
        <v>15</v>
      </c>
      <c r="O207" s="2">
        <f>SUMIF(IncomeDBTable[Date],"="&amp;DailyReportTable[[#This Row],[Date]],IncomeDBTable[Amount])</f>
        <v>0</v>
      </c>
      <c r="P207" s="2">
        <f>SUMIF(ExpensesDBTable[Date],"="&amp;DailyReportTable[[#This Row],[Date]],ExpensesDBTable[Amount])</f>
        <v>85.88000000000001</v>
      </c>
      <c r="Q207" s="2">
        <f t="shared" si="18"/>
        <v>-85.88000000000001</v>
      </c>
      <c r="R207" s="2">
        <f t="shared" si="19"/>
        <v>26656.51</v>
      </c>
      <c r="S207">
        <f>WEEKNUM(DailyReportTable[[#This Row],[Date]],2)</f>
        <v>33</v>
      </c>
    </row>
    <row r="208" spans="6:19" x14ac:dyDescent="0.25">
      <c r="F208" s="6"/>
      <c r="J208" s="1">
        <v>41867</v>
      </c>
      <c r="K208">
        <f t="shared" si="15"/>
        <v>2014</v>
      </c>
      <c r="L208" t="str">
        <f t="shared" si="16"/>
        <v>August</v>
      </c>
      <c r="M208" s="6" t="str">
        <f>DailyReportTable[[#This Row],[Year]]&amp;WEEKNUM(DailyReportTable[[#This Row],[Date]],2)</f>
        <v>201433</v>
      </c>
      <c r="N208">
        <f t="shared" si="17"/>
        <v>16</v>
      </c>
      <c r="O208" s="2">
        <f>SUMIF(IncomeDBTable[Date],"="&amp;DailyReportTable[[#This Row],[Date]],IncomeDBTable[Amount])</f>
        <v>0</v>
      </c>
      <c r="P208" s="2">
        <f>SUMIF(ExpensesDBTable[Date],"="&amp;DailyReportTable[[#This Row],[Date]],ExpensesDBTable[Amount])</f>
        <v>93</v>
      </c>
      <c r="Q208" s="2">
        <f t="shared" si="18"/>
        <v>-93</v>
      </c>
      <c r="R208" s="2">
        <f t="shared" si="19"/>
        <v>26563.51</v>
      </c>
      <c r="S208">
        <f>WEEKNUM(DailyReportTable[[#This Row],[Date]],2)</f>
        <v>33</v>
      </c>
    </row>
    <row r="209" spans="6:19" x14ac:dyDescent="0.25">
      <c r="F209" s="6"/>
      <c r="J209" s="1">
        <v>41868</v>
      </c>
      <c r="K209">
        <f t="shared" si="15"/>
        <v>2014</v>
      </c>
      <c r="L209" t="str">
        <f t="shared" si="16"/>
        <v>August</v>
      </c>
      <c r="M209" s="6" t="str">
        <f>DailyReportTable[[#This Row],[Year]]&amp;WEEKNUM(DailyReportTable[[#This Row],[Date]],2)</f>
        <v>201433</v>
      </c>
      <c r="N209">
        <f t="shared" si="17"/>
        <v>17</v>
      </c>
      <c r="O209" s="2">
        <f>SUMIF(IncomeDBTable[Date],"="&amp;DailyReportTable[[#This Row],[Date]],IncomeDBTable[Amount])</f>
        <v>0</v>
      </c>
      <c r="P209" s="2">
        <f>SUMIF(ExpensesDBTable[Date],"="&amp;DailyReportTable[[#This Row],[Date]],ExpensesDBTable[Amount])</f>
        <v>31</v>
      </c>
      <c r="Q209" s="2">
        <f t="shared" si="18"/>
        <v>-31</v>
      </c>
      <c r="R209" s="2">
        <f t="shared" si="19"/>
        <v>26532.51</v>
      </c>
      <c r="S209">
        <f>WEEKNUM(DailyReportTable[[#This Row],[Date]],2)</f>
        <v>33</v>
      </c>
    </row>
    <row r="210" spans="6:19" x14ac:dyDescent="0.25">
      <c r="F210" s="6"/>
      <c r="J210" s="1">
        <v>41869</v>
      </c>
      <c r="K210">
        <f t="shared" si="15"/>
        <v>2014</v>
      </c>
      <c r="L210" t="str">
        <f t="shared" si="16"/>
        <v>August</v>
      </c>
      <c r="M210" s="6" t="str">
        <f>DailyReportTable[[#This Row],[Year]]&amp;WEEKNUM(DailyReportTable[[#This Row],[Date]],2)</f>
        <v>201434</v>
      </c>
      <c r="N210">
        <f t="shared" si="17"/>
        <v>18</v>
      </c>
      <c r="O210" s="2">
        <f>SUMIF(IncomeDBTable[Date],"="&amp;DailyReportTable[[#This Row],[Date]],IncomeDBTable[Amount])</f>
        <v>0</v>
      </c>
      <c r="P210" s="2">
        <f>SUMIF(ExpensesDBTable[Date],"="&amp;DailyReportTable[[#This Row],[Date]],ExpensesDBTable[Amount])</f>
        <v>54.57</v>
      </c>
      <c r="Q210" s="2">
        <f t="shared" si="18"/>
        <v>-54.57</v>
      </c>
      <c r="R210" s="2">
        <f t="shared" si="19"/>
        <v>26477.94</v>
      </c>
      <c r="S210">
        <f>WEEKNUM(DailyReportTable[[#This Row],[Date]],2)</f>
        <v>34</v>
      </c>
    </row>
    <row r="211" spans="6:19" x14ac:dyDescent="0.25">
      <c r="F211" s="6"/>
      <c r="J211" s="1">
        <v>41870</v>
      </c>
      <c r="K211">
        <f t="shared" si="15"/>
        <v>2014</v>
      </c>
      <c r="L211" t="str">
        <f t="shared" si="16"/>
        <v>August</v>
      </c>
      <c r="M211" s="6" t="str">
        <f>DailyReportTable[[#This Row],[Year]]&amp;WEEKNUM(DailyReportTable[[#This Row],[Date]],2)</f>
        <v>201434</v>
      </c>
      <c r="N211">
        <f t="shared" si="17"/>
        <v>19</v>
      </c>
      <c r="O211" s="2">
        <f>SUMIF(IncomeDBTable[Date],"="&amp;DailyReportTable[[#This Row],[Date]],IncomeDBTable[Amount])</f>
        <v>0</v>
      </c>
      <c r="P211" s="2">
        <f>SUMIF(ExpensesDBTable[Date],"="&amp;DailyReportTable[[#This Row],[Date]],ExpensesDBTable[Amount])</f>
        <v>4.5999999999999996</v>
      </c>
      <c r="Q211" s="2">
        <f t="shared" si="18"/>
        <v>-4.5999999999999996</v>
      </c>
      <c r="R211" s="2">
        <f t="shared" si="19"/>
        <v>26473.34</v>
      </c>
      <c r="S211">
        <f>WEEKNUM(DailyReportTable[[#This Row],[Date]],2)</f>
        <v>34</v>
      </c>
    </row>
    <row r="212" spans="6:19" x14ac:dyDescent="0.25">
      <c r="F212" s="6"/>
      <c r="J212" s="1">
        <v>41871</v>
      </c>
      <c r="K212">
        <f t="shared" si="15"/>
        <v>2014</v>
      </c>
      <c r="L212" t="str">
        <f t="shared" si="16"/>
        <v>August</v>
      </c>
      <c r="M212" s="6" t="str">
        <f>DailyReportTable[[#This Row],[Year]]&amp;WEEKNUM(DailyReportTable[[#This Row],[Date]],2)</f>
        <v>201434</v>
      </c>
      <c r="N212">
        <f t="shared" si="17"/>
        <v>20</v>
      </c>
      <c r="O212" s="2">
        <f>SUMIF(IncomeDBTable[Date],"="&amp;DailyReportTable[[#This Row],[Date]],IncomeDBTable[Amount])</f>
        <v>0</v>
      </c>
      <c r="P212" s="2">
        <f>SUMIF(ExpensesDBTable[Date],"="&amp;DailyReportTable[[#This Row],[Date]],ExpensesDBTable[Amount])</f>
        <v>20.5</v>
      </c>
      <c r="Q212" s="2">
        <f t="shared" si="18"/>
        <v>-20.5</v>
      </c>
      <c r="R212" s="2">
        <f t="shared" si="19"/>
        <v>26452.84</v>
      </c>
      <c r="S212">
        <f>WEEKNUM(DailyReportTable[[#This Row],[Date]],2)</f>
        <v>34</v>
      </c>
    </row>
    <row r="213" spans="6:19" x14ac:dyDescent="0.25">
      <c r="F213" s="6"/>
      <c r="J213" s="1">
        <v>41872</v>
      </c>
      <c r="K213">
        <f t="shared" si="15"/>
        <v>2014</v>
      </c>
      <c r="L213" t="str">
        <f t="shared" si="16"/>
        <v>August</v>
      </c>
      <c r="M213" s="6" t="str">
        <f>DailyReportTable[[#This Row],[Year]]&amp;WEEKNUM(DailyReportTable[[#This Row],[Date]],2)</f>
        <v>201434</v>
      </c>
      <c r="N213">
        <f t="shared" si="17"/>
        <v>21</v>
      </c>
      <c r="O213" s="2">
        <f>SUMIF(IncomeDBTable[Date],"="&amp;DailyReportTable[[#This Row],[Date]],IncomeDBTable[Amount])</f>
        <v>0</v>
      </c>
      <c r="P213" s="2">
        <f>SUMIF(ExpensesDBTable[Date],"="&amp;DailyReportTable[[#This Row],[Date]],ExpensesDBTable[Amount])</f>
        <v>108.12</v>
      </c>
      <c r="Q213" s="2">
        <f t="shared" si="18"/>
        <v>-108.12</v>
      </c>
      <c r="R213" s="2">
        <f t="shared" si="19"/>
        <v>26344.720000000001</v>
      </c>
      <c r="S213">
        <f>WEEKNUM(DailyReportTable[[#This Row],[Date]],2)</f>
        <v>34</v>
      </c>
    </row>
    <row r="214" spans="6:19" x14ac:dyDescent="0.25">
      <c r="F214" s="6"/>
      <c r="J214" s="1">
        <v>41873</v>
      </c>
      <c r="K214">
        <f t="shared" si="15"/>
        <v>2014</v>
      </c>
      <c r="L214" t="str">
        <f t="shared" si="16"/>
        <v>August</v>
      </c>
      <c r="M214" s="6" t="str">
        <f>DailyReportTable[[#This Row],[Year]]&amp;WEEKNUM(DailyReportTable[[#This Row],[Date]],2)</f>
        <v>201434</v>
      </c>
      <c r="N214">
        <f t="shared" si="17"/>
        <v>22</v>
      </c>
      <c r="O214" s="2">
        <f>SUMIF(IncomeDBTable[Date],"="&amp;DailyReportTable[[#This Row],[Date]],IncomeDBTable[Amount])</f>
        <v>0</v>
      </c>
      <c r="P214" s="2">
        <f>SUMIF(ExpensesDBTable[Date],"="&amp;DailyReportTable[[#This Row],[Date]],ExpensesDBTable[Amount])</f>
        <v>27.5</v>
      </c>
      <c r="Q214" s="2">
        <f t="shared" si="18"/>
        <v>-27.5</v>
      </c>
      <c r="R214" s="2">
        <f t="shared" si="19"/>
        <v>26317.22</v>
      </c>
      <c r="S214">
        <f>WEEKNUM(DailyReportTable[[#This Row],[Date]],2)</f>
        <v>34</v>
      </c>
    </row>
    <row r="215" spans="6:19" x14ac:dyDescent="0.25">
      <c r="F215" s="6"/>
      <c r="J215" s="1">
        <v>41874</v>
      </c>
      <c r="K215">
        <f t="shared" si="15"/>
        <v>2014</v>
      </c>
      <c r="L215" t="str">
        <f t="shared" si="16"/>
        <v>August</v>
      </c>
      <c r="M215" s="6" t="str">
        <f>DailyReportTable[[#This Row],[Year]]&amp;WEEKNUM(DailyReportTable[[#This Row],[Date]],2)</f>
        <v>201434</v>
      </c>
      <c r="N215">
        <f t="shared" si="17"/>
        <v>23</v>
      </c>
      <c r="O215" s="2">
        <f>SUMIF(IncomeDBTable[Date],"="&amp;DailyReportTable[[#This Row],[Date]],IncomeDBTable[Amount])</f>
        <v>0</v>
      </c>
      <c r="P215" s="2">
        <f>SUMIF(ExpensesDBTable[Date],"="&amp;DailyReportTable[[#This Row],[Date]],ExpensesDBTable[Amount])</f>
        <v>3647.7</v>
      </c>
      <c r="Q215" s="2">
        <f t="shared" si="18"/>
        <v>-3647.7</v>
      </c>
      <c r="R215" s="2">
        <f t="shared" si="19"/>
        <v>22669.52</v>
      </c>
      <c r="S215">
        <f>WEEKNUM(DailyReportTable[[#This Row],[Date]],2)</f>
        <v>34</v>
      </c>
    </row>
    <row r="216" spans="6:19" x14ac:dyDescent="0.25">
      <c r="F216" s="6"/>
      <c r="J216" s="1">
        <v>41875</v>
      </c>
      <c r="K216">
        <f t="shared" si="15"/>
        <v>2014</v>
      </c>
      <c r="L216" t="str">
        <f t="shared" si="16"/>
        <v>August</v>
      </c>
      <c r="M216" s="6" t="str">
        <f>DailyReportTable[[#This Row],[Year]]&amp;WEEKNUM(DailyReportTable[[#This Row],[Date]],2)</f>
        <v>201434</v>
      </c>
      <c r="N216">
        <f t="shared" si="17"/>
        <v>24</v>
      </c>
      <c r="O216" s="2">
        <f>SUMIF(IncomeDBTable[Date],"="&amp;DailyReportTable[[#This Row],[Date]],IncomeDBTable[Amount])</f>
        <v>0</v>
      </c>
      <c r="P216" s="2">
        <f>SUMIF(ExpensesDBTable[Date],"="&amp;DailyReportTable[[#This Row],[Date]],ExpensesDBTable[Amount])</f>
        <v>5.0999999999999996</v>
      </c>
      <c r="Q216" s="2">
        <f t="shared" si="18"/>
        <v>-5.0999999999999996</v>
      </c>
      <c r="R216" s="2">
        <f t="shared" si="19"/>
        <v>22664.420000000002</v>
      </c>
      <c r="S216">
        <f>WEEKNUM(DailyReportTable[[#This Row],[Date]],2)</f>
        <v>34</v>
      </c>
    </row>
    <row r="217" spans="6:19" x14ac:dyDescent="0.25">
      <c r="F217" s="6"/>
      <c r="J217" s="1">
        <v>41876</v>
      </c>
      <c r="K217">
        <f t="shared" si="15"/>
        <v>2014</v>
      </c>
      <c r="L217" t="str">
        <f t="shared" si="16"/>
        <v>August</v>
      </c>
      <c r="M217" s="6" t="str">
        <f>DailyReportTable[[#This Row],[Year]]&amp;WEEKNUM(DailyReportTable[[#This Row],[Date]],2)</f>
        <v>201435</v>
      </c>
      <c r="N217">
        <f t="shared" si="17"/>
        <v>25</v>
      </c>
      <c r="O217" s="2">
        <f>SUMIF(IncomeDBTable[Date],"="&amp;DailyReportTable[[#This Row],[Date]],IncomeDBTable[Amount])</f>
        <v>0</v>
      </c>
      <c r="P217" s="2">
        <f>SUMIF(ExpensesDBTable[Date],"="&amp;DailyReportTable[[#This Row],[Date]],ExpensesDBTable[Amount])</f>
        <v>55.45</v>
      </c>
      <c r="Q217" s="2">
        <f t="shared" si="18"/>
        <v>-55.45</v>
      </c>
      <c r="R217" s="2">
        <f t="shared" si="19"/>
        <v>22608.97</v>
      </c>
      <c r="S217">
        <f>WEEKNUM(DailyReportTable[[#This Row],[Date]],2)</f>
        <v>35</v>
      </c>
    </row>
    <row r="218" spans="6:19" x14ac:dyDescent="0.25">
      <c r="F218" s="6"/>
      <c r="J218" s="1">
        <v>41879</v>
      </c>
      <c r="K218">
        <f t="shared" si="15"/>
        <v>2014</v>
      </c>
      <c r="L218" t="str">
        <f t="shared" si="16"/>
        <v>August</v>
      </c>
      <c r="M218" s="6" t="str">
        <f>DailyReportTable[[#This Row],[Year]]&amp;WEEKNUM(DailyReportTable[[#This Row],[Date]],2)</f>
        <v>201435</v>
      </c>
      <c r="N218">
        <f t="shared" si="17"/>
        <v>28</v>
      </c>
      <c r="O218" s="2">
        <f>SUMIF(IncomeDBTable[Date],"="&amp;DailyReportTable[[#This Row],[Date]],IncomeDBTable[Amount])</f>
        <v>5</v>
      </c>
      <c r="P218" s="2">
        <f>SUMIF(ExpensesDBTable[Date],"="&amp;DailyReportTable[[#This Row],[Date]],ExpensesDBTable[Amount])</f>
        <v>23.45</v>
      </c>
      <c r="Q218" s="2">
        <f t="shared" si="18"/>
        <v>-18.45</v>
      </c>
      <c r="R218" s="2">
        <f t="shared" si="19"/>
        <v>22590.52</v>
      </c>
      <c r="S218">
        <f>WEEKNUM(DailyReportTable[[#This Row],[Date]],2)</f>
        <v>35</v>
      </c>
    </row>
    <row r="219" spans="6:19" x14ac:dyDescent="0.25">
      <c r="F219" s="6"/>
      <c r="J219" s="1">
        <v>41880</v>
      </c>
      <c r="K219">
        <f t="shared" si="15"/>
        <v>2014</v>
      </c>
      <c r="L219" t="str">
        <f t="shared" si="16"/>
        <v>August</v>
      </c>
      <c r="M219" s="6" t="str">
        <f>DailyReportTable[[#This Row],[Year]]&amp;WEEKNUM(DailyReportTable[[#This Row],[Date]],2)</f>
        <v>201435</v>
      </c>
      <c r="N219">
        <f t="shared" si="17"/>
        <v>29</v>
      </c>
      <c r="O219" s="2">
        <f>SUMIF(IncomeDBTable[Date],"="&amp;DailyReportTable[[#This Row],[Date]],IncomeDBTable[Amount])</f>
        <v>0</v>
      </c>
      <c r="P219" s="2">
        <f>SUMIF(ExpensesDBTable[Date],"="&amp;DailyReportTable[[#This Row],[Date]],ExpensesDBTable[Amount])</f>
        <v>137</v>
      </c>
      <c r="Q219" s="2">
        <f t="shared" si="18"/>
        <v>-137</v>
      </c>
      <c r="R219" s="2">
        <f t="shared" si="19"/>
        <v>22453.52</v>
      </c>
      <c r="S219">
        <f>WEEKNUM(DailyReportTable[[#This Row],[Date]],2)</f>
        <v>35</v>
      </c>
    </row>
    <row r="220" spans="6:19" x14ac:dyDescent="0.25">
      <c r="F220" s="6"/>
      <c r="J220" s="1">
        <v>41881</v>
      </c>
      <c r="K220">
        <f t="shared" si="15"/>
        <v>2014</v>
      </c>
      <c r="L220" t="str">
        <f t="shared" si="16"/>
        <v>August</v>
      </c>
      <c r="M220" s="6" t="str">
        <f>DailyReportTable[[#This Row],[Year]]&amp;WEEKNUM(DailyReportTable[[#This Row],[Date]],2)</f>
        <v>201435</v>
      </c>
      <c r="N220">
        <f t="shared" si="17"/>
        <v>30</v>
      </c>
      <c r="O220" s="2">
        <f>SUMIF(IncomeDBTable[Date],"="&amp;DailyReportTable[[#This Row],[Date]],IncomeDBTable[Amount])</f>
        <v>0</v>
      </c>
      <c r="P220" s="2">
        <f>SUMIF(ExpensesDBTable[Date],"="&amp;DailyReportTable[[#This Row],[Date]],ExpensesDBTable[Amount])</f>
        <v>42.78</v>
      </c>
      <c r="Q220" s="2">
        <f t="shared" si="18"/>
        <v>-42.78</v>
      </c>
      <c r="R220" s="2">
        <f t="shared" si="19"/>
        <v>22410.74</v>
      </c>
      <c r="S220">
        <f>WEEKNUM(DailyReportTable[[#This Row],[Date]],2)</f>
        <v>35</v>
      </c>
    </row>
    <row r="221" spans="6:19" x14ac:dyDescent="0.25">
      <c r="F221" s="6"/>
      <c r="J221" s="1">
        <v>41882</v>
      </c>
      <c r="K221">
        <f t="shared" si="15"/>
        <v>2014</v>
      </c>
      <c r="L221" t="str">
        <f t="shared" si="16"/>
        <v>August</v>
      </c>
      <c r="M221" s="6" t="str">
        <f>DailyReportTable[[#This Row],[Year]]&amp;WEEKNUM(DailyReportTable[[#This Row],[Date]],2)</f>
        <v>201435</v>
      </c>
      <c r="N221">
        <f t="shared" si="17"/>
        <v>31</v>
      </c>
      <c r="O221" s="2">
        <f>SUMIF(IncomeDBTable[Date],"="&amp;DailyReportTable[[#This Row],[Date]],IncomeDBTable[Amount])</f>
        <v>0</v>
      </c>
      <c r="P221" s="2">
        <f>SUMIF(ExpensesDBTable[Date],"="&amp;DailyReportTable[[#This Row],[Date]],ExpensesDBTable[Amount])</f>
        <v>6.77</v>
      </c>
      <c r="Q221" s="2">
        <f t="shared" si="18"/>
        <v>-6.77</v>
      </c>
      <c r="R221" s="2">
        <f t="shared" si="19"/>
        <v>22403.97</v>
      </c>
      <c r="S221">
        <f>WEEKNUM(DailyReportTable[[#This Row],[Date]],2)</f>
        <v>35</v>
      </c>
    </row>
    <row r="222" spans="6:19" x14ac:dyDescent="0.25">
      <c r="F222" s="6"/>
      <c r="J222" s="1">
        <v>41883</v>
      </c>
      <c r="K222">
        <f t="shared" si="15"/>
        <v>2014</v>
      </c>
      <c r="L222" t="str">
        <f t="shared" si="16"/>
        <v>September</v>
      </c>
      <c r="M222" s="6" t="str">
        <f>DailyReportTable[[#This Row],[Year]]&amp;WEEKNUM(DailyReportTable[[#This Row],[Date]],2)</f>
        <v>201436</v>
      </c>
      <c r="N222">
        <f t="shared" si="17"/>
        <v>1</v>
      </c>
      <c r="O222" s="2">
        <f>SUMIF(IncomeDBTable[Date],"="&amp;DailyReportTable[[#This Row],[Date]],IncomeDBTable[Amount])</f>
        <v>43.75</v>
      </c>
      <c r="P222" s="2">
        <f>SUMIF(ExpensesDBTable[Date],"="&amp;DailyReportTable[[#This Row],[Date]],ExpensesDBTable[Amount])</f>
        <v>11</v>
      </c>
      <c r="Q222" s="2">
        <f t="shared" si="18"/>
        <v>32.75</v>
      </c>
      <c r="R222" s="2">
        <f t="shared" si="19"/>
        <v>22436.720000000001</v>
      </c>
      <c r="S222">
        <f>WEEKNUM(DailyReportTable[[#This Row],[Date]],2)</f>
        <v>36</v>
      </c>
    </row>
    <row r="223" spans="6:19" x14ac:dyDescent="0.25">
      <c r="F223" s="6"/>
      <c r="J223" s="1">
        <v>41886</v>
      </c>
      <c r="K223">
        <f t="shared" si="15"/>
        <v>2014</v>
      </c>
      <c r="L223" t="str">
        <f t="shared" si="16"/>
        <v>September</v>
      </c>
      <c r="M223" s="6" t="str">
        <f>DailyReportTable[[#This Row],[Year]]&amp;WEEKNUM(DailyReportTable[[#This Row],[Date]],2)</f>
        <v>201436</v>
      </c>
      <c r="N223">
        <f t="shared" si="17"/>
        <v>4</v>
      </c>
      <c r="O223" s="2">
        <f>SUMIF(IncomeDBTable[Date],"="&amp;DailyReportTable[[#This Row],[Date]],IncomeDBTable[Amount])</f>
        <v>0</v>
      </c>
      <c r="P223" s="2">
        <f>SUMIF(ExpensesDBTable[Date],"="&amp;DailyReportTable[[#This Row],[Date]],ExpensesDBTable[Amount])</f>
        <v>17.25</v>
      </c>
      <c r="Q223" s="2">
        <f t="shared" si="18"/>
        <v>-17.25</v>
      </c>
      <c r="R223" s="2">
        <f t="shared" si="19"/>
        <v>22419.47</v>
      </c>
      <c r="S223">
        <f>WEEKNUM(DailyReportTable[[#This Row],[Date]],2)</f>
        <v>36</v>
      </c>
    </row>
    <row r="224" spans="6:19" x14ac:dyDescent="0.25">
      <c r="F224" s="6"/>
      <c r="J224" s="1">
        <v>41887</v>
      </c>
      <c r="K224">
        <f t="shared" si="15"/>
        <v>2014</v>
      </c>
      <c r="L224" t="str">
        <f t="shared" si="16"/>
        <v>September</v>
      </c>
      <c r="M224" s="6" t="str">
        <f>DailyReportTable[[#This Row],[Year]]&amp;WEEKNUM(DailyReportTable[[#This Row],[Date]],2)</f>
        <v>201436</v>
      </c>
      <c r="N224">
        <f t="shared" si="17"/>
        <v>5</v>
      </c>
      <c r="O224" s="2">
        <f>SUMIF(IncomeDBTable[Date],"="&amp;DailyReportTable[[#This Row],[Date]],IncomeDBTable[Amount])</f>
        <v>0</v>
      </c>
      <c r="P224" s="2">
        <f>SUMIF(ExpensesDBTable[Date],"="&amp;DailyReportTable[[#This Row],[Date]],ExpensesDBTable[Amount])</f>
        <v>1511.7</v>
      </c>
      <c r="Q224" s="2">
        <f t="shared" si="18"/>
        <v>-1511.7</v>
      </c>
      <c r="R224" s="2">
        <f t="shared" si="19"/>
        <v>20907.77</v>
      </c>
      <c r="S224">
        <f>WEEKNUM(DailyReportTable[[#This Row],[Date]],2)</f>
        <v>36</v>
      </c>
    </row>
    <row r="225" spans="6:19" x14ac:dyDescent="0.25">
      <c r="F225" s="6"/>
      <c r="J225" s="1">
        <v>41888</v>
      </c>
      <c r="K225">
        <f t="shared" si="15"/>
        <v>2014</v>
      </c>
      <c r="L225" t="str">
        <f t="shared" si="16"/>
        <v>September</v>
      </c>
      <c r="M225" s="6" t="str">
        <f>DailyReportTable[[#This Row],[Year]]&amp;WEEKNUM(DailyReportTable[[#This Row],[Date]],2)</f>
        <v>201436</v>
      </c>
      <c r="N225">
        <f t="shared" si="17"/>
        <v>6</v>
      </c>
      <c r="O225" s="2">
        <f>SUMIF(IncomeDBTable[Date],"="&amp;DailyReportTable[[#This Row],[Date]],IncomeDBTable[Amount])</f>
        <v>0</v>
      </c>
      <c r="P225" s="2">
        <f>SUMIF(ExpensesDBTable[Date],"="&amp;DailyReportTable[[#This Row],[Date]],ExpensesDBTable[Amount])</f>
        <v>51.699999999999996</v>
      </c>
      <c r="Q225" s="2">
        <f t="shared" si="18"/>
        <v>-51.699999999999996</v>
      </c>
      <c r="R225" s="2">
        <f t="shared" si="19"/>
        <v>20856.07</v>
      </c>
      <c r="S225">
        <f>WEEKNUM(DailyReportTable[[#This Row],[Date]],2)</f>
        <v>36</v>
      </c>
    </row>
    <row r="226" spans="6:19" x14ac:dyDescent="0.25">
      <c r="F226" s="6"/>
      <c r="J226" s="1">
        <v>41890</v>
      </c>
      <c r="K226">
        <f t="shared" si="15"/>
        <v>2014</v>
      </c>
      <c r="L226" t="str">
        <f t="shared" si="16"/>
        <v>September</v>
      </c>
      <c r="M226" s="6" t="str">
        <f>DailyReportTable[[#This Row],[Year]]&amp;WEEKNUM(DailyReportTable[[#This Row],[Date]],2)</f>
        <v>201437</v>
      </c>
      <c r="N226">
        <f t="shared" si="17"/>
        <v>8</v>
      </c>
      <c r="O226" s="2">
        <f>SUMIF(IncomeDBTable[Date],"="&amp;DailyReportTable[[#This Row],[Date]],IncomeDBTable[Amount])</f>
        <v>1511</v>
      </c>
      <c r="P226" s="2">
        <f>SUMIF(ExpensesDBTable[Date],"="&amp;DailyReportTable[[#This Row],[Date]],ExpensesDBTable[Amount])</f>
        <v>75</v>
      </c>
      <c r="Q226" s="2">
        <f t="shared" si="18"/>
        <v>1436</v>
      </c>
      <c r="R226" s="2">
        <f t="shared" si="19"/>
        <v>22292.07</v>
      </c>
      <c r="S226">
        <f>WEEKNUM(DailyReportTable[[#This Row],[Date]],2)</f>
        <v>37</v>
      </c>
    </row>
    <row r="227" spans="6:19" x14ac:dyDescent="0.25">
      <c r="F227" s="6"/>
      <c r="J227" s="1">
        <v>41891</v>
      </c>
      <c r="K227">
        <f t="shared" si="15"/>
        <v>2014</v>
      </c>
      <c r="L227" t="str">
        <f t="shared" si="16"/>
        <v>September</v>
      </c>
      <c r="M227" s="6" t="str">
        <f>DailyReportTable[[#This Row],[Year]]&amp;WEEKNUM(DailyReportTable[[#This Row],[Date]],2)</f>
        <v>201437</v>
      </c>
      <c r="N227">
        <f t="shared" si="17"/>
        <v>9</v>
      </c>
      <c r="O227" s="2">
        <f>SUMIF(IncomeDBTable[Date],"="&amp;DailyReportTable[[#This Row],[Date]],IncomeDBTable[Amount])</f>
        <v>0</v>
      </c>
      <c r="P227" s="2">
        <f>SUMIF(ExpensesDBTable[Date],"="&amp;DailyReportTable[[#This Row],[Date]],ExpensesDBTable[Amount])</f>
        <v>77</v>
      </c>
      <c r="Q227" s="2">
        <f t="shared" si="18"/>
        <v>-77</v>
      </c>
      <c r="R227" s="2">
        <f t="shared" si="19"/>
        <v>22215.07</v>
      </c>
      <c r="S227">
        <f>WEEKNUM(DailyReportTable[[#This Row],[Date]],2)</f>
        <v>37</v>
      </c>
    </row>
    <row r="228" spans="6:19" x14ac:dyDescent="0.25">
      <c r="F228" s="6"/>
      <c r="J228" s="1">
        <v>41892</v>
      </c>
      <c r="K228">
        <f t="shared" si="15"/>
        <v>2014</v>
      </c>
      <c r="L228" t="str">
        <f t="shared" si="16"/>
        <v>September</v>
      </c>
      <c r="M228" s="6" t="str">
        <f>DailyReportTable[[#This Row],[Year]]&amp;WEEKNUM(DailyReportTable[[#This Row],[Date]],2)</f>
        <v>201437</v>
      </c>
      <c r="N228">
        <f t="shared" si="17"/>
        <v>10</v>
      </c>
      <c r="O228" s="2">
        <f>SUMIF(IncomeDBTable[Date],"="&amp;DailyReportTable[[#This Row],[Date]],IncomeDBTable[Amount])</f>
        <v>0</v>
      </c>
      <c r="P228" s="2">
        <f>SUMIF(ExpensesDBTable[Date],"="&amp;DailyReportTable[[#This Row],[Date]],ExpensesDBTable[Amount])</f>
        <v>10.73</v>
      </c>
      <c r="Q228" s="2">
        <f t="shared" si="18"/>
        <v>-10.73</v>
      </c>
      <c r="R228" s="2">
        <f t="shared" si="19"/>
        <v>22204.34</v>
      </c>
      <c r="S228">
        <f>WEEKNUM(DailyReportTable[[#This Row],[Date]],2)</f>
        <v>37</v>
      </c>
    </row>
    <row r="229" spans="6:19" x14ac:dyDescent="0.25">
      <c r="F229" s="6"/>
      <c r="J229" s="1">
        <v>41894</v>
      </c>
      <c r="K229">
        <f t="shared" si="15"/>
        <v>2014</v>
      </c>
      <c r="L229" t="str">
        <f t="shared" si="16"/>
        <v>September</v>
      </c>
      <c r="M229" s="6" t="str">
        <f>DailyReportTable[[#This Row],[Year]]&amp;WEEKNUM(DailyReportTable[[#This Row],[Date]],2)</f>
        <v>201437</v>
      </c>
      <c r="N229">
        <f t="shared" si="17"/>
        <v>12</v>
      </c>
      <c r="O229" s="2">
        <f>SUMIF(IncomeDBTable[Date],"="&amp;DailyReportTable[[#This Row],[Date]],IncomeDBTable[Amount])</f>
        <v>3814</v>
      </c>
      <c r="P229" s="2">
        <f>SUMIF(ExpensesDBTable[Date],"="&amp;DailyReportTable[[#This Row],[Date]],ExpensesDBTable[Amount])</f>
        <v>14.76</v>
      </c>
      <c r="Q229" s="2">
        <f t="shared" si="18"/>
        <v>3799.24</v>
      </c>
      <c r="R229" s="2">
        <f t="shared" si="19"/>
        <v>26003.58</v>
      </c>
      <c r="S229">
        <f>WEEKNUM(DailyReportTable[[#This Row],[Date]],2)</f>
        <v>37</v>
      </c>
    </row>
    <row r="230" spans="6:19" x14ac:dyDescent="0.25">
      <c r="F230" s="6"/>
      <c r="J230" s="1">
        <v>41896</v>
      </c>
      <c r="K230">
        <f t="shared" si="15"/>
        <v>2014</v>
      </c>
      <c r="L230" t="str">
        <f t="shared" si="16"/>
        <v>September</v>
      </c>
      <c r="M230" s="6" t="str">
        <f>DailyReportTable[[#This Row],[Year]]&amp;WEEKNUM(DailyReportTable[[#This Row],[Date]],2)</f>
        <v>201437</v>
      </c>
      <c r="N230">
        <f t="shared" si="17"/>
        <v>14</v>
      </c>
      <c r="O230" s="2">
        <f>SUMIF(IncomeDBTable[Date],"="&amp;DailyReportTable[[#This Row],[Date]],IncomeDBTable[Amount])</f>
        <v>0</v>
      </c>
      <c r="P230" s="2">
        <f>SUMIF(ExpensesDBTable[Date],"="&amp;DailyReportTable[[#This Row],[Date]],ExpensesDBTable[Amount])</f>
        <v>23.86</v>
      </c>
      <c r="Q230" s="2">
        <f t="shared" si="18"/>
        <v>-23.86</v>
      </c>
      <c r="R230" s="2">
        <f t="shared" si="19"/>
        <v>25979.72</v>
      </c>
      <c r="S230">
        <f>WEEKNUM(DailyReportTable[[#This Row],[Date]],2)</f>
        <v>37</v>
      </c>
    </row>
    <row r="231" spans="6:19" x14ac:dyDescent="0.25">
      <c r="F231" s="6"/>
      <c r="J231" s="1">
        <v>41897</v>
      </c>
      <c r="K231">
        <f t="shared" si="15"/>
        <v>2014</v>
      </c>
      <c r="L231" t="str">
        <f t="shared" si="16"/>
        <v>September</v>
      </c>
      <c r="M231" s="6" t="str">
        <f>DailyReportTable[[#This Row],[Year]]&amp;WEEKNUM(DailyReportTable[[#This Row],[Date]],2)</f>
        <v>201438</v>
      </c>
      <c r="N231">
        <f t="shared" si="17"/>
        <v>15</v>
      </c>
      <c r="O231" s="2">
        <f>SUMIF(IncomeDBTable[Date],"="&amp;DailyReportTable[[#This Row],[Date]],IncomeDBTable[Amount])</f>
        <v>0</v>
      </c>
      <c r="P231" s="2">
        <f>SUMIF(ExpensesDBTable[Date],"="&amp;DailyReportTable[[#This Row],[Date]],ExpensesDBTable[Amount])</f>
        <v>178.99</v>
      </c>
      <c r="Q231" s="2">
        <f t="shared" si="18"/>
        <v>-178.99</v>
      </c>
      <c r="R231" s="2">
        <f t="shared" si="19"/>
        <v>25800.73</v>
      </c>
      <c r="S231">
        <f>WEEKNUM(DailyReportTable[[#This Row],[Date]],2)</f>
        <v>38</v>
      </c>
    </row>
    <row r="232" spans="6:19" x14ac:dyDescent="0.25">
      <c r="F232" s="6"/>
      <c r="J232" s="1">
        <v>41898</v>
      </c>
      <c r="K232">
        <f t="shared" si="15"/>
        <v>2014</v>
      </c>
      <c r="L232" t="str">
        <f t="shared" si="16"/>
        <v>September</v>
      </c>
      <c r="M232" s="6" t="str">
        <f>DailyReportTable[[#This Row],[Year]]&amp;WEEKNUM(DailyReportTable[[#This Row],[Date]],2)</f>
        <v>201438</v>
      </c>
      <c r="N232">
        <f t="shared" si="17"/>
        <v>16</v>
      </c>
      <c r="O232" s="2">
        <f>SUMIF(IncomeDBTable[Date],"="&amp;DailyReportTable[[#This Row],[Date]],IncomeDBTable[Amount])</f>
        <v>0</v>
      </c>
      <c r="P232" s="2">
        <f>SUMIF(ExpensesDBTable[Date],"="&amp;DailyReportTable[[#This Row],[Date]],ExpensesDBTable[Amount])</f>
        <v>130.29000000000002</v>
      </c>
      <c r="Q232" s="2">
        <f t="shared" si="18"/>
        <v>-130.29000000000002</v>
      </c>
      <c r="R232" s="2">
        <f t="shared" si="19"/>
        <v>25670.44</v>
      </c>
      <c r="S232">
        <f>WEEKNUM(DailyReportTable[[#This Row],[Date]],2)</f>
        <v>38</v>
      </c>
    </row>
    <row r="233" spans="6:19" x14ac:dyDescent="0.25">
      <c r="F233" s="6"/>
      <c r="J233" s="1">
        <v>41900</v>
      </c>
      <c r="K233">
        <f t="shared" si="15"/>
        <v>2014</v>
      </c>
      <c r="L233" t="str">
        <f t="shared" si="16"/>
        <v>September</v>
      </c>
      <c r="M233" s="6" t="str">
        <f>DailyReportTable[[#This Row],[Year]]&amp;WEEKNUM(DailyReportTable[[#This Row],[Date]],2)</f>
        <v>201438</v>
      </c>
      <c r="N233">
        <f t="shared" si="17"/>
        <v>18</v>
      </c>
      <c r="O233" s="2">
        <f>SUMIF(IncomeDBTable[Date],"="&amp;DailyReportTable[[#This Row],[Date]],IncomeDBTable[Amount])</f>
        <v>0</v>
      </c>
      <c r="P233" s="2">
        <f>SUMIF(ExpensesDBTable[Date],"="&amp;DailyReportTable[[#This Row],[Date]],ExpensesDBTable[Amount])</f>
        <v>20</v>
      </c>
      <c r="Q233" s="2">
        <f t="shared" si="18"/>
        <v>-20</v>
      </c>
      <c r="R233" s="2">
        <f t="shared" si="19"/>
        <v>25650.44</v>
      </c>
      <c r="S233">
        <f>WEEKNUM(DailyReportTable[[#This Row],[Date]],2)</f>
        <v>38</v>
      </c>
    </row>
    <row r="234" spans="6:19" x14ac:dyDescent="0.25">
      <c r="F234" s="6"/>
      <c r="J234" s="1">
        <v>41901</v>
      </c>
      <c r="K234">
        <f t="shared" si="15"/>
        <v>2014</v>
      </c>
      <c r="L234" t="str">
        <f t="shared" si="16"/>
        <v>September</v>
      </c>
      <c r="M234" s="6" t="str">
        <f>DailyReportTable[[#This Row],[Year]]&amp;WEEKNUM(DailyReportTable[[#This Row],[Date]],2)</f>
        <v>201438</v>
      </c>
      <c r="N234">
        <f t="shared" si="17"/>
        <v>19</v>
      </c>
      <c r="O234" s="2">
        <f>SUMIF(IncomeDBTable[Date],"="&amp;DailyReportTable[[#This Row],[Date]],IncomeDBTable[Amount])</f>
        <v>0</v>
      </c>
      <c r="P234" s="2">
        <f>SUMIF(ExpensesDBTable[Date],"="&amp;DailyReportTable[[#This Row],[Date]],ExpensesDBTable[Amount])</f>
        <v>13</v>
      </c>
      <c r="Q234" s="2">
        <f t="shared" si="18"/>
        <v>-13</v>
      </c>
      <c r="R234" s="2">
        <f t="shared" si="19"/>
        <v>25637.439999999999</v>
      </c>
      <c r="S234">
        <f>WEEKNUM(DailyReportTable[[#This Row],[Date]],2)</f>
        <v>38</v>
      </c>
    </row>
    <row r="235" spans="6:19" x14ac:dyDescent="0.25">
      <c r="F235" s="6"/>
      <c r="J235" s="1">
        <v>41902</v>
      </c>
      <c r="K235">
        <f t="shared" si="15"/>
        <v>2014</v>
      </c>
      <c r="L235" t="str">
        <f t="shared" si="16"/>
        <v>September</v>
      </c>
      <c r="M235" s="6" t="str">
        <f>DailyReportTable[[#This Row],[Year]]&amp;WEEKNUM(DailyReportTable[[#This Row],[Date]],2)</f>
        <v>201438</v>
      </c>
      <c r="N235">
        <f t="shared" si="17"/>
        <v>20</v>
      </c>
      <c r="O235" s="2">
        <f>SUMIF(IncomeDBTable[Date],"="&amp;DailyReportTable[[#This Row],[Date]],IncomeDBTable[Amount])</f>
        <v>0</v>
      </c>
      <c r="P235" s="2">
        <f>SUMIF(ExpensesDBTable[Date],"="&amp;DailyReportTable[[#This Row],[Date]],ExpensesDBTable[Amount])</f>
        <v>50</v>
      </c>
      <c r="Q235" s="2">
        <f t="shared" si="18"/>
        <v>-50</v>
      </c>
      <c r="R235" s="2">
        <f t="shared" si="19"/>
        <v>25587.439999999999</v>
      </c>
      <c r="S235">
        <f>WEEKNUM(DailyReportTable[[#This Row],[Date]],2)</f>
        <v>38</v>
      </c>
    </row>
    <row r="236" spans="6:19" x14ac:dyDescent="0.25">
      <c r="F236" s="6"/>
      <c r="J236" s="1">
        <v>41903</v>
      </c>
      <c r="K236">
        <f t="shared" si="15"/>
        <v>2014</v>
      </c>
      <c r="L236" t="str">
        <f t="shared" si="16"/>
        <v>September</v>
      </c>
      <c r="M236" s="6" t="str">
        <f>DailyReportTable[[#This Row],[Year]]&amp;WEEKNUM(DailyReportTable[[#This Row],[Date]],2)</f>
        <v>201438</v>
      </c>
      <c r="N236">
        <f t="shared" si="17"/>
        <v>21</v>
      </c>
      <c r="O236" s="2">
        <f>SUMIF(IncomeDBTable[Date],"="&amp;DailyReportTable[[#This Row],[Date]],IncomeDBTable[Amount])</f>
        <v>0</v>
      </c>
      <c r="P236" s="2">
        <f>SUMIF(ExpensesDBTable[Date],"="&amp;DailyReportTable[[#This Row],[Date]],ExpensesDBTable[Amount])</f>
        <v>20</v>
      </c>
      <c r="Q236" s="2">
        <f t="shared" si="18"/>
        <v>-20</v>
      </c>
      <c r="R236" s="2">
        <f t="shared" si="19"/>
        <v>25567.439999999999</v>
      </c>
      <c r="S236">
        <f>WEEKNUM(DailyReportTable[[#This Row],[Date]],2)</f>
        <v>38</v>
      </c>
    </row>
    <row r="237" spans="6:19" x14ac:dyDescent="0.25">
      <c r="F237" s="6"/>
      <c r="J237" s="1">
        <v>41904</v>
      </c>
      <c r="K237">
        <f t="shared" si="15"/>
        <v>2014</v>
      </c>
      <c r="L237" t="str">
        <f t="shared" si="16"/>
        <v>September</v>
      </c>
      <c r="M237" s="6" t="str">
        <f>DailyReportTable[[#This Row],[Year]]&amp;WEEKNUM(DailyReportTable[[#This Row],[Date]],2)</f>
        <v>201439</v>
      </c>
      <c r="N237">
        <f t="shared" si="17"/>
        <v>22</v>
      </c>
      <c r="O237" s="2">
        <f>SUMIF(IncomeDBTable[Date],"="&amp;DailyReportTable[[#This Row],[Date]],IncomeDBTable[Amount])</f>
        <v>0</v>
      </c>
      <c r="P237" s="2">
        <f>SUMIF(ExpensesDBTable[Date],"="&amp;DailyReportTable[[#This Row],[Date]],ExpensesDBTable[Amount])</f>
        <v>22.98</v>
      </c>
      <c r="Q237" s="2">
        <f t="shared" si="18"/>
        <v>-22.98</v>
      </c>
      <c r="R237" s="2">
        <f t="shared" si="19"/>
        <v>25544.46</v>
      </c>
      <c r="S237">
        <f>WEEKNUM(DailyReportTable[[#This Row],[Date]],2)</f>
        <v>39</v>
      </c>
    </row>
    <row r="238" spans="6:19" x14ac:dyDescent="0.25">
      <c r="F238" s="6"/>
      <c r="J238" s="1">
        <v>41905</v>
      </c>
      <c r="K238">
        <f t="shared" si="15"/>
        <v>2014</v>
      </c>
      <c r="L238" t="str">
        <f t="shared" si="16"/>
        <v>September</v>
      </c>
      <c r="M238" s="6" t="str">
        <f>DailyReportTable[[#This Row],[Year]]&amp;WEEKNUM(DailyReportTable[[#This Row],[Date]],2)</f>
        <v>201439</v>
      </c>
      <c r="N238">
        <f t="shared" si="17"/>
        <v>23</v>
      </c>
      <c r="O238" s="2">
        <f>SUMIF(IncomeDBTable[Date],"="&amp;DailyReportTable[[#This Row],[Date]],IncomeDBTable[Amount])</f>
        <v>0</v>
      </c>
      <c r="P238" s="2">
        <f>SUMIF(ExpensesDBTable[Date],"="&amp;DailyReportTable[[#This Row],[Date]],ExpensesDBTable[Amount])</f>
        <v>176</v>
      </c>
      <c r="Q238" s="2">
        <f t="shared" si="18"/>
        <v>-176</v>
      </c>
      <c r="R238" s="2">
        <f t="shared" si="19"/>
        <v>25368.46</v>
      </c>
      <c r="S238">
        <f>WEEKNUM(DailyReportTable[[#This Row],[Date]],2)</f>
        <v>39</v>
      </c>
    </row>
    <row r="239" spans="6:19" x14ac:dyDescent="0.25">
      <c r="F239" s="6"/>
      <c r="J239" s="1">
        <v>41906</v>
      </c>
      <c r="K239">
        <f t="shared" si="15"/>
        <v>2014</v>
      </c>
      <c r="L239" t="str">
        <f t="shared" si="16"/>
        <v>September</v>
      </c>
      <c r="M239" s="6" t="str">
        <f>DailyReportTable[[#This Row],[Year]]&amp;WEEKNUM(DailyReportTable[[#This Row],[Date]],2)</f>
        <v>201439</v>
      </c>
      <c r="N239">
        <f t="shared" si="17"/>
        <v>24</v>
      </c>
      <c r="O239" s="2">
        <f>SUMIF(IncomeDBTable[Date],"="&amp;DailyReportTable[[#This Row],[Date]],IncomeDBTable[Amount])</f>
        <v>0</v>
      </c>
      <c r="P239" s="2">
        <f>SUMIF(ExpensesDBTable[Date],"="&amp;DailyReportTable[[#This Row],[Date]],ExpensesDBTable[Amount])</f>
        <v>7</v>
      </c>
      <c r="Q239" s="2">
        <f t="shared" si="18"/>
        <v>-7</v>
      </c>
      <c r="R239" s="2">
        <f t="shared" si="19"/>
        <v>25361.46</v>
      </c>
      <c r="S239">
        <f>WEEKNUM(DailyReportTable[[#This Row],[Date]],2)</f>
        <v>39</v>
      </c>
    </row>
    <row r="240" spans="6:19" x14ac:dyDescent="0.25">
      <c r="F240" s="6"/>
      <c r="J240" s="1">
        <v>41908</v>
      </c>
      <c r="K240">
        <f t="shared" si="15"/>
        <v>2014</v>
      </c>
      <c r="L240" t="str">
        <f t="shared" si="16"/>
        <v>September</v>
      </c>
      <c r="M240" s="6" t="str">
        <f>DailyReportTable[[#This Row],[Year]]&amp;WEEKNUM(DailyReportTable[[#This Row],[Date]],2)</f>
        <v>201439</v>
      </c>
      <c r="N240">
        <f t="shared" si="17"/>
        <v>26</v>
      </c>
      <c r="O240" s="2">
        <f>SUMIF(IncomeDBTable[Date],"="&amp;DailyReportTable[[#This Row],[Date]],IncomeDBTable[Amount])</f>
        <v>0</v>
      </c>
      <c r="P240" s="2">
        <f>SUMIF(ExpensesDBTable[Date],"="&amp;DailyReportTable[[#This Row],[Date]],ExpensesDBTable[Amount])</f>
        <v>92.8</v>
      </c>
      <c r="Q240" s="2">
        <f t="shared" si="18"/>
        <v>-92.8</v>
      </c>
      <c r="R240" s="2">
        <f t="shared" si="19"/>
        <v>25268.66</v>
      </c>
      <c r="S240">
        <f>WEEKNUM(DailyReportTable[[#This Row],[Date]],2)</f>
        <v>39</v>
      </c>
    </row>
    <row r="241" spans="6:19" x14ac:dyDescent="0.25">
      <c r="F241" s="6"/>
      <c r="J241" s="1">
        <v>41909</v>
      </c>
      <c r="K241">
        <f t="shared" si="15"/>
        <v>2014</v>
      </c>
      <c r="L241" t="str">
        <f t="shared" si="16"/>
        <v>September</v>
      </c>
      <c r="M241" s="6" t="str">
        <f>DailyReportTable[[#This Row],[Year]]&amp;WEEKNUM(DailyReportTable[[#This Row],[Date]],2)</f>
        <v>201439</v>
      </c>
      <c r="N241">
        <f t="shared" si="17"/>
        <v>27</v>
      </c>
      <c r="O241" s="2">
        <f>SUMIF(IncomeDBTable[Date],"="&amp;DailyReportTable[[#This Row],[Date]],IncomeDBTable[Amount])</f>
        <v>0</v>
      </c>
      <c r="P241" s="2">
        <f>SUMIF(ExpensesDBTable[Date],"="&amp;DailyReportTable[[#This Row],[Date]],ExpensesDBTable[Amount])</f>
        <v>48.569999999999993</v>
      </c>
      <c r="Q241" s="2">
        <f t="shared" si="18"/>
        <v>-48.569999999999993</v>
      </c>
      <c r="R241" s="2">
        <f t="shared" si="19"/>
        <v>25220.09</v>
      </c>
      <c r="S241">
        <f>WEEKNUM(DailyReportTable[[#This Row],[Date]],2)</f>
        <v>39</v>
      </c>
    </row>
    <row r="242" spans="6:19" x14ac:dyDescent="0.25">
      <c r="F242" s="6"/>
      <c r="J242" s="1">
        <v>41910</v>
      </c>
      <c r="K242">
        <f t="shared" si="15"/>
        <v>2014</v>
      </c>
      <c r="L242" t="str">
        <f t="shared" si="16"/>
        <v>September</v>
      </c>
      <c r="M242" s="6" t="str">
        <f>DailyReportTable[[#This Row],[Year]]&amp;WEEKNUM(DailyReportTable[[#This Row],[Date]],2)</f>
        <v>201439</v>
      </c>
      <c r="N242">
        <f t="shared" si="17"/>
        <v>28</v>
      </c>
      <c r="O242" s="2">
        <f>SUMIF(IncomeDBTable[Date],"="&amp;DailyReportTable[[#This Row],[Date]],IncomeDBTable[Amount])</f>
        <v>0</v>
      </c>
      <c r="P242" s="2">
        <f>SUMIF(ExpensesDBTable[Date],"="&amp;DailyReportTable[[#This Row],[Date]],ExpensesDBTable[Amount])</f>
        <v>46.2</v>
      </c>
      <c r="Q242" s="2">
        <f t="shared" si="18"/>
        <v>-46.2</v>
      </c>
      <c r="R242" s="2">
        <f t="shared" si="19"/>
        <v>25173.89</v>
      </c>
      <c r="S242">
        <f>WEEKNUM(DailyReportTable[[#This Row],[Date]],2)</f>
        <v>39</v>
      </c>
    </row>
    <row r="243" spans="6:19" x14ac:dyDescent="0.25">
      <c r="F243" s="6"/>
      <c r="J243" s="1">
        <v>41911</v>
      </c>
      <c r="K243">
        <f t="shared" si="15"/>
        <v>2014</v>
      </c>
      <c r="L243" t="str">
        <f t="shared" si="16"/>
        <v>September</v>
      </c>
      <c r="M243" s="6" t="str">
        <f>DailyReportTable[[#This Row],[Year]]&amp;WEEKNUM(DailyReportTable[[#This Row],[Date]],2)</f>
        <v>201440</v>
      </c>
      <c r="N243">
        <f t="shared" si="17"/>
        <v>29</v>
      </c>
      <c r="O243" s="2">
        <f>SUMIF(IncomeDBTable[Date],"="&amp;DailyReportTable[[#This Row],[Date]],IncomeDBTable[Amount])</f>
        <v>0</v>
      </c>
      <c r="P243" s="2">
        <f>SUMIF(ExpensesDBTable[Date],"="&amp;DailyReportTable[[#This Row],[Date]],ExpensesDBTable[Amount])</f>
        <v>20</v>
      </c>
      <c r="Q243" s="2">
        <f t="shared" si="18"/>
        <v>-20</v>
      </c>
      <c r="R243" s="2">
        <f t="shared" si="19"/>
        <v>25153.89</v>
      </c>
      <c r="S243">
        <f>WEEKNUM(DailyReportTable[[#This Row],[Date]],2)</f>
        <v>40</v>
      </c>
    </row>
    <row r="244" spans="6:19" x14ac:dyDescent="0.25">
      <c r="F244" s="6"/>
      <c r="J244" s="1">
        <v>41912</v>
      </c>
      <c r="K244">
        <f t="shared" si="15"/>
        <v>2014</v>
      </c>
      <c r="L244" t="str">
        <f t="shared" si="16"/>
        <v>September</v>
      </c>
      <c r="M244" s="6" t="str">
        <f>DailyReportTable[[#This Row],[Year]]&amp;WEEKNUM(DailyReportTable[[#This Row],[Date]],2)</f>
        <v>201440</v>
      </c>
      <c r="N244">
        <f t="shared" si="17"/>
        <v>30</v>
      </c>
      <c r="O244" s="2">
        <f>SUMIF(IncomeDBTable[Date],"="&amp;DailyReportTable[[#This Row],[Date]],IncomeDBTable[Amount])</f>
        <v>0</v>
      </c>
      <c r="P244" s="2">
        <f>SUMIF(ExpensesDBTable[Date],"="&amp;DailyReportTable[[#This Row],[Date]],ExpensesDBTable[Amount])</f>
        <v>3.2</v>
      </c>
      <c r="Q244" s="2">
        <f t="shared" si="18"/>
        <v>-3.2</v>
      </c>
      <c r="R244" s="2">
        <f t="shared" si="19"/>
        <v>25150.69</v>
      </c>
      <c r="S244">
        <f>WEEKNUM(DailyReportTable[[#This Row],[Date]],2)</f>
        <v>40</v>
      </c>
    </row>
    <row r="245" spans="6:19" x14ac:dyDescent="0.25">
      <c r="F245" s="6"/>
      <c r="J245" s="1">
        <v>41914</v>
      </c>
      <c r="K245">
        <f t="shared" si="15"/>
        <v>2014</v>
      </c>
      <c r="L245" t="str">
        <f t="shared" si="16"/>
        <v>October</v>
      </c>
      <c r="M245" s="6" t="str">
        <f>DailyReportTable[[#This Row],[Year]]&amp;WEEKNUM(DailyReportTable[[#This Row],[Date]],2)</f>
        <v>201440</v>
      </c>
      <c r="N245">
        <f t="shared" si="17"/>
        <v>2</v>
      </c>
      <c r="O245" s="2">
        <f>SUMIF(IncomeDBTable[Date],"="&amp;DailyReportTable[[#This Row],[Date]],IncomeDBTable[Amount])</f>
        <v>0</v>
      </c>
      <c r="P245" s="2">
        <f>SUMIF(ExpensesDBTable[Date],"="&amp;DailyReportTable[[#This Row],[Date]],ExpensesDBTable[Amount])</f>
        <v>5</v>
      </c>
      <c r="Q245" s="2">
        <f t="shared" si="18"/>
        <v>-5</v>
      </c>
      <c r="R245" s="2">
        <f t="shared" si="19"/>
        <v>25145.69</v>
      </c>
      <c r="S245">
        <f>WEEKNUM(DailyReportTable[[#This Row],[Date]],2)</f>
        <v>40</v>
      </c>
    </row>
    <row r="246" spans="6:19" x14ac:dyDescent="0.25">
      <c r="F246" s="6"/>
      <c r="J246" s="1">
        <v>41915</v>
      </c>
      <c r="K246">
        <f t="shared" si="15"/>
        <v>2014</v>
      </c>
      <c r="L246" t="str">
        <f t="shared" si="16"/>
        <v>October</v>
      </c>
      <c r="M246" s="6" t="str">
        <f>DailyReportTable[[#This Row],[Year]]&amp;WEEKNUM(DailyReportTable[[#This Row],[Date]],2)</f>
        <v>201440</v>
      </c>
      <c r="N246">
        <f t="shared" si="17"/>
        <v>3</v>
      </c>
      <c r="O246" s="2">
        <f>SUMIF(IncomeDBTable[Date],"="&amp;DailyReportTable[[#This Row],[Date]],IncomeDBTable[Amount])</f>
        <v>0</v>
      </c>
      <c r="P246" s="2">
        <f>SUMIF(ExpensesDBTable[Date],"="&amp;DailyReportTable[[#This Row],[Date]],ExpensesDBTable[Amount])</f>
        <v>19</v>
      </c>
      <c r="Q246" s="2">
        <f t="shared" si="18"/>
        <v>-19</v>
      </c>
      <c r="R246" s="2">
        <f t="shared" si="19"/>
        <v>25126.69</v>
      </c>
      <c r="S246">
        <f>WEEKNUM(DailyReportTable[[#This Row],[Date]],2)</f>
        <v>40</v>
      </c>
    </row>
    <row r="247" spans="6:19" x14ac:dyDescent="0.25">
      <c r="F247" s="6"/>
      <c r="J247" s="1">
        <v>41916</v>
      </c>
      <c r="K247">
        <f t="shared" si="15"/>
        <v>2014</v>
      </c>
      <c r="L247" t="str">
        <f t="shared" si="16"/>
        <v>October</v>
      </c>
      <c r="M247" s="6" t="str">
        <f>DailyReportTable[[#This Row],[Year]]&amp;WEEKNUM(DailyReportTable[[#This Row],[Date]],2)</f>
        <v>201440</v>
      </c>
      <c r="N247">
        <f t="shared" si="17"/>
        <v>4</v>
      </c>
      <c r="O247" s="2">
        <f>SUMIF(IncomeDBTable[Date],"="&amp;DailyReportTable[[#This Row],[Date]],IncomeDBTable[Amount])</f>
        <v>0</v>
      </c>
      <c r="P247" s="2">
        <f>SUMIF(ExpensesDBTable[Date],"="&amp;DailyReportTable[[#This Row],[Date]],ExpensesDBTable[Amount])</f>
        <v>52</v>
      </c>
      <c r="Q247" s="2">
        <f t="shared" si="18"/>
        <v>-52</v>
      </c>
      <c r="R247" s="2">
        <f t="shared" si="19"/>
        <v>25074.69</v>
      </c>
      <c r="S247">
        <f>WEEKNUM(DailyReportTable[[#This Row],[Date]],2)</f>
        <v>40</v>
      </c>
    </row>
    <row r="248" spans="6:19" x14ac:dyDescent="0.25">
      <c r="F248" s="6"/>
      <c r="J248" s="1">
        <v>41917</v>
      </c>
      <c r="K248">
        <f t="shared" si="15"/>
        <v>2014</v>
      </c>
      <c r="L248" t="str">
        <f t="shared" si="16"/>
        <v>October</v>
      </c>
      <c r="M248" s="6" t="str">
        <f>DailyReportTable[[#This Row],[Year]]&amp;WEEKNUM(DailyReportTable[[#This Row],[Date]],2)</f>
        <v>201440</v>
      </c>
      <c r="N248">
        <f t="shared" si="17"/>
        <v>5</v>
      </c>
      <c r="O248" s="2">
        <f>SUMIF(IncomeDBTable[Date],"="&amp;DailyReportTable[[#This Row],[Date]],IncomeDBTable[Amount])</f>
        <v>42.43</v>
      </c>
      <c r="P248" s="2">
        <f>SUMIF(ExpensesDBTable[Date],"="&amp;DailyReportTable[[#This Row],[Date]],ExpensesDBTable[Amount])</f>
        <v>10</v>
      </c>
      <c r="Q248" s="2">
        <f t="shared" si="18"/>
        <v>32.43</v>
      </c>
      <c r="R248" s="2">
        <f t="shared" si="19"/>
        <v>25107.119999999999</v>
      </c>
      <c r="S248">
        <f>WEEKNUM(DailyReportTable[[#This Row],[Date]],2)</f>
        <v>40</v>
      </c>
    </row>
    <row r="249" spans="6:19" x14ac:dyDescent="0.25">
      <c r="F249" s="6"/>
      <c r="J249" s="1">
        <v>41918</v>
      </c>
      <c r="K249">
        <f t="shared" si="15"/>
        <v>2014</v>
      </c>
      <c r="L249" t="str">
        <f t="shared" si="16"/>
        <v>October</v>
      </c>
      <c r="M249" s="6" t="str">
        <f>DailyReportTable[[#This Row],[Year]]&amp;WEEKNUM(DailyReportTable[[#This Row],[Date]],2)</f>
        <v>201441</v>
      </c>
      <c r="N249">
        <f t="shared" si="17"/>
        <v>6</v>
      </c>
      <c r="O249" s="2">
        <f>SUMIF(IncomeDBTable[Date],"="&amp;DailyReportTable[[#This Row],[Date]],IncomeDBTable[Amount])</f>
        <v>0</v>
      </c>
      <c r="P249" s="2">
        <f>SUMIF(ExpensesDBTable[Date],"="&amp;DailyReportTable[[#This Row],[Date]],ExpensesDBTable[Amount])</f>
        <v>1477</v>
      </c>
      <c r="Q249" s="2">
        <f t="shared" si="18"/>
        <v>-1477</v>
      </c>
      <c r="R249" s="2">
        <f t="shared" si="19"/>
        <v>23630.12</v>
      </c>
      <c r="S249">
        <f>WEEKNUM(DailyReportTable[[#This Row],[Date]],2)</f>
        <v>41</v>
      </c>
    </row>
    <row r="250" spans="6:19" x14ac:dyDescent="0.25">
      <c r="F250" s="6"/>
      <c r="J250" s="1">
        <v>41919</v>
      </c>
      <c r="K250">
        <f t="shared" si="15"/>
        <v>2014</v>
      </c>
      <c r="L250" t="str">
        <f t="shared" si="16"/>
        <v>October</v>
      </c>
      <c r="M250" s="6" t="str">
        <f>DailyReportTable[[#This Row],[Year]]&amp;WEEKNUM(DailyReportTable[[#This Row],[Date]],2)</f>
        <v>201441</v>
      </c>
      <c r="N250">
        <f t="shared" si="17"/>
        <v>7</v>
      </c>
      <c r="O250" s="2">
        <f>SUMIF(IncomeDBTable[Date],"="&amp;DailyReportTable[[#This Row],[Date]],IncomeDBTable[Amount])</f>
        <v>0</v>
      </c>
      <c r="P250" s="2">
        <f>SUMIF(ExpensesDBTable[Date],"="&amp;DailyReportTable[[#This Row],[Date]],ExpensesDBTable[Amount])</f>
        <v>11.65</v>
      </c>
      <c r="Q250" s="2">
        <f t="shared" si="18"/>
        <v>-11.65</v>
      </c>
      <c r="R250" s="2">
        <f t="shared" si="19"/>
        <v>23618.469999999998</v>
      </c>
      <c r="S250">
        <f>WEEKNUM(DailyReportTable[[#This Row],[Date]],2)</f>
        <v>41</v>
      </c>
    </row>
    <row r="251" spans="6:19" x14ac:dyDescent="0.25">
      <c r="F251" s="6"/>
      <c r="J251" s="1">
        <v>41920</v>
      </c>
      <c r="K251">
        <f t="shared" si="15"/>
        <v>2014</v>
      </c>
      <c r="L251" t="str">
        <f t="shared" si="16"/>
        <v>October</v>
      </c>
      <c r="M251" s="6" t="str">
        <f>DailyReportTable[[#This Row],[Year]]&amp;WEEKNUM(DailyReportTable[[#This Row],[Date]],2)</f>
        <v>201441</v>
      </c>
      <c r="N251">
        <f t="shared" si="17"/>
        <v>8</v>
      </c>
      <c r="O251" s="2">
        <f>SUMIF(IncomeDBTable[Date],"="&amp;DailyReportTable[[#This Row],[Date]],IncomeDBTable[Amount])</f>
        <v>0</v>
      </c>
      <c r="P251" s="2">
        <f>SUMIF(ExpensesDBTable[Date],"="&amp;DailyReportTable[[#This Row],[Date]],ExpensesDBTable[Amount])</f>
        <v>61</v>
      </c>
      <c r="Q251" s="2">
        <f t="shared" si="18"/>
        <v>-61</v>
      </c>
      <c r="R251" s="2">
        <f t="shared" si="19"/>
        <v>23557.469999999998</v>
      </c>
      <c r="S251">
        <f>WEEKNUM(DailyReportTable[[#This Row],[Date]],2)</f>
        <v>41</v>
      </c>
    </row>
    <row r="252" spans="6:19" x14ac:dyDescent="0.25">
      <c r="F252" s="6"/>
      <c r="J252" s="1">
        <v>41921</v>
      </c>
      <c r="K252">
        <f t="shared" si="15"/>
        <v>2014</v>
      </c>
      <c r="L252" t="str">
        <f t="shared" si="16"/>
        <v>October</v>
      </c>
      <c r="M252" s="6" t="str">
        <f>DailyReportTable[[#This Row],[Year]]&amp;WEEKNUM(DailyReportTable[[#This Row],[Date]],2)</f>
        <v>201441</v>
      </c>
      <c r="N252">
        <f t="shared" si="17"/>
        <v>9</v>
      </c>
      <c r="O252" s="2">
        <f>SUMIF(IncomeDBTable[Date],"="&amp;DailyReportTable[[#This Row],[Date]],IncomeDBTable[Amount])</f>
        <v>200</v>
      </c>
      <c r="P252" s="2">
        <f>SUMIF(ExpensesDBTable[Date],"="&amp;DailyReportTable[[#This Row],[Date]],ExpensesDBTable[Amount])</f>
        <v>246.24</v>
      </c>
      <c r="Q252" s="2">
        <f t="shared" si="18"/>
        <v>-46.240000000000009</v>
      </c>
      <c r="R252" s="2">
        <f t="shared" si="19"/>
        <v>23511.229999999996</v>
      </c>
      <c r="S252">
        <f>WEEKNUM(DailyReportTable[[#This Row],[Date]],2)</f>
        <v>41</v>
      </c>
    </row>
    <row r="253" spans="6:19" x14ac:dyDescent="0.25">
      <c r="F253" s="6"/>
      <c r="J253" s="1">
        <v>41922</v>
      </c>
      <c r="K253">
        <f t="shared" si="15"/>
        <v>2014</v>
      </c>
      <c r="L253" t="str">
        <f t="shared" si="16"/>
        <v>October</v>
      </c>
      <c r="M253" s="6" t="str">
        <f>DailyReportTable[[#This Row],[Year]]&amp;WEEKNUM(DailyReportTable[[#This Row],[Date]],2)</f>
        <v>201441</v>
      </c>
      <c r="N253">
        <f t="shared" si="17"/>
        <v>10</v>
      </c>
      <c r="O253" s="2">
        <f>SUMIF(IncomeDBTable[Date],"="&amp;DailyReportTable[[#This Row],[Date]],IncomeDBTable[Amount])</f>
        <v>0</v>
      </c>
      <c r="P253" s="2">
        <f>SUMIF(ExpensesDBTable[Date],"="&amp;DailyReportTable[[#This Row],[Date]],ExpensesDBTable[Amount])</f>
        <v>22</v>
      </c>
      <c r="Q253" s="2">
        <f t="shared" si="18"/>
        <v>-22</v>
      </c>
      <c r="R253" s="2">
        <f t="shared" si="19"/>
        <v>23489.229999999996</v>
      </c>
      <c r="S253">
        <f>WEEKNUM(DailyReportTable[[#This Row],[Date]],2)</f>
        <v>41</v>
      </c>
    </row>
    <row r="254" spans="6:19" x14ac:dyDescent="0.25">
      <c r="F254" s="6"/>
      <c r="J254" s="1">
        <v>41923</v>
      </c>
      <c r="K254">
        <f t="shared" si="15"/>
        <v>2014</v>
      </c>
      <c r="L254" t="str">
        <f t="shared" si="16"/>
        <v>October</v>
      </c>
      <c r="M254" s="6" t="str">
        <f>DailyReportTable[[#This Row],[Year]]&amp;WEEKNUM(DailyReportTable[[#This Row],[Date]],2)</f>
        <v>201441</v>
      </c>
      <c r="N254">
        <f t="shared" si="17"/>
        <v>11</v>
      </c>
      <c r="O254" s="2">
        <f>SUMIF(IncomeDBTable[Date],"="&amp;DailyReportTable[[#This Row],[Date]],IncomeDBTable[Amount])</f>
        <v>0</v>
      </c>
      <c r="P254" s="2">
        <f>SUMIF(ExpensesDBTable[Date],"="&amp;DailyReportTable[[#This Row],[Date]],ExpensesDBTable[Amount])</f>
        <v>23</v>
      </c>
      <c r="Q254" s="2">
        <f t="shared" si="18"/>
        <v>-23</v>
      </c>
      <c r="R254" s="2">
        <f t="shared" si="19"/>
        <v>23466.229999999996</v>
      </c>
      <c r="S254">
        <f>WEEKNUM(DailyReportTable[[#This Row],[Date]],2)</f>
        <v>41</v>
      </c>
    </row>
    <row r="255" spans="6:19" x14ac:dyDescent="0.25">
      <c r="F255" s="6"/>
      <c r="J255" s="1">
        <v>41924</v>
      </c>
      <c r="K255">
        <f t="shared" si="15"/>
        <v>2014</v>
      </c>
      <c r="L255" t="str">
        <f t="shared" si="16"/>
        <v>October</v>
      </c>
      <c r="M255" s="6" t="str">
        <f>DailyReportTable[[#This Row],[Year]]&amp;WEEKNUM(DailyReportTable[[#This Row],[Date]],2)</f>
        <v>201441</v>
      </c>
      <c r="N255">
        <f t="shared" si="17"/>
        <v>12</v>
      </c>
      <c r="O255" s="2">
        <f>SUMIF(IncomeDBTable[Date],"="&amp;DailyReportTable[[#This Row],[Date]],IncomeDBTable[Amount])</f>
        <v>0</v>
      </c>
      <c r="P255" s="2">
        <f>SUMIF(ExpensesDBTable[Date],"="&amp;DailyReportTable[[#This Row],[Date]],ExpensesDBTable[Amount])</f>
        <v>10</v>
      </c>
      <c r="Q255" s="2">
        <f t="shared" si="18"/>
        <v>-10</v>
      </c>
      <c r="R255" s="2">
        <f t="shared" si="19"/>
        <v>23456.229999999996</v>
      </c>
      <c r="S255">
        <f>WEEKNUM(DailyReportTable[[#This Row],[Date]],2)</f>
        <v>41</v>
      </c>
    </row>
    <row r="256" spans="6:19" x14ac:dyDescent="0.25">
      <c r="F256" s="6"/>
      <c r="J256" s="1">
        <v>41925</v>
      </c>
      <c r="K256">
        <f t="shared" si="15"/>
        <v>2014</v>
      </c>
      <c r="L256" t="str">
        <f t="shared" si="16"/>
        <v>October</v>
      </c>
      <c r="M256" s="6" t="str">
        <f>DailyReportTable[[#This Row],[Year]]&amp;WEEKNUM(DailyReportTable[[#This Row],[Date]],2)</f>
        <v>201442</v>
      </c>
      <c r="N256">
        <f t="shared" si="17"/>
        <v>13</v>
      </c>
      <c r="O256" s="2">
        <f>SUMIF(IncomeDBTable[Date],"="&amp;DailyReportTable[[#This Row],[Date]],IncomeDBTable[Amount])</f>
        <v>0</v>
      </c>
      <c r="P256" s="2">
        <f>SUMIF(ExpensesDBTable[Date],"="&amp;DailyReportTable[[#This Row],[Date]],ExpensesDBTable[Amount])</f>
        <v>89.710000000000008</v>
      </c>
      <c r="Q256" s="2">
        <f t="shared" si="18"/>
        <v>-89.710000000000008</v>
      </c>
      <c r="R256" s="2">
        <f t="shared" si="19"/>
        <v>23366.519999999997</v>
      </c>
      <c r="S256">
        <f>WEEKNUM(DailyReportTable[[#This Row],[Date]],2)</f>
        <v>42</v>
      </c>
    </row>
    <row r="257" spans="6:19" x14ac:dyDescent="0.25">
      <c r="F257" s="6"/>
      <c r="J257" s="1">
        <v>41926</v>
      </c>
      <c r="K257">
        <f t="shared" si="15"/>
        <v>2014</v>
      </c>
      <c r="L257" t="str">
        <f t="shared" si="16"/>
        <v>October</v>
      </c>
      <c r="M257" s="6" t="str">
        <f>DailyReportTable[[#This Row],[Year]]&amp;WEEKNUM(DailyReportTable[[#This Row],[Date]],2)</f>
        <v>201442</v>
      </c>
      <c r="N257">
        <f t="shared" si="17"/>
        <v>14</v>
      </c>
      <c r="O257" s="2">
        <f>SUMIF(IncomeDBTable[Date],"="&amp;DailyReportTable[[#This Row],[Date]],IncomeDBTable[Amount])</f>
        <v>0</v>
      </c>
      <c r="P257" s="2">
        <f>SUMIF(ExpensesDBTable[Date],"="&amp;DailyReportTable[[#This Row],[Date]],ExpensesDBTable[Amount])</f>
        <v>14</v>
      </c>
      <c r="Q257" s="2">
        <f t="shared" si="18"/>
        <v>-14</v>
      </c>
      <c r="R257" s="2">
        <f t="shared" si="19"/>
        <v>23352.519999999997</v>
      </c>
      <c r="S257">
        <f>WEEKNUM(DailyReportTable[[#This Row],[Date]],2)</f>
        <v>42</v>
      </c>
    </row>
    <row r="258" spans="6:19" x14ac:dyDescent="0.25">
      <c r="F258" s="6"/>
      <c r="J258" s="1">
        <v>41927</v>
      </c>
      <c r="K258">
        <f t="shared" si="15"/>
        <v>2014</v>
      </c>
      <c r="L258" t="str">
        <f t="shared" si="16"/>
        <v>October</v>
      </c>
      <c r="M258" s="6" t="str">
        <f>DailyReportTable[[#This Row],[Year]]&amp;WEEKNUM(DailyReportTable[[#This Row],[Date]],2)</f>
        <v>201442</v>
      </c>
      <c r="N258">
        <f t="shared" si="17"/>
        <v>15</v>
      </c>
      <c r="O258" s="2">
        <f>SUMIF(IncomeDBTable[Date],"="&amp;DailyReportTable[[#This Row],[Date]],IncomeDBTable[Amount])</f>
        <v>3814</v>
      </c>
      <c r="P258" s="2">
        <f>SUMIF(ExpensesDBTable[Date],"="&amp;DailyReportTable[[#This Row],[Date]],ExpensesDBTable[Amount])</f>
        <v>0</v>
      </c>
      <c r="Q258" s="2">
        <f t="shared" si="18"/>
        <v>3814</v>
      </c>
      <c r="R258" s="2">
        <f t="shared" si="19"/>
        <v>27166.519999999997</v>
      </c>
      <c r="S258">
        <f>WEEKNUM(DailyReportTable[[#This Row],[Date]],2)</f>
        <v>42</v>
      </c>
    </row>
    <row r="259" spans="6:19" x14ac:dyDescent="0.25">
      <c r="F259" s="6"/>
      <c r="J259" s="1">
        <v>41928</v>
      </c>
      <c r="K259">
        <f t="shared" si="15"/>
        <v>2014</v>
      </c>
      <c r="L259" t="str">
        <f t="shared" si="16"/>
        <v>October</v>
      </c>
      <c r="M259" s="6" t="str">
        <f>DailyReportTable[[#This Row],[Year]]&amp;WEEKNUM(DailyReportTable[[#This Row],[Date]],2)</f>
        <v>201442</v>
      </c>
      <c r="N259">
        <f t="shared" si="17"/>
        <v>16</v>
      </c>
      <c r="O259" s="2">
        <f>SUMIF(IncomeDBTable[Date],"="&amp;DailyReportTable[[#This Row],[Date]],IncomeDBTable[Amount])</f>
        <v>0</v>
      </c>
      <c r="P259" s="2">
        <f>SUMIF(ExpensesDBTable[Date],"="&amp;DailyReportTable[[#This Row],[Date]],ExpensesDBTable[Amount])</f>
        <v>17.559999999999999</v>
      </c>
      <c r="Q259" s="2">
        <f t="shared" si="18"/>
        <v>-17.559999999999999</v>
      </c>
      <c r="R259" s="2">
        <f t="shared" si="19"/>
        <v>27148.959999999995</v>
      </c>
      <c r="S259">
        <f>WEEKNUM(DailyReportTable[[#This Row],[Date]],2)</f>
        <v>42</v>
      </c>
    </row>
    <row r="260" spans="6:19" x14ac:dyDescent="0.25">
      <c r="F260" s="6"/>
      <c r="J260" s="1">
        <v>41929</v>
      </c>
      <c r="K260">
        <f t="shared" si="15"/>
        <v>2014</v>
      </c>
      <c r="L260" t="str">
        <f t="shared" si="16"/>
        <v>October</v>
      </c>
      <c r="M260" s="6" t="str">
        <f>DailyReportTable[[#This Row],[Year]]&amp;WEEKNUM(DailyReportTable[[#This Row],[Date]],2)</f>
        <v>201442</v>
      </c>
      <c r="N260">
        <f t="shared" si="17"/>
        <v>17</v>
      </c>
      <c r="O260" s="2">
        <f>SUMIF(IncomeDBTable[Date],"="&amp;DailyReportTable[[#This Row],[Date]],IncomeDBTable[Amount])</f>
        <v>0</v>
      </c>
      <c r="P260" s="2">
        <f>SUMIF(ExpensesDBTable[Date],"="&amp;DailyReportTable[[#This Row],[Date]],ExpensesDBTable[Amount])</f>
        <v>16.649999999999999</v>
      </c>
      <c r="Q260" s="2">
        <f t="shared" si="18"/>
        <v>-16.649999999999999</v>
      </c>
      <c r="R260" s="2">
        <f t="shared" si="19"/>
        <v>27132.309999999994</v>
      </c>
      <c r="S260">
        <f>WEEKNUM(DailyReportTable[[#This Row],[Date]],2)</f>
        <v>42</v>
      </c>
    </row>
    <row r="261" spans="6:19" x14ac:dyDescent="0.25">
      <c r="F261" s="6"/>
      <c r="J261" s="1">
        <v>41930</v>
      </c>
      <c r="K261">
        <f t="shared" si="15"/>
        <v>2014</v>
      </c>
      <c r="L261" t="str">
        <f t="shared" si="16"/>
        <v>October</v>
      </c>
      <c r="M261" s="6" t="str">
        <f>DailyReportTable[[#This Row],[Year]]&amp;WEEKNUM(DailyReportTable[[#This Row],[Date]],2)</f>
        <v>201442</v>
      </c>
      <c r="N261">
        <f t="shared" si="17"/>
        <v>18</v>
      </c>
      <c r="O261" s="2">
        <f>SUMIF(IncomeDBTable[Date],"="&amp;DailyReportTable[[#This Row],[Date]],IncomeDBTable[Amount])</f>
        <v>0</v>
      </c>
      <c r="P261" s="2">
        <f>SUMIF(ExpensesDBTable[Date],"="&amp;DailyReportTable[[#This Row],[Date]],ExpensesDBTable[Amount])</f>
        <v>2</v>
      </c>
      <c r="Q261" s="2">
        <f t="shared" si="18"/>
        <v>-2</v>
      </c>
      <c r="R261" s="2">
        <f t="shared" si="19"/>
        <v>27130.309999999994</v>
      </c>
      <c r="S261">
        <f>WEEKNUM(DailyReportTable[[#This Row],[Date]],2)</f>
        <v>42</v>
      </c>
    </row>
    <row r="262" spans="6:19" x14ac:dyDescent="0.25">
      <c r="F262" s="6"/>
      <c r="J262" s="1">
        <v>41931</v>
      </c>
      <c r="K262">
        <f t="shared" si="15"/>
        <v>2014</v>
      </c>
      <c r="L262" t="str">
        <f t="shared" si="16"/>
        <v>October</v>
      </c>
      <c r="M262" s="6" t="str">
        <f>DailyReportTable[[#This Row],[Year]]&amp;WEEKNUM(DailyReportTable[[#This Row],[Date]],2)</f>
        <v>201442</v>
      </c>
      <c r="N262">
        <f t="shared" si="17"/>
        <v>19</v>
      </c>
      <c r="O262" s="2">
        <f>SUMIF(IncomeDBTable[Date],"="&amp;DailyReportTable[[#This Row],[Date]],IncomeDBTable[Amount])</f>
        <v>0</v>
      </c>
      <c r="P262" s="2">
        <f>SUMIF(ExpensesDBTable[Date],"="&amp;DailyReportTable[[#This Row],[Date]],ExpensesDBTable[Amount])</f>
        <v>52.1</v>
      </c>
      <c r="Q262" s="2">
        <f t="shared" si="18"/>
        <v>-52.1</v>
      </c>
      <c r="R262" s="2">
        <f t="shared" si="19"/>
        <v>27078.209999999995</v>
      </c>
      <c r="S262">
        <f>WEEKNUM(DailyReportTable[[#This Row],[Date]],2)</f>
        <v>42</v>
      </c>
    </row>
    <row r="263" spans="6:19" x14ac:dyDescent="0.25">
      <c r="F263" s="6"/>
      <c r="J263" s="1">
        <v>41932</v>
      </c>
      <c r="K263">
        <f t="shared" si="15"/>
        <v>2014</v>
      </c>
      <c r="L263" t="str">
        <f t="shared" si="16"/>
        <v>October</v>
      </c>
      <c r="M263" s="6" t="str">
        <f>DailyReportTable[[#This Row],[Year]]&amp;WEEKNUM(DailyReportTable[[#This Row],[Date]],2)</f>
        <v>201443</v>
      </c>
      <c r="N263">
        <f t="shared" si="17"/>
        <v>20</v>
      </c>
      <c r="O263" s="2">
        <f>SUMIF(IncomeDBTable[Date],"="&amp;DailyReportTable[[#This Row],[Date]],IncomeDBTable[Amount])</f>
        <v>0</v>
      </c>
      <c r="P263" s="2">
        <f>SUMIF(ExpensesDBTable[Date],"="&amp;DailyReportTable[[#This Row],[Date]],ExpensesDBTable[Amount])</f>
        <v>87.03</v>
      </c>
      <c r="Q263" s="2">
        <f t="shared" si="18"/>
        <v>-87.03</v>
      </c>
      <c r="R263" s="2">
        <f t="shared" si="19"/>
        <v>26991.179999999997</v>
      </c>
      <c r="S263">
        <f>WEEKNUM(DailyReportTable[[#This Row],[Date]],2)</f>
        <v>43</v>
      </c>
    </row>
    <row r="264" spans="6:19" x14ac:dyDescent="0.25">
      <c r="F264" s="6"/>
      <c r="J264" s="1">
        <v>41934</v>
      </c>
      <c r="K264">
        <f t="shared" si="15"/>
        <v>2014</v>
      </c>
      <c r="L264" t="str">
        <f t="shared" si="16"/>
        <v>October</v>
      </c>
      <c r="M264" s="6" t="str">
        <f>DailyReportTable[[#This Row],[Year]]&amp;WEEKNUM(DailyReportTable[[#This Row],[Date]],2)</f>
        <v>201443</v>
      </c>
      <c r="N264">
        <f t="shared" si="17"/>
        <v>22</v>
      </c>
      <c r="O264" s="2">
        <f>SUMIF(IncomeDBTable[Date],"="&amp;DailyReportTable[[#This Row],[Date]],IncomeDBTable[Amount])</f>
        <v>0</v>
      </c>
      <c r="P264" s="2">
        <f>SUMIF(ExpensesDBTable[Date],"="&amp;DailyReportTable[[#This Row],[Date]],ExpensesDBTable[Amount])</f>
        <v>13.6</v>
      </c>
      <c r="Q264" s="2">
        <f t="shared" si="18"/>
        <v>-13.6</v>
      </c>
      <c r="R264" s="2">
        <f t="shared" si="19"/>
        <v>26977.579999999998</v>
      </c>
      <c r="S264">
        <f>WEEKNUM(DailyReportTable[[#This Row],[Date]],2)</f>
        <v>43</v>
      </c>
    </row>
    <row r="265" spans="6:19" x14ac:dyDescent="0.25">
      <c r="F265" s="6"/>
      <c r="J265" s="1">
        <v>41935</v>
      </c>
      <c r="K265">
        <f t="shared" si="15"/>
        <v>2014</v>
      </c>
      <c r="L265" t="str">
        <f t="shared" si="16"/>
        <v>October</v>
      </c>
      <c r="M265" s="6" t="str">
        <f>DailyReportTable[[#This Row],[Year]]&amp;WEEKNUM(DailyReportTable[[#This Row],[Date]],2)</f>
        <v>201443</v>
      </c>
      <c r="N265">
        <f t="shared" si="17"/>
        <v>23</v>
      </c>
      <c r="O265" s="2">
        <f>SUMIF(IncomeDBTable[Date],"="&amp;DailyReportTable[[#This Row],[Date]],IncomeDBTable[Amount])</f>
        <v>0</v>
      </c>
      <c r="P265" s="2">
        <f>SUMIF(ExpensesDBTable[Date],"="&amp;DailyReportTable[[#This Row],[Date]],ExpensesDBTable[Amount])</f>
        <v>1030</v>
      </c>
      <c r="Q265" s="2">
        <f t="shared" si="18"/>
        <v>-1030</v>
      </c>
      <c r="R265" s="2">
        <f t="shared" si="19"/>
        <v>25947.579999999998</v>
      </c>
      <c r="S265">
        <f>WEEKNUM(DailyReportTable[[#This Row],[Date]],2)</f>
        <v>43</v>
      </c>
    </row>
    <row r="266" spans="6:19" x14ac:dyDescent="0.25">
      <c r="F266" s="6"/>
      <c r="J266" s="1">
        <v>41936</v>
      </c>
      <c r="K266">
        <f t="shared" si="15"/>
        <v>2014</v>
      </c>
      <c r="L266" t="str">
        <f t="shared" si="16"/>
        <v>October</v>
      </c>
      <c r="M266" s="6" t="str">
        <f>DailyReportTable[[#This Row],[Year]]&amp;WEEKNUM(DailyReportTable[[#This Row],[Date]],2)</f>
        <v>201443</v>
      </c>
      <c r="N266">
        <f t="shared" si="17"/>
        <v>24</v>
      </c>
      <c r="O266" s="2">
        <f>SUMIF(IncomeDBTable[Date],"="&amp;DailyReportTable[[#This Row],[Date]],IncomeDBTable[Amount])</f>
        <v>0</v>
      </c>
      <c r="P266" s="2">
        <f>SUMIF(ExpensesDBTable[Date],"="&amp;DailyReportTable[[#This Row],[Date]],ExpensesDBTable[Amount])</f>
        <v>11</v>
      </c>
      <c r="Q266" s="2">
        <f t="shared" si="18"/>
        <v>-11</v>
      </c>
      <c r="R266" s="2">
        <f t="shared" si="19"/>
        <v>25936.579999999998</v>
      </c>
      <c r="S266">
        <f>WEEKNUM(DailyReportTable[[#This Row],[Date]],2)</f>
        <v>43</v>
      </c>
    </row>
    <row r="267" spans="6:19" x14ac:dyDescent="0.25">
      <c r="F267" s="6"/>
      <c r="J267" s="1">
        <v>41937</v>
      </c>
      <c r="K267">
        <f t="shared" ref="K267:K329" si="20">YEAR(J267)</f>
        <v>2014</v>
      </c>
      <c r="L267" t="str">
        <f t="shared" ref="L267:L329" si="21">TEXT(DATE(K267,MONTH(J267),N267),"MMMM")</f>
        <v>October</v>
      </c>
      <c r="M267" s="6" t="str">
        <f>DailyReportTable[[#This Row],[Year]]&amp;WEEKNUM(DailyReportTable[[#This Row],[Date]],2)</f>
        <v>201443</v>
      </c>
      <c r="N267">
        <f t="shared" ref="N267:N329" si="22">DAY(J267)</f>
        <v>25</v>
      </c>
      <c r="O267" s="2">
        <f>SUMIF(IncomeDBTable[Date],"="&amp;DailyReportTable[[#This Row],[Date]],IncomeDBTable[Amount])</f>
        <v>0</v>
      </c>
      <c r="P267" s="2">
        <f>SUMIF(ExpensesDBTable[Date],"="&amp;DailyReportTable[[#This Row],[Date]],ExpensesDBTable[Amount])</f>
        <v>61.07</v>
      </c>
      <c r="Q267" s="2">
        <f t="shared" ref="Q267:Q329" si="23">O267-P267</f>
        <v>-61.07</v>
      </c>
      <c r="R267" s="2">
        <f t="shared" si="19"/>
        <v>25875.51</v>
      </c>
      <c r="S267">
        <f>WEEKNUM(DailyReportTable[[#This Row],[Date]],2)</f>
        <v>43</v>
      </c>
    </row>
    <row r="268" spans="6:19" x14ac:dyDescent="0.25">
      <c r="F268" s="6"/>
      <c r="J268" s="1">
        <v>41938</v>
      </c>
      <c r="K268">
        <f t="shared" si="20"/>
        <v>2014</v>
      </c>
      <c r="L268" t="str">
        <f t="shared" si="21"/>
        <v>October</v>
      </c>
      <c r="M268" s="6" t="str">
        <f>DailyReportTable[[#This Row],[Year]]&amp;WEEKNUM(DailyReportTable[[#This Row],[Date]],2)</f>
        <v>201443</v>
      </c>
      <c r="N268">
        <f t="shared" si="22"/>
        <v>26</v>
      </c>
      <c r="O268" s="2">
        <f>SUMIF(IncomeDBTable[Date],"="&amp;DailyReportTable[[#This Row],[Date]],IncomeDBTable[Amount])</f>
        <v>0</v>
      </c>
      <c r="P268" s="2">
        <f>SUMIF(ExpensesDBTable[Date],"="&amp;DailyReportTable[[#This Row],[Date]],ExpensesDBTable[Amount])</f>
        <v>11.5</v>
      </c>
      <c r="Q268" s="2">
        <f t="shared" si="23"/>
        <v>-11.5</v>
      </c>
      <c r="R268" s="2">
        <f t="shared" ref="R268:R329" si="24">R267+Q268</f>
        <v>25864.01</v>
      </c>
      <c r="S268">
        <f>WEEKNUM(DailyReportTable[[#This Row],[Date]],2)</f>
        <v>43</v>
      </c>
    </row>
    <row r="269" spans="6:19" x14ac:dyDescent="0.25">
      <c r="F269" s="6"/>
      <c r="J269" s="1">
        <v>41939</v>
      </c>
      <c r="K269">
        <f t="shared" si="20"/>
        <v>2014</v>
      </c>
      <c r="L269" t="str">
        <f t="shared" si="21"/>
        <v>October</v>
      </c>
      <c r="M269" s="6" t="str">
        <f>DailyReportTable[[#This Row],[Year]]&amp;WEEKNUM(DailyReportTable[[#This Row],[Date]],2)</f>
        <v>201444</v>
      </c>
      <c r="N269">
        <f t="shared" si="22"/>
        <v>27</v>
      </c>
      <c r="O269" s="2">
        <f>SUMIF(IncomeDBTable[Date],"="&amp;DailyReportTable[[#This Row],[Date]],IncomeDBTable[Amount])</f>
        <v>0</v>
      </c>
      <c r="P269" s="2">
        <f>SUMIF(ExpensesDBTable[Date],"="&amp;DailyReportTable[[#This Row],[Date]],ExpensesDBTable[Amount])</f>
        <v>49.8</v>
      </c>
      <c r="Q269" s="2">
        <f t="shared" si="23"/>
        <v>-49.8</v>
      </c>
      <c r="R269" s="2">
        <f t="shared" si="24"/>
        <v>25814.21</v>
      </c>
      <c r="S269">
        <f>WEEKNUM(DailyReportTable[[#This Row],[Date]],2)</f>
        <v>44</v>
      </c>
    </row>
    <row r="270" spans="6:19" x14ac:dyDescent="0.25">
      <c r="F270" s="6"/>
      <c r="J270" s="1">
        <v>41941</v>
      </c>
      <c r="K270">
        <f t="shared" si="20"/>
        <v>2014</v>
      </c>
      <c r="L270" t="str">
        <f t="shared" si="21"/>
        <v>October</v>
      </c>
      <c r="M270" s="6" t="str">
        <f>DailyReportTable[[#This Row],[Year]]&amp;WEEKNUM(DailyReportTable[[#This Row],[Date]],2)</f>
        <v>201444</v>
      </c>
      <c r="N270">
        <f t="shared" si="22"/>
        <v>29</v>
      </c>
      <c r="O270" s="2">
        <f>SUMIF(IncomeDBTable[Date],"="&amp;DailyReportTable[[#This Row],[Date]],IncomeDBTable[Amount])</f>
        <v>0</v>
      </c>
      <c r="P270" s="2">
        <f>SUMIF(ExpensesDBTable[Date],"="&amp;DailyReportTable[[#This Row],[Date]],ExpensesDBTable[Amount])</f>
        <v>60</v>
      </c>
      <c r="Q270" s="2">
        <f t="shared" si="23"/>
        <v>-60</v>
      </c>
      <c r="R270" s="2">
        <f t="shared" si="24"/>
        <v>25754.21</v>
      </c>
      <c r="S270">
        <f>WEEKNUM(DailyReportTable[[#This Row],[Date]],2)</f>
        <v>44</v>
      </c>
    </row>
    <row r="271" spans="6:19" x14ac:dyDescent="0.25">
      <c r="F271" s="6"/>
      <c r="J271" s="1">
        <v>41942</v>
      </c>
      <c r="K271">
        <f t="shared" si="20"/>
        <v>2014</v>
      </c>
      <c r="L271" t="str">
        <f t="shared" si="21"/>
        <v>October</v>
      </c>
      <c r="M271" s="6" t="str">
        <f>DailyReportTable[[#This Row],[Year]]&amp;WEEKNUM(DailyReportTable[[#This Row],[Date]],2)</f>
        <v>201444</v>
      </c>
      <c r="N271">
        <f t="shared" si="22"/>
        <v>30</v>
      </c>
      <c r="O271" s="2">
        <f>SUMIF(IncomeDBTable[Date],"="&amp;DailyReportTable[[#This Row],[Date]],IncomeDBTable[Amount])</f>
        <v>0</v>
      </c>
      <c r="P271" s="2">
        <f>SUMIF(ExpensesDBTable[Date],"="&amp;DailyReportTable[[#This Row],[Date]],ExpensesDBTable[Amount])</f>
        <v>28.68</v>
      </c>
      <c r="Q271" s="2">
        <f t="shared" si="23"/>
        <v>-28.68</v>
      </c>
      <c r="R271" s="2">
        <f t="shared" si="24"/>
        <v>25725.53</v>
      </c>
      <c r="S271">
        <f>WEEKNUM(DailyReportTable[[#This Row],[Date]],2)</f>
        <v>44</v>
      </c>
    </row>
    <row r="272" spans="6:19" x14ac:dyDescent="0.25">
      <c r="F272" s="6"/>
      <c r="J272" s="1">
        <v>41943</v>
      </c>
      <c r="K272">
        <f t="shared" si="20"/>
        <v>2014</v>
      </c>
      <c r="L272" t="str">
        <f t="shared" si="21"/>
        <v>October</v>
      </c>
      <c r="M272" s="6" t="str">
        <f>DailyReportTable[[#This Row],[Year]]&amp;WEEKNUM(DailyReportTable[[#This Row],[Date]],2)</f>
        <v>201444</v>
      </c>
      <c r="N272">
        <f t="shared" si="22"/>
        <v>31</v>
      </c>
      <c r="O272" s="2">
        <f>SUMIF(IncomeDBTable[Date],"="&amp;DailyReportTable[[#This Row],[Date]],IncomeDBTable[Amount])</f>
        <v>0</v>
      </c>
      <c r="P272" s="2">
        <f>SUMIF(ExpensesDBTable[Date],"="&amp;DailyReportTable[[#This Row],[Date]],ExpensesDBTable[Amount])</f>
        <v>24.7</v>
      </c>
      <c r="Q272" s="2">
        <f t="shared" si="23"/>
        <v>-24.7</v>
      </c>
      <c r="R272" s="2">
        <f t="shared" si="24"/>
        <v>25700.829999999998</v>
      </c>
      <c r="S272">
        <f>WEEKNUM(DailyReportTable[[#This Row],[Date]],2)</f>
        <v>44</v>
      </c>
    </row>
    <row r="273" spans="6:19" x14ac:dyDescent="0.25">
      <c r="F273" s="6"/>
      <c r="J273" s="1">
        <v>41944</v>
      </c>
      <c r="K273">
        <f t="shared" si="20"/>
        <v>2014</v>
      </c>
      <c r="L273" t="str">
        <f t="shared" si="21"/>
        <v>November</v>
      </c>
      <c r="M273" s="6" t="str">
        <f>DailyReportTable[[#This Row],[Year]]&amp;WEEKNUM(DailyReportTable[[#This Row],[Date]],2)</f>
        <v>201444</v>
      </c>
      <c r="N273">
        <f t="shared" si="22"/>
        <v>1</v>
      </c>
      <c r="O273" s="2">
        <f>SUMIF(IncomeDBTable[Date],"="&amp;DailyReportTable[[#This Row],[Date]],IncomeDBTable[Amount])</f>
        <v>46.85</v>
      </c>
      <c r="P273" s="2">
        <f>SUMIF(ExpensesDBTable[Date],"="&amp;DailyReportTable[[#This Row],[Date]],ExpensesDBTable[Amount])</f>
        <v>295.30999999999995</v>
      </c>
      <c r="Q273" s="2">
        <f t="shared" si="23"/>
        <v>-248.45999999999995</v>
      </c>
      <c r="R273" s="2">
        <f t="shared" si="24"/>
        <v>25452.37</v>
      </c>
      <c r="S273">
        <f>WEEKNUM(DailyReportTable[[#This Row],[Date]],2)</f>
        <v>44</v>
      </c>
    </row>
    <row r="274" spans="6:19" x14ac:dyDescent="0.25">
      <c r="F274" s="6"/>
      <c r="J274" s="1">
        <v>41945</v>
      </c>
      <c r="K274">
        <f t="shared" si="20"/>
        <v>2014</v>
      </c>
      <c r="L274" t="str">
        <f t="shared" si="21"/>
        <v>November</v>
      </c>
      <c r="M274" s="6" t="str">
        <f>DailyReportTable[[#This Row],[Year]]&amp;WEEKNUM(DailyReportTable[[#This Row],[Date]],2)</f>
        <v>201444</v>
      </c>
      <c r="N274">
        <f t="shared" si="22"/>
        <v>2</v>
      </c>
      <c r="O274" s="2">
        <f>SUMIF(IncomeDBTable[Date],"="&amp;DailyReportTable[[#This Row],[Date]],IncomeDBTable[Amount])</f>
        <v>0</v>
      </c>
      <c r="P274" s="2">
        <f>SUMIF(ExpensesDBTable[Date],"="&amp;DailyReportTable[[#This Row],[Date]],ExpensesDBTable[Amount])</f>
        <v>18</v>
      </c>
      <c r="Q274" s="2">
        <f t="shared" si="23"/>
        <v>-18</v>
      </c>
      <c r="R274" s="2">
        <f t="shared" si="24"/>
        <v>25434.37</v>
      </c>
      <c r="S274">
        <f>WEEKNUM(DailyReportTable[[#This Row],[Date]],2)</f>
        <v>44</v>
      </c>
    </row>
    <row r="275" spans="6:19" x14ac:dyDescent="0.25">
      <c r="F275" s="6"/>
      <c r="J275" s="1">
        <v>41946</v>
      </c>
      <c r="K275">
        <f t="shared" si="20"/>
        <v>2014</v>
      </c>
      <c r="L275" t="str">
        <f t="shared" si="21"/>
        <v>November</v>
      </c>
      <c r="M275" s="6" t="str">
        <f>DailyReportTable[[#This Row],[Year]]&amp;WEEKNUM(DailyReportTable[[#This Row],[Date]],2)</f>
        <v>201445</v>
      </c>
      <c r="N275">
        <f t="shared" si="22"/>
        <v>3</v>
      </c>
      <c r="O275" s="2">
        <f>SUMIF(IncomeDBTable[Date],"="&amp;DailyReportTable[[#This Row],[Date]],IncomeDBTable[Amount])</f>
        <v>260</v>
      </c>
      <c r="P275" s="2">
        <f>SUMIF(ExpensesDBTable[Date],"="&amp;DailyReportTable[[#This Row],[Date]],ExpensesDBTable[Amount])</f>
        <v>29.6</v>
      </c>
      <c r="Q275" s="2">
        <f t="shared" si="23"/>
        <v>230.4</v>
      </c>
      <c r="R275" s="2">
        <f t="shared" si="24"/>
        <v>25664.77</v>
      </c>
      <c r="S275">
        <f>WEEKNUM(DailyReportTable[[#This Row],[Date]],2)</f>
        <v>45</v>
      </c>
    </row>
    <row r="276" spans="6:19" x14ac:dyDescent="0.25">
      <c r="F276" s="6"/>
      <c r="J276" s="1">
        <v>41947</v>
      </c>
      <c r="K276">
        <f t="shared" si="20"/>
        <v>2014</v>
      </c>
      <c r="L276" t="str">
        <f t="shared" si="21"/>
        <v>November</v>
      </c>
      <c r="M276" s="6" t="str">
        <f>DailyReportTable[[#This Row],[Year]]&amp;WEEKNUM(DailyReportTable[[#This Row],[Date]],2)</f>
        <v>201445</v>
      </c>
      <c r="N276">
        <f t="shared" si="22"/>
        <v>4</v>
      </c>
      <c r="O276" s="2">
        <f>SUMIF(IncomeDBTable[Date],"="&amp;DailyReportTable[[#This Row],[Date]],IncomeDBTable[Amount])</f>
        <v>0</v>
      </c>
      <c r="P276" s="2">
        <f>SUMIF(ExpensesDBTable[Date],"="&amp;DailyReportTable[[#This Row],[Date]],ExpensesDBTable[Amount])</f>
        <v>160</v>
      </c>
      <c r="Q276" s="2">
        <f t="shared" si="23"/>
        <v>-160</v>
      </c>
      <c r="R276" s="2">
        <f t="shared" si="24"/>
        <v>25504.77</v>
      </c>
      <c r="S276">
        <f>WEEKNUM(DailyReportTable[[#This Row],[Date]],2)</f>
        <v>45</v>
      </c>
    </row>
    <row r="277" spans="6:19" x14ac:dyDescent="0.25">
      <c r="F277" s="6"/>
      <c r="J277" s="1">
        <v>41949</v>
      </c>
      <c r="K277">
        <f t="shared" si="20"/>
        <v>2014</v>
      </c>
      <c r="L277" t="str">
        <f t="shared" si="21"/>
        <v>November</v>
      </c>
      <c r="M277" s="6" t="str">
        <f>DailyReportTable[[#This Row],[Year]]&amp;WEEKNUM(DailyReportTable[[#This Row],[Date]],2)</f>
        <v>201445</v>
      </c>
      <c r="N277">
        <f t="shared" si="22"/>
        <v>6</v>
      </c>
      <c r="O277" s="2">
        <f>SUMIF(IncomeDBTable[Date],"="&amp;DailyReportTable[[#This Row],[Date]],IncomeDBTable[Amount])</f>
        <v>0</v>
      </c>
      <c r="P277" s="2">
        <f>SUMIF(ExpensesDBTable[Date],"="&amp;DailyReportTable[[#This Row],[Date]],ExpensesDBTable[Amount])</f>
        <v>1497.6</v>
      </c>
      <c r="Q277" s="2">
        <f t="shared" si="23"/>
        <v>-1497.6</v>
      </c>
      <c r="R277" s="2">
        <f t="shared" si="24"/>
        <v>24007.170000000002</v>
      </c>
      <c r="S277">
        <f>WEEKNUM(DailyReportTable[[#This Row],[Date]],2)</f>
        <v>45</v>
      </c>
    </row>
    <row r="278" spans="6:19" x14ac:dyDescent="0.25">
      <c r="F278" s="6"/>
      <c r="J278" s="1">
        <v>41950</v>
      </c>
      <c r="K278">
        <f t="shared" si="20"/>
        <v>2014</v>
      </c>
      <c r="L278" t="str">
        <f t="shared" si="21"/>
        <v>November</v>
      </c>
      <c r="M278" s="6" t="str">
        <f>DailyReportTable[[#This Row],[Year]]&amp;WEEKNUM(DailyReportTable[[#This Row],[Date]],2)</f>
        <v>201445</v>
      </c>
      <c r="N278">
        <f t="shared" si="22"/>
        <v>7</v>
      </c>
      <c r="O278" s="2">
        <f>SUMIF(IncomeDBTable[Date],"="&amp;DailyReportTable[[#This Row],[Date]],IncomeDBTable[Amount])</f>
        <v>0</v>
      </c>
      <c r="P278" s="2">
        <f>SUMIF(ExpensesDBTable[Date],"="&amp;DailyReportTable[[#This Row],[Date]],ExpensesDBTable[Amount])</f>
        <v>19.68</v>
      </c>
      <c r="Q278" s="2">
        <f t="shared" si="23"/>
        <v>-19.68</v>
      </c>
      <c r="R278" s="2">
        <f t="shared" si="24"/>
        <v>23987.49</v>
      </c>
      <c r="S278">
        <f>WEEKNUM(DailyReportTable[[#This Row],[Date]],2)</f>
        <v>45</v>
      </c>
    </row>
    <row r="279" spans="6:19" x14ac:dyDescent="0.25">
      <c r="F279" s="6"/>
      <c r="J279" s="1">
        <v>41951</v>
      </c>
      <c r="K279">
        <f t="shared" si="20"/>
        <v>2014</v>
      </c>
      <c r="L279" t="str">
        <f t="shared" si="21"/>
        <v>November</v>
      </c>
      <c r="M279" s="6" t="str">
        <f>DailyReportTable[[#This Row],[Year]]&amp;WEEKNUM(DailyReportTable[[#This Row],[Date]],2)</f>
        <v>201445</v>
      </c>
      <c r="N279">
        <f t="shared" si="22"/>
        <v>8</v>
      </c>
      <c r="O279" s="2">
        <f>SUMIF(IncomeDBTable[Date],"="&amp;DailyReportTable[[#This Row],[Date]],IncomeDBTable[Amount])</f>
        <v>0</v>
      </c>
      <c r="P279" s="2">
        <f>SUMIF(ExpensesDBTable[Date],"="&amp;DailyReportTable[[#This Row],[Date]],ExpensesDBTable[Amount])</f>
        <v>27</v>
      </c>
      <c r="Q279" s="2">
        <f t="shared" si="23"/>
        <v>-27</v>
      </c>
      <c r="R279" s="2">
        <f t="shared" si="24"/>
        <v>23960.49</v>
      </c>
      <c r="S279">
        <f>WEEKNUM(DailyReportTable[[#This Row],[Date]],2)</f>
        <v>45</v>
      </c>
    </row>
    <row r="280" spans="6:19" x14ac:dyDescent="0.25">
      <c r="F280" s="6"/>
      <c r="J280" s="1">
        <v>41952</v>
      </c>
      <c r="K280">
        <f t="shared" si="20"/>
        <v>2014</v>
      </c>
      <c r="L280" t="str">
        <f t="shared" si="21"/>
        <v>November</v>
      </c>
      <c r="M280" s="6" t="str">
        <f>DailyReportTable[[#This Row],[Year]]&amp;WEEKNUM(DailyReportTable[[#This Row],[Date]],2)</f>
        <v>201445</v>
      </c>
      <c r="N280">
        <f t="shared" si="22"/>
        <v>9</v>
      </c>
      <c r="O280" s="2">
        <f>SUMIF(IncomeDBTable[Date],"="&amp;DailyReportTable[[#This Row],[Date]],IncomeDBTable[Amount])</f>
        <v>0</v>
      </c>
      <c r="P280" s="2">
        <f>SUMIF(ExpensesDBTable[Date],"="&amp;DailyReportTable[[#This Row],[Date]],ExpensesDBTable[Amount])</f>
        <v>31</v>
      </c>
      <c r="Q280" s="2">
        <f t="shared" si="23"/>
        <v>-31</v>
      </c>
      <c r="R280" s="2">
        <f t="shared" si="24"/>
        <v>23929.49</v>
      </c>
      <c r="S280">
        <f>WEEKNUM(DailyReportTable[[#This Row],[Date]],2)</f>
        <v>45</v>
      </c>
    </row>
    <row r="281" spans="6:19" x14ac:dyDescent="0.25">
      <c r="F281" s="6"/>
      <c r="J281" s="1">
        <v>41953</v>
      </c>
      <c r="K281">
        <f t="shared" si="20"/>
        <v>2014</v>
      </c>
      <c r="L281" t="str">
        <f t="shared" si="21"/>
        <v>November</v>
      </c>
      <c r="M281" s="6" t="str">
        <f>DailyReportTable[[#This Row],[Year]]&amp;WEEKNUM(DailyReportTable[[#This Row],[Date]],2)</f>
        <v>201446</v>
      </c>
      <c r="N281">
        <f t="shared" si="22"/>
        <v>10</v>
      </c>
      <c r="O281" s="2">
        <f>SUMIF(IncomeDBTable[Date],"="&amp;DailyReportTable[[#This Row],[Date]],IncomeDBTable[Amount])</f>
        <v>0</v>
      </c>
      <c r="P281" s="2">
        <f>SUMIF(ExpensesDBTable[Date],"="&amp;DailyReportTable[[#This Row],[Date]],ExpensesDBTable[Amount])</f>
        <v>76.77</v>
      </c>
      <c r="Q281" s="2">
        <f t="shared" si="23"/>
        <v>-76.77</v>
      </c>
      <c r="R281" s="2">
        <f t="shared" si="24"/>
        <v>23852.720000000001</v>
      </c>
      <c r="S281">
        <f>WEEKNUM(DailyReportTable[[#This Row],[Date]],2)</f>
        <v>46</v>
      </c>
    </row>
    <row r="282" spans="6:19" x14ac:dyDescent="0.25">
      <c r="F282" s="6"/>
      <c r="J282" s="1">
        <v>41954</v>
      </c>
      <c r="K282">
        <f t="shared" si="20"/>
        <v>2014</v>
      </c>
      <c r="L282" t="str">
        <f t="shared" si="21"/>
        <v>November</v>
      </c>
      <c r="M282" s="6" t="str">
        <f>DailyReportTable[[#This Row],[Year]]&amp;WEEKNUM(DailyReportTable[[#This Row],[Date]],2)</f>
        <v>201446</v>
      </c>
      <c r="N282">
        <f t="shared" si="22"/>
        <v>11</v>
      </c>
      <c r="O282" s="2">
        <f>SUMIF(IncomeDBTable[Date],"="&amp;DailyReportTable[[#This Row],[Date]],IncomeDBTable[Amount])</f>
        <v>0</v>
      </c>
      <c r="P282" s="2">
        <f>SUMIF(ExpensesDBTable[Date],"="&amp;DailyReportTable[[#This Row],[Date]],ExpensesDBTable[Amount])</f>
        <v>138.36000000000001</v>
      </c>
      <c r="Q282" s="2">
        <f t="shared" si="23"/>
        <v>-138.36000000000001</v>
      </c>
      <c r="R282" s="2">
        <f t="shared" si="24"/>
        <v>23714.36</v>
      </c>
      <c r="S282">
        <f>WEEKNUM(DailyReportTable[[#This Row],[Date]],2)</f>
        <v>46</v>
      </c>
    </row>
    <row r="283" spans="6:19" x14ac:dyDescent="0.25">
      <c r="F283" s="6"/>
      <c r="J283" s="1">
        <v>41956</v>
      </c>
      <c r="K283">
        <f t="shared" si="20"/>
        <v>2014</v>
      </c>
      <c r="L283" t="str">
        <f t="shared" si="21"/>
        <v>November</v>
      </c>
      <c r="M283" s="6" t="str">
        <f>DailyReportTable[[#This Row],[Year]]&amp;WEEKNUM(DailyReportTable[[#This Row],[Date]],2)</f>
        <v>201446</v>
      </c>
      <c r="N283">
        <f t="shared" si="22"/>
        <v>13</v>
      </c>
      <c r="O283" s="2">
        <f>SUMIF(IncomeDBTable[Date],"="&amp;DailyReportTable[[#This Row],[Date]],IncomeDBTable[Amount])</f>
        <v>0</v>
      </c>
      <c r="P283" s="2">
        <f>SUMIF(ExpensesDBTable[Date],"="&amp;DailyReportTable[[#This Row],[Date]],ExpensesDBTable[Amount])</f>
        <v>4.5</v>
      </c>
      <c r="Q283" s="2">
        <f t="shared" si="23"/>
        <v>-4.5</v>
      </c>
      <c r="R283" s="2">
        <f t="shared" si="24"/>
        <v>23709.86</v>
      </c>
      <c r="S283">
        <f>WEEKNUM(DailyReportTable[[#This Row],[Date]],2)</f>
        <v>46</v>
      </c>
    </row>
    <row r="284" spans="6:19" x14ac:dyDescent="0.25">
      <c r="F284" s="6"/>
      <c r="J284" s="1">
        <v>41957</v>
      </c>
      <c r="K284">
        <f t="shared" si="20"/>
        <v>2014</v>
      </c>
      <c r="L284" t="str">
        <f t="shared" si="21"/>
        <v>November</v>
      </c>
      <c r="M284" s="6" t="str">
        <f>DailyReportTable[[#This Row],[Year]]&amp;WEEKNUM(DailyReportTable[[#This Row],[Date]],2)</f>
        <v>201446</v>
      </c>
      <c r="N284">
        <f t="shared" si="22"/>
        <v>14</v>
      </c>
      <c r="O284" s="2">
        <f>SUMIF(IncomeDBTable[Date],"="&amp;DailyReportTable[[#This Row],[Date]],IncomeDBTable[Amount])</f>
        <v>3814</v>
      </c>
      <c r="P284" s="2">
        <f>SUMIF(ExpensesDBTable[Date],"="&amp;DailyReportTable[[#This Row],[Date]],ExpensesDBTable[Amount])</f>
        <v>24.5</v>
      </c>
      <c r="Q284" s="2">
        <f t="shared" si="23"/>
        <v>3789.5</v>
      </c>
      <c r="R284" s="2">
        <f t="shared" si="24"/>
        <v>27499.360000000001</v>
      </c>
      <c r="S284">
        <f>WEEKNUM(DailyReportTable[[#This Row],[Date]],2)</f>
        <v>46</v>
      </c>
    </row>
    <row r="285" spans="6:19" x14ac:dyDescent="0.25">
      <c r="F285" s="6"/>
      <c r="J285" s="1">
        <v>41958</v>
      </c>
      <c r="K285">
        <f t="shared" si="20"/>
        <v>2014</v>
      </c>
      <c r="L285" t="str">
        <f t="shared" si="21"/>
        <v>November</v>
      </c>
      <c r="M285" s="6" t="str">
        <f>DailyReportTable[[#This Row],[Year]]&amp;WEEKNUM(DailyReportTable[[#This Row],[Date]],2)</f>
        <v>201446</v>
      </c>
      <c r="N285">
        <f t="shared" si="22"/>
        <v>15</v>
      </c>
      <c r="O285" s="2">
        <f>SUMIF(IncomeDBTable[Date],"="&amp;DailyReportTable[[#This Row],[Date]],IncomeDBTable[Amount])</f>
        <v>0</v>
      </c>
      <c r="P285" s="2">
        <f>SUMIF(ExpensesDBTable[Date],"="&amp;DailyReportTable[[#This Row],[Date]],ExpensesDBTable[Amount])</f>
        <v>48.99</v>
      </c>
      <c r="Q285" s="2">
        <f t="shared" si="23"/>
        <v>-48.99</v>
      </c>
      <c r="R285" s="2">
        <f t="shared" si="24"/>
        <v>27450.37</v>
      </c>
      <c r="S285">
        <f>WEEKNUM(DailyReportTable[[#This Row],[Date]],2)</f>
        <v>46</v>
      </c>
    </row>
    <row r="286" spans="6:19" x14ac:dyDescent="0.25">
      <c r="F286" s="6"/>
      <c r="J286" s="1">
        <v>41959</v>
      </c>
      <c r="K286">
        <f t="shared" si="20"/>
        <v>2014</v>
      </c>
      <c r="L286" t="str">
        <f t="shared" si="21"/>
        <v>November</v>
      </c>
      <c r="M286" s="6" t="str">
        <f>DailyReportTable[[#This Row],[Year]]&amp;WEEKNUM(DailyReportTable[[#This Row],[Date]],2)</f>
        <v>201446</v>
      </c>
      <c r="N286">
        <f t="shared" si="22"/>
        <v>16</v>
      </c>
      <c r="O286" s="2">
        <f>SUMIF(IncomeDBTable[Date],"="&amp;DailyReportTable[[#This Row],[Date]],IncomeDBTable[Amount])</f>
        <v>0</v>
      </c>
      <c r="P286" s="2">
        <f>SUMIF(ExpensesDBTable[Date],"="&amp;DailyReportTable[[#This Row],[Date]],ExpensesDBTable[Amount])</f>
        <v>34.28</v>
      </c>
      <c r="Q286" s="2">
        <f t="shared" si="23"/>
        <v>-34.28</v>
      </c>
      <c r="R286" s="2">
        <f t="shared" si="24"/>
        <v>27416.09</v>
      </c>
      <c r="S286">
        <f>WEEKNUM(DailyReportTable[[#This Row],[Date]],2)</f>
        <v>46</v>
      </c>
    </row>
    <row r="287" spans="6:19" x14ac:dyDescent="0.25">
      <c r="F287" s="6"/>
      <c r="J287" s="1">
        <v>41960</v>
      </c>
      <c r="K287">
        <f t="shared" si="20"/>
        <v>2014</v>
      </c>
      <c r="L287" t="str">
        <f t="shared" si="21"/>
        <v>November</v>
      </c>
      <c r="M287" s="6" t="str">
        <f>DailyReportTable[[#This Row],[Year]]&amp;WEEKNUM(DailyReportTable[[#This Row],[Date]],2)</f>
        <v>201447</v>
      </c>
      <c r="N287">
        <f t="shared" si="22"/>
        <v>17</v>
      </c>
      <c r="O287" s="2">
        <f>SUMIF(IncomeDBTable[Date],"="&amp;DailyReportTable[[#This Row],[Date]],IncomeDBTable[Amount])</f>
        <v>0</v>
      </c>
      <c r="P287" s="2">
        <f>SUMIF(ExpensesDBTable[Date],"="&amp;DailyReportTable[[#This Row],[Date]],ExpensesDBTable[Amount])</f>
        <v>26.840000000000003</v>
      </c>
      <c r="Q287" s="2">
        <f t="shared" si="23"/>
        <v>-26.840000000000003</v>
      </c>
      <c r="R287" s="2">
        <f t="shared" si="24"/>
        <v>27389.25</v>
      </c>
      <c r="S287">
        <f>WEEKNUM(DailyReportTable[[#This Row],[Date]],2)</f>
        <v>47</v>
      </c>
    </row>
    <row r="288" spans="6:19" x14ac:dyDescent="0.25">
      <c r="F288" s="6"/>
      <c r="J288" s="1">
        <v>41961</v>
      </c>
      <c r="K288">
        <f t="shared" si="20"/>
        <v>2014</v>
      </c>
      <c r="L288" t="str">
        <f t="shared" si="21"/>
        <v>November</v>
      </c>
      <c r="M288" s="6" t="str">
        <f>DailyReportTable[[#This Row],[Year]]&amp;WEEKNUM(DailyReportTable[[#This Row],[Date]],2)</f>
        <v>201447</v>
      </c>
      <c r="N288">
        <f t="shared" si="22"/>
        <v>18</v>
      </c>
      <c r="O288" s="2">
        <f>SUMIF(IncomeDBTable[Date],"="&amp;DailyReportTable[[#This Row],[Date]],IncomeDBTable[Amount])</f>
        <v>0</v>
      </c>
      <c r="P288" s="2">
        <f>SUMIF(ExpensesDBTable[Date],"="&amp;DailyReportTable[[#This Row],[Date]],ExpensesDBTable[Amount])</f>
        <v>44.95</v>
      </c>
      <c r="Q288" s="2">
        <f t="shared" si="23"/>
        <v>-44.95</v>
      </c>
      <c r="R288" s="2">
        <f t="shared" si="24"/>
        <v>27344.3</v>
      </c>
      <c r="S288">
        <f>WEEKNUM(DailyReportTable[[#This Row],[Date]],2)</f>
        <v>47</v>
      </c>
    </row>
    <row r="289" spans="6:19" x14ac:dyDescent="0.25">
      <c r="F289" s="6"/>
      <c r="J289" s="1">
        <v>41962</v>
      </c>
      <c r="K289">
        <f t="shared" si="20"/>
        <v>2014</v>
      </c>
      <c r="L289" t="str">
        <f t="shared" si="21"/>
        <v>November</v>
      </c>
      <c r="M289" s="6" t="str">
        <f>DailyReportTable[[#This Row],[Year]]&amp;WEEKNUM(DailyReportTable[[#This Row],[Date]],2)</f>
        <v>201447</v>
      </c>
      <c r="N289">
        <f t="shared" si="22"/>
        <v>19</v>
      </c>
      <c r="O289" s="2">
        <f>SUMIF(IncomeDBTable[Date],"="&amp;DailyReportTable[[#This Row],[Date]],IncomeDBTable[Amount])</f>
        <v>0</v>
      </c>
      <c r="P289" s="2">
        <f>SUMIF(ExpensesDBTable[Date],"="&amp;DailyReportTable[[#This Row],[Date]],ExpensesDBTable[Amount])</f>
        <v>38.799999999999997</v>
      </c>
      <c r="Q289" s="2">
        <f t="shared" si="23"/>
        <v>-38.799999999999997</v>
      </c>
      <c r="R289" s="2">
        <f t="shared" si="24"/>
        <v>27305.5</v>
      </c>
      <c r="S289">
        <f>WEEKNUM(DailyReportTable[[#This Row],[Date]],2)</f>
        <v>47</v>
      </c>
    </row>
    <row r="290" spans="6:19" x14ac:dyDescent="0.25">
      <c r="F290" s="6"/>
      <c r="J290" s="1">
        <v>41963</v>
      </c>
      <c r="K290">
        <f t="shared" si="20"/>
        <v>2014</v>
      </c>
      <c r="L290" t="str">
        <f t="shared" si="21"/>
        <v>November</v>
      </c>
      <c r="M290" s="6" t="str">
        <f>DailyReportTable[[#This Row],[Year]]&amp;WEEKNUM(DailyReportTable[[#This Row],[Date]],2)</f>
        <v>201447</v>
      </c>
      <c r="N290">
        <f t="shared" si="22"/>
        <v>20</v>
      </c>
      <c r="O290" s="2">
        <f>SUMIF(IncomeDBTable[Date],"="&amp;DailyReportTable[[#This Row],[Date]],IncomeDBTable[Amount])</f>
        <v>0</v>
      </c>
      <c r="P290" s="2">
        <f>SUMIF(ExpensesDBTable[Date],"="&amp;DailyReportTable[[#This Row],[Date]],ExpensesDBTable[Amount])</f>
        <v>31</v>
      </c>
      <c r="Q290" s="2">
        <f t="shared" si="23"/>
        <v>-31</v>
      </c>
      <c r="R290" s="2">
        <f t="shared" si="24"/>
        <v>27274.5</v>
      </c>
      <c r="S290">
        <f>WEEKNUM(DailyReportTable[[#This Row],[Date]],2)</f>
        <v>47</v>
      </c>
    </row>
    <row r="291" spans="6:19" x14ac:dyDescent="0.25">
      <c r="F291" s="6"/>
      <c r="J291" s="1">
        <v>41964</v>
      </c>
      <c r="K291">
        <f t="shared" si="20"/>
        <v>2014</v>
      </c>
      <c r="L291" t="str">
        <f t="shared" si="21"/>
        <v>November</v>
      </c>
      <c r="M291" s="6" t="str">
        <f>DailyReportTable[[#This Row],[Year]]&amp;WEEKNUM(DailyReportTable[[#This Row],[Date]],2)</f>
        <v>201447</v>
      </c>
      <c r="N291">
        <f t="shared" si="22"/>
        <v>21</v>
      </c>
      <c r="O291" s="2">
        <f>SUMIF(IncomeDBTable[Date],"="&amp;DailyReportTable[[#This Row],[Date]],IncomeDBTable[Amount])</f>
        <v>0</v>
      </c>
      <c r="P291" s="2">
        <f>SUMIF(ExpensesDBTable[Date],"="&amp;DailyReportTable[[#This Row],[Date]],ExpensesDBTable[Amount])</f>
        <v>14.1</v>
      </c>
      <c r="Q291" s="2">
        <f t="shared" si="23"/>
        <v>-14.1</v>
      </c>
      <c r="R291" s="2">
        <f t="shared" si="24"/>
        <v>27260.400000000001</v>
      </c>
      <c r="S291">
        <f>WEEKNUM(DailyReportTable[[#This Row],[Date]],2)</f>
        <v>47</v>
      </c>
    </row>
    <row r="292" spans="6:19" x14ac:dyDescent="0.25">
      <c r="F292" s="6"/>
      <c r="J292" s="1">
        <v>41965</v>
      </c>
      <c r="K292">
        <f t="shared" si="20"/>
        <v>2014</v>
      </c>
      <c r="L292" t="str">
        <f t="shared" si="21"/>
        <v>November</v>
      </c>
      <c r="M292" s="6" t="str">
        <f>DailyReportTable[[#This Row],[Year]]&amp;WEEKNUM(DailyReportTable[[#This Row],[Date]],2)</f>
        <v>201447</v>
      </c>
      <c r="N292">
        <f t="shared" si="22"/>
        <v>22</v>
      </c>
      <c r="O292" s="2">
        <f>SUMIF(IncomeDBTable[Date],"="&amp;DailyReportTable[[#This Row],[Date]],IncomeDBTable[Amount])</f>
        <v>0</v>
      </c>
      <c r="P292" s="2">
        <f>SUMIF(ExpensesDBTable[Date],"="&amp;DailyReportTable[[#This Row],[Date]],ExpensesDBTable[Amount])</f>
        <v>5</v>
      </c>
      <c r="Q292" s="2">
        <f t="shared" si="23"/>
        <v>-5</v>
      </c>
      <c r="R292" s="2">
        <f t="shared" si="24"/>
        <v>27255.4</v>
      </c>
      <c r="S292">
        <f>WEEKNUM(DailyReportTable[[#This Row],[Date]],2)</f>
        <v>47</v>
      </c>
    </row>
    <row r="293" spans="6:19" x14ac:dyDescent="0.25">
      <c r="F293" s="6"/>
      <c r="J293" s="1">
        <v>41966</v>
      </c>
      <c r="K293">
        <f t="shared" si="20"/>
        <v>2014</v>
      </c>
      <c r="L293" t="str">
        <f t="shared" si="21"/>
        <v>November</v>
      </c>
      <c r="M293" s="6" t="str">
        <f>DailyReportTable[[#This Row],[Year]]&amp;WEEKNUM(DailyReportTable[[#This Row],[Date]],2)</f>
        <v>201447</v>
      </c>
      <c r="N293">
        <f t="shared" si="22"/>
        <v>23</v>
      </c>
      <c r="O293" s="2">
        <f>SUMIF(IncomeDBTable[Date],"="&amp;DailyReportTable[[#This Row],[Date]],IncomeDBTable[Amount])</f>
        <v>0</v>
      </c>
      <c r="P293" s="2">
        <f>SUMIF(ExpensesDBTable[Date],"="&amp;DailyReportTable[[#This Row],[Date]],ExpensesDBTable[Amount])</f>
        <v>3.4</v>
      </c>
      <c r="Q293" s="2">
        <f t="shared" si="23"/>
        <v>-3.4</v>
      </c>
      <c r="R293" s="2">
        <f t="shared" si="24"/>
        <v>27252</v>
      </c>
      <c r="S293">
        <f>WEEKNUM(DailyReportTable[[#This Row],[Date]],2)</f>
        <v>47</v>
      </c>
    </row>
    <row r="294" spans="6:19" x14ac:dyDescent="0.25">
      <c r="F294" s="6"/>
      <c r="J294" s="1">
        <v>41967</v>
      </c>
      <c r="K294">
        <f t="shared" si="20"/>
        <v>2014</v>
      </c>
      <c r="L294" t="str">
        <f t="shared" si="21"/>
        <v>November</v>
      </c>
      <c r="M294" s="6" t="str">
        <f>DailyReportTable[[#This Row],[Year]]&amp;WEEKNUM(DailyReportTable[[#This Row],[Date]],2)</f>
        <v>201448</v>
      </c>
      <c r="N294">
        <f t="shared" si="22"/>
        <v>24</v>
      </c>
      <c r="O294" s="2">
        <f>SUMIF(IncomeDBTable[Date],"="&amp;DailyReportTable[[#This Row],[Date]],IncomeDBTable[Amount])</f>
        <v>0</v>
      </c>
      <c r="P294" s="2">
        <f>SUMIF(ExpensesDBTable[Date],"="&amp;DailyReportTable[[#This Row],[Date]],ExpensesDBTable[Amount])</f>
        <v>28</v>
      </c>
      <c r="Q294" s="2">
        <f t="shared" si="23"/>
        <v>-28</v>
      </c>
      <c r="R294" s="2">
        <f t="shared" si="24"/>
        <v>27224</v>
      </c>
      <c r="S294">
        <f>WEEKNUM(DailyReportTable[[#This Row],[Date]],2)</f>
        <v>48</v>
      </c>
    </row>
    <row r="295" spans="6:19" x14ac:dyDescent="0.25">
      <c r="F295" s="6"/>
      <c r="J295" s="1">
        <v>41968</v>
      </c>
      <c r="K295">
        <f t="shared" si="20"/>
        <v>2014</v>
      </c>
      <c r="L295" t="str">
        <f t="shared" si="21"/>
        <v>November</v>
      </c>
      <c r="M295" s="6" t="str">
        <f>DailyReportTable[[#This Row],[Year]]&amp;WEEKNUM(DailyReportTable[[#This Row],[Date]],2)</f>
        <v>201448</v>
      </c>
      <c r="N295">
        <f t="shared" si="22"/>
        <v>25</v>
      </c>
      <c r="O295" s="2">
        <f>SUMIF(IncomeDBTable[Date],"="&amp;DailyReportTable[[#This Row],[Date]],IncomeDBTable[Amount])</f>
        <v>0</v>
      </c>
      <c r="P295" s="2">
        <f>SUMIF(ExpensesDBTable[Date],"="&amp;DailyReportTable[[#This Row],[Date]],ExpensesDBTable[Amount])</f>
        <v>56.5</v>
      </c>
      <c r="Q295" s="2">
        <f t="shared" si="23"/>
        <v>-56.5</v>
      </c>
      <c r="R295" s="2">
        <f t="shared" si="24"/>
        <v>27167.5</v>
      </c>
      <c r="S295">
        <f>WEEKNUM(DailyReportTable[[#This Row],[Date]],2)</f>
        <v>48</v>
      </c>
    </row>
    <row r="296" spans="6:19" x14ac:dyDescent="0.25">
      <c r="F296" s="6"/>
      <c r="J296" s="1">
        <v>41969</v>
      </c>
      <c r="K296">
        <f t="shared" si="20"/>
        <v>2014</v>
      </c>
      <c r="L296" t="str">
        <f t="shared" si="21"/>
        <v>November</v>
      </c>
      <c r="M296" s="6" t="str">
        <f>DailyReportTable[[#This Row],[Year]]&amp;WEEKNUM(DailyReportTable[[#This Row],[Date]],2)</f>
        <v>201448</v>
      </c>
      <c r="N296">
        <f t="shared" si="22"/>
        <v>26</v>
      </c>
      <c r="O296" s="2">
        <f>SUMIF(IncomeDBTable[Date],"="&amp;DailyReportTable[[#This Row],[Date]],IncomeDBTable[Amount])</f>
        <v>0</v>
      </c>
      <c r="P296" s="2">
        <f>SUMIF(ExpensesDBTable[Date],"="&amp;DailyReportTable[[#This Row],[Date]],ExpensesDBTable[Amount])</f>
        <v>40</v>
      </c>
      <c r="Q296" s="2">
        <f t="shared" si="23"/>
        <v>-40</v>
      </c>
      <c r="R296" s="2">
        <f t="shared" si="24"/>
        <v>27127.5</v>
      </c>
      <c r="S296">
        <f>WEEKNUM(DailyReportTable[[#This Row],[Date]],2)</f>
        <v>48</v>
      </c>
    </row>
    <row r="297" spans="6:19" x14ac:dyDescent="0.25">
      <c r="F297" s="6"/>
      <c r="J297" s="1">
        <v>41970</v>
      </c>
      <c r="K297">
        <f t="shared" si="20"/>
        <v>2014</v>
      </c>
      <c r="L297" t="str">
        <f t="shared" si="21"/>
        <v>November</v>
      </c>
      <c r="M297" s="6" t="str">
        <f>DailyReportTable[[#This Row],[Year]]&amp;WEEKNUM(DailyReportTable[[#This Row],[Date]],2)</f>
        <v>201448</v>
      </c>
      <c r="N297">
        <f t="shared" si="22"/>
        <v>27</v>
      </c>
      <c r="O297" s="2">
        <f>SUMIF(IncomeDBTable[Date],"="&amp;DailyReportTable[[#This Row],[Date]],IncomeDBTable[Amount])</f>
        <v>0</v>
      </c>
      <c r="P297" s="2">
        <f>SUMIF(ExpensesDBTable[Date],"="&amp;DailyReportTable[[#This Row],[Date]],ExpensesDBTable[Amount])</f>
        <v>54.9</v>
      </c>
      <c r="Q297" s="2">
        <f t="shared" si="23"/>
        <v>-54.9</v>
      </c>
      <c r="R297" s="2">
        <f t="shared" si="24"/>
        <v>27072.6</v>
      </c>
      <c r="S297">
        <f>WEEKNUM(DailyReportTable[[#This Row],[Date]],2)</f>
        <v>48</v>
      </c>
    </row>
    <row r="298" spans="6:19" x14ac:dyDescent="0.25">
      <c r="F298" s="6"/>
      <c r="J298" s="1">
        <v>41972</v>
      </c>
      <c r="K298">
        <f t="shared" si="20"/>
        <v>2014</v>
      </c>
      <c r="L298" t="str">
        <f t="shared" si="21"/>
        <v>November</v>
      </c>
      <c r="M298" s="6" t="str">
        <f>DailyReportTable[[#This Row],[Year]]&amp;WEEKNUM(DailyReportTable[[#This Row],[Date]],2)</f>
        <v>201448</v>
      </c>
      <c r="N298">
        <f t="shared" si="22"/>
        <v>29</v>
      </c>
      <c r="O298" s="2">
        <f>SUMIF(IncomeDBTable[Date],"="&amp;DailyReportTable[[#This Row],[Date]],IncomeDBTable[Amount])</f>
        <v>0</v>
      </c>
      <c r="P298" s="2">
        <f>SUMIF(ExpensesDBTable[Date],"="&amp;DailyReportTable[[#This Row],[Date]],ExpensesDBTable[Amount])</f>
        <v>34.480000000000004</v>
      </c>
      <c r="Q298" s="2">
        <f t="shared" si="23"/>
        <v>-34.480000000000004</v>
      </c>
      <c r="R298" s="2">
        <f t="shared" si="24"/>
        <v>27038.12</v>
      </c>
      <c r="S298">
        <f>WEEKNUM(DailyReportTable[[#This Row],[Date]],2)</f>
        <v>48</v>
      </c>
    </row>
    <row r="299" spans="6:19" x14ac:dyDescent="0.25">
      <c r="F299" s="6"/>
      <c r="J299" s="1">
        <v>41973</v>
      </c>
      <c r="K299">
        <f t="shared" si="20"/>
        <v>2014</v>
      </c>
      <c r="L299" t="str">
        <f t="shared" si="21"/>
        <v>November</v>
      </c>
      <c r="M299" s="6" t="str">
        <f>DailyReportTable[[#This Row],[Year]]&amp;WEEKNUM(DailyReportTable[[#This Row],[Date]],2)</f>
        <v>201448</v>
      </c>
      <c r="N299">
        <f t="shared" si="22"/>
        <v>30</v>
      </c>
      <c r="O299" s="2">
        <f>SUMIF(IncomeDBTable[Date],"="&amp;DailyReportTable[[#This Row],[Date]],IncomeDBTable[Amount])</f>
        <v>0</v>
      </c>
      <c r="P299" s="2">
        <f>SUMIF(ExpensesDBTable[Date],"="&amp;DailyReportTable[[#This Row],[Date]],ExpensesDBTable[Amount])</f>
        <v>147</v>
      </c>
      <c r="Q299" s="2">
        <f t="shared" si="23"/>
        <v>-147</v>
      </c>
      <c r="R299" s="2">
        <f t="shared" si="24"/>
        <v>26891.119999999999</v>
      </c>
      <c r="S299">
        <f>WEEKNUM(DailyReportTable[[#This Row],[Date]],2)</f>
        <v>48</v>
      </c>
    </row>
    <row r="300" spans="6:19" x14ac:dyDescent="0.25">
      <c r="F300" s="6"/>
      <c r="J300" s="1">
        <v>41974</v>
      </c>
      <c r="K300">
        <f t="shared" si="20"/>
        <v>2014</v>
      </c>
      <c r="L300" t="str">
        <f t="shared" si="21"/>
        <v>December</v>
      </c>
      <c r="M300" s="6" t="str">
        <f>DailyReportTable[[#This Row],[Year]]&amp;WEEKNUM(DailyReportTable[[#This Row],[Date]],2)</f>
        <v>201449</v>
      </c>
      <c r="N300">
        <f t="shared" si="22"/>
        <v>1</v>
      </c>
      <c r="O300" s="2">
        <f>SUMIF(IncomeDBTable[Date],"="&amp;DailyReportTable[[#This Row],[Date]],IncomeDBTable[Amount])</f>
        <v>57</v>
      </c>
      <c r="P300" s="2">
        <f>SUMIF(ExpensesDBTable[Date],"="&amp;DailyReportTable[[#This Row],[Date]],ExpensesDBTable[Amount])</f>
        <v>45.36</v>
      </c>
      <c r="Q300" s="2">
        <f t="shared" si="23"/>
        <v>11.64</v>
      </c>
      <c r="R300" s="2">
        <f t="shared" si="24"/>
        <v>26902.76</v>
      </c>
      <c r="S300">
        <f>WEEKNUM(DailyReportTable[[#This Row],[Date]],2)</f>
        <v>49</v>
      </c>
    </row>
    <row r="301" spans="6:19" x14ac:dyDescent="0.25">
      <c r="F301" s="6"/>
      <c r="J301" s="1">
        <v>41975</v>
      </c>
      <c r="K301">
        <f t="shared" si="20"/>
        <v>2014</v>
      </c>
      <c r="L301" t="str">
        <f t="shared" si="21"/>
        <v>December</v>
      </c>
      <c r="M301" s="6" t="str">
        <f>DailyReportTable[[#This Row],[Year]]&amp;WEEKNUM(DailyReportTable[[#This Row],[Date]],2)</f>
        <v>201449</v>
      </c>
      <c r="N301">
        <f t="shared" si="22"/>
        <v>2</v>
      </c>
      <c r="O301" s="2">
        <f>SUMIF(IncomeDBTable[Date],"="&amp;DailyReportTable[[#This Row],[Date]],IncomeDBTable[Amount])</f>
        <v>0</v>
      </c>
      <c r="P301" s="2">
        <f>SUMIF(ExpensesDBTable[Date],"="&amp;DailyReportTable[[#This Row],[Date]],ExpensesDBTable[Amount])</f>
        <v>12.3</v>
      </c>
      <c r="Q301" s="2">
        <f t="shared" si="23"/>
        <v>-12.3</v>
      </c>
      <c r="R301" s="2">
        <f t="shared" si="24"/>
        <v>26890.46</v>
      </c>
      <c r="S301">
        <f>WEEKNUM(DailyReportTable[[#This Row],[Date]],2)</f>
        <v>49</v>
      </c>
    </row>
    <row r="302" spans="6:19" x14ac:dyDescent="0.25">
      <c r="F302" s="6"/>
      <c r="J302" s="1">
        <v>41976</v>
      </c>
      <c r="K302">
        <f t="shared" si="20"/>
        <v>2014</v>
      </c>
      <c r="L302" t="str">
        <f t="shared" si="21"/>
        <v>December</v>
      </c>
      <c r="M302" s="6" t="str">
        <f>DailyReportTable[[#This Row],[Year]]&amp;WEEKNUM(DailyReportTable[[#This Row],[Date]],2)</f>
        <v>201449</v>
      </c>
      <c r="N302">
        <f t="shared" si="22"/>
        <v>3</v>
      </c>
      <c r="O302" s="2">
        <f>SUMIF(IncomeDBTable[Date],"="&amp;DailyReportTable[[#This Row],[Date]],IncomeDBTable[Amount])</f>
        <v>0</v>
      </c>
      <c r="P302" s="2">
        <f>SUMIF(ExpensesDBTable[Date],"="&amp;DailyReportTable[[#This Row],[Date]],ExpensesDBTable[Amount])</f>
        <v>28.95</v>
      </c>
      <c r="Q302" s="2">
        <f t="shared" si="23"/>
        <v>-28.95</v>
      </c>
      <c r="R302" s="2">
        <f t="shared" si="24"/>
        <v>26861.51</v>
      </c>
      <c r="S302">
        <f>WEEKNUM(DailyReportTable[[#This Row],[Date]],2)</f>
        <v>49</v>
      </c>
    </row>
    <row r="303" spans="6:19" x14ac:dyDescent="0.25">
      <c r="F303" s="6"/>
      <c r="J303" s="1">
        <v>41977</v>
      </c>
      <c r="K303">
        <f t="shared" si="20"/>
        <v>2014</v>
      </c>
      <c r="L303" t="str">
        <f t="shared" si="21"/>
        <v>December</v>
      </c>
      <c r="M303" s="6" t="str">
        <f>DailyReportTable[[#This Row],[Year]]&amp;WEEKNUM(DailyReportTable[[#This Row],[Date]],2)</f>
        <v>201449</v>
      </c>
      <c r="N303">
        <f t="shared" si="22"/>
        <v>4</v>
      </c>
      <c r="O303" s="2">
        <f>SUMIF(IncomeDBTable[Date],"="&amp;DailyReportTable[[#This Row],[Date]],IncomeDBTable[Amount])</f>
        <v>0</v>
      </c>
      <c r="P303" s="2">
        <f>SUMIF(ExpensesDBTable[Date],"="&amp;DailyReportTable[[#This Row],[Date]],ExpensesDBTable[Amount])</f>
        <v>323.86999999999995</v>
      </c>
      <c r="Q303" s="2">
        <f t="shared" si="23"/>
        <v>-323.86999999999995</v>
      </c>
      <c r="R303" s="2">
        <f t="shared" si="24"/>
        <v>26537.64</v>
      </c>
      <c r="S303">
        <f>WEEKNUM(DailyReportTable[[#This Row],[Date]],2)</f>
        <v>49</v>
      </c>
    </row>
    <row r="304" spans="6:19" x14ac:dyDescent="0.25">
      <c r="F304" s="6"/>
      <c r="J304" s="1">
        <v>41978</v>
      </c>
      <c r="K304">
        <f t="shared" si="20"/>
        <v>2014</v>
      </c>
      <c r="L304" t="str">
        <f t="shared" si="21"/>
        <v>December</v>
      </c>
      <c r="M304" s="6" t="str">
        <f>DailyReportTable[[#This Row],[Year]]&amp;WEEKNUM(DailyReportTable[[#This Row],[Date]],2)</f>
        <v>201449</v>
      </c>
      <c r="N304">
        <f t="shared" si="22"/>
        <v>5</v>
      </c>
      <c r="O304" s="2">
        <f>SUMIF(IncomeDBTable[Date],"="&amp;DailyReportTable[[#This Row],[Date]],IncomeDBTable[Amount])</f>
        <v>0</v>
      </c>
      <c r="P304" s="2">
        <f>SUMIF(ExpensesDBTable[Date],"="&amp;DailyReportTable[[#This Row],[Date]],ExpensesDBTable[Amount])</f>
        <v>1490</v>
      </c>
      <c r="Q304" s="2">
        <f t="shared" si="23"/>
        <v>-1490</v>
      </c>
      <c r="R304" s="2">
        <f t="shared" si="24"/>
        <v>25047.64</v>
      </c>
      <c r="S304">
        <f>WEEKNUM(DailyReportTable[[#This Row],[Date]],2)</f>
        <v>49</v>
      </c>
    </row>
    <row r="305" spans="6:19" x14ac:dyDescent="0.25">
      <c r="F305" s="6"/>
      <c r="J305" s="1">
        <v>41979</v>
      </c>
      <c r="K305">
        <f t="shared" si="20"/>
        <v>2014</v>
      </c>
      <c r="L305" t="str">
        <f t="shared" si="21"/>
        <v>December</v>
      </c>
      <c r="M305" s="6" t="str">
        <f>DailyReportTable[[#This Row],[Year]]&amp;WEEKNUM(DailyReportTable[[#This Row],[Date]],2)</f>
        <v>201449</v>
      </c>
      <c r="N305">
        <f t="shared" si="22"/>
        <v>6</v>
      </c>
      <c r="O305" s="2">
        <f>SUMIF(IncomeDBTable[Date],"="&amp;DailyReportTable[[#This Row],[Date]],IncomeDBTable[Amount])</f>
        <v>0</v>
      </c>
      <c r="P305" s="2">
        <f>SUMIF(ExpensesDBTable[Date],"="&amp;DailyReportTable[[#This Row],[Date]],ExpensesDBTable[Amount])</f>
        <v>1057.1899999999998</v>
      </c>
      <c r="Q305" s="2">
        <f t="shared" si="23"/>
        <v>-1057.1899999999998</v>
      </c>
      <c r="R305" s="2">
        <f t="shared" si="24"/>
        <v>23990.45</v>
      </c>
      <c r="S305">
        <f>WEEKNUM(DailyReportTable[[#This Row],[Date]],2)</f>
        <v>49</v>
      </c>
    </row>
    <row r="306" spans="6:19" x14ac:dyDescent="0.25">
      <c r="F306" s="6"/>
      <c r="J306" s="1">
        <v>41980</v>
      </c>
      <c r="K306">
        <f t="shared" si="20"/>
        <v>2014</v>
      </c>
      <c r="L306" t="str">
        <f t="shared" si="21"/>
        <v>December</v>
      </c>
      <c r="M306" s="6" t="str">
        <f>DailyReportTable[[#This Row],[Year]]&amp;WEEKNUM(DailyReportTable[[#This Row],[Date]],2)</f>
        <v>201449</v>
      </c>
      <c r="N306">
        <f t="shared" si="22"/>
        <v>7</v>
      </c>
      <c r="O306" s="2">
        <f>SUMIF(IncomeDBTable[Date],"="&amp;DailyReportTable[[#This Row],[Date]],IncomeDBTable[Amount])</f>
        <v>0</v>
      </c>
      <c r="P306" s="2">
        <f>SUMIF(ExpensesDBTable[Date],"="&amp;DailyReportTable[[#This Row],[Date]],ExpensesDBTable[Amount])</f>
        <v>156.41</v>
      </c>
      <c r="Q306" s="2">
        <f t="shared" si="23"/>
        <v>-156.41</v>
      </c>
      <c r="R306" s="2">
        <f t="shared" si="24"/>
        <v>23834.04</v>
      </c>
      <c r="S306">
        <f>WEEKNUM(DailyReportTable[[#This Row],[Date]],2)</f>
        <v>49</v>
      </c>
    </row>
    <row r="307" spans="6:19" x14ac:dyDescent="0.25">
      <c r="F307" s="6"/>
      <c r="J307" s="1">
        <v>41981</v>
      </c>
      <c r="K307">
        <f t="shared" si="20"/>
        <v>2014</v>
      </c>
      <c r="L307" t="str">
        <f t="shared" si="21"/>
        <v>December</v>
      </c>
      <c r="M307" s="6" t="str">
        <f>DailyReportTable[[#This Row],[Year]]&amp;WEEKNUM(DailyReportTable[[#This Row],[Date]],2)</f>
        <v>201450</v>
      </c>
      <c r="N307">
        <f t="shared" si="22"/>
        <v>8</v>
      </c>
      <c r="O307" s="2">
        <f>SUMIF(IncomeDBTable[Date],"="&amp;DailyReportTable[[#This Row],[Date]],IncomeDBTable[Amount])</f>
        <v>0</v>
      </c>
      <c r="P307" s="2">
        <f>SUMIF(ExpensesDBTable[Date],"="&amp;DailyReportTable[[#This Row],[Date]],ExpensesDBTable[Amount])</f>
        <v>228.31</v>
      </c>
      <c r="Q307" s="2">
        <f t="shared" si="23"/>
        <v>-228.31</v>
      </c>
      <c r="R307" s="2">
        <f t="shared" si="24"/>
        <v>23605.73</v>
      </c>
      <c r="S307">
        <f>WEEKNUM(DailyReportTable[[#This Row],[Date]],2)</f>
        <v>50</v>
      </c>
    </row>
    <row r="308" spans="6:19" x14ac:dyDescent="0.25">
      <c r="F308" s="6"/>
      <c r="J308" s="1">
        <v>41982</v>
      </c>
      <c r="K308">
        <f t="shared" si="20"/>
        <v>2014</v>
      </c>
      <c r="L308" t="str">
        <f t="shared" si="21"/>
        <v>December</v>
      </c>
      <c r="M308" s="6" t="str">
        <f>DailyReportTable[[#This Row],[Year]]&amp;WEEKNUM(DailyReportTable[[#This Row],[Date]],2)</f>
        <v>201450</v>
      </c>
      <c r="N308">
        <f t="shared" si="22"/>
        <v>9</v>
      </c>
      <c r="O308" s="2">
        <f>SUMIF(IncomeDBTable[Date],"="&amp;DailyReportTable[[#This Row],[Date]],IncomeDBTable[Amount])</f>
        <v>0</v>
      </c>
      <c r="P308" s="2">
        <f>SUMIF(ExpensesDBTable[Date],"="&amp;DailyReportTable[[#This Row],[Date]],ExpensesDBTable[Amount])</f>
        <v>85.47</v>
      </c>
      <c r="Q308" s="2">
        <f t="shared" si="23"/>
        <v>-85.47</v>
      </c>
      <c r="R308" s="2">
        <f t="shared" si="24"/>
        <v>23520.26</v>
      </c>
      <c r="S308">
        <f>WEEKNUM(DailyReportTable[[#This Row],[Date]],2)</f>
        <v>50</v>
      </c>
    </row>
    <row r="309" spans="6:19" x14ac:dyDescent="0.25">
      <c r="F309" s="6"/>
      <c r="J309" s="1">
        <v>41983</v>
      </c>
      <c r="K309">
        <f t="shared" si="20"/>
        <v>2014</v>
      </c>
      <c r="L309" t="str">
        <f t="shared" si="21"/>
        <v>December</v>
      </c>
      <c r="M309" s="6" t="str">
        <f>DailyReportTable[[#This Row],[Year]]&amp;WEEKNUM(DailyReportTable[[#This Row],[Date]],2)</f>
        <v>201450</v>
      </c>
      <c r="N309">
        <f t="shared" si="22"/>
        <v>10</v>
      </c>
      <c r="O309" s="2">
        <f>SUMIF(IncomeDBTable[Date],"="&amp;DailyReportTable[[#This Row],[Date]],IncomeDBTable[Amount])</f>
        <v>0</v>
      </c>
      <c r="P309" s="2">
        <f>SUMIF(ExpensesDBTable[Date],"="&amp;DailyReportTable[[#This Row],[Date]],ExpensesDBTable[Amount])</f>
        <v>154.9</v>
      </c>
      <c r="Q309" s="2">
        <f t="shared" si="23"/>
        <v>-154.9</v>
      </c>
      <c r="R309" s="2">
        <f t="shared" si="24"/>
        <v>23365.359999999997</v>
      </c>
      <c r="S309">
        <f>WEEKNUM(DailyReportTable[[#This Row],[Date]],2)</f>
        <v>50</v>
      </c>
    </row>
    <row r="310" spans="6:19" x14ac:dyDescent="0.25">
      <c r="F310" s="6"/>
      <c r="J310" s="1">
        <v>41984</v>
      </c>
      <c r="K310">
        <f t="shared" si="20"/>
        <v>2014</v>
      </c>
      <c r="L310" t="str">
        <f t="shared" si="21"/>
        <v>December</v>
      </c>
      <c r="M310" s="6" t="str">
        <f>DailyReportTable[[#This Row],[Year]]&amp;WEEKNUM(DailyReportTable[[#This Row],[Date]],2)</f>
        <v>201450</v>
      </c>
      <c r="N310">
        <f t="shared" si="22"/>
        <v>11</v>
      </c>
      <c r="O310" s="2">
        <f>SUMIF(IncomeDBTable[Date],"="&amp;DailyReportTable[[#This Row],[Date]],IncomeDBTable[Amount])</f>
        <v>0</v>
      </c>
      <c r="P310" s="2">
        <f>SUMIF(ExpensesDBTable[Date],"="&amp;DailyReportTable[[#This Row],[Date]],ExpensesDBTable[Amount])</f>
        <v>17.239999999999998</v>
      </c>
      <c r="Q310" s="2">
        <f t="shared" si="23"/>
        <v>-17.239999999999998</v>
      </c>
      <c r="R310" s="2">
        <f t="shared" si="24"/>
        <v>23348.119999999995</v>
      </c>
      <c r="S310">
        <f>WEEKNUM(DailyReportTable[[#This Row],[Date]],2)</f>
        <v>50</v>
      </c>
    </row>
    <row r="311" spans="6:19" x14ac:dyDescent="0.25">
      <c r="F311" s="6"/>
      <c r="J311" s="1">
        <v>41986</v>
      </c>
      <c r="K311">
        <f t="shared" si="20"/>
        <v>2014</v>
      </c>
      <c r="L311" t="str">
        <f t="shared" si="21"/>
        <v>December</v>
      </c>
      <c r="M311" s="6" t="str">
        <f>DailyReportTable[[#This Row],[Year]]&amp;WEEKNUM(DailyReportTable[[#This Row],[Date]],2)</f>
        <v>201450</v>
      </c>
      <c r="N311">
        <f t="shared" si="22"/>
        <v>13</v>
      </c>
      <c r="O311" s="2">
        <f>SUMIF(IncomeDBTable[Date],"="&amp;DailyReportTable[[#This Row],[Date]],IncomeDBTable[Amount])</f>
        <v>5205</v>
      </c>
      <c r="P311">
        <f>SUMIF(ExpensesDBTable[Date],"="&amp;DailyReportTable[[#This Row],[Date]],ExpensesDBTable[Amount])</f>
        <v>516.11</v>
      </c>
      <c r="Q311" s="2">
        <f t="shared" si="23"/>
        <v>4688.8900000000003</v>
      </c>
      <c r="R311" s="2">
        <f t="shared" si="24"/>
        <v>28037.009999999995</v>
      </c>
      <c r="S311">
        <f>WEEKNUM(DailyReportTable[[#This Row],[Date]],2)</f>
        <v>50</v>
      </c>
    </row>
    <row r="312" spans="6:19" x14ac:dyDescent="0.25">
      <c r="F312" s="6"/>
      <c r="J312" s="1">
        <v>41987</v>
      </c>
      <c r="K312">
        <f t="shared" si="20"/>
        <v>2014</v>
      </c>
      <c r="L312" t="str">
        <f t="shared" si="21"/>
        <v>December</v>
      </c>
      <c r="M312" s="6" t="str">
        <f>DailyReportTable[[#This Row],[Year]]&amp;WEEKNUM(DailyReportTable[[#This Row],[Date]],2)</f>
        <v>201450</v>
      </c>
      <c r="N312">
        <f t="shared" si="22"/>
        <v>14</v>
      </c>
      <c r="O312" s="2">
        <f>SUMIF(IncomeDBTable[Date],"="&amp;DailyReportTable[[#This Row],[Date]],IncomeDBTable[Amount])</f>
        <v>0</v>
      </c>
      <c r="P312">
        <f>SUMIF(ExpensesDBTable[Date],"="&amp;DailyReportTable[[#This Row],[Date]],ExpensesDBTable[Amount])</f>
        <v>9.83</v>
      </c>
      <c r="Q312" s="2">
        <f t="shared" si="23"/>
        <v>-9.83</v>
      </c>
      <c r="R312" s="2">
        <f t="shared" si="24"/>
        <v>28027.179999999993</v>
      </c>
      <c r="S312">
        <f>WEEKNUM(DailyReportTable[[#This Row],[Date]],2)</f>
        <v>50</v>
      </c>
    </row>
    <row r="313" spans="6:19" x14ac:dyDescent="0.25">
      <c r="F313" s="6"/>
      <c r="J313" s="1">
        <v>41988</v>
      </c>
      <c r="K313">
        <f t="shared" si="20"/>
        <v>2014</v>
      </c>
      <c r="L313" t="str">
        <f t="shared" si="21"/>
        <v>December</v>
      </c>
      <c r="M313" s="6" t="str">
        <f>DailyReportTable[[#This Row],[Year]]&amp;WEEKNUM(DailyReportTable[[#This Row],[Date]],2)</f>
        <v>201451</v>
      </c>
      <c r="N313">
        <f t="shared" si="22"/>
        <v>15</v>
      </c>
      <c r="O313" s="2">
        <f>SUMIF(IncomeDBTable[Date],"="&amp;DailyReportTable[[#This Row],[Date]],IncomeDBTable[Amount])</f>
        <v>0</v>
      </c>
      <c r="P313">
        <f>SUMIF(ExpensesDBTable[Date],"="&amp;DailyReportTable[[#This Row],[Date]],ExpensesDBTable[Amount])</f>
        <v>5.5</v>
      </c>
      <c r="Q313" s="2">
        <f t="shared" si="23"/>
        <v>-5.5</v>
      </c>
      <c r="R313" s="2">
        <f t="shared" si="24"/>
        <v>28021.679999999993</v>
      </c>
      <c r="S313">
        <f>WEEKNUM(DailyReportTable[[#This Row],[Date]],2)</f>
        <v>51</v>
      </c>
    </row>
    <row r="314" spans="6:19" x14ac:dyDescent="0.25">
      <c r="F314" s="6"/>
      <c r="J314" s="1">
        <v>41990</v>
      </c>
      <c r="K314">
        <f t="shared" si="20"/>
        <v>2014</v>
      </c>
      <c r="L314" t="str">
        <f t="shared" si="21"/>
        <v>December</v>
      </c>
      <c r="M314" s="6" t="str">
        <f>DailyReportTable[[#This Row],[Year]]&amp;WEEKNUM(DailyReportTable[[#This Row],[Date]],2)</f>
        <v>201451</v>
      </c>
      <c r="N314">
        <f t="shared" si="22"/>
        <v>17</v>
      </c>
      <c r="O314" s="2">
        <f>SUMIF(IncomeDBTable[Date],"="&amp;DailyReportTable[[#This Row],[Date]],IncomeDBTable[Amount])</f>
        <v>0</v>
      </c>
      <c r="P314">
        <f>SUMIF(ExpensesDBTable[Date],"="&amp;DailyReportTable[[#This Row],[Date]],ExpensesDBTable[Amount])</f>
        <v>25.7</v>
      </c>
      <c r="Q314" s="2">
        <f t="shared" si="23"/>
        <v>-25.7</v>
      </c>
      <c r="R314" s="2">
        <f t="shared" si="24"/>
        <v>27995.979999999992</v>
      </c>
      <c r="S314">
        <f>WEEKNUM(DailyReportTable[[#This Row],[Date]],2)</f>
        <v>51</v>
      </c>
    </row>
    <row r="315" spans="6:19" x14ac:dyDescent="0.25">
      <c r="F315" s="6"/>
      <c r="J315" s="1">
        <v>41991</v>
      </c>
      <c r="K315">
        <f t="shared" si="20"/>
        <v>2014</v>
      </c>
      <c r="L315" t="str">
        <f t="shared" si="21"/>
        <v>December</v>
      </c>
      <c r="M315" s="6" t="str">
        <f>DailyReportTable[[#This Row],[Year]]&amp;WEEKNUM(DailyReportTable[[#This Row],[Date]],2)</f>
        <v>201451</v>
      </c>
      <c r="N315">
        <f t="shared" si="22"/>
        <v>18</v>
      </c>
      <c r="O315" s="2">
        <f>SUMIF(IncomeDBTable[Date],"="&amp;DailyReportTable[[#This Row],[Date]],IncomeDBTable[Amount])</f>
        <v>0</v>
      </c>
      <c r="P315">
        <f>SUMIF(ExpensesDBTable[Date],"="&amp;DailyReportTable[[#This Row],[Date]],ExpensesDBTable[Amount])</f>
        <v>7.25</v>
      </c>
      <c r="Q315" s="2">
        <f t="shared" si="23"/>
        <v>-7.25</v>
      </c>
      <c r="R315" s="2">
        <f t="shared" si="24"/>
        <v>27988.729999999992</v>
      </c>
      <c r="S315">
        <f>WEEKNUM(DailyReportTable[[#This Row],[Date]],2)</f>
        <v>51</v>
      </c>
    </row>
    <row r="316" spans="6:19" x14ac:dyDescent="0.25">
      <c r="F316" s="6"/>
      <c r="J316" s="1">
        <v>41992</v>
      </c>
      <c r="K316">
        <f t="shared" si="20"/>
        <v>2014</v>
      </c>
      <c r="L316" t="str">
        <f t="shared" si="21"/>
        <v>December</v>
      </c>
      <c r="M316" s="6" t="str">
        <f>DailyReportTable[[#This Row],[Year]]&amp;WEEKNUM(DailyReportTable[[#This Row],[Date]],2)</f>
        <v>201451</v>
      </c>
      <c r="N316">
        <f t="shared" si="22"/>
        <v>19</v>
      </c>
      <c r="O316" s="2">
        <f>SUMIF(IncomeDBTable[Date],"="&amp;DailyReportTable[[#This Row],[Date]],IncomeDBTable[Amount])</f>
        <v>0</v>
      </c>
      <c r="P316">
        <f>SUMIF(ExpensesDBTable[Date],"="&amp;DailyReportTable[[#This Row],[Date]],ExpensesDBTable[Amount])</f>
        <v>269.57</v>
      </c>
      <c r="Q316" s="2">
        <f t="shared" si="23"/>
        <v>-269.57</v>
      </c>
      <c r="R316" s="2">
        <f t="shared" si="24"/>
        <v>27719.159999999993</v>
      </c>
      <c r="S316">
        <f>WEEKNUM(DailyReportTable[[#This Row],[Date]],2)</f>
        <v>51</v>
      </c>
    </row>
    <row r="317" spans="6:19" x14ac:dyDescent="0.25">
      <c r="F317" s="6"/>
      <c r="J317" s="1">
        <v>41993</v>
      </c>
      <c r="K317">
        <f t="shared" si="20"/>
        <v>2014</v>
      </c>
      <c r="L317" t="str">
        <f t="shared" si="21"/>
        <v>December</v>
      </c>
      <c r="M317" s="6" t="str">
        <f>DailyReportTable[[#This Row],[Year]]&amp;WEEKNUM(DailyReportTable[[#This Row],[Date]],2)</f>
        <v>201451</v>
      </c>
      <c r="N317">
        <f t="shared" si="22"/>
        <v>20</v>
      </c>
      <c r="O317" s="2">
        <f>SUMIF(IncomeDBTable[Date],"="&amp;DailyReportTable[[#This Row],[Date]],IncomeDBTable[Amount])</f>
        <v>0</v>
      </c>
      <c r="P317">
        <f>SUMIF(ExpensesDBTable[Date],"="&amp;DailyReportTable[[#This Row],[Date]],ExpensesDBTable[Amount])</f>
        <v>155.16</v>
      </c>
      <c r="Q317" s="2">
        <f t="shared" si="23"/>
        <v>-155.16</v>
      </c>
      <c r="R317" s="2">
        <f t="shared" si="24"/>
        <v>27563.999999999993</v>
      </c>
      <c r="S317">
        <f>WEEKNUM(DailyReportTable[[#This Row],[Date]],2)</f>
        <v>51</v>
      </c>
    </row>
    <row r="318" spans="6:19" x14ac:dyDescent="0.25">
      <c r="F318" s="6"/>
      <c r="J318" s="1">
        <v>41994</v>
      </c>
      <c r="K318">
        <f t="shared" si="20"/>
        <v>2014</v>
      </c>
      <c r="L318" t="str">
        <f t="shared" si="21"/>
        <v>December</v>
      </c>
      <c r="M318" s="6" t="str">
        <f>DailyReportTable[[#This Row],[Year]]&amp;WEEKNUM(DailyReportTable[[#This Row],[Date]],2)</f>
        <v>201451</v>
      </c>
      <c r="N318">
        <f t="shared" si="22"/>
        <v>21</v>
      </c>
      <c r="O318" s="2">
        <f>SUMIF(IncomeDBTable[Date],"="&amp;DailyReportTable[[#This Row],[Date]],IncomeDBTable[Amount])</f>
        <v>0</v>
      </c>
      <c r="P318">
        <f>SUMIF(ExpensesDBTable[Date],"="&amp;DailyReportTable[[#This Row],[Date]],ExpensesDBTable[Amount])</f>
        <v>74.84</v>
      </c>
      <c r="Q318" s="2">
        <f t="shared" si="23"/>
        <v>-74.84</v>
      </c>
      <c r="R318" s="2">
        <f t="shared" si="24"/>
        <v>27489.159999999993</v>
      </c>
      <c r="S318">
        <f>WEEKNUM(DailyReportTable[[#This Row],[Date]],2)</f>
        <v>51</v>
      </c>
    </row>
    <row r="319" spans="6:19" x14ac:dyDescent="0.25">
      <c r="F319" s="6"/>
      <c r="J319" s="1">
        <v>41995</v>
      </c>
      <c r="K319">
        <f t="shared" si="20"/>
        <v>2014</v>
      </c>
      <c r="L319" t="str">
        <f t="shared" si="21"/>
        <v>December</v>
      </c>
      <c r="M319" s="6" t="str">
        <f>DailyReportTable[[#This Row],[Year]]&amp;WEEKNUM(DailyReportTable[[#This Row],[Date]],2)</f>
        <v>201452</v>
      </c>
      <c r="N319">
        <f t="shared" si="22"/>
        <v>22</v>
      </c>
      <c r="O319" s="2">
        <f>SUMIF(IncomeDBTable[Date],"="&amp;DailyReportTable[[#This Row],[Date]],IncomeDBTable[Amount])</f>
        <v>0</v>
      </c>
      <c r="P319">
        <f>SUMIF(ExpensesDBTable[Date],"="&amp;DailyReportTable[[#This Row],[Date]],ExpensesDBTable[Amount])</f>
        <v>51</v>
      </c>
      <c r="Q319" s="2">
        <f t="shared" si="23"/>
        <v>-51</v>
      </c>
      <c r="R319" s="2">
        <f t="shared" si="24"/>
        <v>27438.159999999993</v>
      </c>
      <c r="S319">
        <f>WEEKNUM(DailyReportTable[[#This Row],[Date]],2)</f>
        <v>52</v>
      </c>
    </row>
    <row r="320" spans="6:19" x14ac:dyDescent="0.25">
      <c r="F320" s="6"/>
      <c r="J320" s="1">
        <v>41996</v>
      </c>
      <c r="K320">
        <f t="shared" si="20"/>
        <v>2014</v>
      </c>
      <c r="L320" t="str">
        <f t="shared" si="21"/>
        <v>December</v>
      </c>
      <c r="M320" s="6" t="str">
        <f>DailyReportTable[[#This Row],[Year]]&amp;WEEKNUM(DailyReportTable[[#This Row],[Date]],2)</f>
        <v>201452</v>
      </c>
      <c r="N320">
        <f t="shared" si="22"/>
        <v>23</v>
      </c>
      <c r="O320" s="2">
        <f>SUMIF(IncomeDBTable[Date],"="&amp;DailyReportTable[[#This Row],[Date]],IncomeDBTable[Amount])</f>
        <v>0</v>
      </c>
      <c r="P320">
        <f>SUMIF(ExpensesDBTable[Date],"="&amp;DailyReportTable[[#This Row],[Date]],ExpensesDBTable[Amount])</f>
        <v>16</v>
      </c>
      <c r="Q320" s="2">
        <f t="shared" si="23"/>
        <v>-16</v>
      </c>
      <c r="R320" s="2">
        <f t="shared" si="24"/>
        <v>27422.159999999993</v>
      </c>
      <c r="S320">
        <f>WEEKNUM(DailyReportTable[[#This Row],[Date]],2)</f>
        <v>52</v>
      </c>
    </row>
    <row r="321" spans="6:19" x14ac:dyDescent="0.25">
      <c r="F321" s="6"/>
      <c r="J321" s="1">
        <v>41997</v>
      </c>
      <c r="K321">
        <f t="shared" si="20"/>
        <v>2014</v>
      </c>
      <c r="L321" t="str">
        <f t="shared" si="21"/>
        <v>December</v>
      </c>
      <c r="M321" s="6" t="str">
        <f>DailyReportTable[[#This Row],[Year]]&amp;WEEKNUM(DailyReportTable[[#This Row],[Date]],2)</f>
        <v>201452</v>
      </c>
      <c r="N321">
        <f t="shared" si="22"/>
        <v>24</v>
      </c>
      <c r="O321" s="2">
        <f>SUMIF(IncomeDBTable[Date],"="&amp;DailyReportTable[[#This Row],[Date]],IncomeDBTable[Amount])</f>
        <v>40</v>
      </c>
      <c r="P321">
        <f>SUMIF(ExpensesDBTable[Date],"="&amp;DailyReportTable[[#This Row],[Date]],ExpensesDBTable[Amount])</f>
        <v>216.89</v>
      </c>
      <c r="Q321" s="2">
        <f t="shared" si="23"/>
        <v>-176.89</v>
      </c>
      <c r="R321" s="2">
        <f t="shared" si="24"/>
        <v>27245.269999999993</v>
      </c>
      <c r="S321">
        <f>WEEKNUM(DailyReportTable[[#This Row],[Date]],2)</f>
        <v>52</v>
      </c>
    </row>
    <row r="322" spans="6:19" x14ac:dyDescent="0.25">
      <c r="F322" s="6"/>
      <c r="J322" s="1">
        <v>41998</v>
      </c>
      <c r="K322">
        <f t="shared" si="20"/>
        <v>2014</v>
      </c>
      <c r="L322" t="str">
        <f t="shared" si="21"/>
        <v>December</v>
      </c>
      <c r="M322" s="6" t="str">
        <f>DailyReportTable[[#This Row],[Year]]&amp;WEEKNUM(DailyReportTable[[#This Row],[Date]],2)</f>
        <v>201452</v>
      </c>
      <c r="N322">
        <f t="shared" si="22"/>
        <v>25</v>
      </c>
      <c r="O322" s="2">
        <f>SUMIF(IncomeDBTable[Date],"="&amp;DailyReportTable[[#This Row],[Date]],IncomeDBTable[Amount])</f>
        <v>0</v>
      </c>
      <c r="P322">
        <f>SUMIF(ExpensesDBTable[Date],"="&amp;DailyReportTable[[#This Row],[Date]],ExpensesDBTable[Amount])</f>
        <v>50</v>
      </c>
      <c r="Q322" s="2">
        <f t="shared" si="23"/>
        <v>-50</v>
      </c>
      <c r="R322" s="2">
        <f t="shared" si="24"/>
        <v>27195.269999999993</v>
      </c>
      <c r="S322">
        <f>WEEKNUM(DailyReportTable[[#This Row],[Date]],2)</f>
        <v>52</v>
      </c>
    </row>
    <row r="323" spans="6:19" x14ac:dyDescent="0.25">
      <c r="F323" s="6"/>
      <c r="J323" s="1">
        <v>41999</v>
      </c>
      <c r="K323">
        <f t="shared" si="20"/>
        <v>2014</v>
      </c>
      <c r="L323" t="str">
        <f t="shared" si="21"/>
        <v>December</v>
      </c>
      <c r="M323" s="6" t="str">
        <f>DailyReportTable[[#This Row],[Year]]&amp;WEEKNUM(DailyReportTable[[#This Row],[Date]],2)</f>
        <v>201452</v>
      </c>
      <c r="N323">
        <f t="shared" si="22"/>
        <v>26</v>
      </c>
      <c r="O323" s="2">
        <f>SUMIF(IncomeDBTable[Date],"="&amp;DailyReportTable[[#This Row],[Date]],IncomeDBTable[Amount])</f>
        <v>0</v>
      </c>
      <c r="P323">
        <f>SUMIF(ExpensesDBTable[Date],"="&amp;DailyReportTable[[#This Row],[Date]],ExpensesDBTable[Amount])</f>
        <v>17.75</v>
      </c>
      <c r="Q323" s="2">
        <f t="shared" si="23"/>
        <v>-17.75</v>
      </c>
      <c r="R323" s="2">
        <f t="shared" si="24"/>
        <v>27177.519999999993</v>
      </c>
      <c r="S323">
        <f>WEEKNUM(DailyReportTable[[#This Row],[Date]],2)</f>
        <v>52</v>
      </c>
    </row>
    <row r="324" spans="6:19" x14ac:dyDescent="0.25">
      <c r="F324" s="6"/>
      <c r="J324" s="1">
        <v>42003</v>
      </c>
      <c r="K324">
        <f t="shared" si="20"/>
        <v>2014</v>
      </c>
      <c r="L324" t="str">
        <f t="shared" si="21"/>
        <v>December</v>
      </c>
      <c r="M324" s="6" t="str">
        <f>DailyReportTable[[#This Row],[Year]]&amp;WEEKNUM(DailyReportTable[[#This Row],[Date]],2)</f>
        <v>201453</v>
      </c>
      <c r="N324">
        <f t="shared" si="22"/>
        <v>30</v>
      </c>
      <c r="O324" s="2">
        <f>SUMIF(IncomeDBTable[Date],"="&amp;DailyReportTable[[#This Row],[Date]],IncomeDBTable[Amount])</f>
        <v>0</v>
      </c>
      <c r="P324">
        <f>SUMIF(ExpensesDBTable[Date],"="&amp;DailyReportTable[[#This Row],[Date]],ExpensesDBTable[Amount])</f>
        <v>297.56</v>
      </c>
      <c r="Q324" s="2">
        <f t="shared" si="23"/>
        <v>-297.56</v>
      </c>
      <c r="R324" s="2">
        <f t="shared" si="24"/>
        <v>26879.959999999992</v>
      </c>
      <c r="S324">
        <f>WEEKNUM(DailyReportTable[[#This Row],[Date]],2)</f>
        <v>53</v>
      </c>
    </row>
    <row r="325" spans="6:19" x14ac:dyDescent="0.25">
      <c r="F325" s="6"/>
      <c r="J325" s="1">
        <v>42005</v>
      </c>
      <c r="K325">
        <f t="shared" si="20"/>
        <v>2015</v>
      </c>
      <c r="L325" t="str">
        <f t="shared" si="21"/>
        <v>January</v>
      </c>
      <c r="M325" s="6" t="str">
        <f>DailyReportTable[[#This Row],[Year]]&amp;WEEKNUM(DailyReportTable[[#This Row],[Date]],2)</f>
        <v>20151</v>
      </c>
      <c r="N325">
        <f t="shared" si="22"/>
        <v>1</v>
      </c>
      <c r="O325" s="2">
        <f>SUMIF(IncomeDBTable[Date],"="&amp;DailyReportTable[[#This Row],[Date]],IncomeDBTable[Amount])</f>
        <v>70</v>
      </c>
      <c r="P325">
        <f>SUMIF(ExpensesDBTable[Date],"="&amp;DailyReportTable[[#This Row],[Date]],ExpensesDBTable[Amount])</f>
        <v>0</v>
      </c>
      <c r="Q325" s="2">
        <f t="shared" si="23"/>
        <v>70</v>
      </c>
      <c r="R325" s="2">
        <f t="shared" si="24"/>
        <v>26949.959999999992</v>
      </c>
      <c r="S325">
        <f>WEEKNUM(DailyReportTable[[#This Row],[Date]],2)</f>
        <v>1</v>
      </c>
    </row>
    <row r="326" spans="6:19" x14ac:dyDescent="0.25">
      <c r="F326" s="6"/>
      <c r="J326" s="1">
        <v>42008</v>
      </c>
      <c r="K326">
        <f t="shared" si="20"/>
        <v>2015</v>
      </c>
      <c r="L326" t="str">
        <f t="shared" si="21"/>
        <v>January</v>
      </c>
      <c r="M326" s="6" t="str">
        <f>DailyReportTable[[#This Row],[Year]]&amp;WEEKNUM(DailyReportTable[[#This Row],[Date]],2)</f>
        <v>20151</v>
      </c>
      <c r="N326">
        <f t="shared" si="22"/>
        <v>4</v>
      </c>
      <c r="O326" s="2">
        <f>SUMIF(IncomeDBTable[Date],"="&amp;DailyReportTable[[#This Row],[Date]],IncomeDBTable[Amount])</f>
        <v>0</v>
      </c>
      <c r="P326">
        <f>SUMIF(ExpensesDBTable[Date],"="&amp;DailyReportTable[[#This Row],[Date]],ExpensesDBTable[Amount])</f>
        <v>56.15</v>
      </c>
      <c r="Q326" s="2">
        <f t="shared" si="23"/>
        <v>-56.15</v>
      </c>
      <c r="R326" s="2">
        <f t="shared" si="24"/>
        <v>26893.80999999999</v>
      </c>
      <c r="S326">
        <f>WEEKNUM(DailyReportTable[[#This Row],[Date]],2)</f>
        <v>1</v>
      </c>
    </row>
    <row r="327" spans="6:19" x14ac:dyDescent="0.25">
      <c r="F327" s="6"/>
      <c r="J327" s="1">
        <v>42009</v>
      </c>
      <c r="K327">
        <f t="shared" si="20"/>
        <v>2015</v>
      </c>
      <c r="L327" t="str">
        <f t="shared" si="21"/>
        <v>January</v>
      </c>
      <c r="M327" s="6" t="str">
        <f>DailyReportTable[[#This Row],[Year]]&amp;WEEKNUM(DailyReportTable[[#This Row],[Date]],2)</f>
        <v>20152</v>
      </c>
      <c r="N327">
        <f t="shared" si="22"/>
        <v>5</v>
      </c>
      <c r="O327" s="2">
        <f>SUMIF(IncomeDBTable[Date],"="&amp;DailyReportTable[[#This Row],[Date]],IncomeDBTable[Amount])</f>
        <v>0</v>
      </c>
      <c r="P327">
        <f>SUMIF(ExpensesDBTable[Date],"="&amp;DailyReportTable[[#This Row],[Date]],ExpensesDBTable[Amount])</f>
        <v>1630.54</v>
      </c>
      <c r="Q327" s="2">
        <f t="shared" si="23"/>
        <v>-1630.54</v>
      </c>
      <c r="R327" s="2">
        <f t="shared" si="24"/>
        <v>25263.26999999999</v>
      </c>
      <c r="S327">
        <f>WEEKNUM(DailyReportTable[[#This Row],[Date]],2)</f>
        <v>2</v>
      </c>
    </row>
    <row r="328" spans="6:19" x14ac:dyDescent="0.25">
      <c r="F328" s="6"/>
      <c r="J328" s="1">
        <v>42013</v>
      </c>
      <c r="K328">
        <f t="shared" si="20"/>
        <v>2015</v>
      </c>
      <c r="L328" t="str">
        <f t="shared" si="21"/>
        <v>January</v>
      </c>
      <c r="M328" s="6" t="str">
        <f>DailyReportTable[[#This Row],[Year]]&amp;WEEKNUM(DailyReportTable[[#This Row],[Date]],2)</f>
        <v>20152</v>
      </c>
      <c r="N328">
        <f t="shared" si="22"/>
        <v>9</v>
      </c>
      <c r="O328" s="2">
        <f>SUMIF(IncomeDBTable[Date],"="&amp;DailyReportTable[[#This Row],[Date]],IncomeDBTable[Amount])</f>
        <v>0</v>
      </c>
      <c r="P328">
        <f>SUMIF(ExpensesDBTable[Date],"="&amp;DailyReportTable[[#This Row],[Date]],ExpensesDBTable[Amount])</f>
        <v>17.649999999999999</v>
      </c>
      <c r="Q328" s="2">
        <f t="shared" si="23"/>
        <v>-17.649999999999999</v>
      </c>
      <c r="R328" s="2">
        <f t="shared" si="24"/>
        <v>25245.619999999988</v>
      </c>
      <c r="S328">
        <f>WEEKNUM(DailyReportTable[[#This Row],[Date]],2)</f>
        <v>2</v>
      </c>
    </row>
    <row r="329" spans="6:19" x14ac:dyDescent="0.25">
      <c r="F329" s="6"/>
      <c r="J329" s="1">
        <v>42014</v>
      </c>
      <c r="K329">
        <f t="shared" si="20"/>
        <v>2015</v>
      </c>
      <c r="L329" t="str">
        <f t="shared" si="21"/>
        <v>January</v>
      </c>
      <c r="M329" s="6" t="str">
        <f>DailyReportTable[[#This Row],[Year]]&amp;WEEKNUM(DailyReportTable[[#This Row],[Date]],2)</f>
        <v>20152</v>
      </c>
      <c r="N329">
        <f t="shared" si="22"/>
        <v>10</v>
      </c>
      <c r="O329" s="2">
        <f>SUMIF(IncomeDBTable[Date],"="&amp;DailyReportTable[[#This Row],[Date]],IncomeDBTable[Amount])</f>
        <v>0</v>
      </c>
      <c r="P329">
        <f>SUMIF(ExpensesDBTable[Date],"="&amp;DailyReportTable[[#This Row],[Date]],ExpensesDBTable[Amount])</f>
        <v>77.33</v>
      </c>
      <c r="Q329" s="2">
        <f t="shared" si="23"/>
        <v>-77.33</v>
      </c>
      <c r="R329" s="2">
        <f t="shared" si="24"/>
        <v>25168.289999999986</v>
      </c>
      <c r="S329">
        <f>WEEKNUM(DailyReportTable[[#This Row],[Date]],2)</f>
        <v>2</v>
      </c>
    </row>
    <row r="330" spans="6:19" x14ac:dyDescent="0.25">
      <c r="F330" s="6"/>
      <c r="J330" s="1">
        <v>42015</v>
      </c>
      <c r="K330">
        <f t="shared" ref="K330:K335" si="25">YEAR(J330)</f>
        <v>2015</v>
      </c>
      <c r="L330" t="str">
        <f t="shared" ref="L330:L335" si="26">TEXT(DATE(K330,MONTH(J330),N330),"MMMM")</f>
        <v>January</v>
      </c>
      <c r="M330" s="6" t="str">
        <f>DailyReportTable[[#This Row],[Year]]&amp;WEEKNUM(DailyReportTable[[#This Row],[Date]],2)</f>
        <v>20152</v>
      </c>
      <c r="N330">
        <f t="shared" ref="N330:N335" si="27">DAY(J330)</f>
        <v>11</v>
      </c>
      <c r="O330" s="2">
        <f>SUMIF(IncomeDBTable[Date],"="&amp;DailyReportTable[[#This Row],[Date]],IncomeDBTable[Amount])</f>
        <v>0</v>
      </c>
      <c r="P330">
        <f>SUMIF(ExpensesDBTable[Date],"="&amp;DailyReportTable[[#This Row],[Date]],ExpensesDBTable[Amount])</f>
        <v>20.68</v>
      </c>
      <c r="Q330" s="2">
        <f t="shared" ref="Q330:Q335" si="28">O330-P330</f>
        <v>-20.68</v>
      </c>
      <c r="R330" s="2">
        <f t="shared" ref="R330:R335" si="29">R329+Q330</f>
        <v>25147.609999999986</v>
      </c>
      <c r="S330">
        <f>WEEKNUM(DailyReportTable[[#This Row],[Date]],2)</f>
        <v>2</v>
      </c>
    </row>
    <row r="331" spans="6:19" x14ac:dyDescent="0.25">
      <c r="F331" s="6"/>
      <c r="J331" s="1">
        <v>42016</v>
      </c>
      <c r="K331">
        <f t="shared" si="25"/>
        <v>2015</v>
      </c>
      <c r="L331" t="str">
        <f t="shared" si="26"/>
        <v>January</v>
      </c>
      <c r="M331" s="6" t="str">
        <f>DailyReportTable[[#This Row],[Year]]&amp;WEEKNUM(DailyReportTable[[#This Row],[Date]],2)</f>
        <v>20153</v>
      </c>
      <c r="N331">
        <f t="shared" si="27"/>
        <v>12</v>
      </c>
      <c r="O331" s="2">
        <f>SUMIF(IncomeDBTable[Date],"="&amp;DailyReportTable[[#This Row],[Date]],IncomeDBTable[Amount])</f>
        <v>0</v>
      </c>
      <c r="P331">
        <f>SUMIF(ExpensesDBTable[Date],"="&amp;DailyReportTable[[#This Row],[Date]],ExpensesDBTable[Amount])</f>
        <v>25.29</v>
      </c>
      <c r="Q331" s="2">
        <f t="shared" si="28"/>
        <v>-25.29</v>
      </c>
      <c r="R331" s="2">
        <f t="shared" si="29"/>
        <v>25122.319999999985</v>
      </c>
      <c r="S331">
        <f>WEEKNUM(DailyReportTable[[#This Row],[Date]],2)</f>
        <v>3</v>
      </c>
    </row>
    <row r="332" spans="6:19" x14ac:dyDescent="0.25">
      <c r="F332" s="6"/>
      <c r="J332" s="1">
        <v>42017</v>
      </c>
      <c r="K332">
        <f t="shared" si="25"/>
        <v>2015</v>
      </c>
      <c r="L332" t="str">
        <f t="shared" si="26"/>
        <v>January</v>
      </c>
      <c r="M332" s="6" t="str">
        <f>DailyReportTable[[#This Row],[Year]]&amp;WEEKNUM(DailyReportTable[[#This Row],[Date]],2)</f>
        <v>20153</v>
      </c>
      <c r="N332">
        <f t="shared" si="27"/>
        <v>13</v>
      </c>
      <c r="O332" s="2">
        <f>SUMIF(IncomeDBTable[Date],"="&amp;DailyReportTable[[#This Row],[Date]],IncomeDBTable[Amount])</f>
        <v>0</v>
      </c>
      <c r="P332">
        <f>SUMIF(ExpensesDBTable[Date],"="&amp;DailyReportTable[[#This Row],[Date]],ExpensesDBTable[Amount])</f>
        <v>198.31</v>
      </c>
      <c r="Q332" s="2">
        <f t="shared" si="28"/>
        <v>-198.31</v>
      </c>
      <c r="R332" s="2">
        <f t="shared" si="29"/>
        <v>24924.009999999984</v>
      </c>
      <c r="S332">
        <f>WEEKNUM(DailyReportTable[[#This Row],[Date]],2)</f>
        <v>3</v>
      </c>
    </row>
    <row r="333" spans="6:19" x14ac:dyDescent="0.25">
      <c r="F333" s="6"/>
      <c r="J333" s="1">
        <v>42018</v>
      </c>
      <c r="K333">
        <f t="shared" si="25"/>
        <v>2015</v>
      </c>
      <c r="L333" t="str">
        <f t="shared" si="26"/>
        <v>January</v>
      </c>
      <c r="M333" s="6" t="str">
        <f>DailyReportTable[[#This Row],[Year]]&amp;WEEKNUM(DailyReportTable[[#This Row],[Date]],2)</f>
        <v>20153</v>
      </c>
      <c r="N333">
        <f t="shared" si="27"/>
        <v>14</v>
      </c>
      <c r="O333" s="2">
        <f>SUMIF(IncomeDBTable[Date],"="&amp;DailyReportTable[[#This Row],[Date]],IncomeDBTable[Amount])</f>
        <v>0</v>
      </c>
      <c r="P333">
        <f>SUMIF(ExpensesDBTable[Date],"="&amp;DailyReportTable[[#This Row],[Date]],ExpensesDBTable[Amount])</f>
        <v>196.7</v>
      </c>
      <c r="Q333" s="2">
        <f t="shared" si="28"/>
        <v>-196.7</v>
      </c>
      <c r="R333" s="2">
        <f t="shared" si="29"/>
        <v>24727.309999999983</v>
      </c>
      <c r="S333">
        <f>WEEKNUM(DailyReportTable[[#This Row],[Date]],2)</f>
        <v>3</v>
      </c>
    </row>
    <row r="334" spans="6:19" x14ac:dyDescent="0.25">
      <c r="F334" s="6"/>
      <c r="J334" s="1">
        <v>42019</v>
      </c>
      <c r="K334">
        <f t="shared" si="25"/>
        <v>2015</v>
      </c>
      <c r="L334" t="str">
        <f t="shared" si="26"/>
        <v>January</v>
      </c>
      <c r="M334" s="6" t="str">
        <f>DailyReportTable[[#This Row],[Year]]&amp;WEEKNUM(DailyReportTable[[#This Row],[Date]],2)</f>
        <v>20153</v>
      </c>
      <c r="N334">
        <f t="shared" si="27"/>
        <v>15</v>
      </c>
      <c r="O334" s="2">
        <f>SUMIF(IncomeDBTable[Date],"="&amp;DailyReportTable[[#This Row],[Date]],IncomeDBTable[Amount])</f>
        <v>3896</v>
      </c>
      <c r="P334">
        <f>SUMIF(ExpensesDBTable[Date],"="&amp;DailyReportTable[[#This Row],[Date]],ExpensesDBTable[Amount])</f>
        <v>41.97</v>
      </c>
      <c r="Q334" s="2">
        <f t="shared" si="28"/>
        <v>3854.03</v>
      </c>
      <c r="R334" s="2">
        <f t="shared" si="29"/>
        <v>28581.339999999982</v>
      </c>
      <c r="S334">
        <f>WEEKNUM(DailyReportTable[[#This Row],[Date]],2)</f>
        <v>3</v>
      </c>
    </row>
    <row r="335" spans="6:19" x14ac:dyDescent="0.25">
      <c r="F335" s="6"/>
      <c r="J335" s="1">
        <v>42020</v>
      </c>
      <c r="K335">
        <f t="shared" si="25"/>
        <v>2015</v>
      </c>
      <c r="L335" t="str">
        <f t="shared" si="26"/>
        <v>January</v>
      </c>
      <c r="M335" s="6" t="str">
        <f>DailyReportTable[[#This Row],[Year]]&amp;WEEKNUM(DailyReportTable[[#This Row],[Date]],2)</f>
        <v>20153</v>
      </c>
      <c r="N335">
        <f t="shared" si="27"/>
        <v>16</v>
      </c>
      <c r="O335" s="2">
        <f>SUMIF(IncomeDBTable[Date],"="&amp;DailyReportTable[[#This Row],[Date]],IncomeDBTable[Amount])</f>
        <v>0</v>
      </c>
      <c r="P335">
        <f>SUMIF(ExpensesDBTable[Date],"="&amp;DailyReportTable[[#This Row],[Date]],ExpensesDBTable[Amount])</f>
        <v>43.66</v>
      </c>
      <c r="Q335" s="2">
        <f t="shared" si="28"/>
        <v>-43.66</v>
      </c>
      <c r="R335" s="2">
        <f t="shared" si="29"/>
        <v>28537.679999999982</v>
      </c>
      <c r="S335">
        <f>WEEKNUM(DailyReportTable[[#This Row],[Date]],2)</f>
        <v>3</v>
      </c>
    </row>
    <row r="336" spans="6:19" x14ac:dyDescent="0.25">
      <c r="F336" s="6"/>
      <c r="J336" s="1">
        <v>42021</v>
      </c>
      <c r="K336">
        <f t="shared" ref="K336:K341" si="30">YEAR(J336)</f>
        <v>2015</v>
      </c>
      <c r="L336" t="str">
        <f t="shared" ref="L336:L341" si="31">TEXT(DATE(K336,MONTH(J336),N336),"MMMM")</f>
        <v>January</v>
      </c>
      <c r="M336" s="6" t="str">
        <f>DailyReportTable[[#This Row],[Year]]&amp;WEEKNUM(DailyReportTable[[#This Row],[Date]],2)</f>
        <v>20153</v>
      </c>
      <c r="N336">
        <f t="shared" ref="N336:N341" si="32">DAY(J336)</f>
        <v>17</v>
      </c>
      <c r="O336" s="2">
        <f>SUMIF(IncomeDBTable[Date],"="&amp;DailyReportTable[[#This Row],[Date]],IncomeDBTable[Amount])</f>
        <v>0</v>
      </c>
      <c r="P336">
        <f>SUMIF(ExpensesDBTable[Date],"="&amp;DailyReportTable[[#This Row],[Date]],ExpensesDBTable[Amount])</f>
        <v>655.04</v>
      </c>
      <c r="Q336" s="2">
        <f t="shared" ref="Q336:Q341" si="33">O336-P336</f>
        <v>-655.04</v>
      </c>
      <c r="R336" s="2">
        <f t="shared" ref="R336:R341" si="34">R335+Q336</f>
        <v>27882.639999999981</v>
      </c>
      <c r="S336">
        <f>WEEKNUM(DailyReportTable[[#This Row],[Date]],2)</f>
        <v>3</v>
      </c>
    </row>
    <row r="337" spans="6:19" x14ac:dyDescent="0.25">
      <c r="F337" s="6"/>
      <c r="J337" s="1">
        <v>42022</v>
      </c>
      <c r="K337">
        <f t="shared" si="30"/>
        <v>2015</v>
      </c>
      <c r="L337" t="str">
        <f t="shared" si="31"/>
        <v>January</v>
      </c>
      <c r="M337" s="6" t="str">
        <f>DailyReportTable[[#This Row],[Year]]&amp;WEEKNUM(DailyReportTable[[#This Row],[Date]],2)</f>
        <v>20153</v>
      </c>
      <c r="N337">
        <f t="shared" si="32"/>
        <v>18</v>
      </c>
      <c r="O337" s="2">
        <f>SUMIF(IncomeDBTable[Date],"="&amp;DailyReportTable[[#This Row],[Date]],IncomeDBTable[Amount])</f>
        <v>0</v>
      </c>
      <c r="P337">
        <f>SUMIF(ExpensesDBTable[Date],"="&amp;DailyReportTable[[#This Row],[Date]],ExpensesDBTable[Amount])</f>
        <v>17.119999999999997</v>
      </c>
      <c r="Q337" s="2">
        <f t="shared" si="33"/>
        <v>-17.119999999999997</v>
      </c>
      <c r="R337" s="2">
        <f t="shared" si="34"/>
        <v>27865.519999999982</v>
      </c>
      <c r="S337">
        <f>WEEKNUM(DailyReportTable[[#This Row],[Date]],2)</f>
        <v>3</v>
      </c>
    </row>
    <row r="338" spans="6:19" x14ac:dyDescent="0.25">
      <c r="F338" s="6"/>
      <c r="J338" s="1">
        <v>42023</v>
      </c>
      <c r="K338">
        <f t="shared" si="30"/>
        <v>2015</v>
      </c>
      <c r="L338" t="str">
        <f t="shared" si="31"/>
        <v>January</v>
      </c>
      <c r="M338" s="6" t="str">
        <f>DailyReportTable[[#This Row],[Year]]&amp;WEEKNUM(DailyReportTable[[#This Row],[Date]],2)</f>
        <v>20154</v>
      </c>
      <c r="N338">
        <f t="shared" si="32"/>
        <v>19</v>
      </c>
      <c r="O338" s="2">
        <f>SUMIF(IncomeDBTable[Date],"="&amp;DailyReportTable[[#This Row],[Date]],IncomeDBTable[Amount])</f>
        <v>0</v>
      </c>
      <c r="P338">
        <f>SUMIF(ExpensesDBTable[Date],"="&amp;DailyReportTable[[#This Row],[Date]],ExpensesDBTable[Amount])</f>
        <v>31</v>
      </c>
      <c r="Q338" s="2">
        <f t="shared" si="33"/>
        <v>-31</v>
      </c>
      <c r="R338" s="2">
        <f t="shared" si="34"/>
        <v>27834.519999999982</v>
      </c>
      <c r="S338">
        <f>WEEKNUM(DailyReportTable[[#This Row],[Date]],2)</f>
        <v>4</v>
      </c>
    </row>
    <row r="339" spans="6:19" x14ac:dyDescent="0.25">
      <c r="F339" s="6"/>
      <c r="J339" s="1">
        <v>42024</v>
      </c>
      <c r="K339">
        <f t="shared" si="30"/>
        <v>2015</v>
      </c>
      <c r="L339" t="str">
        <f t="shared" si="31"/>
        <v>January</v>
      </c>
      <c r="M339" s="6" t="str">
        <f>DailyReportTable[[#This Row],[Year]]&amp;WEEKNUM(DailyReportTable[[#This Row],[Date]],2)</f>
        <v>20154</v>
      </c>
      <c r="N339">
        <f t="shared" si="32"/>
        <v>20</v>
      </c>
      <c r="O339" s="2">
        <f>SUMIF(IncomeDBTable[Date],"="&amp;DailyReportTable[[#This Row],[Date]],IncomeDBTable[Amount])</f>
        <v>0</v>
      </c>
      <c r="P339">
        <f>SUMIF(ExpensesDBTable[Date],"="&amp;DailyReportTable[[#This Row],[Date]],ExpensesDBTable[Amount])</f>
        <v>53.4</v>
      </c>
      <c r="Q339" s="2">
        <f t="shared" si="33"/>
        <v>-53.4</v>
      </c>
      <c r="R339" s="2">
        <f t="shared" si="34"/>
        <v>27781.119999999981</v>
      </c>
      <c r="S339">
        <f>WEEKNUM(DailyReportTable[[#This Row],[Date]],2)</f>
        <v>4</v>
      </c>
    </row>
    <row r="340" spans="6:19" x14ac:dyDescent="0.25">
      <c r="F340" s="6"/>
      <c r="J340" s="1">
        <v>42025</v>
      </c>
      <c r="K340">
        <f t="shared" si="30"/>
        <v>2015</v>
      </c>
      <c r="L340" t="str">
        <f t="shared" si="31"/>
        <v>January</v>
      </c>
      <c r="M340" s="6" t="str">
        <f>DailyReportTable[[#This Row],[Year]]&amp;WEEKNUM(DailyReportTable[[#This Row],[Date]],2)</f>
        <v>20154</v>
      </c>
      <c r="N340">
        <f t="shared" si="32"/>
        <v>21</v>
      </c>
      <c r="O340" s="2">
        <f>SUMIF(IncomeDBTable[Date],"="&amp;DailyReportTable[[#This Row],[Date]],IncomeDBTable[Amount])</f>
        <v>0</v>
      </c>
      <c r="P340">
        <f>SUMIF(ExpensesDBTable[Date],"="&amp;DailyReportTable[[#This Row],[Date]],ExpensesDBTable[Amount])</f>
        <v>13.399999999999999</v>
      </c>
      <c r="Q340" s="2">
        <f t="shared" si="33"/>
        <v>-13.399999999999999</v>
      </c>
      <c r="R340" s="2">
        <f t="shared" si="34"/>
        <v>27767.719999999979</v>
      </c>
      <c r="S340">
        <f>WEEKNUM(DailyReportTable[[#This Row],[Date]],2)</f>
        <v>4</v>
      </c>
    </row>
    <row r="341" spans="6:19" x14ac:dyDescent="0.25">
      <c r="F341" s="6"/>
      <c r="J341" s="1">
        <v>42026</v>
      </c>
      <c r="K341">
        <f t="shared" si="30"/>
        <v>2015</v>
      </c>
      <c r="L341" t="str">
        <f t="shared" si="31"/>
        <v>January</v>
      </c>
      <c r="M341" s="6" t="str">
        <f>DailyReportTable[[#This Row],[Year]]&amp;WEEKNUM(DailyReportTable[[#This Row],[Date]],2)</f>
        <v>20154</v>
      </c>
      <c r="N341">
        <f t="shared" si="32"/>
        <v>22</v>
      </c>
      <c r="O341" s="2">
        <f>SUMIF(IncomeDBTable[Date],"="&amp;DailyReportTable[[#This Row],[Date]],IncomeDBTable[Amount])</f>
        <v>0</v>
      </c>
      <c r="P341">
        <f>SUMIF(ExpensesDBTable[Date],"="&amp;DailyReportTable[[#This Row],[Date]],ExpensesDBTable[Amount])</f>
        <v>9</v>
      </c>
      <c r="Q341" s="2">
        <f t="shared" si="33"/>
        <v>-9</v>
      </c>
      <c r="R341" s="2">
        <f t="shared" si="34"/>
        <v>27758.719999999979</v>
      </c>
      <c r="S341">
        <f>WEEKNUM(DailyReportTable[[#This Row],[Date]],2)</f>
        <v>4</v>
      </c>
    </row>
    <row r="342" spans="6:19" x14ac:dyDescent="0.25">
      <c r="F342" s="6"/>
      <c r="J342" s="1">
        <v>42027</v>
      </c>
      <c r="K342">
        <f t="shared" ref="K342:K347" si="35">YEAR(J342)</f>
        <v>2015</v>
      </c>
      <c r="L342" t="str">
        <f t="shared" ref="L342:L347" si="36">TEXT(DATE(K342,MONTH(J342),N342),"MMMM")</f>
        <v>January</v>
      </c>
      <c r="M342" s="6" t="str">
        <f>DailyReportTable[[#This Row],[Year]]&amp;WEEKNUM(DailyReportTable[[#This Row],[Date]],2)</f>
        <v>20154</v>
      </c>
      <c r="N342">
        <f t="shared" ref="N342:N347" si="37">DAY(J342)</f>
        <v>23</v>
      </c>
      <c r="O342" s="2">
        <f>SUMIF(IncomeDBTable[Date],"="&amp;DailyReportTable[[#This Row],[Date]],IncomeDBTable[Amount])</f>
        <v>0</v>
      </c>
      <c r="P342">
        <f>SUMIF(ExpensesDBTable[Date],"="&amp;DailyReportTable[[#This Row],[Date]],ExpensesDBTable[Amount])</f>
        <v>76.989999999999995</v>
      </c>
      <c r="Q342" s="2">
        <f t="shared" ref="Q342:Q347" si="38">O342-P342</f>
        <v>-76.989999999999995</v>
      </c>
      <c r="R342" s="2">
        <f t="shared" ref="R342:R347" si="39">R341+Q342</f>
        <v>27681.729999999978</v>
      </c>
      <c r="S342">
        <f>WEEKNUM(DailyReportTable[[#This Row],[Date]],2)</f>
        <v>4</v>
      </c>
    </row>
    <row r="343" spans="6:19" x14ac:dyDescent="0.25">
      <c r="F343" s="6"/>
      <c r="J343" s="1">
        <v>42028</v>
      </c>
      <c r="K343">
        <f t="shared" si="35"/>
        <v>2015</v>
      </c>
      <c r="L343" t="str">
        <f t="shared" si="36"/>
        <v>January</v>
      </c>
      <c r="M343" s="6" t="str">
        <f>DailyReportTable[[#This Row],[Year]]&amp;WEEKNUM(DailyReportTable[[#This Row],[Date]],2)</f>
        <v>20154</v>
      </c>
      <c r="N343">
        <f t="shared" si="37"/>
        <v>24</v>
      </c>
      <c r="O343" s="2">
        <f>SUMIF(IncomeDBTable[Date],"="&amp;DailyReportTable[[#This Row],[Date]],IncomeDBTable[Amount])</f>
        <v>0</v>
      </c>
      <c r="P343">
        <f>SUMIF(ExpensesDBTable[Date],"="&amp;DailyReportTable[[#This Row],[Date]],ExpensesDBTable[Amount])</f>
        <v>25.99</v>
      </c>
      <c r="Q343" s="2">
        <f t="shared" si="38"/>
        <v>-25.99</v>
      </c>
      <c r="R343" s="2">
        <f t="shared" si="39"/>
        <v>27655.739999999976</v>
      </c>
      <c r="S343">
        <f>WEEKNUM(DailyReportTable[[#This Row],[Date]],2)</f>
        <v>4</v>
      </c>
    </row>
    <row r="344" spans="6:19" x14ac:dyDescent="0.25">
      <c r="F344" s="6"/>
      <c r="J344" s="1">
        <v>42031</v>
      </c>
      <c r="K344">
        <f t="shared" si="35"/>
        <v>2015</v>
      </c>
      <c r="L344" t="str">
        <f t="shared" si="36"/>
        <v>January</v>
      </c>
      <c r="M344" s="6" t="str">
        <f>DailyReportTable[[#This Row],[Year]]&amp;WEEKNUM(DailyReportTable[[#This Row],[Date]],2)</f>
        <v>20155</v>
      </c>
      <c r="N344">
        <f t="shared" si="37"/>
        <v>27</v>
      </c>
      <c r="O344" s="2">
        <f>SUMIF(IncomeDBTable[Date],"="&amp;DailyReportTable[[#This Row],[Date]],IncomeDBTable[Amount])</f>
        <v>0</v>
      </c>
      <c r="P344">
        <f>SUMIF(ExpensesDBTable[Date],"="&amp;DailyReportTable[[#This Row],[Date]],ExpensesDBTable[Amount])</f>
        <v>43.5</v>
      </c>
      <c r="Q344" s="2">
        <f t="shared" si="38"/>
        <v>-43.5</v>
      </c>
      <c r="R344" s="2">
        <f t="shared" si="39"/>
        <v>27612.239999999976</v>
      </c>
      <c r="S344">
        <f>WEEKNUM(DailyReportTable[[#This Row],[Date]],2)</f>
        <v>5</v>
      </c>
    </row>
    <row r="345" spans="6:19" x14ac:dyDescent="0.25">
      <c r="F345" s="6"/>
      <c r="J345" s="1">
        <v>42032</v>
      </c>
      <c r="K345">
        <f t="shared" si="35"/>
        <v>2015</v>
      </c>
      <c r="L345" t="str">
        <f t="shared" si="36"/>
        <v>January</v>
      </c>
      <c r="M345" s="6" t="str">
        <f>DailyReportTable[[#This Row],[Year]]&amp;WEEKNUM(DailyReportTable[[#This Row],[Date]],2)</f>
        <v>20155</v>
      </c>
      <c r="N345">
        <f t="shared" si="37"/>
        <v>28</v>
      </c>
      <c r="O345" s="2">
        <f>SUMIF(IncomeDBTable[Date],"="&amp;DailyReportTable[[#This Row],[Date]],IncomeDBTable[Amount])</f>
        <v>0</v>
      </c>
      <c r="P345">
        <f>SUMIF(ExpensesDBTable[Date],"="&amp;DailyReportTable[[#This Row],[Date]],ExpensesDBTable[Amount])</f>
        <v>5</v>
      </c>
      <c r="Q345" s="2">
        <f t="shared" si="38"/>
        <v>-5</v>
      </c>
      <c r="R345" s="2">
        <f t="shared" si="39"/>
        <v>27607.239999999976</v>
      </c>
      <c r="S345">
        <f>WEEKNUM(DailyReportTable[[#This Row],[Date]],2)</f>
        <v>5</v>
      </c>
    </row>
    <row r="346" spans="6:19" x14ac:dyDescent="0.25">
      <c r="F346" s="6"/>
      <c r="J346" s="1">
        <v>42033</v>
      </c>
      <c r="K346">
        <f t="shared" si="35"/>
        <v>2015</v>
      </c>
      <c r="L346" t="str">
        <f t="shared" si="36"/>
        <v>January</v>
      </c>
      <c r="M346" s="6" t="str">
        <f>DailyReportTable[[#This Row],[Year]]&amp;WEEKNUM(DailyReportTable[[#This Row],[Date]],2)</f>
        <v>20155</v>
      </c>
      <c r="N346">
        <f t="shared" si="37"/>
        <v>29</v>
      </c>
      <c r="O346" s="2">
        <f>SUMIF(IncomeDBTable[Date],"="&amp;DailyReportTable[[#This Row],[Date]],IncomeDBTable[Amount])</f>
        <v>0</v>
      </c>
      <c r="P346">
        <f>SUMIF(ExpensesDBTable[Date],"="&amp;DailyReportTable[[#This Row],[Date]],ExpensesDBTable[Amount])</f>
        <v>11.34</v>
      </c>
      <c r="Q346" s="2">
        <f t="shared" si="38"/>
        <v>-11.34</v>
      </c>
      <c r="R346" s="2">
        <f t="shared" si="39"/>
        <v>27595.899999999976</v>
      </c>
      <c r="S346">
        <f>WEEKNUM(DailyReportTable[[#This Row],[Date]],2)</f>
        <v>5</v>
      </c>
    </row>
    <row r="347" spans="6:19" x14ac:dyDescent="0.25">
      <c r="F347" s="6"/>
      <c r="J347" s="1">
        <v>42034</v>
      </c>
      <c r="K347">
        <f t="shared" si="35"/>
        <v>2015</v>
      </c>
      <c r="L347" t="str">
        <f t="shared" si="36"/>
        <v>January</v>
      </c>
      <c r="M347" s="6" t="str">
        <f>DailyReportTable[[#This Row],[Year]]&amp;WEEKNUM(DailyReportTable[[#This Row],[Date]],2)</f>
        <v>20155</v>
      </c>
      <c r="N347">
        <f t="shared" si="37"/>
        <v>30</v>
      </c>
      <c r="O347" s="2">
        <f>SUMIF(IncomeDBTable[Date],"="&amp;DailyReportTable[[#This Row],[Date]],IncomeDBTable[Amount])</f>
        <v>0</v>
      </c>
      <c r="P347">
        <f>SUMIF(ExpensesDBTable[Date],"="&amp;DailyReportTable[[#This Row],[Date]],ExpensesDBTable[Amount])</f>
        <v>10</v>
      </c>
      <c r="Q347" s="2">
        <f t="shared" si="38"/>
        <v>-10</v>
      </c>
      <c r="R347" s="2">
        <f t="shared" si="39"/>
        <v>27585.899999999976</v>
      </c>
      <c r="S347">
        <f>WEEKNUM(DailyReportTable[[#This Row],[Date]],2)</f>
        <v>5</v>
      </c>
    </row>
    <row r="348" spans="6:19" x14ac:dyDescent="0.25">
      <c r="F348" s="6"/>
      <c r="J348" s="1">
        <v>42035</v>
      </c>
      <c r="K348">
        <f t="shared" ref="K348:K353" si="40">YEAR(J348)</f>
        <v>2015</v>
      </c>
      <c r="L348" t="str">
        <f t="shared" ref="L348:L353" si="41">TEXT(DATE(K348,MONTH(J348),N348),"MMMM")</f>
        <v>January</v>
      </c>
      <c r="M348" s="6" t="str">
        <f>DailyReportTable[[#This Row],[Year]]&amp;WEEKNUM(DailyReportTable[[#This Row],[Date]],2)</f>
        <v>20155</v>
      </c>
      <c r="N348">
        <f t="shared" ref="N348:N353" si="42">DAY(J348)</f>
        <v>31</v>
      </c>
      <c r="O348" s="2">
        <f>SUMIF(IncomeDBTable[Date],"="&amp;DailyReportTable[[#This Row],[Date]],IncomeDBTable[Amount])</f>
        <v>0</v>
      </c>
      <c r="P348">
        <f>SUMIF(ExpensesDBTable[Date],"="&amp;DailyReportTable[[#This Row],[Date]],ExpensesDBTable[Amount])</f>
        <v>15</v>
      </c>
      <c r="Q348" s="2">
        <f t="shared" ref="Q348:Q353" si="43">O348-P348</f>
        <v>-15</v>
      </c>
      <c r="R348" s="2">
        <f t="shared" ref="R348:R353" si="44">R347+Q348</f>
        <v>27570.899999999976</v>
      </c>
      <c r="S348">
        <f>WEEKNUM(DailyReportTable[[#This Row],[Date]],2)</f>
        <v>5</v>
      </c>
    </row>
    <row r="349" spans="6:19" x14ac:dyDescent="0.25">
      <c r="F349" s="6"/>
      <c r="J349" s="1">
        <v>42036</v>
      </c>
      <c r="K349">
        <f t="shared" si="40"/>
        <v>2015</v>
      </c>
      <c r="L349" t="str">
        <f t="shared" si="41"/>
        <v>February</v>
      </c>
      <c r="M349" s="6" t="str">
        <f>DailyReportTable[[#This Row],[Year]]&amp;WEEKNUM(DailyReportTable[[#This Row],[Date]],2)</f>
        <v>20155</v>
      </c>
      <c r="N349">
        <f t="shared" si="42"/>
        <v>1</v>
      </c>
      <c r="O349" s="2">
        <f>SUMIF(IncomeDBTable[Date],"="&amp;DailyReportTable[[#This Row],[Date]],IncomeDBTable[Amount])</f>
        <v>0</v>
      </c>
      <c r="P349">
        <f>SUMIF(ExpensesDBTable[Date],"="&amp;DailyReportTable[[#This Row],[Date]],ExpensesDBTable[Amount])</f>
        <v>22.42</v>
      </c>
      <c r="Q349" s="2">
        <f t="shared" si="43"/>
        <v>-22.42</v>
      </c>
      <c r="R349" s="2">
        <f t="shared" si="44"/>
        <v>27548.479999999978</v>
      </c>
      <c r="S349">
        <f>WEEKNUM(DailyReportTable[[#This Row],[Date]],2)</f>
        <v>5</v>
      </c>
    </row>
    <row r="350" spans="6:19" x14ac:dyDescent="0.25">
      <c r="F350" s="6"/>
      <c r="J350" s="1">
        <v>42037</v>
      </c>
      <c r="K350">
        <f t="shared" si="40"/>
        <v>2015</v>
      </c>
      <c r="L350" t="str">
        <f t="shared" si="41"/>
        <v>February</v>
      </c>
      <c r="M350" s="6" t="str">
        <f>DailyReportTable[[#This Row],[Year]]&amp;WEEKNUM(DailyReportTable[[#This Row],[Date]],2)</f>
        <v>20156</v>
      </c>
      <c r="N350">
        <f t="shared" si="42"/>
        <v>2</v>
      </c>
      <c r="O350" s="2">
        <f>SUMIF(IncomeDBTable[Date],"="&amp;DailyReportTable[[#This Row],[Date]],IncomeDBTable[Amount])</f>
        <v>69</v>
      </c>
      <c r="P350">
        <f>SUMIF(ExpensesDBTable[Date],"="&amp;DailyReportTable[[#This Row],[Date]],ExpensesDBTable[Amount])</f>
        <v>21</v>
      </c>
      <c r="Q350" s="2">
        <f t="shared" si="43"/>
        <v>48</v>
      </c>
      <c r="R350" s="2">
        <f t="shared" si="44"/>
        <v>27596.479999999978</v>
      </c>
      <c r="S350">
        <f>WEEKNUM(DailyReportTable[[#This Row],[Date]],2)</f>
        <v>6</v>
      </c>
    </row>
    <row r="351" spans="6:19" x14ac:dyDescent="0.25">
      <c r="F351" s="6"/>
      <c r="J351" s="1">
        <v>42038</v>
      </c>
      <c r="K351">
        <f t="shared" si="40"/>
        <v>2015</v>
      </c>
      <c r="L351" t="str">
        <f t="shared" si="41"/>
        <v>February</v>
      </c>
      <c r="M351" s="6" t="str">
        <f>DailyReportTable[[#This Row],[Year]]&amp;WEEKNUM(DailyReportTable[[#This Row],[Date]],2)</f>
        <v>20156</v>
      </c>
      <c r="N351">
        <f t="shared" si="42"/>
        <v>3</v>
      </c>
      <c r="O351" s="2">
        <f>SUMIF(IncomeDBTable[Date],"="&amp;DailyReportTable[[#This Row],[Date]],IncomeDBTable[Amount])</f>
        <v>0</v>
      </c>
      <c r="P351">
        <f>SUMIF(ExpensesDBTable[Date],"="&amp;DailyReportTable[[#This Row],[Date]],ExpensesDBTable[Amount])</f>
        <v>10.199999999999999</v>
      </c>
      <c r="Q351" s="2">
        <f t="shared" si="43"/>
        <v>-10.199999999999999</v>
      </c>
      <c r="R351" s="2">
        <f t="shared" si="44"/>
        <v>27586.279999999977</v>
      </c>
      <c r="S351">
        <f>WEEKNUM(DailyReportTable[[#This Row],[Date]],2)</f>
        <v>6</v>
      </c>
    </row>
    <row r="352" spans="6:19" x14ac:dyDescent="0.25">
      <c r="F352" s="6"/>
      <c r="J352" s="1">
        <v>42039</v>
      </c>
      <c r="K352">
        <f t="shared" si="40"/>
        <v>2015</v>
      </c>
      <c r="L352" t="str">
        <f t="shared" si="41"/>
        <v>February</v>
      </c>
      <c r="M352" s="6" t="str">
        <f>DailyReportTable[[#This Row],[Year]]&amp;WEEKNUM(DailyReportTable[[#This Row],[Date]],2)</f>
        <v>20156</v>
      </c>
      <c r="N352">
        <f t="shared" si="42"/>
        <v>4</v>
      </c>
      <c r="O352" s="2">
        <f>SUMIF(IncomeDBTable[Date],"="&amp;DailyReportTable[[#This Row],[Date]],IncomeDBTable[Amount])</f>
        <v>0</v>
      </c>
      <c r="P352">
        <f>SUMIF(ExpensesDBTable[Date],"="&amp;DailyReportTable[[#This Row],[Date]],ExpensesDBTable[Amount])</f>
        <v>78.84</v>
      </c>
      <c r="Q352" s="2">
        <f t="shared" si="43"/>
        <v>-78.84</v>
      </c>
      <c r="R352" s="2">
        <f t="shared" si="44"/>
        <v>27507.439999999977</v>
      </c>
      <c r="S352">
        <f>WEEKNUM(DailyReportTable[[#This Row],[Date]],2)</f>
        <v>6</v>
      </c>
    </row>
    <row r="353" spans="6:19" x14ac:dyDescent="0.25">
      <c r="F353" s="6"/>
      <c r="J353" s="1">
        <v>42040</v>
      </c>
      <c r="K353">
        <f t="shared" si="40"/>
        <v>2015</v>
      </c>
      <c r="L353" t="str">
        <f t="shared" si="41"/>
        <v>February</v>
      </c>
      <c r="M353" s="6" t="str">
        <f>DailyReportTable[[#This Row],[Year]]&amp;WEEKNUM(DailyReportTable[[#This Row],[Date]],2)</f>
        <v>20156</v>
      </c>
      <c r="N353">
        <f t="shared" si="42"/>
        <v>5</v>
      </c>
      <c r="O353" s="2">
        <f>SUMIF(IncomeDBTable[Date],"="&amp;DailyReportTable[[#This Row],[Date]],IncomeDBTable[Amount])</f>
        <v>0</v>
      </c>
      <c r="P353">
        <f>SUMIF(ExpensesDBTable[Date],"="&amp;DailyReportTable[[#This Row],[Date]],ExpensesDBTable[Amount])</f>
        <v>1526.9</v>
      </c>
      <c r="Q353" s="2">
        <f t="shared" si="43"/>
        <v>-1526.9</v>
      </c>
      <c r="R353" s="2">
        <f t="shared" si="44"/>
        <v>25980.539999999975</v>
      </c>
      <c r="S353">
        <f>WEEKNUM(DailyReportTable[[#This Row],[Date]],2)</f>
        <v>6</v>
      </c>
    </row>
    <row r="354" spans="6:19" x14ac:dyDescent="0.25">
      <c r="F354" s="6"/>
      <c r="J354" s="1">
        <v>42041</v>
      </c>
      <c r="K354">
        <f t="shared" ref="K354:K359" si="45">YEAR(J354)</f>
        <v>2015</v>
      </c>
      <c r="L354" t="str">
        <f t="shared" ref="L354:L359" si="46">TEXT(DATE(K354,MONTH(J354),N354),"MMMM")</f>
        <v>February</v>
      </c>
      <c r="M354" s="6" t="str">
        <f>DailyReportTable[[#This Row],[Year]]&amp;WEEKNUM(DailyReportTable[[#This Row],[Date]],2)</f>
        <v>20156</v>
      </c>
      <c r="N354">
        <f t="shared" ref="N354:N359" si="47">DAY(J354)</f>
        <v>6</v>
      </c>
      <c r="O354" s="2">
        <f>SUMIF(IncomeDBTable[Date],"="&amp;DailyReportTable[[#This Row],[Date]],IncomeDBTable[Amount])</f>
        <v>0</v>
      </c>
      <c r="P354">
        <f>SUMIF(ExpensesDBTable[Date],"="&amp;DailyReportTable[[#This Row],[Date]],ExpensesDBTable[Amount])</f>
        <v>73.59</v>
      </c>
      <c r="Q354" s="2">
        <f t="shared" ref="Q354:Q359" si="48">O354-P354</f>
        <v>-73.59</v>
      </c>
      <c r="R354" s="2">
        <f t="shared" ref="R354:R359" si="49">R353+Q354</f>
        <v>25906.949999999975</v>
      </c>
      <c r="S354">
        <f>WEEKNUM(DailyReportTable[[#This Row],[Date]],2)</f>
        <v>6</v>
      </c>
    </row>
    <row r="355" spans="6:19" x14ac:dyDescent="0.25">
      <c r="F355" s="6"/>
      <c r="J355" s="1">
        <v>42042</v>
      </c>
      <c r="K355">
        <f t="shared" si="45"/>
        <v>2015</v>
      </c>
      <c r="L355" t="str">
        <f t="shared" si="46"/>
        <v>February</v>
      </c>
      <c r="M355" s="6" t="str">
        <f>DailyReportTable[[#This Row],[Year]]&amp;WEEKNUM(DailyReportTable[[#This Row],[Date]],2)</f>
        <v>20156</v>
      </c>
      <c r="N355">
        <f t="shared" si="47"/>
        <v>7</v>
      </c>
      <c r="O355" s="2">
        <f>SUMIF(IncomeDBTable[Date],"="&amp;DailyReportTable[[#This Row],[Date]],IncomeDBTable[Amount])</f>
        <v>0</v>
      </c>
      <c r="P355">
        <f>SUMIF(ExpensesDBTable[Date],"="&amp;DailyReportTable[[#This Row],[Date]],ExpensesDBTable[Amount])</f>
        <v>4.16</v>
      </c>
      <c r="Q355" s="2">
        <f t="shared" si="48"/>
        <v>-4.16</v>
      </c>
      <c r="R355" s="2">
        <f t="shared" si="49"/>
        <v>25902.789999999975</v>
      </c>
      <c r="S355">
        <f>WEEKNUM(DailyReportTable[[#This Row],[Date]],2)</f>
        <v>6</v>
      </c>
    </row>
    <row r="356" spans="6:19" x14ac:dyDescent="0.25">
      <c r="F356" s="6"/>
      <c r="J356" s="1">
        <v>42043</v>
      </c>
      <c r="K356">
        <f t="shared" si="45"/>
        <v>2015</v>
      </c>
      <c r="L356" t="str">
        <f t="shared" si="46"/>
        <v>February</v>
      </c>
      <c r="M356" s="6" t="str">
        <f>DailyReportTable[[#This Row],[Year]]&amp;WEEKNUM(DailyReportTable[[#This Row],[Date]],2)</f>
        <v>20156</v>
      </c>
      <c r="N356">
        <f t="shared" si="47"/>
        <v>8</v>
      </c>
      <c r="O356" s="2">
        <f>SUMIF(IncomeDBTable[Date],"="&amp;DailyReportTable[[#This Row],[Date]],IncomeDBTable[Amount])</f>
        <v>0</v>
      </c>
      <c r="P356">
        <f>SUMIF(ExpensesDBTable[Date],"="&amp;DailyReportTable[[#This Row],[Date]],ExpensesDBTable[Amount])</f>
        <v>72.3</v>
      </c>
      <c r="Q356" s="2">
        <f t="shared" si="48"/>
        <v>-72.3</v>
      </c>
      <c r="R356" s="2">
        <f t="shared" si="49"/>
        <v>25830.489999999976</v>
      </c>
      <c r="S356">
        <f>WEEKNUM(DailyReportTable[[#This Row],[Date]],2)</f>
        <v>6</v>
      </c>
    </row>
    <row r="357" spans="6:19" x14ac:dyDescent="0.25">
      <c r="F357" s="6"/>
      <c r="J357" s="1">
        <v>42044</v>
      </c>
      <c r="K357">
        <f t="shared" si="45"/>
        <v>2015</v>
      </c>
      <c r="L357" t="str">
        <f t="shared" si="46"/>
        <v>February</v>
      </c>
      <c r="M357" s="6" t="str">
        <f>DailyReportTable[[#This Row],[Year]]&amp;WEEKNUM(DailyReportTable[[#This Row],[Date]],2)</f>
        <v>20157</v>
      </c>
      <c r="N357">
        <f t="shared" si="47"/>
        <v>9</v>
      </c>
      <c r="O357" s="2">
        <f>SUMIF(IncomeDBTable[Date],"="&amp;DailyReportTable[[#This Row],[Date]],IncomeDBTable[Amount])</f>
        <v>0</v>
      </c>
      <c r="P357">
        <f>SUMIF(ExpensesDBTable[Date],"="&amp;DailyReportTable[[#This Row],[Date]],ExpensesDBTable[Amount])</f>
        <v>15.79</v>
      </c>
      <c r="Q357" s="2">
        <f t="shared" si="48"/>
        <v>-15.79</v>
      </c>
      <c r="R357" s="2">
        <f t="shared" si="49"/>
        <v>25814.699999999975</v>
      </c>
      <c r="S357">
        <f>WEEKNUM(DailyReportTable[[#This Row],[Date]],2)</f>
        <v>7</v>
      </c>
    </row>
    <row r="358" spans="6:19" x14ac:dyDescent="0.25">
      <c r="F358" s="6"/>
      <c r="J358" s="1">
        <v>42045</v>
      </c>
      <c r="K358">
        <f t="shared" si="45"/>
        <v>2015</v>
      </c>
      <c r="L358" t="str">
        <f t="shared" si="46"/>
        <v>February</v>
      </c>
      <c r="M358" s="6" t="str">
        <f>DailyReportTable[[#This Row],[Year]]&amp;WEEKNUM(DailyReportTable[[#This Row],[Date]],2)</f>
        <v>20157</v>
      </c>
      <c r="N358">
        <f t="shared" si="47"/>
        <v>10</v>
      </c>
      <c r="O358" s="2">
        <f>SUMIF(IncomeDBTable[Date],"="&amp;DailyReportTable[[#This Row],[Date]],IncomeDBTable[Amount])</f>
        <v>0</v>
      </c>
      <c r="P358">
        <f>SUMIF(ExpensesDBTable[Date],"="&amp;DailyReportTable[[#This Row],[Date]],ExpensesDBTable[Amount])</f>
        <v>116.91999999999999</v>
      </c>
      <c r="Q358" s="2">
        <f t="shared" si="48"/>
        <v>-116.91999999999999</v>
      </c>
      <c r="R358" s="2">
        <f t="shared" si="49"/>
        <v>25697.779999999977</v>
      </c>
      <c r="S358">
        <f>WEEKNUM(DailyReportTable[[#This Row],[Date]],2)</f>
        <v>7</v>
      </c>
    </row>
    <row r="359" spans="6:19" x14ac:dyDescent="0.25">
      <c r="F359" s="6"/>
      <c r="J359" s="1">
        <v>42046</v>
      </c>
      <c r="K359">
        <f t="shared" si="45"/>
        <v>2015</v>
      </c>
      <c r="L359" t="str">
        <f t="shared" si="46"/>
        <v>February</v>
      </c>
      <c r="M359" s="6" t="str">
        <f>DailyReportTable[[#This Row],[Year]]&amp;WEEKNUM(DailyReportTable[[#This Row],[Date]],2)</f>
        <v>20157</v>
      </c>
      <c r="N359">
        <f t="shared" si="47"/>
        <v>11</v>
      </c>
      <c r="O359" s="2">
        <f>SUMIF(IncomeDBTable[Date],"="&amp;DailyReportTable[[#This Row],[Date]],IncomeDBTable[Amount])</f>
        <v>0</v>
      </c>
      <c r="P359">
        <f>SUMIF(ExpensesDBTable[Date],"="&amp;DailyReportTable[[#This Row],[Date]],ExpensesDBTable[Amount])</f>
        <v>15.33</v>
      </c>
      <c r="Q359" s="2">
        <f t="shared" si="48"/>
        <v>-15.33</v>
      </c>
      <c r="R359" s="2">
        <f t="shared" si="49"/>
        <v>25682.449999999975</v>
      </c>
      <c r="S359">
        <f>WEEKNUM(DailyReportTable[[#This Row],[Date]],2)</f>
        <v>7</v>
      </c>
    </row>
    <row r="360" spans="6:19" x14ac:dyDescent="0.25">
      <c r="F360" s="6"/>
      <c r="J360" s="1">
        <v>42047</v>
      </c>
      <c r="K360">
        <f t="shared" ref="K360:K365" si="50">YEAR(J360)</f>
        <v>2015</v>
      </c>
      <c r="L360" t="str">
        <f t="shared" ref="L360:L365" si="51">TEXT(DATE(K360,MONTH(J360),N360),"MMMM")</f>
        <v>February</v>
      </c>
      <c r="M360" s="6" t="str">
        <f>DailyReportTable[[#This Row],[Year]]&amp;WEEKNUM(DailyReportTable[[#This Row],[Date]],2)</f>
        <v>20157</v>
      </c>
      <c r="N360">
        <f t="shared" ref="N360:N365" si="52">DAY(J360)</f>
        <v>12</v>
      </c>
      <c r="O360" s="2">
        <f>SUMIF(IncomeDBTable[Date],"="&amp;DailyReportTable[[#This Row],[Date]],IncomeDBTable[Amount])</f>
        <v>0</v>
      </c>
      <c r="P360">
        <f>SUMIF(ExpensesDBTable[Date],"="&amp;DailyReportTable[[#This Row],[Date]],ExpensesDBTable[Amount])</f>
        <v>292.23</v>
      </c>
      <c r="Q360" s="2">
        <f t="shared" ref="Q360:Q365" si="53">O360-P360</f>
        <v>-292.23</v>
      </c>
      <c r="R360" s="2">
        <f t="shared" ref="R360:R365" si="54">R359+Q360</f>
        <v>25390.219999999976</v>
      </c>
      <c r="S360">
        <f>WEEKNUM(DailyReportTable[[#This Row],[Date]],2)</f>
        <v>7</v>
      </c>
    </row>
    <row r="361" spans="6:19" x14ac:dyDescent="0.25">
      <c r="F361" s="6"/>
      <c r="J361" s="1">
        <v>42048</v>
      </c>
      <c r="K361">
        <f t="shared" si="50"/>
        <v>2015</v>
      </c>
      <c r="L361" t="str">
        <f t="shared" si="51"/>
        <v>February</v>
      </c>
      <c r="M361" s="6" t="str">
        <f>DailyReportTable[[#This Row],[Year]]&amp;WEEKNUM(DailyReportTable[[#This Row],[Date]],2)</f>
        <v>20157</v>
      </c>
      <c r="N361">
        <f t="shared" si="52"/>
        <v>13</v>
      </c>
      <c r="O361" s="2">
        <f>SUMIF(IncomeDBTable[Date],"="&amp;DailyReportTable[[#This Row],[Date]],IncomeDBTable[Amount])</f>
        <v>0</v>
      </c>
      <c r="P361">
        <f>SUMIF(ExpensesDBTable[Date],"="&amp;DailyReportTable[[#This Row],[Date]],ExpensesDBTable[Amount])</f>
        <v>64.45</v>
      </c>
      <c r="Q361" s="2">
        <f t="shared" si="53"/>
        <v>-64.45</v>
      </c>
      <c r="R361" s="2">
        <f t="shared" si="54"/>
        <v>25325.769999999975</v>
      </c>
      <c r="S361">
        <f>WEEKNUM(DailyReportTable[[#This Row],[Date]],2)</f>
        <v>7</v>
      </c>
    </row>
    <row r="362" spans="6:19" x14ac:dyDescent="0.25">
      <c r="F362" s="6"/>
      <c r="J362" s="1">
        <v>42049</v>
      </c>
      <c r="K362">
        <f t="shared" si="50"/>
        <v>2015</v>
      </c>
      <c r="L362" t="str">
        <f t="shared" si="51"/>
        <v>February</v>
      </c>
      <c r="M362" s="6" t="str">
        <f>DailyReportTable[[#This Row],[Year]]&amp;WEEKNUM(DailyReportTable[[#This Row],[Date]],2)</f>
        <v>20157</v>
      </c>
      <c r="N362">
        <f t="shared" si="52"/>
        <v>14</v>
      </c>
      <c r="O362" s="2">
        <f>SUMIF(IncomeDBTable[Date],"="&amp;DailyReportTable[[#This Row],[Date]],IncomeDBTable[Amount])</f>
        <v>3896</v>
      </c>
      <c r="P362">
        <f>SUMIF(ExpensesDBTable[Date],"="&amp;DailyReportTable[[#This Row],[Date]],ExpensesDBTable[Amount])</f>
        <v>32</v>
      </c>
      <c r="Q362" s="2">
        <f t="shared" si="53"/>
        <v>3864</v>
      </c>
      <c r="R362" s="2">
        <f t="shared" si="54"/>
        <v>29189.769999999975</v>
      </c>
      <c r="S362">
        <f>WEEKNUM(DailyReportTable[[#This Row],[Date]],2)</f>
        <v>7</v>
      </c>
    </row>
    <row r="363" spans="6:19" x14ac:dyDescent="0.25">
      <c r="F363" s="6"/>
      <c r="J363" s="1">
        <v>42050</v>
      </c>
      <c r="K363">
        <f t="shared" si="50"/>
        <v>2015</v>
      </c>
      <c r="L363" t="str">
        <f t="shared" si="51"/>
        <v>February</v>
      </c>
      <c r="M363" s="6" t="str">
        <f>DailyReportTable[[#This Row],[Year]]&amp;WEEKNUM(DailyReportTable[[#This Row],[Date]],2)</f>
        <v>20157</v>
      </c>
      <c r="N363">
        <f t="shared" si="52"/>
        <v>15</v>
      </c>
      <c r="O363" s="2">
        <f>SUMIF(IncomeDBTable[Date],"="&amp;DailyReportTable[[#This Row],[Date]],IncomeDBTable[Amount])</f>
        <v>0</v>
      </c>
      <c r="P363">
        <f>SUMIF(ExpensesDBTable[Date],"="&amp;DailyReportTable[[#This Row],[Date]],ExpensesDBTable[Amount])</f>
        <v>13</v>
      </c>
      <c r="Q363" s="2">
        <f t="shared" si="53"/>
        <v>-13</v>
      </c>
      <c r="R363" s="2">
        <f t="shared" si="54"/>
        <v>29176.769999999975</v>
      </c>
      <c r="S363">
        <f>WEEKNUM(DailyReportTable[[#This Row],[Date]],2)</f>
        <v>7</v>
      </c>
    </row>
    <row r="364" spans="6:19" x14ac:dyDescent="0.25">
      <c r="F364" s="6"/>
      <c r="J364" s="1">
        <v>42051</v>
      </c>
      <c r="K364">
        <f t="shared" si="50"/>
        <v>2015</v>
      </c>
      <c r="L364" t="str">
        <f t="shared" si="51"/>
        <v>February</v>
      </c>
      <c r="M364" s="6" t="str">
        <f>DailyReportTable[[#This Row],[Year]]&amp;WEEKNUM(DailyReportTable[[#This Row],[Date]],2)</f>
        <v>20158</v>
      </c>
      <c r="N364">
        <f t="shared" si="52"/>
        <v>16</v>
      </c>
      <c r="O364" s="2">
        <f>SUMIF(IncomeDBTable[Date],"="&amp;DailyReportTable[[#This Row],[Date]],IncomeDBTable[Amount])</f>
        <v>0</v>
      </c>
      <c r="P364">
        <f>SUMIF(ExpensesDBTable[Date],"="&amp;DailyReportTable[[#This Row],[Date]],ExpensesDBTable[Amount])</f>
        <v>47.5</v>
      </c>
      <c r="Q364" s="2">
        <f t="shared" si="53"/>
        <v>-47.5</v>
      </c>
      <c r="R364" s="2">
        <f t="shared" si="54"/>
        <v>29129.269999999975</v>
      </c>
      <c r="S364">
        <f>WEEKNUM(DailyReportTable[[#This Row],[Date]],2)</f>
        <v>8</v>
      </c>
    </row>
    <row r="365" spans="6:19" x14ac:dyDescent="0.25">
      <c r="F365" s="6"/>
      <c r="J365" s="1">
        <v>42054</v>
      </c>
      <c r="K365">
        <f t="shared" si="50"/>
        <v>2015</v>
      </c>
      <c r="L365" t="str">
        <f t="shared" si="51"/>
        <v>February</v>
      </c>
      <c r="M365" s="6" t="str">
        <f>DailyReportTable[[#This Row],[Year]]&amp;WEEKNUM(DailyReportTable[[#This Row],[Date]],2)</f>
        <v>20158</v>
      </c>
      <c r="N365">
        <f t="shared" si="52"/>
        <v>19</v>
      </c>
      <c r="O365" s="2">
        <f>SUMIF(IncomeDBTable[Date],"="&amp;DailyReportTable[[#This Row],[Date]],IncomeDBTable[Amount])</f>
        <v>0</v>
      </c>
      <c r="P365">
        <f>SUMIF(ExpensesDBTable[Date],"="&amp;DailyReportTable[[#This Row],[Date]],ExpensesDBTable[Amount])</f>
        <v>29.990000000000002</v>
      </c>
      <c r="Q365" s="2">
        <f t="shared" si="53"/>
        <v>-29.990000000000002</v>
      </c>
      <c r="R365" s="2">
        <f t="shared" si="54"/>
        <v>29099.279999999973</v>
      </c>
      <c r="S365">
        <f>WEEKNUM(DailyReportTable[[#This Row],[Date]],2)</f>
        <v>8</v>
      </c>
    </row>
    <row r="366" spans="6:19" x14ac:dyDescent="0.25">
      <c r="F366" s="6"/>
      <c r="J366" s="1">
        <v>42055</v>
      </c>
      <c r="K366">
        <f t="shared" ref="K366:K371" si="55">YEAR(J366)</f>
        <v>2015</v>
      </c>
      <c r="L366" t="str">
        <f t="shared" ref="L366:L371" si="56">TEXT(DATE(K366,MONTH(J366),N366),"MMMM")</f>
        <v>February</v>
      </c>
      <c r="M366" s="6" t="str">
        <f>DailyReportTable[[#This Row],[Year]]&amp;WEEKNUM(DailyReportTable[[#This Row],[Date]],2)</f>
        <v>20158</v>
      </c>
      <c r="N366">
        <f t="shared" ref="N366:N371" si="57">DAY(J366)</f>
        <v>20</v>
      </c>
      <c r="O366" s="2">
        <f>SUMIF(IncomeDBTable[Date],"="&amp;DailyReportTable[[#This Row],[Date]],IncomeDBTable[Amount])</f>
        <v>0</v>
      </c>
      <c r="P366">
        <f>SUMIF(ExpensesDBTable[Date],"="&amp;DailyReportTable[[#This Row],[Date]],ExpensesDBTable[Amount])</f>
        <v>6.25</v>
      </c>
      <c r="Q366" s="2">
        <f t="shared" ref="Q366:Q371" si="58">O366-P366</f>
        <v>-6.25</v>
      </c>
      <c r="R366" s="2">
        <f t="shared" ref="R366:R371" si="59">R365+Q366</f>
        <v>29093.029999999973</v>
      </c>
      <c r="S366">
        <f>WEEKNUM(DailyReportTable[[#This Row],[Date]],2)</f>
        <v>8</v>
      </c>
    </row>
    <row r="367" spans="6:19" x14ac:dyDescent="0.25">
      <c r="F367" s="6"/>
      <c r="J367" s="1">
        <v>42056</v>
      </c>
      <c r="K367">
        <f t="shared" si="55"/>
        <v>2015</v>
      </c>
      <c r="L367" t="str">
        <f t="shared" si="56"/>
        <v>February</v>
      </c>
      <c r="M367" s="6" t="str">
        <f>DailyReportTable[[#This Row],[Year]]&amp;WEEKNUM(DailyReportTable[[#This Row],[Date]],2)</f>
        <v>20158</v>
      </c>
      <c r="N367">
        <f t="shared" si="57"/>
        <v>21</v>
      </c>
      <c r="O367" s="2">
        <f>SUMIF(IncomeDBTable[Date],"="&amp;DailyReportTable[[#This Row],[Date]],IncomeDBTable[Amount])</f>
        <v>0</v>
      </c>
      <c r="P367">
        <f>SUMIF(ExpensesDBTable[Date],"="&amp;DailyReportTable[[#This Row],[Date]],ExpensesDBTable[Amount])</f>
        <v>38.74</v>
      </c>
      <c r="Q367" s="2">
        <f t="shared" si="58"/>
        <v>-38.74</v>
      </c>
      <c r="R367" s="2">
        <f t="shared" si="59"/>
        <v>29054.289999999972</v>
      </c>
      <c r="S367">
        <f>WEEKNUM(DailyReportTable[[#This Row],[Date]],2)</f>
        <v>8</v>
      </c>
    </row>
    <row r="368" spans="6:19" x14ac:dyDescent="0.25">
      <c r="F368" s="6"/>
      <c r="J368" s="1">
        <v>42057</v>
      </c>
      <c r="K368">
        <f t="shared" si="55"/>
        <v>2015</v>
      </c>
      <c r="L368" t="str">
        <f t="shared" si="56"/>
        <v>February</v>
      </c>
      <c r="M368" s="6" t="str">
        <f>DailyReportTable[[#This Row],[Year]]&amp;WEEKNUM(DailyReportTable[[#This Row],[Date]],2)</f>
        <v>20158</v>
      </c>
      <c r="N368">
        <f t="shared" si="57"/>
        <v>22</v>
      </c>
      <c r="O368" s="2">
        <f>SUMIF(IncomeDBTable[Date],"="&amp;DailyReportTable[[#This Row],[Date]],IncomeDBTable[Amount])</f>
        <v>0</v>
      </c>
      <c r="P368">
        <f>SUMIF(ExpensesDBTable[Date],"="&amp;DailyReportTable[[#This Row],[Date]],ExpensesDBTable[Amount])</f>
        <v>27.5</v>
      </c>
      <c r="Q368" s="2">
        <f t="shared" si="58"/>
        <v>-27.5</v>
      </c>
      <c r="R368" s="2">
        <f t="shared" si="59"/>
        <v>29026.789999999972</v>
      </c>
      <c r="S368">
        <f>WEEKNUM(DailyReportTable[[#This Row],[Date]],2)</f>
        <v>8</v>
      </c>
    </row>
    <row r="369" spans="6:19" x14ac:dyDescent="0.25">
      <c r="F369" s="6"/>
      <c r="J369" s="1">
        <v>42058</v>
      </c>
      <c r="K369">
        <f t="shared" si="55"/>
        <v>2015</v>
      </c>
      <c r="L369" t="str">
        <f t="shared" si="56"/>
        <v>February</v>
      </c>
      <c r="M369" s="6" t="str">
        <f>DailyReportTable[[#This Row],[Year]]&amp;WEEKNUM(DailyReportTable[[#This Row],[Date]],2)</f>
        <v>20159</v>
      </c>
      <c r="N369">
        <f t="shared" si="57"/>
        <v>23</v>
      </c>
      <c r="O369" s="2">
        <f>SUMIF(IncomeDBTable[Date],"="&amp;DailyReportTable[[#This Row],[Date]],IncomeDBTable[Amount])</f>
        <v>0</v>
      </c>
      <c r="P369">
        <f>SUMIF(ExpensesDBTable[Date],"="&amp;DailyReportTable[[#This Row],[Date]],ExpensesDBTable[Amount])</f>
        <v>45.2</v>
      </c>
      <c r="Q369" s="2">
        <f t="shared" si="58"/>
        <v>-45.2</v>
      </c>
      <c r="R369" s="2">
        <f t="shared" si="59"/>
        <v>28981.589999999971</v>
      </c>
      <c r="S369">
        <f>WEEKNUM(DailyReportTable[[#This Row],[Date]],2)</f>
        <v>9</v>
      </c>
    </row>
    <row r="370" spans="6:19" x14ac:dyDescent="0.25">
      <c r="F370" s="6"/>
      <c r="J370" s="1">
        <v>42059</v>
      </c>
      <c r="K370">
        <f t="shared" si="55"/>
        <v>2015</v>
      </c>
      <c r="L370" t="str">
        <f t="shared" si="56"/>
        <v>February</v>
      </c>
      <c r="M370" s="6" t="str">
        <f>DailyReportTable[[#This Row],[Year]]&amp;WEEKNUM(DailyReportTable[[#This Row],[Date]],2)</f>
        <v>20159</v>
      </c>
      <c r="N370">
        <f t="shared" si="57"/>
        <v>24</v>
      </c>
      <c r="O370" s="2">
        <f>SUMIF(IncomeDBTable[Date],"="&amp;DailyReportTable[[#This Row],[Date]],IncomeDBTable[Amount])</f>
        <v>0</v>
      </c>
      <c r="P370">
        <f>SUMIF(ExpensesDBTable[Date],"="&amp;DailyReportTable[[#This Row],[Date]],ExpensesDBTable[Amount])</f>
        <v>23.4</v>
      </c>
      <c r="Q370" s="2">
        <f t="shared" si="58"/>
        <v>-23.4</v>
      </c>
      <c r="R370" s="2">
        <f t="shared" si="59"/>
        <v>28958.18999999997</v>
      </c>
      <c r="S370">
        <f>WEEKNUM(DailyReportTable[[#This Row],[Date]],2)</f>
        <v>9</v>
      </c>
    </row>
    <row r="371" spans="6:19" x14ac:dyDescent="0.25">
      <c r="F371" s="6"/>
      <c r="J371" s="1">
        <v>42060</v>
      </c>
      <c r="K371">
        <f t="shared" si="55"/>
        <v>2015</v>
      </c>
      <c r="L371" t="str">
        <f t="shared" si="56"/>
        <v>February</v>
      </c>
      <c r="M371" s="6" t="str">
        <f>DailyReportTable[[#This Row],[Year]]&amp;WEEKNUM(DailyReportTable[[#This Row],[Date]],2)</f>
        <v>20159</v>
      </c>
      <c r="N371">
        <f t="shared" si="57"/>
        <v>25</v>
      </c>
      <c r="O371" s="2">
        <f>SUMIF(IncomeDBTable[Date],"="&amp;DailyReportTable[[#This Row],[Date]],IncomeDBTable[Amount])</f>
        <v>0</v>
      </c>
      <c r="P371">
        <f>SUMIF(ExpensesDBTable[Date],"="&amp;DailyReportTable[[#This Row],[Date]],ExpensesDBTable[Amount])</f>
        <v>12.83</v>
      </c>
      <c r="Q371" s="2">
        <f t="shared" si="58"/>
        <v>-12.83</v>
      </c>
      <c r="R371" s="2">
        <f t="shared" si="59"/>
        <v>28945.359999999968</v>
      </c>
      <c r="S371">
        <f>WEEKNUM(DailyReportTable[[#This Row],[Date]],2)</f>
        <v>9</v>
      </c>
    </row>
    <row r="372" spans="6:19" x14ac:dyDescent="0.25">
      <c r="F372" s="6"/>
      <c r="J372" s="1">
        <v>42061</v>
      </c>
      <c r="K372">
        <f t="shared" ref="K372:K374" si="60">YEAR(J372)</f>
        <v>2015</v>
      </c>
      <c r="L372" t="str">
        <f t="shared" ref="L372:L374" si="61">TEXT(DATE(K372,MONTH(J372),N372),"MMMM")</f>
        <v>February</v>
      </c>
      <c r="M372" s="6" t="str">
        <f>DailyReportTable[[#This Row],[Year]]&amp;WEEKNUM(DailyReportTable[[#This Row],[Date]],2)</f>
        <v>20159</v>
      </c>
      <c r="N372">
        <f t="shared" ref="N372:N374" si="62">DAY(J372)</f>
        <v>26</v>
      </c>
      <c r="O372" s="2">
        <f>SUMIF(IncomeDBTable[Date],"="&amp;DailyReportTable[[#This Row],[Date]],IncomeDBTable[Amount])</f>
        <v>0</v>
      </c>
      <c r="P372">
        <f>SUMIF(ExpensesDBTable[Date],"="&amp;DailyReportTable[[#This Row],[Date]],ExpensesDBTable[Amount])</f>
        <v>18.8</v>
      </c>
      <c r="Q372" s="2">
        <f t="shared" ref="Q372:Q374" si="63">O372-P372</f>
        <v>-18.8</v>
      </c>
      <c r="R372" s="2">
        <f t="shared" ref="R372:R374" si="64">R371+Q372</f>
        <v>28926.559999999969</v>
      </c>
      <c r="S372">
        <f>WEEKNUM(DailyReportTable[[#This Row],[Date]],2)</f>
        <v>9</v>
      </c>
    </row>
    <row r="373" spans="6:19" x14ac:dyDescent="0.25">
      <c r="F373" s="6"/>
      <c r="J373" s="1">
        <v>42062</v>
      </c>
      <c r="K373">
        <f t="shared" si="60"/>
        <v>2015</v>
      </c>
      <c r="L373" t="str">
        <f t="shared" si="61"/>
        <v>February</v>
      </c>
      <c r="M373" s="6" t="str">
        <f>DailyReportTable[[#This Row],[Year]]&amp;WEEKNUM(DailyReportTable[[#This Row],[Date]],2)</f>
        <v>20159</v>
      </c>
      <c r="N373">
        <f t="shared" si="62"/>
        <v>27</v>
      </c>
      <c r="O373" s="2">
        <f>SUMIF(IncomeDBTable[Date],"="&amp;DailyReportTable[[#This Row],[Date]],IncomeDBTable[Amount])</f>
        <v>1788</v>
      </c>
      <c r="P373">
        <f>SUMIF(ExpensesDBTable[Date],"="&amp;DailyReportTable[[#This Row],[Date]],ExpensesDBTable[Amount])</f>
        <v>0</v>
      </c>
      <c r="Q373" s="2">
        <f t="shared" si="63"/>
        <v>1788</v>
      </c>
      <c r="R373" s="2">
        <f t="shared" si="64"/>
        <v>30714.559999999969</v>
      </c>
      <c r="S373">
        <f>WEEKNUM(DailyReportTable[[#This Row],[Date]],2)</f>
        <v>9</v>
      </c>
    </row>
    <row r="374" spans="6:19" x14ac:dyDescent="0.25">
      <c r="F374" s="6"/>
      <c r="J374" s="1">
        <v>42063</v>
      </c>
      <c r="K374">
        <f t="shared" si="60"/>
        <v>2015</v>
      </c>
      <c r="L374" t="str">
        <f t="shared" si="61"/>
        <v>February</v>
      </c>
      <c r="M374" s="6" t="str">
        <f>DailyReportTable[[#This Row],[Year]]&amp;WEEKNUM(DailyReportTable[[#This Row],[Date]],2)</f>
        <v>20159</v>
      </c>
      <c r="N374">
        <f t="shared" si="62"/>
        <v>28</v>
      </c>
      <c r="O374" s="2">
        <f>SUMIF(IncomeDBTable[Date],"="&amp;DailyReportTable[[#This Row],[Date]],IncomeDBTable[Amount])</f>
        <v>0</v>
      </c>
      <c r="P374">
        <f>SUMIF(ExpensesDBTable[Date],"="&amp;DailyReportTable[[#This Row],[Date]],ExpensesDBTable[Amount])</f>
        <v>35.200000000000003</v>
      </c>
      <c r="Q374" s="2">
        <f t="shared" si="63"/>
        <v>-35.200000000000003</v>
      </c>
      <c r="R374" s="2">
        <f t="shared" si="64"/>
        <v>30679.359999999968</v>
      </c>
      <c r="S374">
        <f>WEEKNUM(DailyReportTable[[#This Row],[Date]],2)</f>
        <v>9</v>
      </c>
    </row>
    <row r="375" spans="6:19" x14ac:dyDescent="0.25">
      <c r="F375" s="6"/>
      <c r="J375" s="1">
        <v>42064</v>
      </c>
      <c r="K375">
        <f t="shared" ref="K375:K438" si="65">YEAR(J375)</f>
        <v>2015</v>
      </c>
      <c r="L375" t="str">
        <f t="shared" ref="L375:L438" si="66">TEXT(DATE(K375,MONTH(J375),N375),"MMMM")</f>
        <v>March</v>
      </c>
      <c r="M375" s="6" t="str">
        <f>DailyReportTable[[#This Row],[Year]]&amp;WEEKNUM(DailyReportTable[[#This Row],[Date]],2)</f>
        <v>20159</v>
      </c>
      <c r="N375">
        <f t="shared" ref="N375:N438" si="67">DAY(J375)</f>
        <v>1</v>
      </c>
      <c r="O375" s="2">
        <f>SUMIF(IncomeDBTable[Date],"="&amp;DailyReportTable[[#This Row],[Date]],IncomeDBTable[Amount])</f>
        <v>60.24</v>
      </c>
      <c r="P375">
        <f>SUMIF(ExpensesDBTable[Date],"="&amp;DailyReportTable[[#This Row],[Date]],ExpensesDBTable[Amount])</f>
        <v>25.78</v>
      </c>
      <c r="Q375" s="2">
        <f t="shared" ref="Q375:Q438" si="68">O375-P375</f>
        <v>34.46</v>
      </c>
      <c r="R375" s="2">
        <f t="shared" ref="R375:R438" si="69">R374+Q375</f>
        <v>30713.819999999967</v>
      </c>
      <c r="S375">
        <f>WEEKNUM(DailyReportTable[[#This Row],[Date]],2)</f>
        <v>9</v>
      </c>
    </row>
    <row r="376" spans="6:19" x14ac:dyDescent="0.25">
      <c r="F376" s="6"/>
      <c r="J376" s="1">
        <v>42065</v>
      </c>
      <c r="K376">
        <f t="shared" si="65"/>
        <v>2015</v>
      </c>
      <c r="L376" t="str">
        <f t="shared" si="66"/>
        <v>March</v>
      </c>
      <c r="M376" s="6" t="str">
        <f>DailyReportTable[[#This Row],[Year]]&amp;WEEKNUM(DailyReportTable[[#This Row],[Date]],2)</f>
        <v>201510</v>
      </c>
      <c r="N376">
        <f t="shared" si="67"/>
        <v>2</v>
      </c>
      <c r="O376" s="2">
        <f>SUMIF(IncomeDBTable[Date],"="&amp;DailyReportTable[[#This Row],[Date]],IncomeDBTable[Amount])</f>
        <v>0</v>
      </c>
      <c r="P376">
        <f>SUMIF(ExpensesDBTable[Date],"="&amp;DailyReportTable[[#This Row],[Date]],ExpensesDBTable[Amount])</f>
        <v>12.94</v>
      </c>
      <c r="Q376" s="2">
        <f t="shared" si="68"/>
        <v>-12.94</v>
      </c>
      <c r="R376" s="2">
        <f t="shared" si="69"/>
        <v>30700.879999999968</v>
      </c>
      <c r="S376">
        <f>WEEKNUM(DailyReportTable[[#This Row],[Date]],2)</f>
        <v>10</v>
      </c>
    </row>
    <row r="377" spans="6:19" x14ac:dyDescent="0.25">
      <c r="F377" s="6"/>
      <c r="J377" s="1">
        <v>42066</v>
      </c>
      <c r="K377">
        <f t="shared" si="65"/>
        <v>2015</v>
      </c>
      <c r="L377" t="str">
        <f t="shared" si="66"/>
        <v>March</v>
      </c>
      <c r="M377" s="6" t="str">
        <f>DailyReportTable[[#This Row],[Year]]&amp;WEEKNUM(DailyReportTable[[#This Row],[Date]],2)</f>
        <v>201510</v>
      </c>
      <c r="N377">
        <f t="shared" si="67"/>
        <v>3</v>
      </c>
      <c r="O377" s="2">
        <f>SUMIF(IncomeDBTable[Date],"="&amp;DailyReportTable[[#This Row],[Date]],IncomeDBTable[Amount])</f>
        <v>0</v>
      </c>
      <c r="P377">
        <f>SUMIF(ExpensesDBTable[Date],"="&amp;DailyReportTable[[#This Row],[Date]],ExpensesDBTable[Amount])</f>
        <v>20</v>
      </c>
      <c r="Q377" s="2">
        <f t="shared" si="68"/>
        <v>-20</v>
      </c>
      <c r="R377" s="2">
        <f t="shared" si="69"/>
        <v>30680.879999999968</v>
      </c>
      <c r="S377">
        <f>WEEKNUM(DailyReportTable[[#This Row],[Date]],2)</f>
        <v>10</v>
      </c>
    </row>
    <row r="378" spans="6:19" x14ac:dyDescent="0.25">
      <c r="F378" s="6"/>
      <c r="J378" s="1">
        <v>42067</v>
      </c>
      <c r="K378">
        <f t="shared" si="65"/>
        <v>2015</v>
      </c>
      <c r="L378" t="str">
        <f t="shared" si="66"/>
        <v>March</v>
      </c>
      <c r="M378" s="6" t="str">
        <f>DailyReportTable[[#This Row],[Year]]&amp;WEEKNUM(DailyReportTable[[#This Row],[Date]],2)</f>
        <v>201510</v>
      </c>
      <c r="N378">
        <f t="shared" si="67"/>
        <v>4</v>
      </c>
      <c r="O378" s="2">
        <f>SUMIF(IncomeDBTable[Date],"="&amp;DailyReportTable[[#This Row],[Date]],IncomeDBTable[Amount])</f>
        <v>0</v>
      </c>
      <c r="P378">
        <f>SUMIF(ExpensesDBTable[Date],"="&amp;DailyReportTable[[#This Row],[Date]],ExpensesDBTable[Amount])</f>
        <v>20.75</v>
      </c>
      <c r="Q378" s="2">
        <f t="shared" si="68"/>
        <v>-20.75</v>
      </c>
      <c r="R378" s="2">
        <f t="shared" si="69"/>
        <v>30660.129999999968</v>
      </c>
      <c r="S378">
        <f>WEEKNUM(DailyReportTable[[#This Row],[Date]],2)</f>
        <v>10</v>
      </c>
    </row>
    <row r="379" spans="6:19" x14ac:dyDescent="0.25">
      <c r="F379" s="6"/>
      <c r="J379" s="1">
        <v>42068</v>
      </c>
      <c r="K379">
        <f t="shared" si="65"/>
        <v>2015</v>
      </c>
      <c r="L379" t="str">
        <f t="shared" si="66"/>
        <v>March</v>
      </c>
      <c r="M379" s="6" t="str">
        <f>DailyReportTable[[#This Row],[Year]]&amp;WEEKNUM(DailyReportTable[[#This Row],[Date]],2)</f>
        <v>201510</v>
      </c>
      <c r="N379">
        <f t="shared" si="67"/>
        <v>5</v>
      </c>
      <c r="O379" s="2">
        <f>SUMIF(IncomeDBTable[Date],"="&amp;DailyReportTable[[#This Row],[Date]],IncomeDBTable[Amount])</f>
        <v>0</v>
      </c>
      <c r="P379">
        <f>SUMIF(ExpensesDBTable[Date],"="&amp;DailyReportTable[[#This Row],[Date]],ExpensesDBTable[Amount])</f>
        <v>1483.5</v>
      </c>
      <c r="Q379" s="2">
        <f t="shared" si="68"/>
        <v>-1483.5</v>
      </c>
      <c r="R379" s="2">
        <f t="shared" si="69"/>
        <v>29176.629999999968</v>
      </c>
      <c r="S379">
        <f>WEEKNUM(DailyReportTable[[#This Row],[Date]],2)</f>
        <v>10</v>
      </c>
    </row>
    <row r="380" spans="6:19" x14ac:dyDescent="0.25">
      <c r="F380" s="6"/>
      <c r="J380" s="1">
        <v>42069</v>
      </c>
      <c r="K380">
        <f t="shared" si="65"/>
        <v>2015</v>
      </c>
      <c r="L380" t="str">
        <f t="shared" si="66"/>
        <v>March</v>
      </c>
      <c r="M380" s="6" t="str">
        <f>DailyReportTable[[#This Row],[Year]]&amp;WEEKNUM(DailyReportTable[[#This Row],[Date]],2)</f>
        <v>201510</v>
      </c>
      <c r="N380">
        <f t="shared" si="67"/>
        <v>6</v>
      </c>
      <c r="O380" s="2">
        <f>SUMIF(IncomeDBTable[Date],"="&amp;DailyReportTable[[#This Row],[Date]],IncomeDBTable[Amount])</f>
        <v>0</v>
      </c>
      <c r="P380">
        <f>SUMIF(ExpensesDBTable[Date],"="&amp;DailyReportTable[[#This Row],[Date]],ExpensesDBTable[Amount])</f>
        <v>68.16</v>
      </c>
      <c r="Q380" s="2">
        <f t="shared" si="68"/>
        <v>-68.16</v>
      </c>
      <c r="R380" s="2">
        <f t="shared" si="69"/>
        <v>29108.469999999968</v>
      </c>
      <c r="S380">
        <f>WEEKNUM(DailyReportTable[[#This Row],[Date]],2)</f>
        <v>10</v>
      </c>
    </row>
    <row r="381" spans="6:19" x14ac:dyDescent="0.25">
      <c r="F381" s="6"/>
      <c r="J381" s="1">
        <v>42071</v>
      </c>
      <c r="K381">
        <f t="shared" si="65"/>
        <v>2015</v>
      </c>
      <c r="L381" t="str">
        <f t="shared" si="66"/>
        <v>March</v>
      </c>
      <c r="M381" s="6" t="str">
        <f>DailyReportTable[[#This Row],[Year]]&amp;WEEKNUM(DailyReportTable[[#This Row],[Date]],2)</f>
        <v>201510</v>
      </c>
      <c r="N381">
        <f t="shared" si="67"/>
        <v>8</v>
      </c>
      <c r="O381" s="2">
        <f>SUMIF(IncomeDBTable[Date],"="&amp;DailyReportTable[[#This Row],[Date]],IncomeDBTable[Amount])</f>
        <v>0</v>
      </c>
      <c r="P381">
        <f>SUMIF(ExpensesDBTable[Date],"="&amp;DailyReportTable[[#This Row],[Date]],ExpensesDBTable[Amount])</f>
        <v>9.66</v>
      </c>
      <c r="Q381" s="2">
        <f t="shared" si="68"/>
        <v>-9.66</v>
      </c>
      <c r="R381" s="2">
        <f t="shared" si="69"/>
        <v>29098.809999999969</v>
      </c>
      <c r="S381">
        <f>WEEKNUM(DailyReportTable[[#This Row],[Date]],2)</f>
        <v>10</v>
      </c>
    </row>
    <row r="382" spans="6:19" x14ac:dyDescent="0.25">
      <c r="F382" s="6"/>
      <c r="J382" s="1">
        <v>42072</v>
      </c>
      <c r="K382">
        <f t="shared" si="65"/>
        <v>2015</v>
      </c>
      <c r="L382" t="str">
        <f t="shared" si="66"/>
        <v>March</v>
      </c>
      <c r="M382" s="6" t="str">
        <f>DailyReportTable[[#This Row],[Year]]&amp;WEEKNUM(DailyReportTable[[#This Row],[Date]],2)</f>
        <v>201511</v>
      </c>
      <c r="N382">
        <f t="shared" si="67"/>
        <v>9</v>
      </c>
      <c r="O382" s="2">
        <f>SUMIF(IncomeDBTable[Date],"="&amp;DailyReportTable[[#This Row],[Date]],IncomeDBTable[Amount])</f>
        <v>0</v>
      </c>
      <c r="P382">
        <f>SUMIF(ExpensesDBTable[Date],"="&amp;DailyReportTable[[#This Row],[Date]],ExpensesDBTable[Amount])</f>
        <v>82.789999999999992</v>
      </c>
      <c r="Q382" s="2">
        <f t="shared" si="68"/>
        <v>-82.789999999999992</v>
      </c>
      <c r="R382" s="2">
        <f t="shared" si="69"/>
        <v>29016.019999999968</v>
      </c>
      <c r="S382">
        <f>WEEKNUM(DailyReportTable[[#This Row],[Date]],2)</f>
        <v>11</v>
      </c>
    </row>
    <row r="383" spans="6:19" x14ac:dyDescent="0.25">
      <c r="F383" s="6"/>
      <c r="J383" s="1">
        <v>42073</v>
      </c>
      <c r="K383">
        <f t="shared" si="65"/>
        <v>2015</v>
      </c>
      <c r="L383" t="str">
        <f t="shared" si="66"/>
        <v>March</v>
      </c>
      <c r="M383" s="6" t="str">
        <f>DailyReportTable[[#This Row],[Year]]&amp;WEEKNUM(DailyReportTable[[#This Row],[Date]],2)</f>
        <v>201511</v>
      </c>
      <c r="N383">
        <f t="shared" si="67"/>
        <v>10</v>
      </c>
      <c r="O383" s="2">
        <f>SUMIF(IncomeDBTable[Date],"="&amp;DailyReportTable[[#This Row],[Date]],IncomeDBTable[Amount])</f>
        <v>0</v>
      </c>
      <c r="P383">
        <f>SUMIF(ExpensesDBTable[Date],"="&amp;DailyReportTable[[#This Row],[Date]],ExpensesDBTable[Amount])</f>
        <v>6.4</v>
      </c>
      <c r="Q383" s="2">
        <f t="shared" si="68"/>
        <v>-6.4</v>
      </c>
      <c r="R383" s="2">
        <f t="shared" si="69"/>
        <v>29009.619999999966</v>
      </c>
      <c r="S383">
        <f>WEEKNUM(DailyReportTable[[#This Row],[Date]],2)</f>
        <v>11</v>
      </c>
    </row>
    <row r="384" spans="6:19" x14ac:dyDescent="0.25">
      <c r="F384" s="6"/>
      <c r="J384" s="1">
        <v>42076</v>
      </c>
      <c r="K384">
        <f t="shared" si="65"/>
        <v>2015</v>
      </c>
      <c r="L384" t="str">
        <f t="shared" si="66"/>
        <v>March</v>
      </c>
      <c r="M384" s="6" t="str">
        <f>DailyReportTable[[#This Row],[Year]]&amp;WEEKNUM(DailyReportTable[[#This Row],[Date]],2)</f>
        <v>201511</v>
      </c>
      <c r="N384">
        <f t="shared" si="67"/>
        <v>13</v>
      </c>
      <c r="O384" s="2">
        <f>SUMIF(IncomeDBTable[Date],"="&amp;DailyReportTable[[#This Row],[Date]],IncomeDBTable[Amount])</f>
        <v>0</v>
      </c>
      <c r="P384">
        <f>SUMIF(ExpensesDBTable[Date],"="&amp;DailyReportTable[[#This Row],[Date]],ExpensesDBTable[Amount])</f>
        <v>19.350000000000001</v>
      </c>
      <c r="Q384" s="2">
        <f t="shared" si="68"/>
        <v>-19.350000000000001</v>
      </c>
      <c r="R384" s="2">
        <f t="shared" si="69"/>
        <v>28990.269999999968</v>
      </c>
      <c r="S384">
        <f>WEEKNUM(DailyReportTable[[#This Row],[Date]],2)</f>
        <v>11</v>
      </c>
    </row>
    <row r="385" spans="6:19" x14ac:dyDescent="0.25">
      <c r="F385" s="6"/>
      <c r="J385" s="1">
        <v>42078</v>
      </c>
      <c r="K385">
        <f t="shared" si="65"/>
        <v>2015</v>
      </c>
      <c r="L385" t="str">
        <f t="shared" si="66"/>
        <v>March</v>
      </c>
      <c r="M385" s="6" t="str">
        <f>DailyReportTable[[#This Row],[Year]]&amp;WEEKNUM(DailyReportTable[[#This Row],[Date]],2)</f>
        <v>201511</v>
      </c>
      <c r="N385">
        <f t="shared" si="67"/>
        <v>15</v>
      </c>
      <c r="O385" s="2">
        <f>SUMIF(IncomeDBTable[Date],"="&amp;DailyReportTable[[#This Row],[Date]],IncomeDBTable[Amount])</f>
        <v>0</v>
      </c>
      <c r="P385">
        <f>SUMIF(ExpensesDBTable[Date],"="&amp;DailyReportTable[[#This Row],[Date]],ExpensesDBTable[Amount])</f>
        <v>572.42000000000007</v>
      </c>
      <c r="Q385" s="2">
        <f t="shared" si="68"/>
        <v>-572.42000000000007</v>
      </c>
      <c r="R385" s="2">
        <f t="shared" si="69"/>
        <v>28417.849999999969</v>
      </c>
      <c r="S385">
        <f>WEEKNUM(DailyReportTable[[#This Row],[Date]],2)</f>
        <v>11</v>
      </c>
    </row>
    <row r="386" spans="6:19" x14ac:dyDescent="0.25">
      <c r="F386" s="6"/>
      <c r="J386" s="1">
        <v>42079</v>
      </c>
      <c r="K386">
        <f t="shared" si="65"/>
        <v>2015</v>
      </c>
      <c r="L386" t="str">
        <f t="shared" si="66"/>
        <v>March</v>
      </c>
      <c r="M386" s="6" t="str">
        <f>DailyReportTable[[#This Row],[Year]]&amp;WEEKNUM(DailyReportTable[[#This Row],[Date]],2)</f>
        <v>201512</v>
      </c>
      <c r="N386">
        <f t="shared" si="67"/>
        <v>16</v>
      </c>
      <c r="O386" s="2">
        <f>SUMIF(IncomeDBTable[Date],"="&amp;DailyReportTable[[#This Row],[Date]],IncomeDBTable[Amount])</f>
        <v>7781.3099999999995</v>
      </c>
      <c r="P386">
        <f>SUMIF(ExpensesDBTable[Date],"="&amp;DailyReportTable[[#This Row],[Date]],ExpensesDBTable[Amount])</f>
        <v>735.07999999999993</v>
      </c>
      <c r="Q386" s="2">
        <f t="shared" si="68"/>
        <v>7046.23</v>
      </c>
      <c r="R386" s="2">
        <f t="shared" si="69"/>
        <v>35464.079999999973</v>
      </c>
      <c r="S386">
        <f>WEEKNUM(DailyReportTable[[#This Row],[Date]],2)</f>
        <v>12</v>
      </c>
    </row>
    <row r="387" spans="6:19" x14ac:dyDescent="0.25">
      <c r="F387" s="6"/>
      <c r="J387" s="1">
        <v>42081</v>
      </c>
      <c r="K387">
        <f t="shared" si="65"/>
        <v>2015</v>
      </c>
      <c r="L387" t="str">
        <f t="shared" si="66"/>
        <v>March</v>
      </c>
      <c r="M387" s="6" t="str">
        <f>DailyReportTable[[#This Row],[Year]]&amp;WEEKNUM(DailyReportTable[[#This Row],[Date]],2)</f>
        <v>201512</v>
      </c>
      <c r="N387">
        <f t="shared" si="67"/>
        <v>18</v>
      </c>
      <c r="O387" s="2">
        <f>SUMIF(IncomeDBTable[Date],"="&amp;DailyReportTable[[#This Row],[Date]],IncomeDBTable[Amount])</f>
        <v>0</v>
      </c>
      <c r="P387">
        <f>SUMIF(ExpensesDBTable[Date],"="&amp;DailyReportTable[[#This Row],[Date]],ExpensesDBTable[Amount])</f>
        <v>24.43</v>
      </c>
      <c r="Q387" s="2">
        <f t="shared" si="68"/>
        <v>-24.43</v>
      </c>
      <c r="R387" s="2">
        <f t="shared" si="69"/>
        <v>35439.649999999972</v>
      </c>
      <c r="S387">
        <f>WEEKNUM(DailyReportTable[[#This Row],[Date]],2)</f>
        <v>12</v>
      </c>
    </row>
    <row r="388" spans="6:19" x14ac:dyDescent="0.25">
      <c r="F388" s="6"/>
      <c r="J388" s="1">
        <v>42082</v>
      </c>
      <c r="K388">
        <f t="shared" si="65"/>
        <v>2015</v>
      </c>
      <c r="L388" t="str">
        <f t="shared" si="66"/>
        <v>March</v>
      </c>
      <c r="M388" s="6" t="str">
        <f>DailyReportTable[[#This Row],[Year]]&amp;WEEKNUM(DailyReportTable[[#This Row],[Date]],2)</f>
        <v>201512</v>
      </c>
      <c r="N388">
        <f t="shared" si="67"/>
        <v>19</v>
      </c>
      <c r="O388" s="2">
        <f>SUMIF(IncomeDBTable[Date],"="&amp;DailyReportTable[[#This Row],[Date]],IncomeDBTable[Amount])</f>
        <v>0</v>
      </c>
      <c r="P388">
        <f>SUMIF(ExpensesDBTable[Date],"="&amp;DailyReportTable[[#This Row],[Date]],ExpensesDBTable[Amount])</f>
        <v>12.74</v>
      </c>
      <c r="Q388" s="2">
        <f t="shared" si="68"/>
        <v>-12.74</v>
      </c>
      <c r="R388" s="2">
        <f t="shared" si="69"/>
        <v>35426.909999999974</v>
      </c>
      <c r="S388">
        <f>WEEKNUM(DailyReportTable[[#This Row],[Date]],2)</f>
        <v>12</v>
      </c>
    </row>
    <row r="389" spans="6:19" x14ac:dyDescent="0.25">
      <c r="F389" s="6"/>
      <c r="J389" s="1">
        <v>42084</v>
      </c>
      <c r="K389">
        <f t="shared" si="65"/>
        <v>2015</v>
      </c>
      <c r="L389" t="str">
        <f t="shared" si="66"/>
        <v>March</v>
      </c>
      <c r="M389" s="6" t="str">
        <f>DailyReportTable[[#This Row],[Year]]&amp;WEEKNUM(DailyReportTable[[#This Row],[Date]],2)</f>
        <v>201512</v>
      </c>
      <c r="N389">
        <f t="shared" si="67"/>
        <v>21</v>
      </c>
      <c r="O389" s="2">
        <f>SUMIF(IncomeDBTable[Date],"="&amp;DailyReportTable[[#This Row],[Date]],IncomeDBTable[Amount])</f>
        <v>757</v>
      </c>
      <c r="P389">
        <f>SUMIF(ExpensesDBTable[Date],"="&amp;DailyReportTable[[#This Row],[Date]],ExpensesDBTable[Amount])</f>
        <v>233.4</v>
      </c>
      <c r="Q389" s="2">
        <f t="shared" si="68"/>
        <v>523.6</v>
      </c>
      <c r="R389" s="2">
        <f t="shared" si="69"/>
        <v>35950.509999999973</v>
      </c>
      <c r="S389">
        <f>WEEKNUM(DailyReportTable[[#This Row],[Date]],2)</f>
        <v>12</v>
      </c>
    </row>
    <row r="390" spans="6:19" x14ac:dyDescent="0.25">
      <c r="F390" s="6"/>
      <c r="J390" s="1">
        <v>42085</v>
      </c>
      <c r="K390">
        <f t="shared" si="65"/>
        <v>2015</v>
      </c>
      <c r="L390" t="str">
        <f t="shared" si="66"/>
        <v>March</v>
      </c>
      <c r="M390" s="6" t="str">
        <f>DailyReportTable[[#This Row],[Year]]&amp;WEEKNUM(DailyReportTable[[#This Row],[Date]],2)</f>
        <v>201512</v>
      </c>
      <c r="N390">
        <f t="shared" si="67"/>
        <v>22</v>
      </c>
      <c r="O390" s="2">
        <f>SUMIF(IncomeDBTable[Date],"="&amp;DailyReportTable[[#This Row],[Date]],IncomeDBTable[Amount])</f>
        <v>0</v>
      </c>
      <c r="P390">
        <f>SUMIF(ExpensesDBTable[Date],"="&amp;DailyReportTable[[#This Row],[Date]],ExpensesDBTable[Amount])</f>
        <v>25.45</v>
      </c>
      <c r="Q390" s="2">
        <f t="shared" si="68"/>
        <v>-25.45</v>
      </c>
      <c r="R390" s="2">
        <f t="shared" si="69"/>
        <v>35925.059999999976</v>
      </c>
      <c r="S390">
        <f>WEEKNUM(DailyReportTable[[#This Row],[Date]],2)</f>
        <v>12</v>
      </c>
    </row>
    <row r="391" spans="6:19" x14ac:dyDescent="0.25">
      <c r="F391" s="6"/>
      <c r="J391" s="1">
        <v>42086</v>
      </c>
      <c r="K391">
        <f t="shared" si="65"/>
        <v>2015</v>
      </c>
      <c r="L391" t="str">
        <f t="shared" si="66"/>
        <v>March</v>
      </c>
      <c r="M391" s="6" t="str">
        <f>DailyReportTable[[#This Row],[Year]]&amp;WEEKNUM(DailyReportTable[[#This Row],[Date]],2)</f>
        <v>201513</v>
      </c>
      <c r="N391">
        <f t="shared" si="67"/>
        <v>23</v>
      </c>
      <c r="O391" s="2">
        <f>SUMIF(IncomeDBTable[Date],"="&amp;DailyReportTable[[#This Row],[Date]],IncomeDBTable[Amount])</f>
        <v>0</v>
      </c>
      <c r="P391">
        <f>SUMIF(ExpensesDBTable[Date],"="&amp;DailyReportTable[[#This Row],[Date]],ExpensesDBTable[Amount])</f>
        <v>110.92</v>
      </c>
      <c r="Q391" s="2">
        <f t="shared" si="68"/>
        <v>-110.92</v>
      </c>
      <c r="R391" s="2">
        <f t="shared" si="69"/>
        <v>35814.139999999978</v>
      </c>
      <c r="S391">
        <f>WEEKNUM(DailyReportTable[[#This Row],[Date]],2)</f>
        <v>13</v>
      </c>
    </row>
    <row r="392" spans="6:19" x14ac:dyDescent="0.25">
      <c r="F392" s="6"/>
      <c r="J392" s="1">
        <v>42087</v>
      </c>
      <c r="K392">
        <f t="shared" si="65"/>
        <v>2015</v>
      </c>
      <c r="L392" t="str">
        <f t="shared" si="66"/>
        <v>March</v>
      </c>
      <c r="M392" s="6" t="str">
        <f>DailyReportTable[[#This Row],[Year]]&amp;WEEKNUM(DailyReportTable[[#This Row],[Date]],2)</f>
        <v>201513</v>
      </c>
      <c r="N392">
        <f t="shared" si="67"/>
        <v>24</v>
      </c>
      <c r="O392" s="2">
        <f>SUMIF(IncomeDBTable[Date],"="&amp;DailyReportTable[[#This Row],[Date]],IncomeDBTable[Amount])</f>
        <v>0</v>
      </c>
      <c r="P392">
        <f>SUMIF(ExpensesDBTable[Date],"="&amp;DailyReportTable[[#This Row],[Date]],ExpensesDBTable[Amount])</f>
        <v>561.81999999999994</v>
      </c>
      <c r="Q392" s="2">
        <f t="shared" si="68"/>
        <v>-561.81999999999994</v>
      </c>
      <c r="R392" s="2">
        <f t="shared" si="69"/>
        <v>35252.319999999978</v>
      </c>
      <c r="S392">
        <f>WEEKNUM(DailyReportTable[[#This Row],[Date]],2)</f>
        <v>13</v>
      </c>
    </row>
    <row r="393" spans="6:19" x14ac:dyDescent="0.25">
      <c r="F393" s="6"/>
      <c r="J393" s="1">
        <v>42088</v>
      </c>
      <c r="K393">
        <f t="shared" si="65"/>
        <v>2015</v>
      </c>
      <c r="L393" t="str">
        <f t="shared" si="66"/>
        <v>March</v>
      </c>
      <c r="M393" s="6" t="str">
        <f>DailyReportTable[[#This Row],[Year]]&amp;WEEKNUM(DailyReportTable[[#This Row],[Date]],2)</f>
        <v>201513</v>
      </c>
      <c r="N393">
        <f t="shared" si="67"/>
        <v>25</v>
      </c>
      <c r="O393" s="2">
        <f>SUMIF(IncomeDBTable[Date],"="&amp;DailyReportTable[[#This Row],[Date]],IncomeDBTable[Amount])</f>
        <v>0</v>
      </c>
      <c r="P393">
        <f>SUMIF(ExpensesDBTable[Date],"="&amp;DailyReportTable[[#This Row],[Date]],ExpensesDBTable[Amount])</f>
        <v>38.47</v>
      </c>
      <c r="Q393" s="2">
        <f t="shared" si="68"/>
        <v>-38.47</v>
      </c>
      <c r="R393" s="2">
        <f t="shared" si="69"/>
        <v>35213.849999999977</v>
      </c>
      <c r="S393">
        <f>WEEKNUM(DailyReportTable[[#This Row],[Date]],2)</f>
        <v>13</v>
      </c>
    </row>
    <row r="394" spans="6:19" x14ac:dyDescent="0.25">
      <c r="F394" s="6"/>
      <c r="J394" s="1">
        <v>42089</v>
      </c>
      <c r="K394">
        <f t="shared" si="65"/>
        <v>2015</v>
      </c>
      <c r="L394" t="str">
        <f t="shared" si="66"/>
        <v>March</v>
      </c>
      <c r="M394" s="6" t="str">
        <f>DailyReportTable[[#This Row],[Year]]&amp;WEEKNUM(DailyReportTable[[#This Row],[Date]],2)</f>
        <v>201513</v>
      </c>
      <c r="N394">
        <f t="shared" si="67"/>
        <v>26</v>
      </c>
      <c r="O394" s="2">
        <f>SUMIF(IncomeDBTable[Date],"="&amp;DailyReportTable[[#This Row],[Date]],IncomeDBTable[Amount])</f>
        <v>0</v>
      </c>
      <c r="P394">
        <f>SUMIF(ExpensesDBTable[Date],"="&amp;DailyReportTable[[#This Row],[Date]],ExpensesDBTable[Amount])</f>
        <v>8.6</v>
      </c>
      <c r="Q394" s="2">
        <f t="shared" si="68"/>
        <v>-8.6</v>
      </c>
      <c r="R394" s="2">
        <f t="shared" si="69"/>
        <v>35205.249999999978</v>
      </c>
      <c r="S394">
        <f>WEEKNUM(DailyReportTable[[#This Row],[Date]],2)</f>
        <v>13</v>
      </c>
    </row>
    <row r="395" spans="6:19" x14ac:dyDescent="0.25">
      <c r="F395" s="6"/>
      <c r="J395" s="1">
        <v>42090</v>
      </c>
      <c r="K395">
        <f t="shared" si="65"/>
        <v>2015</v>
      </c>
      <c r="L395" t="str">
        <f t="shared" si="66"/>
        <v>March</v>
      </c>
      <c r="M395" s="6" t="str">
        <f>DailyReportTable[[#This Row],[Year]]&amp;WEEKNUM(DailyReportTable[[#This Row],[Date]],2)</f>
        <v>201513</v>
      </c>
      <c r="N395">
        <f t="shared" si="67"/>
        <v>27</v>
      </c>
      <c r="O395" s="2">
        <f>SUMIF(IncomeDBTable[Date],"="&amp;DailyReportTable[[#This Row],[Date]],IncomeDBTable[Amount])</f>
        <v>0</v>
      </c>
      <c r="P395">
        <f>SUMIF(ExpensesDBTable[Date],"="&amp;DailyReportTable[[#This Row],[Date]],ExpensesDBTable[Amount])</f>
        <v>46</v>
      </c>
      <c r="Q395" s="2">
        <f t="shared" si="68"/>
        <v>-46</v>
      </c>
      <c r="R395" s="2">
        <f t="shared" si="69"/>
        <v>35159.249999999978</v>
      </c>
      <c r="S395">
        <f>WEEKNUM(DailyReportTable[[#This Row],[Date]],2)</f>
        <v>13</v>
      </c>
    </row>
    <row r="396" spans="6:19" x14ac:dyDescent="0.25">
      <c r="F396" s="6"/>
      <c r="J396" s="1">
        <v>42091</v>
      </c>
      <c r="K396">
        <f t="shared" si="65"/>
        <v>2015</v>
      </c>
      <c r="L396" t="str">
        <f t="shared" si="66"/>
        <v>March</v>
      </c>
      <c r="M396" s="6" t="str">
        <f>DailyReportTable[[#This Row],[Year]]&amp;WEEKNUM(DailyReportTable[[#This Row],[Date]],2)</f>
        <v>201513</v>
      </c>
      <c r="N396">
        <f t="shared" si="67"/>
        <v>28</v>
      </c>
      <c r="O396" s="2">
        <f>SUMIF(IncomeDBTable[Date],"="&amp;DailyReportTable[[#This Row],[Date]],IncomeDBTable[Amount])</f>
        <v>0</v>
      </c>
      <c r="P396">
        <f>SUMIF(ExpensesDBTable[Date],"="&amp;DailyReportTable[[#This Row],[Date]],ExpensesDBTable[Amount])</f>
        <v>14</v>
      </c>
      <c r="Q396" s="2">
        <f t="shared" si="68"/>
        <v>-14</v>
      </c>
      <c r="R396" s="2">
        <f t="shared" si="69"/>
        <v>35145.249999999978</v>
      </c>
      <c r="S396">
        <f>WEEKNUM(DailyReportTable[[#This Row],[Date]],2)</f>
        <v>13</v>
      </c>
    </row>
    <row r="397" spans="6:19" x14ac:dyDescent="0.25">
      <c r="F397" s="6"/>
      <c r="J397" s="1">
        <v>42092</v>
      </c>
      <c r="K397">
        <f t="shared" si="65"/>
        <v>2015</v>
      </c>
      <c r="L397" t="str">
        <f t="shared" si="66"/>
        <v>March</v>
      </c>
      <c r="M397" s="6" t="str">
        <f>DailyReportTable[[#This Row],[Year]]&amp;WEEKNUM(DailyReportTable[[#This Row],[Date]],2)</f>
        <v>201513</v>
      </c>
      <c r="N397">
        <f t="shared" si="67"/>
        <v>29</v>
      </c>
      <c r="O397" s="2">
        <f>SUMIF(IncomeDBTable[Date],"="&amp;DailyReportTable[[#This Row],[Date]],IncomeDBTable[Amount])</f>
        <v>0</v>
      </c>
      <c r="P397">
        <f>SUMIF(ExpensesDBTable[Date],"="&amp;DailyReportTable[[#This Row],[Date]],ExpensesDBTable[Amount])</f>
        <v>26.89</v>
      </c>
      <c r="Q397" s="2">
        <f t="shared" si="68"/>
        <v>-26.89</v>
      </c>
      <c r="R397" s="2">
        <f t="shared" si="69"/>
        <v>35118.359999999979</v>
      </c>
      <c r="S397">
        <f>WEEKNUM(DailyReportTable[[#This Row],[Date]],2)</f>
        <v>13</v>
      </c>
    </row>
    <row r="398" spans="6:19" x14ac:dyDescent="0.25">
      <c r="F398" s="6"/>
      <c r="J398" s="1">
        <v>42093</v>
      </c>
      <c r="K398">
        <f t="shared" si="65"/>
        <v>2015</v>
      </c>
      <c r="L398" t="str">
        <f t="shared" si="66"/>
        <v>March</v>
      </c>
      <c r="M398" s="6" t="str">
        <f>DailyReportTable[[#This Row],[Year]]&amp;WEEKNUM(DailyReportTable[[#This Row],[Date]],2)</f>
        <v>201514</v>
      </c>
      <c r="N398">
        <f t="shared" si="67"/>
        <v>30</v>
      </c>
      <c r="O398" s="2">
        <f>SUMIF(IncomeDBTable[Date],"="&amp;DailyReportTable[[#This Row],[Date]],IncomeDBTable[Amount])</f>
        <v>0</v>
      </c>
      <c r="P398">
        <f>SUMIF(ExpensesDBTable[Date],"="&amp;DailyReportTable[[#This Row],[Date]],ExpensesDBTable[Amount])</f>
        <v>28.15</v>
      </c>
      <c r="Q398" s="2">
        <f t="shared" si="68"/>
        <v>-28.15</v>
      </c>
      <c r="R398" s="2">
        <f t="shared" si="69"/>
        <v>35090.209999999977</v>
      </c>
      <c r="S398">
        <f>WEEKNUM(DailyReportTable[[#This Row],[Date]],2)</f>
        <v>14</v>
      </c>
    </row>
    <row r="399" spans="6:19" x14ac:dyDescent="0.25">
      <c r="F399" s="6"/>
      <c r="J399" s="1">
        <v>42094</v>
      </c>
      <c r="K399">
        <f t="shared" si="65"/>
        <v>2015</v>
      </c>
      <c r="L399" t="str">
        <f t="shared" si="66"/>
        <v>March</v>
      </c>
      <c r="M399" s="6" t="str">
        <f>DailyReportTable[[#This Row],[Year]]&amp;WEEKNUM(DailyReportTable[[#This Row],[Date]],2)</f>
        <v>201514</v>
      </c>
      <c r="N399">
        <f t="shared" si="67"/>
        <v>31</v>
      </c>
      <c r="O399" s="2">
        <f>SUMIF(IncomeDBTable[Date],"="&amp;DailyReportTable[[#This Row],[Date]],IncomeDBTable[Amount])</f>
        <v>0</v>
      </c>
      <c r="P399">
        <f>SUMIF(ExpensesDBTable[Date],"="&amp;DailyReportTable[[#This Row],[Date]],ExpensesDBTable[Amount])</f>
        <v>16.64</v>
      </c>
      <c r="Q399" s="2">
        <f t="shared" si="68"/>
        <v>-16.64</v>
      </c>
      <c r="R399" s="2">
        <f t="shared" si="69"/>
        <v>35073.569999999978</v>
      </c>
      <c r="S399">
        <f>WEEKNUM(DailyReportTable[[#This Row],[Date]],2)</f>
        <v>14</v>
      </c>
    </row>
    <row r="400" spans="6:19" x14ac:dyDescent="0.25">
      <c r="F400" s="6"/>
      <c r="J400" s="1">
        <v>42095</v>
      </c>
      <c r="K400">
        <f t="shared" si="65"/>
        <v>2015</v>
      </c>
      <c r="L400" t="str">
        <f t="shared" si="66"/>
        <v>April</v>
      </c>
      <c r="M400" s="6" t="str">
        <f>DailyReportTable[[#This Row],[Year]]&amp;WEEKNUM(DailyReportTable[[#This Row],[Date]],2)</f>
        <v>201514</v>
      </c>
      <c r="N400">
        <f t="shared" si="67"/>
        <v>1</v>
      </c>
      <c r="O400" s="2">
        <f>SUMIF(IncomeDBTable[Date],"="&amp;DailyReportTable[[#This Row],[Date]],IncomeDBTable[Amount])</f>
        <v>72.2</v>
      </c>
      <c r="P400">
        <f>SUMIF(ExpensesDBTable[Date],"="&amp;DailyReportTable[[#This Row],[Date]],ExpensesDBTable[Amount])</f>
        <v>11.4</v>
      </c>
      <c r="Q400" s="2">
        <f t="shared" si="68"/>
        <v>60.800000000000004</v>
      </c>
      <c r="R400" s="2">
        <f t="shared" si="69"/>
        <v>35134.369999999981</v>
      </c>
      <c r="S400">
        <f>WEEKNUM(DailyReportTable[[#This Row],[Date]],2)</f>
        <v>14</v>
      </c>
    </row>
    <row r="401" spans="6:19" x14ac:dyDescent="0.25">
      <c r="F401" s="6"/>
      <c r="J401" s="1">
        <v>42096</v>
      </c>
      <c r="K401">
        <f t="shared" si="65"/>
        <v>2015</v>
      </c>
      <c r="L401" t="str">
        <f t="shared" si="66"/>
        <v>April</v>
      </c>
      <c r="M401" s="6" t="str">
        <f>DailyReportTable[[#This Row],[Year]]&amp;WEEKNUM(DailyReportTable[[#This Row],[Date]],2)</f>
        <v>201514</v>
      </c>
      <c r="N401">
        <f t="shared" si="67"/>
        <v>2</v>
      </c>
      <c r="O401" s="2">
        <f>SUMIF(IncomeDBTable[Date],"="&amp;DailyReportTable[[#This Row],[Date]],IncomeDBTable[Amount])</f>
        <v>0</v>
      </c>
      <c r="P401">
        <f>SUMIF(ExpensesDBTable[Date],"="&amp;DailyReportTable[[#This Row],[Date]],ExpensesDBTable[Amount])</f>
        <v>20.48</v>
      </c>
      <c r="Q401" s="2">
        <f t="shared" si="68"/>
        <v>-20.48</v>
      </c>
      <c r="R401" s="2">
        <f t="shared" si="69"/>
        <v>35113.889999999978</v>
      </c>
      <c r="S401">
        <f>WEEKNUM(DailyReportTable[[#This Row],[Date]],2)</f>
        <v>14</v>
      </c>
    </row>
    <row r="402" spans="6:19" x14ac:dyDescent="0.25">
      <c r="F402" s="6"/>
      <c r="J402" s="1">
        <v>42097</v>
      </c>
      <c r="K402">
        <f t="shared" si="65"/>
        <v>2015</v>
      </c>
      <c r="L402" t="str">
        <f t="shared" si="66"/>
        <v>April</v>
      </c>
      <c r="M402" s="6" t="str">
        <f>DailyReportTable[[#This Row],[Year]]&amp;WEEKNUM(DailyReportTable[[#This Row],[Date]],2)</f>
        <v>201514</v>
      </c>
      <c r="N402">
        <f t="shared" si="67"/>
        <v>3</v>
      </c>
      <c r="O402" s="2">
        <f>SUMIF(IncomeDBTable[Date],"="&amp;DailyReportTable[[#This Row],[Date]],IncomeDBTable[Amount])</f>
        <v>0</v>
      </c>
      <c r="P402">
        <f>SUMIF(ExpensesDBTable[Date],"="&amp;DailyReportTable[[#This Row],[Date]],ExpensesDBTable[Amount])</f>
        <v>32.9</v>
      </c>
      <c r="Q402" s="2">
        <f t="shared" si="68"/>
        <v>-32.9</v>
      </c>
      <c r="R402" s="2">
        <f t="shared" si="69"/>
        <v>35080.989999999976</v>
      </c>
      <c r="S402">
        <f>WEEKNUM(DailyReportTable[[#This Row],[Date]],2)</f>
        <v>14</v>
      </c>
    </row>
    <row r="403" spans="6:19" x14ac:dyDescent="0.25">
      <c r="F403" s="6"/>
      <c r="J403" s="1">
        <v>42098</v>
      </c>
      <c r="K403">
        <f t="shared" si="65"/>
        <v>2015</v>
      </c>
      <c r="L403" t="str">
        <f t="shared" si="66"/>
        <v>April</v>
      </c>
      <c r="M403" s="6" t="str">
        <f>DailyReportTable[[#This Row],[Year]]&amp;WEEKNUM(DailyReportTable[[#This Row],[Date]],2)</f>
        <v>201514</v>
      </c>
      <c r="N403">
        <f t="shared" si="67"/>
        <v>4</v>
      </c>
      <c r="O403" s="2">
        <f>SUMIF(IncomeDBTable[Date],"="&amp;DailyReportTable[[#This Row],[Date]],IncomeDBTable[Amount])</f>
        <v>0</v>
      </c>
      <c r="P403">
        <f>SUMIF(ExpensesDBTable[Date],"="&amp;DailyReportTable[[#This Row],[Date]],ExpensesDBTable[Amount])</f>
        <v>26.78</v>
      </c>
      <c r="Q403" s="2">
        <f t="shared" si="68"/>
        <v>-26.78</v>
      </c>
      <c r="R403" s="2">
        <f t="shared" si="69"/>
        <v>35054.209999999977</v>
      </c>
      <c r="S403">
        <f>WEEKNUM(DailyReportTable[[#This Row],[Date]],2)</f>
        <v>14</v>
      </c>
    </row>
    <row r="404" spans="6:19" x14ac:dyDescent="0.25">
      <c r="F404" s="6"/>
      <c r="J404" s="1">
        <v>42099</v>
      </c>
      <c r="K404">
        <f t="shared" si="65"/>
        <v>2015</v>
      </c>
      <c r="L404" t="str">
        <f t="shared" si="66"/>
        <v>April</v>
      </c>
      <c r="M404" s="6" t="str">
        <f>DailyReportTable[[#This Row],[Year]]&amp;WEEKNUM(DailyReportTable[[#This Row],[Date]],2)</f>
        <v>201514</v>
      </c>
      <c r="N404">
        <f t="shared" si="67"/>
        <v>5</v>
      </c>
      <c r="O404" s="2">
        <f>SUMIF(IncomeDBTable[Date],"="&amp;DailyReportTable[[#This Row],[Date]],IncomeDBTable[Amount])</f>
        <v>0</v>
      </c>
      <c r="P404">
        <f>SUMIF(ExpensesDBTable[Date],"="&amp;DailyReportTable[[#This Row],[Date]],ExpensesDBTable[Amount])</f>
        <v>85.460000000000008</v>
      </c>
      <c r="Q404" s="2">
        <f t="shared" si="68"/>
        <v>-85.460000000000008</v>
      </c>
      <c r="R404" s="2">
        <f t="shared" si="69"/>
        <v>34968.749999999978</v>
      </c>
      <c r="S404">
        <f>WEEKNUM(DailyReportTable[[#This Row],[Date]],2)</f>
        <v>14</v>
      </c>
    </row>
    <row r="405" spans="6:19" x14ac:dyDescent="0.25">
      <c r="F405" s="6"/>
      <c r="J405" s="1">
        <v>42100</v>
      </c>
      <c r="K405">
        <f t="shared" si="65"/>
        <v>2015</v>
      </c>
      <c r="L405" t="str">
        <f t="shared" si="66"/>
        <v>April</v>
      </c>
      <c r="M405" s="6" t="str">
        <f>DailyReportTable[[#This Row],[Year]]&amp;WEEKNUM(DailyReportTable[[#This Row],[Date]],2)</f>
        <v>201515</v>
      </c>
      <c r="N405">
        <f t="shared" si="67"/>
        <v>6</v>
      </c>
      <c r="O405" s="2">
        <f>SUMIF(IncomeDBTable[Date],"="&amp;DailyReportTable[[#This Row],[Date]],IncomeDBTable[Amount])</f>
        <v>0</v>
      </c>
      <c r="P405">
        <f>SUMIF(ExpensesDBTable[Date],"="&amp;DailyReportTable[[#This Row],[Date]],ExpensesDBTable[Amount])</f>
        <v>63.25</v>
      </c>
      <c r="Q405" s="2">
        <f t="shared" si="68"/>
        <v>-63.25</v>
      </c>
      <c r="R405" s="2">
        <f t="shared" si="69"/>
        <v>34905.499999999978</v>
      </c>
      <c r="S405">
        <f>WEEKNUM(DailyReportTable[[#This Row],[Date]],2)</f>
        <v>15</v>
      </c>
    </row>
    <row r="406" spans="6:19" x14ac:dyDescent="0.25">
      <c r="F406" s="6"/>
      <c r="J406" s="1">
        <v>42101</v>
      </c>
      <c r="K406">
        <f t="shared" si="65"/>
        <v>2015</v>
      </c>
      <c r="L406" t="str">
        <f t="shared" si="66"/>
        <v>April</v>
      </c>
      <c r="M406" s="6" t="str">
        <f>DailyReportTable[[#This Row],[Year]]&amp;WEEKNUM(DailyReportTable[[#This Row],[Date]],2)</f>
        <v>201515</v>
      </c>
      <c r="N406">
        <f t="shared" si="67"/>
        <v>7</v>
      </c>
      <c r="O406" s="2">
        <f>SUMIF(IncomeDBTable[Date],"="&amp;DailyReportTable[[#This Row],[Date]],IncomeDBTable[Amount])</f>
        <v>0</v>
      </c>
      <c r="P406">
        <f>SUMIF(ExpensesDBTable[Date],"="&amp;DailyReportTable[[#This Row],[Date]],ExpensesDBTable[Amount])</f>
        <v>167.37</v>
      </c>
      <c r="Q406" s="2">
        <f t="shared" si="68"/>
        <v>-167.37</v>
      </c>
      <c r="R406" s="2">
        <f t="shared" si="69"/>
        <v>34738.129999999976</v>
      </c>
      <c r="S406">
        <f>WEEKNUM(DailyReportTable[[#This Row],[Date]],2)</f>
        <v>15</v>
      </c>
    </row>
    <row r="407" spans="6:19" x14ac:dyDescent="0.25">
      <c r="F407" s="6"/>
      <c r="J407" s="1">
        <v>42102</v>
      </c>
      <c r="K407">
        <f t="shared" si="65"/>
        <v>2015</v>
      </c>
      <c r="L407" t="str">
        <f t="shared" si="66"/>
        <v>April</v>
      </c>
      <c r="M407" s="6" t="str">
        <f>DailyReportTable[[#This Row],[Year]]&amp;WEEKNUM(DailyReportTable[[#This Row],[Date]],2)</f>
        <v>201515</v>
      </c>
      <c r="N407">
        <f t="shared" si="67"/>
        <v>8</v>
      </c>
      <c r="O407" s="2">
        <f>SUMIF(IncomeDBTable[Date],"="&amp;DailyReportTable[[#This Row],[Date]],IncomeDBTable[Amount])</f>
        <v>0</v>
      </c>
      <c r="P407">
        <f>SUMIF(ExpensesDBTable[Date],"="&amp;DailyReportTable[[#This Row],[Date]],ExpensesDBTable[Amount])</f>
        <v>1482.01</v>
      </c>
      <c r="Q407" s="2">
        <f t="shared" si="68"/>
        <v>-1482.01</v>
      </c>
      <c r="R407" s="2">
        <f t="shared" si="69"/>
        <v>33256.119999999974</v>
      </c>
      <c r="S407">
        <f>WEEKNUM(DailyReportTable[[#This Row],[Date]],2)</f>
        <v>15</v>
      </c>
    </row>
    <row r="408" spans="6:19" x14ac:dyDescent="0.25">
      <c r="F408" s="6"/>
      <c r="J408" s="1">
        <v>42104</v>
      </c>
      <c r="K408">
        <f t="shared" si="65"/>
        <v>2015</v>
      </c>
      <c r="L408" t="str">
        <f t="shared" si="66"/>
        <v>April</v>
      </c>
      <c r="M408" s="6" t="str">
        <f>DailyReportTable[[#This Row],[Year]]&amp;WEEKNUM(DailyReportTable[[#This Row],[Date]],2)</f>
        <v>201515</v>
      </c>
      <c r="N408">
        <f t="shared" si="67"/>
        <v>10</v>
      </c>
      <c r="O408" s="2">
        <f>SUMIF(IncomeDBTable[Date],"="&amp;DailyReportTable[[#This Row],[Date]],IncomeDBTable[Amount])</f>
        <v>0</v>
      </c>
      <c r="P408">
        <f>SUMIF(ExpensesDBTable[Date],"="&amp;DailyReportTable[[#This Row],[Date]],ExpensesDBTable[Amount])</f>
        <v>114.91</v>
      </c>
      <c r="Q408" s="2">
        <f t="shared" si="68"/>
        <v>-114.91</v>
      </c>
      <c r="R408" s="2">
        <f t="shared" si="69"/>
        <v>33141.20999999997</v>
      </c>
      <c r="S408">
        <f>WEEKNUM(DailyReportTable[[#This Row],[Date]],2)</f>
        <v>15</v>
      </c>
    </row>
    <row r="409" spans="6:19" x14ac:dyDescent="0.25">
      <c r="F409" s="6"/>
      <c r="J409" s="1">
        <v>42105</v>
      </c>
      <c r="K409">
        <f t="shared" si="65"/>
        <v>2015</v>
      </c>
      <c r="L409" t="str">
        <f t="shared" si="66"/>
        <v>April</v>
      </c>
      <c r="M409" s="6" t="str">
        <f>DailyReportTable[[#This Row],[Year]]&amp;WEEKNUM(DailyReportTable[[#This Row],[Date]],2)</f>
        <v>201515</v>
      </c>
      <c r="N409">
        <f t="shared" si="67"/>
        <v>11</v>
      </c>
      <c r="O409" s="2">
        <f>SUMIF(IncomeDBTable[Date],"="&amp;DailyReportTable[[#This Row],[Date]],IncomeDBTable[Amount])</f>
        <v>45.67</v>
      </c>
      <c r="P409">
        <f>SUMIF(ExpensesDBTable[Date],"="&amp;DailyReportTable[[#This Row],[Date]],ExpensesDBTable[Amount])</f>
        <v>297.19</v>
      </c>
      <c r="Q409" s="2">
        <f t="shared" si="68"/>
        <v>-251.51999999999998</v>
      </c>
      <c r="R409" s="2">
        <f t="shared" si="69"/>
        <v>32889.689999999973</v>
      </c>
      <c r="S409">
        <f>WEEKNUM(DailyReportTable[[#This Row],[Date]],2)</f>
        <v>15</v>
      </c>
    </row>
    <row r="410" spans="6:19" x14ac:dyDescent="0.25">
      <c r="F410" s="6"/>
      <c r="J410" s="1">
        <v>42106</v>
      </c>
      <c r="K410">
        <f t="shared" si="65"/>
        <v>2015</v>
      </c>
      <c r="L410" t="str">
        <f t="shared" si="66"/>
        <v>April</v>
      </c>
      <c r="M410" s="6" t="str">
        <f>DailyReportTable[[#This Row],[Year]]&amp;WEEKNUM(DailyReportTable[[#This Row],[Date]],2)</f>
        <v>201515</v>
      </c>
      <c r="N410">
        <f t="shared" si="67"/>
        <v>12</v>
      </c>
      <c r="O410" s="2">
        <f>SUMIF(IncomeDBTable[Date],"="&amp;DailyReportTable[[#This Row],[Date]],IncomeDBTable[Amount])</f>
        <v>0</v>
      </c>
      <c r="P410">
        <f>SUMIF(ExpensesDBTable[Date],"="&amp;DailyReportTable[[#This Row],[Date]],ExpensesDBTable[Amount])</f>
        <v>8.6999999999999993</v>
      </c>
      <c r="Q410" s="2">
        <f t="shared" si="68"/>
        <v>-8.6999999999999993</v>
      </c>
      <c r="R410" s="2">
        <f t="shared" si="69"/>
        <v>32880.989999999976</v>
      </c>
      <c r="S410">
        <f>WEEKNUM(DailyReportTable[[#This Row],[Date]],2)</f>
        <v>15</v>
      </c>
    </row>
    <row r="411" spans="6:19" x14ac:dyDescent="0.25">
      <c r="F411" s="6"/>
      <c r="J411" s="1">
        <v>42108</v>
      </c>
      <c r="K411">
        <f t="shared" si="65"/>
        <v>2015</v>
      </c>
      <c r="L411" t="str">
        <f t="shared" si="66"/>
        <v>April</v>
      </c>
      <c r="M411" s="6" t="str">
        <f>DailyReportTable[[#This Row],[Year]]&amp;WEEKNUM(DailyReportTable[[#This Row],[Date]],2)</f>
        <v>201516</v>
      </c>
      <c r="N411">
        <f t="shared" si="67"/>
        <v>14</v>
      </c>
      <c r="O411" s="2">
        <f>SUMIF(IncomeDBTable[Date],"="&amp;DailyReportTable[[#This Row],[Date]],IncomeDBTable[Amount])</f>
        <v>0</v>
      </c>
      <c r="P411">
        <f>SUMIF(ExpensesDBTable[Date],"="&amp;DailyReportTable[[#This Row],[Date]],ExpensesDBTable[Amount])</f>
        <v>5.01</v>
      </c>
      <c r="Q411" s="2">
        <f t="shared" si="68"/>
        <v>-5.01</v>
      </c>
      <c r="R411" s="2">
        <f t="shared" si="69"/>
        <v>32875.979999999974</v>
      </c>
      <c r="S411">
        <f>WEEKNUM(DailyReportTable[[#This Row],[Date]],2)</f>
        <v>16</v>
      </c>
    </row>
    <row r="412" spans="6:19" x14ac:dyDescent="0.25">
      <c r="F412" s="6"/>
      <c r="J412" s="1">
        <v>42109</v>
      </c>
      <c r="K412">
        <f t="shared" si="65"/>
        <v>2015</v>
      </c>
      <c r="L412" t="str">
        <f t="shared" si="66"/>
        <v>April</v>
      </c>
      <c r="M412" s="6" t="str">
        <f>DailyReportTable[[#This Row],[Year]]&amp;WEEKNUM(DailyReportTable[[#This Row],[Date]],2)</f>
        <v>201516</v>
      </c>
      <c r="N412">
        <f t="shared" si="67"/>
        <v>15</v>
      </c>
      <c r="O412" s="2">
        <f>SUMIF(IncomeDBTable[Date],"="&amp;DailyReportTable[[#This Row],[Date]],IncomeDBTable[Amount])</f>
        <v>0</v>
      </c>
      <c r="P412">
        <f>SUMIF(ExpensesDBTable[Date],"="&amp;DailyReportTable[[#This Row],[Date]],ExpensesDBTable[Amount])</f>
        <v>14.54</v>
      </c>
      <c r="Q412" s="2">
        <f t="shared" si="68"/>
        <v>-14.54</v>
      </c>
      <c r="R412" s="2">
        <f t="shared" si="69"/>
        <v>32861.439999999973</v>
      </c>
      <c r="S412">
        <f>WEEKNUM(DailyReportTable[[#This Row],[Date]],2)</f>
        <v>16</v>
      </c>
    </row>
    <row r="413" spans="6:19" x14ac:dyDescent="0.25">
      <c r="F413" s="6"/>
      <c r="J413" s="1">
        <v>42110</v>
      </c>
      <c r="K413">
        <f t="shared" si="65"/>
        <v>2015</v>
      </c>
      <c r="L413" t="str">
        <f t="shared" si="66"/>
        <v>April</v>
      </c>
      <c r="M413" s="6" t="str">
        <f>DailyReportTable[[#This Row],[Year]]&amp;WEEKNUM(DailyReportTable[[#This Row],[Date]],2)</f>
        <v>201516</v>
      </c>
      <c r="N413">
        <f t="shared" si="67"/>
        <v>16</v>
      </c>
      <c r="O413" s="2">
        <f>SUMIF(IncomeDBTable[Date],"="&amp;DailyReportTable[[#This Row],[Date]],IncomeDBTable[Amount])</f>
        <v>0</v>
      </c>
      <c r="P413">
        <f>SUMIF(ExpensesDBTable[Date],"="&amp;DailyReportTable[[#This Row],[Date]],ExpensesDBTable[Amount])</f>
        <v>14.9</v>
      </c>
      <c r="Q413" s="2">
        <f t="shared" si="68"/>
        <v>-14.9</v>
      </c>
      <c r="R413" s="2">
        <f t="shared" si="69"/>
        <v>32846.539999999972</v>
      </c>
      <c r="S413">
        <f>WEEKNUM(DailyReportTable[[#This Row],[Date]],2)</f>
        <v>16</v>
      </c>
    </row>
    <row r="414" spans="6:19" x14ac:dyDescent="0.25">
      <c r="F414" s="6"/>
      <c r="J414" s="1">
        <v>42111</v>
      </c>
      <c r="K414">
        <f t="shared" si="65"/>
        <v>2015</v>
      </c>
      <c r="L414" t="str">
        <f t="shared" si="66"/>
        <v>April</v>
      </c>
      <c r="M414" s="6" t="str">
        <f>DailyReportTable[[#This Row],[Year]]&amp;WEEKNUM(DailyReportTable[[#This Row],[Date]],2)</f>
        <v>201516</v>
      </c>
      <c r="N414">
        <f t="shared" si="67"/>
        <v>17</v>
      </c>
      <c r="O414" s="2">
        <f>SUMIF(IncomeDBTable[Date],"="&amp;DailyReportTable[[#This Row],[Date]],IncomeDBTable[Amount])</f>
        <v>7763</v>
      </c>
      <c r="P414">
        <f>SUMIF(ExpensesDBTable[Date],"="&amp;DailyReportTable[[#This Row],[Date]],ExpensesDBTable[Amount])</f>
        <v>197.54</v>
      </c>
      <c r="Q414" s="2">
        <f t="shared" si="68"/>
        <v>7565.46</v>
      </c>
      <c r="R414" s="2">
        <f t="shared" si="69"/>
        <v>40411.999999999971</v>
      </c>
      <c r="S414">
        <f>WEEKNUM(DailyReportTable[[#This Row],[Date]],2)</f>
        <v>16</v>
      </c>
    </row>
    <row r="415" spans="6:19" x14ac:dyDescent="0.25">
      <c r="F415" s="6"/>
      <c r="J415" s="1">
        <v>42112</v>
      </c>
      <c r="K415">
        <f t="shared" si="65"/>
        <v>2015</v>
      </c>
      <c r="L415" t="str">
        <f t="shared" si="66"/>
        <v>April</v>
      </c>
      <c r="M415" s="6" t="str">
        <f>DailyReportTable[[#This Row],[Year]]&amp;WEEKNUM(DailyReportTable[[#This Row],[Date]],2)</f>
        <v>201516</v>
      </c>
      <c r="N415">
        <f t="shared" si="67"/>
        <v>18</v>
      </c>
      <c r="O415" s="2">
        <f>SUMIF(IncomeDBTable[Date],"="&amp;DailyReportTable[[#This Row],[Date]],IncomeDBTable[Amount])</f>
        <v>0</v>
      </c>
      <c r="P415">
        <f>SUMIF(ExpensesDBTable[Date],"="&amp;DailyReportTable[[#This Row],[Date]],ExpensesDBTable[Amount])</f>
        <v>14281.29</v>
      </c>
      <c r="Q415" s="2">
        <f t="shared" si="68"/>
        <v>-14281.29</v>
      </c>
      <c r="R415" s="2">
        <f t="shared" si="69"/>
        <v>26130.70999999997</v>
      </c>
      <c r="S415">
        <f>WEEKNUM(DailyReportTable[[#This Row],[Date]],2)</f>
        <v>16</v>
      </c>
    </row>
    <row r="416" spans="6:19" x14ac:dyDescent="0.25">
      <c r="F416" s="6"/>
      <c r="J416" s="1">
        <v>42113</v>
      </c>
      <c r="K416">
        <f t="shared" si="65"/>
        <v>2015</v>
      </c>
      <c r="L416" t="str">
        <f t="shared" si="66"/>
        <v>April</v>
      </c>
      <c r="M416" s="6" t="str">
        <f>DailyReportTable[[#This Row],[Year]]&amp;WEEKNUM(DailyReportTable[[#This Row],[Date]],2)</f>
        <v>201516</v>
      </c>
      <c r="N416">
        <f t="shared" si="67"/>
        <v>19</v>
      </c>
      <c r="O416" s="2">
        <f>SUMIF(IncomeDBTable[Date],"="&amp;DailyReportTable[[#This Row],[Date]],IncomeDBTable[Amount])</f>
        <v>0</v>
      </c>
      <c r="P416">
        <f>SUMIF(ExpensesDBTable[Date],"="&amp;DailyReportTable[[#This Row],[Date]],ExpensesDBTable[Amount])</f>
        <v>7</v>
      </c>
      <c r="Q416" s="2">
        <f t="shared" si="68"/>
        <v>-7</v>
      </c>
      <c r="R416" s="2">
        <f t="shared" si="69"/>
        <v>26123.70999999997</v>
      </c>
      <c r="S416">
        <f>WEEKNUM(DailyReportTable[[#This Row],[Date]],2)</f>
        <v>16</v>
      </c>
    </row>
    <row r="417" spans="6:19" x14ac:dyDescent="0.25">
      <c r="F417" s="6"/>
      <c r="J417" s="1">
        <v>42114</v>
      </c>
      <c r="K417">
        <f t="shared" si="65"/>
        <v>2015</v>
      </c>
      <c r="L417" t="str">
        <f t="shared" si="66"/>
        <v>April</v>
      </c>
      <c r="M417" s="6" t="str">
        <f>DailyReportTable[[#This Row],[Year]]&amp;WEEKNUM(DailyReportTable[[#This Row],[Date]],2)</f>
        <v>201517</v>
      </c>
      <c r="N417">
        <f t="shared" si="67"/>
        <v>20</v>
      </c>
      <c r="O417" s="2">
        <f>SUMIF(IncomeDBTable[Date],"="&amp;DailyReportTable[[#This Row],[Date]],IncomeDBTable[Amount])</f>
        <v>0</v>
      </c>
      <c r="P417">
        <f>SUMIF(ExpensesDBTable[Date],"="&amp;DailyReportTable[[#This Row],[Date]],ExpensesDBTable[Amount])</f>
        <v>51.4</v>
      </c>
      <c r="Q417" s="2">
        <f t="shared" si="68"/>
        <v>-51.4</v>
      </c>
      <c r="R417" s="2">
        <f t="shared" si="69"/>
        <v>26072.309999999969</v>
      </c>
      <c r="S417">
        <f>WEEKNUM(DailyReportTable[[#This Row],[Date]],2)</f>
        <v>17</v>
      </c>
    </row>
    <row r="418" spans="6:19" x14ac:dyDescent="0.25">
      <c r="F418" s="6"/>
      <c r="J418" s="1">
        <v>42115</v>
      </c>
      <c r="K418">
        <f t="shared" si="65"/>
        <v>2015</v>
      </c>
      <c r="L418" t="str">
        <f t="shared" si="66"/>
        <v>April</v>
      </c>
      <c r="M418" s="6" t="str">
        <f>DailyReportTable[[#This Row],[Year]]&amp;WEEKNUM(DailyReportTable[[#This Row],[Date]],2)</f>
        <v>201517</v>
      </c>
      <c r="N418">
        <f t="shared" si="67"/>
        <v>21</v>
      </c>
      <c r="O418" s="2">
        <f>SUMIF(IncomeDBTable[Date],"="&amp;DailyReportTable[[#This Row],[Date]],IncomeDBTable[Amount])</f>
        <v>0</v>
      </c>
      <c r="P418">
        <f>SUMIF(ExpensesDBTable[Date],"="&amp;DailyReportTable[[#This Row],[Date]],ExpensesDBTable[Amount])</f>
        <v>7.8</v>
      </c>
      <c r="Q418" s="2">
        <f t="shared" si="68"/>
        <v>-7.8</v>
      </c>
      <c r="R418" s="2">
        <f t="shared" si="69"/>
        <v>26064.509999999969</v>
      </c>
      <c r="S418">
        <f>WEEKNUM(DailyReportTable[[#This Row],[Date]],2)</f>
        <v>17</v>
      </c>
    </row>
    <row r="419" spans="6:19" x14ac:dyDescent="0.25">
      <c r="F419" s="6"/>
      <c r="J419" s="1">
        <v>42117</v>
      </c>
      <c r="K419">
        <f t="shared" si="65"/>
        <v>2015</v>
      </c>
      <c r="L419" t="str">
        <f t="shared" si="66"/>
        <v>April</v>
      </c>
      <c r="M419" s="6" t="str">
        <f>DailyReportTable[[#This Row],[Year]]&amp;WEEKNUM(DailyReportTable[[#This Row],[Date]],2)</f>
        <v>201517</v>
      </c>
      <c r="N419">
        <f t="shared" si="67"/>
        <v>23</v>
      </c>
      <c r="O419" s="2">
        <f>SUMIF(IncomeDBTable[Date],"="&amp;DailyReportTable[[#This Row],[Date]],IncomeDBTable[Amount])</f>
        <v>0</v>
      </c>
      <c r="P419">
        <f>SUMIF(ExpensesDBTable[Date],"="&amp;DailyReportTable[[#This Row],[Date]],ExpensesDBTable[Amount])</f>
        <v>11.8</v>
      </c>
      <c r="Q419" s="2">
        <f t="shared" si="68"/>
        <v>-11.8</v>
      </c>
      <c r="R419" s="2">
        <f t="shared" si="69"/>
        <v>26052.70999999997</v>
      </c>
      <c r="S419">
        <f>WEEKNUM(DailyReportTable[[#This Row],[Date]],2)</f>
        <v>17</v>
      </c>
    </row>
    <row r="420" spans="6:19" x14ac:dyDescent="0.25">
      <c r="F420" s="6"/>
      <c r="J420" s="1">
        <v>42118</v>
      </c>
      <c r="K420">
        <f t="shared" si="65"/>
        <v>2015</v>
      </c>
      <c r="L420" t="str">
        <f t="shared" si="66"/>
        <v>April</v>
      </c>
      <c r="M420" s="6" t="str">
        <f>DailyReportTable[[#This Row],[Year]]&amp;WEEKNUM(DailyReportTable[[#This Row],[Date]],2)</f>
        <v>201517</v>
      </c>
      <c r="N420">
        <f t="shared" si="67"/>
        <v>24</v>
      </c>
      <c r="O420" s="2">
        <f>SUMIF(IncomeDBTable[Date],"="&amp;DailyReportTable[[#This Row],[Date]],IncomeDBTable[Amount])</f>
        <v>0</v>
      </c>
      <c r="P420">
        <f>SUMIF(ExpensesDBTable[Date],"="&amp;DailyReportTable[[#This Row],[Date]],ExpensesDBTable[Amount])</f>
        <v>18.34</v>
      </c>
      <c r="Q420" s="2">
        <f t="shared" si="68"/>
        <v>-18.34</v>
      </c>
      <c r="R420" s="2">
        <f t="shared" si="69"/>
        <v>26034.36999999997</v>
      </c>
      <c r="S420">
        <f>WEEKNUM(DailyReportTable[[#This Row],[Date]],2)</f>
        <v>17</v>
      </c>
    </row>
    <row r="421" spans="6:19" x14ac:dyDescent="0.25">
      <c r="F421" s="6"/>
      <c r="J421" s="1">
        <v>42119</v>
      </c>
      <c r="K421">
        <f t="shared" si="65"/>
        <v>2015</v>
      </c>
      <c r="L421" t="str">
        <f t="shared" si="66"/>
        <v>April</v>
      </c>
      <c r="M421" s="6" t="str">
        <f>DailyReportTable[[#This Row],[Year]]&amp;WEEKNUM(DailyReportTable[[#This Row],[Date]],2)</f>
        <v>201517</v>
      </c>
      <c r="N421">
        <f t="shared" si="67"/>
        <v>25</v>
      </c>
      <c r="O421" s="2">
        <f>SUMIF(IncomeDBTable[Date],"="&amp;DailyReportTable[[#This Row],[Date]],IncomeDBTable[Amount])</f>
        <v>0</v>
      </c>
      <c r="P421">
        <f>SUMIF(ExpensesDBTable[Date],"="&amp;DailyReportTable[[#This Row],[Date]],ExpensesDBTable[Amount])</f>
        <v>67.87</v>
      </c>
      <c r="Q421" s="2">
        <f t="shared" si="68"/>
        <v>-67.87</v>
      </c>
      <c r="R421" s="2">
        <f t="shared" si="69"/>
        <v>25966.499999999971</v>
      </c>
      <c r="S421">
        <f>WEEKNUM(DailyReportTable[[#This Row],[Date]],2)</f>
        <v>17</v>
      </c>
    </row>
    <row r="422" spans="6:19" x14ac:dyDescent="0.25">
      <c r="F422" s="6"/>
      <c r="J422" s="1">
        <v>42120</v>
      </c>
      <c r="K422">
        <f t="shared" si="65"/>
        <v>2015</v>
      </c>
      <c r="L422" t="str">
        <f t="shared" si="66"/>
        <v>April</v>
      </c>
      <c r="M422" s="6" t="str">
        <f>DailyReportTable[[#This Row],[Year]]&amp;WEEKNUM(DailyReportTable[[#This Row],[Date]],2)</f>
        <v>201517</v>
      </c>
      <c r="N422">
        <f t="shared" si="67"/>
        <v>26</v>
      </c>
      <c r="O422" s="2">
        <f>SUMIF(IncomeDBTable[Date],"="&amp;DailyReportTable[[#This Row],[Date]],IncomeDBTable[Amount])</f>
        <v>0</v>
      </c>
      <c r="P422">
        <f>SUMIF(ExpensesDBTable[Date],"="&amp;DailyReportTable[[#This Row],[Date]],ExpensesDBTable[Amount])</f>
        <v>16.5</v>
      </c>
      <c r="Q422" s="2">
        <f t="shared" si="68"/>
        <v>-16.5</v>
      </c>
      <c r="R422" s="2">
        <f t="shared" si="69"/>
        <v>25949.999999999971</v>
      </c>
      <c r="S422">
        <f>WEEKNUM(DailyReportTable[[#This Row],[Date]],2)</f>
        <v>17</v>
      </c>
    </row>
    <row r="423" spans="6:19" x14ac:dyDescent="0.25">
      <c r="F423" s="6"/>
      <c r="J423" s="1">
        <v>42121</v>
      </c>
      <c r="K423">
        <f t="shared" si="65"/>
        <v>2015</v>
      </c>
      <c r="L423" t="str">
        <f t="shared" si="66"/>
        <v>April</v>
      </c>
      <c r="M423" s="6" t="str">
        <f>DailyReportTable[[#This Row],[Year]]&amp;WEEKNUM(DailyReportTable[[#This Row],[Date]],2)</f>
        <v>201518</v>
      </c>
      <c r="N423">
        <f t="shared" si="67"/>
        <v>27</v>
      </c>
      <c r="O423" s="2">
        <f>SUMIF(IncomeDBTable[Date],"="&amp;DailyReportTable[[#This Row],[Date]],IncomeDBTable[Amount])</f>
        <v>0</v>
      </c>
      <c r="P423">
        <f>SUMIF(ExpensesDBTable[Date],"="&amp;DailyReportTable[[#This Row],[Date]],ExpensesDBTable[Amount])</f>
        <v>1366.3</v>
      </c>
      <c r="Q423" s="2">
        <f t="shared" si="68"/>
        <v>-1366.3</v>
      </c>
      <c r="R423" s="2">
        <f t="shared" si="69"/>
        <v>24583.699999999972</v>
      </c>
      <c r="S423">
        <f>WEEKNUM(DailyReportTable[[#This Row],[Date]],2)</f>
        <v>18</v>
      </c>
    </row>
    <row r="424" spans="6:19" x14ac:dyDescent="0.25">
      <c r="F424" s="6"/>
      <c r="J424" s="1">
        <v>42122</v>
      </c>
      <c r="K424">
        <f t="shared" si="65"/>
        <v>2015</v>
      </c>
      <c r="L424" t="str">
        <f t="shared" si="66"/>
        <v>April</v>
      </c>
      <c r="M424" s="6" t="str">
        <f>DailyReportTable[[#This Row],[Year]]&amp;WEEKNUM(DailyReportTable[[#This Row],[Date]],2)</f>
        <v>201518</v>
      </c>
      <c r="N424">
        <f t="shared" si="67"/>
        <v>28</v>
      </c>
      <c r="O424" s="2">
        <f>SUMIF(IncomeDBTable[Date],"="&amp;DailyReportTable[[#This Row],[Date]],IncomeDBTable[Amount])</f>
        <v>0</v>
      </c>
      <c r="P424">
        <f>SUMIF(ExpensesDBTable[Date],"="&amp;DailyReportTable[[#This Row],[Date]],ExpensesDBTable[Amount])</f>
        <v>10</v>
      </c>
      <c r="Q424" s="2">
        <f t="shared" si="68"/>
        <v>-10</v>
      </c>
      <c r="R424" s="2">
        <f t="shared" si="69"/>
        <v>24573.699999999972</v>
      </c>
      <c r="S424">
        <f>WEEKNUM(DailyReportTable[[#This Row],[Date]],2)</f>
        <v>18</v>
      </c>
    </row>
    <row r="425" spans="6:19" x14ac:dyDescent="0.25">
      <c r="F425" s="6"/>
      <c r="J425" s="1">
        <v>42125</v>
      </c>
      <c r="K425">
        <f t="shared" si="65"/>
        <v>2015</v>
      </c>
      <c r="L425" t="str">
        <f t="shared" si="66"/>
        <v>May</v>
      </c>
      <c r="M425" s="6" t="str">
        <f>DailyReportTable[[#This Row],[Year]]&amp;WEEKNUM(DailyReportTable[[#This Row],[Date]],2)</f>
        <v>201518</v>
      </c>
      <c r="N425">
        <f t="shared" si="67"/>
        <v>1</v>
      </c>
      <c r="O425" s="2">
        <f>SUMIF(IncomeDBTable[Date],"="&amp;DailyReportTable[[#This Row],[Date]],IncomeDBTable[Amount])</f>
        <v>0</v>
      </c>
      <c r="P425">
        <f>SUMIF(ExpensesDBTable[Date],"="&amp;DailyReportTable[[#This Row],[Date]],ExpensesDBTable[Amount])</f>
        <v>36.53</v>
      </c>
      <c r="Q425" s="2">
        <f t="shared" si="68"/>
        <v>-36.53</v>
      </c>
      <c r="R425" s="2">
        <f t="shared" si="69"/>
        <v>24537.169999999973</v>
      </c>
      <c r="S425">
        <f>WEEKNUM(DailyReportTable[[#This Row],[Date]],2)</f>
        <v>18</v>
      </c>
    </row>
    <row r="426" spans="6:19" x14ac:dyDescent="0.25">
      <c r="F426" s="6"/>
      <c r="J426" s="1">
        <v>42127</v>
      </c>
      <c r="K426">
        <f t="shared" si="65"/>
        <v>2015</v>
      </c>
      <c r="L426" t="str">
        <f t="shared" si="66"/>
        <v>May</v>
      </c>
      <c r="M426" s="6" t="str">
        <f>DailyReportTable[[#This Row],[Year]]&amp;WEEKNUM(DailyReportTable[[#This Row],[Date]],2)</f>
        <v>201518</v>
      </c>
      <c r="N426">
        <f t="shared" si="67"/>
        <v>3</v>
      </c>
      <c r="O426" s="2">
        <f>SUMIF(IncomeDBTable[Date],"="&amp;DailyReportTable[[#This Row],[Date]],IncomeDBTable[Amount])</f>
        <v>3.73</v>
      </c>
      <c r="P426">
        <f>SUMIF(ExpensesDBTable[Date],"="&amp;DailyReportTable[[#This Row],[Date]],ExpensesDBTable[Amount])</f>
        <v>64.099999999999994</v>
      </c>
      <c r="Q426" s="2">
        <f t="shared" si="68"/>
        <v>-60.37</v>
      </c>
      <c r="R426" s="2">
        <f t="shared" si="69"/>
        <v>24476.799999999974</v>
      </c>
      <c r="S426">
        <f>WEEKNUM(DailyReportTable[[#This Row],[Date]],2)</f>
        <v>18</v>
      </c>
    </row>
    <row r="427" spans="6:19" x14ac:dyDescent="0.25">
      <c r="F427" s="6"/>
      <c r="J427" s="1">
        <v>42128</v>
      </c>
      <c r="K427">
        <f t="shared" si="65"/>
        <v>2015</v>
      </c>
      <c r="L427" t="str">
        <f t="shared" si="66"/>
        <v>May</v>
      </c>
      <c r="M427" s="6" t="str">
        <f>DailyReportTable[[#This Row],[Year]]&amp;WEEKNUM(DailyReportTable[[#This Row],[Date]],2)</f>
        <v>201519</v>
      </c>
      <c r="N427">
        <f t="shared" si="67"/>
        <v>4</v>
      </c>
      <c r="O427" s="2">
        <f>SUMIF(IncomeDBTable[Date],"="&amp;DailyReportTable[[#This Row],[Date]],IncomeDBTable[Amount])</f>
        <v>0</v>
      </c>
      <c r="P427">
        <f>SUMIF(ExpensesDBTable[Date],"="&amp;DailyReportTable[[#This Row],[Date]],ExpensesDBTable[Amount])</f>
        <v>21.03</v>
      </c>
      <c r="Q427" s="2">
        <f t="shared" si="68"/>
        <v>-21.03</v>
      </c>
      <c r="R427" s="2">
        <f t="shared" si="69"/>
        <v>24455.769999999975</v>
      </c>
      <c r="S427">
        <f>WEEKNUM(DailyReportTable[[#This Row],[Date]],2)</f>
        <v>19</v>
      </c>
    </row>
    <row r="428" spans="6:19" x14ac:dyDescent="0.25">
      <c r="F428" s="6"/>
      <c r="J428" s="1">
        <v>42129</v>
      </c>
      <c r="K428">
        <f t="shared" si="65"/>
        <v>2015</v>
      </c>
      <c r="L428" t="str">
        <f t="shared" si="66"/>
        <v>May</v>
      </c>
      <c r="M428" s="6" t="str">
        <f>DailyReportTable[[#This Row],[Year]]&amp;WEEKNUM(DailyReportTable[[#This Row],[Date]],2)</f>
        <v>201519</v>
      </c>
      <c r="N428">
        <f t="shared" si="67"/>
        <v>5</v>
      </c>
      <c r="O428" s="2">
        <f>SUMIF(IncomeDBTable[Date],"="&amp;DailyReportTable[[#This Row],[Date]],IncomeDBTable[Amount])</f>
        <v>0</v>
      </c>
      <c r="P428">
        <f>SUMIF(ExpensesDBTable[Date],"="&amp;DailyReportTable[[#This Row],[Date]],ExpensesDBTable[Amount])</f>
        <v>2.69</v>
      </c>
      <c r="Q428" s="2">
        <f t="shared" si="68"/>
        <v>-2.69</v>
      </c>
      <c r="R428" s="2">
        <f t="shared" si="69"/>
        <v>24453.079999999976</v>
      </c>
      <c r="S428">
        <f>WEEKNUM(DailyReportTable[[#This Row],[Date]],2)</f>
        <v>19</v>
      </c>
    </row>
    <row r="429" spans="6:19" x14ac:dyDescent="0.25">
      <c r="F429" s="6"/>
      <c r="J429" s="1">
        <v>42130</v>
      </c>
      <c r="K429">
        <f t="shared" si="65"/>
        <v>2015</v>
      </c>
      <c r="L429" t="str">
        <f t="shared" si="66"/>
        <v>May</v>
      </c>
      <c r="M429" s="6" t="str">
        <f>DailyReportTable[[#This Row],[Year]]&amp;WEEKNUM(DailyReportTable[[#This Row],[Date]],2)</f>
        <v>201519</v>
      </c>
      <c r="N429">
        <f t="shared" si="67"/>
        <v>6</v>
      </c>
      <c r="O429" s="2">
        <f>SUMIF(IncomeDBTable[Date],"="&amp;DailyReportTable[[#This Row],[Date]],IncomeDBTable[Amount])</f>
        <v>0</v>
      </c>
      <c r="P429">
        <f>SUMIF(ExpensesDBTable[Date],"="&amp;DailyReportTable[[#This Row],[Date]],ExpensesDBTable[Amount])</f>
        <v>1492</v>
      </c>
      <c r="Q429" s="2">
        <f t="shared" si="68"/>
        <v>-1492</v>
      </c>
      <c r="R429" s="2">
        <f t="shared" si="69"/>
        <v>22961.079999999976</v>
      </c>
      <c r="S429">
        <f>WEEKNUM(DailyReportTable[[#This Row],[Date]],2)</f>
        <v>19</v>
      </c>
    </row>
    <row r="430" spans="6:19" x14ac:dyDescent="0.25">
      <c r="F430" s="6"/>
      <c r="J430" s="1">
        <v>42131</v>
      </c>
      <c r="K430">
        <f t="shared" si="65"/>
        <v>2015</v>
      </c>
      <c r="L430" t="str">
        <f t="shared" si="66"/>
        <v>May</v>
      </c>
      <c r="M430" s="6" t="str">
        <f>DailyReportTable[[#This Row],[Year]]&amp;WEEKNUM(DailyReportTable[[#This Row],[Date]],2)</f>
        <v>201519</v>
      </c>
      <c r="N430">
        <f t="shared" si="67"/>
        <v>7</v>
      </c>
      <c r="O430" s="2">
        <f>SUMIF(IncomeDBTable[Date],"="&amp;DailyReportTable[[#This Row],[Date]],IncomeDBTable[Amount])</f>
        <v>0</v>
      </c>
      <c r="P430">
        <f>SUMIF(ExpensesDBTable[Date],"="&amp;DailyReportTable[[#This Row],[Date]],ExpensesDBTable[Amount])</f>
        <v>209.89000000000001</v>
      </c>
      <c r="Q430" s="2">
        <f t="shared" si="68"/>
        <v>-209.89000000000001</v>
      </c>
      <c r="R430" s="2">
        <f t="shared" si="69"/>
        <v>22751.189999999977</v>
      </c>
      <c r="S430">
        <f>WEEKNUM(DailyReportTable[[#This Row],[Date]],2)</f>
        <v>19</v>
      </c>
    </row>
    <row r="431" spans="6:19" x14ac:dyDescent="0.25">
      <c r="F431" s="6"/>
      <c r="J431" s="1">
        <v>42133</v>
      </c>
      <c r="K431">
        <f t="shared" si="65"/>
        <v>2015</v>
      </c>
      <c r="L431" t="str">
        <f t="shared" si="66"/>
        <v>May</v>
      </c>
      <c r="M431" s="6" t="str">
        <f>DailyReportTable[[#This Row],[Year]]&amp;WEEKNUM(DailyReportTable[[#This Row],[Date]],2)</f>
        <v>201519</v>
      </c>
      <c r="N431">
        <f t="shared" si="67"/>
        <v>9</v>
      </c>
      <c r="O431" s="2">
        <f>SUMIF(IncomeDBTable[Date],"="&amp;DailyReportTable[[#This Row],[Date]],IncomeDBTable[Amount])</f>
        <v>0</v>
      </c>
      <c r="P431">
        <f>SUMIF(ExpensesDBTable[Date],"="&amp;DailyReportTable[[#This Row],[Date]],ExpensesDBTable[Amount])</f>
        <v>151</v>
      </c>
      <c r="Q431" s="2">
        <f t="shared" si="68"/>
        <v>-151</v>
      </c>
      <c r="R431" s="2">
        <f t="shared" si="69"/>
        <v>22600.189999999977</v>
      </c>
      <c r="S431">
        <f>WEEKNUM(DailyReportTable[[#This Row],[Date]],2)</f>
        <v>19</v>
      </c>
    </row>
    <row r="432" spans="6:19" x14ac:dyDescent="0.25">
      <c r="F432" s="6"/>
      <c r="J432" s="1">
        <v>42134</v>
      </c>
      <c r="K432">
        <f t="shared" si="65"/>
        <v>2015</v>
      </c>
      <c r="L432" t="str">
        <f t="shared" si="66"/>
        <v>May</v>
      </c>
      <c r="M432" s="6" t="str">
        <f>DailyReportTable[[#This Row],[Year]]&amp;WEEKNUM(DailyReportTable[[#This Row],[Date]],2)</f>
        <v>201519</v>
      </c>
      <c r="N432">
        <f t="shared" si="67"/>
        <v>10</v>
      </c>
      <c r="O432" s="2">
        <f>SUMIF(IncomeDBTable[Date],"="&amp;DailyReportTable[[#This Row],[Date]],IncomeDBTable[Amount])</f>
        <v>0</v>
      </c>
      <c r="P432">
        <f>SUMIF(ExpensesDBTable[Date],"="&amp;DailyReportTable[[#This Row],[Date]],ExpensesDBTable[Amount])</f>
        <v>31.4</v>
      </c>
      <c r="Q432" s="2">
        <f t="shared" si="68"/>
        <v>-31.4</v>
      </c>
      <c r="R432" s="2">
        <f t="shared" si="69"/>
        <v>22568.789999999975</v>
      </c>
      <c r="S432">
        <f>WEEKNUM(DailyReportTable[[#This Row],[Date]],2)</f>
        <v>19</v>
      </c>
    </row>
    <row r="433" spans="6:19" x14ac:dyDescent="0.25">
      <c r="F433" s="6"/>
      <c r="J433" s="1">
        <v>42135</v>
      </c>
      <c r="K433">
        <f t="shared" si="65"/>
        <v>2015</v>
      </c>
      <c r="L433" t="str">
        <f t="shared" si="66"/>
        <v>May</v>
      </c>
      <c r="M433" s="6" t="str">
        <f>DailyReportTable[[#This Row],[Year]]&amp;WEEKNUM(DailyReportTable[[#This Row],[Date]],2)</f>
        <v>201520</v>
      </c>
      <c r="N433">
        <f t="shared" si="67"/>
        <v>11</v>
      </c>
      <c r="O433" s="2">
        <f>SUMIF(IncomeDBTable[Date],"="&amp;DailyReportTable[[#This Row],[Date]],IncomeDBTable[Amount])</f>
        <v>0</v>
      </c>
      <c r="P433">
        <f>SUMIF(ExpensesDBTable[Date],"="&amp;DailyReportTable[[#This Row],[Date]],ExpensesDBTable[Amount])</f>
        <v>22.950000000000003</v>
      </c>
      <c r="Q433" s="2">
        <f t="shared" si="68"/>
        <v>-22.950000000000003</v>
      </c>
      <c r="R433" s="2">
        <f t="shared" si="69"/>
        <v>22545.839999999975</v>
      </c>
      <c r="S433">
        <f>WEEKNUM(DailyReportTable[[#This Row],[Date]],2)</f>
        <v>20</v>
      </c>
    </row>
    <row r="434" spans="6:19" x14ac:dyDescent="0.25">
      <c r="F434" s="6"/>
      <c r="J434" s="1">
        <v>42137</v>
      </c>
      <c r="K434">
        <f t="shared" si="65"/>
        <v>2015</v>
      </c>
      <c r="L434" t="str">
        <f t="shared" si="66"/>
        <v>May</v>
      </c>
      <c r="M434" s="6" t="str">
        <f>DailyReportTable[[#This Row],[Year]]&amp;WEEKNUM(DailyReportTable[[#This Row],[Date]],2)</f>
        <v>201520</v>
      </c>
      <c r="N434">
        <f t="shared" si="67"/>
        <v>13</v>
      </c>
      <c r="O434" s="2">
        <f>SUMIF(IncomeDBTable[Date],"="&amp;DailyReportTable[[#This Row],[Date]],IncomeDBTable[Amount])</f>
        <v>0</v>
      </c>
      <c r="P434">
        <f>SUMIF(ExpensesDBTable[Date],"="&amp;DailyReportTable[[#This Row],[Date]],ExpensesDBTable[Amount])</f>
        <v>2.4500000000000002</v>
      </c>
      <c r="Q434" s="2">
        <f t="shared" si="68"/>
        <v>-2.4500000000000002</v>
      </c>
      <c r="R434" s="2">
        <f t="shared" si="69"/>
        <v>22543.389999999974</v>
      </c>
      <c r="S434">
        <f>WEEKNUM(DailyReportTable[[#This Row],[Date]],2)</f>
        <v>20</v>
      </c>
    </row>
    <row r="435" spans="6:19" x14ac:dyDescent="0.25">
      <c r="F435" s="6"/>
      <c r="J435" s="1">
        <v>42138</v>
      </c>
      <c r="K435">
        <f t="shared" si="65"/>
        <v>2015</v>
      </c>
      <c r="L435" t="str">
        <f t="shared" si="66"/>
        <v>May</v>
      </c>
      <c r="M435" s="6" t="str">
        <f>DailyReportTable[[#This Row],[Year]]&amp;WEEKNUM(DailyReportTable[[#This Row],[Date]],2)</f>
        <v>201520</v>
      </c>
      <c r="N435">
        <f t="shared" si="67"/>
        <v>14</v>
      </c>
      <c r="O435" s="2">
        <f>SUMIF(IncomeDBTable[Date],"="&amp;DailyReportTable[[#This Row],[Date]],IncomeDBTable[Amount])</f>
        <v>7763.33</v>
      </c>
      <c r="P435">
        <f>SUMIF(ExpensesDBTable[Date],"="&amp;DailyReportTable[[#This Row],[Date]],ExpensesDBTable[Amount])</f>
        <v>185.25</v>
      </c>
      <c r="Q435" s="2">
        <f t="shared" si="68"/>
        <v>7578.08</v>
      </c>
      <c r="R435" s="2">
        <f t="shared" si="69"/>
        <v>30121.469999999972</v>
      </c>
      <c r="S435">
        <f>WEEKNUM(DailyReportTable[[#This Row],[Date]],2)</f>
        <v>20</v>
      </c>
    </row>
    <row r="436" spans="6:19" x14ac:dyDescent="0.25">
      <c r="F436" s="6"/>
      <c r="J436" s="1">
        <v>42141</v>
      </c>
      <c r="K436">
        <f t="shared" si="65"/>
        <v>2015</v>
      </c>
      <c r="L436" t="str">
        <f t="shared" si="66"/>
        <v>May</v>
      </c>
      <c r="M436" s="6" t="str">
        <f>DailyReportTable[[#This Row],[Year]]&amp;WEEKNUM(DailyReportTable[[#This Row],[Date]],2)</f>
        <v>201520</v>
      </c>
      <c r="N436">
        <f t="shared" si="67"/>
        <v>17</v>
      </c>
      <c r="O436" s="2">
        <f>SUMIF(IncomeDBTable[Date],"="&amp;DailyReportTable[[#This Row],[Date]],IncomeDBTable[Amount])</f>
        <v>0</v>
      </c>
      <c r="P436">
        <f>SUMIF(ExpensesDBTable[Date],"="&amp;DailyReportTable[[#This Row],[Date]],ExpensesDBTable[Amount])</f>
        <v>111.37</v>
      </c>
      <c r="Q436" s="2">
        <f t="shared" si="68"/>
        <v>-111.37</v>
      </c>
      <c r="R436" s="2">
        <f t="shared" si="69"/>
        <v>30010.099999999973</v>
      </c>
      <c r="S436">
        <f>WEEKNUM(DailyReportTable[[#This Row],[Date]],2)</f>
        <v>20</v>
      </c>
    </row>
    <row r="437" spans="6:19" x14ac:dyDescent="0.25">
      <c r="F437" s="6"/>
      <c r="J437" s="1">
        <v>42142</v>
      </c>
      <c r="K437">
        <f t="shared" si="65"/>
        <v>2015</v>
      </c>
      <c r="L437" t="str">
        <f t="shared" si="66"/>
        <v>May</v>
      </c>
      <c r="M437" s="6" t="str">
        <f>DailyReportTable[[#This Row],[Year]]&amp;WEEKNUM(DailyReportTable[[#This Row],[Date]],2)</f>
        <v>201521</v>
      </c>
      <c r="N437">
        <f t="shared" si="67"/>
        <v>18</v>
      </c>
      <c r="O437" s="2">
        <f>SUMIF(IncomeDBTable[Date],"="&amp;DailyReportTable[[#This Row],[Date]],IncomeDBTable[Amount])</f>
        <v>0</v>
      </c>
      <c r="P437">
        <f>SUMIF(ExpensesDBTable[Date],"="&amp;DailyReportTable[[#This Row],[Date]],ExpensesDBTable[Amount])</f>
        <v>18.82</v>
      </c>
      <c r="Q437" s="2">
        <f t="shared" si="68"/>
        <v>-18.82</v>
      </c>
      <c r="R437" s="2">
        <f t="shared" si="69"/>
        <v>29991.279999999973</v>
      </c>
      <c r="S437">
        <f>WEEKNUM(DailyReportTable[[#This Row],[Date]],2)</f>
        <v>21</v>
      </c>
    </row>
    <row r="438" spans="6:19" x14ac:dyDescent="0.25">
      <c r="F438" s="6"/>
      <c r="J438" s="1">
        <v>42143</v>
      </c>
      <c r="K438">
        <f t="shared" si="65"/>
        <v>2015</v>
      </c>
      <c r="L438" t="str">
        <f t="shared" si="66"/>
        <v>May</v>
      </c>
      <c r="M438" s="6" t="str">
        <f>DailyReportTable[[#This Row],[Year]]&amp;WEEKNUM(DailyReportTable[[#This Row],[Date]],2)</f>
        <v>201521</v>
      </c>
      <c r="N438">
        <f t="shared" si="67"/>
        <v>19</v>
      </c>
      <c r="O438" s="2">
        <f>SUMIF(IncomeDBTable[Date],"="&amp;DailyReportTable[[#This Row],[Date]],IncomeDBTable[Amount])</f>
        <v>0</v>
      </c>
      <c r="P438">
        <f>SUMIF(ExpensesDBTable[Date],"="&amp;DailyReportTable[[#This Row],[Date]],ExpensesDBTable[Amount])</f>
        <v>30</v>
      </c>
      <c r="Q438" s="2">
        <f t="shared" si="68"/>
        <v>-30</v>
      </c>
      <c r="R438" s="2">
        <f t="shared" si="69"/>
        <v>29961.279999999973</v>
      </c>
      <c r="S438">
        <f>WEEKNUM(DailyReportTable[[#This Row],[Date]],2)</f>
        <v>21</v>
      </c>
    </row>
    <row r="439" spans="6:19" x14ac:dyDescent="0.25">
      <c r="F439" s="6"/>
      <c r="J439" s="1">
        <v>42144</v>
      </c>
      <c r="K439">
        <f t="shared" ref="K439:K502" si="70">YEAR(J439)</f>
        <v>2015</v>
      </c>
      <c r="L439" t="str">
        <f t="shared" ref="L439:L502" si="71">TEXT(DATE(K439,MONTH(J439),N439),"MMMM")</f>
        <v>May</v>
      </c>
      <c r="M439" s="6" t="str">
        <f>DailyReportTable[[#This Row],[Year]]&amp;WEEKNUM(DailyReportTable[[#This Row],[Date]],2)</f>
        <v>201521</v>
      </c>
      <c r="N439">
        <f t="shared" ref="N439:N502" si="72">DAY(J439)</f>
        <v>20</v>
      </c>
      <c r="O439" s="2">
        <f>SUMIF(IncomeDBTable[Date],"="&amp;DailyReportTable[[#This Row],[Date]],IncomeDBTable[Amount])</f>
        <v>0</v>
      </c>
      <c r="P439">
        <f>SUMIF(ExpensesDBTable[Date],"="&amp;DailyReportTable[[#This Row],[Date]],ExpensesDBTable[Amount])</f>
        <v>6.33</v>
      </c>
      <c r="Q439" s="2">
        <f t="shared" ref="Q439:Q502" si="73">O439-P439</f>
        <v>-6.33</v>
      </c>
      <c r="R439" s="2">
        <f t="shared" ref="R439:R502" si="74">R438+Q439</f>
        <v>29954.949999999972</v>
      </c>
      <c r="S439">
        <f>WEEKNUM(DailyReportTable[[#This Row],[Date]],2)</f>
        <v>21</v>
      </c>
    </row>
    <row r="440" spans="6:19" x14ac:dyDescent="0.25">
      <c r="F440" s="6"/>
      <c r="J440" s="1">
        <v>42146</v>
      </c>
      <c r="K440">
        <f t="shared" si="70"/>
        <v>2015</v>
      </c>
      <c r="L440" t="str">
        <f t="shared" si="71"/>
        <v>May</v>
      </c>
      <c r="M440" s="6" t="str">
        <f>DailyReportTable[[#This Row],[Year]]&amp;WEEKNUM(DailyReportTable[[#This Row],[Date]],2)</f>
        <v>201521</v>
      </c>
      <c r="N440">
        <f t="shared" si="72"/>
        <v>22</v>
      </c>
      <c r="O440" s="2">
        <f>SUMIF(IncomeDBTable[Date],"="&amp;DailyReportTable[[#This Row],[Date]],IncomeDBTable[Amount])</f>
        <v>0</v>
      </c>
      <c r="P440">
        <f>SUMIF(ExpensesDBTable[Date],"="&amp;DailyReportTable[[#This Row],[Date]],ExpensesDBTable[Amount])</f>
        <v>259.7</v>
      </c>
      <c r="Q440" s="2">
        <f t="shared" si="73"/>
        <v>-259.7</v>
      </c>
      <c r="R440" s="2">
        <f t="shared" si="74"/>
        <v>29695.249999999971</v>
      </c>
      <c r="S440">
        <f>WEEKNUM(DailyReportTable[[#This Row],[Date]],2)</f>
        <v>21</v>
      </c>
    </row>
    <row r="441" spans="6:19" x14ac:dyDescent="0.25">
      <c r="F441" s="6"/>
      <c r="J441" s="1">
        <v>42147</v>
      </c>
      <c r="K441">
        <f t="shared" si="70"/>
        <v>2015</v>
      </c>
      <c r="L441" t="str">
        <f t="shared" si="71"/>
        <v>May</v>
      </c>
      <c r="M441" s="6" t="str">
        <f>DailyReportTable[[#This Row],[Year]]&amp;WEEKNUM(DailyReportTable[[#This Row],[Date]],2)</f>
        <v>201521</v>
      </c>
      <c r="N441">
        <f t="shared" si="72"/>
        <v>23</v>
      </c>
      <c r="O441" s="2">
        <f>SUMIF(IncomeDBTable[Date],"="&amp;DailyReportTable[[#This Row],[Date]],IncomeDBTable[Amount])</f>
        <v>0</v>
      </c>
      <c r="P441">
        <f>SUMIF(ExpensesDBTable[Date],"="&amp;DailyReportTable[[#This Row],[Date]],ExpensesDBTable[Amount])</f>
        <v>170.51</v>
      </c>
      <c r="Q441" s="2">
        <f t="shared" si="73"/>
        <v>-170.51</v>
      </c>
      <c r="R441" s="2">
        <f t="shared" si="74"/>
        <v>29524.739999999972</v>
      </c>
      <c r="S441">
        <f>WEEKNUM(DailyReportTable[[#This Row],[Date]],2)</f>
        <v>21</v>
      </c>
    </row>
    <row r="442" spans="6:19" x14ac:dyDescent="0.25">
      <c r="F442" s="6"/>
      <c r="J442" s="1">
        <v>42148</v>
      </c>
      <c r="K442">
        <f t="shared" si="70"/>
        <v>2015</v>
      </c>
      <c r="L442" t="str">
        <f t="shared" si="71"/>
        <v>May</v>
      </c>
      <c r="M442" s="6" t="str">
        <f>DailyReportTable[[#This Row],[Year]]&amp;WEEKNUM(DailyReportTable[[#This Row],[Date]],2)</f>
        <v>201521</v>
      </c>
      <c r="N442">
        <f t="shared" si="72"/>
        <v>24</v>
      </c>
      <c r="O442" s="2">
        <f>SUMIF(IncomeDBTable[Date],"="&amp;DailyReportTable[[#This Row],[Date]],IncomeDBTable[Amount])</f>
        <v>0</v>
      </c>
      <c r="P442">
        <f>SUMIF(ExpensesDBTable[Date],"="&amp;DailyReportTable[[#This Row],[Date]],ExpensesDBTable[Amount])</f>
        <v>69.28</v>
      </c>
      <c r="Q442" s="2">
        <f t="shared" si="73"/>
        <v>-69.28</v>
      </c>
      <c r="R442" s="2">
        <f t="shared" si="74"/>
        <v>29455.459999999974</v>
      </c>
      <c r="S442">
        <f>WEEKNUM(DailyReportTable[[#This Row],[Date]],2)</f>
        <v>21</v>
      </c>
    </row>
    <row r="443" spans="6:19" x14ac:dyDescent="0.25">
      <c r="F443" s="6"/>
      <c r="J443" s="1">
        <v>42149</v>
      </c>
      <c r="K443">
        <f t="shared" si="70"/>
        <v>2015</v>
      </c>
      <c r="L443" t="str">
        <f t="shared" si="71"/>
        <v>May</v>
      </c>
      <c r="M443" s="6" t="str">
        <f>DailyReportTable[[#This Row],[Year]]&amp;WEEKNUM(DailyReportTable[[#This Row],[Date]],2)</f>
        <v>201522</v>
      </c>
      <c r="N443">
        <f t="shared" si="72"/>
        <v>25</v>
      </c>
      <c r="O443" s="2">
        <f>SUMIF(IncomeDBTable[Date],"="&amp;DailyReportTable[[#This Row],[Date]],IncomeDBTable[Amount])</f>
        <v>0</v>
      </c>
      <c r="P443">
        <f>SUMIF(ExpensesDBTable[Date],"="&amp;DailyReportTable[[#This Row],[Date]],ExpensesDBTable[Amount])</f>
        <v>16.47</v>
      </c>
      <c r="Q443" s="2">
        <f t="shared" si="73"/>
        <v>-16.47</v>
      </c>
      <c r="R443" s="2">
        <f t="shared" si="74"/>
        <v>29438.989999999972</v>
      </c>
      <c r="S443">
        <f>WEEKNUM(DailyReportTable[[#This Row],[Date]],2)</f>
        <v>22</v>
      </c>
    </row>
    <row r="444" spans="6:19" x14ac:dyDescent="0.25">
      <c r="F444" s="6"/>
      <c r="J444" s="1">
        <v>42151</v>
      </c>
      <c r="K444">
        <f t="shared" si="70"/>
        <v>2015</v>
      </c>
      <c r="L444" t="str">
        <f t="shared" si="71"/>
        <v>May</v>
      </c>
      <c r="M444" s="6" t="str">
        <f>DailyReportTable[[#This Row],[Year]]&amp;WEEKNUM(DailyReportTable[[#This Row],[Date]],2)</f>
        <v>201522</v>
      </c>
      <c r="N444">
        <f t="shared" si="72"/>
        <v>27</v>
      </c>
      <c r="O444" s="2">
        <f>SUMIF(IncomeDBTable[Date],"="&amp;DailyReportTable[[#This Row],[Date]],IncomeDBTable[Amount])</f>
        <v>0</v>
      </c>
      <c r="P444">
        <f>SUMIF(ExpensesDBTable[Date],"="&amp;DailyReportTable[[#This Row],[Date]],ExpensesDBTable[Amount])</f>
        <v>1520</v>
      </c>
      <c r="Q444" s="2">
        <f t="shared" si="73"/>
        <v>-1520</v>
      </c>
      <c r="R444" s="2">
        <f t="shared" si="74"/>
        <v>27918.989999999972</v>
      </c>
      <c r="S444">
        <f>WEEKNUM(DailyReportTable[[#This Row],[Date]],2)</f>
        <v>22</v>
      </c>
    </row>
    <row r="445" spans="6:19" x14ac:dyDescent="0.25">
      <c r="F445" s="6"/>
      <c r="J445" s="1">
        <v>42152</v>
      </c>
      <c r="K445">
        <f t="shared" si="70"/>
        <v>2015</v>
      </c>
      <c r="L445" t="str">
        <f t="shared" si="71"/>
        <v>May</v>
      </c>
      <c r="M445" s="6" t="str">
        <f>DailyReportTable[[#This Row],[Year]]&amp;WEEKNUM(DailyReportTable[[#This Row],[Date]],2)</f>
        <v>201522</v>
      </c>
      <c r="N445">
        <f t="shared" si="72"/>
        <v>28</v>
      </c>
      <c r="O445" s="2">
        <f>SUMIF(IncomeDBTable[Date],"="&amp;DailyReportTable[[#This Row],[Date]],IncomeDBTable[Amount])</f>
        <v>0</v>
      </c>
      <c r="P445">
        <f>SUMIF(ExpensesDBTable[Date],"="&amp;DailyReportTable[[#This Row],[Date]],ExpensesDBTable[Amount])</f>
        <v>7.12</v>
      </c>
      <c r="Q445" s="2">
        <f t="shared" si="73"/>
        <v>-7.12</v>
      </c>
      <c r="R445" s="2">
        <f t="shared" si="74"/>
        <v>27911.869999999974</v>
      </c>
      <c r="S445">
        <f>WEEKNUM(DailyReportTable[[#This Row],[Date]],2)</f>
        <v>22</v>
      </c>
    </row>
    <row r="446" spans="6:19" x14ac:dyDescent="0.25">
      <c r="F446" s="6"/>
      <c r="J446" s="1">
        <v>42154</v>
      </c>
      <c r="K446">
        <f t="shared" si="70"/>
        <v>2015</v>
      </c>
      <c r="L446" t="str">
        <f t="shared" si="71"/>
        <v>May</v>
      </c>
      <c r="M446" s="6" t="str">
        <f>DailyReportTable[[#This Row],[Year]]&amp;WEEKNUM(DailyReportTable[[#This Row],[Date]],2)</f>
        <v>201522</v>
      </c>
      <c r="N446">
        <f t="shared" si="72"/>
        <v>30</v>
      </c>
      <c r="O446" s="2">
        <f>SUMIF(IncomeDBTable[Date],"="&amp;DailyReportTable[[#This Row],[Date]],IncomeDBTable[Amount])</f>
        <v>2153.4499999999998</v>
      </c>
      <c r="P446">
        <f>SUMIF(ExpensesDBTable[Date],"="&amp;DailyReportTable[[#This Row],[Date]],ExpensesDBTable[Amount])</f>
        <v>101.33</v>
      </c>
      <c r="Q446" s="2">
        <f t="shared" si="73"/>
        <v>2052.12</v>
      </c>
      <c r="R446" s="2">
        <f t="shared" si="74"/>
        <v>29963.989999999972</v>
      </c>
      <c r="S446">
        <f>WEEKNUM(DailyReportTable[[#This Row],[Date]],2)</f>
        <v>22</v>
      </c>
    </row>
    <row r="447" spans="6:19" x14ac:dyDescent="0.25">
      <c r="F447" s="6"/>
      <c r="J447" s="1">
        <v>42155</v>
      </c>
      <c r="K447">
        <f t="shared" si="70"/>
        <v>2015</v>
      </c>
      <c r="L447" t="str">
        <f t="shared" si="71"/>
        <v>May</v>
      </c>
      <c r="M447" s="6" t="str">
        <f>DailyReportTable[[#This Row],[Year]]&amp;WEEKNUM(DailyReportTable[[#This Row],[Date]],2)</f>
        <v>201522</v>
      </c>
      <c r="N447">
        <f t="shared" si="72"/>
        <v>31</v>
      </c>
      <c r="O447" s="2">
        <f>SUMIF(IncomeDBTable[Date],"="&amp;DailyReportTable[[#This Row],[Date]],IncomeDBTable[Amount])</f>
        <v>0</v>
      </c>
      <c r="P447">
        <f>SUMIF(ExpensesDBTable[Date],"="&amp;DailyReportTable[[#This Row],[Date]],ExpensesDBTable[Amount])</f>
        <v>39.65</v>
      </c>
      <c r="Q447" s="2">
        <f t="shared" si="73"/>
        <v>-39.65</v>
      </c>
      <c r="R447" s="2">
        <f t="shared" si="74"/>
        <v>29924.339999999971</v>
      </c>
      <c r="S447">
        <f>WEEKNUM(DailyReportTable[[#This Row],[Date]],2)</f>
        <v>22</v>
      </c>
    </row>
    <row r="448" spans="6:19" x14ac:dyDescent="0.25">
      <c r="F448" s="6"/>
      <c r="J448" s="1">
        <v>42157</v>
      </c>
      <c r="K448">
        <f t="shared" si="70"/>
        <v>2015</v>
      </c>
      <c r="L448" t="str">
        <f t="shared" si="71"/>
        <v>June</v>
      </c>
      <c r="M448" s="6" t="str">
        <f>DailyReportTable[[#This Row],[Year]]&amp;WEEKNUM(DailyReportTable[[#This Row],[Date]],2)</f>
        <v>201523</v>
      </c>
      <c r="N448">
        <f t="shared" si="72"/>
        <v>2</v>
      </c>
      <c r="O448" s="2">
        <f>SUMIF(IncomeDBTable[Date],"="&amp;DailyReportTable[[#This Row],[Date]],IncomeDBTable[Amount])</f>
        <v>55</v>
      </c>
      <c r="P448">
        <f>SUMIF(ExpensesDBTable[Date],"="&amp;DailyReportTable[[#This Row],[Date]],ExpensesDBTable[Amount])</f>
        <v>77</v>
      </c>
      <c r="Q448" s="2">
        <f t="shared" si="73"/>
        <v>-22</v>
      </c>
      <c r="R448" s="2">
        <f t="shared" si="74"/>
        <v>29902.339999999971</v>
      </c>
      <c r="S448">
        <f>WEEKNUM(DailyReportTable[[#This Row],[Date]],2)</f>
        <v>23</v>
      </c>
    </row>
    <row r="449" spans="6:19" x14ac:dyDescent="0.25">
      <c r="F449" s="6"/>
      <c r="J449" s="1">
        <v>42160</v>
      </c>
      <c r="K449">
        <f t="shared" si="70"/>
        <v>2015</v>
      </c>
      <c r="L449" t="str">
        <f t="shared" si="71"/>
        <v>June</v>
      </c>
      <c r="M449" s="6" t="str">
        <f>DailyReportTable[[#This Row],[Year]]&amp;WEEKNUM(DailyReportTable[[#This Row],[Date]],2)</f>
        <v>201523</v>
      </c>
      <c r="N449">
        <f t="shared" si="72"/>
        <v>5</v>
      </c>
      <c r="O449" s="2">
        <f>SUMIF(IncomeDBTable[Date],"="&amp;DailyReportTable[[#This Row],[Date]],IncomeDBTable[Amount])</f>
        <v>0</v>
      </c>
      <c r="P449">
        <f>SUMIF(ExpensesDBTable[Date],"="&amp;DailyReportTable[[#This Row],[Date]],ExpensesDBTable[Amount])</f>
        <v>1507</v>
      </c>
      <c r="Q449" s="2">
        <f t="shared" si="73"/>
        <v>-1507</v>
      </c>
      <c r="R449" s="2">
        <f t="shared" si="74"/>
        <v>28395.339999999971</v>
      </c>
      <c r="S449">
        <f>WEEKNUM(DailyReportTable[[#This Row],[Date]],2)</f>
        <v>23</v>
      </c>
    </row>
    <row r="450" spans="6:19" x14ac:dyDescent="0.25">
      <c r="F450" s="6"/>
      <c r="J450" s="1">
        <v>42161</v>
      </c>
      <c r="K450">
        <f t="shared" si="70"/>
        <v>2015</v>
      </c>
      <c r="L450" t="str">
        <f t="shared" si="71"/>
        <v>June</v>
      </c>
      <c r="M450" s="6" t="str">
        <f>DailyReportTable[[#This Row],[Year]]&amp;WEEKNUM(DailyReportTable[[#This Row],[Date]],2)</f>
        <v>201523</v>
      </c>
      <c r="N450">
        <f t="shared" si="72"/>
        <v>6</v>
      </c>
      <c r="O450" s="2">
        <f>SUMIF(IncomeDBTable[Date],"="&amp;DailyReportTable[[#This Row],[Date]],IncomeDBTable[Amount])</f>
        <v>0</v>
      </c>
      <c r="P450">
        <f>SUMIF(ExpensesDBTable[Date],"="&amp;DailyReportTable[[#This Row],[Date]],ExpensesDBTable[Amount])</f>
        <v>72</v>
      </c>
      <c r="Q450" s="2">
        <f t="shared" si="73"/>
        <v>-72</v>
      </c>
      <c r="R450" s="2">
        <f t="shared" si="74"/>
        <v>28323.339999999971</v>
      </c>
      <c r="S450">
        <f>WEEKNUM(DailyReportTable[[#This Row],[Date]],2)</f>
        <v>23</v>
      </c>
    </row>
    <row r="451" spans="6:19" x14ac:dyDescent="0.25">
      <c r="F451" s="6"/>
      <c r="J451" s="1">
        <v>42162</v>
      </c>
      <c r="K451">
        <f t="shared" si="70"/>
        <v>2015</v>
      </c>
      <c r="L451" t="str">
        <f t="shared" si="71"/>
        <v>June</v>
      </c>
      <c r="M451" s="6" t="str">
        <f>DailyReportTable[[#This Row],[Year]]&amp;WEEKNUM(DailyReportTable[[#This Row],[Date]],2)</f>
        <v>201523</v>
      </c>
      <c r="N451">
        <f t="shared" si="72"/>
        <v>7</v>
      </c>
      <c r="O451" s="2">
        <f>SUMIF(IncomeDBTable[Date],"="&amp;DailyReportTable[[#This Row],[Date]],IncomeDBTable[Amount])</f>
        <v>0</v>
      </c>
      <c r="P451">
        <f>SUMIF(ExpensesDBTable[Date],"="&amp;DailyReportTable[[#This Row],[Date]],ExpensesDBTable[Amount])</f>
        <v>39.4</v>
      </c>
      <c r="Q451" s="2">
        <f t="shared" si="73"/>
        <v>-39.4</v>
      </c>
      <c r="R451" s="2">
        <f t="shared" si="74"/>
        <v>28283.93999999997</v>
      </c>
      <c r="S451">
        <f>WEEKNUM(DailyReportTable[[#This Row],[Date]],2)</f>
        <v>23</v>
      </c>
    </row>
    <row r="452" spans="6:19" x14ac:dyDescent="0.25">
      <c r="F452" s="6"/>
      <c r="J452" s="1">
        <v>42163</v>
      </c>
      <c r="K452">
        <f t="shared" si="70"/>
        <v>2015</v>
      </c>
      <c r="L452" t="str">
        <f t="shared" si="71"/>
        <v>June</v>
      </c>
      <c r="M452" s="6" t="str">
        <f>DailyReportTable[[#This Row],[Year]]&amp;WEEKNUM(DailyReportTable[[#This Row],[Date]],2)</f>
        <v>201524</v>
      </c>
      <c r="N452">
        <f t="shared" si="72"/>
        <v>8</v>
      </c>
      <c r="O452" s="2">
        <f>SUMIF(IncomeDBTable[Date],"="&amp;DailyReportTable[[#This Row],[Date]],IncomeDBTable[Amount])</f>
        <v>0</v>
      </c>
      <c r="P452">
        <f>SUMIF(ExpensesDBTable[Date],"="&amp;DailyReportTable[[#This Row],[Date]],ExpensesDBTable[Amount])</f>
        <v>104.84</v>
      </c>
      <c r="Q452" s="2">
        <f t="shared" si="73"/>
        <v>-104.84</v>
      </c>
      <c r="R452" s="2">
        <f t="shared" si="74"/>
        <v>28179.099999999969</v>
      </c>
      <c r="S452">
        <f>WEEKNUM(DailyReportTable[[#This Row],[Date]],2)</f>
        <v>24</v>
      </c>
    </row>
    <row r="453" spans="6:19" x14ac:dyDescent="0.25">
      <c r="F453" s="6"/>
      <c r="J453" s="1">
        <v>42164</v>
      </c>
      <c r="K453">
        <f t="shared" si="70"/>
        <v>2015</v>
      </c>
      <c r="L453" t="str">
        <f t="shared" si="71"/>
        <v>June</v>
      </c>
      <c r="M453" s="6" t="str">
        <f>DailyReportTable[[#This Row],[Year]]&amp;WEEKNUM(DailyReportTable[[#This Row],[Date]],2)</f>
        <v>201524</v>
      </c>
      <c r="N453">
        <f t="shared" si="72"/>
        <v>9</v>
      </c>
      <c r="O453" s="2">
        <f>SUMIF(IncomeDBTable[Date],"="&amp;DailyReportTable[[#This Row],[Date]],IncomeDBTable[Amount])</f>
        <v>0</v>
      </c>
      <c r="P453">
        <f>SUMIF(ExpensesDBTable[Date],"="&amp;DailyReportTable[[#This Row],[Date]],ExpensesDBTable[Amount])</f>
        <v>127.85</v>
      </c>
      <c r="Q453" s="2">
        <f t="shared" si="73"/>
        <v>-127.85</v>
      </c>
      <c r="R453" s="2">
        <f t="shared" si="74"/>
        <v>28051.249999999971</v>
      </c>
      <c r="S453">
        <f>WEEKNUM(DailyReportTable[[#This Row],[Date]],2)</f>
        <v>24</v>
      </c>
    </row>
    <row r="454" spans="6:19" x14ac:dyDescent="0.25">
      <c r="F454" s="6"/>
      <c r="J454" s="1">
        <v>42165</v>
      </c>
      <c r="K454">
        <f t="shared" si="70"/>
        <v>2015</v>
      </c>
      <c r="L454" t="str">
        <f t="shared" si="71"/>
        <v>June</v>
      </c>
      <c r="M454" s="6" t="str">
        <f>DailyReportTable[[#This Row],[Year]]&amp;WEEKNUM(DailyReportTable[[#This Row],[Date]],2)</f>
        <v>201524</v>
      </c>
      <c r="N454">
        <f t="shared" si="72"/>
        <v>10</v>
      </c>
      <c r="O454" s="2">
        <f>SUMIF(IncomeDBTable[Date],"="&amp;DailyReportTable[[#This Row],[Date]],IncomeDBTable[Amount])</f>
        <v>0</v>
      </c>
      <c r="P454">
        <f>SUMIF(ExpensesDBTable[Date],"="&amp;DailyReportTable[[#This Row],[Date]],ExpensesDBTable[Amount])</f>
        <v>4.95</v>
      </c>
      <c r="Q454" s="2">
        <f t="shared" si="73"/>
        <v>-4.95</v>
      </c>
      <c r="R454" s="2">
        <f t="shared" si="74"/>
        <v>28046.29999999997</v>
      </c>
      <c r="S454">
        <f>WEEKNUM(DailyReportTable[[#This Row],[Date]],2)</f>
        <v>24</v>
      </c>
    </row>
    <row r="455" spans="6:19" x14ac:dyDescent="0.25">
      <c r="F455" s="6"/>
      <c r="J455" s="1">
        <v>42166</v>
      </c>
      <c r="K455">
        <f t="shared" si="70"/>
        <v>2015</v>
      </c>
      <c r="L455" t="str">
        <f t="shared" si="71"/>
        <v>June</v>
      </c>
      <c r="M455" s="6" t="str">
        <f>DailyReportTable[[#This Row],[Year]]&amp;WEEKNUM(DailyReportTable[[#This Row],[Date]],2)</f>
        <v>201524</v>
      </c>
      <c r="N455">
        <f t="shared" si="72"/>
        <v>11</v>
      </c>
      <c r="O455" s="2">
        <f>SUMIF(IncomeDBTable[Date],"="&amp;DailyReportTable[[#This Row],[Date]],IncomeDBTable[Amount])</f>
        <v>0</v>
      </c>
      <c r="P455">
        <f>SUMIF(ExpensesDBTable[Date],"="&amp;DailyReportTable[[#This Row],[Date]],ExpensesDBTable[Amount])</f>
        <v>158.6</v>
      </c>
      <c r="Q455" s="2">
        <f t="shared" si="73"/>
        <v>-158.6</v>
      </c>
      <c r="R455" s="2">
        <f t="shared" si="74"/>
        <v>27887.699999999972</v>
      </c>
      <c r="S455">
        <f>WEEKNUM(DailyReportTable[[#This Row],[Date]],2)</f>
        <v>24</v>
      </c>
    </row>
    <row r="456" spans="6:19" x14ac:dyDescent="0.25">
      <c r="F456" s="6"/>
      <c r="J456" s="1">
        <v>42167</v>
      </c>
      <c r="K456">
        <f t="shared" si="70"/>
        <v>2015</v>
      </c>
      <c r="L456" t="str">
        <f t="shared" si="71"/>
        <v>June</v>
      </c>
      <c r="M456" s="6" t="str">
        <f>DailyReportTable[[#This Row],[Year]]&amp;WEEKNUM(DailyReportTable[[#This Row],[Date]],2)</f>
        <v>201524</v>
      </c>
      <c r="N456">
        <f t="shared" si="72"/>
        <v>12</v>
      </c>
      <c r="O456" s="2">
        <f>SUMIF(IncomeDBTable[Date],"="&amp;DailyReportTable[[#This Row],[Date]],IncomeDBTable[Amount])</f>
        <v>8089.33</v>
      </c>
      <c r="P456">
        <f>SUMIF(ExpensesDBTable[Date],"="&amp;DailyReportTable[[#This Row],[Date]],ExpensesDBTable[Amount])</f>
        <v>995.73</v>
      </c>
      <c r="Q456" s="2">
        <f t="shared" si="73"/>
        <v>7093.6</v>
      </c>
      <c r="R456" s="2">
        <f t="shared" si="74"/>
        <v>34981.299999999974</v>
      </c>
      <c r="S456">
        <f>WEEKNUM(DailyReportTable[[#This Row],[Date]],2)</f>
        <v>24</v>
      </c>
    </row>
    <row r="457" spans="6:19" x14ac:dyDescent="0.25">
      <c r="F457" s="6"/>
      <c r="J457" s="1">
        <v>42168</v>
      </c>
      <c r="K457">
        <f t="shared" si="70"/>
        <v>2015</v>
      </c>
      <c r="L457" t="str">
        <f t="shared" si="71"/>
        <v>June</v>
      </c>
      <c r="M457" s="6" t="str">
        <f>DailyReportTable[[#This Row],[Year]]&amp;WEEKNUM(DailyReportTable[[#This Row],[Date]],2)</f>
        <v>201524</v>
      </c>
      <c r="N457">
        <f t="shared" si="72"/>
        <v>13</v>
      </c>
      <c r="O457" s="2">
        <f>SUMIF(IncomeDBTable[Date],"="&amp;DailyReportTable[[#This Row],[Date]],IncomeDBTable[Amount])</f>
        <v>0</v>
      </c>
      <c r="P457">
        <f>SUMIF(ExpensesDBTable[Date],"="&amp;DailyReportTable[[#This Row],[Date]],ExpensesDBTable[Amount])</f>
        <v>60.28</v>
      </c>
      <c r="Q457" s="2">
        <f t="shared" si="73"/>
        <v>-60.28</v>
      </c>
      <c r="R457" s="2">
        <f t="shared" si="74"/>
        <v>34921.019999999975</v>
      </c>
      <c r="S457">
        <f>WEEKNUM(DailyReportTable[[#This Row],[Date]],2)</f>
        <v>24</v>
      </c>
    </row>
    <row r="458" spans="6:19" x14ac:dyDescent="0.25">
      <c r="F458" s="6"/>
      <c r="J458" s="1">
        <v>42169</v>
      </c>
      <c r="K458">
        <f t="shared" si="70"/>
        <v>2015</v>
      </c>
      <c r="L458" t="str">
        <f t="shared" si="71"/>
        <v>June</v>
      </c>
      <c r="M458" s="6" t="str">
        <f>DailyReportTable[[#This Row],[Year]]&amp;WEEKNUM(DailyReportTable[[#This Row],[Date]],2)</f>
        <v>201524</v>
      </c>
      <c r="N458">
        <f t="shared" si="72"/>
        <v>14</v>
      </c>
      <c r="O458" s="2">
        <f>SUMIF(IncomeDBTable[Date],"="&amp;DailyReportTable[[#This Row],[Date]],IncomeDBTable[Amount])</f>
        <v>0</v>
      </c>
      <c r="P458">
        <f>SUMIF(ExpensesDBTable[Date],"="&amp;DailyReportTable[[#This Row],[Date]],ExpensesDBTable[Amount])</f>
        <v>25.52</v>
      </c>
      <c r="Q458" s="2">
        <f t="shared" si="73"/>
        <v>-25.52</v>
      </c>
      <c r="R458" s="2">
        <f t="shared" si="74"/>
        <v>34895.499999999978</v>
      </c>
      <c r="S458">
        <f>WEEKNUM(DailyReportTable[[#This Row],[Date]],2)</f>
        <v>24</v>
      </c>
    </row>
    <row r="459" spans="6:19" x14ac:dyDescent="0.25">
      <c r="F459" s="6"/>
      <c r="J459" s="1">
        <v>42171</v>
      </c>
      <c r="K459">
        <f t="shared" si="70"/>
        <v>2015</v>
      </c>
      <c r="L459" t="str">
        <f t="shared" si="71"/>
        <v>June</v>
      </c>
      <c r="M459" s="6" t="str">
        <f>DailyReportTable[[#This Row],[Year]]&amp;WEEKNUM(DailyReportTable[[#This Row],[Date]],2)</f>
        <v>201525</v>
      </c>
      <c r="N459">
        <f t="shared" si="72"/>
        <v>16</v>
      </c>
      <c r="O459" s="2">
        <f>SUMIF(IncomeDBTable[Date],"="&amp;DailyReportTable[[#This Row],[Date]],IncomeDBTable[Amount])</f>
        <v>0</v>
      </c>
      <c r="P459">
        <f>SUMIF(ExpensesDBTable[Date],"="&amp;DailyReportTable[[#This Row],[Date]],ExpensesDBTable[Amount])</f>
        <v>1810.47</v>
      </c>
      <c r="Q459" s="2">
        <f t="shared" si="73"/>
        <v>-1810.47</v>
      </c>
      <c r="R459" s="2">
        <f t="shared" si="74"/>
        <v>33085.029999999977</v>
      </c>
      <c r="S459">
        <f>WEEKNUM(DailyReportTable[[#This Row],[Date]],2)</f>
        <v>25</v>
      </c>
    </row>
    <row r="460" spans="6:19" x14ac:dyDescent="0.25">
      <c r="F460" s="6"/>
      <c r="J460" s="1">
        <v>42174</v>
      </c>
      <c r="K460">
        <f t="shared" si="70"/>
        <v>2015</v>
      </c>
      <c r="L460" t="str">
        <f t="shared" si="71"/>
        <v>June</v>
      </c>
      <c r="M460" s="6" t="str">
        <f>DailyReportTable[[#This Row],[Year]]&amp;WEEKNUM(DailyReportTable[[#This Row],[Date]],2)</f>
        <v>201525</v>
      </c>
      <c r="N460">
        <f t="shared" si="72"/>
        <v>19</v>
      </c>
      <c r="O460" s="2">
        <f>SUMIF(IncomeDBTable[Date],"="&amp;DailyReportTable[[#This Row],[Date]],IncomeDBTable[Amount])</f>
        <v>0</v>
      </c>
      <c r="P460">
        <f>SUMIF(ExpensesDBTable[Date],"="&amp;DailyReportTable[[#This Row],[Date]],ExpensesDBTable[Amount])</f>
        <v>24.16</v>
      </c>
      <c r="Q460" s="2">
        <f t="shared" si="73"/>
        <v>-24.16</v>
      </c>
      <c r="R460" s="2">
        <f t="shared" si="74"/>
        <v>33060.869999999974</v>
      </c>
      <c r="S460">
        <f>WEEKNUM(DailyReportTable[[#This Row],[Date]],2)</f>
        <v>25</v>
      </c>
    </row>
    <row r="461" spans="6:19" x14ac:dyDescent="0.25">
      <c r="F461" s="6"/>
      <c r="J461" s="1">
        <v>42175</v>
      </c>
      <c r="K461">
        <f t="shared" si="70"/>
        <v>2015</v>
      </c>
      <c r="L461" t="str">
        <f t="shared" si="71"/>
        <v>June</v>
      </c>
      <c r="M461" s="6" t="str">
        <f>DailyReportTable[[#This Row],[Year]]&amp;WEEKNUM(DailyReportTable[[#This Row],[Date]],2)</f>
        <v>201525</v>
      </c>
      <c r="N461">
        <f t="shared" si="72"/>
        <v>20</v>
      </c>
      <c r="O461" s="2">
        <f>SUMIF(IncomeDBTable[Date],"="&amp;DailyReportTable[[#This Row],[Date]],IncomeDBTable[Amount])</f>
        <v>0</v>
      </c>
      <c r="P461">
        <f>SUMIF(ExpensesDBTable[Date],"="&amp;DailyReportTable[[#This Row],[Date]],ExpensesDBTable[Amount])</f>
        <v>206.82999999999998</v>
      </c>
      <c r="Q461" s="2">
        <f t="shared" si="73"/>
        <v>-206.82999999999998</v>
      </c>
      <c r="R461" s="2">
        <f t="shared" si="74"/>
        <v>32854.039999999972</v>
      </c>
      <c r="S461">
        <f>WEEKNUM(DailyReportTable[[#This Row],[Date]],2)</f>
        <v>25</v>
      </c>
    </row>
    <row r="462" spans="6:19" x14ac:dyDescent="0.25">
      <c r="F462" s="6"/>
      <c r="J462" s="1">
        <v>42176</v>
      </c>
      <c r="K462">
        <f t="shared" si="70"/>
        <v>2015</v>
      </c>
      <c r="L462" t="str">
        <f t="shared" si="71"/>
        <v>June</v>
      </c>
      <c r="M462" s="6" t="str">
        <f>DailyReportTable[[#This Row],[Year]]&amp;WEEKNUM(DailyReportTable[[#This Row],[Date]],2)</f>
        <v>201525</v>
      </c>
      <c r="N462">
        <f t="shared" si="72"/>
        <v>21</v>
      </c>
      <c r="O462" s="2">
        <f>SUMIF(IncomeDBTable[Date],"="&amp;DailyReportTable[[#This Row],[Date]],IncomeDBTable[Amount])</f>
        <v>0</v>
      </c>
      <c r="P462">
        <f>SUMIF(ExpensesDBTable[Date],"="&amp;DailyReportTable[[#This Row],[Date]],ExpensesDBTable[Amount])</f>
        <v>11.61</v>
      </c>
      <c r="Q462" s="2">
        <f t="shared" si="73"/>
        <v>-11.61</v>
      </c>
      <c r="R462" s="2">
        <f t="shared" si="74"/>
        <v>32842.429999999971</v>
      </c>
      <c r="S462">
        <f>WEEKNUM(DailyReportTable[[#This Row],[Date]],2)</f>
        <v>25</v>
      </c>
    </row>
    <row r="463" spans="6:19" x14ac:dyDescent="0.25">
      <c r="F463" s="6"/>
      <c r="J463" s="1">
        <v>42177</v>
      </c>
      <c r="K463">
        <f t="shared" si="70"/>
        <v>2015</v>
      </c>
      <c r="L463" t="str">
        <f t="shared" si="71"/>
        <v>June</v>
      </c>
      <c r="M463" s="6" t="str">
        <f>DailyReportTable[[#This Row],[Year]]&amp;WEEKNUM(DailyReportTable[[#This Row],[Date]],2)</f>
        <v>201526</v>
      </c>
      <c r="N463">
        <f t="shared" si="72"/>
        <v>22</v>
      </c>
      <c r="O463" s="2">
        <f>SUMIF(IncomeDBTable[Date],"="&amp;DailyReportTable[[#This Row],[Date]],IncomeDBTable[Amount])</f>
        <v>0</v>
      </c>
      <c r="P463">
        <f>SUMIF(ExpensesDBTable[Date],"="&amp;DailyReportTable[[#This Row],[Date]],ExpensesDBTable[Amount])</f>
        <v>8.58</v>
      </c>
      <c r="Q463" s="2">
        <f t="shared" si="73"/>
        <v>-8.58</v>
      </c>
      <c r="R463" s="2">
        <f t="shared" si="74"/>
        <v>32833.849999999969</v>
      </c>
      <c r="S463">
        <f>WEEKNUM(DailyReportTable[[#This Row],[Date]],2)</f>
        <v>26</v>
      </c>
    </row>
    <row r="464" spans="6:19" x14ac:dyDescent="0.25">
      <c r="F464" s="6"/>
      <c r="J464" s="1">
        <v>42179</v>
      </c>
      <c r="K464">
        <f t="shared" si="70"/>
        <v>2015</v>
      </c>
      <c r="L464" t="str">
        <f t="shared" si="71"/>
        <v>June</v>
      </c>
      <c r="M464" s="6" t="str">
        <f>DailyReportTable[[#This Row],[Year]]&amp;WEEKNUM(DailyReportTable[[#This Row],[Date]],2)</f>
        <v>201526</v>
      </c>
      <c r="N464">
        <f t="shared" si="72"/>
        <v>24</v>
      </c>
      <c r="O464" s="2">
        <f>SUMIF(IncomeDBTable[Date],"="&amp;DailyReportTable[[#This Row],[Date]],IncomeDBTable[Amount])</f>
        <v>0</v>
      </c>
      <c r="P464">
        <f>SUMIF(ExpensesDBTable[Date],"="&amp;DailyReportTable[[#This Row],[Date]],ExpensesDBTable[Amount])</f>
        <v>7.6</v>
      </c>
      <c r="Q464" s="2">
        <f t="shared" si="73"/>
        <v>-7.6</v>
      </c>
      <c r="R464" s="2">
        <f t="shared" si="74"/>
        <v>32826.249999999971</v>
      </c>
      <c r="S464">
        <f>WEEKNUM(DailyReportTable[[#This Row],[Date]],2)</f>
        <v>26</v>
      </c>
    </row>
    <row r="465" spans="6:19" x14ac:dyDescent="0.25">
      <c r="F465" s="6"/>
      <c r="J465" s="1">
        <v>42180</v>
      </c>
      <c r="K465">
        <f t="shared" si="70"/>
        <v>2015</v>
      </c>
      <c r="L465" t="str">
        <f t="shared" si="71"/>
        <v>June</v>
      </c>
      <c r="M465" s="6" t="str">
        <f>DailyReportTable[[#This Row],[Year]]&amp;WEEKNUM(DailyReportTable[[#This Row],[Date]],2)</f>
        <v>201526</v>
      </c>
      <c r="N465">
        <f t="shared" si="72"/>
        <v>25</v>
      </c>
      <c r="O465" s="2">
        <f>SUMIF(IncomeDBTable[Date],"="&amp;DailyReportTable[[#This Row],[Date]],IncomeDBTable[Amount])</f>
        <v>0</v>
      </c>
      <c r="P465">
        <f>SUMIF(ExpensesDBTable[Date],"="&amp;DailyReportTable[[#This Row],[Date]],ExpensesDBTable[Amount])</f>
        <v>9</v>
      </c>
      <c r="Q465" s="2">
        <f t="shared" si="73"/>
        <v>-9</v>
      </c>
      <c r="R465" s="2">
        <f t="shared" si="74"/>
        <v>32817.249999999971</v>
      </c>
      <c r="S465">
        <f>WEEKNUM(DailyReportTable[[#This Row],[Date]],2)</f>
        <v>26</v>
      </c>
    </row>
    <row r="466" spans="6:19" x14ac:dyDescent="0.25">
      <c r="F466" s="6"/>
      <c r="J466" s="1">
        <v>42182</v>
      </c>
      <c r="K466">
        <f t="shared" si="70"/>
        <v>2015</v>
      </c>
      <c r="L466" t="str">
        <f t="shared" si="71"/>
        <v>June</v>
      </c>
      <c r="M466" s="6" t="str">
        <f>DailyReportTable[[#This Row],[Year]]&amp;WEEKNUM(DailyReportTable[[#This Row],[Date]],2)</f>
        <v>201526</v>
      </c>
      <c r="N466">
        <f t="shared" si="72"/>
        <v>27</v>
      </c>
      <c r="O466" s="2">
        <f>SUMIF(IncomeDBTable[Date],"="&amp;DailyReportTable[[#This Row],[Date]],IncomeDBTable[Amount])</f>
        <v>0</v>
      </c>
      <c r="P466">
        <f>SUMIF(ExpensesDBTable[Date],"="&amp;DailyReportTable[[#This Row],[Date]],ExpensesDBTable[Amount])</f>
        <v>176</v>
      </c>
      <c r="Q466" s="2">
        <f t="shared" si="73"/>
        <v>-176</v>
      </c>
      <c r="R466" s="2">
        <f t="shared" si="74"/>
        <v>32641.249999999971</v>
      </c>
      <c r="S466">
        <f>WEEKNUM(DailyReportTable[[#This Row],[Date]],2)</f>
        <v>26</v>
      </c>
    </row>
    <row r="467" spans="6:19" x14ac:dyDescent="0.25">
      <c r="F467" s="6"/>
      <c r="J467" s="1">
        <v>42183</v>
      </c>
      <c r="K467">
        <f t="shared" si="70"/>
        <v>2015</v>
      </c>
      <c r="L467" t="str">
        <f t="shared" si="71"/>
        <v>June</v>
      </c>
      <c r="M467" s="6" t="str">
        <f>DailyReportTable[[#This Row],[Year]]&amp;WEEKNUM(DailyReportTable[[#This Row],[Date]],2)</f>
        <v>201526</v>
      </c>
      <c r="N467">
        <f t="shared" si="72"/>
        <v>28</v>
      </c>
      <c r="O467" s="2">
        <f>SUMIF(IncomeDBTable[Date],"="&amp;DailyReportTable[[#This Row],[Date]],IncomeDBTable[Amount])</f>
        <v>0</v>
      </c>
      <c r="P467">
        <f>SUMIF(ExpensesDBTable[Date],"="&amp;DailyReportTable[[#This Row],[Date]],ExpensesDBTable[Amount])</f>
        <v>272.14999999999998</v>
      </c>
      <c r="Q467" s="2">
        <f t="shared" si="73"/>
        <v>-272.14999999999998</v>
      </c>
      <c r="R467" s="2">
        <f t="shared" si="74"/>
        <v>32369.099999999969</v>
      </c>
      <c r="S467">
        <f>WEEKNUM(DailyReportTable[[#This Row],[Date]],2)</f>
        <v>26</v>
      </c>
    </row>
    <row r="468" spans="6:19" x14ac:dyDescent="0.25">
      <c r="F468" s="6"/>
      <c r="J468" s="1">
        <v>42186</v>
      </c>
      <c r="K468">
        <f t="shared" si="70"/>
        <v>2015</v>
      </c>
      <c r="L468" t="str">
        <f t="shared" si="71"/>
        <v>July</v>
      </c>
      <c r="M468" s="6" t="str">
        <f>DailyReportTable[[#This Row],[Year]]&amp;WEEKNUM(DailyReportTable[[#This Row],[Date]],2)</f>
        <v>201527</v>
      </c>
      <c r="N468">
        <f t="shared" si="72"/>
        <v>1</v>
      </c>
      <c r="O468" s="2">
        <f>SUMIF(IncomeDBTable[Date],"="&amp;DailyReportTable[[#This Row],[Date]],IncomeDBTable[Amount])</f>
        <v>53.86</v>
      </c>
      <c r="P468">
        <f>SUMIF(ExpensesDBTable[Date],"="&amp;DailyReportTable[[#This Row],[Date]],ExpensesDBTable[Amount])</f>
        <v>17.41</v>
      </c>
      <c r="Q468" s="2">
        <f t="shared" si="73"/>
        <v>36.450000000000003</v>
      </c>
      <c r="R468" s="2">
        <f t="shared" si="74"/>
        <v>32405.54999999997</v>
      </c>
      <c r="S468">
        <f>WEEKNUM(DailyReportTable[[#This Row],[Date]],2)</f>
        <v>27</v>
      </c>
    </row>
    <row r="469" spans="6:19" x14ac:dyDescent="0.25">
      <c r="F469" s="6"/>
      <c r="J469" s="1">
        <v>42188</v>
      </c>
      <c r="K469">
        <f t="shared" si="70"/>
        <v>2015</v>
      </c>
      <c r="L469" t="str">
        <f t="shared" si="71"/>
        <v>July</v>
      </c>
      <c r="M469" s="6" t="str">
        <f>DailyReportTable[[#This Row],[Year]]&amp;WEEKNUM(DailyReportTable[[#This Row],[Date]],2)</f>
        <v>201527</v>
      </c>
      <c r="N469">
        <f t="shared" si="72"/>
        <v>3</v>
      </c>
      <c r="O469" s="2">
        <f>SUMIF(IncomeDBTable[Date],"="&amp;DailyReportTable[[#This Row],[Date]],IncomeDBTable[Amount])</f>
        <v>0</v>
      </c>
      <c r="P469">
        <f>SUMIF(ExpensesDBTable[Date],"="&amp;DailyReportTable[[#This Row],[Date]],ExpensesDBTable[Amount])</f>
        <v>95.4</v>
      </c>
      <c r="Q469" s="2">
        <f t="shared" si="73"/>
        <v>-95.4</v>
      </c>
      <c r="R469" s="2">
        <f t="shared" si="74"/>
        <v>32310.149999999969</v>
      </c>
      <c r="S469">
        <f>WEEKNUM(DailyReportTable[[#This Row],[Date]],2)</f>
        <v>27</v>
      </c>
    </row>
    <row r="470" spans="6:19" x14ac:dyDescent="0.25">
      <c r="F470" s="6"/>
      <c r="J470" s="1">
        <v>42189</v>
      </c>
      <c r="K470">
        <f t="shared" si="70"/>
        <v>2015</v>
      </c>
      <c r="L470" t="str">
        <f t="shared" si="71"/>
        <v>July</v>
      </c>
      <c r="M470" s="6" t="str">
        <f>DailyReportTable[[#This Row],[Year]]&amp;WEEKNUM(DailyReportTable[[#This Row],[Date]],2)</f>
        <v>201527</v>
      </c>
      <c r="N470">
        <f t="shared" si="72"/>
        <v>4</v>
      </c>
      <c r="O470" s="2">
        <f>SUMIF(IncomeDBTable[Date],"="&amp;DailyReportTable[[#This Row],[Date]],IncomeDBTable[Amount])</f>
        <v>0</v>
      </c>
      <c r="P470">
        <f>SUMIF(ExpensesDBTable[Date],"="&amp;DailyReportTable[[#This Row],[Date]],ExpensesDBTable[Amount])</f>
        <v>188.03</v>
      </c>
      <c r="Q470" s="2">
        <f t="shared" si="73"/>
        <v>-188.03</v>
      </c>
      <c r="R470" s="2">
        <f t="shared" si="74"/>
        <v>32122.11999999997</v>
      </c>
      <c r="S470">
        <f>WEEKNUM(DailyReportTable[[#This Row],[Date]],2)</f>
        <v>27</v>
      </c>
    </row>
    <row r="471" spans="6:19" x14ac:dyDescent="0.25">
      <c r="F471" s="6"/>
      <c r="J471" s="1">
        <v>42190</v>
      </c>
      <c r="K471">
        <f t="shared" si="70"/>
        <v>2015</v>
      </c>
      <c r="L471" t="str">
        <f t="shared" si="71"/>
        <v>July</v>
      </c>
      <c r="M471" s="6" t="str">
        <f>DailyReportTable[[#This Row],[Year]]&amp;WEEKNUM(DailyReportTable[[#This Row],[Date]],2)</f>
        <v>201527</v>
      </c>
      <c r="N471">
        <f t="shared" si="72"/>
        <v>5</v>
      </c>
      <c r="O471" s="2">
        <f>SUMIF(IncomeDBTable[Date],"="&amp;DailyReportTable[[#This Row],[Date]],IncomeDBTable[Amount])</f>
        <v>0</v>
      </c>
      <c r="P471">
        <f>SUMIF(ExpensesDBTable[Date],"="&amp;DailyReportTable[[#This Row],[Date]],ExpensesDBTable[Amount])</f>
        <v>313</v>
      </c>
      <c r="Q471" s="2">
        <f t="shared" si="73"/>
        <v>-313</v>
      </c>
      <c r="R471" s="2">
        <f t="shared" si="74"/>
        <v>31809.11999999997</v>
      </c>
      <c r="S471">
        <f>WEEKNUM(DailyReportTable[[#This Row],[Date]],2)</f>
        <v>27</v>
      </c>
    </row>
    <row r="472" spans="6:19" x14ac:dyDescent="0.25">
      <c r="F472" s="6"/>
      <c r="J472" s="1">
        <v>42191</v>
      </c>
      <c r="K472">
        <f t="shared" si="70"/>
        <v>2015</v>
      </c>
      <c r="L472" t="str">
        <f t="shared" si="71"/>
        <v>July</v>
      </c>
      <c r="M472" s="6" t="str">
        <f>DailyReportTable[[#This Row],[Year]]&amp;WEEKNUM(DailyReportTable[[#This Row],[Date]],2)</f>
        <v>201528</v>
      </c>
      <c r="N472">
        <f t="shared" si="72"/>
        <v>6</v>
      </c>
      <c r="O472" s="2">
        <f>SUMIF(IncomeDBTable[Date],"="&amp;DailyReportTable[[#This Row],[Date]],IncomeDBTable[Amount])</f>
        <v>0</v>
      </c>
      <c r="P472">
        <f>SUMIF(ExpensesDBTable[Date],"="&amp;DailyReportTable[[#This Row],[Date]],ExpensesDBTable[Amount])</f>
        <v>80.17</v>
      </c>
      <c r="Q472" s="2">
        <f t="shared" si="73"/>
        <v>-80.17</v>
      </c>
      <c r="R472" s="2">
        <f t="shared" si="74"/>
        <v>31728.949999999972</v>
      </c>
      <c r="S472">
        <f>WEEKNUM(DailyReportTable[[#This Row],[Date]],2)</f>
        <v>28</v>
      </c>
    </row>
    <row r="473" spans="6:19" x14ac:dyDescent="0.25">
      <c r="F473" s="6"/>
      <c r="J473" s="1">
        <v>42192</v>
      </c>
      <c r="K473">
        <f t="shared" si="70"/>
        <v>2015</v>
      </c>
      <c r="L473" t="str">
        <f t="shared" si="71"/>
        <v>July</v>
      </c>
      <c r="M473" s="6" t="str">
        <f>DailyReportTable[[#This Row],[Year]]&amp;WEEKNUM(DailyReportTable[[#This Row],[Date]],2)</f>
        <v>201528</v>
      </c>
      <c r="N473">
        <f t="shared" si="72"/>
        <v>7</v>
      </c>
      <c r="O473" s="2">
        <f>SUMIF(IncomeDBTable[Date],"="&amp;DailyReportTable[[#This Row],[Date]],IncomeDBTable[Amount])</f>
        <v>2130</v>
      </c>
      <c r="P473">
        <f>SUMIF(ExpensesDBTable[Date],"="&amp;DailyReportTable[[#This Row],[Date]],ExpensesDBTable[Amount])</f>
        <v>225.22</v>
      </c>
      <c r="Q473" s="2">
        <f t="shared" si="73"/>
        <v>1904.78</v>
      </c>
      <c r="R473" s="2">
        <f t="shared" si="74"/>
        <v>33633.729999999974</v>
      </c>
      <c r="S473">
        <f>WEEKNUM(DailyReportTable[[#This Row],[Date]],2)</f>
        <v>28</v>
      </c>
    </row>
    <row r="474" spans="6:19" x14ac:dyDescent="0.25">
      <c r="F474" s="6"/>
      <c r="J474" s="1">
        <v>42193</v>
      </c>
      <c r="K474">
        <f t="shared" si="70"/>
        <v>2015</v>
      </c>
      <c r="L474" t="str">
        <f t="shared" si="71"/>
        <v>July</v>
      </c>
      <c r="M474" s="6" t="str">
        <f>DailyReportTable[[#This Row],[Year]]&amp;WEEKNUM(DailyReportTable[[#This Row],[Date]],2)</f>
        <v>201528</v>
      </c>
      <c r="N474">
        <f t="shared" si="72"/>
        <v>8</v>
      </c>
      <c r="O474" s="2">
        <f>SUMIF(IncomeDBTable[Date],"="&amp;DailyReportTable[[#This Row],[Date]],IncomeDBTable[Amount])</f>
        <v>0</v>
      </c>
      <c r="P474">
        <f>SUMIF(ExpensesDBTable[Date],"="&amp;DailyReportTable[[#This Row],[Date]],ExpensesDBTable[Amount])</f>
        <v>16.23</v>
      </c>
      <c r="Q474" s="2">
        <f t="shared" si="73"/>
        <v>-16.23</v>
      </c>
      <c r="R474" s="2">
        <f t="shared" si="74"/>
        <v>33617.499999999971</v>
      </c>
      <c r="S474">
        <f>WEEKNUM(DailyReportTable[[#This Row],[Date]],2)</f>
        <v>28</v>
      </c>
    </row>
    <row r="475" spans="6:19" x14ac:dyDescent="0.25">
      <c r="F475" s="6"/>
      <c r="J475" s="1">
        <v>42194</v>
      </c>
      <c r="K475">
        <f t="shared" si="70"/>
        <v>2015</v>
      </c>
      <c r="L475" t="str">
        <f t="shared" si="71"/>
        <v>July</v>
      </c>
      <c r="M475" s="6" t="str">
        <f>DailyReportTable[[#This Row],[Year]]&amp;WEEKNUM(DailyReportTable[[#This Row],[Date]],2)</f>
        <v>201528</v>
      </c>
      <c r="N475">
        <f t="shared" si="72"/>
        <v>9</v>
      </c>
      <c r="O475" s="2">
        <f>SUMIF(IncomeDBTable[Date],"="&amp;DailyReportTable[[#This Row],[Date]],IncomeDBTable[Amount])</f>
        <v>0</v>
      </c>
      <c r="P475">
        <f>SUMIF(ExpensesDBTable[Date],"="&amp;DailyReportTable[[#This Row],[Date]],ExpensesDBTable[Amount])</f>
        <v>6</v>
      </c>
      <c r="Q475" s="2">
        <f t="shared" si="73"/>
        <v>-6</v>
      </c>
      <c r="R475" s="2">
        <f t="shared" si="74"/>
        <v>33611.499999999971</v>
      </c>
      <c r="S475">
        <f>WEEKNUM(DailyReportTable[[#This Row],[Date]],2)</f>
        <v>28</v>
      </c>
    </row>
    <row r="476" spans="6:19" x14ac:dyDescent="0.25">
      <c r="F476" s="6"/>
      <c r="J476" s="1">
        <v>42195</v>
      </c>
      <c r="K476">
        <f t="shared" si="70"/>
        <v>2015</v>
      </c>
      <c r="L476" t="str">
        <f t="shared" si="71"/>
        <v>July</v>
      </c>
      <c r="M476" s="6" t="str">
        <f>DailyReportTable[[#This Row],[Year]]&amp;WEEKNUM(DailyReportTable[[#This Row],[Date]],2)</f>
        <v>201528</v>
      </c>
      <c r="N476">
        <f t="shared" si="72"/>
        <v>10</v>
      </c>
      <c r="O476" s="2">
        <f>SUMIF(IncomeDBTable[Date],"="&amp;DailyReportTable[[#This Row],[Date]],IncomeDBTable[Amount])</f>
        <v>0</v>
      </c>
      <c r="P476">
        <f>SUMIF(ExpensesDBTable[Date],"="&amp;DailyReportTable[[#This Row],[Date]],ExpensesDBTable[Amount])</f>
        <v>45.12</v>
      </c>
      <c r="Q476" s="2">
        <f t="shared" si="73"/>
        <v>-45.12</v>
      </c>
      <c r="R476" s="2">
        <f t="shared" si="74"/>
        <v>33566.379999999968</v>
      </c>
      <c r="S476">
        <f>WEEKNUM(DailyReportTable[[#This Row],[Date]],2)</f>
        <v>28</v>
      </c>
    </row>
    <row r="477" spans="6:19" x14ac:dyDescent="0.25">
      <c r="F477" s="6"/>
      <c r="J477" s="1">
        <v>42196</v>
      </c>
      <c r="K477">
        <f t="shared" si="70"/>
        <v>2015</v>
      </c>
      <c r="L477" t="str">
        <f t="shared" si="71"/>
        <v>July</v>
      </c>
      <c r="M477" s="6" t="str">
        <f>DailyReportTable[[#This Row],[Year]]&amp;WEEKNUM(DailyReportTable[[#This Row],[Date]],2)</f>
        <v>201528</v>
      </c>
      <c r="N477">
        <f t="shared" si="72"/>
        <v>11</v>
      </c>
      <c r="O477" s="2">
        <f>SUMIF(IncomeDBTable[Date],"="&amp;DailyReportTable[[#This Row],[Date]],IncomeDBTable[Amount])</f>
        <v>0</v>
      </c>
      <c r="P477">
        <f>SUMIF(ExpensesDBTable[Date],"="&amp;DailyReportTable[[#This Row],[Date]],ExpensesDBTable[Amount])</f>
        <v>530.39</v>
      </c>
      <c r="Q477" s="2">
        <f t="shared" si="73"/>
        <v>-530.39</v>
      </c>
      <c r="R477" s="2">
        <f t="shared" si="74"/>
        <v>33035.989999999969</v>
      </c>
      <c r="S477">
        <f>WEEKNUM(DailyReportTable[[#This Row],[Date]],2)</f>
        <v>28</v>
      </c>
    </row>
    <row r="478" spans="6:19" x14ac:dyDescent="0.25">
      <c r="F478" s="6"/>
      <c r="J478" s="1">
        <v>42197</v>
      </c>
      <c r="K478">
        <f t="shared" si="70"/>
        <v>2015</v>
      </c>
      <c r="L478" t="str">
        <f t="shared" si="71"/>
        <v>July</v>
      </c>
      <c r="M478" s="6" t="str">
        <f>DailyReportTable[[#This Row],[Year]]&amp;WEEKNUM(DailyReportTable[[#This Row],[Date]],2)</f>
        <v>201528</v>
      </c>
      <c r="N478">
        <f t="shared" si="72"/>
        <v>12</v>
      </c>
      <c r="O478" s="2">
        <f>SUMIF(IncomeDBTable[Date],"="&amp;DailyReportTable[[#This Row],[Date]],IncomeDBTable[Amount])</f>
        <v>0</v>
      </c>
      <c r="P478">
        <f>SUMIF(ExpensesDBTable[Date],"="&amp;DailyReportTable[[#This Row],[Date]],ExpensesDBTable[Amount])</f>
        <v>100.22</v>
      </c>
      <c r="Q478" s="2">
        <f t="shared" si="73"/>
        <v>-100.22</v>
      </c>
      <c r="R478" s="2">
        <f t="shared" si="74"/>
        <v>32935.769999999968</v>
      </c>
      <c r="S478">
        <f>WEEKNUM(DailyReportTable[[#This Row],[Date]],2)</f>
        <v>28</v>
      </c>
    </row>
    <row r="479" spans="6:19" x14ac:dyDescent="0.25">
      <c r="F479" s="6"/>
      <c r="J479" s="1">
        <v>42198</v>
      </c>
      <c r="K479">
        <f t="shared" si="70"/>
        <v>2015</v>
      </c>
      <c r="L479" t="str">
        <f t="shared" si="71"/>
        <v>July</v>
      </c>
      <c r="M479" s="6" t="str">
        <f>DailyReportTable[[#This Row],[Year]]&amp;WEEKNUM(DailyReportTable[[#This Row],[Date]],2)</f>
        <v>201529</v>
      </c>
      <c r="N479">
        <f t="shared" si="72"/>
        <v>13</v>
      </c>
      <c r="O479" s="2">
        <f>SUMIF(IncomeDBTable[Date],"="&amp;DailyReportTable[[#This Row],[Date]],IncomeDBTable[Amount])</f>
        <v>0</v>
      </c>
      <c r="P479">
        <f>SUMIF(ExpensesDBTable[Date],"="&amp;DailyReportTable[[#This Row],[Date]],ExpensesDBTable[Amount])</f>
        <v>12.27</v>
      </c>
      <c r="Q479" s="2">
        <f t="shared" si="73"/>
        <v>-12.27</v>
      </c>
      <c r="R479" s="2">
        <f t="shared" si="74"/>
        <v>32923.499999999971</v>
      </c>
      <c r="S479">
        <f>WEEKNUM(DailyReportTable[[#This Row],[Date]],2)</f>
        <v>29</v>
      </c>
    </row>
    <row r="480" spans="6:19" x14ac:dyDescent="0.25">
      <c r="F480" s="6"/>
      <c r="J480" s="1">
        <v>42199</v>
      </c>
      <c r="K480">
        <f t="shared" si="70"/>
        <v>2015</v>
      </c>
      <c r="L480" t="str">
        <f t="shared" si="71"/>
        <v>July</v>
      </c>
      <c r="M480" s="6" t="str">
        <f>DailyReportTable[[#This Row],[Year]]&amp;WEEKNUM(DailyReportTable[[#This Row],[Date]],2)</f>
        <v>201529</v>
      </c>
      <c r="N480">
        <f t="shared" si="72"/>
        <v>14</v>
      </c>
      <c r="O480" s="2">
        <f>SUMIF(IncomeDBTable[Date],"="&amp;DailyReportTable[[#This Row],[Date]],IncomeDBTable[Amount])</f>
        <v>0</v>
      </c>
      <c r="P480">
        <f>SUMIF(ExpensesDBTable[Date],"="&amp;DailyReportTable[[#This Row],[Date]],ExpensesDBTable[Amount])</f>
        <v>7.19</v>
      </c>
      <c r="Q480" s="2">
        <f t="shared" si="73"/>
        <v>-7.19</v>
      </c>
      <c r="R480" s="2">
        <f t="shared" si="74"/>
        <v>32916.309999999969</v>
      </c>
      <c r="S480">
        <f>WEEKNUM(DailyReportTable[[#This Row],[Date]],2)</f>
        <v>29</v>
      </c>
    </row>
    <row r="481" spans="6:19" x14ac:dyDescent="0.25">
      <c r="F481" s="6"/>
      <c r="J481" s="1">
        <v>42200</v>
      </c>
      <c r="K481">
        <f t="shared" si="70"/>
        <v>2015</v>
      </c>
      <c r="L481" t="str">
        <f t="shared" si="71"/>
        <v>July</v>
      </c>
      <c r="M481" s="6" t="str">
        <f>DailyReportTable[[#This Row],[Year]]&amp;WEEKNUM(DailyReportTable[[#This Row],[Date]],2)</f>
        <v>201529</v>
      </c>
      <c r="N481">
        <f t="shared" si="72"/>
        <v>15</v>
      </c>
      <c r="O481" s="2">
        <f>SUMIF(IncomeDBTable[Date],"="&amp;DailyReportTable[[#This Row],[Date]],IncomeDBTable[Amount])</f>
        <v>9071.33</v>
      </c>
      <c r="P481">
        <f>SUMIF(ExpensesDBTable[Date],"="&amp;DailyReportTable[[#This Row],[Date]],ExpensesDBTable[Amount])</f>
        <v>7107.84</v>
      </c>
      <c r="Q481" s="2">
        <f t="shared" si="73"/>
        <v>1963.4899999999998</v>
      </c>
      <c r="R481" s="2">
        <f t="shared" si="74"/>
        <v>34879.799999999967</v>
      </c>
      <c r="S481">
        <f>WEEKNUM(DailyReportTable[[#This Row],[Date]],2)</f>
        <v>29</v>
      </c>
    </row>
    <row r="482" spans="6:19" x14ac:dyDescent="0.25">
      <c r="F482" s="6"/>
      <c r="J482" s="1">
        <v>42201</v>
      </c>
      <c r="K482">
        <f t="shared" si="70"/>
        <v>2015</v>
      </c>
      <c r="L482" t="str">
        <f t="shared" si="71"/>
        <v>July</v>
      </c>
      <c r="M482" s="6" t="str">
        <f>DailyReportTable[[#This Row],[Year]]&amp;WEEKNUM(DailyReportTable[[#This Row],[Date]],2)</f>
        <v>201529</v>
      </c>
      <c r="N482">
        <f t="shared" si="72"/>
        <v>16</v>
      </c>
      <c r="O482" s="2">
        <f>SUMIF(IncomeDBTable[Date],"="&amp;DailyReportTable[[#This Row],[Date]],IncomeDBTable[Amount])</f>
        <v>0</v>
      </c>
      <c r="P482">
        <f>SUMIF(ExpensesDBTable[Date],"="&amp;DailyReportTable[[#This Row],[Date]],ExpensesDBTable[Amount])</f>
        <v>173.6</v>
      </c>
      <c r="Q482" s="2">
        <f t="shared" si="73"/>
        <v>-173.6</v>
      </c>
      <c r="R482" s="2">
        <f t="shared" si="74"/>
        <v>34706.199999999968</v>
      </c>
      <c r="S482">
        <f>WEEKNUM(DailyReportTable[[#This Row],[Date]],2)</f>
        <v>29</v>
      </c>
    </row>
    <row r="483" spans="6:19" x14ac:dyDescent="0.25">
      <c r="F483" s="6"/>
      <c r="J483" s="1">
        <v>42203</v>
      </c>
      <c r="K483">
        <f t="shared" si="70"/>
        <v>2015</v>
      </c>
      <c r="L483" t="str">
        <f t="shared" si="71"/>
        <v>July</v>
      </c>
      <c r="M483" s="6" t="str">
        <f>DailyReportTable[[#This Row],[Year]]&amp;WEEKNUM(DailyReportTable[[#This Row],[Date]],2)</f>
        <v>201529</v>
      </c>
      <c r="N483">
        <f t="shared" si="72"/>
        <v>18</v>
      </c>
      <c r="O483" s="2">
        <f>SUMIF(IncomeDBTable[Date],"="&amp;DailyReportTable[[#This Row],[Date]],IncomeDBTable[Amount])</f>
        <v>0</v>
      </c>
      <c r="P483">
        <f>SUMIF(ExpensesDBTable[Date],"="&amp;DailyReportTable[[#This Row],[Date]],ExpensesDBTable[Amount])</f>
        <v>1593.04</v>
      </c>
      <c r="Q483" s="2">
        <f t="shared" si="73"/>
        <v>-1593.04</v>
      </c>
      <c r="R483" s="2">
        <f t="shared" si="74"/>
        <v>33113.159999999967</v>
      </c>
      <c r="S483">
        <f>WEEKNUM(DailyReportTable[[#This Row],[Date]],2)</f>
        <v>29</v>
      </c>
    </row>
    <row r="484" spans="6:19" x14ac:dyDescent="0.25">
      <c r="F484" s="6"/>
      <c r="J484" s="1">
        <v>42204</v>
      </c>
      <c r="K484">
        <f t="shared" si="70"/>
        <v>2015</v>
      </c>
      <c r="L484" t="str">
        <f t="shared" si="71"/>
        <v>July</v>
      </c>
      <c r="M484" s="6" t="str">
        <f>DailyReportTable[[#This Row],[Year]]&amp;WEEKNUM(DailyReportTable[[#This Row],[Date]],2)</f>
        <v>201529</v>
      </c>
      <c r="N484">
        <f t="shared" si="72"/>
        <v>19</v>
      </c>
      <c r="O484" s="2">
        <f>SUMIF(IncomeDBTable[Date],"="&amp;DailyReportTable[[#This Row],[Date]],IncomeDBTable[Amount])</f>
        <v>0</v>
      </c>
      <c r="P484">
        <f>SUMIF(ExpensesDBTable[Date],"="&amp;DailyReportTable[[#This Row],[Date]],ExpensesDBTable[Amount])</f>
        <v>26.05</v>
      </c>
      <c r="Q484" s="2">
        <f t="shared" si="73"/>
        <v>-26.05</v>
      </c>
      <c r="R484" s="2">
        <f t="shared" si="74"/>
        <v>33087.109999999964</v>
      </c>
      <c r="S484">
        <f>WEEKNUM(DailyReportTable[[#This Row],[Date]],2)</f>
        <v>29</v>
      </c>
    </row>
    <row r="485" spans="6:19" x14ac:dyDescent="0.25">
      <c r="F485" s="6"/>
      <c r="J485" s="1">
        <v>42205</v>
      </c>
      <c r="K485">
        <f t="shared" si="70"/>
        <v>2015</v>
      </c>
      <c r="L485" t="str">
        <f t="shared" si="71"/>
        <v>July</v>
      </c>
      <c r="M485" s="6" t="str">
        <f>DailyReportTable[[#This Row],[Year]]&amp;WEEKNUM(DailyReportTable[[#This Row],[Date]],2)</f>
        <v>201530</v>
      </c>
      <c r="N485">
        <f t="shared" si="72"/>
        <v>20</v>
      </c>
      <c r="O485" s="2">
        <f>SUMIF(IncomeDBTable[Date],"="&amp;DailyReportTable[[#This Row],[Date]],IncomeDBTable[Amount])</f>
        <v>0</v>
      </c>
      <c r="P485">
        <f>SUMIF(ExpensesDBTable[Date],"="&amp;DailyReportTable[[#This Row],[Date]],ExpensesDBTable[Amount])</f>
        <v>4.08</v>
      </c>
      <c r="Q485" s="2">
        <f t="shared" si="73"/>
        <v>-4.08</v>
      </c>
      <c r="R485" s="2">
        <f t="shared" si="74"/>
        <v>33083.029999999962</v>
      </c>
      <c r="S485">
        <f>WEEKNUM(DailyReportTable[[#This Row],[Date]],2)</f>
        <v>30</v>
      </c>
    </row>
    <row r="486" spans="6:19" x14ac:dyDescent="0.25">
      <c r="F486" s="6"/>
      <c r="J486" s="1">
        <v>42207</v>
      </c>
      <c r="K486">
        <f t="shared" si="70"/>
        <v>2015</v>
      </c>
      <c r="L486" t="str">
        <f t="shared" si="71"/>
        <v>July</v>
      </c>
      <c r="M486" s="6" t="str">
        <f>DailyReportTable[[#This Row],[Year]]&amp;WEEKNUM(DailyReportTable[[#This Row],[Date]],2)</f>
        <v>201530</v>
      </c>
      <c r="N486">
        <f t="shared" si="72"/>
        <v>22</v>
      </c>
      <c r="O486" s="2">
        <f>SUMIF(IncomeDBTable[Date],"="&amp;DailyReportTable[[#This Row],[Date]],IncomeDBTable[Amount])</f>
        <v>0</v>
      </c>
      <c r="P486">
        <f>SUMIF(ExpensesDBTable[Date],"="&amp;DailyReportTable[[#This Row],[Date]],ExpensesDBTable[Amount])</f>
        <v>24.15</v>
      </c>
      <c r="Q486" s="2">
        <f t="shared" si="73"/>
        <v>-24.15</v>
      </c>
      <c r="R486" s="2">
        <f t="shared" si="74"/>
        <v>33058.879999999961</v>
      </c>
      <c r="S486">
        <f>WEEKNUM(DailyReportTable[[#This Row],[Date]],2)</f>
        <v>30</v>
      </c>
    </row>
    <row r="487" spans="6:19" x14ac:dyDescent="0.25">
      <c r="F487" s="6"/>
      <c r="J487" s="1">
        <v>42209</v>
      </c>
      <c r="K487">
        <f t="shared" si="70"/>
        <v>2015</v>
      </c>
      <c r="L487" t="str">
        <f t="shared" si="71"/>
        <v>July</v>
      </c>
      <c r="M487" s="6" t="str">
        <f>DailyReportTable[[#This Row],[Year]]&amp;WEEKNUM(DailyReportTable[[#This Row],[Date]],2)</f>
        <v>201530</v>
      </c>
      <c r="N487">
        <f t="shared" si="72"/>
        <v>24</v>
      </c>
      <c r="O487" s="2">
        <f>SUMIF(IncomeDBTable[Date],"="&amp;DailyReportTable[[#This Row],[Date]],IncomeDBTable[Amount])</f>
        <v>0</v>
      </c>
      <c r="P487">
        <f>SUMIF(ExpensesDBTable[Date],"="&amp;DailyReportTable[[#This Row],[Date]],ExpensesDBTable[Amount])</f>
        <v>59.73</v>
      </c>
      <c r="Q487" s="2">
        <f t="shared" si="73"/>
        <v>-59.73</v>
      </c>
      <c r="R487" s="2">
        <f t="shared" si="74"/>
        <v>32999.149999999958</v>
      </c>
      <c r="S487">
        <f>WEEKNUM(DailyReportTable[[#This Row],[Date]],2)</f>
        <v>30</v>
      </c>
    </row>
    <row r="488" spans="6:19" x14ac:dyDescent="0.25">
      <c r="F488" s="6"/>
      <c r="J488" s="1">
        <v>42210</v>
      </c>
      <c r="K488">
        <f t="shared" si="70"/>
        <v>2015</v>
      </c>
      <c r="L488" t="str">
        <f t="shared" si="71"/>
        <v>July</v>
      </c>
      <c r="M488" s="6" t="str">
        <f>DailyReportTable[[#This Row],[Year]]&amp;WEEKNUM(DailyReportTable[[#This Row],[Date]],2)</f>
        <v>201530</v>
      </c>
      <c r="N488">
        <f t="shared" si="72"/>
        <v>25</v>
      </c>
      <c r="O488" s="2">
        <f>SUMIF(IncomeDBTable[Date],"="&amp;DailyReportTable[[#This Row],[Date]],IncomeDBTable[Amount])</f>
        <v>0</v>
      </c>
      <c r="P488">
        <f>SUMIF(ExpensesDBTable[Date],"="&amp;DailyReportTable[[#This Row],[Date]],ExpensesDBTable[Amount])</f>
        <v>649.2399999999999</v>
      </c>
      <c r="Q488" s="2">
        <f t="shared" si="73"/>
        <v>-649.2399999999999</v>
      </c>
      <c r="R488" s="2">
        <f t="shared" si="74"/>
        <v>32349.909999999956</v>
      </c>
      <c r="S488">
        <f>WEEKNUM(DailyReportTable[[#This Row],[Date]],2)</f>
        <v>30</v>
      </c>
    </row>
    <row r="489" spans="6:19" x14ac:dyDescent="0.25">
      <c r="F489" s="6"/>
      <c r="J489" s="1">
        <v>42211</v>
      </c>
      <c r="K489">
        <f t="shared" si="70"/>
        <v>2015</v>
      </c>
      <c r="L489" t="str">
        <f t="shared" si="71"/>
        <v>July</v>
      </c>
      <c r="M489" s="6" t="str">
        <f>DailyReportTable[[#This Row],[Year]]&amp;WEEKNUM(DailyReportTable[[#This Row],[Date]],2)</f>
        <v>201530</v>
      </c>
      <c r="N489">
        <f t="shared" si="72"/>
        <v>26</v>
      </c>
      <c r="O489" s="2">
        <f>SUMIF(IncomeDBTable[Date],"="&amp;DailyReportTable[[#This Row],[Date]],IncomeDBTable[Amount])</f>
        <v>0</v>
      </c>
      <c r="P489">
        <f>SUMIF(ExpensesDBTable[Date],"="&amp;DailyReportTable[[#This Row],[Date]],ExpensesDBTable[Amount])</f>
        <v>91.009999999999991</v>
      </c>
      <c r="Q489" s="2">
        <f t="shared" si="73"/>
        <v>-91.009999999999991</v>
      </c>
      <c r="R489" s="2">
        <f t="shared" si="74"/>
        <v>32258.899999999958</v>
      </c>
      <c r="S489">
        <f>WEEKNUM(DailyReportTable[[#This Row],[Date]],2)</f>
        <v>30</v>
      </c>
    </row>
    <row r="490" spans="6:19" x14ac:dyDescent="0.25">
      <c r="F490" s="6"/>
      <c r="J490" s="1">
        <v>42212</v>
      </c>
      <c r="K490">
        <f t="shared" si="70"/>
        <v>2015</v>
      </c>
      <c r="L490" t="str">
        <f t="shared" si="71"/>
        <v>July</v>
      </c>
      <c r="M490" s="6" t="str">
        <f>DailyReportTable[[#This Row],[Year]]&amp;WEEKNUM(DailyReportTable[[#This Row],[Date]],2)</f>
        <v>201531</v>
      </c>
      <c r="N490">
        <f t="shared" si="72"/>
        <v>27</v>
      </c>
      <c r="O490" s="2">
        <f>SUMIF(IncomeDBTable[Date],"="&amp;DailyReportTable[[#This Row],[Date]],IncomeDBTable[Amount])</f>
        <v>0</v>
      </c>
      <c r="P490">
        <f>SUMIF(ExpensesDBTable[Date],"="&amp;DailyReportTable[[#This Row],[Date]],ExpensesDBTable[Amount])</f>
        <v>69.5</v>
      </c>
      <c r="Q490" s="2">
        <f t="shared" si="73"/>
        <v>-69.5</v>
      </c>
      <c r="R490" s="2">
        <f t="shared" si="74"/>
        <v>32189.399999999958</v>
      </c>
      <c r="S490">
        <f>WEEKNUM(DailyReportTable[[#This Row],[Date]],2)</f>
        <v>31</v>
      </c>
    </row>
    <row r="491" spans="6:19" x14ac:dyDescent="0.25">
      <c r="F491" s="6"/>
      <c r="J491" s="1">
        <v>42216</v>
      </c>
      <c r="K491">
        <f t="shared" si="70"/>
        <v>2015</v>
      </c>
      <c r="L491" t="str">
        <f t="shared" si="71"/>
        <v>July</v>
      </c>
      <c r="M491" s="6" t="str">
        <f>DailyReportTable[[#This Row],[Year]]&amp;WEEKNUM(DailyReportTable[[#This Row],[Date]],2)</f>
        <v>201531</v>
      </c>
      <c r="N491">
        <f t="shared" si="72"/>
        <v>31</v>
      </c>
      <c r="O491" s="2">
        <f>SUMIF(IncomeDBTable[Date],"="&amp;DailyReportTable[[#This Row],[Date]],IncomeDBTable[Amount])</f>
        <v>0</v>
      </c>
      <c r="P491">
        <f>SUMIF(ExpensesDBTable[Date],"="&amp;DailyReportTable[[#This Row],[Date]],ExpensesDBTable[Amount])</f>
        <v>118.16</v>
      </c>
      <c r="Q491" s="2">
        <f t="shared" si="73"/>
        <v>-118.16</v>
      </c>
      <c r="R491" s="2">
        <f t="shared" si="74"/>
        <v>32071.239999999958</v>
      </c>
      <c r="S491">
        <f>WEEKNUM(DailyReportTable[[#This Row],[Date]],2)</f>
        <v>31</v>
      </c>
    </row>
    <row r="492" spans="6:19" x14ac:dyDescent="0.25">
      <c r="F492" s="6"/>
      <c r="J492" s="1">
        <v>42217</v>
      </c>
      <c r="K492">
        <f t="shared" si="70"/>
        <v>2015</v>
      </c>
      <c r="L492" t="str">
        <f t="shared" si="71"/>
        <v>August</v>
      </c>
      <c r="M492" s="6" t="str">
        <f>DailyReportTable[[#This Row],[Year]]&amp;WEEKNUM(DailyReportTable[[#This Row],[Date]],2)</f>
        <v>201531</v>
      </c>
      <c r="N492">
        <f t="shared" si="72"/>
        <v>1</v>
      </c>
      <c r="O492" s="2">
        <f>SUMIF(IncomeDBTable[Date],"="&amp;DailyReportTable[[#This Row],[Date]],IncomeDBTable[Amount])</f>
        <v>0</v>
      </c>
      <c r="P492">
        <f>SUMIF(ExpensesDBTable[Date],"="&amp;DailyReportTable[[#This Row],[Date]],ExpensesDBTable[Amount])</f>
        <v>632.42999999999995</v>
      </c>
      <c r="Q492" s="2">
        <f t="shared" si="73"/>
        <v>-632.42999999999995</v>
      </c>
      <c r="R492" s="2">
        <f t="shared" si="74"/>
        <v>31438.809999999958</v>
      </c>
      <c r="S492">
        <f>WEEKNUM(DailyReportTable[[#This Row],[Date]],2)</f>
        <v>31</v>
      </c>
    </row>
    <row r="493" spans="6:19" x14ac:dyDescent="0.25">
      <c r="F493" s="6"/>
      <c r="J493" s="1">
        <v>42218</v>
      </c>
      <c r="K493">
        <f t="shared" si="70"/>
        <v>2015</v>
      </c>
      <c r="L493" t="str">
        <f t="shared" si="71"/>
        <v>August</v>
      </c>
      <c r="M493" s="6" t="str">
        <f>DailyReportTable[[#This Row],[Year]]&amp;WEEKNUM(DailyReportTable[[#This Row],[Date]],2)</f>
        <v>201531</v>
      </c>
      <c r="N493">
        <f t="shared" si="72"/>
        <v>2</v>
      </c>
      <c r="O493" s="2">
        <f>SUMIF(IncomeDBTable[Date],"="&amp;DailyReportTable[[#This Row],[Date]],IncomeDBTable[Amount])</f>
        <v>66.5</v>
      </c>
      <c r="P493">
        <f>SUMIF(ExpensesDBTable[Date],"="&amp;DailyReportTable[[#This Row],[Date]],ExpensesDBTable[Amount])</f>
        <v>34</v>
      </c>
      <c r="Q493" s="2">
        <f t="shared" si="73"/>
        <v>32.5</v>
      </c>
      <c r="R493" s="2">
        <f t="shared" si="74"/>
        <v>31471.309999999958</v>
      </c>
      <c r="S493">
        <f>WEEKNUM(DailyReportTable[[#This Row],[Date]],2)</f>
        <v>31</v>
      </c>
    </row>
    <row r="494" spans="6:19" x14ac:dyDescent="0.25">
      <c r="F494" s="6"/>
      <c r="J494" s="1">
        <v>42221</v>
      </c>
      <c r="K494">
        <f t="shared" si="70"/>
        <v>2015</v>
      </c>
      <c r="L494" t="str">
        <f t="shared" si="71"/>
        <v>August</v>
      </c>
      <c r="M494" s="6" t="str">
        <f>DailyReportTable[[#This Row],[Year]]&amp;WEEKNUM(DailyReportTable[[#This Row],[Date]],2)</f>
        <v>201532</v>
      </c>
      <c r="N494">
        <f t="shared" si="72"/>
        <v>5</v>
      </c>
      <c r="O494" s="2">
        <f>SUMIF(IncomeDBTable[Date],"="&amp;DailyReportTable[[#This Row],[Date]],IncomeDBTable[Amount])</f>
        <v>0</v>
      </c>
      <c r="P494">
        <f>SUMIF(ExpensesDBTable[Date],"="&amp;DailyReportTable[[#This Row],[Date]],ExpensesDBTable[Amount])</f>
        <v>305.5</v>
      </c>
      <c r="Q494" s="2">
        <f t="shared" si="73"/>
        <v>-305.5</v>
      </c>
      <c r="R494" s="2">
        <f t="shared" si="74"/>
        <v>31165.809999999958</v>
      </c>
      <c r="S494">
        <f>WEEKNUM(DailyReportTable[[#This Row],[Date]],2)</f>
        <v>32</v>
      </c>
    </row>
    <row r="495" spans="6:19" x14ac:dyDescent="0.25">
      <c r="F495" s="6"/>
      <c r="J495" s="1">
        <v>42223</v>
      </c>
      <c r="K495">
        <f t="shared" si="70"/>
        <v>2015</v>
      </c>
      <c r="L495" t="str">
        <f t="shared" si="71"/>
        <v>August</v>
      </c>
      <c r="M495" s="6" t="str">
        <f>DailyReportTable[[#This Row],[Year]]&amp;WEEKNUM(DailyReportTable[[#This Row],[Date]],2)</f>
        <v>201532</v>
      </c>
      <c r="N495">
        <f t="shared" si="72"/>
        <v>7</v>
      </c>
      <c r="O495" s="2">
        <f>SUMIF(IncomeDBTable[Date],"="&amp;DailyReportTable[[#This Row],[Date]],IncomeDBTable[Amount])</f>
        <v>0</v>
      </c>
      <c r="P495">
        <f>SUMIF(ExpensesDBTable[Date],"="&amp;DailyReportTable[[#This Row],[Date]],ExpensesDBTable[Amount])</f>
        <v>199.81</v>
      </c>
      <c r="Q495" s="2">
        <f t="shared" si="73"/>
        <v>-199.81</v>
      </c>
      <c r="R495" s="2">
        <f t="shared" si="74"/>
        <v>30965.999999999956</v>
      </c>
      <c r="S495">
        <f>WEEKNUM(DailyReportTable[[#This Row],[Date]],2)</f>
        <v>32</v>
      </c>
    </row>
    <row r="496" spans="6:19" x14ac:dyDescent="0.25">
      <c r="F496" s="6"/>
      <c r="J496" s="1">
        <v>42225</v>
      </c>
      <c r="K496">
        <f t="shared" si="70"/>
        <v>2015</v>
      </c>
      <c r="L496" t="str">
        <f t="shared" si="71"/>
        <v>August</v>
      </c>
      <c r="M496" s="6" t="str">
        <f>DailyReportTable[[#This Row],[Year]]&amp;WEEKNUM(DailyReportTable[[#This Row],[Date]],2)</f>
        <v>201532</v>
      </c>
      <c r="N496">
        <f t="shared" si="72"/>
        <v>9</v>
      </c>
      <c r="O496" s="2">
        <f>SUMIF(IncomeDBTable[Date],"="&amp;DailyReportTable[[#This Row],[Date]],IncomeDBTable[Amount])</f>
        <v>0</v>
      </c>
      <c r="P496">
        <f>SUMIF(ExpensesDBTable[Date],"="&amp;DailyReportTable[[#This Row],[Date]],ExpensesDBTable[Amount])</f>
        <v>2095.1999999999998</v>
      </c>
      <c r="Q496" s="2">
        <f t="shared" si="73"/>
        <v>-2095.1999999999998</v>
      </c>
      <c r="R496" s="2">
        <f t="shared" si="74"/>
        <v>28870.799999999956</v>
      </c>
      <c r="S496">
        <f>WEEKNUM(DailyReportTable[[#This Row],[Date]],2)</f>
        <v>32</v>
      </c>
    </row>
    <row r="497" spans="6:19" x14ac:dyDescent="0.25">
      <c r="F497" s="6"/>
      <c r="J497" s="1">
        <v>42226</v>
      </c>
      <c r="K497">
        <f t="shared" si="70"/>
        <v>2015</v>
      </c>
      <c r="L497" t="str">
        <f t="shared" si="71"/>
        <v>August</v>
      </c>
      <c r="M497" s="6" t="str">
        <f>DailyReportTable[[#This Row],[Year]]&amp;WEEKNUM(DailyReportTable[[#This Row],[Date]],2)</f>
        <v>201533</v>
      </c>
      <c r="N497">
        <f t="shared" si="72"/>
        <v>10</v>
      </c>
      <c r="O497" s="2">
        <f>SUMIF(IncomeDBTable[Date],"="&amp;DailyReportTable[[#This Row],[Date]],IncomeDBTable[Amount])</f>
        <v>0</v>
      </c>
      <c r="P497">
        <f>SUMIF(ExpensesDBTable[Date],"="&amp;DailyReportTable[[#This Row],[Date]],ExpensesDBTable[Amount])</f>
        <v>74.290000000000006</v>
      </c>
      <c r="Q497" s="2">
        <f t="shared" si="73"/>
        <v>-74.290000000000006</v>
      </c>
      <c r="R497" s="2">
        <f t="shared" si="74"/>
        <v>28796.509999999955</v>
      </c>
      <c r="S497">
        <f>WEEKNUM(DailyReportTable[[#This Row],[Date]],2)</f>
        <v>33</v>
      </c>
    </row>
    <row r="498" spans="6:19" x14ac:dyDescent="0.25">
      <c r="F498" s="6"/>
      <c r="J498" s="1">
        <v>42227</v>
      </c>
      <c r="K498">
        <f t="shared" si="70"/>
        <v>2015</v>
      </c>
      <c r="L498" t="str">
        <f t="shared" si="71"/>
        <v>August</v>
      </c>
      <c r="M498" s="6" t="str">
        <f>DailyReportTable[[#This Row],[Year]]&amp;WEEKNUM(DailyReportTable[[#This Row],[Date]],2)</f>
        <v>201533</v>
      </c>
      <c r="N498">
        <f t="shared" si="72"/>
        <v>11</v>
      </c>
      <c r="O498" s="2">
        <f>SUMIF(IncomeDBTable[Date],"="&amp;DailyReportTable[[#This Row],[Date]],IncomeDBTable[Amount])</f>
        <v>0</v>
      </c>
      <c r="P498">
        <f>SUMIF(ExpensesDBTable[Date],"="&amp;DailyReportTable[[#This Row],[Date]],ExpensesDBTable[Amount])</f>
        <v>0</v>
      </c>
      <c r="Q498" s="2">
        <f t="shared" si="73"/>
        <v>0</v>
      </c>
      <c r="R498" s="2">
        <f t="shared" si="74"/>
        <v>28796.509999999955</v>
      </c>
      <c r="S498">
        <f>WEEKNUM(DailyReportTable[[#This Row],[Date]],2)</f>
        <v>33</v>
      </c>
    </row>
    <row r="499" spans="6:19" x14ac:dyDescent="0.25">
      <c r="F499" s="6"/>
      <c r="J499" s="1">
        <v>42228</v>
      </c>
      <c r="K499">
        <f t="shared" si="70"/>
        <v>2015</v>
      </c>
      <c r="L499" t="str">
        <f t="shared" si="71"/>
        <v>August</v>
      </c>
      <c r="M499" s="6" t="str">
        <f>DailyReportTable[[#This Row],[Year]]&amp;WEEKNUM(DailyReportTable[[#This Row],[Date]],2)</f>
        <v>201533</v>
      </c>
      <c r="N499">
        <f t="shared" si="72"/>
        <v>12</v>
      </c>
      <c r="O499" s="2">
        <f>SUMIF(IncomeDBTable[Date],"="&amp;DailyReportTable[[#This Row],[Date]],IncomeDBTable[Amount])</f>
        <v>0</v>
      </c>
      <c r="P499">
        <f>SUMIF(ExpensesDBTable[Date],"="&amp;DailyReportTable[[#This Row],[Date]],ExpensesDBTable[Amount])</f>
        <v>4</v>
      </c>
      <c r="Q499" s="2">
        <f t="shared" si="73"/>
        <v>-4</v>
      </c>
      <c r="R499" s="2">
        <f t="shared" si="74"/>
        <v>28792.509999999955</v>
      </c>
      <c r="S499">
        <f>WEEKNUM(DailyReportTable[[#This Row],[Date]],2)</f>
        <v>33</v>
      </c>
    </row>
    <row r="500" spans="6:19" x14ac:dyDescent="0.25">
      <c r="F500" s="6"/>
      <c r="J500" s="1">
        <v>42229</v>
      </c>
      <c r="K500">
        <f t="shared" si="70"/>
        <v>2015</v>
      </c>
      <c r="L500" t="str">
        <f t="shared" si="71"/>
        <v>August</v>
      </c>
      <c r="M500" s="6" t="str">
        <f>DailyReportTable[[#This Row],[Year]]&amp;WEEKNUM(DailyReportTable[[#This Row],[Date]],2)</f>
        <v>201533</v>
      </c>
      <c r="N500">
        <f t="shared" si="72"/>
        <v>13</v>
      </c>
      <c r="O500" s="2">
        <f>SUMIF(IncomeDBTable[Date],"="&amp;DailyReportTable[[#This Row],[Date]],IncomeDBTable[Amount])</f>
        <v>0</v>
      </c>
      <c r="P500">
        <f>SUMIF(ExpensesDBTable[Date],"="&amp;DailyReportTable[[#This Row],[Date]],ExpensesDBTable[Amount])</f>
        <v>173.6</v>
      </c>
      <c r="Q500" s="2">
        <f t="shared" si="73"/>
        <v>-173.6</v>
      </c>
      <c r="R500" s="2">
        <f t="shared" si="74"/>
        <v>28618.909999999956</v>
      </c>
      <c r="S500">
        <f>WEEKNUM(DailyReportTable[[#This Row],[Date]],2)</f>
        <v>33</v>
      </c>
    </row>
    <row r="501" spans="6:19" x14ac:dyDescent="0.25">
      <c r="F501" s="6"/>
      <c r="J501" s="1">
        <v>42230</v>
      </c>
      <c r="K501">
        <f t="shared" si="70"/>
        <v>2015</v>
      </c>
      <c r="L501" t="str">
        <f t="shared" si="71"/>
        <v>August</v>
      </c>
      <c r="M501" s="6" t="str">
        <f>DailyReportTable[[#This Row],[Year]]&amp;WEEKNUM(DailyReportTable[[#This Row],[Date]],2)</f>
        <v>201533</v>
      </c>
      <c r="N501">
        <f t="shared" si="72"/>
        <v>14</v>
      </c>
      <c r="O501" s="2">
        <f>SUMIF(IncomeDBTable[Date],"="&amp;DailyReportTable[[#This Row],[Date]],IncomeDBTable[Amount])</f>
        <v>8162.08</v>
      </c>
      <c r="P501">
        <f>SUMIF(ExpensesDBTable[Date],"="&amp;DailyReportTable[[#This Row],[Date]],ExpensesDBTable[Amount])</f>
        <v>24.09</v>
      </c>
      <c r="Q501" s="2">
        <f t="shared" si="73"/>
        <v>8137.99</v>
      </c>
      <c r="R501" s="2">
        <f t="shared" si="74"/>
        <v>36756.899999999958</v>
      </c>
      <c r="S501">
        <f>WEEKNUM(DailyReportTable[[#This Row],[Date]],2)</f>
        <v>33</v>
      </c>
    </row>
    <row r="502" spans="6:19" x14ac:dyDescent="0.25">
      <c r="F502" s="6"/>
      <c r="J502" s="1">
        <v>42231</v>
      </c>
      <c r="K502">
        <f t="shared" si="70"/>
        <v>2015</v>
      </c>
      <c r="L502" t="str">
        <f t="shared" si="71"/>
        <v>August</v>
      </c>
      <c r="M502" s="6" t="str">
        <f>DailyReportTable[[#This Row],[Year]]&amp;WEEKNUM(DailyReportTable[[#This Row],[Date]],2)</f>
        <v>201533</v>
      </c>
      <c r="N502">
        <f t="shared" si="72"/>
        <v>15</v>
      </c>
      <c r="O502" s="2">
        <f>SUMIF(IncomeDBTable[Date],"="&amp;DailyReportTable[[#This Row],[Date]],IncomeDBTable[Amount])</f>
        <v>0</v>
      </c>
      <c r="P502">
        <f>SUMIF(ExpensesDBTable[Date],"="&amp;DailyReportTable[[#This Row],[Date]],ExpensesDBTable[Amount])</f>
        <v>259.45</v>
      </c>
      <c r="Q502" s="2">
        <f t="shared" si="73"/>
        <v>-259.45</v>
      </c>
      <c r="R502" s="2">
        <f t="shared" si="74"/>
        <v>36497.449999999961</v>
      </c>
      <c r="S502">
        <f>WEEKNUM(DailyReportTable[[#This Row],[Date]],2)</f>
        <v>33</v>
      </c>
    </row>
    <row r="503" spans="6:19" x14ac:dyDescent="0.25">
      <c r="J503" s="1">
        <v>42232</v>
      </c>
      <c r="K503">
        <f t="shared" ref="K503:K566" si="75">YEAR(J503)</f>
        <v>2015</v>
      </c>
      <c r="L503" t="str">
        <f t="shared" ref="L503:L566" si="76">TEXT(DATE(K503,MONTH(J503),N503),"MMMM")</f>
        <v>August</v>
      </c>
      <c r="M503" s="6" t="str">
        <f>DailyReportTable[[#This Row],[Year]]&amp;WEEKNUM(DailyReportTable[[#This Row],[Date]],2)</f>
        <v>201533</v>
      </c>
      <c r="N503">
        <f t="shared" ref="N503:N566" si="77">DAY(J503)</f>
        <v>16</v>
      </c>
      <c r="O503" s="2">
        <f>SUMIF(IncomeDBTable[Date],"="&amp;DailyReportTable[[#This Row],[Date]],IncomeDBTable[Amount])</f>
        <v>0</v>
      </c>
      <c r="P503">
        <f>SUMIF(ExpensesDBTable[Date],"="&amp;DailyReportTable[[#This Row],[Date]],ExpensesDBTable[Amount])</f>
        <v>55.79</v>
      </c>
      <c r="Q503" s="2">
        <f t="shared" ref="Q503:Q566" si="78">O503-P503</f>
        <v>-55.79</v>
      </c>
      <c r="R503" s="2">
        <f t="shared" ref="R503:R566" si="79">R502+Q503</f>
        <v>36441.65999999996</v>
      </c>
      <c r="S503">
        <f>WEEKNUM(DailyReportTable[[#This Row],[Date]],2)</f>
        <v>33</v>
      </c>
    </row>
    <row r="504" spans="6:19" x14ac:dyDescent="0.25">
      <c r="J504" s="1">
        <v>42233</v>
      </c>
      <c r="K504">
        <f t="shared" si="75"/>
        <v>2015</v>
      </c>
      <c r="L504" t="str">
        <f t="shared" si="76"/>
        <v>August</v>
      </c>
      <c r="M504" s="6" t="str">
        <f>DailyReportTable[[#This Row],[Year]]&amp;WEEKNUM(DailyReportTable[[#This Row],[Date]],2)</f>
        <v>201534</v>
      </c>
      <c r="N504">
        <f t="shared" si="77"/>
        <v>17</v>
      </c>
      <c r="O504" s="2">
        <f>SUMIF(IncomeDBTable[Date],"="&amp;DailyReportTable[[#This Row],[Date]],IncomeDBTable[Amount])</f>
        <v>0</v>
      </c>
      <c r="P504">
        <f>SUMIF(ExpensesDBTable[Date],"="&amp;DailyReportTable[[#This Row],[Date]],ExpensesDBTable[Amount])</f>
        <v>5.2</v>
      </c>
      <c r="Q504" s="2">
        <f t="shared" si="78"/>
        <v>-5.2</v>
      </c>
      <c r="R504" s="2">
        <f t="shared" si="79"/>
        <v>36436.459999999963</v>
      </c>
      <c r="S504">
        <f>WEEKNUM(DailyReportTable[[#This Row],[Date]],2)</f>
        <v>34</v>
      </c>
    </row>
    <row r="505" spans="6:19" x14ac:dyDescent="0.25">
      <c r="J505" s="1">
        <v>42234</v>
      </c>
      <c r="K505">
        <f t="shared" si="75"/>
        <v>2015</v>
      </c>
      <c r="L505" t="str">
        <f t="shared" si="76"/>
        <v>August</v>
      </c>
      <c r="M505" s="6" t="str">
        <f>DailyReportTable[[#This Row],[Year]]&amp;WEEKNUM(DailyReportTable[[#This Row],[Date]],2)</f>
        <v>201534</v>
      </c>
      <c r="N505">
        <f t="shared" si="77"/>
        <v>18</v>
      </c>
      <c r="O505" s="2">
        <f>SUMIF(IncomeDBTable[Date],"="&amp;DailyReportTable[[#This Row],[Date]],IncomeDBTable[Amount])</f>
        <v>0</v>
      </c>
      <c r="P505">
        <f>SUMIF(ExpensesDBTable[Date],"="&amp;DailyReportTable[[#This Row],[Date]],ExpensesDBTable[Amount])</f>
        <v>1520</v>
      </c>
      <c r="Q505" s="2">
        <f t="shared" si="78"/>
        <v>-1520</v>
      </c>
      <c r="R505" s="2">
        <f t="shared" si="79"/>
        <v>34916.459999999963</v>
      </c>
      <c r="S505">
        <f>WEEKNUM(DailyReportTable[[#This Row],[Date]],2)</f>
        <v>34</v>
      </c>
    </row>
    <row r="506" spans="6:19" x14ac:dyDescent="0.25">
      <c r="J506" s="1">
        <v>42236</v>
      </c>
      <c r="K506">
        <f t="shared" si="75"/>
        <v>2015</v>
      </c>
      <c r="L506" t="str">
        <f t="shared" si="76"/>
        <v>August</v>
      </c>
      <c r="M506" s="6" t="str">
        <f>DailyReportTable[[#This Row],[Year]]&amp;WEEKNUM(DailyReportTable[[#This Row],[Date]],2)</f>
        <v>201534</v>
      </c>
      <c r="N506">
        <f t="shared" si="77"/>
        <v>20</v>
      </c>
      <c r="O506" s="2">
        <f>SUMIF(IncomeDBTable[Date],"="&amp;DailyReportTable[[#This Row],[Date]],IncomeDBTable[Amount])</f>
        <v>0</v>
      </c>
      <c r="P506">
        <f>SUMIF(ExpensesDBTable[Date],"="&amp;DailyReportTable[[#This Row],[Date]],ExpensesDBTable[Amount])</f>
        <v>6.35</v>
      </c>
      <c r="Q506" s="2">
        <f t="shared" si="78"/>
        <v>-6.35</v>
      </c>
      <c r="R506" s="2">
        <f t="shared" si="79"/>
        <v>34910.109999999964</v>
      </c>
      <c r="S506">
        <f>WEEKNUM(DailyReportTable[[#This Row],[Date]],2)</f>
        <v>34</v>
      </c>
    </row>
    <row r="507" spans="6:19" x14ac:dyDescent="0.25">
      <c r="J507" s="1">
        <v>42237</v>
      </c>
      <c r="K507">
        <f t="shared" si="75"/>
        <v>2015</v>
      </c>
      <c r="L507" t="str">
        <f t="shared" si="76"/>
        <v>August</v>
      </c>
      <c r="M507" s="6" t="str">
        <f>DailyReportTable[[#This Row],[Year]]&amp;WEEKNUM(DailyReportTable[[#This Row],[Date]],2)</f>
        <v>201534</v>
      </c>
      <c r="N507">
        <f t="shared" si="77"/>
        <v>21</v>
      </c>
      <c r="O507" s="2">
        <f>SUMIF(IncomeDBTable[Date],"="&amp;DailyReportTable[[#This Row],[Date]],IncomeDBTable[Amount])</f>
        <v>52.88</v>
      </c>
      <c r="P507">
        <f>SUMIF(ExpensesDBTable[Date],"="&amp;DailyReportTable[[#This Row],[Date]],ExpensesDBTable[Amount])</f>
        <v>834.55</v>
      </c>
      <c r="Q507" s="2">
        <f t="shared" si="78"/>
        <v>-781.67</v>
      </c>
      <c r="R507" s="2">
        <f t="shared" si="79"/>
        <v>34128.439999999966</v>
      </c>
      <c r="S507">
        <f>WEEKNUM(DailyReportTable[[#This Row],[Date]],2)</f>
        <v>34</v>
      </c>
    </row>
    <row r="508" spans="6:19" x14ac:dyDescent="0.25">
      <c r="J508" s="1">
        <v>42238</v>
      </c>
      <c r="K508">
        <f t="shared" si="75"/>
        <v>2015</v>
      </c>
      <c r="L508" t="str">
        <f t="shared" si="76"/>
        <v>August</v>
      </c>
      <c r="M508" s="6" t="str">
        <f>DailyReportTable[[#This Row],[Year]]&amp;WEEKNUM(DailyReportTable[[#This Row],[Date]],2)</f>
        <v>201534</v>
      </c>
      <c r="N508">
        <f t="shared" si="77"/>
        <v>22</v>
      </c>
      <c r="O508" s="2">
        <f>SUMIF(IncomeDBTable[Date],"="&amp;DailyReportTable[[#This Row],[Date]],IncomeDBTable[Amount])</f>
        <v>0</v>
      </c>
      <c r="P508">
        <f>SUMIF(ExpensesDBTable[Date],"="&amp;DailyReportTable[[#This Row],[Date]],ExpensesDBTable[Amount])</f>
        <v>78.03</v>
      </c>
      <c r="Q508" s="2">
        <f t="shared" si="78"/>
        <v>-78.03</v>
      </c>
      <c r="R508" s="2">
        <f t="shared" si="79"/>
        <v>34050.409999999967</v>
      </c>
      <c r="S508">
        <f>WEEKNUM(DailyReportTable[[#This Row],[Date]],2)</f>
        <v>34</v>
      </c>
    </row>
    <row r="509" spans="6:19" x14ac:dyDescent="0.25">
      <c r="J509" s="1">
        <v>42240</v>
      </c>
      <c r="K509">
        <f t="shared" si="75"/>
        <v>2015</v>
      </c>
      <c r="L509" t="str">
        <f t="shared" si="76"/>
        <v>August</v>
      </c>
      <c r="M509" s="6" t="str">
        <f>DailyReportTable[[#This Row],[Year]]&amp;WEEKNUM(DailyReportTable[[#This Row],[Date]],2)</f>
        <v>201535</v>
      </c>
      <c r="N509">
        <f t="shared" si="77"/>
        <v>24</v>
      </c>
      <c r="O509" s="2">
        <f>SUMIF(IncomeDBTable[Date],"="&amp;DailyReportTable[[#This Row],[Date]],IncomeDBTable[Amount])</f>
        <v>0</v>
      </c>
      <c r="P509">
        <f>SUMIF(ExpensesDBTable[Date],"="&amp;DailyReportTable[[#This Row],[Date]],ExpensesDBTable[Amount])</f>
        <v>22.16</v>
      </c>
      <c r="Q509" s="2">
        <f t="shared" si="78"/>
        <v>-22.16</v>
      </c>
      <c r="R509" s="2">
        <f t="shared" si="79"/>
        <v>34028.249999999964</v>
      </c>
      <c r="S509">
        <f>WEEKNUM(DailyReportTable[[#This Row],[Date]],2)</f>
        <v>35</v>
      </c>
    </row>
    <row r="510" spans="6:19" x14ac:dyDescent="0.25">
      <c r="J510" s="1">
        <v>42242</v>
      </c>
      <c r="K510">
        <f t="shared" si="75"/>
        <v>2015</v>
      </c>
      <c r="L510" t="str">
        <f t="shared" si="76"/>
        <v>August</v>
      </c>
      <c r="M510" s="6" t="str">
        <f>DailyReportTable[[#This Row],[Year]]&amp;WEEKNUM(DailyReportTable[[#This Row],[Date]],2)</f>
        <v>201535</v>
      </c>
      <c r="N510">
        <f t="shared" si="77"/>
        <v>26</v>
      </c>
      <c r="O510" s="2">
        <f>SUMIF(IncomeDBTable[Date],"="&amp;DailyReportTable[[#This Row],[Date]],IncomeDBTable[Amount])</f>
        <v>0</v>
      </c>
      <c r="P510">
        <f>SUMIF(ExpensesDBTable[Date],"="&amp;DailyReportTable[[#This Row],[Date]],ExpensesDBTable[Amount])</f>
        <v>77.39</v>
      </c>
      <c r="Q510" s="2">
        <f t="shared" si="78"/>
        <v>-77.39</v>
      </c>
      <c r="R510" s="2">
        <f t="shared" si="79"/>
        <v>33950.859999999964</v>
      </c>
      <c r="S510">
        <f>WEEKNUM(DailyReportTable[[#This Row],[Date]],2)</f>
        <v>35</v>
      </c>
    </row>
    <row r="511" spans="6:19" x14ac:dyDescent="0.25">
      <c r="J511" s="1">
        <v>42243</v>
      </c>
      <c r="K511">
        <f t="shared" si="75"/>
        <v>2015</v>
      </c>
      <c r="L511" t="str">
        <f t="shared" si="76"/>
        <v>August</v>
      </c>
      <c r="M511" s="6" t="str">
        <f>DailyReportTable[[#This Row],[Year]]&amp;WEEKNUM(DailyReportTable[[#This Row],[Date]],2)</f>
        <v>201535</v>
      </c>
      <c r="N511">
        <f t="shared" si="77"/>
        <v>27</v>
      </c>
      <c r="O511" s="2">
        <f>SUMIF(IncomeDBTable[Date],"="&amp;DailyReportTable[[#This Row],[Date]],IncomeDBTable[Amount])</f>
        <v>0</v>
      </c>
      <c r="P511">
        <f>SUMIF(ExpensesDBTable[Date],"="&amp;DailyReportTable[[#This Row],[Date]],ExpensesDBTable[Amount])</f>
        <v>15</v>
      </c>
      <c r="Q511" s="2">
        <f t="shared" si="78"/>
        <v>-15</v>
      </c>
      <c r="R511" s="2">
        <f t="shared" si="79"/>
        <v>33935.859999999964</v>
      </c>
      <c r="S511">
        <f>WEEKNUM(DailyReportTable[[#This Row],[Date]],2)</f>
        <v>35</v>
      </c>
    </row>
    <row r="512" spans="6:19" x14ac:dyDescent="0.25">
      <c r="J512" s="1">
        <v>42244</v>
      </c>
      <c r="K512">
        <f t="shared" si="75"/>
        <v>2015</v>
      </c>
      <c r="L512" t="str">
        <f t="shared" si="76"/>
        <v>August</v>
      </c>
      <c r="M512" s="6" t="str">
        <f>DailyReportTable[[#This Row],[Year]]&amp;WEEKNUM(DailyReportTable[[#This Row],[Date]],2)</f>
        <v>201535</v>
      </c>
      <c r="N512">
        <f t="shared" si="77"/>
        <v>28</v>
      </c>
      <c r="O512" s="2">
        <f>SUMIF(IncomeDBTable[Date],"="&amp;DailyReportTable[[#This Row],[Date]],IncomeDBTable[Amount])</f>
        <v>0</v>
      </c>
      <c r="P512">
        <f>SUMIF(ExpensesDBTable[Date],"="&amp;DailyReportTable[[#This Row],[Date]],ExpensesDBTable[Amount])</f>
        <v>10</v>
      </c>
      <c r="Q512" s="2">
        <f t="shared" si="78"/>
        <v>-10</v>
      </c>
      <c r="R512" s="2">
        <f t="shared" si="79"/>
        <v>33925.859999999964</v>
      </c>
      <c r="S512">
        <f>WEEKNUM(DailyReportTable[[#This Row],[Date]],2)</f>
        <v>35</v>
      </c>
    </row>
    <row r="513" spans="10:19" x14ac:dyDescent="0.25">
      <c r="J513" s="1">
        <v>42245</v>
      </c>
      <c r="K513">
        <f t="shared" si="75"/>
        <v>2015</v>
      </c>
      <c r="L513" t="str">
        <f t="shared" si="76"/>
        <v>August</v>
      </c>
      <c r="M513" s="6" t="str">
        <f>DailyReportTable[[#This Row],[Year]]&amp;WEEKNUM(DailyReportTable[[#This Row],[Date]],2)</f>
        <v>201535</v>
      </c>
      <c r="N513">
        <f t="shared" si="77"/>
        <v>29</v>
      </c>
      <c r="O513" s="2">
        <f>SUMIF(IncomeDBTable[Date],"="&amp;DailyReportTable[[#This Row],[Date]],IncomeDBTable[Amount])</f>
        <v>200</v>
      </c>
      <c r="P513">
        <f>SUMIF(ExpensesDBTable[Date],"="&amp;DailyReportTable[[#This Row],[Date]],ExpensesDBTable[Amount])</f>
        <v>261.12</v>
      </c>
      <c r="Q513" s="2">
        <f t="shared" si="78"/>
        <v>-61.120000000000005</v>
      </c>
      <c r="R513" s="2">
        <f t="shared" si="79"/>
        <v>33864.739999999962</v>
      </c>
      <c r="S513">
        <f>WEEKNUM(DailyReportTable[[#This Row],[Date]],2)</f>
        <v>35</v>
      </c>
    </row>
    <row r="514" spans="10:19" x14ac:dyDescent="0.25">
      <c r="J514" s="1">
        <v>42246</v>
      </c>
      <c r="K514">
        <f t="shared" si="75"/>
        <v>2015</v>
      </c>
      <c r="L514" t="str">
        <f t="shared" si="76"/>
        <v>August</v>
      </c>
      <c r="M514" s="6" t="str">
        <f>DailyReportTable[[#This Row],[Year]]&amp;WEEKNUM(DailyReportTable[[#This Row],[Date]],2)</f>
        <v>201535</v>
      </c>
      <c r="N514">
        <f t="shared" si="77"/>
        <v>30</v>
      </c>
      <c r="O514" s="2">
        <f>SUMIF(IncomeDBTable[Date],"="&amp;DailyReportTable[[#This Row],[Date]],IncomeDBTable[Amount])</f>
        <v>0</v>
      </c>
      <c r="P514">
        <f>SUMIF(ExpensesDBTable[Date],"="&amp;DailyReportTable[[#This Row],[Date]],ExpensesDBTable[Amount])</f>
        <v>112.87</v>
      </c>
      <c r="Q514" s="2">
        <f t="shared" si="78"/>
        <v>-112.87</v>
      </c>
      <c r="R514" s="2">
        <f t="shared" si="79"/>
        <v>33751.869999999959</v>
      </c>
      <c r="S514">
        <f>WEEKNUM(DailyReportTable[[#This Row],[Date]],2)</f>
        <v>35</v>
      </c>
    </row>
    <row r="515" spans="10:19" x14ac:dyDescent="0.25">
      <c r="J515" s="1">
        <v>42247</v>
      </c>
      <c r="K515">
        <f t="shared" si="75"/>
        <v>2015</v>
      </c>
      <c r="L515" t="str">
        <f t="shared" si="76"/>
        <v>August</v>
      </c>
      <c r="M515" s="6" t="str">
        <f>DailyReportTable[[#This Row],[Year]]&amp;WEEKNUM(DailyReportTable[[#This Row],[Date]],2)</f>
        <v>201536</v>
      </c>
      <c r="N515">
        <f t="shared" si="77"/>
        <v>31</v>
      </c>
      <c r="O515" s="2">
        <f>SUMIF(IncomeDBTable[Date],"="&amp;DailyReportTable[[#This Row],[Date]],IncomeDBTable[Amount])</f>
        <v>0</v>
      </c>
      <c r="P515">
        <f>SUMIF(ExpensesDBTable[Date],"="&amp;DailyReportTable[[#This Row],[Date]],ExpensesDBTable[Amount])</f>
        <v>53.26</v>
      </c>
      <c r="Q515" s="2">
        <f t="shared" si="78"/>
        <v>-53.26</v>
      </c>
      <c r="R515" s="2">
        <f t="shared" si="79"/>
        <v>33698.609999999957</v>
      </c>
      <c r="S515">
        <f>WEEKNUM(DailyReportTable[[#This Row],[Date]],2)</f>
        <v>36</v>
      </c>
    </row>
    <row r="516" spans="10:19" x14ac:dyDescent="0.25">
      <c r="J516" s="1">
        <v>42248</v>
      </c>
      <c r="K516">
        <f t="shared" si="75"/>
        <v>2015</v>
      </c>
      <c r="L516" t="str">
        <f t="shared" si="76"/>
        <v>September</v>
      </c>
      <c r="M516" s="6" t="str">
        <f>DailyReportTable[[#This Row],[Year]]&amp;WEEKNUM(DailyReportTable[[#This Row],[Date]],2)</f>
        <v>201536</v>
      </c>
      <c r="N516">
        <f t="shared" si="77"/>
        <v>1</v>
      </c>
      <c r="O516" s="2">
        <f>SUMIF(IncomeDBTable[Date],"="&amp;DailyReportTable[[#This Row],[Date]],IncomeDBTable[Amount])</f>
        <v>71.599999999999994</v>
      </c>
      <c r="P516">
        <f>SUMIF(ExpensesDBTable[Date],"="&amp;DailyReportTable[[#This Row],[Date]],ExpensesDBTable[Amount])</f>
        <v>0</v>
      </c>
      <c r="Q516" s="2">
        <f t="shared" si="78"/>
        <v>71.599999999999994</v>
      </c>
      <c r="R516" s="2">
        <f t="shared" si="79"/>
        <v>33770.209999999955</v>
      </c>
      <c r="S516">
        <f>WEEKNUM(DailyReportTable[[#This Row],[Date]],2)</f>
        <v>36</v>
      </c>
    </row>
    <row r="517" spans="10:19" x14ac:dyDescent="0.25">
      <c r="J517" s="1">
        <v>42250</v>
      </c>
      <c r="K517">
        <f t="shared" si="75"/>
        <v>2015</v>
      </c>
      <c r="L517" t="str">
        <f t="shared" si="76"/>
        <v>September</v>
      </c>
      <c r="M517" s="6" t="str">
        <f>DailyReportTable[[#This Row],[Year]]&amp;WEEKNUM(DailyReportTable[[#This Row],[Date]],2)</f>
        <v>201536</v>
      </c>
      <c r="N517">
        <f t="shared" si="77"/>
        <v>3</v>
      </c>
      <c r="O517" s="2">
        <f>SUMIF(IncomeDBTable[Date],"="&amp;DailyReportTable[[#This Row],[Date]],IncomeDBTable[Amount])</f>
        <v>0</v>
      </c>
      <c r="P517">
        <f>SUMIF(ExpensesDBTable[Date],"="&amp;DailyReportTable[[#This Row],[Date]],ExpensesDBTable[Amount])</f>
        <v>55</v>
      </c>
      <c r="Q517" s="2">
        <f t="shared" si="78"/>
        <v>-55</v>
      </c>
      <c r="R517" s="2">
        <f t="shared" si="79"/>
        <v>33715.209999999955</v>
      </c>
      <c r="S517">
        <f>WEEKNUM(DailyReportTable[[#This Row],[Date]],2)</f>
        <v>36</v>
      </c>
    </row>
    <row r="518" spans="10:19" x14ac:dyDescent="0.25">
      <c r="J518" s="1">
        <v>42251</v>
      </c>
      <c r="K518">
        <f t="shared" si="75"/>
        <v>2015</v>
      </c>
      <c r="L518" t="str">
        <f t="shared" si="76"/>
        <v>September</v>
      </c>
      <c r="M518" s="6" t="str">
        <f>DailyReportTable[[#This Row],[Year]]&amp;WEEKNUM(DailyReportTable[[#This Row],[Date]],2)</f>
        <v>201536</v>
      </c>
      <c r="N518">
        <f t="shared" si="77"/>
        <v>4</v>
      </c>
      <c r="O518" s="2">
        <f>SUMIF(IncomeDBTable[Date],"="&amp;DailyReportTable[[#This Row],[Date]],IncomeDBTable[Amount])</f>
        <v>0</v>
      </c>
      <c r="P518">
        <f>SUMIF(ExpensesDBTable[Date],"="&amp;DailyReportTable[[#This Row],[Date]],ExpensesDBTable[Amount])</f>
        <v>113.32</v>
      </c>
      <c r="Q518" s="2">
        <f t="shared" si="78"/>
        <v>-113.32</v>
      </c>
      <c r="R518" s="2">
        <f t="shared" si="79"/>
        <v>33601.889999999956</v>
      </c>
      <c r="S518">
        <f>WEEKNUM(DailyReportTable[[#This Row],[Date]],2)</f>
        <v>36</v>
      </c>
    </row>
    <row r="519" spans="10:19" x14ac:dyDescent="0.25">
      <c r="J519" s="1">
        <v>42252</v>
      </c>
      <c r="K519">
        <f t="shared" si="75"/>
        <v>2015</v>
      </c>
      <c r="L519" t="str">
        <f t="shared" si="76"/>
        <v>September</v>
      </c>
      <c r="M519" s="6" t="str">
        <f>DailyReportTable[[#This Row],[Year]]&amp;WEEKNUM(DailyReportTable[[#This Row],[Date]],2)</f>
        <v>201536</v>
      </c>
      <c r="N519">
        <f t="shared" si="77"/>
        <v>5</v>
      </c>
      <c r="O519" s="2">
        <f>SUMIF(IncomeDBTable[Date],"="&amp;DailyReportTable[[#This Row],[Date]],IncomeDBTable[Amount])</f>
        <v>0</v>
      </c>
      <c r="P519">
        <f>SUMIF(ExpensesDBTable[Date],"="&amp;DailyReportTable[[#This Row],[Date]],ExpensesDBTable[Amount])</f>
        <v>65.56</v>
      </c>
      <c r="Q519" s="2">
        <f t="shared" si="78"/>
        <v>-65.56</v>
      </c>
      <c r="R519" s="2">
        <f t="shared" si="79"/>
        <v>33536.329999999958</v>
      </c>
      <c r="S519">
        <f>WEEKNUM(DailyReportTable[[#This Row],[Date]],2)</f>
        <v>36</v>
      </c>
    </row>
    <row r="520" spans="10:19" x14ac:dyDescent="0.25">
      <c r="J520" s="1">
        <v>42254</v>
      </c>
      <c r="K520">
        <f t="shared" si="75"/>
        <v>2015</v>
      </c>
      <c r="L520" t="str">
        <f t="shared" si="76"/>
        <v>September</v>
      </c>
      <c r="M520" s="6" t="str">
        <f>DailyReportTable[[#This Row],[Year]]&amp;WEEKNUM(DailyReportTable[[#This Row],[Date]],2)</f>
        <v>201537</v>
      </c>
      <c r="N520">
        <f t="shared" si="77"/>
        <v>7</v>
      </c>
      <c r="O520" s="2">
        <f>SUMIF(IncomeDBTable[Date],"="&amp;DailyReportTable[[#This Row],[Date]],IncomeDBTable[Amount])</f>
        <v>0</v>
      </c>
      <c r="P520">
        <f>SUMIF(ExpensesDBTable[Date],"="&amp;DailyReportTable[[#This Row],[Date]],ExpensesDBTable[Amount])</f>
        <v>30</v>
      </c>
      <c r="Q520" s="2">
        <f t="shared" si="78"/>
        <v>-30</v>
      </c>
      <c r="R520" s="2">
        <f t="shared" si="79"/>
        <v>33506.329999999958</v>
      </c>
      <c r="S520">
        <f>WEEKNUM(DailyReportTable[[#This Row],[Date]],2)</f>
        <v>37</v>
      </c>
    </row>
    <row r="521" spans="10:19" x14ac:dyDescent="0.25">
      <c r="J521" s="1">
        <v>42256</v>
      </c>
      <c r="K521">
        <f t="shared" si="75"/>
        <v>2015</v>
      </c>
      <c r="L521" t="str">
        <f t="shared" si="76"/>
        <v>September</v>
      </c>
      <c r="M521" s="6" t="str">
        <f>DailyReportTable[[#This Row],[Year]]&amp;WEEKNUM(DailyReportTable[[#This Row],[Date]],2)</f>
        <v>201537</v>
      </c>
      <c r="N521">
        <f t="shared" si="77"/>
        <v>9</v>
      </c>
      <c r="O521" s="2">
        <f>SUMIF(IncomeDBTable[Date],"="&amp;DailyReportTable[[#This Row],[Date]],IncomeDBTable[Amount])</f>
        <v>0</v>
      </c>
      <c r="P521">
        <f>SUMIF(ExpensesDBTable[Date],"="&amp;DailyReportTable[[#This Row],[Date]],ExpensesDBTable[Amount])</f>
        <v>161.1</v>
      </c>
      <c r="Q521" s="2">
        <f t="shared" si="78"/>
        <v>-161.1</v>
      </c>
      <c r="R521" s="2">
        <f t="shared" si="79"/>
        <v>33345.22999999996</v>
      </c>
      <c r="S521">
        <f>WEEKNUM(DailyReportTable[[#This Row],[Date]],2)</f>
        <v>37</v>
      </c>
    </row>
    <row r="522" spans="10:19" x14ac:dyDescent="0.25">
      <c r="J522" s="1">
        <v>42259</v>
      </c>
      <c r="K522">
        <f t="shared" si="75"/>
        <v>2015</v>
      </c>
      <c r="L522" t="str">
        <f t="shared" si="76"/>
        <v>September</v>
      </c>
      <c r="M522" s="6" t="str">
        <f>DailyReportTable[[#This Row],[Year]]&amp;WEEKNUM(DailyReportTable[[#This Row],[Date]],2)</f>
        <v>201537</v>
      </c>
      <c r="N522">
        <f t="shared" si="77"/>
        <v>12</v>
      </c>
      <c r="O522" s="2">
        <f>SUMIF(IncomeDBTable[Date],"="&amp;DailyReportTable[[#This Row],[Date]],IncomeDBTable[Amount])</f>
        <v>0</v>
      </c>
      <c r="P522">
        <f>SUMIF(ExpensesDBTable[Date],"="&amp;DailyReportTable[[#This Row],[Date]],ExpensesDBTable[Amount])</f>
        <v>125.43</v>
      </c>
      <c r="Q522" s="2">
        <f t="shared" si="78"/>
        <v>-125.43</v>
      </c>
      <c r="R522" s="2">
        <f t="shared" si="79"/>
        <v>33219.799999999959</v>
      </c>
      <c r="S522">
        <f>WEEKNUM(DailyReportTable[[#This Row],[Date]],2)</f>
        <v>37</v>
      </c>
    </row>
    <row r="523" spans="10:19" x14ac:dyDescent="0.25">
      <c r="J523" s="1">
        <v>42260</v>
      </c>
      <c r="K523">
        <f t="shared" si="75"/>
        <v>2015</v>
      </c>
      <c r="L523" t="str">
        <f t="shared" si="76"/>
        <v>September</v>
      </c>
      <c r="M523" s="6" t="str">
        <f>DailyReportTable[[#This Row],[Year]]&amp;WEEKNUM(DailyReportTable[[#This Row],[Date]],2)</f>
        <v>201537</v>
      </c>
      <c r="N523">
        <f t="shared" si="77"/>
        <v>13</v>
      </c>
      <c r="O523" s="2">
        <f>SUMIF(IncomeDBTable[Date],"="&amp;DailyReportTable[[#This Row],[Date]],IncomeDBTable[Amount])</f>
        <v>0</v>
      </c>
      <c r="P523">
        <f>SUMIF(ExpensesDBTable[Date],"="&amp;DailyReportTable[[#This Row],[Date]],ExpensesDBTable[Amount])</f>
        <v>276.33999999999997</v>
      </c>
      <c r="Q523" s="2">
        <f t="shared" si="78"/>
        <v>-276.33999999999997</v>
      </c>
      <c r="R523" s="2">
        <f t="shared" si="79"/>
        <v>32943.459999999963</v>
      </c>
      <c r="S523">
        <f>WEEKNUM(DailyReportTable[[#This Row],[Date]],2)</f>
        <v>37</v>
      </c>
    </row>
    <row r="524" spans="10:19" x14ac:dyDescent="0.25">
      <c r="J524" s="1">
        <v>42261</v>
      </c>
      <c r="K524">
        <f t="shared" si="75"/>
        <v>2015</v>
      </c>
      <c r="L524" t="str">
        <f t="shared" si="76"/>
        <v>September</v>
      </c>
      <c r="M524" s="6" t="str">
        <f>DailyReportTable[[#This Row],[Year]]&amp;WEEKNUM(DailyReportTable[[#This Row],[Date]],2)</f>
        <v>201538</v>
      </c>
      <c r="N524">
        <f t="shared" si="77"/>
        <v>14</v>
      </c>
      <c r="O524" s="2">
        <f>SUMIF(IncomeDBTable[Date],"="&amp;DailyReportTable[[#This Row],[Date]],IncomeDBTable[Amount])</f>
        <v>8089.33</v>
      </c>
      <c r="P524">
        <f>SUMIF(ExpensesDBTable[Date],"="&amp;DailyReportTable[[#This Row],[Date]],ExpensesDBTable[Amount])</f>
        <v>173.6</v>
      </c>
      <c r="Q524" s="2">
        <f t="shared" si="78"/>
        <v>7915.73</v>
      </c>
      <c r="R524" s="2">
        <f t="shared" si="79"/>
        <v>40859.189999999959</v>
      </c>
      <c r="S524">
        <f>WEEKNUM(DailyReportTable[[#This Row],[Date]],2)</f>
        <v>38</v>
      </c>
    </row>
    <row r="525" spans="10:19" x14ac:dyDescent="0.25">
      <c r="J525" s="1">
        <v>42265</v>
      </c>
      <c r="K525">
        <f t="shared" si="75"/>
        <v>2015</v>
      </c>
      <c r="L525" t="str">
        <f t="shared" si="76"/>
        <v>September</v>
      </c>
      <c r="M525" s="6" t="str">
        <f>DailyReportTable[[#This Row],[Year]]&amp;WEEKNUM(DailyReportTable[[#This Row],[Date]],2)</f>
        <v>201538</v>
      </c>
      <c r="N525">
        <f t="shared" si="77"/>
        <v>18</v>
      </c>
      <c r="O525" s="2">
        <f>SUMIF(IncomeDBTable[Date],"="&amp;DailyReportTable[[#This Row],[Date]],IncomeDBTable[Amount])</f>
        <v>0</v>
      </c>
      <c r="P525">
        <f>SUMIF(ExpensesDBTable[Date],"="&amp;DailyReportTable[[#This Row],[Date]],ExpensesDBTable[Amount])</f>
        <v>31.9</v>
      </c>
      <c r="Q525" s="2">
        <f t="shared" si="78"/>
        <v>-31.9</v>
      </c>
      <c r="R525" s="2">
        <f t="shared" si="79"/>
        <v>40827.289999999957</v>
      </c>
      <c r="S525">
        <f>WEEKNUM(DailyReportTable[[#This Row],[Date]],2)</f>
        <v>38</v>
      </c>
    </row>
    <row r="526" spans="10:19" x14ac:dyDescent="0.25">
      <c r="J526" s="1">
        <v>42267</v>
      </c>
      <c r="K526">
        <f t="shared" si="75"/>
        <v>2015</v>
      </c>
      <c r="L526" t="str">
        <f t="shared" si="76"/>
        <v>September</v>
      </c>
      <c r="M526" s="6" t="str">
        <f>DailyReportTable[[#This Row],[Year]]&amp;WEEKNUM(DailyReportTable[[#This Row],[Date]],2)</f>
        <v>201538</v>
      </c>
      <c r="N526">
        <f t="shared" si="77"/>
        <v>20</v>
      </c>
      <c r="O526" s="2">
        <f>SUMIF(IncomeDBTable[Date],"="&amp;DailyReportTable[[#This Row],[Date]],IncomeDBTable[Amount])</f>
        <v>0</v>
      </c>
      <c r="P526">
        <f>SUMIF(ExpensesDBTable[Date],"="&amp;DailyReportTable[[#This Row],[Date]],ExpensesDBTable[Amount])</f>
        <v>152.08000000000001</v>
      </c>
      <c r="Q526" s="2">
        <f t="shared" si="78"/>
        <v>-152.08000000000001</v>
      </c>
      <c r="R526" s="2">
        <f t="shared" si="79"/>
        <v>40675.209999999955</v>
      </c>
      <c r="S526">
        <f>WEEKNUM(DailyReportTable[[#This Row],[Date]],2)</f>
        <v>38</v>
      </c>
    </row>
    <row r="527" spans="10:19" x14ac:dyDescent="0.25">
      <c r="J527" s="1">
        <v>42268</v>
      </c>
      <c r="K527">
        <f t="shared" si="75"/>
        <v>2015</v>
      </c>
      <c r="L527" t="str">
        <f t="shared" si="76"/>
        <v>September</v>
      </c>
      <c r="M527" s="6" t="str">
        <f>DailyReportTable[[#This Row],[Year]]&amp;WEEKNUM(DailyReportTable[[#This Row],[Date]],2)</f>
        <v>201539</v>
      </c>
      <c r="N527">
        <f t="shared" si="77"/>
        <v>21</v>
      </c>
      <c r="O527" s="2">
        <f>SUMIF(IncomeDBTable[Date],"="&amp;DailyReportTable[[#This Row],[Date]],IncomeDBTable[Amount])</f>
        <v>0</v>
      </c>
      <c r="P527">
        <f>SUMIF(ExpensesDBTable[Date],"="&amp;DailyReportTable[[#This Row],[Date]],ExpensesDBTable[Amount])</f>
        <v>12</v>
      </c>
      <c r="Q527" s="2">
        <f t="shared" si="78"/>
        <v>-12</v>
      </c>
      <c r="R527" s="2">
        <f t="shared" si="79"/>
        <v>40663.209999999955</v>
      </c>
      <c r="S527">
        <f>WEEKNUM(DailyReportTable[[#This Row],[Date]],2)</f>
        <v>39</v>
      </c>
    </row>
    <row r="528" spans="10:19" x14ac:dyDescent="0.25">
      <c r="J528" s="1">
        <v>42269</v>
      </c>
      <c r="K528">
        <f t="shared" si="75"/>
        <v>2015</v>
      </c>
      <c r="L528" t="str">
        <f t="shared" si="76"/>
        <v>September</v>
      </c>
      <c r="M528" s="6" t="str">
        <f>DailyReportTable[[#This Row],[Year]]&amp;WEEKNUM(DailyReportTable[[#This Row],[Date]],2)</f>
        <v>201539</v>
      </c>
      <c r="N528">
        <f t="shared" si="77"/>
        <v>22</v>
      </c>
      <c r="O528" s="2">
        <f>SUMIF(IncomeDBTable[Date],"="&amp;DailyReportTable[[#This Row],[Date]],IncomeDBTable[Amount])</f>
        <v>0</v>
      </c>
      <c r="P528">
        <f>SUMIF(ExpensesDBTable[Date],"="&amp;DailyReportTable[[#This Row],[Date]],ExpensesDBTable[Amount])</f>
        <v>42.08</v>
      </c>
      <c r="Q528" s="2">
        <f t="shared" si="78"/>
        <v>-42.08</v>
      </c>
      <c r="R528" s="2">
        <f t="shared" si="79"/>
        <v>40621.129999999954</v>
      </c>
      <c r="S528">
        <f>WEEKNUM(DailyReportTable[[#This Row],[Date]],2)</f>
        <v>39</v>
      </c>
    </row>
    <row r="529" spans="10:19" x14ac:dyDescent="0.25">
      <c r="J529" s="1">
        <v>42270</v>
      </c>
      <c r="K529">
        <f t="shared" si="75"/>
        <v>2015</v>
      </c>
      <c r="L529" t="str">
        <f t="shared" si="76"/>
        <v>September</v>
      </c>
      <c r="M529" s="6" t="str">
        <f>DailyReportTable[[#This Row],[Year]]&amp;WEEKNUM(DailyReportTable[[#This Row],[Date]],2)</f>
        <v>201539</v>
      </c>
      <c r="N529">
        <f t="shared" si="77"/>
        <v>23</v>
      </c>
      <c r="O529" s="2">
        <f>SUMIF(IncomeDBTable[Date],"="&amp;DailyReportTable[[#This Row],[Date]],IncomeDBTable[Amount])</f>
        <v>0</v>
      </c>
      <c r="P529">
        <f>SUMIF(ExpensesDBTable[Date],"="&amp;DailyReportTable[[#This Row],[Date]],ExpensesDBTable[Amount])</f>
        <v>14</v>
      </c>
      <c r="Q529" s="2">
        <f t="shared" si="78"/>
        <v>-14</v>
      </c>
      <c r="R529" s="2">
        <f t="shared" si="79"/>
        <v>40607.129999999954</v>
      </c>
      <c r="S529">
        <f>WEEKNUM(DailyReportTable[[#This Row],[Date]],2)</f>
        <v>39</v>
      </c>
    </row>
    <row r="530" spans="10:19" x14ac:dyDescent="0.25">
      <c r="J530" s="1">
        <v>42271</v>
      </c>
      <c r="K530">
        <f t="shared" si="75"/>
        <v>2015</v>
      </c>
      <c r="L530" t="str">
        <f t="shared" si="76"/>
        <v>September</v>
      </c>
      <c r="M530" s="6" t="str">
        <f>DailyReportTable[[#This Row],[Year]]&amp;WEEKNUM(DailyReportTable[[#This Row],[Date]],2)</f>
        <v>201539</v>
      </c>
      <c r="N530">
        <f t="shared" si="77"/>
        <v>24</v>
      </c>
      <c r="O530" s="2">
        <f>SUMIF(IncomeDBTable[Date],"="&amp;DailyReportTable[[#This Row],[Date]],IncomeDBTable[Amount])</f>
        <v>4410</v>
      </c>
      <c r="P530">
        <f>SUMIF(ExpensesDBTable[Date],"="&amp;DailyReportTable[[#This Row],[Date]],ExpensesDBTable[Amount])</f>
        <v>1640</v>
      </c>
      <c r="Q530" s="2">
        <f t="shared" si="78"/>
        <v>2770</v>
      </c>
      <c r="R530" s="2">
        <f t="shared" si="79"/>
        <v>43377.129999999954</v>
      </c>
      <c r="S530">
        <f>WEEKNUM(DailyReportTable[[#This Row],[Date]],2)</f>
        <v>39</v>
      </c>
    </row>
    <row r="531" spans="10:19" x14ac:dyDescent="0.25">
      <c r="J531" s="1">
        <v>42272</v>
      </c>
      <c r="K531">
        <f t="shared" si="75"/>
        <v>2015</v>
      </c>
      <c r="L531" t="str">
        <f t="shared" si="76"/>
        <v>September</v>
      </c>
      <c r="M531" s="6" t="str">
        <f>DailyReportTable[[#This Row],[Year]]&amp;WEEKNUM(DailyReportTable[[#This Row],[Date]],2)</f>
        <v>201539</v>
      </c>
      <c r="N531">
        <f t="shared" si="77"/>
        <v>25</v>
      </c>
      <c r="O531" s="2">
        <f>SUMIF(IncomeDBTable[Date],"="&amp;DailyReportTable[[#This Row],[Date]],IncomeDBTable[Amount])</f>
        <v>0</v>
      </c>
      <c r="P531">
        <f>SUMIF(ExpensesDBTable[Date],"="&amp;DailyReportTable[[#This Row],[Date]],ExpensesDBTable[Amount])</f>
        <v>53</v>
      </c>
      <c r="Q531" s="2">
        <f t="shared" si="78"/>
        <v>-53</v>
      </c>
      <c r="R531" s="2">
        <f t="shared" si="79"/>
        <v>43324.129999999954</v>
      </c>
      <c r="S531">
        <f>WEEKNUM(DailyReportTable[[#This Row],[Date]],2)</f>
        <v>39</v>
      </c>
    </row>
    <row r="532" spans="10:19" x14ac:dyDescent="0.25">
      <c r="J532" s="1">
        <v>42273</v>
      </c>
      <c r="K532">
        <f t="shared" si="75"/>
        <v>2015</v>
      </c>
      <c r="L532" t="str">
        <f t="shared" si="76"/>
        <v>September</v>
      </c>
      <c r="M532" s="6" t="str">
        <f>DailyReportTable[[#This Row],[Year]]&amp;WEEKNUM(DailyReportTable[[#This Row],[Date]],2)</f>
        <v>201539</v>
      </c>
      <c r="N532">
        <f t="shared" si="77"/>
        <v>26</v>
      </c>
      <c r="O532" s="2">
        <f>SUMIF(IncomeDBTable[Date],"="&amp;DailyReportTable[[#This Row],[Date]],IncomeDBTable[Amount])</f>
        <v>0</v>
      </c>
      <c r="P532">
        <f>SUMIF(ExpensesDBTable[Date],"="&amp;DailyReportTable[[#This Row],[Date]],ExpensesDBTable[Amount])</f>
        <v>172.65</v>
      </c>
      <c r="Q532" s="2">
        <f t="shared" si="78"/>
        <v>-172.65</v>
      </c>
      <c r="R532" s="2">
        <f t="shared" si="79"/>
        <v>43151.479999999952</v>
      </c>
      <c r="S532">
        <f>WEEKNUM(DailyReportTable[[#This Row],[Date]],2)</f>
        <v>39</v>
      </c>
    </row>
    <row r="533" spans="10:19" x14ac:dyDescent="0.25">
      <c r="J533" s="1">
        <v>42274</v>
      </c>
      <c r="K533">
        <f t="shared" si="75"/>
        <v>2015</v>
      </c>
      <c r="L533" t="str">
        <f t="shared" si="76"/>
        <v>September</v>
      </c>
      <c r="M533" s="6" t="str">
        <f>DailyReportTable[[#This Row],[Year]]&amp;WEEKNUM(DailyReportTable[[#This Row],[Date]],2)</f>
        <v>201539</v>
      </c>
      <c r="N533">
        <f t="shared" si="77"/>
        <v>27</v>
      </c>
      <c r="O533" s="2">
        <f>SUMIF(IncomeDBTable[Date],"="&amp;DailyReportTable[[#This Row],[Date]],IncomeDBTable[Amount])</f>
        <v>0</v>
      </c>
      <c r="P533">
        <f>SUMIF(ExpensesDBTable[Date],"="&amp;DailyReportTable[[#This Row],[Date]],ExpensesDBTable[Amount])</f>
        <v>45.45</v>
      </c>
      <c r="Q533" s="2">
        <f t="shared" si="78"/>
        <v>-45.45</v>
      </c>
      <c r="R533" s="2">
        <f t="shared" si="79"/>
        <v>43106.029999999955</v>
      </c>
      <c r="S533">
        <f>WEEKNUM(DailyReportTable[[#This Row],[Date]],2)</f>
        <v>39</v>
      </c>
    </row>
    <row r="534" spans="10:19" x14ac:dyDescent="0.25">
      <c r="J534" s="1">
        <v>42275</v>
      </c>
      <c r="K534">
        <f t="shared" si="75"/>
        <v>2015</v>
      </c>
      <c r="L534" t="str">
        <f t="shared" si="76"/>
        <v>September</v>
      </c>
      <c r="M534" s="6" t="str">
        <f>DailyReportTable[[#This Row],[Year]]&amp;WEEKNUM(DailyReportTable[[#This Row],[Date]],2)</f>
        <v>201540</v>
      </c>
      <c r="N534">
        <f t="shared" si="77"/>
        <v>28</v>
      </c>
      <c r="O534" s="2">
        <f>SUMIF(IncomeDBTable[Date],"="&amp;DailyReportTable[[#This Row],[Date]],IncomeDBTable[Amount])</f>
        <v>200</v>
      </c>
      <c r="P534">
        <f>SUMIF(ExpensesDBTable[Date],"="&amp;DailyReportTable[[#This Row],[Date]],ExpensesDBTable[Amount])</f>
        <v>10</v>
      </c>
      <c r="Q534" s="2">
        <f t="shared" si="78"/>
        <v>190</v>
      </c>
      <c r="R534" s="2">
        <f t="shared" si="79"/>
        <v>43296.029999999955</v>
      </c>
      <c r="S534">
        <f>WEEKNUM(DailyReportTable[[#This Row],[Date]],2)</f>
        <v>40</v>
      </c>
    </row>
    <row r="535" spans="10:19" x14ac:dyDescent="0.25">
      <c r="J535" s="1">
        <v>42277</v>
      </c>
      <c r="K535">
        <f t="shared" si="75"/>
        <v>2015</v>
      </c>
      <c r="L535" t="str">
        <f t="shared" si="76"/>
        <v>September</v>
      </c>
      <c r="M535" s="6" t="str">
        <f>DailyReportTable[[#This Row],[Year]]&amp;WEEKNUM(DailyReportTable[[#This Row],[Date]],2)</f>
        <v>201540</v>
      </c>
      <c r="N535">
        <f t="shared" si="77"/>
        <v>30</v>
      </c>
      <c r="O535" s="2">
        <f>SUMIF(IncomeDBTable[Date],"="&amp;DailyReportTable[[#This Row],[Date]],IncomeDBTable[Amount])</f>
        <v>0</v>
      </c>
      <c r="P535">
        <f>SUMIF(ExpensesDBTable[Date],"="&amp;DailyReportTable[[#This Row],[Date]],ExpensesDBTable[Amount])</f>
        <v>167.08</v>
      </c>
      <c r="Q535" s="2">
        <f t="shared" si="78"/>
        <v>-167.08</v>
      </c>
      <c r="R535" s="2">
        <f t="shared" si="79"/>
        <v>43128.949999999953</v>
      </c>
      <c r="S535">
        <f>WEEKNUM(DailyReportTable[[#This Row],[Date]],2)</f>
        <v>40</v>
      </c>
    </row>
    <row r="536" spans="10:19" x14ac:dyDescent="0.25">
      <c r="J536" s="1">
        <v>42278</v>
      </c>
      <c r="K536">
        <f t="shared" si="75"/>
        <v>2015</v>
      </c>
      <c r="L536" t="str">
        <f t="shared" si="76"/>
        <v>October</v>
      </c>
      <c r="M536" s="6" t="str">
        <f>DailyReportTable[[#This Row],[Year]]&amp;WEEKNUM(DailyReportTable[[#This Row],[Date]],2)</f>
        <v>201540</v>
      </c>
      <c r="N536">
        <f t="shared" si="77"/>
        <v>1</v>
      </c>
      <c r="O536" s="2">
        <f>SUMIF(IncomeDBTable[Date],"="&amp;DailyReportTable[[#This Row],[Date]],IncomeDBTable[Amount])</f>
        <v>73</v>
      </c>
      <c r="P536">
        <f>SUMIF(ExpensesDBTable[Date],"="&amp;DailyReportTable[[#This Row],[Date]],ExpensesDBTable[Amount])</f>
        <v>71</v>
      </c>
      <c r="Q536" s="2">
        <f t="shared" si="78"/>
        <v>2</v>
      </c>
      <c r="R536" s="2">
        <f t="shared" si="79"/>
        <v>43130.949999999953</v>
      </c>
      <c r="S536">
        <f>WEEKNUM(DailyReportTable[[#This Row],[Date]],2)</f>
        <v>40</v>
      </c>
    </row>
    <row r="537" spans="10:19" x14ac:dyDescent="0.25">
      <c r="J537" s="1">
        <v>42280</v>
      </c>
      <c r="K537">
        <f t="shared" si="75"/>
        <v>2015</v>
      </c>
      <c r="L537" t="str">
        <f t="shared" si="76"/>
        <v>October</v>
      </c>
      <c r="M537" s="6" t="str">
        <f>DailyReportTable[[#This Row],[Year]]&amp;WEEKNUM(DailyReportTable[[#This Row],[Date]],2)</f>
        <v>201540</v>
      </c>
      <c r="N537">
        <f t="shared" si="77"/>
        <v>3</v>
      </c>
      <c r="O537" s="2">
        <f>SUMIF(IncomeDBTable[Date],"="&amp;DailyReportTable[[#This Row],[Date]],IncomeDBTable[Amount])</f>
        <v>0</v>
      </c>
      <c r="P537">
        <f>SUMIF(ExpensesDBTable[Date],"="&amp;DailyReportTable[[#This Row],[Date]],ExpensesDBTable[Amount])</f>
        <v>200.39000000000001</v>
      </c>
      <c r="Q537" s="2">
        <f t="shared" si="78"/>
        <v>-200.39000000000001</v>
      </c>
      <c r="R537" s="2">
        <f t="shared" si="79"/>
        <v>42930.559999999954</v>
      </c>
      <c r="S537">
        <f>WEEKNUM(DailyReportTable[[#This Row],[Date]],2)</f>
        <v>40</v>
      </c>
    </row>
    <row r="538" spans="10:19" x14ac:dyDescent="0.25">
      <c r="J538" s="1">
        <v>42281</v>
      </c>
      <c r="K538">
        <f t="shared" si="75"/>
        <v>2015</v>
      </c>
      <c r="L538" t="str">
        <f t="shared" si="76"/>
        <v>October</v>
      </c>
      <c r="M538" s="6" t="str">
        <f>DailyReportTable[[#This Row],[Year]]&amp;WEEKNUM(DailyReportTable[[#This Row],[Date]],2)</f>
        <v>201540</v>
      </c>
      <c r="N538">
        <f t="shared" si="77"/>
        <v>4</v>
      </c>
      <c r="O538" s="2">
        <f>SUMIF(IncomeDBTable[Date],"="&amp;DailyReportTable[[#This Row],[Date]],IncomeDBTable[Amount])</f>
        <v>0</v>
      </c>
      <c r="P538">
        <f>SUMIF(ExpensesDBTable[Date],"="&amp;DailyReportTable[[#This Row],[Date]],ExpensesDBTable[Amount])</f>
        <v>7417.94</v>
      </c>
      <c r="Q538" s="2">
        <f t="shared" si="78"/>
        <v>-7417.94</v>
      </c>
      <c r="R538" s="2">
        <f t="shared" si="79"/>
        <v>35512.619999999952</v>
      </c>
      <c r="S538">
        <f>WEEKNUM(DailyReportTable[[#This Row],[Date]],2)</f>
        <v>40</v>
      </c>
    </row>
    <row r="539" spans="10:19" x14ac:dyDescent="0.25">
      <c r="J539" s="1">
        <v>42283</v>
      </c>
      <c r="K539">
        <f t="shared" si="75"/>
        <v>2015</v>
      </c>
      <c r="L539" t="str">
        <f t="shared" si="76"/>
        <v>October</v>
      </c>
      <c r="M539" s="6" t="str">
        <f>DailyReportTable[[#This Row],[Year]]&amp;WEEKNUM(DailyReportTable[[#This Row],[Date]],2)</f>
        <v>201541</v>
      </c>
      <c r="N539">
        <f t="shared" si="77"/>
        <v>6</v>
      </c>
      <c r="O539" s="2">
        <f>SUMIF(IncomeDBTable[Date],"="&amp;DailyReportTable[[#This Row],[Date]],IncomeDBTable[Amount])</f>
        <v>0</v>
      </c>
      <c r="P539">
        <f>SUMIF(ExpensesDBTable[Date],"="&amp;DailyReportTable[[#This Row],[Date]],ExpensesDBTable[Amount])</f>
        <v>675.9</v>
      </c>
      <c r="Q539" s="2">
        <f t="shared" si="78"/>
        <v>-675.9</v>
      </c>
      <c r="R539" s="2">
        <f t="shared" si="79"/>
        <v>34836.71999999995</v>
      </c>
      <c r="S539">
        <f>WEEKNUM(DailyReportTable[[#This Row],[Date]],2)</f>
        <v>41</v>
      </c>
    </row>
    <row r="540" spans="10:19" x14ac:dyDescent="0.25">
      <c r="J540" s="1">
        <v>42284</v>
      </c>
      <c r="K540">
        <f t="shared" si="75"/>
        <v>2015</v>
      </c>
      <c r="L540" t="str">
        <f t="shared" si="76"/>
        <v>October</v>
      </c>
      <c r="M540" s="6" t="str">
        <f>DailyReportTable[[#This Row],[Year]]&amp;WEEKNUM(DailyReportTable[[#This Row],[Date]],2)</f>
        <v>201541</v>
      </c>
      <c r="N540">
        <f t="shared" si="77"/>
        <v>7</v>
      </c>
      <c r="O540" s="2">
        <f>SUMIF(IncomeDBTable[Date],"="&amp;DailyReportTable[[#This Row],[Date]],IncomeDBTable[Amount])</f>
        <v>0</v>
      </c>
      <c r="P540">
        <f>SUMIF(ExpensesDBTable[Date],"="&amp;DailyReportTable[[#This Row],[Date]],ExpensesDBTable[Amount])</f>
        <v>556.5</v>
      </c>
      <c r="Q540" s="2">
        <f t="shared" si="78"/>
        <v>-556.5</v>
      </c>
      <c r="R540" s="2">
        <f t="shared" si="79"/>
        <v>34280.21999999995</v>
      </c>
      <c r="S540">
        <f>WEEKNUM(DailyReportTable[[#This Row],[Date]],2)</f>
        <v>41</v>
      </c>
    </row>
    <row r="541" spans="10:19" x14ac:dyDescent="0.25">
      <c r="J541" s="1">
        <v>42286</v>
      </c>
      <c r="K541">
        <f t="shared" si="75"/>
        <v>2015</v>
      </c>
      <c r="L541" t="str">
        <f t="shared" si="76"/>
        <v>October</v>
      </c>
      <c r="M541" s="6" t="str">
        <f>DailyReportTable[[#This Row],[Year]]&amp;WEEKNUM(DailyReportTable[[#This Row],[Date]],2)</f>
        <v>201541</v>
      </c>
      <c r="N541">
        <f t="shared" si="77"/>
        <v>9</v>
      </c>
      <c r="O541" s="2">
        <f>SUMIF(IncomeDBTable[Date],"="&amp;DailyReportTable[[#This Row],[Date]],IncomeDBTable[Amount])</f>
        <v>0</v>
      </c>
      <c r="P541">
        <f>SUMIF(ExpensesDBTable[Date],"="&amp;DailyReportTable[[#This Row],[Date]],ExpensesDBTable[Amount])</f>
        <v>421.5</v>
      </c>
      <c r="Q541" s="2">
        <f t="shared" si="78"/>
        <v>-421.5</v>
      </c>
      <c r="R541" s="2">
        <f t="shared" si="79"/>
        <v>33858.71999999995</v>
      </c>
      <c r="S541">
        <f>WEEKNUM(DailyReportTable[[#This Row],[Date]],2)</f>
        <v>41</v>
      </c>
    </row>
    <row r="542" spans="10:19" x14ac:dyDescent="0.25">
      <c r="J542" s="1">
        <v>42288</v>
      </c>
      <c r="K542">
        <f t="shared" si="75"/>
        <v>2015</v>
      </c>
      <c r="L542" t="str">
        <f t="shared" si="76"/>
        <v>October</v>
      </c>
      <c r="M542" s="6" t="str">
        <f>DailyReportTable[[#This Row],[Year]]&amp;WEEKNUM(DailyReportTable[[#This Row],[Date]],2)</f>
        <v>201541</v>
      </c>
      <c r="N542">
        <f t="shared" si="77"/>
        <v>11</v>
      </c>
      <c r="O542" s="2">
        <f>SUMIF(IncomeDBTable[Date],"="&amp;DailyReportTable[[#This Row],[Date]],IncomeDBTable[Amount])</f>
        <v>0</v>
      </c>
      <c r="P542">
        <f>SUMIF(ExpensesDBTable[Date],"="&amp;DailyReportTable[[#This Row],[Date]],ExpensesDBTable[Amount])</f>
        <v>188.45000000000002</v>
      </c>
      <c r="Q542" s="2">
        <f t="shared" si="78"/>
        <v>-188.45000000000002</v>
      </c>
      <c r="R542" s="2">
        <f t="shared" si="79"/>
        <v>33670.269999999953</v>
      </c>
      <c r="S542">
        <f>WEEKNUM(DailyReportTable[[#This Row],[Date]],2)</f>
        <v>41</v>
      </c>
    </row>
    <row r="543" spans="10:19" x14ac:dyDescent="0.25">
      <c r="J543" s="1">
        <v>42290</v>
      </c>
      <c r="K543">
        <f t="shared" si="75"/>
        <v>2015</v>
      </c>
      <c r="L543" t="str">
        <f t="shared" si="76"/>
        <v>October</v>
      </c>
      <c r="M543" s="6" t="str">
        <f>DailyReportTable[[#This Row],[Year]]&amp;WEEKNUM(DailyReportTable[[#This Row],[Date]],2)</f>
        <v>201542</v>
      </c>
      <c r="N543">
        <f t="shared" si="77"/>
        <v>13</v>
      </c>
      <c r="O543" s="2">
        <f>SUMIF(IncomeDBTable[Date],"="&amp;DailyReportTable[[#This Row],[Date]],IncomeDBTable[Amount])</f>
        <v>0</v>
      </c>
      <c r="P543">
        <f>SUMIF(ExpensesDBTable[Date],"="&amp;DailyReportTable[[#This Row],[Date]],ExpensesDBTable[Amount])</f>
        <v>9.02</v>
      </c>
      <c r="Q543" s="2">
        <f t="shared" si="78"/>
        <v>-9.02</v>
      </c>
      <c r="R543" s="2">
        <f t="shared" si="79"/>
        <v>33661.249999999956</v>
      </c>
      <c r="S543">
        <f>WEEKNUM(DailyReportTable[[#This Row],[Date]],2)</f>
        <v>42</v>
      </c>
    </row>
    <row r="544" spans="10:19" x14ac:dyDescent="0.25">
      <c r="J544" s="1">
        <v>42291</v>
      </c>
      <c r="K544">
        <f t="shared" si="75"/>
        <v>2015</v>
      </c>
      <c r="L544" t="str">
        <f t="shared" si="76"/>
        <v>October</v>
      </c>
      <c r="M544" s="6" t="str">
        <f>DailyReportTable[[#This Row],[Year]]&amp;WEEKNUM(DailyReportTable[[#This Row],[Date]],2)</f>
        <v>201542</v>
      </c>
      <c r="N544">
        <f t="shared" si="77"/>
        <v>14</v>
      </c>
      <c r="O544" s="2">
        <f>SUMIF(IncomeDBTable[Date],"="&amp;DailyReportTable[[#This Row],[Date]],IncomeDBTable[Amount])</f>
        <v>8089.33</v>
      </c>
      <c r="P544">
        <f>SUMIF(ExpensesDBTable[Date],"="&amp;DailyReportTable[[#This Row],[Date]],ExpensesDBTable[Amount])</f>
        <v>4.1900000000000004</v>
      </c>
      <c r="Q544" s="2">
        <f t="shared" si="78"/>
        <v>8085.14</v>
      </c>
      <c r="R544" s="2">
        <f t="shared" si="79"/>
        <v>41746.389999999956</v>
      </c>
      <c r="S544">
        <f>WEEKNUM(DailyReportTable[[#This Row],[Date]],2)</f>
        <v>42</v>
      </c>
    </row>
    <row r="545" spans="10:19" x14ac:dyDescent="0.25">
      <c r="J545" s="1">
        <v>42293</v>
      </c>
      <c r="K545">
        <f t="shared" si="75"/>
        <v>2015</v>
      </c>
      <c r="L545" t="str">
        <f t="shared" si="76"/>
        <v>October</v>
      </c>
      <c r="M545" s="6" t="str">
        <f>DailyReportTable[[#This Row],[Year]]&amp;WEEKNUM(DailyReportTable[[#This Row],[Date]],2)</f>
        <v>201542</v>
      </c>
      <c r="N545">
        <f t="shared" si="77"/>
        <v>16</v>
      </c>
      <c r="O545" s="2">
        <f>SUMIF(IncomeDBTable[Date],"="&amp;DailyReportTable[[#This Row],[Date]],IncomeDBTable[Amount])</f>
        <v>0</v>
      </c>
      <c r="P545">
        <f>SUMIF(ExpensesDBTable[Date],"="&amp;DailyReportTable[[#This Row],[Date]],ExpensesDBTable[Amount])</f>
        <v>42.010000000000005</v>
      </c>
      <c r="Q545" s="2">
        <f t="shared" si="78"/>
        <v>-42.010000000000005</v>
      </c>
      <c r="R545" s="2">
        <f t="shared" si="79"/>
        <v>41704.379999999954</v>
      </c>
      <c r="S545">
        <f>WEEKNUM(DailyReportTable[[#This Row],[Date]],2)</f>
        <v>42</v>
      </c>
    </row>
    <row r="546" spans="10:19" x14ac:dyDescent="0.25">
      <c r="J546" s="1">
        <v>42294</v>
      </c>
      <c r="K546">
        <f t="shared" si="75"/>
        <v>2015</v>
      </c>
      <c r="L546" t="str">
        <f t="shared" si="76"/>
        <v>October</v>
      </c>
      <c r="M546" s="6" t="str">
        <f>DailyReportTable[[#This Row],[Year]]&amp;WEEKNUM(DailyReportTable[[#This Row],[Date]],2)</f>
        <v>201542</v>
      </c>
      <c r="N546">
        <f t="shared" si="77"/>
        <v>17</v>
      </c>
      <c r="O546" s="2">
        <f>SUMIF(IncomeDBTable[Date],"="&amp;DailyReportTable[[#This Row],[Date]],IncomeDBTable[Amount])</f>
        <v>354.16</v>
      </c>
      <c r="P546">
        <f>SUMIF(ExpensesDBTable[Date],"="&amp;DailyReportTable[[#This Row],[Date]],ExpensesDBTable[Amount])</f>
        <v>79.400000000000006</v>
      </c>
      <c r="Q546" s="2">
        <f t="shared" si="78"/>
        <v>274.76</v>
      </c>
      <c r="R546" s="2">
        <f t="shared" si="79"/>
        <v>41979.139999999956</v>
      </c>
      <c r="S546">
        <f>WEEKNUM(DailyReportTable[[#This Row],[Date]],2)</f>
        <v>42</v>
      </c>
    </row>
    <row r="547" spans="10:19" x14ac:dyDescent="0.25">
      <c r="J547" s="1">
        <v>42295</v>
      </c>
      <c r="K547">
        <f t="shared" si="75"/>
        <v>2015</v>
      </c>
      <c r="L547" t="str">
        <f t="shared" si="76"/>
        <v>October</v>
      </c>
      <c r="M547" s="6" t="str">
        <f>DailyReportTable[[#This Row],[Year]]&amp;WEEKNUM(DailyReportTable[[#This Row],[Date]],2)</f>
        <v>201542</v>
      </c>
      <c r="N547">
        <f t="shared" si="77"/>
        <v>18</v>
      </c>
      <c r="O547" s="2">
        <f>SUMIF(IncomeDBTable[Date],"="&amp;DailyReportTable[[#This Row],[Date]],IncomeDBTable[Amount])</f>
        <v>0</v>
      </c>
      <c r="P547">
        <f>SUMIF(ExpensesDBTable[Date],"="&amp;DailyReportTable[[#This Row],[Date]],ExpensesDBTable[Amount])</f>
        <v>1661.47</v>
      </c>
      <c r="Q547" s="2">
        <f t="shared" si="78"/>
        <v>-1661.47</v>
      </c>
      <c r="R547" s="2">
        <f t="shared" si="79"/>
        <v>40317.669999999955</v>
      </c>
      <c r="S547">
        <f>WEEKNUM(DailyReportTable[[#This Row],[Date]],2)</f>
        <v>42</v>
      </c>
    </row>
    <row r="548" spans="10:19" x14ac:dyDescent="0.25">
      <c r="J548" s="1">
        <v>42297</v>
      </c>
      <c r="K548">
        <f t="shared" si="75"/>
        <v>2015</v>
      </c>
      <c r="L548" t="str">
        <f t="shared" si="76"/>
        <v>October</v>
      </c>
      <c r="M548" s="6" t="str">
        <f>DailyReportTable[[#This Row],[Year]]&amp;WEEKNUM(DailyReportTable[[#This Row],[Date]],2)</f>
        <v>201543</v>
      </c>
      <c r="N548">
        <f t="shared" si="77"/>
        <v>20</v>
      </c>
      <c r="O548" s="2">
        <f>SUMIF(IncomeDBTable[Date],"="&amp;DailyReportTable[[#This Row],[Date]],IncomeDBTable[Amount])</f>
        <v>0</v>
      </c>
      <c r="P548">
        <f>SUMIF(ExpensesDBTable[Date],"="&amp;DailyReportTable[[#This Row],[Date]],ExpensesDBTable[Amount])</f>
        <v>19.64</v>
      </c>
      <c r="Q548" s="2">
        <f t="shared" si="78"/>
        <v>-19.64</v>
      </c>
      <c r="R548" s="2">
        <f t="shared" si="79"/>
        <v>40298.029999999955</v>
      </c>
      <c r="S548">
        <f>WEEKNUM(DailyReportTable[[#This Row],[Date]],2)</f>
        <v>43</v>
      </c>
    </row>
    <row r="549" spans="10:19" x14ac:dyDescent="0.25">
      <c r="J549" s="1">
        <v>42298</v>
      </c>
      <c r="K549">
        <f t="shared" si="75"/>
        <v>2015</v>
      </c>
      <c r="L549" t="str">
        <f t="shared" si="76"/>
        <v>October</v>
      </c>
      <c r="M549" s="6" t="str">
        <f>DailyReportTable[[#This Row],[Year]]&amp;WEEKNUM(DailyReportTable[[#This Row],[Date]],2)</f>
        <v>201543</v>
      </c>
      <c r="N549">
        <f t="shared" si="77"/>
        <v>21</v>
      </c>
      <c r="O549" s="2">
        <f>SUMIF(IncomeDBTable[Date],"="&amp;DailyReportTable[[#This Row],[Date]],IncomeDBTable[Amount])</f>
        <v>0</v>
      </c>
      <c r="P549">
        <f>SUMIF(ExpensesDBTable[Date],"="&amp;DailyReportTable[[#This Row],[Date]],ExpensesDBTable[Amount])</f>
        <v>29.55</v>
      </c>
      <c r="Q549" s="2">
        <f t="shared" si="78"/>
        <v>-29.55</v>
      </c>
      <c r="R549" s="2">
        <f t="shared" si="79"/>
        <v>40268.479999999952</v>
      </c>
      <c r="S549">
        <f>WEEKNUM(DailyReportTable[[#This Row],[Date]],2)</f>
        <v>43</v>
      </c>
    </row>
    <row r="550" spans="10:19" x14ac:dyDescent="0.25">
      <c r="J550" s="1">
        <v>42300</v>
      </c>
      <c r="K550">
        <f t="shared" si="75"/>
        <v>2015</v>
      </c>
      <c r="L550" t="str">
        <f t="shared" si="76"/>
        <v>October</v>
      </c>
      <c r="M550" s="6" t="str">
        <f>DailyReportTable[[#This Row],[Year]]&amp;WEEKNUM(DailyReportTable[[#This Row],[Date]],2)</f>
        <v>201543</v>
      </c>
      <c r="N550">
        <f t="shared" si="77"/>
        <v>23</v>
      </c>
      <c r="O550" s="2">
        <f>SUMIF(IncomeDBTable[Date],"="&amp;DailyReportTable[[#This Row],[Date]],IncomeDBTable[Amount])</f>
        <v>0</v>
      </c>
      <c r="P550">
        <f>SUMIF(ExpensesDBTable[Date],"="&amp;DailyReportTable[[#This Row],[Date]],ExpensesDBTable[Amount])</f>
        <v>262</v>
      </c>
      <c r="Q550" s="2">
        <f t="shared" si="78"/>
        <v>-262</v>
      </c>
      <c r="R550" s="2">
        <f t="shared" si="79"/>
        <v>40006.479999999952</v>
      </c>
      <c r="S550">
        <f>WEEKNUM(DailyReportTable[[#This Row],[Date]],2)</f>
        <v>43</v>
      </c>
    </row>
    <row r="551" spans="10:19" x14ac:dyDescent="0.25">
      <c r="J551" s="1">
        <v>42301</v>
      </c>
      <c r="K551">
        <f t="shared" si="75"/>
        <v>2015</v>
      </c>
      <c r="L551" t="str">
        <f t="shared" si="76"/>
        <v>October</v>
      </c>
      <c r="M551" s="6" t="str">
        <f>DailyReportTable[[#This Row],[Year]]&amp;WEEKNUM(DailyReportTable[[#This Row],[Date]],2)</f>
        <v>201543</v>
      </c>
      <c r="N551">
        <f t="shared" si="77"/>
        <v>24</v>
      </c>
      <c r="O551" s="2">
        <f>SUMIF(IncomeDBTable[Date],"="&amp;DailyReportTable[[#This Row],[Date]],IncomeDBTable[Amount])</f>
        <v>0</v>
      </c>
      <c r="P551">
        <f>SUMIF(ExpensesDBTable[Date],"="&amp;DailyReportTable[[#This Row],[Date]],ExpensesDBTable[Amount])</f>
        <v>314.03000000000003</v>
      </c>
      <c r="Q551" s="2">
        <f t="shared" si="78"/>
        <v>-314.03000000000003</v>
      </c>
      <c r="R551" s="2">
        <f t="shared" si="79"/>
        <v>39692.449999999953</v>
      </c>
      <c r="S551">
        <f>WEEKNUM(DailyReportTable[[#This Row],[Date]],2)</f>
        <v>43</v>
      </c>
    </row>
    <row r="552" spans="10:19" x14ac:dyDescent="0.25">
      <c r="J552" s="1">
        <v>42303</v>
      </c>
      <c r="K552">
        <f t="shared" si="75"/>
        <v>2015</v>
      </c>
      <c r="L552" t="str">
        <f t="shared" si="76"/>
        <v>October</v>
      </c>
      <c r="M552" s="6" t="str">
        <f>DailyReportTable[[#This Row],[Year]]&amp;WEEKNUM(DailyReportTable[[#This Row],[Date]],2)</f>
        <v>201544</v>
      </c>
      <c r="N552">
        <f t="shared" si="77"/>
        <v>26</v>
      </c>
      <c r="O552" s="2">
        <f>SUMIF(IncomeDBTable[Date],"="&amp;DailyReportTable[[#This Row],[Date]],IncomeDBTable[Amount])</f>
        <v>0</v>
      </c>
      <c r="P552">
        <f>SUMIF(ExpensesDBTable[Date],"="&amp;DailyReportTable[[#This Row],[Date]],ExpensesDBTable[Amount])</f>
        <v>0</v>
      </c>
      <c r="Q552" s="2">
        <f t="shared" si="78"/>
        <v>0</v>
      </c>
      <c r="R552" s="2">
        <f t="shared" si="79"/>
        <v>39692.449999999953</v>
      </c>
      <c r="S552">
        <f>WEEKNUM(DailyReportTable[[#This Row],[Date]],2)</f>
        <v>44</v>
      </c>
    </row>
    <row r="553" spans="10:19" x14ac:dyDescent="0.25">
      <c r="J553" s="1">
        <v>42305</v>
      </c>
      <c r="K553">
        <f t="shared" si="75"/>
        <v>2015</v>
      </c>
      <c r="L553" t="str">
        <f t="shared" si="76"/>
        <v>October</v>
      </c>
      <c r="M553" s="6" t="str">
        <f>DailyReportTable[[#This Row],[Year]]&amp;WEEKNUM(DailyReportTable[[#This Row],[Date]],2)</f>
        <v>201544</v>
      </c>
      <c r="N553">
        <f t="shared" si="77"/>
        <v>28</v>
      </c>
      <c r="O553" s="2">
        <f>SUMIF(IncomeDBTable[Date],"="&amp;DailyReportTable[[#This Row],[Date]],IncomeDBTable[Amount])</f>
        <v>200</v>
      </c>
      <c r="P553">
        <f>SUMIF(ExpensesDBTable[Date],"="&amp;DailyReportTable[[#This Row],[Date]],ExpensesDBTable[Amount])</f>
        <v>35.519999999999996</v>
      </c>
      <c r="Q553" s="2">
        <f t="shared" si="78"/>
        <v>164.48000000000002</v>
      </c>
      <c r="R553" s="2">
        <f t="shared" si="79"/>
        <v>39856.929999999957</v>
      </c>
      <c r="S553">
        <f>WEEKNUM(DailyReportTable[[#This Row],[Date]],2)</f>
        <v>44</v>
      </c>
    </row>
    <row r="554" spans="10:19" x14ac:dyDescent="0.25">
      <c r="J554" s="1">
        <v>42307</v>
      </c>
      <c r="K554">
        <f t="shared" si="75"/>
        <v>2015</v>
      </c>
      <c r="L554" t="str">
        <f t="shared" si="76"/>
        <v>October</v>
      </c>
      <c r="M554" s="6" t="str">
        <f>DailyReportTable[[#This Row],[Year]]&amp;WEEKNUM(DailyReportTable[[#This Row],[Date]],2)</f>
        <v>201544</v>
      </c>
      <c r="N554">
        <f t="shared" si="77"/>
        <v>30</v>
      </c>
      <c r="O554" s="2">
        <f>SUMIF(IncomeDBTable[Date],"="&amp;DailyReportTable[[#This Row],[Date]],IncomeDBTable[Amount])</f>
        <v>63</v>
      </c>
      <c r="P554">
        <f>SUMIF(ExpensesDBTable[Date],"="&amp;DailyReportTable[[#This Row],[Date]],ExpensesDBTable[Amount])</f>
        <v>14</v>
      </c>
      <c r="Q554" s="2">
        <f t="shared" si="78"/>
        <v>49</v>
      </c>
      <c r="R554" s="2">
        <f t="shared" si="79"/>
        <v>39905.929999999957</v>
      </c>
      <c r="S554">
        <f>WEEKNUM(DailyReportTable[[#This Row],[Date]],2)</f>
        <v>44</v>
      </c>
    </row>
    <row r="555" spans="10:19" x14ac:dyDescent="0.25">
      <c r="J555" s="1">
        <v>42309</v>
      </c>
      <c r="K555">
        <f t="shared" si="75"/>
        <v>2015</v>
      </c>
      <c r="L555" t="str">
        <f t="shared" si="76"/>
        <v>November</v>
      </c>
      <c r="M555" s="6" t="str">
        <f>DailyReportTable[[#This Row],[Year]]&amp;WEEKNUM(DailyReportTable[[#This Row],[Date]],2)</f>
        <v>201544</v>
      </c>
      <c r="N555">
        <f t="shared" si="77"/>
        <v>1</v>
      </c>
      <c r="O555" s="2">
        <f>SUMIF(IncomeDBTable[Date],"="&amp;DailyReportTable[[#This Row],[Date]],IncomeDBTable[Amount])</f>
        <v>88.7</v>
      </c>
      <c r="P555">
        <f>SUMIF(ExpensesDBTable[Date],"="&amp;DailyReportTable[[#This Row],[Date]],ExpensesDBTable[Amount])</f>
        <v>188.53</v>
      </c>
      <c r="Q555" s="2">
        <f t="shared" si="78"/>
        <v>-99.83</v>
      </c>
      <c r="R555" s="2">
        <f t="shared" si="79"/>
        <v>39806.099999999955</v>
      </c>
      <c r="S555">
        <f>WEEKNUM(DailyReportTable[[#This Row],[Date]],2)</f>
        <v>44</v>
      </c>
    </row>
    <row r="556" spans="10:19" x14ac:dyDescent="0.25">
      <c r="J556" s="1">
        <v>42311</v>
      </c>
      <c r="K556">
        <f t="shared" si="75"/>
        <v>2015</v>
      </c>
      <c r="L556" t="str">
        <f t="shared" si="76"/>
        <v>November</v>
      </c>
      <c r="M556" s="6" t="str">
        <f>DailyReportTable[[#This Row],[Year]]&amp;WEEKNUM(DailyReportTable[[#This Row],[Date]],2)</f>
        <v>201545</v>
      </c>
      <c r="N556">
        <f t="shared" si="77"/>
        <v>3</v>
      </c>
      <c r="O556" s="2">
        <f>SUMIF(IncomeDBTable[Date],"="&amp;DailyReportTable[[#This Row],[Date]],IncomeDBTable[Amount])</f>
        <v>0</v>
      </c>
      <c r="P556">
        <f>SUMIF(ExpensesDBTable[Date],"="&amp;DailyReportTable[[#This Row],[Date]],ExpensesDBTable[Amount])</f>
        <v>5</v>
      </c>
      <c r="Q556" s="2">
        <f t="shared" si="78"/>
        <v>-5</v>
      </c>
      <c r="R556" s="2">
        <f t="shared" si="79"/>
        <v>39801.099999999955</v>
      </c>
      <c r="S556">
        <f>WEEKNUM(DailyReportTable[[#This Row],[Date]],2)</f>
        <v>45</v>
      </c>
    </row>
    <row r="557" spans="10:19" x14ac:dyDescent="0.25">
      <c r="J557" s="1">
        <v>42314</v>
      </c>
      <c r="K557">
        <f t="shared" si="75"/>
        <v>2015</v>
      </c>
      <c r="L557" t="str">
        <f t="shared" si="76"/>
        <v>November</v>
      </c>
      <c r="M557" s="6" t="str">
        <f>DailyReportTable[[#This Row],[Year]]&amp;WEEKNUM(DailyReportTable[[#This Row],[Date]],2)</f>
        <v>201545</v>
      </c>
      <c r="N557">
        <f t="shared" si="77"/>
        <v>6</v>
      </c>
      <c r="O557" s="2">
        <f>SUMIF(IncomeDBTable[Date],"="&amp;DailyReportTable[[#This Row],[Date]],IncomeDBTable[Amount])</f>
        <v>0</v>
      </c>
      <c r="P557">
        <f>SUMIF(ExpensesDBTable[Date],"="&amp;DailyReportTable[[#This Row],[Date]],ExpensesDBTable[Amount])</f>
        <v>77</v>
      </c>
      <c r="Q557" s="2">
        <f t="shared" si="78"/>
        <v>-77</v>
      </c>
      <c r="R557" s="2">
        <f t="shared" si="79"/>
        <v>39724.099999999955</v>
      </c>
      <c r="S557">
        <f>WEEKNUM(DailyReportTable[[#This Row],[Date]],2)</f>
        <v>45</v>
      </c>
    </row>
    <row r="558" spans="10:19" x14ac:dyDescent="0.25">
      <c r="J558" s="1">
        <v>42316</v>
      </c>
      <c r="K558">
        <f t="shared" si="75"/>
        <v>2015</v>
      </c>
      <c r="L558" t="str">
        <f t="shared" si="76"/>
        <v>November</v>
      </c>
      <c r="M558" s="6" t="str">
        <f>DailyReportTable[[#This Row],[Year]]&amp;WEEKNUM(DailyReportTable[[#This Row],[Date]],2)</f>
        <v>201545</v>
      </c>
      <c r="N558">
        <f t="shared" si="77"/>
        <v>8</v>
      </c>
      <c r="O558" s="2">
        <f>SUMIF(IncomeDBTable[Date],"="&amp;DailyReportTable[[#This Row],[Date]],IncomeDBTable[Amount])</f>
        <v>0</v>
      </c>
      <c r="P558">
        <f>SUMIF(ExpensesDBTable[Date],"="&amp;DailyReportTable[[#This Row],[Date]],ExpensesDBTable[Amount])</f>
        <v>170.34</v>
      </c>
      <c r="Q558" s="2">
        <f t="shared" si="78"/>
        <v>-170.34</v>
      </c>
      <c r="R558" s="2">
        <f t="shared" si="79"/>
        <v>39553.759999999958</v>
      </c>
      <c r="S558">
        <f>WEEKNUM(DailyReportTable[[#This Row],[Date]],2)</f>
        <v>45</v>
      </c>
    </row>
    <row r="559" spans="10:19" x14ac:dyDescent="0.25">
      <c r="J559" s="1">
        <v>42317</v>
      </c>
      <c r="K559">
        <f t="shared" si="75"/>
        <v>2015</v>
      </c>
      <c r="L559" t="str">
        <f t="shared" si="76"/>
        <v>November</v>
      </c>
      <c r="M559" s="6" t="str">
        <f>DailyReportTable[[#This Row],[Year]]&amp;WEEKNUM(DailyReportTable[[#This Row],[Date]],2)</f>
        <v>201546</v>
      </c>
      <c r="N559">
        <f t="shared" si="77"/>
        <v>9</v>
      </c>
      <c r="O559" s="2">
        <f>SUMIF(IncomeDBTable[Date],"="&amp;DailyReportTable[[#This Row],[Date]],IncomeDBTable[Amount])</f>
        <v>0</v>
      </c>
      <c r="P559">
        <f>SUMIF(ExpensesDBTable[Date],"="&amp;DailyReportTable[[#This Row],[Date]],ExpensesDBTable[Amount])</f>
        <v>198</v>
      </c>
      <c r="Q559" s="2">
        <f t="shared" si="78"/>
        <v>-198</v>
      </c>
      <c r="R559" s="2">
        <f t="shared" si="79"/>
        <v>39355.759999999958</v>
      </c>
      <c r="S559">
        <f>WEEKNUM(DailyReportTable[[#This Row],[Date]],2)</f>
        <v>46</v>
      </c>
    </row>
    <row r="560" spans="10:19" x14ac:dyDescent="0.25">
      <c r="J560" s="1">
        <v>42318</v>
      </c>
      <c r="K560">
        <f t="shared" si="75"/>
        <v>2015</v>
      </c>
      <c r="L560" t="str">
        <f t="shared" si="76"/>
        <v>November</v>
      </c>
      <c r="M560" s="6" t="str">
        <f>DailyReportTable[[#This Row],[Year]]&amp;WEEKNUM(DailyReportTable[[#This Row],[Date]],2)</f>
        <v>201546</v>
      </c>
      <c r="N560">
        <f t="shared" si="77"/>
        <v>10</v>
      </c>
      <c r="O560" s="2">
        <f>SUMIF(IncomeDBTable[Date],"="&amp;DailyReportTable[[#This Row],[Date]],IncomeDBTable[Amount])</f>
        <v>0</v>
      </c>
      <c r="P560">
        <f>SUMIF(ExpensesDBTable[Date],"="&amp;DailyReportTable[[#This Row],[Date]],ExpensesDBTable[Amount])</f>
        <v>21.48</v>
      </c>
      <c r="Q560" s="2">
        <f t="shared" si="78"/>
        <v>-21.48</v>
      </c>
      <c r="R560" s="2">
        <f t="shared" si="79"/>
        <v>39334.279999999955</v>
      </c>
      <c r="S560">
        <f>WEEKNUM(DailyReportTable[[#This Row],[Date]],2)</f>
        <v>46</v>
      </c>
    </row>
    <row r="561" spans="10:19" x14ac:dyDescent="0.25">
      <c r="J561" s="1">
        <v>42319</v>
      </c>
      <c r="K561">
        <f t="shared" si="75"/>
        <v>2015</v>
      </c>
      <c r="L561" t="str">
        <f t="shared" si="76"/>
        <v>November</v>
      </c>
      <c r="M561" s="6" t="str">
        <f>DailyReportTable[[#This Row],[Year]]&amp;WEEKNUM(DailyReportTable[[#This Row],[Date]],2)</f>
        <v>201546</v>
      </c>
      <c r="N561">
        <f t="shared" si="77"/>
        <v>11</v>
      </c>
      <c r="O561" s="2">
        <f>SUMIF(IncomeDBTable[Date],"="&amp;DailyReportTable[[#This Row],[Date]],IncomeDBTable[Amount])</f>
        <v>0</v>
      </c>
      <c r="P561">
        <f>SUMIF(ExpensesDBTable[Date],"="&amp;DailyReportTable[[#This Row],[Date]],ExpensesDBTable[Amount])</f>
        <v>79.349999999999994</v>
      </c>
      <c r="Q561" s="2">
        <f t="shared" si="78"/>
        <v>-79.349999999999994</v>
      </c>
      <c r="R561" s="2">
        <f t="shared" si="79"/>
        <v>39254.929999999957</v>
      </c>
      <c r="S561">
        <f>WEEKNUM(DailyReportTable[[#This Row],[Date]],2)</f>
        <v>46</v>
      </c>
    </row>
    <row r="562" spans="10:19" x14ac:dyDescent="0.25">
      <c r="J562" s="1">
        <v>42321</v>
      </c>
      <c r="K562">
        <f t="shared" si="75"/>
        <v>2015</v>
      </c>
      <c r="L562" t="str">
        <f t="shared" si="76"/>
        <v>November</v>
      </c>
      <c r="M562" s="6" t="str">
        <f>DailyReportTable[[#This Row],[Year]]&amp;WEEKNUM(DailyReportTable[[#This Row],[Date]],2)</f>
        <v>201546</v>
      </c>
      <c r="N562">
        <f t="shared" si="77"/>
        <v>13</v>
      </c>
      <c r="O562" s="2">
        <f>SUMIF(IncomeDBTable[Date],"="&amp;DailyReportTable[[#This Row],[Date]],IncomeDBTable[Amount])</f>
        <v>8089.33</v>
      </c>
      <c r="P562">
        <f>SUMIF(ExpensesDBTable[Date],"="&amp;DailyReportTable[[#This Row],[Date]],ExpensesDBTable[Amount])</f>
        <v>13.55</v>
      </c>
      <c r="Q562" s="2">
        <f t="shared" si="78"/>
        <v>8075.78</v>
      </c>
      <c r="R562" s="2">
        <f t="shared" si="79"/>
        <v>47330.709999999955</v>
      </c>
      <c r="S562">
        <f>WEEKNUM(DailyReportTable[[#This Row],[Date]],2)</f>
        <v>46</v>
      </c>
    </row>
    <row r="563" spans="10:19" x14ac:dyDescent="0.25">
      <c r="J563" s="1">
        <v>42323</v>
      </c>
      <c r="K563">
        <f t="shared" si="75"/>
        <v>2015</v>
      </c>
      <c r="L563" t="str">
        <f t="shared" si="76"/>
        <v>November</v>
      </c>
      <c r="M563" s="6" t="str">
        <f>DailyReportTable[[#This Row],[Year]]&amp;WEEKNUM(DailyReportTable[[#This Row],[Date]],2)</f>
        <v>201546</v>
      </c>
      <c r="N563">
        <f t="shared" si="77"/>
        <v>15</v>
      </c>
      <c r="O563" s="2">
        <f>SUMIF(IncomeDBTable[Date],"="&amp;DailyReportTable[[#This Row],[Date]],IncomeDBTable[Amount])</f>
        <v>0</v>
      </c>
      <c r="P563">
        <f>SUMIF(ExpensesDBTable[Date],"="&amp;DailyReportTable[[#This Row],[Date]],ExpensesDBTable[Amount])</f>
        <v>428.06000000000006</v>
      </c>
      <c r="Q563" s="2">
        <f t="shared" si="78"/>
        <v>-428.06000000000006</v>
      </c>
      <c r="R563" s="2">
        <f t="shared" si="79"/>
        <v>46902.649999999958</v>
      </c>
      <c r="S563">
        <f>WEEKNUM(DailyReportTable[[#This Row],[Date]],2)</f>
        <v>46</v>
      </c>
    </row>
    <row r="564" spans="10:19" x14ac:dyDescent="0.25">
      <c r="J564" s="1">
        <v>42326</v>
      </c>
      <c r="K564">
        <f t="shared" si="75"/>
        <v>2015</v>
      </c>
      <c r="L564" t="str">
        <f t="shared" si="76"/>
        <v>November</v>
      </c>
      <c r="M564" s="6" t="str">
        <f>DailyReportTable[[#This Row],[Year]]&amp;WEEKNUM(DailyReportTable[[#This Row],[Date]],2)</f>
        <v>201547</v>
      </c>
      <c r="N564">
        <f t="shared" si="77"/>
        <v>18</v>
      </c>
      <c r="O564" s="2">
        <f>SUMIF(IncomeDBTable[Date],"="&amp;DailyReportTable[[#This Row],[Date]],IncomeDBTable[Amount])</f>
        <v>457.09</v>
      </c>
      <c r="P564">
        <f>SUMIF(ExpensesDBTable[Date],"="&amp;DailyReportTable[[#This Row],[Date]],ExpensesDBTable[Amount])</f>
        <v>1556</v>
      </c>
      <c r="Q564" s="2">
        <f t="shared" si="78"/>
        <v>-1098.9100000000001</v>
      </c>
      <c r="R564" s="2">
        <f t="shared" si="79"/>
        <v>45803.739999999954</v>
      </c>
      <c r="S564">
        <f>WEEKNUM(DailyReportTable[[#This Row],[Date]],2)</f>
        <v>47</v>
      </c>
    </row>
    <row r="565" spans="10:19" x14ac:dyDescent="0.25">
      <c r="J565" s="1">
        <v>42329</v>
      </c>
      <c r="K565">
        <f t="shared" si="75"/>
        <v>2015</v>
      </c>
      <c r="L565" t="str">
        <f t="shared" si="76"/>
        <v>November</v>
      </c>
      <c r="M565" s="6" t="str">
        <f>DailyReportTable[[#This Row],[Year]]&amp;WEEKNUM(DailyReportTable[[#This Row],[Date]],2)</f>
        <v>201547</v>
      </c>
      <c r="N565">
        <f t="shared" si="77"/>
        <v>21</v>
      </c>
      <c r="O565" s="2">
        <f>SUMIF(IncomeDBTable[Date],"="&amp;DailyReportTable[[#This Row],[Date]],IncomeDBTable[Amount])</f>
        <v>0</v>
      </c>
      <c r="P565">
        <f>SUMIF(ExpensesDBTable[Date],"="&amp;DailyReportTable[[#This Row],[Date]],ExpensesDBTable[Amount])</f>
        <v>85.38</v>
      </c>
      <c r="Q565" s="2">
        <f t="shared" si="78"/>
        <v>-85.38</v>
      </c>
      <c r="R565" s="2">
        <f t="shared" si="79"/>
        <v>45718.359999999957</v>
      </c>
      <c r="S565">
        <f>WEEKNUM(DailyReportTable[[#This Row],[Date]],2)</f>
        <v>47</v>
      </c>
    </row>
    <row r="566" spans="10:19" x14ac:dyDescent="0.25">
      <c r="J566" s="1">
        <v>42330</v>
      </c>
      <c r="K566">
        <f t="shared" si="75"/>
        <v>2015</v>
      </c>
      <c r="L566" t="str">
        <f t="shared" si="76"/>
        <v>November</v>
      </c>
      <c r="M566" s="6" t="str">
        <f>DailyReportTable[[#This Row],[Year]]&amp;WEEKNUM(DailyReportTable[[#This Row],[Date]],2)</f>
        <v>201547</v>
      </c>
      <c r="N566">
        <f t="shared" si="77"/>
        <v>22</v>
      </c>
      <c r="O566" s="2">
        <f>SUMIF(IncomeDBTable[Date],"="&amp;DailyReportTable[[#This Row],[Date]],IncomeDBTable[Amount])</f>
        <v>0</v>
      </c>
      <c r="P566">
        <f>SUMIF(ExpensesDBTable[Date],"="&amp;DailyReportTable[[#This Row],[Date]],ExpensesDBTable[Amount])</f>
        <v>46.8</v>
      </c>
      <c r="Q566" s="2">
        <f t="shared" si="78"/>
        <v>-46.8</v>
      </c>
      <c r="R566" s="2">
        <f t="shared" si="79"/>
        <v>45671.559999999954</v>
      </c>
      <c r="S566">
        <f>WEEKNUM(DailyReportTable[[#This Row],[Date]],2)</f>
        <v>47</v>
      </c>
    </row>
    <row r="567" spans="10:19" x14ac:dyDescent="0.25">
      <c r="J567" s="1">
        <v>42331</v>
      </c>
      <c r="K567">
        <f t="shared" ref="K567:K630" si="80">YEAR(J567)</f>
        <v>2015</v>
      </c>
      <c r="L567" t="str">
        <f t="shared" ref="L567:L630" si="81">TEXT(DATE(K567,MONTH(J567),N567),"MMMM")</f>
        <v>November</v>
      </c>
      <c r="M567" s="6" t="str">
        <f>DailyReportTable[[#This Row],[Year]]&amp;WEEKNUM(DailyReportTable[[#This Row],[Date]],2)</f>
        <v>201548</v>
      </c>
      <c r="N567">
        <f t="shared" ref="N567:N630" si="82">DAY(J567)</f>
        <v>23</v>
      </c>
      <c r="O567" s="2">
        <f>SUMIF(IncomeDBTable[Date],"="&amp;DailyReportTable[[#This Row],[Date]],IncomeDBTable[Amount])</f>
        <v>0</v>
      </c>
      <c r="P567">
        <f>SUMIF(ExpensesDBTable[Date],"="&amp;DailyReportTable[[#This Row],[Date]],ExpensesDBTable[Amount])</f>
        <v>42.83</v>
      </c>
      <c r="Q567" s="2">
        <f t="shared" ref="Q567:Q630" si="83">O567-P567</f>
        <v>-42.83</v>
      </c>
      <c r="R567" s="2">
        <f t="shared" ref="R567:R630" si="84">R566+Q567</f>
        <v>45628.729999999952</v>
      </c>
      <c r="S567">
        <f>WEEKNUM(DailyReportTable[[#This Row],[Date]],2)</f>
        <v>48</v>
      </c>
    </row>
    <row r="568" spans="10:19" x14ac:dyDescent="0.25">
      <c r="J568" s="1">
        <v>42332</v>
      </c>
      <c r="K568">
        <f t="shared" si="80"/>
        <v>2015</v>
      </c>
      <c r="L568" t="str">
        <f t="shared" si="81"/>
        <v>November</v>
      </c>
      <c r="M568" s="6" t="str">
        <f>DailyReportTable[[#This Row],[Year]]&amp;WEEKNUM(DailyReportTable[[#This Row],[Date]],2)</f>
        <v>201548</v>
      </c>
      <c r="N568">
        <f t="shared" si="82"/>
        <v>24</v>
      </c>
      <c r="O568" s="2">
        <f>SUMIF(IncomeDBTable[Date],"="&amp;DailyReportTable[[#This Row],[Date]],IncomeDBTable[Amount])</f>
        <v>0</v>
      </c>
      <c r="P568">
        <f>SUMIF(ExpensesDBTable[Date],"="&amp;DailyReportTable[[#This Row],[Date]],ExpensesDBTable[Amount])</f>
        <v>20.55</v>
      </c>
      <c r="Q568" s="2">
        <f t="shared" si="83"/>
        <v>-20.55</v>
      </c>
      <c r="R568" s="2">
        <f t="shared" si="84"/>
        <v>45608.179999999949</v>
      </c>
      <c r="S568">
        <f>WEEKNUM(DailyReportTable[[#This Row],[Date]],2)</f>
        <v>48</v>
      </c>
    </row>
    <row r="569" spans="10:19" x14ac:dyDescent="0.25">
      <c r="J569" s="1">
        <v>42333</v>
      </c>
      <c r="K569">
        <f t="shared" si="80"/>
        <v>2015</v>
      </c>
      <c r="L569" t="str">
        <f t="shared" si="81"/>
        <v>November</v>
      </c>
      <c r="M569" s="6" t="str">
        <f>DailyReportTable[[#This Row],[Year]]&amp;WEEKNUM(DailyReportTable[[#This Row],[Date]],2)</f>
        <v>201548</v>
      </c>
      <c r="N569">
        <f t="shared" si="82"/>
        <v>25</v>
      </c>
      <c r="O569" s="2">
        <f>SUMIF(IncomeDBTable[Date],"="&amp;DailyReportTable[[#This Row],[Date]],IncomeDBTable[Amount])</f>
        <v>0</v>
      </c>
      <c r="P569">
        <f>SUMIF(ExpensesDBTable[Date],"="&amp;DailyReportTable[[#This Row],[Date]],ExpensesDBTable[Amount])</f>
        <v>12.06</v>
      </c>
      <c r="Q569" s="2">
        <f t="shared" si="83"/>
        <v>-12.06</v>
      </c>
      <c r="R569" s="2">
        <f t="shared" si="84"/>
        <v>45596.119999999952</v>
      </c>
      <c r="S569">
        <f>WEEKNUM(DailyReportTable[[#This Row],[Date]],2)</f>
        <v>48</v>
      </c>
    </row>
    <row r="570" spans="10:19" x14ac:dyDescent="0.25">
      <c r="J570" s="1">
        <v>42334</v>
      </c>
      <c r="K570">
        <f t="shared" si="80"/>
        <v>2015</v>
      </c>
      <c r="L570" t="str">
        <f t="shared" si="81"/>
        <v>November</v>
      </c>
      <c r="M570" s="6" t="str">
        <f>DailyReportTable[[#This Row],[Year]]&amp;WEEKNUM(DailyReportTable[[#This Row],[Date]],2)</f>
        <v>201548</v>
      </c>
      <c r="N570">
        <f t="shared" si="82"/>
        <v>26</v>
      </c>
      <c r="O570" s="2">
        <f>SUMIF(IncomeDBTable[Date],"="&amp;DailyReportTable[[#This Row],[Date]],IncomeDBTable[Amount])</f>
        <v>0</v>
      </c>
      <c r="P570">
        <f>SUMIF(ExpensesDBTable[Date],"="&amp;DailyReportTable[[#This Row],[Date]],ExpensesDBTable[Amount])</f>
        <v>33.36</v>
      </c>
      <c r="Q570" s="2">
        <f t="shared" si="83"/>
        <v>-33.36</v>
      </c>
      <c r="R570" s="2">
        <f t="shared" si="84"/>
        <v>45562.759999999951</v>
      </c>
      <c r="S570">
        <f>WEEKNUM(DailyReportTable[[#This Row],[Date]],2)</f>
        <v>48</v>
      </c>
    </row>
    <row r="571" spans="10:19" x14ac:dyDescent="0.25">
      <c r="J571" s="1">
        <v>42335</v>
      </c>
      <c r="K571">
        <f t="shared" si="80"/>
        <v>2015</v>
      </c>
      <c r="L571" t="str">
        <f t="shared" si="81"/>
        <v>November</v>
      </c>
      <c r="M571" s="6" t="str">
        <f>DailyReportTable[[#This Row],[Year]]&amp;WEEKNUM(DailyReportTable[[#This Row],[Date]],2)</f>
        <v>201548</v>
      </c>
      <c r="N571">
        <f t="shared" si="82"/>
        <v>27</v>
      </c>
      <c r="O571" s="2">
        <f>SUMIF(IncomeDBTable[Date],"="&amp;DailyReportTable[[#This Row],[Date]],IncomeDBTable[Amount])</f>
        <v>0</v>
      </c>
      <c r="P571">
        <f>SUMIF(ExpensesDBTable[Date],"="&amp;DailyReportTable[[#This Row],[Date]],ExpensesDBTable[Amount])</f>
        <v>65</v>
      </c>
      <c r="Q571" s="2">
        <f t="shared" si="83"/>
        <v>-65</v>
      </c>
      <c r="R571" s="2">
        <f t="shared" si="84"/>
        <v>45497.759999999951</v>
      </c>
      <c r="S571">
        <f>WEEKNUM(DailyReportTable[[#This Row],[Date]],2)</f>
        <v>48</v>
      </c>
    </row>
    <row r="572" spans="10:19" x14ac:dyDescent="0.25">
      <c r="J572" s="1">
        <v>42336</v>
      </c>
      <c r="K572">
        <f t="shared" si="80"/>
        <v>2015</v>
      </c>
      <c r="L572" t="str">
        <f t="shared" si="81"/>
        <v>November</v>
      </c>
      <c r="M572" s="6" t="str">
        <f>DailyReportTable[[#This Row],[Year]]&amp;WEEKNUM(DailyReportTable[[#This Row],[Date]],2)</f>
        <v>201548</v>
      </c>
      <c r="N572">
        <f t="shared" si="82"/>
        <v>28</v>
      </c>
      <c r="O572" s="2">
        <f>SUMIF(IncomeDBTable[Date],"="&amp;DailyReportTable[[#This Row],[Date]],IncomeDBTable[Amount])</f>
        <v>0</v>
      </c>
      <c r="P572">
        <f>SUMIF(ExpensesDBTable[Date],"="&amp;DailyReportTable[[#This Row],[Date]],ExpensesDBTable[Amount])</f>
        <v>650.84999999999991</v>
      </c>
      <c r="Q572" s="2">
        <f t="shared" si="83"/>
        <v>-650.84999999999991</v>
      </c>
      <c r="R572" s="2">
        <f t="shared" si="84"/>
        <v>44846.909999999953</v>
      </c>
      <c r="S572">
        <f>WEEKNUM(DailyReportTable[[#This Row],[Date]],2)</f>
        <v>48</v>
      </c>
    </row>
    <row r="573" spans="10:19" x14ac:dyDescent="0.25">
      <c r="J573" s="1">
        <v>42337</v>
      </c>
      <c r="K573">
        <f t="shared" si="80"/>
        <v>2015</v>
      </c>
      <c r="L573" t="str">
        <f t="shared" si="81"/>
        <v>November</v>
      </c>
      <c r="M573" s="6" t="str">
        <f>DailyReportTable[[#This Row],[Year]]&amp;WEEKNUM(DailyReportTable[[#This Row],[Date]],2)</f>
        <v>201548</v>
      </c>
      <c r="N573">
        <f t="shared" si="82"/>
        <v>29</v>
      </c>
      <c r="O573" s="2">
        <f>SUMIF(IncomeDBTable[Date],"="&amp;DailyReportTable[[#This Row],[Date]],IncomeDBTable[Amount])</f>
        <v>0</v>
      </c>
      <c r="P573">
        <f>SUMIF(ExpensesDBTable[Date],"="&amp;DailyReportTable[[#This Row],[Date]],ExpensesDBTable[Amount])</f>
        <v>45.28</v>
      </c>
      <c r="Q573" s="2">
        <f t="shared" si="83"/>
        <v>-45.28</v>
      </c>
      <c r="R573" s="2">
        <f t="shared" si="84"/>
        <v>44801.629999999954</v>
      </c>
      <c r="S573">
        <f>WEEKNUM(DailyReportTable[[#This Row],[Date]],2)</f>
        <v>48</v>
      </c>
    </row>
    <row r="574" spans="10:19" x14ac:dyDescent="0.25">
      <c r="J574" s="1">
        <v>42338</v>
      </c>
      <c r="K574">
        <f t="shared" si="80"/>
        <v>2015</v>
      </c>
      <c r="L574" t="str">
        <f t="shared" si="81"/>
        <v>November</v>
      </c>
      <c r="M574" s="6" t="str">
        <f>DailyReportTable[[#This Row],[Year]]&amp;WEEKNUM(DailyReportTable[[#This Row],[Date]],2)</f>
        <v>201549</v>
      </c>
      <c r="N574">
        <f t="shared" si="82"/>
        <v>30</v>
      </c>
      <c r="O574" s="2">
        <f>SUMIF(IncomeDBTable[Date],"="&amp;DailyReportTable[[#This Row],[Date]],IncomeDBTable[Amount])</f>
        <v>0</v>
      </c>
      <c r="P574">
        <f>SUMIF(ExpensesDBTable[Date],"="&amp;DailyReportTable[[#This Row],[Date]],ExpensesDBTable[Amount])</f>
        <v>60</v>
      </c>
      <c r="Q574" s="2">
        <f t="shared" si="83"/>
        <v>-60</v>
      </c>
      <c r="R574" s="2">
        <f t="shared" si="84"/>
        <v>44741.629999999954</v>
      </c>
      <c r="S574">
        <f>WEEKNUM(DailyReportTable[[#This Row],[Date]],2)</f>
        <v>49</v>
      </c>
    </row>
    <row r="575" spans="10:19" x14ac:dyDescent="0.25">
      <c r="J575" s="1">
        <v>42339</v>
      </c>
      <c r="K575">
        <f t="shared" si="80"/>
        <v>2015</v>
      </c>
      <c r="L575" t="str">
        <f t="shared" si="81"/>
        <v>December</v>
      </c>
      <c r="M575" s="6" t="str">
        <f>DailyReportTable[[#This Row],[Year]]&amp;WEEKNUM(DailyReportTable[[#This Row],[Date]],2)</f>
        <v>201549</v>
      </c>
      <c r="N575">
        <f t="shared" si="82"/>
        <v>1</v>
      </c>
      <c r="O575" s="2">
        <f>SUMIF(IncomeDBTable[Date],"="&amp;DailyReportTable[[#This Row],[Date]],IncomeDBTable[Amount])</f>
        <v>94</v>
      </c>
      <c r="P575">
        <f>SUMIF(ExpensesDBTable[Date],"="&amp;DailyReportTable[[#This Row],[Date]],ExpensesDBTable[Amount])</f>
        <v>123.95</v>
      </c>
      <c r="Q575" s="2">
        <f t="shared" si="83"/>
        <v>-29.950000000000003</v>
      </c>
      <c r="R575" s="2">
        <f t="shared" si="84"/>
        <v>44711.679999999957</v>
      </c>
      <c r="S575">
        <f>WEEKNUM(DailyReportTable[[#This Row],[Date]],2)</f>
        <v>49</v>
      </c>
    </row>
    <row r="576" spans="10:19" x14ac:dyDescent="0.25">
      <c r="J576" s="1">
        <v>42341</v>
      </c>
      <c r="K576">
        <f t="shared" si="80"/>
        <v>2015</v>
      </c>
      <c r="L576" t="str">
        <f t="shared" si="81"/>
        <v>December</v>
      </c>
      <c r="M576" s="6" t="str">
        <f>DailyReportTable[[#This Row],[Year]]&amp;WEEKNUM(DailyReportTable[[#This Row],[Date]],2)</f>
        <v>201549</v>
      </c>
      <c r="N576">
        <f t="shared" si="82"/>
        <v>3</v>
      </c>
      <c r="O576" s="2">
        <f>SUMIF(IncomeDBTable[Date],"="&amp;DailyReportTable[[#This Row],[Date]],IncomeDBTable[Amount])</f>
        <v>0</v>
      </c>
      <c r="P576">
        <f>SUMIF(ExpensesDBTable[Date],"="&amp;DailyReportTable[[#This Row],[Date]],ExpensesDBTable[Amount])</f>
        <v>1344.5900000000001</v>
      </c>
      <c r="Q576" s="2">
        <f t="shared" si="83"/>
        <v>-1344.5900000000001</v>
      </c>
      <c r="R576" s="2">
        <f t="shared" si="84"/>
        <v>43367.089999999953</v>
      </c>
      <c r="S576">
        <f>WEEKNUM(DailyReportTable[[#This Row],[Date]],2)</f>
        <v>49</v>
      </c>
    </row>
    <row r="577" spans="10:19" x14ac:dyDescent="0.25">
      <c r="J577" s="1">
        <v>42342</v>
      </c>
      <c r="K577">
        <f t="shared" si="80"/>
        <v>2015</v>
      </c>
      <c r="L577" t="str">
        <f t="shared" si="81"/>
        <v>December</v>
      </c>
      <c r="M577" s="6" t="str">
        <f>DailyReportTable[[#This Row],[Year]]&amp;WEEKNUM(DailyReportTable[[#This Row],[Date]],2)</f>
        <v>201549</v>
      </c>
      <c r="N577">
        <f t="shared" si="82"/>
        <v>4</v>
      </c>
      <c r="O577" s="2">
        <f>SUMIF(IncomeDBTable[Date],"="&amp;DailyReportTable[[#This Row],[Date]],IncomeDBTable[Amount])</f>
        <v>200</v>
      </c>
      <c r="P577">
        <f>SUMIF(ExpensesDBTable[Date],"="&amp;DailyReportTable[[#This Row],[Date]],ExpensesDBTable[Amount])</f>
        <v>49.7</v>
      </c>
      <c r="Q577" s="2">
        <f t="shared" si="83"/>
        <v>150.30000000000001</v>
      </c>
      <c r="R577" s="2">
        <f t="shared" si="84"/>
        <v>43517.389999999956</v>
      </c>
      <c r="S577">
        <f>WEEKNUM(DailyReportTable[[#This Row],[Date]],2)</f>
        <v>49</v>
      </c>
    </row>
    <row r="578" spans="10:19" x14ac:dyDescent="0.25">
      <c r="J578" s="1">
        <v>42343</v>
      </c>
      <c r="K578">
        <f t="shared" si="80"/>
        <v>2015</v>
      </c>
      <c r="L578" t="str">
        <f t="shared" si="81"/>
        <v>December</v>
      </c>
      <c r="M578" s="6" t="str">
        <f>DailyReportTable[[#This Row],[Year]]&amp;WEEKNUM(DailyReportTable[[#This Row],[Date]],2)</f>
        <v>201549</v>
      </c>
      <c r="N578">
        <f t="shared" si="82"/>
        <v>5</v>
      </c>
      <c r="O578" s="2">
        <f>SUMIF(IncomeDBTable[Date],"="&amp;DailyReportTable[[#This Row],[Date]],IncomeDBTable[Amount])</f>
        <v>0</v>
      </c>
      <c r="P578">
        <f>SUMIF(ExpensesDBTable[Date],"="&amp;DailyReportTable[[#This Row],[Date]],ExpensesDBTable[Amount])</f>
        <v>231.56000000000003</v>
      </c>
      <c r="Q578" s="2">
        <f t="shared" si="83"/>
        <v>-231.56000000000003</v>
      </c>
      <c r="R578" s="2">
        <f t="shared" si="84"/>
        <v>43285.829999999958</v>
      </c>
      <c r="S578">
        <f>WEEKNUM(DailyReportTable[[#This Row],[Date]],2)</f>
        <v>49</v>
      </c>
    </row>
    <row r="579" spans="10:19" x14ac:dyDescent="0.25">
      <c r="J579" s="1">
        <v>42344</v>
      </c>
      <c r="K579">
        <f t="shared" si="80"/>
        <v>2015</v>
      </c>
      <c r="L579" t="str">
        <f t="shared" si="81"/>
        <v>December</v>
      </c>
      <c r="M579" s="6" t="str">
        <f>DailyReportTable[[#This Row],[Year]]&amp;WEEKNUM(DailyReportTable[[#This Row],[Date]],2)</f>
        <v>201549</v>
      </c>
      <c r="N579">
        <f t="shared" si="82"/>
        <v>6</v>
      </c>
      <c r="O579" s="2">
        <f>SUMIF(IncomeDBTable[Date],"="&amp;DailyReportTable[[#This Row],[Date]],IncomeDBTable[Amount])</f>
        <v>0</v>
      </c>
      <c r="P579">
        <f>SUMIF(ExpensesDBTable[Date],"="&amp;DailyReportTable[[#This Row],[Date]],ExpensesDBTable[Amount])</f>
        <v>131.35</v>
      </c>
      <c r="Q579" s="2">
        <f t="shared" si="83"/>
        <v>-131.35</v>
      </c>
      <c r="R579" s="2">
        <f t="shared" si="84"/>
        <v>43154.47999999996</v>
      </c>
      <c r="S579">
        <f>WEEKNUM(DailyReportTable[[#This Row],[Date]],2)</f>
        <v>49</v>
      </c>
    </row>
    <row r="580" spans="10:19" x14ac:dyDescent="0.25">
      <c r="J580" s="1">
        <v>42345</v>
      </c>
      <c r="K580">
        <f t="shared" si="80"/>
        <v>2015</v>
      </c>
      <c r="L580" t="str">
        <f t="shared" si="81"/>
        <v>December</v>
      </c>
      <c r="M580" s="6" t="str">
        <f>DailyReportTable[[#This Row],[Year]]&amp;WEEKNUM(DailyReportTable[[#This Row],[Date]],2)</f>
        <v>201550</v>
      </c>
      <c r="N580">
        <f t="shared" si="82"/>
        <v>7</v>
      </c>
      <c r="O580" s="2">
        <f>SUMIF(IncomeDBTable[Date],"="&amp;DailyReportTable[[#This Row],[Date]],IncomeDBTable[Amount])</f>
        <v>0</v>
      </c>
      <c r="P580">
        <f>SUMIF(ExpensesDBTable[Date],"="&amp;DailyReportTable[[#This Row],[Date]],ExpensesDBTable[Amount])</f>
        <v>64.2</v>
      </c>
      <c r="Q580" s="2">
        <f t="shared" si="83"/>
        <v>-64.2</v>
      </c>
      <c r="R580" s="2">
        <f t="shared" si="84"/>
        <v>43090.279999999962</v>
      </c>
      <c r="S580">
        <f>WEEKNUM(DailyReportTable[[#This Row],[Date]],2)</f>
        <v>50</v>
      </c>
    </row>
    <row r="581" spans="10:19" x14ac:dyDescent="0.25">
      <c r="J581" s="1">
        <v>42346</v>
      </c>
      <c r="K581">
        <f t="shared" si="80"/>
        <v>2015</v>
      </c>
      <c r="L581" t="str">
        <f t="shared" si="81"/>
        <v>December</v>
      </c>
      <c r="M581" s="6" t="str">
        <f>DailyReportTable[[#This Row],[Year]]&amp;WEEKNUM(DailyReportTable[[#This Row],[Date]],2)</f>
        <v>201550</v>
      </c>
      <c r="N581">
        <f t="shared" si="82"/>
        <v>8</v>
      </c>
      <c r="O581" s="2">
        <f>SUMIF(IncomeDBTable[Date],"="&amp;DailyReportTable[[#This Row],[Date]],IncomeDBTable[Amount])</f>
        <v>0</v>
      </c>
      <c r="P581">
        <f>SUMIF(ExpensesDBTable[Date],"="&amp;DailyReportTable[[#This Row],[Date]],ExpensesDBTable[Amount])</f>
        <v>293.29000000000002</v>
      </c>
      <c r="Q581" s="2">
        <f t="shared" si="83"/>
        <v>-293.29000000000002</v>
      </c>
      <c r="R581" s="2">
        <f t="shared" si="84"/>
        <v>42796.989999999962</v>
      </c>
      <c r="S581">
        <f>WEEKNUM(DailyReportTable[[#This Row],[Date]],2)</f>
        <v>50</v>
      </c>
    </row>
    <row r="582" spans="10:19" x14ac:dyDescent="0.25">
      <c r="J582" s="1">
        <v>42348</v>
      </c>
      <c r="K582">
        <f t="shared" si="80"/>
        <v>2015</v>
      </c>
      <c r="L582" t="str">
        <f t="shared" si="81"/>
        <v>December</v>
      </c>
      <c r="M582" s="6" t="str">
        <f>DailyReportTable[[#This Row],[Year]]&amp;WEEKNUM(DailyReportTable[[#This Row],[Date]],2)</f>
        <v>201550</v>
      </c>
      <c r="N582">
        <f t="shared" si="82"/>
        <v>10</v>
      </c>
      <c r="O582" s="2">
        <f>SUMIF(IncomeDBTable[Date],"="&amp;DailyReportTable[[#This Row],[Date]],IncomeDBTable[Amount])</f>
        <v>0</v>
      </c>
      <c r="P582">
        <f>SUMIF(ExpensesDBTable[Date],"="&amp;DailyReportTable[[#This Row],[Date]],ExpensesDBTable[Amount])</f>
        <v>6</v>
      </c>
      <c r="Q582" s="2">
        <f t="shared" si="83"/>
        <v>-6</v>
      </c>
      <c r="R582" s="2">
        <f t="shared" si="84"/>
        <v>42790.989999999962</v>
      </c>
      <c r="S582">
        <f>WEEKNUM(DailyReportTable[[#This Row],[Date]],2)</f>
        <v>50</v>
      </c>
    </row>
    <row r="583" spans="10:19" x14ac:dyDescent="0.25">
      <c r="J583" s="1">
        <v>42350</v>
      </c>
      <c r="K583">
        <f t="shared" si="80"/>
        <v>2015</v>
      </c>
      <c r="L583" t="str">
        <f t="shared" si="81"/>
        <v>December</v>
      </c>
      <c r="M583" s="6" t="str">
        <f>DailyReportTable[[#This Row],[Year]]&amp;WEEKNUM(DailyReportTable[[#This Row],[Date]],2)</f>
        <v>201550</v>
      </c>
      <c r="N583">
        <f t="shared" si="82"/>
        <v>12</v>
      </c>
      <c r="O583" s="2">
        <f>SUMIF(IncomeDBTable[Date],"="&amp;DailyReportTable[[#This Row],[Date]],IncomeDBTable[Amount])</f>
        <v>0</v>
      </c>
      <c r="P583">
        <f>SUMIF(ExpensesDBTable[Date],"="&amp;DailyReportTable[[#This Row],[Date]],ExpensesDBTable[Amount])</f>
        <v>136.41000000000003</v>
      </c>
      <c r="Q583" s="2">
        <f t="shared" si="83"/>
        <v>-136.41000000000003</v>
      </c>
      <c r="R583" s="2">
        <f t="shared" si="84"/>
        <v>42654.579999999958</v>
      </c>
      <c r="S583">
        <f>WEEKNUM(DailyReportTable[[#This Row],[Date]],2)</f>
        <v>50</v>
      </c>
    </row>
    <row r="584" spans="10:19" x14ac:dyDescent="0.25">
      <c r="J584" s="1">
        <v>42351</v>
      </c>
      <c r="K584">
        <f t="shared" si="80"/>
        <v>2015</v>
      </c>
      <c r="L584" t="str">
        <f t="shared" si="81"/>
        <v>December</v>
      </c>
      <c r="M584" s="6" t="str">
        <f>DailyReportTable[[#This Row],[Year]]&amp;WEEKNUM(DailyReportTable[[#This Row],[Date]],2)</f>
        <v>201550</v>
      </c>
      <c r="N584">
        <f t="shared" si="82"/>
        <v>13</v>
      </c>
      <c r="O584" s="2">
        <f>SUMIF(IncomeDBTable[Date],"="&amp;DailyReportTable[[#This Row],[Date]],IncomeDBTable[Amount])</f>
        <v>0</v>
      </c>
      <c r="P584">
        <f>SUMIF(ExpensesDBTable[Date],"="&amp;DailyReportTable[[#This Row],[Date]],ExpensesDBTable[Amount])</f>
        <v>39.379999999999995</v>
      </c>
      <c r="Q584" s="2">
        <f t="shared" si="83"/>
        <v>-39.379999999999995</v>
      </c>
      <c r="R584" s="2">
        <f t="shared" si="84"/>
        <v>42615.199999999961</v>
      </c>
      <c r="S584">
        <f>WEEKNUM(DailyReportTable[[#This Row],[Date]],2)</f>
        <v>50</v>
      </c>
    </row>
    <row r="585" spans="10:19" x14ac:dyDescent="0.25">
      <c r="J585" s="1">
        <v>42352</v>
      </c>
      <c r="K585">
        <f t="shared" si="80"/>
        <v>2015</v>
      </c>
      <c r="L585" t="str">
        <f t="shared" si="81"/>
        <v>December</v>
      </c>
      <c r="M585" s="6" t="str">
        <f>DailyReportTable[[#This Row],[Year]]&amp;WEEKNUM(DailyReportTable[[#This Row],[Date]],2)</f>
        <v>201551</v>
      </c>
      <c r="N585">
        <f t="shared" si="82"/>
        <v>14</v>
      </c>
      <c r="O585" s="2">
        <f>SUMIF(IncomeDBTable[Date],"="&amp;DailyReportTable[[#This Row],[Date]],IncomeDBTable[Amount])</f>
        <v>0</v>
      </c>
      <c r="P585">
        <f>SUMIF(ExpensesDBTable[Date],"="&amp;DailyReportTable[[#This Row],[Date]],ExpensesDBTable[Amount])</f>
        <v>84</v>
      </c>
      <c r="Q585" s="2">
        <f t="shared" si="83"/>
        <v>-84</v>
      </c>
      <c r="R585" s="2">
        <f t="shared" si="84"/>
        <v>42531.199999999961</v>
      </c>
      <c r="S585">
        <f>WEEKNUM(DailyReportTable[[#This Row],[Date]],2)</f>
        <v>51</v>
      </c>
    </row>
    <row r="586" spans="10:19" x14ac:dyDescent="0.25">
      <c r="J586" s="1">
        <v>42353</v>
      </c>
      <c r="K586">
        <f t="shared" si="80"/>
        <v>2015</v>
      </c>
      <c r="L586" t="str">
        <f t="shared" si="81"/>
        <v>December</v>
      </c>
      <c r="M586" s="6" t="str">
        <f>DailyReportTable[[#This Row],[Year]]&amp;WEEKNUM(DailyReportTable[[#This Row],[Date]],2)</f>
        <v>201551</v>
      </c>
      <c r="N586">
        <f t="shared" si="82"/>
        <v>15</v>
      </c>
      <c r="O586" s="2">
        <f>SUMIF(IncomeDBTable[Date],"="&amp;DailyReportTable[[#This Row],[Date]],IncomeDBTable[Amount])</f>
        <v>14958</v>
      </c>
      <c r="P586">
        <f>SUMIF(ExpensesDBTable[Date],"="&amp;DailyReportTable[[#This Row],[Date]],ExpensesDBTable[Amount])</f>
        <v>212.6</v>
      </c>
      <c r="Q586" s="2">
        <f t="shared" si="83"/>
        <v>14745.4</v>
      </c>
      <c r="R586" s="2">
        <f t="shared" si="84"/>
        <v>57276.599999999962</v>
      </c>
      <c r="S586">
        <f>WEEKNUM(DailyReportTable[[#This Row],[Date]],2)</f>
        <v>51</v>
      </c>
    </row>
    <row r="587" spans="10:19" x14ac:dyDescent="0.25">
      <c r="J587" s="1">
        <v>42354</v>
      </c>
      <c r="K587">
        <f t="shared" si="80"/>
        <v>2015</v>
      </c>
      <c r="L587" t="str">
        <f t="shared" si="81"/>
        <v>December</v>
      </c>
      <c r="M587" s="6" t="str">
        <f>DailyReportTable[[#This Row],[Year]]&amp;WEEKNUM(DailyReportTable[[#This Row],[Date]],2)</f>
        <v>201551</v>
      </c>
      <c r="N587">
        <f t="shared" si="82"/>
        <v>16</v>
      </c>
      <c r="O587" s="2">
        <f>SUMIF(IncomeDBTable[Date],"="&amp;DailyReportTable[[#This Row],[Date]],IncomeDBTable[Amount])</f>
        <v>0</v>
      </c>
      <c r="P587">
        <f>SUMIF(ExpensesDBTable[Date],"="&amp;DailyReportTable[[#This Row],[Date]],ExpensesDBTable[Amount])</f>
        <v>2010.55</v>
      </c>
      <c r="Q587" s="2">
        <f t="shared" si="83"/>
        <v>-2010.55</v>
      </c>
      <c r="R587" s="2">
        <f t="shared" si="84"/>
        <v>55266.049999999959</v>
      </c>
      <c r="S587">
        <f>WEEKNUM(DailyReportTable[[#This Row],[Date]],2)</f>
        <v>51</v>
      </c>
    </row>
    <row r="588" spans="10:19" x14ac:dyDescent="0.25">
      <c r="J588" s="1">
        <v>42387</v>
      </c>
      <c r="K588">
        <f t="shared" si="80"/>
        <v>2016</v>
      </c>
      <c r="L588" t="str">
        <f t="shared" si="81"/>
        <v>January</v>
      </c>
      <c r="M588" s="6" t="str">
        <f>DailyReportTable[[#This Row],[Year]]&amp;WEEKNUM(DailyReportTable[[#This Row],[Date]],2)</f>
        <v>20164</v>
      </c>
      <c r="N588">
        <f t="shared" si="82"/>
        <v>18</v>
      </c>
      <c r="O588" s="2">
        <f>SUMIF(IncomeDBTable[Date],"="&amp;DailyReportTable[[#This Row],[Date]],IncomeDBTable[Amount])</f>
        <v>8444</v>
      </c>
      <c r="P588">
        <f>SUMIF(ExpensesDBTable[Date],"="&amp;DailyReportTable[[#This Row],[Date]],ExpensesDBTable[Amount])</f>
        <v>2194.09</v>
      </c>
      <c r="Q588" s="2">
        <f t="shared" si="83"/>
        <v>6249.91</v>
      </c>
      <c r="R588" s="2">
        <f t="shared" si="84"/>
        <v>61515.959999999963</v>
      </c>
      <c r="S588">
        <f>WEEKNUM(DailyReportTable[[#This Row],[Date]],2)</f>
        <v>4</v>
      </c>
    </row>
    <row r="589" spans="10:19" x14ac:dyDescent="0.25">
      <c r="J589" s="1">
        <v>42388</v>
      </c>
      <c r="K589">
        <f t="shared" si="80"/>
        <v>2016</v>
      </c>
      <c r="L589" t="str">
        <f t="shared" si="81"/>
        <v>January</v>
      </c>
      <c r="M589" s="6" t="str">
        <f>DailyReportTable[[#This Row],[Year]]&amp;WEEKNUM(DailyReportTable[[#This Row],[Date]],2)</f>
        <v>20164</v>
      </c>
      <c r="N589">
        <f t="shared" si="82"/>
        <v>19</v>
      </c>
      <c r="O589" s="2">
        <f>SUMIF(IncomeDBTable[Date],"="&amp;DailyReportTable[[#This Row],[Date]],IncomeDBTable[Amount])</f>
        <v>0</v>
      </c>
      <c r="P589">
        <f>SUMIF(ExpensesDBTable[Date],"="&amp;DailyReportTable[[#This Row],[Date]],ExpensesDBTable[Amount])</f>
        <v>45.75</v>
      </c>
      <c r="Q589" s="2">
        <f t="shared" si="83"/>
        <v>-45.75</v>
      </c>
      <c r="R589" s="2">
        <f t="shared" si="84"/>
        <v>61470.209999999963</v>
      </c>
      <c r="S589">
        <f>WEEKNUM(DailyReportTable[[#This Row],[Date]],2)</f>
        <v>4</v>
      </c>
    </row>
    <row r="590" spans="10:19" x14ac:dyDescent="0.25">
      <c r="J590" s="1">
        <v>42389</v>
      </c>
      <c r="K590">
        <f t="shared" si="80"/>
        <v>2016</v>
      </c>
      <c r="L590" t="str">
        <f t="shared" si="81"/>
        <v>January</v>
      </c>
      <c r="M590" s="6" t="str">
        <f>DailyReportTable[[#This Row],[Year]]&amp;WEEKNUM(DailyReportTable[[#This Row],[Date]],2)</f>
        <v>20164</v>
      </c>
      <c r="N590">
        <f t="shared" si="82"/>
        <v>20</v>
      </c>
      <c r="O590" s="2">
        <f>SUMIF(IncomeDBTable[Date],"="&amp;DailyReportTable[[#This Row],[Date]],IncomeDBTable[Amount])</f>
        <v>0</v>
      </c>
      <c r="P590">
        <f>SUMIF(ExpensesDBTable[Date],"="&amp;DailyReportTable[[#This Row],[Date]],ExpensesDBTable[Amount])</f>
        <v>134.76</v>
      </c>
      <c r="Q590" s="2">
        <f t="shared" si="83"/>
        <v>-134.76</v>
      </c>
      <c r="R590" s="2">
        <f t="shared" si="84"/>
        <v>61335.449999999961</v>
      </c>
      <c r="S590">
        <f>WEEKNUM(DailyReportTable[[#This Row],[Date]],2)</f>
        <v>4</v>
      </c>
    </row>
    <row r="591" spans="10:19" x14ac:dyDescent="0.25">
      <c r="J591" s="1">
        <v>42390</v>
      </c>
      <c r="K591">
        <f t="shared" si="80"/>
        <v>2016</v>
      </c>
      <c r="L591" t="str">
        <f t="shared" si="81"/>
        <v>January</v>
      </c>
      <c r="M591" s="6" t="str">
        <f>DailyReportTable[[#This Row],[Year]]&amp;WEEKNUM(DailyReportTable[[#This Row],[Date]],2)</f>
        <v>20164</v>
      </c>
      <c r="N591">
        <f t="shared" si="82"/>
        <v>21</v>
      </c>
      <c r="O591" s="2">
        <f>SUMIF(IncomeDBTable[Date],"="&amp;DailyReportTable[[#This Row],[Date]],IncomeDBTable[Amount])</f>
        <v>0</v>
      </c>
      <c r="P591">
        <f>SUMIF(ExpensesDBTable[Date],"="&amp;DailyReportTable[[#This Row],[Date]],ExpensesDBTable[Amount])</f>
        <v>28.64</v>
      </c>
      <c r="Q591" s="2">
        <f t="shared" si="83"/>
        <v>-28.64</v>
      </c>
      <c r="R591" s="2">
        <f t="shared" si="84"/>
        <v>61306.809999999961</v>
      </c>
      <c r="S591">
        <f>WEEKNUM(DailyReportTable[[#This Row],[Date]],2)</f>
        <v>4</v>
      </c>
    </row>
    <row r="592" spans="10:19" x14ac:dyDescent="0.25">
      <c r="J592" s="1">
        <v>42391</v>
      </c>
      <c r="K592">
        <f t="shared" si="80"/>
        <v>2016</v>
      </c>
      <c r="L592" t="str">
        <f t="shared" si="81"/>
        <v>January</v>
      </c>
      <c r="M592" s="6" t="str">
        <f>DailyReportTable[[#This Row],[Year]]&amp;WEEKNUM(DailyReportTable[[#This Row],[Date]],2)</f>
        <v>20164</v>
      </c>
      <c r="N592">
        <f t="shared" si="82"/>
        <v>22</v>
      </c>
      <c r="O592" s="2">
        <f>SUMIF(IncomeDBTable[Date],"="&amp;DailyReportTable[[#This Row],[Date]],IncomeDBTable[Amount])</f>
        <v>0</v>
      </c>
      <c r="P592">
        <f>SUMIF(ExpensesDBTable[Date],"="&amp;DailyReportTable[[#This Row],[Date]],ExpensesDBTable[Amount])</f>
        <v>17.16</v>
      </c>
      <c r="Q592" s="2">
        <f t="shared" si="83"/>
        <v>-17.16</v>
      </c>
      <c r="R592" s="2">
        <f t="shared" si="84"/>
        <v>61289.649999999958</v>
      </c>
      <c r="S592">
        <f>WEEKNUM(DailyReportTable[[#This Row],[Date]],2)</f>
        <v>4</v>
      </c>
    </row>
    <row r="593" spans="10:19" x14ac:dyDescent="0.25">
      <c r="J593" s="1">
        <v>42392</v>
      </c>
      <c r="K593">
        <f t="shared" si="80"/>
        <v>2016</v>
      </c>
      <c r="L593" t="str">
        <f t="shared" si="81"/>
        <v>January</v>
      </c>
      <c r="M593" s="6" t="str">
        <f>DailyReportTable[[#This Row],[Year]]&amp;WEEKNUM(DailyReportTable[[#This Row],[Date]],2)</f>
        <v>20164</v>
      </c>
      <c r="N593">
        <f t="shared" si="82"/>
        <v>23</v>
      </c>
      <c r="O593" s="2">
        <f>SUMIF(IncomeDBTable[Date],"="&amp;DailyReportTable[[#This Row],[Date]],IncomeDBTable[Amount])</f>
        <v>0</v>
      </c>
      <c r="P593">
        <f>SUMIF(ExpensesDBTable[Date],"="&amp;DailyReportTable[[#This Row],[Date]],ExpensesDBTable[Amount])</f>
        <v>122.59</v>
      </c>
      <c r="Q593" s="2">
        <f t="shared" si="83"/>
        <v>-122.59</v>
      </c>
      <c r="R593" s="2">
        <f t="shared" si="84"/>
        <v>61167.059999999961</v>
      </c>
      <c r="S593">
        <f>WEEKNUM(DailyReportTable[[#This Row],[Date]],2)</f>
        <v>4</v>
      </c>
    </row>
    <row r="594" spans="10:19" x14ac:dyDescent="0.25">
      <c r="J594" s="1">
        <v>42393</v>
      </c>
      <c r="K594">
        <f t="shared" si="80"/>
        <v>2016</v>
      </c>
      <c r="L594" t="str">
        <f t="shared" si="81"/>
        <v>January</v>
      </c>
      <c r="M594" s="6" t="str">
        <f>DailyReportTable[[#This Row],[Year]]&amp;WEEKNUM(DailyReportTable[[#This Row],[Date]],2)</f>
        <v>20164</v>
      </c>
      <c r="N594">
        <f t="shared" si="82"/>
        <v>24</v>
      </c>
      <c r="O594" s="2">
        <f>SUMIF(IncomeDBTable[Date],"="&amp;DailyReportTable[[#This Row],[Date]],IncomeDBTable[Amount])</f>
        <v>0</v>
      </c>
      <c r="P594">
        <f>SUMIF(ExpensesDBTable[Date],"="&amp;DailyReportTable[[#This Row],[Date]],ExpensesDBTable[Amount])</f>
        <v>136.57</v>
      </c>
      <c r="Q594" s="2">
        <f t="shared" si="83"/>
        <v>-136.57</v>
      </c>
      <c r="R594" s="2">
        <f t="shared" si="84"/>
        <v>61030.489999999962</v>
      </c>
      <c r="S594">
        <f>WEEKNUM(DailyReportTable[[#This Row],[Date]],2)</f>
        <v>4</v>
      </c>
    </row>
    <row r="595" spans="10:19" x14ac:dyDescent="0.25">
      <c r="J595" s="1">
        <v>42394</v>
      </c>
      <c r="K595">
        <f t="shared" si="80"/>
        <v>2016</v>
      </c>
      <c r="L595" t="str">
        <f t="shared" si="81"/>
        <v>January</v>
      </c>
      <c r="M595" s="6" t="str">
        <f>DailyReportTable[[#This Row],[Year]]&amp;WEEKNUM(DailyReportTable[[#This Row],[Date]],2)</f>
        <v>20165</v>
      </c>
      <c r="N595">
        <f t="shared" si="82"/>
        <v>25</v>
      </c>
      <c r="O595" s="2">
        <f>SUMIF(IncomeDBTable[Date],"="&amp;DailyReportTable[[#This Row],[Date]],IncomeDBTable[Amount])</f>
        <v>0</v>
      </c>
      <c r="P595">
        <f>SUMIF(ExpensesDBTable[Date],"="&amp;DailyReportTable[[#This Row],[Date]],ExpensesDBTable[Amount])</f>
        <v>122.83</v>
      </c>
      <c r="Q595" s="2">
        <f t="shared" si="83"/>
        <v>-122.83</v>
      </c>
      <c r="R595" s="2">
        <f t="shared" si="84"/>
        <v>60907.65999999996</v>
      </c>
      <c r="S595">
        <f>WEEKNUM(DailyReportTable[[#This Row],[Date]],2)</f>
        <v>5</v>
      </c>
    </row>
    <row r="596" spans="10:19" x14ac:dyDescent="0.25">
      <c r="J596" s="1">
        <v>42396</v>
      </c>
      <c r="K596">
        <f t="shared" si="80"/>
        <v>2016</v>
      </c>
      <c r="L596" t="str">
        <f t="shared" si="81"/>
        <v>January</v>
      </c>
      <c r="M596" s="6" t="str">
        <f>DailyReportTable[[#This Row],[Year]]&amp;WEEKNUM(DailyReportTable[[#This Row],[Date]],2)</f>
        <v>20165</v>
      </c>
      <c r="N596">
        <f t="shared" si="82"/>
        <v>27</v>
      </c>
      <c r="O596" s="2">
        <f>SUMIF(IncomeDBTable[Date],"="&amp;DailyReportTable[[#This Row],[Date]],IncomeDBTable[Amount])</f>
        <v>0</v>
      </c>
      <c r="P596">
        <f>SUMIF(ExpensesDBTable[Date],"="&amp;DailyReportTable[[#This Row],[Date]],ExpensesDBTable[Amount])</f>
        <v>33.300000000000004</v>
      </c>
      <c r="Q596" s="2">
        <f t="shared" si="83"/>
        <v>-33.300000000000004</v>
      </c>
      <c r="R596" s="2">
        <f t="shared" si="84"/>
        <v>60874.359999999957</v>
      </c>
      <c r="S596">
        <f>WEEKNUM(DailyReportTable[[#This Row],[Date]],2)</f>
        <v>5</v>
      </c>
    </row>
    <row r="597" spans="10:19" x14ac:dyDescent="0.25">
      <c r="J597" s="1">
        <v>42397</v>
      </c>
      <c r="K597">
        <f t="shared" si="80"/>
        <v>2016</v>
      </c>
      <c r="L597" t="str">
        <f t="shared" si="81"/>
        <v>January</v>
      </c>
      <c r="M597" s="6" t="str">
        <f>DailyReportTable[[#This Row],[Year]]&amp;WEEKNUM(DailyReportTable[[#This Row],[Date]],2)</f>
        <v>20165</v>
      </c>
      <c r="N597">
        <f t="shared" si="82"/>
        <v>28</v>
      </c>
      <c r="O597" s="2">
        <f>SUMIF(IncomeDBTable[Date],"="&amp;DailyReportTable[[#This Row],[Date]],IncomeDBTable[Amount])</f>
        <v>0</v>
      </c>
      <c r="P597">
        <f>SUMIF(ExpensesDBTable[Date],"="&amp;DailyReportTable[[#This Row],[Date]],ExpensesDBTable[Amount])</f>
        <v>92.59</v>
      </c>
      <c r="Q597" s="2">
        <f t="shared" si="83"/>
        <v>-92.59</v>
      </c>
      <c r="R597" s="2">
        <f t="shared" si="84"/>
        <v>60781.76999999996</v>
      </c>
      <c r="S597">
        <f>WEEKNUM(DailyReportTable[[#This Row],[Date]],2)</f>
        <v>5</v>
      </c>
    </row>
    <row r="598" spans="10:19" x14ac:dyDescent="0.25">
      <c r="J598" s="1">
        <v>42400</v>
      </c>
      <c r="K598">
        <f t="shared" si="80"/>
        <v>2016</v>
      </c>
      <c r="L598" t="str">
        <f t="shared" si="81"/>
        <v>January</v>
      </c>
      <c r="M598" s="6" t="str">
        <f>DailyReportTable[[#This Row],[Year]]&amp;WEEKNUM(DailyReportTable[[#This Row],[Date]],2)</f>
        <v>20165</v>
      </c>
      <c r="N598">
        <f t="shared" si="82"/>
        <v>31</v>
      </c>
      <c r="O598" s="2">
        <f>SUMIF(IncomeDBTable[Date],"="&amp;DailyReportTable[[#This Row],[Date]],IncomeDBTable[Amount])</f>
        <v>0</v>
      </c>
      <c r="P598">
        <f>SUMIF(ExpensesDBTable[Date],"="&amp;DailyReportTable[[#This Row],[Date]],ExpensesDBTable[Amount])</f>
        <v>134.94999999999999</v>
      </c>
      <c r="Q598" s="2">
        <f t="shared" si="83"/>
        <v>-134.94999999999999</v>
      </c>
      <c r="R598" s="2">
        <f t="shared" si="84"/>
        <v>60646.819999999963</v>
      </c>
      <c r="S598">
        <f>WEEKNUM(DailyReportTable[[#This Row],[Date]],2)</f>
        <v>5</v>
      </c>
    </row>
    <row r="599" spans="10:19" x14ac:dyDescent="0.25">
      <c r="J599" s="1">
        <v>42401</v>
      </c>
      <c r="K599">
        <f t="shared" si="80"/>
        <v>2016</v>
      </c>
      <c r="L599" t="str">
        <f t="shared" si="81"/>
        <v>February</v>
      </c>
      <c r="M599" s="6" t="str">
        <f>DailyReportTable[[#This Row],[Year]]&amp;WEEKNUM(DailyReportTable[[#This Row],[Date]],2)</f>
        <v>20166</v>
      </c>
      <c r="N599">
        <f t="shared" si="82"/>
        <v>1</v>
      </c>
      <c r="O599" s="2">
        <f>SUMIF(IncomeDBTable[Date],"="&amp;DailyReportTable[[#This Row],[Date]],IncomeDBTable[Amount])</f>
        <v>305</v>
      </c>
      <c r="P599">
        <f>SUMIF(ExpensesDBTable[Date],"="&amp;DailyReportTable[[#This Row],[Date]],ExpensesDBTable[Amount])</f>
        <v>6.74</v>
      </c>
      <c r="Q599" s="2">
        <f t="shared" si="83"/>
        <v>298.26</v>
      </c>
      <c r="R599" s="2">
        <f t="shared" si="84"/>
        <v>60945.079999999965</v>
      </c>
      <c r="S599">
        <f>WEEKNUM(DailyReportTable[[#This Row],[Date]],2)</f>
        <v>6</v>
      </c>
    </row>
    <row r="600" spans="10:19" x14ac:dyDescent="0.25">
      <c r="J600" s="1">
        <v>42402</v>
      </c>
      <c r="K600">
        <f t="shared" si="80"/>
        <v>2016</v>
      </c>
      <c r="L600" t="str">
        <f t="shared" si="81"/>
        <v>February</v>
      </c>
      <c r="M600" s="6" t="str">
        <f>DailyReportTable[[#This Row],[Year]]&amp;WEEKNUM(DailyReportTable[[#This Row],[Date]],2)</f>
        <v>20166</v>
      </c>
      <c r="N600">
        <f t="shared" si="82"/>
        <v>2</v>
      </c>
      <c r="O600" s="2">
        <f>SUMIF(IncomeDBTable[Date],"="&amp;DailyReportTable[[#This Row],[Date]],IncomeDBTable[Amount])</f>
        <v>0</v>
      </c>
      <c r="P600">
        <f>SUMIF(ExpensesDBTable[Date],"="&amp;DailyReportTable[[#This Row],[Date]],ExpensesDBTable[Amount])</f>
        <v>114.5</v>
      </c>
      <c r="Q600" s="2">
        <f t="shared" si="83"/>
        <v>-114.5</v>
      </c>
      <c r="R600" s="2">
        <f t="shared" si="84"/>
        <v>60830.579999999965</v>
      </c>
      <c r="S600">
        <f>WEEKNUM(DailyReportTable[[#This Row],[Date]],2)</f>
        <v>6</v>
      </c>
    </row>
    <row r="601" spans="10:19" x14ac:dyDescent="0.25">
      <c r="J601" s="1">
        <v>42403</v>
      </c>
      <c r="K601">
        <f t="shared" si="80"/>
        <v>2016</v>
      </c>
      <c r="L601" t="str">
        <f t="shared" si="81"/>
        <v>February</v>
      </c>
      <c r="M601" s="6" t="str">
        <f>DailyReportTable[[#This Row],[Year]]&amp;WEEKNUM(DailyReportTable[[#This Row],[Date]],2)</f>
        <v>20166</v>
      </c>
      <c r="N601">
        <f t="shared" si="82"/>
        <v>3</v>
      </c>
      <c r="O601" s="2">
        <f>SUMIF(IncomeDBTable[Date],"="&amp;DailyReportTable[[#This Row],[Date]],IncomeDBTable[Amount])</f>
        <v>0</v>
      </c>
      <c r="P601">
        <f>SUMIF(ExpensesDBTable[Date],"="&amp;DailyReportTable[[#This Row],[Date]],ExpensesDBTable[Amount])</f>
        <v>67.900000000000006</v>
      </c>
      <c r="Q601" s="2">
        <f t="shared" si="83"/>
        <v>-67.900000000000006</v>
      </c>
      <c r="R601" s="2">
        <f t="shared" si="84"/>
        <v>60762.679999999964</v>
      </c>
      <c r="S601">
        <f>WEEKNUM(DailyReportTable[[#This Row],[Date]],2)</f>
        <v>6</v>
      </c>
    </row>
    <row r="602" spans="10:19" x14ac:dyDescent="0.25">
      <c r="J602" s="1">
        <v>42405</v>
      </c>
      <c r="K602">
        <f t="shared" si="80"/>
        <v>2016</v>
      </c>
      <c r="L602" t="str">
        <f t="shared" si="81"/>
        <v>February</v>
      </c>
      <c r="M602" s="6" t="str">
        <f>DailyReportTable[[#This Row],[Year]]&amp;WEEKNUM(DailyReportTable[[#This Row],[Date]],2)</f>
        <v>20166</v>
      </c>
      <c r="N602">
        <f t="shared" si="82"/>
        <v>5</v>
      </c>
      <c r="O602" s="2">
        <f>SUMIF(IncomeDBTable[Date],"="&amp;DailyReportTable[[#This Row],[Date]],IncomeDBTable[Amount])</f>
        <v>0</v>
      </c>
      <c r="P602">
        <f>SUMIF(ExpensesDBTable[Date],"="&amp;DailyReportTable[[#This Row],[Date]],ExpensesDBTable[Amount])</f>
        <v>54.6</v>
      </c>
      <c r="Q602" s="2">
        <f t="shared" si="83"/>
        <v>-54.6</v>
      </c>
      <c r="R602" s="2">
        <f t="shared" si="84"/>
        <v>60708.079999999965</v>
      </c>
      <c r="S602">
        <f>WEEKNUM(DailyReportTable[[#This Row],[Date]],2)</f>
        <v>6</v>
      </c>
    </row>
    <row r="603" spans="10:19" x14ac:dyDescent="0.25">
      <c r="J603" s="1">
        <v>42406</v>
      </c>
      <c r="K603">
        <f t="shared" si="80"/>
        <v>2016</v>
      </c>
      <c r="L603" t="str">
        <f t="shared" si="81"/>
        <v>February</v>
      </c>
      <c r="M603" s="6" t="str">
        <f>DailyReportTable[[#This Row],[Year]]&amp;WEEKNUM(DailyReportTable[[#This Row],[Date]],2)</f>
        <v>20166</v>
      </c>
      <c r="N603">
        <f t="shared" si="82"/>
        <v>6</v>
      </c>
      <c r="O603" s="2">
        <f>SUMIF(IncomeDBTable[Date],"="&amp;DailyReportTable[[#This Row],[Date]],IncomeDBTable[Amount])</f>
        <v>0</v>
      </c>
      <c r="P603">
        <f>SUMIF(ExpensesDBTable[Date],"="&amp;DailyReportTable[[#This Row],[Date]],ExpensesDBTable[Amount])</f>
        <v>483.53</v>
      </c>
      <c r="Q603" s="2">
        <f t="shared" si="83"/>
        <v>-483.53</v>
      </c>
      <c r="R603" s="2">
        <f t="shared" si="84"/>
        <v>60224.549999999967</v>
      </c>
      <c r="S603">
        <f>WEEKNUM(DailyReportTable[[#This Row],[Date]],2)</f>
        <v>6</v>
      </c>
    </row>
    <row r="604" spans="10:19" x14ac:dyDescent="0.25">
      <c r="J604" s="1">
        <v>42407</v>
      </c>
      <c r="K604">
        <f t="shared" si="80"/>
        <v>2016</v>
      </c>
      <c r="L604" t="str">
        <f t="shared" si="81"/>
        <v>February</v>
      </c>
      <c r="M604" s="6" t="str">
        <f>DailyReportTable[[#This Row],[Year]]&amp;WEEKNUM(DailyReportTable[[#This Row],[Date]],2)</f>
        <v>20166</v>
      </c>
      <c r="N604">
        <f t="shared" si="82"/>
        <v>7</v>
      </c>
      <c r="O604" s="2">
        <f>SUMIF(IncomeDBTable[Date],"="&amp;DailyReportTable[[#This Row],[Date]],IncomeDBTable[Amount])</f>
        <v>0</v>
      </c>
      <c r="P604">
        <f>SUMIF(ExpensesDBTable[Date],"="&amp;DailyReportTable[[#This Row],[Date]],ExpensesDBTable[Amount])</f>
        <v>55.019999999999996</v>
      </c>
      <c r="Q604" s="2">
        <f t="shared" si="83"/>
        <v>-55.019999999999996</v>
      </c>
      <c r="R604" s="2">
        <f t="shared" si="84"/>
        <v>60169.52999999997</v>
      </c>
      <c r="S604">
        <f>WEEKNUM(DailyReportTable[[#This Row],[Date]],2)</f>
        <v>6</v>
      </c>
    </row>
    <row r="605" spans="10:19" x14ac:dyDescent="0.25">
      <c r="J605" s="1">
        <v>42409</v>
      </c>
      <c r="K605">
        <f t="shared" si="80"/>
        <v>2016</v>
      </c>
      <c r="L605" t="str">
        <f t="shared" si="81"/>
        <v>February</v>
      </c>
      <c r="M605" s="6" t="str">
        <f>DailyReportTable[[#This Row],[Year]]&amp;WEEKNUM(DailyReportTable[[#This Row],[Date]],2)</f>
        <v>20167</v>
      </c>
      <c r="N605">
        <f t="shared" si="82"/>
        <v>9</v>
      </c>
      <c r="O605" s="2">
        <f>SUMIF(IncomeDBTable[Date],"="&amp;DailyReportTable[[#This Row],[Date]],IncomeDBTable[Amount])</f>
        <v>0</v>
      </c>
      <c r="P605">
        <f>SUMIF(ExpensesDBTable[Date],"="&amp;DailyReportTable[[#This Row],[Date]],ExpensesDBTable[Amount])</f>
        <v>133.74</v>
      </c>
      <c r="Q605" s="2">
        <f t="shared" si="83"/>
        <v>-133.74</v>
      </c>
      <c r="R605" s="2">
        <f t="shared" si="84"/>
        <v>60035.789999999972</v>
      </c>
      <c r="S605">
        <f>WEEKNUM(DailyReportTable[[#This Row],[Date]],2)</f>
        <v>7</v>
      </c>
    </row>
    <row r="606" spans="10:19" x14ac:dyDescent="0.25">
      <c r="J606" s="1">
        <v>42411</v>
      </c>
      <c r="K606">
        <f t="shared" si="80"/>
        <v>2016</v>
      </c>
      <c r="L606" t="str">
        <f t="shared" si="81"/>
        <v>February</v>
      </c>
      <c r="M606" s="6" t="str">
        <f>DailyReportTable[[#This Row],[Year]]&amp;WEEKNUM(DailyReportTable[[#This Row],[Date]],2)</f>
        <v>20167</v>
      </c>
      <c r="N606">
        <f t="shared" si="82"/>
        <v>11</v>
      </c>
      <c r="O606" s="2">
        <f>SUMIF(IncomeDBTable[Date],"="&amp;DailyReportTable[[#This Row],[Date]],IncomeDBTable[Amount])</f>
        <v>126</v>
      </c>
      <c r="P606">
        <f>SUMIF(ExpensesDBTable[Date],"="&amp;DailyReportTable[[#This Row],[Date]],ExpensesDBTable[Amount])</f>
        <v>23.42</v>
      </c>
      <c r="Q606" s="2">
        <f t="shared" si="83"/>
        <v>102.58</v>
      </c>
      <c r="R606" s="2">
        <f t="shared" si="84"/>
        <v>60138.369999999974</v>
      </c>
      <c r="S606">
        <f>WEEKNUM(DailyReportTable[[#This Row],[Date]],2)</f>
        <v>7</v>
      </c>
    </row>
    <row r="607" spans="10:19" x14ac:dyDescent="0.25">
      <c r="J607" s="1">
        <v>42412</v>
      </c>
      <c r="K607">
        <f t="shared" si="80"/>
        <v>2016</v>
      </c>
      <c r="L607" t="str">
        <f t="shared" si="81"/>
        <v>February</v>
      </c>
      <c r="M607" s="6" t="str">
        <f>DailyReportTable[[#This Row],[Year]]&amp;WEEKNUM(DailyReportTable[[#This Row],[Date]],2)</f>
        <v>20167</v>
      </c>
      <c r="N607">
        <f t="shared" si="82"/>
        <v>12</v>
      </c>
      <c r="O607" s="2">
        <f>SUMIF(IncomeDBTable[Date],"="&amp;DailyReportTable[[#This Row],[Date]],IncomeDBTable[Amount])</f>
        <v>8444</v>
      </c>
      <c r="P607">
        <f>SUMIF(ExpensesDBTable[Date],"="&amp;DailyReportTable[[#This Row],[Date]],ExpensesDBTable[Amount])</f>
        <v>41.620000000000005</v>
      </c>
      <c r="Q607" s="2">
        <f t="shared" si="83"/>
        <v>8402.3799999999992</v>
      </c>
      <c r="R607" s="2">
        <f t="shared" si="84"/>
        <v>68540.749999999971</v>
      </c>
      <c r="S607">
        <f>WEEKNUM(DailyReportTable[[#This Row],[Date]],2)</f>
        <v>7</v>
      </c>
    </row>
    <row r="608" spans="10:19" x14ac:dyDescent="0.25">
      <c r="J608" s="1">
        <v>42414</v>
      </c>
      <c r="K608">
        <f t="shared" si="80"/>
        <v>2016</v>
      </c>
      <c r="L608" t="str">
        <f t="shared" si="81"/>
        <v>February</v>
      </c>
      <c r="M608" s="6" t="str">
        <f>DailyReportTable[[#This Row],[Year]]&amp;WEEKNUM(DailyReportTable[[#This Row],[Date]],2)</f>
        <v>20167</v>
      </c>
      <c r="N608">
        <f t="shared" si="82"/>
        <v>14</v>
      </c>
      <c r="O608" s="2">
        <f>SUMIF(IncomeDBTable[Date],"="&amp;DailyReportTable[[#This Row],[Date]],IncomeDBTable[Amount])</f>
        <v>0</v>
      </c>
      <c r="P608">
        <f>SUMIF(ExpensesDBTable[Date],"="&amp;DailyReportTable[[#This Row],[Date]],ExpensesDBTable[Amount])</f>
        <v>189.54</v>
      </c>
      <c r="Q608" s="2">
        <f t="shared" si="83"/>
        <v>-189.54</v>
      </c>
      <c r="R608" s="2">
        <f t="shared" si="84"/>
        <v>68351.209999999977</v>
      </c>
      <c r="S608">
        <f>WEEKNUM(DailyReportTable[[#This Row],[Date]],2)</f>
        <v>7</v>
      </c>
    </row>
    <row r="609" spans="10:19" x14ac:dyDescent="0.25">
      <c r="J609" s="1">
        <v>42415</v>
      </c>
      <c r="K609">
        <f t="shared" si="80"/>
        <v>2016</v>
      </c>
      <c r="L609" t="str">
        <f t="shared" si="81"/>
        <v>February</v>
      </c>
      <c r="M609" s="6" t="str">
        <f>DailyReportTable[[#This Row],[Year]]&amp;WEEKNUM(DailyReportTable[[#This Row],[Date]],2)</f>
        <v>20168</v>
      </c>
      <c r="N609">
        <f t="shared" si="82"/>
        <v>15</v>
      </c>
      <c r="O609" s="2">
        <f>SUMIF(IncomeDBTable[Date],"="&amp;DailyReportTable[[#This Row],[Date]],IncomeDBTable[Amount])</f>
        <v>0</v>
      </c>
      <c r="P609">
        <f>SUMIF(ExpensesDBTable[Date],"="&amp;DailyReportTable[[#This Row],[Date]],ExpensesDBTable[Amount])</f>
        <v>173.6</v>
      </c>
      <c r="Q609" s="2">
        <f t="shared" si="83"/>
        <v>-173.6</v>
      </c>
      <c r="R609" s="2">
        <f t="shared" si="84"/>
        <v>68177.609999999971</v>
      </c>
      <c r="S609">
        <f>WEEKNUM(DailyReportTable[[#This Row],[Date]],2)</f>
        <v>8</v>
      </c>
    </row>
    <row r="610" spans="10:19" x14ac:dyDescent="0.25">
      <c r="J610" s="1">
        <v>42418</v>
      </c>
      <c r="K610">
        <f t="shared" si="80"/>
        <v>2016</v>
      </c>
      <c r="L610" t="str">
        <f t="shared" si="81"/>
        <v>February</v>
      </c>
      <c r="M610" s="6" t="str">
        <f>DailyReportTable[[#This Row],[Year]]&amp;WEEKNUM(DailyReportTable[[#This Row],[Date]],2)</f>
        <v>20168</v>
      </c>
      <c r="N610">
        <f t="shared" si="82"/>
        <v>18</v>
      </c>
      <c r="O610" s="2">
        <f>SUMIF(IncomeDBTable[Date],"="&amp;DailyReportTable[[#This Row],[Date]],IncomeDBTable[Amount])</f>
        <v>0</v>
      </c>
      <c r="P610">
        <f>SUMIF(ExpensesDBTable[Date],"="&amp;DailyReportTable[[#This Row],[Date]],ExpensesDBTable[Amount])</f>
        <v>1532.6</v>
      </c>
      <c r="Q610" s="2">
        <f t="shared" si="83"/>
        <v>-1532.6</v>
      </c>
      <c r="R610" s="2">
        <f t="shared" si="84"/>
        <v>66645.009999999966</v>
      </c>
      <c r="S610">
        <f>WEEKNUM(DailyReportTable[[#This Row],[Date]],2)</f>
        <v>8</v>
      </c>
    </row>
    <row r="611" spans="10:19" x14ac:dyDescent="0.25">
      <c r="J611" s="1">
        <v>42419</v>
      </c>
      <c r="K611">
        <f t="shared" si="80"/>
        <v>2016</v>
      </c>
      <c r="L611" t="str">
        <f t="shared" si="81"/>
        <v>February</v>
      </c>
      <c r="M611" s="6" t="str">
        <f>DailyReportTable[[#This Row],[Year]]&amp;WEEKNUM(DailyReportTable[[#This Row],[Date]],2)</f>
        <v>20168</v>
      </c>
      <c r="N611">
        <f t="shared" si="82"/>
        <v>19</v>
      </c>
      <c r="O611" s="2">
        <f>SUMIF(IncomeDBTable[Date],"="&amp;DailyReportTable[[#This Row],[Date]],IncomeDBTable[Amount])</f>
        <v>0</v>
      </c>
      <c r="P611">
        <f>SUMIF(ExpensesDBTable[Date],"="&amp;DailyReportTable[[#This Row],[Date]],ExpensesDBTable[Amount])</f>
        <v>39.700000000000003</v>
      </c>
      <c r="Q611" s="2">
        <f t="shared" si="83"/>
        <v>-39.700000000000003</v>
      </c>
      <c r="R611" s="2">
        <f t="shared" si="84"/>
        <v>66605.309999999969</v>
      </c>
      <c r="S611">
        <f>WEEKNUM(DailyReportTable[[#This Row],[Date]],2)</f>
        <v>8</v>
      </c>
    </row>
    <row r="612" spans="10:19" x14ac:dyDescent="0.25">
      <c r="J612" s="1">
        <v>42420</v>
      </c>
      <c r="K612">
        <f t="shared" si="80"/>
        <v>2016</v>
      </c>
      <c r="L612" t="str">
        <f t="shared" si="81"/>
        <v>February</v>
      </c>
      <c r="M612" s="6" t="str">
        <f>DailyReportTable[[#This Row],[Year]]&amp;WEEKNUM(DailyReportTable[[#This Row],[Date]],2)</f>
        <v>20168</v>
      </c>
      <c r="N612">
        <f t="shared" si="82"/>
        <v>20</v>
      </c>
      <c r="O612" s="2">
        <f>SUMIF(IncomeDBTable[Date],"="&amp;DailyReportTable[[#This Row],[Date]],IncomeDBTable[Amount])</f>
        <v>0</v>
      </c>
      <c r="P612">
        <f>SUMIF(ExpensesDBTable[Date],"="&amp;DailyReportTable[[#This Row],[Date]],ExpensesDBTable[Amount])</f>
        <v>57</v>
      </c>
      <c r="Q612" s="2">
        <f t="shared" si="83"/>
        <v>-57</v>
      </c>
      <c r="R612" s="2">
        <f t="shared" si="84"/>
        <v>66548.309999999969</v>
      </c>
      <c r="S612">
        <f>WEEKNUM(DailyReportTable[[#This Row],[Date]],2)</f>
        <v>8</v>
      </c>
    </row>
    <row r="613" spans="10:19" x14ac:dyDescent="0.25">
      <c r="J613" s="1">
        <v>42421</v>
      </c>
      <c r="K613">
        <f t="shared" si="80"/>
        <v>2016</v>
      </c>
      <c r="L613" t="str">
        <f t="shared" si="81"/>
        <v>February</v>
      </c>
      <c r="M613" s="6" t="str">
        <f>DailyReportTable[[#This Row],[Year]]&amp;WEEKNUM(DailyReportTable[[#This Row],[Date]],2)</f>
        <v>20168</v>
      </c>
      <c r="N613">
        <f t="shared" si="82"/>
        <v>21</v>
      </c>
      <c r="O613" s="2">
        <f>SUMIF(IncomeDBTable[Date],"="&amp;DailyReportTable[[#This Row],[Date]],IncomeDBTable[Amount])</f>
        <v>0</v>
      </c>
      <c r="P613">
        <f>SUMIF(ExpensesDBTable[Date],"="&amp;DailyReportTable[[#This Row],[Date]],ExpensesDBTable[Amount])</f>
        <v>32.76</v>
      </c>
      <c r="Q613" s="2">
        <f t="shared" si="83"/>
        <v>-32.76</v>
      </c>
      <c r="R613" s="2">
        <f t="shared" si="84"/>
        <v>66515.549999999974</v>
      </c>
      <c r="S613">
        <f>WEEKNUM(DailyReportTable[[#This Row],[Date]],2)</f>
        <v>8</v>
      </c>
    </row>
    <row r="614" spans="10:19" x14ac:dyDescent="0.25">
      <c r="J614" s="1">
        <v>42422</v>
      </c>
      <c r="K614">
        <f t="shared" si="80"/>
        <v>2016</v>
      </c>
      <c r="L614" t="str">
        <f t="shared" si="81"/>
        <v>February</v>
      </c>
      <c r="M614" s="6" t="str">
        <f>DailyReportTable[[#This Row],[Year]]&amp;WEEKNUM(DailyReportTable[[#This Row],[Date]],2)</f>
        <v>20169</v>
      </c>
      <c r="N614">
        <f t="shared" si="82"/>
        <v>22</v>
      </c>
      <c r="O614" s="2">
        <f>SUMIF(IncomeDBTable[Date],"="&amp;DailyReportTable[[#This Row],[Date]],IncomeDBTable[Amount])</f>
        <v>100</v>
      </c>
      <c r="P614">
        <f>SUMIF(ExpensesDBTable[Date],"="&amp;DailyReportTable[[#This Row],[Date]],ExpensesDBTable[Amount])</f>
        <v>261.48</v>
      </c>
      <c r="Q614" s="2">
        <f t="shared" si="83"/>
        <v>-161.48000000000002</v>
      </c>
      <c r="R614" s="2">
        <f t="shared" si="84"/>
        <v>66354.069999999978</v>
      </c>
      <c r="S614">
        <f>WEEKNUM(DailyReportTable[[#This Row],[Date]],2)</f>
        <v>9</v>
      </c>
    </row>
    <row r="615" spans="10:19" x14ac:dyDescent="0.25">
      <c r="J615" s="1">
        <v>42423</v>
      </c>
      <c r="K615">
        <f t="shared" si="80"/>
        <v>2016</v>
      </c>
      <c r="L615" t="str">
        <f t="shared" si="81"/>
        <v>February</v>
      </c>
      <c r="M615" s="6" t="str">
        <f>DailyReportTable[[#This Row],[Year]]&amp;WEEKNUM(DailyReportTable[[#This Row],[Date]],2)</f>
        <v>20169</v>
      </c>
      <c r="N615">
        <f t="shared" si="82"/>
        <v>23</v>
      </c>
      <c r="O615" s="2">
        <f>SUMIF(IncomeDBTable[Date],"="&amp;DailyReportTable[[#This Row],[Date]],IncomeDBTable[Amount])</f>
        <v>0</v>
      </c>
      <c r="P615">
        <f>SUMIF(ExpensesDBTable[Date],"="&amp;DailyReportTable[[#This Row],[Date]],ExpensesDBTable[Amount])</f>
        <v>23.3</v>
      </c>
      <c r="Q615" s="2">
        <f t="shared" si="83"/>
        <v>-23.3</v>
      </c>
      <c r="R615" s="2">
        <f t="shared" si="84"/>
        <v>66330.769999999975</v>
      </c>
      <c r="S615">
        <f>WEEKNUM(DailyReportTable[[#This Row],[Date]],2)</f>
        <v>9</v>
      </c>
    </row>
    <row r="616" spans="10:19" x14ac:dyDescent="0.25">
      <c r="J616" s="1">
        <v>42424</v>
      </c>
      <c r="K616">
        <f t="shared" si="80"/>
        <v>2016</v>
      </c>
      <c r="L616" t="str">
        <f t="shared" si="81"/>
        <v>February</v>
      </c>
      <c r="M616" s="6" t="str">
        <f>DailyReportTable[[#This Row],[Year]]&amp;WEEKNUM(DailyReportTable[[#This Row],[Date]],2)</f>
        <v>20169</v>
      </c>
      <c r="N616">
        <f t="shared" si="82"/>
        <v>24</v>
      </c>
      <c r="O616" s="2">
        <f>SUMIF(IncomeDBTable[Date],"="&amp;DailyReportTable[[#This Row],[Date]],IncomeDBTable[Amount])</f>
        <v>48.6</v>
      </c>
      <c r="P616">
        <f>SUMIF(ExpensesDBTable[Date],"="&amp;DailyReportTable[[#This Row],[Date]],ExpensesDBTable[Amount])</f>
        <v>28.34</v>
      </c>
      <c r="Q616" s="2">
        <f t="shared" si="83"/>
        <v>20.260000000000002</v>
      </c>
      <c r="R616" s="2">
        <f t="shared" si="84"/>
        <v>66351.02999999997</v>
      </c>
      <c r="S616">
        <f>WEEKNUM(DailyReportTable[[#This Row],[Date]],2)</f>
        <v>9</v>
      </c>
    </row>
    <row r="617" spans="10:19" x14ac:dyDescent="0.25">
      <c r="J617" s="1">
        <v>42425</v>
      </c>
      <c r="K617">
        <f t="shared" si="80"/>
        <v>2016</v>
      </c>
      <c r="L617" t="str">
        <f t="shared" si="81"/>
        <v>February</v>
      </c>
      <c r="M617" s="6" t="str">
        <f>DailyReportTable[[#This Row],[Year]]&amp;WEEKNUM(DailyReportTable[[#This Row],[Date]],2)</f>
        <v>20169</v>
      </c>
      <c r="N617">
        <f t="shared" si="82"/>
        <v>25</v>
      </c>
      <c r="O617" s="2">
        <f>SUMIF(IncomeDBTable[Date],"="&amp;DailyReportTable[[#This Row],[Date]],IncomeDBTable[Amount])</f>
        <v>0</v>
      </c>
      <c r="P617">
        <f>SUMIF(ExpensesDBTable[Date],"="&amp;DailyReportTable[[#This Row],[Date]],ExpensesDBTable[Amount])</f>
        <v>7.1</v>
      </c>
      <c r="Q617" s="2">
        <f t="shared" si="83"/>
        <v>-7.1</v>
      </c>
      <c r="R617" s="2">
        <f t="shared" si="84"/>
        <v>66343.929999999964</v>
      </c>
      <c r="S617">
        <f>WEEKNUM(DailyReportTable[[#This Row],[Date]],2)</f>
        <v>9</v>
      </c>
    </row>
    <row r="618" spans="10:19" x14ac:dyDescent="0.25">
      <c r="J618" s="1">
        <v>42427</v>
      </c>
      <c r="K618">
        <f t="shared" si="80"/>
        <v>2016</v>
      </c>
      <c r="L618" t="str">
        <f t="shared" si="81"/>
        <v>February</v>
      </c>
      <c r="M618" s="6" t="str">
        <f>DailyReportTable[[#This Row],[Year]]&amp;WEEKNUM(DailyReportTable[[#This Row],[Date]],2)</f>
        <v>20169</v>
      </c>
      <c r="N618">
        <f t="shared" si="82"/>
        <v>27</v>
      </c>
      <c r="O618" s="2">
        <f>SUMIF(IncomeDBTable[Date],"="&amp;DailyReportTable[[#This Row],[Date]],IncomeDBTable[Amount])</f>
        <v>0</v>
      </c>
      <c r="P618">
        <f>SUMIF(ExpensesDBTable[Date],"="&amp;DailyReportTable[[#This Row],[Date]],ExpensesDBTable[Amount])</f>
        <v>73.41</v>
      </c>
      <c r="Q618" s="2">
        <f t="shared" si="83"/>
        <v>-73.41</v>
      </c>
      <c r="R618" s="2">
        <f t="shared" si="84"/>
        <v>66270.51999999996</v>
      </c>
      <c r="S618">
        <f>WEEKNUM(DailyReportTable[[#This Row],[Date]],2)</f>
        <v>9</v>
      </c>
    </row>
    <row r="619" spans="10:19" x14ac:dyDescent="0.25">
      <c r="J619" s="1">
        <v>42428</v>
      </c>
      <c r="K619">
        <f t="shared" si="80"/>
        <v>2016</v>
      </c>
      <c r="L619" t="str">
        <f t="shared" si="81"/>
        <v>February</v>
      </c>
      <c r="M619" s="6" t="str">
        <f>DailyReportTable[[#This Row],[Year]]&amp;WEEKNUM(DailyReportTable[[#This Row],[Date]],2)</f>
        <v>20169</v>
      </c>
      <c r="N619">
        <f t="shared" si="82"/>
        <v>28</v>
      </c>
      <c r="O619" s="2">
        <f>SUMIF(IncomeDBTable[Date],"="&amp;DailyReportTable[[#This Row],[Date]],IncomeDBTable[Amount])</f>
        <v>0</v>
      </c>
      <c r="P619">
        <f>SUMIF(ExpensesDBTable[Date],"="&amp;DailyReportTable[[#This Row],[Date]],ExpensesDBTable[Amount])</f>
        <v>95.32</v>
      </c>
      <c r="Q619" s="2">
        <f t="shared" si="83"/>
        <v>-95.32</v>
      </c>
      <c r="R619" s="2">
        <f t="shared" si="84"/>
        <v>66175.199999999953</v>
      </c>
      <c r="S619">
        <f>WEEKNUM(DailyReportTable[[#This Row],[Date]],2)</f>
        <v>9</v>
      </c>
    </row>
    <row r="620" spans="10:19" x14ac:dyDescent="0.25">
      <c r="J620" s="1">
        <v>42429</v>
      </c>
      <c r="K620">
        <f t="shared" si="80"/>
        <v>2016</v>
      </c>
      <c r="L620" t="str">
        <f t="shared" si="81"/>
        <v>February</v>
      </c>
      <c r="M620" s="6" t="str">
        <f>DailyReportTable[[#This Row],[Year]]&amp;WEEKNUM(DailyReportTable[[#This Row],[Date]],2)</f>
        <v>201610</v>
      </c>
      <c r="N620">
        <f t="shared" si="82"/>
        <v>29</v>
      </c>
      <c r="O620" s="2">
        <f>SUMIF(IncomeDBTable[Date],"="&amp;DailyReportTable[[#This Row],[Date]],IncomeDBTable[Amount])</f>
        <v>0</v>
      </c>
      <c r="P620">
        <f>SUMIF(ExpensesDBTable[Date],"="&amp;DailyReportTable[[#This Row],[Date]],ExpensesDBTable[Amount])</f>
        <v>170.82999999999998</v>
      </c>
      <c r="Q620" s="2">
        <f t="shared" si="83"/>
        <v>-170.82999999999998</v>
      </c>
      <c r="R620" s="2">
        <f t="shared" si="84"/>
        <v>66004.369999999952</v>
      </c>
      <c r="S620">
        <f>WEEKNUM(DailyReportTable[[#This Row],[Date]],2)</f>
        <v>10</v>
      </c>
    </row>
    <row r="621" spans="10:19" x14ac:dyDescent="0.25">
      <c r="J621" s="1">
        <v>42430</v>
      </c>
      <c r="K621">
        <f t="shared" si="80"/>
        <v>2016</v>
      </c>
      <c r="L621" t="str">
        <f t="shared" si="81"/>
        <v>March</v>
      </c>
      <c r="M621" s="6" t="str">
        <f>DailyReportTable[[#This Row],[Year]]&amp;WEEKNUM(DailyReportTable[[#This Row],[Date]],2)</f>
        <v>201610</v>
      </c>
      <c r="N621">
        <f t="shared" si="82"/>
        <v>1</v>
      </c>
      <c r="O621" s="2">
        <f>SUMIF(IncomeDBTable[Date],"="&amp;DailyReportTable[[#This Row],[Date]],IncomeDBTable[Amount])</f>
        <v>123</v>
      </c>
      <c r="P621">
        <f>SUMIF(ExpensesDBTable[Date],"="&amp;DailyReportTable[[#This Row],[Date]],ExpensesDBTable[Amount])</f>
        <v>0</v>
      </c>
      <c r="Q621" s="2">
        <f t="shared" si="83"/>
        <v>123</v>
      </c>
      <c r="R621" s="2">
        <f t="shared" si="84"/>
        <v>66127.369999999952</v>
      </c>
      <c r="S621">
        <f>WEEKNUM(DailyReportTable[[#This Row],[Date]],2)</f>
        <v>10</v>
      </c>
    </row>
    <row r="622" spans="10:19" x14ac:dyDescent="0.25">
      <c r="J622" s="1">
        <v>42431</v>
      </c>
      <c r="K622">
        <f t="shared" si="80"/>
        <v>2016</v>
      </c>
      <c r="L622" t="str">
        <f t="shared" si="81"/>
        <v>March</v>
      </c>
      <c r="M622" s="6" t="str">
        <f>DailyReportTable[[#This Row],[Year]]&amp;WEEKNUM(DailyReportTable[[#This Row],[Date]],2)</f>
        <v>201610</v>
      </c>
      <c r="N622">
        <f t="shared" si="82"/>
        <v>2</v>
      </c>
      <c r="O622" s="2">
        <f>SUMIF(IncomeDBTable[Date],"="&amp;DailyReportTable[[#This Row],[Date]],IncomeDBTable[Amount])</f>
        <v>0</v>
      </c>
      <c r="P622">
        <f>SUMIF(ExpensesDBTable[Date],"="&amp;DailyReportTable[[#This Row],[Date]],ExpensesDBTable[Amount])</f>
        <v>33.479999999999997</v>
      </c>
      <c r="Q622" s="2">
        <f t="shared" si="83"/>
        <v>-33.479999999999997</v>
      </c>
      <c r="R622" s="2">
        <f t="shared" si="84"/>
        <v>66093.889999999956</v>
      </c>
      <c r="S622">
        <f>WEEKNUM(DailyReportTable[[#This Row],[Date]],2)</f>
        <v>10</v>
      </c>
    </row>
    <row r="623" spans="10:19" x14ac:dyDescent="0.25">
      <c r="J623" s="1">
        <v>42433</v>
      </c>
      <c r="K623">
        <f t="shared" si="80"/>
        <v>2016</v>
      </c>
      <c r="L623" t="str">
        <f t="shared" si="81"/>
        <v>March</v>
      </c>
      <c r="M623" s="6" t="str">
        <f>DailyReportTable[[#This Row],[Year]]&amp;WEEKNUM(DailyReportTable[[#This Row],[Date]],2)</f>
        <v>201610</v>
      </c>
      <c r="N623">
        <f t="shared" si="82"/>
        <v>4</v>
      </c>
      <c r="O623" s="2">
        <f>SUMIF(IncomeDBTable[Date],"="&amp;DailyReportTable[[#This Row],[Date]],IncomeDBTable[Amount])</f>
        <v>0</v>
      </c>
      <c r="P623">
        <f>SUMIF(ExpensesDBTable[Date],"="&amp;DailyReportTable[[#This Row],[Date]],ExpensesDBTable[Amount])</f>
        <v>1262.73</v>
      </c>
      <c r="Q623" s="2">
        <f t="shared" si="83"/>
        <v>-1262.73</v>
      </c>
      <c r="R623" s="2">
        <f t="shared" si="84"/>
        <v>64831.159999999953</v>
      </c>
      <c r="S623">
        <f>WEEKNUM(DailyReportTable[[#This Row],[Date]],2)</f>
        <v>10</v>
      </c>
    </row>
    <row r="624" spans="10:19" x14ac:dyDescent="0.25">
      <c r="J624" s="1">
        <v>42434</v>
      </c>
      <c r="K624">
        <f t="shared" si="80"/>
        <v>2016</v>
      </c>
      <c r="L624" t="str">
        <f t="shared" si="81"/>
        <v>March</v>
      </c>
      <c r="M624" s="6" t="str">
        <f>DailyReportTable[[#This Row],[Year]]&amp;WEEKNUM(DailyReportTable[[#This Row],[Date]],2)</f>
        <v>201610</v>
      </c>
      <c r="N624">
        <f t="shared" si="82"/>
        <v>5</v>
      </c>
      <c r="O624" s="2">
        <f>SUMIF(IncomeDBTable[Date],"="&amp;DailyReportTable[[#This Row],[Date]],IncomeDBTable[Amount])</f>
        <v>200</v>
      </c>
      <c r="P624">
        <f>SUMIF(ExpensesDBTable[Date],"="&amp;DailyReportTable[[#This Row],[Date]],ExpensesDBTable[Amount])</f>
        <v>21.8</v>
      </c>
      <c r="Q624" s="2">
        <f t="shared" si="83"/>
        <v>178.2</v>
      </c>
      <c r="R624" s="2">
        <f t="shared" si="84"/>
        <v>65009.35999999995</v>
      </c>
      <c r="S624">
        <f>WEEKNUM(DailyReportTable[[#This Row],[Date]],2)</f>
        <v>10</v>
      </c>
    </row>
    <row r="625" spans="10:19" x14ac:dyDescent="0.25">
      <c r="J625" s="1">
        <v>42435</v>
      </c>
      <c r="K625">
        <f t="shared" si="80"/>
        <v>2016</v>
      </c>
      <c r="L625" t="str">
        <f t="shared" si="81"/>
        <v>March</v>
      </c>
      <c r="M625" s="6" t="str">
        <f>DailyReportTable[[#This Row],[Year]]&amp;WEEKNUM(DailyReportTable[[#This Row],[Date]],2)</f>
        <v>201610</v>
      </c>
      <c r="N625">
        <f t="shared" si="82"/>
        <v>6</v>
      </c>
      <c r="O625" s="2">
        <f>SUMIF(IncomeDBTable[Date],"="&amp;DailyReportTable[[#This Row],[Date]],IncomeDBTable[Amount])</f>
        <v>0</v>
      </c>
      <c r="P625">
        <f>SUMIF(ExpensesDBTable[Date],"="&amp;DailyReportTable[[#This Row],[Date]],ExpensesDBTable[Amount])</f>
        <v>180.21</v>
      </c>
      <c r="Q625" s="2">
        <f t="shared" si="83"/>
        <v>-180.21</v>
      </c>
      <c r="R625" s="2">
        <f t="shared" si="84"/>
        <v>64829.149999999951</v>
      </c>
      <c r="S625">
        <f>WEEKNUM(DailyReportTable[[#This Row],[Date]],2)</f>
        <v>10</v>
      </c>
    </row>
    <row r="626" spans="10:19" x14ac:dyDescent="0.25">
      <c r="J626" s="1">
        <v>42436</v>
      </c>
      <c r="K626">
        <f t="shared" si="80"/>
        <v>2016</v>
      </c>
      <c r="L626" t="str">
        <f t="shared" si="81"/>
        <v>March</v>
      </c>
      <c r="M626" s="6" t="str">
        <f>DailyReportTable[[#This Row],[Year]]&amp;WEEKNUM(DailyReportTable[[#This Row],[Date]],2)</f>
        <v>201611</v>
      </c>
      <c r="N626">
        <f t="shared" si="82"/>
        <v>7</v>
      </c>
      <c r="O626" s="2">
        <f>SUMIF(IncomeDBTable[Date],"="&amp;DailyReportTable[[#This Row],[Date]],IncomeDBTable[Amount])</f>
        <v>0</v>
      </c>
      <c r="P626">
        <f>SUMIF(ExpensesDBTable[Date],"="&amp;DailyReportTable[[#This Row],[Date]],ExpensesDBTable[Amount])</f>
        <v>111.95</v>
      </c>
      <c r="Q626" s="2">
        <f t="shared" si="83"/>
        <v>-111.95</v>
      </c>
      <c r="R626" s="2">
        <f t="shared" si="84"/>
        <v>64717.199999999953</v>
      </c>
      <c r="S626">
        <f>WEEKNUM(DailyReportTable[[#This Row],[Date]],2)</f>
        <v>11</v>
      </c>
    </row>
    <row r="627" spans="10:19" x14ac:dyDescent="0.25">
      <c r="J627" s="1">
        <v>42437</v>
      </c>
      <c r="K627">
        <f t="shared" si="80"/>
        <v>2016</v>
      </c>
      <c r="L627" t="str">
        <f t="shared" si="81"/>
        <v>March</v>
      </c>
      <c r="M627" s="6" t="str">
        <f>DailyReportTable[[#This Row],[Year]]&amp;WEEKNUM(DailyReportTable[[#This Row],[Date]],2)</f>
        <v>201611</v>
      </c>
      <c r="N627">
        <f t="shared" si="82"/>
        <v>8</v>
      </c>
      <c r="O627" s="2">
        <f>SUMIF(IncomeDBTable[Date],"="&amp;DailyReportTable[[#This Row],[Date]],IncomeDBTable[Amount])</f>
        <v>0</v>
      </c>
      <c r="P627">
        <f>SUMIF(ExpensesDBTable[Date],"="&amp;DailyReportTable[[#This Row],[Date]],ExpensesDBTable[Amount])</f>
        <v>20</v>
      </c>
      <c r="Q627" s="2">
        <f t="shared" si="83"/>
        <v>-20</v>
      </c>
      <c r="R627" s="2">
        <f t="shared" si="84"/>
        <v>64697.199999999953</v>
      </c>
      <c r="S627">
        <f>WEEKNUM(DailyReportTable[[#This Row],[Date]],2)</f>
        <v>11</v>
      </c>
    </row>
    <row r="628" spans="10:19" x14ac:dyDescent="0.25">
      <c r="J628" s="1">
        <v>42439</v>
      </c>
      <c r="K628">
        <f t="shared" si="80"/>
        <v>2016</v>
      </c>
      <c r="L628" t="str">
        <f t="shared" si="81"/>
        <v>March</v>
      </c>
      <c r="M628" s="6" t="str">
        <f>DailyReportTable[[#This Row],[Year]]&amp;WEEKNUM(DailyReportTable[[#This Row],[Date]],2)</f>
        <v>201611</v>
      </c>
      <c r="N628">
        <f t="shared" si="82"/>
        <v>10</v>
      </c>
      <c r="O628" s="2">
        <f>SUMIF(IncomeDBTable[Date],"="&amp;DailyReportTable[[#This Row],[Date]],IncomeDBTable[Amount])</f>
        <v>0</v>
      </c>
      <c r="P628">
        <f>SUMIF(ExpensesDBTable[Date],"="&amp;DailyReportTable[[#This Row],[Date]],ExpensesDBTable[Amount])</f>
        <v>55.14</v>
      </c>
      <c r="Q628" s="2">
        <f t="shared" si="83"/>
        <v>-55.14</v>
      </c>
      <c r="R628" s="2">
        <f t="shared" si="84"/>
        <v>64642.059999999954</v>
      </c>
      <c r="S628">
        <f>WEEKNUM(DailyReportTable[[#This Row],[Date]],2)</f>
        <v>11</v>
      </c>
    </row>
    <row r="629" spans="10:19" x14ac:dyDescent="0.25">
      <c r="J629" s="1">
        <v>42441</v>
      </c>
      <c r="K629">
        <f t="shared" si="80"/>
        <v>2016</v>
      </c>
      <c r="L629" t="str">
        <f t="shared" si="81"/>
        <v>March</v>
      </c>
      <c r="M629" s="6" t="str">
        <f>DailyReportTable[[#This Row],[Year]]&amp;WEEKNUM(DailyReportTable[[#This Row],[Date]],2)</f>
        <v>201611</v>
      </c>
      <c r="N629">
        <f t="shared" si="82"/>
        <v>12</v>
      </c>
      <c r="O629" s="2">
        <f>SUMIF(IncomeDBTable[Date],"="&amp;DailyReportTable[[#This Row],[Date]],IncomeDBTable[Amount])</f>
        <v>0</v>
      </c>
      <c r="P629">
        <f>SUMIF(ExpensesDBTable[Date],"="&amp;DailyReportTable[[#This Row],[Date]],ExpensesDBTable[Amount])</f>
        <v>130.25</v>
      </c>
      <c r="Q629" s="2">
        <f t="shared" si="83"/>
        <v>-130.25</v>
      </c>
      <c r="R629" s="2">
        <f t="shared" si="84"/>
        <v>64511.809999999954</v>
      </c>
      <c r="S629">
        <f>WEEKNUM(DailyReportTable[[#This Row],[Date]],2)</f>
        <v>11</v>
      </c>
    </row>
    <row r="630" spans="10:19" x14ac:dyDescent="0.25">
      <c r="J630" s="1">
        <v>42442</v>
      </c>
      <c r="K630">
        <f t="shared" si="80"/>
        <v>2016</v>
      </c>
      <c r="L630" t="str">
        <f t="shared" si="81"/>
        <v>March</v>
      </c>
      <c r="M630" s="6" t="str">
        <f>DailyReportTable[[#This Row],[Year]]&amp;WEEKNUM(DailyReportTable[[#This Row],[Date]],2)</f>
        <v>201611</v>
      </c>
      <c r="N630">
        <f t="shared" si="82"/>
        <v>13</v>
      </c>
      <c r="O630" s="2">
        <f>SUMIF(IncomeDBTable[Date],"="&amp;DailyReportTable[[#This Row],[Date]],IncomeDBTable[Amount])</f>
        <v>0</v>
      </c>
      <c r="P630">
        <f>SUMIF(ExpensesDBTable[Date],"="&amp;DailyReportTable[[#This Row],[Date]],ExpensesDBTable[Amount])</f>
        <v>98.009999999999991</v>
      </c>
      <c r="Q630" s="2">
        <f t="shared" si="83"/>
        <v>-98.009999999999991</v>
      </c>
      <c r="R630" s="2">
        <f t="shared" si="84"/>
        <v>64413.799999999952</v>
      </c>
      <c r="S630">
        <f>WEEKNUM(DailyReportTable[[#This Row],[Date]],2)</f>
        <v>11</v>
      </c>
    </row>
    <row r="631" spans="10:19" x14ac:dyDescent="0.25">
      <c r="J631" s="1">
        <v>42443</v>
      </c>
      <c r="K631">
        <f t="shared" ref="K631:K694" si="85">YEAR(J631)</f>
        <v>2016</v>
      </c>
      <c r="L631" t="str">
        <f t="shared" ref="L631:L694" si="86">TEXT(DATE(K631,MONTH(J631),N631),"MMMM")</f>
        <v>March</v>
      </c>
      <c r="M631" s="6" t="str">
        <f>DailyReportTable[[#This Row],[Year]]&amp;WEEKNUM(DailyReportTable[[#This Row],[Date]],2)</f>
        <v>201612</v>
      </c>
      <c r="N631">
        <f t="shared" ref="N631:N694" si="87">DAY(J631)</f>
        <v>14</v>
      </c>
      <c r="O631" s="2">
        <f>SUMIF(IncomeDBTable[Date],"="&amp;DailyReportTable[[#This Row],[Date]],IncomeDBTable[Amount])</f>
        <v>8444.01</v>
      </c>
      <c r="P631">
        <f>SUMIF(ExpensesDBTable[Date],"="&amp;DailyReportTable[[#This Row],[Date]],ExpensesDBTable[Amount])</f>
        <v>2232.54</v>
      </c>
      <c r="Q631" s="2">
        <f t="shared" ref="Q631:Q694" si="88">O631-P631</f>
        <v>6211.47</v>
      </c>
      <c r="R631" s="2">
        <f t="shared" ref="R631:R694" si="89">R630+Q631</f>
        <v>70625.269999999946</v>
      </c>
      <c r="S631">
        <f>WEEKNUM(DailyReportTable[[#This Row],[Date]],2)</f>
        <v>12</v>
      </c>
    </row>
    <row r="632" spans="10:19" x14ac:dyDescent="0.25">
      <c r="J632" s="1">
        <v>42445</v>
      </c>
      <c r="K632">
        <f t="shared" si="85"/>
        <v>2016</v>
      </c>
      <c r="L632" t="str">
        <f t="shared" si="86"/>
        <v>March</v>
      </c>
      <c r="M632" s="6" t="str">
        <f>DailyReportTable[[#This Row],[Year]]&amp;WEEKNUM(DailyReportTable[[#This Row],[Date]],2)</f>
        <v>201612</v>
      </c>
      <c r="N632">
        <f t="shared" si="87"/>
        <v>16</v>
      </c>
      <c r="O632" s="2">
        <f>SUMIF(IncomeDBTable[Date],"="&amp;DailyReportTable[[#This Row],[Date]],IncomeDBTable[Amount])</f>
        <v>0</v>
      </c>
      <c r="P632">
        <f>SUMIF(ExpensesDBTable[Date],"="&amp;DailyReportTable[[#This Row],[Date]],ExpensesDBTable[Amount])</f>
        <v>19.350000000000001</v>
      </c>
      <c r="Q632" s="2">
        <f t="shared" si="88"/>
        <v>-19.350000000000001</v>
      </c>
      <c r="R632" s="2">
        <f t="shared" si="89"/>
        <v>70605.91999999994</v>
      </c>
      <c r="S632">
        <f>WEEKNUM(DailyReportTable[[#This Row],[Date]],2)</f>
        <v>12</v>
      </c>
    </row>
    <row r="633" spans="10:19" x14ac:dyDescent="0.25">
      <c r="J633" s="1">
        <v>42446</v>
      </c>
      <c r="K633">
        <f t="shared" si="85"/>
        <v>2016</v>
      </c>
      <c r="L633" t="str">
        <f t="shared" si="86"/>
        <v>March</v>
      </c>
      <c r="M633" s="6" t="str">
        <f>DailyReportTable[[#This Row],[Year]]&amp;WEEKNUM(DailyReportTable[[#This Row],[Date]],2)</f>
        <v>201612</v>
      </c>
      <c r="N633">
        <f t="shared" si="87"/>
        <v>17</v>
      </c>
      <c r="O633" s="2">
        <f>SUMIF(IncomeDBTable[Date],"="&amp;DailyReportTable[[#This Row],[Date]],IncomeDBTable[Amount])</f>
        <v>0</v>
      </c>
      <c r="P633">
        <f>SUMIF(ExpensesDBTable[Date],"="&amp;DailyReportTable[[#This Row],[Date]],ExpensesDBTable[Amount])</f>
        <v>20.34</v>
      </c>
      <c r="Q633" s="2">
        <f t="shared" si="88"/>
        <v>-20.34</v>
      </c>
      <c r="R633" s="2">
        <f t="shared" si="89"/>
        <v>70585.579999999944</v>
      </c>
      <c r="S633">
        <f>WEEKNUM(DailyReportTable[[#This Row],[Date]],2)</f>
        <v>12</v>
      </c>
    </row>
    <row r="634" spans="10:19" x14ac:dyDescent="0.25">
      <c r="J634" s="1">
        <v>42447</v>
      </c>
      <c r="K634">
        <f t="shared" si="85"/>
        <v>2016</v>
      </c>
      <c r="L634" t="str">
        <f t="shared" si="86"/>
        <v>March</v>
      </c>
      <c r="M634" s="6" t="str">
        <f>DailyReportTable[[#This Row],[Year]]&amp;WEEKNUM(DailyReportTable[[#This Row],[Date]],2)</f>
        <v>201612</v>
      </c>
      <c r="N634">
        <f t="shared" si="87"/>
        <v>18</v>
      </c>
      <c r="O634" s="2">
        <f>SUMIF(IncomeDBTable[Date],"="&amp;DailyReportTable[[#This Row],[Date]],IncomeDBTable[Amount])</f>
        <v>0</v>
      </c>
      <c r="P634">
        <f>SUMIF(ExpensesDBTable[Date],"="&amp;DailyReportTable[[#This Row],[Date]],ExpensesDBTable[Amount])</f>
        <v>3042</v>
      </c>
      <c r="Q634" s="2">
        <f t="shared" si="88"/>
        <v>-3042</v>
      </c>
      <c r="R634" s="2">
        <f t="shared" si="89"/>
        <v>67543.579999999944</v>
      </c>
      <c r="S634">
        <f>WEEKNUM(DailyReportTable[[#This Row],[Date]],2)</f>
        <v>12</v>
      </c>
    </row>
    <row r="635" spans="10:19" x14ac:dyDescent="0.25">
      <c r="J635" s="1">
        <v>42448</v>
      </c>
      <c r="K635">
        <f t="shared" si="85"/>
        <v>2016</v>
      </c>
      <c r="L635" t="str">
        <f t="shared" si="86"/>
        <v>March</v>
      </c>
      <c r="M635" s="6" t="str">
        <f>DailyReportTable[[#This Row],[Year]]&amp;WEEKNUM(DailyReportTable[[#This Row],[Date]],2)</f>
        <v>201612</v>
      </c>
      <c r="N635">
        <f t="shared" si="87"/>
        <v>19</v>
      </c>
      <c r="O635" s="2">
        <f>SUMIF(IncomeDBTable[Date],"="&amp;DailyReportTable[[#This Row],[Date]],IncomeDBTable[Amount])</f>
        <v>0</v>
      </c>
      <c r="P635">
        <f>SUMIF(ExpensesDBTable[Date],"="&amp;DailyReportTable[[#This Row],[Date]],ExpensesDBTable[Amount])</f>
        <v>32.450000000000003</v>
      </c>
      <c r="Q635" s="2">
        <f t="shared" si="88"/>
        <v>-32.450000000000003</v>
      </c>
      <c r="R635" s="2">
        <f t="shared" si="89"/>
        <v>67511.129999999946</v>
      </c>
      <c r="S635">
        <f>WEEKNUM(DailyReportTable[[#This Row],[Date]],2)</f>
        <v>12</v>
      </c>
    </row>
    <row r="636" spans="10:19" x14ac:dyDescent="0.25">
      <c r="J636" s="1">
        <v>42449</v>
      </c>
      <c r="K636">
        <f t="shared" si="85"/>
        <v>2016</v>
      </c>
      <c r="L636" t="str">
        <f t="shared" si="86"/>
        <v>March</v>
      </c>
      <c r="M636" s="6" t="str">
        <f>DailyReportTable[[#This Row],[Year]]&amp;WEEKNUM(DailyReportTable[[#This Row],[Date]],2)</f>
        <v>201612</v>
      </c>
      <c r="N636">
        <f t="shared" si="87"/>
        <v>20</v>
      </c>
      <c r="O636" s="2">
        <f>SUMIF(IncomeDBTable[Date],"="&amp;DailyReportTable[[#This Row],[Date]],IncomeDBTable[Amount])</f>
        <v>0</v>
      </c>
      <c r="P636">
        <f>SUMIF(ExpensesDBTable[Date],"="&amp;DailyReportTable[[#This Row],[Date]],ExpensesDBTable[Amount])</f>
        <v>40.71</v>
      </c>
      <c r="Q636" s="2">
        <f t="shared" si="88"/>
        <v>-40.71</v>
      </c>
      <c r="R636" s="2">
        <f t="shared" si="89"/>
        <v>67470.41999999994</v>
      </c>
      <c r="S636">
        <f>WEEKNUM(DailyReportTable[[#This Row],[Date]],2)</f>
        <v>12</v>
      </c>
    </row>
    <row r="637" spans="10:19" x14ac:dyDescent="0.25">
      <c r="J637" s="1">
        <v>42450</v>
      </c>
      <c r="K637">
        <f t="shared" si="85"/>
        <v>2016</v>
      </c>
      <c r="L637" t="str">
        <f t="shared" si="86"/>
        <v>March</v>
      </c>
      <c r="M637" s="6" t="str">
        <f>DailyReportTable[[#This Row],[Year]]&amp;WEEKNUM(DailyReportTable[[#This Row],[Date]],2)</f>
        <v>201613</v>
      </c>
      <c r="N637">
        <f t="shared" si="87"/>
        <v>21</v>
      </c>
      <c r="O637" s="2">
        <f>SUMIF(IncomeDBTable[Date],"="&amp;DailyReportTable[[#This Row],[Date]],IncomeDBTable[Amount])</f>
        <v>0</v>
      </c>
      <c r="P637">
        <f>SUMIF(ExpensesDBTable[Date],"="&amp;DailyReportTable[[#This Row],[Date]],ExpensesDBTable[Amount])</f>
        <v>81.180000000000007</v>
      </c>
      <c r="Q637" s="2">
        <f t="shared" si="88"/>
        <v>-81.180000000000007</v>
      </c>
      <c r="R637" s="2">
        <f t="shared" si="89"/>
        <v>67389.239999999947</v>
      </c>
      <c r="S637">
        <f>WEEKNUM(DailyReportTable[[#This Row],[Date]],2)</f>
        <v>13</v>
      </c>
    </row>
    <row r="638" spans="10:19" x14ac:dyDescent="0.25">
      <c r="J638" s="1">
        <v>42451</v>
      </c>
      <c r="K638">
        <f t="shared" si="85"/>
        <v>2016</v>
      </c>
      <c r="L638" t="str">
        <f t="shared" si="86"/>
        <v>March</v>
      </c>
      <c r="M638" s="6" t="str">
        <f>DailyReportTable[[#This Row],[Year]]&amp;WEEKNUM(DailyReportTable[[#This Row],[Date]],2)</f>
        <v>201613</v>
      </c>
      <c r="N638">
        <f t="shared" si="87"/>
        <v>22</v>
      </c>
      <c r="O638" s="2">
        <f>SUMIF(IncomeDBTable[Date],"="&amp;DailyReportTable[[#This Row],[Date]],IncomeDBTable[Amount])</f>
        <v>600</v>
      </c>
      <c r="P638">
        <f>SUMIF(ExpensesDBTable[Date],"="&amp;DailyReportTable[[#This Row],[Date]],ExpensesDBTable[Amount])</f>
        <v>258.8</v>
      </c>
      <c r="Q638" s="2">
        <f t="shared" si="88"/>
        <v>341.2</v>
      </c>
      <c r="R638" s="2">
        <f t="shared" si="89"/>
        <v>67730.439999999944</v>
      </c>
      <c r="S638">
        <f>WEEKNUM(DailyReportTable[[#This Row],[Date]],2)</f>
        <v>13</v>
      </c>
    </row>
    <row r="639" spans="10:19" x14ac:dyDescent="0.25">
      <c r="J639" s="1">
        <v>42452</v>
      </c>
      <c r="K639">
        <f t="shared" si="85"/>
        <v>2016</v>
      </c>
      <c r="L639" t="str">
        <f t="shared" si="86"/>
        <v>March</v>
      </c>
      <c r="M639" s="6" t="str">
        <f>DailyReportTable[[#This Row],[Year]]&amp;WEEKNUM(DailyReportTable[[#This Row],[Date]],2)</f>
        <v>201613</v>
      </c>
      <c r="N639">
        <f t="shared" si="87"/>
        <v>23</v>
      </c>
      <c r="O639" s="2">
        <f>SUMIF(IncomeDBTable[Date],"="&amp;DailyReportTable[[#This Row],[Date]],IncomeDBTable[Amount])</f>
        <v>0</v>
      </c>
      <c r="P639">
        <f>SUMIF(ExpensesDBTable[Date],"="&amp;DailyReportTable[[#This Row],[Date]],ExpensesDBTable[Amount])</f>
        <v>26.450000000000003</v>
      </c>
      <c r="Q639" s="2">
        <f t="shared" si="88"/>
        <v>-26.450000000000003</v>
      </c>
      <c r="R639" s="2">
        <f t="shared" si="89"/>
        <v>67703.989999999947</v>
      </c>
      <c r="S639">
        <f>WEEKNUM(DailyReportTable[[#This Row],[Date]],2)</f>
        <v>13</v>
      </c>
    </row>
    <row r="640" spans="10:19" x14ac:dyDescent="0.25">
      <c r="J640" s="1">
        <v>42458</v>
      </c>
      <c r="K640">
        <f t="shared" si="85"/>
        <v>2016</v>
      </c>
      <c r="L640" t="str">
        <f t="shared" si="86"/>
        <v>March</v>
      </c>
      <c r="M640" s="6" t="str">
        <f>DailyReportTable[[#This Row],[Year]]&amp;WEEKNUM(DailyReportTable[[#This Row],[Date]],2)</f>
        <v>201614</v>
      </c>
      <c r="N640">
        <f t="shared" si="87"/>
        <v>29</v>
      </c>
      <c r="O640" s="2">
        <f>SUMIF(IncomeDBTable[Date],"="&amp;DailyReportTable[[#This Row],[Date]],IncomeDBTable[Amount])</f>
        <v>0</v>
      </c>
      <c r="P640">
        <f>SUMIF(ExpensesDBTable[Date],"="&amp;DailyReportTable[[#This Row],[Date]],ExpensesDBTable[Amount])</f>
        <v>589.79000000000008</v>
      </c>
      <c r="Q640" s="2">
        <f t="shared" si="88"/>
        <v>-589.79000000000008</v>
      </c>
      <c r="R640" s="2">
        <f t="shared" si="89"/>
        <v>67114.199999999953</v>
      </c>
      <c r="S640">
        <f>WEEKNUM(DailyReportTable[[#This Row],[Date]],2)</f>
        <v>14</v>
      </c>
    </row>
    <row r="641" spans="10:19" x14ac:dyDescent="0.25">
      <c r="J641" s="1">
        <v>42459</v>
      </c>
      <c r="K641">
        <f t="shared" si="85"/>
        <v>2016</v>
      </c>
      <c r="L641" t="str">
        <f t="shared" si="86"/>
        <v>March</v>
      </c>
      <c r="M641" s="6" t="str">
        <f>DailyReportTable[[#This Row],[Year]]&amp;WEEKNUM(DailyReportTable[[#This Row],[Date]],2)</f>
        <v>201614</v>
      </c>
      <c r="N641">
        <f t="shared" si="87"/>
        <v>30</v>
      </c>
      <c r="O641" s="2">
        <f>SUMIF(IncomeDBTable[Date],"="&amp;DailyReportTable[[#This Row],[Date]],IncomeDBTable[Amount])</f>
        <v>0</v>
      </c>
      <c r="P641">
        <f>SUMIF(ExpensesDBTable[Date],"="&amp;DailyReportTable[[#This Row],[Date]],ExpensesDBTable[Amount])</f>
        <v>31.15</v>
      </c>
      <c r="Q641" s="2">
        <f t="shared" si="88"/>
        <v>-31.15</v>
      </c>
      <c r="R641" s="2">
        <f t="shared" si="89"/>
        <v>67083.049999999959</v>
      </c>
      <c r="S641">
        <f>WEEKNUM(DailyReportTable[[#This Row],[Date]],2)</f>
        <v>14</v>
      </c>
    </row>
    <row r="642" spans="10:19" x14ac:dyDescent="0.25">
      <c r="J642" s="1">
        <v>42460</v>
      </c>
      <c r="K642">
        <f t="shared" si="85"/>
        <v>2016</v>
      </c>
      <c r="L642" t="str">
        <f t="shared" si="86"/>
        <v>March</v>
      </c>
      <c r="M642" s="6" t="str">
        <f>DailyReportTable[[#This Row],[Year]]&amp;WEEKNUM(DailyReportTable[[#This Row],[Date]],2)</f>
        <v>201614</v>
      </c>
      <c r="N642">
        <f t="shared" si="87"/>
        <v>31</v>
      </c>
      <c r="O642" s="2">
        <f>SUMIF(IncomeDBTable[Date],"="&amp;DailyReportTable[[#This Row],[Date]],IncomeDBTable[Amount])</f>
        <v>0</v>
      </c>
      <c r="P642">
        <f>SUMIF(ExpensesDBTable[Date],"="&amp;DailyReportTable[[#This Row],[Date]],ExpensesDBTable[Amount])</f>
        <v>84.94</v>
      </c>
      <c r="Q642" s="2">
        <f t="shared" si="88"/>
        <v>-84.94</v>
      </c>
      <c r="R642" s="2">
        <f t="shared" si="89"/>
        <v>66998.109999999957</v>
      </c>
      <c r="S642">
        <f>WEEKNUM(DailyReportTable[[#This Row],[Date]],2)</f>
        <v>14</v>
      </c>
    </row>
    <row r="643" spans="10:19" x14ac:dyDescent="0.25">
      <c r="J643" s="1">
        <v>42461</v>
      </c>
      <c r="K643">
        <f t="shared" si="85"/>
        <v>2016</v>
      </c>
      <c r="L643" t="str">
        <f t="shared" si="86"/>
        <v>April</v>
      </c>
      <c r="M643" s="6" t="str">
        <f>DailyReportTable[[#This Row],[Year]]&amp;WEEKNUM(DailyReportTable[[#This Row],[Date]],2)</f>
        <v>201614</v>
      </c>
      <c r="N643">
        <f t="shared" si="87"/>
        <v>1</v>
      </c>
      <c r="O643" s="2">
        <f>SUMIF(IncomeDBTable[Date],"="&amp;DailyReportTable[[#This Row],[Date]],IncomeDBTable[Amount])</f>
        <v>138.5</v>
      </c>
      <c r="P643">
        <f>SUMIF(ExpensesDBTable[Date],"="&amp;DailyReportTable[[#This Row],[Date]],ExpensesDBTable[Amount])</f>
        <v>26.009999999999998</v>
      </c>
      <c r="Q643" s="2">
        <f t="shared" si="88"/>
        <v>112.49000000000001</v>
      </c>
      <c r="R643" s="2">
        <f t="shared" si="89"/>
        <v>67110.599999999962</v>
      </c>
      <c r="S643">
        <f>WEEKNUM(DailyReportTable[[#This Row],[Date]],2)</f>
        <v>14</v>
      </c>
    </row>
    <row r="644" spans="10:19" x14ac:dyDescent="0.25">
      <c r="J644" s="1">
        <v>42462</v>
      </c>
      <c r="K644">
        <f t="shared" si="85"/>
        <v>2016</v>
      </c>
      <c r="L644" t="str">
        <f t="shared" si="86"/>
        <v>April</v>
      </c>
      <c r="M644" s="6" t="str">
        <f>DailyReportTable[[#This Row],[Year]]&amp;WEEKNUM(DailyReportTable[[#This Row],[Date]],2)</f>
        <v>201614</v>
      </c>
      <c r="N644">
        <f t="shared" si="87"/>
        <v>2</v>
      </c>
      <c r="O644" s="2">
        <f>SUMIF(IncomeDBTable[Date],"="&amp;DailyReportTable[[#This Row],[Date]],IncomeDBTable[Amount])</f>
        <v>0</v>
      </c>
      <c r="P644">
        <f>SUMIF(ExpensesDBTable[Date],"="&amp;DailyReportTable[[#This Row],[Date]],ExpensesDBTable[Amount])</f>
        <v>53.71</v>
      </c>
      <c r="Q644" s="2">
        <f t="shared" si="88"/>
        <v>-53.71</v>
      </c>
      <c r="R644" s="2">
        <f t="shared" si="89"/>
        <v>67056.889999999956</v>
      </c>
      <c r="S644">
        <f>WEEKNUM(DailyReportTable[[#This Row],[Date]],2)</f>
        <v>14</v>
      </c>
    </row>
    <row r="645" spans="10:19" x14ac:dyDescent="0.25">
      <c r="J645" s="1">
        <v>42463</v>
      </c>
      <c r="K645">
        <f t="shared" si="85"/>
        <v>2016</v>
      </c>
      <c r="L645" t="str">
        <f t="shared" si="86"/>
        <v>April</v>
      </c>
      <c r="M645" s="6" t="str">
        <f>DailyReportTable[[#This Row],[Year]]&amp;WEEKNUM(DailyReportTable[[#This Row],[Date]],2)</f>
        <v>201614</v>
      </c>
      <c r="N645">
        <f t="shared" si="87"/>
        <v>3</v>
      </c>
      <c r="O645" s="2">
        <f>SUMIF(IncomeDBTable[Date],"="&amp;DailyReportTable[[#This Row],[Date]],IncomeDBTable[Amount])</f>
        <v>0</v>
      </c>
      <c r="P645">
        <f>SUMIF(ExpensesDBTable[Date],"="&amp;DailyReportTable[[#This Row],[Date]],ExpensesDBTable[Amount])</f>
        <v>301.10000000000002</v>
      </c>
      <c r="Q645" s="2">
        <f t="shared" si="88"/>
        <v>-301.10000000000002</v>
      </c>
      <c r="R645" s="2">
        <f t="shared" si="89"/>
        <v>66755.78999999995</v>
      </c>
      <c r="S645">
        <f>WEEKNUM(DailyReportTable[[#This Row],[Date]],2)</f>
        <v>14</v>
      </c>
    </row>
    <row r="646" spans="10:19" x14ac:dyDescent="0.25">
      <c r="J646" s="1">
        <v>42464</v>
      </c>
      <c r="K646">
        <f t="shared" si="85"/>
        <v>2016</v>
      </c>
      <c r="L646" t="str">
        <f t="shared" si="86"/>
        <v>April</v>
      </c>
      <c r="M646" s="6" t="str">
        <f>DailyReportTable[[#This Row],[Year]]&amp;WEEKNUM(DailyReportTable[[#This Row],[Date]],2)</f>
        <v>201615</v>
      </c>
      <c r="N646">
        <f t="shared" si="87"/>
        <v>4</v>
      </c>
      <c r="O646" s="2">
        <f>SUMIF(IncomeDBTable[Date],"="&amp;DailyReportTable[[#This Row],[Date]],IncomeDBTable[Amount])</f>
        <v>0</v>
      </c>
      <c r="P646">
        <f>SUMIF(ExpensesDBTable[Date],"="&amp;DailyReportTable[[#This Row],[Date]],ExpensesDBTable[Amount])</f>
        <v>13.92</v>
      </c>
      <c r="Q646" s="2">
        <f t="shared" si="88"/>
        <v>-13.92</v>
      </c>
      <c r="R646" s="2">
        <f t="shared" si="89"/>
        <v>66741.869999999952</v>
      </c>
      <c r="S646">
        <f>WEEKNUM(DailyReportTable[[#This Row],[Date]],2)</f>
        <v>15</v>
      </c>
    </row>
    <row r="647" spans="10:19" x14ac:dyDescent="0.25">
      <c r="J647" s="1">
        <v>42465</v>
      </c>
      <c r="K647">
        <f t="shared" si="85"/>
        <v>2016</v>
      </c>
      <c r="L647" t="str">
        <f t="shared" si="86"/>
        <v>April</v>
      </c>
      <c r="M647" s="6" t="str">
        <f>DailyReportTable[[#This Row],[Year]]&amp;WEEKNUM(DailyReportTable[[#This Row],[Date]],2)</f>
        <v>201615</v>
      </c>
      <c r="N647">
        <f t="shared" si="87"/>
        <v>5</v>
      </c>
      <c r="O647" s="2">
        <f>SUMIF(IncomeDBTable[Date],"="&amp;DailyReportTable[[#This Row],[Date]],IncomeDBTable[Amount])</f>
        <v>0</v>
      </c>
      <c r="P647">
        <f>SUMIF(ExpensesDBTable[Date],"="&amp;DailyReportTable[[#This Row],[Date]],ExpensesDBTable[Amount])</f>
        <v>11.44</v>
      </c>
      <c r="Q647" s="2">
        <f t="shared" si="88"/>
        <v>-11.44</v>
      </c>
      <c r="R647" s="2">
        <f t="shared" si="89"/>
        <v>66730.429999999949</v>
      </c>
      <c r="S647">
        <f>WEEKNUM(DailyReportTable[[#This Row],[Date]],2)</f>
        <v>15</v>
      </c>
    </row>
    <row r="648" spans="10:19" x14ac:dyDescent="0.25">
      <c r="J648" s="1">
        <v>42466</v>
      </c>
      <c r="K648">
        <f t="shared" si="85"/>
        <v>2016</v>
      </c>
      <c r="L648" t="str">
        <f t="shared" si="86"/>
        <v>April</v>
      </c>
      <c r="M648" s="6" t="str">
        <f>DailyReportTable[[#This Row],[Year]]&amp;WEEKNUM(DailyReportTable[[#This Row],[Date]],2)</f>
        <v>201615</v>
      </c>
      <c r="N648">
        <f t="shared" si="87"/>
        <v>6</v>
      </c>
      <c r="O648" s="2">
        <f>SUMIF(IncomeDBTable[Date],"="&amp;DailyReportTable[[#This Row],[Date]],IncomeDBTable[Amount])</f>
        <v>0</v>
      </c>
      <c r="P648">
        <f>SUMIF(ExpensesDBTable[Date],"="&amp;DailyReportTable[[#This Row],[Date]],ExpensesDBTable[Amount])</f>
        <v>105.6</v>
      </c>
      <c r="Q648" s="2">
        <f t="shared" si="88"/>
        <v>-105.6</v>
      </c>
      <c r="R648" s="2">
        <f t="shared" si="89"/>
        <v>66624.829999999944</v>
      </c>
      <c r="S648">
        <f>WEEKNUM(DailyReportTable[[#This Row],[Date]],2)</f>
        <v>15</v>
      </c>
    </row>
    <row r="649" spans="10:19" x14ac:dyDescent="0.25">
      <c r="J649" s="1">
        <v>42467</v>
      </c>
      <c r="K649">
        <f t="shared" si="85"/>
        <v>2016</v>
      </c>
      <c r="L649" t="str">
        <f t="shared" si="86"/>
        <v>April</v>
      </c>
      <c r="M649" s="6" t="str">
        <f>DailyReportTable[[#This Row],[Year]]&amp;WEEKNUM(DailyReportTable[[#This Row],[Date]],2)</f>
        <v>201615</v>
      </c>
      <c r="N649">
        <f t="shared" si="87"/>
        <v>7</v>
      </c>
      <c r="O649" s="2">
        <f>SUMIF(IncomeDBTable[Date],"="&amp;DailyReportTable[[#This Row],[Date]],IncomeDBTable[Amount])</f>
        <v>0</v>
      </c>
      <c r="P649">
        <f>SUMIF(ExpensesDBTable[Date],"="&amp;DailyReportTable[[#This Row],[Date]],ExpensesDBTable[Amount])</f>
        <v>30</v>
      </c>
      <c r="Q649" s="2">
        <f t="shared" si="88"/>
        <v>-30</v>
      </c>
      <c r="R649" s="2">
        <f t="shared" si="89"/>
        <v>66594.829999999944</v>
      </c>
      <c r="S649">
        <f>WEEKNUM(DailyReportTable[[#This Row],[Date]],2)</f>
        <v>15</v>
      </c>
    </row>
    <row r="650" spans="10:19" x14ac:dyDescent="0.25">
      <c r="J650" s="1">
        <v>42468</v>
      </c>
      <c r="K650">
        <f t="shared" si="85"/>
        <v>2016</v>
      </c>
      <c r="L650" t="str">
        <f t="shared" si="86"/>
        <v>April</v>
      </c>
      <c r="M650" s="6" t="str">
        <f>DailyReportTable[[#This Row],[Year]]&amp;WEEKNUM(DailyReportTable[[#This Row],[Date]],2)</f>
        <v>201615</v>
      </c>
      <c r="N650">
        <f t="shared" si="87"/>
        <v>8</v>
      </c>
      <c r="O650" s="2">
        <f>SUMIF(IncomeDBTable[Date],"="&amp;DailyReportTable[[#This Row],[Date]],IncomeDBTable[Amount])</f>
        <v>0</v>
      </c>
      <c r="P650">
        <f>SUMIF(ExpensesDBTable[Date],"="&amp;DailyReportTable[[#This Row],[Date]],ExpensesDBTable[Amount])</f>
        <v>20.02</v>
      </c>
      <c r="Q650" s="2">
        <f t="shared" si="88"/>
        <v>-20.02</v>
      </c>
      <c r="R650" s="2">
        <f t="shared" si="89"/>
        <v>66574.809999999939</v>
      </c>
      <c r="S650">
        <f>WEEKNUM(DailyReportTable[[#This Row],[Date]],2)</f>
        <v>15</v>
      </c>
    </row>
    <row r="651" spans="10:19" x14ac:dyDescent="0.25">
      <c r="J651" s="1">
        <v>42469</v>
      </c>
      <c r="K651">
        <f t="shared" si="85"/>
        <v>2016</v>
      </c>
      <c r="L651" t="str">
        <f t="shared" si="86"/>
        <v>April</v>
      </c>
      <c r="M651" s="6" t="str">
        <f>DailyReportTable[[#This Row],[Year]]&amp;WEEKNUM(DailyReportTable[[#This Row],[Date]],2)</f>
        <v>201615</v>
      </c>
      <c r="N651">
        <f t="shared" si="87"/>
        <v>9</v>
      </c>
      <c r="O651" s="2">
        <f>SUMIF(IncomeDBTable[Date],"="&amp;DailyReportTable[[#This Row],[Date]],IncomeDBTable[Amount])</f>
        <v>0</v>
      </c>
      <c r="P651">
        <f>SUMIF(ExpensesDBTable[Date],"="&amp;DailyReportTable[[#This Row],[Date]],ExpensesDBTable[Amount])</f>
        <v>86.580000000000013</v>
      </c>
      <c r="Q651" s="2">
        <f t="shared" si="88"/>
        <v>-86.580000000000013</v>
      </c>
      <c r="R651" s="2">
        <f t="shared" si="89"/>
        <v>66488.229999999938</v>
      </c>
      <c r="S651">
        <f>WEEKNUM(DailyReportTable[[#This Row],[Date]],2)</f>
        <v>15</v>
      </c>
    </row>
    <row r="652" spans="10:19" x14ac:dyDescent="0.25">
      <c r="J652" s="1">
        <v>42470</v>
      </c>
      <c r="K652">
        <f t="shared" si="85"/>
        <v>2016</v>
      </c>
      <c r="L652" t="str">
        <f t="shared" si="86"/>
        <v>April</v>
      </c>
      <c r="M652" s="6" t="str">
        <f>DailyReportTable[[#This Row],[Year]]&amp;WEEKNUM(DailyReportTable[[#This Row],[Date]],2)</f>
        <v>201615</v>
      </c>
      <c r="N652">
        <f t="shared" si="87"/>
        <v>10</v>
      </c>
      <c r="O652" s="2">
        <f>SUMIF(IncomeDBTable[Date],"="&amp;DailyReportTable[[#This Row],[Date]],IncomeDBTable[Amount])</f>
        <v>0</v>
      </c>
      <c r="P652">
        <f>SUMIF(ExpensesDBTable[Date],"="&amp;DailyReportTable[[#This Row],[Date]],ExpensesDBTable[Amount])</f>
        <v>43.379999999999995</v>
      </c>
      <c r="Q652" s="2">
        <f t="shared" si="88"/>
        <v>-43.379999999999995</v>
      </c>
      <c r="R652" s="2">
        <f t="shared" si="89"/>
        <v>66444.849999999933</v>
      </c>
      <c r="S652">
        <f>WEEKNUM(DailyReportTable[[#This Row],[Date]],2)</f>
        <v>15</v>
      </c>
    </row>
    <row r="653" spans="10:19" x14ac:dyDescent="0.25">
      <c r="J653" s="1">
        <v>42471</v>
      </c>
      <c r="K653">
        <f t="shared" si="85"/>
        <v>2016</v>
      </c>
      <c r="L653" t="str">
        <f t="shared" si="86"/>
        <v>April</v>
      </c>
      <c r="M653" s="6" t="str">
        <f>DailyReportTable[[#This Row],[Year]]&amp;WEEKNUM(DailyReportTable[[#This Row],[Date]],2)</f>
        <v>201616</v>
      </c>
      <c r="N653">
        <f t="shared" si="87"/>
        <v>11</v>
      </c>
      <c r="O653" s="2">
        <f>SUMIF(IncomeDBTable[Date],"="&amp;DailyReportTable[[#This Row],[Date]],IncomeDBTable[Amount])</f>
        <v>0</v>
      </c>
      <c r="P653">
        <f>SUMIF(ExpensesDBTable[Date],"="&amp;DailyReportTable[[#This Row],[Date]],ExpensesDBTable[Amount])</f>
        <v>99.929999999999993</v>
      </c>
      <c r="Q653" s="2">
        <f t="shared" si="88"/>
        <v>-99.929999999999993</v>
      </c>
      <c r="R653" s="2">
        <f t="shared" si="89"/>
        <v>66344.91999999994</v>
      </c>
      <c r="S653">
        <f>WEEKNUM(DailyReportTable[[#This Row],[Date]],2)</f>
        <v>16</v>
      </c>
    </row>
    <row r="654" spans="10:19" x14ac:dyDescent="0.25">
      <c r="J654" s="1">
        <v>42472</v>
      </c>
      <c r="K654">
        <f t="shared" si="85"/>
        <v>2016</v>
      </c>
      <c r="L654" t="str">
        <f t="shared" si="86"/>
        <v>April</v>
      </c>
      <c r="M654" s="6" t="str">
        <f>DailyReportTable[[#This Row],[Year]]&amp;WEEKNUM(DailyReportTable[[#This Row],[Date]],2)</f>
        <v>201616</v>
      </c>
      <c r="N654">
        <f t="shared" si="87"/>
        <v>12</v>
      </c>
      <c r="O654" s="2">
        <f>SUMIF(IncomeDBTable[Date],"="&amp;DailyReportTable[[#This Row],[Date]],IncomeDBTable[Amount])</f>
        <v>0</v>
      </c>
      <c r="P654">
        <f>SUMIF(ExpensesDBTable[Date],"="&amp;DailyReportTable[[#This Row],[Date]],ExpensesDBTable[Amount])</f>
        <v>9.73</v>
      </c>
      <c r="Q654" s="2">
        <f t="shared" si="88"/>
        <v>-9.73</v>
      </c>
      <c r="R654" s="2">
        <f t="shared" si="89"/>
        <v>66335.189999999944</v>
      </c>
      <c r="S654">
        <f>WEEKNUM(DailyReportTable[[#This Row],[Date]],2)</f>
        <v>16</v>
      </c>
    </row>
    <row r="655" spans="10:19" x14ac:dyDescent="0.25">
      <c r="J655" s="1">
        <v>42473</v>
      </c>
      <c r="K655">
        <f t="shared" si="85"/>
        <v>2016</v>
      </c>
      <c r="L655" t="str">
        <f t="shared" si="86"/>
        <v>April</v>
      </c>
      <c r="M655" s="6" t="str">
        <f>DailyReportTable[[#This Row],[Year]]&amp;WEEKNUM(DailyReportTable[[#This Row],[Date]],2)</f>
        <v>201616</v>
      </c>
      <c r="N655">
        <f t="shared" si="87"/>
        <v>13</v>
      </c>
      <c r="O655" s="2">
        <f>SUMIF(IncomeDBTable[Date],"="&amp;DailyReportTable[[#This Row],[Date]],IncomeDBTable[Amount])</f>
        <v>0</v>
      </c>
      <c r="P655">
        <f>SUMIF(ExpensesDBTable[Date],"="&amp;DailyReportTable[[#This Row],[Date]],ExpensesDBTable[Amount])</f>
        <v>5.75</v>
      </c>
      <c r="Q655" s="2">
        <f t="shared" si="88"/>
        <v>-5.75</v>
      </c>
      <c r="R655" s="2">
        <f t="shared" si="89"/>
        <v>66329.439999999944</v>
      </c>
      <c r="S655">
        <f>WEEKNUM(DailyReportTable[[#This Row],[Date]],2)</f>
        <v>16</v>
      </c>
    </row>
    <row r="656" spans="10:19" x14ac:dyDescent="0.25">
      <c r="J656" s="1">
        <v>42474</v>
      </c>
      <c r="K656">
        <f t="shared" si="85"/>
        <v>2016</v>
      </c>
      <c r="L656" t="str">
        <f t="shared" si="86"/>
        <v>April</v>
      </c>
      <c r="M656" s="6" t="str">
        <f>DailyReportTable[[#This Row],[Year]]&amp;WEEKNUM(DailyReportTable[[#This Row],[Date]],2)</f>
        <v>201616</v>
      </c>
      <c r="N656">
        <f t="shared" si="87"/>
        <v>14</v>
      </c>
      <c r="O656" s="2">
        <f>SUMIF(IncomeDBTable[Date],"="&amp;DailyReportTable[[#This Row],[Date]],IncomeDBTable[Amount])</f>
        <v>8444</v>
      </c>
      <c r="P656">
        <f>SUMIF(ExpensesDBTable[Date],"="&amp;DailyReportTable[[#This Row],[Date]],ExpensesDBTable[Amount])</f>
        <v>205.42</v>
      </c>
      <c r="Q656" s="2">
        <f t="shared" si="88"/>
        <v>8238.58</v>
      </c>
      <c r="R656" s="2">
        <f t="shared" si="89"/>
        <v>74568.019999999946</v>
      </c>
      <c r="S656">
        <f>WEEKNUM(DailyReportTable[[#This Row],[Date]],2)</f>
        <v>16</v>
      </c>
    </row>
    <row r="657" spans="10:19" x14ac:dyDescent="0.25">
      <c r="J657" s="1">
        <v>42475</v>
      </c>
      <c r="K657">
        <f t="shared" si="85"/>
        <v>2016</v>
      </c>
      <c r="L657" t="str">
        <f t="shared" si="86"/>
        <v>April</v>
      </c>
      <c r="M657" s="6" t="str">
        <f>DailyReportTable[[#This Row],[Year]]&amp;WEEKNUM(DailyReportTable[[#This Row],[Date]],2)</f>
        <v>201616</v>
      </c>
      <c r="N657">
        <f t="shared" si="87"/>
        <v>15</v>
      </c>
      <c r="O657" s="2">
        <f>SUMIF(IncomeDBTable[Date],"="&amp;DailyReportTable[[#This Row],[Date]],IncomeDBTable[Amount])</f>
        <v>0</v>
      </c>
      <c r="P657">
        <f>SUMIF(ExpensesDBTable[Date],"="&amp;DailyReportTable[[#This Row],[Date]],ExpensesDBTable[Amount])</f>
        <v>2000.6399999999999</v>
      </c>
      <c r="Q657" s="2">
        <f t="shared" si="88"/>
        <v>-2000.6399999999999</v>
      </c>
      <c r="R657" s="2">
        <f t="shared" si="89"/>
        <v>72567.379999999946</v>
      </c>
      <c r="S657">
        <f>WEEKNUM(DailyReportTable[[#This Row],[Date]],2)</f>
        <v>16</v>
      </c>
    </row>
    <row r="658" spans="10:19" x14ac:dyDescent="0.25">
      <c r="J658" s="1">
        <v>42476</v>
      </c>
      <c r="K658">
        <f t="shared" si="85"/>
        <v>2016</v>
      </c>
      <c r="L658" t="str">
        <f t="shared" si="86"/>
        <v>April</v>
      </c>
      <c r="M658" s="6" t="str">
        <f>DailyReportTable[[#This Row],[Year]]&amp;WEEKNUM(DailyReportTable[[#This Row],[Date]],2)</f>
        <v>201616</v>
      </c>
      <c r="N658">
        <f t="shared" si="87"/>
        <v>16</v>
      </c>
      <c r="O658" s="2">
        <f>SUMIF(IncomeDBTable[Date],"="&amp;DailyReportTable[[#This Row],[Date]],IncomeDBTable[Amount])</f>
        <v>0</v>
      </c>
      <c r="P658">
        <f>SUMIF(ExpensesDBTable[Date],"="&amp;DailyReportTable[[#This Row],[Date]],ExpensesDBTable[Amount])</f>
        <v>44.25</v>
      </c>
      <c r="Q658" s="2">
        <f t="shared" si="88"/>
        <v>-44.25</v>
      </c>
      <c r="R658" s="2">
        <f t="shared" si="89"/>
        <v>72523.129999999946</v>
      </c>
      <c r="S658">
        <f>WEEKNUM(DailyReportTable[[#This Row],[Date]],2)</f>
        <v>16</v>
      </c>
    </row>
    <row r="659" spans="10:19" x14ac:dyDescent="0.25">
      <c r="J659" s="1">
        <v>42477</v>
      </c>
      <c r="K659">
        <f t="shared" si="85"/>
        <v>2016</v>
      </c>
      <c r="L659" t="str">
        <f t="shared" si="86"/>
        <v>April</v>
      </c>
      <c r="M659" s="6" t="str">
        <f>DailyReportTable[[#This Row],[Year]]&amp;WEEKNUM(DailyReportTable[[#This Row],[Date]],2)</f>
        <v>201616</v>
      </c>
      <c r="N659">
        <f t="shared" si="87"/>
        <v>17</v>
      </c>
      <c r="O659" s="2">
        <f>SUMIF(IncomeDBTable[Date],"="&amp;DailyReportTable[[#This Row],[Date]],IncomeDBTable[Amount])</f>
        <v>0</v>
      </c>
      <c r="P659">
        <f>SUMIF(ExpensesDBTable[Date],"="&amp;DailyReportTable[[#This Row],[Date]],ExpensesDBTable[Amount])</f>
        <v>37.700000000000003</v>
      </c>
      <c r="Q659" s="2">
        <f t="shared" si="88"/>
        <v>-37.700000000000003</v>
      </c>
      <c r="R659" s="2">
        <f t="shared" si="89"/>
        <v>72485.429999999949</v>
      </c>
      <c r="S659">
        <f>WEEKNUM(DailyReportTable[[#This Row],[Date]],2)</f>
        <v>16</v>
      </c>
    </row>
    <row r="660" spans="10:19" x14ac:dyDescent="0.25">
      <c r="J660" s="1">
        <v>42478</v>
      </c>
      <c r="K660">
        <f t="shared" si="85"/>
        <v>2016</v>
      </c>
      <c r="L660" t="str">
        <f t="shared" si="86"/>
        <v>April</v>
      </c>
      <c r="M660" s="6" t="str">
        <f>DailyReportTable[[#This Row],[Year]]&amp;WEEKNUM(DailyReportTable[[#This Row],[Date]],2)</f>
        <v>201617</v>
      </c>
      <c r="N660">
        <f t="shared" si="87"/>
        <v>18</v>
      </c>
      <c r="O660" s="2">
        <f>SUMIF(IncomeDBTable[Date],"="&amp;DailyReportTable[[#This Row],[Date]],IncomeDBTable[Amount])</f>
        <v>0</v>
      </c>
      <c r="P660">
        <f>SUMIF(ExpensesDBTable[Date],"="&amp;DailyReportTable[[#This Row],[Date]],ExpensesDBTable[Amount])</f>
        <v>1536</v>
      </c>
      <c r="Q660" s="2">
        <f t="shared" si="88"/>
        <v>-1536</v>
      </c>
      <c r="R660" s="2">
        <f t="shared" si="89"/>
        <v>70949.429999999949</v>
      </c>
      <c r="S660">
        <f>WEEKNUM(DailyReportTable[[#This Row],[Date]],2)</f>
        <v>17</v>
      </c>
    </row>
    <row r="661" spans="10:19" x14ac:dyDescent="0.25">
      <c r="J661" s="1">
        <v>42479</v>
      </c>
      <c r="K661">
        <f t="shared" si="85"/>
        <v>2016</v>
      </c>
      <c r="L661" t="str">
        <f t="shared" si="86"/>
        <v>April</v>
      </c>
      <c r="M661" s="6" t="str">
        <f>DailyReportTable[[#This Row],[Year]]&amp;WEEKNUM(DailyReportTable[[#This Row],[Date]],2)</f>
        <v>201617</v>
      </c>
      <c r="N661">
        <f t="shared" si="87"/>
        <v>19</v>
      </c>
      <c r="O661" s="2">
        <f>SUMIF(IncomeDBTable[Date],"="&amp;DailyReportTable[[#This Row],[Date]],IncomeDBTable[Amount])</f>
        <v>0</v>
      </c>
      <c r="P661">
        <f>SUMIF(ExpensesDBTable[Date],"="&amp;DailyReportTable[[#This Row],[Date]],ExpensesDBTable[Amount])</f>
        <v>15.48</v>
      </c>
      <c r="Q661" s="2">
        <f t="shared" si="88"/>
        <v>-15.48</v>
      </c>
      <c r="R661" s="2">
        <f t="shared" si="89"/>
        <v>70933.949999999953</v>
      </c>
      <c r="S661">
        <f>WEEKNUM(DailyReportTable[[#This Row],[Date]],2)</f>
        <v>17</v>
      </c>
    </row>
    <row r="662" spans="10:19" x14ac:dyDescent="0.25">
      <c r="J662" s="1">
        <v>42482</v>
      </c>
      <c r="K662">
        <f t="shared" si="85"/>
        <v>2016</v>
      </c>
      <c r="L662" t="str">
        <f t="shared" si="86"/>
        <v>April</v>
      </c>
      <c r="M662" s="6" t="str">
        <f>DailyReportTable[[#This Row],[Year]]&amp;WEEKNUM(DailyReportTable[[#This Row],[Date]],2)</f>
        <v>201617</v>
      </c>
      <c r="N662">
        <f t="shared" si="87"/>
        <v>22</v>
      </c>
      <c r="O662" s="2">
        <f>SUMIF(IncomeDBTable[Date],"="&amp;DailyReportTable[[#This Row],[Date]],IncomeDBTable[Amount])</f>
        <v>300</v>
      </c>
      <c r="P662">
        <f>SUMIF(ExpensesDBTable[Date],"="&amp;DailyReportTable[[#This Row],[Date]],ExpensesDBTable[Amount])</f>
        <v>38.83</v>
      </c>
      <c r="Q662" s="2">
        <f t="shared" si="88"/>
        <v>261.17</v>
      </c>
      <c r="R662" s="2">
        <f t="shared" si="89"/>
        <v>71195.119999999952</v>
      </c>
      <c r="S662">
        <f>WEEKNUM(DailyReportTable[[#This Row],[Date]],2)</f>
        <v>17</v>
      </c>
    </row>
    <row r="663" spans="10:19" x14ac:dyDescent="0.25">
      <c r="J663" s="1">
        <v>42483</v>
      </c>
      <c r="K663">
        <f t="shared" si="85"/>
        <v>2016</v>
      </c>
      <c r="L663" t="str">
        <f t="shared" si="86"/>
        <v>April</v>
      </c>
      <c r="M663" s="6" t="str">
        <f>DailyReportTable[[#This Row],[Year]]&amp;WEEKNUM(DailyReportTable[[#This Row],[Date]],2)</f>
        <v>201617</v>
      </c>
      <c r="N663">
        <f t="shared" si="87"/>
        <v>23</v>
      </c>
      <c r="O663" s="2">
        <f>SUMIF(IncomeDBTable[Date],"="&amp;DailyReportTable[[#This Row],[Date]],IncomeDBTable[Amount])</f>
        <v>0</v>
      </c>
      <c r="P663">
        <f>SUMIF(ExpensesDBTable[Date],"="&amp;DailyReportTable[[#This Row],[Date]],ExpensesDBTable[Amount])</f>
        <v>78.25</v>
      </c>
      <c r="Q663" s="2">
        <f t="shared" si="88"/>
        <v>-78.25</v>
      </c>
      <c r="R663" s="2">
        <f t="shared" si="89"/>
        <v>71116.869999999952</v>
      </c>
      <c r="S663">
        <f>WEEKNUM(DailyReportTable[[#This Row],[Date]],2)</f>
        <v>17</v>
      </c>
    </row>
    <row r="664" spans="10:19" x14ac:dyDescent="0.25">
      <c r="J664" s="1">
        <v>42484</v>
      </c>
      <c r="K664">
        <f t="shared" si="85"/>
        <v>2016</v>
      </c>
      <c r="L664" t="str">
        <f t="shared" si="86"/>
        <v>April</v>
      </c>
      <c r="M664" s="6" t="str">
        <f>DailyReportTable[[#This Row],[Year]]&amp;WEEKNUM(DailyReportTable[[#This Row],[Date]],2)</f>
        <v>201617</v>
      </c>
      <c r="N664">
        <f t="shared" si="87"/>
        <v>24</v>
      </c>
      <c r="O664" s="2">
        <f>SUMIF(IncomeDBTable[Date],"="&amp;DailyReportTable[[#This Row],[Date]],IncomeDBTable[Amount])</f>
        <v>0</v>
      </c>
      <c r="P664">
        <f>SUMIF(ExpensesDBTable[Date],"="&amp;DailyReportTable[[#This Row],[Date]],ExpensesDBTable[Amount])</f>
        <v>3822.37</v>
      </c>
      <c r="Q664" s="2">
        <f t="shared" si="88"/>
        <v>-3822.37</v>
      </c>
      <c r="R664" s="2">
        <f t="shared" si="89"/>
        <v>67294.499999999956</v>
      </c>
      <c r="S664">
        <f>WEEKNUM(DailyReportTable[[#This Row],[Date]],2)</f>
        <v>17</v>
      </c>
    </row>
    <row r="665" spans="10:19" x14ac:dyDescent="0.25">
      <c r="J665" s="1">
        <v>42485</v>
      </c>
      <c r="K665">
        <f t="shared" si="85"/>
        <v>2016</v>
      </c>
      <c r="L665" t="str">
        <f t="shared" si="86"/>
        <v>April</v>
      </c>
      <c r="M665" s="6" t="str">
        <f>DailyReportTable[[#This Row],[Year]]&amp;WEEKNUM(DailyReportTable[[#This Row],[Date]],2)</f>
        <v>201618</v>
      </c>
      <c r="N665">
        <f t="shared" si="87"/>
        <v>25</v>
      </c>
      <c r="O665" s="2">
        <f>SUMIF(IncomeDBTable[Date],"="&amp;DailyReportTable[[#This Row],[Date]],IncomeDBTable[Amount])</f>
        <v>0</v>
      </c>
      <c r="P665">
        <f>SUMIF(ExpensesDBTable[Date],"="&amp;DailyReportTable[[#This Row],[Date]],ExpensesDBTable[Amount])</f>
        <v>15</v>
      </c>
      <c r="Q665" s="2">
        <f t="shared" si="88"/>
        <v>-15</v>
      </c>
      <c r="R665" s="2">
        <f t="shared" si="89"/>
        <v>67279.499999999956</v>
      </c>
      <c r="S665">
        <f>WEEKNUM(DailyReportTable[[#This Row],[Date]],2)</f>
        <v>18</v>
      </c>
    </row>
    <row r="666" spans="10:19" x14ac:dyDescent="0.25">
      <c r="J666" s="1">
        <v>42486</v>
      </c>
      <c r="K666">
        <f t="shared" si="85"/>
        <v>2016</v>
      </c>
      <c r="L666" t="str">
        <f t="shared" si="86"/>
        <v>April</v>
      </c>
      <c r="M666" s="6" t="str">
        <f>DailyReportTable[[#This Row],[Year]]&amp;WEEKNUM(DailyReportTable[[#This Row],[Date]],2)</f>
        <v>201618</v>
      </c>
      <c r="N666">
        <f t="shared" si="87"/>
        <v>26</v>
      </c>
      <c r="O666" s="2">
        <f>SUMIF(IncomeDBTable[Date],"="&amp;DailyReportTable[[#This Row],[Date]],IncomeDBTable[Amount])</f>
        <v>0</v>
      </c>
      <c r="P666">
        <f>SUMIF(ExpensesDBTable[Date],"="&amp;DailyReportTable[[#This Row],[Date]],ExpensesDBTable[Amount])</f>
        <v>30.2</v>
      </c>
      <c r="Q666" s="2">
        <f t="shared" si="88"/>
        <v>-30.2</v>
      </c>
      <c r="R666" s="2">
        <f t="shared" si="89"/>
        <v>67249.299999999959</v>
      </c>
      <c r="S666">
        <f>WEEKNUM(DailyReportTable[[#This Row],[Date]],2)</f>
        <v>18</v>
      </c>
    </row>
    <row r="667" spans="10:19" x14ac:dyDescent="0.25">
      <c r="J667" s="1">
        <v>42488</v>
      </c>
      <c r="K667">
        <f t="shared" si="85"/>
        <v>2016</v>
      </c>
      <c r="L667" t="str">
        <f t="shared" si="86"/>
        <v>April</v>
      </c>
      <c r="M667" s="6" t="str">
        <f>DailyReportTable[[#This Row],[Year]]&amp;WEEKNUM(DailyReportTable[[#This Row],[Date]],2)</f>
        <v>201618</v>
      </c>
      <c r="N667">
        <f t="shared" si="87"/>
        <v>28</v>
      </c>
      <c r="O667" s="2">
        <f>SUMIF(IncomeDBTable[Date],"="&amp;DailyReportTable[[#This Row],[Date]],IncomeDBTable[Amount])</f>
        <v>0</v>
      </c>
      <c r="P667">
        <f>SUMIF(ExpensesDBTable[Date],"="&amp;DailyReportTable[[#This Row],[Date]],ExpensesDBTable[Amount])</f>
        <v>43</v>
      </c>
      <c r="Q667" s="2">
        <f t="shared" si="88"/>
        <v>-43</v>
      </c>
      <c r="R667" s="2">
        <f t="shared" si="89"/>
        <v>67206.299999999959</v>
      </c>
      <c r="S667">
        <f>WEEKNUM(DailyReportTable[[#This Row],[Date]],2)</f>
        <v>18</v>
      </c>
    </row>
    <row r="668" spans="10:19" x14ac:dyDescent="0.25">
      <c r="J668" s="1">
        <v>42489</v>
      </c>
      <c r="K668">
        <f t="shared" si="85"/>
        <v>2016</v>
      </c>
      <c r="L668" t="str">
        <f t="shared" si="86"/>
        <v>April</v>
      </c>
      <c r="M668" s="6" t="str">
        <f>DailyReportTable[[#This Row],[Year]]&amp;WEEKNUM(DailyReportTable[[#This Row],[Date]],2)</f>
        <v>201618</v>
      </c>
      <c r="N668">
        <f t="shared" si="87"/>
        <v>29</v>
      </c>
      <c r="O668" s="2">
        <f>SUMIF(IncomeDBTable[Date],"="&amp;DailyReportTable[[#This Row],[Date]],IncomeDBTable[Amount])</f>
        <v>0</v>
      </c>
      <c r="P668">
        <f>SUMIF(ExpensesDBTable[Date],"="&amp;DailyReportTable[[#This Row],[Date]],ExpensesDBTable[Amount])</f>
        <v>120.6</v>
      </c>
      <c r="Q668" s="2">
        <f t="shared" si="88"/>
        <v>-120.6</v>
      </c>
      <c r="R668" s="2">
        <f t="shared" si="89"/>
        <v>67085.699999999953</v>
      </c>
      <c r="S668">
        <f>WEEKNUM(DailyReportTable[[#This Row],[Date]],2)</f>
        <v>18</v>
      </c>
    </row>
    <row r="669" spans="10:19" x14ac:dyDescent="0.25">
      <c r="J669" s="1">
        <v>42490</v>
      </c>
      <c r="K669">
        <f t="shared" si="85"/>
        <v>2016</v>
      </c>
      <c r="L669" t="str">
        <f t="shared" si="86"/>
        <v>April</v>
      </c>
      <c r="M669" s="6" t="str">
        <f>DailyReportTable[[#This Row],[Year]]&amp;WEEKNUM(DailyReportTable[[#This Row],[Date]],2)</f>
        <v>201618</v>
      </c>
      <c r="N669">
        <f t="shared" si="87"/>
        <v>30</v>
      </c>
      <c r="O669" s="2">
        <f>SUMIF(IncomeDBTable[Date],"="&amp;DailyReportTable[[#This Row],[Date]],IncomeDBTable[Amount])</f>
        <v>0</v>
      </c>
      <c r="P669">
        <f>SUMIF(ExpensesDBTable[Date],"="&amp;DailyReportTable[[#This Row],[Date]],ExpensesDBTable[Amount])</f>
        <v>40</v>
      </c>
      <c r="Q669" s="2">
        <f t="shared" si="88"/>
        <v>-40</v>
      </c>
      <c r="R669" s="2">
        <f t="shared" si="89"/>
        <v>67045.699999999953</v>
      </c>
      <c r="S669">
        <f>WEEKNUM(DailyReportTable[[#This Row],[Date]],2)</f>
        <v>18</v>
      </c>
    </row>
    <row r="670" spans="10:19" x14ac:dyDescent="0.25">
      <c r="J670" s="1">
        <v>42491</v>
      </c>
      <c r="K670">
        <f t="shared" si="85"/>
        <v>2016</v>
      </c>
      <c r="L670" t="str">
        <f t="shared" si="86"/>
        <v>May</v>
      </c>
      <c r="M670" s="6" t="str">
        <f>DailyReportTable[[#This Row],[Year]]&amp;WEEKNUM(DailyReportTable[[#This Row],[Date]],2)</f>
        <v>201618</v>
      </c>
      <c r="N670">
        <f t="shared" si="87"/>
        <v>1</v>
      </c>
      <c r="O670" s="2">
        <f>SUMIF(IncomeDBTable[Date],"="&amp;DailyReportTable[[#This Row],[Date]],IncomeDBTable[Amount])</f>
        <v>140.86000000000001</v>
      </c>
      <c r="P670">
        <f>SUMIF(ExpensesDBTable[Date],"="&amp;DailyReportTable[[#This Row],[Date]],ExpensesDBTable[Amount])</f>
        <v>165.17000000000002</v>
      </c>
      <c r="Q670" s="2">
        <f t="shared" si="88"/>
        <v>-24.310000000000002</v>
      </c>
      <c r="R670" s="2">
        <f t="shared" si="89"/>
        <v>67021.389999999956</v>
      </c>
      <c r="S670">
        <f>WEEKNUM(DailyReportTable[[#This Row],[Date]],2)</f>
        <v>18</v>
      </c>
    </row>
    <row r="671" spans="10:19" x14ac:dyDescent="0.25">
      <c r="J671" s="1">
        <v>42492</v>
      </c>
      <c r="K671">
        <f t="shared" si="85"/>
        <v>2016</v>
      </c>
      <c r="L671" t="str">
        <f t="shared" si="86"/>
        <v>May</v>
      </c>
      <c r="M671" s="6" t="str">
        <f>DailyReportTable[[#This Row],[Year]]&amp;WEEKNUM(DailyReportTable[[#This Row],[Date]],2)</f>
        <v>201619</v>
      </c>
      <c r="N671">
        <f t="shared" si="87"/>
        <v>2</v>
      </c>
      <c r="O671" s="2">
        <f>SUMIF(IncomeDBTable[Date],"="&amp;DailyReportTable[[#This Row],[Date]],IncomeDBTable[Amount])</f>
        <v>0</v>
      </c>
      <c r="P671">
        <f>SUMIF(ExpensesDBTable[Date],"="&amp;DailyReportTable[[#This Row],[Date]],ExpensesDBTable[Amount])</f>
        <v>332.13</v>
      </c>
      <c r="Q671" s="2">
        <f t="shared" si="88"/>
        <v>-332.13</v>
      </c>
      <c r="R671" s="2">
        <f t="shared" si="89"/>
        <v>66689.259999999951</v>
      </c>
      <c r="S671">
        <f>WEEKNUM(DailyReportTable[[#This Row],[Date]],2)</f>
        <v>19</v>
      </c>
    </row>
    <row r="672" spans="10:19" x14ac:dyDescent="0.25">
      <c r="J672" s="1">
        <v>42493</v>
      </c>
      <c r="K672">
        <f t="shared" si="85"/>
        <v>2016</v>
      </c>
      <c r="L672" t="str">
        <f t="shared" si="86"/>
        <v>May</v>
      </c>
      <c r="M672" s="6" t="str">
        <f>DailyReportTable[[#This Row],[Year]]&amp;WEEKNUM(DailyReportTable[[#This Row],[Date]],2)</f>
        <v>201619</v>
      </c>
      <c r="N672">
        <f t="shared" si="87"/>
        <v>3</v>
      </c>
      <c r="O672" s="2">
        <f>SUMIF(IncomeDBTable[Date],"="&amp;DailyReportTable[[#This Row],[Date]],IncomeDBTable[Amount])</f>
        <v>0</v>
      </c>
      <c r="P672">
        <f>SUMIF(ExpensesDBTable[Date],"="&amp;DailyReportTable[[#This Row],[Date]],ExpensesDBTable[Amount])</f>
        <v>62.3</v>
      </c>
      <c r="Q672" s="2">
        <f t="shared" si="88"/>
        <v>-62.3</v>
      </c>
      <c r="R672" s="2">
        <f t="shared" si="89"/>
        <v>66626.959999999948</v>
      </c>
      <c r="S672">
        <f>WEEKNUM(DailyReportTable[[#This Row],[Date]],2)</f>
        <v>19</v>
      </c>
    </row>
    <row r="673" spans="10:19" x14ac:dyDescent="0.25">
      <c r="J673" s="1">
        <v>42494</v>
      </c>
      <c r="K673">
        <f t="shared" si="85"/>
        <v>2016</v>
      </c>
      <c r="L673" t="str">
        <f t="shared" si="86"/>
        <v>May</v>
      </c>
      <c r="M673" s="6" t="str">
        <f>DailyReportTable[[#This Row],[Year]]&amp;WEEKNUM(DailyReportTable[[#This Row],[Date]],2)</f>
        <v>201619</v>
      </c>
      <c r="N673">
        <f t="shared" si="87"/>
        <v>4</v>
      </c>
      <c r="O673" s="2">
        <f>SUMIF(IncomeDBTable[Date],"="&amp;DailyReportTable[[#This Row],[Date]],IncomeDBTable[Amount])</f>
        <v>0</v>
      </c>
      <c r="P673">
        <f>SUMIF(ExpensesDBTable[Date],"="&amp;DailyReportTable[[#This Row],[Date]],ExpensesDBTable[Amount])</f>
        <v>2</v>
      </c>
      <c r="Q673" s="2">
        <f t="shared" si="88"/>
        <v>-2</v>
      </c>
      <c r="R673" s="2">
        <f t="shared" si="89"/>
        <v>66624.959999999948</v>
      </c>
      <c r="S673">
        <f>WEEKNUM(DailyReportTable[[#This Row],[Date]],2)</f>
        <v>19</v>
      </c>
    </row>
    <row r="674" spans="10:19" x14ac:dyDescent="0.25">
      <c r="J674" s="1">
        <v>42497</v>
      </c>
      <c r="K674">
        <f t="shared" si="85"/>
        <v>2016</v>
      </c>
      <c r="L674" t="str">
        <f t="shared" si="86"/>
        <v>May</v>
      </c>
      <c r="M674" s="6" t="str">
        <f>DailyReportTable[[#This Row],[Year]]&amp;WEEKNUM(DailyReportTable[[#This Row],[Date]],2)</f>
        <v>201619</v>
      </c>
      <c r="N674">
        <f t="shared" si="87"/>
        <v>7</v>
      </c>
      <c r="O674" s="2">
        <f>SUMIF(IncomeDBTable[Date],"="&amp;DailyReportTable[[#This Row],[Date]],IncomeDBTable[Amount])</f>
        <v>0</v>
      </c>
      <c r="P674">
        <f>SUMIF(ExpensesDBTable[Date],"="&amp;DailyReportTable[[#This Row],[Date]],ExpensesDBTable[Amount])</f>
        <v>194.95000000000002</v>
      </c>
      <c r="Q674" s="2">
        <f t="shared" si="88"/>
        <v>-194.95000000000002</v>
      </c>
      <c r="R674" s="2">
        <f t="shared" si="89"/>
        <v>66430.009999999951</v>
      </c>
      <c r="S674">
        <f>WEEKNUM(DailyReportTable[[#This Row],[Date]],2)</f>
        <v>19</v>
      </c>
    </row>
    <row r="675" spans="10:19" x14ac:dyDescent="0.25">
      <c r="J675" s="1">
        <v>42498</v>
      </c>
      <c r="K675">
        <f t="shared" si="85"/>
        <v>2016</v>
      </c>
      <c r="L675" t="str">
        <f t="shared" si="86"/>
        <v>May</v>
      </c>
      <c r="M675" s="6" t="str">
        <f>DailyReportTable[[#This Row],[Year]]&amp;WEEKNUM(DailyReportTable[[#This Row],[Date]],2)</f>
        <v>201619</v>
      </c>
      <c r="N675">
        <f t="shared" si="87"/>
        <v>8</v>
      </c>
      <c r="O675" s="2">
        <f>SUMIF(IncomeDBTable[Date],"="&amp;DailyReportTable[[#This Row],[Date]],IncomeDBTable[Amount])</f>
        <v>0</v>
      </c>
      <c r="P675">
        <f>SUMIF(ExpensesDBTable[Date],"="&amp;DailyReportTable[[#This Row],[Date]],ExpensesDBTable[Amount])</f>
        <v>7.8</v>
      </c>
      <c r="Q675" s="2">
        <f t="shared" si="88"/>
        <v>-7.8</v>
      </c>
      <c r="R675" s="2">
        <f t="shared" si="89"/>
        <v>66422.209999999948</v>
      </c>
      <c r="S675">
        <f>WEEKNUM(DailyReportTable[[#This Row],[Date]],2)</f>
        <v>19</v>
      </c>
    </row>
    <row r="676" spans="10:19" x14ac:dyDescent="0.25">
      <c r="J676" s="1">
        <v>42500</v>
      </c>
      <c r="K676">
        <f t="shared" si="85"/>
        <v>2016</v>
      </c>
      <c r="L676" t="str">
        <f t="shared" si="86"/>
        <v>May</v>
      </c>
      <c r="M676" s="6" t="str">
        <f>DailyReportTable[[#This Row],[Year]]&amp;WEEKNUM(DailyReportTable[[#This Row],[Date]],2)</f>
        <v>201620</v>
      </c>
      <c r="N676">
        <f t="shared" si="87"/>
        <v>10</v>
      </c>
      <c r="O676" s="2">
        <f>SUMIF(IncomeDBTable[Date],"="&amp;DailyReportTable[[#This Row],[Date]],IncomeDBTable[Amount])</f>
        <v>0</v>
      </c>
      <c r="P676">
        <f>SUMIF(ExpensesDBTable[Date],"="&amp;DailyReportTable[[#This Row],[Date]],ExpensesDBTable[Amount])</f>
        <v>6</v>
      </c>
      <c r="Q676" s="2">
        <f t="shared" si="88"/>
        <v>-6</v>
      </c>
      <c r="R676" s="2">
        <f t="shared" si="89"/>
        <v>66416.209999999948</v>
      </c>
      <c r="S676">
        <f>WEEKNUM(DailyReportTable[[#This Row],[Date]],2)</f>
        <v>20</v>
      </c>
    </row>
    <row r="677" spans="10:19" x14ac:dyDescent="0.25">
      <c r="J677" s="1">
        <v>42503</v>
      </c>
      <c r="K677">
        <f t="shared" si="85"/>
        <v>2016</v>
      </c>
      <c r="L677" t="str">
        <f t="shared" si="86"/>
        <v>May</v>
      </c>
      <c r="M677" s="6" t="str">
        <f>DailyReportTable[[#This Row],[Year]]&amp;WEEKNUM(DailyReportTable[[#This Row],[Date]],2)</f>
        <v>201620</v>
      </c>
      <c r="N677">
        <f t="shared" si="87"/>
        <v>13</v>
      </c>
      <c r="O677" s="2">
        <f>SUMIF(IncomeDBTable[Date],"="&amp;DailyReportTable[[#This Row],[Date]],IncomeDBTable[Amount])</f>
        <v>8444</v>
      </c>
      <c r="P677">
        <f>SUMIF(ExpensesDBTable[Date],"="&amp;DailyReportTable[[#This Row],[Date]],ExpensesDBTable[Amount])</f>
        <v>49.010000000000005</v>
      </c>
      <c r="Q677" s="2">
        <f t="shared" si="88"/>
        <v>8394.99</v>
      </c>
      <c r="R677" s="2">
        <f t="shared" si="89"/>
        <v>74811.199999999953</v>
      </c>
      <c r="S677">
        <f>WEEKNUM(DailyReportTable[[#This Row],[Date]],2)</f>
        <v>20</v>
      </c>
    </row>
    <row r="678" spans="10:19" x14ac:dyDescent="0.25">
      <c r="J678" s="1">
        <v>42504</v>
      </c>
      <c r="K678">
        <f t="shared" si="85"/>
        <v>2016</v>
      </c>
      <c r="L678" t="str">
        <f t="shared" si="86"/>
        <v>May</v>
      </c>
      <c r="M678" s="6" t="str">
        <f>DailyReportTable[[#This Row],[Year]]&amp;WEEKNUM(DailyReportTable[[#This Row],[Date]],2)</f>
        <v>201620</v>
      </c>
      <c r="N678">
        <f t="shared" si="87"/>
        <v>14</v>
      </c>
      <c r="O678" s="2">
        <f>SUMIF(IncomeDBTable[Date],"="&amp;DailyReportTable[[#This Row],[Date]],IncomeDBTable[Amount])</f>
        <v>0</v>
      </c>
      <c r="P678">
        <f>SUMIF(ExpensesDBTable[Date],"="&amp;DailyReportTable[[#This Row],[Date]],ExpensesDBTable[Amount])</f>
        <v>101.88</v>
      </c>
      <c r="Q678" s="2">
        <f t="shared" si="88"/>
        <v>-101.88</v>
      </c>
      <c r="R678" s="2">
        <f t="shared" si="89"/>
        <v>74709.319999999949</v>
      </c>
      <c r="S678">
        <f>WEEKNUM(DailyReportTable[[#This Row],[Date]],2)</f>
        <v>20</v>
      </c>
    </row>
    <row r="679" spans="10:19" x14ac:dyDescent="0.25">
      <c r="J679" s="1">
        <v>42505</v>
      </c>
      <c r="K679">
        <f t="shared" si="85"/>
        <v>2016</v>
      </c>
      <c r="L679" t="str">
        <f t="shared" si="86"/>
        <v>May</v>
      </c>
      <c r="M679" s="6" t="str">
        <f>DailyReportTable[[#This Row],[Year]]&amp;WEEKNUM(DailyReportTable[[#This Row],[Date]],2)</f>
        <v>201620</v>
      </c>
      <c r="N679">
        <f t="shared" si="87"/>
        <v>15</v>
      </c>
      <c r="O679" s="2">
        <f>SUMIF(IncomeDBTable[Date],"="&amp;DailyReportTable[[#This Row],[Date]],IncomeDBTable[Amount])</f>
        <v>0</v>
      </c>
      <c r="P679">
        <f>SUMIF(ExpensesDBTable[Date],"="&amp;DailyReportTable[[#This Row],[Date]],ExpensesDBTable[Amount])</f>
        <v>6.55</v>
      </c>
      <c r="Q679" s="2">
        <f t="shared" si="88"/>
        <v>-6.55</v>
      </c>
      <c r="R679" s="2">
        <f t="shared" si="89"/>
        <v>74702.769999999946</v>
      </c>
      <c r="S679">
        <f>WEEKNUM(DailyReportTable[[#This Row],[Date]],2)</f>
        <v>20</v>
      </c>
    </row>
    <row r="680" spans="10:19" x14ac:dyDescent="0.25">
      <c r="J680" s="1">
        <v>42506</v>
      </c>
      <c r="K680">
        <f t="shared" si="85"/>
        <v>2016</v>
      </c>
      <c r="L680" t="str">
        <f t="shared" si="86"/>
        <v>May</v>
      </c>
      <c r="M680" s="6" t="str">
        <f>DailyReportTable[[#This Row],[Year]]&amp;WEEKNUM(DailyReportTable[[#This Row],[Date]],2)</f>
        <v>201621</v>
      </c>
      <c r="N680">
        <f t="shared" si="87"/>
        <v>16</v>
      </c>
      <c r="O680" s="2">
        <f>SUMIF(IncomeDBTable[Date],"="&amp;DailyReportTable[[#This Row],[Date]],IncomeDBTable[Amount])</f>
        <v>0</v>
      </c>
      <c r="P680">
        <f>SUMIF(ExpensesDBTable[Date],"="&amp;DailyReportTable[[#This Row],[Date]],ExpensesDBTable[Amount])</f>
        <v>244.98</v>
      </c>
      <c r="Q680" s="2">
        <f t="shared" si="88"/>
        <v>-244.98</v>
      </c>
      <c r="R680" s="2">
        <f t="shared" si="89"/>
        <v>74457.78999999995</v>
      </c>
      <c r="S680">
        <f>WEEKNUM(DailyReportTable[[#This Row],[Date]],2)</f>
        <v>21</v>
      </c>
    </row>
    <row r="681" spans="10:19" x14ac:dyDescent="0.25">
      <c r="J681" s="1">
        <v>42507</v>
      </c>
      <c r="K681">
        <f t="shared" si="85"/>
        <v>2016</v>
      </c>
      <c r="L681" t="str">
        <f t="shared" si="86"/>
        <v>May</v>
      </c>
      <c r="M681" s="6" t="str">
        <f>DailyReportTable[[#This Row],[Year]]&amp;WEEKNUM(DailyReportTable[[#This Row],[Date]],2)</f>
        <v>201621</v>
      </c>
      <c r="N681">
        <f t="shared" si="87"/>
        <v>17</v>
      </c>
      <c r="O681" s="2">
        <f>SUMIF(IncomeDBTable[Date],"="&amp;DailyReportTable[[#This Row],[Date]],IncomeDBTable[Amount])</f>
        <v>0</v>
      </c>
      <c r="P681">
        <f>SUMIF(ExpensesDBTable[Date],"="&amp;DailyReportTable[[#This Row],[Date]],ExpensesDBTable[Amount])</f>
        <v>226.2</v>
      </c>
      <c r="Q681" s="2">
        <f t="shared" si="88"/>
        <v>-226.2</v>
      </c>
      <c r="R681" s="2">
        <f t="shared" si="89"/>
        <v>74231.589999999953</v>
      </c>
      <c r="S681">
        <f>WEEKNUM(DailyReportTable[[#This Row],[Date]],2)</f>
        <v>21</v>
      </c>
    </row>
    <row r="682" spans="10:19" x14ac:dyDescent="0.25">
      <c r="J682" s="1">
        <v>42508</v>
      </c>
      <c r="K682">
        <f t="shared" si="85"/>
        <v>2016</v>
      </c>
      <c r="L682" t="str">
        <f t="shared" si="86"/>
        <v>May</v>
      </c>
      <c r="M682" s="6" t="str">
        <f>DailyReportTable[[#This Row],[Year]]&amp;WEEKNUM(DailyReportTable[[#This Row],[Date]],2)</f>
        <v>201621</v>
      </c>
      <c r="N682">
        <f t="shared" si="87"/>
        <v>18</v>
      </c>
      <c r="O682" s="2">
        <f>SUMIF(IncomeDBTable[Date],"="&amp;DailyReportTable[[#This Row],[Date]],IncomeDBTable[Amount])</f>
        <v>0</v>
      </c>
      <c r="P682">
        <f>SUMIF(ExpensesDBTable[Date],"="&amp;DailyReportTable[[#This Row],[Date]],ExpensesDBTable[Amount])</f>
        <v>81.400000000000006</v>
      </c>
      <c r="Q682" s="2">
        <f t="shared" si="88"/>
        <v>-81.400000000000006</v>
      </c>
      <c r="R682" s="2">
        <f t="shared" si="89"/>
        <v>74150.189999999959</v>
      </c>
      <c r="S682">
        <f>WEEKNUM(DailyReportTable[[#This Row],[Date]],2)</f>
        <v>21</v>
      </c>
    </row>
    <row r="683" spans="10:19" x14ac:dyDescent="0.25">
      <c r="J683" s="1">
        <v>42509</v>
      </c>
      <c r="K683">
        <f t="shared" si="85"/>
        <v>2016</v>
      </c>
      <c r="L683" t="str">
        <f t="shared" si="86"/>
        <v>May</v>
      </c>
      <c r="M683" s="6" t="str">
        <f>DailyReportTable[[#This Row],[Year]]&amp;WEEKNUM(DailyReportTable[[#This Row],[Date]],2)</f>
        <v>201621</v>
      </c>
      <c r="N683">
        <f t="shared" si="87"/>
        <v>19</v>
      </c>
      <c r="O683" s="2">
        <f>SUMIF(IncomeDBTable[Date],"="&amp;DailyReportTable[[#This Row],[Date]],IncomeDBTable[Amount])</f>
        <v>0</v>
      </c>
      <c r="P683">
        <f>SUMIF(ExpensesDBTable[Date],"="&amp;DailyReportTable[[#This Row],[Date]],ExpensesDBTable[Amount])</f>
        <v>1549.74</v>
      </c>
      <c r="Q683" s="2">
        <f t="shared" si="88"/>
        <v>-1549.74</v>
      </c>
      <c r="R683" s="2">
        <f t="shared" si="89"/>
        <v>72600.449999999953</v>
      </c>
      <c r="S683">
        <f>WEEKNUM(DailyReportTable[[#This Row],[Date]],2)</f>
        <v>21</v>
      </c>
    </row>
    <row r="684" spans="10:19" x14ac:dyDescent="0.25">
      <c r="J684" s="1">
        <v>42510</v>
      </c>
      <c r="K684">
        <f t="shared" si="85"/>
        <v>2016</v>
      </c>
      <c r="L684" t="str">
        <f t="shared" si="86"/>
        <v>May</v>
      </c>
      <c r="M684" s="6" t="str">
        <f>DailyReportTable[[#This Row],[Year]]&amp;WEEKNUM(DailyReportTable[[#This Row],[Date]],2)</f>
        <v>201621</v>
      </c>
      <c r="N684">
        <f t="shared" si="87"/>
        <v>20</v>
      </c>
      <c r="O684" s="2">
        <f>SUMIF(IncomeDBTable[Date],"="&amp;DailyReportTable[[#This Row],[Date]],IncomeDBTable[Amount])</f>
        <v>0</v>
      </c>
      <c r="P684">
        <f>SUMIF(ExpensesDBTable[Date],"="&amp;DailyReportTable[[#This Row],[Date]],ExpensesDBTable[Amount])</f>
        <v>9.5</v>
      </c>
      <c r="Q684" s="2">
        <f t="shared" si="88"/>
        <v>-9.5</v>
      </c>
      <c r="R684" s="2">
        <f t="shared" si="89"/>
        <v>72590.949999999953</v>
      </c>
      <c r="S684">
        <f>WEEKNUM(DailyReportTable[[#This Row],[Date]],2)</f>
        <v>21</v>
      </c>
    </row>
    <row r="685" spans="10:19" x14ac:dyDescent="0.25">
      <c r="J685" s="1">
        <v>42511</v>
      </c>
      <c r="K685">
        <f t="shared" si="85"/>
        <v>2016</v>
      </c>
      <c r="L685" t="str">
        <f t="shared" si="86"/>
        <v>May</v>
      </c>
      <c r="M685" s="6" t="str">
        <f>DailyReportTable[[#This Row],[Year]]&amp;WEEKNUM(DailyReportTable[[#This Row],[Date]],2)</f>
        <v>201621</v>
      </c>
      <c r="N685">
        <f t="shared" si="87"/>
        <v>21</v>
      </c>
      <c r="O685" s="2">
        <f>SUMIF(IncomeDBTable[Date],"="&amp;DailyReportTable[[#This Row],[Date]],IncomeDBTable[Amount])</f>
        <v>0</v>
      </c>
      <c r="P685">
        <f>SUMIF(ExpensesDBTable[Date],"="&amp;DailyReportTable[[#This Row],[Date]],ExpensesDBTable[Amount])</f>
        <v>67.930000000000007</v>
      </c>
      <c r="Q685" s="2">
        <f t="shared" si="88"/>
        <v>-67.930000000000007</v>
      </c>
      <c r="R685" s="2">
        <f t="shared" si="89"/>
        <v>72523.01999999996</v>
      </c>
      <c r="S685">
        <f>WEEKNUM(DailyReportTable[[#This Row],[Date]],2)</f>
        <v>21</v>
      </c>
    </row>
    <row r="686" spans="10:19" x14ac:dyDescent="0.25">
      <c r="J686" s="1">
        <v>42512</v>
      </c>
      <c r="K686">
        <f t="shared" si="85"/>
        <v>2016</v>
      </c>
      <c r="L686" t="str">
        <f t="shared" si="86"/>
        <v>May</v>
      </c>
      <c r="M686" s="6" t="str">
        <f>DailyReportTable[[#This Row],[Year]]&amp;WEEKNUM(DailyReportTable[[#This Row],[Date]],2)</f>
        <v>201621</v>
      </c>
      <c r="N686">
        <f t="shared" si="87"/>
        <v>22</v>
      </c>
      <c r="O686" s="2">
        <f>SUMIF(IncomeDBTable[Date],"="&amp;DailyReportTable[[#This Row],[Date]],IncomeDBTable[Amount])</f>
        <v>0</v>
      </c>
      <c r="P686">
        <f>SUMIF(ExpensesDBTable[Date],"="&amp;DailyReportTable[[#This Row],[Date]],ExpensesDBTable[Amount])</f>
        <v>90.28</v>
      </c>
      <c r="Q686" s="2">
        <f t="shared" si="88"/>
        <v>-90.28</v>
      </c>
      <c r="R686" s="2">
        <f t="shared" si="89"/>
        <v>72432.739999999962</v>
      </c>
      <c r="S686">
        <f>WEEKNUM(DailyReportTable[[#This Row],[Date]],2)</f>
        <v>21</v>
      </c>
    </row>
    <row r="687" spans="10:19" x14ac:dyDescent="0.25">
      <c r="J687" s="1">
        <v>42513</v>
      </c>
      <c r="K687">
        <f t="shared" si="85"/>
        <v>2016</v>
      </c>
      <c r="L687" t="str">
        <f t="shared" si="86"/>
        <v>May</v>
      </c>
      <c r="M687" s="6" t="str">
        <f>DailyReportTable[[#This Row],[Year]]&amp;WEEKNUM(DailyReportTable[[#This Row],[Date]],2)</f>
        <v>201622</v>
      </c>
      <c r="N687">
        <f t="shared" si="87"/>
        <v>23</v>
      </c>
      <c r="O687" s="2">
        <f>SUMIF(IncomeDBTable[Date],"="&amp;DailyReportTable[[#This Row],[Date]],IncomeDBTable[Amount])</f>
        <v>0</v>
      </c>
      <c r="P687">
        <f>SUMIF(ExpensesDBTable[Date],"="&amp;DailyReportTable[[#This Row],[Date]],ExpensesDBTable[Amount])</f>
        <v>33.659999999999997</v>
      </c>
      <c r="Q687" s="2">
        <f t="shared" si="88"/>
        <v>-33.659999999999997</v>
      </c>
      <c r="R687" s="2">
        <f t="shared" si="89"/>
        <v>72399.079999999958</v>
      </c>
      <c r="S687">
        <f>WEEKNUM(DailyReportTable[[#This Row],[Date]],2)</f>
        <v>22</v>
      </c>
    </row>
    <row r="688" spans="10:19" x14ac:dyDescent="0.25">
      <c r="J688" s="1">
        <v>42514</v>
      </c>
      <c r="K688">
        <f t="shared" si="85"/>
        <v>2016</v>
      </c>
      <c r="L688" t="str">
        <f t="shared" si="86"/>
        <v>May</v>
      </c>
      <c r="M688" s="6" t="str">
        <f>DailyReportTable[[#This Row],[Year]]&amp;WEEKNUM(DailyReportTable[[#This Row],[Date]],2)</f>
        <v>201622</v>
      </c>
      <c r="N688">
        <f t="shared" si="87"/>
        <v>24</v>
      </c>
      <c r="O688" s="2">
        <f>SUMIF(IncomeDBTable[Date],"="&amp;DailyReportTable[[#This Row],[Date]],IncomeDBTable[Amount])</f>
        <v>0</v>
      </c>
      <c r="P688">
        <f>SUMIF(ExpensesDBTable[Date],"="&amp;DailyReportTable[[#This Row],[Date]],ExpensesDBTable[Amount])</f>
        <v>11.59</v>
      </c>
      <c r="Q688" s="2">
        <f t="shared" si="88"/>
        <v>-11.59</v>
      </c>
      <c r="R688" s="2">
        <f t="shared" si="89"/>
        <v>72387.489999999962</v>
      </c>
      <c r="S688">
        <f>WEEKNUM(DailyReportTable[[#This Row],[Date]],2)</f>
        <v>22</v>
      </c>
    </row>
    <row r="689" spans="10:19" x14ac:dyDescent="0.25">
      <c r="J689" s="1">
        <v>42516</v>
      </c>
      <c r="K689">
        <f t="shared" si="85"/>
        <v>2016</v>
      </c>
      <c r="L689" t="str">
        <f t="shared" si="86"/>
        <v>May</v>
      </c>
      <c r="M689" s="6" t="str">
        <f>DailyReportTable[[#This Row],[Year]]&amp;WEEKNUM(DailyReportTable[[#This Row],[Date]],2)</f>
        <v>201622</v>
      </c>
      <c r="N689">
        <f t="shared" si="87"/>
        <v>26</v>
      </c>
      <c r="O689" s="2">
        <f>SUMIF(IncomeDBTable[Date],"="&amp;DailyReportTable[[#This Row],[Date]],IncomeDBTable[Amount])</f>
        <v>0</v>
      </c>
      <c r="P689">
        <f>SUMIF(ExpensesDBTable[Date],"="&amp;DailyReportTable[[#This Row],[Date]],ExpensesDBTable[Amount])</f>
        <v>20.399999999999999</v>
      </c>
      <c r="Q689" s="2">
        <f t="shared" si="88"/>
        <v>-20.399999999999999</v>
      </c>
      <c r="R689" s="2">
        <f t="shared" si="89"/>
        <v>72367.089999999967</v>
      </c>
      <c r="S689">
        <f>WEEKNUM(DailyReportTable[[#This Row],[Date]],2)</f>
        <v>22</v>
      </c>
    </row>
    <row r="690" spans="10:19" x14ac:dyDescent="0.25">
      <c r="J690" s="1">
        <v>42517</v>
      </c>
      <c r="K690">
        <f t="shared" si="85"/>
        <v>2016</v>
      </c>
      <c r="L690" t="str">
        <f t="shared" si="86"/>
        <v>May</v>
      </c>
      <c r="M690" s="6" t="str">
        <f>DailyReportTable[[#This Row],[Year]]&amp;WEEKNUM(DailyReportTable[[#This Row],[Date]],2)</f>
        <v>201622</v>
      </c>
      <c r="N690">
        <f t="shared" si="87"/>
        <v>27</v>
      </c>
      <c r="O690" s="2">
        <f>SUMIF(IncomeDBTable[Date],"="&amp;DailyReportTable[[#This Row],[Date]],IncomeDBTable[Amount])</f>
        <v>0</v>
      </c>
      <c r="P690">
        <f>SUMIF(ExpensesDBTable[Date],"="&amp;DailyReportTable[[#This Row],[Date]],ExpensesDBTable[Amount])</f>
        <v>322.26</v>
      </c>
      <c r="Q690" s="2">
        <f t="shared" si="88"/>
        <v>-322.26</v>
      </c>
      <c r="R690" s="2">
        <f t="shared" si="89"/>
        <v>72044.829999999973</v>
      </c>
      <c r="S690">
        <f>WEEKNUM(DailyReportTable[[#This Row],[Date]],2)</f>
        <v>22</v>
      </c>
    </row>
    <row r="691" spans="10:19" x14ac:dyDescent="0.25">
      <c r="J691" s="1">
        <v>42518</v>
      </c>
      <c r="K691">
        <f t="shared" si="85"/>
        <v>2016</v>
      </c>
      <c r="L691" t="str">
        <f t="shared" si="86"/>
        <v>May</v>
      </c>
      <c r="M691" s="6" t="str">
        <f>DailyReportTable[[#This Row],[Year]]&amp;WEEKNUM(DailyReportTable[[#This Row],[Date]],2)</f>
        <v>201622</v>
      </c>
      <c r="N691">
        <f t="shared" si="87"/>
        <v>28</v>
      </c>
      <c r="O691" s="2">
        <f>SUMIF(IncomeDBTable[Date],"="&amp;DailyReportTable[[#This Row],[Date]],IncomeDBTable[Amount])</f>
        <v>0</v>
      </c>
      <c r="P691">
        <f>SUMIF(ExpensesDBTable[Date],"="&amp;DailyReportTable[[#This Row],[Date]],ExpensesDBTable[Amount])</f>
        <v>79.63000000000001</v>
      </c>
      <c r="Q691" s="2">
        <f t="shared" si="88"/>
        <v>-79.63000000000001</v>
      </c>
      <c r="R691" s="2">
        <f t="shared" si="89"/>
        <v>71965.199999999968</v>
      </c>
      <c r="S691">
        <f>WEEKNUM(DailyReportTable[[#This Row],[Date]],2)</f>
        <v>22</v>
      </c>
    </row>
    <row r="692" spans="10:19" x14ac:dyDescent="0.25">
      <c r="J692" s="1">
        <v>42519</v>
      </c>
      <c r="K692">
        <f t="shared" si="85"/>
        <v>2016</v>
      </c>
      <c r="L692" t="str">
        <f t="shared" si="86"/>
        <v>May</v>
      </c>
      <c r="M692" s="6" t="str">
        <f>DailyReportTable[[#This Row],[Year]]&amp;WEEKNUM(DailyReportTable[[#This Row],[Date]],2)</f>
        <v>201622</v>
      </c>
      <c r="N692">
        <f t="shared" si="87"/>
        <v>29</v>
      </c>
      <c r="O692" s="2">
        <f>SUMIF(IncomeDBTable[Date],"="&amp;DailyReportTable[[#This Row],[Date]],IncomeDBTable[Amount])</f>
        <v>0</v>
      </c>
      <c r="P692">
        <f>SUMIF(ExpensesDBTable[Date],"="&amp;DailyReportTable[[#This Row],[Date]],ExpensesDBTable[Amount])</f>
        <v>7.78</v>
      </c>
      <c r="Q692" s="2">
        <f t="shared" si="88"/>
        <v>-7.78</v>
      </c>
      <c r="R692" s="2">
        <f t="shared" si="89"/>
        <v>71957.419999999969</v>
      </c>
      <c r="S692">
        <f>WEEKNUM(DailyReportTable[[#This Row],[Date]],2)</f>
        <v>22</v>
      </c>
    </row>
    <row r="693" spans="10:19" x14ac:dyDescent="0.25">
      <c r="J693" s="1">
        <v>42520</v>
      </c>
      <c r="K693">
        <f t="shared" si="85"/>
        <v>2016</v>
      </c>
      <c r="L693" t="str">
        <f t="shared" si="86"/>
        <v>May</v>
      </c>
      <c r="M693" s="6" t="str">
        <f>DailyReportTable[[#This Row],[Year]]&amp;WEEKNUM(DailyReportTable[[#This Row],[Date]],2)</f>
        <v>201623</v>
      </c>
      <c r="N693">
        <f t="shared" si="87"/>
        <v>30</v>
      </c>
      <c r="O693" s="2">
        <f>SUMIF(IncomeDBTable[Date],"="&amp;DailyReportTable[[#This Row],[Date]],IncomeDBTable[Amount])</f>
        <v>0</v>
      </c>
      <c r="P693">
        <f>SUMIF(ExpensesDBTable[Date],"="&amp;DailyReportTable[[#This Row],[Date]],ExpensesDBTable[Amount])</f>
        <v>3.2</v>
      </c>
      <c r="Q693" s="2">
        <f t="shared" si="88"/>
        <v>-3.2</v>
      </c>
      <c r="R693" s="2">
        <f t="shared" si="89"/>
        <v>71954.219999999972</v>
      </c>
      <c r="S693">
        <f>WEEKNUM(DailyReportTable[[#This Row],[Date]],2)</f>
        <v>23</v>
      </c>
    </row>
    <row r="694" spans="10:19" x14ac:dyDescent="0.25">
      <c r="J694" s="1">
        <v>42521</v>
      </c>
      <c r="K694">
        <f t="shared" si="85"/>
        <v>2016</v>
      </c>
      <c r="L694" t="str">
        <f t="shared" si="86"/>
        <v>May</v>
      </c>
      <c r="M694" s="6" t="str">
        <f>DailyReportTable[[#This Row],[Year]]&amp;WEEKNUM(DailyReportTable[[#This Row],[Date]],2)</f>
        <v>201623</v>
      </c>
      <c r="N694">
        <f t="shared" si="87"/>
        <v>31</v>
      </c>
      <c r="O694" s="2">
        <f>SUMIF(IncomeDBTable[Date],"="&amp;DailyReportTable[[#This Row],[Date]],IncomeDBTable[Amount])</f>
        <v>1310</v>
      </c>
      <c r="P694">
        <f>SUMIF(ExpensesDBTable[Date],"="&amp;DailyReportTable[[#This Row],[Date]],ExpensesDBTable[Amount])</f>
        <v>125.32</v>
      </c>
      <c r="Q694" s="2">
        <f t="shared" si="88"/>
        <v>1184.68</v>
      </c>
      <c r="R694" s="2">
        <f t="shared" si="89"/>
        <v>73138.899999999965</v>
      </c>
      <c r="S694">
        <f>WEEKNUM(DailyReportTable[[#This Row],[Date]],2)</f>
        <v>23</v>
      </c>
    </row>
    <row r="695" spans="10:19" x14ac:dyDescent="0.25">
      <c r="J695" s="1">
        <v>42522</v>
      </c>
      <c r="K695">
        <f t="shared" ref="K695:K758" si="90">YEAR(J695)</f>
        <v>2016</v>
      </c>
      <c r="L695" t="str">
        <f t="shared" ref="L695:L758" si="91">TEXT(DATE(K695,MONTH(J695),N695),"MMMM")</f>
        <v>June</v>
      </c>
      <c r="M695" s="6" t="str">
        <f>DailyReportTable[[#This Row],[Year]]&amp;WEEKNUM(DailyReportTable[[#This Row],[Date]],2)</f>
        <v>201623</v>
      </c>
      <c r="N695">
        <f t="shared" ref="N695:N758" si="92">DAY(J695)</f>
        <v>1</v>
      </c>
      <c r="O695" s="2">
        <f>SUMIF(IncomeDBTable[Date],"="&amp;DailyReportTable[[#This Row],[Date]],IncomeDBTable[Amount])</f>
        <v>133.61000000000001</v>
      </c>
      <c r="P695">
        <f>SUMIF(ExpensesDBTable[Date],"="&amp;DailyReportTable[[#This Row],[Date]],ExpensesDBTable[Amount])</f>
        <v>26</v>
      </c>
      <c r="Q695" s="2">
        <f t="shared" ref="Q695:Q758" si="93">O695-P695</f>
        <v>107.61000000000001</v>
      </c>
      <c r="R695" s="2">
        <f t="shared" ref="R695:R758" si="94">R694+Q695</f>
        <v>73246.509999999966</v>
      </c>
      <c r="S695">
        <f>WEEKNUM(DailyReportTable[[#This Row],[Date]],2)</f>
        <v>23</v>
      </c>
    </row>
    <row r="696" spans="10:19" x14ac:dyDescent="0.25">
      <c r="J696" s="1">
        <v>42523</v>
      </c>
      <c r="K696">
        <f t="shared" si="90"/>
        <v>2016</v>
      </c>
      <c r="L696" t="str">
        <f t="shared" si="91"/>
        <v>June</v>
      </c>
      <c r="M696" s="6" t="str">
        <f>DailyReportTable[[#This Row],[Year]]&amp;WEEKNUM(DailyReportTable[[#This Row],[Date]],2)</f>
        <v>201623</v>
      </c>
      <c r="N696">
        <f t="shared" si="92"/>
        <v>2</v>
      </c>
      <c r="O696" s="2">
        <f>SUMIF(IncomeDBTable[Date],"="&amp;DailyReportTable[[#This Row],[Date]],IncomeDBTable[Amount])</f>
        <v>0</v>
      </c>
      <c r="P696">
        <f>SUMIF(ExpensesDBTable[Date],"="&amp;DailyReportTable[[#This Row],[Date]],ExpensesDBTable[Amount])</f>
        <v>17.399999999999999</v>
      </c>
      <c r="Q696" s="2">
        <f t="shared" si="93"/>
        <v>-17.399999999999999</v>
      </c>
      <c r="R696" s="2">
        <f t="shared" si="94"/>
        <v>73229.109999999971</v>
      </c>
      <c r="S696">
        <f>WEEKNUM(DailyReportTable[[#This Row],[Date]],2)</f>
        <v>23</v>
      </c>
    </row>
    <row r="697" spans="10:19" x14ac:dyDescent="0.25">
      <c r="J697" s="1">
        <v>42524</v>
      </c>
      <c r="K697">
        <f t="shared" si="90"/>
        <v>2016</v>
      </c>
      <c r="L697" t="str">
        <f t="shared" si="91"/>
        <v>June</v>
      </c>
      <c r="M697" s="6" t="str">
        <f>DailyReportTable[[#This Row],[Year]]&amp;WEEKNUM(DailyReportTable[[#This Row],[Date]],2)</f>
        <v>201623</v>
      </c>
      <c r="N697">
        <f t="shared" si="92"/>
        <v>3</v>
      </c>
      <c r="O697" s="2">
        <f>SUMIF(IncomeDBTable[Date],"="&amp;DailyReportTable[[#This Row],[Date]],IncomeDBTable[Amount])</f>
        <v>0</v>
      </c>
      <c r="P697">
        <f>SUMIF(ExpensesDBTable[Date],"="&amp;DailyReportTable[[#This Row],[Date]],ExpensesDBTable[Amount])</f>
        <v>39.83</v>
      </c>
      <c r="Q697" s="2">
        <f t="shared" si="93"/>
        <v>-39.83</v>
      </c>
      <c r="R697" s="2">
        <f t="shared" si="94"/>
        <v>73189.27999999997</v>
      </c>
      <c r="S697">
        <f>WEEKNUM(DailyReportTable[[#This Row],[Date]],2)</f>
        <v>23</v>
      </c>
    </row>
    <row r="698" spans="10:19" x14ac:dyDescent="0.25">
      <c r="J698" s="1">
        <v>42525</v>
      </c>
      <c r="K698">
        <f t="shared" si="90"/>
        <v>2016</v>
      </c>
      <c r="L698" t="str">
        <f t="shared" si="91"/>
        <v>June</v>
      </c>
      <c r="M698" s="6" t="str">
        <f>DailyReportTable[[#This Row],[Year]]&amp;WEEKNUM(DailyReportTable[[#This Row],[Date]],2)</f>
        <v>201623</v>
      </c>
      <c r="N698">
        <f t="shared" si="92"/>
        <v>4</v>
      </c>
      <c r="O698" s="2">
        <f>SUMIF(IncomeDBTable[Date],"="&amp;DailyReportTable[[#This Row],[Date]],IncomeDBTable[Amount])</f>
        <v>0</v>
      </c>
      <c r="P698">
        <f>SUMIF(ExpensesDBTable[Date],"="&amp;DailyReportTable[[#This Row],[Date]],ExpensesDBTable[Amount])</f>
        <v>409.65</v>
      </c>
      <c r="Q698" s="2">
        <f t="shared" si="93"/>
        <v>-409.65</v>
      </c>
      <c r="R698" s="2">
        <f t="shared" si="94"/>
        <v>72779.629999999976</v>
      </c>
      <c r="S698">
        <f>WEEKNUM(DailyReportTable[[#This Row],[Date]],2)</f>
        <v>23</v>
      </c>
    </row>
    <row r="699" spans="10:19" x14ac:dyDescent="0.25">
      <c r="J699" s="1">
        <v>42526</v>
      </c>
      <c r="K699">
        <f t="shared" si="90"/>
        <v>2016</v>
      </c>
      <c r="L699" t="str">
        <f t="shared" si="91"/>
        <v>June</v>
      </c>
      <c r="M699" s="6" t="str">
        <f>DailyReportTable[[#This Row],[Year]]&amp;WEEKNUM(DailyReportTable[[#This Row],[Date]],2)</f>
        <v>201623</v>
      </c>
      <c r="N699">
        <f t="shared" si="92"/>
        <v>5</v>
      </c>
      <c r="O699" s="2">
        <f>SUMIF(IncomeDBTable[Date],"="&amp;DailyReportTable[[#This Row],[Date]],IncomeDBTable[Amount])</f>
        <v>0</v>
      </c>
      <c r="P699">
        <f>SUMIF(ExpensesDBTable[Date],"="&amp;DailyReportTable[[#This Row],[Date]],ExpensesDBTable[Amount])</f>
        <v>1287.42</v>
      </c>
      <c r="Q699" s="2">
        <f t="shared" si="93"/>
        <v>-1287.42</v>
      </c>
      <c r="R699" s="2">
        <f t="shared" si="94"/>
        <v>71492.209999999977</v>
      </c>
      <c r="S699">
        <f>WEEKNUM(DailyReportTable[[#This Row],[Date]],2)</f>
        <v>23</v>
      </c>
    </row>
    <row r="700" spans="10:19" x14ac:dyDescent="0.25">
      <c r="J700" s="1">
        <v>42527</v>
      </c>
      <c r="K700">
        <f t="shared" si="90"/>
        <v>2016</v>
      </c>
      <c r="L700" t="str">
        <f t="shared" si="91"/>
        <v>June</v>
      </c>
      <c r="M700" s="6" t="str">
        <f>DailyReportTable[[#This Row],[Year]]&amp;WEEKNUM(DailyReportTable[[#This Row],[Date]],2)</f>
        <v>201624</v>
      </c>
      <c r="N700">
        <f t="shared" si="92"/>
        <v>6</v>
      </c>
      <c r="O700" s="2">
        <f>SUMIF(IncomeDBTable[Date],"="&amp;DailyReportTable[[#This Row],[Date]],IncomeDBTable[Amount])</f>
        <v>0</v>
      </c>
      <c r="P700">
        <f>SUMIF(ExpensesDBTable[Date],"="&amp;DailyReportTable[[#This Row],[Date]],ExpensesDBTable[Amount])</f>
        <v>117.08</v>
      </c>
      <c r="Q700" s="2">
        <f t="shared" si="93"/>
        <v>-117.08</v>
      </c>
      <c r="R700" s="2">
        <f t="shared" si="94"/>
        <v>71375.129999999976</v>
      </c>
      <c r="S700">
        <f>WEEKNUM(DailyReportTable[[#This Row],[Date]],2)</f>
        <v>24</v>
      </c>
    </row>
    <row r="701" spans="10:19" x14ac:dyDescent="0.25">
      <c r="J701" s="1">
        <v>42528</v>
      </c>
      <c r="K701">
        <f t="shared" si="90"/>
        <v>2016</v>
      </c>
      <c r="L701" t="str">
        <f t="shared" si="91"/>
        <v>June</v>
      </c>
      <c r="M701" s="6" t="str">
        <f>DailyReportTable[[#This Row],[Year]]&amp;WEEKNUM(DailyReportTable[[#This Row],[Date]],2)</f>
        <v>201624</v>
      </c>
      <c r="N701">
        <f t="shared" si="92"/>
        <v>7</v>
      </c>
      <c r="O701" s="2">
        <f>SUMIF(IncomeDBTable[Date],"="&amp;DailyReportTable[[#This Row],[Date]],IncomeDBTable[Amount])</f>
        <v>0</v>
      </c>
      <c r="P701">
        <f>SUMIF(ExpensesDBTable[Date],"="&amp;DailyReportTable[[#This Row],[Date]],ExpensesDBTable[Amount])</f>
        <v>17.5</v>
      </c>
      <c r="Q701" s="2">
        <f t="shared" si="93"/>
        <v>-17.5</v>
      </c>
      <c r="R701" s="2">
        <f t="shared" si="94"/>
        <v>71357.629999999976</v>
      </c>
      <c r="S701">
        <f>WEEKNUM(DailyReportTable[[#This Row],[Date]],2)</f>
        <v>24</v>
      </c>
    </row>
    <row r="702" spans="10:19" x14ac:dyDescent="0.25">
      <c r="J702" s="1">
        <v>42529</v>
      </c>
      <c r="K702">
        <f t="shared" si="90"/>
        <v>2016</v>
      </c>
      <c r="L702" t="str">
        <f t="shared" si="91"/>
        <v>June</v>
      </c>
      <c r="M702" s="6" t="str">
        <f>DailyReportTable[[#This Row],[Year]]&amp;WEEKNUM(DailyReportTable[[#This Row],[Date]],2)</f>
        <v>201624</v>
      </c>
      <c r="N702">
        <f t="shared" si="92"/>
        <v>8</v>
      </c>
      <c r="O702" s="2">
        <f>SUMIF(IncomeDBTable[Date],"="&amp;DailyReportTable[[#This Row],[Date]],IncomeDBTable[Amount])</f>
        <v>0</v>
      </c>
      <c r="P702">
        <f>SUMIF(ExpensesDBTable[Date],"="&amp;DailyReportTable[[#This Row],[Date]],ExpensesDBTable[Amount])</f>
        <v>35.58</v>
      </c>
      <c r="Q702" s="2">
        <f t="shared" si="93"/>
        <v>-35.58</v>
      </c>
      <c r="R702" s="2">
        <f t="shared" si="94"/>
        <v>71322.049999999974</v>
      </c>
      <c r="S702">
        <f>WEEKNUM(DailyReportTable[[#This Row],[Date]],2)</f>
        <v>24</v>
      </c>
    </row>
    <row r="703" spans="10:19" x14ac:dyDescent="0.25">
      <c r="J703" s="1">
        <v>42530</v>
      </c>
      <c r="K703">
        <f t="shared" si="90"/>
        <v>2016</v>
      </c>
      <c r="L703" t="str">
        <f t="shared" si="91"/>
        <v>June</v>
      </c>
      <c r="M703" s="6" t="str">
        <f>DailyReportTable[[#This Row],[Year]]&amp;WEEKNUM(DailyReportTable[[#This Row],[Date]],2)</f>
        <v>201624</v>
      </c>
      <c r="N703">
        <f t="shared" si="92"/>
        <v>9</v>
      </c>
      <c r="O703" s="2">
        <f>SUMIF(IncomeDBTable[Date],"="&amp;DailyReportTable[[#This Row],[Date]],IncomeDBTable[Amount])</f>
        <v>0</v>
      </c>
      <c r="P703">
        <f>SUMIF(ExpensesDBTable[Date],"="&amp;DailyReportTable[[#This Row],[Date]],ExpensesDBTable[Amount])</f>
        <v>42.67</v>
      </c>
      <c r="Q703" s="2">
        <f t="shared" si="93"/>
        <v>-42.67</v>
      </c>
      <c r="R703" s="2">
        <f t="shared" si="94"/>
        <v>71279.379999999976</v>
      </c>
      <c r="S703">
        <f>WEEKNUM(DailyReportTable[[#This Row],[Date]],2)</f>
        <v>24</v>
      </c>
    </row>
    <row r="704" spans="10:19" x14ac:dyDescent="0.25">
      <c r="J704" s="1">
        <v>42535</v>
      </c>
      <c r="K704">
        <f t="shared" si="90"/>
        <v>2016</v>
      </c>
      <c r="L704" t="str">
        <f t="shared" si="91"/>
        <v>June</v>
      </c>
      <c r="M704" s="6" t="str">
        <f>DailyReportTable[[#This Row],[Year]]&amp;WEEKNUM(DailyReportTable[[#This Row],[Date]],2)</f>
        <v>201625</v>
      </c>
      <c r="N704">
        <f t="shared" si="92"/>
        <v>14</v>
      </c>
      <c r="O704" s="2">
        <f>SUMIF(IncomeDBTable[Date],"="&amp;DailyReportTable[[#This Row],[Date]],IncomeDBTable[Amount])</f>
        <v>0</v>
      </c>
      <c r="P704">
        <f>SUMIF(ExpensesDBTable[Date],"="&amp;DailyReportTable[[#This Row],[Date]],ExpensesDBTable[Amount])</f>
        <v>426.51000000000005</v>
      </c>
      <c r="Q704" s="2">
        <f t="shared" si="93"/>
        <v>-426.51000000000005</v>
      </c>
      <c r="R704" s="2">
        <f t="shared" si="94"/>
        <v>70852.869999999981</v>
      </c>
      <c r="S704">
        <f>WEEKNUM(DailyReportTable[[#This Row],[Date]],2)</f>
        <v>25</v>
      </c>
    </row>
    <row r="705" spans="10:19" x14ac:dyDescent="0.25">
      <c r="J705" s="1">
        <v>42536</v>
      </c>
      <c r="K705">
        <f t="shared" si="90"/>
        <v>2016</v>
      </c>
      <c r="L705" t="str">
        <f t="shared" si="91"/>
        <v>June</v>
      </c>
      <c r="M705" s="6" t="str">
        <f>DailyReportTable[[#This Row],[Year]]&amp;WEEKNUM(DailyReportTable[[#This Row],[Date]],2)</f>
        <v>201625</v>
      </c>
      <c r="N705">
        <f t="shared" si="92"/>
        <v>15</v>
      </c>
      <c r="O705" s="2">
        <f>SUMIF(IncomeDBTable[Date],"="&amp;DailyReportTable[[#This Row],[Date]],IncomeDBTable[Amount])</f>
        <v>9289.67</v>
      </c>
      <c r="P705">
        <f>SUMIF(ExpensesDBTable[Date],"="&amp;DailyReportTable[[#This Row],[Date]],ExpensesDBTable[Amount])</f>
        <v>0</v>
      </c>
      <c r="Q705" s="2">
        <f t="shared" si="93"/>
        <v>9289.67</v>
      </c>
      <c r="R705" s="2">
        <f t="shared" si="94"/>
        <v>80142.539999999979</v>
      </c>
      <c r="S705">
        <f>WEEKNUM(DailyReportTable[[#This Row],[Date]],2)</f>
        <v>25</v>
      </c>
    </row>
    <row r="706" spans="10:19" x14ac:dyDescent="0.25">
      <c r="J706" s="1">
        <v>42538</v>
      </c>
      <c r="K706">
        <f t="shared" si="90"/>
        <v>2016</v>
      </c>
      <c r="L706" t="str">
        <f t="shared" si="91"/>
        <v>June</v>
      </c>
      <c r="M706" s="6" t="str">
        <f>DailyReportTable[[#This Row],[Year]]&amp;WEEKNUM(DailyReportTable[[#This Row],[Date]],2)</f>
        <v>201625</v>
      </c>
      <c r="N706">
        <f t="shared" si="92"/>
        <v>17</v>
      </c>
      <c r="O706" s="2">
        <f>SUMIF(IncomeDBTable[Date],"="&amp;DailyReportTable[[#This Row],[Date]],IncomeDBTable[Amount])</f>
        <v>245.7</v>
      </c>
      <c r="P706">
        <f>SUMIF(ExpensesDBTable[Date],"="&amp;DailyReportTable[[#This Row],[Date]],ExpensesDBTable[Amount])</f>
        <v>30.1</v>
      </c>
      <c r="Q706" s="2">
        <f t="shared" si="93"/>
        <v>215.6</v>
      </c>
      <c r="R706" s="2">
        <f t="shared" si="94"/>
        <v>80358.139999999985</v>
      </c>
      <c r="S706">
        <f>WEEKNUM(DailyReportTable[[#This Row],[Date]],2)</f>
        <v>25</v>
      </c>
    </row>
    <row r="707" spans="10:19" x14ac:dyDescent="0.25">
      <c r="J707" s="1">
        <v>42539</v>
      </c>
      <c r="K707">
        <f t="shared" si="90"/>
        <v>2016</v>
      </c>
      <c r="L707" t="str">
        <f t="shared" si="91"/>
        <v>June</v>
      </c>
      <c r="M707" s="6" t="str">
        <f>DailyReportTable[[#This Row],[Year]]&amp;WEEKNUM(DailyReportTable[[#This Row],[Date]],2)</f>
        <v>201625</v>
      </c>
      <c r="N707">
        <f t="shared" si="92"/>
        <v>18</v>
      </c>
      <c r="O707" s="2">
        <f>SUMIF(IncomeDBTable[Date],"="&amp;DailyReportTable[[#This Row],[Date]],IncomeDBTable[Amount])</f>
        <v>0</v>
      </c>
      <c r="P707">
        <f>SUMIF(ExpensesDBTable[Date],"="&amp;DailyReportTable[[#This Row],[Date]],ExpensesDBTable[Amount])</f>
        <v>1652.83</v>
      </c>
      <c r="Q707" s="2">
        <f t="shared" si="93"/>
        <v>-1652.83</v>
      </c>
      <c r="R707" s="2">
        <f t="shared" si="94"/>
        <v>78705.309999999983</v>
      </c>
      <c r="S707">
        <f>WEEKNUM(DailyReportTable[[#This Row],[Date]],2)</f>
        <v>25</v>
      </c>
    </row>
    <row r="708" spans="10:19" x14ac:dyDescent="0.25">
      <c r="J708" s="1">
        <v>42540</v>
      </c>
      <c r="K708">
        <f t="shared" si="90"/>
        <v>2016</v>
      </c>
      <c r="L708" t="str">
        <f t="shared" si="91"/>
        <v>June</v>
      </c>
      <c r="M708" s="6" t="str">
        <f>DailyReportTable[[#This Row],[Year]]&amp;WEEKNUM(DailyReportTable[[#This Row],[Date]],2)</f>
        <v>201625</v>
      </c>
      <c r="N708">
        <f t="shared" si="92"/>
        <v>19</v>
      </c>
      <c r="O708" s="2">
        <f>SUMIF(IncomeDBTable[Date],"="&amp;DailyReportTable[[#This Row],[Date]],IncomeDBTable[Amount])</f>
        <v>0</v>
      </c>
      <c r="P708">
        <f>SUMIF(ExpensesDBTable[Date],"="&amp;DailyReportTable[[#This Row],[Date]],ExpensesDBTable[Amount])</f>
        <v>45.21</v>
      </c>
      <c r="Q708" s="2">
        <f t="shared" si="93"/>
        <v>-45.21</v>
      </c>
      <c r="R708" s="2">
        <f t="shared" si="94"/>
        <v>78660.099999999977</v>
      </c>
      <c r="S708">
        <f>WEEKNUM(DailyReportTable[[#This Row],[Date]],2)</f>
        <v>25</v>
      </c>
    </row>
    <row r="709" spans="10:19" x14ac:dyDescent="0.25">
      <c r="J709" s="1">
        <v>42541</v>
      </c>
      <c r="K709">
        <f t="shared" si="90"/>
        <v>2016</v>
      </c>
      <c r="L709" t="str">
        <f t="shared" si="91"/>
        <v>June</v>
      </c>
      <c r="M709" s="6" t="str">
        <f>DailyReportTable[[#This Row],[Year]]&amp;WEEKNUM(DailyReportTable[[#This Row],[Date]],2)</f>
        <v>201626</v>
      </c>
      <c r="N709">
        <f t="shared" si="92"/>
        <v>20</v>
      </c>
      <c r="O709" s="2">
        <f>SUMIF(IncomeDBTable[Date],"="&amp;DailyReportTable[[#This Row],[Date]],IncomeDBTable[Amount])</f>
        <v>0</v>
      </c>
      <c r="P709">
        <f>SUMIF(ExpensesDBTable[Date],"="&amp;DailyReportTable[[#This Row],[Date]],ExpensesDBTable[Amount])</f>
        <v>238.44</v>
      </c>
      <c r="Q709" s="2">
        <f t="shared" si="93"/>
        <v>-238.44</v>
      </c>
      <c r="R709" s="2">
        <f t="shared" si="94"/>
        <v>78421.659999999974</v>
      </c>
      <c r="S709">
        <f>WEEKNUM(DailyReportTable[[#This Row],[Date]],2)</f>
        <v>26</v>
      </c>
    </row>
    <row r="710" spans="10:19" x14ac:dyDescent="0.25">
      <c r="J710" s="1">
        <v>42542</v>
      </c>
      <c r="K710">
        <f t="shared" si="90"/>
        <v>2016</v>
      </c>
      <c r="L710" t="str">
        <f t="shared" si="91"/>
        <v>June</v>
      </c>
      <c r="M710" s="6" t="str">
        <f>DailyReportTable[[#This Row],[Year]]&amp;WEEKNUM(DailyReportTable[[#This Row],[Date]],2)</f>
        <v>201626</v>
      </c>
      <c r="N710">
        <f t="shared" si="92"/>
        <v>21</v>
      </c>
      <c r="O710" s="2">
        <f>SUMIF(IncomeDBTable[Date],"="&amp;DailyReportTable[[#This Row],[Date]],IncomeDBTable[Amount])</f>
        <v>0</v>
      </c>
      <c r="P710">
        <f>SUMIF(ExpensesDBTable[Date],"="&amp;DailyReportTable[[#This Row],[Date]],ExpensesDBTable[Amount])</f>
        <v>11</v>
      </c>
      <c r="Q710" s="2">
        <f t="shared" si="93"/>
        <v>-11</v>
      </c>
      <c r="R710" s="2">
        <f t="shared" si="94"/>
        <v>78410.659999999974</v>
      </c>
      <c r="S710">
        <f>WEEKNUM(DailyReportTable[[#This Row],[Date]],2)</f>
        <v>26</v>
      </c>
    </row>
    <row r="711" spans="10:19" x14ac:dyDescent="0.25">
      <c r="J711" s="1">
        <v>42544</v>
      </c>
      <c r="K711">
        <f t="shared" si="90"/>
        <v>2016</v>
      </c>
      <c r="L711" t="str">
        <f t="shared" si="91"/>
        <v>June</v>
      </c>
      <c r="M711" s="6" t="str">
        <f>DailyReportTable[[#This Row],[Year]]&amp;WEEKNUM(DailyReportTable[[#This Row],[Date]],2)</f>
        <v>201626</v>
      </c>
      <c r="N711">
        <f t="shared" si="92"/>
        <v>23</v>
      </c>
      <c r="O711" s="2">
        <f>SUMIF(IncomeDBTable[Date],"="&amp;DailyReportTable[[#This Row],[Date]],IncomeDBTable[Amount])</f>
        <v>132</v>
      </c>
      <c r="P711">
        <f>SUMIF(ExpensesDBTable[Date],"="&amp;DailyReportTable[[#This Row],[Date]],ExpensesDBTable[Amount])</f>
        <v>85.63</v>
      </c>
      <c r="Q711" s="2">
        <f t="shared" si="93"/>
        <v>46.370000000000005</v>
      </c>
      <c r="R711" s="2">
        <f t="shared" si="94"/>
        <v>78457.02999999997</v>
      </c>
      <c r="S711">
        <f>WEEKNUM(DailyReportTable[[#This Row],[Date]],2)</f>
        <v>26</v>
      </c>
    </row>
    <row r="712" spans="10:19" x14ac:dyDescent="0.25">
      <c r="J712" s="1">
        <v>42545</v>
      </c>
      <c r="K712">
        <f t="shared" si="90"/>
        <v>2016</v>
      </c>
      <c r="L712" t="str">
        <f t="shared" si="91"/>
        <v>June</v>
      </c>
      <c r="M712" s="6" t="str">
        <f>DailyReportTable[[#This Row],[Year]]&amp;WEEKNUM(DailyReportTable[[#This Row],[Date]],2)</f>
        <v>201626</v>
      </c>
      <c r="N712">
        <f t="shared" si="92"/>
        <v>24</v>
      </c>
      <c r="O712" s="2">
        <f>SUMIF(IncomeDBTable[Date],"="&amp;DailyReportTable[[#This Row],[Date]],IncomeDBTable[Amount])</f>
        <v>0</v>
      </c>
      <c r="P712">
        <f>SUMIF(ExpensesDBTable[Date],"="&amp;DailyReportTable[[#This Row],[Date]],ExpensesDBTable[Amount])</f>
        <v>41.22</v>
      </c>
      <c r="Q712" s="2">
        <f t="shared" si="93"/>
        <v>-41.22</v>
      </c>
      <c r="R712" s="2">
        <f t="shared" si="94"/>
        <v>78415.809999999969</v>
      </c>
      <c r="S712">
        <f>WEEKNUM(DailyReportTable[[#This Row],[Date]],2)</f>
        <v>26</v>
      </c>
    </row>
    <row r="713" spans="10:19" x14ac:dyDescent="0.25">
      <c r="J713" s="1">
        <v>42546</v>
      </c>
      <c r="K713">
        <f t="shared" si="90"/>
        <v>2016</v>
      </c>
      <c r="L713" t="str">
        <f t="shared" si="91"/>
        <v>June</v>
      </c>
      <c r="M713" s="6" t="str">
        <f>DailyReportTable[[#This Row],[Year]]&amp;WEEKNUM(DailyReportTable[[#This Row],[Date]],2)</f>
        <v>201626</v>
      </c>
      <c r="N713">
        <f t="shared" si="92"/>
        <v>25</v>
      </c>
      <c r="O713" s="2">
        <f>SUMIF(IncomeDBTable[Date],"="&amp;DailyReportTable[[#This Row],[Date]],IncomeDBTable[Amount])</f>
        <v>0</v>
      </c>
      <c r="P713">
        <f>SUMIF(ExpensesDBTable[Date],"="&amp;DailyReportTable[[#This Row],[Date]],ExpensesDBTable[Amount])</f>
        <v>538.67999999999995</v>
      </c>
      <c r="Q713" s="2">
        <f t="shared" si="93"/>
        <v>-538.67999999999995</v>
      </c>
      <c r="R713" s="2">
        <f t="shared" si="94"/>
        <v>77877.129999999976</v>
      </c>
      <c r="S713">
        <f>WEEKNUM(DailyReportTable[[#This Row],[Date]],2)</f>
        <v>26</v>
      </c>
    </row>
    <row r="714" spans="10:19" x14ac:dyDescent="0.25">
      <c r="J714" s="1">
        <v>42547</v>
      </c>
      <c r="K714">
        <f t="shared" si="90"/>
        <v>2016</v>
      </c>
      <c r="L714" t="str">
        <f t="shared" si="91"/>
        <v>June</v>
      </c>
      <c r="M714" s="6" t="str">
        <f>DailyReportTable[[#This Row],[Year]]&amp;WEEKNUM(DailyReportTable[[#This Row],[Date]],2)</f>
        <v>201626</v>
      </c>
      <c r="N714">
        <f t="shared" si="92"/>
        <v>26</v>
      </c>
      <c r="O714" s="2">
        <f>SUMIF(IncomeDBTable[Date],"="&amp;DailyReportTable[[#This Row],[Date]],IncomeDBTable[Amount])</f>
        <v>0</v>
      </c>
      <c r="P714">
        <f>SUMIF(ExpensesDBTable[Date],"="&amp;DailyReportTable[[#This Row],[Date]],ExpensesDBTable[Amount])</f>
        <v>72.039999999999992</v>
      </c>
      <c r="Q714" s="2">
        <f t="shared" si="93"/>
        <v>-72.039999999999992</v>
      </c>
      <c r="R714" s="2">
        <f t="shared" si="94"/>
        <v>77805.089999999982</v>
      </c>
      <c r="S714">
        <f>WEEKNUM(DailyReportTable[[#This Row],[Date]],2)</f>
        <v>26</v>
      </c>
    </row>
    <row r="715" spans="10:19" x14ac:dyDescent="0.25">
      <c r="J715" s="1">
        <v>42549</v>
      </c>
      <c r="K715">
        <f t="shared" si="90"/>
        <v>2016</v>
      </c>
      <c r="L715" t="str">
        <f t="shared" si="91"/>
        <v>June</v>
      </c>
      <c r="M715" s="6" t="str">
        <f>DailyReportTable[[#This Row],[Year]]&amp;WEEKNUM(DailyReportTable[[#This Row],[Date]],2)</f>
        <v>201627</v>
      </c>
      <c r="N715">
        <f t="shared" si="92"/>
        <v>28</v>
      </c>
      <c r="O715" s="2">
        <f>SUMIF(IncomeDBTable[Date],"="&amp;DailyReportTable[[#This Row],[Date]],IncomeDBTable[Amount])</f>
        <v>0</v>
      </c>
      <c r="P715">
        <f>SUMIF(ExpensesDBTable[Date],"="&amp;DailyReportTable[[#This Row],[Date]],ExpensesDBTable[Amount])</f>
        <v>41.55</v>
      </c>
      <c r="Q715" s="2">
        <f t="shared" si="93"/>
        <v>-41.55</v>
      </c>
      <c r="R715" s="2">
        <f t="shared" si="94"/>
        <v>77763.539999999979</v>
      </c>
      <c r="S715">
        <f>WEEKNUM(DailyReportTable[[#This Row],[Date]],2)</f>
        <v>27</v>
      </c>
    </row>
    <row r="716" spans="10:19" x14ac:dyDescent="0.25">
      <c r="J716" s="1">
        <v>42551</v>
      </c>
      <c r="K716">
        <f t="shared" si="90"/>
        <v>2016</v>
      </c>
      <c r="L716" t="str">
        <f t="shared" si="91"/>
        <v>June</v>
      </c>
      <c r="M716" s="6" t="str">
        <f>DailyReportTable[[#This Row],[Year]]&amp;WEEKNUM(DailyReportTable[[#This Row],[Date]],2)</f>
        <v>201627</v>
      </c>
      <c r="N716">
        <f t="shared" si="92"/>
        <v>30</v>
      </c>
      <c r="O716" s="2">
        <f>SUMIF(IncomeDBTable[Date],"="&amp;DailyReportTable[[#This Row],[Date]],IncomeDBTable[Amount])</f>
        <v>0</v>
      </c>
      <c r="P716">
        <f>SUMIF(ExpensesDBTable[Date],"="&amp;DailyReportTable[[#This Row],[Date]],ExpensesDBTable[Amount])</f>
        <v>64.45</v>
      </c>
      <c r="Q716" s="2">
        <f t="shared" si="93"/>
        <v>-64.45</v>
      </c>
      <c r="R716" s="2">
        <f t="shared" si="94"/>
        <v>77699.089999999982</v>
      </c>
      <c r="S716">
        <f>WEEKNUM(DailyReportTable[[#This Row],[Date]],2)</f>
        <v>27</v>
      </c>
    </row>
    <row r="717" spans="10:19" x14ac:dyDescent="0.25">
      <c r="J717" s="1">
        <v>42552</v>
      </c>
      <c r="K717">
        <f t="shared" si="90"/>
        <v>2016</v>
      </c>
      <c r="L717" t="str">
        <f t="shared" si="91"/>
        <v>July</v>
      </c>
      <c r="M717" s="6" t="str">
        <f>DailyReportTable[[#This Row],[Year]]&amp;WEEKNUM(DailyReportTable[[#This Row],[Date]],2)</f>
        <v>201627</v>
      </c>
      <c r="N717">
        <f t="shared" si="92"/>
        <v>1</v>
      </c>
      <c r="O717" s="2">
        <f>SUMIF(IncomeDBTable[Date],"="&amp;DailyReportTable[[#This Row],[Date]],IncomeDBTable[Amount])</f>
        <v>131.93</v>
      </c>
      <c r="P717">
        <f>SUMIF(ExpensesDBTable[Date],"="&amp;DailyReportTable[[#This Row],[Date]],ExpensesDBTable[Amount])</f>
        <v>14.9</v>
      </c>
      <c r="Q717" s="2">
        <f t="shared" si="93"/>
        <v>117.03</v>
      </c>
      <c r="R717" s="2">
        <f t="shared" si="94"/>
        <v>77816.119999999981</v>
      </c>
      <c r="S717">
        <f>WEEKNUM(DailyReportTable[[#This Row],[Date]],2)</f>
        <v>27</v>
      </c>
    </row>
    <row r="718" spans="10:19" x14ac:dyDescent="0.25">
      <c r="J718" s="1">
        <v>42553</v>
      </c>
      <c r="K718">
        <f t="shared" si="90"/>
        <v>2016</v>
      </c>
      <c r="L718" t="str">
        <f t="shared" si="91"/>
        <v>July</v>
      </c>
      <c r="M718" s="6" t="str">
        <f>DailyReportTable[[#This Row],[Year]]&amp;WEEKNUM(DailyReportTable[[#This Row],[Date]],2)</f>
        <v>201627</v>
      </c>
      <c r="N718">
        <f t="shared" si="92"/>
        <v>2</v>
      </c>
      <c r="O718" s="2">
        <f>SUMIF(IncomeDBTable[Date],"="&amp;DailyReportTable[[#This Row],[Date]],IncomeDBTable[Amount])</f>
        <v>0</v>
      </c>
      <c r="P718">
        <f>SUMIF(ExpensesDBTable[Date],"="&amp;DailyReportTable[[#This Row],[Date]],ExpensesDBTable[Amount])</f>
        <v>175.39</v>
      </c>
      <c r="Q718" s="2">
        <f t="shared" si="93"/>
        <v>-175.39</v>
      </c>
      <c r="R718" s="2">
        <f t="shared" si="94"/>
        <v>77640.729999999981</v>
      </c>
      <c r="S718">
        <f>WEEKNUM(DailyReportTable[[#This Row],[Date]],2)</f>
        <v>27</v>
      </c>
    </row>
    <row r="719" spans="10:19" x14ac:dyDescent="0.25">
      <c r="J719" s="1">
        <v>42554</v>
      </c>
      <c r="K719">
        <f t="shared" si="90"/>
        <v>2016</v>
      </c>
      <c r="L719" t="str">
        <f t="shared" si="91"/>
        <v>July</v>
      </c>
      <c r="M719" s="6" t="str">
        <f>DailyReportTable[[#This Row],[Year]]&amp;WEEKNUM(DailyReportTable[[#This Row],[Date]],2)</f>
        <v>201627</v>
      </c>
      <c r="N719">
        <f t="shared" si="92"/>
        <v>3</v>
      </c>
      <c r="O719" s="2">
        <f>SUMIF(IncomeDBTable[Date],"="&amp;DailyReportTable[[#This Row],[Date]],IncomeDBTable[Amount])</f>
        <v>0</v>
      </c>
      <c r="P719">
        <f>SUMIF(ExpensesDBTable[Date],"="&amp;DailyReportTable[[#This Row],[Date]],ExpensesDBTable[Amount])</f>
        <v>48.430000000000007</v>
      </c>
      <c r="Q719" s="2">
        <f t="shared" si="93"/>
        <v>-48.430000000000007</v>
      </c>
      <c r="R719" s="2">
        <f t="shared" si="94"/>
        <v>77592.299999999988</v>
      </c>
      <c r="S719">
        <f>WEEKNUM(DailyReportTable[[#This Row],[Date]],2)</f>
        <v>27</v>
      </c>
    </row>
    <row r="720" spans="10:19" x14ac:dyDescent="0.25">
      <c r="J720" s="1">
        <v>42555</v>
      </c>
      <c r="K720">
        <f t="shared" si="90"/>
        <v>2016</v>
      </c>
      <c r="L720" t="str">
        <f t="shared" si="91"/>
        <v>July</v>
      </c>
      <c r="M720" s="6" t="str">
        <f>DailyReportTable[[#This Row],[Year]]&amp;WEEKNUM(DailyReportTable[[#This Row],[Date]],2)</f>
        <v>201628</v>
      </c>
      <c r="N720">
        <f t="shared" si="92"/>
        <v>4</v>
      </c>
      <c r="O720" s="2">
        <f>SUMIF(IncomeDBTable[Date],"="&amp;DailyReportTable[[#This Row],[Date]],IncomeDBTable[Amount])</f>
        <v>0</v>
      </c>
      <c r="P720">
        <f>SUMIF(ExpensesDBTable[Date],"="&amp;DailyReportTable[[#This Row],[Date]],ExpensesDBTable[Amount])</f>
        <v>102</v>
      </c>
      <c r="Q720" s="2">
        <f t="shared" si="93"/>
        <v>-102</v>
      </c>
      <c r="R720" s="2">
        <f t="shared" si="94"/>
        <v>77490.299999999988</v>
      </c>
      <c r="S720">
        <f>WEEKNUM(DailyReportTable[[#This Row],[Date]],2)</f>
        <v>28</v>
      </c>
    </row>
    <row r="721" spans="10:19" x14ac:dyDescent="0.25">
      <c r="J721" s="1">
        <v>42558</v>
      </c>
      <c r="K721">
        <f t="shared" si="90"/>
        <v>2016</v>
      </c>
      <c r="L721" t="str">
        <f t="shared" si="91"/>
        <v>July</v>
      </c>
      <c r="M721" s="6" t="str">
        <f>DailyReportTable[[#This Row],[Year]]&amp;WEEKNUM(DailyReportTable[[#This Row],[Date]],2)</f>
        <v>201628</v>
      </c>
      <c r="N721">
        <f t="shared" si="92"/>
        <v>7</v>
      </c>
      <c r="O721" s="2">
        <f>SUMIF(IncomeDBTable[Date],"="&amp;DailyReportTable[[#This Row],[Date]],IncomeDBTable[Amount])</f>
        <v>0</v>
      </c>
      <c r="P721">
        <f>SUMIF(ExpensesDBTable[Date],"="&amp;DailyReportTable[[#This Row],[Date]],ExpensesDBTable[Amount])</f>
        <v>145.97</v>
      </c>
      <c r="Q721" s="2">
        <f t="shared" si="93"/>
        <v>-145.97</v>
      </c>
      <c r="R721" s="2">
        <f t="shared" si="94"/>
        <v>77344.329999999987</v>
      </c>
      <c r="S721">
        <f>WEEKNUM(DailyReportTable[[#This Row],[Date]],2)</f>
        <v>28</v>
      </c>
    </row>
    <row r="722" spans="10:19" x14ac:dyDescent="0.25">
      <c r="J722" s="1">
        <v>42561</v>
      </c>
      <c r="K722">
        <f t="shared" si="90"/>
        <v>2016</v>
      </c>
      <c r="L722" t="str">
        <f t="shared" si="91"/>
        <v>July</v>
      </c>
      <c r="M722" s="6" t="str">
        <f>DailyReportTable[[#This Row],[Year]]&amp;WEEKNUM(DailyReportTable[[#This Row],[Date]],2)</f>
        <v>201628</v>
      </c>
      <c r="N722">
        <f t="shared" si="92"/>
        <v>10</v>
      </c>
      <c r="O722" s="2">
        <f>SUMIF(IncomeDBTable[Date],"="&amp;DailyReportTable[[#This Row],[Date]],IncomeDBTable[Amount])</f>
        <v>0</v>
      </c>
      <c r="P722">
        <f>SUMIF(ExpensesDBTable[Date],"="&amp;DailyReportTable[[#This Row],[Date]],ExpensesDBTable[Amount])</f>
        <v>52.8</v>
      </c>
      <c r="Q722" s="2">
        <f t="shared" si="93"/>
        <v>-52.8</v>
      </c>
      <c r="R722" s="2">
        <f t="shared" si="94"/>
        <v>77291.529999999984</v>
      </c>
      <c r="S722">
        <f>WEEKNUM(DailyReportTable[[#This Row],[Date]],2)</f>
        <v>28</v>
      </c>
    </row>
    <row r="723" spans="10:19" x14ac:dyDescent="0.25">
      <c r="J723" s="1">
        <v>42564</v>
      </c>
      <c r="K723">
        <f t="shared" si="90"/>
        <v>2016</v>
      </c>
      <c r="L723" t="str">
        <f t="shared" si="91"/>
        <v>July</v>
      </c>
      <c r="M723" s="6" t="str">
        <f>DailyReportTable[[#This Row],[Year]]&amp;WEEKNUM(DailyReportTable[[#This Row],[Date]],2)</f>
        <v>201629</v>
      </c>
      <c r="N723">
        <f t="shared" si="92"/>
        <v>13</v>
      </c>
      <c r="O723" s="2">
        <f>SUMIF(IncomeDBTable[Date],"="&amp;DailyReportTable[[#This Row],[Date]],IncomeDBTable[Amount])</f>
        <v>0</v>
      </c>
      <c r="P723">
        <f>SUMIF(ExpensesDBTable[Date],"="&amp;DailyReportTable[[#This Row],[Date]],ExpensesDBTable[Amount])</f>
        <v>193.47</v>
      </c>
      <c r="Q723" s="2">
        <f t="shared" si="93"/>
        <v>-193.47</v>
      </c>
      <c r="R723" s="2">
        <f t="shared" si="94"/>
        <v>77098.059999999983</v>
      </c>
      <c r="S723">
        <f>WEEKNUM(DailyReportTable[[#This Row],[Date]],2)</f>
        <v>29</v>
      </c>
    </row>
    <row r="724" spans="10:19" x14ac:dyDescent="0.25">
      <c r="J724" s="1">
        <v>42565</v>
      </c>
      <c r="K724">
        <f t="shared" si="90"/>
        <v>2016</v>
      </c>
      <c r="L724" t="str">
        <f t="shared" si="91"/>
        <v>July</v>
      </c>
      <c r="M724" s="6" t="str">
        <f>DailyReportTable[[#This Row],[Year]]&amp;WEEKNUM(DailyReportTable[[#This Row],[Date]],2)</f>
        <v>201629</v>
      </c>
      <c r="N724">
        <f t="shared" si="92"/>
        <v>14</v>
      </c>
      <c r="O724" s="2">
        <f>SUMIF(IncomeDBTable[Date],"="&amp;DailyReportTable[[#This Row],[Date]],IncomeDBTable[Amount])</f>
        <v>0</v>
      </c>
      <c r="P724">
        <f>SUMIF(ExpensesDBTable[Date],"="&amp;DailyReportTable[[#This Row],[Date]],ExpensesDBTable[Amount])</f>
        <v>21.05</v>
      </c>
      <c r="Q724" s="2">
        <f t="shared" si="93"/>
        <v>-21.05</v>
      </c>
      <c r="R724" s="2">
        <f t="shared" si="94"/>
        <v>77077.00999999998</v>
      </c>
      <c r="S724">
        <f>WEEKNUM(DailyReportTable[[#This Row],[Date]],2)</f>
        <v>29</v>
      </c>
    </row>
    <row r="725" spans="10:19" x14ac:dyDescent="0.25">
      <c r="J725" s="1">
        <v>42566</v>
      </c>
      <c r="K725">
        <f t="shared" si="90"/>
        <v>2016</v>
      </c>
      <c r="L725" t="str">
        <f t="shared" si="91"/>
        <v>July</v>
      </c>
      <c r="M725" s="6" t="str">
        <f>DailyReportTable[[#This Row],[Year]]&amp;WEEKNUM(DailyReportTable[[#This Row],[Date]],2)</f>
        <v>201629</v>
      </c>
      <c r="N725">
        <f t="shared" si="92"/>
        <v>15</v>
      </c>
      <c r="O725" s="2">
        <f>SUMIF(IncomeDBTable[Date],"="&amp;DailyReportTable[[#This Row],[Date]],IncomeDBTable[Amount])</f>
        <v>9320.67</v>
      </c>
      <c r="P725">
        <f>SUMIF(ExpensesDBTable[Date],"="&amp;DailyReportTable[[#This Row],[Date]],ExpensesDBTable[Amount])</f>
        <v>112.6</v>
      </c>
      <c r="Q725" s="2">
        <f t="shared" si="93"/>
        <v>9208.07</v>
      </c>
      <c r="R725" s="2">
        <f t="shared" si="94"/>
        <v>86285.079999999987</v>
      </c>
      <c r="S725">
        <f>WEEKNUM(DailyReportTable[[#This Row],[Date]],2)</f>
        <v>29</v>
      </c>
    </row>
    <row r="726" spans="10:19" x14ac:dyDescent="0.25">
      <c r="J726" s="1">
        <v>42567</v>
      </c>
      <c r="K726">
        <f t="shared" si="90"/>
        <v>2016</v>
      </c>
      <c r="L726" t="str">
        <f t="shared" si="91"/>
        <v>July</v>
      </c>
      <c r="M726" s="6" t="str">
        <f>DailyReportTable[[#This Row],[Year]]&amp;WEEKNUM(DailyReportTable[[#This Row],[Date]],2)</f>
        <v>201629</v>
      </c>
      <c r="N726">
        <f t="shared" si="92"/>
        <v>16</v>
      </c>
      <c r="O726" s="2">
        <f>SUMIF(IncomeDBTable[Date],"="&amp;DailyReportTable[[#This Row],[Date]],IncomeDBTable[Amount])</f>
        <v>0</v>
      </c>
      <c r="P726">
        <f>SUMIF(ExpensesDBTable[Date],"="&amp;DailyReportTable[[#This Row],[Date]],ExpensesDBTable[Amount])</f>
        <v>110.00999999999999</v>
      </c>
      <c r="Q726" s="2">
        <f t="shared" si="93"/>
        <v>-110.00999999999999</v>
      </c>
      <c r="R726" s="2">
        <f t="shared" si="94"/>
        <v>86175.069999999992</v>
      </c>
      <c r="S726">
        <f>WEEKNUM(DailyReportTable[[#This Row],[Date]],2)</f>
        <v>29</v>
      </c>
    </row>
    <row r="727" spans="10:19" x14ac:dyDescent="0.25">
      <c r="J727" s="1">
        <v>42568</v>
      </c>
      <c r="K727">
        <f t="shared" si="90"/>
        <v>2016</v>
      </c>
      <c r="L727" t="str">
        <f t="shared" si="91"/>
        <v>July</v>
      </c>
      <c r="M727" s="6" t="str">
        <f>DailyReportTable[[#This Row],[Year]]&amp;WEEKNUM(DailyReportTable[[#This Row],[Date]],2)</f>
        <v>201629</v>
      </c>
      <c r="N727">
        <f t="shared" si="92"/>
        <v>17</v>
      </c>
      <c r="O727" s="2">
        <f>SUMIF(IncomeDBTable[Date],"="&amp;DailyReportTable[[#This Row],[Date]],IncomeDBTable[Amount])</f>
        <v>0</v>
      </c>
      <c r="P727">
        <f>SUMIF(ExpensesDBTable[Date],"="&amp;DailyReportTable[[#This Row],[Date]],ExpensesDBTable[Amount])</f>
        <v>208.25</v>
      </c>
      <c r="Q727" s="2">
        <f t="shared" si="93"/>
        <v>-208.25</v>
      </c>
      <c r="R727" s="2">
        <f t="shared" si="94"/>
        <v>85966.819999999992</v>
      </c>
      <c r="S727">
        <f>WEEKNUM(DailyReportTable[[#This Row],[Date]],2)</f>
        <v>29</v>
      </c>
    </row>
    <row r="728" spans="10:19" x14ac:dyDescent="0.25">
      <c r="J728" s="1">
        <v>42570</v>
      </c>
      <c r="K728">
        <f t="shared" si="90"/>
        <v>2016</v>
      </c>
      <c r="L728" t="str">
        <f t="shared" si="91"/>
        <v>July</v>
      </c>
      <c r="M728" s="6" t="str">
        <f>DailyReportTable[[#This Row],[Year]]&amp;WEEKNUM(DailyReportTable[[#This Row],[Date]],2)</f>
        <v>201630</v>
      </c>
      <c r="N728">
        <f t="shared" si="92"/>
        <v>19</v>
      </c>
      <c r="O728" s="2">
        <f>SUMIF(IncomeDBTable[Date],"="&amp;DailyReportTable[[#This Row],[Date]],IncomeDBTable[Amount])</f>
        <v>0</v>
      </c>
      <c r="P728">
        <f>SUMIF(ExpensesDBTable[Date],"="&amp;DailyReportTable[[#This Row],[Date]],ExpensesDBTable[Amount])</f>
        <v>1520</v>
      </c>
      <c r="Q728" s="2">
        <f t="shared" si="93"/>
        <v>-1520</v>
      </c>
      <c r="R728" s="2">
        <f t="shared" si="94"/>
        <v>84446.819999999992</v>
      </c>
      <c r="S728">
        <f>WEEKNUM(DailyReportTable[[#This Row],[Date]],2)</f>
        <v>30</v>
      </c>
    </row>
    <row r="729" spans="10:19" x14ac:dyDescent="0.25">
      <c r="J729" s="1">
        <v>42571</v>
      </c>
      <c r="K729">
        <f t="shared" si="90"/>
        <v>2016</v>
      </c>
      <c r="L729" t="str">
        <f t="shared" si="91"/>
        <v>July</v>
      </c>
      <c r="M729" s="6" t="str">
        <f>DailyReportTable[[#This Row],[Year]]&amp;WEEKNUM(DailyReportTable[[#This Row],[Date]],2)</f>
        <v>201630</v>
      </c>
      <c r="N729">
        <f t="shared" si="92"/>
        <v>20</v>
      </c>
      <c r="O729" s="2">
        <f>SUMIF(IncomeDBTable[Date],"="&amp;DailyReportTable[[#This Row],[Date]],IncomeDBTable[Amount])</f>
        <v>0</v>
      </c>
      <c r="P729">
        <f>SUMIF(ExpensesDBTable[Date],"="&amp;DailyReportTable[[#This Row],[Date]],ExpensesDBTable[Amount])</f>
        <v>20.5</v>
      </c>
      <c r="Q729" s="2">
        <f t="shared" si="93"/>
        <v>-20.5</v>
      </c>
      <c r="R729" s="2">
        <f t="shared" si="94"/>
        <v>84426.319999999992</v>
      </c>
      <c r="S729">
        <f>WEEKNUM(DailyReportTable[[#This Row],[Date]],2)</f>
        <v>30</v>
      </c>
    </row>
    <row r="730" spans="10:19" x14ac:dyDescent="0.25">
      <c r="J730" s="1">
        <v>42572</v>
      </c>
      <c r="K730">
        <f t="shared" si="90"/>
        <v>2016</v>
      </c>
      <c r="L730" t="str">
        <f t="shared" si="91"/>
        <v>July</v>
      </c>
      <c r="M730" s="6" t="str">
        <f>DailyReportTable[[#This Row],[Year]]&amp;WEEKNUM(DailyReportTable[[#This Row],[Date]],2)</f>
        <v>201630</v>
      </c>
      <c r="N730">
        <f t="shared" si="92"/>
        <v>21</v>
      </c>
      <c r="O730" s="2">
        <f>SUMIF(IncomeDBTable[Date],"="&amp;DailyReportTable[[#This Row],[Date]],IncomeDBTable[Amount])</f>
        <v>0</v>
      </c>
      <c r="P730">
        <f>SUMIF(ExpensesDBTable[Date],"="&amp;DailyReportTable[[#This Row],[Date]],ExpensesDBTable[Amount])</f>
        <v>8.5</v>
      </c>
      <c r="Q730" s="2">
        <f t="shared" si="93"/>
        <v>-8.5</v>
      </c>
      <c r="R730" s="2">
        <f t="shared" si="94"/>
        <v>84417.819999999992</v>
      </c>
      <c r="S730">
        <f>WEEKNUM(DailyReportTable[[#This Row],[Date]],2)</f>
        <v>30</v>
      </c>
    </row>
    <row r="731" spans="10:19" x14ac:dyDescent="0.25">
      <c r="J731" s="1">
        <v>42585</v>
      </c>
      <c r="K731">
        <f t="shared" si="90"/>
        <v>2016</v>
      </c>
      <c r="L731" t="str">
        <f t="shared" si="91"/>
        <v>August</v>
      </c>
      <c r="M731" s="6" t="str">
        <f>DailyReportTable[[#This Row],[Year]]&amp;WEEKNUM(DailyReportTable[[#This Row],[Date]],2)</f>
        <v>201632</v>
      </c>
      <c r="N731">
        <f t="shared" si="92"/>
        <v>3</v>
      </c>
      <c r="O731" s="2">
        <f>SUMIF(IncomeDBTable[Date],"="&amp;DailyReportTable[[#This Row],[Date]],IncomeDBTable[Amount])</f>
        <v>0</v>
      </c>
      <c r="P731">
        <f>SUMIF(ExpensesDBTable[Date],"="&amp;DailyReportTable[[#This Row],[Date]],ExpensesDBTable[Amount])</f>
        <v>142</v>
      </c>
      <c r="Q731" s="2">
        <f t="shared" si="93"/>
        <v>-142</v>
      </c>
      <c r="R731" s="2">
        <f t="shared" si="94"/>
        <v>84275.819999999992</v>
      </c>
      <c r="S731">
        <f>WEEKNUM(DailyReportTable[[#This Row],[Date]],2)</f>
        <v>32</v>
      </c>
    </row>
    <row r="732" spans="10:19" x14ac:dyDescent="0.25">
      <c r="J732" s="1">
        <v>42588</v>
      </c>
      <c r="K732">
        <f t="shared" si="90"/>
        <v>2016</v>
      </c>
      <c r="L732" t="str">
        <f t="shared" si="91"/>
        <v>August</v>
      </c>
      <c r="M732" s="6" t="str">
        <f>DailyReportTable[[#This Row],[Year]]&amp;WEEKNUM(DailyReportTable[[#This Row],[Date]],2)</f>
        <v>201632</v>
      </c>
      <c r="N732">
        <f t="shared" si="92"/>
        <v>6</v>
      </c>
      <c r="O732" s="2">
        <f>SUMIF(IncomeDBTable[Date],"="&amp;DailyReportTable[[#This Row],[Date]],IncomeDBTable[Amount])</f>
        <v>131.75</v>
      </c>
      <c r="P732">
        <f>SUMIF(ExpensesDBTable[Date],"="&amp;DailyReportTable[[#This Row],[Date]],ExpensesDBTable[Amount])</f>
        <v>1431.01</v>
      </c>
      <c r="Q732" s="2">
        <f t="shared" si="93"/>
        <v>-1299.26</v>
      </c>
      <c r="R732" s="2">
        <f t="shared" si="94"/>
        <v>82976.56</v>
      </c>
      <c r="S732">
        <f>WEEKNUM(DailyReportTable[[#This Row],[Date]],2)</f>
        <v>32</v>
      </c>
    </row>
    <row r="733" spans="10:19" x14ac:dyDescent="0.25">
      <c r="J733" s="1">
        <v>42589</v>
      </c>
      <c r="K733">
        <f t="shared" si="90"/>
        <v>2016</v>
      </c>
      <c r="L733" t="str">
        <f t="shared" si="91"/>
        <v>August</v>
      </c>
      <c r="M733" s="6" t="str">
        <f>DailyReportTable[[#This Row],[Year]]&amp;WEEKNUM(DailyReportTable[[#This Row],[Date]],2)</f>
        <v>201632</v>
      </c>
      <c r="N733">
        <f t="shared" si="92"/>
        <v>7</v>
      </c>
      <c r="O733" s="2">
        <f>SUMIF(IncomeDBTable[Date],"="&amp;DailyReportTable[[#This Row],[Date]],IncomeDBTable[Amount])</f>
        <v>0</v>
      </c>
      <c r="P733">
        <f>SUMIF(ExpensesDBTable[Date],"="&amp;DailyReportTable[[#This Row],[Date]],ExpensesDBTable[Amount])</f>
        <v>64.59</v>
      </c>
      <c r="Q733" s="2">
        <f t="shared" si="93"/>
        <v>-64.59</v>
      </c>
      <c r="R733" s="2">
        <f t="shared" si="94"/>
        <v>82911.97</v>
      </c>
      <c r="S733">
        <f>WEEKNUM(DailyReportTable[[#This Row],[Date]],2)</f>
        <v>32</v>
      </c>
    </row>
    <row r="734" spans="10:19" x14ac:dyDescent="0.25">
      <c r="J734" s="1">
        <v>42590</v>
      </c>
      <c r="K734">
        <f t="shared" si="90"/>
        <v>2016</v>
      </c>
      <c r="L734" t="str">
        <f t="shared" si="91"/>
        <v>August</v>
      </c>
      <c r="M734" s="6" t="str">
        <f>DailyReportTable[[#This Row],[Year]]&amp;WEEKNUM(DailyReportTable[[#This Row],[Date]],2)</f>
        <v>201633</v>
      </c>
      <c r="N734">
        <f t="shared" si="92"/>
        <v>8</v>
      </c>
      <c r="O734" s="2">
        <f>SUMIF(IncomeDBTable[Date],"="&amp;DailyReportTable[[#This Row],[Date]],IncomeDBTable[Amount])</f>
        <v>0</v>
      </c>
      <c r="P734">
        <f>SUMIF(ExpensesDBTable[Date],"="&amp;DailyReportTable[[#This Row],[Date]],ExpensesDBTable[Amount])</f>
        <v>154.44</v>
      </c>
      <c r="Q734" s="2">
        <f t="shared" si="93"/>
        <v>-154.44</v>
      </c>
      <c r="R734" s="2">
        <f t="shared" si="94"/>
        <v>82757.53</v>
      </c>
      <c r="S734">
        <f>WEEKNUM(DailyReportTable[[#This Row],[Date]],2)</f>
        <v>33</v>
      </c>
    </row>
    <row r="735" spans="10:19" x14ac:dyDescent="0.25">
      <c r="J735" s="1">
        <v>42591</v>
      </c>
      <c r="K735">
        <f t="shared" si="90"/>
        <v>2016</v>
      </c>
      <c r="L735" t="str">
        <f t="shared" si="91"/>
        <v>August</v>
      </c>
      <c r="M735" s="6" t="str">
        <f>DailyReportTable[[#This Row],[Year]]&amp;WEEKNUM(DailyReportTable[[#This Row],[Date]],2)</f>
        <v>201633</v>
      </c>
      <c r="N735">
        <f t="shared" si="92"/>
        <v>9</v>
      </c>
      <c r="O735" s="2">
        <f>SUMIF(IncomeDBTable[Date],"="&amp;DailyReportTable[[#This Row],[Date]],IncomeDBTable[Amount])</f>
        <v>0</v>
      </c>
      <c r="P735">
        <f>SUMIF(ExpensesDBTable[Date],"="&amp;DailyReportTable[[#This Row],[Date]],ExpensesDBTable[Amount])</f>
        <v>22.22</v>
      </c>
      <c r="Q735" s="2">
        <f t="shared" si="93"/>
        <v>-22.22</v>
      </c>
      <c r="R735" s="2">
        <f t="shared" si="94"/>
        <v>82735.31</v>
      </c>
      <c r="S735">
        <f>WEEKNUM(DailyReportTable[[#This Row],[Date]],2)</f>
        <v>33</v>
      </c>
    </row>
    <row r="736" spans="10:19" x14ac:dyDescent="0.25">
      <c r="J736" s="1">
        <v>42593</v>
      </c>
      <c r="K736">
        <f t="shared" si="90"/>
        <v>2016</v>
      </c>
      <c r="L736" t="str">
        <f t="shared" si="91"/>
        <v>August</v>
      </c>
      <c r="M736" s="6" t="str">
        <f>DailyReportTable[[#This Row],[Year]]&amp;WEEKNUM(DailyReportTable[[#This Row],[Date]],2)</f>
        <v>201633</v>
      </c>
      <c r="N736">
        <f t="shared" si="92"/>
        <v>11</v>
      </c>
      <c r="O736" s="2">
        <f>SUMIF(IncomeDBTable[Date],"="&amp;DailyReportTable[[#This Row],[Date]],IncomeDBTable[Amount])</f>
        <v>0</v>
      </c>
      <c r="P736">
        <f>SUMIF(ExpensesDBTable[Date],"="&amp;DailyReportTable[[#This Row],[Date]],ExpensesDBTable[Amount])</f>
        <v>41.120000000000005</v>
      </c>
      <c r="Q736" s="2">
        <f t="shared" si="93"/>
        <v>-41.120000000000005</v>
      </c>
      <c r="R736" s="2">
        <f t="shared" si="94"/>
        <v>82694.19</v>
      </c>
      <c r="S736">
        <f>WEEKNUM(DailyReportTable[[#This Row],[Date]],2)</f>
        <v>33</v>
      </c>
    </row>
    <row r="737" spans="10:19" x14ac:dyDescent="0.25">
      <c r="J737" s="1">
        <v>42594</v>
      </c>
      <c r="K737">
        <f t="shared" si="90"/>
        <v>2016</v>
      </c>
      <c r="L737" t="str">
        <f t="shared" si="91"/>
        <v>August</v>
      </c>
      <c r="M737" s="6" t="str">
        <f>DailyReportTable[[#This Row],[Year]]&amp;WEEKNUM(DailyReportTable[[#This Row],[Date]],2)</f>
        <v>201633</v>
      </c>
      <c r="N737">
        <f t="shared" si="92"/>
        <v>12</v>
      </c>
      <c r="O737" s="2">
        <f>SUMIF(IncomeDBTable[Date],"="&amp;DailyReportTable[[#This Row],[Date]],IncomeDBTable[Amount])</f>
        <v>0</v>
      </c>
      <c r="P737">
        <f>SUMIF(ExpensesDBTable[Date],"="&amp;DailyReportTable[[#This Row],[Date]],ExpensesDBTable[Amount])</f>
        <v>25.740000000000002</v>
      </c>
      <c r="Q737" s="2">
        <f t="shared" si="93"/>
        <v>-25.740000000000002</v>
      </c>
      <c r="R737" s="2">
        <f t="shared" si="94"/>
        <v>82668.45</v>
      </c>
      <c r="S737">
        <f>WEEKNUM(DailyReportTable[[#This Row],[Date]],2)</f>
        <v>33</v>
      </c>
    </row>
    <row r="738" spans="10:19" x14ac:dyDescent="0.25">
      <c r="J738" s="1">
        <v>42596</v>
      </c>
      <c r="K738">
        <f t="shared" si="90"/>
        <v>2016</v>
      </c>
      <c r="L738" t="str">
        <f t="shared" si="91"/>
        <v>August</v>
      </c>
      <c r="M738" s="6" t="str">
        <f>DailyReportTable[[#This Row],[Year]]&amp;WEEKNUM(DailyReportTable[[#This Row],[Date]],2)</f>
        <v>201633</v>
      </c>
      <c r="N738">
        <f t="shared" si="92"/>
        <v>14</v>
      </c>
      <c r="O738" s="2">
        <f>SUMIF(IncomeDBTable[Date],"="&amp;DailyReportTable[[#This Row],[Date]],IncomeDBTable[Amount])</f>
        <v>9616.67</v>
      </c>
      <c r="P738">
        <f>SUMIF(ExpensesDBTable[Date],"="&amp;DailyReportTable[[#This Row],[Date]],ExpensesDBTable[Amount])</f>
        <v>54.05</v>
      </c>
      <c r="Q738" s="2">
        <f t="shared" si="93"/>
        <v>9562.6200000000008</v>
      </c>
      <c r="R738" s="2">
        <f t="shared" si="94"/>
        <v>92231.069999999992</v>
      </c>
      <c r="S738">
        <f>WEEKNUM(DailyReportTable[[#This Row],[Date]],2)</f>
        <v>33</v>
      </c>
    </row>
    <row r="739" spans="10:19" x14ac:dyDescent="0.25">
      <c r="J739" s="1">
        <v>42597</v>
      </c>
      <c r="K739">
        <f t="shared" si="90"/>
        <v>2016</v>
      </c>
      <c r="L739" t="str">
        <f t="shared" si="91"/>
        <v>August</v>
      </c>
      <c r="M739" s="6" t="str">
        <f>DailyReportTable[[#This Row],[Year]]&amp;WEEKNUM(DailyReportTable[[#This Row],[Date]],2)</f>
        <v>201634</v>
      </c>
      <c r="N739">
        <f t="shared" si="92"/>
        <v>15</v>
      </c>
      <c r="O739" s="2">
        <f>SUMIF(IncomeDBTable[Date],"="&amp;DailyReportTable[[#This Row],[Date]],IncomeDBTable[Amount])</f>
        <v>0</v>
      </c>
      <c r="P739">
        <f>SUMIF(ExpensesDBTable[Date],"="&amp;DailyReportTable[[#This Row],[Date]],ExpensesDBTable[Amount])</f>
        <v>87.36</v>
      </c>
      <c r="Q739" s="2">
        <f t="shared" si="93"/>
        <v>-87.36</v>
      </c>
      <c r="R739" s="2">
        <f t="shared" si="94"/>
        <v>92143.709999999992</v>
      </c>
      <c r="S739">
        <f>WEEKNUM(DailyReportTable[[#This Row],[Date]],2)</f>
        <v>34</v>
      </c>
    </row>
    <row r="740" spans="10:19" x14ac:dyDescent="0.25">
      <c r="J740" s="1">
        <v>42598</v>
      </c>
      <c r="K740">
        <f t="shared" si="90"/>
        <v>2016</v>
      </c>
      <c r="L740" t="str">
        <f t="shared" si="91"/>
        <v>August</v>
      </c>
      <c r="M740" s="6" t="str">
        <f>DailyReportTable[[#This Row],[Year]]&amp;WEEKNUM(DailyReportTable[[#This Row],[Date]],2)</f>
        <v>201634</v>
      </c>
      <c r="N740">
        <f t="shared" si="92"/>
        <v>16</v>
      </c>
      <c r="O740" s="2">
        <f>SUMIF(IncomeDBTable[Date],"="&amp;DailyReportTable[[#This Row],[Date]],IncomeDBTable[Amount])</f>
        <v>0</v>
      </c>
      <c r="P740">
        <f>SUMIF(ExpensesDBTable[Date],"="&amp;DailyReportTable[[#This Row],[Date]],ExpensesDBTable[Amount])</f>
        <v>196.06</v>
      </c>
      <c r="Q740" s="2">
        <f t="shared" si="93"/>
        <v>-196.06</v>
      </c>
      <c r="R740" s="2">
        <f t="shared" si="94"/>
        <v>91947.65</v>
      </c>
      <c r="S740">
        <f>WEEKNUM(DailyReportTable[[#This Row],[Date]],2)</f>
        <v>34</v>
      </c>
    </row>
    <row r="741" spans="10:19" x14ac:dyDescent="0.25">
      <c r="J741" s="1">
        <v>42600</v>
      </c>
      <c r="K741">
        <f t="shared" si="90"/>
        <v>2016</v>
      </c>
      <c r="L741" t="str">
        <f t="shared" si="91"/>
        <v>August</v>
      </c>
      <c r="M741" s="6" t="str">
        <f>DailyReportTable[[#This Row],[Year]]&amp;WEEKNUM(DailyReportTable[[#This Row],[Date]],2)</f>
        <v>201634</v>
      </c>
      <c r="N741">
        <f t="shared" si="92"/>
        <v>18</v>
      </c>
      <c r="O741" s="2">
        <f>SUMIF(IncomeDBTable[Date],"="&amp;DailyReportTable[[#This Row],[Date]],IncomeDBTable[Amount])</f>
        <v>0</v>
      </c>
      <c r="P741">
        <f>SUMIF(ExpensesDBTable[Date],"="&amp;DailyReportTable[[#This Row],[Date]],ExpensesDBTable[Amount])</f>
        <v>1520</v>
      </c>
      <c r="Q741" s="2">
        <f t="shared" si="93"/>
        <v>-1520</v>
      </c>
      <c r="R741" s="2">
        <f t="shared" si="94"/>
        <v>90427.65</v>
      </c>
      <c r="S741">
        <f>WEEKNUM(DailyReportTable[[#This Row],[Date]],2)</f>
        <v>34</v>
      </c>
    </row>
    <row r="742" spans="10:19" x14ac:dyDescent="0.25">
      <c r="J742" s="1">
        <v>42601</v>
      </c>
      <c r="K742">
        <f t="shared" si="90"/>
        <v>2016</v>
      </c>
      <c r="L742" t="str">
        <f t="shared" si="91"/>
        <v>August</v>
      </c>
      <c r="M742" s="6" t="str">
        <f>DailyReportTable[[#This Row],[Year]]&amp;WEEKNUM(DailyReportTable[[#This Row],[Date]],2)</f>
        <v>201634</v>
      </c>
      <c r="N742">
        <f t="shared" si="92"/>
        <v>19</v>
      </c>
      <c r="O742" s="2">
        <f>SUMIF(IncomeDBTable[Date],"="&amp;DailyReportTable[[#This Row],[Date]],IncomeDBTable[Amount])</f>
        <v>0</v>
      </c>
      <c r="P742">
        <f>SUMIF(ExpensesDBTable[Date],"="&amp;DailyReportTable[[#This Row],[Date]],ExpensesDBTable[Amount])</f>
        <v>85.009999999999991</v>
      </c>
      <c r="Q742" s="2">
        <f t="shared" si="93"/>
        <v>-85.009999999999991</v>
      </c>
      <c r="R742" s="2">
        <f t="shared" si="94"/>
        <v>90342.64</v>
      </c>
      <c r="S742">
        <f>WEEKNUM(DailyReportTable[[#This Row],[Date]],2)</f>
        <v>34</v>
      </c>
    </row>
    <row r="743" spans="10:19" x14ac:dyDescent="0.25">
      <c r="J743" s="1">
        <v>42602</v>
      </c>
      <c r="K743">
        <f t="shared" si="90"/>
        <v>2016</v>
      </c>
      <c r="L743" t="str">
        <f t="shared" si="91"/>
        <v>August</v>
      </c>
      <c r="M743" s="6" t="str">
        <f>DailyReportTable[[#This Row],[Year]]&amp;WEEKNUM(DailyReportTable[[#This Row],[Date]],2)</f>
        <v>201634</v>
      </c>
      <c r="N743">
        <f t="shared" si="92"/>
        <v>20</v>
      </c>
      <c r="O743" s="2">
        <f>SUMIF(IncomeDBTable[Date],"="&amp;DailyReportTable[[#This Row],[Date]],IncomeDBTable[Amount])</f>
        <v>0</v>
      </c>
      <c r="P743">
        <f>SUMIF(ExpensesDBTable[Date],"="&amp;DailyReportTable[[#This Row],[Date]],ExpensesDBTable[Amount])</f>
        <v>82.87</v>
      </c>
      <c r="Q743" s="2">
        <f t="shared" si="93"/>
        <v>-82.87</v>
      </c>
      <c r="R743" s="2">
        <f t="shared" si="94"/>
        <v>90259.77</v>
      </c>
      <c r="S743">
        <f>WEEKNUM(DailyReportTable[[#This Row],[Date]],2)</f>
        <v>34</v>
      </c>
    </row>
    <row r="744" spans="10:19" x14ac:dyDescent="0.25">
      <c r="J744" s="1">
        <v>42603</v>
      </c>
      <c r="K744">
        <f t="shared" si="90"/>
        <v>2016</v>
      </c>
      <c r="L744" t="str">
        <f t="shared" si="91"/>
        <v>August</v>
      </c>
      <c r="M744" s="6" t="str">
        <f>DailyReportTable[[#This Row],[Year]]&amp;WEEKNUM(DailyReportTable[[#This Row],[Date]],2)</f>
        <v>201634</v>
      </c>
      <c r="N744">
        <f t="shared" si="92"/>
        <v>21</v>
      </c>
      <c r="O744" s="2">
        <f>SUMIF(IncomeDBTable[Date],"="&amp;DailyReportTable[[#This Row],[Date]],IncomeDBTable[Amount])</f>
        <v>0</v>
      </c>
      <c r="P744">
        <f>SUMIF(ExpensesDBTable[Date],"="&amp;DailyReportTable[[#This Row],[Date]],ExpensesDBTable[Amount])</f>
        <v>70.47</v>
      </c>
      <c r="Q744" s="2">
        <f t="shared" si="93"/>
        <v>-70.47</v>
      </c>
      <c r="R744" s="2">
        <f t="shared" si="94"/>
        <v>90189.3</v>
      </c>
      <c r="S744">
        <f>WEEKNUM(DailyReportTable[[#This Row],[Date]],2)</f>
        <v>34</v>
      </c>
    </row>
    <row r="745" spans="10:19" x14ac:dyDescent="0.25">
      <c r="J745" s="1">
        <v>42604</v>
      </c>
      <c r="K745">
        <f t="shared" si="90"/>
        <v>2016</v>
      </c>
      <c r="L745" t="str">
        <f t="shared" si="91"/>
        <v>August</v>
      </c>
      <c r="M745" s="6" t="str">
        <f>DailyReportTable[[#This Row],[Year]]&amp;WEEKNUM(DailyReportTable[[#This Row],[Date]],2)</f>
        <v>201635</v>
      </c>
      <c r="N745">
        <f t="shared" si="92"/>
        <v>22</v>
      </c>
      <c r="O745" s="2">
        <f>SUMIF(IncomeDBTable[Date],"="&amp;DailyReportTable[[#This Row],[Date]],IncomeDBTable[Amount])</f>
        <v>0</v>
      </c>
      <c r="P745">
        <f>SUMIF(ExpensesDBTable[Date],"="&amp;DailyReportTable[[#This Row],[Date]],ExpensesDBTable[Amount])</f>
        <v>90.32</v>
      </c>
      <c r="Q745" s="2">
        <f t="shared" si="93"/>
        <v>-90.32</v>
      </c>
      <c r="R745" s="2">
        <f t="shared" si="94"/>
        <v>90098.98</v>
      </c>
      <c r="S745">
        <f>WEEKNUM(DailyReportTable[[#This Row],[Date]],2)</f>
        <v>35</v>
      </c>
    </row>
    <row r="746" spans="10:19" x14ac:dyDescent="0.25">
      <c r="J746" s="1">
        <v>42605</v>
      </c>
      <c r="K746">
        <f t="shared" si="90"/>
        <v>2016</v>
      </c>
      <c r="L746" t="str">
        <f t="shared" si="91"/>
        <v>August</v>
      </c>
      <c r="M746" s="6" t="str">
        <f>DailyReportTable[[#This Row],[Year]]&amp;WEEKNUM(DailyReportTable[[#This Row],[Date]],2)</f>
        <v>201635</v>
      </c>
      <c r="N746">
        <f t="shared" si="92"/>
        <v>23</v>
      </c>
      <c r="O746" s="2">
        <f>SUMIF(IncomeDBTable[Date],"="&amp;DailyReportTable[[#This Row],[Date]],IncomeDBTable[Amount])</f>
        <v>0</v>
      </c>
      <c r="P746">
        <f>SUMIF(ExpensesDBTable[Date],"="&amp;DailyReportTable[[#This Row],[Date]],ExpensesDBTable[Amount])</f>
        <v>320.07</v>
      </c>
      <c r="Q746" s="2">
        <f t="shared" si="93"/>
        <v>-320.07</v>
      </c>
      <c r="R746" s="2">
        <f t="shared" si="94"/>
        <v>89778.909999999989</v>
      </c>
      <c r="S746">
        <f>WEEKNUM(DailyReportTable[[#This Row],[Date]],2)</f>
        <v>35</v>
      </c>
    </row>
    <row r="747" spans="10:19" x14ac:dyDescent="0.25">
      <c r="J747" s="1">
        <v>42607</v>
      </c>
      <c r="K747">
        <f t="shared" si="90"/>
        <v>2016</v>
      </c>
      <c r="L747" t="str">
        <f t="shared" si="91"/>
        <v>August</v>
      </c>
      <c r="M747" s="6" t="str">
        <f>DailyReportTable[[#This Row],[Year]]&amp;WEEKNUM(DailyReportTable[[#This Row],[Date]],2)</f>
        <v>201635</v>
      </c>
      <c r="N747">
        <f t="shared" si="92"/>
        <v>25</v>
      </c>
      <c r="O747" s="2">
        <f>SUMIF(IncomeDBTable[Date],"="&amp;DailyReportTable[[#This Row],[Date]],IncomeDBTable[Amount])</f>
        <v>0</v>
      </c>
      <c r="P747">
        <f>SUMIF(ExpensesDBTable[Date],"="&amp;DailyReportTable[[#This Row],[Date]],ExpensesDBTable[Amount])</f>
        <v>53.38</v>
      </c>
      <c r="Q747" s="2">
        <f t="shared" si="93"/>
        <v>-53.38</v>
      </c>
      <c r="R747" s="2">
        <f t="shared" si="94"/>
        <v>89725.529999999984</v>
      </c>
      <c r="S747">
        <f>WEEKNUM(DailyReportTable[[#This Row],[Date]],2)</f>
        <v>35</v>
      </c>
    </row>
    <row r="748" spans="10:19" x14ac:dyDescent="0.25">
      <c r="J748" s="1">
        <v>42608</v>
      </c>
      <c r="K748">
        <f t="shared" si="90"/>
        <v>2016</v>
      </c>
      <c r="L748" t="str">
        <f t="shared" si="91"/>
        <v>August</v>
      </c>
      <c r="M748" s="6" t="str">
        <f>DailyReportTable[[#This Row],[Year]]&amp;WEEKNUM(DailyReportTable[[#This Row],[Date]],2)</f>
        <v>201635</v>
      </c>
      <c r="N748">
        <f t="shared" si="92"/>
        <v>26</v>
      </c>
      <c r="O748" s="2">
        <f>SUMIF(IncomeDBTable[Date],"="&amp;DailyReportTable[[#This Row],[Date]],IncomeDBTable[Amount])</f>
        <v>0</v>
      </c>
      <c r="P748">
        <f>SUMIF(ExpensesDBTable[Date],"="&amp;DailyReportTable[[#This Row],[Date]],ExpensesDBTable[Amount])</f>
        <v>22.5</v>
      </c>
      <c r="Q748" s="2">
        <f t="shared" si="93"/>
        <v>-22.5</v>
      </c>
      <c r="R748" s="2">
        <f t="shared" si="94"/>
        <v>89703.029999999984</v>
      </c>
      <c r="S748">
        <f>WEEKNUM(DailyReportTable[[#This Row],[Date]],2)</f>
        <v>35</v>
      </c>
    </row>
    <row r="749" spans="10:19" x14ac:dyDescent="0.25">
      <c r="J749" s="1">
        <v>42609</v>
      </c>
      <c r="K749">
        <f t="shared" si="90"/>
        <v>2016</v>
      </c>
      <c r="L749" t="str">
        <f t="shared" si="91"/>
        <v>August</v>
      </c>
      <c r="M749" s="6" t="str">
        <f>DailyReportTable[[#This Row],[Year]]&amp;WEEKNUM(DailyReportTable[[#This Row],[Date]],2)</f>
        <v>201635</v>
      </c>
      <c r="N749">
        <f t="shared" si="92"/>
        <v>27</v>
      </c>
      <c r="O749" s="2">
        <f>SUMIF(IncomeDBTable[Date],"="&amp;DailyReportTable[[#This Row],[Date]],IncomeDBTable[Amount])</f>
        <v>0</v>
      </c>
      <c r="P749">
        <f>SUMIF(ExpensesDBTable[Date],"="&amp;DailyReportTable[[#This Row],[Date]],ExpensesDBTable[Amount])</f>
        <v>28.939999999999998</v>
      </c>
      <c r="Q749" s="2">
        <f t="shared" si="93"/>
        <v>-28.939999999999998</v>
      </c>
      <c r="R749" s="2">
        <f t="shared" si="94"/>
        <v>89674.089999999982</v>
      </c>
      <c r="S749">
        <f>WEEKNUM(DailyReportTable[[#This Row],[Date]],2)</f>
        <v>35</v>
      </c>
    </row>
    <row r="750" spans="10:19" x14ac:dyDescent="0.25">
      <c r="J750" s="1">
        <v>42610</v>
      </c>
      <c r="K750">
        <f t="shared" si="90"/>
        <v>2016</v>
      </c>
      <c r="L750" t="str">
        <f t="shared" si="91"/>
        <v>August</v>
      </c>
      <c r="M750" s="6" t="str">
        <f>DailyReportTable[[#This Row],[Year]]&amp;WEEKNUM(DailyReportTable[[#This Row],[Date]],2)</f>
        <v>201635</v>
      </c>
      <c r="N750">
        <f t="shared" si="92"/>
        <v>28</v>
      </c>
      <c r="O750" s="2">
        <f>SUMIF(IncomeDBTable[Date],"="&amp;DailyReportTable[[#This Row],[Date]],IncomeDBTable[Amount])</f>
        <v>0</v>
      </c>
      <c r="P750">
        <f>SUMIF(ExpensesDBTable[Date],"="&amp;DailyReportTable[[#This Row],[Date]],ExpensesDBTable[Amount])</f>
        <v>131.48000000000002</v>
      </c>
      <c r="Q750" s="2">
        <f t="shared" si="93"/>
        <v>-131.48000000000002</v>
      </c>
      <c r="R750" s="2">
        <f t="shared" si="94"/>
        <v>89542.609999999986</v>
      </c>
      <c r="S750">
        <f>WEEKNUM(DailyReportTable[[#This Row],[Date]],2)</f>
        <v>35</v>
      </c>
    </row>
    <row r="751" spans="10:19" x14ac:dyDescent="0.25">
      <c r="J751" s="1">
        <v>42611</v>
      </c>
      <c r="K751">
        <f t="shared" si="90"/>
        <v>2016</v>
      </c>
      <c r="L751" t="str">
        <f t="shared" si="91"/>
        <v>August</v>
      </c>
      <c r="M751" s="6" t="str">
        <f>DailyReportTable[[#This Row],[Year]]&amp;WEEKNUM(DailyReportTable[[#This Row],[Date]],2)</f>
        <v>201636</v>
      </c>
      <c r="N751">
        <f t="shared" si="92"/>
        <v>29</v>
      </c>
      <c r="O751" s="2">
        <f>SUMIF(IncomeDBTable[Date],"="&amp;DailyReportTable[[#This Row],[Date]],IncomeDBTable[Amount])</f>
        <v>0</v>
      </c>
      <c r="P751">
        <f>SUMIF(ExpensesDBTable[Date],"="&amp;DailyReportTable[[#This Row],[Date]],ExpensesDBTable[Amount])</f>
        <v>24.03</v>
      </c>
      <c r="Q751" s="2">
        <f t="shared" si="93"/>
        <v>-24.03</v>
      </c>
      <c r="R751" s="2">
        <f t="shared" si="94"/>
        <v>89518.579999999987</v>
      </c>
      <c r="S751">
        <f>WEEKNUM(DailyReportTable[[#This Row],[Date]],2)</f>
        <v>36</v>
      </c>
    </row>
    <row r="752" spans="10:19" x14ac:dyDescent="0.25">
      <c r="J752" s="1">
        <v>42612</v>
      </c>
      <c r="K752">
        <f t="shared" si="90"/>
        <v>2016</v>
      </c>
      <c r="L752" t="str">
        <f t="shared" si="91"/>
        <v>August</v>
      </c>
      <c r="M752" s="6" t="str">
        <f>DailyReportTable[[#This Row],[Year]]&amp;WEEKNUM(DailyReportTable[[#This Row],[Date]],2)</f>
        <v>201636</v>
      </c>
      <c r="N752">
        <f t="shared" si="92"/>
        <v>30</v>
      </c>
      <c r="O752" s="2">
        <f>SUMIF(IncomeDBTable[Date],"="&amp;DailyReportTable[[#This Row],[Date]],IncomeDBTable[Amount])</f>
        <v>0</v>
      </c>
      <c r="P752">
        <f>SUMIF(ExpensesDBTable[Date],"="&amp;DailyReportTable[[#This Row],[Date]],ExpensesDBTable[Amount])</f>
        <v>46.230000000000004</v>
      </c>
      <c r="Q752" s="2">
        <f t="shared" si="93"/>
        <v>-46.230000000000004</v>
      </c>
      <c r="R752" s="2">
        <f t="shared" si="94"/>
        <v>89472.349999999991</v>
      </c>
      <c r="S752">
        <f>WEEKNUM(DailyReportTable[[#This Row],[Date]],2)</f>
        <v>36</v>
      </c>
    </row>
    <row r="753" spans="10:19" x14ac:dyDescent="0.25">
      <c r="J753" s="1">
        <v>42613</v>
      </c>
      <c r="K753">
        <f t="shared" si="90"/>
        <v>2016</v>
      </c>
      <c r="L753" t="str">
        <f t="shared" si="91"/>
        <v>August</v>
      </c>
      <c r="M753" s="6" t="str">
        <f>DailyReportTable[[#This Row],[Year]]&amp;WEEKNUM(DailyReportTable[[#This Row],[Date]],2)</f>
        <v>201636</v>
      </c>
      <c r="N753">
        <f t="shared" si="92"/>
        <v>31</v>
      </c>
      <c r="O753" s="2">
        <f>SUMIF(IncomeDBTable[Date],"="&amp;DailyReportTable[[#This Row],[Date]],IncomeDBTable[Amount])</f>
        <v>0</v>
      </c>
      <c r="P753">
        <f>SUMIF(ExpensesDBTable[Date],"="&amp;DailyReportTable[[#This Row],[Date]],ExpensesDBTable[Amount])</f>
        <v>116</v>
      </c>
      <c r="Q753" s="2">
        <f t="shared" si="93"/>
        <v>-116</v>
      </c>
      <c r="R753" s="2">
        <f t="shared" si="94"/>
        <v>89356.349999999991</v>
      </c>
      <c r="S753">
        <f>WEEKNUM(DailyReportTable[[#This Row],[Date]],2)</f>
        <v>36</v>
      </c>
    </row>
    <row r="754" spans="10:19" x14ac:dyDescent="0.25">
      <c r="J754" s="1">
        <v>42614</v>
      </c>
      <c r="K754">
        <f t="shared" si="90"/>
        <v>2016</v>
      </c>
      <c r="L754" t="str">
        <f t="shared" si="91"/>
        <v>September</v>
      </c>
      <c r="M754" s="6" t="str">
        <f>DailyReportTable[[#This Row],[Year]]&amp;WEEKNUM(DailyReportTable[[#This Row],[Date]],2)</f>
        <v>201636</v>
      </c>
      <c r="N754">
        <f t="shared" si="92"/>
        <v>1</v>
      </c>
      <c r="O754" s="2">
        <f>SUMIF(IncomeDBTable[Date],"="&amp;DailyReportTable[[#This Row],[Date]],IncomeDBTable[Amount])</f>
        <v>148.33000000000001</v>
      </c>
      <c r="P754">
        <f>SUMIF(ExpensesDBTable[Date],"="&amp;DailyReportTable[[#This Row],[Date]],ExpensesDBTable[Amount])</f>
        <v>225.21</v>
      </c>
      <c r="Q754" s="2">
        <f t="shared" si="93"/>
        <v>-76.88</v>
      </c>
      <c r="R754" s="2">
        <f t="shared" si="94"/>
        <v>89279.469999999987</v>
      </c>
      <c r="S754">
        <f>WEEKNUM(DailyReportTable[[#This Row],[Date]],2)</f>
        <v>36</v>
      </c>
    </row>
    <row r="755" spans="10:19" x14ac:dyDescent="0.25">
      <c r="J755" s="1">
        <v>42615</v>
      </c>
      <c r="K755">
        <f t="shared" si="90"/>
        <v>2016</v>
      </c>
      <c r="L755" t="str">
        <f t="shared" si="91"/>
        <v>September</v>
      </c>
      <c r="M755" s="6" t="str">
        <f>DailyReportTable[[#This Row],[Year]]&amp;WEEKNUM(DailyReportTable[[#This Row],[Date]],2)</f>
        <v>201636</v>
      </c>
      <c r="N755">
        <f t="shared" si="92"/>
        <v>2</v>
      </c>
      <c r="O755" s="2">
        <f>SUMIF(IncomeDBTable[Date],"="&amp;DailyReportTable[[#This Row],[Date]],IncomeDBTable[Amount])</f>
        <v>3529.72</v>
      </c>
      <c r="P755">
        <f>SUMIF(ExpensesDBTable[Date],"="&amp;DailyReportTable[[#This Row],[Date]],ExpensesDBTable[Amount])</f>
        <v>237.76000000000002</v>
      </c>
      <c r="Q755" s="2">
        <f t="shared" si="93"/>
        <v>3291.9599999999996</v>
      </c>
      <c r="R755" s="2">
        <f t="shared" si="94"/>
        <v>92571.43</v>
      </c>
      <c r="S755">
        <f>WEEKNUM(DailyReportTable[[#This Row],[Date]],2)</f>
        <v>36</v>
      </c>
    </row>
    <row r="756" spans="10:19" x14ac:dyDescent="0.25">
      <c r="J756" s="1">
        <v>42616</v>
      </c>
      <c r="K756">
        <f t="shared" si="90"/>
        <v>2016</v>
      </c>
      <c r="L756" t="str">
        <f t="shared" si="91"/>
        <v>September</v>
      </c>
      <c r="M756" s="6" t="str">
        <f>DailyReportTable[[#This Row],[Year]]&amp;WEEKNUM(DailyReportTable[[#This Row],[Date]],2)</f>
        <v>201636</v>
      </c>
      <c r="N756">
        <f t="shared" si="92"/>
        <v>3</v>
      </c>
      <c r="O756" s="2">
        <f>SUMIF(IncomeDBTable[Date],"="&amp;DailyReportTable[[#This Row],[Date]],IncomeDBTable[Amount])</f>
        <v>0</v>
      </c>
      <c r="P756">
        <f>SUMIF(ExpensesDBTable[Date],"="&amp;DailyReportTable[[#This Row],[Date]],ExpensesDBTable[Amount])</f>
        <v>40.82</v>
      </c>
      <c r="Q756" s="2">
        <f t="shared" si="93"/>
        <v>-40.82</v>
      </c>
      <c r="R756" s="2">
        <f t="shared" si="94"/>
        <v>92530.609999999986</v>
      </c>
      <c r="S756">
        <f>WEEKNUM(DailyReportTable[[#This Row],[Date]],2)</f>
        <v>36</v>
      </c>
    </row>
    <row r="757" spans="10:19" x14ac:dyDescent="0.25">
      <c r="J757" s="1">
        <v>42617</v>
      </c>
      <c r="K757">
        <f t="shared" si="90"/>
        <v>2016</v>
      </c>
      <c r="L757" t="str">
        <f t="shared" si="91"/>
        <v>September</v>
      </c>
      <c r="M757" s="6" t="str">
        <f>DailyReportTable[[#This Row],[Year]]&amp;WEEKNUM(DailyReportTable[[#This Row],[Date]],2)</f>
        <v>201636</v>
      </c>
      <c r="N757">
        <f t="shared" si="92"/>
        <v>4</v>
      </c>
      <c r="O757" s="2">
        <f>SUMIF(IncomeDBTable[Date],"="&amp;DailyReportTable[[#This Row],[Date]],IncomeDBTable[Amount])</f>
        <v>0</v>
      </c>
      <c r="P757">
        <f>SUMIF(ExpensesDBTable[Date],"="&amp;DailyReportTable[[#This Row],[Date]],ExpensesDBTable[Amount])</f>
        <v>73.080000000000013</v>
      </c>
      <c r="Q757" s="2">
        <f t="shared" si="93"/>
        <v>-73.080000000000013</v>
      </c>
      <c r="R757" s="2">
        <f t="shared" si="94"/>
        <v>92457.529999999984</v>
      </c>
      <c r="S757">
        <f>WEEKNUM(DailyReportTable[[#This Row],[Date]],2)</f>
        <v>36</v>
      </c>
    </row>
    <row r="758" spans="10:19" x14ac:dyDescent="0.25">
      <c r="J758" s="1">
        <v>42619</v>
      </c>
      <c r="K758">
        <f t="shared" si="90"/>
        <v>2016</v>
      </c>
      <c r="L758" t="str">
        <f t="shared" si="91"/>
        <v>September</v>
      </c>
      <c r="M758" s="6" t="str">
        <f>DailyReportTable[[#This Row],[Year]]&amp;WEEKNUM(DailyReportTable[[#This Row],[Date]],2)</f>
        <v>201637</v>
      </c>
      <c r="N758">
        <f t="shared" si="92"/>
        <v>6</v>
      </c>
      <c r="O758" s="2">
        <f>SUMIF(IncomeDBTable[Date],"="&amp;DailyReportTable[[#This Row],[Date]],IncomeDBTable[Amount])</f>
        <v>0</v>
      </c>
      <c r="P758">
        <f>SUMIF(ExpensesDBTable[Date],"="&amp;DailyReportTable[[#This Row],[Date]],ExpensesDBTable[Amount])</f>
        <v>16.75</v>
      </c>
      <c r="Q758" s="2">
        <f t="shared" si="93"/>
        <v>-16.75</v>
      </c>
      <c r="R758" s="2">
        <f t="shared" si="94"/>
        <v>92440.779999999984</v>
      </c>
      <c r="S758">
        <f>WEEKNUM(DailyReportTable[[#This Row],[Date]],2)</f>
        <v>37</v>
      </c>
    </row>
    <row r="759" spans="10:19" x14ac:dyDescent="0.25">
      <c r="J759" s="1">
        <v>42620</v>
      </c>
      <c r="K759">
        <f t="shared" ref="K759:K822" si="95">YEAR(J759)</f>
        <v>2016</v>
      </c>
      <c r="L759" t="str">
        <f t="shared" ref="L759:L822" si="96">TEXT(DATE(K759,MONTH(J759),N759),"MMMM")</f>
        <v>September</v>
      </c>
      <c r="M759" s="6" t="str">
        <f>DailyReportTable[[#This Row],[Year]]&amp;WEEKNUM(DailyReportTable[[#This Row],[Date]],2)</f>
        <v>201637</v>
      </c>
      <c r="N759">
        <f t="shared" ref="N759:N822" si="97">DAY(J759)</f>
        <v>7</v>
      </c>
      <c r="O759" s="2">
        <f>SUMIF(IncomeDBTable[Date],"="&amp;DailyReportTable[[#This Row],[Date]],IncomeDBTable[Amount])</f>
        <v>0</v>
      </c>
      <c r="P759">
        <f>SUMIF(ExpensesDBTable[Date],"="&amp;DailyReportTable[[#This Row],[Date]],ExpensesDBTable[Amount])</f>
        <v>68.02</v>
      </c>
      <c r="Q759" s="2">
        <f t="shared" ref="Q759:Q822" si="98">O759-P759</f>
        <v>-68.02</v>
      </c>
      <c r="R759" s="2">
        <f t="shared" ref="R759:R822" si="99">R758+Q759</f>
        <v>92372.75999999998</v>
      </c>
      <c r="S759">
        <f>WEEKNUM(DailyReportTable[[#This Row],[Date]],2)</f>
        <v>37</v>
      </c>
    </row>
    <row r="760" spans="10:19" x14ac:dyDescent="0.25">
      <c r="J760" s="1">
        <v>42621</v>
      </c>
      <c r="K760">
        <f t="shared" si="95"/>
        <v>2016</v>
      </c>
      <c r="L760" t="str">
        <f t="shared" si="96"/>
        <v>September</v>
      </c>
      <c r="M760" s="6" t="str">
        <f>DailyReportTable[[#This Row],[Year]]&amp;WEEKNUM(DailyReportTable[[#This Row],[Date]],2)</f>
        <v>201637</v>
      </c>
      <c r="N760">
        <f t="shared" si="97"/>
        <v>8</v>
      </c>
      <c r="O760" s="2">
        <f>SUMIF(IncomeDBTable[Date],"="&amp;DailyReportTable[[#This Row],[Date]],IncomeDBTable[Amount])</f>
        <v>0</v>
      </c>
      <c r="P760">
        <f>SUMIF(ExpensesDBTable[Date],"="&amp;DailyReportTable[[#This Row],[Date]],ExpensesDBTable[Amount])</f>
        <v>1963.5499999999997</v>
      </c>
      <c r="Q760" s="2">
        <f t="shared" si="98"/>
        <v>-1963.5499999999997</v>
      </c>
      <c r="R760" s="2">
        <f t="shared" si="99"/>
        <v>90409.209999999977</v>
      </c>
      <c r="S760">
        <f>WEEKNUM(DailyReportTable[[#This Row],[Date]],2)</f>
        <v>37</v>
      </c>
    </row>
    <row r="761" spans="10:19" x14ac:dyDescent="0.25">
      <c r="J761" s="1">
        <v>42622</v>
      </c>
      <c r="K761">
        <f t="shared" si="95"/>
        <v>2016</v>
      </c>
      <c r="L761" t="str">
        <f t="shared" si="96"/>
        <v>September</v>
      </c>
      <c r="M761" s="6" t="str">
        <f>DailyReportTable[[#This Row],[Year]]&amp;WEEKNUM(DailyReportTable[[#This Row],[Date]],2)</f>
        <v>201637</v>
      </c>
      <c r="N761">
        <f t="shared" si="97"/>
        <v>9</v>
      </c>
      <c r="O761" s="2">
        <f>SUMIF(IncomeDBTable[Date],"="&amp;DailyReportTable[[#This Row],[Date]],IncomeDBTable[Amount])</f>
        <v>0</v>
      </c>
      <c r="P761">
        <f>SUMIF(ExpensesDBTable[Date],"="&amp;DailyReportTable[[#This Row],[Date]],ExpensesDBTable[Amount])</f>
        <v>12.809999999999999</v>
      </c>
      <c r="Q761" s="2">
        <f t="shared" si="98"/>
        <v>-12.809999999999999</v>
      </c>
      <c r="R761" s="2">
        <f t="shared" si="99"/>
        <v>90396.39999999998</v>
      </c>
      <c r="S761">
        <f>WEEKNUM(DailyReportTable[[#This Row],[Date]],2)</f>
        <v>37</v>
      </c>
    </row>
    <row r="762" spans="10:19" x14ac:dyDescent="0.25">
      <c r="J762" s="1">
        <v>42623</v>
      </c>
      <c r="K762">
        <f t="shared" si="95"/>
        <v>2016</v>
      </c>
      <c r="L762" t="str">
        <f t="shared" si="96"/>
        <v>September</v>
      </c>
      <c r="M762" s="6" t="str">
        <f>DailyReportTable[[#This Row],[Year]]&amp;WEEKNUM(DailyReportTable[[#This Row],[Date]],2)</f>
        <v>201637</v>
      </c>
      <c r="N762">
        <f t="shared" si="97"/>
        <v>10</v>
      </c>
      <c r="O762" s="2">
        <f>SUMIF(IncomeDBTable[Date],"="&amp;DailyReportTable[[#This Row],[Date]],IncomeDBTable[Amount])</f>
        <v>0</v>
      </c>
      <c r="P762">
        <f>SUMIF(ExpensesDBTable[Date],"="&amp;DailyReportTable[[#This Row],[Date]],ExpensesDBTable[Amount])</f>
        <v>51.53</v>
      </c>
      <c r="Q762" s="2">
        <f t="shared" si="98"/>
        <v>-51.53</v>
      </c>
      <c r="R762" s="2">
        <f t="shared" si="99"/>
        <v>90344.869999999981</v>
      </c>
      <c r="S762">
        <f>WEEKNUM(DailyReportTable[[#This Row],[Date]],2)</f>
        <v>37</v>
      </c>
    </row>
    <row r="763" spans="10:19" x14ac:dyDescent="0.25">
      <c r="J763" s="1">
        <v>42625</v>
      </c>
      <c r="K763">
        <f t="shared" si="95"/>
        <v>2016</v>
      </c>
      <c r="L763" t="str">
        <f t="shared" si="96"/>
        <v>September</v>
      </c>
      <c r="M763" s="6" t="str">
        <f>DailyReportTable[[#This Row],[Year]]&amp;WEEKNUM(DailyReportTable[[#This Row],[Date]],2)</f>
        <v>201638</v>
      </c>
      <c r="N763">
        <f t="shared" si="97"/>
        <v>12</v>
      </c>
      <c r="O763" s="2">
        <f>SUMIF(IncomeDBTable[Date],"="&amp;DailyReportTable[[#This Row],[Date]],IncomeDBTable[Amount])</f>
        <v>0</v>
      </c>
      <c r="P763">
        <f>SUMIF(ExpensesDBTable[Date],"="&amp;DailyReportTable[[#This Row],[Date]],ExpensesDBTable[Amount])</f>
        <v>215.67</v>
      </c>
      <c r="Q763" s="2">
        <f t="shared" si="98"/>
        <v>-215.67</v>
      </c>
      <c r="R763" s="2">
        <f t="shared" si="99"/>
        <v>90129.199999999983</v>
      </c>
      <c r="S763">
        <f>WEEKNUM(DailyReportTable[[#This Row],[Date]],2)</f>
        <v>38</v>
      </c>
    </row>
    <row r="764" spans="10:19" x14ac:dyDescent="0.25">
      <c r="J764" s="1">
        <v>42626</v>
      </c>
      <c r="K764">
        <f t="shared" si="95"/>
        <v>2016</v>
      </c>
      <c r="L764" t="str">
        <f t="shared" si="96"/>
        <v>September</v>
      </c>
      <c r="M764" s="6" t="str">
        <f>DailyReportTable[[#This Row],[Year]]&amp;WEEKNUM(DailyReportTable[[#This Row],[Date]],2)</f>
        <v>201638</v>
      </c>
      <c r="N764">
        <f t="shared" si="97"/>
        <v>13</v>
      </c>
      <c r="O764" s="2">
        <f>SUMIF(IncomeDBTable[Date],"="&amp;DailyReportTable[[#This Row],[Date]],IncomeDBTable[Amount])</f>
        <v>0</v>
      </c>
      <c r="P764">
        <f>SUMIF(ExpensesDBTable[Date],"="&amp;DailyReportTable[[#This Row],[Date]],ExpensesDBTable[Amount])</f>
        <v>405</v>
      </c>
      <c r="Q764" s="2">
        <f t="shared" si="98"/>
        <v>-405</v>
      </c>
      <c r="R764" s="2">
        <f t="shared" si="99"/>
        <v>89724.199999999983</v>
      </c>
      <c r="S764">
        <f>WEEKNUM(DailyReportTable[[#This Row],[Date]],2)</f>
        <v>38</v>
      </c>
    </row>
    <row r="765" spans="10:19" x14ac:dyDescent="0.25">
      <c r="J765" s="1">
        <v>42628</v>
      </c>
      <c r="K765">
        <f t="shared" si="95"/>
        <v>2016</v>
      </c>
      <c r="L765" t="str">
        <f t="shared" si="96"/>
        <v>September</v>
      </c>
      <c r="M765" s="6" t="str">
        <f>DailyReportTable[[#This Row],[Year]]&amp;WEEKNUM(DailyReportTable[[#This Row],[Date]],2)</f>
        <v>201638</v>
      </c>
      <c r="N765">
        <f t="shared" si="97"/>
        <v>15</v>
      </c>
      <c r="O765" s="2">
        <f>SUMIF(IncomeDBTable[Date],"="&amp;DailyReportTable[[#This Row],[Date]],IncomeDBTable[Amount])</f>
        <v>8098.38</v>
      </c>
      <c r="P765">
        <f>SUMIF(ExpensesDBTable[Date],"="&amp;DailyReportTable[[#This Row],[Date]],ExpensesDBTable[Amount])</f>
        <v>46.54</v>
      </c>
      <c r="Q765" s="2">
        <f t="shared" si="98"/>
        <v>8051.84</v>
      </c>
      <c r="R765" s="2">
        <f t="shared" si="99"/>
        <v>97776.039999999979</v>
      </c>
      <c r="S765">
        <f>WEEKNUM(DailyReportTable[[#This Row],[Date]],2)</f>
        <v>38</v>
      </c>
    </row>
    <row r="766" spans="10:19" x14ac:dyDescent="0.25">
      <c r="J766" s="1">
        <v>42629</v>
      </c>
      <c r="K766">
        <f t="shared" si="95"/>
        <v>2016</v>
      </c>
      <c r="L766" t="str">
        <f t="shared" si="96"/>
        <v>September</v>
      </c>
      <c r="M766" s="6" t="str">
        <f>DailyReportTable[[#This Row],[Year]]&amp;WEEKNUM(DailyReportTable[[#This Row],[Date]],2)</f>
        <v>201638</v>
      </c>
      <c r="N766">
        <f t="shared" si="97"/>
        <v>16</v>
      </c>
      <c r="O766" s="2">
        <f>SUMIF(IncomeDBTable[Date],"="&amp;DailyReportTable[[#This Row],[Date]],IncomeDBTable[Amount])</f>
        <v>0</v>
      </c>
      <c r="P766">
        <f>SUMIF(ExpensesDBTable[Date],"="&amp;DailyReportTable[[#This Row],[Date]],ExpensesDBTable[Amount])</f>
        <v>89</v>
      </c>
      <c r="Q766" s="2">
        <f t="shared" si="98"/>
        <v>-89</v>
      </c>
      <c r="R766" s="2">
        <f t="shared" si="99"/>
        <v>97687.039999999979</v>
      </c>
      <c r="S766">
        <f>WEEKNUM(DailyReportTable[[#This Row],[Date]],2)</f>
        <v>38</v>
      </c>
    </row>
    <row r="767" spans="10:19" x14ac:dyDescent="0.25">
      <c r="J767" s="1">
        <v>42630</v>
      </c>
      <c r="K767">
        <f t="shared" si="95"/>
        <v>2016</v>
      </c>
      <c r="L767" t="str">
        <f t="shared" si="96"/>
        <v>September</v>
      </c>
      <c r="M767" s="6" t="str">
        <f>DailyReportTable[[#This Row],[Year]]&amp;WEEKNUM(DailyReportTable[[#This Row],[Date]],2)</f>
        <v>201638</v>
      </c>
      <c r="N767">
        <f t="shared" si="97"/>
        <v>17</v>
      </c>
      <c r="O767" s="2">
        <f>SUMIF(IncomeDBTable[Date],"="&amp;DailyReportTable[[#This Row],[Date]],IncomeDBTable[Amount])</f>
        <v>0</v>
      </c>
      <c r="P767">
        <f>SUMIF(ExpensesDBTable[Date],"="&amp;DailyReportTable[[#This Row],[Date]],ExpensesDBTable[Amount])</f>
        <v>411</v>
      </c>
      <c r="Q767" s="2">
        <f t="shared" si="98"/>
        <v>-411</v>
      </c>
      <c r="R767" s="2">
        <f t="shared" si="99"/>
        <v>97276.039999999979</v>
      </c>
      <c r="S767">
        <f>WEEKNUM(DailyReportTable[[#This Row],[Date]],2)</f>
        <v>38</v>
      </c>
    </row>
    <row r="768" spans="10:19" x14ac:dyDescent="0.25">
      <c r="J768" s="1">
        <v>42631</v>
      </c>
      <c r="K768">
        <f t="shared" si="95"/>
        <v>2016</v>
      </c>
      <c r="L768" t="str">
        <f t="shared" si="96"/>
        <v>September</v>
      </c>
      <c r="M768" s="6" t="str">
        <f>DailyReportTable[[#This Row],[Year]]&amp;WEEKNUM(DailyReportTable[[#This Row],[Date]],2)</f>
        <v>201638</v>
      </c>
      <c r="N768">
        <f t="shared" si="97"/>
        <v>18</v>
      </c>
      <c r="O768" s="2">
        <f>SUMIF(IncomeDBTable[Date],"="&amp;DailyReportTable[[#This Row],[Date]],IncomeDBTable[Amount])</f>
        <v>0</v>
      </c>
      <c r="P768">
        <f>SUMIF(ExpensesDBTable[Date],"="&amp;DailyReportTable[[#This Row],[Date]],ExpensesDBTable[Amount])</f>
        <v>1599.13</v>
      </c>
      <c r="Q768" s="2">
        <f t="shared" si="98"/>
        <v>-1599.13</v>
      </c>
      <c r="R768" s="2">
        <f t="shared" si="99"/>
        <v>95676.909999999974</v>
      </c>
      <c r="S768">
        <f>WEEKNUM(DailyReportTable[[#This Row],[Date]],2)</f>
        <v>38</v>
      </c>
    </row>
    <row r="769" spans="10:19" x14ac:dyDescent="0.25">
      <c r="J769" s="1">
        <v>42633</v>
      </c>
      <c r="K769">
        <f t="shared" si="95"/>
        <v>2016</v>
      </c>
      <c r="L769" t="str">
        <f t="shared" si="96"/>
        <v>September</v>
      </c>
      <c r="M769" s="6" t="str">
        <f>DailyReportTable[[#This Row],[Year]]&amp;WEEKNUM(DailyReportTable[[#This Row],[Date]],2)</f>
        <v>201639</v>
      </c>
      <c r="N769">
        <f t="shared" si="97"/>
        <v>20</v>
      </c>
      <c r="O769" s="2">
        <f>SUMIF(IncomeDBTable[Date],"="&amp;DailyReportTable[[#This Row],[Date]],IncomeDBTable[Amount])</f>
        <v>0</v>
      </c>
      <c r="P769">
        <f>SUMIF(ExpensesDBTable[Date],"="&amp;DailyReportTable[[#This Row],[Date]],ExpensesDBTable[Amount])</f>
        <v>33.089999999999996</v>
      </c>
      <c r="Q769" s="2">
        <f t="shared" si="98"/>
        <v>-33.089999999999996</v>
      </c>
      <c r="R769" s="2">
        <f t="shared" si="99"/>
        <v>95643.819999999978</v>
      </c>
      <c r="S769">
        <f>WEEKNUM(DailyReportTable[[#This Row],[Date]],2)</f>
        <v>39</v>
      </c>
    </row>
    <row r="770" spans="10:19" x14ac:dyDescent="0.25">
      <c r="J770" s="1">
        <v>42635</v>
      </c>
      <c r="K770">
        <f t="shared" si="95"/>
        <v>2016</v>
      </c>
      <c r="L770" t="str">
        <f t="shared" si="96"/>
        <v>September</v>
      </c>
      <c r="M770" s="6" t="str">
        <f>DailyReportTable[[#This Row],[Year]]&amp;WEEKNUM(DailyReportTable[[#This Row],[Date]],2)</f>
        <v>201639</v>
      </c>
      <c r="N770">
        <f t="shared" si="97"/>
        <v>22</v>
      </c>
      <c r="O770" s="2">
        <f>SUMIF(IncomeDBTable[Date],"="&amp;DailyReportTable[[#This Row],[Date]],IncomeDBTable[Amount])</f>
        <v>0</v>
      </c>
      <c r="P770">
        <f>SUMIF(ExpensesDBTable[Date],"="&amp;DailyReportTable[[#This Row],[Date]],ExpensesDBTable[Amount])</f>
        <v>142.45000000000002</v>
      </c>
      <c r="Q770" s="2">
        <f t="shared" si="98"/>
        <v>-142.45000000000002</v>
      </c>
      <c r="R770" s="2">
        <f t="shared" si="99"/>
        <v>95501.369999999981</v>
      </c>
      <c r="S770">
        <f>WEEKNUM(DailyReportTable[[#This Row],[Date]],2)</f>
        <v>39</v>
      </c>
    </row>
    <row r="771" spans="10:19" x14ac:dyDescent="0.25">
      <c r="J771" s="1">
        <v>42636</v>
      </c>
      <c r="K771">
        <f t="shared" si="95"/>
        <v>2016</v>
      </c>
      <c r="L771" t="str">
        <f t="shared" si="96"/>
        <v>September</v>
      </c>
      <c r="M771" s="6" t="str">
        <f>DailyReportTable[[#This Row],[Year]]&amp;WEEKNUM(DailyReportTable[[#This Row],[Date]],2)</f>
        <v>201639</v>
      </c>
      <c r="N771">
        <f t="shared" si="97"/>
        <v>23</v>
      </c>
      <c r="O771" s="2">
        <f>SUMIF(IncomeDBTable[Date],"="&amp;DailyReportTable[[#This Row],[Date]],IncomeDBTable[Amount])</f>
        <v>0</v>
      </c>
      <c r="P771">
        <f>SUMIF(ExpensesDBTable[Date],"="&amp;DailyReportTable[[#This Row],[Date]],ExpensesDBTable[Amount])</f>
        <v>44.55</v>
      </c>
      <c r="Q771" s="2">
        <f t="shared" si="98"/>
        <v>-44.55</v>
      </c>
      <c r="R771" s="2">
        <f t="shared" si="99"/>
        <v>95456.819999999978</v>
      </c>
      <c r="S771">
        <f>WEEKNUM(DailyReportTable[[#This Row],[Date]],2)</f>
        <v>39</v>
      </c>
    </row>
    <row r="772" spans="10:19" x14ac:dyDescent="0.25">
      <c r="J772" s="1">
        <v>42638</v>
      </c>
      <c r="K772">
        <f t="shared" si="95"/>
        <v>2016</v>
      </c>
      <c r="L772" t="str">
        <f t="shared" si="96"/>
        <v>September</v>
      </c>
      <c r="M772" s="6" t="str">
        <f>DailyReportTable[[#This Row],[Year]]&amp;WEEKNUM(DailyReportTable[[#This Row],[Date]],2)</f>
        <v>201639</v>
      </c>
      <c r="N772">
        <f t="shared" si="97"/>
        <v>25</v>
      </c>
      <c r="O772" s="2">
        <f>SUMIF(IncomeDBTable[Date],"="&amp;DailyReportTable[[#This Row],[Date]],IncomeDBTable[Amount])</f>
        <v>0</v>
      </c>
      <c r="P772">
        <f>SUMIF(ExpensesDBTable[Date],"="&amp;DailyReportTable[[#This Row],[Date]],ExpensesDBTable[Amount])</f>
        <v>100.17</v>
      </c>
      <c r="Q772" s="2">
        <f t="shared" si="98"/>
        <v>-100.17</v>
      </c>
      <c r="R772" s="2">
        <f t="shared" si="99"/>
        <v>95356.64999999998</v>
      </c>
      <c r="S772">
        <f>WEEKNUM(DailyReportTable[[#This Row],[Date]],2)</f>
        <v>39</v>
      </c>
    </row>
    <row r="773" spans="10:19" x14ac:dyDescent="0.25">
      <c r="J773" s="1">
        <v>42639</v>
      </c>
      <c r="K773">
        <f t="shared" si="95"/>
        <v>2016</v>
      </c>
      <c r="L773" t="str">
        <f t="shared" si="96"/>
        <v>September</v>
      </c>
      <c r="M773" s="6" t="str">
        <f>DailyReportTable[[#This Row],[Year]]&amp;WEEKNUM(DailyReportTable[[#This Row],[Date]],2)</f>
        <v>201640</v>
      </c>
      <c r="N773">
        <f t="shared" si="97"/>
        <v>26</v>
      </c>
      <c r="O773" s="2">
        <f>SUMIF(IncomeDBTable[Date],"="&amp;DailyReportTable[[#This Row],[Date]],IncomeDBTable[Amount])</f>
        <v>0</v>
      </c>
      <c r="P773">
        <f>SUMIF(ExpensesDBTable[Date],"="&amp;DailyReportTable[[#This Row],[Date]],ExpensesDBTable[Amount])</f>
        <v>4.3499999999999996</v>
      </c>
      <c r="Q773" s="2">
        <f t="shared" si="98"/>
        <v>-4.3499999999999996</v>
      </c>
      <c r="R773" s="2">
        <f t="shared" si="99"/>
        <v>95352.299999999974</v>
      </c>
      <c r="S773">
        <f>WEEKNUM(DailyReportTable[[#This Row],[Date]],2)</f>
        <v>40</v>
      </c>
    </row>
    <row r="774" spans="10:19" x14ac:dyDescent="0.25">
      <c r="J774" s="1">
        <v>42640</v>
      </c>
      <c r="K774">
        <f t="shared" si="95"/>
        <v>2016</v>
      </c>
      <c r="L774" t="str">
        <f t="shared" si="96"/>
        <v>September</v>
      </c>
      <c r="M774" s="6" t="str">
        <f>DailyReportTable[[#This Row],[Year]]&amp;WEEKNUM(DailyReportTable[[#This Row],[Date]],2)</f>
        <v>201640</v>
      </c>
      <c r="N774">
        <f t="shared" si="97"/>
        <v>27</v>
      </c>
      <c r="O774" s="2">
        <f>SUMIF(IncomeDBTable[Date],"="&amp;DailyReportTable[[#This Row],[Date]],IncomeDBTable[Amount])</f>
        <v>0</v>
      </c>
      <c r="P774">
        <f>SUMIF(ExpensesDBTable[Date],"="&amp;DailyReportTable[[#This Row],[Date]],ExpensesDBTable[Amount])</f>
        <v>1.74</v>
      </c>
      <c r="Q774" s="2">
        <f t="shared" si="98"/>
        <v>-1.74</v>
      </c>
      <c r="R774" s="2">
        <f t="shared" si="99"/>
        <v>95350.559999999969</v>
      </c>
      <c r="S774">
        <f>WEEKNUM(DailyReportTable[[#This Row],[Date]],2)</f>
        <v>40</v>
      </c>
    </row>
    <row r="775" spans="10:19" x14ac:dyDescent="0.25">
      <c r="J775" s="1">
        <v>42641</v>
      </c>
      <c r="K775">
        <f t="shared" si="95"/>
        <v>2016</v>
      </c>
      <c r="L775" t="str">
        <f t="shared" si="96"/>
        <v>September</v>
      </c>
      <c r="M775" s="6" t="str">
        <f>DailyReportTable[[#This Row],[Year]]&amp;WEEKNUM(DailyReportTable[[#This Row],[Date]],2)</f>
        <v>201640</v>
      </c>
      <c r="N775">
        <f t="shared" si="97"/>
        <v>28</v>
      </c>
      <c r="O775" s="2">
        <f>SUMIF(IncomeDBTable[Date],"="&amp;DailyReportTable[[#This Row],[Date]],IncomeDBTable[Amount])</f>
        <v>0</v>
      </c>
      <c r="P775">
        <f>SUMIF(ExpensesDBTable[Date],"="&amp;DailyReportTable[[#This Row],[Date]],ExpensesDBTable[Amount])</f>
        <v>70</v>
      </c>
      <c r="Q775" s="2">
        <f t="shared" si="98"/>
        <v>-70</v>
      </c>
      <c r="R775" s="2">
        <f t="shared" si="99"/>
        <v>95280.559999999969</v>
      </c>
      <c r="S775">
        <f>WEEKNUM(DailyReportTable[[#This Row],[Date]],2)</f>
        <v>40</v>
      </c>
    </row>
    <row r="776" spans="10:19" x14ac:dyDescent="0.25">
      <c r="J776" s="1">
        <v>42643</v>
      </c>
      <c r="K776">
        <f t="shared" si="95"/>
        <v>2016</v>
      </c>
      <c r="L776" t="str">
        <f t="shared" si="96"/>
        <v>September</v>
      </c>
      <c r="M776" s="6" t="str">
        <f>DailyReportTable[[#This Row],[Year]]&amp;WEEKNUM(DailyReportTable[[#This Row],[Date]],2)</f>
        <v>201640</v>
      </c>
      <c r="N776">
        <f t="shared" si="97"/>
        <v>30</v>
      </c>
      <c r="O776" s="2">
        <f>SUMIF(IncomeDBTable[Date],"="&amp;DailyReportTable[[#This Row],[Date]],IncomeDBTable[Amount])</f>
        <v>1488.63</v>
      </c>
      <c r="P776">
        <f>SUMIF(ExpensesDBTable[Date],"="&amp;DailyReportTable[[#This Row],[Date]],ExpensesDBTable[Amount])</f>
        <v>28.900000000000002</v>
      </c>
      <c r="Q776" s="2">
        <f t="shared" si="98"/>
        <v>1459.73</v>
      </c>
      <c r="R776" s="2">
        <f t="shared" si="99"/>
        <v>96740.289999999964</v>
      </c>
      <c r="S776">
        <f>WEEKNUM(DailyReportTable[[#This Row],[Date]],2)</f>
        <v>40</v>
      </c>
    </row>
    <row r="777" spans="10:19" x14ac:dyDescent="0.25">
      <c r="J777" s="1">
        <v>42644</v>
      </c>
      <c r="K777">
        <f t="shared" si="95"/>
        <v>2016</v>
      </c>
      <c r="L777" t="str">
        <f t="shared" si="96"/>
        <v>October</v>
      </c>
      <c r="M777" s="6" t="str">
        <f>DailyReportTable[[#This Row],[Year]]&amp;WEEKNUM(DailyReportTable[[#This Row],[Date]],2)</f>
        <v>201640</v>
      </c>
      <c r="N777">
        <f t="shared" si="97"/>
        <v>1</v>
      </c>
      <c r="O777" s="2">
        <f>SUMIF(IncomeDBTable[Date],"="&amp;DailyReportTable[[#This Row],[Date]],IncomeDBTable[Amount])</f>
        <v>142.69</v>
      </c>
      <c r="P777">
        <f>SUMIF(ExpensesDBTable[Date],"="&amp;DailyReportTable[[#This Row],[Date]],ExpensesDBTable[Amount])</f>
        <v>125.47</v>
      </c>
      <c r="Q777" s="2">
        <f t="shared" si="98"/>
        <v>17.22</v>
      </c>
      <c r="R777" s="2">
        <f t="shared" si="99"/>
        <v>96757.509999999966</v>
      </c>
      <c r="S777">
        <f>WEEKNUM(DailyReportTable[[#This Row],[Date]],2)</f>
        <v>40</v>
      </c>
    </row>
    <row r="778" spans="10:19" x14ac:dyDescent="0.25">
      <c r="J778" s="1">
        <v>42645</v>
      </c>
      <c r="K778">
        <f t="shared" si="95"/>
        <v>2016</v>
      </c>
      <c r="L778" t="str">
        <f t="shared" si="96"/>
        <v>October</v>
      </c>
      <c r="M778" s="6" t="str">
        <f>DailyReportTable[[#This Row],[Year]]&amp;WEEKNUM(DailyReportTable[[#This Row],[Date]],2)</f>
        <v>201640</v>
      </c>
      <c r="N778">
        <f t="shared" si="97"/>
        <v>2</v>
      </c>
      <c r="O778" s="2">
        <f>SUMIF(IncomeDBTable[Date],"="&amp;DailyReportTable[[#This Row],[Date]],IncomeDBTable[Amount])</f>
        <v>0</v>
      </c>
      <c r="P778">
        <f>SUMIF(ExpensesDBTable[Date],"="&amp;DailyReportTable[[#This Row],[Date]],ExpensesDBTable[Amount])</f>
        <v>11</v>
      </c>
      <c r="Q778" s="2">
        <f t="shared" si="98"/>
        <v>-11</v>
      </c>
      <c r="R778" s="2">
        <f t="shared" si="99"/>
        <v>96746.509999999966</v>
      </c>
      <c r="S778">
        <f>WEEKNUM(DailyReportTable[[#This Row],[Date]],2)</f>
        <v>40</v>
      </c>
    </row>
    <row r="779" spans="10:19" x14ac:dyDescent="0.25">
      <c r="J779" s="1">
        <v>42646</v>
      </c>
      <c r="K779">
        <f t="shared" si="95"/>
        <v>2016</v>
      </c>
      <c r="L779" t="str">
        <f t="shared" si="96"/>
        <v>October</v>
      </c>
      <c r="M779" s="6" t="str">
        <f>DailyReportTable[[#This Row],[Year]]&amp;WEEKNUM(DailyReportTable[[#This Row],[Date]],2)</f>
        <v>201641</v>
      </c>
      <c r="N779">
        <f t="shared" si="97"/>
        <v>3</v>
      </c>
      <c r="O779" s="2">
        <f>SUMIF(IncomeDBTable[Date],"="&amp;DailyReportTable[[#This Row],[Date]],IncomeDBTable[Amount])</f>
        <v>0</v>
      </c>
      <c r="P779">
        <f>SUMIF(ExpensesDBTable[Date],"="&amp;DailyReportTable[[#This Row],[Date]],ExpensesDBTable[Amount])</f>
        <v>15.13</v>
      </c>
      <c r="Q779" s="2">
        <f t="shared" si="98"/>
        <v>-15.13</v>
      </c>
      <c r="R779" s="2">
        <f t="shared" si="99"/>
        <v>96731.379999999961</v>
      </c>
      <c r="S779">
        <f>WEEKNUM(DailyReportTable[[#This Row],[Date]],2)</f>
        <v>41</v>
      </c>
    </row>
    <row r="780" spans="10:19" x14ac:dyDescent="0.25">
      <c r="J780" s="1">
        <v>42649</v>
      </c>
      <c r="K780">
        <f t="shared" si="95"/>
        <v>2016</v>
      </c>
      <c r="L780" t="str">
        <f t="shared" si="96"/>
        <v>October</v>
      </c>
      <c r="M780" s="6" t="str">
        <f>DailyReportTable[[#This Row],[Year]]&amp;WEEKNUM(DailyReportTable[[#This Row],[Date]],2)</f>
        <v>201641</v>
      </c>
      <c r="N780">
        <f t="shared" si="97"/>
        <v>6</v>
      </c>
      <c r="O780" s="2">
        <f>SUMIF(IncomeDBTable[Date],"="&amp;DailyReportTable[[#This Row],[Date]],IncomeDBTable[Amount])</f>
        <v>0</v>
      </c>
      <c r="P780">
        <f>SUMIF(ExpensesDBTable[Date],"="&amp;DailyReportTable[[#This Row],[Date]],ExpensesDBTable[Amount])</f>
        <v>98.45</v>
      </c>
      <c r="Q780" s="2">
        <f t="shared" si="98"/>
        <v>-98.45</v>
      </c>
      <c r="R780" s="2">
        <f t="shared" si="99"/>
        <v>96632.929999999964</v>
      </c>
      <c r="S780">
        <f>WEEKNUM(DailyReportTable[[#This Row],[Date]],2)</f>
        <v>41</v>
      </c>
    </row>
    <row r="781" spans="10:19" x14ac:dyDescent="0.25">
      <c r="J781" s="1">
        <v>42650</v>
      </c>
      <c r="K781">
        <f t="shared" si="95"/>
        <v>2016</v>
      </c>
      <c r="L781" t="str">
        <f t="shared" si="96"/>
        <v>October</v>
      </c>
      <c r="M781" s="6" t="str">
        <f>DailyReportTable[[#This Row],[Year]]&amp;WEEKNUM(DailyReportTable[[#This Row],[Date]],2)</f>
        <v>201641</v>
      </c>
      <c r="N781">
        <f t="shared" si="97"/>
        <v>7</v>
      </c>
      <c r="O781" s="2">
        <f>SUMIF(IncomeDBTable[Date],"="&amp;DailyReportTable[[#This Row],[Date]],IncomeDBTable[Amount])</f>
        <v>487.67</v>
      </c>
      <c r="P781">
        <f>SUMIF(ExpensesDBTable[Date],"="&amp;DailyReportTable[[#This Row],[Date]],ExpensesDBTable[Amount])</f>
        <v>0</v>
      </c>
      <c r="Q781" s="2">
        <f t="shared" si="98"/>
        <v>487.67</v>
      </c>
      <c r="R781" s="2">
        <f t="shared" si="99"/>
        <v>97120.599999999962</v>
      </c>
      <c r="S781">
        <f>WEEKNUM(DailyReportTable[[#This Row],[Date]],2)</f>
        <v>41</v>
      </c>
    </row>
    <row r="782" spans="10:19" x14ac:dyDescent="0.25">
      <c r="J782" s="1">
        <v>42651</v>
      </c>
      <c r="K782">
        <f t="shared" si="95"/>
        <v>2016</v>
      </c>
      <c r="L782" t="str">
        <f t="shared" si="96"/>
        <v>October</v>
      </c>
      <c r="M782" s="6" t="str">
        <f>DailyReportTable[[#This Row],[Year]]&amp;WEEKNUM(DailyReportTable[[#This Row],[Date]],2)</f>
        <v>201641</v>
      </c>
      <c r="N782">
        <f t="shared" si="97"/>
        <v>8</v>
      </c>
      <c r="O782" s="2">
        <f>SUMIF(IncomeDBTable[Date],"="&amp;DailyReportTable[[#This Row],[Date]],IncomeDBTable[Amount])</f>
        <v>0</v>
      </c>
      <c r="P782">
        <f>SUMIF(ExpensesDBTable[Date],"="&amp;DailyReportTable[[#This Row],[Date]],ExpensesDBTable[Amount])</f>
        <v>116.93</v>
      </c>
      <c r="Q782" s="2">
        <f t="shared" si="98"/>
        <v>-116.93</v>
      </c>
      <c r="R782" s="2">
        <f t="shared" si="99"/>
        <v>97003.669999999969</v>
      </c>
      <c r="S782">
        <f>WEEKNUM(DailyReportTable[[#This Row],[Date]],2)</f>
        <v>41</v>
      </c>
    </row>
    <row r="783" spans="10:19" x14ac:dyDescent="0.25">
      <c r="J783" s="1">
        <v>42652</v>
      </c>
      <c r="K783">
        <f t="shared" si="95"/>
        <v>2016</v>
      </c>
      <c r="L783" t="str">
        <f t="shared" si="96"/>
        <v>October</v>
      </c>
      <c r="M783" s="6" t="str">
        <f>DailyReportTable[[#This Row],[Year]]&amp;WEEKNUM(DailyReportTable[[#This Row],[Date]],2)</f>
        <v>201641</v>
      </c>
      <c r="N783">
        <f t="shared" si="97"/>
        <v>9</v>
      </c>
      <c r="O783" s="2">
        <f>SUMIF(IncomeDBTable[Date],"="&amp;DailyReportTable[[#This Row],[Date]],IncomeDBTable[Amount])</f>
        <v>0</v>
      </c>
      <c r="P783">
        <f>SUMIF(ExpensesDBTable[Date],"="&amp;DailyReportTable[[#This Row],[Date]],ExpensesDBTable[Amount])</f>
        <v>8.4</v>
      </c>
      <c r="Q783" s="2">
        <f t="shared" si="98"/>
        <v>-8.4</v>
      </c>
      <c r="R783" s="2">
        <f t="shared" si="99"/>
        <v>96995.269999999975</v>
      </c>
      <c r="S783">
        <f>WEEKNUM(DailyReportTable[[#This Row],[Date]],2)</f>
        <v>41</v>
      </c>
    </row>
    <row r="784" spans="10:19" x14ac:dyDescent="0.25">
      <c r="J784" s="1">
        <v>42653</v>
      </c>
      <c r="K784">
        <f t="shared" si="95"/>
        <v>2016</v>
      </c>
      <c r="L784" t="str">
        <f t="shared" si="96"/>
        <v>October</v>
      </c>
      <c r="M784" s="6" t="str">
        <f>DailyReportTable[[#This Row],[Year]]&amp;WEEKNUM(DailyReportTable[[#This Row],[Date]],2)</f>
        <v>201642</v>
      </c>
      <c r="N784">
        <f t="shared" si="97"/>
        <v>10</v>
      </c>
      <c r="O784" s="2">
        <f>SUMIF(IncomeDBTable[Date],"="&amp;DailyReportTable[[#This Row],[Date]],IncomeDBTable[Amount])</f>
        <v>0</v>
      </c>
      <c r="P784">
        <f>SUMIF(ExpensesDBTable[Date],"="&amp;DailyReportTable[[#This Row],[Date]],ExpensesDBTable[Amount])</f>
        <v>1.69</v>
      </c>
      <c r="Q784" s="2">
        <f t="shared" si="98"/>
        <v>-1.69</v>
      </c>
      <c r="R784" s="2">
        <f t="shared" si="99"/>
        <v>96993.579999999973</v>
      </c>
      <c r="S784">
        <f>WEEKNUM(DailyReportTable[[#This Row],[Date]],2)</f>
        <v>42</v>
      </c>
    </row>
    <row r="785" spans="10:19" x14ac:dyDescent="0.25">
      <c r="J785" s="1">
        <v>42654</v>
      </c>
      <c r="K785">
        <f t="shared" si="95"/>
        <v>2016</v>
      </c>
      <c r="L785" t="str">
        <f t="shared" si="96"/>
        <v>October</v>
      </c>
      <c r="M785" s="6" t="str">
        <f>DailyReportTable[[#This Row],[Year]]&amp;WEEKNUM(DailyReportTable[[#This Row],[Date]],2)</f>
        <v>201642</v>
      </c>
      <c r="N785">
        <f t="shared" si="97"/>
        <v>11</v>
      </c>
      <c r="O785" s="2">
        <f>SUMIF(IncomeDBTable[Date],"="&amp;DailyReportTable[[#This Row],[Date]],IncomeDBTable[Amount])</f>
        <v>0</v>
      </c>
      <c r="P785">
        <f>SUMIF(ExpensesDBTable[Date],"="&amp;DailyReportTable[[#This Row],[Date]],ExpensesDBTable[Amount])</f>
        <v>25.42</v>
      </c>
      <c r="Q785" s="2">
        <f t="shared" si="98"/>
        <v>-25.42</v>
      </c>
      <c r="R785" s="2">
        <f t="shared" si="99"/>
        <v>96968.159999999974</v>
      </c>
      <c r="S785">
        <f>WEEKNUM(DailyReportTable[[#This Row],[Date]],2)</f>
        <v>42</v>
      </c>
    </row>
    <row r="786" spans="10:19" x14ac:dyDescent="0.25">
      <c r="J786" s="1">
        <v>42656</v>
      </c>
      <c r="K786">
        <f t="shared" si="95"/>
        <v>2016</v>
      </c>
      <c r="L786" t="str">
        <f t="shared" si="96"/>
        <v>October</v>
      </c>
      <c r="M786" s="6" t="str">
        <f>DailyReportTable[[#This Row],[Year]]&amp;WEEKNUM(DailyReportTable[[#This Row],[Date]],2)</f>
        <v>201642</v>
      </c>
      <c r="N786">
        <f t="shared" si="97"/>
        <v>13</v>
      </c>
      <c r="O786" s="2">
        <f>SUMIF(IncomeDBTable[Date],"="&amp;DailyReportTable[[#This Row],[Date]],IncomeDBTable[Amount])</f>
        <v>0</v>
      </c>
      <c r="P786">
        <f>SUMIF(ExpensesDBTable[Date],"="&amp;DailyReportTable[[#This Row],[Date]],ExpensesDBTable[Amount])</f>
        <v>193.47</v>
      </c>
      <c r="Q786" s="2">
        <f t="shared" si="98"/>
        <v>-193.47</v>
      </c>
      <c r="R786" s="2">
        <f t="shared" si="99"/>
        <v>96774.689999999973</v>
      </c>
      <c r="S786">
        <f>WEEKNUM(DailyReportTable[[#This Row],[Date]],2)</f>
        <v>42</v>
      </c>
    </row>
    <row r="787" spans="10:19" x14ac:dyDescent="0.25">
      <c r="J787" s="1">
        <v>42658</v>
      </c>
      <c r="K787">
        <f t="shared" si="95"/>
        <v>2016</v>
      </c>
      <c r="L787" t="str">
        <f t="shared" si="96"/>
        <v>October</v>
      </c>
      <c r="M787" s="6" t="str">
        <f>DailyReportTable[[#This Row],[Year]]&amp;WEEKNUM(DailyReportTable[[#This Row],[Date]],2)</f>
        <v>201642</v>
      </c>
      <c r="N787">
        <f t="shared" si="97"/>
        <v>15</v>
      </c>
      <c r="O787" s="2">
        <f>SUMIF(IncomeDBTable[Date],"="&amp;DailyReportTable[[#This Row],[Date]],IncomeDBTable[Amount])</f>
        <v>4920.67</v>
      </c>
      <c r="P787">
        <f>SUMIF(ExpensesDBTable[Date],"="&amp;DailyReportTable[[#This Row],[Date]],ExpensesDBTable[Amount])</f>
        <v>47.37</v>
      </c>
      <c r="Q787" s="2">
        <f t="shared" si="98"/>
        <v>4873.3</v>
      </c>
      <c r="R787" s="2">
        <f t="shared" si="99"/>
        <v>101647.98999999998</v>
      </c>
      <c r="S787">
        <f>WEEKNUM(DailyReportTable[[#This Row],[Date]],2)</f>
        <v>42</v>
      </c>
    </row>
    <row r="788" spans="10:19" x14ac:dyDescent="0.25">
      <c r="J788" s="1">
        <v>42659</v>
      </c>
      <c r="K788">
        <f t="shared" si="95"/>
        <v>2016</v>
      </c>
      <c r="L788" t="str">
        <f t="shared" si="96"/>
        <v>October</v>
      </c>
      <c r="M788" s="6" t="str">
        <f>DailyReportTable[[#This Row],[Year]]&amp;WEEKNUM(DailyReportTable[[#This Row],[Date]],2)</f>
        <v>201642</v>
      </c>
      <c r="N788">
        <f t="shared" si="97"/>
        <v>16</v>
      </c>
      <c r="O788" s="2">
        <f>SUMIF(IncomeDBTable[Date],"="&amp;DailyReportTable[[#This Row],[Date]],IncomeDBTable[Amount])</f>
        <v>0</v>
      </c>
      <c r="P788">
        <f>SUMIF(ExpensesDBTable[Date],"="&amp;DailyReportTable[[#This Row],[Date]],ExpensesDBTable[Amount])</f>
        <v>1541.1</v>
      </c>
      <c r="Q788" s="2">
        <f t="shared" si="98"/>
        <v>-1541.1</v>
      </c>
      <c r="R788" s="2">
        <f t="shared" si="99"/>
        <v>100106.88999999997</v>
      </c>
      <c r="S788">
        <f>WEEKNUM(DailyReportTable[[#This Row],[Date]],2)</f>
        <v>42</v>
      </c>
    </row>
    <row r="789" spans="10:19" x14ac:dyDescent="0.25">
      <c r="J789" s="1">
        <v>42660</v>
      </c>
      <c r="K789">
        <f t="shared" si="95"/>
        <v>2016</v>
      </c>
      <c r="L789" t="str">
        <f t="shared" si="96"/>
        <v>October</v>
      </c>
      <c r="M789" s="6" t="str">
        <f>DailyReportTable[[#This Row],[Year]]&amp;WEEKNUM(DailyReportTable[[#This Row],[Date]],2)</f>
        <v>201643</v>
      </c>
      <c r="N789">
        <f t="shared" si="97"/>
        <v>17</v>
      </c>
      <c r="O789" s="2">
        <f>SUMIF(IncomeDBTable[Date],"="&amp;DailyReportTable[[#This Row],[Date]],IncomeDBTable[Amount])</f>
        <v>0</v>
      </c>
      <c r="P789">
        <f>SUMIF(ExpensesDBTable[Date],"="&amp;DailyReportTable[[#This Row],[Date]],ExpensesDBTable[Amount])</f>
        <v>162.94</v>
      </c>
      <c r="Q789" s="2">
        <f t="shared" si="98"/>
        <v>-162.94</v>
      </c>
      <c r="R789" s="2">
        <f t="shared" si="99"/>
        <v>99943.949999999968</v>
      </c>
      <c r="S789">
        <f>WEEKNUM(DailyReportTable[[#This Row],[Date]],2)</f>
        <v>43</v>
      </c>
    </row>
    <row r="790" spans="10:19" x14ac:dyDescent="0.25">
      <c r="J790" s="1">
        <v>42663</v>
      </c>
      <c r="K790">
        <f t="shared" si="95"/>
        <v>2016</v>
      </c>
      <c r="L790" t="str">
        <f t="shared" si="96"/>
        <v>October</v>
      </c>
      <c r="M790" s="6" t="str">
        <f>DailyReportTable[[#This Row],[Year]]&amp;WEEKNUM(DailyReportTable[[#This Row],[Date]],2)</f>
        <v>201643</v>
      </c>
      <c r="N790">
        <f t="shared" si="97"/>
        <v>20</v>
      </c>
      <c r="O790" s="2">
        <f>SUMIF(IncomeDBTable[Date],"="&amp;DailyReportTable[[#This Row],[Date]],IncomeDBTable[Amount])</f>
        <v>0</v>
      </c>
      <c r="P790">
        <f>SUMIF(ExpensesDBTable[Date],"="&amp;DailyReportTable[[#This Row],[Date]],ExpensesDBTable[Amount])</f>
        <v>195.75</v>
      </c>
      <c r="Q790" s="2">
        <f t="shared" si="98"/>
        <v>-195.75</v>
      </c>
      <c r="R790" s="2">
        <f t="shared" si="99"/>
        <v>99748.199999999968</v>
      </c>
      <c r="S790">
        <f>WEEKNUM(DailyReportTable[[#This Row],[Date]],2)</f>
        <v>43</v>
      </c>
    </row>
    <row r="791" spans="10:19" x14ac:dyDescent="0.25">
      <c r="J791" s="1">
        <v>42664</v>
      </c>
      <c r="K791">
        <f t="shared" si="95"/>
        <v>2016</v>
      </c>
      <c r="L791" t="str">
        <f t="shared" si="96"/>
        <v>October</v>
      </c>
      <c r="M791" s="6" t="str">
        <f>DailyReportTable[[#This Row],[Year]]&amp;WEEKNUM(DailyReportTable[[#This Row],[Date]],2)</f>
        <v>201643</v>
      </c>
      <c r="N791">
        <f t="shared" si="97"/>
        <v>21</v>
      </c>
      <c r="O791" s="2">
        <f>SUMIF(IncomeDBTable[Date],"="&amp;DailyReportTable[[#This Row],[Date]],IncomeDBTable[Amount])</f>
        <v>0</v>
      </c>
      <c r="P791">
        <f>SUMIF(ExpensesDBTable[Date],"="&amp;DailyReportTable[[#This Row],[Date]],ExpensesDBTable[Amount])</f>
        <v>35.519999999999996</v>
      </c>
      <c r="Q791" s="2">
        <f t="shared" si="98"/>
        <v>-35.519999999999996</v>
      </c>
      <c r="R791" s="2">
        <f t="shared" si="99"/>
        <v>99712.679999999964</v>
      </c>
      <c r="S791">
        <f>WEEKNUM(DailyReportTable[[#This Row],[Date]],2)</f>
        <v>43</v>
      </c>
    </row>
    <row r="792" spans="10:19" x14ac:dyDescent="0.25">
      <c r="J792" s="1">
        <v>42665</v>
      </c>
      <c r="K792">
        <f t="shared" si="95"/>
        <v>2016</v>
      </c>
      <c r="L792" t="str">
        <f t="shared" si="96"/>
        <v>October</v>
      </c>
      <c r="M792" s="6" t="str">
        <f>DailyReportTable[[#This Row],[Year]]&amp;WEEKNUM(DailyReportTable[[#This Row],[Date]],2)</f>
        <v>201643</v>
      </c>
      <c r="N792">
        <f t="shared" si="97"/>
        <v>22</v>
      </c>
      <c r="O792" s="2">
        <f>SUMIF(IncomeDBTable[Date],"="&amp;DailyReportTable[[#This Row],[Date]],IncomeDBTable[Amount])</f>
        <v>0</v>
      </c>
      <c r="P792">
        <f>SUMIF(ExpensesDBTable[Date],"="&amp;DailyReportTable[[#This Row],[Date]],ExpensesDBTable[Amount])</f>
        <v>70.349999999999994</v>
      </c>
      <c r="Q792" s="2">
        <f t="shared" si="98"/>
        <v>-70.349999999999994</v>
      </c>
      <c r="R792" s="2">
        <f t="shared" si="99"/>
        <v>99642.329999999958</v>
      </c>
      <c r="S792">
        <f>WEEKNUM(DailyReportTable[[#This Row],[Date]],2)</f>
        <v>43</v>
      </c>
    </row>
    <row r="793" spans="10:19" x14ac:dyDescent="0.25">
      <c r="J793" s="1">
        <v>42666</v>
      </c>
      <c r="K793">
        <f t="shared" si="95"/>
        <v>2016</v>
      </c>
      <c r="L793" t="str">
        <f t="shared" si="96"/>
        <v>October</v>
      </c>
      <c r="M793" s="6" t="str">
        <f>DailyReportTable[[#This Row],[Year]]&amp;WEEKNUM(DailyReportTable[[#This Row],[Date]],2)</f>
        <v>201643</v>
      </c>
      <c r="N793">
        <f t="shared" si="97"/>
        <v>23</v>
      </c>
      <c r="O793" s="2">
        <f>SUMIF(IncomeDBTable[Date],"="&amp;DailyReportTable[[#This Row],[Date]],IncomeDBTable[Amount])</f>
        <v>0</v>
      </c>
      <c r="P793">
        <f>SUMIF(ExpensesDBTable[Date],"="&amp;DailyReportTable[[#This Row],[Date]],ExpensesDBTable[Amount])</f>
        <v>15.75</v>
      </c>
      <c r="Q793" s="2">
        <f t="shared" si="98"/>
        <v>-15.75</v>
      </c>
      <c r="R793" s="2">
        <f t="shared" si="99"/>
        <v>99626.579999999958</v>
      </c>
      <c r="S793">
        <f>WEEKNUM(DailyReportTable[[#This Row],[Date]],2)</f>
        <v>43</v>
      </c>
    </row>
    <row r="794" spans="10:19" x14ac:dyDescent="0.25">
      <c r="J794" s="1">
        <v>42667</v>
      </c>
      <c r="K794">
        <f t="shared" si="95"/>
        <v>2016</v>
      </c>
      <c r="L794" t="str">
        <f t="shared" si="96"/>
        <v>October</v>
      </c>
      <c r="M794" s="6" t="str">
        <f>DailyReportTable[[#This Row],[Year]]&amp;WEEKNUM(DailyReportTable[[#This Row],[Date]],2)</f>
        <v>201644</v>
      </c>
      <c r="N794">
        <f t="shared" si="97"/>
        <v>24</v>
      </c>
      <c r="O794" s="2">
        <f>SUMIF(IncomeDBTable[Date],"="&amp;DailyReportTable[[#This Row],[Date]],IncomeDBTable[Amount])</f>
        <v>0</v>
      </c>
      <c r="P794">
        <f>SUMIF(ExpensesDBTable[Date],"="&amp;DailyReportTable[[#This Row],[Date]],ExpensesDBTable[Amount])</f>
        <v>4.8899999999999997</v>
      </c>
      <c r="Q794" s="2">
        <f t="shared" si="98"/>
        <v>-4.8899999999999997</v>
      </c>
      <c r="R794" s="2">
        <f t="shared" si="99"/>
        <v>99621.689999999959</v>
      </c>
      <c r="S794">
        <f>WEEKNUM(DailyReportTable[[#This Row],[Date]],2)</f>
        <v>44</v>
      </c>
    </row>
    <row r="795" spans="10:19" x14ac:dyDescent="0.25">
      <c r="J795" s="1">
        <v>42669</v>
      </c>
      <c r="K795">
        <f t="shared" si="95"/>
        <v>2016</v>
      </c>
      <c r="L795" t="str">
        <f t="shared" si="96"/>
        <v>October</v>
      </c>
      <c r="M795" s="6" t="str">
        <f>DailyReportTable[[#This Row],[Year]]&amp;WEEKNUM(DailyReportTable[[#This Row],[Date]],2)</f>
        <v>201644</v>
      </c>
      <c r="N795">
        <f t="shared" si="97"/>
        <v>26</v>
      </c>
      <c r="O795" s="2">
        <f>SUMIF(IncomeDBTable[Date],"="&amp;DailyReportTable[[#This Row],[Date]],IncomeDBTable[Amount])</f>
        <v>0</v>
      </c>
      <c r="P795">
        <f>SUMIF(ExpensesDBTable[Date],"="&amp;DailyReportTable[[#This Row],[Date]],ExpensesDBTable[Amount])</f>
        <v>21.3</v>
      </c>
      <c r="Q795" s="2">
        <f t="shared" si="98"/>
        <v>-21.3</v>
      </c>
      <c r="R795" s="2">
        <f t="shared" si="99"/>
        <v>99600.389999999956</v>
      </c>
      <c r="S795">
        <f>WEEKNUM(DailyReportTable[[#This Row],[Date]],2)</f>
        <v>44</v>
      </c>
    </row>
    <row r="796" spans="10:19" x14ac:dyDescent="0.25">
      <c r="J796" s="1">
        <v>42671</v>
      </c>
      <c r="K796">
        <f t="shared" si="95"/>
        <v>2016</v>
      </c>
      <c r="L796" t="str">
        <f t="shared" si="96"/>
        <v>October</v>
      </c>
      <c r="M796" s="6" t="str">
        <f>DailyReportTable[[#This Row],[Year]]&amp;WEEKNUM(DailyReportTable[[#This Row],[Date]],2)</f>
        <v>201644</v>
      </c>
      <c r="N796">
        <f t="shared" si="97"/>
        <v>28</v>
      </c>
      <c r="O796" s="2">
        <f>SUMIF(IncomeDBTable[Date],"="&amp;DailyReportTable[[#This Row],[Date]],IncomeDBTable[Amount])</f>
        <v>0</v>
      </c>
      <c r="P796">
        <f>SUMIF(ExpensesDBTable[Date],"="&amp;DailyReportTable[[#This Row],[Date]],ExpensesDBTable[Amount])</f>
        <v>20.75</v>
      </c>
      <c r="Q796" s="2">
        <f t="shared" si="98"/>
        <v>-20.75</v>
      </c>
      <c r="R796" s="2">
        <f t="shared" si="99"/>
        <v>99579.639999999956</v>
      </c>
      <c r="S796">
        <f>WEEKNUM(DailyReportTable[[#This Row],[Date]],2)</f>
        <v>44</v>
      </c>
    </row>
    <row r="797" spans="10:19" x14ac:dyDescent="0.25">
      <c r="J797" s="1">
        <v>42672</v>
      </c>
      <c r="K797">
        <f t="shared" si="95"/>
        <v>2016</v>
      </c>
      <c r="L797" t="str">
        <f t="shared" si="96"/>
        <v>October</v>
      </c>
      <c r="M797" s="6" t="str">
        <f>DailyReportTable[[#This Row],[Year]]&amp;WEEKNUM(DailyReportTable[[#This Row],[Date]],2)</f>
        <v>201644</v>
      </c>
      <c r="N797">
        <f t="shared" si="97"/>
        <v>29</v>
      </c>
      <c r="O797" s="2">
        <f>SUMIF(IncomeDBTable[Date],"="&amp;DailyReportTable[[#This Row],[Date]],IncomeDBTable[Amount])</f>
        <v>0</v>
      </c>
      <c r="P797">
        <f>SUMIF(ExpensesDBTable[Date],"="&amp;DailyReportTable[[#This Row],[Date]],ExpensesDBTable[Amount])</f>
        <v>70</v>
      </c>
      <c r="Q797" s="2">
        <f t="shared" si="98"/>
        <v>-70</v>
      </c>
      <c r="R797" s="2">
        <f t="shared" si="99"/>
        <v>99509.639999999956</v>
      </c>
      <c r="S797">
        <f>WEEKNUM(DailyReportTable[[#This Row],[Date]],2)</f>
        <v>44</v>
      </c>
    </row>
    <row r="798" spans="10:19" x14ac:dyDescent="0.25">
      <c r="J798" s="1">
        <v>42674</v>
      </c>
      <c r="K798">
        <f t="shared" si="95"/>
        <v>2016</v>
      </c>
      <c r="L798" t="str">
        <f t="shared" si="96"/>
        <v>October</v>
      </c>
      <c r="M798" s="6" t="str">
        <f>DailyReportTable[[#This Row],[Year]]&amp;WEEKNUM(DailyReportTable[[#This Row],[Date]],2)</f>
        <v>201645</v>
      </c>
      <c r="N798">
        <f t="shared" si="97"/>
        <v>31</v>
      </c>
      <c r="O798" s="2">
        <f>SUMIF(IncomeDBTable[Date],"="&amp;DailyReportTable[[#This Row],[Date]],IncomeDBTable[Amount])</f>
        <v>0</v>
      </c>
      <c r="P798">
        <f>SUMIF(ExpensesDBTable[Date],"="&amp;DailyReportTable[[#This Row],[Date]],ExpensesDBTable[Amount])</f>
        <v>40</v>
      </c>
      <c r="Q798" s="2">
        <f t="shared" si="98"/>
        <v>-40</v>
      </c>
      <c r="R798" s="2">
        <f t="shared" si="99"/>
        <v>99469.639999999956</v>
      </c>
      <c r="S798">
        <f>WEEKNUM(DailyReportTable[[#This Row],[Date]],2)</f>
        <v>45</v>
      </c>
    </row>
    <row r="799" spans="10:19" x14ac:dyDescent="0.25">
      <c r="J799" s="1">
        <v>42675</v>
      </c>
      <c r="K799">
        <f t="shared" si="95"/>
        <v>2016</v>
      </c>
      <c r="L799" t="str">
        <f t="shared" si="96"/>
        <v>November</v>
      </c>
      <c r="M799" s="6" t="str">
        <f>DailyReportTable[[#This Row],[Year]]&amp;WEEKNUM(DailyReportTable[[#This Row],[Date]],2)</f>
        <v>201645</v>
      </c>
      <c r="N799">
        <f t="shared" si="97"/>
        <v>1</v>
      </c>
      <c r="O799" s="2">
        <f>SUMIF(IncomeDBTable[Date],"="&amp;DailyReportTable[[#This Row],[Date]],IncomeDBTable[Amount])</f>
        <v>150</v>
      </c>
      <c r="P799">
        <f>SUMIF(ExpensesDBTable[Date],"="&amp;DailyReportTable[[#This Row],[Date]],ExpensesDBTable[Amount])</f>
        <v>9.5</v>
      </c>
      <c r="Q799" s="2">
        <f t="shared" si="98"/>
        <v>140.5</v>
      </c>
      <c r="R799" s="2">
        <f t="shared" si="99"/>
        <v>99610.139999999956</v>
      </c>
      <c r="S799">
        <f>WEEKNUM(DailyReportTable[[#This Row],[Date]],2)</f>
        <v>45</v>
      </c>
    </row>
    <row r="800" spans="10:19" x14ac:dyDescent="0.25">
      <c r="J800" s="1">
        <v>42676</v>
      </c>
      <c r="K800">
        <f t="shared" si="95"/>
        <v>2016</v>
      </c>
      <c r="L800" t="str">
        <f t="shared" si="96"/>
        <v>November</v>
      </c>
      <c r="M800" s="6" t="str">
        <f>DailyReportTable[[#This Row],[Year]]&amp;WEEKNUM(DailyReportTable[[#This Row],[Date]],2)</f>
        <v>201645</v>
      </c>
      <c r="N800">
        <f t="shared" si="97"/>
        <v>2</v>
      </c>
      <c r="O800" s="2">
        <f>SUMIF(IncomeDBTable[Date],"="&amp;DailyReportTable[[#This Row],[Date]],IncomeDBTable[Amount])</f>
        <v>0</v>
      </c>
      <c r="P800">
        <f>SUMIF(ExpensesDBTable[Date],"="&amp;DailyReportTable[[#This Row],[Date]],ExpensesDBTable[Amount])</f>
        <v>13.5</v>
      </c>
      <c r="Q800" s="2">
        <f t="shared" si="98"/>
        <v>-13.5</v>
      </c>
      <c r="R800" s="2">
        <f t="shared" si="99"/>
        <v>99596.639999999956</v>
      </c>
      <c r="S800">
        <f>WEEKNUM(DailyReportTable[[#This Row],[Date]],2)</f>
        <v>45</v>
      </c>
    </row>
    <row r="801" spans="10:19" x14ac:dyDescent="0.25">
      <c r="J801" s="1">
        <v>42679</v>
      </c>
      <c r="K801">
        <f t="shared" si="95"/>
        <v>2016</v>
      </c>
      <c r="L801" t="str">
        <f t="shared" si="96"/>
        <v>November</v>
      </c>
      <c r="M801" s="6" t="str">
        <f>DailyReportTable[[#This Row],[Year]]&amp;WEEKNUM(DailyReportTable[[#This Row],[Date]],2)</f>
        <v>201645</v>
      </c>
      <c r="N801">
        <f t="shared" si="97"/>
        <v>5</v>
      </c>
      <c r="O801" s="2">
        <f>SUMIF(IncomeDBTable[Date],"="&amp;DailyReportTable[[#This Row],[Date]],IncomeDBTable[Amount])</f>
        <v>0</v>
      </c>
      <c r="P801">
        <f>SUMIF(ExpensesDBTable[Date],"="&amp;DailyReportTable[[#This Row],[Date]],ExpensesDBTable[Amount])</f>
        <v>1393.57</v>
      </c>
      <c r="Q801" s="2">
        <f t="shared" si="98"/>
        <v>-1393.57</v>
      </c>
      <c r="R801" s="2">
        <f t="shared" si="99"/>
        <v>98203.069999999949</v>
      </c>
      <c r="S801">
        <f>WEEKNUM(DailyReportTable[[#This Row],[Date]],2)</f>
        <v>45</v>
      </c>
    </row>
    <row r="802" spans="10:19" x14ac:dyDescent="0.25">
      <c r="J802" s="1">
        <v>42680</v>
      </c>
      <c r="K802">
        <f t="shared" si="95"/>
        <v>2016</v>
      </c>
      <c r="L802" t="str">
        <f t="shared" si="96"/>
        <v>November</v>
      </c>
      <c r="M802" s="6" t="str">
        <f>DailyReportTable[[#This Row],[Year]]&amp;WEEKNUM(DailyReportTable[[#This Row],[Date]],2)</f>
        <v>201645</v>
      </c>
      <c r="N802">
        <f t="shared" si="97"/>
        <v>6</v>
      </c>
      <c r="O802" s="2">
        <f>SUMIF(IncomeDBTable[Date],"="&amp;DailyReportTable[[#This Row],[Date]],IncomeDBTable[Amount])</f>
        <v>0</v>
      </c>
      <c r="P802">
        <f>SUMIF(ExpensesDBTable[Date],"="&amp;DailyReportTable[[#This Row],[Date]],ExpensesDBTable[Amount])</f>
        <v>10</v>
      </c>
      <c r="Q802" s="2">
        <f t="shared" si="98"/>
        <v>-10</v>
      </c>
      <c r="R802" s="2">
        <f t="shared" si="99"/>
        <v>98193.069999999949</v>
      </c>
      <c r="S802">
        <f>WEEKNUM(DailyReportTable[[#This Row],[Date]],2)</f>
        <v>45</v>
      </c>
    </row>
    <row r="803" spans="10:19" x14ac:dyDescent="0.25">
      <c r="J803" s="1">
        <v>42681</v>
      </c>
      <c r="K803">
        <f t="shared" si="95"/>
        <v>2016</v>
      </c>
      <c r="L803" t="str">
        <f t="shared" si="96"/>
        <v>November</v>
      </c>
      <c r="M803" s="6" t="str">
        <f>DailyReportTable[[#This Row],[Year]]&amp;WEEKNUM(DailyReportTable[[#This Row],[Date]],2)</f>
        <v>201646</v>
      </c>
      <c r="N803">
        <f t="shared" si="97"/>
        <v>7</v>
      </c>
      <c r="O803" s="2">
        <f>SUMIF(IncomeDBTable[Date],"="&amp;DailyReportTable[[#This Row],[Date]],IncomeDBTable[Amount])</f>
        <v>0</v>
      </c>
      <c r="P803">
        <f>SUMIF(ExpensesDBTable[Date],"="&amp;DailyReportTable[[#This Row],[Date]],ExpensesDBTable[Amount])</f>
        <v>96.1</v>
      </c>
      <c r="Q803" s="2">
        <f t="shared" si="98"/>
        <v>-96.1</v>
      </c>
      <c r="R803" s="2">
        <f t="shared" si="99"/>
        <v>98096.969999999943</v>
      </c>
      <c r="S803">
        <f>WEEKNUM(DailyReportTable[[#This Row],[Date]],2)</f>
        <v>46</v>
      </c>
    </row>
    <row r="804" spans="10:19" x14ac:dyDescent="0.25">
      <c r="J804" s="1">
        <v>42684</v>
      </c>
      <c r="K804">
        <f t="shared" si="95"/>
        <v>2016</v>
      </c>
      <c r="L804" t="str">
        <f t="shared" si="96"/>
        <v>November</v>
      </c>
      <c r="M804" s="6" t="str">
        <f>DailyReportTable[[#This Row],[Year]]&amp;WEEKNUM(DailyReportTable[[#This Row],[Date]],2)</f>
        <v>201646</v>
      </c>
      <c r="N804">
        <f t="shared" si="97"/>
        <v>10</v>
      </c>
      <c r="O804" s="2">
        <f>SUMIF(IncomeDBTable[Date],"="&amp;DailyReportTable[[#This Row],[Date]],IncomeDBTable[Amount])</f>
        <v>0</v>
      </c>
      <c r="P804">
        <f>SUMIF(ExpensesDBTable[Date],"="&amp;DailyReportTable[[#This Row],[Date]],ExpensesDBTable[Amount])</f>
        <v>27.560000000000002</v>
      </c>
      <c r="Q804" s="2">
        <f t="shared" si="98"/>
        <v>-27.560000000000002</v>
      </c>
      <c r="R804" s="2">
        <f t="shared" si="99"/>
        <v>98069.409999999945</v>
      </c>
      <c r="S804">
        <f>WEEKNUM(DailyReportTable[[#This Row],[Date]],2)</f>
        <v>46</v>
      </c>
    </row>
    <row r="805" spans="10:19" x14ac:dyDescent="0.25">
      <c r="J805" s="1">
        <v>42685</v>
      </c>
      <c r="K805">
        <f t="shared" si="95"/>
        <v>2016</v>
      </c>
      <c r="L805" t="str">
        <f t="shared" si="96"/>
        <v>November</v>
      </c>
      <c r="M805" s="6" t="str">
        <f>DailyReportTable[[#This Row],[Year]]&amp;WEEKNUM(DailyReportTable[[#This Row],[Date]],2)</f>
        <v>201646</v>
      </c>
      <c r="N805">
        <f t="shared" si="97"/>
        <v>11</v>
      </c>
      <c r="O805" s="2">
        <f>SUMIF(IncomeDBTable[Date],"="&amp;DailyReportTable[[#This Row],[Date]],IncomeDBTable[Amount])</f>
        <v>0</v>
      </c>
      <c r="P805">
        <f>SUMIF(ExpensesDBTable[Date],"="&amp;DailyReportTable[[#This Row],[Date]],ExpensesDBTable[Amount])</f>
        <v>5</v>
      </c>
      <c r="Q805" s="2">
        <f t="shared" si="98"/>
        <v>-5</v>
      </c>
      <c r="R805" s="2">
        <f t="shared" si="99"/>
        <v>98064.409999999945</v>
      </c>
      <c r="S805">
        <f>WEEKNUM(DailyReportTable[[#This Row],[Date]],2)</f>
        <v>46</v>
      </c>
    </row>
    <row r="806" spans="10:19" x14ac:dyDescent="0.25">
      <c r="J806" s="1">
        <v>42686</v>
      </c>
      <c r="K806">
        <f t="shared" si="95"/>
        <v>2016</v>
      </c>
      <c r="L806" t="str">
        <f t="shared" si="96"/>
        <v>November</v>
      </c>
      <c r="M806" s="6" t="str">
        <f>DailyReportTable[[#This Row],[Year]]&amp;WEEKNUM(DailyReportTable[[#This Row],[Date]],2)</f>
        <v>201646</v>
      </c>
      <c r="N806">
        <f t="shared" si="97"/>
        <v>12</v>
      </c>
      <c r="O806" s="2">
        <f>SUMIF(IncomeDBTable[Date],"="&amp;DailyReportTable[[#This Row],[Date]],IncomeDBTable[Amount])</f>
        <v>0</v>
      </c>
      <c r="P806">
        <f>SUMIF(ExpensesDBTable[Date],"="&amp;DailyReportTable[[#This Row],[Date]],ExpensesDBTable[Amount])</f>
        <v>32.19</v>
      </c>
      <c r="Q806" s="2">
        <f t="shared" si="98"/>
        <v>-32.19</v>
      </c>
      <c r="R806" s="2">
        <f t="shared" si="99"/>
        <v>98032.219999999943</v>
      </c>
      <c r="S806">
        <f>WEEKNUM(DailyReportTable[[#This Row],[Date]],2)</f>
        <v>46</v>
      </c>
    </row>
    <row r="807" spans="10:19" x14ac:dyDescent="0.25">
      <c r="J807" s="1">
        <v>42687</v>
      </c>
      <c r="K807">
        <f t="shared" si="95"/>
        <v>2016</v>
      </c>
      <c r="L807" t="str">
        <f t="shared" si="96"/>
        <v>November</v>
      </c>
      <c r="M807" s="6" t="str">
        <f>DailyReportTable[[#This Row],[Year]]&amp;WEEKNUM(DailyReportTable[[#This Row],[Date]],2)</f>
        <v>201646</v>
      </c>
      <c r="N807">
        <f t="shared" si="97"/>
        <v>13</v>
      </c>
      <c r="O807" s="2">
        <f>SUMIF(IncomeDBTable[Date],"="&amp;DailyReportTable[[#This Row],[Date]],IncomeDBTable[Amount])</f>
        <v>0</v>
      </c>
      <c r="P807">
        <f>SUMIF(ExpensesDBTable[Date],"="&amp;DailyReportTable[[#This Row],[Date]],ExpensesDBTable[Amount])</f>
        <v>12.08</v>
      </c>
      <c r="Q807" s="2">
        <f t="shared" si="98"/>
        <v>-12.08</v>
      </c>
      <c r="R807" s="2">
        <f t="shared" si="99"/>
        <v>98020.139999999941</v>
      </c>
      <c r="S807">
        <f>WEEKNUM(DailyReportTable[[#This Row],[Date]],2)</f>
        <v>46</v>
      </c>
    </row>
    <row r="808" spans="10:19" x14ac:dyDescent="0.25">
      <c r="J808" s="1">
        <v>42688</v>
      </c>
      <c r="K808">
        <f t="shared" si="95"/>
        <v>2016</v>
      </c>
      <c r="L808" t="str">
        <f t="shared" si="96"/>
        <v>November</v>
      </c>
      <c r="M808" s="6" t="str">
        <f>DailyReportTable[[#This Row],[Year]]&amp;WEEKNUM(DailyReportTable[[#This Row],[Date]],2)</f>
        <v>201647</v>
      </c>
      <c r="N808">
        <f t="shared" si="97"/>
        <v>14</v>
      </c>
      <c r="O808" s="2">
        <f>SUMIF(IncomeDBTable[Date],"="&amp;DailyReportTable[[#This Row],[Date]],IncomeDBTable[Amount])</f>
        <v>4920.67</v>
      </c>
      <c r="P808">
        <f>SUMIF(ExpensesDBTable[Date],"="&amp;DailyReportTable[[#This Row],[Date]],ExpensesDBTable[Amount])</f>
        <v>193.47</v>
      </c>
      <c r="Q808" s="2">
        <f t="shared" si="98"/>
        <v>4727.2</v>
      </c>
      <c r="R808" s="2">
        <f t="shared" si="99"/>
        <v>102747.33999999994</v>
      </c>
      <c r="S808">
        <f>WEEKNUM(DailyReportTable[[#This Row],[Date]],2)</f>
        <v>47</v>
      </c>
    </row>
    <row r="809" spans="10:19" x14ac:dyDescent="0.25">
      <c r="J809" s="1">
        <v>42689</v>
      </c>
      <c r="K809">
        <f t="shared" si="95"/>
        <v>2016</v>
      </c>
      <c r="L809" t="str">
        <f t="shared" si="96"/>
        <v>November</v>
      </c>
      <c r="M809" s="6" t="str">
        <f>DailyReportTable[[#This Row],[Year]]&amp;WEEKNUM(DailyReportTable[[#This Row],[Date]],2)</f>
        <v>201647</v>
      </c>
      <c r="N809">
        <f t="shared" si="97"/>
        <v>15</v>
      </c>
      <c r="O809" s="2">
        <f>SUMIF(IncomeDBTable[Date],"="&amp;DailyReportTable[[#This Row],[Date]],IncomeDBTable[Amount])</f>
        <v>0</v>
      </c>
      <c r="P809">
        <f>SUMIF(ExpensesDBTable[Date],"="&amp;DailyReportTable[[#This Row],[Date]],ExpensesDBTable[Amount])</f>
        <v>239.2</v>
      </c>
      <c r="Q809" s="2">
        <f t="shared" si="98"/>
        <v>-239.2</v>
      </c>
      <c r="R809" s="2">
        <f t="shared" si="99"/>
        <v>102508.13999999994</v>
      </c>
      <c r="S809">
        <f>WEEKNUM(DailyReportTable[[#This Row],[Date]],2)</f>
        <v>47</v>
      </c>
    </row>
    <row r="810" spans="10:19" x14ac:dyDescent="0.25">
      <c r="J810" s="1">
        <v>42690</v>
      </c>
      <c r="K810">
        <f t="shared" si="95"/>
        <v>2016</v>
      </c>
      <c r="L810" t="str">
        <f t="shared" si="96"/>
        <v>November</v>
      </c>
      <c r="M810" s="6" t="str">
        <f>DailyReportTable[[#This Row],[Year]]&amp;WEEKNUM(DailyReportTable[[#This Row],[Date]],2)</f>
        <v>201647</v>
      </c>
      <c r="N810">
        <f t="shared" si="97"/>
        <v>16</v>
      </c>
      <c r="O810" s="2">
        <f>SUMIF(IncomeDBTable[Date],"="&amp;DailyReportTable[[#This Row],[Date]],IncomeDBTable[Amount])</f>
        <v>0</v>
      </c>
      <c r="P810">
        <f>SUMIF(ExpensesDBTable[Date],"="&amp;DailyReportTable[[#This Row],[Date]],ExpensesDBTable[Amount])</f>
        <v>1565.95</v>
      </c>
      <c r="Q810" s="2">
        <f t="shared" si="98"/>
        <v>-1565.95</v>
      </c>
      <c r="R810" s="2">
        <f t="shared" si="99"/>
        <v>100942.18999999994</v>
      </c>
      <c r="S810">
        <f>WEEKNUM(DailyReportTable[[#This Row],[Date]],2)</f>
        <v>47</v>
      </c>
    </row>
    <row r="811" spans="10:19" x14ac:dyDescent="0.25">
      <c r="J811" s="1">
        <v>42692</v>
      </c>
      <c r="K811">
        <f t="shared" si="95"/>
        <v>2016</v>
      </c>
      <c r="L811" t="str">
        <f t="shared" si="96"/>
        <v>November</v>
      </c>
      <c r="M811" s="6" t="str">
        <f>DailyReportTable[[#This Row],[Year]]&amp;WEEKNUM(DailyReportTable[[#This Row],[Date]],2)</f>
        <v>201647</v>
      </c>
      <c r="N811">
        <f t="shared" si="97"/>
        <v>18</v>
      </c>
      <c r="O811" s="2">
        <f>SUMIF(IncomeDBTable[Date],"="&amp;DailyReportTable[[#This Row],[Date]],IncomeDBTable[Amount])</f>
        <v>0</v>
      </c>
      <c r="P811">
        <f>SUMIF(ExpensesDBTable[Date],"="&amp;DailyReportTable[[#This Row],[Date]],ExpensesDBTable[Amount])</f>
        <v>39.82</v>
      </c>
      <c r="Q811" s="2">
        <f t="shared" si="98"/>
        <v>-39.82</v>
      </c>
      <c r="R811" s="2">
        <f t="shared" si="99"/>
        <v>100902.36999999994</v>
      </c>
      <c r="S811">
        <f>WEEKNUM(DailyReportTable[[#This Row],[Date]],2)</f>
        <v>47</v>
      </c>
    </row>
    <row r="812" spans="10:19" x14ac:dyDescent="0.25">
      <c r="J812" s="1">
        <v>42694</v>
      </c>
      <c r="K812">
        <f t="shared" si="95"/>
        <v>2016</v>
      </c>
      <c r="L812" t="str">
        <f t="shared" si="96"/>
        <v>November</v>
      </c>
      <c r="M812" s="6" t="str">
        <f>DailyReportTable[[#This Row],[Year]]&amp;WEEKNUM(DailyReportTable[[#This Row],[Date]],2)</f>
        <v>201647</v>
      </c>
      <c r="N812">
        <f t="shared" si="97"/>
        <v>20</v>
      </c>
      <c r="O812" s="2">
        <f>SUMIF(IncomeDBTable[Date],"="&amp;DailyReportTable[[#This Row],[Date]],IncomeDBTable[Amount])</f>
        <v>0</v>
      </c>
      <c r="P812">
        <f>SUMIF(ExpensesDBTable[Date],"="&amp;DailyReportTable[[#This Row],[Date]],ExpensesDBTable[Amount])</f>
        <v>36.08</v>
      </c>
      <c r="Q812" s="2">
        <f t="shared" si="98"/>
        <v>-36.08</v>
      </c>
      <c r="R812" s="2">
        <f t="shared" si="99"/>
        <v>100866.28999999994</v>
      </c>
      <c r="S812">
        <f>WEEKNUM(DailyReportTable[[#This Row],[Date]],2)</f>
        <v>47</v>
      </c>
    </row>
    <row r="813" spans="10:19" x14ac:dyDescent="0.25">
      <c r="J813" s="1">
        <v>42695</v>
      </c>
      <c r="K813">
        <f t="shared" si="95"/>
        <v>2016</v>
      </c>
      <c r="L813" t="str">
        <f t="shared" si="96"/>
        <v>November</v>
      </c>
      <c r="M813" s="6" t="str">
        <f>DailyReportTable[[#This Row],[Year]]&amp;WEEKNUM(DailyReportTable[[#This Row],[Date]],2)</f>
        <v>201648</v>
      </c>
      <c r="N813">
        <f t="shared" si="97"/>
        <v>21</v>
      </c>
      <c r="O813" s="2">
        <f>SUMIF(IncomeDBTable[Date],"="&amp;DailyReportTable[[#This Row],[Date]],IncomeDBTable[Amount])</f>
        <v>0</v>
      </c>
      <c r="P813">
        <f>SUMIF(ExpensesDBTable[Date],"="&amp;DailyReportTable[[#This Row],[Date]],ExpensesDBTable[Amount])</f>
        <v>154.44</v>
      </c>
      <c r="Q813" s="2">
        <f t="shared" si="98"/>
        <v>-154.44</v>
      </c>
      <c r="R813" s="2">
        <f t="shared" si="99"/>
        <v>100711.84999999993</v>
      </c>
      <c r="S813">
        <f>WEEKNUM(DailyReportTable[[#This Row],[Date]],2)</f>
        <v>48</v>
      </c>
    </row>
    <row r="814" spans="10:19" x14ac:dyDescent="0.25">
      <c r="J814" s="1">
        <v>42696</v>
      </c>
      <c r="K814">
        <f t="shared" si="95"/>
        <v>2016</v>
      </c>
      <c r="L814" t="str">
        <f t="shared" si="96"/>
        <v>November</v>
      </c>
      <c r="M814" s="6" t="str">
        <f>DailyReportTable[[#This Row],[Year]]&amp;WEEKNUM(DailyReportTable[[#This Row],[Date]],2)</f>
        <v>201648</v>
      </c>
      <c r="N814">
        <f t="shared" si="97"/>
        <v>22</v>
      </c>
      <c r="O814" s="2">
        <f>SUMIF(IncomeDBTable[Date],"="&amp;DailyReportTable[[#This Row],[Date]],IncomeDBTable[Amount])</f>
        <v>0</v>
      </c>
      <c r="P814">
        <f>SUMIF(ExpensesDBTable[Date],"="&amp;DailyReportTable[[#This Row],[Date]],ExpensesDBTable[Amount])</f>
        <v>3.7</v>
      </c>
      <c r="Q814" s="2">
        <f t="shared" si="98"/>
        <v>-3.7</v>
      </c>
      <c r="R814" s="2">
        <f t="shared" si="99"/>
        <v>100708.14999999994</v>
      </c>
      <c r="S814">
        <f>WEEKNUM(DailyReportTable[[#This Row],[Date]],2)</f>
        <v>48</v>
      </c>
    </row>
    <row r="815" spans="10:19" x14ac:dyDescent="0.25">
      <c r="J815" s="1">
        <v>42698</v>
      </c>
      <c r="K815">
        <f t="shared" si="95"/>
        <v>2016</v>
      </c>
      <c r="L815" t="str">
        <f t="shared" si="96"/>
        <v>November</v>
      </c>
      <c r="M815" s="6" t="str">
        <f>DailyReportTable[[#This Row],[Year]]&amp;WEEKNUM(DailyReportTable[[#This Row],[Date]],2)</f>
        <v>201648</v>
      </c>
      <c r="N815">
        <f t="shared" si="97"/>
        <v>24</v>
      </c>
      <c r="O815" s="2">
        <f>SUMIF(IncomeDBTable[Date],"="&amp;DailyReportTable[[#This Row],[Date]],IncomeDBTable[Amount])</f>
        <v>0</v>
      </c>
      <c r="P815">
        <f>SUMIF(ExpensesDBTable[Date],"="&amp;DailyReportTable[[#This Row],[Date]],ExpensesDBTable[Amount])</f>
        <v>22.19</v>
      </c>
      <c r="Q815" s="2">
        <f t="shared" si="98"/>
        <v>-22.19</v>
      </c>
      <c r="R815" s="2">
        <f t="shared" si="99"/>
        <v>100685.95999999993</v>
      </c>
      <c r="S815">
        <f>WEEKNUM(DailyReportTable[[#This Row],[Date]],2)</f>
        <v>48</v>
      </c>
    </row>
    <row r="816" spans="10:19" x14ac:dyDescent="0.25">
      <c r="J816" s="1">
        <v>42700</v>
      </c>
      <c r="K816">
        <f t="shared" si="95"/>
        <v>2016</v>
      </c>
      <c r="L816" t="str">
        <f t="shared" si="96"/>
        <v>November</v>
      </c>
      <c r="M816" s="6" t="str">
        <f>DailyReportTable[[#This Row],[Year]]&amp;WEEKNUM(DailyReportTable[[#This Row],[Date]],2)</f>
        <v>201648</v>
      </c>
      <c r="N816">
        <f t="shared" si="97"/>
        <v>26</v>
      </c>
      <c r="O816" s="2">
        <f>SUMIF(IncomeDBTable[Date],"="&amp;DailyReportTable[[#This Row],[Date]],IncomeDBTable[Amount])</f>
        <v>0</v>
      </c>
      <c r="P816">
        <f>SUMIF(ExpensesDBTable[Date],"="&amp;DailyReportTable[[#This Row],[Date]],ExpensesDBTable[Amount])</f>
        <v>68.72</v>
      </c>
      <c r="Q816" s="2">
        <f t="shared" si="98"/>
        <v>-68.72</v>
      </c>
      <c r="R816" s="2">
        <f t="shared" si="99"/>
        <v>100617.23999999993</v>
      </c>
      <c r="S816">
        <f>WEEKNUM(DailyReportTable[[#This Row],[Date]],2)</f>
        <v>48</v>
      </c>
    </row>
    <row r="817" spans="10:19" x14ac:dyDescent="0.25">
      <c r="J817" s="1">
        <v>42701</v>
      </c>
      <c r="K817">
        <f t="shared" si="95"/>
        <v>2016</v>
      </c>
      <c r="L817" t="str">
        <f t="shared" si="96"/>
        <v>November</v>
      </c>
      <c r="M817" s="6" t="str">
        <f>DailyReportTable[[#This Row],[Year]]&amp;WEEKNUM(DailyReportTable[[#This Row],[Date]],2)</f>
        <v>201648</v>
      </c>
      <c r="N817">
        <f t="shared" si="97"/>
        <v>27</v>
      </c>
      <c r="O817" s="2">
        <f>SUMIF(IncomeDBTable[Date],"="&amp;DailyReportTable[[#This Row],[Date]],IncomeDBTable[Amount])</f>
        <v>0</v>
      </c>
      <c r="P817">
        <f>SUMIF(ExpensesDBTable[Date],"="&amp;DailyReportTable[[#This Row],[Date]],ExpensesDBTable[Amount])</f>
        <v>23.19</v>
      </c>
      <c r="Q817" s="2">
        <f t="shared" si="98"/>
        <v>-23.19</v>
      </c>
      <c r="R817" s="2">
        <f t="shared" si="99"/>
        <v>100594.04999999993</v>
      </c>
      <c r="S817">
        <f>WEEKNUM(DailyReportTable[[#This Row],[Date]],2)</f>
        <v>48</v>
      </c>
    </row>
    <row r="818" spans="10:19" x14ac:dyDescent="0.25">
      <c r="J818" s="1">
        <v>42702</v>
      </c>
      <c r="K818">
        <f t="shared" si="95"/>
        <v>2016</v>
      </c>
      <c r="L818" t="str">
        <f t="shared" si="96"/>
        <v>November</v>
      </c>
      <c r="M818" s="6" t="str">
        <f>DailyReportTable[[#This Row],[Year]]&amp;WEEKNUM(DailyReportTable[[#This Row],[Date]],2)</f>
        <v>201649</v>
      </c>
      <c r="N818">
        <f t="shared" si="97"/>
        <v>28</v>
      </c>
      <c r="O818" s="2">
        <f>SUMIF(IncomeDBTable[Date],"="&amp;DailyReportTable[[#This Row],[Date]],IncomeDBTable[Amount])</f>
        <v>0</v>
      </c>
      <c r="P818">
        <f>SUMIF(ExpensesDBTable[Date],"="&amp;DailyReportTable[[#This Row],[Date]],ExpensesDBTable[Amount])</f>
        <v>117.17</v>
      </c>
      <c r="Q818" s="2">
        <f t="shared" si="98"/>
        <v>-117.17</v>
      </c>
      <c r="R818" s="2">
        <f t="shared" si="99"/>
        <v>100476.87999999993</v>
      </c>
      <c r="S818">
        <f>WEEKNUM(DailyReportTable[[#This Row],[Date]],2)</f>
        <v>49</v>
      </c>
    </row>
    <row r="819" spans="10:19" x14ac:dyDescent="0.25">
      <c r="J819" s="1">
        <v>42705</v>
      </c>
      <c r="K819">
        <f t="shared" si="95"/>
        <v>2016</v>
      </c>
      <c r="L819" t="str">
        <f t="shared" si="96"/>
        <v>December</v>
      </c>
      <c r="M819" s="6" t="str">
        <f>DailyReportTable[[#This Row],[Year]]&amp;WEEKNUM(DailyReportTable[[#This Row],[Date]],2)</f>
        <v>201649</v>
      </c>
      <c r="N819">
        <f t="shared" si="97"/>
        <v>1</v>
      </c>
      <c r="O819" s="2">
        <f>SUMIF(IncomeDBTable[Date],"="&amp;DailyReportTable[[#This Row],[Date]],IncomeDBTable[Amount])</f>
        <v>143.82</v>
      </c>
      <c r="P819">
        <f>SUMIF(ExpensesDBTable[Date],"="&amp;DailyReportTable[[#This Row],[Date]],ExpensesDBTable[Amount])</f>
        <v>3.98</v>
      </c>
      <c r="Q819" s="2">
        <f t="shared" si="98"/>
        <v>139.84</v>
      </c>
      <c r="R819" s="2">
        <f t="shared" si="99"/>
        <v>100616.71999999993</v>
      </c>
      <c r="S819">
        <f>WEEKNUM(DailyReportTable[[#This Row],[Date]],2)</f>
        <v>49</v>
      </c>
    </row>
    <row r="820" spans="10:19" x14ac:dyDescent="0.25">
      <c r="J820" s="1">
        <v>42709</v>
      </c>
      <c r="K820">
        <f t="shared" si="95"/>
        <v>2016</v>
      </c>
      <c r="L820" t="str">
        <f t="shared" si="96"/>
        <v>December</v>
      </c>
      <c r="M820" s="6" t="str">
        <f>DailyReportTable[[#This Row],[Year]]&amp;WEEKNUM(DailyReportTable[[#This Row],[Date]],2)</f>
        <v>201650</v>
      </c>
      <c r="N820">
        <f t="shared" si="97"/>
        <v>5</v>
      </c>
      <c r="O820" s="2">
        <f>SUMIF(IncomeDBTable[Date],"="&amp;DailyReportTable[[#This Row],[Date]],IncomeDBTable[Amount])</f>
        <v>0</v>
      </c>
      <c r="P820">
        <f>SUMIF(ExpensesDBTable[Date],"="&amp;DailyReportTable[[#This Row],[Date]],ExpensesDBTable[Amount])</f>
        <v>59.19</v>
      </c>
      <c r="Q820" s="2">
        <f t="shared" si="98"/>
        <v>-59.19</v>
      </c>
      <c r="R820" s="2">
        <f t="shared" si="99"/>
        <v>100557.52999999993</v>
      </c>
      <c r="S820">
        <f>WEEKNUM(DailyReportTable[[#This Row],[Date]],2)</f>
        <v>50</v>
      </c>
    </row>
    <row r="821" spans="10:19" x14ac:dyDescent="0.25">
      <c r="J821" s="1">
        <v>42713</v>
      </c>
      <c r="K821">
        <f t="shared" si="95"/>
        <v>2016</v>
      </c>
      <c r="L821" t="str">
        <f t="shared" si="96"/>
        <v>December</v>
      </c>
      <c r="M821" s="6" t="str">
        <f>DailyReportTable[[#This Row],[Year]]&amp;WEEKNUM(DailyReportTable[[#This Row],[Date]],2)</f>
        <v>201650</v>
      </c>
      <c r="N821">
        <f t="shared" si="97"/>
        <v>9</v>
      </c>
      <c r="O821" s="2">
        <f>SUMIF(IncomeDBTable[Date],"="&amp;DailyReportTable[[#This Row],[Date]],IncomeDBTable[Amount])</f>
        <v>0</v>
      </c>
      <c r="P821">
        <f>SUMIF(ExpensesDBTable[Date],"="&amp;DailyReportTable[[#This Row],[Date]],ExpensesDBTable[Amount])</f>
        <v>50.38</v>
      </c>
      <c r="Q821" s="2">
        <f t="shared" si="98"/>
        <v>-50.38</v>
      </c>
      <c r="R821" s="2">
        <f t="shared" si="99"/>
        <v>100507.14999999992</v>
      </c>
      <c r="S821">
        <f>WEEKNUM(DailyReportTable[[#This Row],[Date]],2)</f>
        <v>50</v>
      </c>
    </row>
    <row r="822" spans="10:19" x14ac:dyDescent="0.25">
      <c r="J822" s="1">
        <v>42714</v>
      </c>
      <c r="K822">
        <f t="shared" si="95"/>
        <v>2016</v>
      </c>
      <c r="L822" t="str">
        <f t="shared" si="96"/>
        <v>December</v>
      </c>
      <c r="M822" s="6" t="str">
        <f>DailyReportTable[[#This Row],[Year]]&amp;WEEKNUM(DailyReportTable[[#This Row],[Date]],2)</f>
        <v>201650</v>
      </c>
      <c r="N822">
        <f t="shared" si="97"/>
        <v>10</v>
      </c>
      <c r="O822" s="2">
        <f>SUMIF(IncomeDBTable[Date],"="&amp;DailyReportTable[[#This Row],[Date]],IncomeDBTable[Amount])</f>
        <v>0</v>
      </c>
      <c r="P822">
        <f>SUMIF(ExpensesDBTable[Date],"="&amp;DailyReportTable[[#This Row],[Date]],ExpensesDBTable[Amount])</f>
        <v>143.01</v>
      </c>
      <c r="Q822" s="2">
        <f t="shared" si="98"/>
        <v>-143.01</v>
      </c>
      <c r="R822" s="2">
        <f t="shared" si="99"/>
        <v>100364.13999999993</v>
      </c>
      <c r="S822">
        <f>WEEKNUM(DailyReportTable[[#This Row],[Date]],2)</f>
        <v>50</v>
      </c>
    </row>
    <row r="823" spans="10:19" x14ac:dyDescent="0.25">
      <c r="J823" s="1">
        <v>42716</v>
      </c>
      <c r="K823">
        <f t="shared" ref="K823:K886" si="100">YEAR(J823)</f>
        <v>2016</v>
      </c>
      <c r="L823" t="str">
        <f t="shared" ref="L823:L886" si="101">TEXT(DATE(K823,MONTH(J823),N823),"MMMM")</f>
        <v>December</v>
      </c>
      <c r="M823" s="6" t="str">
        <f>DailyReportTable[[#This Row],[Year]]&amp;WEEKNUM(DailyReportTable[[#This Row],[Date]],2)</f>
        <v>201651</v>
      </c>
      <c r="N823">
        <f t="shared" ref="N823:N886" si="102">DAY(J823)</f>
        <v>12</v>
      </c>
      <c r="O823" s="2">
        <f>SUMIF(IncomeDBTable[Date],"="&amp;DailyReportTable[[#This Row],[Date]],IncomeDBTable[Amount])</f>
        <v>0</v>
      </c>
      <c r="P823">
        <f>SUMIF(ExpensesDBTable[Date],"="&amp;DailyReportTable[[#This Row],[Date]],ExpensesDBTable[Amount])</f>
        <v>35.049999999999997</v>
      </c>
      <c r="Q823" s="2">
        <f t="shared" ref="Q823:Q886" si="103">O823-P823</f>
        <v>-35.049999999999997</v>
      </c>
      <c r="R823" s="2">
        <f t="shared" ref="R823:R886" si="104">R822+Q823</f>
        <v>100329.08999999992</v>
      </c>
      <c r="S823">
        <f>WEEKNUM(DailyReportTable[[#This Row],[Date]],2)</f>
        <v>51</v>
      </c>
    </row>
    <row r="824" spans="10:19" x14ac:dyDescent="0.25">
      <c r="J824" s="1">
        <v>42717</v>
      </c>
      <c r="K824">
        <f t="shared" si="100"/>
        <v>2016</v>
      </c>
      <c r="L824" t="str">
        <f t="shared" si="101"/>
        <v>December</v>
      </c>
      <c r="M824" s="6" t="str">
        <f>DailyReportTable[[#This Row],[Year]]&amp;WEEKNUM(DailyReportTable[[#This Row],[Date]],2)</f>
        <v>201651</v>
      </c>
      <c r="N824">
        <f t="shared" si="102"/>
        <v>13</v>
      </c>
      <c r="O824" s="2">
        <f>SUMIF(IncomeDBTable[Date],"="&amp;DailyReportTable[[#This Row],[Date]],IncomeDBTable[Amount])</f>
        <v>0</v>
      </c>
      <c r="P824">
        <f>SUMIF(ExpensesDBTable[Date],"="&amp;DailyReportTable[[#This Row],[Date]],ExpensesDBTable[Amount])</f>
        <v>13.4</v>
      </c>
      <c r="Q824" s="2">
        <f t="shared" si="103"/>
        <v>-13.4</v>
      </c>
      <c r="R824" s="2">
        <f t="shared" si="104"/>
        <v>100315.68999999993</v>
      </c>
      <c r="S824">
        <f>WEEKNUM(DailyReportTable[[#This Row],[Date]],2)</f>
        <v>51</v>
      </c>
    </row>
    <row r="825" spans="10:19" x14ac:dyDescent="0.25">
      <c r="J825" s="1">
        <v>42718</v>
      </c>
      <c r="K825">
        <f t="shared" si="100"/>
        <v>2016</v>
      </c>
      <c r="L825" t="str">
        <f t="shared" si="101"/>
        <v>December</v>
      </c>
      <c r="M825" s="6" t="str">
        <f>DailyReportTable[[#This Row],[Year]]&amp;WEEKNUM(DailyReportTable[[#This Row],[Date]],2)</f>
        <v>201651</v>
      </c>
      <c r="N825">
        <f t="shared" si="102"/>
        <v>14</v>
      </c>
      <c r="O825" s="2">
        <f>SUMIF(IncomeDBTable[Date],"="&amp;DailyReportTable[[#This Row],[Date]],IncomeDBTable[Amount])</f>
        <v>0</v>
      </c>
      <c r="P825">
        <f>SUMIF(ExpensesDBTable[Date],"="&amp;DailyReportTable[[#This Row],[Date]],ExpensesDBTable[Amount])</f>
        <v>167.78</v>
      </c>
      <c r="Q825" s="2">
        <f t="shared" si="103"/>
        <v>-167.78</v>
      </c>
      <c r="R825" s="2">
        <f t="shared" si="104"/>
        <v>100147.90999999993</v>
      </c>
      <c r="S825">
        <f>WEEKNUM(DailyReportTable[[#This Row],[Date]],2)</f>
        <v>51</v>
      </c>
    </row>
    <row r="826" spans="10:19" x14ac:dyDescent="0.25">
      <c r="J826" s="1">
        <v>42719</v>
      </c>
      <c r="K826">
        <f t="shared" si="100"/>
        <v>2016</v>
      </c>
      <c r="L826" t="str">
        <f t="shared" si="101"/>
        <v>December</v>
      </c>
      <c r="M826" s="6" t="str">
        <f>DailyReportTable[[#This Row],[Year]]&amp;WEEKNUM(DailyReportTable[[#This Row],[Date]],2)</f>
        <v>201651</v>
      </c>
      <c r="N826">
        <f t="shared" si="102"/>
        <v>15</v>
      </c>
      <c r="O826" s="2">
        <f>SUMIF(IncomeDBTable[Date],"="&amp;DailyReportTable[[#This Row],[Date]],IncomeDBTable[Amount])</f>
        <v>0</v>
      </c>
      <c r="P826">
        <f>SUMIF(ExpensesDBTable[Date],"="&amp;DailyReportTable[[#This Row],[Date]],ExpensesDBTable[Amount])</f>
        <v>19.2</v>
      </c>
      <c r="Q826" s="2">
        <f t="shared" si="103"/>
        <v>-19.2</v>
      </c>
      <c r="R826" s="2">
        <f t="shared" si="104"/>
        <v>100128.70999999993</v>
      </c>
      <c r="S826">
        <f>WEEKNUM(DailyReportTable[[#This Row],[Date]],2)</f>
        <v>51</v>
      </c>
    </row>
    <row r="827" spans="10:19" x14ac:dyDescent="0.25">
      <c r="J827" s="1">
        <v>42720</v>
      </c>
      <c r="K827">
        <f t="shared" si="100"/>
        <v>2016</v>
      </c>
      <c r="L827" t="str">
        <f t="shared" si="101"/>
        <v>December</v>
      </c>
      <c r="M827" s="6" t="str">
        <f>DailyReportTable[[#This Row],[Year]]&amp;WEEKNUM(DailyReportTable[[#This Row],[Date]],2)</f>
        <v>201651</v>
      </c>
      <c r="N827">
        <f t="shared" si="102"/>
        <v>16</v>
      </c>
      <c r="O827" s="2">
        <f>SUMIF(IncomeDBTable[Date],"="&amp;DailyReportTable[[#This Row],[Date]],IncomeDBTable[Amount])</f>
        <v>7120</v>
      </c>
      <c r="P827">
        <f>SUMIF(ExpensesDBTable[Date],"="&amp;DailyReportTable[[#This Row],[Date]],ExpensesDBTable[Amount])</f>
        <v>313</v>
      </c>
      <c r="Q827" s="2">
        <f t="shared" si="103"/>
        <v>6807</v>
      </c>
      <c r="R827" s="2">
        <f t="shared" si="104"/>
        <v>106935.70999999993</v>
      </c>
      <c r="S827">
        <f>WEEKNUM(DailyReportTable[[#This Row],[Date]],2)</f>
        <v>51</v>
      </c>
    </row>
    <row r="828" spans="10:19" x14ac:dyDescent="0.25">
      <c r="J828" s="1">
        <v>42721</v>
      </c>
      <c r="K828">
        <f t="shared" si="100"/>
        <v>2016</v>
      </c>
      <c r="L828" t="str">
        <f t="shared" si="101"/>
        <v>December</v>
      </c>
      <c r="M828" s="6" t="str">
        <f>DailyReportTable[[#This Row],[Year]]&amp;WEEKNUM(DailyReportTable[[#This Row],[Date]],2)</f>
        <v>201651</v>
      </c>
      <c r="N828">
        <f t="shared" si="102"/>
        <v>17</v>
      </c>
      <c r="O828" s="2">
        <f>SUMIF(IncomeDBTable[Date],"="&amp;DailyReportTable[[#This Row],[Date]],IncomeDBTable[Amount])</f>
        <v>0</v>
      </c>
      <c r="P828">
        <f>SUMIF(ExpensesDBTable[Date],"="&amp;DailyReportTable[[#This Row],[Date]],ExpensesDBTable[Amount])</f>
        <v>986.59</v>
      </c>
      <c r="Q828" s="2">
        <f t="shared" si="103"/>
        <v>-986.59</v>
      </c>
      <c r="R828" s="2">
        <f t="shared" si="104"/>
        <v>105949.11999999994</v>
      </c>
      <c r="S828">
        <f>WEEKNUM(DailyReportTable[[#This Row],[Date]],2)</f>
        <v>51</v>
      </c>
    </row>
    <row r="829" spans="10:19" x14ac:dyDescent="0.25">
      <c r="J829" s="1">
        <v>42722</v>
      </c>
      <c r="K829">
        <f t="shared" si="100"/>
        <v>2016</v>
      </c>
      <c r="L829" t="str">
        <f t="shared" si="101"/>
        <v>December</v>
      </c>
      <c r="M829" s="6" t="str">
        <f>DailyReportTable[[#This Row],[Year]]&amp;WEEKNUM(DailyReportTable[[#This Row],[Date]],2)</f>
        <v>201651</v>
      </c>
      <c r="N829">
        <f t="shared" si="102"/>
        <v>18</v>
      </c>
      <c r="O829" s="2">
        <f>SUMIF(IncomeDBTable[Date],"="&amp;DailyReportTable[[#This Row],[Date]],IncomeDBTable[Amount])</f>
        <v>0</v>
      </c>
      <c r="P829">
        <f>SUMIF(ExpensesDBTable[Date],"="&amp;DailyReportTable[[#This Row],[Date]],ExpensesDBTable[Amount])</f>
        <v>1847.76</v>
      </c>
      <c r="Q829" s="2">
        <f t="shared" si="103"/>
        <v>-1847.76</v>
      </c>
      <c r="R829" s="2">
        <f t="shared" si="104"/>
        <v>104101.35999999994</v>
      </c>
      <c r="S829">
        <f>WEEKNUM(DailyReportTable[[#This Row],[Date]],2)</f>
        <v>51</v>
      </c>
    </row>
    <row r="830" spans="10:19" x14ac:dyDescent="0.25">
      <c r="J830" s="1">
        <v>42724</v>
      </c>
      <c r="K830">
        <f t="shared" si="100"/>
        <v>2016</v>
      </c>
      <c r="L830" t="str">
        <f t="shared" si="101"/>
        <v>December</v>
      </c>
      <c r="M830" s="6" t="str">
        <f>DailyReportTable[[#This Row],[Year]]&amp;WEEKNUM(DailyReportTable[[#This Row],[Date]],2)</f>
        <v>201652</v>
      </c>
      <c r="N830">
        <f t="shared" si="102"/>
        <v>20</v>
      </c>
      <c r="O830" s="2">
        <f>SUMIF(IncomeDBTable[Date],"="&amp;DailyReportTable[[#This Row],[Date]],IncomeDBTable[Amount])</f>
        <v>0</v>
      </c>
      <c r="P830">
        <f>SUMIF(ExpensesDBTable[Date],"="&amp;DailyReportTable[[#This Row],[Date]],ExpensesDBTable[Amount])</f>
        <v>27.76</v>
      </c>
      <c r="Q830" s="2">
        <f t="shared" si="103"/>
        <v>-27.76</v>
      </c>
      <c r="R830" s="2">
        <f t="shared" si="104"/>
        <v>104073.59999999995</v>
      </c>
      <c r="S830">
        <f>WEEKNUM(DailyReportTable[[#This Row],[Date]],2)</f>
        <v>52</v>
      </c>
    </row>
    <row r="831" spans="10:19" x14ac:dyDescent="0.25">
      <c r="J831" s="1">
        <v>42725</v>
      </c>
      <c r="K831">
        <f t="shared" si="100"/>
        <v>2016</v>
      </c>
      <c r="L831" t="str">
        <f t="shared" si="101"/>
        <v>December</v>
      </c>
      <c r="M831" s="6" t="str">
        <f>DailyReportTable[[#This Row],[Year]]&amp;WEEKNUM(DailyReportTable[[#This Row],[Date]],2)</f>
        <v>201652</v>
      </c>
      <c r="N831">
        <f t="shared" si="102"/>
        <v>21</v>
      </c>
      <c r="O831" s="2">
        <f>SUMIF(IncomeDBTable[Date],"="&amp;DailyReportTable[[#This Row],[Date]],IncomeDBTable[Amount])</f>
        <v>0</v>
      </c>
      <c r="P831">
        <f>SUMIF(ExpensesDBTable[Date],"="&amp;DailyReportTable[[#This Row],[Date]],ExpensesDBTable[Amount])</f>
        <v>14.5</v>
      </c>
      <c r="Q831" s="2">
        <f t="shared" si="103"/>
        <v>-14.5</v>
      </c>
      <c r="R831" s="2">
        <f t="shared" si="104"/>
        <v>104059.09999999995</v>
      </c>
      <c r="S831">
        <f>WEEKNUM(DailyReportTable[[#This Row],[Date]],2)</f>
        <v>52</v>
      </c>
    </row>
    <row r="832" spans="10:19" x14ac:dyDescent="0.25">
      <c r="J832" s="1">
        <v>42726</v>
      </c>
      <c r="K832">
        <f t="shared" si="100"/>
        <v>2016</v>
      </c>
      <c r="L832" t="str">
        <f t="shared" si="101"/>
        <v>December</v>
      </c>
      <c r="M832" s="6" t="str">
        <f>DailyReportTable[[#This Row],[Year]]&amp;WEEKNUM(DailyReportTable[[#This Row],[Date]],2)</f>
        <v>201652</v>
      </c>
      <c r="N832">
        <f t="shared" si="102"/>
        <v>22</v>
      </c>
      <c r="O832" s="2">
        <f>SUMIF(IncomeDBTable[Date],"="&amp;DailyReportTable[[#This Row],[Date]],IncomeDBTable[Amount])</f>
        <v>0</v>
      </c>
      <c r="P832">
        <f>SUMIF(ExpensesDBTable[Date],"="&amp;DailyReportTable[[#This Row],[Date]],ExpensesDBTable[Amount])</f>
        <v>115.7</v>
      </c>
      <c r="Q832" s="2">
        <f t="shared" si="103"/>
        <v>-115.7</v>
      </c>
      <c r="R832" s="2">
        <f t="shared" si="104"/>
        <v>103943.39999999995</v>
      </c>
      <c r="S832">
        <f>WEEKNUM(DailyReportTable[[#This Row],[Date]],2)</f>
        <v>52</v>
      </c>
    </row>
    <row r="833" spans="10:19" x14ac:dyDescent="0.25">
      <c r="J833" s="1">
        <v>42734</v>
      </c>
      <c r="K833">
        <f t="shared" si="100"/>
        <v>2016</v>
      </c>
      <c r="L833" t="str">
        <f t="shared" si="101"/>
        <v>December</v>
      </c>
      <c r="M833" s="6" t="str">
        <f>DailyReportTable[[#This Row],[Year]]&amp;WEEKNUM(DailyReportTable[[#This Row],[Date]],2)</f>
        <v>201653</v>
      </c>
      <c r="N833">
        <f t="shared" si="102"/>
        <v>30</v>
      </c>
      <c r="O833" s="2">
        <f>SUMIF(IncomeDBTable[Date],"="&amp;DailyReportTable[[#This Row],[Date]],IncomeDBTable[Amount])</f>
        <v>19592</v>
      </c>
      <c r="P833">
        <f>SUMIF(ExpensesDBTable[Date],"="&amp;DailyReportTable[[#This Row],[Date]],ExpensesDBTable[Amount])</f>
        <v>0</v>
      </c>
      <c r="Q833" s="2">
        <f t="shared" si="103"/>
        <v>19592</v>
      </c>
      <c r="R833" s="2">
        <f t="shared" si="104"/>
        <v>123535.39999999995</v>
      </c>
      <c r="S833">
        <f>WEEKNUM(DailyReportTable[[#This Row],[Date]],2)</f>
        <v>53</v>
      </c>
    </row>
    <row r="834" spans="10:19" x14ac:dyDescent="0.25">
      <c r="J834" s="1">
        <v>42750</v>
      </c>
      <c r="K834">
        <f t="shared" si="100"/>
        <v>2017</v>
      </c>
      <c r="L834" t="str">
        <f t="shared" si="101"/>
        <v>January</v>
      </c>
      <c r="M834" s="6" t="str">
        <f>DailyReportTable[[#This Row],[Year]]&amp;WEEKNUM(DailyReportTable[[#This Row],[Date]],2)</f>
        <v>20173</v>
      </c>
      <c r="N834">
        <f t="shared" si="102"/>
        <v>15</v>
      </c>
      <c r="O834" s="2">
        <f>SUMIF(IncomeDBTable[Date],"="&amp;DailyReportTable[[#This Row],[Date]],IncomeDBTable[Amount])</f>
        <v>5308</v>
      </c>
      <c r="P834">
        <f>SUMIF(ExpensesDBTable[Date],"="&amp;DailyReportTable[[#This Row],[Date]],ExpensesDBTable[Amount])</f>
        <v>1164.8199999999997</v>
      </c>
      <c r="Q834" s="2">
        <f t="shared" si="103"/>
        <v>4143.18</v>
      </c>
      <c r="R834" s="2">
        <f t="shared" si="104"/>
        <v>127678.57999999996</v>
      </c>
      <c r="S834">
        <f>WEEKNUM(DailyReportTable[[#This Row],[Date]],2)</f>
        <v>3</v>
      </c>
    </row>
    <row r="835" spans="10:19" x14ac:dyDescent="0.25">
      <c r="J835" s="1">
        <v>42751</v>
      </c>
      <c r="K835">
        <f t="shared" si="100"/>
        <v>2017</v>
      </c>
      <c r="L835" t="str">
        <f t="shared" si="101"/>
        <v>January</v>
      </c>
      <c r="M835" s="6" t="str">
        <f>DailyReportTable[[#This Row],[Year]]&amp;WEEKNUM(DailyReportTable[[#This Row],[Date]],2)</f>
        <v>20174</v>
      </c>
      <c r="N835">
        <f t="shared" si="102"/>
        <v>16</v>
      </c>
      <c r="O835" s="2">
        <f>SUMIF(IncomeDBTable[Date],"="&amp;DailyReportTable[[#This Row],[Date]],IncomeDBTable[Amount])</f>
        <v>0</v>
      </c>
      <c r="P835">
        <f>SUMIF(ExpensesDBTable[Date],"="&amp;DailyReportTable[[#This Row],[Date]],ExpensesDBTable[Amount])</f>
        <v>371.93</v>
      </c>
      <c r="Q835" s="2">
        <f t="shared" si="103"/>
        <v>-371.93</v>
      </c>
      <c r="R835" s="2">
        <f t="shared" si="104"/>
        <v>127306.64999999997</v>
      </c>
      <c r="S835">
        <f>WEEKNUM(DailyReportTable[[#This Row],[Date]],2)</f>
        <v>4</v>
      </c>
    </row>
    <row r="836" spans="10:19" x14ac:dyDescent="0.25">
      <c r="J836" s="1">
        <v>42752</v>
      </c>
      <c r="K836">
        <f t="shared" si="100"/>
        <v>2017</v>
      </c>
      <c r="L836" t="str">
        <f t="shared" si="101"/>
        <v>January</v>
      </c>
      <c r="M836" s="6" t="str">
        <f>DailyReportTable[[#This Row],[Year]]&amp;WEEKNUM(DailyReportTable[[#This Row],[Date]],2)</f>
        <v>20174</v>
      </c>
      <c r="N836">
        <f t="shared" si="102"/>
        <v>17</v>
      </c>
      <c r="O836" s="2">
        <f>SUMIF(IncomeDBTable[Date],"="&amp;DailyReportTable[[#This Row],[Date]],IncomeDBTable[Amount])</f>
        <v>0</v>
      </c>
      <c r="P836">
        <f>SUMIF(ExpensesDBTable[Date],"="&amp;DailyReportTable[[#This Row],[Date]],ExpensesDBTable[Amount])</f>
        <v>27.18</v>
      </c>
      <c r="Q836" s="2">
        <f t="shared" si="103"/>
        <v>-27.18</v>
      </c>
      <c r="R836" s="2">
        <f t="shared" si="104"/>
        <v>127279.46999999997</v>
      </c>
      <c r="S836">
        <f>WEEKNUM(DailyReportTable[[#This Row],[Date]],2)</f>
        <v>4</v>
      </c>
    </row>
    <row r="837" spans="10:19" x14ac:dyDescent="0.25">
      <c r="J837" s="1">
        <v>42754</v>
      </c>
      <c r="K837">
        <f t="shared" si="100"/>
        <v>2017</v>
      </c>
      <c r="L837" t="str">
        <f t="shared" si="101"/>
        <v>January</v>
      </c>
      <c r="M837" s="6" t="str">
        <f>DailyReportTable[[#This Row],[Year]]&amp;WEEKNUM(DailyReportTable[[#This Row],[Date]],2)</f>
        <v>20174</v>
      </c>
      <c r="N837">
        <f t="shared" si="102"/>
        <v>19</v>
      </c>
      <c r="O837" s="2">
        <f>SUMIF(IncomeDBTable[Date],"="&amp;DailyReportTable[[#This Row],[Date]],IncomeDBTable[Amount])</f>
        <v>0</v>
      </c>
      <c r="P837">
        <f>SUMIF(ExpensesDBTable[Date],"="&amp;DailyReportTable[[#This Row],[Date]],ExpensesDBTable[Amount])</f>
        <v>1588.31</v>
      </c>
      <c r="Q837" s="2">
        <f t="shared" si="103"/>
        <v>-1588.31</v>
      </c>
      <c r="R837" s="2">
        <f t="shared" si="104"/>
        <v>125691.15999999997</v>
      </c>
      <c r="S837">
        <f>WEEKNUM(DailyReportTable[[#This Row],[Date]],2)</f>
        <v>4</v>
      </c>
    </row>
    <row r="838" spans="10:19" x14ac:dyDescent="0.25">
      <c r="J838" s="1">
        <v>42755</v>
      </c>
      <c r="K838">
        <f t="shared" si="100"/>
        <v>2017</v>
      </c>
      <c r="L838" t="str">
        <f t="shared" si="101"/>
        <v>January</v>
      </c>
      <c r="M838" s="6" t="str">
        <f>DailyReportTable[[#This Row],[Year]]&amp;WEEKNUM(DailyReportTable[[#This Row],[Date]],2)</f>
        <v>20174</v>
      </c>
      <c r="N838">
        <f t="shared" si="102"/>
        <v>20</v>
      </c>
      <c r="O838" s="2">
        <f>SUMIF(IncomeDBTable[Date],"="&amp;DailyReportTable[[#This Row],[Date]],IncomeDBTable[Amount])</f>
        <v>0</v>
      </c>
      <c r="P838">
        <f>SUMIF(ExpensesDBTable[Date],"="&amp;DailyReportTable[[#This Row],[Date]],ExpensesDBTable[Amount])</f>
        <v>39.590000000000003</v>
      </c>
      <c r="Q838" s="2">
        <f t="shared" si="103"/>
        <v>-39.590000000000003</v>
      </c>
      <c r="R838" s="2">
        <f t="shared" si="104"/>
        <v>125651.56999999998</v>
      </c>
      <c r="S838">
        <f>WEEKNUM(DailyReportTable[[#This Row],[Date]],2)</f>
        <v>4</v>
      </c>
    </row>
    <row r="839" spans="10:19" x14ac:dyDescent="0.25">
      <c r="J839" s="1">
        <v>42756</v>
      </c>
      <c r="K839">
        <f t="shared" si="100"/>
        <v>2017</v>
      </c>
      <c r="L839" t="str">
        <f t="shared" si="101"/>
        <v>January</v>
      </c>
      <c r="M839" s="6" t="str">
        <f>DailyReportTable[[#This Row],[Year]]&amp;WEEKNUM(DailyReportTable[[#This Row],[Date]],2)</f>
        <v>20174</v>
      </c>
      <c r="N839">
        <f t="shared" si="102"/>
        <v>21</v>
      </c>
      <c r="O839" s="2">
        <f>SUMIF(IncomeDBTable[Date],"="&amp;DailyReportTable[[#This Row],[Date]],IncomeDBTable[Amount])</f>
        <v>0</v>
      </c>
      <c r="P839">
        <f>SUMIF(ExpensesDBTable[Date],"="&amp;DailyReportTable[[#This Row],[Date]],ExpensesDBTable[Amount])</f>
        <v>294.63</v>
      </c>
      <c r="Q839" s="2">
        <f t="shared" si="103"/>
        <v>-294.63</v>
      </c>
      <c r="R839" s="2">
        <f t="shared" si="104"/>
        <v>125356.93999999997</v>
      </c>
      <c r="S839">
        <f>WEEKNUM(DailyReportTable[[#This Row],[Date]],2)</f>
        <v>4</v>
      </c>
    </row>
    <row r="840" spans="10:19" x14ac:dyDescent="0.25">
      <c r="J840" s="1">
        <v>42757</v>
      </c>
      <c r="K840">
        <f t="shared" si="100"/>
        <v>2017</v>
      </c>
      <c r="L840" t="str">
        <f t="shared" si="101"/>
        <v>January</v>
      </c>
      <c r="M840" s="6" t="str">
        <f>DailyReportTable[[#This Row],[Year]]&amp;WEEKNUM(DailyReportTable[[#This Row],[Date]],2)</f>
        <v>20174</v>
      </c>
      <c r="N840">
        <f t="shared" si="102"/>
        <v>22</v>
      </c>
      <c r="O840" s="2">
        <f>SUMIF(IncomeDBTable[Date],"="&amp;DailyReportTable[[#This Row],[Date]],IncomeDBTable[Amount])</f>
        <v>0</v>
      </c>
      <c r="P840">
        <f>SUMIF(ExpensesDBTable[Date],"="&amp;DailyReportTable[[#This Row],[Date]],ExpensesDBTable[Amount])</f>
        <v>87.43</v>
      </c>
      <c r="Q840" s="2">
        <f t="shared" si="103"/>
        <v>-87.43</v>
      </c>
      <c r="R840" s="2">
        <f t="shared" si="104"/>
        <v>125269.50999999998</v>
      </c>
      <c r="S840">
        <f>WEEKNUM(DailyReportTable[[#This Row],[Date]],2)</f>
        <v>4</v>
      </c>
    </row>
    <row r="841" spans="10:19" x14ac:dyDescent="0.25">
      <c r="J841" s="1">
        <v>42758</v>
      </c>
      <c r="K841">
        <f t="shared" si="100"/>
        <v>2017</v>
      </c>
      <c r="L841" t="str">
        <f t="shared" si="101"/>
        <v>January</v>
      </c>
      <c r="M841" s="6" t="str">
        <f>DailyReportTable[[#This Row],[Year]]&amp;WEEKNUM(DailyReportTable[[#This Row],[Date]],2)</f>
        <v>20175</v>
      </c>
      <c r="N841">
        <f t="shared" si="102"/>
        <v>23</v>
      </c>
      <c r="O841" s="2">
        <f>SUMIF(IncomeDBTable[Date],"="&amp;DailyReportTable[[#This Row],[Date]],IncomeDBTable[Amount])</f>
        <v>0</v>
      </c>
      <c r="P841">
        <f>SUMIF(ExpensesDBTable[Date],"="&amp;DailyReportTable[[#This Row],[Date]],ExpensesDBTable[Amount])</f>
        <v>49.57</v>
      </c>
      <c r="Q841" s="2">
        <f t="shared" si="103"/>
        <v>-49.57</v>
      </c>
      <c r="R841" s="2">
        <f t="shared" si="104"/>
        <v>125219.93999999997</v>
      </c>
      <c r="S841">
        <f>WEEKNUM(DailyReportTable[[#This Row],[Date]],2)</f>
        <v>5</v>
      </c>
    </row>
    <row r="842" spans="10:19" x14ac:dyDescent="0.25">
      <c r="J842" s="1">
        <v>42759</v>
      </c>
      <c r="K842">
        <f t="shared" si="100"/>
        <v>2017</v>
      </c>
      <c r="L842" t="str">
        <f t="shared" si="101"/>
        <v>January</v>
      </c>
      <c r="M842" s="6" t="str">
        <f>DailyReportTable[[#This Row],[Year]]&amp;WEEKNUM(DailyReportTable[[#This Row],[Date]],2)</f>
        <v>20175</v>
      </c>
      <c r="N842">
        <f t="shared" si="102"/>
        <v>24</v>
      </c>
      <c r="O842" s="2">
        <f>SUMIF(IncomeDBTable[Date],"="&amp;DailyReportTable[[#This Row],[Date]],IncomeDBTable[Amount])</f>
        <v>2632.07</v>
      </c>
      <c r="P842">
        <f>SUMIF(ExpensesDBTable[Date],"="&amp;DailyReportTable[[#This Row],[Date]],ExpensesDBTable[Amount])</f>
        <v>0</v>
      </c>
      <c r="Q842" s="2">
        <f t="shared" si="103"/>
        <v>2632.07</v>
      </c>
      <c r="R842" s="2">
        <f t="shared" si="104"/>
        <v>127852.00999999998</v>
      </c>
      <c r="S842">
        <f>WEEKNUM(DailyReportTable[[#This Row],[Date]],2)</f>
        <v>5</v>
      </c>
    </row>
    <row r="843" spans="10:19" x14ac:dyDescent="0.25">
      <c r="J843" s="1">
        <v>42760</v>
      </c>
      <c r="K843">
        <f t="shared" si="100"/>
        <v>2017</v>
      </c>
      <c r="L843" t="str">
        <f t="shared" si="101"/>
        <v>January</v>
      </c>
      <c r="M843" s="6" t="str">
        <f>DailyReportTable[[#This Row],[Year]]&amp;WEEKNUM(DailyReportTable[[#This Row],[Date]],2)</f>
        <v>20175</v>
      </c>
      <c r="N843">
        <f t="shared" si="102"/>
        <v>25</v>
      </c>
      <c r="O843" s="2">
        <f>SUMIF(IncomeDBTable[Date],"="&amp;DailyReportTable[[#This Row],[Date]],IncomeDBTable[Amount])</f>
        <v>0</v>
      </c>
      <c r="P843">
        <f>SUMIF(ExpensesDBTable[Date],"="&amp;DailyReportTable[[#This Row],[Date]],ExpensesDBTable[Amount])</f>
        <v>24.27</v>
      </c>
      <c r="Q843" s="2">
        <f t="shared" si="103"/>
        <v>-24.27</v>
      </c>
      <c r="R843" s="2">
        <f t="shared" si="104"/>
        <v>127827.73999999998</v>
      </c>
      <c r="S843">
        <f>WEEKNUM(DailyReportTable[[#This Row],[Date]],2)</f>
        <v>5</v>
      </c>
    </row>
    <row r="844" spans="10:19" x14ac:dyDescent="0.25">
      <c r="J844" s="1">
        <v>42761</v>
      </c>
      <c r="K844">
        <f t="shared" si="100"/>
        <v>2017</v>
      </c>
      <c r="L844" t="str">
        <f t="shared" si="101"/>
        <v>January</v>
      </c>
      <c r="M844" s="6" t="str">
        <f>DailyReportTable[[#This Row],[Year]]&amp;WEEKNUM(DailyReportTable[[#This Row],[Date]],2)</f>
        <v>20175</v>
      </c>
      <c r="N844">
        <f t="shared" si="102"/>
        <v>26</v>
      </c>
      <c r="O844" s="2">
        <f>SUMIF(IncomeDBTable[Date],"="&amp;DailyReportTable[[#This Row],[Date]],IncomeDBTable[Amount])</f>
        <v>0</v>
      </c>
      <c r="P844">
        <f>SUMIF(ExpensesDBTable[Date],"="&amp;DailyReportTable[[#This Row],[Date]],ExpensesDBTable[Amount])</f>
        <v>31.3</v>
      </c>
      <c r="Q844" s="2">
        <f t="shared" si="103"/>
        <v>-31.3</v>
      </c>
      <c r="R844" s="2">
        <f t="shared" si="104"/>
        <v>127796.43999999997</v>
      </c>
      <c r="S844">
        <f>WEEKNUM(DailyReportTable[[#This Row],[Date]],2)</f>
        <v>5</v>
      </c>
    </row>
    <row r="845" spans="10:19" x14ac:dyDescent="0.25">
      <c r="J845" s="1">
        <v>42762</v>
      </c>
      <c r="K845">
        <f t="shared" si="100"/>
        <v>2017</v>
      </c>
      <c r="L845" t="str">
        <f t="shared" si="101"/>
        <v>January</v>
      </c>
      <c r="M845" s="6" t="str">
        <f>DailyReportTable[[#This Row],[Year]]&amp;WEEKNUM(DailyReportTable[[#This Row],[Date]],2)</f>
        <v>20175</v>
      </c>
      <c r="N845">
        <f t="shared" si="102"/>
        <v>27</v>
      </c>
      <c r="O845" s="2">
        <f>SUMIF(IncomeDBTable[Date],"="&amp;DailyReportTable[[#This Row],[Date]],IncomeDBTable[Amount])</f>
        <v>0</v>
      </c>
      <c r="P845">
        <f>SUMIF(ExpensesDBTable[Date],"="&amp;DailyReportTable[[#This Row],[Date]],ExpensesDBTable[Amount])</f>
        <v>31.849999999999998</v>
      </c>
      <c r="Q845" s="2">
        <f t="shared" si="103"/>
        <v>-31.849999999999998</v>
      </c>
      <c r="R845" s="2">
        <f t="shared" si="104"/>
        <v>127764.58999999997</v>
      </c>
      <c r="S845">
        <f>WEEKNUM(DailyReportTable[[#This Row],[Date]],2)</f>
        <v>5</v>
      </c>
    </row>
    <row r="846" spans="10:19" x14ac:dyDescent="0.25">
      <c r="J846" s="1">
        <v>42763</v>
      </c>
      <c r="K846">
        <f t="shared" si="100"/>
        <v>2017</v>
      </c>
      <c r="L846" t="str">
        <f t="shared" si="101"/>
        <v>January</v>
      </c>
      <c r="M846" s="6" t="str">
        <f>DailyReportTable[[#This Row],[Year]]&amp;WEEKNUM(DailyReportTable[[#This Row],[Date]],2)</f>
        <v>20175</v>
      </c>
      <c r="N846">
        <f t="shared" si="102"/>
        <v>28</v>
      </c>
      <c r="O846" s="2">
        <f>SUMIF(IncomeDBTable[Date],"="&amp;DailyReportTable[[#This Row],[Date]],IncomeDBTable[Amount])</f>
        <v>0</v>
      </c>
      <c r="P846">
        <f>SUMIF(ExpensesDBTable[Date],"="&amp;DailyReportTable[[#This Row],[Date]],ExpensesDBTable[Amount])</f>
        <v>1143.2</v>
      </c>
      <c r="Q846" s="2">
        <f t="shared" si="103"/>
        <v>-1143.2</v>
      </c>
      <c r="R846" s="2">
        <f t="shared" si="104"/>
        <v>126621.38999999997</v>
      </c>
      <c r="S846">
        <f>WEEKNUM(DailyReportTable[[#This Row],[Date]],2)</f>
        <v>5</v>
      </c>
    </row>
    <row r="847" spans="10:19" x14ac:dyDescent="0.25">
      <c r="J847" s="1">
        <v>42764</v>
      </c>
      <c r="K847">
        <f t="shared" si="100"/>
        <v>2017</v>
      </c>
      <c r="L847" t="str">
        <f t="shared" si="101"/>
        <v>January</v>
      </c>
      <c r="M847" s="6" t="str">
        <f>DailyReportTable[[#This Row],[Year]]&amp;WEEKNUM(DailyReportTable[[#This Row],[Date]],2)</f>
        <v>20175</v>
      </c>
      <c r="N847">
        <f t="shared" si="102"/>
        <v>29</v>
      </c>
      <c r="O847" s="2">
        <f>SUMIF(IncomeDBTable[Date],"="&amp;DailyReportTable[[#This Row],[Date]],IncomeDBTable[Amount])</f>
        <v>0</v>
      </c>
      <c r="P847">
        <f>SUMIF(ExpensesDBTable[Date],"="&amp;DailyReportTable[[#This Row],[Date]],ExpensesDBTable[Amount])</f>
        <v>921.2</v>
      </c>
      <c r="Q847" s="2">
        <f t="shared" si="103"/>
        <v>-921.2</v>
      </c>
      <c r="R847" s="2">
        <f t="shared" si="104"/>
        <v>125700.18999999997</v>
      </c>
      <c r="S847">
        <f>WEEKNUM(DailyReportTable[[#This Row],[Date]],2)</f>
        <v>5</v>
      </c>
    </row>
    <row r="848" spans="10:19" x14ac:dyDescent="0.25">
      <c r="J848" s="1">
        <v>42765</v>
      </c>
      <c r="K848">
        <f t="shared" si="100"/>
        <v>2017</v>
      </c>
      <c r="L848" t="str">
        <f t="shared" si="101"/>
        <v>January</v>
      </c>
      <c r="M848" s="6" t="str">
        <f>DailyReportTable[[#This Row],[Year]]&amp;WEEKNUM(DailyReportTable[[#This Row],[Date]],2)</f>
        <v>20176</v>
      </c>
      <c r="N848">
        <f t="shared" si="102"/>
        <v>30</v>
      </c>
      <c r="O848" s="2">
        <f>SUMIF(IncomeDBTable[Date],"="&amp;DailyReportTable[[#This Row],[Date]],IncomeDBTable[Amount])</f>
        <v>0</v>
      </c>
      <c r="P848">
        <f>SUMIF(ExpensesDBTable[Date],"="&amp;DailyReportTable[[#This Row],[Date]],ExpensesDBTable[Amount])</f>
        <v>23.61</v>
      </c>
      <c r="Q848" s="2">
        <f t="shared" si="103"/>
        <v>-23.61</v>
      </c>
      <c r="R848" s="2">
        <f t="shared" si="104"/>
        <v>125676.57999999997</v>
      </c>
      <c r="S848">
        <f>WEEKNUM(DailyReportTable[[#This Row],[Date]],2)</f>
        <v>6</v>
      </c>
    </row>
    <row r="849" spans="10:19" x14ac:dyDescent="0.25">
      <c r="J849" s="1">
        <v>42766</v>
      </c>
      <c r="K849">
        <f t="shared" si="100"/>
        <v>2017</v>
      </c>
      <c r="L849" t="str">
        <f t="shared" si="101"/>
        <v>January</v>
      </c>
      <c r="M849" s="6" t="str">
        <f>DailyReportTable[[#This Row],[Year]]&amp;WEEKNUM(DailyReportTable[[#This Row],[Date]],2)</f>
        <v>20176</v>
      </c>
      <c r="N849">
        <f t="shared" si="102"/>
        <v>31</v>
      </c>
      <c r="O849" s="2">
        <f>SUMIF(IncomeDBTable[Date],"="&amp;DailyReportTable[[#This Row],[Date]],IncomeDBTable[Amount])</f>
        <v>0</v>
      </c>
      <c r="P849">
        <f>SUMIF(ExpensesDBTable[Date],"="&amp;DailyReportTable[[#This Row],[Date]],ExpensesDBTable[Amount])</f>
        <v>62.78</v>
      </c>
      <c r="Q849" s="2">
        <f t="shared" si="103"/>
        <v>-62.78</v>
      </c>
      <c r="R849" s="2">
        <f t="shared" si="104"/>
        <v>125613.79999999997</v>
      </c>
      <c r="S849">
        <f>WEEKNUM(DailyReportTable[[#This Row],[Date]],2)</f>
        <v>6</v>
      </c>
    </row>
    <row r="850" spans="10:19" x14ac:dyDescent="0.25">
      <c r="J850" s="1">
        <v>42767</v>
      </c>
      <c r="K850">
        <f t="shared" si="100"/>
        <v>2017</v>
      </c>
      <c r="L850" t="str">
        <f t="shared" si="101"/>
        <v>February</v>
      </c>
      <c r="M850" s="6" t="str">
        <f>DailyReportTable[[#This Row],[Year]]&amp;WEEKNUM(DailyReportTable[[#This Row],[Date]],2)</f>
        <v>20176</v>
      </c>
      <c r="N850">
        <f t="shared" si="102"/>
        <v>1</v>
      </c>
      <c r="O850" s="2">
        <f>SUMIF(IncomeDBTable[Date],"="&amp;DailyReportTable[[#This Row],[Date]],IncomeDBTable[Amount])</f>
        <v>0</v>
      </c>
      <c r="P850">
        <f>SUMIF(ExpensesDBTable[Date],"="&amp;DailyReportTable[[#This Row],[Date]],ExpensesDBTable[Amount])</f>
        <v>58.07</v>
      </c>
      <c r="Q850" s="2">
        <f t="shared" si="103"/>
        <v>-58.07</v>
      </c>
      <c r="R850" s="2">
        <f t="shared" si="104"/>
        <v>125555.72999999997</v>
      </c>
      <c r="S850">
        <f>WEEKNUM(DailyReportTable[[#This Row],[Date]],2)</f>
        <v>6</v>
      </c>
    </row>
    <row r="851" spans="10:19" x14ac:dyDescent="0.25">
      <c r="J851" s="1">
        <v>42768</v>
      </c>
      <c r="K851">
        <f t="shared" si="100"/>
        <v>2017</v>
      </c>
      <c r="L851" t="str">
        <f t="shared" si="101"/>
        <v>February</v>
      </c>
      <c r="M851" s="6" t="str">
        <f>DailyReportTable[[#This Row],[Year]]&amp;WEEKNUM(DailyReportTable[[#This Row],[Date]],2)</f>
        <v>20176</v>
      </c>
      <c r="N851">
        <f t="shared" si="102"/>
        <v>2</v>
      </c>
      <c r="O851" s="2">
        <f>SUMIF(IncomeDBTable[Date],"="&amp;DailyReportTable[[#This Row],[Date]],IncomeDBTable[Amount])</f>
        <v>230</v>
      </c>
      <c r="P851">
        <f>SUMIF(ExpensesDBTable[Date],"="&amp;DailyReportTable[[#This Row],[Date]],ExpensesDBTable[Amount])</f>
        <v>12.030000000000001</v>
      </c>
      <c r="Q851" s="2">
        <f t="shared" si="103"/>
        <v>217.97</v>
      </c>
      <c r="R851" s="2">
        <f t="shared" si="104"/>
        <v>125773.69999999997</v>
      </c>
      <c r="S851">
        <f>WEEKNUM(DailyReportTable[[#This Row],[Date]],2)</f>
        <v>6</v>
      </c>
    </row>
    <row r="852" spans="10:19" x14ac:dyDescent="0.25">
      <c r="J852" s="1">
        <v>42769</v>
      </c>
      <c r="K852">
        <f t="shared" si="100"/>
        <v>2017</v>
      </c>
      <c r="L852" t="str">
        <f t="shared" si="101"/>
        <v>February</v>
      </c>
      <c r="M852" s="6" t="str">
        <f>DailyReportTable[[#This Row],[Year]]&amp;WEEKNUM(DailyReportTable[[#This Row],[Date]],2)</f>
        <v>20176</v>
      </c>
      <c r="N852">
        <f t="shared" si="102"/>
        <v>3</v>
      </c>
      <c r="O852" s="2">
        <f>SUMIF(IncomeDBTable[Date],"="&amp;DailyReportTable[[#This Row],[Date]],IncomeDBTable[Amount])</f>
        <v>0</v>
      </c>
      <c r="P852">
        <f>SUMIF(ExpensesDBTable[Date],"="&amp;DailyReportTable[[#This Row],[Date]],ExpensesDBTable[Amount])</f>
        <v>37.24</v>
      </c>
      <c r="Q852" s="2">
        <f t="shared" si="103"/>
        <v>-37.24</v>
      </c>
      <c r="R852" s="2">
        <f t="shared" si="104"/>
        <v>125736.45999999996</v>
      </c>
      <c r="S852">
        <f>WEEKNUM(DailyReportTable[[#This Row],[Date]],2)</f>
        <v>6</v>
      </c>
    </row>
    <row r="853" spans="10:19" x14ac:dyDescent="0.25">
      <c r="J853" s="1">
        <v>42770</v>
      </c>
      <c r="K853">
        <f t="shared" si="100"/>
        <v>2017</v>
      </c>
      <c r="L853" t="str">
        <f t="shared" si="101"/>
        <v>February</v>
      </c>
      <c r="M853" s="6" t="str">
        <f>DailyReportTable[[#This Row],[Year]]&amp;WEEKNUM(DailyReportTable[[#This Row],[Date]],2)</f>
        <v>20176</v>
      </c>
      <c r="N853">
        <f t="shared" si="102"/>
        <v>4</v>
      </c>
      <c r="O853" s="2">
        <f>SUMIF(IncomeDBTable[Date],"="&amp;DailyReportTable[[#This Row],[Date]],IncomeDBTable[Amount])</f>
        <v>0</v>
      </c>
      <c r="P853">
        <f>SUMIF(ExpensesDBTable[Date],"="&amp;DailyReportTable[[#This Row],[Date]],ExpensesDBTable[Amount])</f>
        <v>20000</v>
      </c>
      <c r="Q853" s="2">
        <f t="shared" si="103"/>
        <v>-20000</v>
      </c>
      <c r="R853" s="2">
        <f t="shared" si="104"/>
        <v>105736.45999999996</v>
      </c>
      <c r="S853">
        <f>WEEKNUM(DailyReportTable[[#This Row],[Date]],2)</f>
        <v>6</v>
      </c>
    </row>
    <row r="854" spans="10:19" x14ac:dyDescent="0.25">
      <c r="J854" s="1">
        <v>42771</v>
      </c>
      <c r="K854">
        <f t="shared" si="100"/>
        <v>2017</v>
      </c>
      <c r="L854" t="str">
        <f t="shared" si="101"/>
        <v>February</v>
      </c>
      <c r="M854" s="6" t="str">
        <f>DailyReportTable[[#This Row],[Year]]&amp;WEEKNUM(DailyReportTable[[#This Row],[Date]],2)</f>
        <v>20176</v>
      </c>
      <c r="N854">
        <f t="shared" si="102"/>
        <v>5</v>
      </c>
      <c r="O854" s="2">
        <f>SUMIF(IncomeDBTable[Date],"="&amp;DailyReportTable[[#This Row],[Date]],IncomeDBTable[Amount])</f>
        <v>0</v>
      </c>
      <c r="P854">
        <f>SUMIF(ExpensesDBTable[Date],"="&amp;DailyReportTable[[#This Row],[Date]],ExpensesDBTable[Amount])</f>
        <v>8013</v>
      </c>
      <c r="Q854" s="2">
        <f t="shared" si="103"/>
        <v>-8013</v>
      </c>
      <c r="R854" s="2">
        <f t="shared" si="104"/>
        <v>97723.459999999963</v>
      </c>
      <c r="S854">
        <f>WEEKNUM(DailyReportTable[[#This Row],[Date]],2)</f>
        <v>6</v>
      </c>
    </row>
    <row r="855" spans="10:19" x14ac:dyDescent="0.25">
      <c r="J855" s="1">
        <v>42774</v>
      </c>
      <c r="K855">
        <f t="shared" si="100"/>
        <v>2017</v>
      </c>
      <c r="L855" t="str">
        <f t="shared" si="101"/>
        <v>February</v>
      </c>
      <c r="M855" s="6" t="str">
        <f>DailyReportTable[[#This Row],[Year]]&amp;WEEKNUM(DailyReportTable[[#This Row],[Date]],2)</f>
        <v>20177</v>
      </c>
      <c r="N855">
        <f t="shared" si="102"/>
        <v>8</v>
      </c>
      <c r="O855" s="2">
        <f>SUMIF(IncomeDBTable[Date],"="&amp;DailyReportTable[[#This Row],[Date]],IncomeDBTable[Amount])</f>
        <v>2871.47</v>
      </c>
      <c r="P855">
        <f>SUMIF(ExpensesDBTable[Date],"="&amp;DailyReportTable[[#This Row],[Date]],ExpensesDBTable[Amount])</f>
        <v>22.09</v>
      </c>
      <c r="Q855" s="2">
        <f t="shared" si="103"/>
        <v>2849.3799999999997</v>
      </c>
      <c r="R855" s="2">
        <f t="shared" si="104"/>
        <v>100572.83999999997</v>
      </c>
      <c r="S855">
        <f>WEEKNUM(DailyReportTable[[#This Row],[Date]],2)</f>
        <v>7</v>
      </c>
    </row>
    <row r="856" spans="10:19" x14ac:dyDescent="0.25">
      <c r="J856" s="1">
        <v>42775</v>
      </c>
      <c r="K856">
        <f t="shared" si="100"/>
        <v>2017</v>
      </c>
      <c r="L856" t="str">
        <f t="shared" si="101"/>
        <v>February</v>
      </c>
      <c r="M856" s="6" t="str">
        <f>DailyReportTable[[#This Row],[Year]]&amp;WEEKNUM(DailyReportTable[[#This Row],[Date]],2)</f>
        <v>20177</v>
      </c>
      <c r="N856">
        <f t="shared" si="102"/>
        <v>9</v>
      </c>
      <c r="O856" s="2">
        <f>SUMIF(IncomeDBTable[Date],"="&amp;DailyReportTable[[#This Row],[Date]],IncomeDBTable[Amount])</f>
        <v>0</v>
      </c>
      <c r="P856">
        <f>SUMIF(ExpensesDBTable[Date],"="&amp;DailyReportTable[[#This Row],[Date]],ExpensesDBTable[Amount])</f>
        <v>29.740000000000002</v>
      </c>
      <c r="Q856" s="2">
        <f t="shared" si="103"/>
        <v>-29.740000000000002</v>
      </c>
      <c r="R856" s="2">
        <f t="shared" si="104"/>
        <v>100543.09999999996</v>
      </c>
      <c r="S856">
        <f>WEEKNUM(DailyReportTable[[#This Row],[Date]],2)</f>
        <v>7</v>
      </c>
    </row>
    <row r="857" spans="10:19" x14ac:dyDescent="0.25">
      <c r="J857" s="1">
        <v>42776</v>
      </c>
      <c r="K857">
        <f t="shared" si="100"/>
        <v>2017</v>
      </c>
      <c r="L857" t="str">
        <f t="shared" si="101"/>
        <v>February</v>
      </c>
      <c r="M857" s="6" t="str">
        <f>DailyReportTable[[#This Row],[Year]]&amp;WEEKNUM(DailyReportTable[[#This Row],[Date]],2)</f>
        <v>20177</v>
      </c>
      <c r="N857">
        <f t="shared" si="102"/>
        <v>10</v>
      </c>
      <c r="O857" s="2">
        <f>SUMIF(IncomeDBTable[Date],"="&amp;DailyReportTable[[#This Row],[Date]],IncomeDBTable[Amount])</f>
        <v>0</v>
      </c>
      <c r="P857">
        <f>SUMIF(ExpensesDBTable[Date],"="&amp;DailyReportTable[[#This Row],[Date]],ExpensesDBTable[Amount])</f>
        <v>69.709999999999994</v>
      </c>
      <c r="Q857" s="2">
        <f t="shared" si="103"/>
        <v>-69.709999999999994</v>
      </c>
      <c r="R857" s="2">
        <f t="shared" si="104"/>
        <v>100473.38999999996</v>
      </c>
      <c r="S857">
        <f>WEEKNUM(DailyReportTable[[#This Row],[Date]],2)</f>
        <v>7</v>
      </c>
    </row>
    <row r="858" spans="10:19" x14ac:dyDescent="0.25">
      <c r="J858" s="1">
        <v>42777</v>
      </c>
      <c r="K858">
        <f t="shared" si="100"/>
        <v>2017</v>
      </c>
      <c r="L858" t="str">
        <f t="shared" si="101"/>
        <v>February</v>
      </c>
      <c r="M858" s="6" t="str">
        <f>DailyReportTable[[#This Row],[Year]]&amp;WEEKNUM(DailyReportTable[[#This Row],[Date]],2)</f>
        <v>20177</v>
      </c>
      <c r="N858">
        <f t="shared" si="102"/>
        <v>11</v>
      </c>
      <c r="O858" s="2">
        <f>SUMIF(IncomeDBTable[Date],"="&amp;DailyReportTable[[#This Row],[Date]],IncomeDBTable[Amount])</f>
        <v>0</v>
      </c>
      <c r="P858">
        <f>SUMIF(ExpensesDBTable[Date],"="&amp;DailyReportTable[[#This Row],[Date]],ExpensesDBTable[Amount])</f>
        <v>32.57</v>
      </c>
      <c r="Q858" s="2">
        <f t="shared" si="103"/>
        <v>-32.57</v>
      </c>
      <c r="R858" s="2">
        <f t="shared" si="104"/>
        <v>100440.81999999995</v>
      </c>
      <c r="S858">
        <f>WEEKNUM(DailyReportTable[[#This Row],[Date]],2)</f>
        <v>7</v>
      </c>
    </row>
    <row r="859" spans="10:19" x14ac:dyDescent="0.25">
      <c r="J859" s="1">
        <v>42779</v>
      </c>
      <c r="K859">
        <f t="shared" si="100"/>
        <v>2017</v>
      </c>
      <c r="L859" t="str">
        <f t="shared" si="101"/>
        <v>February</v>
      </c>
      <c r="M859" s="6" t="str">
        <f>DailyReportTable[[#This Row],[Year]]&amp;WEEKNUM(DailyReportTable[[#This Row],[Date]],2)</f>
        <v>20178</v>
      </c>
      <c r="N859">
        <f t="shared" si="102"/>
        <v>13</v>
      </c>
      <c r="O859" s="2">
        <f>SUMIF(IncomeDBTable[Date],"="&amp;DailyReportTable[[#This Row],[Date]],IncomeDBTable[Amount])</f>
        <v>0</v>
      </c>
      <c r="P859">
        <f>SUMIF(ExpensesDBTable[Date],"="&amp;DailyReportTable[[#This Row],[Date]],ExpensesDBTable[Amount])</f>
        <v>20.92</v>
      </c>
      <c r="Q859" s="2">
        <f t="shared" si="103"/>
        <v>-20.92</v>
      </c>
      <c r="R859" s="2">
        <f t="shared" si="104"/>
        <v>100419.89999999995</v>
      </c>
      <c r="S859">
        <f>WEEKNUM(DailyReportTable[[#This Row],[Date]],2)</f>
        <v>8</v>
      </c>
    </row>
    <row r="860" spans="10:19" x14ac:dyDescent="0.25">
      <c r="J860" s="1">
        <v>42780</v>
      </c>
      <c r="K860">
        <f t="shared" si="100"/>
        <v>2017</v>
      </c>
      <c r="L860" t="str">
        <f t="shared" si="101"/>
        <v>February</v>
      </c>
      <c r="M860" s="6" t="str">
        <f>DailyReportTable[[#This Row],[Year]]&amp;WEEKNUM(DailyReportTable[[#This Row],[Date]],2)</f>
        <v>20178</v>
      </c>
      <c r="N860">
        <f t="shared" si="102"/>
        <v>14</v>
      </c>
      <c r="O860" s="2">
        <f>SUMIF(IncomeDBTable[Date],"="&amp;DailyReportTable[[#This Row],[Date]],IncomeDBTable[Amount])</f>
        <v>0</v>
      </c>
      <c r="P860">
        <f>SUMIF(ExpensesDBTable[Date],"="&amp;DailyReportTable[[#This Row],[Date]],ExpensesDBTable[Amount])</f>
        <v>33.4</v>
      </c>
      <c r="Q860" s="2">
        <f t="shared" si="103"/>
        <v>-33.4</v>
      </c>
      <c r="R860" s="2">
        <f t="shared" si="104"/>
        <v>100386.49999999996</v>
      </c>
      <c r="S860">
        <f>WEEKNUM(DailyReportTable[[#This Row],[Date]],2)</f>
        <v>8</v>
      </c>
    </row>
    <row r="861" spans="10:19" x14ac:dyDescent="0.25">
      <c r="J861" s="1">
        <v>42781</v>
      </c>
      <c r="K861">
        <f t="shared" si="100"/>
        <v>2017</v>
      </c>
      <c r="L861" t="str">
        <f t="shared" si="101"/>
        <v>February</v>
      </c>
      <c r="M861" s="6" t="str">
        <f>DailyReportTable[[#This Row],[Year]]&amp;WEEKNUM(DailyReportTable[[#This Row],[Date]],2)</f>
        <v>20178</v>
      </c>
      <c r="N861">
        <f t="shared" si="102"/>
        <v>15</v>
      </c>
      <c r="O861" s="2">
        <f>SUMIF(IncomeDBTable[Date],"="&amp;DailyReportTable[[#This Row],[Date]],IncomeDBTable[Amount])</f>
        <v>5308</v>
      </c>
      <c r="P861">
        <f>SUMIF(ExpensesDBTable[Date],"="&amp;DailyReportTable[[#This Row],[Date]],ExpensesDBTable[Amount])</f>
        <v>245.17000000000002</v>
      </c>
      <c r="Q861" s="2">
        <f t="shared" si="103"/>
        <v>5062.83</v>
      </c>
      <c r="R861" s="2">
        <f t="shared" si="104"/>
        <v>105449.32999999996</v>
      </c>
      <c r="S861">
        <f>WEEKNUM(DailyReportTable[[#This Row],[Date]],2)</f>
        <v>8</v>
      </c>
    </row>
    <row r="862" spans="10:19" x14ac:dyDescent="0.25">
      <c r="J862" s="1">
        <v>42782</v>
      </c>
      <c r="K862">
        <f t="shared" si="100"/>
        <v>2017</v>
      </c>
      <c r="L862" t="str">
        <f t="shared" si="101"/>
        <v>February</v>
      </c>
      <c r="M862" s="6" t="str">
        <f>DailyReportTable[[#This Row],[Year]]&amp;WEEKNUM(DailyReportTable[[#This Row],[Date]],2)</f>
        <v>20178</v>
      </c>
      <c r="N862">
        <f t="shared" si="102"/>
        <v>16</v>
      </c>
      <c r="O862" s="2">
        <f>SUMIF(IncomeDBTable[Date],"="&amp;DailyReportTable[[#This Row],[Date]],IncomeDBTable[Amount])</f>
        <v>0</v>
      </c>
      <c r="P862">
        <f>SUMIF(ExpensesDBTable[Date],"="&amp;DailyReportTable[[#This Row],[Date]],ExpensesDBTable[Amount])</f>
        <v>20.02</v>
      </c>
      <c r="Q862" s="2">
        <f t="shared" si="103"/>
        <v>-20.02</v>
      </c>
      <c r="R862" s="2">
        <f t="shared" si="104"/>
        <v>105429.30999999995</v>
      </c>
      <c r="S862">
        <f>WEEKNUM(DailyReportTable[[#This Row],[Date]],2)</f>
        <v>8</v>
      </c>
    </row>
    <row r="863" spans="10:19" x14ac:dyDescent="0.25">
      <c r="J863" s="1">
        <v>42784</v>
      </c>
      <c r="K863">
        <f t="shared" si="100"/>
        <v>2017</v>
      </c>
      <c r="L863" t="str">
        <f t="shared" si="101"/>
        <v>February</v>
      </c>
      <c r="M863" s="6" t="str">
        <f>DailyReportTable[[#This Row],[Year]]&amp;WEEKNUM(DailyReportTable[[#This Row],[Date]],2)</f>
        <v>20178</v>
      </c>
      <c r="N863">
        <f t="shared" si="102"/>
        <v>18</v>
      </c>
      <c r="O863" s="2">
        <f>SUMIF(IncomeDBTable[Date],"="&amp;DailyReportTable[[#This Row],[Date]],IncomeDBTable[Amount])</f>
        <v>0</v>
      </c>
      <c r="P863">
        <f>SUMIF(ExpensesDBTable[Date],"="&amp;DailyReportTable[[#This Row],[Date]],ExpensesDBTable[Amount])</f>
        <v>200.23</v>
      </c>
      <c r="Q863" s="2">
        <f t="shared" si="103"/>
        <v>-200.23</v>
      </c>
      <c r="R863" s="2">
        <f t="shared" si="104"/>
        <v>105229.07999999996</v>
      </c>
      <c r="S863">
        <f>WEEKNUM(DailyReportTable[[#This Row],[Date]],2)</f>
        <v>8</v>
      </c>
    </row>
    <row r="864" spans="10:19" x14ac:dyDescent="0.25">
      <c r="J864" s="1">
        <v>42785</v>
      </c>
      <c r="K864">
        <f t="shared" si="100"/>
        <v>2017</v>
      </c>
      <c r="L864" t="str">
        <f t="shared" si="101"/>
        <v>February</v>
      </c>
      <c r="M864" s="6" t="str">
        <f>DailyReportTable[[#This Row],[Year]]&amp;WEEKNUM(DailyReportTable[[#This Row],[Date]],2)</f>
        <v>20178</v>
      </c>
      <c r="N864">
        <f t="shared" si="102"/>
        <v>19</v>
      </c>
      <c r="O864" s="2">
        <f>SUMIF(IncomeDBTable[Date],"="&amp;DailyReportTable[[#This Row],[Date]],IncomeDBTable[Amount])</f>
        <v>0</v>
      </c>
      <c r="P864">
        <f>SUMIF(ExpensesDBTable[Date],"="&amp;DailyReportTable[[#This Row],[Date]],ExpensesDBTable[Amount])</f>
        <v>1525.11</v>
      </c>
      <c r="Q864" s="2">
        <f t="shared" si="103"/>
        <v>-1525.11</v>
      </c>
      <c r="R864" s="2">
        <f t="shared" si="104"/>
        <v>103703.96999999996</v>
      </c>
      <c r="S864">
        <f>WEEKNUM(DailyReportTable[[#This Row],[Date]],2)</f>
        <v>8</v>
      </c>
    </row>
    <row r="865" spans="10:19" x14ac:dyDescent="0.25">
      <c r="J865" s="1">
        <v>42786</v>
      </c>
      <c r="K865">
        <f t="shared" si="100"/>
        <v>2017</v>
      </c>
      <c r="L865" t="str">
        <f t="shared" si="101"/>
        <v>February</v>
      </c>
      <c r="M865" s="6" t="str">
        <f>DailyReportTable[[#This Row],[Year]]&amp;WEEKNUM(DailyReportTable[[#This Row],[Date]],2)</f>
        <v>20179</v>
      </c>
      <c r="N865">
        <f t="shared" si="102"/>
        <v>20</v>
      </c>
      <c r="O865" s="2">
        <f>SUMIF(IncomeDBTable[Date],"="&amp;DailyReportTable[[#This Row],[Date]],IncomeDBTable[Amount])</f>
        <v>0</v>
      </c>
      <c r="P865">
        <f>SUMIF(ExpensesDBTable[Date],"="&amp;DailyReportTable[[#This Row],[Date]],ExpensesDBTable[Amount])</f>
        <v>390.91</v>
      </c>
      <c r="Q865" s="2">
        <f t="shared" si="103"/>
        <v>-390.91</v>
      </c>
      <c r="R865" s="2">
        <f t="shared" si="104"/>
        <v>103313.05999999995</v>
      </c>
      <c r="S865">
        <f>WEEKNUM(DailyReportTable[[#This Row],[Date]],2)</f>
        <v>9</v>
      </c>
    </row>
    <row r="866" spans="10:19" x14ac:dyDescent="0.25">
      <c r="J866" s="1">
        <v>42787</v>
      </c>
      <c r="K866">
        <f t="shared" si="100"/>
        <v>2017</v>
      </c>
      <c r="L866" t="str">
        <f t="shared" si="101"/>
        <v>February</v>
      </c>
      <c r="M866" s="6" t="str">
        <f>DailyReportTable[[#This Row],[Year]]&amp;WEEKNUM(DailyReportTable[[#This Row],[Date]],2)</f>
        <v>20179</v>
      </c>
      <c r="N866">
        <f t="shared" si="102"/>
        <v>21</v>
      </c>
      <c r="O866" s="2">
        <f>SUMIF(IncomeDBTable[Date],"="&amp;DailyReportTable[[#This Row],[Date]],IncomeDBTable[Amount])</f>
        <v>2871.47</v>
      </c>
      <c r="P866">
        <f>SUMIF(ExpensesDBTable[Date],"="&amp;DailyReportTable[[#This Row],[Date]],ExpensesDBTable[Amount])</f>
        <v>26.89</v>
      </c>
      <c r="Q866" s="2">
        <f t="shared" si="103"/>
        <v>2844.58</v>
      </c>
      <c r="R866" s="2">
        <f t="shared" si="104"/>
        <v>106157.63999999996</v>
      </c>
      <c r="S866">
        <f>WEEKNUM(DailyReportTable[[#This Row],[Date]],2)</f>
        <v>9</v>
      </c>
    </row>
    <row r="867" spans="10:19" x14ac:dyDescent="0.25">
      <c r="J867" s="1">
        <v>42789</v>
      </c>
      <c r="K867">
        <f t="shared" si="100"/>
        <v>2017</v>
      </c>
      <c r="L867" t="str">
        <f t="shared" si="101"/>
        <v>February</v>
      </c>
      <c r="M867" s="6" t="str">
        <f>DailyReportTable[[#This Row],[Year]]&amp;WEEKNUM(DailyReportTable[[#This Row],[Date]],2)</f>
        <v>20179</v>
      </c>
      <c r="N867">
        <f t="shared" si="102"/>
        <v>23</v>
      </c>
      <c r="O867" s="2">
        <f>SUMIF(IncomeDBTable[Date],"="&amp;DailyReportTable[[#This Row],[Date]],IncomeDBTable[Amount])</f>
        <v>0</v>
      </c>
      <c r="P867">
        <f>SUMIF(ExpensesDBTable[Date],"="&amp;DailyReportTable[[#This Row],[Date]],ExpensesDBTable[Amount])</f>
        <v>52.550000000000004</v>
      </c>
      <c r="Q867" s="2">
        <f t="shared" si="103"/>
        <v>-52.550000000000004</v>
      </c>
      <c r="R867" s="2">
        <f t="shared" si="104"/>
        <v>106105.08999999995</v>
      </c>
      <c r="S867">
        <f>WEEKNUM(DailyReportTable[[#This Row],[Date]],2)</f>
        <v>9</v>
      </c>
    </row>
    <row r="868" spans="10:19" x14ac:dyDescent="0.25">
      <c r="J868" s="1">
        <v>42790</v>
      </c>
      <c r="K868">
        <f t="shared" si="100"/>
        <v>2017</v>
      </c>
      <c r="L868" t="str">
        <f t="shared" si="101"/>
        <v>February</v>
      </c>
      <c r="M868" s="6" t="str">
        <f>DailyReportTable[[#This Row],[Year]]&amp;WEEKNUM(DailyReportTable[[#This Row],[Date]],2)</f>
        <v>20179</v>
      </c>
      <c r="N868">
        <f t="shared" si="102"/>
        <v>24</v>
      </c>
      <c r="O868" s="2">
        <f>SUMIF(IncomeDBTable[Date],"="&amp;DailyReportTable[[#This Row],[Date]],IncomeDBTable[Amount])</f>
        <v>0</v>
      </c>
      <c r="P868">
        <f>SUMIF(ExpensesDBTable[Date],"="&amp;DailyReportTable[[#This Row],[Date]],ExpensesDBTable[Amount])</f>
        <v>129.58000000000001</v>
      </c>
      <c r="Q868" s="2">
        <f t="shared" si="103"/>
        <v>-129.58000000000001</v>
      </c>
      <c r="R868" s="2">
        <f t="shared" si="104"/>
        <v>105975.50999999995</v>
      </c>
      <c r="S868">
        <f>WEEKNUM(DailyReportTable[[#This Row],[Date]],2)</f>
        <v>9</v>
      </c>
    </row>
    <row r="869" spans="10:19" x14ac:dyDescent="0.25">
      <c r="J869" s="1">
        <v>42792</v>
      </c>
      <c r="K869">
        <f t="shared" si="100"/>
        <v>2017</v>
      </c>
      <c r="L869" t="str">
        <f t="shared" si="101"/>
        <v>February</v>
      </c>
      <c r="M869" s="6" t="str">
        <f>DailyReportTable[[#This Row],[Year]]&amp;WEEKNUM(DailyReportTable[[#This Row],[Date]],2)</f>
        <v>20179</v>
      </c>
      <c r="N869">
        <f t="shared" si="102"/>
        <v>26</v>
      </c>
      <c r="O869" s="2">
        <f>SUMIF(IncomeDBTable[Date],"="&amp;DailyReportTable[[#This Row],[Date]],IncomeDBTable[Amount])</f>
        <v>0</v>
      </c>
      <c r="P869">
        <f>SUMIF(ExpensesDBTable[Date],"="&amp;DailyReportTable[[#This Row],[Date]],ExpensesDBTable[Amount])</f>
        <v>1109</v>
      </c>
      <c r="Q869" s="2">
        <f t="shared" si="103"/>
        <v>-1109</v>
      </c>
      <c r="R869" s="2">
        <f t="shared" si="104"/>
        <v>104866.50999999995</v>
      </c>
      <c r="S869">
        <f>WEEKNUM(DailyReportTable[[#This Row],[Date]],2)</f>
        <v>9</v>
      </c>
    </row>
    <row r="870" spans="10:19" x14ac:dyDescent="0.25">
      <c r="J870" s="1">
        <v>42793</v>
      </c>
      <c r="K870">
        <f t="shared" si="100"/>
        <v>2017</v>
      </c>
      <c r="L870" t="str">
        <f t="shared" si="101"/>
        <v>February</v>
      </c>
      <c r="M870" s="6" t="str">
        <f>DailyReportTable[[#This Row],[Year]]&amp;WEEKNUM(DailyReportTable[[#This Row],[Date]],2)</f>
        <v>201710</v>
      </c>
      <c r="N870">
        <f t="shared" si="102"/>
        <v>27</v>
      </c>
      <c r="O870" s="2">
        <f>SUMIF(IncomeDBTable[Date],"="&amp;DailyReportTable[[#This Row],[Date]],IncomeDBTable[Amount])</f>
        <v>0</v>
      </c>
      <c r="P870">
        <f>SUMIF(ExpensesDBTable[Date],"="&amp;DailyReportTable[[#This Row],[Date]],ExpensesDBTable[Amount])</f>
        <v>9.43</v>
      </c>
      <c r="Q870" s="2">
        <f t="shared" si="103"/>
        <v>-9.43</v>
      </c>
      <c r="R870" s="2">
        <f t="shared" si="104"/>
        <v>104857.07999999996</v>
      </c>
      <c r="S870">
        <f>WEEKNUM(DailyReportTable[[#This Row],[Date]],2)</f>
        <v>10</v>
      </c>
    </row>
    <row r="871" spans="10:19" x14ac:dyDescent="0.25">
      <c r="J871" s="1">
        <v>42794</v>
      </c>
      <c r="K871">
        <f t="shared" si="100"/>
        <v>2017</v>
      </c>
      <c r="L871" t="str">
        <f t="shared" si="101"/>
        <v>February</v>
      </c>
      <c r="M871" s="6" t="str">
        <f>DailyReportTable[[#This Row],[Year]]&amp;WEEKNUM(DailyReportTable[[#This Row],[Date]],2)</f>
        <v>201710</v>
      </c>
      <c r="N871">
        <f t="shared" si="102"/>
        <v>28</v>
      </c>
      <c r="O871" s="2">
        <f>SUMIF(IncomeDBTable[Date],"="&amp;DailyReportTable[[#This Row],[Date]],IncomeDBTable[Amount])</f>
        <v>0</v>
      </c>
      <c r="P871">
        <f>SUMIF(ExpensesDBTable[Date],"="&amp;DailyReportTable[[#This Row],[Date]],ExpensesDBTable[Amount])</f>
        <v>68.050000000000011</v>
      </c>
      <c r="Q871" s="2">
        <f t="shared" si="103"/>
        <v>-68.050000000000011</v>
      </c>
      <c r="R871" s="2">
        <f t="shared" si="104"/>
        <v>104789.02999999996</v>
      </c>
      <c r="S871">
        <f>WEEKNUM(DailyReportTable[[#This Row],[Date]],2)</f>
        <v>10</v>
      </c>
    </row>
    <row r="872" spans="10:19" x14ac:dyDescent="0.25">
      <c r="J872" s="1">
        <v>42795</v>
      </c>
      <c r="K872">
        <f t="shared" si="100"/>
        <v>2017</v>
      </c>
      <c r="L872" t="str">
        <f t="shared" si="101"/>
        <v>March</v>
      </c>
      <c r="M872" s="6" t="str">
        <f>DailyReportTable[[#This Row],[Year]]&amp;WEEKNUM(DailyReportTable[[#This Row],[Date]],2)</f>
        <v>201710</v>
      </c>
      <c r="N872">
        <f t="shared" si="102"/>
        <v>1</v>
      </c>
      <c r="O872" s="2">
        <f>SUMIF(IncomeDBTable[Date],"="&amp;DailyReportTable[[#This Row],[Date]],IncomeDBTable[Amount])</f>
        <v>176.07</v>
      </c>
      <c r="P872">
        <f>SUMIF(ExpensesDBTable[Date],"="&amp;DailyReportTable[[#This Row],[Date]],ExpensesDBTable[Amount])</f>
        <v>326.42</v>
      </c>
      <c r="Q872" s="2">
        <f t="shared" si="103"/>
        <v>-150.35000000000002</v>
      </c>
      <c r="R872" s="2">
        <f t="shared" si="104"/>
        <v>104638.67999999995</v>
      </c>
      <c r="S872">
        <f>WEEKNUM(DailyReportTable[[#This Row],[Date]],2)</f>
        <v>10</v>
      </c>
    </row>
    <row r="873" spans="10:19" x14ac:dyDescent="0.25">
      <c r="J873" s="1">
        <v>42796</v>
      </c>
      <c r="K873">
        <f t="shared" si="100"/>
        <v>2017</v>
      </c>
      <c r="L873" t="str">
        <f t="shared" si="101"/>
        <v>March</v>
      </c>
      <c r="M873" s="6" t="str">
        <f>DailyReportTable[[#This Row],[Year]]&amp;WEEKNUM(DailyReportTable[[#This Row],[Date]],2)</f>
        <v>201710</v>
      </c>
      <c r="N873">
        <f t="shared" si="102"/>
        <v>2</v>
      </c>
      <c r="O873" s="2">
        <f>SUMIF(IncomeDBTable[Date],"="&amp;DailyReportTable[[#This Row],[Date]],IncomeDBTable[Amount])</f>
        <v>0</v>
      </c>
      <c r="P873">
        <f>SUMIF(ExpensesDBTable[Date],"="&amp;DailyReportTable[[#This Row],[Date]],ExpensesDBTable[Amount])</f>
        <v>42.519999999999996</v>
      </c>
      <c r="Q873" s="2">
        <f t="shared" si="103"/>
        <v>-42.519999999999996</v>
      </c>
      <c r="R873" s="2">
        <f t="shared" si="104"/>
        <v>104596.15999999995</v>
      </c>
      <c r="S873">
        <f>WEEKNUM(DailyReportTable[[#This Row],[Date]],2)</f>
        <v>10</v>
      </c>
    </row>
    <row r="874" spans="10:19" x14ac:dyDescent="0.25">
      <c r="J874" s="1">
        <v>42797</v>
      </c>
      <c r="K874">
        <f t="shared" si="100"/>
        <v>2017</v>
      </c>
      <c r="L874" t="str">
        <f t="shared" si="101"/>
        <v>March</v>
      </c>
      <c r="M874" s="6" t="str">
        <f>DailyReportTable[[#This Row],[Year]]&amp;WEEKNUM(DailyReportTable[[#This Row],[Date]],2)</f>
        <v>201710</v>
      </c>
      <c r="N874">
        <f t="shared" si="102"/>
        <v>3</v>
      </c>
      <c r="O874" s="2">
        <f>SUMIF(IncomeDBTable[Date],"="&amp;DailyReportTable[[#This Row],[Date]],IncomeDBTable[Amount])</f>
        <v>0</v>
      </c>
      <c r="P874">
        <f>SUMIF(ExpensesDBTable[Date],"="&amp;DailyReportTable[[#This Row],[Date]],ExpensesDBTable[Amount])</f>
        <v>142.22999999999999</v>
      </c>
      <c r="Q874" s="2">
        <f t="shared" si="103"/>
        <v>-142.22999999999999</v>
      </c>
      <c r="R874" s="2">
        <f t="shared" si="104"/>
        <v>104453.92999999995</v>
      </c>
      <c r="S874">
        <f>WEEKNUM(DailyReportTable[[#This Row],[Date]],2)</f>
        <v>10</v>
      </c>
    </row>
    <row r="875" spans="10:19" x14ac:dyDescent="0.25">
      <c r="J875" s="1">
        <v>42798</v>
      </c>
      <c r="K875">
        <f t="shared" si="100"/>
        <v>2017</v>
      </c>
      <c r="L875" t="str">
        <f t="shared" si="101"/>
        <v>March</v>
      </c>
      <c r="M875" s="6" t="str">
        <f>DailyReportTable[[#This Row],[Year]]&amp;WEEKNUM(DailyReportTable[[#This Row],[Date]],2)</f>
        <v>201710</v>
      </c>
      <c r="N875">
        <f t="shared" si="102"/>
        <v>4</v>
      </c>
      <c r="O875" s="2">
        <f>SUMIF(IncomeDBTable[Date],"="&amp;DailyReportTable[[#This Row],[Date]],IncomeDBTable[Amount])</f>
        <v>0</v>
      </c>
      <c r="P875">
        <f>SUMIF(ExpensesDBTable[Date],"="&amp;DailyReportTable[[#This Row],[Date]],ExpensesDBTable[Amount])</f>
        <v>503.5</v>
      </c>
      <c r="Q875" s="2">
        <f t="shared" si="103"/>
        <v>-503.5</v>
      </c>
      <c r="R875" s="2">
        <f t="shared" si="104"/>
        <v>103950.42999999995</v>
      </c>
      <c r="S875">
        <f>WEEKNUM(DailyReportTable[[#This Row],[Date]],2)</f>
        <v>10</v>
      </c>
    </row>
    <row r="876" spans="10:19" x14ac:dyDescent="0.25">
      <c r="J876" s="1">
        <v>42799</v>
      </c>
      <c r="K876">
        <f t="shared" si="100"/>
        <v>2017</v>
      </c>
      <c r="L876" t="str">
        <f t="shared" si="101"/>
        <v>March</v>
      </c>
      <c r="M876" s="6" t="str">
        <f>DailyReportTable[[#This Row],[Year]]&amp;WEEKNUM(DailyReportTable[[#This Row],[Date]],2)</f>
        <v>201710</v>
      </c>
      <c r="N876">
        <f t="shared" si="102"/>
        <v>5</v>
      </c>
      <c r="O876" s="2">
        <f>SUMIF(IncomeDBTable[Date],"="&amp;DailyReportTable[[#This Row],[Date]],IncomeDBTable[Amount])</f>
        <v>0</v>
      </c>
      <c r="P876">
        <f>SUMIF(ExpensesDBTable[Date],"="&amp;DailyReportTable[[#This Row],[Date]],ExpensesDBTable[Amount])</f>
        <v>203.09</v>
      </c>
      <c r="Q876" s="2">
        <f t="shared" si="103"/>
        <v>-203.09</v>
      </c>
      <c r="R876" s="2">
        <f t="shared" si="104"/>
        <v>103747.33999999995</v>
      </c>
      <c r="S876">
        <f>WEEKNUM(DailyReportTable[[#This Row],[Date]],2)</f>
        <v>10</v>
      </c>
    </row>
    <row r="877" spans="10:19" x14ac:dyDescent="0.25">
      <c r="J877" s="1">
        <v>42800</v>
      </c>
      <c r="K877">
        <f t="shared" si="100"/>
        <v>2017</v>
      </c>
      <c r="L877" t="str">
        <f t="shared" si="101"/>
        <v>March</v>
      </c>
      <c r="M877" s="6" t="str">
        <f>DailyReportTable[[#This Row],[Year]]&amp;WEEKNUM(DailyReportTable[[#This Row],[Date]],2)</f>
        <v>201711</v>
      </c>
      <c r="N877">
        <f t="shared" si="102"/>
        <v>6</v>
      </c>
      <c r="O877" s="2">
        <f>SUMIF(IncomeDBTable[Date],"="&amp;DailyReportTable[[#This Row],[Date]],IncomeDBTable[Amount])</f>
        <v>0</v>
      </c>
      <c r="P877">
        <f>SUMIF(ExpensesDBTable[Date],"="&amp;DailyReportTable[[#This Row],[Date]],ExpensesDBTable[Amount])</f>
        <v>77.25</v>
      </c>
      <c r="Q877" s="2">
        <f t="shared" si="103"/>
        <v>-77.25</v>
      </c>
      <c r="R877" s="2">
        <f t="shared" si="104"/>
        <v>103670.08999999995</v>
      </c>
      <c r="S877">
        <f>WEEKNUM(DailyReportTable[[#This Row],[Date]],2)</f>
        <v>11</v>
      </c>
    </row>
    <row r="878" spans="10:19" x14ac:dyDescent="0.25">
      <c r="J878" s="1">
        <v>42801</v>
      </c>
      <c r="K878">
        <f t="shared" si="100"/>
        <v>2017</v>
      </c>
      <c r="L878" t="str">
        <f t="shared" si="101"/>
        <v>March</v>
      </c>
      <c r="M878" s="6" t="str">
        <f>DailyReportTable[[#This Row],[Year]]&amp;WEEKNUM(DailyReportTable[[#This Row],[Date]],2)</f>
        <v>201711</v>
      </c>
      <c r="N878">
        <f t="shared" si="102"/>
        <v>7</v>
      </c>
      <c r="O878" s="2">
        <f>SUMIF(IncomeDBTable[Date],"="&amp;DailyReportTable[[#This Row],[Date]],IncomeDBTable[Amount])</f>
        <v>3014.4</v>
      </c>
      <c r="P878">
        <f>SUMIF(ExpensesDBTable[Date],"="&amp;DailyReportTable[[#This Row],[Date]],ExpensesDBTable[Amount])</f>
        <v>35.99</v>
      </c>
      <c r="Q878" s="2">
        <f t="shared" si="103"/>
        <v>2978.4100000000003</v>
      </c>
      <c r="R878" s="2">
        <f t="shared" si="104"/>
        <v>106648.49999999996</v>
      </c>
      <c r="S878">
        <f>WEEKNUM(DailyReportTable[[#This Row],[Date]],2)</f>
        <v>11</v>
      </c>
    </row>
    <row r="879" spans="10:19" x14ac:dyDescent="0.25">
      <c r="J879" s="1">
        <v>42802</v>
      </c>
      <c r="K879">
        <f t="shared" si="100"/>
        <v>2017</v>
      </c>
      <c r="L879" t="str">
        <f t="shared" si="101"/>
        <v>March</v>
      </c>
      <c r="M879" s="6" t="str">
        <f>DailyReportTable[[#This Row],[Year]]&amp;WEEKNUM(DailyReportTable[[#This Row],[Date]],2)</f>
        <v>201711</v>
      </c>
      <c r="N879">
        <f t="shared" si="102"/>
        <v>8</v>
      </c>
      <c r="O879" s="2">
        <f>SUMIF(IncomeDBTable[Date],"="&amp;DailyReportTable[[#This Row],[Date]],IncomeDBTable[Amount])</f>
        <v>0</v>
      </c>
      <c r="P879">
        <f>SUMIF(ExpensesDBTable[Date],"="&amp;DailyReportTable[[#This Row],[Date]],ExpensesDBTable[Amount])</f>
        <v>6.49</v>
      </c>
      <c r="Q879" s="2">
        <f t="shared" si="103"/>
        <v>-6.49</v>
      </c>
      <c r="R879" s="2">
        <f t="shared" si="104"/>
        <v>106642.00999999995</v>
      </c>
      <c r="S879">
        <f>WEEKNUM(DailyReportTable[[#This Row],[Date]],2)</f>
        <v>11</v>
      </c>
    </row>
    <row r="880" spans="10:19" x14ac:dyDescent="0.25">
      <c r="J880" s="1">
        <v>42803</v>
      </c>
      <c r="K880">
        <f t="shared" si="100"/>
        <v>2017</v>
      </c>
      <c r="L880" t="str">
        <f t="shared" si="101"/>
        <v>March</v>
      </c>
      <c r="M880" s="6" t="str">
        <f>DailyReportTable[[#This Row],[Year]]&amp;WEEKNUM(DailyReportTable[[#This Row],[Date]],2)</f>
        <v>201711</v>
      </c>
      <c r="N880">
        <f t="shared" si="102"/>
        <v>9</v>
      </c>
      <c r="O880" s="2">
        <f>SUMIF(IncomeDBTable[Date],"="&amp;DailyReportTable[[#This Row],[Date]],IncomeDBTable[Amount])</f>
        <v>0</v>
      </c>
      <c r="P880">
        <f>SUMIF(ExpensesDBTable[Date],"="&amp;DailyReportTable[[#This Row],[Date]],ExpensesDBTable[Amount])</f>
        <v>17.2</v>
      </c>
      <c r="Q880" s="2">
        <f t="shared" si="103"/>
        <v>-17.2</v>
      </c>
      <c r="R880" s="2">
        <f t="shared" si="104"/>
        <v>106624.80999999995</v>
      </c>
      <c r="S880">
        <f>WEEKNUM(DailyReportTable[[#This Row],[Date]],2)</f>
        <v>11</v>
      </c>
    </row>
    <row r="881" spans="10:19" x14ac:dyDescent="0.25">
      <c r="J881" s="1">
        <v>42804</v>
      </c>
      <c r="K881">
        <f t="shared" si="100"/>
        <v>2017</v>
      </c>
      <c r="L881" t="str">
        <f t="shared" si="101"/>
        <v>March</v>
      </c>
      <c r="M881" s="6" t="str">
        <f>DailyReportTable[[#This Row],[Year]]&amp;WEEKNUM(DailyReportTable[[#This Row],[Date]],2)</f>
        <v>201711</v>
      </c>
      <c r="N881">
        <f t="shared" si="102"/>
        <v>10</v>
      </c>
      <c r="O881" s="2">
        <f>SUMIF(IncomeDBTable[Date],"="&amp;DailyReportTable[[#This Row],[Date]],IncomeDBTable[Amount])</f>
        <v>0</v>
      </c>
      <c r="P881">
        <f>SUMIF(ExpensesDBTable[Date],"="&amp;DailyReportTable[[#This Row],[Date]],ExpensesDBTable[Amount])</f>
        <v>68.08</v>
      </c>
      <c r="Q881" s="2">
        <f t="shared" si="103"/>
        <v>-68.08</v>
      </c>
      <c r="R881" s="2">
        <f t="shared" si="104"/>
        <v>106556.72999999995</v>
      </c>
      <c r="S881">
        <f>WEEKNUM(DailyReportTable[[#This Row],[Date]],2)</f>
        <v>11</v>
      </c>
    </row>
    <row r="882" spans="10:19" x14ac:dyDescent="0.25">
      <c r="J882" s="1">
        <v>42805</v>
      </c>
      <c r="K882">
        <f t="shared" si="100"/>
        <v>2017</v>
      </c>
      <c r="L882" t="str">
        <f t="shared" si="101"/>
        <v>March</v>
      </c>
      <c r="M882" s="6" t="str">
        <f>DailyReportTable[[#This Row],[Year]]&amp;WEEKNUM(DailyReportTable[[#This Row],[Date]],2)</f>
        <v>201711</v>
      </c>
      <c r="N882">
        <f t="shared" si="102"/>
        <v>11</v>
      </c>
      <c r="O882" s="2">
        <f>SUMIF(IncomeDBTable[Date],"="&amp;DailyReportTable[[#This Row],[Date]],IncomeDBTable[Amount])</f>
        <v>0</v>
      </c>
      <c r="P882">
        <f>SUMIF(ExpensesDBTable[Date],"="&amp;DailyReportTable[[#This Row],[Date]],ExpensesDBTable[Amount])</f>
        <v>226.86999999999998</v>
      </c>
      <c r="Q882" s="2">
        <f t="shared" si="103"/>
        <v>-226.86999999999998</v>
      </c>
      <c r="R882" s="2">
        <f t="shared" si="104"/>
        <v>106329.85999999996</v>
      </c>
      <c r="S882">
        <f>WEEKNUM(DailyReportTable[[#This Row],[Date]],2)</f>
        <v>11</v>
      </c>
    </row>
    <row r="883" spans="10:19" x14ac:dyDescent="0.25">
      <c r="J883" s="1">
        <v>42806</v>
      </c>
      <c r="K883">
        <f t="shared" si="100"/>
        <v>2017</v>
      </c>
      <c r="L883" t="str">
        <f t="shared" si="101"/>
        <v>March</v>
      </c>
      <c r="M883" s="6" t="str">
        <f>DailyReportTable[[#This Row],[Year]]&amp;WEEKNUM(DailyReportTable[[#This Row],[Date]],2)</f>
        <v>201711</v>
      </c>
      <c r="N883">
        <f t="shared" si="102"/>
        <v>12</v>
      </c>
      <c r="O883" s="2">
        <f>SUMIF(IncomeDBTable[Date],"="&amp;DailyReportTable[[#This Row],[Date]],IncomeDBTable[Amount])</f>
        <v>0</v>
      </c>
      <c r="P883">
        <f>SUMIF(ExpensesDBTable[Date],"="&amp;DailyReportTable[[#This Row],[Date]],ExpensesDBTable[Amount])</f>
        <v>33.31</v>
      </c>
      <c r="Q883" s="2">
        <f t="shared" si="103"/>
        <v>-33.31</v>
      </c>
      <c r="R883" s="2">
        <f t="shared" si="104"/>
        <v>106296.54999999996</v>
      </c>
      <c r="S883">
        <f>WEEKNUM(DailyReportTable[[#This Row],[Date]],2)</f>
        <v>11</v>
      </c>
    </row>
    <row r="884" spans="10:19" x14ac:dyDescent="0.25">
      <c r="J884" s="1">
        <v>42808</v>
      </c>
      <c r="K884">
        <f t="shared" si="100"/>
        <v>2017</v>
      </c>
      <c r="L884" t="str">
        <f t="shared" si="101"/>
        <v>March</v>
      </c>
      <c r="M884" s="6" t="str">
        <f>DailyReportTable[[#This Row],[Year]]&amp;WEEKNUM(DailyReportTable[[#This Row],[Date]],2)</f>
        <v>201712</v>
      </c>
      <c r="N884">
        <f t="shared" si="102"/>
        <v>14</v>
      </c>
      <c r="O884" s="2">
        <f>SUMIF(IncomeDBTable[Date],"="&amp;DailyReportTable[[#This Row],[Date]],IncomeDBTable[Amount])</f>
        <v>5308.33</v>
      </c>
      <c r="P884">
        <f>SUMIF(ExpensesDBTable[Date],"="&amp;DailyReportTable[[#This Row],[Date]],ExpensesDBTable[Amount])</f>
        <v>381.36</v>
      </c>
      <c r="Q884" s="2">
        <f t="shared" si="103"/>
        <v>4926.97</v>
      </c>
      <c r="R884" s="2">
        <f t="shared" si="104"/>
        <v>111223.51999999996</v>
      </c>
      <c r="S884">
        <f>WEEKNUM(DailyReportTable[[#This Row],[Date]],2)</f>
        <v>12</v>
      </c>
    </row>
    <row r="885" spans="10:19" x14ac:dyDescent="0.25">
      <c r="J885" s="1">
        <v>42809</v>
      </c>
      <c r="K885">
        <f t="shared" si="100"/>
        <v>2017</v>
      </c>
      <c r="L885" t="str">
        <f t="shared" si="101"/>
        <v>March</v>
      </c>
      <c r="M885" s="6" t="str">
        <f>DailyReportTable[[#This Row],[Year]]&amp;WEEKNUM(DailyReportTable[[#This Row],[Date]],2)</f>
        <v>201712</v>
      </c>
      <c r="N885">
        <f t="shared" si="102"/>
        <v>15</v>
      </c>
      <c r="O885" s="2">
        <f>SUMIF(IncomeDBTable[Date],"="&amp;DailyReportTable[[#This Row],[Date]],IncomeDBTable[Amount])</f>
        <v>0</v>
      </c>
      <c r="P885">
        <f>SUMIF(ExpensesDBTable[Date],"="&amp;DailyReportTable[[#This Row],[Date]],ExpensesDBTable[Amount])</f>
        <v>6.26</v>
      </c>
      <c r="Q885" s="2">
        <f t="shared" si="103"/>
        <v>-6.26</v>
      </c>
      <c r="R885" s="2">
        <f t="shared" si="104"/>
        <v>111217.25999999997</v>
      </c>
      <c r="S885">
        <f>WEEKNUM(DailyReportTable[[#This Row],[Date]],2)</f>
        <v>12</v>
      </c>
    </row>
    <row r="886" spans="10:19" x14ac:dyDescent="0.25">
      <c r="J886" s="1">
        <v>42810</v>
      </c>
      <c r="K886">
        <f t="shared" si="100"/>
        <v>2017</v>
      </c>
      <c r="L886" t="str">
        <f t="shared" si="101"/>
        <v>March</v>
      </c>
      <c r="M886" s="6" t="str">
        <f>DailyReportTable[[#This Row],[Year]]&amp;WEEKNUM(DailyReportTable[[#This Row],[Date]],2)</f>
        <v>201712</v>
      </c>
      <c r="N886">
        <f t="shared" si="102"/>
        <v>16</v>
      </c>
      <c r="O886" s="2">
        <f>SUMIF(IncomeDBTable[Date],"="&amp;DailyReportTable[[#This Row],[Date]],IncomeDBTable[Amount])</f>
        <v>0</v>
      </c>
      <c r="P886">
        <f>SUMIF(ExpensesDBTable[Date],"="&amp;DailyReportTable[[#This Row],[Date]],ExpensesDBTable[Amount])</f>
        <v>61.339999999999996</v>
      </c>
      <c r="Q886" s="2">
        <f t="shared" si="103"/>
        <v>-61.339999999999996</v>
      </c>
      <c r="R886" s="2">
        <f t="shared" si="104"/>
        <v>111155.91999999997</v>
      </c>
      <c r="S886">
        <f>WEEKNUM(DailyReportTable[[#This Row],[Date]],2)</f>
        <v>12</v>
      </c>
    </row>
    <row r="887" spans="10:19" x14ac:dyDescent="0.25">
      <c r="J887" s="1">
        <v>42811</v>
      </c>
      <c r="K887">
        <f t="shared" ref="K887:K950" si="105">YEAR(J887)</f>
        <v>2017</v>
      </c>
      <c r="L887" t="str">
        <f t="shared" ref="L887:L950" si="106">TEXT(DATE(K887,MONTH(J887),N887),"MMMM")</f>
        <v>March</v>
      </c>
      <c r="M887" s="6" t="str">
        <f>DailyReportTable[[#This Row],[Year]]&amp;WEEKNUM(DailyReportTable[[#This Row],[Date]],2)</f>
        <v>201712</v>
      </c>
      <c r="N887">
        <f t="shared" ref="N887:N950" si="107">DAY(J887)</f>
        <v>17</v>
      </c>
      <c r="O887" s="2">
        <f>SUMIF(IncomeDBTable[Date],"="&amp;DailyReportTable[[#This Row],[Date]],IncomeDBTable[Amount])</f>
        <v>0</v>
      </c>
      <c r="P887">
        <f>SUMIF(ExpensesDBTable[Date],"="&amp;DailyReportTable[[#This Row],[Date]],ExpensesDBTable[Amount])</f>
        <v>42.65</v>
      </c>
      <c r="Q887" s="2">
        <f t="shared" ref="Q887:Q950" si="108">O887-P887</f>
        <v>-42.65</v>
      </c>
      <c r="R887" s="2">
        <f t="shared" ref="R887:R950" si="109">R886+Q887</f>
        <v>111113.26999999997</v>
      </c>
      <c r="S887">
        <f>WEEKNUM(DailyReportTable[[#This Row],[Date]],2)</f>
        <v>12</v>
      </c>
    </row>
    <row r="888" spans="10:19" x14ac:dyDescent="0.25">
      <c r="J888" s="1">
        <v>42812</v>
      </c>
      <c r="K888">
        <f t="shared" si="105"/>
        <v>2017</v>
      </c>
      <c r="L888" t="str">
        <f t="shared" si="106"/>
        <v>March</v>
      </c>
      <c r="M888" s="6" t="str">
        <f>DailyReportTable[[#This Row],[Year]]&amp;WEEKNUM(DailyReportTable[[#This Row],[Date]],2)</f>
        <v>201712</v>
      </c>
      <c r="N888">
        <f t="shared" si="107"/>
        <v>18</v>
      </c>
      <c r="O888" s="2">
        <f>SUMIF(IncomeDBTable[Date],"="&amp;DailyReportTable[[#This Row],[Date]],IncomeDBTable[Amount])</f>
        <v>0</v>
      </c>
      <c r="P888">
        <f>SUMIF(ExpensesDBTable[Date],"="&amp;DailyReportTable[[#This Row],[Date]],ExpensesDBTable[Amount])</f>
        <v>12</v>
      </c>
      <c r="Q888" s="2">
        <f t="shared" si="108"/>
        <v>-12</v>
      </c>
      <c r="R888" s="2">
        <f t="shared" si="109"/>
        <v>111101.26999999997</v>
      </c>
      <c r="S888">
        <f>WEEKNUM(DailyReportTable[[#This Row],[Date]],2)</f>
        <v>12</v>
      </c>
    </row>
    <row r="889" spans="10:19" x14ac:dyDescent="0.25">
      <c r="J889" s="1">
        <v>42813</v>
      </c>
      <c r="K889">
        <f t="shared" si="105"/>
        <v>2017</v>
      </c>
      <c r="L889" t="str">
        <f t="shared" si="106"/>
        <v>March</v>
      </c>
      <c r="M889" s="6" t="str">
        <f>DailyReportTable[[#This Row],[Year]]&amp;WEEKNUM(DailyReportTable[[#This Row],[Date]],2)</f>
        <v>201712</v>
      </c>
      <c r="N889">
        <f t="shared" si="107"/>
        <v>19</v>
      </c>
      <c r="O889" s="2">
        <f>SUMIF(IncomeDBTable[Date],"="&amp;DailyReportTable[[#This Row],[Date]],IncomeDBTable[Amount])</f>
        <v>0</v>
      </c>
      <c r="P889">
        <f>SUMIF(ExpensesDBTable[Date],"="&amp;DailyReportTable[[#This Row],[Date]],ExpensesDBTable[Amount])</f>
        <v>1570.78</v>
      </c>
      <c r="Q889" s="2">
        <f t="shared" si="108"/>
        <v>-1570.78</v>
      </c>
      <c r="R889" s="2">
        <f t="shared" si="109"/>
        <v>109530.48999999998</v>
      </c>
      <c r="S889">
        <f>WEEKNUM(DailyReportTable[[#This Row],[Date]],2)</f>
        <v>12</v>
      </c>
    </row>
    <row r="890" spans="10:19" x14ac:dyDescent="0.25">
      <c r="J890" s="1">
        <v>42814</v>
      </c>
      <c r="K890">
        <f t="shared" si="105"/>
        <v>2017</v>
      </c>
      <c r="L890" t="str">
        <f t="shared" si="106"/>
        <v>March</v>
      </c>
      <c r="M890" s="6" t="str">
        <f>DailyReportTable[[#This Row],[Year]]&amp;WEEKNUM(DailyReportTable[[#This Row],[Date]],2)</f>
        <v>201713</v>
      </c>
      <c r="N890">
        <f t="shared" si="107"/>
        <v>20</v>
      </c>
      <c r="O890" s="2">
        <f>SUMIF(IncomeDBTable[Date],"="&amp;DailyReportTable[[#This Row],[Date]],IncomeDBTable[Amount])</f>
        <v>0</v>
      </c>
      <c r="P890">
        <f>SUMIF(ExpensesDBTable[Date],"="&amp;DailyReportTable[[#This Row],[Date]],ExpensesDBTable[Amount])</f>
        <v>6</v>
      </c>
      <c r="Q890" s="2">
        <f t="shared" si="108"/>
        <v>-6</v>
      </c>
      <c r="R890" s="2">
        <f t="shared" si="109"/>
        <v>109524.48999999998</v>
      </c>
      <c r="S890">
        <f>WEEKNUM(DailyReportTable[[#This Row],[Date]],2)</f>
        <v>13</v>
      </c>
    </row>
    <row r="891" spans="10:19" x14ac:dyDescent="0.25">
      <c r="J891" s="1">
        <v>42815</v>
      </c>
      <c r="K891">
        <f t="shared" si="105"/>
        <v>2017</v>
      </c>
      <c r="L891" t="str">
        <f t="shared" si="106"/>
        <v>March</v>
      </c>
      <c r="M891" s="6" t="str">
        <f>DailyReportTable[[#This Row],[Year]]&amp;WEEKNUM(DailyReportTable[[#This Row],[Date]],2)</f>
        <v>201713</v>
      </c>
      <c r="N891">
        <f t="shared" si="107"/>
        <v>21</v>
      </c>
      <c r="O891" s="2">
        <f>SUMIF(IncomeDBTable[Date],"="&amp;DailyReportTable[[#This Row],[Date]],IncomeDBTable[Amount])</f>
        <v>2871.47</v>
      </c>
      <c r="P891">
        <f>SUMIF(ExpensesDBTable[Date],"="&amp;DailyReportTable[[#This Row],[Date]],ExpensesDBTable[Amount])</f>
        <v>61.739999999999995</v>
      </c>
      <c r="Q891" s="2">
        <f t="shared" si="108"/>
        <v>2809.73</v>
      </c>
      <c r="R891" s="2">
        <f t="shared" si="109"/>
        <v>112334.21999999997</v>
      </c>
      <c r="S891">
        <f>WEEKNUM(DailyReportTable[[#This Row],[Date]],2)</f>
        <v>13</v>
      </c>
    </row>
    <row r="892" spans="10:19" x14ac:dyDescent="0.25">
      <c r="J892" s="1">
        <v>42816</v>
      </c>
      <c r="K892">
        <f t="shared" si="105"/>
        <v>2017</v>
      </c>
      <c r="L892" t="str">
        <f t="shared" si="106"/>
        <v>March</v>
      </c>
      <c r="M892" s="6" t="str">
        <f>DailyReportTable[[#This Row],[Year]]&amp;WEEKNUM(DailyReportTable[[#This Row],[Date]],2)</f>
        <v>201713</v>
      </c>
      <c r="N892">
        <f t="shared" si="107"/>
        <v>22</v>
      </c>
      <c r="O892" s="2">
        <f>SUMIF(IncomeDBTable[Date],"="&amp;DailyReportTable[[#This Row],[Date]],IncomeDBTable[Amount])</f>
        <v>0</v>
      </c>
      <c r="P892">
        <f>SUMIF(ExpensesDBTable[Date],"="&amp;DailyReportTable[[#This Row],[Date]],ExpensesDBTable[Amount])</f>
        <v>18.399999999999999</v>
      </c>
      <c r="Q892" s="2">
        <f t="shared" si="108"/>
        <v>-18.399999999999999</v>
      </c>
      <c r="R892" s="2">
        <f t="shared" si="109"/>
        <v>112315.81999999998</v>
      </c>
      <c r="S892">
        <f>WEEKNUM(DailyReportTable[[#This Row],[Date]],2)</f>
        <v>13</v>
      </c>
    </row>
    <row r="893" spans="10:19" x14ac:dyDescent="0.25">
      <c r="J893" s="1">
        <v>42817</v>
      </c>
      <c r="K893">
        <f t="shared" si="105"/>
        <v>2017</v>
      </c>
      <c r="L893" t="str">
        <f t="shared" si="106"/>
        <v>March</v>
      </c>
      <c r="M893" s="6" t="str">
        <f>DailyReportTable[[#This Row],[Year]]&amp;WEEKNUM(DailyReportTable[[#This Row],[Date]],2)</f>
        <v>201713</v>
      </c>
      <c r="N893">
        <f t="shared" si="107"/>
        <v>23</v>
      </c>
      <c r="O893" s="2">
        <f>SUMIF(IncomeDBTable[Date],"="&amp;DailyReportTable[[#This Row],[Date]],IncomeDBTable[Amount])</f>
        <v>0</v>
      </c>
      <c r="P893">
        <f>SUMIF(ExpensesDBTable[Date],"="&amp;DailyReportTable[[#This Row],[Date]],ExpensesDBTable[Amount])</f>
        <v>46.5</v>
      </c>
      <c r="Q893" s="2">
        <f t="shared" si="108"/>
        <v>-46.5</v>
      </c>
      <c r="R893" s="2">
        <f t="shared" si="109"/>
        <v>112269.31999999998</v>
      </c>
      <c r="S893">
        <f>WEEKNUM(DailyReportTable[[#This Row],[Date]],2)</f>
        <v>13</v>
      </c>
    </row>
    <row r="894" spans="10:19" x14ac:dyDescent="0.25">
      <c r="J894" s="1">
        <v>42818</v>
      </c>
      <c r="K894">
        <f t="shared" si="105"/>
        <v>2017</v>
      </c>
      <c r="L894" t="str">
        <f t="shared" si="106"/>
        <v>March</v>
      </c>
      <c r="M894" s="6" t="str">
        <f>DailyReportTable[[#This Row],[Year]]&amp;WEEKNUM(DailyReportTable[[#This Row],[Date]],2)</f>
        <v>201713</v>
      </c>
      <c r="N894">
        <f t="shared" si="107"/>
        <v>24</v>
      </c>
      <c r="O894" s="2">
        <f>SUMIF(IncomeDBTable[Date],"="&amp;DailyReportTable[[#This Row],[Date]],IncomeDBTable[Amount])</f>
        <v>0</v>
      </c>
      <c r="P894">
        <f>SUMIF(ExpensesDBTable[Date],"="&amp;DailyReportTable[[#This Row],[Date]],ExpensesDBTable[Amount])</f>
        <v>123.39</v>
      </c>
      <c r="Q894" s="2">
        <f t="shared" si="108"/>
        <v>-123.39</v>
      </c>
      <c r="R894" s="2">
        <f t="shared" si="109"/>
        <v>112145.92999999998</v>
      </c>
      <c r="S894">
        <f>WEEKNUM(DailyReportTable[[#This Row],[Date]],2)</f>
        <v>13</v>
      </c>
    </row>
    <row r="895" spans="10:19" x14ac:dyDescent="0.25">
      <c r="J895" s="1">
        <v>42820</v>
      </c>
      <c r="K895">
        <f t="shared" si="105"/>
        <v>2017</v>
      </c>
      <c r="L895" t="str">
        <f t="shared" si="106"/>
        <v>March</v>
      </c>
      <c r="M895" s="6" t="str">
        <f>DailyReportTable[[#This Row],[Year]]&amp;WEEKNUM(DailyReportTable[[#This Row],[Date]],2)</f>
        <v>201713</v>
      </c>
      <c r="N895">
        <f t="shared" si="107"/>
        <v>26</v>
      </c>
      <c r="O895" s="2">
        <f>SUMIF(IncomeDBTable[Date],"="&amp;DailyReportTable[[#This Row],[Date]],IncomeDBTable[Amount])</f>
        <v>0</v>
      </c>
      <c r="P895">
        <f>SUMIF(ExpensesDBTable[Date],"="&amp;DailyReportTable[[#This Row],[Date]],ExpensesDBTable[Amount])</f>
        <v>19.889999999999997</v>
      </c>
      <c r="Q895" s="2">
        <f t="shared" si="108"/>
        <v>-19.889999999999997</v>
      </c>
      <c r="R895" s="2">
        <f t="shared" si="109"/>
        <v>112126.03999999998</v>
      </c>
      <c r="S895">
        <f>WEEKNUM(DailyReportTable[[#This Row],[Date]],2)</f>
        <v>13</v>
      </c>
    </row>
    <row r="896" spans="10:19" x14ac:dyDescent="0.25">
      <c r="J896" s="1">
        <v>42822</v>
      </c>
      <c r="K896">
        <f t="shared" si="105"/>
        <v>2017</v>
      </c>
      <c r="L896" t="str">
        <f t="shared" si="106"/>
        <v>March</v>
      </c>
      <c r="M896" s="6" t="str">
        <f>DailyReportTable[[#This Row],[Year]]&amp;WEEKNUM(DailyReportTable[[#This Row],[Date]],2)</f>
        <v>201714</v>
      </c>
      <c r="N896">
        <f t="shared" si="107"/>
        <v>28</v>
      </c>
      <c r="O896" s="2">
        <f>SUMIF(IncomeDBTable[Date],"="&amp;DailyReportTable[[#This Row],[Date]],IncomeDBTable[Amount])</f>
        <v>0</v>
      </c>
      <c r="P896">
        <f>SUMIF(ExpensesDBTable[Date],"="&amp;DailyReportTable[[#This Row],[Date]],ExpensesDBTable[Amount])</f>
        <v>179.69000000000003</v>
      </c>
      <c r="Q896" s="2">
        <f t="shared" si="108"/>
        <v>-179.69000000000003</v>
      </c>
      <c r="R896" s="2">
        <f t="shared" si="109"/>
        <v>111946.34999999998</v>
      </c>
      <c r="S896">
        <f>WEEKNUM(DailyReportTable[[#This Row],[Date]],2)</f>
        <v>14</v>
      </c>
    </row>
    <row r="897" spans="10:19" x14ac:dyDescent="0.25">
      <c r="J897" s="1">
        <v>42823</v>
      </c>
      <c r="K897">
        <f t="shared" si="105"/>
        <v>2017</v>
      </c>
      <c r="L897" t="str">
        <f t="shared" si="106"/>
        <v>March</v>
      </c>
      <c r="M897" s="6" t="str">
        <f>DailyReportTable[[#This Row],[Year]]&amp;WEEKNUM(DailyReportTable[[#This Row],[Date]],2)</f>
        <v>201714</v>
      </c>
      <c r="N897">
        <f t="shared" si="107"/>
        <v>29</v>
      </c>
      <c r="O897" s="2">
        <f>SUMIF(IncomeDBTable[Date],"="&amp;DailyReportTable[[#This Row],[Date]],IncomeDBTable[Amount])</f>
        <v>0</v>
      </c>
      <c r="P897">
        <f>SUMIF(ExpensesDBTable[Date],"="&amp;DailyReportTable[[#This Row],[Date]],ExpensesDBTable[Amount])</f>
        <v>69.989999999999995</v>
      </c>
      <c r="Q897" s="2">
        <f t="shared" si="108"/>
        <v>-69.989999999999995</v>
      </c>
      <c r="R897" s="2">
        <f t="shared" si="109"/>
        <v>111876.35999999997</v>
      </c>
      <c r="S897">
        <f>WEEKNUM(DailyReportTable[[#This Row],[Date]],2)</f>
        <v>14</v>
      </c>
    </row>
    <row r="898" spans="10:19" x14ac:dyDescent="0.25">
      <c r="J898" s="1">
        <v>42824</v>
      </c>
      <c r="K898">
        <f t="shared" si="105"/>
        <v>2017</v>
      </c>
      <c r="L898" t="str">
        <f t="shared" si="106"/>
        <v>March</v>
      </c>
      <c r="M898" s="6" t="str">
        <f>DailyReportTable[[#This Row],[Year]]&amp;WEEKNUM(DailyReportTable[[#This Row],[Date]],2)</f>
        <v>201714</v>
      </c>
      <c r="N898">
        <f t="shared" si="107"/>
        <v>30</v>
      </c>
      <c r="O898" s="2">
        <f>SUMIF(IncomeDBTable[Date],"="&amp;DailyReportTable[[#This Row],[Date]],IncomeDBTable[Amount])</f>
        <v>0</v>
      </c>
      <c r="P898">
        <f>SUMIF(ExpensesDBTable[Date],"="&amp;DailyReportTable[[#This Row],[Date]],ExpensesDBTable[Amount])</f>
        <v>4.76</v>
      </c>
      <c r="Q898" s="2">
        <f t="shared" si="108"/>
        <v>-4.76</v>
      </c>
      <c r="R898" s="2">
        <f t="shared" si="109"/>
        <v>111871.59999999998</v>
      </c>
      <c r="S898">
        <f>WEEKNUM(DailyReportTable[[#This Row],[Date]],2)</f>
        <v>14</v>
      </c>
    </row>
    <row r="899" spans="10:19" x14ac:dyDescent="0.25">
      <c r="J899" s="1">
        <v>42825</v>
      </c>
      <c r="K899">
        <f t="shared" si="105"/>
        <v>2017</v>
      </c>
      <c r="L899" t="str">
        <f t="shared" si="106"/>
        <v>March</v>
      </c>
      <c r="M899" s="6" t="str">
        <f>DailyReportTable[[#This Row],[Year]]&amp;WEEKNUM(DailyReportTable[[#This Row],[Date]],2)</f>
        <v>201714</v>
      </c>
      <c r="N899">
        <f t="shared" si="107"/>
        <v>31</v>
      </c>
      <c r="O899" s="2">
        <f>SUMIF(IncomeDBTable[Date],"="&amp;DailyReportTable[[#This Row],[Date]],IncomeDBTable[Amount])</f>
        <v>0</v>
      </c>
      <c r="P899">
        <f>SUMIF(ExpensesDBTable[Date],"="&amp;DailyReportTable[[#This Row],[Date]],ExpensesDBTable[Amount])</f>
        <v>127.1</v>
      </c>
      <c r="Q899" s="2">
        <f t="shared" si="108"/>
        <v>-127.1</v>
      </c>
      <c r="R899" s="2">
        <f t="shared" si="109"/>
        <v>111744.49999999997</v>
      </c>
      <c r="S899">
        <f>WEEKNUM(DailyReportTable[[#This Row],[Date]],2)</f>
        <v>14</v>
      </c>
    </row>
    <row r="900" spans="10:19" x14ac:dyDescent="0.25">
      <c r="J900" s="1">
        <v>42826</v>
      </c>
      <c r="K900">
        <f t="shared" si="105"/>
        <v>2017</v>
      </c>
      <c r="L900" t="str">
        <f t="shared" si="106"/>
        <v>April</v>
      </c>
      <c r="M900" s="6" t="str">
        <f>DailyReportTable[[#This Row],[Year]]&amp;WEEKNUM(DailyReportTable[[#This Row],[Date]],2)</f>
        <v>201714</v>
      </c>
      <c r="N900">
        <f t="shared" si="107"/>
        <v>1</v>
      </c>
      <c r="O900" s="2">
        <f>SUMIF(IncomeDBTable[Date],"="&amp;DailyReportTable[[#This Row],[Date]],IncomeDBTable[Amount])</f>
        <v>195.74</v>
      </c>
      <c r="P900">
        <f>SUMIF(ExpensesDBTable[Date],"="&amp;DailyReportTable[[#This Row],[Date]],ExpensesDBTable[Amount])</f>
        <v>44.519999999999996</v>
      </c>
      <c r="Q900" s="2">
        <f t="shared" si="108"/>
        <v>151.22000000000003</v>
      </c>
      <c r="R900" s="2">
        <f t="shared" si="109"/>
        <v>111895.71999999997</v>
      </c>
      <c r="S900">
        <f>WEEKNUM(DailyReportTable[[#This Row],[Date]],2)</f>
        <v>14</v>
      </c>
    </row>
    <row r="901" spans="10:19" x14ac:dyDescent="0.25">
      <c r="J901" s="1">
        <v>42827</v>
      </c>
      <c r="K901">
        <f t="shared" si="105"/>
        <v>2017</v>
      </c>
      <c r="L901" t="str">
        <f t="shared" si="106"/>
        <v>April</v>
      </c>
      <c r="M901" s="6" t="str">
        <f>DailyReportTable[[#This Row],[Year]]&amp;WEEKNUM(DailyReportTable[[#This Row],[Date]],2)</f>
        <v>201714</v>
      </c>
      <c r="N901">
        <f t="shared" si="107"/>
        <v>2</v>
      </c>
      <c r="O901" s="2">
        <f>SUMIF(IncomeDBTable[Date],"="&amp;DailyReportTable[[#This Row],[Date]],IncomeDBTable[Amount])</f>
        <v>0</v>
      </c>
      <c r="P901">
        <f>SUMIF(ExpensesDBTable[Date],"="&amp;DailyReportTable[[#This Row],[Date]],ExpensesDBTable[Amount])</f>
        <v>92.65</v>
      </c>
      <c r="Q901" s="2">
        <f t="shared" si="108"/>
        <v>-92.65</v>
      </c>
      <c r="R901" s="2">
        <f t="shared" si="109"/>
        <v>111803.06999999998</v>
      </c>
      <c r="S901">
        <f>WEEKNUM(DailyReportTable[[#This Row],[Date]],2)</f>
        <v>14</v>
      </c>
    </row>
    <row r="902" spans="10:19" x14ac:dyDescent="0.25">
      <c r="J902" s="1">
        <v>42829</v>
      </c>
      <c r="K902">
        <f t="shared" si="105"/>
        <v>2017</v>
      </c>
      <c r="L902" t="str">
        <f t="shared" si="106"/>
        <v>April</v>
      </c>
      <c r="M902" s="6" t="str">
        <f>DailyReportTable[[#This Row],[Year]]&amp;WEEKNUM(DailyReportTable[[#This Row],[Date]],2)</f>
        <v>201715</v>
      </c>
      <c r="N902">
        <f t="shared" si="107"/>
        <v>4</v>
      </c>
      <c r="O902" s="2">
        <f>SUMIF(IncomeDBTable[Date],"="&amp;DailyReportTable[[#This Row],[Date]],IncomeDBTable[Amount])</f>
        <v>2871.47</v>
      </c>
      <c r="P902">
        <f>SUMIF(ExpensesDBTable[Date],"="&amp;DailyReportTable[[#This Row],[Date]],ExpensesDBTable[Amount])</f>
        <v>40.349999999999994</v>
      </c>
      <c r="Q902" s="2">
        <f t="shared" si="108"/>
        <v>2831.12</v>
      </c>
      <c r="R902" s="2">
        <f t="shared" si="109"/>
        <v>114634.18999999997</v>
      </c>
      <c r="S902">
        <f>WEEKNUM(DailyReportTable[[#This Row],[Date]],2)</f>
        <v>15</v>
      </c>
    </row>
    <row r="903" spans="10:19" x14ac:dyDescent="0.25">
      <c r="J903" s="1">
        <v>42830</v>
      </c>
      <c r="K903">
        <f t="shared" si="105"/>
        <v>2017</v>
      </c>
      <c r="L903" t="str">
        <f t="shared" si="106"/>
        <v>April</v>
      </c>
      <c r="M903" s="6" t="str">
        <f>DailyReportTable[[#This Row],[Year]]&amp;WEEKNUM(DailyReportTable[[#This Row],[Date]],2)</f>
        <v>201715</v>
      </c>
      <c r="N903">
        <f t="shared" si="107"/>
        <v>5</v>
      </c>
      <c r="O903" s="2">
        <f>SUMIF(IncomeDBTable[Date],"="&amp;DailyReportTable[[#This Row],[Date]],IncomeDBTable[Amount])</f>
        <v>0</v>
      </c>
      <c r="P903">
        <f>SUMIF(ExpensesDBTable[Date],"="&amp;DailyReportTable[[#This Row],[Date]],ExpensesDBTable[Amount])</f>
        <v>11.39</v>
      </c>
      <c r="Q903" s="2">
        <f t="shared" si="108"/>
        <v>-11.39</v>
      </c>
      <c r="R903" s="2">
        <f t="shared" si="109"/>
        <v>114622.79999999997</v>
      </c>
      <c r="S903">
        <f>WEEKNUM(DailyReportTable[[#This Row],[Date]],2)</f>
        <v>15</v>
      </c>
    </row>
    <row r="904" spans="10:19" x14ac:dyDescent="0.25">
      <c r="J904" s="1">
        <v>42832</v>
      </c>
      <c r="K904">
        <f t="shared" si="105"/>
        <v>2017</v>
      </c>
      <c r="L904" t="str">
        <f t="shared" si="106"/>
        <v>April</v>
      </c>
      <c r="M904" s="6" t="str">
        <f>DailyReportTable[[#This Row],[Year]]&amp;WEEKNUM(DailyReportTable[[#This Row],[Date]],2)</f>
        <v>201715</v>
      </c>
      <c r="N904">
        <f t="shared" si="107"/>
        <v>7</v>
      </c>
      <c r="O904" s="2">
        <f>SUMIF(IncomeDBTable[Date],"="&amp;DailyReportTable[[#This Row],[Date]],IncomeDBTable[Amount])</f>
        <v>0</v>
      </c>
      <c r="P904">
        <f>SUMIF(ExpensesDBTable[Date],"="&amp;DailyReportTable[[#This Row],[Date]],ExpensesDBTable[Amount])</f>
        <v>192.6</v>
      </c>
      <c r="Q904" s="2">
        <f t="shared" si="108"/>
        <v>-192.6</v>
      </c>
      <c r="R904" s="2">
        <f t="shared" si="109"/>
        <v>114430.19999999997</v>
      </c>
      <c r="S904">
        <f>WEEKNUM(DailyReportTable[[#This Row],[Date]],2)</f>
        <v>15</v>
      </c>
    </row>
    <row r="905" spans="10:19" x14ac:dyDescent="0.25">
      <c r="J905" s="1">
        <v>42833</v>
      </c>
      <c r="K905">
        <f t="shared" si="105"/>
        <v>2017</v>
      </c>
      <c r="L905" t="str">
        <f t="shared" si="106"/>
        <v>April</v>
      </c>
      <c r="M905" s="6" t="str">
        <f>DailyReportTable[[#This Row],[Year]]&amp;WEEKNUM(DailyReportTable[[#This Row],[Date]],2)</f>
        <v>201715</v>
      </c>
      <c r="N905">
        <f t="shared" si="107"/>
        <v>8</v>
      </c>
      <c r="O905" s="2">
        <f>SUMIF(IncomeDBTable[Date],"="&amp;DailyReportTable[[#This Row],[Date]],IncomeDBTable[Amount])</f>
        <v>0</v>
      </c>
      <c r="P905">
        <f>SUMIF(ExpensesDBTable[Date],"="&amp;DailyReportTable[[#This Row],[Date]],ExpensesDBTable[Amount])</f>
        <v>98.160000000000011</v>
      </c>
      <c r="Q905" s="2">
        <f t="shared" si="108"/>
        <v>-98.160000000000011</v>
      </c>
      <c r="R905" s="2">
        <f t="shared" si="109"/>
        <v>114332.03999999996</v>
      </c>
      <c r="S905">
        <f>WEEKNUM(DailyReportTable[[#This Row],[Date]],2)</f>
        <v>15</v>
      </c>
    </row>
    <row r="906" spans="10:19" x14ac:dyDescent="0.25">
      <c r="J906" s="1">
        <v>42834</v>
      </c>
      <c r="K906">
        <f t="shared" si="105"/>
        <v>2017</v>
      </c>
      <c r="L906" t="str">
        <f t="shared" si="106"/>
        <v>April</v>
      </c>
      <c r="M906" s="6" t="str">
        <f>DailyReportTable[[#This Row],[Year]]&amp;WEEKNUM(DailyReportTable[[#This Row],[Date]],2)</f>
        <v>201715</v>
      </c>
      <c r="N906">
        <f t="shared" si="107"/>
        <v>9</v>
      </c>
      <c r="O906" s="2">
        <f>SUMIF(IncomeDBTable[Date],"="&amp;DailyReportTable[[#This Row],[Date]],IncomeDBTable[Amount])</f>
        <v>0</v>
      </c>
      <c r="P906">
        <f>SUMIF(ExpensesDBTable[Date],"="&amp;DailyReportTable[[#This Row],[Date]],ExpensesDBTable[Amount])</f>
        <v>52.31</v>
      </c>
      <c r="Q906" s="2">
        <f t="shared" si="108"/>
        <v>-52.31</v>
      </c>
      <c r="R906" s="2">
        <f t="shared" si="109"/>
        <v>114279.72999999997</v>
      </c>
      <c r="S906">
        <f>WEEKNUM(DailyReportTable[[#This Row],[Date]],2)</f>
        <v>15</v>
      </c>
    </row>
    <row r="907" spans="10:19" x14ac:dyDescent="0.25">
      <c r="J907" s="1">
        <v>42835</v>
      </c>
      <c r="K907">
        <f t="shared" si="105"/>
        <v>2017</v>
      </c>
      <c r="L907" t="str">
        <f t="shared" si="106"/>
        <v>April</v>
      </c>
      <c r="M907" s="6" t="str">
        <f>DailyReportTable[[#This Row],[Year]]&amp;WEEKNUM(DailyReportTable[[#This Row],[Date]],2)</f>
        <v>201716</v>
      </c>
      <c r="N907">
        <f t="shared" si="107"/>
        <v>10</v>
      </c>
      <c r="O907" s="2">
        <f>SUMIF(IncomeDBTable[Date],"="&amp;DailyReportTable[[#This Row],[Date]],IncomeDBTable[Amount])</f>
        <v>0</v>
      </c>
      <c r="P907">
        <f>SUMIF(ExpensesDBTable[Date],"="&amp;DailyReportTable[[#This Row],[Date]],ExpensesDBTable[Amount])</f>
        <v>18.82</v>
      </c>
      <c r="Q907" s="2">
        <f t="shared" si="108"/>
        <v>-18.82</v>
      </c>
      <c r="R907" s="2">
        <f t="shared" si="109"/>
        <v>114260.90999999996</v>
      </c>
      <c r="S907">
        <f>WEEKNUM(DailyReportTable[[#This Row],[Date]],2)</f>
        <v>16</v>
      </c>
    </row>
    <row r="908" spans="10:19" x14ac:dyDescent="0.25">
      <c r="J908" s="1">
        <v>42837</v>
      </c>
      <c r="K908">
        <f t="shared" si="105"/>
        <v>2017</v>
      </c>
      <c r="L908" t="str">
        <f t="shared" si="106"/>
        <v>April</v>
      </c>
      <c r="M908" s="6" t="str">
        <f>DailyReportTable[[#This Row],[Year]]&amp;WEEKNUM(DailyReportTable[[#This Row],[Date]],2)</f>
        <v>201716</v>
      </c>
      <c r="N908">
        <f t="shared" si="107"/>
        <v>12</v>
      </c>
      <c r="O908" s="2">
        <f>SUMIF(IncomeDBTable[Date],"="&amp;DailyReportTable[[#This Row],[Date]],IncomeDBTable[Amount])</f>
        <v>0</v>
      </c>
      <c r="P908">
        <f>SUMIF(ExpensesDBTable[Date],"="&amp;DailyReportTable[[#This Row],[Date]],ExpensesDBTable[Amount])</f>
        <v>28.509999999999998</v>
      </c>
      <c r="Q908" s="2">
        <f t="shared" si="108"/>
        <v>-28.509999999999998</v>
      </c>
      <c r="R908" s="2">
        <f t="shared" si="109"/>
        <v>114232.39999999997</v>
      </c>
      <c r="S908">
        <f>WEEKNUM(DailyReportTable[[#This Row],[Date]],2)</f>
        <v>16</v>
      </c>
    </row>
    <row r="909" spans="10:19" x14ac:dyDescent="0.25">
      <c r="J909" s="1">
        <v>42838</v>
      </c>
      <c r="K909">
        <f t="shared" si="105"/>
        <v>2017</v>
      </c>
      <c r="L909" t="str">
        <f t="shared" si="106"/>
        <v>April</v>
      </c>
      <c r="M909" s="6" t="str">
        <f>DailyReportTable[[#This Row],[Year]]&amp;WEEKNUM(DailyReportTable[[#This Row],[Date]],2)</f>
        <v>201716</v>
      </c>
      <c r="N909">
        <f t="shared" si="107"/>
        <v>13</v>
      </c>
      <c r="O909" s="2">
        <f>SUMIF(IncomeDBTable[Date],"="&amp;DailyReportTable[[#This Row],[Date]],IncomeDBTable[Amount])</f>
        <v>0</v>
      </c>
      <c r="P909">
        <f>SUMIF(ExpensesDBTable[Date],"="&amp;DailyReportTable[[#This Row],[Date]],ExpensesDBTable[Amount])</f>
        <v>252.08999999999997</v>
      </c>
      <c r="Q909" s="2">
        <f t="shared" si="108"/>
        <v>-252.08999999999997</v>
      </c>
      <c r="R909" s="2">
        <f t="shared" si="109"/>
        <v>113980.30999999997</v>
      </c>
      <c r="S909">
        <f>WEEKNUM(DailyReportTable[[#This Row],[Date]],2)</f>
        <v>16</v>
      </c>
    </row>
    <row r="910" spans="10:19" x14ac:dyDescent="0.25">
      <c r="J910" s="1">
        <v>42839</v>
      </c>
      <c r="K910">
        <f t="shared" si="105"/>
        <v>2017</v>
      </c>
      <c r="L910" t="str">
        <f t="shared" si="106"/>
        <v>April</v>
      </c>
      <c r="M910" s="6" t="str">
        <f>DailyReportTable[[#This Row],[Year]]&amp;WEEKNUM(DailyReportTable[[#This Row],[Date]],2)</f>
        <v>201716</v>
      </c>
      <c r="N910">
        <f t="shared" si="107"/>
        <v>14</v>
      </c>
      <c r="O910" s="2">
        <f>SUMIF(IncomeDBTable[Date],"="&amp;DailyReportTable[[#This Row],[Date]],IncomeDBTable[Amount])</f>
        <v>5308.33</v>
      </c>
      <c r="P910">
        <f>SUMIF(ExpensesDBTable[Date],"="&amp;DailyReportTable[[#This Row],[Date]],ExpensesDBTable[Amount])</f>
        <v>0</v>
      </c>
      <c r="Q910" s="2">
        <f t="shared" si="108"/>
        <v>5308.33</v>
      </c>
      <c r="R910" s="2">
        <f t="shared" si="109"/>
        <v>119288.63999999997</v>
      </c>
      <c r="S910">
        <f>WEEKNUM(DailyReportTable[[#This Row],[Date]],2)</f>
        <v>16</v>
      </c>
    </row>
    <row r="911" spans="10:19" x14ac:dyDescent="0.25">
      <c r="J911" s="1">
        <v>42840</v>
      </c>
      <c r="K911">
        <f t="shared" si="105"/>
        <v>2017</v>
      </c>
      <c r="L911" t="str">
        <f t="shared" si="106"/>
        <v>April</v>
      </c>
      <c r="M911" s="6" t="str">
        <f>DailyReportTable[[#This Row],[Year]]&amp;WEEKNUM(DailyReportTable[[#This Row],[Date]],2)</f>
        <v>201716</v>
      </c>
      <c r="N911">
        <f t="shared" si="107"/>
        <v>15</v>
      </c>
      <c r="O911" s="2">
        <f>SUMIF(IncomeDBTable[Date],"="&amp;DailyReportTable[[#This Row],[Date]],IncomeDBTable[Amount])</f>
        <v>0</v>
      </c>
      <c r="P911">
        <f>SUMIF(ExpensesDBTable[Date],"="&amp;DailyReportTable[[#This Row],[Date]],ExpensesDBTable[Amount])</f>
        <v>15.17</v>
      </c>
      <c r="Q911" s="2">
        <f t="shared" si="108"/>
        <v>-15.17</v>
      </c>
      <c r="R911" s="2">
        <f t="shared" si="109"/>
        <v>119273.46999999997</v>
      </c>
      <c r="S911">
        <f>WEEKNUM(DailyReportTable[[#This Row],[Date]],2)</f>
        <v>16</v>
      </c>
    </row>
    <row r="912" spans="10:19" x14ac:dyDescent="0.25">
      <c r="J912" s="1">
        <v>42841</v>
      </c>
      <c r="K912">
        <f t="shared" si="105"/>
        <v>2017</v>
      </c>
      <c r="L912" t="str">
        <f t="shared" si="106"/>
        <v>April</v>
      </c>
      <c r="M912" s="6" t="str">
        <f>DailyReportTable[[#This Row],[Year]]&amp;WEEKNUM(DailyReportTable[[#This Row],[Date]],2)</f>
        <v>201716</v>
      </c>
      <c r="N912">
        <f t="shared" si="107"/>
        <v>16</v>
      </c>
      <c r="O912" s="2">
        <f>SUMIF(IncomeDBTable[Date],"="&amp;DailyReportTable[[#This Row],[Date]],IncomeDBTable[Amount])</f>
        <v>0</v>
      </c>
      <c r="P912">
        <f>SUMIF(ExpensesDBTable[Date],"="&amp;DailyReportTable[[#This Row],[Date]],ExpensesDBTable[Amount])</f>
        <v>46.989999999999995</v>
      </c>
      <c r="Q912" s="2">
        <f t="shared" si="108"/>
        <v>-46.989999999999995</v>
      </c>
      <c r="R912" s="2">
        <f t="shared" si="109"/>
        <v>119226.47999999997</v>
      </c>
      <c r="S912">
        <f>WEEKNUM(DailyReportTable[[#This Row],[Date]],2)</f>
        <v>16</v>
      </c>
    </row>
    <row r="913" spans="10:19" x14ac:dyDescent="0.25">
      <c r="J913" s="1">
        <v>42842</v>
      </c>
      <c r="K913">
        <f t="shared" si="105"/>
        <v>2017</v>
      </c>
      <c r="L913" t="str">
        <f t="shared" si="106"/>
        <v>April</v>
      </c>
      <c r="M913" s="6" t="str">
        <f>DailyReportTable[[#This Row],[Year]]&amp;WEEKNUM(DailyReportTable[[#This Row],[Date]],2)</f>
        <v>201717</v>
      </c>
      <c r="N913">
        <f t="shared" si="107"/>
        <v>17</v>
      </c>
      <c r="O913" s="2">
        <f>SUMIF(IncomeDBTable[Date],"="&amp;DailyReportTable[[#This Row],[Date]],IncomeDBTable[Amount])</f>
        <v>0</v>
      </c>
      <c r="P913">
        <f>SUMIF(ExpensesDBTable[Date],"="&amp;DailyReportTable[[#This Row],[Date]],ExpensesDBTable[Amount])</f>
        <v>45.73</v>
      </c>
      <c r="Q913" s="2">
        <f t="shared" si="108"/>
        <v>-45.73</v>
      </c>
      <c r="R913" s="2">
        <f t="shared" si="109"/>
        <v>119180.74999999997</v>
      </c>
      <c r="S913">
        <f>WEEKNUM(DailyReportTable[[#This Row],[Date]],2)</f>
        <v>17</v>
      </c>
    </row>
    <row r="914" spans="10:19" x14ac:dyDescent="0.25">
      <c r="J914" s="1">
        <v>42843</v>
      </c>
      <c r="K914">
        <f t="shared" si="105"/>
        <v>2017</v>
      </c>
      <c r="L914" t="str">
        <f t="shared" si="106"/>
        <v>April</v>
      </c>
      <c r="M914" s="6" t="str">
        <f>DailyReportTable[[#This Row],[Year]]&amp;WEEKNUM(DailyReportTable[[#This Row],[Date]],2)</f>
        <v>201717</v>
      </c>
      <c r="N914">
        <f t="shared" si="107"/>
        <v>18</v>
      </c>
      <c r="O914" s="2">
        <f>SUMIF(IncomeDBTable[Date],"="&amp;DailyReportTable[[#This Row],[Date]],IncomeDBTable[Amount])</f>
        <v>0</v>
      </c>
      <c r="P914">
        <f>SUMIF(ExpensesDBTable[Date],"="&amp;DailyReportTable[[#This Row],[Date]],ExpensesDBTable[Amount])</f>
        <v>1573.64</v>
      </c>
      <c r="Q914" s="2">
        <f t="shared" si="108"/>
        <v>-1573.64</v>
      </c>
      <c r="R914" s="2">
        <f t="shared" si="109"/>
        <v>117607.10999999997</v>
      </c>
      <c r="S914">
        <f>WEEKNUM(DailyReportTable[[#This Row],[Date]],2)</f>
        <v>17</v>
      </c>
    </row>
    <row r="915" spans="10:19" x14ac:dyDescent="0.25">
      <c r="J915" s="1">
        <v>42844</v>
      </c>
      <c r="K915">
        <f t="shared" si="105"/>
        <v>2017</v>
      </c>
      <c r="L915" t="str">
        <f t="shared" si="106"/>
        <v>April</v>
      </c>
      <c r="M915" s="6" t="str">
        <f>DailyReportTable[[#This Row],[Year]]&amp;WEEKNUM(DailyReportTable[[#This Row],[Date]],2)</f>
        <v>201717</v>
      </c>
      <c r="N915">
        <f t="shared" si="107"/>
        <v>19</v>
      </c>
      <c r="O915" s="2">
        <f>SUMIF(IncomeDBTable[Date],"="&amp;DailyReportTable[[#This Row],[Date]],IncomeDBTable[Amount])</f>
        <v>3014.4</v>
      </c>
      <c r="P915">
        <f>SUMIF(ExpensesDBTable[Date],"="&amp;DailyReportTable[[#This Row],[Date]],ExpensesDBTable[Amount])</f>
        <v>804.4</v>
      </c>
      <c r="Q915" s="2">
        <f t="shared" si="108"/>
        <v>2210</v>
      </c>
      <c r="R915" s="2">
        <f t="shared" si="109"/>
        <v>119817.10999999997</v>
      </c>
      <c r="S915">
        <f>WEEKNUM(DailyReportTable[[#This Row],[Date]],2)</f>
        <v>17</v>
      </c>
    </row>
    <row r="916" spans="10:19" x14ac:dyDescent="0.25">
      <c r="J916" s="1">
        <v>42845</v>
      </c>
      <c r="K916">
        <f t="shared" si="105"/>
        <v>2017</v>
      </c>
      <c r="L916" t="str">
        <f t="shared" si="106"/>
        <v>April</v>
      </c>
      <c r="M916" s="6" t="str">
        <f>DailyReportTable[[#This Row],[Year]]&amp;WEEKNUM(DailyReportTable[[#This Row],[Date]],2)</f>
        <v>201717</v>
      </c>
      <c r="N916">
        <f t="shared" si="107"/>
        <v>20</v>
      </c>
      <c r="O916" s="2">
        <f>SUMIF(IncomeDBTable[Date],"="&amp;DailyReportTable[[#This Row],[Date]],IncomeDBTable[Amount])</f>
        <v>0</v>
      </c>
      <c r="P916">
        <f>SUMIF(ExpensesDBTable[Date],"="&amp;DailyReportTable[[#This Row],[Date]],ExpensesDBTable[Amount])</f>
        <v>7.51</v>
      </c>
      <c r="Q916" s="2">
        <f t="shared" si="108"/>
        <v>-7.51</v>
      </c>
      <c r="R916" s="2">
        <f t="shared" si="109"/>
        <v>119809.59999999998</v>
      </c>
      <c r="S916">
        <f>WEEKNUM(DailyReportTable[[#This Row],[Date]],2)</f>
        <v>17</v>
      </c>
    </row>
    <row r="917" spans="10:19" x14ac:dyDescent="0.25">
      <c r="J917" s="1">
        <v>42846</v>
      </c>
      <c r="K917">
        <f t="shared" si="105"/>
        <v>2017</v>
      </c>
      <c r="L917" t="str">
        <f t="shared" si="106"/>
        <v>April</v>
      </c>
      <c r="M917" s="6" t="str">
        <f>DailyReportTable[[#This Row],[Year]]&amp;WEEKNUM(DailyReportTable[[#This Row],[Date]],2)</f>
        <v>201717</v>
      </c>
      <c r="N917">
        <f t="shared" si="107"/>
        <v>21</v>
      </c>
      <c r="O917" s="2">
        <f>SUMIF(IncomeDBTable[Date],"="&amp;DailyReportTable[[#This Row],[Date]],IncomeDBTable[Amount])</f>
        <v>0</v>
      </c>
      <c r="P917">
        <f>SUMIF(ExpensesDBTable[Date],"="&amp;DailyReportTable[[#This Row],[Date]],ExpensesDBTable[Amount])</f>
        <v>37.67</v>
      </c>
      <c r="Q917" s="2">
        <f t="shared" si="108"/>
        <v>-37.67</v>
      </c>
      <c r="R917" s="2">
        <f t="shared" si="109"/>
        <v>119771.92999999998</v>
      </c>
      <c r="S917">
        <f>WEEKNUM(DailyReportTable[[#This Row],[Date]],2)</f>
        <v>17</v>
      </c>
    </row>
    <row r="918" spans="10:19" x14ac:dyDescent="0.25">
      <c r="J918" s="1">
        <v>42848</v>
      </c>
      <c r="K918">
        <f t="shared" si="105"/>
        <v>2017</v>
      </c>
      <c r="L918" t="str">
        <f t="shared" si="106"/>
        <v>April</v>
      </c>
      <c r="M918" s="6" t="str">
        <f>DailyReportTable[[#This Row],[Year]]&amp;WEEKNUM(DailyReportTable[[#This Row],[Date]],2)</f>
        <v>201717</v>
      </c>
      <c r="N918">
        <f t="shared" si="107"/>
        <v>23</v>
      </c>
      <c r="O918" s="2">
        <f>SUMIF(IncomeDBTable[Date],"="&amp;DailyReportTable[[#This Row],[Date]],IncomeDBTable[Amount])</f>
        <v>0</v>
      </c>
      <c r="P918">
        <f>SUMIF(ExpensesDBTable[Date],"="&amp;DailyReportTable[[#This Row],[Date]],ExpensesDBTable[Amount])</f>
        <v>46.790000000000006</v>
      </c>
      <c r="Q918" s="2">
        <f t="shared" si="108"/>
        <v>-46.790000000000006</v>
      </c>
      <c r="R918" s="2">
        <f t="shared" si="109"/>
        <v>119725.13999999998</v>
      </c>
      <c r="S918">
        <f>WEEKNUM(DailyReportTable[[#This Row],[Date]],2)</f>
        <v>17</v>
      </c>
    </row>
    <row r="919" spans="10:19" x14ac:dyDescent="0.25">
      <c r="J919" s="1">
        <v>42849</v>
      </c>
      <c r="K919">
        <f t="shared" si="105"/>
        <v>2017</v>
      </c>
      <c r="L919" t="str">
        <f t="shared" si="106"/>
        <v>April</v>
      </c>
      <c r="M919" s="6" t="str">
        <f>DailyReportTable[[#This Row],[Year]]&amp;WEEKNUM(DailyReportTable[[#This Row],[Date]],2)</f>
        <v>201718</v>
      </c>
      <c r="N919">
        <f t="shared" si="107"/>
        <v>24</v>
      </c>
      <c r="O919" s="2">
        <f>SUMIF(IncomeDBTable[Date],"="&amp;DailyReportTable[[#This Row],[Date]],IncomeDBTable[Amount])</f>
        <v>0</v>
      </c>
      <c r="P919">
        <f>SUMIF(ExpensesDBTable[Date],"="&amp;DailyReportTable[[#This Row],[Date]],ExpensesDBTable[Amount])</f>
        <v>14.73</v>
      </c>
      <c r="Q919" s="2">
        <f t="shared" si="108"/>
        <v>-14.73</v>
      </c>
      <c r="R919" s="2">
        <f t="shared" si="109"/>
        <v>119710.40999999999</v>
      </c>
      <c r="S919">
        <f>WEEKNUM(DailyReportTable[[#This Row],[Date]],2)</f>
        <v>18</v>
      </c>
    </row>
    <row r="920" spans="10:19" x14ac:dyDescent="0.25">
      <c r="J920" s="1">
        <v>42850</v>
      </c>
      <c r="K920">
        <f t="shared" si="105"/>
        <v>2017</v>
      </c>
      <c r="L920" t="str">
        <f t="shared" si="106"/>
        <v>April</v>
      </c>
      <c r="M920" s="6" t="str">
        <f>DailyReportTable[[#This Row],[Year]]&amp;WEEKNUM(DailyReportTable[[#This Row],[Date]],2)</f>
        <v>201718</v>
      </c>
      <c r="N920">
        <f t="shared" si="107"/>
        <v>25</v>
      </c>
      <c r="O920" s="2">
        <f>SUMIF(IncomeDBTable[Date],"="&amp;DailyReportTable[[#This Row],[Date]],IncomeDBTable[Amount])</f>
        <v>0</v>
      </c>
      <c r="P920">
        <f>SUMIF(ExpensesDBTable[Date],"="&amp;DailyReportTable[[#This Row],[Date]],ExpensesDBTable[Amount])</f>
        <v>153.93999999999997</v>
      </c>
      <c r="Q920" s="2">
        <f t="shared" si="108"/>
        <v>-153.93999999999997</v>
      </c>
      <c r="R920" s="2">
        <f t="shared" si="109"/>
        <v>119556.46999999999</v>
      </c>
      <c r="S920">
        <f>WEEKNUM(DailyReportTable[[#This Row],[Date]],2)</f>
        <v>18</v>
      </c>
    </row>
    <row r="921" spans="10:19" x14ac:dyDescent="0.25">
      <c r="J921" s="1">
        <v>42851</v>
      </c>
      <c r="K921">
        <f t="shared" si="105"/>
        <v>2017</v>
      </c>
      <c r="L921" t="str">
        <f t="shared" si="106"/>
        <v>April</v>
      </c>
      <c r="M921" s="6" t="str">
        <f>DailyReportTable[[#This Row],[Year]]&amp;WEEKNUM(DailyReportTable[[#This Row],[Date]],2)</f>
        <v>201718</v>
      </c>
      <c r="N921">
        <f t="shared" si="107"/>
        <v>26</v>
      </c>
      <c r="O921" s="2">
        <f>SUMIF(IncomeDBTable[Date],"="&amp;DailyReportTable[[#This Row],[Date]],IncomeDBTable[Amount])</f>
        <v>0</v>
      </c>
      <c r="P921">
        <f>SUMIF(ExpensesDBTable[Date],"="&amp;DailyReportTable[[#This Row],[Date]],ExpensesDBTable[Amount])</f>
        <v>12.04</v>
      </c>
      <c r="Q921" s="2">
        <f t="shared" si="108"/>
        <v>-12.04</v>
      </c>
      <c r="R921" s="2">
        <f t="shared" si="109"/>
        <v>119544.43</v>
      </c>
      <c r="S921">
        <f>WEEKNUM(DailyReportTable[[#This Row],[Date]],2)</f>
        <v>18</v>
      </c>
    </row>
    <row r="922" spans="10:19" x14ac:dyDescent="0.25">
      <c r="J922" s="1">
        <v>42852</v>
      </c>
      <c r="K922">
        <f t="shared" si="105"/>
        <v>2017</v>
      </c>
      <c r="L922" t="str">
        <f t="shared" si="106"/>
        <v>April</v>
      </c>
      <c r="M922" s="6" t="str">
        <f>DailyReportTable[[#This Row],[Year]]&amp;WEEKNUM(DailyReportTable[[#This Row],[Date]],2)</f>
        <v>201718</v>
      </c>
      <c r="N922">
        <f t="shared" si="107"/>
        <v>27</v>
      </c>
      <c r="O922" s="2">
        <f>SUMIF(IncomeDBTable[Date],"="&amp;DailyReportTable[[#This Row],[Date]],IncomeDBTable[Amount])</f>
        <v>0</v>
      </c>
      <c r="P922">
        <f>SUMIF(ExpensesDBTable[Date],"="&amp;DailyReportTable[[#This Row],[Date]],ExpensesDBTable[Amount])</f>
        <v>105.5</v>
      </c>
      <c r="Q922" s="2">
        <f t="shared" si="108"/>
        <v>-105.5</v>
      </c>
      <c r="R922" s="2">
        <f t="shared" si="109"/>
        <v>119438.93</v>
      </c>
      <c r="S922">
        <f>WEEKNUM(DailyReportTable[[#This Row],[Date]],2)</f>
        <v>18</v>
      </c>
    </row>
    <row r="923" spans="10:19" x14ac:dyDescent="0.25">
      <c r="J923" s="1">
        <v>42853</v>
      </c>
      <c r="K923">
        <f t="shared" si="105"/>
        <v>2017</v>
      </c>
      <c r="L923" t="str">
        <f t="shared" si="106"/>
        <v>April</v>
      </c>
      <c r="M923" s="6" t="str">
        <f>DailyReportTable[[#This Row],[Year]]&amp;WEEKNUM(DailyReportTable[[#This Row],[Date]],2)</f>
        <v>201718</v>
      </c>
      <c r="N923">
        <f t="shared" si="107"/>
        <v>28</v>
      </c>
      <c r="O923" s="2">
        <f>SUMIF(IncomeDBTable[Date],"="&amp;DailyReportTable[[#This Row],[Date]],IncomeDBTable[Amount])</f>
        <v>0</v>
      </c>
      <c r="P923">
        <f>SUMIF(ExpensesDBTable[Date],"="&amp;DailyReportTable[[#This Row],[Date]],ExpensesDBTable[Amount])</f>
        <v>106.41</v>
      </c>
      <c r="Q923" s="2">
        <f t="shared" si="108"/>
        <v>-106.41</v>
      </c>
      <c r="R923" s="2">
        <f t="shared" si="109"/>
        <v>119332.51999999999</v>
      </c>
      <c r="S923">
        <f>WEEKNUM(DailyReportTable[[#This Row],[Date]],2)</f>
        <v>18</v>
      </c>
    </row>
    <row r="924" spans="10:19" x14ac:dyDescent="0.25">
      <c r="J924" s="1">
        <v>42854</v>
      </c>
      <c r="K924">
        <f t="shared" si="105"/>
        <v>2017</v>
      </c>
      <c r="L924" t="str">
        <f t="shared" si="106"/>
        <v>April</v>
      </c>
      <c r="M924" s="6" t="str">
        <f>DailyReportTable[[#This Row],[Year]]&amp;WEEKNUM(DailyReportTable[[#This Row],[Date]],2)</f>
        <v>201718</v>
      </c>
      <c r="N924">
        <f t="shared" si="107"/>
        <v>29</v>
      </c>
      <c r="O924" s="2">
        <f>SUMIF(IncomeDBTable[Date],"="&amp;DailyReportTable[[#This Row],[Date]],IncomeDBTable[Amount])</f>
        <v>0</v>
      </c>
      <c r="P924">
        <f>SUMIF(ExpensesDBTable[Date],"="&amp;DailyReportTable[[#This Row],[Date]],ExpensesDBTable[Amount])</f>
        <v>76.7</v>
      </c>
      <c r="Q924" s="2">
        <f t="shared" si="108"/>
        <v>-76.7</v>
      </c>
      <c r="R924" s="2">
        <f t="shared" si="109"/>
        <v>119255.81999999999</v>
      </c>
      <c r="S924">
        <f>WEEKNUM(DailyReportTable[[#This Row],[Date]],2)</f>
        <v>18</v>
      </c>
    </row>
    <row r="925" spans="10:19" x14ac:dyDescent="0.25">
      <c r="J925" s="1">
        <v>42855</v>
      </c>
      <c r="K925">
        <f t="shared" si="105"/>
        <v>2017</v>
      </c>
      <c r="L925" t="str">
        <f t="shared" si="106"/>
        <v>April</v>
      </c>
      <c r="M925" s="6" t="str">
        <f>DailyReportTable[[#This Row],[Year]]&amp;WEEKNUM(DailyReportTable[[#This Row],[Date]],2)</f>
        <v>201718</v>
      </c>
      <c r="N925">
        <f t="shared" si="107"/>
        <v>30</v>
      </c>
      <c r="O925" s="2">
        <f>SUMIF(IncomeDBTable[Date],"="&amp;DailyReportTable[[#This Row],[Date]],IncomeDBTable[Amount])</f>
        <v>150</v>
      </c>
      <c r="P925">
        <f>SUMIF(ExpensesDBTable[Date],"="&amp;DailyReportTable[[#This Row],[Date]],ExpensesDBTable[Amount])</f>
        <v>408.07000000000005</v>
      </c>
      <c r="Q925" s="2">
        <f t="shared" si="108"/>
        <v>-258.07000000000005</v>
      </c>
      <c r="R925" s="2">
        <f t="shared" si="109"/>
        <v>118997.74999999999</v>
      </c>
      <c r="S925">
        <f>WEEKNUM(DailyReportTable[[#This Row],[Date]],2)</f>
        <v>18</v>
      </c>
    </row>
    <row r="926" spans="10:19" x14ac:dyDescent="0.25">
      <c r="J926" s="1">
        <v>42856</v>
      </c>
      <c r="K926">
        <f t="shared" si="105"/>
        <v>2017</v>
      </c>
      <c r="L926" t="str">
        <f t="shared" si="106"/>
        <v>May</v>
      </c>
      <c r="M926" s="6" t="str">
        <f>DailyReportTable[[#This Row],[Year]]&amp;WEEKNUM(DailyReportTable[[#This Row],[Date]],2)</f>
        <v>201719</v>
      </c>
      <c r="N926">
        <f t="shared" si="107"/>
        <v>1</v>
      </c>
      <c r="O926" s="2">
        <f>SUMIF(IncomeDBTable[Date],"="&amp;DailyReportTable[[#This Row],[Date]],IncomeDBTable[Amount])</f>
        <v>154.44</v>
      </c>
      <c r="P926">
        <f>SUMIF(ExpensesDBTable[Date],"="&amp;DailyReportTable[[#This Row],[Date]],ExpensesDBTable[Amount])</f>
        <v>1627.5500000000002</v>
      </c>
      <c r="Q926" s="2">
        <f t="shared" si="108"/>
        <v>-1473.1100000000001</v>
      </c>
      <c r="R926" s="2">
        <f t="shared" si="109"/>
        <v>117524.63999999998</v>
      </c>
      <c r="S926">
        <f>WEEKNUM(DailyReportTable[[#This Row],[Date]],2)</f>
        <v>19</v>
      </c>
    </row>
    <row r="927" spans="10:19" x14ac:dyDescent="0.25">
      <c r="J927" s="1">
        <v>42857</v>
      </c>
      <c r="K927">
        <f t="shared" si="105"/>
        <v>2017</v>
      </c>
      <c r="L927" t="str">
        <f t="shared" si="106"/>
        <v>May</v>
      </c>
      <c r="M927" s="6" t="str">
        <f>DailyReportTable[[#This Row],[Year]]&amp;WEEKNUM(DailyReportTable[[#This Row],[Date]],2)</f>
        <v>201719</v>
      </c>
      <c r="N927">
        <f t="shared" si="107"/>
        <v>2</v>
      </c>
      <c r="O927" s="2">
        <f>SUMIF(IncomeDBTable[Date],"="&amp;DailyReportTable[[#This Row],[Date]],IncomeDBTable[Amount])</f>
        <v>2871.47</v>
      </c>
      <c r="P927">
        <f>SUMIF(ExpensesDBTable[Date],"="&amp;DailyReportTable[[#This Row],[Date]],ExpensesDBTable[Amount])</f>
        <v>36.5</v>
      </c>
      <c r="Q927" s="2">
        <f t="shared" si="108"/>
        <v>2834.97</v>
      </c>
      <c r="R927" s="2">
        <f t="shared" si="109"/>
        <v>120359.60999999999</v>
      </c>
      <c r="S927">
        <f>WEEKNUM(DailyReportTable[[#This Row],[Date]],2)</f>
        <v>19</v>
      </c>
    </row>
    <row r="928" spans="10:19" x14ac:dyDescent="0.25">
      <c r="J928" s="1">
        <v>42858</v>
      </c>
      <c r="K928">
        <f t="shared" si="105"/>
        <v>2017</v>
      </c>
      <c r="L928" t="str">
        <f t="shared" si="106"/>
        <v>May</v>
      </c>
      <c r="M928" s="6" t="str">
        <f>DailyReportTable[[#This Row],[Year]]&amp;WEEKNUM(DailyReportTable[[#This Row],[Date]],2)</f>
        <v>201719</v>
      </c>
      <c r="N928">
        <f t="shared" si="107"/>
        <v>3</v>
      </c>
      <c r="O928" s="2">
        <f>SUMIF(IncomeDBTable[Date],"="&amp;DailyReportTable[[#This Row],[Date]],IncomeDBTable[Amount])</f>
        <v>0</v>
      </c>
      <c r="P928">
        <f>SUMIF(ExpensesDBTable[Date],"="&amp;DailyReportTable[[#This Row],[Date]],ExpensesDBTable[Amount])</f>
        <v>113.71000000000001</v>
      </c>
      <c r="Q928" s="2">
        <f t="shared" si="108"/>
        <v>-113.71000000000001</v>
      </c>
      <c r="R928" s="2">
        <f t="shared" si="109"/>
        <v>120245.89999999998</v>
      </c>
      <c r="S928">
        <f>WEEKNUM(DailyReportTable[[#This Row],[Date]],2)</f>
        <v>19</v>
      </c>
    </row>
    <row r="929" spans="10:19" x14ac:dyDescent="0.25">
      <c r="J929" s="1">
        <v>42859</v>
      </c>
      <c r="K929">
        <f t="shared" si="105"/>
        <v>2017</v>
      </c>
      <c r="L929" t="str">
        <f t="shared" si="106"/>
        <v>May</v>
      </c>
      <c r="M929" s="6" t="str">
        <f>DailyReportTable[[#This Row],[Year]]&amp;WEEKNUM(DailyReportTable[[#This Row],[Date]],2)</f>
        <v>201719</v>
      </c>
      <c r="N929">
        <f t="shared" si="107"/>
        <v>4</v>
      </c>
      <c r="O929" s="2">
        <f>SUMIF(IncomeDBTable[Date],"="&amp;DailyReportTable[[#This Row],[Date]],IncomeDBTable[Amount])</f>
        <v>0</v>
      </c>
      <c r="P929">
        <f>SUMIF(ExpensesDBTable[Date],"="&amp;DailyReportTable[[#This Row],[Date]],ExpensesDBTable[Amount])</f>
        <v>12.5</v>
      </c>
      <c r="Q929" s="2">
        <f t="shared" si="108"/>
        <v>-12.5</v>
      </c>
      <c r="R929" s="2">
        <f t="shared" si="109"/>
        <v>120233.39999999998</v>
      </c>
      <c r="S929">
        <f>WEEKNUM(DailyReportTable[[#This Row],[Date]],2)</f>
        <v>19</v>
      </c>
    </row>
    <row r="930" spans="10:19" x14ac:dyDescent="0.25">
      <c r="J930" s="1">
        <v>42860</v>
      </c>
      <c r="K930">
        <f t="shared" si="105"/>
        <v>2017</v>
      </c>
      <c r="L930" t="str">
        <f t="shared" si="106"/>
        <v>May</v>
      </c>
      <c r="M930" s="6" t="str">
        <f>DailyReportTable[[#This Row],[Year]]&amp;WEEKNUM(DailyReportTable[[#This Row],[Date]],2)</f>
        <v>201719</v>
      </c>
      <c r="N930">
        <f t="shared" si="107"/>
        <v>5</v>
      </c>
      <c r="O930" s="2">
        <f>SUMIF(IncomeDBTable[Date],"="&amp;DailyReportTable[[#This Row],[Date]],IncomeDBTable[Amount])</f>
        <v>0</v>
      </c>
      <c r="P930">
        <f>SUMIF(ExpensesDBTable[Date],"="&amp;DailyReportTable[[#This Row],[Date]],ExpensesDBTable[Amount])</f>
        <v>47.769999999999996</v>
      </c>
      <c r="Q930" s="2">
        <f t="shared" si="108"/>
        <v>-47.769999999999996</v>
      </c>
      <c r="R930" s="2">
        <f t="shared" si="109"/>
        <v>120185.62999999998</v>
      </c>
      <c r="S930">
        <f>WEEKNUM(DailyReportTable[[#This Row],[Date]],2)</f>
        <v>19</v>
      </c>
    </row>
    <row r="931" spans="10:19" x14ac:dyDescent="0.25">
      <c r="J931" s="1">
        <v>42861</v>
      </c>
      <c r="K931">
        <f t="shared" si="105"/>
        <v>2017</v>
      </c>
      <c r="L931" t="str">
        <f t="shared" si="106"/>
        <v>May</v>
      </c>
      <c r="M931" s="6" t="str">
        <f>DailyReportTable[[#This Row],[Year]]&amp;WEEKNUM(DailyReportTable[[#This Row],[Date]],2)</f>
        <v>201719</v>
      </c>
      <c r="N931">
        <f t="shared" si="107"/>
        <v>6</v>
      </c>
      <c r="O931" s="2">
        <f>SUMIF(IncomeDBTable[Date],"="&amp;DailyReportTable[[#This Row],[Date]],IncomeDBTable[Amount])</f>
        <v>0</v>
      </c>
      <c r="P931">
        <f>SUMIF(ExpensesDBTable[Date],"="&amp;DailyReportTable[[#This Row],[Date]],ExpensesDBTable[Amount])</f>
        <v>11.03</v>
      </c>
      <c r="Q931" s="2">
        <f t="shared" si="108"/>
        <v>-11.03</v>
      </c>
      <c r="R931" s="2">
        <f t="shared" si="109"/>
        <v>120174.59999999998</v>
      </c>
      <c r="S931">
        <f>WEEKNUM(DailyReportTable[[#This Row],[Date]],2)</f>
        <v>19</v>
      </c>
    </row>
    <row r="932" spans="10:19" x14ac:dyDescent="0.25">
      <c r="J932" s="1">
        <v>42862</v>
      </c>
      <c r="K932">
        <f t="shared" si="105"/>
        <v>2017</v>
      </c>
      <c r="L932" t="str">
        <f t="shared" si="106"/>
        <v>May</v>
      </c>
      <c r="M932" s="6" t="str">
        <f>DailyReportTable[[#This Row],[Year]]&amp;WEEKNUM(DailyReportTable[[#This Row],[Date]],2)</f>
        <v>201719</v>
      </c>
      <c r="N932">
        <f t="shared" si="107"/>
        <v>7</v>
      </c>
      <c r="O932" s="2">
        <f>SUMIF(IncomeDBTable[Date],"="&amp;DailyReportTable[[#This Row],[Date]],IncomeDBTable[Amount])</f>
        <v>0</v>
      </c>
      <c r="P932">
        <f>SUMIF(ExpensesDBTable[Date],"="&amp;DailyReportTable[[#This Row],[Date]],ExpensesDBTable[Amount])</f>
        <v>44.71</v>
      </c>
      <c r="Q932" s="2">
        <f t="shared" si="108"/>
        <v>-44.71</v>
      </c>
      <c r="R932" s="2">
        <f t="shared" si="109"/>
        <v>120129.88999999997</v>
      </c>
      <c r="S932">
        <f>WEEKNUM(DailyReportTable[[#This Row],[Date]],2)</f>
        <v>19</v>
      </c>
    </row>
    <row r="933" spans="10:19" x14ac:dyDescent="0.25">
      <c r="J933" s="1">
        <v>42863</v>
      </c>
      <c r="K933">
        <f t="shared" si="105"/>
        <v>2017</v>
      </c>
      <c r="L933" t="str">
        <f t="shared" si="106"/>
        <v>May</v>
      </c>
      <c r="M933" s="6" t="str">
        <f>DailyReportTable[[#This Row],[Year]]&amp;WEEKNUM(DailyReportTable[[#This Row],[Date]],2)</f>
        <v>201720</v>
      </c>
      <c r="N933">
        <f t="shared" si="107"/>
        <v>8</v>
      </c>
      <c r="O933" s="2">
        <f>SUMIF(IncomeDBTable[Date],"="&amp;DailyReportTable[[#This Row],[Date]],IncomeDBTable[Amount])</f>
        <v>0</v>
      </c>
      <c r="P933">
        <f>SUMIF(ExpensesDBTable[Date],"="&amp;DailyReportTable[[#This Row],[Date]],ExpensesDBTable[Amount])</f>
        <v>69.59</v>
      </c>
      <c r="Q933" s="2">
        <f t="shared" si="108"/>
        <v>-69.59</v>
      </c>
      <c r="R933" s="2">
        <f t="shared" si="109"/>
        <v>120060.29999999997</v>
      </c>
      <c r="S933">
        <f>WEEKNUM(DailyReportTable[[#This Row],[Date]],2)</f>
        <v>20</v>
      </c>
    </row>
    <row r="934" spans="10:19" x14ac:dyDescent="0.25">
      <c r="J934" s="1">
        <v>42864</v>
      </c>
      <c r="K934">
        <f t="shared" si="105"/>
        <v>2017</v>
      </c>
      <c r="L934" t="str">
        <f t="shared" si="106"/>
        <v>May</v>
      </c>
      <c r="M934" s="6" t="str">
        <f>DailyReportTable[[#This Row],[Year]]&amp;WEEKNUM(DailyReportTable[[#This Row],[Date]],2)</f>
        <v>201720</v>
      </c>
      <c r="N934">
        <f t="shared" si="107"/>
        <v>9</v>
      </c>
      <c r="O934" s="2">
        <f>SUMIF(IncomeDBTable[Date],"="&amp;DailyReportTable[[#This Row],[Date]],IncomeDBTable[Amount])</f>
        <v>0</v>
      </c>
      <c r="P934">
        <f>SUMIF(ExpensesDBTable[Date],"="&amp;DailyReportTable[[#This Row],[Date]],ExpensesDBTable[Amount])</f>
        <v>18</v>
      </c>
      <c r="Q934" s="2">
        <f t="shared" si="108"/>
        <v>-18</v>
      </c>
      <c r="R934" s="2">
        <f t="shared" si="109"/>
        <v>120042.29999999997</v>
      </c>
      <c r="S934">
        <f>WEEKNUM(DailyReportTable[[#This Row],[Date]],2)</f>
        <v>20</v>
      </c>
    </row>
    <row r="935" spans="10:19" x14ac:dyDescent="0.25">
      <c r="J935" s="1">
        <v>42865</v>
      </c>
      <c r="K935">
        <f t="shared" si="105"/>
        <v>2017</v>
      </c>
      <c r="L935" t="str">
        <f t="shared" si="106"/>
        <v>May</v>
      </c>
      <c r="M935" s="6" t="str">
        <f>DailyReportTable[[#This Row],[Year]]&amp;WEEKNUM(DailyReportTable[[#This Row],[Date]],2)</f>
        <v>201720</v>
      </c>
      <c r="N935">
        <f t="shared" si="107"/>
        <v>10</v>
      </c>
      <c r="O935" s="2">
        <f>SUMIF(IncomeDBTable[Date],"="&amp;DailyReportTable[[#This Row],[Date]],IncomeDBTable[Amount])</f>
        <v>0</v>
      </c>
      <c r="P935">
        <f>SUMIF(ExpensesDBTable[Date],"="&amp;DailyReportTable[[#This Row],[Date]],ExpensesDBTable[Amount])</f>
        <v>61.72</v>
      </c>
      <c r="Q935" s="2">
        <f t="shared" si="108"/>
        <v>-61.72</v>
      </c>
      <c r="R935" s="2">
        <f t="shared" si="109"/>
        <v>119980.57999999997</v>
      </c>
      <c r="S935">
        <f>WEEKNUM(DailyReportTable[[#This Row],[Date]],2)</f>
        <v>20</v>
      </c>
    </row>
    <row r="936" spans="10:19" x14ac:dyDescent="0.25">
      <c r="J936" s="1">
        <v>42866</v>
      </c>
      <c r="K936">
        <f t="shared" si="105"/>
        <v>2017</v>
      </c>
      <c r="L936" t="str">
        <f t="shared" si="106"/>
        <v>May</v>
      </c>
      <c r="M936" s="6" t="str">
        <f>DailyReportTable[[#This Row],[Year]]&amp;WEEKNUM(DailyReportTable[[#This Row],[Date]],2)</f>
        <v>201720</v>
      </c>
      <c r="N936">
        <f t="shared" si="107"/>
        <v>11</v>
      </c>
      <c r="O936" s="2">
        <f>SUMIF(IncomeDBTable[Date],"="&amp;DailyReportTable[[#This Row],[Date]],IncomeDBTable[Amount])</f>
        <v>0</v>
      </c>
      <c r="P936">
        <f>SUMIF(ExpensesDBTable[Date],"="&amp;DailyReportTable[[#This Row],[Date]],ExpensesDBTable[Amount])</f>
        <v>42</v>
      </c>
      <c r="Q936" s="2">
        <f t="shared" si="108"/>
        <v>-42</v>
      </c>
      <c r="R936" s="2">
        <f t="shared" si="109"/>
        <v>119938.57999999997</v>
      </c>
      <c r="S936">
        <f>WEEKNUM(DailyReportTable[[#This Row],[Date]],2)</f>
        <v>20</v>
      </c>
    </row>
    <row r="937" spans="10:19" x14ac:dyDescent="0.25">
      <c r="J937" s="1">
        <v>42867</v>
      </c>
      <c r="K937">
        <f t="shared" si="105"/>
        <v>2017</v>
      </c>
      <c r="L937" t="str">
        <f t="shared" si="106"/>
        <v>May</v>
      </c>
      <c r="M937" s="6" t="str">
        <f>DailyReportTable[[#This Row],[Year]]&amp;WEEKNUM(DailyReportTable[[#This Row],[Date]],2)</f>
        <v>201720</v>
      </c>
      <c r="N937">
        <f t="shared" si="107"/>
        <v>12</v>
      </c>
      <c r="O937" s="2">
        <f>SUMIF(IncomeDBTable[Date],"="&amp;DailyReportTable[[#This Row],[Date]],IncomeDBTable[Amount])</f>
        <v>0</v>
      </c>
      <c r="P937">
        <f>SUMIF(ExpensesDBTable[Date],"="&amp;DailyReportTable[[#This Row],[Date]],ExpensesDBTable[Amount])</f>
        <v>77.3</v>
      </c>
      <c r="Q937" s="2">
        <f t="shared" si="108"/>
        <v>-77.3</v>
      </c>
      <c r="R937" s="2">
        <f t="shared" si="109"/>
        <v>119861.27999999997</v>
      </c>
      <c r="S937">
        <f>WEEKNUM(DailyReportTable[[#This Row],[Date]],2)</f>
        <v>20</v>
      </c>
    </row>
    <row r="938" spans="10:19" x14ac:dyDescent="0.25">
      <c r="J938" s="1">
        <v>42868</v>
      </c>
      <c r="K938">
        <f t="shared" si="105"/>
        <v>2017</v>
      </c>
      <c r="L938" t="str">
        <f t="shared" si="106"/>
        <v>May</v>
      </c>
      <c r="M938" s="6" t="str">
        <f>DailyReportTable[[#This Row],[Year]]&amp;WEEKNUM(DailyReportTable[[#This Row],[Date]],2)</f>
        <v>201720</v>
      </c>
      <c r="N938">
        <f t="shared" si="107"/>
        <v>13</v>
      </c>
      <c r="O938" s="2">
        <f>SUMIF(IncomeDBTable[Date],"="&amp;DailyReportTable[[#This Row],[Date]],IncomeDBTable[Amount])</f>
        <v>0</v>
      </c>
      <c r="P938">
        <f>SUMIF(ExpensesDBTable[Date],"="&amp;DailyReportTable[[#This Row],[Date]],ExpensesDBTable[Amount])</f>
        <v>64.31</v>
      </c>
      <c r="Q938" s="2">
        <f t="shared" si="108"/>
        <v>-64.31</v>
      </c>
      <c r="R938" s="2">
        <f t="shared" si="109"/>
        <v>119796.96999999997</v>
      </c>
      <c r="S938">
        <f>WEEKNUM(DailyReportTable[[#This Row],[Date]],2)</f>
        <v>20</v>
      </c>
    </row>
    <row r="939" spans="10:19" x14ac:dyDescent="0.25">
      <c r="J939" s="1">
        <v>42869</v>
      </c>
      <c r="K939">
        <f t="shared" si="105"/>
        <v>2017</v>
      </c>
      <c r="L939" t="str">
        <f t="shared" si="106"/>
        <v>May</v>
      </c>
      <c r="M939" s="6" t="str">
        <f>DailyReportTable[[#This Row],[Year]]&amp;WEEKNUM(DailyReportTable[[#This Row],[Date]],2)</f>
        <v>201720</v>
      </c>
      <c r="N939">
        <f t="shared" si="107"/>
        <v>14</v>
      </c>
      <c r="O939" s="2">
        <f>SUMIF(IncomeDBTable[Date],"="&amp;DailyReportTable[[#This Row],[Date]],IncomeDBTable[Amount])</f>
        <v>5308.33</v>
      </c>
      <c r="P939">
        <f>SUMIF(ExpensesDBTable[Date],"="&amp;DailyReportTable[[#This Row],[Date]],ExpensesDBTable[Amount])</f>
        <v>10.5</v>
      </c>
      <c r="Q939" s="2">
        <f t="shared" si="108"/>
        <v>5297.83</v>
      </c>
      <c r="R939" s="2">
        <f t="shared" si="109"/>
        <v>125094.79999999997</v>
      </c>
      <c r="S939">
        <f>WEEKNUM(DailyReportTable[[#This Row],[Date]],2)</f>
        <v>20</v>
      </c>
    </row>
    <row r="940" spans="10:19" x14ac:dyDescent="0.25">
      <c r="J940" s="1">
        <v>42871</v>
      </c>
      <c r="K940">
        <f t="shared" si="105"/>
        <v>2017</v>
      </c>
      <c r="L940" t="str">
        <f t="shared" si="106"/>
        <v>May</v>
      </c>
      <c r="M940" s="6" t="str">
        <f>DailyReportTable[[#This Row],[Year]]&amp;WEEKNUM(DailyReportTable[[#This Row],[Date]],2)</f>
        <v>201721</v>
      </c>
      <c r="N940">
        <f t="shared" si="107"/>
        <v>16</v>
      </c>
      <c r="O940" s="2">
        <f>SUMIF(IncomeDBTable[Date],"="&amp;DailyReportTable[[#This Row],[Date]],IncomeDBTable[Amount])</f>
        <v>2871.47</v>
      </c>
      <c r="P940">
        <f>SUMIF(ExpensesDBTable[Date],"="&amp;DailyReportTable[[#This Row],[Date]],ExpensesDBTable[Amount])</f>
        <v>14.5</v>
      </c>
      <c r="Q940" s="2">
        <f t="shared" si="108"/>
        <v>2856.97</v>
      </c>
      <c r="R940" s="2">
        <f t="shared" si="109"/>
        <v>127951.76999999997</v>
      </c>
      <c r="S940">
        <f>WEEKNUM(DailyReportTable[[#This Row],[Date]],2)</f>
        <v>21</v>
      </c>
    </row>
    <row r="941" spans="10:19" x14ac:dyDescent="0.25">
      <c r="J941" s="1">
        <v>42872</v>
      </c>
      <c r="K941">
        <f t="shared" si="105"/>
        <v>2017</v>
      </c>
      <c r="L941" t="str">
        <f t="shared" si="106"/>
        <v>May</v>
      </c>
      <c r="M941" s="6" t="str">
        <f>DailyReportTable[[#This Row],[Year]]&amp;WEEKNUM(DailyReportTable[[#This Row],[Date]],2)</f>
        <v>201721</v>
      </c>
      <c r="N941">
        <f t="shared" si="107"/>
        <v>17</v>
      </c>
      <c r="O941" s="2">
        <f>SUMIF(IncomeDBTable[Date],"="&amp;DailyReportTable[[#This Row],[Date]],IncomeDBTable[Amount])</f>
        <v>0</v>
      </c>
      <c r="P941">
        <f>SUMIF(ExpensesDBTable[Date],"="&amp;DailyReportTable[[#This Row],[Date]],ExpensesDBTable[Amount])</f>
        <v>2597.52</v>
      </c>
      <c r="Q941" s="2">
        <f t="shared" si="108"/>
        <v>-2597.52</v>
      </c>
      <c r="R941" s="2">
        <f t="shared" si="109"/>
        <v>125354.24999999997</v>
      </c>
      <c r="S941">
        <f>WEEKNUM(DailyReportTable[[#This Row],[Date]],2)</f>
        <v>21</v>
      </c>
    </row>
    <row r="942" spans="10:19" x14ac:dyDescent="0.25">
      <c r="J942" s="1">
        <v>42873</v>
      </c>
      <c r="K942">
        <f t="shared" si="105"/>
        <v>2017</v>
      </c>
      <c r="L942" t="str">
        <f t="shared" si="106"/>
        <v>May</v>
      </c>
      <c r="M942" s="6" t="str">
        <f>DailyReportTable[[#This Row],[Year]]&amp;WEEKNUM(DailyReportTable[[#This Row],[Date]],2)</f>
        <v>201721</v>
      </c>
      <c r="N942">
        <f t="shared" si="107"/>
        <v>18</v>
      </c>
      <c r="O942" s="2">
        <f>SUMIF(IncomeDBTable[Date],"="&amp;DailyReportTable[[#This Row],[Date]],IncomeDBTable[Amount])</f>
        <v>0</v>
      </c>
      <c r="P942">
        <f>SUMIF(ExpensesDBTable[Date],"="&amp;DailyReportTable[[#This Row],[Date]],ExpensesDBTable[Amount])</f>
        <v>23.6</v>
      </c>
      <c r="Q942" s="2">
        <f t="shared" si="108"/>
        <v>-23.6</v>
      </c>
      <c r="R942" s="2">
        <f t="shared" si="109"/>
        <v>125330.64999999997</v>
      </c>
      <c r="S942">
        <f>WEEKNUM(DailyReportTable[[#This Row],[Date]],2)</f>
        <v>21</v>
      </c>
    </row>
    <row r="943" spans="10:19" x14ac:dyDescent="0.25">
      <c r="J943" s="1">
        <v>42874</v>
      </c>
      <c r="K943">
        <f t="shared" si="105"/>
        <v>2017</v>
      </c>
      <c r="L943" t="str">
        <f t="shared" si="106"/>
        <v>May</v>
      </c>
      <c r="M943" s="6" t="str">
        <f>DailyReportTable[[#This Row],[Year]]&amp;WEEKNUM(DailyReportTable[[#This Row],[Date]],2)</f>
        <v>201721</v>
      </c>
      <c r="N943">
        <f t="shared" si="107"/>
        <v>19</v>
      </c>
      <c r="O943" s="2">
        <f>SUMIF(IncomeDBTable[Date],"="&amp;DailyReportTable[[#This Row],[Date]],IncomeDBTable[Amount])</f>
        <v>0</v>
      </c>
      <c r="P943">
        <f>SUMIF(ExpensesDBTable[Date],"="&amp;DailyReportTable[[#This Row],[Date]],ExpensesDBTable[Amount])</f>
        <v>144.22999999999999</v>
      </c>
      <c r="Q943" s="2">
        <f t="shared" si="108"/>
        <v>-144.22999999999999</v>
      </c>
      <c r="R943" s="2">
        <f t="shared" si="109"/>
        <v>125186.41999999997</v>
      </c>
      <c r="S943">
        <f>WEEKNUM(DailyReportTable[[#This Row],[Date]],2)</f>
        <v>21</v>
      </c>
    </row>
    <row r="944" spans="10:19" x14ac:dyDescent="0.25">
      <c r="J944" s="1">
        <v>42875</v>
      </c>
      <c r="K944">
        <f t="shared" si="105"/>
        <v>2017</v>
      </c>
      <c r="L944" t="str">
        <f t="shared" si="106"/>
        <v>May</v>
      </c>
      <c r="M944" s="6" t="str">
        <f>DailyReportTable[[#This Row],[Year]]&amp;WEEKNUM(DailyReportTable[[#This Row],[Date]],2)</f>
        <v>201721</v>
      </c>
      <c r="N944">
        <f t="shared" si="107"/>
        <v>20</v>
      </c>
      <c r="O944" s="2">
        <f>SUMIF(IncomeDBTable[Date],"="&amp;DailyReportTable[[#This Row],[Date]],IncomeDBTable[Amount])</f>
        <v>0</v>
      </c>
      <c r="P944">
        <f>SUMIF(ExpensesDBTable[Date],"="&amp;DailyReportTable[[#This Row],[Date]],ExpensesDBTable[Amount])</f>
        <v>8</v>
      </c>
      <c r="Q944" s="2">
        <f t="shared" si="108"/>
        <v>-8</v>
      </c>
      <c r="R944" s="2">
        <f t="shared" si="109"/>
        <v>125178.41999999997</v>
      </c>
      <c r="S944">
        <f>WEEKNUM(DailyReportTable[[#This Row],[Date]],2)</f>
        <v>21</v>
      </c>
    </row>
    <row r="945" spans="10:19" x14ac:dyDescent="0.25">
      <c r="J945" s="1">
        <v>42876</v>
      </c>
      <c r="K945">
        <f t="shared" si="105"/>
        <v>2017</v>
      </c>
      <c r="L945" t="str">
        <f t="shared" si="106"/>
        <v>May</v>
      </c>
      <c r="M945" s="6" t="str">
        <f>DailyReportTable[[#This Row],[Year]]&amp;WEEKNUM(DailyReportTable[[#This Row],[Date]],2)</f>
        <v>201721</v>
      </c>
      <c r="N945">
        <f t="shared" si="107"/>
        <v>21</v>
      </c>
      <c r="O945" s="2">
        <f>SUMIF(IncomeDBTable[Date],"="&amp;DailyReportTable[[#This Row],[Date]],IncomeDBTable[Amount])</f>
        <v>0</v>
      </c>
      <c r="P945">
        <f>SUMIF(ExpensesDBTable[Date],"="&amp;DailyReportTable[[#This Row],[Date]],ExpensesDBTable[Amount])</f>
        <v>94.69</v>
      </c>
      <c r="Q945" s="2">
        <f t="shared" si="108"/>
        <v>-94.69</v>
      </c>
      <c r="R945" s="2">
        <f t="shared" si="109"/>
        <v>125083.72999999997</v>
      </c>
      <c r="S945">
        <f>WEEKNUM(DailyReportTable[[#This Row],[Date]],2)</f>
        <v>21</v>
      </c>
    </row>
    <row r="946" spans="10:19" x14ac:dyDescent="0.25">
      <c r="J946" s="1">
        <v>42877</v>
      </c>
      <c r="K946">
        <f t="shared" si="105"/>
        <v>2017</v>
      </c>
      <c r="L946" t="str">
        <f t="shared" si="106"/>
        <v>May</v>
      </c>
      <c r="M946" s="6" t="str">
        <f>DailyReportTable[[#This Row],[Year]]&amp;WEEKNUM(DailyReportTable[[#This Row],[Date]],2)</f>
        <v>201722</v>
      </c>
      <c r="N946">
        <f t="shared" si="107"/>
        <v>22</v>
      </c>
      <c r="O946" s="2">
        <f>SUMIF(IncomeDBTable[Date],"="&amp;DailyReportTable[[#This Row],[Date]],IncomeDBTable[Amount])</f>
        <v>0</v>
      </c>
      <c r="P946">
        <f>SUMIF(ExpensesDBTable[Date],"="&amp;DailyReportTable[[#This Row],[Date]],ExpensesDBTable[Amount])</f>
        <v>27.43</v>
      </c>
      <c r="Q946" s="2">
        <f t="shared" si="108"/>
        <v>-27.43</v>
      </c>
      <c r="R946" s="2">
        <f t="shared" si="109"/>
        <v>125056.29999999997</v>
      </c>
      <c r="S946">
        <f>WEEKNUM(DailyReportTable[[#This Row],[Date]],2)</f>
        <v>22</v>
      </c>
    </row>
    <row r="947" spans="10:19" x14ac:dyDescent="0.25">
      <c r="J947" s="1">
        <v>42878</v>
      </c>
      <c r="K947">
        <f t="shared" si="105"/>
        <v>2017</v>
      </c>
      <c r="L947" t="str">
        <f t="shared" si="106"/>
        <v>May</v>
      </c>
      <c r="M947" s="6" t="str">
        <f>DailyReportTable[[#This Row],[Year]]&amp;WEEKNUM(DailyReportTable[[#This Row],[Date]],2)</f>
        <v>201722</v>
      </c>
      <c r="N947">
        <f t="shared" si="107"/>
        <v>23</v>
      </c>
      <c r="O947" s="2">
        <f>SUMIF(IncomeDBTable[Date],"="&amp;DailyReportTable[[#This Row],[Date]],IncomeDBTable[Amount])</f>
        <v>0</v>
      </c>
      <c r="P947">
        <f>SUMIF(ExpensesDBTable[Date],"="&amp;DailyReportTable[[#This Row],[Date]],ExpensesDBTable[Amount])</f>
        <v>230.44</v>
      </c>
      <c r="Q947" s="2">
        <f t="shared" si="108"/>
        <v>-230.44</v>
      </c>
      <c r="R947" s="2">
        <f t="shared" si="109"/>
        <v>124825.85999999997</v>
      </c>
      <c r="S947">
        <f>WEEKNUM(DailyReportTable[[#This Row],[Date]],2)</f>
        <v>22</v>
      </c>
    </row>
    <row r="948" spans="10:19" x14ac:dyDescent="0.25">
      <c r="J948" s="1">
        <v>42879</v>
      </c>
      <c r="K948">
        <f t="shared" si="105"/>
        <v>2017</v>
      </c>
      <c r="L948" t="str">
        <f t="shared" si="106"/>
        <v>May</v>
      </c>
      <c r="M948" s="6" t="str">
        <f>DailyReportTable[[#This Row],[Year]]&amp;WEEKNUM(DailyReportTable[[#This Row],[Date]],2)</f>
        <v>201722</v>
      </c>
      <c r="N948">
        <f t="shared" si="107"/>
        <v>24</v>
      </c>
      <c r="O948" s="2">
        <f>SUMIF(IncomeDBTable[Date],"="&amp;DailyReportTable[[#This Row],[Date]],IncomeDBTable[Amount])</f>
        <v>0</v>
      </c>
      <c r="P948">
        <f>SUMIF(ExpensesDBTable[Date],"="&amp;DailyReportTable[[#This Row],[Date]],ExpensesDBTable[Amount])</f>
        <v>18</v>
      </c>
      <c r="Q948" s="2">
        <f t="shared" si="108"/>
        <v>-18</v>
      </c>
      <c r="R948" s="2">
        <f t="shared" si="109"/>
        <v>124807.85999999997</v>
      </c>
      <c r="S948">
        <f>WEEKNUM(DailyReportTable[[#This Row],[Date]],2)</f>
        <v>22</v>
      </c>
    </row>
    <row r="949" spans="10:19" x14ac:dyDescent="0.25">
      <c r="J949" s="1">
        <v>42880</v>
      </c>
      <c r="K949">
        <f t="shared" si="105"/>
        <v>2017</v>
      </c>
      <c r="L949" t="str">
        <f t="shared" si="106"/>
        <v>May</v>
      </c>
      <c r="M949" s="6" t="str">
        <f>DailyReportTable[[#This Row],[Year]]&amp;WEEKNUM(DailyReportTable[[#This Row],[Date]],2)</f>
        <v>201722</v>
      </c>
      <c r="N949">
        <f t="shared" si="107"/>
        <v>25</v>
      </c>
      <c r="O949" s="2">
        <f>SUMIF(IncomeDBTable[Date],"="&amp;DailyReportTable[[#This Row],[Date]],IncomeDBTable[Amount])</f>
        <v>0</v>
      </c>
      <c r="P949">
        <f>SUMIF(ExpensesDBTable[Date],"="&amp;DailyReportTable[[#This Row],[Date]],ExpensesDBTable[Amount])</f>
        <v>228.9</v>
      </c>
      <c r="Q949" s="2">
        <f t="shared" si="108"/>
        <v>-228.9</v>
      </c>
      <c r="R949" s="2">
        <f t="shared" si="109"/>
        <v>124578.95999999998</v>
      </c>
      <c r="S949">
        <f>WEEKNUM(DailyReportTable[[#This Row],[Date]],2)</f>
        <v>22</v>
      </c>
    </row>
    <row r="950" spans="10:19" x14ac:dyDescent="0.25">
      <c r="J950" s="1">
        <v>42881</v>
      </c>
      <c r="K950">
        <f t="shared" si="105"/>
        <v>2017</v>
      </c>
      <c r="L950" t="str">
        <f t="shared" si="106"/>
        <v>May</v>
      </c>
      <c r="M950" s="6" t="str">
        <f>DailyReportTable[[#This Row],[Year]]&amp;WEEKNUM(DailyReportTable[[#This Row],[Date]],2)</f>
        <v>201722</v>
      </c>
      <c r="N950">
        <f t="shared" si="107"/>
        <v>26</v>
      </c>
      <c r="O950" s="2">
        <f>SUMIF(IncomeDBTable[Date],"="&amp;DailyReportTable[[#This Row],[Date]],IncomeDBTable[Amount])</f>
        <v>0</v>
      </c>
      <c r="P950">
        <f>SUMIF(ExpensesDBTable[Date],"="&amp;DailyReportTable[[#This Row],[Date]],ExpensesDBTable[Amount])</f>
        <v>68.42</v>
      </c>
      <c r="Q950" s="2">
        <f t="shared" si="108"/>
        <v>-68.42</v>
      </c>
      <c r="R950" s="2">
        <f t="shared" si="109"/>
        <v>124510.53999999998</v>
      </c>
      <c r="S950">
        <f>WEEKNUM(DailyReportTable[[#This Row],[Date]],2)</f>
        <v>22</v>
      </c>
    </row>
    <row r="951" spans="10:19" x14ac:dyDescent="0.25">
      <c r="J951" s="1">
        <v>42882</v>
      </c>
      <c r="K951">
        <f t="shared" ref="K951:K1014" si="110">YEAR(J951)</f>
        <v>2017</v>
      </c>
      <c r="L951" t="str">
        <f t="shared" ref="L951:L1014" si="111">TEXT(DATE(K951,MONTH(J951),N951),"MMMM")</f>
        <v>May</v>
      </c>
      <c r="M951" s="6" t="str">
        <f>DailyReportTable[[#This Row],[Year]]&amp;WEEKNUM(DailyReportTable[[#This Row],[Date]],2)</f>
        <v>201722</v>
      </c>
      <c r="N951">
        <f t="shared" ref="N951:N1014" si="112">DAY(J951)</f>
        <v>27</v>
      </c>
      <c r="O951" s="2">
        <f>SUMIF(IncomeDBTable[Date],"="&amp;DailyReportTable[[#This Row],[Date]],IncomeDBTable[Amount])</f>
        <v>0</v>
      </c>
      <c r="P951">
        <f>SUMIF(ExpensesDBTable[Date],"="&amp;DailyReportTable[[#This Row],[Date]],ExpensesDBTable[Amount])</f>
        <v>115.27</v>
      </c>
      <c r="Q951" s="2">
        <f t="shared" ref="Q951:Q1014" si="113">O951-P951</f>
        <v>-115.27</v>
      </c>
      <c r="R951" s="2">
        <f t="shared" ref="R951:R1014" si="114">R950+Q951</f>
        <v>124395.26999999997</v>
      </c>
      <c r="S951">
        <f>WEEKNUM(DailyReportTable[[#This Row],[Date]],2)</f>
        <v>22</v>
      </c>
    </row>
    <row r="952" spans="10:19" x14ac:dyDescent="0.25">
      <c r="J952" s="1">
        <v>42883</v>
      </c>
      <c r="K952">
        <f t="shared" si="110"/>
        <v>2017</v>
      </c>
      <c r="L952" t="str">
        <f t="shared" si="111"/>
        <v>May</v>
      </c>
      <c r="M952" s="6" t="str">
        <f>DailyReportTable[[#This Row],[Year]]&amp;WEEKNUM(DailyReportTable[[#This Row],[Date]],2)</f>
        <v>201722</v>
      </c>
      <c r="N952">
        <f t="shared" si="112"/>
        <v>28</v>
      </c>
      <c r="O952" s="2">
        <f>SUMIF(IncomeDBTable[Date],"="&amp;DailyReportTable[[#This Row],[Date]],IncomeDBTable[Amount])</f>
        <v>0</v>
      </c>
      <c r="P952">
        <f>SUMIF(ExpensesDBTable[Date],"="&amp;DailyReportTable[[#This Row],[Date]],ExpensesDBTable[Amount])</f>
        <v>151.02999999999997</v>
      </c>
      <c r="Q952" s="2">
        <f t="shared" si="113"/>
        <v>-151.02999999999997</v>
      </c>
      <c r="R952" s="2">
        <f t="shared" si="114"/>
        <v>124244.23999999998</v>
      </c>
      <c r="S952">
        <f>WEEKNUM(DailyReportTable[[#This Row],[Date]],2)</f>
        <v>22</v>
      </c>
    </row>
    <row r="953" spans="10:19" x14ac:dyDescent="0.25">
      <c r="J953" s="1">
        <v>42884</v>
      </c>
      <c r="K953">
        <f t="shared" si="110"/>
        <v>2017</v>
      </c>
      <c r="L953" t="str">
        <f t="shared" si="111"/>
        <v>May</v>
      </c>
      <c r="M953" s="6" t="str">
        <f>DailyReportTable[[#This Row],[Year]]&amp;WEEKNUM(DailyReportTable[[#This Row],[Date]],2)</f>
        <v>201723</v>
      </c>
      <c r="N953">
        <f t="shared" si="112"/>
        <v>29</v>
      </c>
      <c r="O953" s="2">
        <f>SUMIF(IncomeDBTable[Date],"="&amp;DailyReportTable[[#This Row],[Date]],IncomeDBTable[Amount])</f>
        <v>0</v>
      </c>
      <c r="P953">
        <f>SUMIF(ExpensesDBTable[Date],"="&amp;DailyReportTable[[#This Row],[Date]],ExpensesDBTable[Amount])</f>
        <v>81.5</v>
      </c>
      <c r="Q953" s="2">
        <f t="shared" si="113"/>
        <v>-81.5</v>
      </c>
      <c r="R953" s="2">
        <f t="shared" si="114"/>
        <v>124162.73999999998</v>
      </c>
      <c r="S953">
        <f>WEEKNUM(DailyReportTable[[#This Row],[Date]],2)</f>
        <v>23</v>
      </c>
    </row>
    <row r="954" spans="10:19" x14ac:dyDescent="0.25">
      <c r="J954" s="1">
        <v>42885</v>
      </c>
      <c r="K954">
        <f t="shared" si="110"/>
        <v>2017</v>
      </c>
      <c r="L954" t="str">
        <f t="shared" si="111"/>
        <v>May</v>
      </c>
      <c r="M954" s="6" t="str">
        <f>DailyReportTable[[#This Row],[Year]]&amp;WEEKNUM(DailyReportTable[[#This Row],[Date]],2)</f>
        <v>201723</v>
      </c>
      <c r="N954">
        <f t="shared" si="112"/>
        <v>30</v>
      </c>
      <c r="O954" s="2">
        <f>SUMIF(IncomeDBTable[Date],"="&amp;DailyReportTable[[#This Row],[Date]],IncomeDBTable[Amount])</f>
        <v>2871.47</v>
      </c>
      <c r="P954">
        <f>SUMIF(ExpensesDBTable[Date],"="&amp;DailyReportTable[[#This Row],[Date]],ExpensesDBTable[Amount])</f>
        <v>32.18</v>
      </c>
      <c r="Q954" s="2">
        <f t="shared" si="113"/>
        <v>2839.29</v>
      </c>
      <c r="R954" s="2">
        <f t="shared" si="114"/>
        <v>127002.02999999997</v>
      </c>
      <c r="S954">
        <f>WEEKNUM(DailyReportTable[[#This Row],[Date]],2)</f>
        <v>23</v>
      </c>
    </row>
    <row r="955" spans="10:19" x14ac:dyDescent="0.25">
      <c r="J955" s="1">
        <v>42886</v>
      </c>
      <c r="K955">
        <f t="shared" si="110"/>
        <v>2017</v>
      </c>
      <c r="L955" t="str">
        <f t="shared" si="111"/>
        <v>May</v>
      </c>
      <c r="M955" s="6" t="str">
        <f>DailyReportTable[[#This Row],[Year]]&amp;WEEKNUM(DailyReportTable[[#This Row],[Date]],2)</f>
        <v>201723</v>
      </c>
      <c r="N955">
        <f t="shared" si="112"/>
        <v>31</v>
      </c>
      <c r="O955" s="2">
        <f>SUMIF(IncomeDBTable[Date],"="&amp;DailyReportTable[[#This Row],[Date]],IncomeDBTable[Amount])</f>
        <v>655</v>
      </c>
      <c r="P955">
        <f>SUMIF(ExpensesDBTable[Date],"="&amp;DailyReportTable[[#This Row],[Date]],ExpensesDBTable[Amount])</f>
        <v>76.22</v>
      </c>
      <c r="Q955" s="2">
        <f t="shared" si="113"/>
        <v>578.78</v>
      </c>
      <c r="R955" s="2">
        <f t="shared" si="114"/>
        <v>127580.80999999997</v>
      </c>
      <c r="S955">
        <f>WEEKNUM(DailyReportTable[[#This Row],[Date]],2)</f>
        <v>23</v>
      </c>
    </row>
    <row r="956" spans="10:19" x14ac:dyDescent="0.25">
      <c r="J956" s="1">
        <v>42887</v>
      </c>
      <c r="K956">
        <f t="shared" si="110"/>
        <v>2017</v>
      </c>
      <c r="L956" t="str">
        <f t="shared" si="111"/>
        <v>June</v>
      </c>
      <c r="M956" s="6" t="str">
        <f>DailyReportTable[[#This Row],[Year]]&amp;WEEKNUM(DailyReportTable[[#This Row],[Date]],2)</f>
        <v>201723</v>
      </c>
      <c r="N956">
        <f t="shared" si="112"/>
        <v>1</v>
      </c>
      <c r="O956" s="2">
        <f>SUMIF(IncomeDBTable[Date],"="&amp;DailyReportTable[[#This Row],[Date]],IncomeDBTable[Amount])</f>
        <v>131.33000000000001</v>
      </c>
      <c r="P956">
        <f>SUMIF(ExpensesDBTable[Date],"="&amp;DailyReportTable[[#This Row],[Date]],ExpensesDBTable[Amount])</f>
        <v>59.3</v>
      </c>
      <c r="Q956" s="2">
        <f t="shared" si="113"/>
        <v>72.030000000000015</v>
      </c>
      <c r="R956" s="2">
        <f t="shared" si="114"/>
        <v>127652.83999999997</v>
      </c>
      <c r="S956">
        <f>WEEKNUM(DailyReportTable[[#This Row],[Date]],2)</f>
        <v>23</v>
      </c>
    </row>
    <row r="957" spans="10:19" x14ac:dyDescent="0.25">
      <c r="J957" s="1">
        <v>42888</v>
      </c>
      <c r="K957">
        <f t="shared" si="110"/>
        <v>2017</v>
      </c>
      <c r="L957" t="str">
        <f t="shared" si="111"/>
        <v>June</v>
      </c>
      <c r="M957" s="6" t="str">
        <f>DailyReportTable[[#This Row],[Year]]&amp;WEEKNUM(DailyReportTable[[#This Row],[Date]],2)</f>
        <v>201723</v>
      </c>
      <c r="N957">
        <f t="shared" si="112"/>
        <v>2</v>
      </c>
      <c r="O957" s="2">
        <f>SUMIF(IncomeDBTable[Date],"="&amp;DailyReportTable[[#This Row],[Date]],IncomeDBTable[Amount])</f>
        <v>0</v>
      </c>
      <c r="P957">
        <f>SUMIF(ExpensesDBTable[Date],"="&amp;DailyReportTable[[#This Row],[Date]],ExpensesDBTable[Amount])</f>
        <v>39.64</v>
      </c>
      <c r="Q957" s="2">
        <f t="shared" si="113"/>
        <v>-39.64</v>
      </c>
      <c r="R957" s="2">
        <f t="shared" si="114"/>
        <v>127613.19999999997</v>
      </c>
      <c r="S957">
        <f>WEEKNUM(DailyReportTable[[#This Row],[Date]],2)</f>
        <v>23</v>
      </c>
    </row>
    <row r="958" spans="10:19" x14ac:dyDescent="0.25">
      <c r="J958" s="1">
        <v>42889</v>
      </c>
      <c r="K958">
        <f t="shared" si="110"/>
        <v>2017</v>
      </c>
      <c r="L958" t="str">
        <f t="shared" si="111"/>
        <v>June</v>
      </c>
      <c r="M958" s="6" t="str">
        <f>DailyReportTable[[#This Row],[Year]]&amp;WEEKNUM(DailyReportTable[[#This Row],[Date]],2)</f>
        <v>201723</v>
      </c>
      <c r="N958">
        <f t="shared" si="112"/>
        <v>3</v>
      </c>
      <c r="O958" s="2">
        <f>SUMIF(IncomeDBTable[Date],"="&amp;DailyReportTable[[#This Row],[Date]],IncomeDBTable[Amount])</f>
        <v>0</v>
      </c>
      <c r="P958">
        <f>SUMIF(ExpensesDBTable[Date],"="&amp;DailyReportTable[[#This Row],[Date]],ExpensesDBTable[Amount])</f>
        <v>528.57999999999993</v>
      </c>
      <c r="Q958" s="2">
        <f t="shared" si="113"/>
        <v>-528.57999999999993</v>
      </c>
      <c r="R958" s="2">
        <f t="shared" si="114"/>
        <v>127084.61999999997</v>
      </c>
      <c r="S958">
        <f>WEEKNUM(DailyReportTable[[#This Row],[Date]],2)</f>
        <v>23</v>
      </c>
    </row>
    <row r="959" spans="10:19" x14ac:dyDescent="0.25">
      <c r="J959" s="1">
        <v>42892</v>
      </c>
      <c r="K959">
        <f t="shared" si="110"/>
        <v>2017</v>
      </c>
      <c r="L959" t="str">
        <f t="shared" si="111"/>
        <v>June</v>
      </c>
      <c r="M959" s="6" t="str">
        <f>DailyReportTable[[#This Row],[Year]]&amp;WEEKNUM(DailyReportTable[[#This Row],[Date]],2)</f>
        <v>201724</v>
      </c>
      <c r="N959">
        <f t="shared" si="112"/>
        <v>6</v>
      </c>
      <c r="O959" s="2">
        <f>SUMIF(IncomeDBTable[Date],"="&amp;DailyReportTable[[#This Row],[Date]],IncomeDBTable[Amount])</f>
        <v>0</v>
      </c>
      <c r="P959">
        <f>SUMIF(ExpensesDBTable[Date],"="&amp;DailyReportTable[[#This Row],[Date]],ExpensesDBTable[Amount])</f>
        <v>14</v>
      </c>
      <c r="Q959" s="2">
        <f t="shared" si="113"/>
        <v>-14</v>
      </c>
      <c r="R959" s="2">
        <f t="shared" si="114"/>
        <v>127070.61999999997</v>
      </c>
      <c r="S959">
        <f>WEEKNUM(DailyReportTable[[#This Row],[Date]],2)</f>
        <v>24</v>
      </c>
    </row>
    <row r="960" spans="10:19" x14ac:dyDescent="0.25">
      <c r="J960" s="1">
        <v>42893</v>
      </c>
      <c r="K960">
        <f t="shared" si="110"/>
        <v>2017</v>
      </c>
      <c r="L960" t="str">
        <f t="shared" si="111"/>
        <v>June</v>
      </c>
      <c r="M960" s="6" t="str">
        <f>DailyReportTable[[#This Row],[Year]]&amp;WEEKNUM(DailyReportTable[[#This Row],[Date]],2)</f>
        <v>201724</v>
      </c>
      <c r="N960">
        <f t="shared" si="112"/>
        <v>7</v>
      </c>
      <c r="O960" s="2">
        <f>SUMIF(IncomeDBTable[Date],"="&amp;DailyReportTable[[#This Row],[Date]],IncomeDBTable[Amount])</f>
        <v>0</v>
      </c>
      <c r="P960">
        <f>SUMIF(ExpensesDBTable[Date],"="&amp;DailyReportTable[[#This Row],[Date]],ExpensesDBTable[Amount])</f>
        <v>86.539999999999992</v>
      </c>
      <c r="Q960" s="2">
        <f t="shared" si="113"/>
        <v>-86.539999999999992</v>
      </c>
      <c r="R960" s="2">
        <f t="shared" si="114"/>
        <v>126984.07999999997</v>
      </c>
      <c r="S960">
        <f>WEEKNUM(DailyReportTable[[#This Row],[Date]],2)</f>
        <v>24</v>
      </c>
    </row>
    <row r="961" spans="10:19" x14ac:dyDescent="0.25">
      <c r="J961" s="1">
        <v>42894</v>
      </c>
      <c r="K961">
        <f t="shared" si="110"/>
        <v>2017</v>
      </c>
      <c r="L961" t="str">
        <f t="shared" si="111"/>
        <v>June</v>
      </c>
      <c r="M961" s="6" t="str">
        <f>DailyReportTable[[#This Row],[Year]]&amp;WEEKNUM(DailyReportTable[[#This Row],[Date]],2)</f>
        <v>201724</v>
      </c>
      <c r="N961">
        <f t="shared" si="112"/>
        <v>8</v>
      </c>
      <c r="O961" s="2">
        <f>SUMIF(IncomeDBTable[Date],"="&amp;DailyReportTable[[#This Row],[Date]],IncomeDBTable[Amount])</f>
        <v>0</v>
      </c>
      <c r="P961">
        <f>SUMIF(ExpensesDBTable[Date],"="&amp;DailyReportTable[[#This Row],[Date]],ExpensesDBTable[Amount])</f>
        <v>15</v>
      </c>
      <c r="Q961" s="2">
        <f t="shared" si="113"/>
        <v>-15</v>
      </c>
      <c r="R961" s="2">
        <f t="shared" si="114"/>
        <v>126969.07999999997</v>
      </c>
      <c r="S961">
        <f>WEEKNUM(DailyReportTable[[#This Row],[Date]],2)</f>
        <v>24</v>
      </c>
    </row>
    <row r="962" spans="10:19" x14ac:dyDescent="0.25">
      <c r="J962" s="1">
        <v>42895</v>
      </c>
      <c r="K962">
        <f t="shared" si="110"/>
        <v>2017</v>
      </c>
      <c r="L962" t="str">
        <f t="shared" si="111"/>
        <v>June</v>
      </c>
      <c r="M962" s="6" t="str">
        <f>DailyReportTable[[#This Row],[Year]]&amp;WEEKNUM(DailyReportTable[[#This Row],[Date]],2)</f>
        <v>201724</v>
      </c>
      <c r="N962">
        <f t="shared" si="112"/>
        <v>9</v>
      </c>
      <c r="O962" s="2">
        <f>SUMIF(IncomeDBTable[Date],"="&amp;DailyReportTable[[#This Row],[Date]],IncomeDBTable[Amount])</f>
        <v>0</v>
      </c>
      <c r="P962">
        <f>SUMIF(ExpensesDBTable[Date],"="&amp;DailyReportTable[[#This Row],[Date]],ExpensesDBTable[Amount])</f>
        <v>89.78</v>
      </c>
      <c r="Q962" s="2">
        <f t="shared" si="113"/>
        <v>-89.78</v>
      </c>
      <c r="R962" s="2">
        <f t="shared" si="114"/>
        <v>126879.29999999997</v>
      </c>
      <c r="S962">
        <f>WEEKNUM(DailyReportTable[[#This Row],[Date]],2)</f>
        <v>24</v>
      </c>
    </row>
    <row r="963" spans="10:19" x14ac:dyDescent="0.25">
      <c r="J963" s="1">
        <v>42896</v>
      </c>
      <c r="K963">
        <f t="shared" si="110"/>
        <v>2017</v>
      </c>
      <c r="L963" t="str">
        <f t="shared" si="111"/>
        <v>June</v>
      </c>
      <c r="M963" s="6" t="str">
        <f>DailyReportTable[[#This Row],[Year]]&amp;WEEKNUM(DailyReportTable[[#This Row],[Date]],2)</f>
        <v>201724</v>
      </c>
      <c r="N963">
        <f t="shared" si="112"/>
        <v>10</v>
      </c>
      <c r="O963" s="2">
        <f>SUMIF(IncomeDBTable[Date],"="&amp;DailyReportTable[[#This Row],[Date]],IncomeDBTable[Amount])</f>
        <v>0</v>
      </c>
      <c r="P963">
        <f>SUMIF(ExpensesDBTable[Date],"="&amp;DailyReportTable[[#This Row],[Date]],ExpensesDBTable[Amount])</f>
        <v>80.95</v>
      </c>
      <c r="Q963" s="2">
        <f t="shared" si="113"/>
        <v>-80.95</v>
      </c>
      <c r="R963" s="2">
        <f t="shared" si="114"/>
        <v>126798.34999999998</v>
      </c>
      <c r="S963">
        <f>WEEKNUM(DailyReportTable[[#This Row],[Date]],2)</f>
        <v>24</v>
      </c>
    </row>
    <row r="964" spans="10:19" x14ac:dyDescent="0.25">
      <c r="J964" s="1">
        <v>42897</v>
      </c>
      <c r="K964">
        <f t="shared" si="110"/>
        <v>2017</v>
      </c>
      <c r="L964" t="str">
        <f t="shared" si="111"/>
        <v>June</v>
      </c>
      <c r="M964" s="6" t="str">
        <f>DailyReportTable[[#This Row],[Year]]&amp;WEEKNUM(DailyReportTable[[#This Row],[Date]],2)</f>
        <v>201724</v>
      </c>
      <c r="N964">
        <f t="shared" si="112"/>
        <v>11</v>
      </c>
      <c r="O964" s="2">
        <f>SUMIF(IncomeDBTable[Date],"="&amp;DailyReportTable[[#This Row],[Date]],IncomeDBTable[Amount])</f>
        <v>0</v>
      </c>
      <c r="P964">
        <f>SUMIF(ExpensesDBTable[Date],"="&amp;DailyReportTable[[#This Row],[Date]],ExpensesDBTable[Amount])</f>
        <v>56.06</v>
      </c>
      <c r="Q964" s="2">
        <f t="shared" si="113"/>
        <v>-56.06</v>
      </c>
      <c r="R964" s="2">
        <f t="shared" si="114"/>
        <v>126742.28999999998</v>
      </c>
      <c r="S964">
        <f>WEEKNUM(DailyReportTable[[#This Row],[Date]],2)</f>
        <v>24</v>
      </c>
    </row>
    <row r="965" spans="10:19" x14ac:dyDescent="0.25">
      <c r="J965" s="1">
        <v>42898</v>
      </c>
      <c r="K965">
        <f t="shared" si="110"/>
        <v>2017</v>
      </c>
      <c r="L965" t="str">
        <f t="shared" si="111"/>
        <v>June</v>
      </c>
      <c r="M965" s="6" t="str">
        <f>DailyReportTable[[#This Row],[Year]]&amp;WEEKNUM(DailyReportTable[[#This Row],[Date]],2)</f>
        <v>201725</v>
      </c>
      <c r="N965">
        <f t="shared" si="112"/>
        <v>12</v>
      </c>
      <c r="O965" s="2">
        <f>SUMIF(IncomeDBTable[Date],"="&amp;DailyReportTable[[#This Row],[Date]],IncomeDBTable[Amount])</f>
        <v>0</v>
      </c>
      <c r="P965">
        <f>SUMIF(ExpensesDBTable[Date],"="&amp;DailyReportTable[[#This Row],[Date]],ExpensesDBTable[Amount])</f>
        <v>91.679999999999993</v>
      </c>
      <c r="Q965" s="2">
        <f t="shared" si="113"/>
        <v>-91.679999999999993</v>
      </c>
      <c r="R965" s="2">
        <f t="shared" si="114"/>
        <v>126650.60999999999</v>
      </c>
      <c r="S965">
        <f>WEEKNUM(DailyReportTable[[#This Row],[Date]],2)</f>
        <v>25</v>
      </c>
    </row>
    <row r="966" spans="10:19" x14ac:dyDescent="0.25">
      <c r="J966" s="1">
        <v>42899</v>
      </c>
      <c r="K966">
        <f t="shared" si="110"/>
        <v>2017</v>
      </c>
      <c r="L966" t="str">
        <f t="shared" si="111"/>
        <v>June</v>
      </c>
      <c r="M966" s="6" t="str">
        <f>DailyReportTable[[#This Row],[Year]]&amp;WEEKNUM(DailyReportTable[[#This Row],[Date]],2)</f>
        <v>201725</v>
      </c>
      <c r="N966">
        <f t="shared" si="112"/>
        <v>13</v>
      </c>
      <c r="O966" s="2">
        <f>SUMIF(IncomeDBTable[Date],"="&amp;DailyReportTable[[#This Row],[Date]],IncomeDBTable[Amount])</f>
        <v>2871.47</v>
      </c>
      <c r="P966">
        <f>SUMIF(ExpensesDBTable[Date],"="&amp;DailyReportTable[[#This Row],[Date]],ExpensesDBTable[Amount])</f>
        <v>280.33</v>
      </c>
      <c r="Q966" s="2">
        <f t="shared" si="113"/>
        <v>2591.14</v>
      </c>
      <c r="R966" s="2">
        <f t="shared" si="114"/>
        <v>129241.74999999999</v>
      </c>
      <c r="S966">
        <f>WEEKNUM(DailyReportTable[[#This Row],[Date]],2)</f>
        <v>25</v>
      </c>
    </row>
    <row r="967" spans="10:19" x14ac:dyDescent="0.25">
      <c r="J967" s="1">
        <v>42900</v>
      </c>
      <c r="K967">
        <f t="shared" si="110"/>
        <v>2017</v>
      </c>
      <c r="L967" t="str">
        <f t="shared" si="111"/>
        <v>June</v>
      </c>
      <c r="M967" s="6" t="str">
        <f>DailyReportTable[[#This Row],[Year]]&amp;WEEKNUM(DailyReportTable[[#This Row],[Date]],2)</f>
        <v>201725</v>
      </c>
      <c r="N967">
        <f t="shared" si="112"/>
        <v>14</v>
      </c>
      <c r="O967" s="2">
        <f>SUMIF(IncomeDBTable[Date],"="&amp;DailyReportTable[[#This Row],[Date]],IncomeDBTable[Amount])</f>
        <v>5746</v>
      </c>
      <c r="P967">
        <f>SUMIF(ExpensesDBTable[Date],"="&amp;DailyReportTable[[#This Row],[Date]],ExpensesDBTable[Amount])</f>
        <v>15</v>
      </c>
      <c r="Q967" s="2">
        <f t="shared" si="113"/>
        <v>5731</v>
      </c>
      <c r="R967" s="2">
        <f t="shared" si="114"/>
        <v>134972.75</v>
      </c>
      <c r="S967">
        <f>WEEKNUM(DailyReportTable[[#This Row],[Date]],2)</f>
        <v>25</v>
      </c>
    </row>
    <row r="968" spans="10:19" x14ac:dyDescent="0.25">
      <c r="J968" s="1">
        <v>42901</v>
      </c>
      <c r="K968">
        <f t="shared" si="110"/>
        <v>2017</v>
      </c>
      <c r="L968" t="str">
        <f t="shared" si="111"/>
        <v>June</v>
      </c>
      <c r="M968" s="6" t="str">
        <f>DailyReportTable[[#This Row],[Year]]&amp;WEEKNUM(DailyReportTable[[#This Row],[Date]],2)</f>
        <v>201725</v>
      </c>
      <c r="N968">
        <f t="shared" si="112"/>
        <v>15</v>
      </c>
      <c r="O968" s="2">
        <f>SUMIF(IncomeDBTable[Date],"="&amp;DailyReportTable[[#This Row],[Date]],IncomeDBTable[Amount])</f>
        <v>0</v>
      </c>
      <c r="P968">
        <f>SUMIF(ExpensesDBTable[Date],"="&amp;DailyReportTable[[#This Row],[Date]],ExpensesDBTable[Amount])</f>
        <v>13.46</v>
      </c>
      <c r="Q968" s="2">
        <f t="shared" si="113"/>
        <v>-13.46</v>
      </c>
      <c r="R968" s="2">
        <f t="shared" si="114"/>
        <v>134959.29</v>
      </c>
      <c r="S968">
        <f>WEEKNUM(DailyReportTable[[#This Row],[Date]],2)</f>
        <v>25</v>
      </c>
    </row>
    <row r="969" spans="10:19" x14ac:dyDescent="0.25">
      <c r="J969" s="1">
        <v>42902</v>
      </c>
      <c r="K969">
        <f t="shared" si="110"/>
        <v>2017</v>
      </c>
      <c r="L969" t="str">
        <f t="shared" si="111"/>
        <v>June</v>
      </c>
      <c r="M969" s="6" t="str">
        <f>DailyReportTable[[#This Row],[Year]]&amp;WEEKNUM(DailyReportTable[[#This Row],[Date]],2)</f>
        <v>201725</v>
      </c>
      <c r="N969">
        <f t="shared" si="112"/>
        <v>16</v>
      </c>
      <c r="O969" s="2">
        <f>SUMIF(IncomeDBTable[Date],"="&amp;DailyReportTable[[#This Row],[Date]],IncomeDBTable[Amount])</f>
        <v>72.75</v>
      </c>
      <c r="P969">
        <f>SUMIF(ExpensesDBTable[Date],"="&amp;DailyReportTable[[#This Row],[Date]],ExpensesDBTable[Amount])</f>
        <v>232.8</v>
      </c>
      <c r="Q969" s="2">
        <f t="shared" si="113"/>
        <v>-160.05000000000001</v>
      </c>
      <c r="R969" s="2">
        <f t="shared" si="114"/>
        <v>134799.24000000002</v>
      </c>
      <c r="S969">
        <f>WEEKNUM(DailyReportTable[[#This Row],[Date]],2)</f>
        <v>25</v>
      </c>
    </row>
    <row r="970" spans="10:19" x14ac:dyDescent="0.25">
      <c r="J970" s="1">
        <v>42903</v>
      </c>
      <c r="K970">
        <f t="shared" si="110"/>
        <v>2017</v>
      </c>
      <c r="L970" t="str">
        <f t="shared" si="111"/>
        <v>June</v>
      </c>
      <c r="M970" s="6" t="str">
        <f>DailyReportTable[[#This Row],[Year]]&amp;WEEKNUM(DailyReportTable[[#This Row],[Date]],2)</f>
        <v>201725</v>
      </c>
      <c r="N970">
        <f t="shared" si="112"/>
        <v>17</v>
      </c>
      <c r="O970" s="2">
        <f>SUMIF(IncomeDBTable[Date],"="&amp;DailyReportTable[[#This Row],[Date]],IncomeDBTable[Amount])</f>
        <v>0</v>
      </c>
      <c r="P970">
        <f>SUMIF(ExpensesDBTable[Date],"="&amp;DailyReportTable[[#This Row],[Date]],ExpensesDBTable[Amount])</f>
        <v>29.46</v>
      </c>
      <c r="Q970" s="2">
        <f t="shared" si="113"/>
        <v>-29.46</v>
      </c>
      <c r="R970" s="2">
        <f t="shared" si="114"/>
        <v>134769.78000000003</v>
      </c>
      <c r="S970">
        <f>WEEKNUM(DailyReportTable[[#This Row],[Date]],2)</f>
        <v>25</v>
      </c>
    </row>
    <row r="971" spans="10:19" x14ac:dyDescent="0.25">
      <c r="J971" s="1">
        <v>42904</v>
      </c>
      <c r="K971">
        <f t="shared" si="110"/>
        <v>2017</v>
      </c>
      <c r="L971" t="str">
        <f t="shared" si="111"/>
        <v>June</v>
      </c>
      <c r="M971" s="6" t="str">
        <f>DailyReportTable[[#This Row],[Year]]&amp;WEEKNUM(DailyReportTable[[#This Row],[Date]],2)</f>
        <v>201725</v>
      </c>
      <c r="N971">
        <f t="shared" si="112"/>
        <v>18</v>
      </c>
      <c r="O971" s="2">
        <f>SUMIF(IncomeDBTable[Date],"="&amp;DailyReportTable[[#This Row],[Date]],IncomeDBTable[Amount])</f>
        <v>0</v>
      </c>
      <c r="P971">
        <f>SUMIF(ExpensesDBTable[Date],"="&amp;DailyReportTable[[#This Row],[Date]],ExpensesDBTable[Amount])</f>
        <v>1530.77</v>
      </c>
      <c r="Q971" s="2">
        <f t="shared" si="113"/>
        <v>-1530.77</v>
      </c>
      <c r="R971" s="2">
        <f t="shared" si="114"/>
        <v>133239.01000000004</v>
      </c>
      <c r="S971">
        <f>WEEKNUM(DailyReportTable[[#This Row],[Date]],2)</f>
        <v>25</v>
      </c>
    </row>
    <row r="972" spans="10:19" x14ac:dyDescent="0.25">
      <c r="J972" s="1">
        <v>42905</v>
      </c>
      <c r="K972">
        <f t="shared" si="110"/>
        <v>2017</v>
      </c>
      <c r="L972" t="str">
        <f t="shared" si="111"/>
        <v>June</v>
      </c>
      <c r="M972" s="6" t="str">
        <f>DailyReportTable[[#This Row],[Year]]&amp;WEEKNUM(DailyReportTable[[#This Row],[Date]],2)</f>
        <v>201726</v>
      </c>
      <c r="N972">
        <f t="shared" si="112"/>
        <v>19</v>
      </c>
      <c r="O972" s="2">
        <f>SUMIF(IncomeDBTable[Date],"="&amp;DailyReportTable[[#This Row],[Date]],IncomeDBTable[Amount])</f>
        <v>0</v>
      </c>
      <c r="P972">
        <f>SUMIF(ExpensesDBTable[Date],"="&amp;DailyReportTable[[#This Row],[Date]],ExpensesDBTable[Amount])</f>
        <v>18.64</v>
      </c>
      <c r="Q972" s="2">
        <f t="shared" si="113"/>
        <v>-18.64</v>
      </c>
      <c r="R972" s="2">
        <f t="shared" si="114"/>
        <v>133220.37000000002</v>
      </c>
      <c r="S972">
        <f>WEEKNUM(DailyReportTable[[#This Row],[Date]],2)</f>
        <v>26</v>
      </c>
    </row>
    <row r="973" spans="10:19" x14ac:dyDescent="0.25">
      <c r="J973" s="1">
        <v>42906</v>
      </c>
      <c r="K973">
        <f t="shared" si="110"/>
        <v>2017</v>
      </c>
      <c r="L973" t="str">
        <f t="shared" si="111"/>
        <v>June</v>
      </c>
      <c r="M973" s="6" t="str">
        <f>DailyReportTable[[#This Row],[Year]]&amp;WEEKNUM(DailyReportTable[[#This Row],[Date]],2)</f>
        <v>201726</v>
      </c>
      <c r="N973">
        <f t="shared" si="112"/>
        <v>20</v>
      </c>
      <c r="O973" s="2">
        <f>SUMIF(IncomeDBTable[Date],"="&amp;DailyReportTable[[#This Row],[Date]],IncomeDBTable[Amount])</f>
        <v>0</v>
      </c>
      <c r="P973">
        <f>SUMIF(ExpensesDBTable[Date],"="&amp;DailyReportTable[[#This Row],[Date]],ExpensesDBTable[Amount])</f>
        <v>8.9</v>
      </c>
      <c r="Q973" s="2">
        <f t="shared" si="113"/>
        <v>-8.9</v>
      </c>
      <c r="R973" s="2">
        <f t="shared" si="114"/>
        <v>133211.47000000003</v>
      </c>
      <c r="S973">
        <f>WEEKNUM(DailyReportTable[[#This Row],[Date]],2)</f>
        <v>26</v>
      </c>
    </row>
    <row r="974" spans="10:19" x14ac:dyDescent="0.25">
      <c r="J974" s="1">
        <v>42907</v>
      </c>
      <c r="K974">
        <f t="shared" si="110"/>
        <v>2017</v>
      </c>
      <c r="L974" t="str">
        <f t="shared" si="111"/>
        <v>June</v>
      </c>
      <c r="M974" s="6" t="str">
        <f>DailyReportTable[[#This Row],[Year]]&amp;WEEKNUM(DailyReportTable[[#This Row],[Date]],2)</f>
        <v>201726</v>
      </c>
      <c r="N974">
        <f t="shared" si="112"/>
        <v>21</v>
      </c>
      <c r="O974" s="2">
        <f>SUMIF(IncomeDBTable[Date],"="&amp;DailyReportTable[[#This Row],[Date]],IncomeDBTable[Amount])</f>
        <v>0</v>
      </c>
      <c r="P974">
        <f>SUMIF(ExpensesDBTable[Date],"="&amp;DailyReportTable[[#This Row],[Date]],ExpensesDBTable[Amount])</f>
        <v>8.92</v>
      </c>
      <c r="Q974" s="2">
        <f t="shared" si="113"/>
        <v>-8.92</v>
      </c>
      <c r="R974" s="2">
        <f t="shared" si="114"/>
        <v>133202.55000000002</v>
      </c>
      <c r="S974">
        <f>WEEKNUM(DailyReportTable[[#This Row],[Date]],2)</f>
        <v>26</v>
      </c>
    </row>
    <row r="975" spans="10:19" x14ac:dyDescent="0.25">
      <c r="J975" s="1">
        <v>42908</v>
      </c>
      <c r="K975">
        <f t="shared" si="110"/>
        <v>2017</v>
      </c>
      <c r="L975" t="str">
        <f t="shared" si="111"/>
        <v>June</v>
      </c>
      <c r="M975" s="6" t="str">
        <f>DailyReportTable[[#This Row],[Year]]&amp;WEEKNUM(DailyReportTable[[#This Row],[Date]],2)</f>
        <v>201726</v>
      </c>
      <c r="N975">
        <f t="shared" si="112"/>
        <v>22</v>
      </c>
      <c r="O975" s="2">
        <f>SUMIF(IncomeDBTable[Date],"="&amp;DailyReportTable[[#This Row],[Date]],IncomeDBTable[Amount])</f>
        <v>0</v>
      </c>
      <c r="P975">
        <f>SUMIF(ExpensesDBTable[Date],"="&amp;DailyReportTable[[#This Row],[Date]],ExpensesDBTable[Amount])</f>
        <v>450.75</v>
      </c>
      <c r="Q975" s="2">
        <f t="shared" si="113"/>
        <v>-450.75</v>
      </c>
      <c r="R975" s="2">
        <f t="shared" si="114"/>
        <v>132751.80000000002</v>
      </c>
      <c r="S975">
        <f>WEEKNUM(DailyReportTable[[#This Row],[Date]],2)</f>
        <v>26</v>
      </c>
    </row>
    <row r="976" spans="10:19" x14ac:dyDescent="0.25">
      <c r="J976" s="1">
        <v>42910</v>
      </c>
      <c r="K976">
        <f t="shared" si="110"/>
        <v>2017</v>
      </c>
      <c r="L976" t="str">
        <f t="shared" si="111"/>
        <v>June</v>
      </c>
      <c r="M976" s="6" t="str">
        <f>DailyReportTable[[#This Row],[Year]]&amp;WEEKNUM(DailyReportTable[[#This Row],[Date]],2)</f>
        <v>201726</v>
      </c>
      <c r="N976">
        <f t="shared" si="112"/>
        <v>24</v>
      </c>
      <c r="O976" s="2">
        <f>SUMIF(IncomeDBTable[Date],"="&amp;DailyReportTable[[#This Row],[Date]],IncomeDBTable[Amount])</f>
        <v>0</v>
      </c>
      <c r="P976">
        <f>SUMIF(ExpensesDBTable[Date],"="&amp;DailyReportTable[[#This Row],[Date]],ExpensesDBTable[Amount])</f>
        <v>119.78999999999999</v>
      </c>
      <c r="Q976" s="2">
        <f t="shared" si="113"/>
        <v>-119.78999999999999</v>
      </c>
      <c r="R976" s="2">
        <f t="shared" si="114"/>
        <v>132632.01</v>
      </c>
      <c r="S976">
        <f>WEEKNUM(DailyReportTable[[#This Row],[Date]],2)</f>
        <v>26</v>
      </c>
    </row>
    <row r="977" spans="10:19" x14ac:dyDescent="0.25">
      <c r="J977" s="1">
        <v>42911</v>
      </c>
      <c r="K977">
        <f t="shared" si="110"/>
        <v>2017</v>
      </c>
      <c r="L977" t="str">
        <f t="shared" si="111"/>
        <v>June</v>
      </c>
      <c r="M977" s="6" t="str">
        <f>DailyReportTable[[#This Row],[Year]]&amp;WEEKNUM(DailyReportTable[[#This Row],[Date]],2)</f>
        <v>201726</v>
      </c>
      <c r="N977">
        <f t="shared" si="112"/>
        <v>25</v>
      </c>
      <c r="O977" s="2">
        <f>SUMIF(IncomeDBTable[Date],"="&amp;DailyReportTable[[#This Row],[Date]],IncomeDBTable[Amount])</f>
        <v>0</v>
      </c>
      <c r="P977">
        <f>SUMIF(ExpensesDBTable[Date],"="&amp;DailyReportTable[[#This Row],[Date]],ExpensesDBTable[Amount])</f>
        <v>22.7</v>
      </c>
      <c r="Q977" s="2">
        <f t="shared" si="113"/>
        <v>-22.7</v>
      </c>
      <c r="R977" s="2">
        <f t="shared" si="114"/>
        <v>132609.31</v>
      </c>
      <c r="S977">
        <f>WEEKNUM(DailyReportTable[[#This Row],[Date]],2)</f>
        <v>26</v>
      </c>
    </row>
    <row r="978" spans="10:19" x14ac:dyDescent="0.25">
      <c r="J978" s="1">
        <v>42912</v>
      </c>
      <c r="K978">
        <f t="shared" si="110"/>
        <v>2017</v>
      </c>
      <c r="L978" t="str">
        <f t="shared" si="111"/>
        <v>June</v>
      </c>
      <c r="M978" s="6" t="str">
        <f>DailyReportTable[[#This Row],[Year]]&amp;WEEKNUM(DailyReportTable[[#This Row],[Date]],2)</f>
        <v>201727</v>
      </c>
      <c r="N978">
        <f t="shared" si="112"/>
        <v>26</v>
      </c>
      <c r="O978" s="2">
        <f>SUMIF(IncomeDBTable[Date],"="&amp;DailyReportTable[[#This Row],[Date]],IncomeDBTable[Amount])</f>
        <v>0</v>
      </c>
      <c r="P978">
        <f>SUMIF(ExpensesDBTable[Date],"="&amp;DailyReportTable[[#This Row],[Date]],ExpensesDBTable[Amount])</f>
        <v>1015.89</v>
      </c>
      <c r="Q978" s="2">
        <f t="shared" si="113"/>
        <v>-1015.89</v>
      </c>
      <c r="R978" s="2">
        <f t="shared" si="114"/>
        <v>131593.41999999998</v>
      </c>
      <c r="S978">
        <f>WEEKNUM(DailyReportTable[[#This Row],[Date]],2)</f>
        <v>27</v>
      </c>
    </row>
    <row r="979" spans="10:19" x14ac:dyDescent="0.25">
      <c r="J979" s="1">
        <v>42913</v>
      </c>
      <c r="K979">
        <f t="shared" si="110"/>
        <v>2017</v>
      </c>
      <c r="L979" t="str">
        <f t="shared" si="111"/>
        <v>June</v>
      </c>
      <c r="M979" s="6" t="str">
        <f>DailyReportTable[[#This Row],[Year]]&amp;WEEKNUM(DailyReportTable[[#This Row],[Date]],2)</f>
        <v>201727</v>
      </c>
      <c r="N979">
        <f t="shared" si="112"/>
        <v>27</v>
      </c>
      <c r="O979" s="2">
        <f>SUMIF(IncomeDBTable[Date],"="&amp;DailyReportTable[[#This Row],[Date]],IncomeDBTable[Amount])</f>
        <v>2871.47</v>
      </c>
      <c r="P979">
        <f>SUMIF(ExpensesDBTable[Date],"="&amp;DailyReportTable[[#This Row],[Date]],ExpensesDBTable[Amount])</f>
        <v>45.67</v>
      </c>
      <c r="Q979" s="2">
        <f t="shared" si="113"/>
        <v>2825.7999999999997</v>
      </c>
      <c r="R979" s="2">
        <f t="shared" si="114"/>
        <v>134419.21999999997</v>
      </c>
      <c r="S979">
        <f>WEEKNUM(DailyReportTable[[#This Row],[Date]],2)</f>
        <v>27</v>
      </c>
    </row>
    <row r="980" spans="10:19" x14ac:dyDescent="0.25">
      <c r="J980" s="1">
        <v>42914</v>
      </c>
      <c r="K980">
        <f t="shared" si="110"/>
        <v>2017</v>
      </c>
      <c r="L980" t="str">
        <f t="shared" si="111"/>
        <v>June</v>
      </c>
      <c r="M980" s="6" t="str">
        <f>DailyReportTable[[#This Row],[Year]]&amp;WEEKNUM(DailyReportTable[[#This Row],[Date]],2)</f>
        <v>201727</v>
      </c>
      <c r="N980">
        <f t="shared" si="112"/>
        <v>28</v>
      </c>
      <c r="O980" s="2">
        <f>SUMIF(IncomeDBTable[Date],"="&amp;DailyReportTable[[#This Row],[Date]],IncomeDBTable[Amount])</f>
        <v>0</v>
      </c>
      <c r="P980">
        <f>SUMIF(ExpensesDBTable[Date],"="&amp;DailyReportTable[[#This Row],[Date]],ExpensesDBTable[Amount])</f>
        <v>93.98</v>
      </c>
      <c r="Q980" s="2">
        <f t="shared" si="113"/>
        <v>-93.98</v>
      </c>
      <c r="R980" s="2">
        <f t="shared" si="114"/>
        <v>134325.23999999996</v>
      </c>
      <c r="S980">
        <f>WEEKNUM(DailyReportTable[[#This Row],[Date]],2)</f>
        <v>27</v>
      </c>
    </row>
    <row r="981" spans="10:19" x14ac:dyDescent="0.25">
      <c r="J981" s="1">
        <v>42915</v>
      </c>
      <c r="K981">
        <f t="shared" si="110"/>
        <v>2017</v>
      </c>
      <c r="L981" t="str">
        <f t="shared" si="111"/>
        <v>June</v>
      </c>
      <c r="M981" s="6" t="str">
        <f>DailyReportTable[[#This Row],[Year]]&amp;WEEKNUM(DailyReportTable[[#This Row],[Date]],2)</f>
        <v>201727</v>
      </c>
      <c r="N981">
        <f t="shared" si="112"/>
        <v>29</v>
      </c>
      <c r="O981" s="2">
        <f>SUMIF(IncomeDBTable[Date],"="&amp;DailyReportTable[[#This Row],[Date]],IncomeDBTable[Amount])</f>
        <v>0</v>
      </c>
      <c r="P981">
        <f>SUMIF(ExpensesDBTable[Date],"="&amp;DailyReportTable[[#This Row],[Date]],ExpensesDBTable[Amount])</f>
        <v>5.14</v>
      </c>
      <c r="Q981" s="2">
        <f t="shared" si="113"/>
        <v>-5.14</v>
      </c>
      <c r="R981" s="2">
        <f t="shared" si="114"/>
        <v>134320.09999999995</v>
      </c>
      <c r="S981">
        <f>WEEKNUM(DailyReportTable[[#This Row],[Date]],2)</f>
        <v>27</v>
      </c>
    </row>
    <row r="982" spans="10:19" x14ac:dyDescent="0.25">
      <c r="J982" s="1">
        <v>42916</v>
      </c>
      <c r="K982">
        <f t="shared" si="110"/>
        <v>2017</v>
      </c>
      <c r="L982" t="str">
        <f t="shared" si="111"/>
        <v>June</v>
      </c>
      <c r="M982" s="6" t="str">
        <f>DailyReportTable[[#This Row],[Year]]&amp;WEEKNUM(DailyReportTable[[#This Row],[Date]],2)</f>
        <v>201727</v>
      </c>
      <c r="N982">
        <f t="shared" si="112"/>
        <v>30</v>
      </c>
      <c r="O982" s="2">
        <f>SUMIF(IncomeDBTable[Date],"="&amp;DailyReportTable[[#This Row],[Date]],IncomeDBTable[Amount])</f>
        <v>0</v>
      </c>
      <c r="P982">
        <f>SUMIF(ExpensesDBTable[Date],"="&amp;DailyReportTable[[#This Row],[Date]],ExpensesDBTable[Amount])</f>
        <v>119.84</v>
      </c>
      <c r="Q982" s="2">
        <f t="shared" si="113"/>
        <v>-119.84</v>
      </c>
      <c r="R982" s="2">
        <f t="shared" si="114"/>
        <v>134200.25999999995</v>
      </c>
      <c r="S982">
        <f>WEEKNUM(DailyReportTable[[#This Row],[Date]],2)</f>
        <v>27</v>
      </c>
    </row>
    <row r="983" spans="10:19" x14ac:dyDescent="0.25">
      <c r="J983" s="1">
        <v>42917</v>
      </c>
      <c r="K983">
        <f t="shared" si="110"/>
        <v>2017</v>
      </c>
      <c r="L983" t="str">
        <f t="shared" si="111"/>
        <v>July</v>
      </c>
      <c r="M983" s="6" t="str">
        <f>DailyReportTable[[#This Row],[Year]]&amp;WEEKNUM(DailyReportTable[[#This Row],[Date]],2)</f>
        <v>201727</v>
      </c>
      <c r="N983">
        <f t="shared" si="112"/>
        <v>1</v>
      </c>
      <c r="O983" s="2">
        <f>SUMIF(IncomeDBTable[Date],"="&amp;DailyReportTable[[#This Row],[Date]],IncomeDBTable[Amount])</f>
        <v>100.99</v>
      </c>
      <c r="P983">
        <f>SUMIF(ExpensesDBTable[Date],"="&amp;DailyReportTable[[#This Row],[Date]],ExpensesDBTable[Amount])</f>
        <v>41.14</v>
      </c>
      <c r="Q983" s="2">
        <f t="shared" si="113"/>
        <v>59.849999999999994</v>
      </c>
      <c r="R983" s="2">
        <f t="shared" si="114"/>
        <v>134260.10999999996</v>
      </c>
      <c r="S983">
        <f>WEEKNUM(DailyReportTable[[#This Row],[Date]],2)</f>
        <v>27</v>
      </c>
    </row>
    <row r="984" spans="10:19" x14ac:dyDescent="0.25">
      <c r="J984" s="1">
        <v>42918</v>
      </c>
      <c r="K984">
        <f t="shared" si="110"/>
        <v>2017</v>
      </c>
      <c r="L984" t="str">
        <f t="shared" si="111"/>
        <v>July</v>
      </c>
      <c r="M984" s="6" t="str">
        <f>DailyReportTable[[#This Row],[Year]]&amp;WEEKNUM(DailyReportTable[[#This Row],[Date]],2)</f>
        <v>201727</v>
      </c>
      <c r="N984">
        <f t="shared" si="112"/>
        <v>2</v>
      </c>
      <c r="O984" s="2">
        <f>SUMIF(IncomeDBTable[Date],"="&amp;DailyReportTable[[#This Row],[Date]],IncomeDBTable[Amount])</f>
        <v>0</v>
      </c>
      <c r="P984">
        <f>SUMIF(ExpensesDBTable[Date],"="&amp;DailyReportTable[[#This Row],[Date]],ExpensesDBTable[Amount])</f>
        <v>42.07</v>
      </c>
      <c r="Q984" s="2">
        <f t="shared" si="113"/>
        <v>-42.07</v>
      </c>
      <c r="R984" s="2">
        <f t="shared" si="114"/>
        <v>134218.03999999995</v>
      </c>
      <c r="S984">
        <f>WEEKNUM(DailyReportTable[[#This Row],[Date]],2)</f>
        <v>27</v>
      </c>
    </row>
    <row r="985" spans="10:19" x14ac:dyDescent="0.25">
      <c r="J985" s="1">
        <v>42919</v>
      </c>
      <c r="K985">
        <f t="shared" si="110"/>
        <v>2017</v>
      </c>
      <c r="L985" t="str">
        <f t="shared" si="111"/>
        <v>July</v>
      </c>
      <c r="M985" s="6" t="str">
        <f>DailyReportTable[[#This Row],[Year]]&amp;WEEKNUM(DailyReportTable[[#This Row],[Date]],2)</f>
        <v>201728</v>
      </c>
      <c r="N985">
        <f t="shared" si="112"/>
        <v>3</v>
      </c>
      <c r="O985" s="2">
        <f>SUMIF(IncomeDBTable[Date],"="&amp;DailyReportTable[[#This Row],[Date]],IncomeDBTable[Amount])</f>
        <v>0</v>
      </c>
      <c r="P985">
        <f>SUMIF(ExpensesDBTable[Date],"="&amp;DailyReportTable[[#This Row],[Date]],ExpensesDBTable[Amount])</f>
        <v>159.07000000000002</v>
      </c>
      <c r="Q985" s="2">
        <f t="shared" si="113"/>
        <v>-159.07000000000002</v>
      </c>
      <c r="R985" s="2">
        <f t="shared" si="114"/>
        <v>134058.96999999994</v>
      </c>
      <c r="S985">
        <f>WEEKNUM(DailyReportTable[[#This Row],[Date]],2)</f>
        <v>28</v>
      </c>
    </row>
    <row r="986" spans="10:19" x14ac:dyDescent="0.25">
      <c r="J986" s="1">
        <v>42920</v>
      </c>
      <c r="K986">
        <f t="shared" si="110"/>
        <v>2017</v>
      </c>
      <c r="L986" t="str">
        <f t="shared" si="111"/>
        <v>July</v>
      </c>
      <c r="M986" s="6" t="str">
        <f>DailyReportTable[[#This Row],[Year]]&amp;WEEKNUM(DailyReportTable[[#This Row],[Date]],2)</f>
        <v>201728</v>
      </c>
      <c r="N986">
        <f t="shared" si="112"/>
        <v>4</v>
      </c>
      <c r="O986" s="2">
        <f>SUMIF(IncomeDBTable[Date],"="&amp;DailyReportTable[[#This Row],[Date]],IncomeDBTable[Amount])</f>
        <v>0</v>
      </c>
      <c r="P986">
        <f>SUMIF(ExpensesDBTable[Date],"="&amp;DailyReportTable[[#This Row],[Date]],ExpensesDBTable[Amount])</f>
        <v>52.08</v>
      </c>
      <c r="Q986" s="2">
        <f t="shared" si="113"/>
        <v>-52.08</v>
      </c>
      <c r="R986" s="2">
        <f t="shared" si="114"/>
        <v>134006.88999999996</v>
      </c>
      <c r="S986">
        <f>WEEKNUM(DailyReportTable[[#This Row],[Date]],2)</f>
        <v>28</v>
      </c>
    </row>
    <row r="987" spans="10:19" x14ac:dyDescent="0.25">
      <c r="J987" s="1">
        <v>42921</v>
      </c>
      <c r="K987">
        <f t="shared" si="110"/>
        <v>2017</v>
      </c>
      <c r="L987" t="str">
        <f t="shared" si="111"/>
        <v>July</v>
      </c>
      <c r="M987" s="6" t="str">
        <f>DailyReportTable[[#This Row],[Year]]&amp;WEEKNUM(DailyReportTable[[#This Row],[Date]],2)</f>
        <v>201728</v>
      </c>
      <c r="N987">
        <f t="shared" si="112"/>
        <v>5</v>
      </c>
      <c r="O987" s="2">
        <f>SUMIF(IncomeDBTable[Date],"="&amp;DailyReportTable[[#This Row],[Date]],IncomeDBTable[Amount])</f>
        <v>0</v>
      </c>
      <c r="P987">
        <f>SUMIF(ExpensesDBTable[Date],"="&amp;DailyReportTable[[#This Row],[Date]],ExpensesDBTable[Amount])</f>
        <v>48.24</v>
      </c>
      <c r="Q987" s="2">
        <f t="shared" si="113"/>
        <v>-48.24</v>
      </c>
      <c r="R987" s="2">
        <f t="shared" si="114"/>
        <v>133958.64999999997</v>
      </c>
      <c r="S987">
        <f>WEEKNUM(DailyReportTable[[#This Row],[Date]],2)</f>
        <v>28</v>
      </c>
    </row>
    <row r="988" spans="10:19" x14ac:dyDescent="0.25">
      <c r="J988" s="1">
        <v>42922</v>
      </c>
      <c r="K988">
        <f t="shared" si="110"/>
        <v>2017</v>
      </c>
      <c r="L988" t="str">
        <f t="shared" si="111"/>
        <v>July</v>
      </c>
      <c r="M988" s="6" t="str">
        <f>DailyReportTable[[#This Row],[Year]]&amp;WEEKNUM(DailyReportTable[[#This Row],[Date]],2)</f>
        <v>201728</v>
      </c>
      <c r="N988">
        <f t="shared" si="112"/>
        <v>6</v>
      </c>
      <c r="O988" s="2">
        <f>SUMIF(IncomeDBTable[Date],"="&amp;DailyReportTable[[#This Row],[Date]],IncomeDBTable[Amount])</f>
        <v>0</v>
      </c>
      <c r="P988">
        <f>SUMIF(ExpensesDBTable[Date],"="&amp;DailyReportTable[[#This Row],[Date]],ExpensesDBTable[Amount])</f>
        <v>23.8</v>
      </c>
      <c r="Q988" s="2">
        <f t="shared" si="113"/>
        <v>-23.8</v>
      </c>
      <c r="R988" s="2">
        <f t="shared" si="114"/>
        <v>133934.84999999998</v>
      </c>
      <c r="S988">
        <f>WEEKNUM(DailyReportTable[[#This Row],[Date]],2)</f>
        <v>28</v>
      </c>
    </row>
    <row r="989" spans="10:19" x14ac:dyDescent="0.25">
      <c r="J989" s="1">
        <v>42923</v>
      </c>
      <c r="K989">
        <f t="shared" si="110"/>
        <v>2017</v>
      </c>
      <c r="L989" t="str">
        <f t="shared" si="111"/>
        <v>July</v>
      </c>
      <c r="M989" s="6" t="str">
        <f>DailyReportTable[[#This Row],[Year]]&amp;WEEKNUM(DailyReportTable[[#This Row],[Date]],2)</f>
        <v>201728</v>
      </c>
      <c r="N989">
        <f t="shared" si="112"/>
        <v>7</v>
      </c>
      <c r="O989" s="2">
        <f>SUMIF(IncomeDBTable[Date],"="&amp;DailyReportTable[[#This Row],[Date]],IncomeDBTable[Amount])</f>
        <v>0</v>
      </c>
      <c r="P989">
        <f>SUMIF(ExpensesDBTable[Date],"="&amp;DailyReportTable[[#This Row],[Date]],ExpensesDBTable[Amount])</f>
        <v>37.489999999999995</v>
      </c>
      <c r="Q989" s="2">
        <f t="shared" si="113"/>
        <v>-37.489999999999995</v>
      </c>
      <c r="R989" s="2">
        <f t="shared" si="114"/>
        <v>133897.35999999999</v>
      </c>
      <c r="S989">
        <f>WEEKNUM(DailyReportTable[[#This Row],[Date]],2)</f>
        <v>28</v>
      </c>
    </row>
    <row r="990" spans="10:19" x14ac:dyDescent="0.25">
      <c r="J990" s="1">
        <v>42924</v>
      </c>
      <c r="K990">
        <f t="shared" si="110"/>
        <v>2017</v>
      </c>
      <c r="L990" t="str">
        <f t="shared" si="111"/>
        <v>July</v>
      </c>
      <c r="M990" s="6" t="str">
        <f>DailyReportTable[[#This Row],[Year]]&amp;WEEKNUM(DailyReportTable[[#This Row],[Date]],2)</f>
        <v>201728</v>
      </c>
      <c r="N990">
        <f t="shared" si="112"/>
        <v>8</v>
      </c>
      <c r="O990" s="2">
        <f>SUMIF(IncomeDBTable[Date],"="&amp;DailyReportTable[[#This Row],[Date]],IncomeDBTable[Amount])</f>
        <v>0</v>
      </c>
      <c r="P990">
        <f>SUMIF(ExpensesDBTable[Date],"="&amp;DailyReportTable[[#This Row],[Date]],ExpensesDBTable[Amount])</f>
        <v>116.92999999999999</v>
      </c>
      <c r="Q990" s="2">
        <f t="shared" si="113"/>
        <v>-116.92999999999999</v>
      </c>
      <c r="R990" s="2">
        <f t="shared" si="114"/>
        <v>133780.43</v>
      </c>
      <c r="S990">
        <f>WEEKNUM(DailyReportTable[[#This Row],[Date]],2)</f>
        <v>28</v>
      </c>
    </row>
    <row r="991" spans="10:19" x14ac:dyDescent="0.25">
      <c r="J991" s="1">
        <v>42925</v>
      </c>
      <c r="K991">
        <f t="shared" si="110"/>
        <v>2017</v>
      </c>
      <c r="L991" t="str">
        <f t="shared" si="111"/>
        <v>July</v>
      </c>
      <c r="M991" s="6" t="str">
        <f>DailyReportTable[[#This Row],[Year]]&amp;WEEKNUM(DailyReportTable[[#This Row],[Date]],2)</f>
        <v>201728</v>
      </c>
      <c r="N991">
        <f t="shared" si="112"/>
        <v>9</v>
      </c>
      <c r="O991" s="2">
        <f>SUMIF(IncomeDBTable[Date],"="&amp;DailyReportTable[[#This Row],[Date]],IncomeDBTable[Amount])</f>
        <v>0</v>
      </c>
      <c r="P991">
        <f>SUMIF(ExpensesDBTable[Date],"="&amp;DailyReportTable[[#This Row],[Date]],ExpensesDBTable[Amount])</f>
        <v>348.87</v>
      </c>
      <c r="Q991" s="2">
        <f t="shared" si="113"/>
        <v>-348.87</v>
      </c>
      <c r="R991" s="2">
        <f t="shared" si="114"/>
        <v>133431.56</v>
      </c>
      <c r="S991">
        <f>WEEKNUM(DailyReportTable[[#This Row],[Date]],2)</f>
        <v>28</v>
      </c>
    </row>
    <row r="992" spans="10:19" x14ac:dyDescent="0.25">
      <c r="J992" s="1">
        <v>42926</v>
      </c>
      <c r="K992">
        <f t="shared" si="110"/>
        <v>2017</v>
      </c>
      <c r="L992" t="str">
        <f t="shared" si="111"/>
        <v>July</v>
      </c>
      <c r="M992" s="6" t="str">
        <f>DailyReportTable[[#This Row],[Year]]&amp;WEEKNUM(DailyReportTable[[#This Row],[Date]],2)</f>
        <v>201729</v>
      </c>
      <c r="N992">
        <f t="shared" si="112"/>
        <v>10</v>
      </c>
      <c r="O992" s="2">
        <f>SUMIF(IncomeDBTable[Date],"="&amp;DailyReportTable[[#This Row],[Date]],IncomeDBTable[Amount])</f>
        <v>0</v>
      </c>
      <c r="P992">
        <f>SUMIF(ExpensesDBTable[Date],"="&amp;DailyReportTable[[#This Row],[Date]],ExpensesDBTable[Amount])</f>
        <v>30.91</v>
      </c>
      <c r="Q992" s="2">
        <f t="shared" si="113"/>
        <v>-30.91</v>
      </c>
      <c r="R992" s="2">
        <f t="shared" si="114"/>
        <v>133400.65</v>
      </c>
      <c r="S992">
        <f>WEEKNUM(DailyReportTable[[#This Row],[Date]],2)</f>
        <v>29</v>
      </c>
    </row>
    <row r="993" spans="10:19" x14ac:dyDescent="0.25">
      <c r="J993" s="1">
        <v>42927</v>
      </c>
      <c r="K993">
        <f t="shared" si="110"/>
        <v>2017</v>
      </c>
      <c r="L993" t="str">
        <f t="shared" si="111"/>
        <v>July</v>
      </c>
      <c r="M993" s="6" t="str">
        <f>DailyReportTable[[#This Row],[Year]]&amp;WEEKNUM(DailyReportTable[[#This Row],[Date]],2)</f>
        <v>201729</v>
      </c>
      <c r="N993">
        <f t="shared" si="112"/>
        <v>11</v>
      </c>
      <c r="O993" s="2">
        <f>SUMIF(IncomeDBTable[Date],"="&amp;DailyReportTable[[#This Row],[Date]],IncomeDBTable[Amount])</f>
        <v>2871.47</v>
      </c>
      <c r="P993">
        <f>SUMIF(ExpensesDBTable[Date],"="&amp;DailyReportTable[[#This Row],[Date]],ExpensesDBTable[Amount])</f>
        <v>14.71</v>
      </c>
      <c r="Q993" s="2">
        <f t="shared" si="113"/>
        <v>2856.7599999999998</v>
      </c>
      <c r="R993" s="2">
        <f t="shared" si="114"/>
        <v>136257.41</v>
      </c>
      <c r="S993">
        <f>WEEKNUM(DailyReportTable[[#This Row],[Date]],2)</f>
        <v>29</v>
      </c>
    </row>
    <row r="994" spans="10:19" x14ac:dyDescent="0.25">
      <c r="J994" s="1">
        <v>42928</v>
      </c>
      <c r="K994">
        <f t="shared" si="110"/>
        <v>2017</v>
      </c>
      <c r="L994" t="str">
        <f t="shared" si="111"/>
        <v>July</v>
      </c>
      <c r="M994" s="6" t="str">
        <f>DailyReportTable[[#This Row],[Year]]&amp;WEEKNUM(DailyReportTable[[#This Row],[Date]],2)</f>
        <v>201729</v>
      </c>
      <c r="N994">
        <f t="shared" si="112"/>
        <v>12</v>
      </c>
      <c r="O994" s="2">
        <f>SUMIF(IncomeDBTable[Date],"="&amp;DailyReportTable[[#This Row],[Date]],IncomeDBTable[Amount])</f>
        <v>0</v>
      </c>
      <c r="P994">
        <f>SUMIF(ExpensesDBTable[Date],"="&amp;DailyReportTable[[#This Row],[Date]],ExpensesDBTable[Amount])</f>
        <v>157.80000000000001</v>
      </c>
      <c r="Q994" s="2">
        <f t="shared" si="113"/>
        <v>-157.80000000000001</v>
      </c>
      <c r="R994" s="2">
        <f t="shared" si="114"/>
        <v>136099.61000000002</v>
      </c>
      <c r="S994">
        <f>WEEKNUM(DailyReportTable[[#This Row],[Date]],2)</f>
        <v>29</v>
      </c>
    </row>
    <row r="995" spans="10:19" x14ac:dyDescent="0.25">
      <c r="J995" s="1">
        <v>42929</v>
      </c>
      <c r="K995">
        <f t="shared" si="110"/>
        <v>2017</v>
      </c>
      <c r="L995" t="str">
        <f t="shared" si="111"/>
        <v>July</v>
      </c>
      <c r="M995" s="6" t="str">
        <f>DailyReportTable[[#This Row],[Year]]&amp;WEEKNUM(DailyReportTable[[#This Row],[Date]],2)</f>
        <v>201729</v>
      </c>
      <c r="N995">
        <f t="shared" si="112"/>
        <v>13</v>
      </c>
      <c r="O995" s="2">
        <f>SUMIF(IncomeDBTable[Date],"="&amp;DailyReportTable[[#This Row],[Date]],IncomeDBTable[Amount])</f>
        <v>0</v>
      </c>
      <c r="P995">
        <f>SUMIF(ExpensesDBTable[Date],"="&amp;DailyReportTable[[#This Row],[Date]],ExpensesDBTable[Amount])</f>
        <v>510.62</v>
      </c>
      <c r="Q995" s="2">
        <f t="shared" si="113"/>
        <v>-510.62</v>
      </c>
      <c r="R995" s="2">
        <f t="shared" si="114"/>
        <v>135588.99000000002</v>
      </c>
      <c r="S995">
        <f>WEEKNUM(DailyReportTable[[#This Row],[Date]],2)</f>
        <v>29</v>
      </c>
    </row>
    <row r="996" spans="10:19" x14ac:dyDescent="0.25">
      <c r="J996" s="1">
        <v>42930</v>
      </c>
      <c r="K996">
        <f t="shared" si="110"/>
        <v>2017</v>
      </c>
      <c r="L996" t="str">
        <f t="shared" si="111"/>
        <v>July</v>
      </c>
      <c r="M996" s="6" t="str">
        <f>DailyReportTable[[#This Row],[Year]]&amp;WEEKNUM(DailyReportTable[[#This Row],[Date]],2)</f>
        <v>201729</v>
      </c>
      <c r="N996">
        <f t="shared" si="112"/>
        <v>14</v>
      </c>
      <c r="O996" s="2">
        <f>SUMIF(IncomeDBTable[Date],"="&amp;DailyReportTable[[#This Row],[Date]],IncomeDBTable[Amount])</f>
        <v>5746</v>
      </c>
      <c r="P996">
        <f>SUMIF(ExpensesDBTable[Date],"="&amp;DailyReportTable[[#This Row],[Date]],ExpensesDBTable[Amount])</f>
        <v>0</v>
      </c>
      <c r="Q996" s="2">
        <f t="shared" si="113"/>
        <v>5746</v>
      </c>
      <c r="R996" s="2">
        <f t="shared" si="114"/>
        <v>141334.99000000002</v>
      </c>
      <c r="S996">
        <f>WEEKNUM(DailyReportTable[[#This Row],[Date]],2)</f>
        <v>29</v>
      </c>
    </row>
    <row r="997" spans="10:19" x14ac:dyDescent="0.25">
      <c r="J997" s="1">
        <v>42931</v>
      </c>
      <c r="K997">
        <f t="shared" si="110"/>
        <v>2017</v>
      </c>
      <c r="L997" t="str">
        <f t="shared" si="111"/>
        <v>July</v>
      </c>
      <c r="M997" s="6" t="str">
        <f>DailyReportTable[[#This Row],[Year]]&amp;WEEKNUM(DailyReportTable[[#This Row],[Date]],2)</f>
        <v>201729</v>
      </c>
      <c r="N997">
        <f t="shared" si="112"/>
        <v>15</v>
      </c>
      <c r="O997" s="2">
        <f>SUMIF(IncomeDBTable[Date],"="&amp;DailyReportTable[[#This Row],[Date]],IncomeDBTable[Amount])</f>
        <v>0</v>
      </c>
      <c r="P997">
        <f>SUMIF(ExpensesDBTable[Date],"="&amp;DailyReportTable[[#This Row],[Date]],ExpensesDBTable[Amount])</f>
        <v>32.270000000000003</v>
      </c>
      <c r="Q997" s="2">
        <f t="shared" si="113"/>
        <v>-32.270000000000003</v>
      </c>
      <c r="R997" s="2">
        <f t="shared" si="114"/>
        <v>141302.72000000003</v>
      </c>
      <c r="S997">
        <f>WEEKNUM(DailyReportTable[[#This Row],[Date]],2)</f>
        <v>29</v>
      </c>
    </row>
    <row r="998" spans="10:19" x14ac:dyDescent="0.25">
      <c r="J998" s="1">
        <v>42932</v>
      </c>
      <c r="K998">
        <f t="shared" si="110"/>
        <v>2017</v>
      </c>
      <c r="L998" t="str">
        <f t="shared" si="111"/>
        <v>July</v>
      </c>
      <c r="M998" s="6" t="str">
        <f>DailyReportTable[[#This Row],[Year]]&amp;WEEKNUM(DailyReportTable[[#This Row],[Date]],2)</f>
        <v>201729</v>
      </c>
      <c r="N998">
        <f t="shared" si="112"/>
        <v>16</v>
      </c>
      <c r="O998" s="2">
        <f>SUMIF(IncomeDBTable[Date],"="&amp;DailyReportTable[[#This Row],[Date]],IncomeDBTable[Amount])</f>
        <v>0</v>
      </c>
      <c r="P998">
        <f>SUMIF(ExpensesDBTable[Date],"="&amp;DailyReportTable[[#This Row],[Date]],ExpensesDBTable[Amount])</f>
        <v>48.959999999999994</v>
      </c>
      <c r="Q998" s="2">
        <f t="shared" si="113"/>
        <v>-48.959999999999994</v>
      </c>
      <c r="R998" s="2">
        <f t="shared" si="114"/>
        <v>141253.76000000004</v>
      </c>
      <c r="S998">
        <f>WEEKNUM(DailyReportTable[[#This Row],[Date]],2)</f>
        <v>29</v>
      </c>
    </row>
    <row r="999" spans="10:19" x14ac:dyDescent="0.25">
      <c r="J999" s="1">
        <v>42933</v>
      </c>
      <c r="K999">
        <f t="shared" si="110"/>
        <v>2017</v>
      </c>
      <c r="L999" t="str">
        <f t="shared" si="111"/>
        <v>July</v>
      </c>
      <c r="M999" s="6" t="str">
        <f>DailyReportTable[[#This Row],[Year]]&amp;WEEKNUM(DailyReportTable[[#This Row],[Date]],2)</f>
        <v>201730</v>
      </c>
      <c r="N999">
        <f t="shared" si="112"/>
        <v>17</v>
      </c>
      <c r="O999" s="2">
        <f>SUMIF(IncomeDBTable[Date],"="&amp;DailyReportTable[[#This Row],[Date]],IncomeDBTable[Amount])</f>
        <v>0</v>
      </c>
      <c r="P999">
        <f>SUMIF(ExpensesDBTable[Date],"="&amp;DailyReportTable[[#This Row],[Date]],ExpensesDBTable[Amount])</f>
        <v>1543.11</v>
      </c>
      <c r="Q999" s="2">
        <f t="shared" si="113"/>
        <v>-1543.11</v>
      </c>
      <c r="R999" s="2">
        <f t="shared" si="114"/>
        <v>139710.65000000005</v>
      </c>
      <c r="S999">
        <f>WEEKNUM(DailyReportTable[[#This Row],[Date]],2)</f>
        <v>30</v>
      </c>
    </row>
    <row r="1000" spans="10:19" x14ac:dyDescent="0.25">
      <c r="J1000" s="1">
        <v>42934</v>
      </c>
      <c r="K1000">
        <f t="shared" si="110"/>
        <v>2017</v>
      </c>
      <c r="L1000" t="str">
        <f t="shared" si="111"/>
        <v>July</v>
      </c>
      <c r="M1000" s="6" t="str">
        <f>DailyReportTable[[#This Row],[Year]]&amp;WEEKNUM(DailyReportTable[[#This Row],[Date]],2)</f>
        <v>201730</v>
      </c>
      <c r="N1000">
        <f t="shared" si="112"/>
        <v>18</v>
      </c>
      <c r="O1000" s="2">
        <f>SUMIF(IncomeDBTable[Date],"="&amp;DailyReportTable[[#This Row],[Date]],IncomeDBTable[Amount])</f>
        <v>0</v>
      </c>
      <c r="P1000">
        <f>SUMIF(ExpensesDBTable[Date],"="&amp;DailyReportTable[[#This Row],[Date]],ExpensesDBTable[Amount])</f>
        <v>5.5</v>
      </c>
      <c r="Q1000" s="2">
        <f t="shared" si="113"/>
        <v>-5.5</v>
      </c>
      <c r="R1000" s="2">
        <f t="shared" si="114"/>
        <v>139705.15000000005</v>
      </c>
      <c r="S1000">
        <f>WEEKNUM(DailyReportTable[[#This Row],[Date]],2)</f>
        <v>30</v>
      </c>
    </row>
    <row r="1001" spans="10:19" x14ac:dyDescent="0.25">
      <c r="J1001" s="1">
        <v>42935</v>
      </c>
      <c r="K1001">
        <f t="shared" si="110"/>
        <v>2017</v>
      </c>
      <c r="L1001" t="str">
        <f t="shared" si="111"/>
        <v>July</v>
      </c>
      <c r="M1001" s="6" t="str">
        <f>DailyReportTable[[#This Row],[Year]]&amp;WEEKNUM(DailyReportTable[[#This Row],[Date]],2)</f>
        <v>201730</v>
      </c>
      <c r="N1001">
        <f t="shared" si="112"/>
        <v>19</v>
      </c>
      <c r="O1001" s="2">
        <f>SUMIF(IncomeDBTable[Date],"="&amp;DailyReportTable[[#This Row],[Date]],IncomeDBTable[Amount])</f>
        <v>0</v>
      </c>
      <c r="P1001">
        <f>SUMIF(ExpensesDBTable[Date],"="&amp;DailyReportTable[[#This Row],[Date]],ExpensesDBTable[Amount])</f>
        <v>39.85</v>
      </c>
      <c r="Q1001" s="2">
        <f t="shared" si="113"/>
        <v>-39.85</v>
      </c>
      <c r="R1001" s="2">
        <f t="shared" si="114"/>
        <v>139665.30000000005</v>
      </c>
      <c r="S1001">
        <f>WEEKNUM(DailyReportTable[[#This Row],[Date]],2)</f>
        <v>30</v>
      </c>
    </row>
    <row r="1002" spans="10:19" x14ac:dyDescent="0.25">
      <c r="J1002" s="1">
        <v>42937</v>
      </c>
      <c r="K1002">
        <f t="shared" si="110"/>
        <v>2017</v>
      </c>
      <c r="L1002" t="str">
        <f t="shared" si="111"/>
        <v>July</v>
      </c>
      <c r="M1002" s="6" t="str">
        <f>DailyReportTable[[#This Row],[Year]]&amp;WEEKNUM(DailyReportTable[[#This Row],[Date]],2)</f>
        <v>201730</v>
      </c>
      <c r="N1002">
        <f t="shared" si="112"/>
        <v>21</v>
      </c>
      <c r="O1002" s="2">
        <f>SUMIF(IncomeDBTable[Date],"="&amp;DailyReportTable[[#This Row],[Date]],IncomeDBTable[Amount])</f>
        <v>0</v>
      </c>
      <c r="P1002">
        <f>SUMIF(ExpensesDBTable[Date],"="&amp;DailyReportTable[[#This Row],[Date]],ExpensesDBTable[Amount])</f>
        <v>39.82</v>
      </c>
      <c r="Q1002" s="2">
        <f t="shared" si="113"/>
        <v>-39.82</v>
      </c>
      <c r="R1002" s="2">
        <f t="shared" si="114"/>
        <v>139625.48000000004</v>
      </c>
      <c r="S1002">
        <f>WEEKNUM(DailyReportTable[[#This Row],[Date]],2)</f>
        <v>30</v>
      </c>
    </row>
    <row r="1003" spans="10:19" x14ac:dyDescent="0.25">
      <c r="J1003" s="1">
        <v>42938</v>
      </c>
      <c r="K1003">
        <f t="shared" si="110"/>
        <v>2017</v>
      </c>
      <c r="L1003" t="str">
        <f t="shared" si="111"/>
        <v>July</v>
      </c>
      <c r="M1003" s="6" t="str">
        <f>DailyReportTable[[#This Row],[Year]]&amp;WEEKNUM(DailyReportTable[[#This Row],[Date]],2)</f>
        <v>201730</v>
      </c>
      <c r="N1003">
        <f t="shared" si="112"/>
        <v>22</v>
      </c>
      <c r="O1003" s="2">
        <f>SUMIF(IncomeDBTable[Date],"="&amp;DailyReportTable[[#This Row],[Date]],IncomeDBTable[Amount])</f>
        <v>0</v>
      </c>
      <c r="P1003">
        <f>SUMIF(ExpensesDBTable[Date],"="&amp;DailyReportTable[[#This Row],[Date]],ExpensesDBTable[Amount])</f>
        <v>356.57</v>
      </c>
      <c r="Q1003" s="2">
        <f t="shared" si="113"/>
        <v>-356.57</v>
      </c>
      <c r="R1003" s="2">
        <f t="shared" si="114"/>
        <v>139268.91000000003</v>
      </c>
      <c r="S1003">
        <f>WEEKNUM(DailyReportTable[[#This Row],[Date]],2)</f>
        <v>30</v>
      </c>
    </row>
    <row r="1004" spans="10:19" x14ac:dyDescent="0.25">
      <c r="J1004" s="1">
        <v>42939</v>
      </c>
      <c r="K1004">
        <f t="shared" si="110"/>
        <v>2017</v>
      </c>
      <c r="L1004" t="str">
        <f t="shared" si="111"/>
        <v>July</v>
      </c>
      <c r="M1004" s="6" t="str">
        <f>DailyReportTable[[#This Row],[Year]]&amp;WEEKNUM(DailyReportTable[[#This Row],[Date]],2)</f>
        <v>201730</v>
      </c>
      <c r="N1004">
        <f t="shared" si="112"/>
        <v>23</v>
      </c>
      <c r="O1004" s="2">
        <f>SUMIF(IncomeDBTable[Date],"="&amp;DailyReportTable[[#This Row],[Date]],IncomeDBTable[Amount])</f>
        <v>0</v>
      </c>
      <c r="P1004">
        <f>SUMIF(ExpensesDBTable[Date],"="&amp;DailyReportTable[[#This Row],[Date]],ExpensesDBTable[Amount])</f>
        <v>31.1</v>
      </c>
      <c r="Q1004" s="2">
        <f t="shared" si="113"/>
        <v>-31.1</v>
      </c>
      <c r="R1004" s="2">
        <f t="shared" si="114"/>
        <v>139237.81000000003</v>
      </c>
      <c r="S1004">
        <f>WEEKNUM(DailyReportTable[[#This Row],[Date]],2)</f>
        <v>30</v>
      </c>
    </row>
    <row r="1005" spans="10:19" x14ac:dyDescent="0.25">
      <c r="J1005" s="1">
        <v>42940</v>
      </c>
      <c r="K1005">
        <f t="shared" si="110"/>
        <v>2017</v>
      </c>
      <c r="L1005" t="str">
        <f t="shared" si="111"/>
        <v>July</v>
      </c>
      <c r="M1005" s="6" t="str">
        <f>DailyReportTable[[#This Row],[Year]]&amp;WEEKNUM(DailyReportTable[[#This Row],[Date]],2)</f>
        <v>201731</v>
      </c>
      <c r="N1005">
        <f t="shared" si="112"/>
        <v>24</v>
      </c>
      <c r="O1005" s="2">
        <f>SUMIF(IncomeDBTable[Date],"="&amp;DailyReportTable[[#This Row],[Date]],IncomeDBTable[Amount])</f>
        <v>0</v>
      </c>
      <c r="P1005">
        <f>SUMIF(ExpensesDBTable[Date],"="&amp;DailyReportTable[[#This Row],[Date]],ExpensesDBTable[Amount])</f>
        <v>321.7</v>
      </c>
      <c r="Q1005" s="2">
        <f t="shared" si="113"/>
        <v>-321.7</v>
      </c>
      <c r="R1005" s="2">
        <f t="shared" si="114"/>
        <v>138916.11000000002</v>
      </c>
      <c r="S1005">
        <f>WEEKNUM(DailyReportTable[[#This Row],[Date]],2)</f>
        <v>31</v>
      </c>
    </row>
    <row r="1006" spans="10:19" x14ac:dyDescent="0.25">
      <c r="J1006" s="1">
        <v>42941</v>
      </c>
      <c r="K1006">
        <f t="shared" si="110"/>
        <v>2017</v>
      </c>
      <c r="L1006" t="str">
        <f t="shared" si="111"/>
        <v>July</v>
      </c>
      <c r="M1006" s="6" t="str">
        <f>DailyReportTable[[#This Row],[Year]]&amp;WEEKNUM(DailyReportTable[[#This Row],[Date]],2)</f>
        <v>201731</v>
      </c>
      <c r="N1006">
        <f t="shared" si="112"/>
        <v>25</v>
      </c>
      <c r="O1006" s="2">
        <f>SUMIF(IncomeDBTable[Date],"="&amp;DailyReportTable[[#This Row],[Date]],IncomeDBTable[Amount])</f>
        <v>2966.76</v>
      </c>
      <c r="P1006">
        <f>SUMIF(ExpensesDBTable[Date],"="&amp;DailyReportTable[[#This Row],[Date]],ExpensesDBTable[Amount])</f>
        <v>46.47</v>
      </c>
      <c r="Q1006" s="2">
        <f t="shared" si="113"/>
        <v>2920.2900000000004</v>
      </c>
      <c r="R1006" s="2">
        <f t="shared" si="114"/>
        <v>141836.40000000002</v>
      </c>
      <c r="S1006">
        <f>WEEKNUM(DailyReportTable[[#This Row],[Date]],2)</f>
        <v>31</v>
      </c>
    </row>
    <row r="1007" spans="10:19" x14ac:dyDescent="0.25">
      <c r="J1007" s="1">
        <v>42943</v>
      </c>
      <c r="K1007">
        <f t="shared" si="110"/>
        <v>2017</v>
      </c>
      <c r="L1007" t="str">
        <f t="shared" si="111"/>
        <v>July</v>
      </c>
      <c r="M1007" s="6" t="str">
        <f>DailyReportTable[[#This Row],[Year]]&amp;WEEKNUM(DailyReportTable[[#This Row],[Date]],2)</f>
        <v>201731</v>
      </c>
      <c r="N1007">
        <f t="shared" si="112"/>
        <v>27</v>
      </c>
      <c r="O1007" s="2">
        <f>SUMIF(IncomeDBTable[Date],"="&amp;DailyReportTable[[#This Row],[Date]],IncomeDBTable[Amount])</f>
        <v>0</v>
      </c>
      <c r="P1007">
        <f>SUMIF(ExpensesDBTable[Date],"="&amp;DailyReportTable[[#This Row],[Date]],ExpensesDBTable[Amount])</f>
        <v>3.8</v>
      </c>
      <c r="Q1007" s="2">
        <f t="shared" si="113"/>
        <v>-3.8</v>
      </c>
      <c r="R1007" s="2">
        <f t="shared" si="114"/>
        <v>141832.60000000003</v>
      </c>
      <c r="S1007">
        <f>WEEKNUM(DailyReportTable[[#This Row],[Date]],2)</f>
        <v>31</v>
      </c>
    </row>
    <row r="1008" spans="10:19" x14ac:dyDescent="0.25">
      <c r="J1008" s="1">
        <v>42944</v>
      </c>
      <c r="K1008">
        <f t="shared" si="110"/>
        <v>2017</v>
      </c>
      <c r="L1008" t="str">
        <f t="shared" si="111"/>
        <v>July</v>
      </c>
      <c r="M1008" s="6" t="str">
        <f>DailyReportTable[[#This Row],[Year]]&amp;WEEKNUM(DailyReportTable[[#This Row],[Date]],2)</f>
        <v>201731</v>
      </c>
      <c r="N1008">
        <f t="shared" si="112"/>
        <v>28</v>
      </c>
      <c r="O1008" s="2">
        <f>SUMIF(IncomeDBTable[Date],"="&amp;DailyReportTable[[#This Row],[Date]],IncomeDBTable[Amount])</f>
        <v>0</v>
      </c>
      <c r="P1008">
        <f>SUMIF(ExpensesDBTable[Date],"="&amp;DailyReportTable[[#This Row],[Date]],ExpensesDBTable[Amount])</f>
        <v>34.229999999999997</v>
      </c>
      <c r="Q1008" s="2">
        <f t="shared" si="113"/>
        <v>-34.229999999999997</v>
      </c>
      <c r="R1008" s="2">
        <f t="shared" si="114"/>
        <v>141798.37000000002</v>
      </c>
      <c r="S1008">
        <f>WEEKNUM(DailyReportTable[[#This Row],[Date]],2)</f>
        <v>31</v>
      </c>
    </row>
    <row r="1009" spans="10:19" x14ac:dyDescent="0.25">
      <c r="J1009" s="1">
        <v>42945</v>
      </c>
      <c r="K1009">
        <f t="shared" si="110"/>
        <v>2017</v>
      </c>
      <c r="L1009" t="str">
        <f t="shared" si="111"/>
        <v>July</v>
      </c>
      <c r="M1009" s="6" t="str">
        <f>DailyReportTable[[#This Row],[Year]]&amp;WEEKNUM(DailyReportTable[[#This Row],[Date]],2)</f>
        <v>201731</v>
      </c>
      <c r="N1009">
        <f t="shared" si="112"/>
        <v>29</v>
      </c>
      <c r="O1009" s="2">
        <f>SUMIF(IncomeDBTable[Date],"="&amp;DailyReportTable[[#This Row],[Date]],IncomeDBTable[Amount])</f>
        <v>0</v>
      </c>
      <c r="P1009">
        <f>SUMIF(ExpensesDBTable[Date],"="&amp;DailyReportTable[[#This Row],[Date]],ExpensesDBTable[Amount])</f>
        <v>163.22</v>
      </c>
      <c r="Q1009" s="2">
        <f t="shared" si="113"/>
        <v>-163.22</v>
      </c>
      <c r="R1009" s="2">
        <f t="shared" si="114"/>
        <v>141635.15000000002</v>
      </c>
      <c r="S1009">
        <f>WEEKNUM(DailyReportTable[[#This Row],[Date]],2)</f>
        <v>31</v>
      </c>
    </row>
    <row r="1010" spans="10:19" x14ac:dyDescent="0.25">
      <c r="J1010" s="1">
        <v>42946</v>
      </c>
      <c r="K1010">
        <f t="shared" si="110"/>
        <v>2017</v>
      </c>
      <c r="L1010" t="str">
        <f t="shared" si="111"/>
        <v>July</v>
      </c>
      <c r="M1010" s="6" t="str">
        <f>DailyReportTable[[#This Row],[Year]]&amp;WEEKNUM(DailyReportTable[[#This Row],[Date]],2)</f>
        <v>201731</v>
      </c>
      <c r="N1010">
        <f t="shared" si="112"/>
        <v>30</v>
      </c>
      <c r="O1010" s="2">
        <f>SUMIF(IncomeDBTable[Date],"="&amp;DailyReportTable[[#This Row],[Date]],IncomeDBTable[Amount])</f>
        <v>0</v>
      </c>
      <c r="P1010">
        <f>SUMIF(ExpensesDBTable[Date],"="&amp;DailyReportTable[[#This Row],[Date]],ExpensesDBTable[Amount])</f>
        <v>73.12</v>
      </c>
      <c r="Q1010" s="2">
        <f t="shared" si="113"/>
        <v>-73.12</v>
      </c>
      <c r="R1010" s="2">
        <f t="shared" si="114"/>
        <v>141562.03000000003</v>
      </c>
      <c r="S1010">
        <f>WEEKNUM(DailyReportTable[[#This Row],[Date]],2)</f>
        <v>31</v>
      </c>
    </row>
    <row r="1011" spans="10:19" x14ac:dyDescent="0.25">
      <c r="J1011" s="1">
        <v>42947</v>
      </c>
      <c r="K1011">
        <f t="shared" si="110"/>
        <v>2017</v>
      </c>
      <c r="L1011" t="str">
        <f t="shared" si="111"/>
        <v>July</v>
      </c>
      <c r="M1011" s="6" t="str">
        <f>DailyReportTable[[#This Row],[Year]]&amp;WEEKNUM(DailyReportTable[[#This Row],[Date]],2)</f>
        <v>201732</v>
      </c>
      <c r="N1011">
        <f t="shared" si="112"/>
        <v>31</v>
      </c>
      <c r="O1011" s="2">
        <f>SUMIF(IncomeDBTable[Date],"="&amp;DailyReportTable[[#This Row],[Date]],IncomeDBTable[Amount])</f>
        <v>0</v>
      </c>
      <c r="P1011">
        <f>SUMIF(ExpensesDBTable[Date],"="&amp;DailyReportTable[[#This Row],[Date]],ExpensesDBTable[Amount])</f>
        <v>107.9</v>
      </c>
      <c r="Q1011" s="2">
        <f t="shared" si="113"/>
        <v>-107.9</v>
      </c>
      <c r="R1011" s="2">
        <f t="shared" si="114"/>
        <v>141454.13000000003</v>
      </c>
      <c r="S1011">
        <f>WEEKNUM(DailyReportTable[[#This Row],[Date]],2)</f>
        <v>32</v>
      </c>
    </row>
    <row r="1012" spans="10:19" x14ac:dyDescent="0.25">
      <c r="J1012" s="1">
        <v>42948</v>
      </c>
      <c r="K1012">
        <f t="shared" si="110"/>
        <v>2017</v>
      </c>
      <c r="L1012" t="str">
        <f t="shared" si="111"/>
        <v>August</v>
      </c>
      <c r="M1012" s="6" t="str">
        <f>DailyReportTable[[#This Row],[Year]]&amp;WEEKNUM(DailyReportTable[[#This Row],[Date]],2)</f>
        <v>201732</v>
      </c>
      <c r="N1012">
        <f t="shared" si="112"/>
        <v>1</v>
      </c>
      <c r="O1012" s="2">
        <f>SUMIF(IncomeDBTable[Date],"="&amp;DailyReportTable[[#This Row],[Date]],IncomeDBTable[Amount])</f>
        <v>20.97</v>
      </c>
      <c r="P1012">
        <f>SUMIF(ExpensesDBTable[Date],"="&amp;DailyReportTable[[#This Row],[Date]],ExpensesDBTable[Amount])</f>
        <v>14.89</v>
      </c>
      <c r="Q1012" s="2">
        <f t="shared" si="113"/>
        <v>6.0799999999999983</v>
      </c>
      <c r="R1012" s="2">
        <f t="shared" si="114"/>
        <v>141460.21000000002</v>
      </c>
      <c r="S1012">
        <f>WEEKNUM(DailyReportTable[[#This Row],[Date]],2)</f>
        <v>32</v>
      </c>
    </row>
    <row r="1013" spans="10:19" x14ac:dyDescent="0.25">
      <c r="J1013" s="1">
        <v>42949</v>
      </c>
      <c r="K1013">
        <f t="shared" si="110"/>
        <v>2017</v>
      </c>
      <c r="L1013" t="str">
        <f t="shared" si="111"/>
        <v>August</v>
      </c>
      <c r="M1013" s="6" t="str">
        <f>DailyReportTable[[#This Row],[Year]]&amp;WEEKNUM(DailyReportTable[[#This Row],[Date]],2)</f>
        <v>201732</v>
      </c>
      <c r="N1013">
        <f t="shared" si="112"/>
        <v>2</v>
      </c>
      <c r="O1013" s="2">
        <f>SUMIF(IncomeDBTable[Date],"="&amp;DailyReportTable[[#This Row],[Date]],IncomeDBTable[Amount])</f>
        <v>0</v>
      </c>
      <c r="P1013">
        <f>SUMIF(ExpensesDBTable[Date],"="&amp;DailyReportTable[[#This Row],[Date]],ExpensesDBTable[Amount])</f>
        <v>18.850000000000001</v>
      </c>
      <c r="Q1013" s="2">
        <f t="shared" si="113"/>
        <v>-18.850000000000001</v>
      </c>
      <c r="R1013" s="2">
        <f t="shared" si="114"/>
        <v>141441.36000000002</v>
      </c>
      <c r="S1013">
        <f>WEEKNUM(DailyReportTable[[#This Row],[Date]],2)</f>
        <v>32</v>
      </c>
    </row>
    <row r="1014" spans="10:19" x14ac:dyDescent="0.25">
      <c r="J1014" s="1">
        <v>42950</v>
      </c>
      <c r="K1014">
        <f t="shared" si="110"/>
        <v>2017</v>
      </c>
      <c r="L1014" t="str">
        <f t="shared" si="111"/>
        <v>August</v>
      </c>
      <c r="M1014" s="6" t="str">
        <f>DailyReportTable[[#This Row],[Year]]&amp;WEEKNUM(DailyReportTable[[#This Row],[Date]],2)</f>
        <v>201732</v>
      </c>
      <c r="N1014">
        <f t="shared" si="112"/>
        <v>3</v>
      </c>
      <c r="O1014" s="2">
        <f>SUMIF(IncomeDBTable[Date],"="&amp;DailyReportTable[[#This Row],[Date]],IncomeDBTable[Amount])</f>
        <v>0</v>
      </c>
      <c r="P1014">
        <f>SUMIF(ExpensesDBTable[Date],"="&amp;DailyReportTable[[#This Row],[Date]],ExpensesDBTable[Amount])</f>
        <v>104.6</v>
      </c>
      <c r="Q1014" s="2">
        <f t="shared" si="113"/>
        <v>-104.6</v>
      </c>
      <c r="R1014" s="2">
        <f t="shared" si="114"/>
        <v>141336.76</v>
      </c>
      <c r="S1014">
        <f>WEEKNUM(DailyReportTable[[#This Row],[Date]],2)</f>
        <v>32</v>
      </c>
    </row>
    <row r="1015" spans="10:19" x14ac:dyDescent="0.25">
      <c r="J1015" s="1">
        <v>42951</v>
      </c>
      <c r="K1015">
        <f t="shared" ref="K1015:K1078" si="115">YEAR(J1015)</f>
        <v>2017</v>
      </c>
      <c r="L1015" t="str">
        <f t="shared" ref="L1015:L1078" si="116">TEXT(DATE(K1015,MONTH(J1015),N1015),"MMMM")</f>
        <v>August</v>
      </c>
      <c r="M1015" s="6" t="str">
        <f>DailyReportTable[[#This Row],[Year]]&amp;WEEKNUM(DailyReportTable[[#This Row],[Date]],2)</f>
        <v>201732</v>
      </c>
      <c r="N1015">
        <f t="shared" ref="N1015:N1078" si="117">DAY(J1015)</f>
        <v>4</v>
      </c>
      <c r="O1015" s="2">
        <f>SUMIF(IncomeDBTable[Date],"="&amp;DailyReportTable[[#This Row],[Date]],IncomeDBTable[Amount])</f>
        <v>0</v>
      </c>
      <c r="P1015">
        <f>SUMIF(ExpensesDBTable[Date],"="&amp;DailyReportTable[[#This Row],[Date]],ExpensesDBTable[Amount])</f>
        <v>33.6</v>
      </c>
      <c r="Q1015" s="2">
        <f t="shared" ref="Q1015:Q1078" si="118">O1015-P1015</f>
        <v>-33.6</v>
      </c>
      <c r="R1015" s="2">
        <f t="shared" ref="R1015:R1078" si="119">R1014+Q1015</f>
        <v>141303.16</v>
      </c>
      <c r="S1015">
        <f>WEEKNUM(DailyReportTable[[#This Row],[Date]],2)</f>
        <v>32</v>
      </c>
    </row>
    <row r="1016" spans="10:19" x14ac:dyDescent="0.25">
      <c r="J1016" s="1">
        <v>42952</v>
      </c>
      <c r="K1016">
        <f t="shared" si="115"/>
        <v>2017</v>
      </c>
      <c r="L1016" t="str">
        <f t="shared" si="116"/>
        <v>August</v>
      </c>
      <c r="M1016" s="6" t="str">
        <f>DailyReportTable[[#This Row],[Year]]&amp;WEEKNUM(DailyReportTable[[#This Row],[Date]],2)</f>
        <v>201732</v>
      </c>
      <c r="N1016">
        <f t="shared" si="117"/>
        <v>5</v>
      </c>
      <c r="O1016" s="2">
        <f>SUMIF(IncomeDBTable[Date],"="&amp;DailyReportTable[[#This Row],[Date]],IncomeDBTable[Amount])</f>
        <v>0</v>
      </c>
      <c r="P1016">
        <f>SUMIF(ExpensesDBTable[Date],"="&amp;DailyReportTable[[#This Row],[Date]],ExpensesDBTable[Amount])</f>
        <v>46.24</v>
      </c>
      <c r="Q1016" s="2">
        <f t="shared" si="118"/>
        <v>-46.24</v>
      </c>
      <c r="R1016" s="2">
        <f t="shared" si="119"/>
        <v>141256.92000000001</v>
      </c>
      <c r="S1016">
        <f>WEEKNUM(DailyReportTable[[#This Row],[Date]],2)</f>
        <v>32</v>
      </c>
    </row>
    <row r="1017" spans="10:19" x14ac:dyDescent="0.25">
      <c r="J1017" s="1">
        <v>42953</v>
      </c>
      <c r="K1017">
        <f t="shared" si="115"/>
        <v>2017</v>
      </c>
      <c r="L1017" t="str">
        <f t="shared" si="116"/>
        <v>August</v>
      </c>
      <c r="M1017" s="6" t="str">
        <f>DailyReportTable[[#This Row],[Year]]&amp;WEEKNUM(DailyReportTable[[#This Row],[Date]],2)</f>
        <v>201732</v>
      </c>
      <c r="N1017">
        <f t="shared" si="117"/>
        <v>6</v>
      </c>
      <c r="O1017" s="2">
        <f>SUMIF(IncomeDBTable[Date],"="&amp;DailyReportTable[[#This Row],[Date]],IncomeDBTable[Amount])</f>
        <v>0</v>
      </c>
      <c r="P1017">
        <f>SUMIF(ExpensesDBTable[Date],"="&amp;DailyReportTable[[#This Row],[Date]],ExpensesDBTable[Amount])</f>
        <v>35.520000000000003</v>
      </c>
      <c r="Q1017" s="2">
        <f t="shared" si="118"/>
        <v>-35.520000000000003</v>
      </c>
      <c r="R1017" s="2">
        <f t="shared" si="119"/>
        <v>141221.40000000002</v>
      </c>
      <c r="S1017">
        <f>WEEKNUM(DailyReportTable[[#This Row],[Date]],2)</f>
        <v>32</v>
      </c>
    </row>
    <row r="1018" spans="10:19" x14ac:dyDescent="0.25">
      <c r="J1018" s="1">
        <v>42955</v>
      </c>
      <c r="K1018">
        <f t="shared" si="115"/>
        <v>2017</v>
      </c>
      <c r="L1018" t="str">
        <f t="shared" si="116"/>
        <v>August</v>
      </c>
      <c r="M1018" s="6" t="str">
        <f>DailyReportTable[[#This Row],[Year]]&amp;WEEKNUM(DailyReportTable[[#This Row],[Date]],2)</f>
        <v>201733</v>
      </c>
      <c r="N1018">
        <f t="shared" si="117"/>
        <v>8</v>
      </c>
      <c r="O1018" s="2">
        <f>SUMIF(IncomeDBTable[Date],"="&amp;DailyReportTable[[#This Row],[Date]],IncomeDBTable[Amount])</f>
        <v>0</v>
      </c>
      <c r="P1018">
        <f>SUMIF(ExpensesDBTable[Date],"="&amp;DailyReportTable[[#This Row],[Date]],ExpensesDBTable[Amount])</f>
        <v>21.9</v>
      </c>
      <c r="Q1018" s="2">
        <f t="shared" si="118"/>
        <v>-21.9</v>
      </c>
      <c r="R1018" s="2">
        <f t="shared" si="119"/>
        <v>141199.50000000003</v>
      </c>
      <c r="S1018">
        <f>WEEKNUM(DailyReportTable[[#This Row],[Date]],2)</f>
        <v>33</v>
      </c>
    </row>
    <row r="1019" spans="10:19" x14ac:dyDescent="0.25">
      <c r="J1019" s="1">
        <v>42956</v>
      </c>
      <c r="K1019">
        <f t="shared" si="115"/>
        <v>2017</v>
      </c>
      <c r="L1019" t="str">
        <f t="shared" si="116"/>
        <v>August</v>
      </c>
      <c r="M1019" s="6" t="str">
        <f>DailyReportTable[[#This Row],[Year]]&amp;WEEKNUM(DailyReportTable[[#This Row],[Date]],2)</f>
        <v>201733</v>
      </c>
      <c r="N1019">
        <f t="shared" si="117"/>
        <v>9</v>
      </c>
      <c r="O1019" s="2">
        <f>SUMIF(IncomeDBTable[Date],"="&amp;DailyReportTable[[#This Row],[Date]],IncomeDBTable[Amount])</f>
        <v>2871.47</v>
      </c>
      <c r="P1019">
        <f>SUMIF(ExpensesDBTable[Date],"="&amp;DailyReportTable[[#This Row],[Date]],ExpensesDBTable[Amount])</f>
        <v>14.440000000000001</v>
      </c>
      <c r="Q1019" s="2">
        <f t="shared" si="118"/>
        <v>2857.0299999999997</v>
      </c>
      <c r="R1019" s="2">
        <f t="shared" si="119"/>
        <v>144056.53000000003</v>
      </c>
      <c r="S1019">
        <f>WEEKNUM(DailyReportTable[[#This Row],[Date]],2)</f>
        <v>33</v>
      </c>
    </row>
    <row r="1020" spans="10:19" x14ac:dyDescent="0.25">
      <c r="J1020" s="1">
        <v>42957</v>
      </c>
      <c r="K1020">
        <f t="shared" si="115"/>
        <v>2017</v>
      </c>
      <c r="L1020" t="str">
        <f t="shared" si="116"/>
        <v>August</v>
      </c>
      <c r="M1020" s="6" t="str">
        <f>DailyReportTable[[#This Row],[Year]]&amp;WEEKNUM(DailyReportTable[[#This Row],[Date]],2)</f>
        <v>201733</v>
      </c>
      <c r="N1020">
        <f t="shared" si="117"/>
        <v>10</v>
      </c>
      <c r="O1020" s="2">
        <f>SUMIF(IncomeDBTable[Date],"="&amp;DailyReportTable[[#This Row],[Date]],IncomeDBTable[Amount])</f>
        <v>0</v>
      </c>
      <c r="P1020">
        <f>SUMIF(ExpensesDBTable[Date],"="&amp;DailyReportTable[[#This Row],[Date]],ExpensesDBTable[Amount])</f>
        <v>43.88</v>
      </c>
      <c r="Q1020" s="2">
        <f t="shared" si="118"/>
        <v>-43.88</v>
      </c>
      <c r="R1020" s="2">
        <f t="shared" si="119"/>
        <v>144012.65000000002</v>
      </c>
      <c r="S1020">
        <f>WEEKNUM(DailyReportTable[[#This Row],[Date]],2)</f>
        <v>33</v>
      </c>
    </row>
    <row r="1021" spans="10:19" x14ac:dyDescent="0.25">
      <c r="J1021" s="1">
        <v>42958</v>
      </c>
      <c r="K1021">
        <f t="shared" si="115"/>
        <v>2017</v>
      </c>
      <c r="L1021" t="str">
        <f t="shared" si="116"/>
        <v>August</v>
      </c>
      <c r="M1021" s="6" t="str">
        <f>DailyReportTable[[#This Row],[Year]]&amp;WEEKNUM(DailyReportTable[[#This Row],[Date]],2)</f>
        <v>201733</v>
      </c>
      <c r="N1021">
        <f t="shared" si="117"/>
        <v>11</v>
      </c>
      <c r="O1021" s="2">
        <f>SUMIF(IncomeDBTable[Date],"="&amp;DailyReportTable[[#This Row],[Date]],IncomeDBTable[Amount])</f>
        <v>0</v>
      </c>
      <c r="P1021">
        <f>SUMIF(ExpensesDBTable[Date],"="&amp;DailyReportTable[[#This Row],[Date]],ExpensesDBTable[Amount])</f>
        <v>9.5</v>
      </c>
      <c r="Q1021" s="2">
        <f t="shared" si="118"/>
        <v>-9.5</v>
      </c>
      <c r="R1021" s="2">
        <f t="shared" si="119"/>
        <v>144003.15000000002</v>
      </c>
      <c r="S1021">
        <f>WEEKNUM(DailyReportTable[[#This Row],[Date]],2)</f>
        <v>33</v>
      </c>
    </row>
    <row r="1022" spans="10:19" x14ac:dyDescent="0.25">
      <c r="J1022" s="1">
        <v>42959</v>
      </c>
      <c r="K1022">
        <f t="shared" si="115"/>
        <v>2017</v>
      </c>
      <c r="L1022" t="str">
        <f t="shared" si="116"/>
        <v>August</v>
      </c>
      <c r="M1022" s="6" t="str">
        <f>DailyReportTable[[#This Row],[Year]]&amp;WEEKNUM(DailyReportTable[[#This Row],[Date]],2)</f>
        <v>201733</v>
      </c>
      <c r="N1022">
        <f t="shared" si="117"/>
        <v>12</v>
      </c>
      <c r="O1022" s="2">
        <f>SUMIF(IncomeDBTable[Date],"="&amp;DailyReportTable[[#This Row],[Date]],IncomeDBTable[Amount])</f>
        <v>0</v>
      </c>
      <c r="P1022">
        <f>SUMIF(ExpensesDBTable[Date],"="&amp;DailyReportTable[[#This Row],[Date]],ExpensesDBTable[Amount])</f>
        <v>349.17</v>
      </c>
      <c r="Q1022" s="2">
        <f t="shared" si="118"/>
        <v>-349.17</v>
      </c>
      <c r="R1022" s="2">
        <f t="shared" si="119"/>
        <v>143653.98000000001</v>
      </c>
      <c r="S1022">
        <f>WEEKNUM(DailyReportTable[[#This Row],[Date]],2)</f>
        <v>33</v>
      </c>
    </row>
    <row r="1023" spans="10:19" x14ac:dyDescent="0.25">
      <c r="J1023" s="1">
        <v>42960</v>
      </c>
      <c r="K1023">
        <f t="shared" si="115"/>
        <v>2017</v>
      </c>
      <c r="L1023" t="str">
        <f t="shared" si="116"/>
        <v>August</v>
      </c>
      <c r="M1023" s="6" t="str">
        <f>DailyReportTable[[#This Row],[Year]]&amp;WEEKNUM(DailyReportTable[[#This Row],[Date]],2)</f>
        <v>201733</v>
      </c>
      <c r="N1023">
        <f t="shared" si="117"/>
        <v>13</v>
      </c>
      <c r="O1023" s="2">
        <f>SUMIF(IncomeDBTable[Date],"="&amp;DailyReportTable[[#This Row],[Date]],IncomeDBTable[Amount])</f>
        <v>0</v>
      </c>
      <c r="P1023">
        <f>SUMIF(ExpensesDBTable[Date],"="&amp;DailyReportTable[[#This Row],[Date]],ExpensesDBTable[Amount])</f>
        <v>63.01</v>
      </c>
      <c r="Q1023" s="2">
        <f t="shared" si="118"/>
        <v>-63.01</v>
      </c>
      <c r="R1023" s="2">
        <f t="shared" si="119"/>
        <v>143590.97</v>
      </c>
      <c r="S1023">
        <f>WEEKNUM(DailyReportTable[[#This Row],[Date]],2)</f>
        <v>33</v>
      </c>
    </row>
    <row r="1024" spans="10:19" x14ac:dyDescent="0.25">
      <c r="J1024" s="1">
        <v>42961</v>
      </c>
      <c r="K1024">
        <f t="shared" si="115"/>
        <v>2017</v>
      </c>
      <c r="L1024" t="str">
        <f t="shared" si="116"/>
        <v>August</v>
      </c>
      <c r="M1024" s="6" t="str">
        <f>DailyReportTable[[#This Row],[Year]]&amp;WEEKNUM(DailyReportTable[[#This Row],[Date]],2)</f>
        <v>201734</v>
      </c>
      <c r="N1024">
        <f t="shared" si="117"/>
        <v>14</v>
      </c>
      <c r="O1024" s="2">
        <f>SUMIF(IncomeDBTable[Date],"="&amp;DailyReportTable[[#This Row],[Date]],IncomeDBTable[Amount])</f>
        <v>5746</v>
      </c>
      <c r="P1024">
        <f>SUMIF(ExpensesDBTable[Date],"="&amp;DailyReportTable[[#This Row],[Date]],ExpensesDBTable[Amount])</f>
        <v>33.5</v>
      </c>
      <c r="Q1024" s="2">
        <f t="shared" si="118"/>
        <v>5712.5</v>
      </c>
      <c r="R1024" s="2">
        <f t="shared" si="119"/>
        <v>149303.47</v>
      </c>
      <c r="S1024">
        <f>WEEKNUM(DailyReportTable[[#This Row],[Date]],2)</f>
        <v>34</v>
      </c>
    </row>
    <row r="1025" spans="10:19" x14ac:dyDescent="0.25">
      <c r="J1025" s="1">
        <v>42962</v>
      </c>
      <c r="K1025">
        <f t="shared" si="115"/>
        <v>2017</v>
      </c>
      <c r="L1025" t="str">
        <f t="shared" si="116"/>
        <v>August</v>
      </c>
      <c r="M1025" s="6" t="str">
        <f>DailyReportTable[[#This Row],[Year]]&amp;WEEKNUM(DailyReportTable[[#This Row],[Date]],2)</f>
        <v>201734</v>
      </c>
      <c r="N1025">
        <f t="shared" si="117"/>
        <v>15</v>
      </c>
      <c r="O1025" s="2">
        <f>SUMIF(IncomeDBTable[Date],"="&amp;DailyReportTable[[#This Row],[Date]],IncomeDBTable[Amount])</f>
        <v>0</v>
      </c>
      <c r="P1025">
        <f>SUMIF(ExpensesDBTable[Date],"="&amp;DailyReportTable[[#This Row],[Date]],ExpensesDBTable[Amount])</f>
        <v>36.61</v>
      </c>
      <c r="Q1025" s="2">
        <f t="shared" si="118"/>
        <v>-36.61</v>
      </c>
      <c r="R1025" s="2">
        <f t="shared" si="119"/>
        <v>149266.86000000002</v>
      </c>
      <c r="S1025">
        <f>WEEKNUM(DailyReportTable[[#This Row],[Date]],2)</f>
        <v>34</v>
      </c>
    </row>
    <row r="1026" spans="10:19" x14ac:dyDescent="0.25">
      <c r="J1026" s="1">
        <v>42963</v>
      </c>
      <c r="K1026">
        <f t="shared" si="115"/>
        <v>2017</v>
      </c>
      <c r="L1026" t="str">
        <f t="shared" si="116"/>
        <v>August</v>
      </c>
      <c r="M1026" s="6" t="str">
        <f>DailyReportTable[[#This Row],[Year]]&amp;WEEKNUM(DailyReportTable[[#This Row],[Date]],2)</f>
        <v>201734</v>
      </c>
      <c r="N1026">
        <f t="shared" si="117"/>
        <v>16</v>
      </c>
      <c r="O1026" s="2">
        <f>SUMIF(IncomeDBTable[Date],"="&amp;DailyReportTable[[#This Row],[Date]],IncomeDBTable[Amount])</f>
        <v>0</v>
      </c>
      <c r="P1026">
        <f>SUMIF(ExpensesDBTable[Date],"="&amp;DailyReportTable[[#This Row],[Date]],ExpensesDBTable[Amount])</f>
        <v>73.12</v>
      </c>
      <c r="Q1026" s="2">
        <f t="shared" si="118"/>
        <v>-73.12</v>
      </c>
      <c r="R1026" s="2">
        <f t="shared" si="119"/>
        <v>149193.74000000002</v>
      </c>
      <c r="S1026">
        <f>WEEKNUM(DailyReportTable[[#This Row],[Date]],2)</f>
        <v>34</v>
      </c>
    </row>
    <row r="1027" spans="10:19" x14ac:dyDescent="0.25">
      <c r="J1027" s="1">
        <v>42964</v>
      </c>
      <c r="K1027">
        <f t="shared" si="115"/>
        <v>2017</v>
      </c>
      <c r="L1027" t="str">
        <f t="shared" si="116"/>
        <v>August</v>
      </c>
      <c r="M1027" s="6" t="str">
        <f>DailyReportTable[[#This Row],[Year]]&amp;WEEKNUM(DailyReportTable[[#This Row],[Date]],2)</f>
        <v>201734</v>
      </c>
      <c r="N1027">
        <f t="shared" si="117"/>
        <v>17</v>
      </c>
      <c r="O1027" s="2">
        <f>SUMIF(IncomeDBTable[Date],"="&amp;DailyReportTable[[#This Row],[Date]],IncomeDBTable[Amount])</f>
        <v>0</v>
      </c>
      <c r="P1027">
        <f>SUMIF(ExpensesDBTable[Date],"="&amp;DailyReportTable[[#This Row],[Date]],ExpensesDBTable[Amount])</f>
        <v>33.31</v>
      </c>
      <c r="Q1027" s="2">
        <f t="shared" si="118"/>
        <v>-33.31</v>
      </c>
      <c r="R1027" s="2">
        <f t="shared" si="119"/>
        <v>149160.43000000002</v>
      </c>
      <c r="S1027">
        <f>WEEKNUM(DailyReportTable[[#This Row],[Date]],2)</f>
        <v>34</v>
      </c>
    </row>
    <row r="1028" spans="10:19" x14ac:dyDescent="0.25">
      <c r="J1028" s="1">
        <v>42965</v>
      </c>
      <c r="K1028">
        <f t="shared" si="115"/>
        <v>2017</v>
      </c>
      <c r="L1028" t="str">
        <f t="shared" si="116"/>
        <v>August</v>
      </c>
      <c r="M1028" s="6" t="str">
        <f>DailyReportTable[[#This Row],[Year]]&amp;WEEKNUM(DailyReportTable[[#This Row],[Date]],2)</f>
        <v>201734</v>
      </c>
      <c r="N1028">
        <f t="shared" si="117"/>
        <v>18</v>
      </c>
      <c r="O1028" s="2">
        <f>SUMIF(IncomeDBTable[Date],"="&amp;DailyReportTable[[#This Row],[Date]],IncomeDBTable[Amount])</f>
        <v>0</v>
      </c>
      <c r="P1028">
        <f>SUMIF(ExpensesDBTable[Date],"="&amp;DailyReportTable[[#This Row],[Date]],ExpensesDBTable[Amount])</f>
        <v>12.85</v>
      </c>
      <c r="Q1028" s="2">
        <f t="shared" si="118"/>
        <v>-12.85</v>
      </c>
      <c r="R1028" s="2">
        <f t="shared" si="119"/>
        <v>149147.58000000002</v>
      </c>
      <c r="S1028">
        <f>WEEKNUM(DailyReportTable[[#This Row],[Date]],2)</f>
        <v>34</v>
      </c>
    </row>
    <row r="1029" spans="10:19" x14ac:dyDescent="0.25">
      <c r="J1029" s="1">
        <v>42966</v>
      </c>
      <c r="K1029">
        <f t="shared" si="115"/>
        <v>2017</v>
      </c>
      <c r="L1029" t="str">
        <f t="shared" si="116"/>
        <v>August</v>
      </c>
      <c r="M1029" s="6" t="str">
        <f>DailyReportTable[[#This Row],[Year]]&amp;WEEKNUM(DailyReportTable[[#This Row],[Date]],2)</f>
        <v>201734</v>
      </c>
      <c r="N1029">
        <f t="shared" si="117"/>
        <v>19</v>
      </c>
      <c r="O1029" s="2">
        <f>SUMIF(IncomeDBTable[Date],"="&amp;DailyReportTable[[#This Row],[Date]],IncomeDBTable[Amount])</f>
        <v>0</v>
      </c>
      <c r="P1029">
        <f>SUMIF(ExpensesDBTable[Date],"="&amp;DailyReportTable[[#This Row],[Date]],ExpensesDBTable[Amount])</f>
        <v>1531.5</v>
      </c>
      <c r="Q1029" s="2">
        <f t="shared" si="118"/>
        <v>-1531.5</v>
      </c>
      <c r="R1029" s="2">
        <f t="shared" si="119"/>
        <v>147616.08000000002</v>
      </c>
      <c r="S1029">
        <f>WEEKNUM(DailyReportTable[[#This Row],[Date]],2)</f>
        <v>34</v>
      </c>
    </row>
    <row r="1030" spans="10:19" x14ac:dyDescent="0.25">
      <c r="J1030" s="1">
        <v>42967</v>
      </c>
      <c r="K1030">
        <f t="shared" si="115"/>
        <v>2017</v>
      </c>
      <c r="L1030" t="str">
        <f t="shared" si="116"/>
        <v>August</v>
      </c>
      <c r="M1030" s="6" t="str">
        <f>DailyReportTable[[#This Row],[Year]]&amp;WEEKNUM(DailyReportTable[[#This Row],[Date]],2)</f>
        <v>201734</v>
      </c>
      <c r="N1030">
        <f t="shared" si="117"/>
        <v>20</v>
      </c>
      <c r="O1030" s="2">
        <f>SUMIF(IncomeDBTable[Date],"="&amp;DailyReportTable[[#This Row],[Date]],IncomeDBTable[Amount])</f>
        <v>0</v>
      </c>
      <c r="P1030">
        <f>SUMIF(ExpensesDBTable[Date],"="&amp;DailyReportTable[[#This Row],[Date]],ExpensesDBTable[Amount])</f>
        <v>424.93</v>
      </c>
      <c r="Q1030" s="2">
        <f t="shared" si="118"/>
        <v>-424.93</v>
      </c>
      <c r="R1030" s="2">
        <f t="shared" si="119"/>
        <v>147191.15000000002</v>
      </c>
      <c r="S1030">
        <f>WEEKNUM(DailyReportTable[[#This Row],[Date]],2)</f>
        <v>34</v>
      </c>
    </row>
    <row r="1031" spans="10:19" x14ac:dyDescent="0.25">
      <c r="J1031" s="1">
        <v>42969</v>
      </c>
      <c r="K1031">
        <f t="shared" si="115"/>
        <v>2017</v>
      </c>
      <c r="L1031" t="str">
        <f t="shared" si="116"/>
        <v>August</v>
      </c>
      <c r="M1031" s="6" t="str">
        <f>DailyReportTable[[#This Row],[Year]]&amp;WEEKNUM(DailyReportTable[[#This Row],[Date]],2)</f>
        <v>201735</v>
      </c>
      <c r="N1031">
        <f t="shared" si="117"/>
        <v>22</v>
      </c>
      <c r="O1031" s="2">
        <f>SUMIF(IncomeDBTable[Date],"="&amp;DailyReportTable[[#This Row],[Date]],IncomeDBTable[Amount])</f>
        <v>2871.47</v>
      </c>
      <c r="P1031">
        <f>SUMIF(ExpensesDBTable[Date],"="&amp;DailyReportTable[[#This Row],[Date]],ExpensesDBTable[Amount])</f>
        <v>212.39</v>
      </c>
      <c r="Q1031" s="2">
        <f t="shared" si="118"/>
        <v>2659.08</v>
      </c>
      <c r="R1031" s="2">
        <f t="shared" si="119"/>
        <v>149850.23000000001</v>
      </c>
      <c r="S1031">
        <f>WEEKNUM(DailyReportTable[[#This Row],[Date]],2)</f>
        <v>35</v>
      </c>
    </row>
    <row r="1032" spans="10:19" x14ac:dyDescent="0.25">
      <c r="J1032" s="1">
        <v>42971</v>
      </c>
      <c r="K1032">
        <f t="shared" si="115"/>
        <v>2017</v>
      </c>
      <c r="L1032" t="str">
        <f t="shared" si="116"/>
        <v>August</v>
      </c>
      <c r="M1032" s="6" t="str">
        <f>DailyReportTable[[#This Row],[Year]]&amp;WEEKNUM(DailyReportTable[[#This Row],[Date]],2)</f>
        <v>201735</v>
      </c>
      <c r="N1032">
        <f t="shared" si="117"/>
        <v>24</v>
      </c>
      <c r="O1032" s="2">
        <f>SUMIF(IncomeDBTable[Date],"="&amp;DailyReportTable[[#This Row],[Date]],IncomeDBTable[Amount])</f>
        <v>0</v>
      </c>
      <c r="P1032">
        <f>SUMIF(ExpensesDBTable[Date],"="&amp;DailyReportTable[[#This Row],[Date]],ExpensesDBTable[Amount])</f>
        <v>81.289999999999992</v>
      </c>
      <c r="Q1032" s="2">
        <f t="shared" si="118"/>
        <v>-81.289999999999992</v>
      </c>
      <c r="R1032" s="2">
        <f t="shared" si="119"/>
        <v>149768.94</v>
      </c>
      <c r="S1032">
        <f>WEEKNUM(DailyReportTable[[#This Row],[Date]],2)</f>
        <v>35</v>
      </c>
    </row>
    <row r="1033" spans="10:19" x14ac:dyDescent="0.25">
      <c r="J1033" s="1">
        <v>42972</v>
      </c>
      <c r="K1033">
        <f t="shared" si="115"/>
        <v>2017</v>
      </c>
      <c r="L1033" t="str">
        <f t="shared" si="116"/>
        <v>August</v>
      </c>
      <c r="M1033" s="6" t="str">
        <f>DailyReportTable[[#This Row],[Year]]&amp;WEEKNUM(DailyReportTable[[#This Row],[Date]],2)</f>
        <v>201735</v>
      </c>
      <c r="N1033">
        <f t="shared" si="117"/>
        <v>25</v>
      </c>
      <c r="O1033" s="2">
        <f>SUMIF(IncomeDBTable[Date],"="&amp;DailyReportTable[[#This Row],[Date]],IncomeDBTable[Amount])</f>
        <v>0</v>
      </c>
      <c r="P1033">
        <f>SUMIF(ExpensesDBTable[Date],"="&amp;DailyReportTable[[#This Row],[Date]],ExpensesDBTable[Amount])</f>
        <v>41.8</v>
      </c>
      <c r="Q1033" s="2">
        <f t="shared" si="118"/>
        <v>-41.8</v>
      </c>
      <c r="R1033" s="2">
        <f t="shared" si="119"/>
        <v>149727.14000000001</v>
      </c>
      <c r="S1033">
        <f>WEEKNUM(DailyReportTable[[#This Row],[Date]],2)</f>
        <v>35</v>
      </c>
    </row>
    <row r="1034" spans="10:19" x14ac:dyDescent="0.25">
      <c r="J1034" s="1">
        <v>42973</v>
      </c>
      <c r="K1034">
        <f t="shared" si="115"/>
        <v>2017</v>
      </c>
      <c r="L1034" t="str">
        <f t="shared" si="116"/>
        <v>August</v>
      </c>
      <c r="M1034" s="6" t="str">
        <f>DailyReportTable[[#This Row],[Year]]&amp;WEEKNUM(DailyReportTable[[#This Row],[Date]],2)</f>
        <v>201735</v>
      </c>
      <c r="N1034">
        <f t="shared" si="117"/>
        <v>26</v>
      </c>
      <c r="O1034" s="2">
        <f>SUMIF(IncomeDBTable[Date],"="&amp;DailyReportTable[[#This Row],[Date]],IncomeDBTable[Amount])</f>
        <v>0</v>
      </c>
      <c r="P1034">
        <f>SUMIF(ExpensesDBTable[Date],"="&amp;DailyReportTable[[#This Row],[Date]],ExpensesDBTable[Amount])</f>
        <v>45.29</v>
      </c>
      <c r="Q1034" s="2">
        <f t="shared" si="118"/>
        <v>-45.29</v>
      </c>
      <c r="R1034" s="2">
        <f t="shared" si="119"/>
        <v>149681.85</v>
      </c>
      <c r="S1034">
        <f>WEEKNUM(DailyReportTable[[#This Row],[Date]],2)</f>
        <v>35</v>
      </c>
    </row>
    <row r="1035" spans="10:19" x14ac:dyDescent="0.25">
      <c r="J1035" s="1">
        <v>42974</v>
      </c>
      <c r="K1035">
        <f t="shared" si="115"/>
        <v>2017</v>
      </c>
      <c r="L1035" t="str">
        <f t="shared" si="116"/>
        <v>August</v>
      </c>
      <c r="M1035" s="6" t="str">
        <f>DailyReportTable[[#This Row],[Year]]&amp;WEEKNUM(DailyReportTable[[#This Row],[Date]],2)</f>
        <v>201735</v>
      </c>
      <c r="N1035">
        <f t="shared" si="117"/>
        <v>27</v>
      </c>
      <c r="O1035" s="2">
        <f>SUMIF(IncomeDBTable[Date],"="&amp;DailyReportTable[[#This Row],[Date]],IncomeDBTable[Amount])</f>
        <v>0</v>
      </c>
      <c r="P1035">
        <f>SUMIF(ExpensesDBTable[Date],"="&amp;DailyReportTable[[#This Row],[Date]],ExpensesDBTable[Amount])</f>
        <v>75</v>
      </c>
      <c r="Q1035" s="2">
        <f t="shared" si="118"/>
        <v>-75</v>
      </c>
      <c r="R1035" s="2">
        <f t="shared" si="119"/>
        <v>149606.85</v>
      </c>
      <c r="S1035">
        <f>WEEKNUM(DailyReportTable[[#This Row],[Date]],2)</f>
        <v>35</v>
      </c>
    </row>
    <row r="1036" spans="10:19" x14ac:dyDescent="0.25">
      <c r="J1036" s="1">
        <v>42975</v>
      </c>
      <c r="K1036">
        <f t="shared" si="115"/>
        <v>2017</v>
      </c>
      <c r="L1036" t="str">
        <f t="shared" si="116"/>
        <v>August</v>
      </c>
      <c r="M1036" s="6" t="str">
        <f>DailyReportTable[[#This Row],[Year]]&amp;WEEKNUM(DailyReportTable[[#This Row],[Date]],2)</f>
        <v>201736</v>
      </c>
      <c r="N1036">
        <f t="shared" si="117"/>
        <v>28</v>
      </c>
      <c r="O1036" s="2">
        <f>SUMIF(IncomeDBTable[Date],"="&amp;DailyReportTable[[#This Row],[Date]],IncomeDBTable[Amount])</f>
        <v>0</v>
      </c>
      <c r="P1036">
        <f>SUMIF(ExpensesDBTable[Date],"="&amp;DailyReportTable[[#This Row],[Date]],ExpensesDBTable[Amount])</f>
        <v>3.8</v>
      </c>
      <c r="Q1036" s="2">
        <f t="shared" si="118"/>
        <v>-3.8</v>
      </c>
      <c r="R1036" s="2">
        <f t="shared" si="119"/>
        <v>149603.05000000002</v>
      </c>
      <c r="S1036">
        <f>WEEKNUM(DailyReportTable[[#This Row],[Date]],2)</f>
        <v>36</v>
      </c>
    </row>
    <row r="1037" spans="10:19" x14ac:dyDescent="0.25">
      <c r="J1037" s="1">
        <v>42977</v>
      </c>
      <c r="K1037">
        <f t="shared" si="115"/>
        <v>2017</v>
      </c>
      <c r="L1037" t="str">
        <f t="shared" si="116"/>
        <v>August</v>
      </c>
      <c r="M1037" s="6" t="str">
        <f>DailyReportTable[[#This Row],[Year]]&amp;WEEKNUM(DailyReportTable[[#This Row],[Date]],2)</f>
        <v>201736</v>
      </c>
      <c r="N1037">
        <f t="shared" si="117"/>
        <v>30</v>
      </c>
      <c r="O1037" s="2">
        <f>SUMIF(IncomeDBTable[Date],"="&amp;DailyReportTable[[#This Row],[Date]],IncomeDBTable[Amount])</f>
        <v>0</v>
      </c>
      <c r="P1037">
        <f>SUMIF(ExpensesDBTable[Date],"="&amp;DailyReportTable[[#This Row],[Date]],ExpensesDBTable[Amount])</f>
        <v>157.15</v>
      </c>
      <c r="Q1037" s="2">
        <f t="shared" si="118"/>
        <v>-157.15</v>
      </c>
      <c r="R1037" s="2">
        <f t="shared" si="119"/>
        <v>149445.90000000002</v>
      </c>
      <c r="S1037">
        <f>WEEKNUM(DailyReportTable[[#This Row],[Date]],2)</f>
        <v>36</v>
      </c>
    </row>
    <row r="1038" spans="10:19" x14ac:dyDescent="0.25">
      <c r="J1038" s="1">
        <v>42978</v>
      </c>
      <c r="K1038">
        <f t="shared" si="115"/>
        <v>2017</v>
      </c>
      <c r="L1038" t="str">
        <f t="shared" si="116"/>
        <v>August</v>
      </c>
      <c r="M1038" s="6" t="str">
        <f>DailyReportTable[[#This Row],[Year]]&amp;WEEKNUM(DailyReportTable[[#This Row],[Date]],2)</f>
        <v>201736</v>
      </c>
      <c r="N1038">
        <f t="shared" si="117"/>
        <v>31</v>
      </c>
      <c r="O1038" s="2">
        <f>SUMIF(IncomeDBTable[Date],"="&amp;DailyReportTable[[#This Row],[Date]],IncomeDBTable[Amount])</f>
        <v>0</v>
      </c>
      <c r="P1038">
        <f>SUMIF(ExpensesDBTable[Date],"="&amp;DailyReportTable[[#This Row],[Date]],ExpensesDBTable[Amount])</f>
        <v>12.8</v>
      </c>
      <c r="Q1038" s="2">
        <f t="shared" si="118"/>
        <v>-12.8</v>
      </c>
      <c r="R1038" s="2">
        <f t="shared" si="119"/>
        <v>149433.10000000003</v>
      </c>
      <c r="S1038">
        <f>WEEKNUM(DailyReportTable[[#This Row],[Date]],2)</f>
        <v>36</v>
      </c>
    </row>
    <row r="1039" spans="10:19" x14ac:dyDescent="0.25">
      <c r="J1039" s="1">
        <v>42980</v>
      </c>
      <c r="K1039">
        <f t="shared" si="115"/>
        <v>2017</v>
      </c>
      <c r="L1039" t="str">
        <f t="shared" si="116"/>
        <v>September</v>
      </c>
      <c r="M1039" s="6" t="str">
        <f>DailyReportTable[[#This Row],[Year]]&amp;WEEKNUM(DailyReportTable[[#This Row],[Date]],2)</f>
        <v>201736</v>
      </c>
      <c r="N1039">
        <f t="shared" si="117"/>
        <v>2</v>
      </c>
      <c r="O1039" s="2">
        <f>SUMIF(IncomeDBTable[Date],"="&amp;DailyReportTable[[#This Row],[Date]],IncomeDBTable[Amount])</f>
        <v>0</v>
      </c>
      <c r="P1039">
        <f>SUMIF(ExpensesDBTable[Date],"="&amp;DailyReportTable[[#This Row],[Date]],ExpensesDBTable[Amount])</f>
        <v>74.7</v>
      </c>
      <c r="Q1039" s="2">
        <f t="shared" si="118"/>
        <v>-74.7</v>
      </c>
      <c r="R1039" s="2">
        <f t="shared" si="119"/>
        <v>149358.40000000002</v>
      </c>
      <c r="S1039">
        <f>WEEKNUM(DailyReportTable[[#This Row],[Date]],2)</f>
        <v>36</v>
      </c>
    </row>
    <row r="1040" spans="10:19" x14ac:dyDescent="0.25">
      <c r="J1040" s="1">
        <v>42981</v>
      </c>
      <c r="K1040">
        <f t="shared" si="115"/>
        <v>2017</v>
      </c>
      <c r="L1040" t="str">
        <f t="shared" si="116"/>
        <v>September</v>
      </c>
      <c r="M1040" s="6" t="str">
        <f>DailyReportTable[[#This Row],[Year]]&amp;WEEKNUM(DailyReportTable[[#This Row],[Date]],2)</f>
        <v>201736</v>
      </c>
      <c r="N1040">
        <f t="shared" si="117"/>
        <v>3</v>
      </c>
      <c r="O1040" s="2">
        <f>SUMIF(IncomeDBTable[Date],"="&amp;DailyReportTable[[#This Row],[Date]],IncomeDBTable[Amount])</f>
        <v>0</v>
      </c>
      <c r="P1040">
        <f>SUMIF(ExpensesDBTable[Date],"="&amp;DailyReportTable[[#This Row],[Date]],ExpensesDBTable[Amount])</f>
        <v>84.5</v>
      </c>
      <c r="Q1040" s="2">
        <f t="shared" si="118"/>
        <v>-84.5</v>
      </c>
      <c r="R1040" s="2">
        <f t="shared" si="119"/>
        <v>149273.90000000002</v>
      </c>
      <c r="S1040">
        <f>WEEKNUM(DailyReportTable[[#This Row],[Date]],2)</f>
        <v>36</v>
      </c>
    </row>
    <row r="1041" spans="10:19" x14ac:dyDescent="0.25">
      <c r="J1041" s="1">
        <v>42982</v>
      </c>
      <c r="K1041">
        <f t="shared" si="115"/>
        <v>2017</v>
      </c>
      <c r="L1041" t="str">
        <f t="shared" si="116"/>
        <v>September</v>
      </c>
      <c r="M1041" s="6" t="str">
        <f>DailyReportTable[[#This Row],[Year]]&amp;WEEKNUM(DailyReportTable[[#This Row],[Date]],2)</f>
        <v>201737</v>
      </c>
      <c r="N1041">
        <f t="shared" si="117"/>
        <v>4</v>
      </c>
      <c r="O1041" s="2">
        <f>SUMIF(IncomeDBTable[Date],"="&amp;DailyReportTable[[#This Row],[Date]],IncomeDBTable[Amount])</f>
        <v>0</v>
      </c>
      <c r="P1041">
        <f>SUMIF(ExpensesDBTable[Date],"="&amp;DailyReportTable[[#This Row],[Date]],ExpensesDBTable[Amount])</f>
        <v>256.44</v>
      </c>
      <c r="Q1041" s="2">
        <f t="shared" si="118"/>
        <v>-256.44</v>
      </c>
      <c r="R1041" s="2">
        <f t="shared" si="119"/>
        <v>149017.46000000002</v>
      </c>
      <c r="S1041">
        <f>WEEKNUM(DailyReportTable[[#This Row],[Date]],2)</f>
        <v>37</v>
      </c>
    </row>
    <row r="1042" spans="10:19" x14ac:dyDescent="0.25">
      <c r="J1042" s="1">
        <v>42983</v>
      </c>
      <c r="K1042">
        <f t="shared" si="115"/>
        <v>2017</v>
      </c>
      <c r="L1042" t="str">
        <f t="shared" si="116"/>
        <v>September</v>
      </c>
      <c r="M1042" s="6" t="str">
        <f>DailyReportTable[[#This Row],[Year]]&amp;WEEKNUM(DailyReportTable[[#This Row],[Date]],2)</f>
        <v>201737</v>
      </c>
      <c r="N1042">
        <f t="shared" si="117"/>
        <v>5</v>
      </c>
      <c r="O1042" s="2">
        <f>SUMIF(IncomeDBTable[Date],"="&amp;DailyReportTable[[#This Row],[Date]],IncomeDBTable[Amount])</f>
        <v>2871.47</v>
      </c>
      <c r="P1042">
        <f>SUMIF(ExpensesDBTable[Date],"="&amp;DailyReportTable[[#This Row],[Date]],ExpensesDBTable[Amount])</f>
        <v>44.24</v>
      </c>
      <c r="Q1042" s="2">
        <f t="shared" si="118"/>
        <v>2827.23</v>
      </c>
      <c r="R1042" s="2">
        <f t="shared" si="119"/>
        <v>151844.69000000003</v>
      </c>
      <c r="S1042">
        <f>WEEKNUM(DailyReportTable[[#This Row],[Date]],2)</f>
        <v>37</v>
      </c>
    </row>
    <row r="1043" spans="10:19" x14ac:dyDescent="0.25">
      <c r="J1043" s="1">
        <v>42984</v>
      </c>
      <c r="K1043">
        <f t="shared" si="115"/>
        <v>2017</v>
      </c>
      <c r="L1043" t="str">
        <f t="shared" si="116"/>
        <v>September</v>
      </c>
      <c r="M1043" s="6" t="str">
        <f>DailyReportTable[[#This Row],[Year]]&amp;WEEKNUM(DailyReportTable[[#This Row],[Date]],2)</f>
        <v>201737</v>
      </c>
      <c r="N1043">
        <f t="shared" si="117"/>
        <v>6</v>
      </c>
      <c r="O1043" s="2">
        <f>SUMIF(IncomeDBTable[Date],"="&amp;DailyReportTable[[#This Row],[Date]],IncomeDBTable[Amount])</f>
        <v>20.440000000000001</v>
      </c>
      <c r="P1043">
        <f>SUMIF(ExpensesDBTable[Date],"="&amp;DailyReportTable[[#This Row],[Date]],ExpensesDBTable[Amount])</f>
        <v>0</v>
      </c>
      <c r="Q1043" s="2">
        <f t="shared" si="118"/>
        <v>20.440000000000001</v>
      </c>
      <c r="R1043" s="2">
        <f t="shared" si="119"/>
        <v>151865.13000000003</v>
      </c>
      <c r="S1043">
        <f>WEEKNUM(DailyReportTable[[#This Row],[Date]],2)</f>
        <v>37</v>
      </c>
    </row>
    <row r="1044" spans="10:19" x14ac:dyDescent="0.25">
      <c r="J1044" s="1">
        <v>42985</v>
      </c>
      <c r="K1044">
        <f t="shared" si="115"/>
        <v>2017</v>
      </c>
      <c r="L1044" t="str">
        <f t="shared" si="116"/>
        <v>September</v>
      </c>
      <c r="M1044" s="6" t="str">
        <f>DailyReportTable[[#This Row],[Year]]&amp;WEEKNUM(DailyReportTable[[#This Row],[Date]],2)</f>
        <v>201737</v>
      </c>
      <c r="N1044">
        <f t="shared" si="117"/>
        <v>7</v>
      </c>
      <c r="O1044" s="2">
        <f>SUMIF(IncomeDBTable[Date],"="&amp;DailyReportTable[[#This Row],[Date]],IncomeDBTable[Amount])</f>
        <v>0</v>
      </c>
      <c r="P1044">
        <f>SUMIF(ExpensesDBTable[Date],"="&amp;DailyReportTable[[#This Row],[Date]],ExpensesDBTable[Amount])</f>
        <v>45.989999999999995</v>
      </c>
      <c r="Q1044" s="2">
        <f t="shared" si="118"/>
        <v>-45.989999999999995</v>
      </c>
      <c r="R1044" s="2">
        <f t="shared" si="119"/>
        <v>151819.14000000004</v>
      </c>
      <c r="S1044">
        <f>WEEKNUM(DailyReportTable[[#This Row],[Date]],2)</f>
        <v>37</v>
      </c>
    </row>
    <row r="1045" spans="10:19" x14ac:dyDescent="0.25">
      <c r="J1045" s="1">
        <v>42986</v>
      </c>
      <c r="K1045">
        <f t="shared" si="115"/>
        <v>2017</v>
      </c>
      <c r="L1045" t="str">
        <f t="shared" si="116"/>
        <v>September</v>
      </c>
      <c r="M1045" s="6" t="str">
        <f>DailyReportTable[[#This Row],[Year]]&amp;WEEKNUM(DailyReportTable[[#This Row],[Date]],2)</f>
        <v>201737</v>
      </c>
      <c r="N1045">
        <f t="shared" si="117"/>
        <v>8</v>
      </c>
      <c r="O1045" s="2">
        <f>SUMIF(IncomeDBTable[Date],"="&amp;DailyReportTable[[#This Row],[Date]],IncomeDBTable[Amount])</f>
        <v>0</v>
      </c>
      <c r="P1045">
        <f>SUMIF(ExpensesDBTable[Date],"="&amp;DailyReportTable[[#This Row],[Date]],ExpensesDBTable[Amount])</f>
        <v>41.5</v>
      </c>
      <c r="Q1045" s="2">
        <f t="shared" si="118"/>
        <v>-41.5</v>
      </c>
      <c r="R1045" s="2">
        <f t="shared" si="119"/>
        <v>151777.64000000004</v>
      </c>
      <c r="S1045">
        <f>WEEKNUM(DailyReportTable[[#This Row],[Date]],2)</f>
        <v>37</v>
      </c>
    </row>
    <row r="1046" spans="10:19" x14ac:dyDescent="0.25">
      <c r="J1046" s="1">
        <v>42987</v>
      </c>
      <c r="K1046">
        <f t="shared" si="115"/>
        <v>2017</v>
      </c>
      <c r="L1046" t="str">
        <f t="shared" si="116"/>
        <v>September</v>
      </c>
      <c r="M1046" s="6" t="str">
        <f>DailyReportTable[[#This Row],[Year]]&amp;WEEKNUM(DailyReportTable[[#This Row],[Date]],2)</f>
        <v>201737</v>
      </c>
      <c r="N1046">
        <f t="shared" si="117"/>
        <v>9</v>
      </c>
      <c r="O1046" s="2">
        <f>SUMIF(IncomeDBTable[Date],"="&amp;DailyReportTable[[#This Row],[Date]],IncomeDBTable[Amount])</f>
        <v>0</v>
      </c>
      <c r="P1046">
        <f>SUMIF(ExpensesDBTable[Date],"="&amp;DailyReportTable[[#This Row],[Date]],ExpensesDBTable[Amount])</f>
        <v>128.62</v>
      </c>
      <c r="Q1046" s="2">
        <f t="shared" si="118"/>
        <v>-128.62</v>
      </c>
      <c r="R1046" s="2">
        <f t="shared" si="119"/>
        <v>151649.02000000005</v>
      </c>
      <c r="S1046">
        <f>WEEKNUM(DailyReportTable[[#This Row],[Date]],2)</f>
        <v>37</v>
      </c>
    </row>
    <row r="1047" spans="10:19" x14ac:dyDescent="0.25">
      <c r="J1047" s="1">
        <v>42988</v>
      </c>
      <c r="K1047">
        <f t="shared" si="115"/>
        <v>2017</v>
      </c>
      <c r="L1047" t="str">
        <f t="shared" si="116"/>
        <v>September</v>
      </c>
      <c r="M1047" s="6" t="str">
        <f>DailyReportTable[[#This Row],[Year]]&amp;WEEKNUM(DailyReportTable[[#This Row],[Date]],2)</f>
        <v>201737</v>
      </c>
      <c r="N1047">
        <f t="shared" si="117"/>
        <v>10</v>
      </c>
      <c r="O1047" s="2">
        <f>SUMIF(IncomeDBTable[Date],"="&amp;DailyReportTable[[#This Row],[Date]],IncomeDBTable[Amount])</f>
        <v>0</v>
      </c>
      <c r="P1047">
        <f>SUMIF(ExpensesDBTable[Date],"="&amp;DailyReportTable[[#This Row],[Date]],ExpensesDBTable[Amount])</f>
        <v>88.53</v>
      </c>
      <c r="Q1047" s="2">
        <f t="shared" si="118"/>
        <v>-88.53</v>
      </c>
      <c r="R1047" s="2">
        <f t="shared" si="119"/>
        <v>151560.49000000005</v>
      </c>
      <c r="S1047">
        <f>WEEKNUM(DailyReportTable[[#This Row],[Date]],2)</f>
        <v>37</v>
      </c>
    </row>
    <row r="1048" spans="10:19" x14ac:dyDescent="0.25">
      <c r="J1048" s="1">
        <v>42989</v>
      </c>
      <c r="K1048">
        <f t="shared" si="115"/>
        <v>2017</v>
      </c>
      <c r="L1048" t="str">
        <f t="shared" si="116"/>
        <v>September</v>
      </c>
      <c r="M1048" s="6" t="str">
        <f>DailyReportTable[[#This Row],[Year]]&amp;WEEKNUM(DailyReportTable[[#This Row],[Date]],2)</f>
        <v>201738</v>
      </c>
      <c r="N1048">
        <f t="shared" si="117"/>
        <v>11</v>
      </c>
      <c r="O1048" s="2">
        <f>SUMIF(IncomeDBTable[Date],"="&amp;DailyReportTable[[#This Row],[Date]],IncomeDBTable[Amount])</f>
        <v>0</v>
      </c>
      <c r="P1048">
        <f>SUMIF(ExpensesDBTable[Date],"="&amp;DailyReportTable[[#This Row],[Date]],ExpensesDBTable[Amount])</f>
        <v>16.62</v>
      </c>
      <c r="Q1048" s="2">
        <f t="shared" si="118"/>
        <v>-16.62</v>
      </c>
      <c r="R1048" s="2">
        <f t="shared" si="119"/>
        <v>151543.87000000005</v>
      </c>
      <c r="S1048">
        <f>WEEKNUM(DailyReportTable[[#This Row],[Date]],2)</f>
        <v>38</v>
      </c>
    </row>
    <row r="1049" spans="10:19" x14ac:dyDescent="0.25">
      <c r="J1049" s="1">
        <v>42990</v>
      </c>
      <c r="K1049">
        <f t="shared" si="115"/>
        <v>2017</v>
      </c>
      <c r="L1049" t="str">
        <f t="shared" si="116"/>
        <v>September</v>
      </c>
      <c r="M1049" s="6" t="str">
        <f>DailyReportTable[[#This Row],[Year]]&amp;WEEKNUM(DailyReportTable[[#This Row],[Date]],2)</f>
        <v>201738</v>
      </c>
      <c r="N1049">
        <f t="shared" si="117"/>
        <v>12</v>
      </c>
      <c r="O1049" s="2">
        <f>SUMIF(IncomeDBTable[Date],"="&amp;DailyReportTable[[#This Row],[Date]],IncomeDBTable[Amount])</f>
        <v>0</v>
      </c>
      <c r="P1049">
        <f>SUMIF(ExpensesDBTable[Date],"="&amp;DailyReportTable[[#This Row],[Date]],ExpensesDBTable[Amount])</f>
        <v>13.25</v>
      </c>
      <c r="Q1049" s="2">
        <f t="shared" si="118"/>
        <v>-13.25</v>
      </c>
      <c r="R1049" s="2">
        <f t="shared" si="119"/>
        <v>151530.62000000005</v>
      </c>
      <c r="S1049">
        <f>WEEKNUM(DailyReportTable[[#This Row],[Date]],2)</f>
        <v>38</v>
      </c>
    </row>
    <row r="1050" spans="10:19" x14ac:dyDescent="0.25">
      <c r="J1050" s="1">
        <v>42991</v>
      </c>
      <c r="K1050">
        <f t="shared" si="115"/>
        <v>2017</v>
      </c>
      <c r="L1050" t="str">
        <f t="shared" si="116"/>
        <v>September</v>
      </c>
      <c r="M1050" s="6" t="str">
        <f>DailyReportTable[[#This Row],[Year]]&amp;WEEKNUM(DailyReportTable[[#This Row],[Date]],2)</f>
        <v>201738</v>
      </c>
      <c r="N1050">
        <f t="shared" si="117"/>
        <v>13</v>
      </c>
      <c r="O1050" s="2">
        <f>SUMIF(IncomeDBTable[Date],"="&amp;DailyReportTable[[#This Row],[Date]],IncomeDBTable[Amount])</f>
        <v>0</v>
      </c>
      <c r="P1050">
        <f>SUMIF(ExpensesDBTable[Date],"="&amp;DailyReportTable[[#This Row],[Date]],ExpensesDBTable[Amount])</f>
        <v>2013.27</v>
      </c>
      <c r="Q1050" s="2">
        <f t="shared" si="118"/>
        <v>-2013.27</v>
      </c>
      <c r="R1050" s="2">
        <f t="shared" si="119"/>
        <v>149517.35000000006</v>
      </c>
      <c r="S1050">
        <f>WEEKNUM(DailyReportTable[[#This Row],[Date]],2)</f>
        <v>38</v>
      </c>
    </row>
    <row r="1051" spans="10:19" x14ac:dyDescent="0.25">
      <c r="J1051" s="1">
        <v>42992</v>
      </c>
      <c r="K1051">
        <f t="shared" si="115"/>
        <v>2017</v>
      </c>
      <c r="L1051" t="str">
        <f t="shared" si="116"/>
        <v>September</v>
      </c>
      <c r="M1051" s="6" t="str">
        <f>DailyReportTable[[#This Row],[Year]]&amp;WEEKNUM(DailyReportTable[[#This Row],[Date]],2)</f>
        <v>201738</v>
      </c>
      <c r="N1051">
        <f t="shared" si="117"/>
        <v>14</v>
      </c>
      <c r="O1051" s="2">
        <f>SUMIF(IncomeDBTable[Date],"="&amp;DailyReportTable[[#This Row],[Date]],IncomeDBTable[Amount])</f>
        <v>6097.16</v>
      </c>
      <c r="P1051">
        <f>SUMIF(ExpensesDBTable[Date],"="&amp;DailyReportTable[[#This Row],[Date]],ExpensesDBTable[Amount])</f>
        <v>1124.58</v>
      </c>
      <c r="Q1051" s="2">
        <f t="shared" si="118"/>
        <v>4972.58</v>
      </c>
      <c r="R1051" s="2">
        <f t="shared" si="119"/>
        <v>154489.93000000005</v>
      </c>
      <c r="S1051">
        <f>WEEKNUM(DailyReportTable[[#This Row],[Date]],2)</f>
        <v>38</v>
      </c>
    </row>
    <row r="1052" spans="10:19" x14ac:dyDescent="0.25">
      <c r="J1052" s="1">
        <v>42993</v>
      </c>
      <c r="K1052">
        <f t="shared" si="115"/>
        <v>2017</v>
      </c>
      <c r="L1052" t="str">
        <f t="shared" si="116"/>
        <v>September</v>
      </c>
      <c r="M1052" s="6" t="str">
        <f>DailyReportTable[[#This Row],[Year]]&amp;WEEKNUM(DailyReportTable[[#This Row],[Date]],2)</f>
        <v>201738</v>
      </c>
      <c r="N1052">
        <f t="shared" si="117"/>
        <v>15</v>
      </c>
      <c r="O1052" s="2">
        <f>SUMIF(IncomeDBTable[Date],"="&amp;DailyReportTable[[#This Row],[Date]],IncomeDBTable[Amount])</f>
        <v>0</v>
      </c>
      <c r="P1052">
        <f>SUMIF(ExpensesDBTable[Date],"="&amp;DailyReportTable[[#This Row],[Date]],ExpensesDBTable[Amount])</f>
        <v>114.36000000000001</v>
      </c>
      <c r="Q1052" s="2">
        <f t="shared" si="118"/>
        <v>-114.36000000000001</v>
      </c>
      <c r="R1052" s="2">
        <f t="shared" si="119"/>
        <v>154375.57000000007</v>
      </c>
      <c r="S1052">
        <f>WEEKNUM(DailyReportTable[[#This Row],[Date]],2)</f>
        <v>38</v>
      </c>
    </row>
    <row r="1053" spans="10:19" x14ac:dyDescent="0.25">
      <c r="J1053" s="1">
        <v>42995</v>
      </c>
      <c r="K1053">
        <f t="shared" si="115"/>
        <v>2017</v>
      </c>
      <c r="L1053" t="str">
        <f t="shared" si="116"/>
        <v>September</v>
      </c>
      <c r="M1053" s="6" t="str">
        <f>DailyReportTable[[#This Row],[Year]]&amp;WEEKNUM(DailyReportTable[[#This Row],[Date]],2)</f>
        <v>201738</v>
      </c>
      <c r="N1053">
        <f t="shared" si="117"/>
        <v>17</v>
      </c>
      <c r="O1053" s="2">
        <f>SUMIF(IncomeDBTable[Date],"="&amp;DailyReportTable[[#This Row],[Date]],IncomeDBTable[Amount])</f>
        <v>0</v>
      </c>
      <c r="P1053">
        <f>SUMIF(ExpensesDBTable[Date],"="&amp;DailyReportTable[[#This Row],[Date]],ExpensesDBTable[Amount])</f>
        <v>1916.83</v>
      </c>
      <c r="Q1053" s="2">
        <f t="shared" si="118"/>
        <v>-1916.83</v>
      </c>
      <c r="R1053" s="2">
        <f t="shared" si="119"/>
        <v>152458.74000000008</v>
      </c>
      <c r="S1053">
        <f>WEEKNUM(DailyReportTable[[#This Row],[Date]],2)</f>
        <v>38</v>
      </c>
    </row>
    <row r="1054" spans="10:19" x14ac:dyDescent="0.25">
      <c r="J1054" s="1">
        <v>42996</v>
      </c>
      <c r="K1054">
        <f t="shared" si="115"/>
        <v>2017</v>
      </c>
      <c r="L1054" t="str">
        <f t="shared" si="116"/>
        <v>September</v>
      </c>
      <c r="M1054" s="6" t="str">
        <f>DailyReportTable[[#This Row],[Year]]&amp;WEEKNUM(DailyReportTable[[#This Row],[Date]],2)</f>
        <v>201739</v>
      </c>
      <c r="N1054">
        <f t="shared" si="117"/>
        <v>18</v>
      </c>
      <c r="O1054" s="2">
        <f>SUMIF(IncomeDBTable[Date],"="&amp;DailyReportTable[[#This Row],[Date]],IncomeDBTable[Amount])</f>
        <v>0</v>
      </c>
      <c r="P1054">
        <f>SUMIF(ExpensesDBTable[Date],"="&amp;DailyReportTable[[#This Row],[Date]],ExpensesDBTable[Amount])</f>
        <v>77.28</v>
      </c>
      <c r="Q1054" s="2">
        <f t="shared" si="118"/>
        <v>-77.28</v>
      </c>
      <c r="R1054" s="2">
        <f t="shared" si="119"/>
        <v>152381.46000000008</v>
      </c>
      <c r="S1054">
        <f>WEEKNUM(DailyReportTable[[#This Row],[Date]],2)</f>
        <v>39</v>
      </c>
    </row>
    <row r="1055" spans="10:19" x14ac:dyDescent="0.25">
      <c r="J1055" s="1">
        <v>42997</v>
      </c>
      <c r="K1055">
        <f t="shared" si="115"/>
        <v>2017</v>
      </c>
      <c r="L1055" t="str">
        <f t="shared" si="116"/>
        <v>September</v>
      </c>
      <c r="M1055" s="6" t="str">
        <f>DailyReportTable[[#This Row],[Year]]&amp;WEEKNUM(DailyReportTable[[#This Row],[Date]],2)</f>
        <v>201739</v>
      </c>
      <c r="N1055">
        <f t="shared" si="117"/>
        <v>19</v>
      </c>
      <c r="O1055" s="2">
        <f>SUMIF(IncomeDBTable[Date],"="&amp;DailyReportTable[[#This Row],[Date]],IncomeDBTable[Amount])</f>
        <v>2871.47</v>
      </c>
      <c r="P1055">
        <f>SUMIF(ExpensesDBTable[Date],"="&amp;DailyReportTable[[#This Row],[Date]],ExpensesDBTable[Amount])</f>
        <v>0</v>
      </c>
      <c r="Q1055" s="2">
        <f t="shared" si="118"/>
        <v>2871.47</v>
      </c>
      <c r="R1055" s="2">
        <f t="shared" si="119"/>
        <v>155252.93000000008</v>
      </c>
      <c r="S1055">
        <f>WEEKNUM(DailyReportTable[[#This Row],[Date]],2)</f>
        <v>39</v>
      </c>
    </row>
    <row r="1056" spans="10:19" x14ac:dyDescent="0.25">
      <c r="J1056" s="1">
        <v>43000</v>
      </c>
      <c r="K1056">
        <f t="shared" si="115"/>
        <v>2017</v>
      </c>
      <c r="L1056" t="str">
        <f t="shared" si="116"/>
        <v>September</v>
      </c>
      <c r="M1056" s="6" t="str">
        <f>DailyReportTable[[#This Row],[Year]]&amp;WEEKNUM(DailyReportTable[[#This Row],[Date]],2)</f>
        <v>201739</v>
      </c>
      <c r="N1056">
        <f t="shared" si="117"/>
        <v>22</v>
      </c>
      <c r="O1056" s="2">
        <f>SUMIF(IncomeDBTable[Date],"="&amp;DailyReportTable[[#This Row],[Date]],IncomeDBTable[Amount])</f>
        <v>0</v>
      </c>
      <c r="P1056">
        <f>SUMIF(ExpensesDBTable[Date],"="&amp;DailyReportTable[[#This Row],[Date]],ExpensesDBTable[Amount])</f>
        <v>84.45</v>
      </c>
      <c r="Q1056" s="2">
        <f t="shared" si="118"/>
        <v>-84.45</v>
      </c>
      <c r="R1056" s="2">
        <f t="shared" si="119"/>
        <v>155168.48000000007</v>
      </c>
      <c r="S1056">
        <f>WEEKNUM(DailyReportTable[[#This Row],[Date]],2)</f>
        <v>39</v>
      </c>
    </row>
    <row r="1057" spans="10:19" x14ac:dyDescent="0.25">
      <c r="J1057" s="1">
        <v>43001</v>
      </c>
      <c r="K1057">
        <f t="shared" si="115"/>
        <v>2017</v>
      </c>
      <c r="L1057" t="str">
        <f t="shared" si="116"/>
        <v>September</v>
      </c>
      <c r="M1057" s="6" t="str">
        <f>DailyReportTable[[#This Row],[Year]]&amp;WEEKNUM(DailyReportTable[[#This Row],[Date]],2)</f>
        <v>201739</v>
      </c>
      <c r="N1057">
        <f t="shared" si="117"/>
        <v>23</v>
      </c>
      <c r="O1057" s="2">
        <f>SUMIF(IncomeDBTable[Date],"="&amp;DailyReportTable[[#This Row],[Date]],IncomeDBTable[Amount])</f>
        <v>0</v>
      </c>
      <c r="P1057">
        <f>SUMIF(ExpensesDBTable[Date],"="&amp;DailyReportTable[[#This Row],[Date]],ExpensesDBTable[Amount])</f>
        <v>863.54</v>
      </c>
      <c r="Q1057" s="2">
        <f t="shared" si="118"/>
        <v>-863.54</v>
      </c>
      <c r="R1057" s="2">
        <f t="shared" si="119"/>
        <v>154304.94000000006</v>
      </c>
      <c r="S1057">
        <f>WEEKNUM(DailyReportTable[[#This Row],[Date]],2)</f>
        <v>39</v>
      </c>
    </row>
    <row r="1058" spans="10:19" x14ac:dyDescent="0.25">
      <c r="J1058" s="1">
        <v>43002</v>
      </c>
      <c r="K1058">
        <f t="shared" si="115"/>
        <v>2017</v>
      </c>
      <c r="L1058" t="str">
        <f t="shared" si="116"/>
        <v>September</v>
      </c>
      <c r="M1058" s="6" t="str">
        <f>DailyReportTable[[#This Row],[Year]]&amp;WEEKNUM(DailyReportTable[[#This Row],[Date]],2)</f>
        <v>201739</v>
      </c>
      <c r="N1058">
        <f t="shared" si="117"/>
        <v>24</v>
      </c>
      <c r="O1058" s="2">
        <f>SUMIF(IncomeDBTable[Date],"="&amp;DailyReportTable[[#This Row],[Date]],IncomeDBTable[Amount])</f>
        <v>0</v>
      </c>
      <c r="P1058">
        <f>SUMIF(ExpensesDBTable[Date],"="&amp;DailyReportTable[[#This Row],[Date]],ExpensesDBTable[Amount])</f>
        <v>33.15</v>
      </c>
      <c r="Q1058" s="2">
        <f t="shared" si="118"/>
        <v>-33.15</v>
      </c>
      <c r="R1058" s="2">
        <f t="shared" si="119"/>
        <v>154271.79000000007</v>
      </c>
      <c r="S1058">
        <f>WEEKNUM(DailyReportTable[[#This Row],[Date]],2)</f>
        <v>39</v>
      </c>
    </row>
    <row r="1059" spans="10:19" x14ac:dyDescent="0.25">
      <c r="J1059" s="1">
        <v>43003</v>
      </c>
      <c r="K1059">
        <f t="shared" si="115"/>
        <v>2017</v>
      </c>
      <c r="L1059" t="str">
        <f t="shared" si="116"/>
        <v>September</v>
      </c>
      <c r="M1059" s="6" t="str">
        <f>DailyReportTable[[#This Row],[Year]]&amp;WEEKNUM(DailyReportTable[[#This Row],[Date]],2)</f>
        <v>201740</v>
      </c>
      <c r="N1059">
        <f t="shared" si="117"/>
        <v>25</v>
      </c>
      <c r="O1059" s="2">
        <f>SUMIF(IncomeDBTable[Date],"="&amp;DailyReportTable[[#This Row],[Date]],IncomeDBTable[Amount])</f>
        <v>0</v>
      </c>
      <c r="P1059">
        <f>SUMIF(ExpensesDBTable[Date],"="&amp;DailyReportTable[[#This Row],[Date]],ExpensesDBTable[Amount])</f>
        <v>703.7</v>
      </c>
      <c r="Q1059" s="2">
        <f t="shared" si="118"/>
        <v>-703.7</v>
      </c>
      <c r="R1059" s="2">
        <f t="shared" si="119"/>
        <v>153568.09000000005</v>
      </c>
      <c r="S1059">
        <f>WEEKNUM(DailyReportTable[[#This Row],[Date]],2)</f>
        <v>40</v>
      </c>
    </row>
    <row r="1060" spans="10:19" x14ac:dyDescent="0.25">
      <c r="J1060" s="1">
        <v>43004</v>
      </c>
      <c r="K1060">
        <f t="shared" si="115"/>
        <v>2017</v>
      </c>
      <c r="L1060" t="str">
        <f t="shared" si="116"/>
        <v>September</v>
      </c>
      <c r="M1060" s="6" t="str">
        <f>DailyReportTable[[#This Row],[Year]]&amp;WEEKNUM(DailyReportTable[[#This Row],[Date]],2)</f>
        <v>201740</v>
      </c>
      <c r="N1060">
        <f t="shared" si="117"/>
        <v>26</v>
      </c>
      <c r="O1060" s="2">
        <f>SUMIF(IncomeDBTable[Date],"="&amp;DailyReportTable[[#This Row],[Date]],IncomeDBTable[Amount])</f>
        <v>0</v>
      </c>
      <c r="P1060">
        <f>SUMIF(ExpensesDBTable[Date],"="&amp;DailyReportTable[[#This Row],[Date]],ExpensesDBTable[Amount])</f>
        <v>17.600000000000001</v>
      </c>
      <c r="Q1060" s="2">
        <f t="shared" si="118"/>
        <v>-17.600000000000001</v>
      </c>
      <c r="R1060" s="2">
        <f t="shared" si="119"/>
        <v>153550.49000000005</v>
      </c>
      <c r="S1060">
        <f>WEEKNUM(DailyReportTable[[#This Row],[Date]],2)</f>
        <v>40</v>
      </c>
    </row>
    <row r="1061" spans="10:19" x14ac:dyDescent="0.25">
      <c r="J1061" s="1">
        <v>43005</v>
      </c>
      <c r="K1061">
        <f t="shared" si="115"/>
        <v>2017</v>
      </c>
      <c r="L1061" t="str">
        <f t="shared" si="116"/>
        <v>September</v>
      </c>
      <c r="M1061" s="6" t="str">
        <f>DailyReportTable[[#This Row],[Year]]&amp;WEEKNUM(DailyReportTable[[#This Row],[Date]],2)</f>
        <v>201740</v>
      </c>
      <c r="N1061">
        <f t="shared" si="117"/>
        <v>27</v>
      </c>
      <c r="O1061" s="2">
        <f>SUMIF(IncomeDBTable[Date],"="&amp;DailyReportTable[[#This Row],[Date]],IncomeDBTable[Amount])</f>
        <v>0</v>
      </c>
      <c r="P1061">
        <f>SUMIF(ExpensesDBTable[Date],"="&amp;DailyReportTable[[#This Row],[Date]],ExpensesDBTable[Amount])</f>
        <v>164.45</v>
      </c>
      <c r="Q1061" s="2">
        <f t="shared" si="118"/>
        <v>-164.45</v>
      </c>
      <c r="R1061" s="2">
        <f t="shared" si="119"/>
        <v>153386.04000000004</v>
      </c>
      <c r="S1061">
        <f>WEEKNUM(DailyReportTable[[#This Row],[Date]],2)</f>
        <v>40</v>
      </c>
    </row>
    <row r="1062" spans="10:19" x14ac:dyDescent="0.25">
      <c r="J1062" s="1">
        <v>43006</v>
      </c>
      <c r="K1062">
        <f t="shared" si="115"/>
        <v>2017</v>
      </c>
      <c r="L1062" t="str">
        <f t="shared" si="116"/>
        <v>September</v>
      </c>
      <c r="M1062" s="6" t="str">
        <f>DailyReportTable[[#This Row],[Year]]&amp;WEEKNUM(DailyReportTable[[#This Row],[Date]],2)</f>
        <v>201740</v>
      </c>
      <c r="N1062">
        <f t="shared" si="117"/>
        <v>28</v>
      </c>
      <c r="O1062" s="2">
        <f>SUMIF(IncomeDBTable[Date],"="&amp;DailyReportTable[[#This Row],[Date]],IncomeDBTable[Amount])</f>
        <v>0</v>
      </c>
      <c r="P1062">
        <f>SUMIF(ExpensesDBTable[Date],"="&amp;DailyReportTable[[#This Row],[Date]],ExpensesDBTable[Amount])</f>
        <v>99.18</v>
      </c>
      <c r="Q1062" s="2">
        <f t="shared" si="118"/>
        <v>-99.18</v>
      </c>
      <c r="R1062" s="2">
        <f t="shared" si="119"/>
        <v>153286.86000000004</v>
      </c>
      <c r="S1062">
        <f>WEEKNUM(DailyReportTable[[#This Row],[Date]],2)</f>
        <v>40</v>
      </c>
    </row>
    <row r="1063" spans="10:19" x14ac:dyDescent="0.25">
      <c r="J1063" s="1">
        <v>43007</v>
      </c>
      <c r="K1063">
        <f t="shared" si="115"/>
        <v>2017</v>
      </c>
      <c r="L1063" t="str">
        <f t="shared" si="116"/>
        <v>September</v>
      </c>
      <c r="M1063" s="6" t="str">
        <f>DailyReportTable[[#This Row],[Year]]&amp;WEEKNUM(DailyReportTable[[#This Row],[Date]],2)</f>
        <v>201740</v>
      </c>
      <c r="N1063">
        <f t="shared" si="117"/>
        <v>29</v>
      </c>
      <c r="O1063" s="2">
        <f>SUMIF(IncomeDBTable[Date],"="&amp;DailyReportTable[[#This Row],[Date]],IncomeDBTable[Amount])</f>
        <v>0</v>
      </c>
      <c r="P1063">
        <f>SUMIF(ExpensesDBTable[Date],"="&amp;DailyReportTable[[#This Row],[Date]],ExpensesDBTable[Amount])</f>
        <v>24</v>
      </c>
      <c r="Q1063" s="2">
        <f t="shared" si="118"/>
        <v>-24</v>
      </c>
      <c r="R1063" s="2">
        <f t="shared" si="119"/>
        <v>153262.86000000004</v>
      </c>
      <c r="S1063">
        <f>WEEKNUM(DailyReportTable[[#This Row],[Date]],2)</f>
        <v>40</v>
      </c>
    </row>
    <row r="1064" spans="10:19" x14ac:dyDescent="0.25">
      <c r="J1064" s="1">
        <v>43008</v>
      </c>
      <c r="K1064">
        <f t="shared" si="115"/>
        <v>2017</v>
      </c>
      <c r="L1064" t="str">
        <f t="shared" si="116"/>
        <v>September</v>
      </c>
      <c r="M1064" s="6" t="str">
        <f>DailyReportTable[[#This Row],[Year]]&amp;WEEKNUM(DailyReportTable[[#This Row],[Date]],2)</f>
        <v>201740</v>
      </c>
      <c r="N1064">
        <f t="shared" si="117"/>
        <v>30</v>
      </c>
      <c r="O1064" s="2">
        <f>SUMIF(IncomeDBTable[Date],"="&amp;DailyReportTable[[#This Row],[Date]],IncomeDBTable[Amount])</f>
        <v>0</v>
      </c>
      <c r="P1064">
        <f>SUMIF(ExpensesDBTable[Date],"="&amp;DailyReportTable[[#This Row],[Date]],ExpensesDBTable[Amount])</f>
        <v>1049.8399999999999</v>
      </c>
      <c r="Q1064" s="2">
        <f t="shared" si="118"/>
        <v>-1049.8399999999999</v>
      </c>
      <c r="R1064" s="2">
        <f t="shared" si="119"/>
        <v>152213.02000000005</v>
      </c>
      <c r="S1064">
        <f>WEEKNUM(DailyReportTable[[#This Row],[Date]],2)</f>
        <v>40</v>
      </c>
    </row>
    <row r="1065" spans="10:19" x14ac:dyDescent="0.25">
      <c r="J1065" s="1">
        <v>43009</v>
      </c>
      <c r="K1065">
        <f t="shared" si="115"/>
        <v>2017</v>
      </c>
      <c r="L1065" t="str">
        <f t="shared" si="116"/>
        <v>October</v>
      </c>
      <c r="M1065" s="6" t="str">
        <f>DailyReportTable[[#This Row],[Year]]&amp;WEEKNUM(DailyReportTable[[#This Row],[Date]],2)</f>
        <v>201740</v>
      </c>
      <c r="N1065">
        <f t="shared" si="117"/>
        <v>1</v>
      </c>
      <c r="O1065" s="2">
        <f>SUMIF(IncomeDBTable[Date],"="&amp;DailyReportTable[[#This Row],[Date]],IncomeDBTable[Amount])</f>
        <v>26</v>
      </c>
      <c r="P1065">
        <f>SUMIF(ExpensesDBTable[Date],"="&amp;DailyReportTable[[#This Row],[Date]],ExpensesDBTable[Amount])</f>
        <v>48.67</v>
      </c>
      <c r="Q1065" s="2">
        <f t="shared" si="118"/>
        <v>-22.67</v>
      </c>
      <c r="R1065" s="2">
        <f t="shared" si="119"/>
        <v>152190.35000000003</v>
      </c>
      <c r="S1065">
        <f>WEEKNUM(DailyReportTable[[#This Row],[Date]],2)</f>
        <v>40</v>
      </c>
    </row>
    <row r="1066" spans="10:19" x14ac:dyDescent="0.25">
      <c r="J1066" s="1">
        <v>43011</v>
      </c>
      <c r="K1066">
        <f t="shared" si="115"/>
        <v>2017</v>
      </c>
      <c r="L1066" t="str">
        <f t="shared" si="116"/>
        <v>October</v>
      </c>
      <c r="M1066" s="6" t="str">
        <f>DailyReportTable[[#This Row],[Year]]&amp;WEEKNUM(DailyReportTable[[#This Row],[Date]],2)</f>
        <v>201741</v>
      </c>
      <c r="N1066">
        <f t="shared" si="117"/>
        <v>3</v>
      </c>
      <c r="O1066" s="2">
        <f>SUMIF(IncomeDBTable[Date],"="&amp;DailyReportTable[[#This Row],[Date]],IncomeDBTable[Amount])</f>
        <v>2871.47</v>
      </c>
      <c r="P1066">
        <f>SUMIF(ExpensesDBTable[Date],"="&amp;DailyReportTable[[#This Row],[Date]],ExpensesDBTable[Amount])</f>
        <v>141.17000000000002</v>
      </c>
      <c r="Q1066" s="2">
        <f t="shared" si="118"/>
        <v>2730.2999999999997</v>
      </c>
      <c r="R1066" s="2">
        <f t="shared" si="119"/>
        <v>154920.65000000002</v>
      </c>
      <c r="S1066">
        <f>WEEKNUM(DailyReportTable[[#This Row],[Date]],2)</f>
        <v>41</v>
      </c>
    </row>
    <row r="1067" spans="10:19" x14ac:dyDescent="0.25">
      <c r="J1067" s="1">
        <v>43013</v>
      </c>
      <c r="K1067">
        <f t="shared" si="115"/>
        <v>2017</v>
      </c>
      <c r="L1067" t="str">
        <f t="shared" si="116"/>
        <v>October</v>
      </c>
      <c r="M1067" s="6" t="str">
        <f>DailyReportTable[[#This Row],[Year]]&amp;WEEKNUM(DailyReportTable[[#This Row],[Date]],2)</f>
        <v>201741</v>
      </c>
      <c r="N1067">
        <f t="shared" si="117"/>
        <v>5</v>
      </c>
      <c r="O1067" s="2">
        <f>SUMIF(IncomeDBTable[Date],"="&amp;DailyReportTable[[#This Row],[Date]],IncomeDBTable[Amount])</f>
        <v>0</v>
      </c>
      <c r="P1067">
        <f>SUMIF(ExpensesDBTable[Date],"="&amp;DailyReportTable[[#This Row],[Date]],ExpensesDBTable[Amount])</f>
        <v>5.96</v>
      </c>
      <c r="Q1067" s="2">
        <f t="shared" si="118"/>
        <v>-5.96</v>
      </c>
      <c r="R1067" s="2">
        <f t="shared" si="119"/>
        <v>154914.69000000003</v>
      </c>
      <c r="S1067">
        <f>WEEKNUM(DailyReportTable[[#This Row],[Date]],2)</f>
        <v>41</v>
      </c>
    </row>
    <row r="1068" spans="10:19" x14ac:dyDescent="0.25">
      <c r="J1068" s="1">
        <v>43014</v>
      </c>
      <c r="K1068">
        <f t="shared" si="115"/>
        <v>2017</v>
      </c>
      <c r="L1068" t="str">
        <f t="shared" si="116"/>
        <v>October</v>
      </c>
      <c r="M1068" s="6" t="str">
        <f>DailyReportTable[[#This Row],[Year]]&amp;WEEKNUM(DailyReportTable[[#This Row],[Date]],2)</f>
        <v>201741</v>
      </c>
      <c r="N1068">
        <f t="shared" si="117"/>
        <v>6</v>
      </c>
      <c r="O1068" s="2">
        <f>SUMIF(IncomeDBTable[Date],"="&amp;DailyReportTable[[#This Row],[Date]],IncomeDBTable[Amount])</f>
        <v>0</v>
      </c>
      <c r="P1068">
        <f>SUMIF(ExpensesDBTable[Date],"="&amp;DailyReportTable[[#This Row],[Date]],ExpensesDBTable[Amount])</f>
        <v>60.23</v>
      </c>
      <c r="Q1068" s="2">
        <f t="shared" si="118"/>
        <v>-60.23</v>
      </c>
      <c r="R1068" s="2">
        <f t="shared" si="119"/>
        <v>154854.46000000002</v>
      </c>
      <c r="S1068">
        <f>WEEKNUM(DailyReportTable[[#This Row],[Date]],2)</f>
        <v>41</v>
      </c>
    </row>
    <row r="1069" spans="10:19" x14ac:dyDescent="0.25">
      <c r="J1069" s="1">
        <v>43015</v>
      </c>
      <c r="K1069">
        <f t="shared" si="115"/>
        <v>2017</v>
      </c>
      <c r="L1069" t="str">
        <f t="shared" si="116"/>
        <v>October</v>
      </c>
      <c r="M1069" s="6" t="str">
        <f>DailyReportTable[[#This Row],[Year]]&amp;WEEKNUM(DailyReportTable[[#This Row],[Date]],2)</f>
        <v>201741</v>
      </c>
      <c r="N1069">
        <f t="shared" si="117"/>
        <v>7</v>
      </c>
      <c r="O1069" s="2">
        <f>SUMIF(IncomeDBTable[Date],"="&amp;DailyReportTable[[#This Row],[Date]],IncomeDBTable[Amount])</f>
        <v>0</v>
      </c>
      <c r="P1069">
        <f>SUMIF(ExpensesDBTable[Date],"="&amp;DailyReportTable[[#This Row],[Date]],ExpensesDBTable[Amount])</f>
        <v>92.289999999999992</v>
      </c>
      <c r="Q1069" s="2">
        <f t="shared" si="118"/>
        <v>-92.289999999999992</v>
      </c>
      <c r="R1069" s="2">
        <f t="shared" si="119"/>
        <v>154762.17000000001</v>
      </c>
      <c r="S1069">
        <f>WEEKNUM(DailyReportTable[[#This Row],[Date]],2)</f>
        <v>41</v>
      </c>
    </row>
    <row r="1070" spans="10:19" x14ac:dyDescent="0.25">
      <c r="J1070" s="1">
        <v>43016</v>
      </c>
      <c r="K1070">
        <f t="shared" si="115"/>
        <v>2017</v>
      </c>
      <c r="L1070" t="str">
        <f t="shared" si="116"/>
        <v>October</v>
      </c>
      <c r="M1070" s="6" t="str">
        <f>DailyReportTable[[#This Row],[Year]]&amp;WEEKNUM(DailyReportTable[[#This Row],[Date]],2)</f>
        <v>201741</v>
      </c>
      <c r="N1070">
        <f t="shared" si="117"/>
        <v>8</v>
      </c>
      <c r="O1070" s="2">
        <f>SUMIF(IncomeDBTable[Date],"="&amp;DailyReportTable[[#This Row],[Date]],IncomeDBTable[Amount])</f>
        <v>0</v>
      </c>
      <c r="P1070">
        <f>SUMIF(ExpensesDBTable[Date],"="&amp;DailyReportTable[[#This Row],[Date]],ExpensesDBTable[Amount])</f>
        <v>1599.3400000000001</v>
      </c>
      <c r="Q1070" s="2">
        <f t="shared" si="118"/>
        <v>-1599.3400000000001</v>
      </c>
      <c r="R1070" s="2">
        <f t="shared" si="119"/>
        <v>153162.83000000002</v>
      </c>
      <c r="S1070">
        <f>WEEKNUM(DailyReportTable[[#This Row],[Date]],2)</f>
        <v>41</v>
      </c>
    </row>
    <row r="1071" spans="10:19" x14ac:dyDescent="0.25">
      <c r="J1071" s="1">
        <v>43017</v>
      </c>
      <c r="K1071">
        <f t="shared" si="115"/>
        <v>2017</v>
      </c>
      <c r="L1071" t="str">
        <f t="shared" si="116"/>
        <v>October</v>
      </c>
      <c r="M1071" s="6" t="str">
        <f>DailyReportTable[[#This Row],[Year]]&amp;WEEKNUM(DailyReportTable[[#This Row],[Date]],2)</f>
        <v>201742</v>
      </c>
      <c r="N1071">
        <f t="shared" si="117"/>
        <v>9</v>
      </c>
      <c r="O1071" s="2">
        <f>SUMIF(IncomeDBTable[Date],"="&amp;DailyReportTable[[#This Row],[Date]],IncomeDBTable[Amount])</f>
        <v>0</v>
      </c>
      <c r="P1071">
        <f>SUMIF(ExpensesDBTable[Date],"="&amp;DailyReportTable[[#This Row],[Date]],ExpensesDBTable[Amount])</f>
        <v>48.069999999999993</v>
      </c>
      <c r="Q1071" s="2">
        <f t="shared" si="118"/>
        <v>-48.069999999999993</v>
      </c>
      <c r="R1071" s="2">
        <f t="shared" si="119"/>
        <v>153114.76</v>
      </c>
      <c r="S1071">
        <f>WEEKNUM(DailyReportTable[[#This Row],[Date]],2)</f>
        <v>42</v>
      </c>
    </row>
    <row r="1072" spans="10:19" x14ac:dyDescent="0.25">
      <c r="J1072" s="1">
        <v>43018</v>
      </c>
      <c r="K1072">
        <f t="shared" si="115"/>
        <v>2017</v>
      </c>
      <c r="L1072" t="str">
        <f t="shared" si="116"/>
        <v>October</v>
      </c>
      <c r="M1072" s="6" t="str">
        <f>DailyReportTable[[#This Row],[Year]]&amp;WEEKNUM(DailyReportTable[[#This Row],[Date]],2)</f>
        <v>201742</v>
      </c>
      <c r="N1072">
        <f t="shared" si="117"/>
        <v>10</v>
      </c>
      <c r="O1072" s="2">
        <f>SUMIF(IncomeDBTable[Date],"="&amp;DailyReportTable[[#This Row],[Date]],IncomeDBTable[Amount])</f>
        <v>0</v>
      </c>
      <c r="P1072">
        <f>SUMIF(ExpensesDBTable[Date],"="&amp;DailyReportTable[[#This Row],[Date]],ExpensesDBTable[Amount])</f>
        <v>20.36</v>
      </c>
      <c r="Q1072" s="2">
        <f t="shared" si="118"/>
        <v>-20.36</v>
      </c>
      <c r="R1072" s="2">
        <f t="shared" si="119"/>
        <v>153094.40000000002</v>
      </c>
      <c r="S1072">
        <f>WEEKNUM(DailyReportTable[[#This Row],[Date]],2)</f>
        <v>42</v>
      </c>
    </row>
    <row r="1073" spans="10:19" x14ac:dyDescent="0.25">
      <c r="J1073" s="1">
        <v>43019</v>
      </c>
      <c r="K1073">
        <f t="shared" si="115"/>
        <v>2017</v>
      </c>
      <c r="L1073" t="str">
        <f t="shared" si="116"/>
        <v>October</v>
      </c>
      <c r="M1073" s="6" t="str">
        <f>DailyReportTable[[#This Row],[Year]]&amp;WEEKNUM(DailyReportTable[[#This Row],[Date]],2)</f>
        <v>201742</v>
      </c>
      <c r="N1073">
        <f t="shared" si="117"/>
        <v>11</v>
      </c>
      <c r="O1073" s="2">
        <f>SUMIF(IncomeDBTable[Date],"="&amp;DailyReportTable[[#This Row],[Date]],IncomeDBTable[Amount])</f>
        <v>0</v>
      </c>
      <c r="P1073">
        <f>SUMIF(ExpensesDBTable[Date],"="&amp;DailyReportTable[[#This Row],[Date]],ExpensesDBTable[Amount])</f>
        <v>41.5</v>
      </c>
      <c r="Q1073" s="2">
        <f t="shared" si="118"/>
        <v>-41.5</v>
      </c>
      <c r="R1073" s="2">
        <f t="shared" si="119"/>
        <v>153052.90000000002</v>
      </c>
      <c r="S1073">
        <f>WEEKNUM(DailyReportTable[[#This Row],[Date]],2)</f>
        <v>42</v>
      </c>
    </row>
    <row r="1074" spans="10:19" x14ac:dyDescent="0.25">
      <c r="J1074" s="1">
        <v>43020</v>
      </c>
      <c r="K1074">
        <f t="shared" si="115"/>
        <v>2017</v>
      </c>
      <c r="L1074" t="str">
        <f t="shared" si="116"/>
        <v>October</v>
      </c>
      <c r="M1074" s="6" t="str">
        <f>DailyReportTable[[#This Row],[Year]]&amp;WEEKNUM(DailyReportTable[[#This Row],[Date]],2)</f>
        <v>201742</v>
      </c>
      <c r="N1074">
        <f t="shared" si="117"/>
        <v>12</v>
      </c>
      <c r="O1074" s="2">
        <f>SUMIF(IncomeDBTable[Date],"="&amp;DailyReportTable[[#This Row],[Date]],IncomeDBTable[Amount])</f>
        <v>0</v>
      </c>
      <c r="P1074">
        <f>SUMIF(ExpensesDBTable[Date],"="&amp;DailyReportTable[[#This Row],[Date]],ExpensesDBTable[Amount])</f>
        <v>172.6</v>
      </c>
      <c r="Q1074" s="2">
        <f t="shared" si="118"/>
        <v>-172.6</v>
      </c>
      <c r="R1074" s="2">
        <f t="shared" si="119"/>
        <v>152880.30000000002</v>
      </c>
      <c r="S1074">
        <f>WEEKNUM(DailyReportTable[[#This Row],[Date]],2)</f>
        <v>42</v>
      </c>
    </row>
    <row r="1075" spans="10:19" x14ac:dyDescent="0.25">
      <c r="J1075" s="1">
        <v>43021</v>
      </c>
      <c r="K1075">
        <f t="shared" si="115"/>
        <v>2017</v>
      </c>
      <c r="L1075" t="str">
        <f t="shared" si="116"/>
        <v>October</v>
      </c>
      <c r="M1075" s="6" t="str">
        <f>DailyReportTable[[#This Row],[Year]]&amp;WEEKNUM(DailyReportTable[[#This Row],[Date]],2)</f>
        <v>201742</v>
      </c>
      <c r="N1075">
        <f t="shared" si="117"/>
        <v>13</v>
      </c>
      <c r="O1075" s="2">
        <f>SUMIF(IncomeDBTable[Date],"="&amp;DailyReportTable[[#This Row],[Date]],IncomeDBTable[Amount])</f>
        <v>6661</v>
      </c>
      <c r="P1075">
        <f>SUMIF(ExpensesDBTable[Date],"="&amp;DailyReportTable[[#This Row],[Date]],ExpensesDBTable[Amount])</f>
        <v>0</v>
      </c>
      <c r="Q1075" s="2">
        <f t="shared" si="118"/>
        <v>6661</v>
      </c>
      <c r="R1075" s="2">
        <f t="shared" si="119"/>
        <v>159541.30000000002</v>
      </c>
      <c r="S1075">
        <f>WEEKNUM(DailyReportTable[[#This Row],[Date]],2)</f>
        <v>42</v>
      </c>
    </row>
    <row r="1076" spans="10:19" x14ac:dyDescent="0.25">
      <c r="J1076" s="1">
        <v>43022</v>
      </c>
      <c r="K1076">
        <f t="shared" si="115"/>
        <v>2017</v>
      </c>
      <c r="L1076" t="str">
        <f t="shared" si="116"/>
        <v>October</v>
      </c>
      <c r="M1076" s="6" t="str">
        <f>DailyReportTable[[#This Row],[Year]]&amp;WEEKNUM(DailyReportTable[[#This Row],[Date]],2)</f>
        <v>201742</v>
      </c>
      <c r="N1076">
        <f t="shared" si="117"/>
        <v>14</v>
      </c>
      <c r="O1076" s="2">
        <f>SUMIF(IncomeDBTable[Date],"="&amp;DailyReportTable[[#This Row],[Date]],IncomeDBTable[Amount])</f>
        <v>0</v>
      </c>
      <c r="P1076">
        <f>SUMIF(ExpensesDBTable[Date],"="&amp;DailyReportTable[[#This Row],[Date]],ExpensesDBTable[Amount])</f>
        <v>538.8900000000001</v>
      </c>
      <c r="Q1076" s="2">
        <f t="shared" si="118"/>
        <v>-538.8900000000001</v>
      </c>
      <c r="R1076" s="2">
        <f t="shared" si="119"/>
        <v>159002.41</v>
      </c>
      <c r="S1076">
        <f>WEEKNUM(DailyReportTable[[#This Row],[Date]],2)</f>
        <v>42</v>
      </c>
    </row>
    <row r="1077" spans="10:19" x14ac:dyDescent="0.25">
      <c r="J1077" s="1">
        <v>43023</v>
      </c>
      <c r="K1077">
        <f t="shared" si="115"/>
        <v>2017</v>
      </c>
      <c r="L1077" t="str">
        <f t="shared" si="116"/>
        <v>October</v>
      </c>
      <c r="M1077" s="6" t="str">
        <f>DailyReportTable[[#This Row],[Year]]&amp;WEEKNUM(DailyReportTable[[#This Row],[Date]],2)</f>
        <v>201742</v>
      </c>
      <c r="N1077">
        <f t="shared" si="117"/>
        <v>15</v>
      </c>
      <c r="O1077" s="2">
        <f>SUMIF(IncomeDBTable[Date],"="&amp;DailyReportTable[[#This Row],[Date]],IncomeDBTable[Amount])</f>
        <v>0</v>
      </c>
      <c r="P1077">
        <f>SUMIF(ExpensesDBTable[Date],"="&amp;DailyReportTable[[#This Row],[Date]],ExpensesDBTable[Amount])</f>
        <v>13.64</v>
      </c>
      <c r="Q1077" s="2">
        <f t="shared" si="118"/>
        <v>-13.64</v>
      </c>
      <c r="R1077" s="2">
        <f t="shared" si="119"/>
        <v>158988.76999999999</v>
      </c>
      <c r="S1077">
        <f>WEEKNUM(DailyReportTable[[#This Row],[Date]],2)</f>
        <v>42</v>
      </c>
    </row>
    <row r="1078" spans="10:19" x14ac:dyDescent="0.25">
      <c r="J1078" s="1">
        <v>43024</v>
      </c>
      <c r="K1078">
        <f t="shared" si="115"/>
        <v>2017</v>
      </c>
      <c r="L1078" t="str">
        <f t="shared" si="116"/>
        <v>October</v>
      </c>
      <c r="M1078" s="6" t="str">
        <f>DailyReportTable[[#This Row],[Year]]&amp;WEEKNUM(DailyReportTable[[#This Row],[Date]],2)</f>
        <v>201743</v>
      </c>
      <c r="N1078">
        <f t="shared" si="117"/>
        <v>16</v>
      </c>
      <c r="O1078" s="2">
        <f>SUMIF(IncomeDBTable[Date],"="&amp;DailyReportTable[[#This Row],[Date]],IncomeDBTable[Amount])</f>
        <v>0</v>
      </c>
      <c r="P1078">
        <f>SUMIF(ExpensesDBTable[Date],"="&amp;DailyReportTable[[#This Row],[Date]],ExpensesDBTable[Amount])</f>
        <v>73.25</v>
      </c>
      <c r="Q1078" s="2">
        <f t="shared" si="118"/>
        <v>-73.25</v>
      </c>
      <c r="R1078" s="2">
        <f t="shared" si="119"/>
        <v>158915.51999999999</v>
      </c>
      <c r="S1078">
        <f>WEEKNUM(DailyReportTable[[#This Row],[Date]],2)</f>
        <v>43</v>
      </c>
    </row>
    <row r="1079" spans="10:19" x14ac:dyDescent="0.25">
      <c r="J1079" s="1">
        <v>43026</v>
      </c>
      <c r="K1079">
        <f t="shared" ref="K1079:K1142" si="120">YEAR(J1079)</f>
        <v>2017</v>
      </c>
      <c r="L1079" t="str">
        <f t="shared" ref="L1079:L1142" si="121">TEXT(DATE(K1079,MONTH(J1079),N1079),"MMMM")</f>
        <v>October</v>
      </c>
      <c r="M1079" s="6" t="str">
        <f>DailyReportTable[[#This Row],[Year]]&amp;WEEKNUM(DailyReportTable[[#This Row],[Date]],2)</f>
        <v>201743</v>
      </c>
      <c r="N1079">
        <f t="shared" ref="N1079:N1142" si="122">DAY(J1079)</f>
        <v>18</v>
      </c>
      <c r="O1079" s="2">
        <f>SUMIF(IncomeDBTable[Date],"="&amp;DailyReportTable[[#This Row],[Date]],IncomeDBTable[Amount])</f>
        <v>3014.4</v>
      </c>
      <c r="P1079">
        <f>SUMIF(ExpensesDBTable[Date],"="&amp;DailyReportTable[[#This Row],[Date]],ExpensesDBTable[Amount])</f>
        <v>1762.35</v>
      </c>
      <c r="Q1079" s="2">
        <f t="shared" ref="Q1079:Q1142" si="123">O1079-P1079</f>
        <v>1252.0500000000002</v>
      </c>
      <c r="R1079" s="2">
        <f t="shared" ref="R1079:R1142" si="124">R1078+Q1079</f>
        <v>160167.56999999998</v>
      </c>
      <c r="S1079">
        <f>WEEKNUM(DailyReportTable[[#This Row],[Date]],2)</f>
        <v>43</v>
      </c>
    </row>
    <row r="1080" spans="10:19" x14ac:dyDescent="0.25">
      <c r="J1080" s="1">
        <v>43028</v>
      </c>
      <c r="K1080">
        <f t="shared" si="120"/>
        <v>2017</v>
      </c>
      <c r="L1080" t="str">
        <f t="shared" si="121"/>
        <v>October</v>
      </c>
      <c r="M1080" s="6" t="str">
        <f>DailyReportTable[[#This Row],[Year]]&amp;WEEKNUM(DailyReportTable[[#This Row],[Date]],2)</f>
        <v>201743</v>
      </c>
      <c r="N1080">
        <f t="shared" si="122"/>
        <v>20</v>
      </c>
      <c r="O1080" s="2">
        <f>SUMIF(IncomeDBTable[Date],"="&amp;DailyReportTable[[#This Row],[Date]],IncomeDBTable[Amount])</f>
        <v>5485.75</v>
      </c>
      <c r="P1080">
        <f>SUMIF(ExpensesDBTable[Date],"="&amp;DailyReportTable[[#This Row],[Date]],ExpensesDBTable[Amount])</f>
        <v>49.25</v>
      </c>
      <c r="Q1080" s="2">
        <f t="shared" si="123"/>
        <v>5436.5</v>
      </c>
      <c r="R1080" s="2">
        <f t="shared" si="124"/>
        <v>165604.06999999998</v>
      </c>
      <c r="S1080">
        <f>WEEKNUM(DailyReportTable[[#This Row],[Date]],2)</f>
        <v>43</v>
      </c>
    </row>
    <row r="1081" spans="10:19" x14ac:dyDescent="0.25">
      <c r="J1081" s="1">
        <v>43029</v>
      </c>
      <c r="K1081">
        <f t="shared" si="120"/>
        <v>2017</v>
      </c>
      <c r="L1081" t="str">
        <f t="shared" si="121"/>
        <v>October</v>
      </c>
      <c r="M1081" s="6" t="str">
        <f>DailyReportTable[[#This Row],[Year]]&amp;WEEKNUM(DailyReportTable[[#This Row],[Date]],2)</f>
        <v>201743</v>
      </c>
      <c r="N1081">
        <f t="shared" si="122"/>
        <v>21</v>
      </c>
      <c r="O1081" s="2">
        <f>SUMIF(IncomeDBTable[Date],"="&amp;DailyReportTable[[#This Row],[Date]],IncomeDBTable[Amount])</f>
        <v>766.75</v>
      </c>
      <c r="P1081">
        <f>SUMIF(ExpensesDBTable[Date],"="&amp;DailyReportTable[[#This Row],[Date]],ExpensesDBTable[Amount])</f>
        <v>109.5</v>
      </c>
      <c r="Q1081" s="2">
        <f t="shared" si="123"/>
        <v>657.25</v>
      </c>
      <c r="R1081" s="2">
        <f t="shared" si="124"/>
        <v>166261.31999999998</v>
      </c>
      <c r="S1081">
        <f>WEEKNUM(DailyReportTable[[#This Row],[Date]],2)</f>
        <v>43</v>
      </c>
    </row>
    <row r="1082" spans="10:19" x14ac:dyDescent="0.25">
      <c r="J1082" s="1">
        <v>43030</v>
      </c>
      <c r="K1082">
        <f t="shared" si="120"/>
        <v>2017</v>
      </c>
      <c r="L1082" t="str">
        <f t="shared" si="121"/>
        <v>October</v>
      </c>
      <c r="M1082" s="6" t="str">
        <f>DailyReportTable[[#This Row],[Year]]&amp;WEEKNUM(DailyReportTable[[#This Row],[Date]],2)</f>
        <v>201743</v>
      </c>
      <c r="N1082">
        <f t="shared" si="122"/>
        <v>22</v>
      </c>
      <c r="O1082" s="2">
        <f>SUMIF(IncomeDBTable[Date],"="&amp;DailyReportTable[[#This Row],[Date]],IncomeDBTable[Amount])</f>
        <v>0</v>
      </c>
      <c r="P1082">
        <f>SUMIF(ExpensesDBTable[Date],"="&amp;DailyReportTable[[#This Row],[Date]],ExpensesDBTable[Amount])</f>
        <v>347.22</v>
      </c>
      <c r="Q1082" s="2">
        <f t="shared" si="123"/>
        <v>-347.22</v>
      </c>
      <c r="R1082" s="2">
        <f t="shared" si="124"/>
        <v>165914.09999999998</v>
      </c>
      <c r="S1082">
        <f>WEEKNUM(DailyReportTable[[#This Row],[Date]],2)</f>
        <v>43</v>
      </c>
    </row>
    <row r="1083" spans="10:19" x14ac:dyDescent="0.25">
      <c r="J1083" s="1">
        <v>43031</v>
      </c>
      <c r="K1083">
        <f t="shared" si="120"/>
        <v>2017</v>
      </c>
      <c r="L1083" t="str">
        <f t="shared" si="121"/>
        <v>October</v>
      </c>
      <c r="M1083" s="6" t="str">
        <f>DailyReportTable[[#This Row],[Year]]&amp;WEEKNUM(DailyReportTable[[#This Row],[Date]],2)</f>
        <v>201744</v>
      </c>
      <c r="N1083">
        <f t="shared" si="122"/>
        <v>23</v>
      </c>
      <c r="O1083" s="2">
        <f>SUMIF(IncomeDBTable[Date],"="&amp;DailyReportTable[[#This Row],[Date]],IncomeDBTable[Amount])</f>
        <v>0</v>
      </c>
      <c r="P1083">
        <f>SUMIF(ExpensesDBTable[Date],"="&amp;DailyReportTable[[#This Row],[Date]],ExpensesDBTable[Amount])</f>
        <v>98.51</v>
      </c>
      <c r="Q1083" s="2">
        <f t="shared" si="123"/>
        <v>-98.51</v>
      </c>
      <c r="R1083" s="2">
        <f t="shared" si="124"/>
        <v>165815.58999999997</v>
      </c>
      <c r="S1083">
        <f>WEEKNUM(DailyReportTable[[#This Row],[Date]],2)</f>
        <v>44</v>
      </c>
    </row>
    <row r="1084" spans="10:19" x14ac:dyDescent="0.25">
      <c r="J1084" s="1">
        <v>43035</v>
      </c>
      <c r="K1084">
        <f t="shared" si="120"/>
        <v>2017</v>
      </c>
      <c r="L1084" t="str">
        <f t="shared" si="121"/>
        <v>October</v>
      </c>
      <c r="M1084" s="6" t="str">
        <f>DailyReportTable[[#This Row],[Year]]&amp;WEEKNUM(DailyReportTable[[#This Row],[Date]],2)</f>
        <v>201744</v>
      </c>
      <c r="N1084">
        <f t="shared" si="122"/>
        <v>27</v>
      </c>
      <c r="O1084" s="2">
        <f>SUMIF(IncomeDBTable[Date],"="&amp;DailyReportTable[[#This Row],[Date]],IncomeDBTable[Amount])</f>
        <v>0</v>
      </c>
      <c r="P1084">
        <f>SUMIF(ExpensesDBTable[Date],"="&amp;DailyReportTable[[#This Row],[Date]],ExpensesDBTable[Amount])</f>
        <v>78.420000000000016</v>
      </c>
      <c r="Q1084" s="2">
        <f t="shared" si="123"/>
        <v>-78.420000000000016</v>
      </c>
      <c r="R1084" s="2">
        <f t="shared" si="124"/>
        <v>165737.16999999995</v>
      </c>
      <c r="S1084">
        <f>WEEKNUM(DailyReportTable[[#This Row],[Date]],2)</f>
        <v>44</v>
      </c>
    </row>
    <row r="1085" spans="10:19" x14ac:dyDescent="0.25">
      <c r="J1085" s="1">
        <v>43036</v>
      </c>
      <c r="K1085">
        <f t="shared" si="120"/>
        <v>2017</v>
      </c>
      <c r="L1085" t="str">
        <f t="shared" si="121"/>
        <v>October</v>
      </c>
      <c r="M1085" s="6" t="str">
        <f>DailyReportTable[[#This Row],[Year]]&amp;WEEKNUM(DailyReportTable[[#This Row],[Date]],2)</f>
        <v>201744</v>
      </c>
      <c r="N1085">
        <f t="shared" si="122"/>
        <v>28</v>
      </c>
      <c r="O1085" s="2">
        <f>SUMIF(IncomeDBTable[Date],"="&amp;DailyReportTable[[#This Row],[Date]],IncomeDBTable[Amount])</f>
        <v>0</v>
      </c>
      <c r="P1085">
        <f>SUMIF(ExpensesDBTable[Date],"="&amp;DailyReportTable[[#This Row],[Date]],ExpensesDBTable[Amount])</f>
        <v>200.84</v>
      </c>
      <c r="Q1085" s="2">
        <f t="shared" si="123"/>
        <v>-200.84</v>
      </c>
      <c r="R1085" s="2">
        <f t="shared" si="124"/>
        <v>165536.32999999996</v>
      </c>
      <c r="S1085">
        <f>WEEKNUM(DailyReportTable[[#This Row],[Date]],2)</f>
        <v>44</v>
      </c>
    </row>
    <row r="1086" spans="10:19" x14ac:dyDescent="0.25">
      <c r="J1086" s="1">
        <v>43037</v>
      </c>
      <c r="K1086">
        <f t="shared" si="120"/>
        <v>2017</v>
      </c>
      <c r="L1086" t="str">
        <f t="shared" si="121"/>
        <v>October</v>
      </c>
      <c r="M1086" s="6" t="str">
        <f>DailyReportTable[[#This Row],[Year]]&amp;WEEKNUM(DailyReportTable[[#This Row],[Date]],2)</f>
        <v>201744</v>
      </c>
      <c r="N1086">
        <f t="shared" si="122"/>
        <v>29</v>
      </c>
      <c r="O1086" s="2">
        <f>SUMIF(IncomeDBTable[Date],"="&amp;DailyReportTable[[#This Row],[Date]],IncomeDBTable[Amount])</f>
        <v>0</v>
      </c>
      <c r="P1086">
        <f>SUMIF(ExpensesDBTable[Date],"="&amp;DailyReportTable[[#This Row],[Date]],ExpensesDBTable[Amount])</f>
        <v>50.56</v>
      </c>
      <c r="Q1086" s="2">
        <f t="shared" si="123"/>
        <v>-50.56</v>
      </c>
      <c r="R1086" s="2">
        <f t="shared" si="124"/>
        <v>165485.76999999996</v>
      </c>
      <c r="S1086">
        <f>WEEKNUM(DailyReportTable[[#This Row],[Date]],2)</f>
        <v>44</v>
      </c>
    </row>
    <row r="1087" spans="10:19" x14ac:dyDescent="0.25">
      <c r="J1087" s="1">
        <v>43038</v>
      </c>
      <c r="K1087">
        <f t="shared" si="120"/>
        <v>2017</v>
      </c>
      <c r="L1087" t="str">
        <f t="shared" si="121"/>
        <v>October</v>
      </c>
      <c r="M1087" s="6" t="str">
        <f>DailyReportTable[[#This Row],[Year]]&amp;WEEKNUM(DailyReportTable[[#This Row],[Date]],2)</f>
        <v>201745</v>
      </c>
      <c r="N1087">
        <f t="shared" si="122"/>
        <v>30</v>
      </c>
      <c r="O1087" s="2">
        <f>SUMIF(IncomeDBTable[Date],"="&amp;DailyReportTable[[#This Row],[Date]],IncomeDBTable[Amount])</f>
        <v>0</v>
      </c>
      <c r="P1087">
        <f>SUMIF(ExpensesDBTable[Date],"="&amp;DailyReportTable[[#This Row],[Date]],ExpensesDBTable[Amount])</f>
        <v>52.6</v>
      </c>
      <c r="Q1087" s="2">
        <f t="shared" si="123"/>
        <v>-52.6</v>
      </c>
      <c r="R1087" s="2">
        <f t="shared" si="124"/>
        <v>165433.16999999995</v>
      </c>
      <c r="S1087">
        <f>WEEKNUM(DailyReportTable[[#This Row],[Date]],2)</f>
        <v>45</v>
      </c>
    </row>
    <row r="1088" spans="10:19" x14ac:dyDescent="0.25">
      <c r="J1088" s="1">
        <v>43039</v>
      </c>
      <c r="K1088">
        <f t="shared" si="120"/>
        <v>2017</v>
      </c>
      <c r="L1088" t="str">
        <f t="shared" si="121"/>
        <v>October</v>
      </c>
      <c r="M1088" s="6" t="str">
        <f>DailyReportTable[[#This Row],[Year]]&amp;WEEKNUM(DailyReportTable[[#This Row],[Date]],2)</f>
        <v>201745</v>
      </c>
      <c r="N1088">
        <f t="shared" si="122"/>
        <v>31</v>
      </c>
      <c r="O1088" s="2">
        <f>SUMIF(IncomeDBTable[Date],"="&amp;DailyReportTable[[#This Row],[Date]],IncomeDBTable[Amount])</f>
        <v>2871.47</v>
      </c>
      <c r="P1088">
        <f>SUMIF(ExpensesDBTable[Date],"="&amp;DailyReportTable[[#This Row],[Date]],ExpensesDBTable[Amount])</f>
        <v>43.620000000000005</v>
      </c>
      <c r="Q1088" s="2">
        <f t="shared" si="123"/>
        <v>2827.85</v>
      </c>
      <c r="R1088" s="2">
        <f t="shared" si="124"/>
        <v>168261.01999999996</v>
      </c>
      <c r="S1088">
        <f>WEEKNUM(DailyReportTable[[#This Row],[Date]],2)</f>
        <v>45</v>
      </c>
    </row>
    <row r="1089" spans="10:19" x14ac:dyDescent="0.25">
      <c r="J1089" s="1">
        <v>43040</v>
      </c>
      <c r="K1089">
        <f t="shared" si="120"/>
        <v>2017</v>
      </c>
      <c r="L1089" t="str">
        <f t="shared" si="121"/>
        <v>November</v>
      </c>
      <c r="M1089" s="6" t="str">
        <f>DailyReportTable[[#This Row],[Year]]&amp;WEEKNUM(DailyReportTable[[#This Row],[Date]],2)</f>
        <v>201745</v>
      </c>
      <c r="N1089">
        <f t="shared" si="122"/>
        <v>1</v>
      </c>
      <c r="O1089" s="2">
        <f>SUMIF(IncomeDBTable[Date],"="&amp;DailyReportTable[[#This Row],[Date]],IncomeDBTable[Amount])</f>
        <v>32.15</v>
      </c>
      <c r="P1089">
        <f>SUMIF(ExpensesDBTable[Date],"="&amp;DailyReportTable[[#This Row],[Date]],ExpensesDBTable[Amount])</f>
        <v>35.9</v>
      </c>
      <c r="Q1089" s="2">
        <f t="shared" si="123"/>
        <v>-3.75</v>
      </c>
      <c r="R1089" s="2">
        <f t="shared" si="124"/>
        <v>168257.26999999996</v>
      </c>
      <c r="S1089">
        <f>WEEKNUM(DailyReportTable[[#This Row],[Date]],2)</f>
        <v>45</v>
      </c>
    </row>
    <row r="1090" spans="10:19" x14ac:dyDescent="0.25">
      <c r="J1090" s="1">
        <v>43041</v>
      </c>
      <c r="K1090">
        <f t="shared" si="120"/>
        <v>2017</v>
      </c>
      <c r="L1090" t="str">
        <f t="shared" si="121"/>
        <v>November</v>
      </c>
      <c r="M1090" s="6" t="str">
        <f>DailyReportTable[[#This Row],[Year]]&amp;WEEKNUM(DailyReportTable[[#This Row],[Date]],2)</f>
        <v>201745</v>
      </c>
      <c r="N1090">
        <f t="shared" si="122"/>
        <v>2</v>
      </c>
      <c r="O1090" s="2">
        <f>SUMIF(IncomeDBTable[Date],"="&amp;DailyReportTable[[#This Row],[Date]],IncomeDBTable[Amount])</f>
        <v>0</v>
      </c>
      <c r="P1090">
        <f>SUMIF(ExpensesDBTable[Date],"="&amp;DailyReportTable[[#This Row],[Date]],ExpensesDBTable[Amount])</f>
        <v>19</v>
      </c>
      <c r="Q1090" s="2">
        <f t="shared" si="123"/>
        <v>-19</v>
      </c>
      <c r="R1090" s="2">
        <f t="shared" si="124"/>
        <v>168238.26999999996</v>
      </c>
      <c r="S1090">
        <f>WEEKNUM(DailyReportTable[[#This Row],[Date]],2)</f>
        <v>45</v>
      </c>
    </row>
    <row r="1091" spans="10:19" x14ac:dyDescent="0.25">
      <c r="J1091" s="1">
        <v>43042</v>
      </c>
      <c r="K1091">
        <f t="shared" si="120"/>
        <v>2017</v>
      </c>
      <c r="L1091" t="str">
        <f t="shared" si="121"/>
        <v>November</v>
      </c>
      <c r="M1091" s="6" t="str">
        <f>DailyReportTable[[#This Row],[Year]]&amp;WEEKNUM(DailyReportTable[[#This Row],[Date]],2)</f>
        <v>201745</v>
      </c>
      <c r="N1091">
        <f t="shared" si="122"/>
        <v>3</v>
      </c>
      <c r="O1091" s="2">
        <f>SUMIF(IncomeDBTable[Date],"="&amp;DailyReportTable[[#This Row],[Date]],IncomeDBTable[Amount])</f>
        <v>0</v>
      </c>
      <c r="P1091">
        <f>SUMIF(ExpensesDBTable[Date],"="&amp;DailyReportTable[[#This Row],[Date]],ExpensesDBTable[Amount])</f>
        <v>1500</v>
      </c>
      <c r="Q1091" s="2">
        <f t="shared" si="123"/>
        <v>-1500</v>
      </c>
      <c r="R1091" s="2">
        <f t="shared" si="124"/>
        <v>166738.26999999996</v>
      </c>
      <c r="S1091">
        <f>WEEKNUM(DailyReportTable[[#This Row],[Date]],2)</f>
        <v>45</v>
      </c>
    </row>
    <row r="1092" spans="10:19" x14ac:dyDescent="0.25">
      <c r="J1092" s="1">
        <v>43044</v>
      </c>
      <c r="K1092">
        <f t="shared" si="120"/>
        <v>2017</v>
      </c>
      <c r="L1092" t="str">
        <f t="shared" si="121"/>
        <v>November</v>
      </c>
      <c r="M1092" s="6" t="str">
        <f>DailyReportTable[[#This Row],[Year]]&amp;WEEKNUM(DailyReportTable[[#This Row],[Date]],2)</f>
        <v>201745</v>
      </c>
      <c r="N1092">
        <f t="shared" si="122"/>
        <v>5</v>
      </c>
      <c r="O1092" s="2">
        <f>SUMIF(IncomeDBTable[Date],"="&amp;DailyReportTable[[#This Row],[Date]],IncomeDBTable[Amount])</f>
        <v>0</v>
      </c>
      <c r="P1092">
        <f>SUMIF(ExpensesDBTable[Date],"="&amp;DailyReportTable[[#This Row],[Date]],ExpensesDBTable[Amount])</f>
        <v>1456.6100000000001</v>
      </c>
      <c r="Q1092" s="2">
        <f t="shared" si="123"/>
        <v>-1456.6100000000001</v>
      </c>
      <c r="R1092" s="2">
        <f t="shared" si="124"/>
        <v>165281.65999999997</v>
      </c>
      <c r="S1092">
        <f>WEEKNUM(DailyReportTable[[#This Row],[Date]],2)</f>
        <v>45</v>
      </c>
    </row>
    <row r="1093" spans="10:19" x14ac:dyDescent="0.25">
      <c r="J1093" s="1">
        <v>43045</v>
      </c>
      <c r="K1093">
        <f t="shared" si="120"/>
        <v>2017</v>
      </c>
      <c r="L1093" t="str">
        <f t="shared" si="121"/>
        <v>November</v>
      </c>
      <c r="M1093" s="6" t="str">
        <f>DailyReportTable[[#This Row],[Year]]&amp;WEEKNUM(DailyReportTable[[#This Row],[Date]],2)</f>
        <v>201746</v>
      </c>
      <c r="N1093">
        <f t="shared" si="122"/>
        <v>6</v>
      </c>
      <c r="O1093" s="2">
        <f>SUMIF(IncomeDBTable[Date],"="&amp;DailyReportTable[[#This Row],[Date]],IncomeDBTable[Amount])</f>
        <v>0</v>
      </c>
      <c r="P1093">
        <f>SUMIF(ExpensesDBTable[Date],"="&amp;DailyReportTable[[#This Row],[Date]],ExpensesDBTable[Amount])</f>
        <v>187.06</v>
      </c>
      <c r="Q1093" s="2">
        <f t="shared" si="123"/>
        <v>-187.06</v>
      </c>
      <c r="R1093" s="2">
        <f t="shared" si="124"/>
        <v>165094.59999999998</v>
      </c>
      <c r="S1093">
        <f>WEEKNUM(DailyReportTable[[#This Row],[Date]],2)</f>
        <v>46</v>
      </c>
    </row>
    <row r="1094" spans="10:19" x14ac:dyDescent="0.25">
      <c r="J1094" s="1">
        <v>43046</v>
      </c>
      <c r="K1094">
        <f t="shared" si="120"/>
        <v>2017</v>
      </c>
      <c r="L1094" t="str">
        <f t="shared" si="121"/>
        <v>November</v>
      </c>
      <c r="M1094" s="6" t="str">
        <f>DailyReportTable[[#This Row],[Year]]&amp;WEEKNUM(DailyReportTable[[#This Row],[Date]],2)</f>
        <v>201746</v>
      </c>
      <c r="N1094">
        <f t="shared" si="122"/>
        <v>7</v>
      </c>
      <c r="O1094" s="2">
        <f>SUMIF(IncomeDBTable[Date],"="&amp;DailyReportTable[[#This Row],[Date]],IncomeDBTable[Amount])</f>
        <v>0</v>
      </c>
      <c r="P1094">
        <f>SUMIF(ExpensesDBTable[Date],"="&amp;DailyReportTable[[#This Row],[Date]],ExpensesDBTable[Amount])</f>
        <v>50.27</v>
      </c>
      <c r="Q1094" s="2">
        <f t="shared" si="123"/>
        <v>-50.27</v>
      </c>
      <c r="R1094" s="2">
        <f t="shared" si="124"/>
        <v>165044.32999999999</v>
      </c>
      <c r="S1094">
        <f>WEEKNUM(DailyReportTable[[#This Row],[Date]],2)</f>
        <v>46</v>
      </c>
    </row>
    <row r="1095" spans="10:19" x14ac:dyDescent="0.25">
      <c r="J1095" s="1">
        <v>43048</v>
      </c>
      <c r="K1095">
        <f t="shared" si="120"/>
        <v>2017</v>
      </c>
      <c r="L1095" t="str">
        <f t="shared" si="121"/>
        <v>November</v>
      </c>
      <c r="M1095" s="6" t="str">
        <f>DailyReportTable[[#This Row],[Year]]&amp;WEEKNUM(DailyReportTable[[#This Row],[Date]],2)</f>
        <v>201746</v>
      </c>
      <c r="N1095">
        <f t="shared" si="122"/>
        <v>9</v>
      </c>
      <c r="O1095" s="2">
        <f>SUMIF(IncomeDBTable[Date],"="&amp;DailyReportTable[[#This Row],[Date]],IncomeDBTable[Amount])</f>
        <v>0</v>
      </c>
      <c r="P1095">
        <f>SUMIF(ExpensesDBTable[Date],"="&amp;DailyReportTable[[#This Row],[Date]],ExpensesDBTable[Amount])</f>
        <v>64.319999999999993</v>
      </c>
      <c r="Q1095" s="2">
        <f t="shared" si="123"/>
        <v>-64.319999999999993</v>
      </c>
      <c r="R1095" s="2">
        <f t="shared" si="124"/>
        <v>164980.00999999998</v>
      </c>
      <c r="S1095">
        <f>WEEKNUM(DailyReportTable[[#This Row],[Date]],2)</f>
        <v>46</v>
      </c>
    </row>
    <row r="1096" spans="10:19" x14ac:dyDescent="0.25">
      <c r="J1096" s="1">
        <v>43049</v>
      </c>
      <c r="K1096">
        <f t="shared" si="120"/>
        <v>2017</v>
      </c>
      <c r="L1096" t="str">
        <f t="shared" si="121"/>
        <v>November</v>
      </c>
      <c r="M1096" s="6" t="str">
        <f>DailyReportTable[[#This Row],[Year]]&amp;WEEKNUM(DailyReportTable[[#This Row],[Date]],2)</f>
        <v>201746</v>
      </c>
      <c r="N1096">
        <f t="shared" si="122"/>
        <v>10</v>
      </c>
      <c r="O1096" s="2">
        <f>SUMIF(IncomeDBTable[Date],"="&amp;DailyReportTable[[#This Row],[Date]],IncomeDBTable[Amount])</f>
        <v>0</v>
      </c>
      <c r="P1096">
        <f>SUMIF(ExpensesDBTable[Date],"="&amp;DailyReportTable[[#This Row],[Date]],ExpensesDBTable[Amount])</f>
        <v>36.229999999999997</v>
      </c>
      <c r="Q1096" s="2">
        <f t="shared" si="123"/>
        <v>-36.229999999999997</v>
      </c>
      <c r="R1096" s="2">
        <f t="shared" si="124"/>
        <v>164943.77999999997</v>
      </c>
      <c r="S1096">
        <f>WEEKNUM(DailyReportTable[[#This Row],[Date]],2)</f>
        <v>46</v>
      </c>
    </row>
    <row r="1097" spans="10:19" x14ac:dyDescent="0.25">
      <c r="J1097" s="1">
        <v>43050</v>
      </c>
      <c r="K1097">
        <f t="shared" si="120"/>
        <v>2017</v>
      </c>
      <c r="L1097" t="str">
        <f t="shared" si="121"/>
        <v>November</v>
      </c>
      <c r="M1097" s="6" t="str">
        <f>DailyReportTable[[#This Row],[Year]]&amp;WEEKNUM(DailyReportTable[[#This Row],[Date]],2)</f>
        <v>201746</v>
      </c>
      <c r="N1097">
        <f t="shared" si="122"/>
        <v>11</v>
      </c>
      <c r="O1097" s="2">
        <f>SUMIF(IncomeDBTable[Date],"="&amp;DailyReportTable[[#This Row],[Date]],IncomeDBTable[Amount])</f>
        <v>0</v>
      </c>
      <c r="P1097">
        <f>SUMIF(ExpensesDBTable[Date],"="&amp;DailyReportTable[[#This Row],[Date]],ExpensesDBTable[Amount])</f>
        <v>22.89</v>
      </c>
      <c r="Q1097" s="2">
        <f t="shared" si="123"/>
        <v>-22.89</v>
      </c>
      <c r="R1097" s="2">
        <f t="shared" si="124"/>
        <v>164920.88999999996</v>
      </c>
      <c r="S1097">
        <f>WEEKNUM(DailyReportTable[[#This Row],[Date]],2)</f>
        <v>46</v>
      </c>
    </row>
    <row r="1098" spans="10:19" x14ac:dyDescent="0.25">
      <c r="J1098" s="1">
        <v>43051</v>
      </c>
      <c r="K1098">
        <f t="shared" si="120"/>
        <v>2017</v>
      </c>
      <c r="L1098" t="str">
        <f t="shared" si="121"/>
        <v>November</v>
      </c>
      <c r="M1098" s="6" t="str">
        <f>DailyReportTable[[#This Row],[Year]]&amp;WEEKNUM(DailyReportTable[[#This Row],[Date]],2)</f>
        <v>201746</v>
      </c>
      <c r="N1098">
        <f t="shared" si="122"/>
        <v>12</v>
      </c>
      <c r="O1098" s="2">
        <f>SUMIF(IncomeDBTable[Date],"="&amp;DailyReportTable[[#This Row],[Date]],IncomeDBTable[Amount])</f>
        <v>0</v>
      </c>
      <c r="P1098">
        <f>SUMIF(ExpensesDBTable[Date],"="&amp;DailyReportTable[[#This Row],[Date]],ExpensesDBTable[Amount])</f>
        <v>12</v>
      </c>
      <c r="Q1098" s="2">
        <f t="shared" si="123"/>
        <v>-12</v>
      </c>
      <c r="R1098" s="2">
        <f t="shared" si="124"/>
        <v>164908.88999999996</v>
      </c>
      <c r="S1098">
        <f>WEEKNUM(DailyReportTable[[#This Row],[Date]],2)</f>
        <v>46</v>
      </c>
    </row>
    <row r="1099" spans="10:19" x14ac:dyDescent="0.25">
      <c r="J1099" s="1">
        <v>43052</v>
      </c>
      <c r="K1099">
        <f t="shared" si="120"/>
        <v>2017</v>
      </c>
      <c r="L1099" t="str">
        <f t="shared" si="121"/>
        <v>November</v>
      </c>
      <c r="M1099" s="6" t="str">
        <f>DailyReportTable[[#This Row],[Year]]&amp;WEEKNUM(DailyReportTable[[#This Row],[Date]],2)</f>
        <v>201747</v>
      </c>
      <c r="N1099">
        <f t="shared" si="122"/>
        <v>13</v>
      </c>
      <c r="O1099" s="2">
        <f>SUMIF(IncomeDBTable[Date],"="&amp;DailyReportTable[[#This Row],[Date]],IncomeDBTable[Amount])</f>
        <v>0</v>
      </c>
      <c r="P1099">
        <f>SUMIF(ExpensesDBTable[Date],"="&amp;DailyReportTable[[#This Row],[Date]],ExpensesDBTable[Amount])</f>
        <v>251.82</v>
      </c>
      <c r="Q1099" s="2">
        <f t="shared" si="123"/>
        <v>-251.82</v>
      </c>
      <c r="R1099" s="2">
        <f t="shared" si="124"/>
        <v>164657.06999999995</v>
      </c>
      <c r="S1099">
        <f>WEEKNUM(DailyReportTable[[#This Row],[Date]],2)</f>
        <v>47</v>
      </c>
    </row>
    <row r="1100" spans="10:19" x14ac:dyDescent="0.25">
      <c r="J1100" s="1">
        <v>43053</v>
      </c>
      <c r="K1100">
        <f t="shared" si="120"/>
        <v>2017</v>
      </c>
      <c r="L1100" t="str">
        <f t="shared" si="121"/>
        <v>November</v>
      </c>
      <c r="M1100" s="6" t="str">
        <f>DailyReportTable[[#This Row],[Year]]&amp;WEEKNUM(DailyReportTable[[#This Row],[Date]],2)</f>
        <v>201747</v>
      </c>
      <c r="N1100">
        <f t="shared" si="122"/>
        <v>14</v>
      </c>
      <c r="O1100" s="2">
        <f>SUMIF(IncomeDBTable[Date],"="&amp;DailyReportTable[[#This Row],[Date]],IncomeDBTable[Amount])</f>
        <v>8617.4699999999993</v>
      </c>
      <c r="P1100">
        <f>SUMIF(ExpensesDBTable[Date],"="&amp;DailyReportTable[[#This Row],[Date]],ExpensesDBTable[Amount])</f>
        <v>18.5</v>
      </c>
      <c r="Q1100" s="2">
        <f t="shared" si="123"/>
        <v>8598.9699999999993</v>
      </c>
      <c r="R1100" s="2">
        <f t="shared" si="124"/>
        <v>173256.03999999995</v>
      </c>
      <c r="S1100">
        <f>WEEKNUM(DailyReportTable[[#This Row],[Date]],2)</f>
        <v>47</v>
      </c>
    </row>
    <row r="1101" spans="10:19" x14ac:dyDescent="0.25">
      <c r="J1101" s="1">
        <v>43054</v>
      </c>
      <c r="K1101">
        <f t="shared" si="120"/>
        <v>2017</v>
      </c>
      <c r="L1101" t="str">
        <f t="shared" si="121"/>
        <v>November</v>
      </c>
      <c r="M1101" s="6" t="str">
        <f>DailyReportTable[[#This Row],[Year]]&amp;WEEKNUM(DailyReportTable[[#This Row],[Date]],2)</f>
        <v>201747</v>
      </c>
      <c r="N1101">
        <f t="shared" si="122"/>
        <v>15</v>
      </c>
      <c r="O1101" s="2">
        <f>SUMIF(IncomeDBTable[Date],"="&amp;DailyReportTable[[#This Row],[Date]],IncomeDBTable[Amount])</f>
        <v>0</v>
      </c>
      <c r="P1101">
        <f>SUMIF(ExpensesDBTable[Date],"="&amp;DailyReportTable[[#This Row],[Date]],ExpensesDBTable[Amount])</f>
        <v>85.789999999999992</v>
      </c>
      <c r="Q1101" s="2">
        <f t="shared" si="123"/>
        <v>-85.789999999999992</v>
      </c>
      <c r="R1101" s="2">
        <f t="shared" si="124"/>
        <v>173170.24999999994</v>
      </c>
      <c r="S1101">
        <f>WEEKNUM(DailyReportTable[[#This Row],[Date]],2)</f>
        <v>47</v>
      </c>
    </row>
    <row r="1102" spans="10:19" x14ac:dyDescent="0.25">
      <c r="J1102" s="1">
        <v>43055</v>
      </c>
      <c r="K1102">
        <f t="shared" si="120"/>
        <v>2017</v>
      </c>
      <c r="L1102" t="str">
        <f t="shared" si="121"/>
        <v>November</v>
      </c>
      <c r="M1102" s="6" t="str">
        <f>DailyReportTable[[#This Row],[Year]]&amp;WEEKNUM(DailyReportTable[[#This Row],[Date]],2)</f>
        <v>201747</v>
      </c>
      <c r="N1102">
        <f t="shared" si="122"/>
        <v>16</v>
      </c>
      <c r="O1102" s="2">
        <f>SUMIF(IncomeDBTable[Date],"="&amp;DailyReportTable[[#This Row],[Date]],IncomeDBTable[Amount])</f>
        <v>0</v>
      </c>
      <c r="P1102">
        <f>SUMIF(ExpensesDBTable[Date],"="&amp;DailyReportTable[[#This Row],[Date]],ExpensesDBTable[Amount])</f>
        <v>164.05</v>
      </c>
      <c r="Q1102" s="2">
        <f t="shared" si="123"/>
        <v>-164.05</v>
      </c>
      <c r="R1102" s="2">
        <f t="shared" si="124"/>
        <v>173006.19999999995</v>
      </c>
      <c r="S1102">
        <f>WEEKNUM(DailyReportTable[[#This Row],[Date]],2)</f>
        <v>47</v>
      </c>
    </row>
    <row r="1103" spans="10:19" x14ac:dyDescent="0.25">
      <c r="J1103" s="1">
        <v>43057</v>
      </c>
      <c r="K1103">
        <f t="shared" si="120"/>
        <v>2017</v>
      </c>
      <c r="L1103" t="str">
        <f t="shared" si="121"/>
        <v>November</v>
      </c>
      <c r="M1103" s="6" t="str">
        <f>DailyReportTable[[#This Row],[Year]]&amp;WEEKNUM(DailyReportTable[[#This Row],[Date]],2)</f>
        <v>201747</v>
      </c>
      <c r="N1103">
        <f t="shared" si="122"/>
        <v>18</v>
      </c>
      <c r="O1103" s="2">
        <f>SUMIF(IncomeDBTable[Date],"="&amp;DailyReportTable[[#This Row],[Date]],IncomeDBTable[Amount])</f>
        <v>0</v>
      </c>
      <c r="P1103">
        <f>SUMIF(ExpensesDBTable[Date],"="&amp;DailyReportTable[[#This Row],[Date]],ExpensesDBTable[Amount])</f>
        <v>1703.7400000000002</v>
      </c>
      <c r="Q1103" s="2">
        <f t="shared" si="123"/>
        <v>-1703.7400000000002</v>
      </c>
      <c r="R1103" s="2">
        <f t="shared" si="124"/>
        <v>171302.45999999996</v>
      </c>
      <c r="S1103">
        <f>WEEKNUM(DailyReportTable[[#This Row],[Date]],2)</f>
        <v>47</v>
      </c>
    </row>
    <row r="1104" spans="10:19" x14ac:dyDescent="0.25">
      <c r="J1104" s="1">
        <v>43058</v>
      </c>
      <c r="K1104">
        <f t="shared" si="120"/>
        <v>2017</v>
      </c>
      <c r="L1104" t="str">
        <f t="shared" si="121"/>
        <v>November</v>
      </c>
      <c r="M1104" s="6" t="str">
        <f>DailyReportTable[[#This Row],[Year]]&amp;WEEKNUM(DailyReportTable[[#This Row],[Date]],2)</f>
        <v>201747</v>
      </c>
      <c r="N1104">
        <f t="shared" si="122"/>
        <v>19</v>
      </c>
      <c r="O1104" s="2">
        <f>SUMIF(IncomeDBTable[Date],"="&amp;DailyReportTable[[#This Row],[Date]],IncomeDBTable[Amount])</f>
        <v>0</v>
      </c>
      <c r="P1104">
        <f>SUMIF(ExpensesDBTable[Date],"="&amp;DailyReportTable[[#This Row],[Date]],ExpensesDBTable[Amount])</f>
        <v>44.379999999999995</v>
      </c>
      <c r="Q1104" s="2">
        <f t="shared" si="123"/>
        <v>-44.379999999999995</v>
      </c>
      <c r="R1104" s="2">
        <f t="shared" si="124"/>
        <v>171258.07999999996</v>
      </c>
      <c r="S1104">
        <f>WEEKNUM(DailyReportTable[[#This Row],[Date]],2)</f>
        <v>47</v>
      </c>
    </row>
    <row r="1105" spans="10:19" x14ac:dyDescent="0.25">
      <c r="J1105" s="1">
        <v>43059</v>
      </c>
      <c r="K1105">
        <f t="shared" si="120"/>
        <v>2017</v>
      </c>
      <c r="L1105" t="str">
        <f t="shared" si="121"/>
        <v>November</v>
      </c>
      <c r="M1105" s="6" t="str">
        <f>DailyReportTable[[#This Row],[Year]]&amp;WEEKNUM(DailyReportTable[[#This Row],[Date]],2)</f>
        <v>201748</v>
      </c>
      <c r="N1105">
        <f t="shared" si="122"/>
        <v>20</v>
      </c>
      <c r="O1105" s="2">
        <f>SUMIF(IncomeDBTable[Date],"="&amp;DailyReportTable[[#This Row],[Date]],IncomeDBTable[Amount])</f>
        <v>0</v>
      </c>
      <c r="P1105">
        <f>SUMIF(ExpensesDBTable[Date],"="&amp;DailyReportTable[[#This Row],[Date]],ExpensesDBTable[Amount])</f>
        <v>17.100000000000001</v>
      </c>
      <c r="Q1105" s="2">
        <f t="shared" si="123"/>
        <v>-17.100000000000001</v>
      </c>
      <c r="R1105" s="2">
        <f t="shared" si="124"/>
        <v>171240.97999999995</v>
      </c>
      <c r="S1105">
        <f>WEEKNUM(DailyReportTable[[#This Row],[Date]],2)</f>
        <v>48</v>
      </c>
    </row>
    <row r="1106" spans="10:19" x14ac:dyDescent="0.25">
      <c r="J1106" s="1">
        <v>43060</v>
      </c>
      <c r="K1106">
        <f t="shared" si="120"/>
        <v>2017</v>
      </c>
      <c r="L1106" t="str">
        <f t="shared" si="121"/>
        <v>November</v>
      </c>
      <c r="M1106" s="6" t="str">
        <f>DailyReportTable[[#This Row],[Year]]&amp;WEEKNUM(DailyReportTable[[#This Row],[Date]],2)</f>
        <v>201748</v>
      </c>
      <c r="N1106">
        <f t="shared" si="122"/>
        <v>21</v>
      </c>
      <c r="O1106" s="2">
        <f>SUMIF(IncomeDBTable[Date],"="&amp;DailyReportTable[[#This Row],[Date]],IncomeDBTable[Amount])</f>
        <v>0</v>
      </c>
      <c r="P1106">
        <f>SUMIF(ExpensesDBTable[Date],"="&amp;DailyReportTable[[#This Row],[Date]],ExpensesDBTable[Amount])</f>
        <v>20.64</v>
      </c>
      <c r="Q1106" s="2">
        <f t="shared" si="123"/>
        <v>-20.64</v>
      </c>
      <c r="R1106" s="2">
        <f t="shared" si="124"/>
        <v>171220.33999999994</v>
      </c>
      <c r="S1106">
        <f>WEEKNUM(DailyReportTable[[#This Row],[Date]],2)</f>
        <v>48</v>
      </c>
    </row>
    <row r="1107" spans="10:19" x14ac:dyDescent="0.25">
      <c r="J1107" s="1">
        <v>43061</v>
      </c>
      <c r="K1107">
        <f t="shared" si="120"/>
        <v>2017</v>
      </c>
      <c r="L1107" t="str">
        <f t="shared" si="121"/>
        <v>November</v>
      </c>
      <c r="M1107" s="6" t="str">
        <f>DailyReportTable[[#This Row],[Year]]&amp;WEEKNUM(DailyReportTable[[#This Row],[Date]],2)</f>
        <v>201748</v>
      </c>
      <c r="N1107">
        <f t="shared" si="122"/>
        <v>22</v>
      </c>
      <c r="O1107" s="2">
        <f>SUMIF(IncomeDBTable[Date],"="&amp;DailyReportTable[[#This Row],[Date]],IncomeDBTable[Amount])</f>
        <v>0</v>
      </c>
      <c r="P1107">
        <f>SUMIF(ExpensesDBTable[Date],"="&amp;DailyReportTable[[#This Row],[Date]],ExpensesDBTable[Amount])</f>
        <v>164.45000000000002</v>
      </c>
      <c r="Q1107" s="2">
        <f t="shared" si="123"/>
        <v>-164.45000000000002</v>
      </c>
      <c r="R1107" s="2">
        <f t="shared" si="124"/>
        <v>171055.88999999993</v>
      </c>
      <c r="S1107">
        <f>WEEKNUM(DailyReportTable[[#This Row],[Date]],2)</f>
        <v>48</v>
      </c>
    </row>
    <row r="1108" spans="10:19" x14ac:dyDescent="0.25">
      <c r="J1108" s="1">
        <v>43062</v>
      </c>
      <c r="K1108">
        <f t="shared" si="120"/>
        <v>2017</v>
      </c>
      <c r="L1108" t="str">
        <f t="shared" si="121"/>
        <v>November</v>
      </c>
      <c r="M1108" s="6" t="str">
        <f>DailyReportTable[[#This Row],[Year]]&amp;WEEKNUM(DailyReportTable[[#This Row],[Date]],2)</f>
        <v>201748</v>
      </c>
      <c r="N1108">
        <f t="shared" si="122"/>
        <v>23</v>
      </c>
      <c r="O1108" s="2">
        <f>SUMIF(IncomeDBTable[Date],"="&amp;DailyReportTable[[#This Row],[Date]],IncomeDBTable[Amount])</f>
        <v>0</v>
      </c>
      <c r="P1108">
        <f>SUMIF(ExpensesDBTable[Date],"="&amp;DailyReportTable[[#This Row],[Date]],ExpensesDBTable[Amount])</f>
        <v>16.87</v>
      </c>
      <c r="Q1108" s="2">
        <f t="shared" si="123"/>
        <v>-16.87</v>
      </c>
      <c r="R1108" s="2">
        <f t="shared" si="124"/>
        <v>171039.01999999993</v>
      </c>
      <c r="S1108">
        <f>WEEKNUM(DailyReportTable[[#This Row],[Date]],2)</f>
        <v>48</v>
      </c>
    </row>
    <row r="1109" spans="10:19" x14ac:dyDescent="0.25">
      <c r="J1109" s="1">
        <v>43063</v>
      </c>
      <c r="K1109">
        <f t="shared" si="120"/>
        <v>2017</v>
      </c>
      <c r="L1109" t="str">
        <f t="shared" si="121"/>
        <v>November</v>
      </c>
      <c r="M1109" s="6" t="str">
        <f>DailyReportTable[[#This Row],[Year]]&amp;WEEKNUM(DailyReportTable[[#This Row],[Date]],2)</f>
        <v>201748</v>
      </c>
      <c r="N1109">
        <f t="shared" si="122"/>
        <v>24</v>
      </c>
      <c r="O1109" s="2">
        <f>SUMIF(IncomeDBTable[Date],"="&amp;DailyReportTable[[#This Row],[Date]],IncomeDBTable[Amount])</f>
        <v>0</v>
      </c>
      <c r="P1109">
        <f>SUMIF(ExpensesDBTable[Date],"="&amp;DailyReportTable[[#This Row],[Date]],ExpensesDBTable[Amount])</f>
        <v>15.32</v>
      </c>
      <c r="Q1109" s="2">
        <f t="shared" si="123"/>
        <v>-15.32</v>
      </c>
      <c r="R1109" s="2">
        <f t="shared" si="124"/>
        <v>171023.69999999992</v>
      </c>
      <c r="S1109">
        <f>WEEKNUM(DailyReportTable[[#This Row],[Date]],2)</f>
        <v>48</v>
      </c>
    </row>
    <row r="1110" spans="10:19" x14ac:dyDescent="0.25">
      <c r="J1110" s="1">
        <v>43064</v>
      </c>
      <c r="K1110">
        <f t="shared" si="120"/>
        <v>2017</v>
      </c>
      <c r="L1110" t="str">
        <f t="shared" si="121"/>
        <v>November</v>
      </c>
      <c r="M1110" s="6" t="str">
        <f>DailyReportTable[[#This Row],[Year]]&amp;WEEKNUM(DailyReportTable[[#This Row],[Date]],2)</f>
        <v>201748</v>
      </c>
      <c r="N1110">
        <f t="shared" si="122"/>
        <v>25</v>
      </c>
      <c r="O1110" s="2">
        <f>SUMIF(IncomeDBTable[Date],"="&amp;DailyReportTable[[#This Row],[Date]],IncomeDBTable[Amount])</f>
        <v>0</v>
      </c>
      <c r="P1110">
        <f>SUMIF(ExpensesDBTable[Date],"="&amp;DailyReportTable[[#This Row],[Date]],ExpensesDBTable[Amount])</f>
        <v>224.26</v>
      </c>
      <c r="Q1110" s="2">
        <f t="shared" si="123"/>
        <v>-224.26</v>
      </c>
      <c r="R1110" s="2">
        <f t="shared" si="124"/>
        <v>170799.43999999992</v>
      </c>
      <c r="S1110">
        <f>WEEKNUM(DailyReportTable[[#This Row],[Date]],2)</f>
        <v>48</v>
      </c>
    </row>
    <row r="1111" spans="10:19" x14ac:dyDescent="0.25">
      <c r="J1111" s="1">
        <v>43065</v>
      </c>
      <c r="K1111">
        <f t="shared" si="120"/>
        <v>2017</v>
      </c>
      <c r="L1111" t="str">
        <f t="shared" si="121"/>
        <v>November</v>
      </c>
      <c r="M1111" s="6" t="str">
        <f>DailyReportTable[[#This Row],[Year]]&amp;WEEKNUM(DailyReportTable[[#This Row],[Date]],2)</f>
        <v>201748</v>
      </c>
      <c r="N1111">
        <f t="shared" si="122"/>
        <v>26</v>
      </c>
      <c r="O1111" s="2">
        <f>SUMIF(IncomeDBTable[Date],"="&amp;DailyReportTable[[#This Row],[Date]],IncomeDBTable[Amount])</f>
        <v>0</v>
      </c>
      <c r="P1111">
        <f>SUMIF(ExpensesDBTable[Date],"="&amp;DailyReportTable[[#This Row],[Date]],ExpensesDBTable[Amount])</f>
        <v>231.84</v>
      </c>
      <c r="Q1111" s="2">
        <f t="shared" si="123"/>
        <v>-231.84</v>
      </c>
      <c r="R1111" s="2">
        <f t="shared" si="124"/>
        <v>170567.59999999992</v>
      </c>
      <c r="S1111">
        <f>WEEKNUM(DailyReportTable[[#This Row],[Date]],2)</f>
        <v>48</v>
      </c>
    </row>
    <row r="1112" spans="10:19" x14ac:dyDescent="0.25">
      <c r="J1112" s="1">
        <v>43067</v>
      </c>
      <c r="K1112">
        <f t="shared" si="120"/>
        <v>2017</v>
      </c>
      <c r="L1112" t="str">
        <f t="shared" si="121"/>
        <v>November</v>
      </c>
      <c r="M1112" s="6" t="str">
        <f>DailyReportTable[[#This Row],[Year]]&amp;WEEKNUM(DailyReportTable[[#This Row],[Date]],2)</f>
        <v>201749</v>
      </c>
      <c r="N1112">
        <f t="shared" si="122"/>
        <v>28</v>
      </c>
      <c r="O1112" s="2">
        <f>SUMIF(IncomeDBTable[Date],"="&amp;DailyReportTable[[#This Row],[Date]],IncomeDBTable[Amount])</f>
        <v>3343.91</v>
      </c>
      <c r="P1112">
        <f>SUMIF(ExpensesDBTable[Date],"="&amp;DailyReportTable[[#This Row],[Date]],ExpensesDBTable[Amount])</f>
        <v>131.44</v>
      </c>
      <c r="Q1112" s="2">
        <f t="shared" si="123"/>
        <v>3212.47</v>
      </c>
      <c r="R1112" s="2">
        <f t="shared" si="124"/>
        <v>173780.06999999992</v>
      </c>
      <c r="S1112">
        <f>WEEKNUM(DailyReportTable[[#This Row],[Date]],2)</f>
        <v>49</v>
      </c>
    </row>
    <row r="1113" spans="10:19" x14ac:dyDescent="0.25">
      <c r="J1113" s="1">
        <v>43069</v>
      </c>
      <c r="K1113">
        <f t="shared" si="120"/>
        <v>2017</v>
      </c>
      <c r="L1113" t="str">
        <f t="shared" si="121"/>
        <v>November</v>
      </c>
      <c r="M1113" s="6" t="str">
        <f>DailyReportTable[[#This Row],[Year]]&amp;WEEKNUM(DailyReportTable[[#This Row],[Date]],2)</f>
        <v>201749</v>
      </c>
      <c r="N1113">
        <f t="shared" si="122"/>
        <v>30</v>
      </c>
      <c r="O1113" s="2">
        <f>SUMIF(IncomeDBTable[Date],"="&amp;DailyReportTable[[#This Row],[Date]],IncomeDBTable[Amount])</f>
        <v>0</v>
      </c>
      <c r="P1113">
        <f>SUMIF(ExpensesDBTable[Date],"="&amp;DailyReportTable[[#This Row],[Date]],ExpensesDBTable[Amount])</f>
        <v>242.09</v>
      </c>
      <c r="Q1113" s="2">
        <f t="shared" si="123"/>
        <v>-242.09</v>
      </c>
      <c r="R1113" s="2">
        <f t="shared" si="124"/>
        <v>173537.97999999992</v>
      </c>
      <c r="S1113">
        <f>WEEKNUM(DailyReportTable[[#This Row],[Date]],2)</f>
        <v>49</v>
      </c>
    </row>
    <row r="1114" spans="10:19" x14ac:dyDescent="0.25">
      <c r="J1114" s="1">
        <v>43070</v>
      </c>
      <c r="K1114">
        <f t="shared" si="120"/>
        <v>2017</v>
      </c>
      <c r="L1114" t="str">
        <f t="shared" si="121"/>
        <v>December</v>
      </c>
      <c r="M1114" s="6" t="str">
        <f>DailyReportTable[[#This Row],[Year]]&amp;WEEKNUM(DailyReportTable[[#This Row],[Date]],2)</f>
        <v>201749</v>
      </c>
      <c r="N1114">
        <f t="shared" si="122"/>
        <v>1</v>
      </c>
      <c r="O1114" s="2">
        <f>SUMIF(IncomeDBTable[Date],"="&amp;DailyReportTable[[#This Row],[Date]],IncomeDBTable[Amount])</f>
        <v>0</v>
      </c>
      <c r="P1114">
        <f>SUMIF(ExpensesDBTable[Date],"="&amp;DailyReportTable[[#This Row],[Date]],ExpensesDBTable[Amount])</f>
        <v>118.8</v>
      </c>
      <c r="Q1114" s="2">
        <f t="shared" si="123"/>
        <v>-118.8</v>
      </c>
      <c r="R1114" s="2">
        <f t="shared" si="124"/>
        <v>173419.17999999993</v>
      </c>
      <c r="S1114">
        <f>WEEKNUM(DailyReportTable[[#This Row],[Date]],2)</f>
        <v>49</v>
      </c>
    </row>
    <row r="1115" spans="10:19" x14ac:dyDescent="0.25">
      <c r="J1115" s="1">
        <v>43071</v>
      </c>
      <c r="K1115">
        <f t="shared" si="120"/>
        <v>2017</v>
      </c>
      <c r="L1115" t="str">
        <f t="shared" si="121"/>
        <v>December</v>
      </c>
      <c r="M1115" s="6" t="str">
        <f>DailyReportTable[[#This Row],[Year]]&amp;WEEKNUM(DailyReportTable[[#This Row],[Date]],2)</f>
        <v>201749</v>
      </c>
      <c r="N1115">
        <f t="shared" si="122"/>
        <v>2</v>
      </c>
      <c r="O1115" s="2">
        <f>SUMIF(IncomeDBTable[Date],"="&amp;DailyReportTable[[#This Row],[Date]],IncomeDBTable[Amount])</f>
        <v>0</v>
      </c>
      <c r="P1115">
        <f>SUMIF(ExpensesDBTable[Date],"="&amp;DailyReportTable[[#This Row],[Date]],ExpensesDBTable[Amount])</f>
        <v>9.5</v>
      </c>
      <c r="Q1115" s="2">
        <f t="shared" si="123"/>
        <v>-9.5</v>
      </c>
      <c r="R1115" s="2">
        <f t="shared" si="124"/>
        <v>173409.67999999993</v>
      </c>
      <c r="S1115">
        <f>WEEKNUM(DailyReportTable[[#This Row],[Date]],2)</f>
        <v>49</v>
      </c>
    </row>
    <row r="1116" spans="10:19" x14ac:dyDescent="0.25">
      <c r="J1116" s="1">
        <v>43072</v>
      </c>
      <c r="K1116">
        <f t="shared" si="120"/>
        <v>2017</v>
      </c>
      <c r="L1116" t="str">
        <f t="shared" si="121"/>
        <v>December</v>
      </c>
      <c r="M1116" s="6" t="str">
        <f>DailyReportTable[[#This Row],[Year]]&amp;WEEKNUM(DailyReportTable[[#This Row],[Date]],2)</f>
        <v>201749</v>
      </c>
      <c r="N1116">
        <f t="shared" si="122"/>
        <v>3</v>
      </c>
      <c r="O1116" s="2">
        <f>SUMIF(IncomeDBTable[Date],"="&amp;DailyReportTable[[#This Row],[Date]],IncomeDBTable[Amount])</f>
        <v>0</v>
      </c>
      <c r="P1116">
        <f>SUMIF(ExpensesDBTable[Date],"="&amp;DailyReportTable[[#This Row],[Date]],ExpensesDBTable[Amount])</f>
        <v>158.93</v>
      </c>
      <c r="Q1116" s="2">
        <f t="shared" si="123"/>
        <v>-158.93</v>
      </c>
      <c r="R1116" s="2">
        <f t="shared" si="124"/>
        <v>173250.74999999994</v>
      </c>
      <c r="S1116">
        <f>WEEKNUM(DailyReportTable[[#This Row],[Date]],2)</f>
        <v>49</v>
      </c>
    </row>
    <row r="1117" spans="10:19" x14ac:dyDescent="0.25">
      <c r="J1117" s="1">
        <v>43073</v>
      </c>
      <c r="K1117">
        <f t="shared" si="120"/>
        <v>2017</v>
      </c>
      <c r="L1117" t="str">
        <f t="shared" si="121"/>
        <v>December</v>
      </c>
      <c r="M1117" s="6" t="str">
        <f>DailyReportTable[[#This Row],[Year]]&amp;WEEKNUM(DailyReportTable[[#This Row],[Date]],2)</f>
        <v>201750</v>
      </c>
      <c r="N1117">
        <f t="shared" si="122"/>
        <v>4</v>
      </c>
      <c r="O1117" s="2">
        <f>SUMIF(IncomeDBTable[Date],"="&amp;DailyReportTable[[#This Row],[Date]],IncomeDBTable[Amount])</f>
        <v>0</v>
      </c>
      <c r="P1117">
        <f>SUMIF(ExpensesDBTable[Date],"="&amp;DailyReportTable[[#This Row],[Date]],ExpensesDBTable[Amount])</f>
        <v>4</v>
      </c>
      <c r="Q1117" s="2">
        <f t="shared" si="123"/>
        <v>-4</v>
      </c>
      <c r="R1117" s="2">
        <f t="shared" si="124"/>
        <v>173246.74999999994</v>
      </c>
      <c r="S1117">
        <f>WEEKNUM(DailyReportTable[[#This Row],[Date]],2)</f>
        <v>50</v>
      </c>
    </row>
    <row r="1118" spans="10:19" x14ac:dyDescent="0.25">
      <c r="J1118" s="1">
        <v>43074</v>
      </c>
      <c r="K1118">
        <f t="shared" si="120"/>
        <v>2017</v>
      </c>
      <c r="L1118" t="str">
        <f t="shared" si="121"/>
        <v>December</v>
      </c>
      <c r="M1118" s="6" t="str">
        <f>DailyReportTable[[#This Row],[Year]]&amp;WEEKNUM(DailyReportTable[[#This Row],[Date]],2)</f>
        <v>201750</v>
      </c>
      <c r="N1118">
        <f t="shared" si="122"/>
        <v>5</v>
      </c>
      <c r="O1118" s="2">
        <f>SUMIF(IncomeDBTable[Date],"="&amp;DailyReportTable[[#This Row],[Date]],IncomeDBTable[Amount])</f>
        <v>0</v>
      </c>
      <c r="P1118">
        <f>SUMIF(ExpensesDBTable[Date],"="&amp;DailyReportTable[[#This Row],[Date]],ExpensesDBTable[Amount])</f>
        <v>1945.0500000000002</v>
      </c>
      <c r="Q1118" s="2">
        <f t="shared" si="123"/>
        <v>-1945.0500000000002</v>
      </c>
      <c r="R1118" s="2">
        <f t="shared" si="124"/>
        <v>171301.69999999995</v>
      </c>
      <c r="S1118">
        <f>WEEKNUM(DailyReportTable[[#This Row],[Date]],2)</f>
        <v>50</v>
      </c>
    </row>
    <row r="1119" spans="10:19" x14ac:dyDescent="0.25">
      <c r="J1119" s="1">
        <v>43077</v>
      </c>
      <c r="K1119">
        <f t="shared" si="120"/>
        <v>2017</v>
      </c>
      <c r="L1119" t="str">
        <f t="shared" si="121"/>
        <v>December</v>
      </c>
      <c r="M1119" s="6" t="str">
        <f>DailyReportTable[[#This Row],[Year]]&amp;WEEKNUM(DailyReportTable[[#This Row],[Date]],2)</f>
        <v>201750</v>
      </c>
      <c r="N1119">
        <f t="shared" si="122"/>
        <v>8</v>
      </c>
      <c r="O1119" s="2">
        <f>SUMIF(IncomeDBTable[Date],"="&amp;DailyReportTable[[#This Row],[Date]],IncomeDBTable[Amount])</f>
        <v>44.55</v>
      </c>
      <c r="P1119">
        <f>SUMIF(ExpensesDBTable[Date],"="&amp;DailyReportTable[[#This Row],[Date]],ExpensesDBTable[Amount])</f>
        <v>47.919999999999995</v>
      </c>
      <c r="Q1119" s="2">
        <f t="shared" si="123"/>
        <v>-3.3699999999999974</v>
      </c>
      <c r="R1119" s="2">
        <f t="shared" si="124"/>
        <v>171298.32999999996</v>
      </c>
      <c r="S1119">
        <f>WEEKNUM(DailyReportTable[[#This Row],[Date]],2)</f>
        <v>50</v>
      </c>
    </row>
    <row r="1120" spans="10:19" x14ac:dyDescent="0.25">
      <c r="J1120" s="1">
        <v>43079</v>
      </c>
      <c r="K1120">
        <f t="shared" si="120"/>
        <v>2017</v>
      </c>
      <c r="L1120" t="str">
        <f t="shared" si="121"/>
        <v>December</v>
      </c>
      <c r="M1120" s="6" t="str">
        <f>DailyReportTable[[#This Row],[Year]]&amp;WEEKNUM(DailyReportTable[[#This Row],[Date]],2)</f>
        <v>201750</v>
      </c>
      <c r="N1120">
        <f t="shared" si="122"/>
        <v>10</v>
      </c>
      <c r="O1120" s="2">
        <f>SUMIF(IncomeDBTable[Date],"="&amp;DailyReportTable[[#This Row],[Date]],IncomeDBTable[Amount])</f>
        <v>0</v>
      </c>
      <c r="P1120">
        <f>SUMIF(ExpensesDBTable[Date],"="&amp;DailyReportTable[[#This Row],[Date]],ExpensesDBTable[Amount])</f>
        <v>118.97999999999999</v>
      </c>
      <c r="Q1120" s="2">
        <f t="shared" si="123"/>
        <v>-118.97999999999999</v>
      </c>
      <c r="R1120" s="2">
        <f t="shared" si="124"/>
        <v>171179.34999999995</v>
      </c>
      <c r="S1120">
        <f>WEEKNUM(DailyReportTable[[#This Row],[Date]],2)</f>
        <v>50</v>
      </c>
    </row>
    <row r="1121" spans="10:19" x14ac:dyDescent="0.25">
      <c r="J1121" s="1">
        <v>43081</v>
      </c>
      <c r="K1121">
        <f t="shared" si="120"/>
        <v>2017</v>
      </c>
      <c r="L1121" t="str">
        <f t="shared" si="121"/>
        <v>December</v>
      </c>
      <c r="M1121" s="6" t="str">
        <f>DailyReportTable[[#This Row],[Year]]&amp;WEEKNUM(DailyReportTable[[#This Row],[Date]],2)</f>
        <v>201751</v>
      </c>
      <c r="N1121">
        <f t="shared" si="122"/>
        <v>12</v>
      </c>
      <c r="O1121" s="2">
        <f>SUMIF(IncomeDBTable[Date],"="&amp;DailyReportTable[[#This Row],[Date]],IncomeDBTable[Amount])</f>
        <v>3416.38</v>
      </c>
      <c r="P1121">
        <f>SUMIF(ExpensesDBTable[Date],"="&amp;DailyReportTable[[#This Row],[Date]],ExpensesDBTable[Amount])</f>
        <v>107.4</v>
      </c>
      <c r="Q1121" s="2">
        <f t="shared" si="123"/>
        <v>3308.98</v>
      </c>
      <c r="R1121" s="2">
        <f t="shared" si="124"/>
        <v>174488.32999999996</v>
      </c>
      <c r="S1121">
        <f>WEEKNUM(DailyReportTable[[#This Row],[Date]],2)</f>
        <v>51</v>
      </c>
    </row>
    <row r="1122" spans="10:19" x14ac:dyDescent="0.25">
      <c r="J1122" s="1">
        <v>43082</v>
      </c>
      <c r="K1122">
        <f t="shared" si="120"/>
        <v>2017</v>
      </c>
      <c r="L1122" t="str">
        <f t="shared" si="121"/>
        <v>December</v>
      </c>
      <c r="M1122" s="6" t="str">
        <f>DailyReportTable[[#This Row],[Year]]&amp;WEEKNUM(DailyReportTable[[#This Row],[Date]],2)</f>
        <v>201751</v>
      </c>
      <c r="N1122">
        <f t="shared" si="122"/>
        <v>13</v>
      </c>
      <c r="O1122" s="2">
        <f>SUMIF(IncomeDBTable[Date],"="&amp;DailyReportTable[[#This Row],[Date]],IncomeDBTable[Amount])</f>
        <v>0</v>
      </c>
      <c r="P1122">
        <f>SUMIF(ExpensesDBTable[Date],"="&amp;DailyReportTable[[#This Row],[Date]],ExpensesDBTable[Amount])</f>
        <v>232.09</v>
      </c>
      <c r="Q1122" s="2">
        <f t="shared" si="123"/>
        <v>-232.09</v>
      </c>
      <c r="R1122" s="2">
        <f t="shared" si="124"/>
        <v>174256.23999999996</v>
      </c>
      <c r="S1122">
        <f>WEEKNUM(DailyReportTable[[#This Row],[Date]],2)</f>
        <v>51</v>
      </c>
    </row>
    <row r="1123" spans="10:19" x14ac:dyDescent="0.25">
      <c r="J1123" s="1">
        <v>43083</v>
      </c>
      <c r="K1123">
        <f t="shared" si="120"/>
        <v>2017</v>
      </c>
      <c r="L1123" t="str">
        <f t="shared" si="121"/>
        <v>December</v>
      </c>
      <c r="M1123" s="6" t="str">
        <f>DailyReportTable[[#This Row],[Year]]&amp;WEEKNUM(DailyReportTable[[#This Row],[Date]],2)</f>
        <v>201751</v>
      </c>
      <c r="N1123">
        <f t="shared" si="122"/>
        <v>14</v>
      </c>
      <c r="O1123" s="2">
        <f>SUMIF(IncomeDBTable[Date],"="&amp;DailyReportTable[[#This Row],[Date]],IncomeDBTable[Amount])</f>
        <v>0</v>
      </c>
      <c r="P1123">
        <f>SUMIF(ExpensesDBTable[Date],"="&amp;DailyReportTable[[#This Row],[Date]],ExpensesDBTable[Amount])</f>
        <v>33.94</v>
      </c>
      <c r="Q1123" s="2">
        <f t="shared" si="123"/>
        <v>-33.94</v>
      </c>
      <c r="R1123" s="2">
        <f t="shared" si="124"/>
        <v>174222.29999999996</v>
      </c>
      <c r="S1123">
        <f>WEEKNUM(DailyReportTable[[#This Row],[Date]],2)</f>
        <v>51</v>
      </c>
    </row>
    <row r="1124" spans="10:19" x14ac:dyDescent="0.25">
      <c r="J1124" s="1">
        <v>43084</v>
      </c>
      <c r="K1124">
        <f t="shared" si="120"/>
        <v>2017</v>
      </c>
      <c r="L1124" t="str">
        <f t="shared" si="121"/>
        <v>December</v>
      </c>
      <c r="M1124" s="6" t="str">
        <f>DailyReportTable[[#This Row],[Year]]&amp;WEEKNUM(DailyReportTable[[#This Row],[Date]],2)</f>
        <v>201751</v>
      </c>
      <c r="N1124">
        <f t="shared" si="122"/>
        <v>15</v>
      </c>
      <c r="O1124" s="2">
        <f>SUMIF(IncomeDBTable[Date],"="&amp;DailyReportTable[[#This Row],[Date]],IncomeDBTable[Amount])</f>
        <v>0</v>
      </c>
      <c r="P1124">
        <f>SUMIF(ExpensesDBTable[Date],"="&amp;DailyReportTable[[#This Row],[Date]],ExpensesDBTable[Amount])</f>
        <v>142.19999999999999</v>
      </c>
      <c r="Q1124" s="2">
        <f t="shared" si="123"/>
        <v>-142.19999999999999</v>
      </c>
      <c r="R1124" s="2">
        <f t="shared" si="124"/>
        <v>174080.09999999995</v>
      </c>
      <c r="S1124">
        <f>WEEKNUM(DailyReportTable[[#This Row],[Date]],2)</f>
        <v>51</v>
      </c>
    </row>
    <row r="1125" spans="10:19" x14ac:dyDescent="0.25">
      <c r="J1125" s="1">
        <v>43085</v>
      </c>
      <c r="K1125">
        <f t="shared" si="120"/>
        <v>2017</v>
      </c>
      <c r="L1125" t="str">
        <f t="shared" si="121"/>
        <v>December</v>
      </c>
      <c r="M1125" s="6" t="str">
        <f>DailyReportTable[[#This Row],[Year]]&amp;WEEKNUM(DailyReportTable[[#This Row],[Date]],2)</f>
        <v>201751</v>
      </c>
      <c r="N1125">
        <f t="shared" si="122"/>
        <v>16</v>
      </c>
      <c r="O1125" s="2">
        <f>SUMIF(IncomeDBTable[Date],"="&amp;DailyReportTable[[#This Row],[Date]],IncomeDBTable[Amount])</f>
        <v>9050.32</v>
      </c>
      <c r="P1125">
        <f>SUMIF(ExpensesDBTable[Date],"="&amp;DailyReportTable[[#This Row],[Date]],ExpensesDBTable[Amount])</f>
        <v>40.369999999999997</v>
      </c>
      <c r="Q1125" s="2">
        <f t="shared" si="123"/>
        <v>9009.9499999999989</v>
      </c>
      <c r="R1125" s="2">
        <f t="shared" si="124"/>
        <v>183090.04999999996</v>
      </c>
      <c r="S1125">
        <f>WEEKNUM(DailyReportTable[[#This Row],[Date]],2)</f>
        <v>51</v>
      </c>
    </row>
    <row r="1126" spans="10:19" x14ac:dyDescent="0.25">
      <c r="J1126" s="1">
        <v>43086</v>
      </c>
      <c r="K1126">
        <f t="shared" si="120"/>
        <v>2017</v>
      </c>
      <c r="L1126" t="str">
        <f t="shared" si="121"/>
        <v>December</v>
      </c>
      <c r="M1126" s="6" t="str">
        <f>DailyReportTable[[#This Row],[Year]]&amp;WEEKNUM(DailyReportTable[[#This Row],[Date]],2)</f>
        <v>201751</v>
      </c>
      <c r="N1126">
        <f t="shared" si="122"/>
        <v>17</v>
      </c>
      <c r="O1126" s="2">
        <f>SUMIF(IncomeDBTable[Date],"="&amp;DailyReportTable[[#This Row],[Date]],IncomeDBTable[Amount])</f>
        <v>0</v>
      </c>
      <c r="P1126">
        <f>SUMIF(ExpensesDBTable[Date],"="&amp;DailyReportTable[[#This Row],[Date]],ExpensesDBTable[Amount])</f>
        <v>320.85999999999996</v>
      </c>
      <c r="Q1126" s="2">
        <f t="shared" si="123"/>
        <v>-320.85999999999996</v>
      </c>
      <c r="R1126" s="2">
        <f t="shared" si="124"/>
        <v>182769.18999999997</v>
      </c>
      <c r="S1126">
        <f>WEEKNUM(DailyReportTable[[#This Row],[Date]],2)</f>
        <v>51</v>
      </c>
    </row>
    <row r="1127" spans="10:19" x14ac:dyDescent="0.25">
      <c r="J1127" s="1">
        <v>43088</v>
      </c>
      <c r="K1127">
        <f t="shared" si="120"/>
        <v>2017</v>
      </c>
      <c r="L1127" t="str">
        <f t="shared" si="121"/>
        <v>December</v>
      </c>
      <c r="M1127" s="6" t="str">
        <f>DailyReportTable[[#This Row],[Year]]&amp;WEEKNUM(DailyReportTable[[#This Row],[Date]],2)</f>
        <v>201752</v>
      </c>
      <c r="N1127">
        <f t="shared" si="122"/>
        <v>19</v>
      </c>
      <c r="O1127" s="2">
        <f>SUMIF(IncomeDBTable[Date],"="&amp;DailyReportTable[[#This Row],[Date]],IncomeDBTable[Amount])</f>
        <v>0</v>
      </c>
      <c r="P1127">
        <f>SUMIF(ExpensesDBTable[Date],"="&amp;DailyReportTable[[#This Row],[Date]],ExpensesDBTable[Amount])</f>
        <v>1629.18</v>
      </c>
      <c r="Q1127" s="2">
        <f t="shared" si="123"/>
        <v>-1629.18</v>
      </c>
      <c r="R1127" s="2">
        <f t="shared" si="124"/>
        <v>181140.00999999998</v>
      </c>
      <c r="S1127">
        <f>WEEKNUM(DailyReportTable[[#This Row],[Date]],2)</f>
        <v>52</v>
      </c>
    </row>
    <row r="1128" spans="10:19" x14ac:dyDescent="0.25">
      <c r="J1128" s="1">
        <v>43089</v>
      </c>
      <c r="K1128">
        <f t="shared" si="120"/>
        <v>2017</v>
      </c>
      <c r="L1128" t="str">
        <f t="shared" si="121"/>
        <v>December</v>
      </c>
      <c r="M1128" s="6" t="str">
        <f>DailyReportTable[[#This Row],[Year]]&amp;WEEKNUM(DailyReportTable[[#This Row],[Date]],2)</f>
        <v>201752</v>
      </c>
      <c r="N1128">
        <f t="shared" si="122"/>
        <v>20</v>
      </c>
      <c r="O1128" s="2">
        <f>SUMIF(IncomeDBTable[Date],"="&amp;DailyReportTable[[#This Row],[Date]],IncomeDBTable[Amount])</f>
        <v>0</v>
      </c>
      <c r="P1128">
        <f>SUMIF(ExpensesDBTable[Date],"="&amp;DailyReportTable[[#This Row],[Date]],ExpensesDBTable[Amount])</f>
        <v>228.73000000000002</v>
      </c>
      <c r="Q1128" s="2">
        <f t="shared" si="123"/>
        <v>-228.73000000000002</v>
      </c>
      <c r="R1128" s="2">
        <f t="shared" si="124"/>
        <v>180911.27999999997</v>
      </c>
      <c r="S1128">
        <f>WEEKNUM(DailyReportTable[[#This Row],[Date]],2)</f>
        <v>52</v>
      </c>
    </row>
    <row r="1129" spans="10:19" x14ac:dyDescent="0.25">
      <c r="J1129" s="1">
        <v>43090</v>
      </c>
      <c r="K1129">
        <f t="shared" si="120"/>
        <v>2017</v>
      </c>
      <c r="L1129" t="str">
        <f t="shared" si="121"/>
        <v>December</v>
      </c>
      <c r="M1129" s="6" t="str">
        <f>DailyReportTable[[#This Row],[Year]]&amp;WEEKNUM(DailyReportTable[[#This Row],[Date]],2)</f>
        <v>201752</v>
      </c>
      <c r="N1129">
        <f t="shared" si="122"/>
        <v>21</v>
      </c>
      <c r="O1129" s="2">
        <f>SUMIF(IncomeDBTable[Date],"="&amp;DailyReportTable[[#This Row],[Date]],IncomeDBTable[Amount])</f>
        <v>2871.48</v>
      </c>
      <c r="P1129">
        <f>SUMIF(ExpensesDBTable[Date],"="&amp;DailyReportTable[[#This Row],[Date]],ExpensesDBTable[Amount])</f>
        <v>96.6</v>
      </c>
      <c r="Q1129" s="2">
        <f t="shared" si="123"/>
        <v>2774.88</v>
      </c>
      <c r="R1129" s="2">
        <f t="shared" si="124"/>
        <v>183686.15999999997</v>
      </c>
      <c r="S1129">
        <f>WEEKNUM(DailyReportTable[[#This Row],[Date]],2)</f>
        <v>52</v>
      </c>
    </row>
    <row r="1130" spans="10:19" x14ac:dyDescent="0.25">
      <c r="J1130" s="1">
        <v>43091</v>
      </c>
      <c r="K1130">
        <f t="shared" si="120"/>
        <v>2017</v>
      </c>
      <c r="L1130" t="str">
        <f t="shared" si="121"/>
        <v>December</v>
      </c>
      <c r="M1130" s="6" t="str">
        <f>DailyReportTable[[#This Row],[Year]]&amp;WEEKNUM(DailyReportTable[[#This Row],[Date]],2)</f>
        <v>201752</v>
      </c>
      <c r="N1130">
        <f t="shared" si="122"/>
        <v>22</v>
      </c>
      <c r="O1130" s="2">
        <f>SUMIF(IncomeDBTable[Date],"="&amp;DailyReportTable[[#This Row],[Date]],IncomeDBTable[Amount])</f>
        <v>0</v>
      </c>
      <c r="P1130">
        <f>SUMIF(ExpensesDBTable[Date],"="&amp;DailyReportTable[[#This Row],[Date]],ExpensesDBTable[Amount])</f>
        <v>152.81</v>
      </c>
      <c r="Q1130" s="2">
        <f t="shared" si="123"/>
        <v>-152.81</v>
      </c>
      <c r="R1130" s="2">
        <f t="shared" si="124"/>
        <v>183533.34999999998</v>
      </c>
      <c r="S1130">
        <f>WEEKNUM(DailyReportTable[[#This Row],[Date]],2)</f>
        <v>52</v>
      </c>
    </row>
    <row r="1131" spans="10:19" x14ac:dyDescent="0.25">
      <c r="J1131" s="1">
        <v>43092</v>
      </c>
      <c r="K1131">
        <f t="shared" si="120"/>
        <v>2017</v>
      </c>
      <c r="L1131" t="str">
        <f t="shared" si="121"/>
        <v>December</v>
      </c>
      <c r="M1131" s="6" t="str">
        <f>DailyReportTable[[#This Row],[Year]]&amp;WEEKNUM(DailyReportTable[[#This Row],[Date]],2)</f>
        <v>201752</v>
      </c>
      <c r="N1131">
        <f t="shared" si="122"/>
        <v>23</v>
      </c>
      <c r="O1131" s="2">
        <f>SUMIF(IncomeDBTable[Date],"="&amp;DailyReportTable[[#This Row],[Date]],IncomeDBTable[Amount])</f>
        <v>1323.62</v>
      </c>
      <c r="P1131">
        <f>SUMIF(ExpensesDBTable[Date],"="&amp;DailyReportTable[[#This Row],[Date]],ExpensesDBTable[Amount])</f>
        <v>555.84</v>
      </c>
      <c r="Q1131" s="2">
        <f t="shared" si="123"/>
        <v>767.77999999999986</v>
      </c>
      <c r="R1131" s="2">
        <f t="shared" si="124"/>
        <v>184301.12999999998</v>
      </c>
      <c r="S1131">
        <f>WEEKNUM(DailyReportTable[[#This Row],[Date]],2)</f>
        <v>52</v>
      </c>
    </row>
    <row r="1132" spans="10:19" x14ac:dyDescent="0.25">
      <c r="J1132" s="1">
        <v>43093</v>
      </c>
      <c r="K1132">
        <f t="shared" si="120"/>
        <v>2017</v>
      </c>
      <c r="L1132" t="str">
        <f t="shared" si="121"/>
        <v>December</v>
      </c>
      <c r="M1132" s="6" t="str">
        <f>DailyReportTable[[#This Row],[Year]]&amp;WEEKNUM(DailyReportTable[[#This Row],[Date]],2)</f>
        <v>201752</v>
      </c>
      <c r="N1132">
        <f t="shared" si="122"/>
        <v>24</v>
      </c>
      <c r="O1132" s="2">
        <f>SUMIF(IncomeDBTable[Date],"="&amp;DailyReportTable[[#This Row],[Date]],IncomeDBTable[Amount])</f>
        <v>0</v>
      </c>
      <c r="P1132">
        <f>SUMIF(ExpensesDBTable[Date],"="&amp;DailyReportTable[[#This Row],[Date]],ExpensesDBTable[Amount])</f>
        <v>4067.28</v>
      </c>
      <c r="Q1132" s="2">
        <f t="shared" si="123"/>
        <v>-4067.28</v>
      </c>
      <c r="R1132" s="2">
        <f t="shared" si="124"/>
        <v>180233.84999999998</v>
      </c>
      <c r="S1132">
        <f>WEEKNUM(DailyReportTable[[#This Row],[Date]],2)</f>
        <v>52</v>
      </c>
    </row>
    <row r="1133" spans="10:19" x14ac:dyDescent="0.25">
      <c r="J1133" s="1">
        <v>43095</v>
      </c>
      <c r="K1133">
        <f t="shared" si="120"/>
        <v>2017</v>
      </c>
      <c r="L1133" t="str">
        <f t="shared" si="121"/>
        <v>December</v>
      </c>
      <c r="M1133" s="6" t="str">
        <f>DailyReportTable[[#This Row],[Year]]&amp;WEEKNUM(DailyReportTable[[#This Row],[Date]],2)</f>
        <v>201753</v>
      </c>
      <c r="N1133">
        <f t="shared" si="122"/>
        <v>26</v>
      </c>
      <c r="O1133" s="2">
        <f>SUMIF(IncomeDBTable[Date],"="&amp;DailyReportTable[[#This Row],[Date]],IncomeDBTable[Amount])</f>
        <v>0</v>
      </c>
      <c r="P1133">
        <f>SUMIF(ExpensesDBTable[Date],"="&amp;DailyReportTable[[#This Row],[Date]],ExpensesDBTable[Amount])</f>
        <v>20.099999999999998</v>
      </c>
      <c r="Q1133" s="2">
        <f t="shared" si="123"/>
        <v>-20.099999999999998</v>
      </c>
      <c r="R1133" s="2">
        <f t="shared" si="124"/>
        <v>180213.74999999997</v>
      </c>
      <c r="S1133">
        <f>WEEKNUM(DailyReportTable[[#This Row],[Date]],2)</f>
        <v>53</v>
      </c>
    </row>
    <row r="1134" spans="10:19" x14ac:dyDescent="0.25">
      <c r="J1134" s="1">
        <v>43096</v>
      </c>
      <c r="K1134">
        <f t="shared" si="120"/>
        <v>2017</v>
      </c>
      <c r="L1134" t="str">
        <f t="shared" si="121"/>
        <v>December</v>
      </c>
      <c r="M1134" s="6" t="str">
        <f>DailyReportTable[[#This Row],[Year]]&amp;WEEKNUM(DailyReportTable[[#This Row],[Date]],2)</f>
        <v>201753</v>
      </c>
      <c r="N1134">
        <f t="shared" si="122"/>
        <v>27</v>
      </c>
      <c r="O1134" s="2">
        <f>SUMIF(IncomeDBTable[Date],"="&amp;DailyReportTable[[#This Row],[Date]],IncomeDBTable[Amount])</f>
        <v>0</v>
      </c>
      <c r="P1134">
        <f>SUMIF(ExpensesDBTable[Date],"="&amp;DailyReportTable[[#This Row],[Date]],ExpensesDBTable[Amount])</f>
        <v>217.55</v>
      </c>
      <c r="Q1134" s="2">
        <f t="shared" si="123"/>
        <v>-217.55</v>
      </c>
      <c r="R1134" s="2">
        <f t="shared" si="124"/>
        <v>179996.19999999998</v>
      </c>
      <c r="S1134">
        <f>WEEKNUM(DailyReportTable[[#This Row],[Date]],2)</f>
        <v>53</v>
      </c>
    </row>
    <row r="1135" spans="10:19" x14ac:dyDescent="0.25">
      <c r="J1135" s="1">
        <v>43098</v>
      </c>
      <c r="K1135">
        <f t="shared" si="120"/>
        <v>2017</v>
      </c>
      <c r="L1135" t="str">
        <f t="shared" si="121"/>
        <v>December</v>
      </c>
      <c r="M1135" s="6" t="str">
        <f>DailyReportTable[[#This Row],[Year]]&amp;WEEKNUM(DailyReportTable[[#This Row],[Date]],2)</f>
        <v>201753</v>
      </c>
      <c r="N1135">
        <f t="shared" si="122"/>
        <v>29</v>
      </c>
      <c r="O1135" s="2">
        <f>SUMIF(IncomeDBTable[Date],"="&amp;DailyReportTable[[#This Row],[Date]],IncomeDBTable[Amount])</f>
        <v>0</v>
      </c>
      <c r="P1135">
        <f>SUMIF(ExpensesDBTable[Date],"="&amp;DailyReportTable[[#This Row],[Date]],ExpensesDBTable[Amount])</f>
        <v>1660.04</v>
      </c>
      <c r="Q1135" s="2">
        <f t="shared" si="123"/>
        <v>-1660.04</v>
      </c>
      <c r="R1135" s="2">
        <f t="shared" si="124"/>
        <v>178336.15999999997</v>
      </c>
      <c r="S1135">
        <f>WEEKNUM(DailyReportTable[[#This Row],[Date]],2)</f>
        <v>53</v>
      </c>
    </row>
    <row r="1136" spans="10:19" x14ac:dyDescent="0.25">
      <c r="J1136" s="1">
        <v>43099</v>
      </c>
      <c r="K1136">
        <f t="shared" si="120"/>
        <v>2017</v>
      </c>
      <c r="L1136" t="str">
        <f t="shared" si="121"/>
        <v>December</v>
      </c>
      <c r="M1136" s="6" t="str">
        <f>DailyReportTable[[#This Row],[Year]]&amp;WEEKNUM(DailyReportTable[[#This Row],[Date]],2)</f>
        <v>201753</v>
      </c>
      <c r="N1136">
        <f t="shared" si="122"/>
        <v>30</v>
      </c>
      <c r="O1136" s="2">
        <f>SUMIF(IncomeDBTable[Date],"="&amp;DailyReportTable[[#This Row],[Date]],IncomeDBTable[Amount])</f>
        <v>0</v>
      </c>
      <c r="P1136">
        <f>SUMIF(ExpensesDBTable[Date],"="&amp;DailyReportTable[[#This Row],[Date]],ExpensesDBTable[Amount])</f>
        <v>34.450000000000003</v>
      </c>
      <c r="Q1136" s="2">
        <f t="shared" si="123"/>
        <v>-34.450000000000003</v>
      </c>
      <c r="R1136" s="2">
        <f t="shared" si="124"/>
        <v>178301.70999999996</v>
      </c>
      <c r="S1136">
        <f>WEEKNUM(DailyReportTable[[#This Row],[Date]],2)</f>
        <v>53</v>
      </c>
    </row>
    <row r="1137" spans="10:19" x14ac:dyDescent="0.25">
      <c r="J1137" s="1">
        <v>43100</v>
      </c>
      <c r="K1137">
        <f t="shared" si="120"/>
        <v>2017</v>
      </c>
      <c r="L1137" t="str">
        <f t="shared" si="121"/>
        <v>December</v>
      </c>
      <c r="M1137" s="6" t="str">
        <f>DailyReportTable[[#This Row],[Year]]&amp;WEEKNUM(DailyReportTable[[#This Row],[Date]],2)</f>
        <v>201753</v>
      </c>
      <c r="N1137">
        <f t="shared" si="122"/>
        <v>31</v>
      </c>
      <c r="O1137" s="2">
        <f>SUMIF(IncomeDBTable[Date],"="&amp;DailyReportTable[[#This Row],[Date]],IncomeDBTable[Amount])</f>
        <v>0</v>
      </c>
      <c r="P1137">
        <f>SUMIF(ExpensesDBTable[Date],"="&amp;DailyReportTable[[#This Row],[Date]],ExpensesDBTable[Amount])</f>
        <v>738.5</v>
      </c>
      <c r="Q1137" s="2">
        <f t="shared" si="123"/>
        <v>-738.5</v>
      </c>
      <c r="R1137" s="2">
        <f t="shared" si="124"/>
        <v>177563.20999999996</v>
      </c>
      <c r="S1137">
        <f>WEEKNUM(DailyReportTable[[#This Row],[Date]],2)</f>
        <v>53</v>
      </c>
    </row>
    <row r="1138" spans="10:19" x14ac:dyDescent="0.25">
      <c r="J1138" s="1">
        <v>43101</v>
      </c>
      <c r="K1138">
        <f t="shared" si="120"/>
        <v>2018</v>
      </c>
      <c r="L1138" t="str">
        <f t="shared" si="121"/>
        <v>January</v>
      </c>
      <c r="M1138" s="6" t="str">
        <f>DailyReportTable[[#This Row],[Year]]&amp;WEEKNUM(DailyReportTable[[#This Row],[Date]],2)</f>
        <v>20181</v>
      </c>
      <c r="N1138">
        <f t="shared" si="122"/>
        <v>1</v>
      </c>
      <c r="O1138" s="2">
        <f>SUMIF(IncomeDBTable[Date],"="&amp;DailyReportTable[[#This Row],[Date]],IncomeDBTable[Amount])</f>
        <v>74.92</v>
      </c>
      <c r="P1138">
        <f>SUMIF(ExpensesDBTable[Date],"="&amp;DailyReportTable[[#This Row],[Date]],ExpensesDBTable[Amount])</f>
        <v>103.5</v>
      </c>
      <c r="Q1138" s="2">
        <f t="shared" si="123"/>
        <v>-28.58</v>
      </c>
      <c r="R1138" s="2">
        <f t="shared" si="124"/>
        <v>177534.62999999998</v>
      </c>
      <c r="S1138">
        <f>WEEKNUM(DailyReportTable[[#This Row],[Date]],2)</f>
        <v>1</v>
      </c>
    </row>
    <row r="1139" spans="10:19" x14ac:dyDescent="0.25">
      <c r="J1139" s="1">
        <v>43102</v>
      </c>
      <c r="K1139">
        <f t="shared" si="120"/>
        <v>2018</v>
      </c>
      <c r="L1139" t="str">
        <f t="shared" si="121"/>
        <v>January</v>
      </c>
      <c r="M1139" s="6" t="str">
        <f>DailyReportTable[[#This Row],[Year]]&amp;WEEKNUM(DailyReportTable[[#This Row],[Date]],2)</f>
        <v>20181</v>
      </c>
      <c r="N1139">
        <f t="shared" si="122"/>
        <v>2</v>
      </c>
      <c r="O1139" s="2">
        <f>SUMIF(IncomeDBTable[Date],"="&amp;DailyReportTable[[#This Row],[Date]],IncomeDBTable[Amount])</f>
        <v>0</v>
      </c>
      <c r="P1139">
        <f>SUMIF(ExpensesDBTable[Date],"="&amp;DailyReportTable[[#This Row],[Date]],ExpensesDBTable[Amount])</f>
        <v>14.8</v>
      </c>
      <c r="Q1139" s="2">
        <f t="shared" si="123"/>
        <v>-14.8</v>
      </c>
      <c r="R1139" s="2">
        <f t="shared" si="124"/>
        <v>177519.83</v>
      </c>
      <c r="S1139">
        <f>WEEKNUM(DailyReportTable[[#This Row],[Date]],2)</f>
        <v>1</v>
      </c>
    </row>
    <row r="1140" spans="10:19" x14ac:dyDescent="0.25">
      <c r="J1140" s="1">
        <v>43103</v>
      </c>
      <c r="K1140">
        <f t="shared" si="120"/>
        <v>2018</v>
      </c>
      <c r="L1140" t="str">
        <f t="shared" si="121"/>
        <v>January</v>
      </c>
      <c r="M1140" s="6" t="str">
        <f>DailyReportTable[[#This Row],[Year]]&amp;WEEKNUM(DailyReportTable[[#This Row],[Date]],2)</f>
        <v>20181</v>
      </c>
      <c r="N1140">
        <f t="shared" si="122"/>
        <v>3</v>
      </c>
      <c r="O1140" s="2">
        <f>SUMIF(IncomeDBTable[Date],"="&amp;DailyReportTable[[#This Row],[Date]],IncomeDBTable[Amount])</f>
        <v>0</v>
      </c>
      <c r="P1140">
        <f>SUMIF(ExpensesDBTable[Date],"="&amp;DailyReportTable[[#This Row],[Date]],ExpensesDBTable[Amount])</f>
        <v>111.16</v>
      </c>
      <c r="Q1140" s="2">
        <f t="shared" si="123"/>
        <v>-111.16</v>
      </c>
      <c r="R1140" s="2">
        <f t="shared" si="124"/>
        <v>177408.66999999998</v>
      </c>
      <c r="S1140">
        <f>WEEKNUM(DailyReportTable[[#This Row],[Date]],2)</f>
        <v>1</v>
      </c>
    </row>
    <row r="1141" spans="10:19" x14ac:dyDescent="0.25">
      <c r="J1141" s="1">
        <v>43105</v>
      </c>
      <c r="K1141">
        <f t="shared" si="120"/>
        <v>2018</v>
      </c>
      <c r="L1141" t="str">
        <f t="shared" si="121"/>
        <v>January</v>
      </c>
      <c r="M1141" s="6" t="str">
        <f>DailyReportTable[[#This Row],[Year]]&amp;WEEKNUM(DailyReportTable[[#This Row],[Date]],2)</f>
        <v>20181</v>
      </c>
      <c r="N1141">
        <f t="shared" si="122"/>
        <v>5</v>
      </c>
      <c r="O1141" s="2">
        <f>SUMIF(IncomeDBTable[Date],"="&amp;DailyReportTable[[#This Row],[Date]],IncomeDBTable[Amount])</f>
        <v>0</v>
      </c>
      <c r="P1141">
        <f>SUMIF(ExpensesDBTable[Date],"="&amp;DailyReportTable[[#This Row],[Date]],ExpensesDBTable[Amount])</f>
        <v>147.53</v>
      </c>
      <c r="Q1141" s="2">
        <f t="shared" si="123"/>
        <v>-147.53</v>
      </c>
      <c r="R1141" s="2">
        <f t="shared" si="124"/>
        <v>177261.13999999998</v>
      </c>
      <c r="S1141">
        <f>WEEKNUM(DailyReportTable[[#This Row],[Date]],2)</f>
        <v>1</v>
      </c>
    </row>
    <row r="1142" spans="10:19" x14ac:dyDescent="0.25">
      <c r="J1142" s="1">
        <v>43107</v>
      </c>
      <c r="K1142">
        <f t="shared" si="120"/>
        <v>2018</v>
      </c>
      <c r="L1142" t="str">
        <f t="shared" si="121"/>
        <v>January</v>
      </c>
      <c r="M1142" s="6" t="str">
        <f>DailyReportTable[[#This Row],[Year]]&amp;WEEKNUM(DailyReportTable[[#This Row],[Date]],2)</f>
        <v>20181</v>
      </c>
      <c r="N1142">
        <f t="shared" si="122"/>
        <v>7</v>
      </c>
      <c r="O1142" s="2">
        <f>SUMIF(IncomeDBTable[Date],"="&amp;DailyReportTable[[#This Row],[Date]],IncomeDBTable[Amount])</f>
        <v>0</v>
      </c>
      <c r="P1142">
        <f>SUMIF(ExpensesDBTable[Date],"="&amp;DailyReportTable[[#This Row],[Date]],ExpensesDBTable[Amount])</f>
        <v>96.22</v>
      </c>
      <c r="Q1142" s="2">
        <f t="shared" si="123"/>
        <v>-96.22</v>
      </c>
      <c r="R1142" s="2">
        <f t="shared" si="124"/>
        <v>177164.91999999998</v>
      </c>
      <c r="S1142">
        <f>WEEKNUM(DailyReportTable[[#This Row],[Date]],2)</f>
        <v>1</v>
      </c>
    </row>
    <row r="1143" spans="10:19" x14ac:dyDescent="0.25">
      <c r="J1143" s="1">
        <v>43109</v>
      </c>
      <c r="K1143">
        <f t="shared" ref="K1143:K1206" si="125">YEAR(J1143)</f>
        <v>2018</v>
      </c>
      <c r="L1143" t="str">
        <f t="shared" ref="L1143:L1206" si="126">TEXT(DATE(K1143,MONTH(J1143),N1143),"MMMM")</f>
        <v>January</v>
      </c>
      <c r="M1143" s="6" t="str">
        <f>DailyReportTable[[#This Row],[Year]]&amp;WEEKNUM(DailyReportTable[[#This Row],[Date]],2)</f>
        <v>20182</v>
      </c>
      <c r="N1143">
        <f t="shared" ref="N1143:N1206" si="127">DAY(J1143)</f>
        <v>9</v>
      </c>
      <c r="O1143" s="2">
        <f>SUMIF(IncomeDBTable[Date],"="&amp;DailyReportTable[[#This Row],[Date]],IncomeDBTable[Amount])</f>
        <v>0</v>
      </c>
      <c r="P1143">
        <f>SUMIF(ExpensesDBTable[Date],"="&amp;DailyReportTable[[#This Row],[Date]],ExpensesDBTable[Amount])</f>
        <v>1051.57</v>
      </c>
      <c r="Q1143" s="2">
        <f t="shared" ref="Q1143:Q1206" si="128">O1143-P1143</f>
        <v>-1051.57</v>
      </c>
      <c r="R1143" s="2">
        <f t="shared" ref="R1143:R1206" si="129">R1142+Q1143</f>
        <v>176113.34999999998</v>
      </c>
      <c r="S1143">
        <f>WEEKNUM(DailyReportTable[[#This Row],[Date]],2)</f>
        <v>2</v>
      </c>
    </row>
    <row r="1144" spans="10:19" x14ac:dyDescent="0.25">
      <c r="J1144" s="1">
        <v>43111</v>
      </c>
      <c r="K1144">
        <f t="shared" si="125"/>
        <v>2018</v>
      </c>
      <c r="L1144" t="str">
        <f t="shared" si="126"/>
        <v>January</v>
      </c>
      <c r="M1144" s="6" t="str">
        <f>DailyReportTable[[#This Row],[Year]]&amp;WEEKNUM(DailyReportTable[[#This Row],[Date]],2)</f>
        <v>20182</v>
      </c>
      <c r="N1144">
        <f t="shared" si="127"/>
        <v>11</v>
      </c>
      <c r="O1144" s="2">
        <f>SUMIF(IncomeDBTable[Date],"="&amp;DailyReportTable[[#This Row],[Date]],IncomeDBTable[Amount])</f>
        <v>2871.47</v>
      </c>
      <c r="P1144">
        <f>SUMIF(ExpensesDBTable[Date],"="&amp;DailyReportTable[[#This Row],[Date]],ExpensesDBTable[Amount])</f>
        <v>0</v>
      </c>
      <c r="Q1144" s="2">
        <f t="shared" si="128"/>
        <v>2871.47</v>
      </c>
      <c r="R1144" s="2">
        <f t="shared" si="129"/>
        <v>178984.81999999998</v>
      </c>
      <c r="S1144">
        <f>WEEKNUM(DailyReportTable[[#This Row],[Date]],2)</f>
        <v>2</v>
      </c>
    </row>
    <row r="1145" spans="10:19" x14ac:dyDescent="0.25">
      <c r="J1145" s="1">
        <v>43112</v>
      </c>
      <c r="K1145">
        <f t="shared" si="125"/>
        <v>2018</v>
      </c>
      <c r="L1145" t="str">
        <f t="shared" si="126"/>
        <v>January</v>
      </c>
      <c r="M1145" s="6" t="str">
        <f>DailyReportTable[[#This Row],[Year]]&amp;WEEKNUM(DailyReportTable[[#This Row],[Date]],2)</f>
        <v>20182</v>
      </c>
      <c r="N1145">
        <f t="shared" si="127"/>
        <v>12</v>
      </c>
      <c r="O1145" s="2">
        <f>SUMIF(IncomeDBTable[Date],"="&amp;DailyReportTable[[#This Row],[Date]],IncomeDBTable[Amount])</f>
        <v>6659.32</v>
      </c>
      <c r="P1145">
        <f>SUMIF(ExpensesDBTable[Date],"="&amp;DailyReportTable[[#This Row],[Date]],ExpensesDBTable[Amount])</f>
        <v>456.76</v>
      </c>
      <c r="Q1145" s="2">
        <f t="shared" si="128"/>
        <v>6202.5599999999995</v>
      </c>
      <c r="R1145" s="2">
        <f t="shared" si="129"/>
        <v>185187.37999999998</v>
      </c>
      <c r="S1145">
        <f>WEEKNUM(DailyReportTable[[#This Row],[Date]],2)</f>
        <v>2</v>
      </c>
    </row>
    <row r="1146" spans="10:19" x14ac:dyDescent="0.25">
      <c r="J1146" s="1">
        <v>43114</v>
      </c>
      <c r="K1146">
        <f t="shared" si="125"/>
        <v>2018</v>
      </c>
      <c r="L1146" t="str">
        <f t="shared" si="126"/>
        <v>January</v>
      </c>
      <c r="M1146" s="6" t="str">
        <f>DailyReportTable[[#This Row],[Year]]&amp;WEEKNUM(DailyReportTable[[#This Row],[Date]],2)</f>
        <v>20182</v>
      </c>
      <c r="N1146">
        <f t="shared" si="127"/>
        <v>14</v>
      </c>
      <c r="O1146" s="2">
        <f>SUMIF(IncomeDBTable[Date],"="&amp;DailyReportTable[[#This Row],[Date]],IncomeDBTable[Amount])</f>
        <v>0</v>
      </c>
      <c r="P1146">
        <f>SUMIF(ExpensesDBTable[Date],"="&amp;DailyReportTable[[#This Row],[Date]],ExpensesDBTable[Amount])</f>
        <v>66.72</v>
      </c>
      <c r="Q1146" s="2">
        <f t="shared" si="128"/>
        <v>-66.72</v>
      </c>
      <c r="R1146" s="2">
        <f t="shared" si="129"/>
        <v>185120.65999999997</v>
      </c>
      <c r="S1146">
        <f>WEEKNUM(DailyReportTable[[#This Row],[Date]],2)</f>
        <v>2</v>
      </c>
    </row>
    <row r="1147" spans="10:19" x14ac:dyDescent="0.25">
      <c r="J1147" s="1">
        <v>43116</v>
      </c>
      <c r="K1147">
        <f t="shared" si="125"/>
        <v>2018</v>
      </c>
      <c r="L1147" t="str">
        <f t="shared" si="126"/>
        <v>January</v>
      </c>
      <c r="M1147" s="6" t="str">
        <f>DailyReportTable[[#This Row],[Year]]&amp;WEEKNUM(DailyReportTable[[#This Row],[Date]],2)</f>
        <v>20183</v>
      </c>
      <c r="N1147">
        <f t="shared" si="127"/>
        <v>16</v>
      </c>
      <c r="O1147" s="2">
        <f>SUMIF(IncomeDBTable[Date],"="&amp;DailyReportTable[[#This Row],[Date]],IncomeDBTable[Amount])</f>
        <v>0</v>
      </c>
      <c r="P1147">
        <f>SUMIF(ExpensesDBTable[Date],"="&amp;DailyReportTable[[#This Row],[Date]],ExpensesDBTable[Amount])</f>
        <v>362.39</v>
      </c>
      <c r="Q1147" s="2">
        <f t="shared" si="128"/>
        <v>-362.39</v>
      </c>
      <c r="R1147" s="2">
        <f t="shared" si="129"/>
        <v>184758.26999999996</v>
      </c>
      <c r="S1147">
        <f>WEEKNUM(DailyReportTable[[#This Row],[Date]],2)</f>
        <v>3</v>
      </c>
    </row>
    <row r="1148" spans="10:19" x14ac:dyDescent="0.25">
      <c r="J1148" s="1">
        <v>43117</v>
      </c>
      <c r="K1148">
        <f t="shared" si="125"/>
        <v>2018</v>
      </c>
      <c r="L1148" t="str">
        <f t="shared" si="126"/>
        <v>January</v>
      </c>
      <c r="M1148" s="6" t="str">
        <f>DailyReportTable[[#This Row],[Year]]&amp;WEEKNUM(DailyReportTable[[#This Row],[Date]],2)</f>
        <v>20183</v>
      </c>
      <c r="N1148">
        <f t="shared" si="127"/>
        <v>17</v>
      </c>
      <c r="O1148" s="2">
        <f>SUMIF(IncomeDBTable[Date],"="&amp;DailyReportTable[[#This Row],[Date]],IncomeDBTable[Amount])</f>
        <v>0</v>
      </c>
      <c r="P1148">
        <f>SUMIF(ExpensesDBTable[Date],"="&amp;DailyReportTable[[#This Row],[Date]],ExpensesDBTable[Amount])</f>
        <v>1537</v>
      </c>
      <c r="Q1148" s="2">
        <f t="shared" si="128"/>
        <v>-1537</v>
      </c>
      <c r="R1148" s="2">
        <f t="shared" si="129"/>
        <v>183221.26999999996</v>
      </c>
      <c r="S1148">
        <f>WEEKNUM(DailyReportTable[[#This Row],[Date]],2)</f>
        <v>3</v>
      </c>
    </row>
    <row r="1149" spans="10:19" x14ac:dyDescent="0.25">
      <c r="J1149" s="1">
        <v>43118</v>
      </c>
      <c r="K1149">
        <f t="shared" si="125"/>
        <v>2018</v>
      </c>
      <c r="L1149" t="str">
        <f t="shared" si="126"/>
        <v>January</v>
      </c>
      <c r="M1149" s="6" t="str">
        <f>DailyReportTable[[#This Row],[Year]]&amp;WEEKNUM(DailyReportTable[[#This Row],[Date]],2)</f>
        <v>20183</v>
      </c>
      <c r="N1149">
        <f t="shared" si="127"/>
        <v>18</v>
      </c>
      <c r="O1149" s="2">
        <f>SUMIF(IncomeDBTable[Date],"="&amp;DailyReportTable[[#This Row],[Date]],IncomeDBTable[Amount])</f>
        <v>0</v>
      </c>
      <c r="P1149">
        <f>SUMIF(ExpensesDBTable[Date],"="&amp;DailyReportTable[[#This Row],[Date]],ExpensesDBTable[Amount])</f>
        <v>75.11</v>
      </c>
      <c r="Q1149" s="2">
        <f t="shared" si="128"/>
        <v>-75.11</v>
      </c>
      <c r="R1149" s="2">
        <f t="shared" si="129"/>
        <v>183146.15999999997</v>
      </c>
      <c r="S1149">
        <f>WEEKNUM(DailyReportTable[[#This Row],[Date]],2)</f>
        <v>3</v>
      </c>
    </row>
    <row r="1150" spans="10:19" x14ac:dyDescent="0.25">
      <c r="J1150" s="1">
        <v>43119</v>
      </c>
      <c r="K1150">
        <f t="shared" si="125"/>
        <v>2018</v>
      </c>
      <c r="L1150" t="str">
        <f t="shared" si="126"/>
        <v>January</v>
      </c>
      <c r="M1150" s="6" t="str">
        <f>DailyReportTable[[#This Row],[Year]]&amp;WEEKNUM(DailyReportTable[[#This Row],[Date]],2)</f>
        <v>20183</v>
      </c>
      <c r="N1150">
        <f t="shared" si="127"/>
        <v>19</v>
      </c>
      <c r="O1150" s="2">
        <f>SUMIF(IncomeDBTable[Date],"="&amp;DailyReportTable[[#This Row],[Date]],IncomeDBTable[Amount])</f>
        <v>0</v>
      </c>
      <c r="P1150">
        <f>SUMIF(ExpensesDBTable[Date],"="&amp;DailyReportTable[[#This Row],[Date]],ExpensesDBTable[Amount])</f>
        <v>65.55</v>
      </c>
      <c r="Q1150" s="2">
        <f t="shared" si="128"/>
        <v>-65.55</v>
      </c>
      <c r="R1150" s="2">
        <f t="shared" si="129"/>
        <v>183080.61</v>
      </c>
      <c r="S1150">
        <f>WEEKNUM(DailyReportTable[[#This Row],[Date]],2)</f>
        <v>3</v>
      </c>
    </row>
    <row r="1151" spans="10:19" x14ac:dyDescent="0.25">
      <c r="J1151" s="1">
        <v>43120</v>
      </c>
      <c r="K1151">
        <f t="shared" si="125"/>
        <v>2018</v>
      </c>
      <c r="L1151" t="str">
        <f t="shared" si="126"/>
        <v>January</v>
      </c>
      <c r="M1151" s="6" t="str">
        <f>DailyReportTable[[#This Row],[Year]]&amp;WEEKNUM(DailyReportTable[[#This Row],[Date]],2)</f>
        <v>20183</v>
      </c>
      <c r="N1151">
        <f t="shared" si="127"/>
        <v>20</v>
      </c>
      <c r="O1151" s="2">
        <f>SUMIF(IncomeDBTable[Date],"="&amp;DailyReportTable[[#This Row],[Date]],IncomeDBTable[Amount])</f>
        <v>0</v>
      </c>
      <c r="P1151">
        <f>SUMIF(ExpensesDBTable[Date],"="&amp;DailyReportTable[[#This Row],[Date]],ExpensesDBTable[Amount])</f>
        <v>7.69</v>
      </c>
      <c r="Q1151" s="2">
        <f t="shared" si="128"/>
        <v>-7.69</v>
      </c>
      <c r="R1151" s="2">
        <f t="shared" si="129"/>
        <v>183072.91999999998</v>
      </c>
      <c r="S1151">
        <f>WEEKNUM(DailyReportTable[[#This Row],[Date]],2)</f>
        <v>3</v>
      </c>
    </row>
    <row r="1152" spans="10:19" x14ac:dyDescent="0.25">
      <c r="J1152" s="1">
        <v>43121</v>
      </c>
      <c r="K1152">
        <f t="shared" si="125"/>
        <v>2018</v>
      </c>
      <c r="L1152" t="str">
        <f t="shared" si="126"/>
        <v>January</v>
      </c>
      <c r="M1152" s="6" t="str">
        <f>DailyReportTable[[#This Row],[Year]]&amp;WEEKNUM(DailyReportTable[[#This Row],[Date]],2)</f>
        <v>20183</v>
      </c>
      <c r="N1152">
        <f t="shared" si="127"/>
        <v>21</v>
      </c>
      <c r="O1152" s="2">
        <f>SUMIF(IncomeDBTable[Date],"="&amp;DailyReportTable[[#This Row],[Date]],IncomeDBTable[Amount])</f>
        <v>0</v>
      </c>
      <c r="P1152">
        <f>SUMIF(ExpensesDBTable[Date],"="&amp;DailyReportTable[[#This Row],[Date]],ExpensesDBTable[Amount])</f>
        <v>223.29</v>
      </c>
      <c r="Q1152" s="2">
        <f t="shared" si="128"/>
        <v>-223.29</v>
      </c>
      <c r="R1152" s="2">
        <f t="shared" si="129"/>
        <v>182849.62999999998</v>
      </c>
      <c r="S1152">
        <f>WEEKNUM(DailyReportTable[[#This Row],[Date]],2)</f>
        <v>3</v>
      </c>
    </row>
    <row r="1153" spans="10:19" x14ac:dyDescent="0.25">
      <c r="J1153" s="1">
        <v>43122</v>
      </c>
      <c r="K1153">
        <f t="shared" si="125"/>
        <v>2018</v>
      </c>
      <c r="L1153" t="str">
        <f t="shared" si="126"/>
        <v>January</v>
      </c>
      <c r="M1153" s="6" t="str">
        <f>DailyReportTable[[#This Row],[Year]]&amp;WEEKNUM(DailyReportTable[[#This Row],[Date]],2)</f>
        <v>20184</v>
      </c>
      <c r="N1153">
        <f t="shared" si="127"/>
        <v>22</v>
      </c>
      <c r="O1153" s="2">
        <f>SUMIF(IncomeDBTable[Date],"="&amp;DailyReportTable[[#This Row],[Date]],IncomeDBTable[Amount])</f>
        <v>0</v>
      </c>
      <c r="P1153">
        <f>SUMIF(ExpensesDBTable[Date],"="&amp;DailyReportTable[[#This Row],[Date]],ExpensesDBTable[Amount])</f>
        <v>20.100000000000001</v>
      </c>
      <c r="Q1153" s="2">
        <f t="shared" si="128"/>
        <v>-20.100000000000001</v>
      </c>
      <c r="R1153" s="2">
        <f t="shared" si="129"/>
        <v>182829.52999999997</v>
      </c>
      <c r="S1153">
        <f>WEEKNUM(DailyReportTable[[#This Row],[Date]],2)</f>
        <v>4</v>
      </c>
    </row>
    <row r="1154" spans="10:19" x14ac:dyDescent="0.25">
      <c r="J1154" s="1">
        <v>43123</v>
      </c>
      <c r="K1154">
        <f t="shared" si="125"/>
        <v>2018</v>
      </c>
      <c r="L1154" t="str">
        <f t="shared" si="126"/>
        <v>January</v>
      </c>
      <c r="M1154" s="6" t="str">
        <f>DailyReportTable[[#This Row],[Year]]&amp;WEEKNUM(DailyReportTable[[#This Row],[Date]],2)</f>
        <v>20184</v>
      </c>
      <c r="N1154">
        <f t="shared" si="127"/>
        <v>23</v>
      </c>
      <c r="O1154" s="2">
        <f>SUMIF(IncomeDBTable[Date],"="&amp;DailyReportTable[[#This Row],[Date]],IncomeDBTable[Amount])</f>
        <v>3086.71</v>
      </c>
      <c r="P1154">
        <f>SUMIF(ExpensesDBTable[Date],"="&amp;DailyReportTable[[#This Row],[Date]],ExpensesDBTable[Amount])</f>
        <v>30.14</v>
      </c>
      <c r="Q1154" s="2">
        <f t="shared" si="128"/>
        <v>3056.57</v>
      </c>
      <c r="R1154" s="2">
        <f t="shared" si="129"/>
        <v>185886.09999999998</v>
      </c>
      <c r="S1154">
        <f>WEEKNUM(DailyReportTable[[#This Row],[Date]],2)</f>
        <v>4</v>
      </c>
    </row>
    <row r="1155" spans="10:19" x14ac:dyDescent="0.25">
      <c r="J1155" s="1">
        <v>43124</v>
      </c>
      <c r="K1155">
        <f t="shared" si="125"/>
        <v>2018</v>
      </c>
      <c r="L1155" t="str">
        <f t="shared" si="126"/>
        <v>January</v>
      </c>
      <c r="M1155" s="6" t="str">
        <f>DailyReportTable[[#This Row],[Year]]&amp;WEEKNUM(DailyReportTable[[#This Row],[Date]],2)</f>
        <v>20184</v>
      </c>
      <c r="N1155">
        <f t="shared" si="127"/>
        <v>24</v>
      </c>
      <c r="O1155" s="2">
        <f>SUMIF(IncomeDBTable[Date],"="&amp;DailyReportTable[[#This Row],[Date]],IncomeDBTable[Amount])</f>
        <v>0</v>
      </c>
      <c r="P1155">
        <f>SUMIF(ExpensesDBTable[Date],"="&amp;DailyReportTable[[#This Row],[Date]],ExpensesDBTable[Amount])</f>
        <v>28.63</v>
      </c>
      <c r="Q1155" s="2">
        <f t="shared" si="128"/>
        <v>-28.63</v>
      </c>
      <c r="R1155" s="2">
        <f t="shared" si="129"/>
        <v>185857.46999999997</v>
      </c>
      <c r="S1155">
        <f>WEEKNUM(DailyReportTable[[#This Row],[Date]],2)</f>
        <v>4</v>
      </c>
    </row>
    <row r="1156" spans="10:19" x14ac:dyDescent="0.25">
      <c r="J1156" s="1">
        <v>43125</v>
      </c>
      <c r="K1156">
        <f t="shared" si="125"/>
        <v>2018</v>
      </c>
      <c r="L1156" t="str">
        <f t="shared" si="126"/>
        <v>January</v>
      </c>
      <c r="M1156" s="6" t="str">
        <f>DailyReportTable[[#This Row],[Year]]&amp;WEEKNUM(DailyReportTable[[#This Row],[Date]],2)</f>
        <v>20184</v>
      </c>
      <c r="N1156">
        <f t="shared" si="127"/>
        <v>25</v>
      </c>
      <c r="O1156" s="2">
        <f>SUMIF(IncomeDBTable[Date],"="&amp;DailyReportTable[[#This Row],[Date]],IncomeDBTable[Amount])</f>
        <v>0</v>
      </c>
      <c r="P1156">
        <f>SUMIF(ExpensesDBTable[Date],"="&amp;DailyReportTable[[#This Row],[Date]],ExpensesDBTable[Amount])</f>
        <v>25.5</v>
      </c>
      <c r="Q1156" s="2">
        <f t="shared" si="128"/>
        <v>-25.5</v>
      </c>
      <c r="R1156" s="2">
        <f t="shared" si="129"/>
        <v>185831.96999999997</v>
      </c>
      <c r="S1156">
        <f>WEEKNUM(DailyReportTable[[#This Row],[Date]],2)</f>
        <v>4</v>
      </c>
    </row>
    <row r="1157" spans="10:19" x14ac:dyDescent="0.25">
      <c r="J1157" s="1">
        <v>43126</v>
      </c>
      <c r="K1157">
        <f t="shared" si="125"/>
        <v>2018</v>
      </c>
      <c r="L1157" t="str">
        <f t="shared" si="126"/>
        <v>January</v>
      </c>
      <c r="M1157" s="6" t="str">
        <f>DailyReportTable[[#This Row],[Year]]&amp;WEEKNUM(DailyReportTable[[#This Row],[Date]],2)</f>
        <v>20184</v>
      </c>
      <c r="N1157">
        <f t="shared" si="127"/>
        <v>26</v>
      </c>
      <c r="O1157" s="2">
        <f>SUMIF(IncomeDBTable[Date],"="&amp;DailyReportTable[[#This Row],[Date]],IncomeDBTable[Amount])</f>
        <v>0</v>
      </c>
      <c r="P1157">
        <f>SUMIF(ExpensesDBTable[Date],"="&amp;DailyReportTable[[#This Row],[Date]],ExpensesDBTable[Amount])</f>
        <v>92.62</v>
      </c>
      <c r="Q1157" s="2">
        <f t="shared" si="128"/>
        <v>-92.62</v>
      </c>
      <c r="R1157" s="2">
        <f t="shared" si="129"/>
        <v>185739.34999999998</v>
      </c>
      <c r="S1157">
        <f>WEEKNUM(DailyReportTable[[#This Row],[Date]],2)</f>
        <v>4</v>
      </c>
    </row>
    <row r="1158" spans="10:19" x14ac:dyDescent="0.25">
      <c r="J1158" s="1">
        <v>43127</v>
      </c>
      <c r="K1158">
        <f t="shared" si="125"/>
        <v>2018</v>
      </c>
      <c r="L1158" t="str">
        <f t="shared" si="126"/>
        <v>January</v>
      </c>
      <c r="M1158" s="6" t="str">
        <f>DailyReportTable[[#This Row],[Year]]&amp;WEEKNUM(DailyReportTable[[#This Row],[Date]],2)</f>
        <v>20184</v>
      </c>
      <c r="N1158">
        <f t="shared" si="127"/>
        <v>27</v>
      </c>
      <c r="O1158" s="2">
        <f>SUMIF(IncomeDBTable[Date],"="&amp;DailyReportTable[[#This Row],[Date]],IncomeDBTable[Amount])</f>
        <v>0</v>
      </c>
      <c r="P1158">
        <f>SUMIF(ExpensesDBTable[Date],"="&amp;DailyReportTable[[#This Row],[Date]],ExpensesDBTable[Amount])</f>
        <v>36.71</v>
      </c>
      <c r="Q1158" s="2">
        <f t="shared" si="128"/>
        <v>-36.71</v>
      </c>
      <c r="R1158" s="2">
        <f t="shared" si="129"/>
        <v>185702.63999999998</v>
      </c>
      <c r="S1158">
        <f>WEEKNUM(DailyReportTable[[#This Row],[Date]],2)</f>
        <v>4</v>
      </c>
    </row>
    <row r="1159" spans="10:19" x14ac:dyDescent="0.25">
      <c r="J1159" s="1">
        <v>43128</v>
      </c>
      <c r="K1159">
        <f t="shared" si="125"/>
        <v>2018</v>
      </c>
      <c r="L1159" t="str">
        <f t="shared" si="126"/>
        <v>January</v>
      </c>
      <c r="M1159" s="6" t="str">
        <f>DailyReportTable[[#This Row],[Year]]&amp;WEEKNUM(DailyReportTable[[#This Row],[Date]],2)</f>
        <v>20184</v>
      </c>
      <c r="N1159">
        <f t="shared" si="127"/>
        <v>28</v>
      </c>
      <c r="O1159" s="2">
        <f>SUMIF(IncomeDBTable[Date],"="&amp;DailyReportTable[[#This Row],[Date]],IncomeDBTable[Amount])</f>
        <v>0</v>
      </c>
      <c r="P1159">
        <f>SUMIF(ExpensesDBTable[Date],"="&amp;DailyReportTable[[#This Row],[Date]],ExpensesDBTable[Amount])</f>
        <v>19.84</v>
      </c>
      <c r="Q1159" s="2">
        <f t="shared" si="128"/>
        <v>-19.84</v>
      </c>
      <c r="R1159" s="2">
        <f t="shared" si="129"/>
        <v>185682.8</v>
      </c>
      <c r="S1159">
        <f>WEEKNUM(DailyReportTable[[#This Row],[Date]],2)</f>
        <v>4</v>
      </c>
    </row>
    <row r="1160" spans="10:19" x14ac:dyDescent="0.25">
      <c r="J1160" s="1">
        <v>43129</v>
      </c>
      <c r="K1160">
        <f t="shared" si="125"/>
        <v>2018</v>
      </c>
      <c r="L1160" t="str">
        <f t="shared" si="126"/>
        <v>January</v>
      </c>
      <c r="M1160" s="6" t="str">
        <f>DailyReportTable[[#This Row],[Year]]&amp;WEEKNUM(DailyReportTable[[#This Row],[Date]],2)</f>
        <v>20185</v>
      </c>
      <c r="N1160">
        <f t="shared" si="127"/>
        <v>29</v>
      </c>
      <c r="O1160" s="2">
        <f>SUMIF(IncomeDBTable[Date],"="&amp;DailyReportTable[[#This Row],[Date]],IncomeDBTable[Amount])</f>
        <v>0</v>
      </c>
      <c r="P1160">
        <f>SUMIF(ExpensesDBTable[Date],"="&amp;DailyReportTable[[#This Row],[Date]],ExpensesDBTable[Amount])</f>
        <v>27.98</v>
      </c>
      <c r="Q1160" s="2">
        <f t="shared" si="128"/>
        <v>-27.98</v>
      </c>
      <c r="R1160" s="2">
        <f t="shared" si="129"/>
        <v>185654.81999999998</v>
      </c>
      <c r="S1160">
        <f>WEEKNUM(DailyReportTable[[#This Row],[Date]],2)</f>
        <v>5</v>
      </c>
    </row>
    <row r="1161" spans="10:19" x14ac:dyDescent="0.25">
      <c r="J1161" s="1">
        <v>43130</v>
      </c>
      <c r="K1161">
        <f t="shared" si="125"/>
        <v>2018</v>
      </c>
      <c r="L1161" t="str">
        <f t="shared" si="126"/>
        <v>January</v>
      </c>
      <c r="M1161" s="6" t="str">
        <f>DailyReportTable[[#This Row],[Year]]&amp;WEEKNUM(DailyReportTable[[#This Row],[Date]],2)</f>
        <v>20185</v>
      </c>
      <c r="N1161">
        <f t="shared" si="127"/>
        <v>30</v>
      </c>
      <c r="O1161" s="2">
        <f>SUMIF(IncomeDBTable[Date],"="&amp;DailyReportTable[[#This Row],[Date]],IncomeDBTable[Amount])</f>
        <v>0</v>
      </c>
      <c r="P1161">
        <f>SUMIF(ExpensesDBTable[Date],"="&amp;DailyReportTable[[#This Row],[Date]],ExpensesDBTable[Amount])</f>
        <v>37.56</v>
      </c>
      <c r="Q1161" s="2">
        <f t="shared" si="128"/>
        <v>-37.56</v>
      </c>
      <c r="R1161" s="2">
        <f t="shared" si="129"/>
        <v>185617.25999999998</v>
      </c>
      <c r="S1161">
        <f>WEEKNUM(DailyReportTable[[#This Row],[Date]],2)</f>
        <v>5</v>
      </c>
    </row>
    <row r="1162" spans="10:19" x14ac:dyDescent="0.25">
      <c r="J1162" s="1">
        <v>43131</v>
      </c>
      <c r="K1162">
        <f t="shared" si="125"/>
        <v>2018</v>
      </c>
      <c r="L1162" t="str">
        <f t="shared" si="126"/>
        <v>January</v>
      </c>
      <c r="M1162" s="6" t="str">
        <f>DailyReportTable[[#This Row],[Year]]&amp;WEEKNUM(DailyReportTable[[#This Row],[Date]],2)</f>
        <v>20185</v>
      </c>
      <c r="N1162">
        <f t="shared" si="127"/>
        <v>31</v>
      </c>
      <c r="O1162" s="2">
        <f>SUMIF(IncomeDBTable[Date],"="&amp;DailyReportTable[[#This Row],[Date]],IncomeDBTable[Amount])</f>
        <v>0</v>
      </c>
      <c r="P1162">
        <f>SUMIF(ExpensesDBTable[Date],"="&amp;DailyReportTable[[#This Row],[Date]],ExpensesDBTable[Amount])</f>
        <v>228.34</v>
      </c>
      <c r="Q1162" s="2">
        <f t="shared" si="128"/>
        <v>-228.34</v>
      </c>
      <c r="R1162" s="2">
        <f t="shared" si="129"/>
        <v>185388.91999999998</v>
      </c>
      <c r="S1162">
        <f>WEEKNUM(DailyReportTable[[#This Row],[Date]],2)</f>
        <v>5</v>
      </c>
    </row>
    <row r="1163" spans="10:19" x14ac:dyDescent="0.25">
      <c r="J1163" s="1">
        <v>43132</v>
      </c>
      <c r="K1163">
        <f t="shared" si="125"/>
        <v>2018</v>
      </c>
      <c r="L1163" t="str">
        <f t="shared" si="126"/>
        <v>February</v>
      </c>
      <c r="M1163" s="6" t="str">
        <f>DailyReportTable[[#This Row],[Year]]&amp;WEEKNUM(DailyReportTable[[#This Row],[Date]],2)</f>
        <v>20185</v>
      </c>
      <c r="N1163">
        <f t="shared" si="127"/>
        <v>1</v>
      </c>
      <c r="O1163" s="2">
        <f>SUMIF(IncomeDBTable[Date],"="&amp;DailyReportTable[[#This Row],[Date]],IncomeDBTable[Amount])</f>
        <v>275.67</v>
      </c>
      <c r="P1163">
        <f>SUMIF(ExpensesDBTable[Date],"="&amp;DailyReportTable[[#This Row],[Date]],ExpensesDBTable[Amount])</f>
        <v>65.319999999999993</v>
      </c>
      <c r="Q1163" s="2">
        <f t="shared" si="128"/>
        <v>210.35000000000002</v>
      </c>
      <c r="R1163" s="2">
        <f t="shared" si="129"/>
        <v>185599.27</v>
      </c>
      <c r="S1163">
        <f>WEEKNUM(DailyReportTable[[#This Row],[Date]],2)</f>
        <v>5</v>
      </c>
    </row>
    <row r="1164" spans="10:19" x14ac:dyDescent="0.25">
      <c r="J1164" s="1">
        <v>43133</v>
      </c>
      <c r="K1164">
        <f t="shared" si="125"/>
        <v>2018</v>
      </c>
      <c r="L1164" t="str">
        <f t="shared" si="126"/>
        <v>February</v>
      </c>
      <c r="M1164" s="6" t="str">
        <f>DailyReportTable[[#This Row],[Year]]&amp;WEEKNUM(DailyReportTable[[#This Row],[Date]],2)</f>
        <v>20185</v>
      </c>
      <c r="N1164">
        <f t="shared" si="127"/>
        <v>2</v>
      </c>
      <c r="O1164" s="2">
        <f>SUMIF(IncomeDBTable[Date],"="&amp;DailyReportTable[[#This Row],[Date]],IncomeDBTable[Amount])</f>
        <v>0</v>
      </c>
      <c r="P1164">
        <f>SUMIF(ExpensesDBTable[Date],"="&amp;DailyReportTable[[#This Row],[Date]],ExpensesDBTable[Amount])</f>
        <v>2017.56</v>
      </c>
      <c r="Q1164" s="2">
        <f t="shared" si="128"/>
        <v>-2017.56</v>
      </c>
      <c r="R1164" s="2">
        <f t="shared" si="129"/>
        <v>183581.71</v>
      </c>
      <c r="S1164">
        <f>WEEKNUM(DailyReportTable[[#This Row],[Date]],2)</f>
        <v>5</v>
      </c>
    </row>
    <row r="1165" spans="10:19" x14ac:dyDescent="0.25">
      <c r="J1165" s="1">
        <v>43135</v>
      </c>
      <c r="K1165">
        <f t="shared" si="125"/>
        <v>2018</v>
      </c>
      <c r="L1165" t="str">
        <f t="shared" si="126"/>
        <v>February</v>
      </c>
      <c r="M1165" s="6" t="str">
        <f>DailyReportTable[[#This Row],[Year]]&amp;WEEKNUM(DailyReportTable[[#This Row],[Date]],2)</f>
        <v>20185</v>
      </c>
      <c r="N1165">
        <f t="shared" si="127"/>
        <v>4</v>
      </c>
      <c r="O1165" s="2">
        <f>SUMIF(IncomeDBTable[Date],"="&amp;DailyReportTable[[#This Row],[Date]],IncomeDBTable[Amount])</f>
        <v>0</v>
      </c>
      <c r="P1165">
        <f>SUMIF(ExpensesDBTable[Date],"="&amp;DailyReportTable[[#This Row],[Date]],ExpensesDBTable[Amount])</f>
        <v>333.99</v>
      </c>
      <c r="Q1165" s="2">
        <f t="shared" si="128"/>
        <v>-333.99</v>
      </c>
      <c r="R1165" s="2">
        <f t="shared" si="129"/>
        <v>183247.72</v>
      </c>
      <c r="S1165">
        <f>WEEKNUM(DailyReportTable[[#This Row],[Date]],2)</f>
        <v>5</v>
      </c>
    </row>
    <row r="1166" spans="10:19" x14ac:dyDescent="0.25">
      <c r="J1166" s="1">
        <v>43136</v>
      </c>
      <c r="K1166">
        <f t="shared" si="125"/>
        <v>2018</v>
      </c>
      <c r="L1166" t="str">
        <f t="shared" si="126"/>
        <v>February</v>
      </c>
      <c r="M1166" s="6" t="str">
        <f>DailyReportTable[[#This Row],[Year]]&amp;WEEKNUM(DailyReportTable[[#This Row],[Date]],2)</f>
        <v>20186</v>
      </c>
      <c r="N1166">
        <f t="shared" si="127"/>
        <v>5</v>
      </c>
      <c r="O1166" s="2">
        <f>SUMIF(IncomeDBTable[Date],"="&amp;DailyReportTable[[#This Row],[Date]],IncomeDBTable[Amount])</f>
        <v>0</v>
      </c>
      <c r="P1166">
        <f>SUMIF(ExpensesDBTable[Date],"="&amp;DailyReportTable[[#This Row],[Date]],ExpensesDBTable[Amount])</f>
        <v>33.79</v>
      </c>
      <c r="Q1166" s="2">
        <f t="shared" si="128"/>
        <v>-33.79</v>
      </c>
      <c r="R1166" s="2">
        <f t="shared" si="129"/>
        <v>183213.93</v>
      </c>
      <c r="S1166">
        <f>WEEKNUM(DailyReportTable[[#This Row],[Date]],2)</f>
        <v>6</v>
      </c>
    </row>
    <row r="1167" spans="10:19" x14ac:dyDescent="0.25">
      <c r="J1167" s="1">
        <v>43137</v>
      </c>
      <c r="K1167">
        <f t="shared" si="125"/>
        <v>2018</v>
      </c>
      <c r="L1167" t="str">
        <f t="shared" si="126"/>
        <v>February</v>
      </c>
      <c r="M1167" s="6" t="str">
        <f>DailyReportTable[[#This Row],[Year]]&amp;WEEKNUM(DailyReportTable[[#This Row],[Date]],2)</f>
        <v>20186</v>
      </c>
      <c r="N1167">
        <f t="shared" si="127"/>
        <v>6</v>
      </c>
      <c r="O1167" s="2">
        <f>SUMIF(IncomeDBTable[Date],"="&amp;DailyReportTable[[#This Row],[Date]],IncomeDBTable[Amount])</f>
        <v>3138.52</v>
      </c>
      <c r="P1167">
        <f>SUMIF(ExpensesDBTable[Date],"="&amp;DailyReportTable[[#This Row],[Date]],ExpensesDBTable[Amount])</f>
        <v>18.37</v>
      </c>
      <c r="Q1167" s="2">
        <f t="shared" si="128"/>
        <v>3120.15</v>
      </c>
      <c r="R1167" s="2">
        <f t="shared" si="129"/>
        <v>186334.07999999999</v>
      </c>
      <c r="S1167">
        <f>WEEKNUM(DailyReportTable[[#This Row],[Date]],2)</f>
        <v>6</v>
      </c>
    </row>
    <row r="1168" spans="10:19" x14ac:dyDescent="0.25">
      <c r="J1168" s="1">
        <v>43139</v>
      </c>
      <c r="K1168">
        <f t="shared" si="125"/>
        <v>2018</v>
      </c>
      <c r="L1168" t="str">
        <f t="shared" si="126"/>
        <v>February</v>
      </c>
      <c r="M1168" s="6" t="str">
        <f>DailyReportTable[[#This Row],[Year]]&amp;WEEKNUM(DailyReportTable[[#This Row],[Date]],2)</f>
        <v>20186</v>
      </c>
      <c r="N1168">
        <f t="shared" si="127"/>
        <v>8</v>
      </c>
      <c r="O1168" s="2">
        <f>SUMIF(IncomeDBTable[Date],"="&amp;DailyReportTable[[#This Row],[Date]],IncomeDBTable[Amount])</f>
        <v>0</v>
      </c>
      <c r="P1168">
        <f>SUMIF(ExpensesDBTable[Date],"="&amp;DailyReportTable[[#This Row],[Date]],ExpensesDBTable[Amount])</f>
        <v>190.67</v>
      </c>
      <c r="Q1168" s="2">
        <f t="shared" si="128"/>
        <v>-190.67</v>
      </c>
      <c r="R1168" s="2">
        <f t="shared" si="129"/>
        <v>186143.40999999997</v>
      </c>
      <c r="S1168">
        <f>WEEKNUM(DailyReportTable[[#This Row],[Date]],2)</f>
        <v>6</v>
      </c>
    </row>
    <row r="1169" spans="10:19" x14ac:dyDescent="0.25">
      <c r="J1169" s="1">
        <v>43140</v>
      </c>
      <c r="K1169">
        <f t="shared" si="125"/>
        <v>2018</v>
      </c>
      <c r="L1169" t="str">
        <f t="shared" si="126"/>
        <v>February</v>
      </c>
      <c r="M1169" s="6" t="str">
        <f>DailyReportTable[[#This Row],[Year]]&amp;WEEKNUM(DailyReportTable[[#This Row],[Date]],2)</f>
        <v>20186</v>
      </c>
      <c r="N1169">
        <f t="shared" si="127"/>
        <v>9</v>
      </c>
      <c r="O1169" s="2">
        <f>SUMIF(IncomeDBTable[Date],"="&amp;DailyReportTable[[#This Row],[Date]],IncomeDBTable[Amount])</f>
        <v>0</v>
      </c>
      <c r="P1169">
        <f>SUMIF(ExpensesDBTable[Date],"="&amp;DailyReportTable[[#This Row],[Date]],ExpensesDBTable[Amount])</f>
        <v>49.39</v>
      </c>
      <c r="Q1169" s="2">
        <f t="shared" si="128"/>
        <v>-49.39</v>
      </c>
      <c r="R1169" s="2">
        <f t="shared" si="129"/>
        <v>186094.01999999996</v>
      </c>
      <c r="S1169">
        <f>WEEKNUM(DailyReportTable[[#This Row],[Date]],2)</f>
        <v>6</v>
      </c>
    </row>
    <row r="1170" spans="10:19" x14ac:dyDescent="0.25">
      <c r="J1170" s="1">
        <v>43142</v>
      </c>
      <c r="K1170">
        <f t="shared" si="125"/>
        <v>2018</v>
      </c>
      <c r="L1170" t="str">
        <f t="shared" si="126"/>
        <v>February</v>
      </c>
      <c r="M1170" s="6" t="str">
        <f>DailyReportTable[[#This Row],[Year]]&amp;WEEKNUM(DailyReportTable[[#This Row],[Date]],2)</f>
        <v>20186</v>
      </c>
      <c r="N1170">
        <f t="shared" si="127"/>
        <v>11</v>
      </c>
      <c r="O1170" s="2">
        <f>SUMIF(IncomeDBTable[Date],"="&amp;DailyReportTable[[#This Row],[Date]],IncomeDBTable[Amount])</f>
        <v>0</v>
      </c>
      <c r="P1170">
        <f>SUMIF(ExpensesDBTable[Date],"="&amp;DailyReportTable[[#This Row],[Date]],ExpensesDBTable[Amount])</f>
        <v>38.03</v>
      </c>
      <c r="Q1170" s="2">
        <f t="shared" si="128"/>
        <v>-38.03</v>
      </c>
      <c r="R1170" s="2">
        <f t="shared" si="129"/>
        <v>186055.98999999996</v>
      </c>
      <c r="S1170">
        <f>WEEKNUM(DailyReportTable[[#This Row],[Date]],2)</f>
        <v>6</v>
      </c>
    </row>
    <row r="1171" spans="10:19" x14ac:dyDescent="0.25">
      <c r="J1171" s="1">
        <v>43143</v>
      </c>
      <c r="K1171">
        <f t="shared" si="125"/>
        <v>2018</v>
      </c>
      <c r="L1171" t="str">
        <f t="shared" si="126"/>
        <v>February</v>
      </c>
      <c r="M1171" s="6" t="str">
        <f>DailyReportTable[[#This Row],[Year]]&amp;WEEKNUM(DailyReportTable[[#This Row],[Date]],2)</f>
        <v>20187</v>
      </c>
      <c r="N1171">
        <f t="shared" si="127"/>
        <v>12</v>
      </c>
      <c r="O1171" s="2">
        <f>SUMIF(IncomeDBTable[Date],"="&amp;DailyReportTable[[#This Row],[Date]],IncomeDBTable[Amount])</f>
        <v>0</v>
      </c>
      <c r="P1171">
        <f>SUMIF(ExpensesDBTable[Date],"="&amp;DailyReportTable[[#This Row],[Date]],ExpensesDBTable[Amount])</f>
        <v>20.79</v>
      </c>
      <c r="Q1171" s="2">
        <f t="shared" si="128"/>
        <v>-20.79</v>
      </c>
      <c r="R1171" s="2">
        <f t="shared" si="129"/>
        <v>186035.19999999995</v>
      </c>
      <c r="S1171">
        <f>WEEKNUM(DailyReportTable[[#This Row],[Date]],2)</f>
        <v>7</v>
      </c>
    </row>
    <row r="1172" spans="10:19" x14ac:dyDescent="0.25">
      <c r="J1172" s="1">
        <v>43145</v>
      </c>
      <c r="K1172">
        <f t="shared" si="125"/>
        <v>2018</v>
      </c>
      <c r="L1172" t="str">
        <f t="shared" si="126"/>
        <v>February</v>
      </c>
      <c r="M1172" s="6" t="str">
        <f>DailyReportTable[[#This Row],[Year]]&amp;WEEKNUM(DailyReportTable[[#This Row],[Date]],2)</f>
        <v>20187</v>
      </c>
      <c r="N1172">
        <f t="shared" si="127"/>
        <v>14</v>
      </c>
      <c r="O1172" s="2">
        <f>SUMIF(IncomeDBTable[Date],"="&amp;DailyReportTable[[#This Row],[Date]],IncomeDBTable[Amount])</f>
        <v>8186.32</v>
      </c>
      <c r="P1172">
        <f>SUMIF(ExpensesDBTable[Date],"="&amp;DailyReportTable[[#This Row],[Date]],ExpensesDBTable[Amount])</f>
        <v>76.569999999999993</v>
      </c>
      <c r="Q1172" s="2">
        <f t="shared" si="128"/>
        <v>8109.75</v>
      </c>
      <c r="R1172" s="2">
        <f t="shared" si="129"/>
        <v>194144.94999999995</v>
      </c>
      <c r="S1172">
        <f>WEEKNUM(DailyReportTable[[#This Row],[Date]],2)</f>
        <v>7</v>
      </c>
    </row>
    <row r="1173" spans="10:19" x14ac:dyDescent="0.25">
      <c r="J1173" s="1">
        <v>43146</v>
      </c>
      <c r="K1173">
        <f t="shared" si="125"/>
        <v>2018</v>
      </c>
      <c r="L1173" t="str">
        <f t="shared" si="126"/>
        <v>February</v>
      </c>
      <c r="M1173" s="6" t="str">
        <f>DailyReportTable[[#This Row],[Year]]&amp;WEEKNUM(DailyReportTable[[#This Row],[Date]],2)</f>
        <v>20187</v>
      </c>
      <c r="N1173">
        <f t="shared" si="127"/>
        <v>15</v>
      </c>
      <c r="O1173" s="2">
        <f>SUMIF(IncomeDBTable[Date],"="&amp;DailyReportTable[[#This Row],[Date]],IncomeDBTable[Amount])</f>
        <v>0</v>
      </c>
      <c r="P1173">
        <f>SUMIF(ExpensesDBTable[Date],"="&amp;DailyReportTable[[#This Row],[Date]],ExpensesDBTable[Amount])</f>
        <v>200</v>
      </c>
      <c r="Q1173" s="2">
        <f t="shared" si="128"/>
        <v>-200</v>
      </c>
      <c r="R1173" s="2">
        <f t="shared" si="129"/>
        <v>193944.94999999995</v>
      </c>
      <c r="S1173">
        <f>WEEKNUM(DailyReportTable[[#This Row],[Date]],2)</f>
        <v>7</v>
      </c>
    </row>
    <row r="1174" spans="10:19" x14ac:dyDescent="0.25">
      <c r="J1174" s="1">
        <v>43147</v>
      </c>
      <c r="K1174">
        <f t="shared" si="125"/>
        <v>2018</v>
      </c>
      <c r="L1174" t="str">
        <f t="shared" si="126"/>
        <v>February</v>
      </c>
      <c r="M1174" s="6" t="str">
        <f>DailyReportTable[[#This Row],[Year]]&amp;WEEKNUM(DailyReportTable[[#This Row],[Date]],2)</f>
        <v>20187</v>
      </c>
      <c r="N1174">
        <f t="shared" si="127"/>
        <v>16</v>
      </c>
      <c r="O1174" s="2">
        <f>SUMIF(IncomeDBTable[Date],"="&amp;DailyReportTable[[#This Row],[Date]],IncomeDBTable[Amount])</f>
        <v>0</v>
      </c>
      <c r="P1174">
        <f>SUMIF(ExpensesDBTable[Date],"="&amp;DailyReportTable[[#This Row],[Date]],ExpensesDBTable[Amount])</f>
        <v>89.19</v>
      </c>
      <c r="Q1174" s="2">
        <f t="shared" si="128"/>
        <v>-89.19</v>
      </c>
      <c r="R1174" s="2">
        <f t="shared" si="129"/>
        <v>193855.75999999995</v>
      </c>
      <c r="S1174">
        <f>WEEKNUM(DailyReportTable[[#This Row],[Date]],2)</f>
        <v>7</v>
      </c>
    </row>
    <row r="1175" spans="10:19" x14ac:dyDescent="0.25">
      <c r="J1175" s="1">
        <v>43148</v>
      </c>
      <c r="K1175">
        <f t="shared" si="125"/>
        <v>2018</v>
      </c>
      <c r="L1175" t="str">
        <f t="shared" si="126"/>
        <v>February</v>
      </c>
      <c r="M1175" s="6" t="str">
        <f>DailyReportTable[[#This Row],[Year]]&amp;WEEKNUM(DailyReportTable[[#This Row],[Date]],2)</f>
        <v>20187</v>
      </c>
      <c r="N1175">
        <f t="shared" si="127"/>
        <v>17</v>
      </c>
      <c r="O1175" s="2">
        <f>SUMIF(IncomeDBTable[Date],"="&amp;DailyReportTable[[#This Row],[Date]],IncomeDBTable[Amount])</f>
        <v>0</v>
      </c>
      <c r="P1175">
        <f>SUMIF(ExpensesDBTable[Date],"="&amp;DailyReportTable[[#This Row],[Date]],ExpensesDBTable[Amount])</f>
        <v>47.04</v>
      </c>
      <c r="Q1175" s="2">
        <f t="shared" si="128"/>
        <v>-47.04</v>
      </c>
      <c r="R1175" s="2">
        <f t="shared" si="129"/>
        <v>193808.71999999994</v>
      </c>
      <c r="S1175">
        <f>WEEKNUM(DailyReportTable[[#This Row],[Date]],2)</f>
        <v>7</v>
      </c>
    </row>
    <row r="1176" spans="10:19" x14ac:dyDescent="0.25">
      <c r="J1176" s="1">
        <v>43149</v>
      </c>
      <c r="K1176">
        <f t="shared" si="125"/>
        <v>2018</v>
      </c>
      <c r="L1176" t="str">
        <f t="shared" si="126"/>
        <v>February</v>
      </c>
      <c r="M1176" s="6" t="str">
        <f>DailyReportTable[[#This Row],[Year]]&amp;WEEKNUM(DailyReportTable[[#This Row],[Date]],2)</f>
        <v>20187</v>
      </c>
      <c r="N1176">
        <f t="shared" si="127"/>
        <v>18</v>
      </c>
      <c r="O1176" s="2">
        <f>SUMIF(IncomeDBTable[Date],"="&amp;DailyReportTable[[#This Row],[Date]],IncomeDBTable[Amount])</f>
        <v>0</v>
      </c>
      <c r="P1176">
        <f>SUMIF(ExpensesDBTable[Date],"="&amp;DailyReportTable[[#This Row],[Date]],ExpensesDBTable[Amount])</f>
        <v>1544.01</v>
      </c>
      <c r="Q1176" s="2">
        <f t="shared" si="128"/>
        <v>-1544.01</v>
      </c>
      <c r="R1176" s="2">
        <f t="shared" si="129"/>
        <v>192264.70999999993</v>
      </c>
      <c r="S1176">
        <f>WEEKNUM(DailyReportTable[[#This Row],[Date]],2)</f>
        <v>7</v>
      </c>
    </row>
    <row r="1177" spans="10:19" x14ac:dyDescent="0.25">
      <c r="J1177" s="1">
        <v>43150</v>
      </c>
      <c r="K1177">
        <f t="shared" si="125"/>
        <v>2018</v>
      </c>
      <c r="L1177" t="str">
        <f t="shared" si="126"/>
        <v>February</v>
      </c>
      <c r="M1177" s="6" t="str">
        <f>DailyReportTable[[#This Row],[Year]]&amp;WEEKNUM(DailyReportTable[[#This Row],[Date]],2)</f>
        <v>20188</v>
      </c>
      <c r="N1177">
        <f t="shared" si="127"/>
        <v>19</v>
      </c>
      <c r="O1177" s="2">
        <f>SUMIF(IncomeDBTable[Date],"="&amp;DailyReportTable[[#This Row],[Date]],IncomeDBTable[Amount])</f>
        <v>0</v>
      </c>
      <c r="P1177">
        <f>SUMIF(ExpensesDBTable[Date],"="&amp;DailyReportTable[[#This Row],[Date]],ExpensesDBTable[Amount])</f>
        <v>141.51</v>
      </c>
      <c r="Q1177" s="2">
        <f t="shared" si="128"/>
        <v>-141.51</v>
      </c>
      <c r="R1177" s="2">
        <f t="shared" si="129"/>
        <v>192123.19999999992</v>
      </c>
      <c r="S1177">
        <f>WEEKNUM(DailyReportTable[[#This Row],[Date]],2)</f>
        <v>8</v>
      </c>
    </row>
    <row r="1178" spans="10:19" x14ac:dyDescent="0.25">
      <c r="J1178" s="1">
        <v>43151</v>
      </c>
      <c r="K1178">
        <f t="shared" si="125"/>
        <v>2018</v>
      </c>
      <c r="L1178" t="str">
        <f t="shared" si="126"/>
        <v>February</v>
      </c>
      <c r="M1178" s="6" t="str">
        <f>DailyReportTable[[#This Row],[Year]]&amp;WEEKNUM(DailyReportTable[[#This Row],[Date]],2)</f>
        <v>20188</v>
      </c>
      <c r="N1178">
        <f t="shared" si="127"/>
        <v>20</v>
      </c>
      <c r="O1178" s="2">
        <f>SUMIF(IncomeDBTable[Date],"="&amp;DailyReportTable[[#This Row],[Date]],IncomeDBTable[Amount])</f>
        <v>3138.52</v>
      </c>
      <c r="P1178">
        <f>SUMIF(ExpensesDBTable[Date],"="&amp;DailyReportTable[[#This Row],[Date]],ExpensesDBTable[Amount])</f>
        <v>48.779999999999994</v>
      </c>
      <c r="Q1178" s="2">
        <f t="shared" si="128"/>
        <v>3089.74</v>
      </c>
      <c r="R1178" s="2">
        <f t="shared" si="129"/>
        <v>195212.93999999992</v>
      </c>
      <c r="S1178">
        <f>WEEKNUM(DailyReportTable[[#This Row],[Date]],2)</f>
        <v>8</v>
      </c>
    </row>
    <row r="1179" spans="10:19" x14ac:dyDescent="0.25">
      <c r="J1179" s="1">
        <v>43153</v>
      </c>
      <c r="K1179">
        <f t="shared" si="125"/>
        <v>2018</v>
      </c>
      <c r="L1179" t="str">
        <f t="shared" si="126"/>
        <v>February</v>
      </c>
      <c r="M1179" s="6" t="str">
        <f>DailyReportTable[[#This Row],[Year]]&amp;WEEKNUM(DailyReportTable[[#This Row],[Date]],2)</f>
        <v>20188</v>
      </c>
      <c r="N1179">
        <f t="shared" si="127"/>
        <v>22</v>
      </c>
      <c r="O1179" s="2">
        <f>SUMIF(IncomeDBTable[Date],"="&amp;DailyReportTable[[#This Row],[Date]],IncomeDBTable[Amount])</f>
        <v>0</v>
      </c>
      <c r="P1179">
        <f>SUMIF(ExpensesDBTable[Date],"="&amp;DailyReportTable[[#This Row],[Date]],ExpensesDBTable[Amount])</f>
        <v>565.76</v>
      </c>
      <c r="Q1179" s="2">
        <f t="shared" si="128"/>
        <v>-565.76</v>
      </c>
      <c r="R1179" s="2">
        <f t="shared" si="129"/>
        <v>194647.17999999991</v>
      </c>
      <c r="S1179">
        <f>WEEKNUM(DailyReportTable[[#This Row],[Date]],2)</f>
        <v>8</v>
      </c>
    </row>
    <row r="1180" spans="10:19" x14ac:dyDescent="0.25">
      <c r="J1180" s="1">
        <v>43155</v>
      </c>
      <c r="K1180">
        <f t="shared" si="125"/>
        <v>2018</v>
      </c>
      <c r="L1180" t="str">
        <f t="shared" si="126"/>
        <v>February</v>
      </c>
      <c r="M1180" s="6" t="str">
        <f>DailyReportTable[[#This Row],[Year]]&amp;WEEKNUM(DailyReportTable[[#This Row],[Date]],2)</f>
        <v>20188</v>
      </c>
      <c r="N1180">
        <f t="shared" si="127"/>
        <v>24</v>
      </c>
      <c r="O1180" s="2">
        <f>SUMIF(IncomeDBTable[Date],"="&amp;DailyReportTable[[#This Row],[Date]],IncomeDBTable[Amount])</f>
        <v>0</v>
      </c>
      <c r="P1180">
        <f>SUMIF(ExpensesDBTable[Date],"="&amp;DailyReportTable[[#This Row],[Date]],ExpensesDBTable[Amount])</f>
        <v>53.8</v>
      </c>
      <c r="Q1180" s="2">
        <f t="shared" si="128"/>
        <v>-53.8</v>
      </c>
      <c r="R1180" s="2">
        <f t="shared" si="129"/>
        <v>194593.37999999992</v>
      </c>
      <c r="S1180">
        <f>WEEKNUM(DailyReportTable[[#This Row],[Date]],2)</f>
        <v>8</v>
      </c>
    </row>
    <row r="1181" spans="10:19" x14ac:dyDescent="0.25">
      <c r="J1181" s="1">
        <v>43156</v>
      </c>
      <c r="K1181">
        <f t="shared" si="125"/>
        <v>2018</v>
      </c>
      <c r="L1181" t="str">
        <f t="shared" si="126"/>
        <v>February</v>
      </c>
      <c r="M1181" s="6" t="str">
        <f>DailyReportTable[[#This Row],[Year]]&amp;WEEKNUM(DailyReportTable[[#This Row],[Date]],2)</f>
        <v>20188</v>
      </c>
      <c r="N1181">
        <f t="shared" si="127"/>
        <v>25</v>
      </c>
      <c r="O1181" s="2">
        <f>SUMIF(IncomeDBTable[Date],"="&amp;DailyReportTable[[#This Row],[Date]],IncomeDBTable[Amount])</f>
        <v>0</v>
      </c>
      <c r="P1181">
        <f>SUMIF(ExpensesDBTable[Date],"="&amp;DailyReportTable[[#This Row],[Date]],ExpensesDBTable[Amount])</f>
        <v>203.47</v>
      </c>
      <c r="Q1181" s="2">
        <f t="shared" si="128"/>
        <v>-203.47</v>
      </c>
      <c r="R1181" s="2">
        <f t="shared" si="129"/>
        <v>194389.90999999992</v>
      </c>
      <c r="S1181">
        <f>WEEKNUM(DailyReportTable[[#This Row],[Date]],2)</f>
        <v>8</v>
      </c>
    </row>
    <row r="1182" spans="10:19" x14ac:dyDescent="0.25">
      <c r="J1182" s="1">
        <v>43157</v>
      </c>
      <c r="K1182">
        <f t="shared" si="125"/>
        <v>2018</v>
      </c>
      <c r="L1182" t="str">
        <f t="shared" si="126"/>
        <v>February</v>
      </c>
      <c r="M1182" s="6" t="str">
        <f>DailyReportTable[[#This Row],[Year]]&amp;WEEKNUM(DailyReportTable[[#This Row],[Date]],2)</f>
        <v>20189</v>
      </c>
      <c r="N1182">
        <f t="shared" si="127"/>
        <v>26</v>
      </c>
      <c r="O1182" s="2">
        <f>SUMIF(IncomeDBTable[Date],"="&amp;DailyReportTable[[#This Row],[Date]],IncomeDBTable[Amount])</f>
        <v>0</v>
      </c>
      <c r="P1182">
        <f>SUMIF(ExpensesDBTable[Date],"="&amp;DailyReportTable[[#This Row],[Date]],ExpensesDBTable[Amount])</f>
        <v>29.46</v>
      </c>
      <c r="Q1182" s="2">
        <f t="shared" si="128"/>
        <v>-29.46</v>
      </c>
      <c r="R1182" s="2">
        <f t="shared" si="129"/>
        <v>194360.44999999992</v>
      </c>
      <c r="S1182">
        <f>WEEKNUM(DailyReportTable[[#This Row],[Date]],2)</f>
        <v>9</v>
      </c>
    </row>
    <row r="1183" spans="10:19" x14ac:dyDescent="0.25">
      <c r="J1183" s="1">
        <v>43159</v>
      </c>
      <c r="K1183">
        <f t="shared" si="125"/>
        <v>2018</v>
      </c>
      <c r="L1183" t="str">
        <f t="shared" si="126"/>
        <v>February</v>
      </c>
      <c r="M1183" s="6" t="str">
        <f>DailyReportTable[[#This Row],[Year]]&amp;WEEKNUM(DailyReportTable[[#This Row],[Date]],2)</f>
        <v>20189</v>
      </c>
      <c r="N1183">
        <f t="shared" si="127"/>
        <v>28</v>
      </c>
      <c r="O1183" s="2">
        <f>SUMIF(IncomeDBTable[Date],"="&amp;DailyReportTable[[#This Row],[Date]],IncomeDBTable[Amount])</f>
        <v>0</v>
      </c>
      <c r="P1183">
        <f>SUMIF(ExpensesDBTable[Date],"="&amp;DailyReportTable[[#This Row],[Date]],ExpensesDBTable[Amount])</f>
        <v>142.26</v>
      </c>
      <c r="Q1183" s="2">
        <f t="shared" si="128"/>
        <v>-142.26</v>
      </c>
      <c r="R1183" s="2">
        <f t="shared" si="129"/>
        <v>194218.18999999992</v>
      </c>
      <c r="S1183">
        <f>WEEKNUM(DailyReportTable[[#This Row],[Date]],2)</f>
        <v>9</v>
      </c>
    </row>
    <row r="1184" spans="10:19" x14ac:dyDescent="0.25">
      <c r="J1184" s="1">
        <v>43160</v>
      </c>
      <c r="K1184">
        <f t="shared" si="125"/>
        <v>2018</v>
      </c>
      <c r="L1184" t="str">
        <f t="shared" si="126"/>
        <v>March</v>
      </c>
      <c r="M1184" s="6" t="str">
        <f>DailyReportTable[[#This Row],[Year]]&amp;WEEKNUM(DailyReportTable[[#This Row],[Date]],2)</f>
        <v>20189</v>
      </c>
      <c r="N1184">
        <f t="shared" si="127"/>
        <v>1</v>
      </c>
      <c r="O1184" s="2">
        <f>SUMIF(IncomeDBTable[Date],"="&amp;DailyReportTable[[#This Row],[Date]],IncomeDBTable[Amount])</f>
        <v>256.32</v>
      </c>
      <c r="P1184">
        <f>SUMIF(ExpensesDBTable[Date],"="&amp;DailyReportTable[[#This Row],[Date]],ExpensesDBTable[Amount])</f>
        <v>46.2</v>
      </c>
      <c r="Q1184" s="2">
        <f t="shared" si="128"/>
        <v>210.12</v>
      </c>
      <c r="R1184" s="2">
        <f t="shared" si="129"/>
        <v>194428.30999999991</v>
      </c>
      <c r="S1184">
        <f>WEEKNUM(DailyReportTable[[#This Row],[Date]],2)</f>
        <v>9</v>
      </c>
    </row>
    <row r="1185" spans="10:19" x14ac:dyDescent="0.25">
      <c r="J1185" s="1">
        <v>43161</v>
      </c>
      <c r="K1185">
        <f t="shared" si="125"/>
        <v>2018</v>
      </c>
      <c r="L1185" t="str">
        <f t="shared" si="126"/>
        <v>March</v>
      </c>
      <c r="M1185" s="6" t="str">
        <f>DailyReportTable[[#This Row],[Year]]&amp;WEEKNUM(DailyReportTable[[#This Row],[Date]],2)</f>
        <v>20189</v>
      </c>
      <c r="N1185">
        <f t="shared" si="127"/>
        <v>2</v>
      </c>
      <c r="O1185" s="2">
        <f>SUMIF(IncomeDBTable[Date],"="&amp;DailyReportTable[[#This Row],[Date]],IncomeDBTable[Amount])</f>
        <v>0</v>
      </c>
      <c r="P1185">
        <f>SUMIF(ExpensesDBTable[Date],"="&amp;DailyReportTable[[#This Row],[Date]],ExpensesDBTable[Amount])</f>
        <v>656.02</v>
      </c>
      <c r="Q1185" s="2">
        <f t="shared" si="128"/>
        <v>-656.02</v>
      </c>
      <c r="R1185" s="2">
        <f t="shared" si="129"/>
        <v>193772.28999999992</v>
      </c>
      <c r="S1185">
        <f>WEEKNUM(DailyReportTable[[#This Row],[Date]],2)</f>
        <v>9</v>
      </c>
    </row>
    <row r="1186" spans="10:19" x14ac:dyDescent="0.25">
      <c r="J1186" s="1">
        <v>43162</v>
      </c>
      <c r="K1186">
        <f t="shared" si="125"/>
        <v>2018</v>
      </c>
      <c r="L1186" t="str">
        <f t="shared" si="126"/>
        <v>March</v>
      </c>
      <c r="M1186" s="6" t="str">
        <f>DailyReportTable[[#This Row],[Year]]&amp;WEEKNUM(DailyReportTable[[#This Row],[Date]],2)</f>
        <v>20189</v>
      </c>
      <c r="N1186">
        <f t="shared" si="127"/>
        <v>3</v>
      </c>
      <c r="O1186" s="2">
        <f>SUMIF(IncomeDBTable[Date],"="&amp;DailyReportTable[[#This Row],[Date]],IncomeDBTable[Amount])</f>
        <v>0</v>
      </c>
      <c r="P1186">
        <f>SUMIF(ExpensesDBTable[Date],"="&amp;DailyReportTable[[#This Row],[Date]],ExpensesDBTable[Amount])</f>
        <v>107.99999999999999</v>
      </c>
      <c r="Q1186" s="2">
        <f t="shared" si="128"/>
        <v>-107.99999999999999</v>
      </c>
      <c r="R1186" s="2">
        <f t="shared" si="129"/>
        <v>193664.28999999992</v>
      </c>
      <c r="S1186">
        <f>WEEKNUM(DailyReportTable[[#This Row],[Date]],2)</f>
        <v>9</v>
      </c>
    </row>
    <row r="1187" spans="10:19" x14ac:dyDescent="0.25">
      <c r="J1187" s="1">
        <v>43164</v>
      </c>
      <c r="K1187">
        <f t="shared" si="125"/>
        <v>2018</v>
      </c>
      <c r="L1187" t="str">
        <f t="shared" si="126"/>
        <v>March</v>
      </c>
      <c r="M1187" s="6" t="str">
        <f>DailyReportTable[[#This Row],[Year]]&amp;WEEKNUM(DailyReportTable[[#This Row],[Date]],2)</f>
        <v>201810</v>
      </c>
      <c r="N1187">
        <f t="shared" si="127"/>
        <v>5</v>
      </c>
      <c r="O1187" s="2">
        <f>SUMIF(IncomeDBTable[Date],"="&amp;DailyReportTable[[#This Row],[Date]],IncomeDBTable[Amount])</f>
        <v>0</v>
      </c>
      <c r="P1187">
        <f>SUMIF(ExpensesDBTable[Date],"="&amp;DailyReportTable[[#This Row],[Date]],ExpensesDBTable[Amount])</f>
        <v>820.8</v>
      </c>
      <c r="Q1187" s="2">
        <f t="shared" si="128"/>
        <v>-820.8</v>
      </c>
      <c r="R1187" s="2">
        <f t="shared" si="129"/>
        <v>192843.48999999993</v>
      </c>
      <c r="S1187">
        <f>WEEKNUM(DailyReportTable[[#This Row],[Date]],2)</f>
        <v>10</v>
      </c>
    </row>
    <row r="1188" spans="10:19" x14ac:dyDescent="0.25">
      <c r="J1188" s="1">
        <v>43165</v>
      </c>
      <c r="K1188">
        <f t="shared" si="125"/>
        <v>2018</v>
      </c>
      <c r="L1188" t="str">
        <f t="shared" si="126"/>
        <v>March</v>
      </c>
      <c r="M1188" s="6" t="str">
        <f>DailyReportTable[[#This Row],[Year]]&amp;WEEKNUM(DailyReportTable[[#This Row],[Date]],2)</f>
        <v>201810</v>
      </c>
      <c r="N1188">
        <f t="shared" si="127"/>
        <v>6</v>
      </c>
      <c r="O1188" s="2">
        <f>SUMIF(IncomeDBTable[Date],"="&amp;DailyReportTable[[#This Row],[Date]],IncomeDBTable[Amount])</f>
        <v>3138.52</v>
      </c>
      <c r="P1188">
        <f>SUMIF(ExpensesDBTable[Date],"="&amp;DailyReportTable[[#This Row],[Date]],ExpensesDBTable[Amount])</f>
        <v>52.150000000000006</v>
      </c>
      <c r="Q1188" s="2">
        <f t="shared" si="128"/>
        <v>3086.37</v>
      </c>
      <c r="R1188" s="2">
        <f t="shared" si="129"/>
        <v>195929.85999999993</v>
      </c>
      <c r="S1188">
        <f>WEEKNUM(DailyReportTable[[#This Row],[Date]],2)</f>
        <v>10</v>
      </c>
    </row>
    <row r="1189" spans="10:19" x14ac:dyDescent="0.25">
      <c r="J1189" s="1">
        <v>43166</v>
      </c>
      <c r="K1189">
        <f t="shared" si="125"/>
        <v>2018</v>
      </c>
      <c r="L1189" t="str">
        <f t="shared" si="126"/>
        <v>March</v>
      </c>
      <c r="M1189" s="6" t="str">
        <f>DailyReportTable[[#This Row],[Year]]&amp;WEEKNUM(DailyReportTable[[#This Row],[Date]],2)</f>
        <v>201810</v>
      </c>
      <c r="N1189">
        <f t="shared" si="127"/>
        <v>7</v>
      </c>
      <c r="O1189" s="2">
        <f>SUMIF(IncomeDBTable[Date],"="&amp;DailyReportTable[[#This Row],[Date]],IncomeDBTable[Amount])</f>
        <v>0</v>
      </c>
      <c r="P1189">
        <f>SUMIF(ExpensesDBTable[Date],"="&amp;DailyReportTable[[#This Row],[Date]],ExpensesDBTable[Amount])</f>
        <v>35.26</v>
      </c>
      <c r="Q1189" s="2">
        <f t="shared" si="128"/>
        <v>-35.26</v>
      </c>
      <c r="R1189" s="2">
        <f t="shared" si="129"/>
        <v>195894.59999999992</v>
      </c>
      <c r="S1189">
        <f>WEEKNUM(DailyReportTable[[#This Row],[Date]],2)</f>
        <v>10</v>
      </c>
    </row>
    <row r="1190" spans="10:19" x14ac:dyDescent="0.25">
      <c r="J1190" s="1">
        <v>43167</v>
      </c>
      <c r="K1190">
        <f t="shared" si="125"/>
        <v>2018</v>
      </c>
      <c r="L1190" t="str">
        <f t="shared" si="126"/>
        <v>March</v>
      </c>
      <c r="M1190" s="6" t="str">
        <f>DailyReportTable[[#This Row],[Year]]&amp;WEEKNUM(DailyReportTable[[#This Row],[Date]],2)</f>
        <v>201810</v>
      </c>
      <c r="N1190">
        <f t="shared" si="127"/>
        <v>8</v>
      </c>
      <c r="O1190" s="2">
        <f>SUMIF(IncomeDBTable[Date],"="&amp;DailyReportTable[[#This Row],[Date]],IncomeDBTable[Amount])</f>
        <v>0</v>
      </c>
      <c r="P1190">
        <f>SUMIF(ExpensesDBTable[Date],"="&amp;DailyReportTable[[#This Row],[Date]],ExpensesDBTable[Amount])</f>
        <v>134.6</v>
      </c>
      <c r="Q1190" s="2">
        <f t="shared" si="128"/>
        <v>-134.6</v>
      </c>
      <c r="R1190" s="2">
        <f t="shared" si="129"/>
        <v>195759.99999999991</v>
      </c>
      <c r="S1190">
        <f>WEEKNUM(DailyReportTable[[#This Row],[Date]],2)</f>
        <v>10</v>
      </c>
    </row>
    <row r="1191" spans="10:19" x14ac:dyDescent="0.25">
      <c r="J1191" s="1">
        <v>43168</v>
      </c>
      <c r="K1191">
        <f t="shared" si="125"/>
        <v>2018</v>
      </c>
      <c r="L1191" t="str">
        <f t="shared" si="126"/>
        <v>March</v>
      </c>
      <c r="M1191" s="6" t="str">
        <f>DailyReportTable[[#This Row],[Year]]&amp;WEEKNUM(DailyReportTable[[#This Row],[Date]],2)</f>
        <v>201810</v>
      </c>
      <c r="N1191">
        <f t="shared" si="127"/>
        <v>9</v>
      </c>
      <c r="O1191" s="2">
        <f>SUMIF(IncomeDBTable[Date],"="&amp;DailyReportTable[[#This Row],[Date]],IncomeDBTable[Amount])</f>
        <v>0</v>
      </c>
      <c r="P1191">
        <f>SUMIF(ExpensesDBTable[Date],"="&amp;DailyReportTable[[#This Row],[Date]],ExpensesDBTable[Amount])</f>
        <v>153.51</v>
      </c>
      <c r="Q1191" s="2">
        <f t="shared" si="128"/>
        <v>-153.51</v>
      </c>
      <c r="R1191" s="2">
        <f t="shared" si="129"/>
        <v>195606.4899999999</v>
      </c>
      <c r="S1191">
        <f>WEEKNUM(DailyReportTable[[#This Row],[Date]],2)</f>
        <v>10</v>
      </c>
    </row>
    <row r="1192" spans="10:19" x14ac:dyDescent="0.25">
      <c r="J1192" s="1">
        <v>43170</v>
      </c>
      <c r="K1192">
        <f t="shared" si="125"/>
        <v>2018</v>
      </c>
      <c r="L1192" t="str">
        <f t="shared" si="126"/>
        <v>March</v>
      </c>
      <c r="M1192" s="6" t="str">
        <f>DailyReportTable[[#This Row],[Year]]&amp;WEEKNUM(DailyReportTable[[#This Row],[Date]],2)</f>
        <v>201810</v>
      </c>
      <c r="N1192">
        <f t="shared" si="127"/>
        <v>11</v>
      </c>
      <c r="O1192" s="2">
        <f>SUMIF(IncomeDBTable[Date],"="&amp;DailyReportTable[[#This Row],[Date]],IncomeDBTable[Amount])</f>
        <v>0</v>
      </c>
      <c r="P1192">
        <f>SUMIF(ExpensesDBTable[Date],"="&amp;DailyReportTable[[#This Row],[Date]],ExpensesDBTable[Amount])</f>
        <v>168.2</v>
      </c>
      <c r="Q1192" s="2">
        <f t="shared" si="128"/>
        <v>-168.2</v>
      </c>
      <c r="R1192" s="2">
        <f t="shared" si="129"/>
        <v>195438.28999999989</v>
      </c>
      <c r="S1192">
        <f>WEEKNUM(DailyReportTable[[#This Row],[Date]],2)</f>
        <v>10</v>
      </c>
    </row>
    <row r="1193" spans="10:19" x14ac:dyDescent="0.25">
      <c r="J1193" s="1">
        <v>43171</v>
      </c>
      <c r="K1193">
        <f t="shared" si="125"/>
        <v>2018</v>
      </c>
      <c r="L1193" t="str">
        <f t="shared" si="126"/>
        <v>March</v>
      </c>
      <c r="M1193" s="6" t="str">
        <f>DailyReportTable[[#This Row],[Year]]&amp;WEEKNUM(DailyReportTable[[#This Row],[Date]],2)</f>
        <v>201811</v>
      </c>
      <c r="N1193">
        <f t="shared" si="127"/>
        <v>12</v>
      </c>
      <c r="O1193" s="2">
        <f>SUMIF(IncomeDBTable[Date],"="&amp;DailyReportTable[[#This Row],[Date]],IncomeDBTable[Amount])</f>
        <v>0</v>
      </c>
      <c r="P1193">
        <f>SUMIF(ExpensesDBTable[Date],"="&amp;DailyReportTable[[#This Row],[Date]],ExpensesDBTable[Amount])</f>
        <v>8.879999999999999</v>
      </c>
      <c r="Q1193" s="2">
        <f t="shared" si="128"/>
        <v>-8.879999999999999</v>
      </c>
      <c r="R1193" s="2">
        <f t="shared" si="129"/>
        <v>195429.40999999989</v>
      </c>
      <c r="S1193">
        <f>WEEKNUM(DailyReportTable[[#This Row],[Date]],2)</f>
        <v>11</v>
      </c>
    </row>
    <row r="1194" spans="10:19" x14ac:dyDescent="0.25">
      <c r="J1194" s="1">
        <v>43172</v>
      </c>
      <c r="K1194">
        <f t="shared" si="125"/>
        <v>2018</v>
      </c>
      <c r="L1194" t="str">
        <f t="shared" si="126"/>
        <v>March</v>
      </c>
      <c r="M1194" s="6" t="str">
        <f>DailyReportTable[[#This Row],[Year]]&amp;WEEKNUM(DailyReportTable[[#This Row],[Date]],2)</f>
        <v>201811</v>
      </c>
      <c r="N1194">
        <f t="shared" si="127"/>
        <v>13</v>
      </c>
      <c r="O1194" s="2">
        <f>SUMIF(IncomeDBTable[Date],"="&amp;DailyReportTable[[#This Row],[Date]],IncomeDBTable[Amount])</f>
        <v>0</v>
      </c>
      <c r="P1194">
        <f>SUMIF(ExpensesDBTable[Date],"="&amp;DailyReportTable[[#This Row],[Date]],ExpensesDBTable[Amount])</f>
        <v>18.77</v>
      </c>
      <c r="Q1194" s="2">
        <f t="shared" si="128"/>
        <v>-18.77</v>
      </c>
      <c r="R1194" s="2">
        <f t="shared" si="129"/>
        <v>195410.6399999999</v>
      </c>
      <c r="S1194">
        <f>WEEKNUM(DailyReportTable[[#This Row],[Date]],2)</f>
        <v>11</v>
      </c>
    </row>
    <row r="1195" spans="10:19" x14ac:dyDescent="0.25">
      <c r="J1195" s="1">
        <v>43173</v>
      </c>
      <c r="K1195">
        <f t="shared" si="125"/>
        <v>2018</v>
      </c>
      <c r="L1195" t="str">
        <f t="shared" si="126"/>
        <v>March</v>
      </c>
      <c r="M1195" s="6" t="str">
        <f>DailyReportTable[[#This Row],[Year]]&amp;WEEKNUM(DailyReportTable[[#This Row],[Date]],2)</f>
        <v>201811</v>
      </c>
      <c r="N1195">
        <f t="shared" si="127"/>
        <v>14</v>
      </c>
      <c r="O1195" s="2">
        <f>SUMIF(IncomeDBTable[Date],"="&amp;DailyReportTable[[#This Row],[Date]],IncomeDBTable[Amount])</f>
        <v>1430</v>
      </c>
      <c r="P1195">
        <f>SUMIF(ExpensesDBTable[Date],"="&amp;DailyReportTable[[#This Row],[Date]],ExpensesDBTable[Amount])</f>
        <v>231.04999999999998</v>
      </c>
      <c r="Q1195" s="2">
        <f t="shared" si="128"/>
        <v>1198.95</v>
      </c>
      <c r="R1195" s="2">
        <f t="shared" si="129"/>
        <v>196609.58999999991</v>
      </c>
      <c r="S1195">
        <f>WEEKNUM(DailyReportTable[[#This Row],[Date]],2)</f>
        <v>11</v>
      </c>
    </row>
    <row r="1196" spans="10:19" x14ac:dyDescent="0.25">
      <c r="J1196" s="1">
        <v>43174</v>
      </c>
      <c r="K1196">
        <f t="shared" si="125"/>
        <v>2018</v>
      </c>
      <c r="L1196" t="str">
        <f t="shared" si="126"/>
        <v>March</v>
      </c>
      <c r="M1196" s="6" t="str">
        <f>DailyReportTable[[#This Row],[Year]]&amp;WEEKNUM(DailyReportTable[[#This Row],[Date]],2)</f>
        <v>201811</v>
      </c>
      <c r="N1196">
        <f t="shared" si="127"/>
        <v>15</v>
      </c>
      <c r="O1196" s="2">
        <f>SUMIF(IncomeDBTable[Date],"="&amp;DailyReportTable[[#This Row],[Date]],IncomeDBTable[Amount])</f>
        <v>0</v>
      </c>
      <c r="P1196">
        <f>SUMIF(ExpensesDBTable[Date],"="&amp;DailyReportTable[[#This Row],[Date]],ExpensesDBTable[Amount])</f>
        <v>80</v>
      </c>
      <c r="Q1196" s="2">
        <f t="shared" si="128"/>
        <v>-80</v>
      </c>
      <c r="R1196" s="2">
        <f t="shared" si="129"/>
        <v>196529.58999999991</v>
      </c>
      <c r="S1196">
        <f>WEEKNUM(DailyReportTable[[#This Row],[Date]],2)</f>
        <v>11</v>
      </c>
    </row>
    <row r="1197" spans="10:19" x14ac:dyDescent="0.25">
      <c r="J1197" s="1">
        <v>43175</v>
      </c>
      <c r="K1197">
        <f t="shared" si="125"/>
        <v>2018</v>
      </c>
      <c r="L1197" t="str">
        <f t="shared" si="126"/>
        <v>March</v>
      </c>
      <c r="M1197" s="6" t="str">
        <f>DailyReportTable[[#This Row],[Year]]&amp;WEEKNUM(DailyReportTable[[#This Row],[Date]],2)</f>
        <v>201811</v>
      </c>
      <c r="N1197">
        <f t="shared" si="127"/>
        <v>16</v>
      </c>
      <c r="O1197" s="2">
        <f>SUMIF(IncomeDBTable[Date],"="&amp;DailyReportTable[[#This Row],[Date]],IncomeDBTable[Amount])</f>
        <v>0</v>
      </c>
      <c r="P1197">
        <f>SUMIF(ExpensesDBTable[Date],"="&amp;DailyReportTable[[#This Row],[Date]],ExpensesDBTable[Amount])</f>
        <v>56.239999999999995</v>
      </c>
      <c r="Q1197" s="2">
        <f t="shared" si="128"/>
        <v>-56.239999999999995</v>
      </c>
      <c r="R1197" s="2">
        <f t="shared" si="129"/>
        <v>196473.34999999992</v>
      </c>
      <c r="S1197">
        <f>WEEKNUM(DailyReportTable[[#This Row],[Date]],2)</f>
        <v>11</v>
      </c>
    </row>
    <row r="1198" spans="10:19" x14ac:dyDescent="0.25">
      <c r="J1198" s="1">
        <v>43176</v>
      </c>
      <c r="K1198">
        <f t="shared" si="125"/>
        <v>2018</v>
      </c>
      <c r="L1198" t="str">
        <f t="shared" si="126"/>
        <v>March</v>
      </c>
      <c r="M1198" s="6" t="str">
        <f>DailyReportTable[[#This Row],[Year]]&amp;WEEKNUM(DailyReportTable[[#This Row],[Date]],2)</f>
        <v>201811</v>
      </c>
      <c r="N1198">
        <f t="shared" si="127"/>
        <v>17</v>
      </c>
      <c r="O1198" s="2">
        <f>SUMIF(IncomeDBTable[Date],"="&amp;DailyReportTable[[#This Row],[Date]],IncomeDBTable[Amount])</f>
        <v>0</v>
      </c>
      <c r="P1198">
        <f>SUMIF(ExpensesDBTable[Date],"="&amp;DailyReportTable[[#This Row],[Date]],ExpensesDBTable[Amount])</f>
        <v>51.43</v>
      </c>
      <c r="Q1198" s="2">
        <f t="shared" si="128"/>
        <v>-51.43</v>
      </c>
      <c r="R1198" s="2">
        <f t="shared" si="129"/>
        <v>196421.91999999993</v>
      </c>
      <c r="S1198">
        <f>WEEKNUM(DailyReportTable[[#This Row],[Date]],2)</f>
        <v>11</v>
      </c>
    </row>
    <row r="1199" spans="10:19" x14ac:dyDescent="0.25">
      <c r="J1199" s="1">
        <v>43177</v>
      </c>
      <c r="K1199">
        <f t="shared" si="125"/>
        <v>2018</v>
      </c>
      <c r="L1199" t="str">
        <f t="shared" si="126"/>
        <v>March</v>
      </c>
      <c r="M1199" s="6" t="str">
        <f>DailyReportTable[[#This Row],[Year]]&amp;WEEKNUM(DailyReportTable[[#This Row],[Date]],2)</f>
        <v>201811</v>
      </c>
      <c r="N1199">
        <f t="shared" si="127"/>
        <v>18</v>
      </c>
      <c r="O1199" s="2">
        <f>SUMIF(IncomeDBTable[Date],"="&amp;DailyReportTable[[#This Row],[Date]],IncomeDBTable[Amount])</f>
        <v>0</v>
      </c>
      <c r="P1199">
        <f>SUMIF(ExpensesDBTable[Date],"="&amp;DailyReportTable[[#This Row],[Date]],ExpensesDBTable[Amount])</f>
        <v>1564.9</v>
      </c>
      <c r="Q1199" s="2">
        <f t="shared" si="128"/>
        <v>-1564.9</v>
      </c>
      <c r="R1199" s="2">
        <f t="shared" si="129"/>
        <v>194857.01999999993</v>
      </c>
      <c r="S1199">
        <f>WEEKNUM(DailyReportTable[[#This Row],[Date]],2)</f>
        <v>11</v>
      </c>
    </row>
    <row r="1200" spans="10:19" x14ac:dyDescent="0.25">
      <c r="J1200" s="1">
        <v>43178</v>
      </c>
      <c r="K1200">
        <f t="shared" si="125"/>
        <v>2018</v>
      </c>
      <c r="L1200" t="str">
        <f t="shared" si="126"/>
        <v>March</v>
      </c>
      <c r="M1200" s="6" t="str">
        <f>DailyReportTable[[#This Row],[Year]]&amp;WEEKNUM(DailyReportTable[[#This Row],[Date]],2)</f>
        <v>201812</v>
      </c>
      <c r="N1200">
        <f t="shared" si="127"/>
        <v>19</v>
      </c>
      <c r="O1200" s="2">
        <f>SUMIF(IncomeDBTable[Date],"="&amp;DailyReportTable[[#This Row],[Date]],IncomeDBTable[Amount])</f>
        <v>0</v>
      </c>
      <c r="P1200">
        <f>SUMIF(ExpensesDBTable[Date],"="&amp;DailyReportTable[[#This Row],[Date]],ExpensesDBTable[Amount])</f>
        <v>28.44</v>
      </c>
      <c r="Q1200" s="2">
        <f t="shared" si="128"/>
        <v>-28.44</v>
      </c>
      <c r="R1200" s="2">
        <f t="shared" si="129"/>
        <v>194828.57999999993</v>
      </c>
      <c r="S1200">
        <f>WEEKNUM(DailyReportTable[[#This Row],[Date]],2)</f>
        <v>12</v>
      </c>
    </row>
    <row r="1201" spans="10:19" x14ac:dyDescent="0.25">
      <c r="J1201" s="1">
        <v>43179</v>
      </c>
      <c r="K1201">
        <f t="shared" si="125"/>
        <v>2018</v>
      </c>
      <c r="L1201" t="str">
        <f t="shared" si="126"/>
        <v>March</v>
      </c>
      <c r="M1201" s="6" t="str">
        <f>DailyReportTable[[#This Row],[Year]]&amp;WEEKNUM(DailyReportTable[[#This Row],[Date]],2)</f>
        <v>201812</v>
      </c>
      <c r="N1201">
        <f t="shared" si="127"/>
        <v>20</v>
      </c>
      <c r="O1201" s="2">
        <f>SUMIF(IncomeDBTable[Date],"="&amp;DailyReportTable[[#This Row],[Date]],IncomeDBTable[Amount])</f>
        <v>0</v>
      </c>
      <c r="P1201">
        <f>SUMIF(ExpensesDBTable[Date],"="&amp;DailyReportTable[[#This Row],[Date]],ExpensesDBTable[Amount])</f>
        <v>104.72</v>
      </c>
      <c r="Q1201" s="2">
        <f t="shared" si="128"/>
        <v>-104.72</v>
      </c>
      <c r="R1201" s="2">
        <f t="shared" si="129"/>
        <v>194723.85999999993</v>
      </c>
      <c r="S1201">
        <f>WEEKNUM(DailyReportTable[[#This Row],[Date]],2)</f>
        <v>12</v>
      </c>
    </row>
    <row r="1202" spans="10:19" x14ac:dyDescent="0.25">
      <c r="J1202" s="1">
        <v>43180</v>
      </c>
      <c r="K1202">
        <f t="shared" si="125"/>
        <v>2018</v>
      </c>
      <c r="L1202" t="str">
        <f t="shared" si="126"/>
        <v>March</v>
      </c>
      <c r="M1202" s="6" t="str">
        <f>DailyReportTable[[#This Row],[Year]]&amp;WEEKNUM(DailyReportTable[[#This Row],[Date]],2)</f>
        <v>201812</v>
      </c>
      <c r="N1202">
        <f t="shared" si="127"/>
        <v>21</v>
      </c>
      <c r="O1202" s="2">
        <f>SUMIF(IncomeDBTable[Date],"="&amp;DailyReportTable[[#This Row],[Date]],IncomeDBTable[Amount])</f>
        <v>3374.21</v>
      </c>
      <c r="P1202">
        <f>SUMIF(ExpensesDBTable[Date],"="&amp;DailyReportTable[[#This Row],[Date]],ExpensesDBTable[Amount])</f>
        <v>26.66</v>
      </c>
      <c r="Q1202" s="2">
        <f t="shared" si="128"/>
        <v>3347.55</v>
      </c>
      <c r="R1202" s="2">
        <f t="shared" si="129"/>
        <v>198071.40999999992</v>
      </c>
      <c r="S1202">
        <f>WEEKNUM(DailyReportTable[[#This Row],[Date]],2)</f>
        <v>12</v>
      </c>
    </row>
    <row r="1203" spans="10:19" x14ac:dyDescent="0.25">
      <c r="J1203" s="1">
        <v>43181</v>
      </c>
      <c r="K1203">
        <f t="shared" si="125"/>
        <v>2018</v>
      </c>
      <c r="L1203" t="str">
        <f t="shared" si="126"/>
        <v>March</v>
      </c>
      <c r="M1203" s="6" t="str">
        <f>DailyReportTable[[#This Row],[Year]]&amp;WEEKNUM(DailyReportTable[[#This Row],[Date]],2)</f>
        <v>201812</v>
      </c>
      <c r="N1203">
        <f t="shared" si="127"/>
        <v>22</v>
      </c>
      <c r="O1203" s="2">
        <f>SUMIF(IncomeDBTable[Date],"="&amp;DailyReportTable[[#This Row],[Date]],IncomeDBTable[Amount])</f>
        <v>0</v>
      </c>
      <c r="P1203">
        <f>SUMIF(ExpensesDBTable[Date],"="&amp;DailyReportTable[[#This Row],[Date]],ExpensesDBTable[Amount])</f>
        <v>154.4</v>
      </c>
      <c r="Q1203" s="2">
        <f t="shared" si="128"/>
        <v>-154.4</v>
      </c>
      <c r="R1203" s="2">
        <f t="shared" si="129"/>
        <v>197917.00999999992</v>
      </c>
      <c r="S1203">
        <f>WEEKNUM(DailyReportTable[[#This Row],[Date]],2)</f>
        <v>12</v>
      </c>
    </row>
    <row r="1204" spans="10:19" x14ac:dyDescent="0.25">
      <c r="J1204" s="1">
        <v>43182</v>
      </c>
      <c r="K1204">
        <f t="shared" si="125"/>
        <v>2018</v>
      </c>
      <c r="L1204" t="str">
        <f t="shared" si="126"/>
        <v>March</v>
      </c>
      <c r="M1204" s="6" t="str">
        <f>DailyReportTable[[#This Row],[Year]]&amp;WEEKNUM(DailyReportTable[[#This Row],[Date]],2)</f>
        <v>201812</v>
      </c>
      <c r="N1204">
        <f t="shared" si="127"/>
        <v>23</v>
      </c>
      <c r="O1204" s="2">
        <f>SUMIF(IncomeDBTable[Date],"="&amp;DailyReportTable[[#This Row],[Date]],IncomeDBTable[Amount])</f>
        <v>0</v>
      </c>
      <c r="P1204">
        <f>SUMIF(ExpensesDBTable[Date],"="&amp;DailyReportTable[[#This Row],[Date]],ExpensesDBTable[Amount])</f>
        <v>12.42</v>
      </c>
      <c r="Q1204" s="2">
        <f t="shared" si="128"/>
        <v>-12.42</v>
      </c>
      <c r="R1204" s="2">
        <f t="shared" si="129"/>
        <v>197904.58999999991</v>
      </c>
      <c r="S1204">
        <f>WEEKNUM(DailyReportTable[[#This Row],[Date]],2)</f>
        <v>12</v>
      </c>
    </row>
    <row r="1205" spans="10:19" x14ac:dyDescent="0.25">
      <c r="J1205" s="1">
        <v>43183</v>
      </c>
      <c r="K1205">
        <f t="shared" si="125"/>
        <v>2018</v>
      </c>
      <c r="L1205" t="str">
        <f t="shared" si="126"/>
        <v>March</v>
      </c>
      <c r="M1205" s="6" t="str">
        <f>DailyReportTable[[#This Row],[Year]]&amp;WEEKNUM(DailyReportTable[[#This Row],[Date]],2)</f>
        <v>201812</v>
      </c>
      <c r="N1205">
        <f t="shared" si="127"/>
        <v>24</v>
      </c>
      <c r="O1205" s="2">
        <f>SUMIF(IncomeDBTable[Date],"="&amp;DailyReportTable[[#This Row],[Date]],IncomeDBTable[Amount])</f>
        <v>0</v>
      </c>
      <c r="P1205">
        <f>SUMIF(ExpensesDBTable[Date],"="&amp;DailyReportTable[[#This Row],[Date]],ExpensesDBTable[Amount])</f>
        <v>24.91</v>
      </c>
      <c r="Q1205" s="2">
        <f t="shared" si="128"/>
        <v>-24.91</v>
      </c>
      <c r="R1205" s="2">
        <f t="shared" si="129"/>
        <v>197879.67999999991</v>
      </c>
      <c r="S1205">
        <f>WEEKNUM(DailyReportTable[[#This Row],[Date]],2)</f>
        <v>12</v>
      </c>
    </row>
    <row r="1206" spans="10:19" x14ac:dyDescent="0.25">
      <c r="J1206" s="1">
        <v>43184</v>
      </c>
      <c r="K1206">
        <f t="shared" si="125"/>
        <v>2018</v>
      </c>
      <c r="L1206" t="str">
        <f t="shared" si="126"/>
        <v>March</v>
      </c>
      <c r="M1206" s="6" t="str">
        <f>DailyReportTable[[#This Row],[Year]]&amp;WEEKNUM(DailyReportTable[[#This Row],[Date]],2)</f>
        <v>201812</v>
      </c>
      <c r="N1206">
        <f t="shared" si="127"/>
        <v>25</v>
      </c>
      <c r="O1206" s="2">
        <f>SUMIF(IncomeDBTable[Date],"="&amp;DailyReportTable[[#This Row],[Date]],IncomeDBTable[Amount])</f>
        <v>0</v>
      </c>
      <c r="P1206">
        <f>SUMIF(ExpensesDBTable[Date],"="&amp;DailyReportTable[[#This Row],[Date]],ExpensesDBTable[Amount])</f>
        <v>4.51</v>
      </c>
      <c r="Q1206" s="2">
        <f t="shared" si="128"/>
        <v>-4.51</v>
      </c>
      <c r="R1206" s="2">
        <f t="shared" si="129"/>
        <v>197875.1699999999</v>
      </c>
      <c r="S1206">
        <f>WEEKNUM(DailyReportTable[[#This Row],[Date]],2)</f>
        <v>12</v>
      </c>
    </row>
    <row r="1207" spans="10:19" x14ac:dyDescent="0.25">
      <c r="J1207" s="1">
        <v>43185</v>
      </c>
      <c r="K1207">
        <f t="shared" ref="K1207:K1270" si="130">YEAR(J1207)</f>
        <v>2018</v>
      </c>
      <c r="L1207" t="str">
        <f t="shared" ref="L1207:L1270" si="131">TEXT(DATE(K1207,MONTH(J1207),N1207),"MMMM")</f>
        <v>March</v>
      </c>
      <c r="M1207" s="6" t="str">
        <f>DailyReportTable[[#This Row],[Year]]&amp;WEEKNUM(DailyReportTable[[#This Row],[Date]],2)</f>
        <v>201813</v>
      </c>
      <c r="N1207">
        <f t="shared" ref="N1207:N1270" si="132">DAY(J1207)</f>
        <v>26</v>
      </c>
      <c r="O1207" s="2">
        <f>SUMIF(IncomeDBTable[Date],"="&amp;DailyReportTable[[#This Row],[Date]],IncomeDBTable[Amount])</f>
        <v>0</v>
      </c>
      <c r="P1207">
        <f>SUMIF(ExpensesDBTable[Date],"="&amp;DailyReportTable[[#This Row],[Date]],ExpensesDBTable[Amount])</f>
        <v>57.1</v>
      </c>
      <c r="Q1207" s="2">
        <f t="shared" ref="Q1207:Q1270" si="133">O1207-P1207</f>
        <v>-57.1</v>
      </c>
      <c r="R1207" s="2">
        <f t="shared" ref="R1207:R1270" si="134">R1206+Q1207</f>
        <v>197818.06999999989</v>
      </c>
      <c r="S1207">
        <f>WEEKNUM(DailyReportTable[[#This Row],[Date]],2)</f>
        <v>13</v>
      </c>
    </row>
    <row r="1208" spans="10:19" x14ac:dyDescent="0.25">
      <c r="J1208" s="1">
        <v>43186</v>
      </c>
      <c r="K1208">
        <f t="shared" si="130"/>
        <v>2018</v>
      </c>
      <c r="L1208" t="str">
        <f t="shared" si="131"/>
        <v>March</v>
      </c>
      <c r="M1208" s="6" t="str">
        <f>DailyReportTable[[#This Row],[Year]]&amp;WEEKNUM(DailyReportTable[[#This Row],[Date]],2)</f>
        <v>201813</v>
      </c>
      <c r="N1208">
        <f t="shared" si="132"/>
        <v>27</v>
      </c>
      <c r="O1208" s="2">
        <f>SUMIF(IncomeDBTable[Date],"="&amp;DailyReportTable[[#This Row],[Date]],IncomeDBTable[Amount])</f>
        <v>5972.87</v>
      </c>
      <c r="P1208">
        <f>SUMIF(ExpensesDBTable[Date],"="&amp;DailyReportTable[[#This Row],[Date]],ExpensesDBTable[Amount])</f>
        <v>34.61</v>
      </c>
      <c r="Q1208" s="2">
        <f t="shared" si="133"/>
        <v>5938.26</v>
      </c>
      <c r="R1208" s="2">
        <f t="shared" si="134"/>
        <v>203756.3299999999</v>
      </c>
      <c r="S1208">
        <f>WEEKNUM(DailyReportTable[[#This Row],[Date]],2)</f>
        <v>13</v>
      </c>
    </row>
    <row r="1209" spans="10:19" x14ac:dyDescent="0.25">
      <c r="J1209" s="1">
        <v>43187</v>
      </c>
      <c r="K1209">
        <f t="shared" si="130"/>
        <v>2018</v>
      </c>
      <c r="L1209" t="str">
        <f t="shared" si="131"/>
        <v>March</v>
      </c>
      <c r="M1209" s="6" t="str">
        <f>DailyReportTable[[#This Row],[Year]]&amp;WEEKNUM(DailyReportTable[[#This Row],[Date]],2)</f>
        <v>201813</v>
      </c>
      <c r="N1209">
        <f t="shared" si="132"/>
        <v>28</v>
      </c>
      <c r="O1209" s="2">
        <f>SUMIF(IncomeDBTable[Date],"="&amp;DailyReportTable[[#This Row],[Date]],IncomeDBTable[Amount])</f>
        <v>0</v>
      </c>
      <c r="P1209">
        <f>SUMIF(ExpensesDBTable[Date],"="&amp;DailyReportTable[[#This Row],[Date]],ExpensesDBTable[Amount])</f>
        <v>11.56</v>
      </c>
      <c r="Q1209" s="2">
        <f t="shared" si="133"/>
        <v>-11.56</v>
      </c>
      <c r="R1209" s="2">
        <f t="shared" si="134"/>
        <v>203744.7699999999</v>
      </c>
      <c r="S1209">
        <f>WEEKNUM(DailyReportTable[[#This Row],[Date]],2)</f>
        <v>13</v>
      </c>
    </row>
    <row r="1210" spans="10:19" x14ac:dyDescent="0.25">
      <c r="J1210" s="1">
        <v>43189</v>
      </c>
      <c r="K1210">
        <f t="shared" si="130"/>
        <v>2018</v>
      </c>
      <c r="L1210" t="str">
        <f t="shared" si="131"/>
        <v>March</v>
      </c>
      <c r="M1210" s="6" t="str">
        <f>DailyReportTable[[#This Row],[Year]]&amp;WEEKNUM(DailyReportTable[[#This Row],[Date]],2)</f>
        <v>201813</v>
      </c>
      <c r="N1210">
        <f t="shared" si="132"/>
        <v>30</v>
      </c>
      <c r="O1210" s="2">
        <f>SUMIF(IncomeDBTable[Date],"="&amp;DailyReportTable[[#This Row],[Date]],IncomeDBTable[Amount])</f>
        <v>0</v>
      </c>
      <c r="P1210">
        <f>SUMIF(ExpensesDBTable[Date],"="&amp;DailyReportTable[[#This Row],[Date]],ExpensesDBTable[Amount])</f>
        <v>184.02</v>
      </c>
      <c r="Q1210" s="2">
        <f t="shared" si="133"/>
        <v>-184.02</v>
      </c>
      <c r="R1210" s="2">
        <f t="shared" si="134"/>
        <v>203560.74999999991</v>
      </c>
      <c r="S1210">
        <f>WEEKNUM(DailyReportTable[[#This Row],[Date]],2)</f>
        <v>13</v>
      </c>
    </row>
    <row r="1211" spans="10:19" x14ac:dyDescent="0.25">
      <c r="J1211" s="1">
        <v>43190</v>
      </c>
      <c r="K1211">
        <f t="shared" si="130"/>
        <v>2018</v>
      </c>
      <c r="L1211" t="str">
        <f t="shared" si="131"/>
        <v>March</v>
      </c>
      <c r="M1211" s="6" t="str">
        <f>DailyReportTable[[#This Row],[Year]]&amp;WEEKNUM(DailyReportTable[[#This Row],[Date]],2)</f>
        <v>201813</v>
      </c>
      <c r="N1211">
        <f t="shared" si="132"/>
        <v>31</v>
      </c>
      <c r="O1211" s="2">
        <f>SUMIF(IncomeDBTable[Date],"="&amp;DailyReportTable[[#This Row],[Date]],IncomeDBTable[Amount])</f>
        <v>0</v>
      </c>
      <c r="P1211">
        <f>SUMIF(ExpensesDBTable[Date],"="&amp;DailyReportTable[[#This Row],[Date]],ExpensesDBTable[Amount])</f>
        <v>8.5</v>
      </c>
      <c r="Q1211" s="2">
        <f t="shared" si="133"/>
        <v>-8.5</v>
      </c>
      <c r="R1211" s="2">
        <f t="shared" si="134"/>
        <v>203552.24999999991</v>
      </c>
      <c r="S1211">
        <f>WEEKNUM(DailyReportTable[[#This Row],[Date]],2)</f>
        <v>13</v>
      </c>
    </row>
    <row r="1212" spans="10:19" x14ac:dyDescent="0.25">
      <c r="J1212" s="1">
        <v>43191</v>
      </c>
      <c r="K1212">
        <f t="shared" si="130"/>
        <v>2018</v>
      </c>
      <c r="L1212" t="str">
        <f t="shared" si="131"/>
        <v>April</v>
      </c>
      <c r="M1212" s="6" t="str">
        <f>DailyReportTable[[#This Row],[Year]]&amp;WEEKNUM(DailyReportTable[[#This Row],[Date]],2)</f>
        <v>201813</v>
      </c>
      <c r="N1212">
        <f t="shared" si="132"/>
        <v>1</v>
      </c>
      <c r="O1212" s="2">
        <f>SUMIF(IncomeDBTable[Date],"="&amp;DailyReportTable[[#This Row],[Date]],IncomeDBTable[Amount])</f>
        <v>0</v>
      </c>
      <c r="P1212">
        <f>SUMIF(ExpensesDBTable[Date],"="&amp;DailyReportTable[[#This Row],[Date]],ExpensesDBTable[Amount])</f>
        <v>33.5</v>
      </c>
      <c r="Q1212" s="2">
        <f t="shared" si="133"/>
        <v>-33.5</v>
      </c>
      <c r="R1212" s="2">
        <f t="shared" si="134"/>
        <v>203518.74999999991</v>
      </c>
      <c r="S1212">
        <f>WEEKNUM(DailyReportTable[[#This Row],[Date]],2)</f>
        <v>13</v>
      </c>
    </row>
    <row r="1213" spans="10:19" x14ac:dyDescent="0.25">
      <c r="J1213" s="1">
        <v>43192</v>
      </c>
      <c r="K1213">
        <f t="shared" si="130"/>
        <v>2018</v>
      </c>
      <c r="L1213" t="str">
        <f t="shared" si="131"/>
        <v>April</v>
      </c>
      <c r="M1213" s="6" t="str">
        <f>DailyReportTable[[#This Row],[Year]]&amp;WEEKNUM(DailyReportTable[[#This Row],[Date]],2)</f>
        <v>201814</v>
      </c>
      <c r="N1213">
        <f t="shared" si="132"/>
        <v>2</v>
      </c>
      <c r="O1213" s="2">
        <f>SUMIF(IncomeDBTable[Date],"="&amp;DailyReportTable[[#This Row],[Date]],IncomeDBTable[Amount])</f>
        <v>291.33999999999997</v>
      </c>
      <c r="P1213">
        <f>SUMIF(ExpensesDBTable[Date],"="&amp;DailyReportTable[[#This Row],[Date]],ExpensesDBTable[Amount])</f>
        <v>1055.8799999999999</v>
      </c>
      <c r="Q1213" s="2">
        <f t="shared" si="133"/>
        <v>-764.54</v>
      </c>
      <c r="R1213" s="2">
        <f t="shared" si="134"/>
        <v>202754.2099999999</v>
      </c>
      <c r="S1213">
        <f>WEEKNUM(DailyReportTable[[#This Row],[Date]],2)</f>
        <v>14</v>
      </c>
    </row>
    <row r="1214" spans="10:19" x14ac:dyDescent="0.25">
      <c r="J1214" s="1">
        <v>43194</v>
      </c>
      <c r="K1214">
        <f t="shared" si="130"/>
        <v>2018</v>
      </c>
      <c r="L1214" t="str">
        <f t="shared" si="131"/>
        <v>April</v>
      </c>
      <c r="M1214" s="6" t="str">
        <f>DailyReportTable[[#This Row],[Year]]&amp;WEEKNUM(DailyReportTable[[#This Row],[Date]],2)</f>
        <v>201814</v>
      </c>
      <c r="N1214">
        <f t="shared" si="132"/>
        <v>4</v>
      </c>
      <c r="O1214" s="2">
        <f>SUMIF(IncomeDBTable[Date],"="&amp;DailyReportTable[[#This Row],[Date]],IncomeDBTable[Amount])</f>
        <v>0</v>
      </c>
      <c r="P1214">
        <f>SUMIF(ExpensesDBTable[Date],"="&amp;DailyReportTable[[#This Row],[Date]],ExpensesDBTable[Amount])</f>
        <v>116.09</v>
      </c>
      <c r="Q1214" s="2">
        <f t="shared" si="133"/>
        <v>-116.09</v>
      </c>
      <c r="R1214" s="2">
        <f t="shared" si="134"/>
        <v>202638.11999999991</v>
      </c>
      <c r="S1214">
        <f>WEEKNUM(DailyReportTable[[#This Row],[Date]],2)</f>
        <v>14</v>
      </c>
    </row>
    <row r="1215" spans="10:19" x14ac:dyDescent="0.25">
      <c r="J1215" s="1">
        <v>43195</v>
      </c>
      <c r="K1215">
        <f t="shared" si="130"/>
        <v>2018</v>
      </c>
      <c r="L1215" t="str">
        <f t="shared" si="131"/>
        <v>April</v>
      </c>
      <c r="M1215" s="6" t="str">
        <f>DailyReportTable[[#This Row],[Year]]&amp;WEEKNUM(DailyReportTable[[#This Row],[Date]],2)</f>
        <v>201814</v>
      </c>
      <c r="N1215">
        <f t="shared" si="132"/>
        <v>5</v>
      </c>
      <c r="O1215" s="2">
        <f>SUMIF(IncomeDBTable[Date],"="&amp;DailyReportTable[[#This Row],[Date]],IncomeDBTable[Amount])</f>
        <v>1883.62</v>
      </c>
      <c r="P1215">
        <f>SUMIF(ExpensesDBTable[Date],"="&amp;DailyReportTable[[#This Row],[Date]],ExpensesDBTable[Amount])</f>
        <v>16.7</v>
      </c>
      <c r="Q1215" s="2">
        <f t="shared" si="133"/>
        <v>1866.9199999999998</v>
      </c>
      <c r="R1215" s="2">
        <f t="shared" si="134"/>
        <v>204505.03999999992</v>
      </c>
      <c r="S1215">
        <f>WEEKNUM(DailyReportTable[[#This Row],[Date]],2)</f>
        <v>14</v>
      </c>
    </row>
    <row r="1216" spans="10:19" x14ac:dyDescent="0.25">
      <c r="J1216" s="1">
        <v>43196</v>
      </c>
      <c r="K1216">
        <f t="shared" si="130"/>
        <v>2018</v>
      </c>
      <c r="L1216" t="str">
        <f t="shared" si="131"/>
        <v>April</v>
      </c>
      <c r="M1216" s="6" t="str">
        <f>DailyReportTable[[#This Row],[Year]]&amp;WEEKNUM(DailyReportTable[[#This Row],[Date]],2)</f>
        <v>201814</v>
      </c>
      <c r="N1216">
        <f t="shared" si="132"/>
        <v>6</v>
      </c>
      <c r="O1216" s="2">
        <f>SUMIF(IncomeDBTable[Date],"="&amp;DailyReportTable[[#This Row],[Date]],IncomeDBTable[Amount])</f>
        <v>0</v>
      </c>
      <c r="P1216">
        <f>SUMIF(ExpensesDBTable[Date],"="&amp;DailyReportTable[[#This Row],[Date]],ExpensesDBTable[Amount])</f>
        <v>13.7</v>
      </c>
      <c r="Q1216" s="2">
        <f t="shared" si="133"/>
        <v>-13.7</v>
      </c>
      <c r="R1216" s="2">
        <f t="shared" si="134"/>
        <v>204491.33999999991</v>
      </c>
      <c r="S1216">
        <f>WEEKNUM(DailyReportTable[[#This Row],[Date]],2)</f>
        <v>14</v>
      </c>
    </row>
    <row r="1217" spans="10:19" x14ac:dyDescent="0.25">
      <c r="J1217" s="1">
        <v>43197</v>
      </c>
      <c r="K1217">
        <f t="shared" si="130"/>
        <v>2018</v>
      </c>
      <c r="L1217" t="str">
        <f t="shared" si="131"/>
        <v>April</v>
      </c>
      <c r="M1217" s="6" t="str">
        <f>DailyReportTable[[#This Row],[Year]]&amp;WEEKNUM(DailyReportTable[[#This Row],[Date]],2)</f>
        <v>201814</v>
      </c>
      <c r="N1217">
        <f t="shared" si="132"/>
        <v>7</v>
      </c>
      <c r="O1217" s="2">
        <f>SUMIF(IncomeDBTable[Date],"="&amp;DailyReportTable[[#This Row],[Date]],IncomeDBTable[Amount])</f>
        <v>0</v>
      </c>
      <c r="P1217">
        <f>SUMIF(ExpensesDBTable[Date],"="&amp;DailyReportTable[[#This Row],[Date]],ExpensesDBTable[Amount])</f>
        <v>9.73</v>
      </c>
      <c r="Q1217" s="2">
        <f t="shared" si="133"/>
        <v>-9.73</v>
      </c>
      <c r="R1217" s="2">
        <f t="shared" si="134"/>
        <v>204481.6099999999</v>
      </c>
      <c r="S1217">
        <f>WEEKNUM(DailyReportTable[[#This Row],[Date]],2)</f>
        <v>14</v>
      </c>
    </row>
    <row r="1218" spans="10:19" x14ac:dyDescent="0.25">
      <c r="J1218" s="1">
        <v>43198</v>
      </c>
      <c r="K1218">
        <f t="shared" si="130"/>
        <v>2018</v>
      </c>
      <c r="L1218" t="str">
        <f t="shared" si="131"/>
        <v>April</v>
      </c>
      <c r="M1218" s="6" t="str">
        <f>DailyReportTable[[#This Row],[Year]]&amp;WEEKNUM(DailyReportTable[[#This Row],[Date]],2)</f>
        <v>201814</v>
      </c>
      <c r="N1218">
        <f t="shared" si="132"/>
        <v>8</v>
      </c>
      <c r="O1218" s="2">
        <f>SUMIF(IncomeDBTable[Date],"="&amp;DailyReportTable[[#This Row],[Date]],IncomeDBTable[Amount])</f>
        <v>0</v>
      </c>
      <c r="P1218">
        <f>SUMIF(ExpensesDBTable[Date],"="&amp;DailyReportTable[[#This Row],[Date]],ExpensesDBTable[Amount])</f>
        <v>22.71</v>
      </c>
      <c r="Q1218" s="2">
        <f t="shared" si="133"/>
        <v>-22.71</v>
      </c>
      <c r="R1218" s="2">
        <f t="shared" si="134"/>
        <v>204458.89999999991</v>
      </c>
      <c r="S1218">
        <f>WEEKNUM(DailyReportTable[[#This Row],[Date]],2)</f>
        <v>14</v>
      </c>
    </row>
    <row r="1219" spans="10:19" x14ac:dyDescent="0.25">
      <c r="J1219" s="1">
        <v>43199</v>
      </c>
      <c r="K1219">
        <f t="shared" si="130"/>
        <v>2018</v>
      </c>
      <c r="L1219" t="str">
        <f t="shared" si="131"/>
        <v>April</v>
      </c>
      <c r="M1219" s="6" t="str">
        <f>DailyReportTable[[#This Row],[Year]]&amp;WEEKNUM(DailyReportTable[[#This Row],[Date]],2)</f>
        <v>201815</v>
      </c>
      <c r="N1219">
        <f t="shared" si="132"/>
        <v>9</v>
      </c>
      <c r="O1219" s="2">
        <f>SUMIF(IncomeDBTable[Date],"="&amp;DailyReportTable[[#This Row],[Date]],IncomeDBTable[Amount])</f>
        <v>0</v>
      </c>
      <c r="P1219">
        <f>SUMIF(ExpensesDBTable[Date],"="&amp;DailyReportTable[[#This Row],[Date]],ExpensesDBTable[Amount])</f>
        <v>23.5</v>
      </c>
      <c r="Q1219" s="2">
        <f t="shared" si="133"/>
        <v>-23.5</v>
      </c>
      <c r="R1219" s="2">
        <f t="shared" si="134"/>
        <v>204435.39999999991</v>
      </c>
      <c r="S1219">
        <f>WEEKNUM(DailyReportTable[[#This Row],[Date]],2)</f>
        <v>15</v>
      </c>
    </row>
    <row r="1220" spans="10:19" x14ac:dyDescent="0.25">
      <c r="J1220" s="1">
        <v>43200</v>
      </c>
      <c r="K1220">
        <f t="shared" si="130"/>
        <v>2018</v>
      </c>
      <c r="L1220" t="str">
        <f t="shared" si="131"/>
        <v>April</v>
      </c>
      <c r="M1220" s="6" t="str">
        <f>DailyReportTable[[#This Row],[Year]]&amp;WEEKNUM(DailyReportTable[[#This Row],[Date]],2)</f>
        <v>201815</v>
      </c>
      <c r="N1220">
        <f t="shared" si="132"/>
        <v>10</v>
      </c>
      <c r="O1220" s="2">
        <f>SUMIF(IncomeDBTable[Date],"="&amp;DailyReportTable[[#This Row],[Date]],IncomeDBTable[Amount])</f>
        <v>0</v>
      </c>
      <c r="P1220">
        <f>SUMIF(ExpensesDBTable[Date],"="&amp;DailyReportTable[[#This Row],[Date]],ExpensesDBTable[Amount])</f>
        <v>12.43</v>
      </c>
      <c r="Q1220" s="2">
        <f t="shared" si="133"/>
        <v>-12.43</v>
      </c>
      <c r="R1220" s="2">
        <f t="shared" si="134"/>
        <v>204422.96999999991</v>
      </c>
      <c r="S1220">
        <f>WEEKNUM(DailyReportTable[[#This Row],[Date]],2)</f>
        <v>15</v>
      </c>
    </row>
    <row r="1221" spans="10:19" x14ac:dyDescent="0.25">
      <c r="J1221" s="1">
        <v>43201</v>
      </c>
      <c r="K1221">
        <f t="shared" si="130"/>
        <v>2018</v>
      </c>
      <c r="L1221" t="str">
        <f t="shared" si="131"/>
        <v>April</v>
      </c>
      <c r="M1221" s="6" t="str">
        <f>DailyReportTable[[#This Row],[Year]]&amp;WEEKNUM(DailyReportTable[[#This Row],[Date]],2)</f>
        <v>201815</v>
      </c>
      <c r="N1221">
        <f t="shared" si="132"/>
        <v>11</v>
      </c>
      <c r="O1221" s="2">
        <f>SUMIF(IncomeDBTable[Date],"="&amp;DailyReportTable[[#This Row],[Date]],IncomeDBTable[Amount])</f>
        <v>0</v>
      </c>
      <c r="P1221">
        <f>SUMIF(ExpensesDBTable[Date],"="&amp;DailyReportTable[[#This Row],[Date]],ExpensesDBTable[Amount])</f>
        <v>20.02</v>
      </c>
      <c r="Q1221" s="2">
        <f t="shared" si="133"/>
        <v>-20.02</v>
      </c>
      <c r="R1221" s="2">
        <f t="shared" si="134"/>
        <v>204402.94999999992</v>
      </c>
      <c r="S1221">
        <f>WEEKNUM(DailyReportTable[[#This Row],[Date]],2)</f>
        <v>15</v>
      </c>
    </row>
    <row r="1222" spans="10:19" x14ac:dyDescent="0.25">
      <c r="J1222" s="1">
        <v>43202</v>
      </c>
      <c r="K1222">
        <f t="shared" si="130"/>
        <v>2018</v>
      </c>
      <c r="L1222" t="str">
        <f t="shared" si="131"/>
        <v>April</v>
      </c>
      <c r="M1222" s="6" t="str">
        <f>DailyReportTable[[#This Row],[Year]]&amp;WEEKNUM(DailyReportTable[[#This Row],[Date]],2)</f>
        <v>201815</v>
      </c>
      <c r="N1222">
        <f t="shared" si="132"/>
        <v>12</v>
      </c>
      <c r="O1222" s="2">
        <f>SUMIF(IncomeDBTable[Date],"="&amp;DailyReportTable[[#This Row],[Date]],IncomeDBTable[Amount])</f>
        <v>1883.62</v>
      </c>
      <c r="P1222">
        <f>SUMIF(ExpensesDBTable[Date],"="&amp;DailyReportTable[[#This Row],[Date]],ExpensesDBTable[Amount])</f>
        <v>22.369999999999997</v>
      </c>
      <c r="Q1222" s="2">
        <f t="shared" si="133"/>
        <v>1861.25</v>
      </c>
      <c r="R1222" s="2">
        <f t="shared" si="134"/>
        <v>206264.19999999992</v>
      </c>
      <c r="S1222">
        <f>WEEKNUM(DailyReportTable[[#This Row],[Date]],2)</f>
        <v>15</v>
      </c>
    </row>
    <row r="1223" spans="10:19" x14ac:dyDescent="0.25">
      <c r="J1223" s="1">
        <v>43203</v>
      </c>
      <c r="K1223">
        <f t="shared" si="130"/>
        <v>2018</v>
      </c>
      <c r="L1223" t="str">
        <f t="shared" si="131"/>
        <v>April</v>
      </c>
      <c r="M1223" s="6" t="str">
        <f>DailyReportTable[[#This Row],[Year]]&amp;WEEKNUM(DailyReportTable[[#This Row],[Date]],2)</f>
        <v>201815</v>
      </c>
      <c r="N1223">
        <f t="shared" si="132"/>
        <v>13</v>
      </c>
      <c r="O1223" s="2">
        <f>SUMIF(IncomeDBTable[Date],"="&amp;DailyReportTable[[#This Row],[Date]],IncomeDBTable[Amount])</f>
        <v>4704.2700000000004</v>
      </c>
      <c r="P1223">
        <f>SUMIF(ExpensesDBTable[Date],"="&amp;DailyReportTable[[#This Row],[Date]],ExpensesDBTable[Amount])</f>
        <v>151.60000000000002</v>
      </c>
      <c r="Q1223" s="2">
        <f t="shared" si="133"/>
        <v>4552.67</v>
      </c>
      <c r="R1223" s="2">
        <f t="shared" si="134"/>
        <v>210816.86999999994</v>
      </c>
      <c r="S1223">
        <f>WEEKNUM(DailyReportTable[[#This Row],[Date]],2)</f>
        <v>15</v>
      </c>
    </row>
    <row r="1224" spans="10:19" x14ac:dyDescent="0.25">
      <c r="J1224" s="1">
        <v>43204</v>
      </c>
      <c r="K1224">
        <f t="shared" si="130"/>
        <v>2018</v>
      </c>
      <c r="L1224" t="str">
        <f t="shared" si="131"/>
        <v>April</v>
      </c>
      <c r="M1224" s="6" t="str">
        <f>DailyReportTable[[#This Row],[Year]]&amp;WEEKNUM(DailyReportTable[[#This Row],[Date]],2)</f>
        <v>201815</v>
      </c>
      <c r="N1224">
        <f t="shared" si="132"/>
        <v>14</v>
      </c>
      <c r="O1224" s="2">
        <f>SUMIF(IncomeDBTable[Date],"="&amp;DailyReportTable[[#This Row],[Date]],IncomeDBTable[Amount])</f>
        <v>0</v>
      </c>
      <c r="P1224">
        <f>SUMIF(ExpensesDBTable[Date],"="&amp;DailyReportTable[[#This Row],[Date]],ExpensesDBTable[Amount])</f>
        <v>112.2</v>
      </c>
      <c r="Q1224" s="2">
        <f t="shared" si="133"/>
        <v>-112.2</v>
      </c>
      <c r="R1224" s="2">
        <f t="shared" si="134"/>
        <v>210704.66999999993</v>
      </c>
      <c r="S1224">
        <f>WEEKNUM(DailyReportTable[[#This Row],[Date]],2)</f>
        <v>15</v>
      </c>
    </row>
    <row r="1225" spans="10:19" x14ac:dyDescent="0.25">
      <c r="J1225" s="1">
        <v>43205</v>
      </c>
      <c r="K1225">
        <f t="shared" si="130"/>
        <v>2018</v>
      </c>
      <c r="L1225" t="str">
        <f t="shared" si="131"/>
        <v>April</v>
      </c>
      <c r="M1225" s="6" t="str">
        <f>DailyReportTable[[#This Row],[Year]]&amp;WEEKNUM(DailyReportTable[[#This Row],[Date]],2)</f>
        <v>201815</v>
      </c>
      <c r="N1225">
        <f t="shared" si="132"/>
        <v>15</v>
      </c>
      <c r="O1225" s="2">
        <f>SUMIF(IncomeDBTable[Date],"="&amp;DailyReportTable[[#This Row],[Date]],IncomeDBTable[Amount])</f>
        <v>0</v>
      </c>
      <c r="P1225">
        <f>SUMIF(ExpensesDBTable[Date],"="&amp;DailyReportTable[[#This Row],[Date]],ExpensesDBTable[Amount])</f>
        <v>221.41</v>
      </c>
      <c r="Q1225" s="2">
        <f t="shared" si="133"/>
        <v>-221.41</v>
      </c>
      <c r="R1225" s="2">
        <f t="shared" si="134"/>
        <v>210483.25999999992</v>
      </c>
      <c r="S1225">
        <f>WEEKNUM(DailyReportTable[[#This Row],[Date]],2)</f>
        <v>15</v>
      </c>
    </row>
    <row r="1226" spans="10:19" x14ac:dyDescent="0.25">
      <c r="J1226" s="1">
        <v>43206</v>
      </c>
      <c r="K1226">
        <f t="shared" si="130"/>
        <v>2018</v>
      </c>
      <c r="L1226" t="str">
        <f t="shared" si="131"/>
        <v>April</v>
      </c>
      <c r="M1226" s="6" t="str">
        <f>DailyReportTable[[#This Row],[Year]]&amp;WEEKNUM(DailyReportTable[[#This Row],[Date]],2)</f>
        <v>201816</v>
      </c>
      <c r="N1226">
        <f t="shared" si="132"/>
        <v>16</v>
      </c>
      <c r="O1226" s="2">
        <f>SUMIF(IncomeDBTable[Date],"="&amp;DailyReportTable[[#This Row],[Date]],IncomeDBTable[Amount])</f>
        <v>0</v>
      </c>
      <c r="P1226">
        <f>SUMIF(ExpensesDBTable[Date],"="&amp;DailyReportTable[[#This Row],[Date]],ExpensesDBTable[Amount])</f>
        <v>29.74</v>
      </c>
      <c r="Q1226" s="2">
        <f t="shared" si="133"/>
        <v>-29.74</v>
      </c>
      <c r="R1226" s="2">
        <f t="shared" si="134"/>
        <v>210453.51999999993</v>
      </c>
      <c r="S1226">
        <f>WEEKNUM(DailyReportTable[[#This Row],[Date]],2)</f>
        <v>16</v>
      </c>
    </row>
    <row r="1227" spans="10:19" x14ac:dyDescent="0.25">
      <c r="J1227" s="1">
        <v>43207</v>
      </c>
      <c r="K1227">
        <f t="shared" si="130"/>
        <v>2018</v>
      </c>
      <c r="L1227" t="str">
        <f t="shared" si="131"/>
        <v>April</v>
      </c>
      <c r="M1227" s="6" t="str">
        <f>DailyReportTable[[#This Row],[Year]]&amp;WEEKNUM(DailyReportTable[[#This Row],[Date]],2)</f>
        <v>201816</v>
      </c>
      <c r="N1227">
        <f t="shared" si="132"/>
        <v>17</v>
      </c>
      <c r="O1227" s="2">
        <f>SUMIF(IncomeDBTable[Date],"="&amp;DailyReportTable[[#This Row],[Date]],IncomeDBTable[Amount])</f>
        <v>0</v>
      </c>
      <c r="P1227">
        <f>SUMIF(ExpensesDBTable[Date],"="&amp;DailyReportTable[[#This Row],[Date]],ExpensesDBTable[Amount])</f>
        <v>290.92999999999995</v>
      </c>
      <c r="Q1227" s="2">
        <f t="shared" si="133"/>
        <v>-290.92999999999995</v>
      </c>
      <c r="R1227" s="2">
        <f t="shared" si="134"/>
        <v>210162.58999999994</v>
      </c>
      <c r="S1227">
        <f>WEEKNUM(DailyReportTable[[#This Row],[Date]],2)</f>
        <v>16</v>
      </c>
    </row>
    <row r="1228" spans="10:19" x14ac:dyDescent="0.25">
      <c r="J1228" s="1">
        <v>43208</v>
      </c>
      <c r="K1228">
        <f t="shared" si="130"/>
        <v>2018</v>
      </c>
      <c r="L1228" t="str">
        <f t="shared" si="131"/>
        <v>April</v>
      </c>
      <c r="M1228" s="6" t="str">
        <f>DailyReportTable[[#This Row],[Year]]&amp;WEEKNUM(DailyReportTable[[#This Row],[Date]],2)</f>
        <v>201816</v>
      </c>
      <c r="N1228">
        <f t="shared" si="132"/>
        <v>18</v>
      </c>
      <c r="O1228" s="2">
        <f>SUMIF(IncomeDBTable[Date],"="&amp;DailyReportTable[[#This Row],[Date]],IncomeDBTable[Amount])</f>
        <v>2294.2800000000002</v>
      </c>
      <c r="P1228">
        <f>SUMIF(ExpensesDBTable[Date],"="&amp;DailyReportTable[[#This Row],[Date]],ExpensesDBTable[Amount])</f>
        <v>1528</v>
      </c>
      <c r="Q1228" s="2">
        <f t="shared" si="133"/>
        <v>766.2800000000002</v>
      </c>
      <c r="R1228" s="2">
        <f t="shared" si="134"/>
        <v>210928.86999999994</v>
      </c>
      <c r="S1228">
        <f>WEEKNUM(DailyReportTable[[#This Row],[Date]],2)</f>
        <v>16</v>
      </c>
    </row>
    <row r="1229" spans="10:19" x14ac:dyDescent="0.25">
      <c r="J1229" s="1">
        <v>43209</v>
      </c>
      <c r="K1229">
        <f t="shared" si="130"/>
        <v>2018</v>
      </c>
      <c r="L1229" t="str">
        <f t="shared" si="131"/>
        <v>April</v>
      </c>
      <c r="M1229" s="6" t="str">
        <f>DailyReportTable[[#This Row],[Year]]&amp;WEEKNUM(DailyReportTable[[#This Row],[Date]],2)</f>
        <v>201816</v>
      </c>
      <c r="N1229">
        <f t="shared" si="132"/>
        <v>19</v>
      </c>
      <c r="O1229" s="2">
        <f>SUMIF(IncomeDBTable[Date],"="&amp;DailyReportTable[[#This Row],[Date]],IncomeDBTable[Amount])</f>
        <v>0</v>
      </c>
      <c r="P1229">
        <f>SUMIF(ExpensesDBTable[Date],"="&amp;DailyReportTable[[#This Row],[Date]],ExpensesDBTable[Amount])</f>
        <v>14.95</v>
      </c>
      <c r="Q1229" s="2">
        <f t="shared" si="133"/>
        <v>-14.95</v>
      </c>
      <c r="R1229" s="2">
        <f t="shared" si="134"/>
        <v>210913.91999999993</v>
      </c>
      <c r="S1229">
        <f>WEEKNUM(DailyReportTable[[#This Row],[Date]],2)</f>
        <v>16</v>
      </c>
    </row>
    <row r="1230" spans="10:19" x14ac:dyDescent="0.25">
      <c r="J1230" s="1">
        <v>43210</v>
      </c>
      <c r="K1230">
        <f t="shared" si="130"/>
        <v>2018</v>
      </c>
      <c r="L1230" t="str">
        <f t="shared" si="131"/>
        <v>April</v>
      </c>
      <c r="M1230" s="6" t="str">
        <f>DailyReportTable[[#This Row],[Year]]&amp;WEEKNUM(DailyReportTable[[#This Row],[Date]],2)</f>
        <v>201816</v>
      </c>
      <c r="N1230">
        <f t="shared" si="132"/>
        <v>20</v>
      </c>
      <c r="O1230" s="2">
        <f>SUMIF(IncomeDBTable[Date],"="&amp;DailyReportTable[[#This Row],[Date]],IncomeDBTable[Amount])</f>
        <v>0</v>
      </c>
      <c r="P1230">
        <f>SUMIF(ExpensesDBTable[Date],"="&amp;DailyReportTable[[#This Row],[Date]],ExpensesDBTable[Amount])</f>
        <v>45.239999999999995</v>
      </c>
      <c r="Q1230" s="2">
        <f t="shared" si="133"/>
        <v>-45.239999999999995</v>
      </c>
      <c r="R1230" s="2">
        <f t="shared" si="134"/>
        <v>210868.67999999993</v>
      </c>
      <c r="S1230">
        <f>WEEKNUM(DailyReportTable[[#This Row],[Date]],2)</f>
        <v>16</v>
      </c>
    </row>
    <row r="1231" spans="10:19" x14ac:dyDescent="0.25">
      <c r="J1231" s="1">
        <v>43211</v>
      </c>
      <c r="K1231">
        <f t="shared" si="130"/>
        <v>2018</v>
      </c>
      <c r="L1231" t="str">
        <f t="shared" si="131"/>
        <v>April</v>
      </c>
      <c r="M1231" s="6" t="str">
        <f>DailyReportTable[[#This Row],[Year]]&amp;WEEKNUM(DailyReportTable[[#This Row],[Date]],2)</f>
        <v>201816</v>
      </c>
      <c r="N1231">
        <f t="shared" si="132"/>
        <v>21</v>
      </c>
      <c r="O1231" s="2">
        <f>SUMIF(IncomeDBTable[Date],"="&amp;DailyReportTable[[#This Row],[Date]],IncomeDBTable[Amount])</f>
        <v>0</v>
      </c>
      <c r="P1231">
        <f>SUMIF(ExpensesDBTable[Date],"="&amp;DailyReportTable[[#This Row],[Date]],ExpensesDBTable[Amount])</f>
        <v>21.69</v>
      </c>
      <c r="Q1231" s="2">
        <f t="shared" si="133"/>
        <v>-21.69</v>
      </c>
      <c r="R1231" s="2">
        <f t="shared" si="134"/>
        <v>210846.98999999993</v>
      </c>
      <c r="S1231">
        <f>WEEKNUM(DailyReportTable[[#This Row],[Date]],2)</f>
        <v>16</v>
      </c>
    </row>
    <row r="1232" spans="10:19" x14ac:dyDescent="0.25">
      <c r="J1232" s="1">
        <v>43212</v>
      </c>
      <c r="K1232">
        <f t="shared" si="130"/>
        <v>2018</v>
      </c>
      <c r="L1232" t="str">
        <f t="shared" si="131"/>
        <v>April</v>
      </c>
      <c r="M1232" s="6" t="str">
        <f>DailyReportTable[[#This Row],[Year]]&amp;WEEKNUM(DailyReportTable[[#This Row],[Date]],2)</f>
        <v>201816</v>
      </c>
      <c r="N1232">
        <f t="shared" si="132"/>
        <v>22</v>
      </c>
      <c r="O1232" s="2">
        <f>SUMIF(IncomeDBTable[Date],"="&amp;DailyReportTable[[#This Row],[Date]],IncomeDBTable[Amount])</f>
        <v>0</v>
      </c>
      <c r="P1232">
        <f>SUMIF(ExpensesDBTable[Date],"="&amp;DailyReportTable[[#This Row],[Date]],ExpensesDBTable[Amount])</f>
        <v>61.39</v>
      </c>
      <c r="Q1232" s="2">
        <f t="shared" si="133"/>
        <v>-61.39</v>
      </c>
      <c r="R1232" s="2">
        <f t="shared" si="134"/>
        <v>210785.59999999992</v>
      </c>
      <c r="S1232">
        <f>WEEKNUM(DailyReportTable[[#This Row],[Date]],2)</f>
        <v>16</v>
      </c>
    </row>
    <row r="1233" spans="10:19" x14ac:dyDescent="0.25">
      <c r="J1233" s="1">
        <v>43213</v>
      </c>
      <c r="K1233">
        <f t="shared" si="130"/>
        <v>2018</v>
      </c>
      <c r="L1233" t="str">
        <f t="shared" si="131"/>
        <v>April</v>
      </c>
      <c r="M1233" s="6" t="str">
        <f>DailyReportTable[[#This Row],[Year]]&amp;WEEKNUM(DailyReportTable[[#This Row],[Date]],2)</f>
        <v>201817</v>
      </c>
      <c r="N1233">
        <f t="shared" si="132"/>
        <v>23</v>
      </c>
      <c r="O1233" s="2">
        <f>SUMIF(IncomeDBTable[Date],"="&amp;DailyReportTable[[#This Row],[Date]],IncomeDBTable[Amount])</f>
        <v>0</v>
      </c>
      <c r="P1233">
        <f>SUMIF(ExpensesDBTable[Date],"="&amp;DailyReportTable[[#This Row],[Date]],ExpensesDBTable[Amount])</f>
        <v>448.79</v>
      </c>
      <c r="Q1233" s="2">
        <f t="shared" si="133"/>
        <v>-448.79</v>
      </c>
      <c r="R1233" s="2">
        <f t="shared" si="134"/>
        <v>210336.80999999991</v>
      </c>
      <c r="S1233">
        <f>WEEKNUM(DailyReportTable[[#This Row],[Date]],2)</f>
        <v>17</v>
      </c>
    </row>
    <row r="1234" spans="10:19" x14ac:dyDescent="0.25">
      <c r="J1234" s="1">
        <v>43215</v>
      </c>
      <c r="K1234">
        <f t="shared" si="130"/>
        <v>2018</v>
      </c>
      <c r="L1234" t="str">
        <f t="shared" si="131"/>
        <v>April</v>
      </c>
      <c r="M1234" s="6" t="str">
        <f>DailyReportTable[[#This Row],[Year]]&amp;WEEKNUM(DailyReportTable[[#This Row],[Date]],2)</f>
        <v>201817</v>
      </c>
      <c r="N1234">
        <f t="shared" si="132"/>
        <v>25</v>
      </c>
      <c r="O1234" s="2">
        <f>SUMIF(IncomeDBTable[Date],"="&amp;DailyReportTable[[#This Row],[Date]],IncomeDBTable[Amount])</f>
        <v>0</v>
      </c>
      <c r="P1234">
        <f>SUMIF(ExpensesDBTable[Date],"="&amp;DailyReportTable[[#This Row],[Date]],ExpensesDBTable[Amount])</f>
        <v>45.940000000000005</v>
      </c>
      <c r="Q1234" s="2">
        <f t="shared" si="133"/>
        <v>-45.940000000000005</v>
      </c>
      <c r="R1234" s="2">
        <f t="shared" si="134"/>
        <v>210290.86999999991</v>
      </c>
      <c r="S1234">
        <f>WEEKNUM(DailyReportTable[[#This Row],[Date]],2)</f>
        <v>17</v>
      </c>
    </row>
    <row r="1235" spans="10:19" x14ac:dyDescent="0.25">
      <c r="J1235" s="1">
        <v>43216</v>
      </c>
      <c r="K1235">
        <f t="shared" si="130"/>
        <v>2018</v>
      </c>
      <c r="L1235" t="str">
        <f t="shared" si="131"/>
        <v>April</v>
      </c>
      <c r="M1235" s="6" t="str">
        <f>DailyReportTable[[#This Row],[Year]]&amp;WEEKNUM(DailyReportTable[[#This Row],[Date]],2)</f>
        <v>201817</v>
      </c>
      <c r="N1235">
        <f t="shared" si="132"/>
        <v>26</v>
      </c>
      <c r="O1235" s="2">
        <f>SUMIF(IncomeDBTable[Date],"="&amp;DailyReportTable[[#This Row],[Date]],IncomeDBTable[Amount])</f>
        <v>2294.2800000000002</v>
      </c>
      <c r="P1235">
        <f>SUMIF(ExpensesDBTable[Date],"="&amp;DailyReportTable[[#This Row],[Date]],ExpensesDBTable[Amount])</f>
        <v>46.160000000000004</v>
      </c>
      <c r="Q1235" s="2">
        <f t="shared" si="133"/>
        <v>2248.1200000000003</v>
      </c>
      <c r="R1235" s="2">
        <f t="shared" si="134"/>
        <v>212538.9899999999</v>
      </c>
      <c r="S1235">
        <f>WEEKNUM(DailyReportTable[[#This Row],[Date]],2)</f>
        <v>17</v>
      </c>
    </row>
    <row r="1236" spans="10:19" x14ac:dyDescent="0.25">
      <c r="J1236" s="1">
        <v>43218</v>
      </c>
      <c r="K1236">
        <f t="shared" si="130"/>
        <v>2018</v>
      </c>
      <c r="L1236" t="str">
        <f t="shared" si="131"/>
        <v>April</v>
      </c>
      <c r="M1236" s="6" t="str">
        <f>DailyReportTable[[#This Row],[Year]]&amp;WEEKNUM(DailyReportTable[[#This Row],[Date]],2)</f>
        <v>201817</v>
      </c>
      <c r="N1236">
        <f t="shared" si="132"/>
        <v>28</v>
      </c>
      <c r="O1236" s="2">
        <f>SUMIF(IncomeDBTable[Date],"="&amp;DailyReportTable[[#This Row],[Date]],IncomeDBTable[Amount])</f>
        <v>0</v>
      </c>
      <c r="P1236">
        <f>SUMIF(ExpensesDBTable[Date],"="&amp;DailyReportTable[[#This Row],[Date]],ExpensesDBTable[Amount])</f>
        <v>298.87</v>
      </c>
      <c r="Q1236" s="2">
        <f t="shared" si="133"/>
        <v>-298.87</v>
      </c>
      <c r="R1236" s="2">
        <f t="shared" si="134"/>
        <v>212240.11999999991</v>
      </c>
      <c r="S1236">
        <f>WEEKNUM(DailyReportTable[[#This Row],[Date]],2)</f>
        <v>17</v>
      </c>
    </row>
    <row r="1237" spans="10:19" x14ac:dyDescent="0.25">
      <c r="J1237" s="1">
        <v>43219</v>
      </c>
      <c r="K1237">
        <f t="shared" si="130"/>
        <v>2018</v>
      </c>
      <c r="L1237" t="str">
        <f t="shared" si="131"/>
        <v>April</v>
      </c>
      <c r="M1237" s="6" t="str">
        <f>DailyReportTable[[#This Row],[Year]]&amp;WEEKNUM(DailyReportTable[[#This Row],[Date]],2)</f>
        <v>201817</v>
      </c>
      <c r="N1237">
        <f t="shared" si="132"/>
        <v>29</v>
      </c>
      <c r="O1237" s="2">
        <f>SUMIF(IncomeDBTable[Date],"="&amp;DailyReportTable[[#This Row],[Date]],IncomeDBTable[Amount])</f>
        <v>0</v>
      </c>
      <c r="P1237">
        <f>SUMIF(ExpensesDBTable[Date],"="&amp;DailyReportTable[[#This Row],[Date]],ExpensesDBTable[Amount])</f>
        <v>66.97</v>
      </c>
      <c r="Q1237" s="2">
        <f t="shared" si="133"/>
        <v>-66.97</v>
      </c>
      <c r="R1237" s="2">
        <f t="shared" si="134"/>
        <v>212173.14999999991</v>
      </c>
      <c r="S1237">
        <f>WEEKNUM(DailyReportTable[[#This Row],[Date]],2)</f>
        <v>17</v>
      </c>
    </row>
    <row r="1238" spans="10:19" x14ac:dyDescent="0.25">
      <c r="J1238" s="1">
        <v>43220</v>
      </c>
      <c r="K1238">
        <f t="shared" si="130"/>
        <v>2018</v>
      </c>
      <c r="L1238" t="str">
        <f t="shared" si="131"/>
        <v>April</v>
      </c>
      <c r="M1238" s="6" t="str">
        <f>DailyReportTable[[#This Row],[Year]]&amp;WEEKNUM(DailyReportTable[[#This Row],[Date]],2)</f>
        <v>201818</v>
      </c>
      <c r="N1238">
        <f t="shared" si="132"/>
        <v>30</v>
      </c>
      <c r="O1238" s="2">
        <f>SUMIF(IncomeDBTable[Date],"="&amp;DailyReportTable[[#This Row],[Date]],IncomeDBTable[Amount])</f>
        <v>0</v>
      </c>
      <c r="P1238">
        <f>SUMIF(ExpensesDBTable[Date],"="&amp;DailyReportTable[[#This Row],[Date]],ExpensesDBTable[Amount])</f>
        <v>41.67</v>
      </c>
      <c r="Q1238" s="2">
        <f t="shared" si="133"/>
        <v>-41.67</v>
      </c>
      <c r="R1238" s="2">
        <f t="shared" si="134"/>
        <v>212131.47999999989</v>
      </c>
      <c r="S1238">
        <f>WEEKNUM(DailyReportTable[[#This Row],[Date]],2)</f>
        <v>18</v>
      </c>
    </row>
    <row r="1239" spans="10:19" x14ac:dyDescent="0.25">
      <c r="J1239" s="1">
        <v>43221</v>
      </c>
      <c r="K1239">
        <f t="shared" si="130"/>
        <v>2018</v>
      </c>
      <c r="L1239" t="str">
        <f t="shared" si="131"/>
        <v>May</v>
      </c>
      <c r="M1239" s="6" t="str">
        <f>DailyReportTable[[#This Row],[Year]]&amp;WEEKNUM(DailyReportTable[[#This Row],[Date]],2)</f>
        <v>201818</v>
      </c>
      <c r="N1239">
        <f t="shared" si="132"/>
        <v>1</v>
      </c>
      <c r="O1239" s="2">
        <f>SUMIF(IncomeDBTable[Date],"="&amp;DailyReportTable[[#This Row],[Date]],IncomeDBTable[Amount])</f>
        <v>297.36</v>
      </c>
      <c r="P1239">
        <f>SUMIF(ExpensesDBTable[Date],"="&amp;DailyReportTable[[#This Row],[Date]],ExpensesDBTable[Amount])</f>
        <v>231.6</v>
      </c>
      <c r="Q1239" s="2">
        <f t="shared" si="133"/>
        <v>65.760000000000019</v>
      </c>
      <c r="R1239" s="2">
        <f t="shared" si="134"/>
        <v>212197.2399999999</v>
      </c>
      <c r="S1239">
        <f>WEEKNUM(DailyReportTable[[#This Row],[Date]],2)</f>
        <v>18</v>
      </c>
    </row>
    <row r="1240" spans="10:19" x14ac:dyDescent="0.25">
      <c r="J1240" s="1">
        <v>43223</v>
      </c>
      <c r="K1240">
        <f t="shared" si="130"/>
        <v>2018</v>
      </c>
      <c r="L1240" t="str">
        <f t="shared" si="131"/>
        <v>May</v>
      </c>
      <c r="M1240" s="6" t="str">
        <f>DailyReportTable[[#This Row],[Year]]&amp;WEEKNUM(DailyReportTable[[#This Row],[Date]],2)</f>
        <v>201818</v>
      </c>
      <c r="N1240">
        <f t="shared" si="132"/>
        <v>3</v>
      </c>
      <c r="O1240" s="2">
        <f>SUMIF(IncomeDBTable[Date],"="&amp;DailyReportTable[[#This Row],[Date]],IncomeDBTable[Amount])</f>
        <v>1883.62</v>
      </c>
      <c r="P1240">
        <f>SUMIF(ExpensesDBTable[Date],"="&amp;DailyReportTable[[#This Row],[Date]],ExpensesDBTable[Amount])</f>
        <v>22.83</v>
      </c>
      <c r="Q1240" s="2">
        <f t="shared" si="133"/>
        <v>1860.79</v>
      </c>
      <c r="R1240" s="2">
        <f t="shared" si="134"/>
        <v>214058.02999999991</v>
      </c>
      <c r="S1240">
        <f>WEEKNUM(DailyReportTable[[#This Row],[Date]],2)</f>
        <v>18</v>
      </c>
    </row>
    <row r="1241" spans="10:19" x14ac:dyDescent="0.25">
      <c r="J1241" s="1">
        <v>43224</v>
      </c>
      <c r="K1241">
        <f t="shared" si="130"/>
        <v>2018</v>
      </c>
      <c r="L1241" t="str">
        <f t="shared" si="131"/>
        <v>May</v>
      </c>
      <c r="M1241" s="6" t="str">
        <f>DailyReportTable[[#This Row],[Year]]&amp;WEEKNUM(DailyReportTable[[#This Row],[Date]],2)</f>
        <v>201818</v>
      </c>
      <c r="N1241">
        <f t="shared" si="132"/>
        <v>4</v>
      </c>
      <c r="O1241" s="2">
        <f>SUMIF(IncomeDBTable[Date],"="&amp;DailyReportTable[[#This Row],[Date]],IncomeDBTable[Amount])</f>
        <v>0</v>
      </c>
      <c r="P1241">
        <f>SUMIF(ExpensesDBTable[Date],"="&amp;DailyReportTable[[#This Row],[Date]],ExpensesDBTable[Amount])</f>
        <v>66.16</v>
      </c>
      <c r="Q1241" s="2">
        <f t="shared" si="133"/>
        <v>-66.16</v>
      </c>
      <c r="R1241" s="2">
        <f t="shared" si="134"/>
        <v>213991.86999999991</v>
      </c>
      <c r="S1241">
        <f>WEEKNUM(DailyReportTable[[#This Row],[Date]],2)</f>
        <v>18</v>
      </c>
    </row>
    <row r="1242" spans="10:19" x14ac:dyDescent="0.25">
      <c r="J1242" s="1">
        <v>43225</v>
      </c>
      <c r="K1242">
        <f t="shared" si="130"/>
        <v>2018</v>
      </c>
      <c r="L1242" t="str">
        <f t="shared" si="131"/>
        <v>May</v>
      </c>
      <c r="M1242" s="6" t="str">
        <f>DailyReportTable[[#This Row],[Year]]&amp;WEEKNUM(DailyReportTable[[#This Row],[Date]],2)</f>
        <v>201818</v>
      </c>
      <c r="N1242">
        <f t="shared" si="132"/>
        <v>5</v>
      </c>
      <c r="O1242" s="2">
        <f>SUMIF(IncomeDBTable[Date],"="&amp;DailyReportTable[[#This Row],[Date]],IncomeDBTable[Amount])</f>
        <v>0</v>
      </c>
      <c r="P1242">
        <f>SUMIF(ExpensesDBTable[Date],"="&amp;DailyReportTable[[#This Row],[Date]],ExpensesDBTable[Amount])</f>
        <v>23.78</v>
      </c>
      <c r="Q1242" s="2">
        <f t="shared" si="133"/>
        <v>-23.78</v>
      </c>
      <c r="R1242" s="2">
        <f t="shared" si="134"/>
        <v>213968.08999999991</v>
      </c>
      <c r="S1242">
        <f>WEEKNUM(DailyReportTable[[#This Row],[Date]],2)</f>
        <v>18</v>
      </c>
    </row>
    <row r="1243" spans="10:19" x14ac:dyDescent="0.25">
      <c r="J1243" s="1">
        <v>43226</v>
      </c>
      <c r="K1243">
        <f t="shared" si="130"/>
        <v>2018</v>
      </c>
      <c r="L1243" t="str">
        <f t="shared" si="131"/>
        <v>May</v>
      </c>
      <c r="M1243" s="6" t="str">
        <f>DailyReportTable[[#This Row],[Year]]&amp;WEEKNUM(DailyReportTable[[#This Row],[Date]],2)</f>
        <v>201818</v>
      </c>
      <c r="N1243">
        <f t="shared" si="132"/>
        <v>6</v>
      </c>
      <c r="O1243" s="2">
        <f>SUMIF(IncomeDBTable[Date],"="&amp;DailyReportTable[[#This Row],[Date]],IncomeDBTable[Amount])</f>
        <v>0</v>
      </c>
      <c r="P1243">
        <f>SUMIF(ExpensesDBTable[Date],"="&amp;DailyReportTable[[#This Row],[Date]],ExpensesDBTable[Amount])</f>
        <v>1301.3900000000001</v>
      </c>
      <c r="Q1243" s="2">
        <f t="shared" si="133"/>
        <v>-1301.3900000000001</v>
      </c>
      <c r="R1243" s="2">
        <f t="shared" si="134"/>
        <v>212666.6999999999</v>
      </c>
      <c r="S1243">
        <f>WEEKNUM(DailyReportTable[[#This Row],[Date]],2)</f>
        <v>18</v>
      </c>
    </row>
    <row r="1244" spans="10:19" x14ac:dyDescent="0.25">
      <c r="J1244" s="1">
        <v>43228</v>
      </c>
      <c r="K1244">
        <f t="shared" si="130"/>
        <v>2018</v>
      </c>
      <c r="L1244" t="str">
        <f t="shared" si="131"/>
        <v>May</v>
      </c>
      <c r="M1244" s="6" t="str">
        <f>DailyReportTable[[#This Row],[Year]]&amp;WEEKNUM(DailyReportTable[[#This Row],[Date]],2)</f>
        <v>201819</v>
      </c>
      <c r="N1244">
        <f t="shared" si="132"/>
        <v>8</v>
      </c>
      <c r="O1244" s="2">
        <f>SUMIF(IncomeDBTable[Date],"="&amp;DailyReportTable[[#This Row],[Date]],IncomeDBTable[Amount])</f>
        <v>0</v>
      </c>
      <c r="P1244">
        <f>SUMIF(ExpensesDBTable[Date],"="&amp;DailyReportTable[[#This Row],[Date]],ExpensesDBTable[Amount])</f>
        <v>225.44</v>
      </c>
      <c r="Q1244" s="2">
        <f t="shared" si="133"/>
        <v>-225.44</v>
      </c>
      <c r="R1244" s="2">
        <f t="shared" si="134"/>
        <v>212441.25999999989</v>
      </c>
      <c r="S1244">
        <f>WEEKNUM(DailyReportTable[[#This Row],[Date]],2)</f>
        <v>19</v>
      </c>
    </row>
    <row r="1245" spans="10:19" x14ac:dyDescent="0.25">
      <c r="J1245" s="1">
        <v>43229</v>
      </c>
      <c r="K1245">
        <f t="shared" si="130"/>
        <v>2018</v>
      </c>
      <c r="L1245" t="str">
        <f t="shared" si="131"/>
        <v>May</v>
      </c>
      <c r="M1245" s="6" t="str">
        <f>DailyReportTable[[#This Row],[Year]]&amp;WEEKNUM(DailyReportTable[[#This Row],[Date]],2)</f>
        <v>201819</v>
      </c>
      <c r="N1245">
        <f t="shared" si="132"/>
        <v>9</v>
      </c>
      <c r="O1245" s="2">
        <f>SUMIF(IncomeDBTable[Date],"="&amp;DailyReportTable[[#This Row],[Date]],IncomeDBTable[Amount])</f>
        <v>2294.2800000000002</v>
      </c>
      <c r="P1245">
        <f>SUMIF(ExpensesDBTable[Date],"="&amp;DailyReportTable[[#This Row],[Date]],ExpensesDBTable[Amount])</f>
        <v>28.64</v>
      </c>
      <c r="Q1245" s="2">
        <f t="shared" si="133"/>
        <v>2265.6400000000003</v>
      </c>
      <c r="R1245" s="2">
        <f t="shared" si="134"/>
        <v>214706.89999999991</v>
      </c>
      <c r="S1245">
        <f>WEEKNUM(DailyReportTable[[#This Row],[Date]],2)</f>
        <v>19</v>
      </c>
    </row>
    <row r="1246" spans="10:19" x14ac:dyDescent="0.25">
      <c r="J1246" s="1">
        <v>43230</v>
      </c>
      <c r="K1246">
        <f t="shared" si="130"/>
        <v>2018</v>
      </c>
      <c r="L1246" t="str">
        <f t="shared" si="131"/>
        <v>May</v>
      </c>
      <c r="M1246" s="6" t="str">
        <f>DailyReportTable[[#This Row],[Year]]&amp;WEEKNUM(DailyReportTable[[#This Row],[Date]],2)</f>
        <v>201819</v>
      </c>
      <c r="N1246">
        <f t="shared" si="132"/>
        <v>10</v>
      </c>
      <c r="O1246" s="2">
        <f>SUMIF(IncomeDBTable[Date],"="&amp;DailyReportTable[[#This Row],[Date]],IncomeDBTable[Amount])</f>
        <v>0</v>
      </c>
      <c r="P1246">
        <f>SUMIF(ExpensesDBTable[Date],"="&amp;DailyReportTable[[#This Row],[Date]],ExpensesDBTable[Amount])</f>
        <v>1153.49</v>
      </c>
      <c r="Q1246" s="2">
        <f t="shared" si="133"/>
        <v>-1153.49</v>
      </c>
      <c r="R1246" s="2">
        <f t="shared" si="134"/>
        <v>213553.40999999992</v>
      </c>
      <c r="S1246">
        <f>WEEKNUM(DailyReportTable[[#This Row],[Date]],2)</f>
        <v>19</v>
      </c>
    </row>
    <row r="1247" spans="10:19" x14ac:dyDescent="0.25">
      <c r="J1247" s="1">
        <v>43231</v>
      </c>
      <c r="K1247">
        <f t="shared" si="130"/>
        <v>2018</v>
      </c>
      <c r="L1247" t="str">
        <f t="shared" si="131"/>
        <v>May</v>
      </c>
      <c r="M1247" s="6" t="str">
        <f>DailyReportTable[[#This Row],[Year]]&amp;WEEKNUM(DailyReportTable[[#This Row],[Date]],2)</f>
        <v>201819</v>
      </c>
      <c r="N1247">
        <f t="shared" si="132"/>
        <v>11</v>
      </c>
      <c r="O1247" s="2">
        <f>SUMIF(IncomeDBTable[Date],"="&amp;DailyReportTable[[#This Row],[Date]],IncomeDBTable[Amount])</f>
        <v>0</v>
      </c>
      <c r="P1247">
        <f>SUMIF(ExpensesDBTable[Date],"="&amp;DailyReportTable[[#This Row],[Date]],ExpensesDBTable[Amount])</f>
        <v>130.25</v>
      </c>
      <c r="Q1247" s="2">
        <f t="shared" si="133"/>
        <v>-130.25</v>
      </c>
      <c r="R1247" s="2">
        <f t="shared" si="134"/>
        <v>213423.15999999992</v>
      </c>
      <c r="S1247">
        <f>WEEKNUM(DailyReportTable[[#This Row],[Date]],2)</f>
        <v>19</v>
      </c>
    </row>
    <row r="1248" spans="10:19" x14ac:dyDescent="0.25">
      <c r="J1248" s="1">
        <v>43232</v>
      </c>
      <c r="K1248">
        <f t="shared" si="130"/>
        <v>2018</v>
      </c>
      <c r="L1248" t="str">
        <f t="shared" si="131"/>
        <v>May</v>
      </c>
      <c r="M1248" s="6" t="str">
        <f>DailyReportTable[[#This Row],[Year]]&amp;WEEKNUM(DailyReportTable[[#This Row],[Date]],2)</f>
        <v>201819</v>
      </c>
      <c r="N1248">
        <f t="shared" si="132"/>
        <v>12</v>
      </c>
      <c r="O1248" s="2">
        <f>SUMIF(IncomeDBTable[Date],"="&amp;DailyReportTable[[#This Row],[Date]],IncomeDBTable[Amount])</f>
        <v>0</v>
      </c>
      <c r="P1248">
        <f>SUMIF(ExpensesDBTable[Date],"="&amp;DailyReportTable[[#This Row],[Date]],ExpensesDBTable[Amount])</f>
        <v>60.260000000000005</v>
      </c>
      <c r="Q1248" s="2">
        <f t="shared" si="133"/>
        <v>-60.260000000000005</v>
      </c>
      <c r="R1248" s="2">
        <f t="shared" si="134"/>
        <v>213362.89999999991</v>
      </c>
      <c r="S1248">
        <f>WEEKNUM(DailyReportTable[[#This Row],[Date]],2)</f>
        <v>19</v>
      </c>
    </row>
    <row r="1249" spans="10:19" x14ac:dyDescent="0.25">
      <c r="J1249" s="1">
        <v>43233</v>
      </c>
      <c r="K1249">
        <f t="shared" si="130"/>
        <v>2018</v>
      </c>
      <c r="L1249" t="str">
        <f t="shared" si="131"/>
        <v>May</v>
      </c>
      <c r="M1249" s="6" t="str">
        <f>DailyReportTable[[#This Row],[Year]]&amp;WEEKNUM(DailyReportTable[[#This Row],[Date]],2)</f>
        <v>201819</v>
      </c>
      <c r="N1249">
        <f t="shared" si="132"/>
        <v>13</v>
      </c>
      <c r="O1249" s="2">
        <f>SUMIF(IncomeDBTable[Date],"="&amp;DailyReportTable[[#This Row],[Date]],IncomeDBTable[Amount])</f>
        <v>0</v>
      </c>
      <c r="P1249">
        <f>SUMIF(ExpensesDBTable[Date],"="&amp;DailyReportTable[[#This Row],[Date]],ExpensesDBTable[Amount])</f>
        <v>114.12</v>
      </c>
      <c r="Q1249" s="2">
        <f t="shared" si="133"/>
        <v>-114.12</v>
      </c>
      <c r="R1249" s="2">
        <f t="shared" si="134"/>
        <v>213248.77999999991</v>
      </c>
      <c r="S1249">
        <f>WEEKNUM(DailyReportTable[[#This Row],[Date]],2)</f>
        <v>19</v>
      </c>
    </row>
    <row r="1250" spans="10:19" x14ac:dyDescent="0.25">
      <c r="J1250" s="1">
        <v>43234</v>
      </c>
      <c r="K1250">
        <f t="shared" si="130"/>
        <v>2018</v>
      </c>
      <c r="L1250" t="str">
        <f t="shared" si="131"/>
        <v>May</v>
      </c>
      <c r="M1250" s="6" t="str">
        <f>DailyReportTable[[#This Row],[Year]]&amp;WEEKNUM(DailyReportTable[[#This Row],[Date]],2)</f>
        <v>201820</v>
      </c>
      <c r="N1250">
        <f t="shared" si="132"/>
        <v>14</v>
      </c>
      <c r="O1250" s="2">
        <f>SUMIF(IncomeDBTable[Date],"="&amp;DailyReportTable[[#This Row],[Date]],IncomeDBTable[Amount])</f>
        <v>0</v>
      </c>
      <c r="P1250">
        <f>SUMIF(ExpensesDBTable[Date],"="&amp;DailyReportTable[[#This Row],[Date]],ExpensesDBTable[Amount])</f>
        <v>128.16</v>
      </c>
      <c r="Q1250" s="2">
        <f t="shared" si="133"/>
        <v>-128.16</v>
      </c>
      <c r="R1250" s="2">
        <f t="shared" si="134"/>
        <v>213120.61999999991</v>
      </c>
      <c r="S1250">
        <f>WEEKNUM(DailyReportTable[[#This Row],[Date]],2)</f>
        <v>20</v>
      </c>
    </row>
    <row r="1251" spans="10:19" x14ac:dyDescent="0.25">
      <c r="J1251" s="1">
        <v>43235</v>
      </c>
      <c r="K1251">
        <f t="shared" si="130"/>
        <v>2018</v>
      </c>
      <c r="L1251" t="str">
        <f t="shared" si="131"/>
        <v>May</v>
      </c>
      <c r="M1251" s="6" t="str">
        <f>DailyReportTable[[#This Row],[Year]]&amp;WEEKNUM(DailyReportTable[[#This Row],[Date]],2)</f>
        <v>201820</v>
      </c>
      <c r="N1251">
        <f t="shared" si="132"/>
        <v>15</v>
      </c>
      <c r="O1251" s="2">
        <f>SUMIF(IncomeDBTable[Date],"="&amp;DailyReportTable[[#This Row],[Date]],IncomeDBTable[Amount])</f>
        <v>6385.67</v>
      </c>
      <c r="P1251">
        <f>SUMIF(ExpensesDBTable[Date],"="&amp;DailyReportTable[[#This Row],[Date]],ExpensesDBTable[Amount])</f>
        <v>1002.04</v>
      </c>
      <c r="Q1251" s="2">
        <f t="shared" si="133"/>
        <v>5383.63</v>
      </c>
      <c r="R1251" s="2">
        <f t="shared" si="134"/>
        <v>218504.24999999991</v>
      </c>
      <c r="S1251">
        <f>WEEKNUM(DailyReportTable[[#This Row],[Date]],2)</f>
        <v>20</v>
      </c>
    </row>
    <row r="1252" spans="10:19" x14ac:dyDescent="0.25">
      <c r="J1252" s="1">
        <v>43236</v>
      </c>
      <c r="K1252">
        <f t="shared" si="130"/>
        <v>2018</v>
      </c>
      <c r="L1252" t="str">
        <f t="shared" si="131"/>
        <v>May</v>
      </c>
      <c r="M1252" s="6" t="str">
        <f>DailyReportTable[[#This Row],[Year]]&amp;WEEKNUM(DailyReportTable[[#This Row],[Date]],2)</f>
        <v>201820</v>
      </c>
      <c r="N1252">
        <f t="shared" si="132"/>
        <v>16</v>
      </c>
      <c r="O1252" s="2">
        <f>SUMIF(IncomeDBTable[Date],"="&amp;DailyReportTable[[#This Row],[Date]],IncomeDBTable[Amount])</f>
        <v>2294.2800000000002</v>
      </c>
      <c r="P1252">
        <f>SUMIF(ExpensesDBTable[Date],"="&amp;DailyReportTable[[#This Row],[Date]],ExpensesDBTable[Amount])</f>
        <v>3.5</v>
      </c>
      <c r="Q1252" s="2">
        <f t="shared" si="133"/>
        <v>2290.7800000000002</v>
      </c>
      <c r="R1252" s="2">
        <f t="shared" si="134"/>
        <v>220795.02999999991</v>
      </c>
      <c r="S1252">
        <f>WEEKNUM(DailyReportTable[[#This Row],[Date]],2)</f>
        <v>20</v>
      </c>
    </row>
    <row r="1253" spans="10:19" x14ac:dyDescent="0.25">
      <c r="J1253" s="1">
        <v>43237</v>
      </c>
      <c r="K1253">
        <f t="shared" si="130"/>
        <v>2018</v>
      </c>
      <c r="L1253" t="str">
        <f t="shared" si="131"/>
        <v>May</v>
      </c>
      <c r="M1253" s="6" t="str">
        <f>DailyReportTable[[#This Row],[Year]]&amp;WEEKNUM(DailyReportTable[[#This Row],[Date]],2)</f>
        <v>201820</v>
      </c>
      <c r="N1253">
        <f t="shared" si="132"/>
        <v>17</v>
      </c>
      <c r="O1253" s="2">
        <f>SUMIF(IncomeDBTable[Date],"="&amp;DailyReportTable[[#This Row],[Date]],IncomeDBTable[Amount])</f>
        <v>0</v>
      </c>
      <c r="P1253">
        <f>SUMIF(ExpensesDBTable[Date],"="&amp;DailyReportTable[[#This Row],[Date]],ExpensesDBTable[Amount])</f>
        <v>1539.95</v>
      </c>
      <c r="Q1253" s="2">
        <f t="shared" si="133"/>
        <v>-1539.95</v>
      </c>
      <c r="R1253" s="2">
        <f t="shared" si="134"/>
        <v>219255.0799999999</v>
      </c>
      <c r="S1253">
        <f>WEEKNUM(DailyReportTable[[#This Row],[Date]],2)</f>
        <v>20</v>
      </c>
    </row>
    <row r="1254" spans="10:19" x14ac:dyDescent="0.25">
      <c r="J1254" s="1">
        <v>43239</v>
      </c>
      <c r="K1254">
        <f t="shared" si="130"/>
        <v>2018</v>
      </c>
      <c r="L1254" t="str">
        <f t="shared" si="131"/>
        <v>May</v>
      </c>
      <c r="M1254" s="6" t="str">
        <f>DailyReportTable[[#This Row],[Year]]&amp;WEEKNUM(DailyReportTable[[#This Row],[Date]],2)</f>
        <v>201820</v>
      </c>
      <c r="N1254">
        <f t="shared" si="132"/>
        <v>19</v>
      </c>
      <c r="O1254" s="2">
        <f>SUMIF(IncomeDBTable[Date],"="&amp;DailyReportTable[[#This Row],[Date]],IncomeDBTable[Amount])</f>
        <v>0</v>
      </c>
      <c r="P1254">
        <f>SUMIF(ExpensesDBTable[Date],"="&amp;DailyReportTable[[#This Row],[Date]],ExpensesDBTable[Amount])</f>
        <v>367.24</v>
      </c>
      <c r="Q1254" s="2">
        <f t="shared" si="133"/>
        <v>-367.24</v>
      </c>
      <c r="R1254" s="2">
        <f t="shared" si="134"/>
        <v>218887.83999999991</v>
      </c>
      <c r="S1254">
        <f>WEEKNUM(DailyReportTable[[#This Row],[Date]],2)</f>
        <v>20</v>
      </c>
    </row>
    <row r="1255" spans="10:19" x14ac:dyDescent="0.25">
      <c r="J1255" s="1">
        <v>43240</v>
      </c>
      <c r="K1255">
        <f t="shared" si="130"/>
        <v>2018</v>
      </c>
      <c r="L1255" t="str">
        <f t="shared" si="131"/>
        <v>May</v>
      </c>
      <c r="M1255" s="6" t="str">
        <f>DailyReportTable[[#This Row],[Year]]&amp;WEEKNUM(DailyReportTable[[#This Row],[Date]],2)</f>
        <v>201820</v>
      </c>
      <c r="N1255">
        <f t="shared" si="132"/>
        <v>20</v>
      </c>
      <c r="O1255" s="2">
        <f>SUMIF(IncomeDBTable[Date],"="&amp;DailyReportTable[[#This Row],[Date]],IncomeDBTable[Amount])</f>
        <v>0</v>
      </c>
      <c r="P1255">
        <f>SUMIF(ExpensesDBTable[Date],"="&amp;DailyReportTable[[#This Row],[Date]],ExpensesDBTable[Amount])</f>
        <v>8</v>
      </c>
      <c r="Q1255" s="2">
        <f t="shared" si="133"/>
        <v>-8</v>
      </c>
      <c r="R1255" s="2">
        <f t="shared" si="134"/>
        <v>218879.83999999991</v>
      </c>
      <c r="S1255">
        <f>WEEKNUM(DailyReportTable[[#This Row],[Date]],2)</f>
        <v>20</v>
      </c>
    </row>
    <row r="1256" spans="10:19" x14ac:dyDescent="0.25">
      <c r="J1256" s="1">
        <v>43241</v>
      </c>
      <c r="K1256">
        <f t="shared" si="130"/>
        <v>2018</v>
      </c>
      <c r="L1256" t="str">
        <f t="shared" si="131"/>
        <v>May</v>
      </c>
      <c r="M1256" s="6" t="str">
        <f>DailyReportTable[[#This Row],[Year]]&amp;WEEKNUM(DailyReportTable[[#This Row],[Date]],2)</f>
        <v>201821</v>
      </c>
      <c r="N1256">
        <f t="shared" si="132"/>
        <v>21</v>
      </c>
      <c r="O1256" s="2">
        <f>SUMIF(IncomeDBTable[Date],"="&amp;DailyReportTable[[#This Row],[Date]],IncomeDBTable[Amount])</f>
        <v>0</v>
      </c>
      <c r="P1256">
        <f>SUMIF(ExpensesDBTable[Date],"="&amp;DailyReportTable[[#This Row],[Date]],ExpensesDBTable[Amount])</f>
        <v>55.81</v>
      </c>
      <c r="Q1256" s="2">
        <f t="shared" si="133"/>
        <v>-55.81</v>
      </c>
      <c r="R1256" s="2">
        <f t="shared" si="134"/>
        <v>218824.02999999991</v>
      </c>
      <c r="S1256">
        <f>WEEKNUM(DailyReportTable[[#This Row],[Date]],2)</f>
        <v>21</v>
      </c>
    </row>
    <row r="1257" spans="10:19" x14ac:dyDescent="0.25">
      <c r="J1257" s="1">
        <v>43242</v>
      </c>
      <c r="K1257">
        <f t="shared" si="130"/>
        <v>2018</v>
      </c>
      <c r="L1257" t="str">
        <f t="shared" si="131"/>
        <v>May</v>
      </c>
      <c r="M1257" s="6" t="str">
        <f>DailyReportTable[[#This Row],[Year]]&amp;WEEKNUM(DailyReportTable[[#This Row],[Date]],2)</f>
        <v>201821</v>
      </c>
      <c r="N1257">
        <f t="shared" si="132"/>
        <v>22</v>
      </c>
      <c r="O1257" s="2">
        <f>SUMIF(IncomeDBTable[Date],"="&amp;DailyReportTable[[#This Row],[Date]],IncomeDBTable[Amount])</f>
        <v>0</v>
      </c>
      <c r="P1257">
        <f>SUMIF(ExpensesDBTable[Date],"="&amp;DailyReportTable[[#This Row],[Date]],ExpensesDBTable[Amount])</f>
        <v>25.19</v>
      </c>
      <c r="Q1257" s="2">
        <f t="shared" si="133"/>
        <v>-25.19</v>
      </c>
      <c r="R1257" s="2">
        <f t="shared" si="134"/>
        <v>218798.83999999991</v>
      </c>
      <c r="S1257">
        <f>WEEKNUM(DailyReportTable[[#This Row],[Date]],2)</f>
        <v>21</v>
      </c>
    </row>
    <row r="1258" spans="10:19" x14ac:dyDescent="0.25">
      <c r="J1258" s="1">
        <v>43243</v>
      </c>
      <c r="K1258">
        <f t="shared" si="130"/>
        <v>2018</v>
      </c>
      <c r="L1258" t="str">
        <f t="shared" si="131"/>
        <v>May</v>
      </c>
      <c r="M1258" s="6" t="str">
        <f>DailyReportTable[[#This Row],[Year]]&amp;WEEKNUM(DailyReportTable[[#This Row],[Date]],2)</f>
        <v>201821</v>
      </c>
      <c r="N1258">
        <f t="shared" si="132"/>
        <v>23</v>
      </c>
      <c r="O1258" s="2">
        <f>SUMIF(IncomeDBTable[Date],"="&amp;DailyReportTable[[#This Row],[Date]],IncomeDBTable[Amount])</f>
        <v>0</v>
      </c>
      <c r="P1258">
        <f>SUMIF(ExpensesDBTable[Date],"="&amp;DailyReportTable[[#This Row],[Date]],ExpensesDBTable[Amount])</f>
        <v>44.760000000000005</v>
      </c>
      <c r="Q1258" s="2">
        <f t="shared" si="133"/>
        <v>-44.760000000000005</v>
      </c>
      <c r="R1258" s="2">
        <f t="shared" si="134"/>
        <v>218754.0799999999</v>
      </c>
      <c r="S1258">
        <f>WEEKNUM(DailyReportTable[[#This Row],[Date]],2)</f>
        <v>21</v>
      </c>
    </row>
    <row r="1259" spans="10:19" x14ac:dyDescent="0.25">
      <c r="J1259" s="1">
        <v>43244</v>
      </c>
      <c r="K1259">
        <f t="shared" si="130"/>
        <v>2018</v>
      </c>
      <c r="L1259" t="str">
        <f t="shared" si="131"/>
        <v>May</v>
      </c>
      <c r="M1259" s="6" t="str">
        <f>DailyReportTable[[#This Row],[Year]]&amp;WEEKNUM(DailyReportTable[[#This Row],[Date]],2)</f>
        <v>201821</v>
      </c>
      <c r="N1259">
        <f t="shared" si="132"/>
        <v>24</v>
      </c>
      <c r="O1259" s="2">
        <f>SUMIF(IncomeDBTable[Date],"="&amp;DailyReportTable[[#This Row],[Date]],IncomeDBTable[Amount])</f>
        <v>3093.28</v>
      </c>
      <c r="P1259">
        <f>SUMIF(ExpensesDBTable[Date],"="&amp;DailyReportTable[[#This Row],[Date]],ExpensesDBTable[Amount])</f>
        <v>10.4</v>
      </c>
      <c r="Q1259" s="2">
        <f t="shared" si="133"/>
        <v>3082.88</v>
      </c>
      <c r="R1259" s="2">
        <f t="shared" si="134"/>
        <v>221836.9599999999</v>
      </c>
      <c r="S1259">
        <f>WEEKNUM(DailyReportTable[[#This Row],[Date]],2)</f>
        <v>21</v>
      </c>
    </row>
    <row r="1260" spans="10:19" x14ac:dyDescent="0.25">
      <c r="J1260" s="1">
        <v>43245</v>
      </c>
      <c r="K1260">
        <f t="shared" si="130"/>
        <v>2018</v>
      </c>
      <c r="L1260" t="str">
        <f t="shared" si="131"/>
        <v>May</v>
      </c>
      <c r="M1260" s="6" t="str">
        <f>DailyReportTable[[#This Row],[Year]]&amp;WEEKNUM(DailyReportTable[[#This Row],[Date]],2)</f>
        <v>201821</v>
      </c>
      <c r="N1260">
        <f t="shared" si="132"/>
        <v>25</v>
      </c>
      <c r="O1260" s="2">
        <f>SUMIF(IncomeDBTable[Date],"="&amp;DailyReportTable[[#This Row],[Date]],IncomeDBTable[Amount])</f>
        <v>0</v>
      </c>
      <c r="P1260">
        <f>SUMIF(ExpensesDBTable[Date],"="&amp;DailyReportTable[[#This Row],[Date]],ExpensesDBTable[Amount])</f>
        <v>65</v>
      </c>
      <c r="Q1260" s="2">
        <f t="shared" si="133"/>
        <v>-65</v>
      </c>
      <c r="R1260" s="2">
        <f t="shared" si="134"/>
        <v>221771.9599999999</v>
      </c>
      <c r="S1260">
        <f>WEEKNUM(DailyReportTable[[#This Row],[Date]],2)</f>
        <v>21</v>
      </c>
    </row>
    <row r="1261" spans="10:19" x14ac:dyDescent="0.25">
      <c r="J1261" s="1">
        <v>43246</v>
      </c>
      <c r="K1261">
        <f t="shared" si="130"/>
        <v>2018</v>
      </c>
      <c r="L1261" t="str">
        <f t="shared" si="131"/>
        <v>May</v>
      </c>
      <c r="M1261" s="6" t="str">
        <f>DailyReportTable[[#This Row],[Year]]&amp;WEEKNUM(DailyReportTable[[#This Row],[Date]],2)</f>
        <v>201821</v>
      </c>
      <c r="N1261">
        <f t="shared" si="132"/>
        <v>26</v>
      </c>
      <c r="O1261" s="2">
        <f>SUMIF(IncomeDBTable[Date],"="&amp;DailyReportTable[[#This Row],[Date]],IncomeDBTable[Amount])</f>
        <v>0</v>
      </c>
      <c r="P1261">
        <f>SUMIF(ExpensesDBTable[Date],"="&amp;DailyReportTable[[#This Row],[Date]],ExpensesDBTable[Amount])</f>
        <v>55.849999999999994</v>
      </c>
      <c r="Q1261" s="2">
        <f t="shared" si="133"/>
        <v>-55.849999999999994</v>
      </c>
      <c r="R1261" s="2">
        <f t="shared" si="134"/>
        <v>221716.1099999999</v>
      </c>
      <c r="S1261">
        <f>WEEKNUM(DailyReportTable[[#This Row],[Date]],2)</f>
        <v>21</v>
      </c>
    </row>
    <row r="1262" spans="10:19" x14ac:dyDescent="0.25">
      <c r="J1262" s="1">
        <v>43247</v>
      </c>
      <c r="K1262">
        <f t="shared" si="130"/>
        <v>2018</v>
      </c>
      <c r="L1262" t="str">
        <f t="shared" si="131"/>
        <v>May</v>
      </c>
      <c r="M1262" s="6" t="str">
        <f>DailyReportTable[[#This Row],[Year]]&amp;WEEKNUM(DailyReportTable[[#This Row],[Date]],2)</f>
        <v>201821</v>
      </c>
      <c r="N1262">
        <f t="shared" si="132"/>
        <v>27</v>
      </c>
      <c r="O1262" s="2">
        <f>SUMIF(IncomeDBTable[Date],"="&amp;DailyReportTable[[#This Row],[Date]],IncomeDBTable[Amount])</f>
        <v>0</v>
      </c>
      <c r="P1262">
        <f>SUMIF(ExpensesDBTable[Date],"="&amp;DailyReportTable[[#This Row],[Date]],ExpensesDBTable[Amount])</f>
        <v>92.7</v>
      </c>
      <c r="Q1262" s="2">
        <f t="shared" si="133"/>
        <v>-92.7</v>
      </c>
      <c r="R1262" s="2">
        <f t="shared" si="134"/>
        <v>221623.40999999989</v>
      </c>
      <c r="S1262">
        <f>WEEKNUM(DailyReportTable[[#This Row],[Date]],2)</f>
        <v>21</v>
      </c>
    </row>
    <row r="1263" spans="10:19" x14ac:dyDescent="0.25">
      <c r="J1263" s="1">
        <v>43248</v>
      </c>
      <c r="K1263">
        <f t="shared" si="130"/>
        <v>2018</v>
      </c>
      <c r="L1263" t="str">
        <f t="shared" si="131"/>
        <v>May</v>
      </c>
      <c r="M1263" s="6" t="str">
        <f>DailyReportTable[[#This Row],[Year]]&amp;WEEKNUM(DailyReportTable[[#This Row],[Date]],2)</f>
        <v>201822</v>
      </c>
      <c r="N1263">
        <f t="shared" si="132"/>
        <v>28</v>
      </c>
      <c r="O1263" s="2">
        <f>SUMIF(IncomeDBTable[Date],"="&amp;DailyReportTable[[#This Row],[Date]],IncomeDBTable[Amount])</f>
        <v>0</v>
      </c>
      <c r="P1263">
        <f>SUMIF(ExpensesDBTable[Date],"="&amp;DailyReportTable[[#This Row],[Date]],ExpensesDBTable[Amount])</f>
        <v>29.39</v>
      </c>
      <c r="Q1263" s="2">
        <f t="shared" si="133"/>
        <v>-29.39</v>
      </c>
      <c r="R1263" s="2">
        <f t="shared" si="134"/>
        <v>221594.01999999987</v>
      </c>
      <c r="S1263">
        <f>WEEKNUM(DailyReportTable[[#This Row],[Date]],2)</f>
        <v>22</v>
      </c>
    </row>
    <row r="1264" spans="10:19" x14ac:dyDescent="0.25">
      <c r="J1264" s="1">
        <v>43249</v>
      </c>
      <c r="K1264">
        <f t="shared" si="130"/>
        <v>2018</v>
      </c>
      <c r="L1264" t="str">
        <f t="shared" si="131"/>
        <v>May</v>
      </c>
      <c r="M1264" s="6" t="str">
        <f>DailyReportTable[[#This Row],[Year]]&amp;WEEKNUM(DailyReportTable[[#This Row],[Date]],2)</f>
        <v>201822</v>
      </c>
      <c r="N1264">
        <f t="shared" si="132"/>
        <v>29</v>
      </c>
      <c r="O1264" s="2">
        <f>SUMIF(IncomeDBTable[Date],"="&amp;DailyReportTable[[#This Row],[Date]],IncomeDBTable[Amount])</f>
        <v>0</v>
      </c>
      <c r="P1264">
        <f>SUMIF(ExpensesDBTable[Date],"="&amp;DailyReportTable[[#This Row],[Date]],ExpensesDBTable[Amount])</f>
        <v>214.27</v>
      </c>
      <c r="Q1264" s="2">
        <f t="shared" si="133"/>
        <v>-214.27</v>
      </c>
      <c r="R1264" s="2">
        <f t="shared" si="134"/>
        <v>221379.74999999988</v>
      </c>
      <c r="S1264">
        <f>WEEKNUM(DailyReportTable[[#This Row],[Date]],2)</f>
        <v>22</v>
      </c>
    </row>
    <row r="1265" spans="10:19" x14ac:dyDescent="0.25">
      <c r="J1265" s="1">
        <v>43250</v>
      </c>
      <c r="K1265">
        <f t="shared" si="130"/>
        <v>2018</v>
      </c>
      <c r="L1265" t="str">
        <f t="shared" si="131"/>
        <v>May</v>
      </c>
      <c r="M1265" s="6" t="str">
        <f>DailyReportTable[[#This Row],[Year]]&amp;WEEKNUM(DailyReportTable[[#This Row],[Date]],2)</f>
        <v>201822</v>
      </c>
      <c r="N1265">
        <f t="shared" si="132"/>
        <v>30</v>
      </c>
      <c r="O1265" s="2">
        <f>SUMIF(IncomeDBTable[Date],"="&amp;DailyReportTable[[#This Row],[Date]],IncomeDBTable[Amount])</f>
        <v>3513.65</v>
      </c>
      <c r="P1265">
        <f>SUMIF(ExpensesDBTable[Date],"="&amp;DailyReportTable[[#This Row],[Date]],ExpensesDBTable[Amount])</f>
        <v>27.13</v>
      </c>
      <c r="Q1265" s="2">
        <f t="shared" si="133"/>
        <v>3486.52</v>
      </c>
      <c r="R1265" s="2">
        <f t="shared" si="134"/>
        <v>224866.26999999987</v>
      </c>
      <c r="S1265">
        <f>WEEKNUM(DailyReportTable[[#This Row],[Date]],2)</f>
        <v>22</v>
      </c>
    </row>
    <row r="1266" spans="10:19" x14ac:dyDescent="0.25">
      <c r="J1266" s="1">
        <v>43252</v>
      </c>
      <c r="K1266">
        <f t="shared" si="130"/>
        <v>2018</v>
      </c>
      <c r="L1266" t="str">
        <f t="shared" si="131"/>
        <v>June</v>
      </c>
      <c r="M1266" s="6" t="str">
        <f>DailyReportTable[[#This Row],[Year]]&amp;WEEKNUM(DailyReportTable[[#This Row],[Date]],2)</f>
        <v>201822</v>
      </c>
      <c r="N1266">
        <f t="shared" si="132"/>
        <v>1</v>
      </c>
      <c r="O1266" s="2">
        <f>SUMIF(IncomeDBTable[Date],"="&amp;DailyReportTable[[#This Row],[Date]],IncomeDBTable[Amount])</f>
        <v>323.95999999999998</v>
      </c>
      <c r="P1266">
        <f>SUMIF(ExpensesDBTable[Date],"="&amp;DailyReportTable[[#This Row],[Date]],ExpensesDBTable[Amount])</f>
        <v>3598.3900000000003</v>
      </c>
      <c r="Q1266" s="2">
        <f t="shared" si="133"/>
        <v>-3274.4300000000003</v>
      </c>
      <c r="R1266" s="2">
        <f t="shared" si="134"/>
        <v>221591.83999999988</v>
      </c>
      <c r="S1266">
        <f>WEEKNUM(DailyReportTable[[#This Row],[Date]],2)</f>
        <v>22</v>
      </c>
    </row>
    <row r="1267" spans="10:19" x14ac:dyDescent="0.25">
      <c r="J1267" s="1">
        <v>43253</v>
      </c>
      <c r="K1267">
        <f t="shared" si="130"/>
        <v>2018</v>
      </c>
      <c r="L1267" t="str">
        <f t="shared" si="131"/>
        <v>June</v>
      </c>
      <c r="M1267" s="6" t="str">
        <f>DailyReportTable[[#This Row],[Year]]&amp;WEEKNUM(DailyReportTable[[#This Row],[Date]],2)</f>
        <v>201822</v>
      </c>
      <c r="N1267">
        <f t="shared" si="132"/>
        <v>2</v>
      </c>
      <c r="O1267" s="2">
        <f>SUMIF(IncomeDBTable[Date],"="&amp;DailyReportTable[[#This Row],[Date]],IncomeDBTable[Amount])</f>
        <v>0</v>
      </c>
      <c r="P1267">
        <f>SUMIF(ExpensesDBTable[Date],"="&amp;DailyReportTable[[#This Row],[Date]],ExpensesDBTable[Amount])</f>
        <v>13.77</v>
      </c>
      <c r="Q1267" s="2">
        <f t="shared" si="133"/>
        <v>-13.77</v>
      </c>
      <c r="R1267" s="2">
        <f t="shared" si="134"/>
        <v>221578.06999999989</v>
      </c>
      <c r="S1267">
        <f>WEEKNUM(DailyReportTable[[#This Row],[Date]],2)</f>
        <v>22</v>
      </c>
    </row>
    <row r="1268" spans="10:19" x14ac:dyDescent="0.25">
      <c r="J1268" s="1">
        <v>43254</v>
      </c>
      <c r="K1268">
        <f t="shared" si="130"/>
        <v>2018</v>
      </c>
      <c r="L1268" t="str">
        <f t="shared" si="131"/>
        <v>June</v>
      </c>
      <c r="M1268" s="6" t="str">
        <f>DailyReportTable[[#This Row],[Year]]&amp;WEEKNUM(DailyReportTable[[#This Row],[Date]],2)</f>
        <v>201822</v>
      </c>
      <c r="N1268">
        <f t="shared" si="132"/>
        <v>3</v>
      </c>
      <c r="O1268" s="2">
        <f>SUMIF(IncomeDBTable[Date],"="&amp;DailyReportTable[[#This Row],[Date]],IncomeDBTable[Amount])</f>
        <v>0</v>
      </c>
      <c r="P1268">
        <f>SUMIF(ExpensesDBTable[Date],"="&amp;DailyReportTable[[#This Row],[Date]],ExpensesDBTable[Amount])</f>
        <v>177.79</v>
      </c>
      <c r="Q1268" s="2">
        <f t="shared" si="133"/>
        <v>-177.79</v>
      </c>
      <c r="R1268" s="2">
        <f t="shared" si="134"/>
        <v>221400.27999999988</v>
      </c>
      <c r="S1268">
        <f>WEEKNUM(DailyReportTable[[#This Row],[Date]],2)</f>
        <v>22</v>
      </c>
    </row>
    <row r="1269" spans="10:19" x14ac:dyDescent="0.25">
      <c r="J1269" s="1">
        <v>43255</v>
      </c>
      <c r="K1269">
        <f t="shared" si="130"/>
        <v>2018</v>
      </c>
      <c r="L1269" t="str">
        <f t="shared" si="131"/>
        <v>June</v>
      </c>
      <c r="M1269" s="6" t="str">
        <f>DailyReportTable[[#This Row],[Year]]&amp;WEEKNUM(DailyReportTable[[#This Row],[Date]],2)</f>
        <v>201823</v>
      </c>
      <c r="N1269">
        <f t="shared" si="132"/>
        <v>4</v>
      </c>
      <c r="O1269" s="2">
        <f>SUMIF(IncomeDBTable[Date],"="&amp;DailyReportTable[[#This Row],[Date]],IncomeDBTable[Amount])</f>
        <v>0</v>
      </c>
      <c r="P1269">
        <f>SUMIF(ExpensesDBTable[Date],"="&amp;DailyReportTable[[#This Row],[Date]],ExpensesDBTable[Amount])</f>
        <v>37.549999999999997</v>
      </c>
      <c r="Q1269" s="2">
        <f t="shared" si="133"/>
        <v>-37.549999999999997</v>
      </c>
      <c r="R1269" s="2">
        <f t="shared" si="134"/>
        <v>221362.72999999989</v>
      </c>
      <c r="S1269">
        <f>WEEKNUM(DailyReportTable[[#This Row],[Date]],2)</f>
        <v>23</v>
      </c>
    </row>
    <row r="1270" spans="10:19" x14ac:dyDescent="0.25">
      <c r="J1270" s="1">
        <v>43256</v>
      </c>
      <c r="K1270">
        <f t="shared" si="130"/>
        <v>2018</v>
      </c>
      <c r="L1270" t="str">
        <f t="shared" si="131"/>
        <v>June</v>
      </c>
      <c r="M1270" s="6" t="str">
        <f>DailyReportTable[[#This Row],[Year]]&amp;WEEKNUM(DailyReportTable[[#This Row],[Date]],2)</f>
        <v>201823</v>
      </c>
      <c r="N1270">
        <f t="shared" si="132"/>
        <v>5</v>
      </c>
      <c r="O1270" s="2">
        <f>SUMIF(IncomeDBTable[Date],"="&amp;DailyReportTable[[#This Row],[Date]],IncomeDBTable[Amount])</f>
        <v>188.35</v>
      </c>
      <c r="P1270">
        <f>SUMIF(ExpensesDBTable[Date],"="&amp;DailyReportTable[[#This Row],[Date]],ExpensesDBTable[Amount])</f>
        <v>0</v>
      </c>
      <c r="Q1270" s="2">
        <f t="shared" si="133"/>
        <v>188.35</v>
      </c>
      <c r="R1270" s="2">
        <f t="shared" si="134"/>
        <v>221551.0799999999</v>
      </c>
      <c r="S1270">
        <f>WEEKNUM(DailyReportTable[[#This Row],[Date]],2)</f>
        <v>23</v>
      </c>
    </row>
    <row r="1271" spans="10:19" x14ac:dyDescent="0.25">
      <c r="J1271" s="1">
        <v>43257</v>
      </c>
      <c r="K1271">
        <f t="shared" ref="K1271:K1334" si="135">YEAR(J1271)</f>
        <v>2018</v>
      </c>
      <c r="L1271" t="str">
        <f t="shared" ref="L1271:L1334" si="136">TEXT(DATE(K1271,MONTH(J1271),N1271),"MMMM")</f>
        <v>June</v>
      </c>
      <c r="M1271" s="6" t="str">
        <f>DailyReportTable[[#This Row],[Year]]&amp;WEEKNUM(DailyReportTable[[#This Row],[Date]],2)</f>
        <v>201823</v>
      </c>
      <c r="N1271">
        <f t="shared" ref="N1271:N1334" si="137">DAY(J1271)</f>
        <v>6</v>
      </c>
      <c r="O1271" s="2">
        <f>SUMIF(IncomeDBTable[Date],"="&amp;DailyReportTable[[#This Row],[Date]],IncomeDBTable[Amount])</f>
        <v>2294.2800000000002</v>
      </c>
      <c r="P1271">
        <f>SUMIF(ExpensesDBTable[Date],"="&amp;DailyReportTable[[#This Row],[Date]],ExpensesDBTable[Amount])</f>
        <v>120.64</v>
      </c>
      <c r="Q1271" s="2">
        <f t="shared" ref="Q1271:Q1334" si="138">O1271-P1271</f>
        <v>2173.6400000000003</v>
      </c>
      <c r="R1271" s="2">
        <f t="shared" ref="R1271:R1334" si="139">R1270+Q1271</f>
        <v>223724.71999999991</v>
      </c>
      <c r="S1271">
        <f>WEEKNUM(DailyReportTable[[#This Row],[Date]],2)</f>
        <v>23</v>
      </c>
    </row>
    <row r="1272" spans="10:19" x14ac:dyDescent="0.25">
      <c r="J1272" s="1">
        <v>43258</v>
      </c>
      <c r="K1272">
        <f t="shared" si="135"/>
        <v>2018</v>
      </c>
      <c r="L1272" t="str">
        <f t="shared" si="136"/>
        <v>June</v>
      </c>
      <c r="M1272" s="6" t="str">
        <f>DailyReportTable[[#This Row],[Year]]&amp;WEEKNUM(DailyReportTable[[#This Row],[Date]],2)</f>
        <v>201823</v>
      </c>
      <c r="N1272">
        <f t="shared" si="137"/>
        <v>7</v>
      </c>
      <c r="O1272" s="2">
        <f>SUMIF(IncomeDBTable[Date],"="&amp;DailyReportTable[[#This Row],[Date]],IncomeDBTable[Amount])</f>
        <v>0</v>
      </c>
      <c r="P1272">
        <f>SUMIF(ExpensesDBTable[Date],"="&amp;DailyReportTable[[#This Row],[Date]],ExpensesDBTable[Amount])</f>
        <v>97.9</v>
      </c>
      <c r="Q1272" s="2">
        <f t="shared" si="138"/>
        <v>-97.9</v>
      </c>
      <c r="R1272" s="2">
        <f t="shared" si="139"/>
        <v>223626.81999999992</v>
      </c>
      <c r="S1272">
        <f>WEEKNUM(DailyReportTable[[#This Row],[Date]],2)</f>
        <v>23</v>
      </c>
    </row>
    <row r="1273" spans="10:19" x14ac:dyDescent="0.25">
      <c r="J1273" s="1">
        <v>43259</v>
      </c>
      <c r="K1273">
        <f t="shared" si="135"/>
        <v>2018</v>
      </c>
      <c r="L1273" t="str">
        <f t="shared" si="136"/>
        <v>June</v>
      </c>
      <c r="M1273" s="6" t="str">
        <f>DailyReportTable[[#This Row],[Year]]&amp;WEEKNUM(DailyReportTable[[#This Row],[Date]],2)</f>
        <v>201823</v>
      </c>
      <c r="N1273">
        <f t="shared" si="137"/>
        <v>8</v>
      </c>
      <c r="O1273" s="2">
        <f>SUMIF(IncomeDBTable[Date],"="&amp;DailyReportTable[[#This Row],[Date]],IncomeDBTable[Amount])</f>
        <v>0</v>
      </c>
      <c r="P1273">
        <f>SUMIF(ExpensesDBTable[Date],"="&amp;DailyReportTable[[#This Row],[Date]],ExpensesDBTable[Amount])</f>
        <v>105.86</v>
      </c>
      <c r="Q1273" s="2">
        <f t="shared" si="138"/>
        <v>-105.86</v>
      </c>
      <c r="R1273" s="2">
        <f t="shared" si="139"/>
        <v>223520.95999999993</v>
      </c>
      <c r="S1273">
        <f>WEEKNUM(DailyReportTable[[#This Row],[Date]],2)</f>
        <v>23</v>
      </c>
    </row>
    <row r="1274" spans="10:19" x14ac:dyDescent="0.25">
      <c r="J1274" s="1">
        <v>43260</v>
      </c>
      <c r="K1274">
        <f t="shared" si="135"/>
        <v>2018</v>
      </c>
      <c r="L1274" t="str">
        <f t="shared" si="136"/>
        <v>June</v>
      </c>
      <c r="M1274" s="6" t="str">
        <f>DailyReportTable[[#This Row],[Year]]&amp;WEEKNUM(DailyReportTable[[#This Row],[Date]],2)</f>
        <v>201823</v>
      </c>
      <c r="N1274">
        <f t="shared" si="137"/>
        <v>9</v>
      </c>
      <c r="O1274" s="2">
        <f>SUMIF(IncomeDBTable[Date],"="&amp;DailyReportTable[[#This Row],[Date]],IncomeDBTable[Amount])</f>
        <v>0</v>
      </c>
      <c r="P1274">
        <f>SUMIF(ExpensesDBTable[Date],"="&amp;DailyReportTable[[#This Row],[Date]],ExpensesDBTable[Amount])</f>
        <v>1054.6599999999999</v>
      </c>
      <c r="Q1274" s="2">
        <f t="shared" si="138"/>
        <v>-1054.6599999999999</v>
      </c>
      <c r="R1274" s="2">
        <f t="shared" si="139"/>
        <v>222466.29999999993</v>
      </c>
      <c r="S1274">
        <f>WEEKNUM(DailyReportTable[[#This Row],[Date]],2)</f>
        <v>23</v>
      </c>
    </row>
    <row r="1275" spans="10:19" x14ac:dyDescent="0.25">
      <c r="J1275" s="1">
        <v>43275</v>
      </c>
      <c r="K1275">
        <f t="shared" si="135"/>
        <v>2018</v>
      </c>
      <c r="L1275" t="str">
        <f t="shared" si="136"/>
        <v>June</v>
      </c>
      <c r="M1275" s="6" t="str">
        <f>DailyReportTable[[#This Row],[Year]]&amp;WEEKNUM(DailyReportTable[[#This Row],[Date]],2)</f>
        <v>201825</v>
      </c>
      <c r="N1275">
        <f t="shared" si="137"/>
        <v>24</v>
      </c>
      <c r="O1275" s="2">
        <f>SUMIF(IncomeDBTable[Date],"="&amp;DailyReportTable[[#This Row],[Date]],IncomeDBTable[Amount])</f>
        <v>6981.27</v>
      </c>
      <c r="P1275">
        <f>SUMIF(ExpensesDBTable[Date],"="&amp;DailyReportTable[[#This Row],[Date]],ExpensesDBTable[Amount])</f>
        <v>2396.0699999999997</v>
      </c>
      <c r="Q1275" s="2">
        <f t="shared" si="138"/>
        <v>4585.2000000000007</v>
      </c>
      <c r="R1275" s="2">
        <f t="shared" si="139"/>
        <v>227051.49999999994</v>
      </c>
      <c r="S1275">
        <f>WEEKNUM(DailyReportTable[[#This Row],[Date]],2)</f>
        <v>25</v>
      </c>
    </row>
    <row r="1276" spans="10:19" x14ac:dyDescent="0.25">
      <c r="J1276" s="1">
        <v>43276</v>
      </c>
      <c r="K1276">
        <f t="shared" si="135"/>
        <v>2018</v>
      </c>
      <c r="L1276" t="str">
        <f t="shared" si="136"/>
        <v>June</v>
      </c>
      <c r="M1276" s="6" t="str">
        <f>DailyReportTable[[#This Row],[Year]]&amp;WEEKNUM(DailyReportTable[[#This Row],[Date]],2)</f>
        <v>201826</v>
      </c>
      <c r="N1276">
        <f t="shared" si="137"/>
        <v>25</v>
      </c>
      <c r="O1276" s="2">
        <f>SUMIF(IncomeDBTable[Date],"="&amp;DailyReportTable[[#This Row],[Date]],IncomeDBTable[Amount])</f>
        <v>0</v>
      </c>
      <c r="P1276">
        <f>SUMIF(ExpensesDBTable[Date],"="&amp;DailyReportTable[[#This Row],[Date]],ExpensesDBTable[Amount])</f>
        <v>138.75</v>
      </c>
      <c r="Q1276" s="2">
        <f t="shared" si="138"/>
        <v>-138.75</v>
      </c>
      <c r="R1276" s="2">
        <f t="shared" si="139"/>
        <v>226912.74999999994</v>
      </c>
      <c r="S1276">
        <f>WEEKNUM(DailyReportTable[[#This Row],[Date]],2)</f>
        <v>26</v>
      </c>
    </row>
    <row r="1277" spans="10:19" x14ac:dyDescent="0.25">
      <c r="J1277" s="1">
        <v>43277</v>
      </c>
      <c r="K1277">
        <f t="shared" si="135"/>
        <v>2018</v>
      </c>
      <c r="L1277" t="str">
        <f t="shared" si="136"/>
        <v>June</v>
      </c>
      <c r="M1277" s="6" t="str">
        <f>DailyReportTable[[#This Row],[Year]]&amp;WEEKNUM(DailyReportTable[[#This Row],[Date]],2)</f>
        <v>201826</v>
      </c>
      <c r="N1277">
        <f t="shared" si="137"/>
        <v>26</v>
      </c>
      <c r="O1277" s="2">
        <f>SUMIF(IncomeDBTable[Date],"="&amp;DailyReportTable[[#This Row],[Date]],IncomeDBTable[Amount])</f>
        <v>0</v>
      </c>
      <c r="P1277">
        <f>SUMIF(ExpensesDBTable[Date],"="&amp;DailyReportTable[[#This Row],[Date]],ExpensesDBTable[Amount])</f>
        <v>12.5</v>
      </c>
      <c r="Q1277" s="2">
        <f t="shared" si="138"/>
        <v>-12.5</v>
      </c>
      <c r="R1277" s="2">
        <f t="shared" si="139"/>
        <v>226900.24999999994</v>
      </c>
      <c r="S1277">
        <f>WEEKNUM(DailyReportTable[[#This Row],[Date]],2)</f>
        <v>26</v>
      </c>
    </row>
    <row r="1278" spans="10:19" x14ac:dyDescent="0.25">
      <c r="J1278" s="1">
        <v>43278</v>
      </c>
      <c r="K1278">
        <f t="shared" si="135"/>
        <v>2018</v>
      </c>
      <c r="L1278" t="str">
        <f t="shared" si="136"/>
        <v>June</v>
      </c>
      <c r="M1278" s="6" t="str">
        <f>DailyReportTable[[#This Row],[Year]]&amp;WEEKNUM(DailyReportTable[[#This Row],[Date]],2)</f>
        <v>201826</v>
      </c>
      <c r="N1278">
        <f t="shared" si="137"/>
        <v>27</v>
      </c>
      <c r="O1278" s="2">
        <f>SUMIF(IncomeDBTable[Date],"="&amp;DailyReportTable[[#This Row],[Date]],IncomeDBTable[Amount])</f>
        <v>0</v>
      </c>
      <c r="P1278">
        <f>SUMIF(ExpensesDBTable[Date],"="&amp;DailyReportTable[[#This Row],[Date]],ExpensesDBTable[Amount])</f>
        <v>290.25</v>
      </c>
      <c r="Q1278" s="2">
        <f t="shared" si="138"/>
        <v>-290.25</v>
      </c>
      <c r="R1278" s="2">
        <f t="shared" si="139"/>
        <v>226609.99999999994</v>
      </c>
      <c r="S1278">
        <f>WEEKNUM(DailyReportTable[[#This Row],[Date]],2)</f>
        <v>26</v>
      </c>
    </row>
    <row r="1279" spans="10:19" x14ac:dyDescent="0.25">
      <c r="J1279" s="1">
        <v>43279</v>
      </c>
      <c r="K1279">
        <f t="shared" si="135"/>
        <v>2018</v>
      </c>
      <c r="L1279" t="str">
        <f t="shared" si="136"/>
        <v>June</v>
      </c>
      <c r="M1279" s="6" t="str">
        <f>DailyReportTable[[#This Row],[Year]]&amp;WEEKNUM(DailyReportTable[[#This Row],[Date]],2)</f>
        <v>201826</v>
      </c>
      <c r="N1279">
        <f t="shared" si="137"/>
        <v>28</v>
      </c>
      <c r="O1279" s="2">
        <f>SUMIF(IncomeDBTable[Date],"="&amp;DailyReportTable[[#This Row],[Date]],IncomeDBTable[Amount])</f>
        <v>0</v>
      </c>
      <c r="P1279">
        <f>SUMIF(ExpensesDBTable[Date],"="&amp;DailyReportTable[[#This Row],[Date]],ExpensesDBTable[Amount])</f>
        <v>797.87</v>
      </c>
      <c r="Q1279" s="2">
        <f t="shared" si="138"/>
        <v>-797.87</v>
      </c>
      <c r="R1279" s="2">
        <f t="shared" si="139"/>
        <v>225812.12999999995</v>
      </c>
      <c r="S1279">
        <f>WEEKNUM(DailyReportTable[[#This Row],[Date]],2)</f>
        <v>26</v>
      </c>
    </row>
    <row r="1280" spans="10:19" x14ac:dyDescent="0.25">
      <c r="J1280" s="1">
        <v>43281</v>
      </c>
      <c r="K1280">
        <f t="shared" si="135"/>
        <v>2018</v>
      </c>
      <c r="L1280" t="str">
        <f t="shared" si="136"/>
        <v>June</v>
      </c>
      <c r="M1280" s="6" t="str">
        <f>DailyReportTable[[#This Row],[Year]]&amp;WEEKNUM(DailyReportTable[[#This Row],[Date]],2)</f>
        <v>201826</v>
      </c>
      <c r="N1280">
        <f t="shared" si="137"/>
        <v>30</v>
      </c>
      <c r="O1280" s="2">
        <f>SUMIF(IncomeDBTable[Date],"="&amp;DailyReportTable[[#This Row],[Date]],IncomeDBTable[Amount])</f>
        <v>0</v>
      </c>
      <c r="P1280">
        <f>SUMIF(ExpensesDBTable[Date],"="&amp;DailyReportTable[[#This Row],[Date]],ExpensesDBTable[Amount])</f>
        <v>61.5</v>
      </c>
      <c r="Q1280" s="2">
        <f t="shared" si="138"/>
        <v>-61.5</v>
      </c>
      <c r="R1280" s="2">
        <f t="shared" si="139"/>
        <v>225750.62999999995</v>
      </c>
      <c r="S1280">
        <f>WEEKNUM(DailyReportTable[[#This Row],[Date]],2)</f>
        <v>26</v>
      </c>
    </row>
    <row r="1281" spans="10:19" x14ac:dyDescent="0.25">
      <c r="J1281" s="1">
        <v>43282</v>
      </c>
      <c r="K1281">
        <f t="shared" si="135"/>
        <v>2018</v>
      </c>
      <c r="L1281" t="str">
        <f t="shared" si="136"/>
        <v>July</v>
      </c>
      <c r="M1281" s="6" t="str">
        <f>DailyReportTable[[#This Row],[Year]]&amp;WEEKNUM(DailyReportTable[[#This Row],[Date]],2)</f>
        <v>201826</v>
      </c>
      <c r="N1281">
        <f t="shared" si="137"/>
        <v>1</v>
      </c>
      <c r="O1281" s="2">
        <f>SUMIF(IncomeDBTable[Date],"="&amp;DailyReportTable[[#This Row],[Date]],IncomeDBTable[Amount])</f>
        <v>331.53</v>
      </c>
      <c r="P1281">
        <f>SUMIF(ExpensesDBTable[Date],"="&amp;DailyReportTable[[#This Row],[Date]],ExpensesDBTable[Amount])</f>
        <v>6.5</v>
      </c>
      <c r="Q1281" s="2">
        <f t="shared" si="138"/>
        <v>325.02999999999997</v>
      </c>
      <c r="R1281" s="2">
        <f t="shared" si="139"/>
        <v>226075.65999999995</v>
      </c>
      <c r="S1281">
        <f>WEEKNUM(DailyReportTable[[#This Row],[Date]],2)</f>
        <v>26</v>
      </c>
    </row>
    <row r="1282" spans="10:19" x14ac:dyDescent="0.25">
      <c r="J1282" s="1">
        <v>43283</v>
      </c>
      <c r="K1282">
        <f t="shared" si="135"/>
        <v>2018</v>
      </c>
      <c r="L1282" t="str">
        <f t="shared" si="136"/>
        <v>July</v>
      </c>
      <c r="M1282" s="6" t="str">
        <f>DailyReportTable[[#This Row],[Year]]&amp;WEEKNUM(DailyReportTable[[#This Row],[Date]],2)</f>
        <v>201827</v>
      </c>
      <c r="N1282">
        <f t="shared" si="137"/>
        <v>2</v>
      </c>
      <c r="O1282" s="2">
        <f>SUMIF(IncomeDBTable[Date],"="&amp;DailyReportTable[[#This Row],[Date]],IncomeDBTable[Amount])</f>
        <v>0</v>
      </c>
      <c r="P1282">
        <f>SUMIF(ExpensesDBTable[Date],"="&amp;DailyReportTable[[#This Row],[Date]],ExpensesDBTable[Amount])</f>
        <v>150.12</v>
      </c>
      <c r="Q1282" s="2">
        <f t="shared" si="138"/>
        <v>-150.12</v>
      </c>
      <c r="R1282" s="2">
        <f t="shared" si="139"/>
        <v>225925.53999999995</v>
      </c>
      <c r="S1282">
        <f>WEEKNUM(DailyReportTable[[#This Row],[Date]],2)</f>
        <v>27</v>
      </c>
    </row>
    <row r="1283" spans="10:19" x14ac:dyDescent="0.25">
      <c r="J1283" s="1">
        <v>43285</v>
      </c>
      <c r="K1283">
        <f t="shared" si="135"/>
        <v>2018</v>
      </c>
      <c r="L1283" t="str">
        <f t="shared" si="136"/>
        <v>July</v>
      </c>
      <c r="M1283" s="6" t="str">
        <f>DailyReportTable[[#This Row],[Year]]&amp;WEEKNUM(DailyReportTable[[#This Row],[Date]],2)</f>
        <v>201827</v>
      </c>
      <c r="N1283">
        <f t="shared" si="137"/>
        <v>4</v>
      </c>
      <c r="O1283" s="2">
        <f>SUMIF(IncomeDBTable[Date],"="&amp;DailyReportTable[[#This Row],[Date]],IncomeDBTable[Amount])</f>
        <v>0</v>
      </c>
      <c r="P1283">
        <f>SUMIF(ExpensesDBTable[Date],"="&amp;DailyReportTable[[#This Row],[Date]],ExpensesDBTable[Amount])</f>
        <v>334.91</v>
      </c>
      <c r="Q1283" s="2">
        <f t="shared" si="138"/>
        <v>-334.91</v>
      </c>
      <c r="R1283" s="2">
        <f t="shared" si="139"/>
        <v>225590.62999999995</v>
      </c>
      <c r="S1283">
        <f>WEEKNUM(DailyReportTable[[#This Row],[Date]],2)</f>
        <v>27</v>
      </c>
    </row>
    <row r="1284" spans="10:19" x14ac:dyDescent="0.25">
      <c r="J1284" s="1">
        <v>43286</v>
      </c>
      <c r="K1284">
        <f t="shared" si="135"/>
        <v>2018</v>
      </c>
      <c r="L1284" t="str">
        <f t="shared" si="136"/>
        <v>July</v>
      </c>
      <c r="M1284" s="6" t="str">
        <f>DailyReportTable[[#This Row],[Year]]&amp;WEEKNUM(DailyReportTable[[#This Row],[Date]],2)</f>
        <v>201827</v>
      </c>
      <c r="N1284">
        <f t="shared" si="137"/>
        <v>5</v>
      </c>
      <c r="O1284" s="2">
        <f>SUMIF(IncomeDBTable[Date],"="&amp;DailyReportTable[[#This Row],[Date]],IncomeDBTable[Amount])</f>
        <v>2297.2800000000002</v>
      </c>
      <c r="P1284">
        <f>SUMIF(ExpensesDBTable[Date],"="&amp;DailyReportTable[[#This Row],[Date]],ExpensesDBTable[Amount])</f>
        <v>1658.1399999999999</v>
      </c>
      <c r="Q1284" s="2">
        <f t="shared" si="138"/>
        <v>639.14000000000033</v>
      </c>
      <c r="R1284" s="2">
        <f t="shared" si="139"/>
        <v>226229.76999999996</v>
      </c>
      <c r="S1284">
        <f>WEEKNUM(DailyReportTable[[#This Row],[Date]],2)</f>
        <v>27</v>
      </c>
    </row>
    <row r="1285" spans="10:19" x14ac:dyDescent="0.25">
      <c r="J1285" s="1">
        <v>43287</v>
      </c>
      <c r="K1285">
        <f t="shared" si="135"/>
        <v>2018</v>
      </c>
      <c r="L1285" t="str">
        <f t="shared" si="136"/>
        <v>July</v>
      </c>
      <c r="M1285" s="6" t="str">
        <f>DailyReportTable[[#This Row],[Year]]&amp;WEEKNUM(DailyReportTable[[#This Row],[Date]],2)</f>
        <v>201827</v>
      </c>
      <c r="N1285">
        <f t="shared" si="137"/>
        <v>6</v>
      </c>
      <c r="O1285" s="2">
        <f>SUMIF(IncomeDBTable[Date],"="&amp;DailyReportTable[[#This Row],[Date]],IncomeDBTable[Amount])</f>
        <v>0</v>
      </c>
      <c r="P1285">
        <f>SUMIF(ExpensesDBTable[Date],"="&amp;DailyReportTable[[#This Row],[Date]],ExpensesDBTable[Amount])</f>
        <v>73.900000000000006</v>
      </c>
      <c r="Q1285" s="2">
        <f t="shared" si="138"/>
        <v>-73.900000000000006</v>
      </c>
      <c r="R1285" s="2">
        <f t="shared" si="139"/>
        <v>226155.86999999997</v>
      </c>
      <c r="S1285">
        <f>WEEKNUM(DailyReportTable[[#This Row],[Date]],2)</f>
        <v>27</v>
      </c>
    </row>
    <row r="1286" spans="10:19" x14ac:dyDescent="0.25">
      <c r="J1286" s="1">
        <v>43288</v>
      </c>
      <c r="K1286">
        <f t="shared" si="135"/>
        <v>2018</v>
      </c>
      <c r="L1286" t="str">
        <f t="shared" si="136"/>
        <v>July</v>
      </c>
      <c r="M1286" s="6" t="str">
        <f>DailyReportTable[[#This Row],[Year]]&amp;WEEKNUM(DailyReportTable[[#This Row],[Date]],2)</f>
        <v>201827</v>
      </c>
      <c r="N1286">
        <f t="shared" si="137"/>
        <v>7</v>
      </c>
      <c r="O1286" s="2">
        <f>SUMIF(IncomeDBTable[Date],"="&amp;DailyReportTable[[#This Row],[Date]],IncomeDBTable[Amount])</f>
        <v>0</v>
      </c>
      <c r="P1286">
        <f>SUMIF(ExpensesDBTable[Date],"="&amp;DailyReportTable[[#This Row],[Date]],ExpensesDBTable[Amount])</f>
        <v>81.69</v>
      </c>
      <c r="Q1286" s="2">
        <f t="shared" si="138"/>
        <v>-81.69</v>
      </c>
      <c r="R1286" s="2">
        <f t="shared" si="139"/>
        <v>226074.17999999996</v>
      </c>
      <c r="S1286">
        <f>WEEKNUM(DailyReportTable[[#This Row],[Date]],2)</f>
        <v>27</v>
      </c>
    </row>
    <row r="1287" spans="10:19" x14ac:dyDescent="0.25">
      <c r="J1287" s="1">
        <v>43290</v>
      </c>
      <c r="K1287">
        <f t="shared" si="135"/>
        <v>2018</v>
      </c>
      <c r="L1287" t="str">
        <f t="shared" si="136"/>
        <v>July</v>
      </c>
      <c r="M1287" s="6" t="str">
        <f>DailyReportTable[[#This Row],[Year]]&amp;WEEKNUM(DailyReportTable[[#This Row],[Date]],2)</f>
        <v>201828</v>
      </c>
      <c r="N1287">
        <f t="shared" si="137"/>
        <v>9</v>
      </c>
      <c r="O1287" s="2">
        <f>SUMIF(IncomeDBTable[Date],"="&amp;DailyReportTable[[#This Row],[Date]],IncomeDBTable[Amount])</f>
        <v>0</v>
      </c>
      <c r="P1287">
        <f>SUMIF(ExpensesDBTable[Date],"="&amp;DailyReportTable[[#This Row],[Date]],ExpensesDBTable[Amount])</f>
        <v>149.38</v>
      </c>
      <c r="Q1287" s="2">
        <f t="shared" si="138"/>
        <v>-149.38</v>
      </c>
      <c r="R1287" s="2">
        <f t="shared" si="139"/>
        <v>225924.79999999996</v>
      </c>
      <c r="S1287">
        <f>WEEKNUM(DailyReportTable[[#This Row],[Date]],2)</f>
        <v>28</v>
      </c>
    </row>
    <row r="1288" spans="10:19" x14ac:dyDescent="0.25">
      <c r="J1288" s="1">
        <v>43291</v>
      </c>
      <c r="K1288">
        <f t="shared" si="135"/>
        <v>2018</v>
      </c>
      <c r="L1288" t="str">
        <f t="shared" si="136"/>
        <v>July</v>
      </c>
      <c r="M1288" s="6" t="str">
        <f>DailyReportTable[[#This Row],[Year]]&amp;WEEKNUM(DailyReportTable[[#This Row],[Date]],2)</f>
        <v>201828</v>
      </c>
      <c r="N1288">
        <f t="shared" si="137"/>
        <v>10</v>
      </c>
      <c r="O1288" s="2">
        <f>SUMIF(IncomeDBTable[Date],"="&amp;DailyReportTable[[#This Row],[Date]],IncomeDBTable[Amount])</f>
        <v>676.07999999999993</v>
      </c>
      <c r="P1288">
        <f>SUMIF(ExpensesDBTable[Date],"="&amp;DailyReportTable[[#This Row],[Date]],ExpensesDBTable[Amount])</f>
        <v>24.81</v>
      </c>
      <c r="Q1288" s="2">
        <f t="shared" si="138"/>
        <v>651.27</v>
      </c>
      <c r="R1288" s="2">
        <f t="shared" si="139"/>
        <v>226576.06999999995</v>
      </c>
      <c r="S1288">
        <f>WEEKNUM(DailyReportTable[[#This Row],[Date]],2)</f>
        <v>28</v>
      </c>
    </row>
    <row r="1289" spans="10:19" x14ac:dyDescent="0.25">
      <c r="J1289" s="1">
        <v>43292</v>
      </c>
      <c r="K1289">
        <f t="shared" si="135"/>
        <v>2018</v>
      </c>
      <c r="L1289" t="str">
        <f t="shared" si="136"/>
        <v>July</v>
      </c>
      <c r="M1289" s="6" t="str">
        <f>DailyReportTable[[#This Row],[Year]]&amp;WEEKNUM(DailyReportTable[[#This Row],[Date]],2)</f>
        <v>201828</v>
      </c>
      <c r="N1289">
        <f t="shared" si="137"/>
        <v>11</v>
      </c>
      <c r="O1289" s="2">
        <f>SUMIF(IncomeDBTable[Date],"="&amp;DailyReportTable[[#This Row],[Date]],IncomeDBTable[Amount])</f>
        <v>2297.2800000000002</v>
      </c>
      <c r="P1289">
        <f>SUMIF(ExpensesDBTable[Date],"="&amp;DailyReportTable[[#This Row],[Date]],ExpensesDBTable[Amount])</f>
        <v>17.3</v>
      </c>
      <c r="Q1289" s="2">
        <f t="shared" si="138"/>
        <v>2279.98</v>
      </c>
      <c r="R1289" s="2">
        <f t="shared" si="139"/>
        <v>228856.04999999996</v>
      </c>
      <c r="S1289">
        <f>WEEKNUM(DailyReportTable[[#This Row],[Date]],2)</f>
        <v>28</v>
      </c>
    </row>
    <row r="1290" spans="10:19" x14ac:dyDescent="0.25">
      <c r="J1290" s="1">
        <v>43293</v>
      </c>
      <c r="K1290">
        <f t="shared" si="135"/>
        <v>2018</v>
      </c>
      <c r="L1290" t="str">
        <f t="shared" si="136"/>
        <v>July</v>
      </c>
      <c r="M1290" s="6" t="str">
        <f>DailyReportTable[[#This Row],[Year]]&amp;WEEKNUM(DailyReportTable[[#This Row],[Date]],2)</f>
        <v>201828</v>
      </c>
      <c r="N1290">
        <f t="shared" si="137"/>
        <v>12</v>
      </c>
      <c r="O1290" s="2">
        <f>SUMIF(IncomeDBTable[Date],"="&amp;DailyReportTable[[#This Row],[Date]],IncomeDBTable[Amount])</f>
        <v>0</v>
      </c>
      <c r="P1290">
        <f>SUMIF(ExpensesDBTable[Date],"="&amp;DailyReportTable[[#This Row],[Date]],ExpensesDBTable[Amount])</f>
        <v>134.75</v>
      </c>
      <c r="Q1290" s="2">
        <f t="shared" si="138"/>
        <v>-134.75</v>
      </c>
      <c r="R1290" s="2">
        <f t="shared" si="139"/>
        <v>228721.29999999996</v>
      </c>
      <c r="S1290">
        <f>WEEKNUM(DailyReportTable[[#This Row],[Date]],2)</f>
        <v>28</v>
      </c>
    </row>
    <row r="1291" spans="10:19" x14ac:dyDescent="0.25">
      <c r="J1291" s="1">
        <v>43294</v>
      </c>
      <c r="K1291">
        <f t="shared" si="135"/>
        <v>2018</v>
      </c>
      <c r="L1291" t="str">
        <f t="shared" si="136"/>
        <v>July</v>
      </c>
      <c r="M1291" s="6" t="str">
        <f>DailyReportTable[[#This Row],[Year]]&amp;WEEKNUM(DailyReportTable[[#This Row],[Date]],2)</f>
        <v>201828</v>
      </c>
      <c r="N1291">
        <f t="shared" si="137"/>
        <v>13</v>
      </c>
      <c r="O1291" s="2">
        <f>SUMIF(IncomeDBTable[Date],"="&amp;DailyReportTable[[#This Row],[Date]],IncomeDBTable[Amount])</f>
        <v>0</v>
      </c>
      <c r="P1291">
        <f>SUMIF(ExpensesDBTable[Date],"="&amp;DailyReportTable[[#This Row],[Date]],ExpensesDBTable[Amount])</f>
        <v>375.97999999999996</v>
      </c>
      <c r="Q1291" s="2">
        <f t="shared" si="138"/>
        <v>-375.97999999999996</v>
      </c>
      <c r="R1291" s="2">
        <f t="shared" si="139"/>
        <v>228345.31999999995</v>
      </c>
      <c r="S1291">
        <f>WEEKNUM(DailyReportTable[[#This Row],[Date]],2)</f>
        <v>28</v>
      </c>
    </row>
    <row r="1292" spans="10:19" x14ac:dyDescent="0.25">
      <c r="J1292" s="1">
        <v>43295</v>
      </c>
      <c r="K1292">
        <f t="shared" si="135"/>
        <v>2018</v>
      </c>
      <c r="L1292" t="str">
        <f t="shared" si="136"/>
        <v>July</v>
      </c>
      <c r="M1292" s="6" t="str">
        <f>DailyReportTable[[#This Row],[Year]]&amp;WEEKNUM(DailyReportTable[[#This Row],[Date]],2)</f>
        <v>201828</v>
      </c>
      <c r="N1292">
        <f t="shared" si="137"/>
        <v>14</v>
      </c>
      <c r="O1292" s="2">
        <f>SUMIF(IncomeDBTable[Date],"="&amp;DailyReportTable[[#This Row],[Date]],IncomeDBTable[Amount])</f>
        <v>0</v>
      </c>
      <c r="P1292">
        <f>SUMIF(ExpensesDBTable[Date],"="&amp;DailyReportTable[[#This Row],[Date]],ExpensesDBTable[Amount])</f>
        <v>16.740000000000002</v>
      </c>
      <c r="Q1292" s="2">
        <f t="shared" si="138"/>
        <v>-16.740000000000002</v>
      </c>
      <c r="R1292" s="2">
        <f t="shared" si="139"/>
        <v>228328.57999999996</v>
      </c>
      <c r="S1292">
        <f>WEEKNUM(DailyReportTable[[#This Row],[Date]],2)</f>
        <v>28</v>
      </c>
    </row>
    <row r="1293" spans="10:19" x14ac:dyDescent="0.25">
      <c r="J1293" s="1">
        <v>43296</v>
      </c>
      <c r="K1293">
        <f t="shared" si="135"/>
        <v>2018</v>
      </c>
      <c r="L1293" t="str">
        <f t="shared" si="136"/>
        <v>July</v>
      </c>
      <c r="M1293" s="6" t="str">
        <f>DailyReportTable[[#This Row],[Year]]&amp;WEEKNUM(DailyReportTable[[#This Row],[Date]],2)</f>
        <v>201828</v>
      </c>
      <c r="N1293">
        <f t="shared" si="137"/>
        <v>15</v>
      </c>
      <c r="O1293" s="2">
        <f>SUMIF(IncomeDBTable[Date],"="&amp;DailyReportTable[[#This Row],[Date]],IncomeDBTable[Amount])</f>
        <v>0</v>
      </c>
      <c r="P1293">
        <f>SUMIF(ExpensesDBTable[Date],"="&amp;DailyReportTable[[#This Row],[Date]],ExpensesDBTable[Amount])</f>
        <v>384.44000000000005</v>
      </c>
      <c r="Q1293" s="2">
        <f t="shared" si="138"/>
        <v>-384.44000000000005</v>
      </c>
      <c r="R1293" s="2">
        <f t="shared" si="139"/>
        <v>227944.13999999996</v>
      </c>
      <c r="S1293">
        <f>WEEKNUM(DailyReportTable[[#This Row],[Date]],2)</f>
        <v>28</v>
      </c>
    </row>
    <row r="1294" spans="10:19" x14ac:dyDescent="0.25">
      <c r="J1294" s="1">
        <v>43298</v>
      </c>
      <c r="K1294">
        <f t="shared" si="135"/>
        <v>2018</v>
      </c>
      <c r="L1294" t="str">
        <f t="shared" si="136"/>
        <v>July</v>
      </c>
      <c r="M1294" s="6" t="str">
        <f>DailyReportTable[[#This Row],[Year]]&amp;WEEKNUM(DailyReportTable[[#This Row],[Date]],2)</f>
        <v>201829</v>
      </c>
      <c r="N1294">
        <f t="shared" si="137"/>
        <v>17</v>
      </c>
      <c r="O1294" s="2">
        <f>SUMIF(IncomeDBTable[Date],"="&amp;DailyReportTable[[#This Row],[Date]],IncomeDBTable[Amount])</f>
        <v>1674.61</v>
      </c>
      <c r="P1294">
        <f>SUMIF(ExpensesDBTable[Date],"="&amp;DailyReportTable[[#This Row],[Date]],ExpensesDBTable[Amount])</f>
        <v>280.62</v>
      </c>
      <c r="Q1294" s="2">
        <f t="shared" si="138"/>
        <v>1393.9899999999998</v>
      </c>
      <c r="R1294" s="2">
        <f t="shared" si="139"/>
        <v>229338.12999999995</v>
      </c>
      <c r="S1294">
        <f>WEEKNUM(DailyReportTable[[#This Row],[Date]],2)</f>
        <v>29</v>
      </c>
    </row>
    <row r="1295" spans="10:19" x14ac:dyDescent="0.25">
      <c r="J1295" s="1">
        <v>43299</v>
      </c>
      <c r="K1295">
        <f t="shared" si="135"/>
        <v>2018</v>
      </c>
      <c r="L1295" t="str">
        <f t="shared" si="136"/>
        <v>July</v>
      </c>
      <c r="M1295" s="6" t="str">
        <f>DailyReportTable[[#This Row],[Year]]&amp;WEEKNUM(DailyReportTable[[#This Row],[Date]],2)</f>
        <v>201829</v>
      </c>
      <c r="N1295">
        <f t="shared" si="137"/>
        <v>18</v>
      </c>
      <c r="O1295" s="2">
        <f>SUMIF(IncomeDBTable[Date],"="&amp;DailyReportTable[[#This Row],[Date]],IncomeDBTable[Amount])</f>
        <v>2297.2800000000002</v>
      </c>
      <c r="P1295">
        <f>SUMIF(ExpensesDBTable[Date],"="&amp;DailyReportTable[[#This Row],[Date]],ExpensesDBTable[Amount])</f>
        <v>1528.7299999999998</v>
      </c>
      <c r="Q1295" s="2">
        <f t="shared" si="138"/>
        <v>768.55000000000041</v>
      </c>
      <c r="R1295" s="2">
        <f t="shared" si="139"/>
        <v>230106.67999999993</v>
      </c>
      <c r="S1295">
        <f>WEEKNUM(DailyReportTable[[#This Row],[Date]],2)</f>
        <v>29</v>
      </c>
    </row>
    <row r="1296" spans="10:19" x14ac:dyDescent="0.25">
      <c r="J1296" s="1">
        <v>43300</v>
      </c>
      <c r="K1296">
        <f t="shared" si="135"/>
        <v>2018</v>
      </c>
      <c r="L1296" t="str">
        <f t="shared" si="136"/>
        <v>July</v>
      </c>
      <c r="M1296" s="6" t="str">
        <f>DailyReportTable[[#This Row],[Year]]&amp;WEEKNUM(DailyReportTable[[#This Row],[Date]],2)</f>
        <v>201829</v>
      </c>
      <c r="N1296">
        <f t="shared" si="137"/>
        <v>19</v>
      </c>
      <c r="O1296" s="2">
        <f>SUMIF(IncomeDBTable[Date],"="&amp;DailyReportTable[[#This Row],[Date]],IncomeDBTable[Amount])</f>
        <v>0</v>
      </c>
      <c r="P1296">
        <f>SUMIF(ExpensesDBTable[Date],"="&amp;DailyReportTable[[#This Row],[Date]],ExpensesDBTable[Amount])</f>
        <v>13.9</v>
      </c>
      <c r="Q1296" s="2">
        <f t="shared" si="138"/>
        <v>-13.9</v>
      </c>
      <c r="R1296" s="2">
        <f t="shared" si="139"/>
        <v>230092.77999999994</v>
      </c>
      <c r="S1296">
        <f>WEEKNUM(DailyReportTable[[#This Row],[Date]],2)</f>
        <v>29</v>
      </c>
    </row>
    <row r="1297" spans="10:19" x14ac:dyDescent="0.25">
      <c r="J1297" s="1">
        <v>43301</v>
      </c>
      <c r="K1297">
        <f t="shared" si="135"/>
        <v>2018</v>
      </c>
      <c r="L1297" t="str">
        <f t="shared" si="136"/>
        <v>July</v>
      </c>
      <c r="M1297" s="6" t="str">
        <f>DailyReportTable[[#This Row],[Year]]&amp;WEEKNUM(DailyReportTable[[#This Row],[Date]],2)</f>
        <v>201829</v>
      </c>
      <c r="N1297">
        <f t="shared" si="137"/>
        <v>20</v>
      </c>
      <c r="O1297" s="2">
        <f>SUMIF(IncomeDBTable[Date],"="&amp;DailyReportTable[[#This Row],[Date]],IncomeDBTable[Amount])</f>
        <v>0</v>
      </c>
      <c r="P1297">
        <f>SUMIF(ExpensesDBTable[Date],"="&amp;DailyReportTable[[#This Row],[Date]],ExpensesDBTable[Amount])</f>
        <v>38.019999999999996</v>
      </c>
      <c r="Q1297" s="2">
        <f t="shared" si="138"/>
        <v>-38.019999999999996</v>
      </c>
      <c r="R1297" s="2">
        <f t="shared" si="139"/>
        <v>230054.75999999995</v>
      </c>
      <c r="S1297">
        <f>WEEKNUM(DailyReportTable[[#This Row],[Date]],2)</f>
        <v>29</v>
      </c>
    </row>
    <row r="1298" spans="10:19" x14ac:dyDescent="0.25">
      <c r="J1298" s="1">
        <v>43302</v>
      </c>
      <c r="K1298">
        <f t="shared" si="135"/>
        <v>2018</v>
      </c>
      <c r="L1298" t="str">
        <f t="shared" si="136"/>
        <v>July</v>
      </c>
      <c r="M1298" s="6" t="str">
        <f>DailyReportTable[[#This Row],[Year]]&amp;WEEKNUM(DailyReportTable[[#This Row],[Date]],2)</f>
        <v>201829</v>
      </c>
      <c r="N1298">
        <f t="shared" si="137"/>
        <v>21</v>
      </c>
      <c r="O1298" s="2">
        <f>SUMIF(IncomeDBTable[Date],"="&amp;DailyReportTable[[#This Row],[Date]],IncomeDBTable[Amount])</f>
        <v>0</v>
      </c>
      <c r="P1298">
        <f>SUMIF(ExpensesDBTable[Date],"="&amp;DailyReportTable[[#This Row],[Date]],ExpensesDBTable[Amount])</f>
        <v>57.1</v>
      </c>
      <c r="Q1298" s="2">
        <f t="shared" si="138"/>
        <v>-57.1</v>
      </c>
      <c r="R1298" s="2">
        <f t="shared" si="139"/>
        <v>229997.65999999995</v>
      </c>
      <c r="S1298">
        <f>WEEKNUM(DailyReportTable[[#This Row],[Date]],2)</f>
        <v>29</v>
      </c>
    </row>
    <row r="1299" spans="10:19" x14ac:dyDescent="0.25">
      <c r="J1299" s="1">
        <v>43303</v>
      </c>
      <c r="K1299">
        <f t="shared" si="135"/>
        <v>2018</v>
      </c>
      <c r="L1299" t="str">
        <f t="shared" si="136"/>
        <v>July</v>
      </c>
      <c r="M1299" s="6" t="str">
        <f>DailyReportTable[[#This Row],[Year]]&amp;WEEKNUM(DailyReportTable[[#This Row],[Date]],2)</f>
        <v>201829</v>
      </c>
      <c r="N1299">
        <f t="shared" si="137"/>
        <v>22</v>
      </c>
      <c r="O1299" s="2">
        <f>SUMIF(IncomeDBTable[Date],"="&amp;DailyReportTable[[#This Row],[Date]],IncomeDBTable[Amount])</f>
        <v>0</v>
      </c>
      <c r="P1299">
        <f>SUMIF(ExpensesDBTable[Date],"="&amp;DailyReportTable[[#This Row],[Date]],ExpensesDBTable[Amount])</f>
        <v>40.76</v>
      </c>
      <c r="Q1299" s="2">
        <f t="shared" si="138"/>
        <v>-40.76</v>
      </c>
      <c r="R1299" s="2">
        <f t="shared" si="139"/>
        <v>229956.89999999994</v>
      </c>
      <c r="S1299">
        <f>WEEKNUM(DailyReportTable[[#This Row],[Date]],2)</f>
        <v>29</v>
      </c>
    </row>
    <row r="1300" spans="10:19" x14ac:dyDescent="0.25">
      <c r="J1300" s="1">
        <v>43304</v>
      </c>
      <c r="K1300">
        <f t="shared" si="135"/>
        <v>2018</v>
      </c>
      <c r="L1300" t="str">
        <f t="shared" si="136"/>
        <v>July</v>
      </c>
      <c r="M1300" s="6" t="str">
        <f>DailyReportTable[[#This Row],[Year]]&amp;WEEKNUM(DailyReportTable[[#This Row],[Date]],2)</f>
        <v>201830</v>
      </c>
      <c r="N1300">
        <f t="shared" si="137"/>
        <v>23</v>
      </c>
      <c r="O1300" s="2">
        <f>SUMIF(IncomeDBTable[Date],"="&amp;DailyReportTable[[#This Row],[Date]],IncomeDBTable[Amount])</f>
        <v>0</v>
      </c>
      <c r="P1300">
        <f>SUMIF(ExpensesDBTable[Date],"="&amp;DailyReportTable[[#This Row],[Date]],ExpensesDBTable[Amount])</f>
        <v>227.47</v>
      </c>
      <c r="Q1300" s="2">
        <f t="shared" si="138"/>
        <v>-227.47</v>
      </c>
      <c r="R1300" s="2">
        <f t="shared" si="139"/>
        <v>229729.42999999993</v>
      </c>
      <c r="S1300">
        <f>WEEKNUM(DailyReportTable[[#This Row],[Date]],2)</f>
        <v>30</v>
      </c>
    </row>
    <row r="1301" spans="10:19" x14ac:dyDescent="0.25">
      <c r="J1301" s="1">
        <v>43305</v>
      </c>
      <c r="K1301">
        <f t="shared" si="135"/>
        <v>2018</v>
      </c>
      <c r="L1301" t="str">
        <f t="shared" si="136"/>
        <v>July</v>
      </c>
      <c r="M1301" s="6" t="str">
        <f>DailyReportTable[[#This Row],[Year]]&amp;WEEKNUM(DailyReportTable[[#This Row],[Date]],2)</f>
        <v>201830</v>
      </c>
      <c r="N1301">
        <f t="shared" si="137"/>
        <v>24</v>
      </c>
      <c r="O1301" s="2">
        <f>SUMIF(IncomeDBTable[Date],"="&amp;DailyReportTable[[#This Row],[Date]],IncomeDBTable[Amount])</f>
        <v>0</v>
      </c>
      <c r="P1301">
        <f>SUMIF(ExpensesDBTable[Date],"="&amp;DailyReportTable[[#This Row],[Date]],ExpensesDBTable[Amount])</f>
        <v>32.11</v>
      </c>
      <c r="Q1301" s="2">
        <f t="shared" si="138"/>
        <v>-32.11</v>
      </c>
      <c r="R1301" s="2">
        <f t="shared" si="139"/>
        <v>229697.31999999995</v>
      </c>
      <c r="S1301">
        <f>WEEKNUM(DailyReportTable[[#This Row],[Date]],2)</f>
        <v>30</v>
      </c>
    </row>
    <row r="1302" spans="10:19" x14ac:dyDescent="0.25">
      <c r="J1302" s="1">
        <v>43306</v>
      </c>
      <c r="K1302">
        <f t="shared" si="135"/>
        <v>2018</v>
      </c>
      <c r="L1302" t="str">
        <f t="shared" si="136"/>
        <v>July</v>
      </c>
      <c r="M1302" s="6" t="str">
        <f>DailyReportTable[[#This Row],[Year]]&amp;WEEKNUM(DailyReportTable[[#This Row],[Date]],2)</f>
        <v>201830</v>
      </c>
      <c r="N1302">
        <f t="shared" si="137"/>
        <v>25</v>
      </c>
      <c r="O1302" s="2">
        <f>SUMIF(IncomeDBTable[Date],"="&amp;DailyReportTable[[#This Row],[Date]],IncomeDBTable[Amount])</f>
        <v>2297.2800000000002</v>
      </c>
      <c r="P1302">
        <f>SUMIF(ExpensesDBTable[Date],"="&amp;DailyReportTable[[#This Row],[Date]],ExpensesDBTable[Amount])</f>
        <v>41.21</v>
      </c>
      <c r="Q1302" s="2">
        <f t="shared" si="138"/>
        <v>2256.0700000000002</v>
      </c>
      <c r="R1302" s="2">
        <f t="shared" si="139"/>
        <v>231953.38999999996</v>
      </c>
      <c r="S1302">
        <f>WEEKNUM(DailyReportTable[[#This Row],[Date]],2)</f>
        <v>30</v>
      </c>
    </row>
    <row r="1303" spans="10:19" x14ac:dyDescent="0.25">
      <c r="J1303" s="1">
        <v>43307</v>
      </c>
      <c r="K1303">
        <f t="shared" si="135"/>
        <v>2018</v>
      </c>
      <c r="L1303" t="str">
        <f t="shared" si="136"/>
        <v>July</v>
      </c>
      <c r="M1303" s="6" t="str">
        <f>DailyReportTable[[#This Row],[Year]]&amp;WEEKNUM(DailyReportTable[[#This Row],[Date]],2)</f>
        <v>201830</v>
      </c>
      <c r="N1303">
        <f t="shared" si="137"/>
        <v>26</v>
      </c>
      <c r="O1303" s="2">
        <f>SUMIF(IncomeDBTable[Date],"="&amp;DailyReportTable[[#This Row],[Date]],IncomeDBTable[Amount])</f>
        <v>0</v>
      </c>
      <c r="P1303">
        <f>SUMIF(ExpensesDBTable[Date],"="&amp;DailyReportTable[[#This Row],[Date]],ExpensesDBTable[Amount])</f>
        <v>5</v>
      </c>
      <c r="Q1303" s="2">
        <f t="shared" si="138"/>
        <v>-5</v>
      </c>
      <c r="R1303" s="2">
        <f t="shared" si="139"/>
        <v>231948.38999999996</v>
      </c>
      <c r="S1303">
        <f>WEEKNUM(DailyReportTable[[#This Row],[Date]],2)</f>
        <v>30</v>
      </c>
    </row>
    <row r="1304" spans="10:19" x14ac:dyDescent="0.25">
      <c r="J1304" s="1">
        <v>43308</v>
      </c>
      <c r="K1304">
        <f t="shared" si="135"/>
        <v>2018</v>
      </c>
      <c r="L1304" t="str">
        <f t="shared" si="136"/>
        <v>July</v>
      </c>
      <c r="M1304" s="6" t="str">
        <f>DailyReportTable[[#This Row],[Year]]&amp;WEEKNUM(DailyReportTable[[#This Row],[Date]],2)</f>
        <v>201830</v>
      </c>
      <c r="N1304">
        <f t="shared" si="137"/>
        <v>27</v>
      </c>
      <c r="O1304" s="2">
        <f>SUMIF(IncomeDBTable[Date],"="&amp;DailyReportTable[[#This Row],[Date]],IncomeDBTable[Amount])</f>
        <v>0</v>
      </c>
      <c r="P1304">
        <f>SUMIF(ExpensesDBTable[Date],"="&amp;DailyReportTable[[#This Row],[Date]],ExpensesDBTable[Amount])</f>
        <v>29.5</v>
      </c>
      <c r="Q1304" s="2">
        <f t="shared" si="138"/>
        <v>-29.5</v>
      </c>
      <c r="R1304" s="2">
        <f t="shared" si="139"/>
        <v>231918.88999999996</v>
      </c>
      <c r="S1304">
        <f>WEEKNUM(DailyReportTable[[#This Row],[Date]],2)</f>
        <v>30</v>
      </c>
    </row>
    <row r="1305" spans="10:19" x14ac:dyDescent="0.25">
      <c r="J1305" s="1">
        <v>43309</v>
      </c>
      <c r="K1305">
        <f t="shared" si="135"/>
        <v>2018</v>
      </c>
      <c r="L1305" t="str">
        <f t="shared" si="136"/>
        <v>July</v>
      </c>
      <c r="M1305" s="6" t="str">
        <f>DailyReportTable[[#This Row],[Year]]&amp;WEEKNUM(DailyReportTable[[#This Row],[Date]],2)</f>
        <v>201830</v>
      </c>
      <c r="N1305">
        <f t="shared" si="137"/>
        <v>28</v>
      </c>
      <c r="O1305" s="2">
        <f>SUMIF(IncomeDBTable[Date],"="&amp;DailyReportTable[[#This Row],[Date]],IncomeDBTable[Amount])</f>
        <v>0</v>
      </c>
      <c r="P1305">
        <f>SUMIF(ExpensesDBTable[Date],"="&amp;DailyReportTable[[#This Row],[Date]],ExpensesDBTable[Amount])</f>
        <v>52.46</v>
      </c>
      <c r="Q1305" s="2">
        <f t="shared" si="138"/>
        <v>-52.46</v>
      </c>
      <c r="R1305" s="2">
        <f t="shared" si="139"/>
        <v>231866.42999999996</v>
      </c>
      <c r="S1305">
        <f>WEEKNUM(DailyReportTable[[#This Row],[Date]],2)</f>
        <v>30</v>
      </c>
    </row>
    <row r="1306" spans="10:19" x14ac:dyDescent="0.25">
      <c r="J1306" s="1">
        <v>43310</v>
      </c>
      <c r="K1306">
        <f t="shared" si="135"/>
        <v>2018</v>
      </c>
      <c r="L1306" t="str">
        <f t="shared" si="136"/>
        <v>July</v>
      </c>
      <c r="M1306" s="6" t="str">
        <f>DailyReportTable[[#This Row],[Year]]&amp;WEEKNUM(DailyReportTable[[#This Row],[Date]],2)</f>
        <v>201830</v>
      </c>
      <c r="N1306">
        <f t="shared" si="137"/>
        <v>29</v>
      </c>
      <c r="O1306" s="2">
        <f>SUMIF(IncomeDBTable[Date],"="&amp;DailyReportTable[[#This Row],[Date]],IncomeDBTable[Amount])</f>
        <v>0</v>
      </c>
      <c r="P1306">
        <f>SUMIF(ExpensesDBTable[Date],"="&amp;DailyReportTable[[#This Row],[Date]],ExpensesDBTable[Amount])</f>
        <v>471.09</v>
      </c>
      <c r="Q1306" s="2">
        <f t="shared" si="138"/>
        <v>-471.09</v>
      </c>
      <c r="R1306" s="2">
        <f t="shared" si="139"/>
        <v>231395.33999999997</v>
      </c>
      <c r="S1306">
        <f>WEEKNUM(DailyReportTable[[#This Row],[Date]],2)</f>
        <v>30</v>
      </c>
    </row>
    <row r="1307" spans="10:19" x14ac:dyDescent="0.25">
      <c r="J1307" s="1">
        <v>43311</v>
      </c>
      <c r="K1307">
        <f t="shared" si="135"/>
        <v>2018</v>
      </c>
      <c r="L1307" t="str">
        <f t="shared" si="136"/>
        <v>July</v>
      </c>
      <c r="M1307" s="6" t="str">
        <f>DailyReportTable[[#This Row],[Year]]&amp;WEEKNUM(DailyReportTable[[#This Row],[Date]],2)</f>
        <v>201831</v>
      </c>
      <c r="N1307">
        <f t="shared" si="137"/>
        <v>30</v>
      </c>
      <c r="O1307" s="2">
        <f>SUMIF(IncomeDBTable[Date],"="&amp;DailyReportTable[[#This Row],[Date]],IncomeDBTable[Amount])</f>
        <v>0</v>
      </c>
      <c r="P1307">
        <f>SUMIF(ExpensesDBTable[Date],"="&amp;DailyReportTable[[#This Row],[Date]],ExpensesDBTable[Amount])</f>
        <v>151.04</v>
      </c>
      <c r="Q1307" s="2">
        <f t="shared" si="138"/>
        <v>-151.04</v>
      </c>
      <c r="R1307" s="2">
        <f t="shared" si="139"/>
        <v>231244.29999999996</v>
      </c>
      <c r="S1307">
        <f>WEEKNUM(DailyReportTable[[#This Row],[Date]],2)</f>
        <v>31</v>
      </c>
    </row>
    <row r="1308" spans="10:19" x14ac:dyDescent="0.25">
      <c r="J1308" s="1">
        <v>43313</v>
      </c>
      <c r="K1308">
        <f t="shared" si="135"/>
        <v>2018</v>
      </c>
      <c r="L1308" t="str">
        <f t="shared" si="136"/>
        <v>August</v>
      </c>
      <c r="M1308" s="6" t="str">
        <f>DailyReportTable[[#This Row],[Year]]&amp;WEEKNUM(DailyReportTable[[#This Row],[Date]],2)</f>
        <v>201831</v>
      </c>
      <c r="N1308">
        <f t="shared" si="137"/>
        <v>1</v>
      </c>
      <c r="O1308" s="2">
        <f>SUMIF(IncomeDBTable[Date],"="&amp;DailyReportTable[[#This Row],[Date]],IncomeDBTable[Amount])</f>
        <v>2297.2800000000002</v>
      </c>
      <c r="P1308">
        <f>SUMIF(ExpensesDBTable[Date],"="&amp;DailyReportTable[[#This Row],[Date]],ExpensesDBTable[Amount])</f>
        <v>44.75</v>
      </c>
      <c r="Q1308" s="2">
        <f t="shared" si="138"/>
        <v>2252.5300000000002</v>
      </c>
      <c r="R1308" s="2">
        <f t="shared" si="139"/>
        <v>233496.82999999996</v>
      </c>
      <c r="S1308">
        <f>WEEKNUM(DailyReportTable[[#This Row],[Date]],2)</f>
        <v>31</v>
      </c>
    </row>
    <row r="1309" spans="10:19" x14ac:dyDescent="0.25">
      <c r="J1309" s="1">
        <v>43314</v>
      </c>
      <c r="K1309">
        <f t="shared" si="135"/>
        <v>2018</v>
      </c>
      <c r="L1309" t="str">
        <f t="shared" si="136"/>
        <v>August</v>
      </c>
      <c r="M1309" s="6" t="str">
        <f>DailyReportTable[[#This Row],[Year]]&amp;WEEKNUM(DailyReportTable[[#This Row],[Date]],2)</f>
        <v>201831</v>
      </c>
      <c r="N1309">
        <f t="shared" si="137"/>
        <v>2</v>
      </c>
      <c r="O1309" s="2">
        <f>SUMIF(IncomeDBTable[Date],"="&amp;DailyReportTable[[#This Row],[Date]],IncomeDBTable[Amount])</f>
        <v>0</v>
      </c>
      <c r="P1309">
        <f>SUMIF(ExpensesDBTable[Date],"="&amp;DailyReportTable[[#This Row],[Date]],ExpensesDBTable[Amount])</f>
        <v>30.11</v>
      </c>
      <c r="Q1309" s="2">
        <f t="shared" si="138"/>
        <v>-30.11</v>
      </c>
      <c r="R1309" s="2">
        <f t="shared" si="139"/>
        <v>233466.71999999997</v>
      </c>
      <c r="S1309">
        <f>WEEKNUM(DailyReportTable[[#This Row],[Date]],2)</f>
        <v>31</v>
      </c>
    </row>
    <row r="1310" spans="10:19" x14ac:dyDescent="0.25">
      <c r="J1310" s="1">
        <v>43315</v>
      </c>
      <c r="K1310">
        <f t="shared" si="135"/>
        <v>2018</v>
      </c>
      <c r="L1310" t="str">
        <f t="shared" si="136"/>
        <v>August</v>
      </c>
      <c r="M1310" s="6" t="str">
        <f>DailyReportTable[[#This Row],[Year]]&amp;WEEKNUM(DailyReportTable[[#This Row],[Date]],2)</f>
        <v>201831</v>
      </c>
      <c r="N1310">
        <f t="shared" si="137"/>
        <v>3</v>
      </c>
      <c r="O1310" s="2">
        <f>SUMIF(IncomeDBTable[Date],"="&amp;DailyReportTable[[#This Row],[Date]],IncomeDBTable[Amount])</f>
        <v>0</v>
      </c>
      <c r="P1310">
        <f>SUMIF(ExpensesDBTable[Date],"="&amp;DailyReportTable[[#This Row],[Date]],ExpensesDBTable[Amount])</f>
        <v>57.940000000000005</v>
      </c>
      <c r="Q1310" s="2">
        <f t="shared" si="138"/>
        <v>-57.940000000000005</v>
      </c>
      <c r="R1310" s="2">
        <f t="shared" si="139"/>
        <v>233408.77999999997</v>
      </c>
      <c r="S1310">
        <f>WEEKNUM(DailyReportTable[[#This Row],[Date]],2)</f>
        <v>31</v>
      </c>
    </row>
    <row r="1311" spans="10:19" x14ac:dyDescent="0.25">
      <c r="J1311" s="1">
        <v>43316</v>
      </c>
      <c r="K1311">
        <f t="shared" si="135"/>
        <v>2018</v>
      </c>
      <c r="L1311" t="str">
        <f t="shared" si="136"/>
        <v>August</v>
      </c>
      <c r="M1311" s="6" t="str">
        <f>DailyReportTable[[#This Row],[Year]]&amp;WEEKNUM(DailyReportTable[[#This Row],[Date]],2)</f>
        <v>201831</v>
      </c>
      <c r="N1311">
        <f t="shared" si="137"/>
        <v>4</v>
      </c>
      <c r="O1311" s="2">
        <f>SUMIF(IncomeDBTable[Date],"="&amp;DailyReportTable[[#This Row],[Date]],IncomeDBTable[Amount])</f>
        <v>0</v>
      </c>
      <c r="P1311">
        <f>SUMIF(ExpensesDBTable[Date],"="&amp;DailyReportTable[[#This Row],[Date]],ExpensesDBTable[Amount])</f>
        <v>5.4</v>
      </c>
      <c r="Q1311" s="2">
        <f t="shared" si="138"/>
        <v>-5.4</v>
      </c>
      <c r="R1311" s="2">
        <f t="shared" si="139"/>
        <v>233403.37999999998</v>
      </c>
      <c r="S1311">
        <f>WEEKNUM(DailyReportTable[[#This Row],[Date]],2)</f>
        <v>31</v>
      </c>
    </row>
    <row r="1312" spans="10:19" x14ac:dyDescent="0.25">
      <c r="J1312" s="1">
        <v>43317</v>
      </c>
      <c r="K1312">
        <f t="shared" si="135"/>
        <v>2018</v>
      </c>
      <c r="L1312" t="str">
        <f t="shared" si="136"/>
        <v>August</v>
      </c>
      <c r="M1312" s="6" t="str">
        <f>DailyReportTable[[#This Row],[Year]]&amp;WEEKNUM(DailyReportTable[[#This Row],[Date]],2)</f>
        <v>201831</v>
      </c>
      <c r="N1312">
        <f t="shared" si="137"/>
        <v>5</v>
      </c>
      <c r="O1312" s="2">
        <f>SUMIF(IncomeDBTable[Date],"="&amp;DailyReportTable[[#This Row],[Date]],IncomeDBTable[Amount])</f>
        <v>0</v>
      </c>
      <c r="P1312">
        <f>SUMIF(ExpensesDBTable[Date],"="&amp;DailyReportTable[[#This Row],[Date]],ExpensesDBTable[Amount])</f>
        <v>61.769999999999996</v>
      </c>
      <c r="Q1312" s="2">
        <f t="shared" si="138"/>
        <v>-61.769999999999996</v>
      </c>
      <c r="R1312" s="2">
        <f t="shared" si="139"/>
        <v>233341.61</v>
      </c>
      <c r="S1312">
        <f>WEEKNUM(DailyReportTable[[#This Row],[Date]],2)</f>
        <v>31</v>
      </c>
    </row>
    <row r="1313" spans="10:19" x14ac:dyDescent="0.25">
      <c r="J1313" s="1">
        <v>43318</v>
      </c>
      <c r="K1313">
        <f t="shared" si="135"/>
        <v>2018</v>
      </c>
      <c r="L1313" t="str">
        <f t="shared" si="136"/>
        <v>August</v>
      </c>
      <c r="M1313" s="6" t="str">
        <f>DailyReportTable[[#This Row],[Year]]&amp;WEEKNUM(DailyReportTable[[#This Row],[Date]],2)</f>
        <v>201832</v>
      </c>
      <c r="N1313">
        <f t="shared" si="137"/>
        <v>6</v>
      </c>
      <c r="O1313" s="2">
        <f>SUMIF(IncomeDBTable[Date],"="&amp;DailyReportTable[[#This Row],[Date]],IncomeDBTable[Amount])</f>
        <v>0</v>
      </c>
      <c r="P1313">
        <f>SUMIF(ExpensesDBTable[Date],"="&amp;DailyReportTable[[#This Row],[Date]],ExpensesDBTable[Amount])</f>
        <v>162.11000000000001</v>
      </c>
      <c r="Q1313" s="2">
        <f t="shared" si="138"/>
        <v>-162.11000000000001</v>
      </c>
      <c r="R1313" s="2">
        <f t="shared" si="139"/>
        <v>233179.5</v>
      </c>
      <c r="S1313">
        <f>WEEKNUM(DailyReportTable[[#This Row],[Date]],2)</f>
        <v>32</v>
      </c>
    </row>
    <row r="1314" spans="10:19" x14ac:dyDescent="0.25">
      <c r="J1314" s="1">
        <v>43319</v>
      </c>
      <c r="K1314">
        <f t="shared" si="135"/>
        <v>2018</v>
      </c>
      <c r="L1314" t="str">
        <f t="shared" si="136"/>
        <v>August</v>
      </c>
      <c r="M1314" s="6" t="str">
        <f>DailyReportTable[[#This Row],[Year]]&amp;WEEKNUM(DailyReportTable[[#This Row],[Date]],2)</f>
        <v>201832</v>
      </c>
      <c r="N1314">
        <f t="shared" si="137"/>
        <v>7</v>
      </c>
      <c r="O1314" s="2">
        <f>SUMIF(IncomeDBTable[Date],"="&amp;DailyReportTable[[#This Row],[Date]],IncomeDBTable[Amount])</f>
        <v>0</v>
      </c>
      <c r="P1314">
        <f>SUMIF(ExpensesDBTable[Date],"="&amp;DailyReportTable[[#This Row],[Date]],ExpensesDBTable[Amount])</f>
        <v>100.87</v>
      </c>
      <c r="Q1314" s="2">
        <f t="shared" si="138"/>
        <v>-100.87</v>
      </c>
      <c r="R1314" s="2">
        <f t="shared" si="139"/>
        <v>233078.63</v>
      </c>
      <c r="S1314">
        <f>WEEKNUM(DailyReportTable[[#This Row],[Date]],2)</f>
        <v>32</v>
      </c>
    </row>
    <row r="1315" spans="10:19" x14ac:dyDescent="0.25">
      <c r="J1315" s="1">
        <v>43320</v>
      </c>
      <c r="K1315">
        <f t="shared" si="135"/>
        <v>2018</v>
      </c>
      <c r="L1315" t="str">
        <f t="shared" si="136"/>
        <v>August</v>
      </c>
      <c r="M1315" s="6" t="str">
        <f>DailyReportTable[[#This Row],[Year]]&amp;WEEKNUM(DailyReportTable[[#This Row],[Date]],2)</f>
        <v>201832</v>
      </c>
      <c r="N1315">
        <f t="shared" si="137"/>
        <v>8</v>
      </c>
      <c r="O1315" s="2">
        <f>SUMIF(IncomeDBTable[Date],"="&amp;DailyReportTable[[#This Row],[Date]],IncomeDBTable[Amount])</f>
        <v>2297.2800000000002</v>
      </c>
      <c r="P1315">
        <f>SUMIF(ExpensesDBTable[Date],"="&amp;DailyReportTable[[#This Row],[Date]],ExpensesDBTable[Amount])</f>
        <v>87.97</v>
      </c>
      <c r="Q1315" s="2">
        <f t="shared" si="138"/>
        <v>2209.3100000000004</v>
      </c>
      <c r="R1315" s="2">
        <f t="shared" si="139"/>
        <v>235287.94</v>
      </c>
      <c r="S1315">
        <f>WEEKNUM(DailyReportTable[[#This Row],[Date]],2)</f>
        <v>32</v>
      </c>
    </row>
    <row r="1316" spans="10:19" x14ac:dyDescent="0.25">
      <c r="J1316" s="1">
        <v>43321</v>
      </c>
      <c r="K1316">
        <f t="shared" si="135"/>
        <v>2018</v>
      </c>
      <c r="L1316" t="str">
        <f t="shared" si="136"/>
        <v>August</v>
      </c>
      <c r="M1316" s="6" t="str">
        <f>DailyReportTable[[#This Row],[Year]]&amp;WEEKNUM(DailyReportTable[[#This Row],[Date]],2)</f>
        <v>201832</v>
      </c>
      <c r="N1316">
        <f t="shared" si="137"/>
        <v>9</v>
      </c>
      <c r="O1316" s="2">
        <f>SUMIF(IncomeDBTable[Date],"="&amp;DailyReportTable[[#This Row],[Date]],IncomeDBTable[Amount])</f>
        <v>0</v>
      </c>
      <c r="P1316">
        <f>SUMIF(ExpensesDBTable[Date],"="&amp;DailyReportTable[[#This Row],[Date]],ExpensesDBTable[Amount])</f>
        <v>17.2</v>
      </c>
      <c r="Q1316" s="2">
        <f t="shared" si="138"/>
        <v>-17.2</v>
      </c>
      <c r="R1316" s="2">
        <f t="shared" si="139"/>
        <v>235270.74</v>
      </c>
      <c r="S1316">
        <f>WEEKNUM(DailyReportTable[[#This Row],[Date]],2)</f>
        <v>32</v>
      </c>
    </row>
    <row r="1317" spans="10:19" x14ac:dyDescent="0.25">
      <c r="J1317" s="1">
        <v>43322</v>
      </c>
      <c r="K1317">
        <f t="shared" si="135"/>
        <v>2018</v>
      </c>
      <c r="L1317" t="str">
        <f t="shared" si="136"/>
        <v>August</v>
      </c>
      <c r="M1317" s="6" t="str">
        <f>DailyReportTable[[#This Row],[Year]]&amp;WEEKNUM(DailyReportTable[[#This Row],[Date]],2)</f>
        <v>201832</v>
      </c>
      <c r="N1317">
        <f t="shared" si="137"/>
        <v>10</v>
      </c>
      <c r="O1317" s="2">
        <f>SUMIF(IncomeDBTable[Date],"="&amp;DailyReportTable[[#This Row],[Date]],IncomeDBTable[Amount])</f>
        <v>0</v>
      </c>
      <c r="P1317">
        <f>SUMIF(ExpensesDBTable[Date],"="&amp;DailyReportTable[[#This Row],[Date]],ExpensesDBTable[Amount])</f>
        <v>16.27</v>
      </c>
      <c r="Q1317" s="2">
        <f t="shared" si="138"/>
        <v>-16.27</v>
      </c>
      <c r="R1317" s="2">
        <f t="shared" si="139"/>
        <v>235254.47</v>
      </c>
      <c r="S1317">
        <f>WEEKNUM(DailyReportTable[[#This Row],[Date]],2)</f>
        <v>32</v>
      </c>
    </row>
    <row r="1318" spans="10:19" x14ac:dyDescent="0.25">
      <c r="J1318" s="1">
        <v>43323</v>
      </c>
      <c r="K1318">
        <f t="shared" si="135"/>
        <v>2018</v>
      </c>
      <c r="L1318" t="str">
        <f t="shared" si="136"/>
        <v>August</v>
      </c>
      <c r="M1318" s="6" t="str">
        <f>DailyReportTable[[#This Row],[Year]]&amp;WEEKNUM(DailyReportTable[[#This Row],[Date]],2)</f>
        <v>201832</v>
      </c>
      <c r="N1318">
        <f t="shared" si="137"/>
        <v>11</v>
      </c>
      <c r="O1318" s="2">
        <f>SUMIF(IncomeDBTable[Date],"="&amp;DailyReportTable[[#This Row],[Date]],IncomeDBTable[Amount])</f>
        <v>0</v>
      </c>
      <c r="P1318">
        <f>SUMIF(ExpensesDBTable[Date],"="&amp;DailyReportTable[[#This Row],[Date]],ExpensesDBTable[Amount])</f>
        <v>149.15</v>
      </c>
      <c r="Q1318" s="2">
        <f t="shared" si="138"/>
        <v>-149.15</v>
      </c>
      <c r="R1318" s="2">
        <f t="shared" si="139"/>
        <v>235105.32</v>
      </c>
      <c r="S1318">
        <f>WEEKNUM(DailyReportTable[[#This Row],[Date]],2)</f>
        <v>32</v>
      </c>
    </row>
    <row r="1319" spans="10:19" x14ac:dyDescent="0.25">
      <c r="J1319" s="1">
        <v>43324</v>
      </c>
      <c r="K1319">
        <f t="shared" si="135"/>
        <v>2018</v>
      </c>
      <c r="L1319" t="str">
        <f t="shared" si="136"/>
        <v>August</v>
      </c>
      <c r="M1319" s="6" t="str">
        <f>DailyReportTable[[#This Row],[Year]]&amp;WEEKNUM(DailyReportTable[[#This Row],[Date]],2)</f>
        <v>201832</v>
      </c>
      <c r="N1319">
        <f t="shared" si="137"/>
        <v>12</v>
      </c>
      <c r="O1319" s="2">
        <f>SUMIF(IncomeDBTable[Date],"="&amp;DailyReportTable[[#This Row],[Date]],IncomeDBTable[Amount])</f>
        <v>0</v>
      </c>
      <c r="P1319">
        <f>SUMIF(ExpensesDBTable[Date],"="&amp;DailyReportTable[[#This Row],[Date]],ExpensesDBTable[Amount])</f>
        <v>154.89999999999998</v>
      </c>
      <c r="Q1319" s="2">
        <f t="shared" si="138"/>
        <v>-154.89999999999998</v>
      </c>
      <c r="R1319" s="2">
        <f t="shared" si="139"/>
        <v>234950.42</v>
      </c>
      <c r="S1319">
        <f>WEEKNUM(DailyReportTable[[#This Row],[Date]],2)</f>
        <v>32</v>
      </c>
    </row>
    <row r="1320" spans="10:19" x14ac:dyDescent="0.25">
      <c r="J1320" s="1">
        <v>43325</v>
      </c>
      <c r="K1320">
        <f t="shared" si="135"/>
        <v>2018</v>
      </c>
      <c r="L1320" t="str">
        <f t="shared" si="136"/>
        <v>August</v>
      </c>
      <c r="M1320" s="6" t="str">
        <f>DailyReportTable[[#This Row],[Year]]&amp;WEEKNUM(DailyReportTable[[#This Row],[Date]],2)</f>
        <v>201833</v>
      </c>
      <c r="N1320">
        <f t="shared" si="137"/>
        <v>13</v>
      </c>
      <c r="O1320" s="2">
        <f>SUMIF(IncomeDBTable[Date],"="&amp;DailyReportTable[[#This Row],[Date]],IncomeDBTable[Amount])</f>
        <v>0</v>
      </c>
      <c r="P1320">
        <f>SUMIF(ExpensesDBTable[Date],"="&amp;DailyReportTable[[#This Row],[Date]],ExpensesDBTable[Amount])</f>
        <v>8505.92</v>
      </c>
      <c r="Q1320" s="2">
        <f t="shared" si="138"/>
        <v>-8505.92</v>
      </c>
      <c r="R1320" s="2">
        <f t="shared" si="139"/>
        <v>226444.5</v>
      </c>
      <c r="S1320">
        <f>WEEKNUM(DailyReportTable[[#This Row],[Date]],2)</f>
        <v>33</v>
      </c>
    </row>
    <row r="1321" spans="10:19" x14ac:dyDescent="0.25">
      <c r="J1321" s="1">
        <v>43327</v>
      </c>
      <c r="K1321">
        <f t="shared" si="135"/>
        <v>2018</v>
      </c>
      <c r="L1321" t="str">
        <f t="shared" si="136"/>
        <v>August</v>
      </c>
      <c r="M1321" s="6" t="str">
        <f>DailyReportTable[[#This Row],[Year]]&amp;WEEKNUM(DailyReportTable[[#This Row],[Date]],2)</f>
        <v>201833</v>
      </c>
      <c r="N1321">
        <f t="shared" si="137"/>
        <v>15</v>
      </c>
      <c r="O1321" s="2">
        <f>SUMIF(IncomeDBTable[Date],"="&amp;DailyReportTable[[#This Row],[Date]],IncomeDBTable[Amount])</f>
        <v>2404.1800000000003</v>
      </c>
      <c r="P1321">
        <f>SUMIF(ExpensesDBTable[Date],"="&amp;DailyReportTable[[#This Row],[Date]],ExpensesDBTable[Amount])</f>
        <v>35.92</v>
      </c>
      <c r="Q1321" s="2">
        <f t="shared" si="138"/>
        <v>2368.2600000000002</v>
      </c>
      <c r="R1321" s="2">
        <f t="shared" si="139"/>
        <v>228812.76</v>
      </c>
      <c r="S1321">
        <f>WEEKNUM(DailyReportTable[[#This Row],[Date]],2)</f>
        <v>33</v>
      </c>
    </row>
    <row r="1322" spans="10:19" x14ac:dyDescent="0.25">
      <c r="J1322" s="1">
        <v>43328</v>
      </c>
      <c r="K1322">
        <f t="shared" si="135"/>
        <v>2018</v>
      </c>
      <c r="L1322" t="str">
        <f t="shared" si="136"/>
        <v>August</v>
      </c>
      <c r="M1322" s="6" t="str">
        <f>DailyReportTable[[#This Row],[Year]]&amp;WEEKNUM(DailyReportTable[[#This Row],[Date]],2)</f>
        <v>201833</v>
      </c>
      <c r="N1322">
        <f t="shared" si="137"/>
        <v>16</v>
      </c>
      <c r="O1322" s="2">
        <f>SUMIF(IncomeDBTable[Date],"="&amp;DailyReportTable[[#This Row],[Date]],IncomeDBTable[Amount])</f>
        <v>0</v>
      </c>
      <c r="P1322">
        <f>SUMIF(ExpensesDBTable[Date],"="&amp;DailyReportTable[[#This Row],[Date]],ExpensesDBTable[Amount])</f>
        <v>100.98</v>
      </c>
      <c r="Q1322" s="2">
        <f t="shared" si="138"/>
        <v>-100.98</v>
      </c>
      <c r="R1322" s="2">
        <f t="shared" si="139"/>
        <v>228711.78</v>
      </c>
      <c r="S1322">
        <f>WEEKNUM(DailyReportTable[[#This Row],[Date]],2)</f>
        <v>33</v>
      </c>
    </row>
    <row r="1323" spans="10:19" x14ac:dyDescent="0.25">
      <c r="J1323" s="1">
        <v>43330</v>
      </c>
      <c r="K1323">
        <f t="shared" si="135"/>
        <v>2018</v>
      </c>
      <c r="L1323" t="str">
        <f t="shared" si="136"/>
        <v>August</v>
      </c>
      <c r="M1323" s="6" t="str">
        <f>DailyReportTable[[#This Row],[Year]]&amp;WEEKNUM(DailyReportTable[[#This Row],[Date]],2)</f>
        <v>201833</v>
      </c>
      <c r="N1323">
        <f t="shared" si="137"/>
        <v>18</v>
      </c>
      <c r="O1323" s="2">
        <f>SUMIF(IncomeDBTable[Date],"="&amp;DailyReportTable[[#This Row],[Date]],IncomeDBTable[Amount])</f>
        <v>0</v>
      </c>
      <c r="P1323">
        <f>SUMIF(ExpensesDBTable[Date],"="&amp;DailyReportTable[[#This Row],[Date]],ExpensesDBTable[Amount])</f>
        <v>83.53</v>
      </c>
      <c r="Q1323" s="2">
        <f t="shared" si="138"/>
        <v>-83.53</v>
      </c>
      <c r="R1323" s="2">
        <f t="shared" si="139"/>
        <v>228628.25</v>
      </c>
      <c r="S1323">
        <f>WEEKNUM(DailyReportTable[[#This Row],[Date]],2)</f>
        <v>33</v>
      </c>
    </row>
    <row r="1324" spans="10:19" x14ac:dyDescent="0.25">
      <c r="J1324" s="1">
        <v>43331</v>
      </c>
      <c r="K1324">
        <f t="shared" si="135"/>
        <v>2018</v>
      </c>
      <c r="L1324" t="str">
        <f t="shared" si="136"/>
        <v>August</v>
      </c>
      <c r="M1324" s="6" t="str">
        <f>DailyReportTable[[#This Row],[Year]]&amp;WEEKNUM(DailyReportTable[[#This Row],[Date]],2)</f>
        <v>201833</v>
      </c>
      <c r="N1324">
        <f t="shared" si="137"/>
        <v>19</v>
      </c>
      <c r="O1324" s="2">
        <f>SUMIF(IncomeDBTable[Date],"="&amp;DailyReportTable[[#This Row],[Date]],IncomeDBTable[Amount])</f>
        <v>0</v>
      </c>
      <c r="P1324">
        <f>SUMIF(ExpensesDBTable[Date],"="&amp;DailyReportTable[[#This Row],[Date]],ExpensesDBTable[Amount])</f>
        <v>194.51999999999998</v>
      </c>
      <c r="Q1324" s="2">
        <f t="shared" si="138"/>
        <v>-194.51999999999998</v>
      </c>
      <c r="R1324" s="2">
        <f t="shared" si="139"/>
        <v>228433.73</v>
      </c>
      <c r="S1324">
        <f>WEEKNUM(DailyReportTable[[#This Row],[Date]],2)</f>
        <v>33</v>
      </c>
    </row>
    <row r="1325" spans="10:19" x14ac:dyDescent="0.25">
      <c r="J1325" s="1">
        <v>43332</v>
      </c>
      <c r="K1325">
        <f t="shared" si="135"/>
        <v>2018</v>
      </c>
      <c r="L1325" t="str">
        <f t="shared" si="136"/>
        <v>August</v>
      </c>
      <c r="M1325" s="6" t="str">
        <f>DailyReportTable[[#This Row],[Year]]&amp;WEEKNUM(DailyReportTable[[#This Row],[Date]],2)</f>
        <v>201834</v>
      </c>
      <c r="N1325">
        <f t="shared" si="137"/>
        <v>20</v>
      </c>
      <c r="O1325" s="2">
        <f>SUMIF(IncomeDBTable[Date],"="&amp;DailyReportTable[[#This Row],[Date]],IncomeDBTable[Amount])</f>
        <v>0</v>
      </c>
      <c r="P1325">
        <f>SUMIF(ExpensesDBTable[Date],"="&amp;DailyReportTable[[#This Row],[Date]],ExpensesDBTable[Amount])</f>
        <v>40473.199999999997</v>
      </c>
      <c r="Q1325" s="2">
        <f t="shared" si="138"/>
        <v>-40473.199999999997</v>
      </c>
      <c r="R1325" s="2">
        <f t="shared" si="139"/>
        <v>187960.53000000003</v>
      </c>
      <c r="S1325">
        <f>WEEKNUM(DailyReportTable[[#This Row],[Date]],2)</f>
        <v>34</v>
      </c>
    </row>
    <row r="1326" spans="10:19" x14ac:dyDescent="0.25">
      <c r="J1326" s="1">
        <v>43333</v>
      </c>
      <c r="K1326">
        <f t="shared" si="135"/>
        <v>2018</v>
      </c>
      <c r="L1326" t="str">
        <f t="shared" si="136"/>
        <v>August</v>
      </c>
      <c r="M1326" s="6" t="str">
        <f>DailyReportTable[[#This Row],[Year]]&amp;WEEKNUM(DailyReportTable[[#This Row],[Date]],2)</f>
        <v>201834</v>
      </c>
      <c r="N1326">
        <f t="shared" si="137"/>
        <v>21</v>
      </c>
      <c r="O1326" s="2">
        <f>SUMIF(IncomeDBTable[Date],"="&amp;DailyReportTable[[#This Row],[Date]],IncomeDBTable[Amount])</f>
        <v>0</v>
      </c>
      <c r="P1326">
        <f>SUMIF(ExpensesDBTable[Date],"="&amp;DailyReportTable[[#This Row],[Date]],ExpensesDBTable[Amount])</f>
        <v>229.93</v>
      </c>
      <c r="Q1326" s="2">
        <f t="shared" si="138"/>
        <v>-229.93</v>
      </c>
      <c r="R1326" s="2">
        <f t="shared" si="139"/>
        <v>187730.60000000003</v>
      </c>
      <c r="S1326">
        <f>WEEKNUM(DailyReportTable[[#This Row],[Date]],2)</f>
        <v>34</v>
      </c>
    </row>
    <row r="1327" spans="10:19" x14ac:dyDescent="0.25">
      <c r="J1327" s="1">
        <v>43334</v>
      </c>
      <c r="K1327">
        <f t="shared" si="135"/>
        <v>2018</v>
      </c>
      <c r="L1327" t="str">
        <f t="shared" si="136"/>
        <v>August</v>
      </c>
      <c r="M1327" s="6" t="str">
        <f>DailyReportTable[[#This Row],[Year]]&amp;WEEKNUM(DailyReportTable[[#This Row],[Date]],2)</f>
        <v>201834</v>
      </c>
      <c r="N1327">
        <f t="shared" si="137"/>
        <v>22</v>
      </c>
      <c r="O1327" s="2">
        <f>SUMIF(IncomeDBTable[Date],"="&amp;DailyReportTable[[#This Row],[Date]],IncomeDBTable[Amount])</f>
        <v>2297.2800000000002</v>
      </c>
      <c r="P1327">
        <f>SUMIF(ExpensesDBTable[Date],"="&amp;DailyReportTable[[#This Row],[Date]],ExpensesDBTable[Amount])</f>
        <v>21.939999999999998</v>
      </c>
      <c r="Q1327" s="2">
        <f t="shared" si="138"/>
        <v>2275.34</v>
      </c>
      <c r="R1327" s="2">
        <f t="shared" si="139"/>
        <v>190005.94000000003</v>
      </c>
      <c r="S1327">
        <f>WEEKNUM(DailyReportTable[[#This Row],[Date]],2)</f>
        <v>34</v>
      </c>
    </row>
    <row r="1328" spans="10:19" x14ac:dyDescent="0.25">
      <c r="J1328" s="1">
        <v>43335</v>
      </c>
      <c r="K1328">
        <f t="shared" si="135"/>
        <v>2018</v>
      </c>
      <c r="L1328" t="str">
        <f t="shared" si="136"/>
        <v>August</v>
      </c>
      <c r="M1328" s="6" t="str">
        <f>DailyReportTable[[#This Row],[Year]]&amp;WEEKNUM(DailyReportTable[[#This Row],[Date]],2)</f>
        <v>201834</v>
      </c>
      <c r="N1328">
        <f t="shared" si="137"/>
        <v>23</v>
      </c>
      <c r="O1328" s="2">
        <f>SUMIF(IncomeDBTable[Date],"="&amp;DailyReportTable[[#This Row],[Date]],IncomeDBTable[Amount])</f>
        <v>162.9</v>
      </c>
      <c r="P1328">
        <f>SUMIF(ExpensesDBTable[Date],"="&amp;DailyReportTable[[#This Row],[Date]],ExpensesDBTable[Amount])</f>
        <v>293.33</v>
      </c>
      <c r="Q1328" s="2">
        <f t="shared" si="138"/>
        <v>-130.42999999999998</v>
      </c>
      <c r="R1328" s="2">
        <f t="shared" si="139"/>
        <v>189875.51000000004</v>
      </c>
      <c r="S1328">
        <f>WEEKNUM(DailyReportTable[[#This Row],[Date]],2)</f>
        <v>34</v>
      </c>
    </row>
    <row r="1329" spans="10:19" x14ac:dyDescent="0.25">
      <c r="J1329" s="1">
        <v>43336</v>
      </c>
      <c r="K1329">
        <f t="shared" si="135"/>
        <v>2018</v>
      </c>
      <c r="L1329" t="str">
        <f t="shared" si="136"/>
        <v>August</v>
      </c>
      <c r="M1329" s="6" t="str">
        <f>DailyReportTable[[#This Row],[Year]]&amp;WEEKNUM(DailyReportTable[[#This Row],[Date]],2)</f>
        <v>201834</v>
      </c>
      <c r="N1329">
        <f t="shared" si="137"/>
        <v>24</v>
      </c>
      <c r="O1329" s="2">
        <f>SUMIF(IncomeDBTable[Date],"="&amp;DailyReportTable[[#This Row],[Date]],IncomeDBTable[Amount])</f>
        <v>0</v>
      </c>
      <c r="P1329">
        <f>SUMIF(ExpensesDBTable[Date],"="&amp;DailyReportTable[[#This Row],[Date]],ExpensesDBTable[Amount])</f>
        <v>109.31</v>
      </c>
      <c r="Q1329" s="2">
        <f t="shared" si="138"/>
        <v>-109.31</v>
      </c>
      <c r="R1329" s="2">
        <f t="shared" si="139"/>
        <v>189766.20000000004</v>
      </c>
      <c r="S1329">
        <f>WEEKNUM(DailyReportTable[[#This Row],[Date]],2)</f>
        <v>34</v>
      </c>
    </row>
    <row r="1330" spans="10:19" x14ac:dyDescent="0.25">
      <c r="J1330" s="1">
        <v>43337</v>
      </c>
      <c r="K1330">
        <f t="shared" si="135"/>
        <v>2018</v>
      </c>
      <c r="L1330" t="str">
        <f t="shared" si="136"/>
        <v>August</v>
      </c>
      <c r="M1330" s="6" t="str">
        <f>DailyReportTable[[#This Row],[Year]]&amp;WEEKNUM(DailyReportTable[[#This Row],[Date]],2)</f>
        <v>201834</v>
      </c>
      <c r="N1330">
        <f t="shared" si="137"/>
        <v>25</v>
      </c>
      <c r="O1330" s="2">
        <f>SUMIF(IncomeDBTable[Date],"="&amp;DailyReportTable[[#This Row],[Date]],IncomeDBTable[Amount])</f>
        <v>625</v>
      </c>
      <c r="P1330">
        <f>SUMIF(ExpensesDBTable[Date],"="&amp;DailyReportTable[[#This Row],[Date]],ExpensesDBTable[Amount])</f>
        <v>37.909999999999997</v>
      </c>
      <c r="Q1330" s="2">
        <f t="shared" si="138"/>
        <v>587.09</v>
      </c>
      <c r="R1330" s="2">
        <f t="shared" si="139"/>
        <v>190353.29000000004</v>
      </c>
      <c r="S1330">
        <f>WEEKNUM(DailyReportTable[[#This Row],[Date]],2)</f>
        <v>34</v>
      </c>
    </row>
    <row r="1331" spans="10:19" x14ac:dyDescent="0.25">
      <c r="J1331" s="1">
        <v>43338</v>
      </c>
      <c r="K1331">
        <f t="shared" si="135"/>
        <v>2018</v>
      </c>
      <c r="L1331" t="str">
        <f t="shared" si="136"/>
        <v>August</v>
      </c>
      <c r="M1331" s="6" t="str">
        <f>DailyReportTable[[#This Row],[Year]]&amp;WEEKNUM(DailyReportTable[[#This Row],[Date]],2)</f>
        <v>201834</v>
      </c>
      <c r="N1331">
        <f t="shared" si="137"/>
        <v>26</v>
      </c>
      <c r="O1331" s="2">
        <f>SUMIF(IncomeDBTable[Date],"="&amp;DailyReportTable[[#This Row],[Date]],IncomeDBTable[Amount])</f>
        <v>0</v>
      </c>
      <c r="P1331">
        <f>SUMIF(ExpensesDBTable[Date],"="&amp;DailyReportTable[[#This Row],[Date]],ExpensesDBTable[Amount])</f>
        <v>138.87</v>
      </c>
      <c r="Q1331" s="2">
        <f t="shared" si="138"/>
        <v>-138.87</v>
      </c>
      <c r="R1331" s="2">
        <f t="shared" si="139"/>
        <v>190214.42000000004</v>
      </c>
      <c r="S1331">
        <f>WEEKNUM(DailyReportTable[[#This Row],[Date]],2)</f>
        <v>34</v>
      </c>
    </row>
    <row r="1332" spans="10:19" x14ac:dyDescent="0.25">
      <c r="J1332" s="1">
        <v>43339</v>
      </c>
      <c r="K1332">
        <f t="shared" si="135"/>
        <v>2018</v>
      </c>
      <c r="L1332" t="str">
        <f t="shared" si="136"/>
        <v>August</v>
      </c>
      <c r="M1332" s="6" t="str">
        <f>DailyReportTable[[#This Row],[Year]]&amp;WEEKNUM(DailyReportTable[[#This Row],[Date]],2)</f>
        <v>201835</v>
      </c>
      <c r="N1332">
        <f t="shared" si="137"/>
        <v>27</v>
      </c>
      <c r="O1332" s="2">
        <f>SUMIF(IncomeDBTable[Date],"="&amp;DailyReportTable[[#This Row],[Date]],IncomeDBTable[Amount])</f>
        <v>0</v>
      </c>
      <c r="P1332">
        <f>SUMIF(ExpensesDBTable[Date],"="&amp;DailyReportTable[[#This Row],[Date]],ExpensesDBTable[Amount])</f>
        <v>34.97</v>
      </c>
      <c r="Q1332" s="2">
        <f t="shared" si="138"/>
        <v>-34.97</v>
      </c>
      <c r="R1332" s="2">
        <f t="shared" si="139"/>
        <v>190179.45000000004</v>
      </c>
      <c r="S1332">
        <f>WEEKNUM(DailyReportTable[[#This Row],[Date]],2)</f>
        <v>35</v>
      </c>
    </row>
    <row r="1333" spans="10:19" x14ac:dyDescent="0.25">
      <c r="J1333" s="1">
        <v>43340</v>
      </c>
      <c r="K1333">
        <f t="shared" si="135"/>
        <v>2018</v>
      </c>
      <c r="L1333" t="str">
        <f t="shared" si="136"/>
        <v>August</v>
      </c>
      <c r="M1333" s="6" t="str">
        <f>DailyReportTable[[#This Row],[Year]]&amp;WEEKNUM(DailyReportTable[[#This Row],[Date]],2)</f>
        <v>201835</v>
      </c>
      <c r="N1333">
        <f t="shared" si="137"/>
        <v>28</v>
      </c>
      <c r="O1333" s="2">
        <f>SUMIF(IncomeDBTable[Date],"="&amp;DailyReportTable[[#This Row],[Date]],IncomeDBTable[Amount])</f>
        <v>0</v>
      </c>
      <c r="P1333">
        <f>SUMIF(ExpensesDBTable[Date],"="&amp;DailyReportTable[[#This Row],[Date]],ExpensesDBTable[Amount])</f>
        <v>186.75</v>
      </c>
      <c r="Q1333" s="2">
        <f t="shared" si="138"/>
        <v>-186.75</v>
      </c>
      <c r="R1333" s="2">
        <f t="shared" si="139"/>
        <v>189992.70000000004</v>
      </c>
      <c r="S1333">
        <f>WEEKNUM(DailyReportTable[[#This Row],[Date]],2)</f>
        <v>35</v>
      </c>
    </row>
    <row r="1334" spans="10:19" x14ac:dyDescent="0.25">
      <c r="J1334" s="1">
        <v>43341</v>
      </c>
      <c r="K1334">
        <f t="shared" si="135"/>
        <v>2018</v>
      </c>
      <c r="L1334" t="str">
        <f t="shared" si="136"/>
        <v>August</v>
      </c>
      <c r="M1334" s="6" t="str">
        <f>DailyReportTable[[#This Row],[Year]]&amp;WEEKNUM(DailyReportTable[[#This Row],[Date]],2)</f>
        <v>201835</v>
      </c>
      <c r="N1334">
        <f t="shared" si="137"/>
        <v>29</v>
      </c>
      <c r="O1334" s="2">
        <f>SUMIF(IncomeDBTable[Date],"="&amp;DailyReportTable[[#This Row],[Date]],IncomeDBTable[Amount])</f>
        <v>2297.2800000000002</v>
      </c>
      <c r="P1334">
        <f>SUMIF(ExpensesDBTable[Date],"="&amp;DailyReportTable[[#This Row],[Date]],ExpensesDBTable[Amount])</f>
        <v>63.379999999999995</v>
      </c>
      <c r="Q1334" s="2">
        <f t="shared" si="138"/>
        <v>2233.9</v>
      </c>
      <c r="R1334" s="2">
        <f t="shared" si="139"/>
        <v>192226.60000000003</v>
      </c>
      <c r="S1334">
        <f>WEEKNUM(DailyReportTable[[#This Row],[Date]],2)</f>
        <v>35</v>
      </c>
    </row>
    <row r="1335" spans="10:19" x14ac:dyDescent="0.25">
      <c r="J1335" s="1">
        <v>43342</v>
      </c>
      <c r="K1335">
        <f t="shared" ref="K1335:K1398" si="140">YEAR(J1335)</f>
        <v>2018</v>
      </c>
      <c r="L1335" t="str">
        <f t="shared" ref="L1335:L1398" si="141">TEXT(DATE(K1335,MONTH(J1335),N1335),"MMMM")</f>
        <v>August</v>
      </c>
      <c r="M1335" s="6" t="str">
        <f>DailyReportTable[[#This Row],[Year]]&amp;WEEKNUM(DailyReportTable[[#This Row],[Date]],2)</f>
        <v>201835</v>
      </c>
      <c r="N1335">
        <f t="shared" ref="N1335:N1398" si="142">DAY(J1335)</f>
        <v>30</v>
      </c>
      <c r="O1335" s="2">
        <f>SUMIF(IncomeDBTable[Date],"="&amp;DailyReportTable[[#This Row],[Date]],IncomeDBTable[Amount])</f>
        <v>0</v>
      </c>
      <c r="P1335">
        <f>SUMIF(ExpensesDBTable[Date],"="&amp;DailyReportTable[[#This Row],[Date]],ExpensesDBTable[Amount])</f>
        <v>52.78</v>
      </c>
      <c r="Q1335" s="2">
        <f t="shared" ref="Q1335:Q1398" si="143">O1335-P1335</f>
        <v>-52.78</v>
      </c>
      <c r="R1335" s="2">
        <f t="shared" ref="R1335:R1398" si="144">R1334+Q1335</f>
        <v>192173.82000000004</v>
      </c>
      <c r="S1335">
        <f>WEEKNUM(DailyReportTable[[#This Row],[Date]],2)</f>
        <v>35</v>
      </c>
    </row>
    <row r="1336" spans="10:19" x14ac:dyDescent="0.25">
      <c r="J1336" s="1">
        <v>43343</v>
      </c>
      <c r="K1336">
        <f t="shared" si="140"/>
        <v>2018</v>
      </c>
      <c r="L1336" t="str">
        <f t="shared" si="141"/>
        <v>August</v>
      </c>
      <c r="M1336" s="6" t="str">
        <f>DailyReportTable[[#This Row],[Year]]&amp;WEEKNUM(DailyReportTable[[#This Row],[Date]],2)</f>
        <v>201835</v>
      </c>
      <c r="N1336">
        <f t="shared" si="142"/>
        <v>31</v>
      </c>
      <c r="O1336" s="2">
        <f>SUMIF(IncomeDBTable[Date],"="&amp;DailyReportTable[[#This Row],[Date]],IncomeDBTable[Amount])</f>
        <v>0</v>
      </c>
      <c r="P1336">
        <f>SUMIF(ExpensesDBTable[Date],"="&amp;DailyReportTable[[#This Row],[Date]],ExpensesDBTable[Amount])</f>
        <v>127.56</v>
      </c>
      <c r="Q1336" s="2">
        <f t="shared" si="143"/>
        <v>-127.56</v>
      </c>
      <c r="R1336" s="2">
        <f t="shared" si="144"/>
        <v>192046.26000000004</v>
      </c>
      <c r="S1336">
        <f>WEEKNUM(DailyReportTable[[#This Row],[Date]],2)</f>
        <v>35</v>
      </c>
    </row>
    <row r="1337" spans="10:19" x14ac:dyDescent="0.25">
      <c r="J1337" s="1">
        <v>43344</v>
      </c>
      <c r="K1337">
        <f t="shared" si="140"/>
        <v>2018</v>
      </c>
      <c r="L1337" t="str">
        <f t="shared" si="141"/>
        <v>September</v>
      </c>
      <c r="M1337" s="6" t="str">
        <f>DailyReportTable[[#This Row],[Year]]&amp;WEEKNUM(DailyReportTable[[#This Row],[Date]],2)</f>
        <v>201835</v>
      </c>
      <c r="N1337">
        <f t="shared" si="142"/>
        <v>1</v>
      </c>
      <c r="O1337" s="2">
        <f>SUMIF(IncomeDBTable[Date],"="&amp;DailyReportTable[[#This Row],[Date]],IncomeDBTable[Amount])</f>
        <v>0</v>
      </c>
      <c r="P1337">
        <f>SUMIF(ExpensesDBTable[Date],"="&amp;DailyReportTable[[#This Row],[Date]],ExpensesDBTable[Amount])</f>
        <v>108.31</v>
      </c>
      <c r="Q1337" s="2">
        <f t="shared" si="143"/>
        <v>-108.31</v>
      </c>
      <c r="R1337" s="2">
        <f t="shared" si="144"/>
        <v>191937.95000000004</v>
      </c>
      <c r="S1337">
        <f>WEEKNUM(DailyReportTable[[#This Row],[Date]],2)</f>
        <v>35</v>
      </c>
    </row>
    <row r="1338" spans="10:19" x14ac:dyDescent="0.25">
      <c r="J1338" s="1">
        <v>43345</v>
      </c>
      <c r="K1338">
        <f t="shared" si="140"/>
        <v>2018</v>
      </c>
      <c r="L1338" t="str">
        <f t="shared" si="141"/>
        <v>September</v>
      </c>
      <c r="M1338" s="6" t="str">
        <f>DailyReportTable[[#This Row],[Year]]&amp;WEEKNUM(DailyReportTable[[#This Row],[Date]],2)</f>
        <v>201835</v>
      </c>
      <c r="N1338">
        <f t="shared" si="142"/>
        <v>2</v>
      </c>
      <c r="O1338" s="2">
        <f>SUMIF(IncomeDBTable[Date],"="&amp;DailyReportTable[[#This Row],[Date]],IncomeDBTable[Amount])</f>
        <v>0</v>
      </c>
      <c r="P1338">
        <f>SUMIF(ExpensesDBTable[Date],"="&amp;DailyReportTable[[#This Row],[Date]],ExpensesDBTable[Amount])</f>
        <v>158.29000000000002</v>
      </c>
      <c r="Q1338" s="2">
        <f t="shared" si="143"/>
        <v>-158.29000000000002</v>
      </c>
      <c r="R1338" s="2">
        <f t="shared" si="144"/>
        <v>191779.66000000003</v>
      </c>
      <c r="S1338">
        <f>WEEKNUM(DailyReportTable[[#This Row],[Date]],2)</f>
        <v>35</v>
      </c>
    </row>
    <row r="1339" spans="10:19" x14ac:dyDescent="0.25">
      <c r="J1339" s="1">
        <v>43346</v>
      </c>
      <c r="K1339">
        <f t="shared" si="140"/>
        <v>2018</v>
      </c>
      <c r="L1339" t="str">
        <f t="shared" si="141"/>
        <v>September</v>
      </c>
      <c r="M1339" s="6" t="str">
        <f>DailyReportTable[[#This Row],[Year]]&amp;WEEKNUM(DailyReportTable[[#This Row],[Date]],2)</f>
        <v>201836</v>
      </c>
      <c r="N1339">
        <f t="shared" si="142"/>
        <v>3</v>
      </c>
      <c r="O1339" s="2">
        <f>SUMIF(IncomeDBTable[Date],"="&amp;DailyReportTable[[#This Row],[Date]],IncomeDBTable[Amount])</f>
        <v>0</v>
      </c>
      <c r="P1339">
        <f>SUMIF(ExpensesDBTable[Date],"="&amp;DailyReportTable[[#This Row],[Date]],ExpensesDBTable[Amount])</f>
        <v>548.12999999999988</v>
      </c>
      <c r="Q1339" s="2">
        <f t="shared" si="143"/>
        <v>-548.12999999999988</v>
      </c>
      <c r="R1339" s="2">
        <f t="shared" si="144"/>
        <v>191231.53000000003</v>
      </c>
      <c r="S1339">
        <f>WEEKNUM(DailyReportTable[[#This Row],[Date]],2)</f>
        <v>36</v>
      </c>
    </row>
    <row r="1340" spans="10:19" x14ac:dyDescent="0.25">
      <c r="J1340" s="1">
        <v>43347</v>
      </c>
      <c r="K1340">
        <f t="shared" si="140"/>
        <v>2018</v>
      </c>
      <c r="L1340" t="str">
        <f t="shared" si="141"/>
        <v>September</v>
      </c>
      <c r="M1340" s="6" t="str">
        <f>DailyReportTable[[#This Row],[Year]]&amp;WEEKNUM(DailyReportTable[[#This Row],[Date]],2)</f>
        <v>201836</v>
      </c>
      <c r="N1340">
        <f t="shared" si="142"/>
        <v>4</v>
      </c>
      <c r="O1340" s="2">
        <f>SUMIF(IncomeDBTable[Date],"="&amp;DailyReportTable[[#This Row],[Date]],IncomeDBTable[Amount])</f>
        <v>0</v>
      </c>
      <c r="P1340">
        <f>SUMIF(ExpensesDBTable[Date],"="&amp;DailyReportTable[[#This Row],[Date]],ExpensesDBTable[Amount])</f>
        <v>15.43</v>
      </c>
      <c r="Q1340" s="2">
        <f t="shared" si="143"/>
        <v>-15.43</v>
      </c>
      <c r="R1340" s="2">
        <f t="shared" si="144"/>
        <v>191216.10000000003</v>
      </c>
      <c r="S1340">
        <f>WEEKNUM(DailyReportTable[[#This Row],[Date]],2)</f>
        <v>36</v>
      </c>
    </row>
    <row r="1341" spans="10:19" x14ac:dyDescent="0.25">
      <c r="J1341" s="1">
        <v>43348</v>
      </c>
      <c r="K1341">
        <f t="shared" si="140"/>
        <v>2018</v>
      </c>
      <c r="L1341" t="str">
        <f t="shared" si="141"/>
        <v>September</v>
      </c>
      <c r="M1341" s="6" t="str">
        <f>DailyReportTable[[#This Row],[Year]]&amp;WEEKNUM(DailyReportTable[[#This Row],[Date]],2)</f>
        <v>201836</v>
      </c>
      <c r="N1341">
        <f t="shared" si="142"/>
        <v>5</v>
      </c>
      <c r="O1341" s="2">
        <f>SUMIF(IncomeDBTable[Date],"="&amp;DailyReportTable[[#This Row],[Date]],IncomeDBTable[Amount])</f>
        <v>2297.2800000000002</v>
      </c>
      <c r="P1341">
        <f>SUMIF(ExpensesDBTable[Date],"="&amp;DailyReportTable[[#This Row],[Date]],ExpensesDBTable[Amount])</f>
        <v>46.699999999999996</v>
      </c>
      <c r="Q1341" s="2">
        <f t="shared" si="143"/>
        <v>2250.5800000000004</v>
      </c>
      <c r="R1341" s="2">
        <f t="shared" si="144"/>
        <v>193466.68000000002</v>
      </c>
      <c r="S1341">
        <f>WEEKNUM(DailyReportTable[[#This Row],[Date]],2)</f>
        <v>36</v>
      </c>
    </row>
    <row r="1342" spans="10:19" x14ac:dyDescent="0.25">
      <c r="J1342" s="1">
        <v>43349</v>
      </c>
      <c r="K1342">
        <f t="shared" si="140"/>
        <v>2018</v>
      </c>
      <c r="L1342" t="str">
        <f t="shared" si="141"/>
        <v>September</v>
      </c>
      <c r="M1342" s="6" t="str">
        <f>DailyReportTable[[#This Row],[Year]]&amp;WEEKNUM(DailyReportTable[[#This Row],[Date]],2)</f>
        <v>201836</v>
      </c>
      <c r="N1342">
        <f t="shared" si="142"/>
        <v>6</v>
      </c>
      <c r="O1342" s="2">
        <f>SUMIF(IncomeDBTable[Date],"="&amp;DailyReportTable[[#This Row],[Date]],IncomeDBTable[Amount])</f>
        <v>0</v>
      </c>
      <c r="P1342">
        <f>SUMIF(ExpensesDBTable[Date],"="&amp;DailyReportTable[[#This Row],[Date]],ExpensesDBTable[Amount])</f>
        <v>86.97999999999999</v>
      </c>
      <c r="Q1342" s="2">
        <f t="shared" si="143"/>
        <v>-86.97999999999999</v>
      </c>
      <c r="R1342" s="2">
        <f t="shared" si="144"/>
        <v>193379.7</v>
      </c>
      <c r="S1342">
        <f>WEEKNUM(DailyReportTable[[#This Row],[Date]],2)</f>
        <v>36</v>
      </c>
    </row>
    <row r="1343" spans="10:19" x14ac:dyDescent="0.25">
      <c r="J1343" s="1">
        <v>43350</v>
      </c>
      <c r="K1343">
        <f t="shared" si="140"/>
        <v>2018</v>
      </c>
      <c r="L1343" t="str">
        <f t="shared" si="141"/>
        <v>September</v>
      </c>
      <c r="M1343" s="6" t="str">
        <f>DailyReportTable[[#This Row],[Year]]&amp;WEEKNUM(DailyReportTable[[#This Row],[Date]],2)</f>
        <v>201836</v>
      </c>
      <c r="N1343">
        <f t="shared" si="142"/>
        <v>7</v>
      </c>
      <c r="O1343" s="2">
        <f>SUMIF(IncomeDBTable[Date],"="&amp;DailyReportTable[[#This Row],[Date]],IncomeDBTable[Amount])</f>
        <v>0</v>
      </c>
      <c r="P1343">
        <f>SUMIF(ExpensesDBTable[Date],"="&amp;DailyReportTable[[#This Row],[Date]],ExpensesDBTable[Amount])</f>
        <v>176.04</v>
      </c>
      <c r="Q1343" s="2">
        <f t="shared" si="143"/>
        <v>-176.04</v>
      </c>
      <c r="R1343" s="2">
        <f t="shared" si="144"/>
        <v>193203.66</v>
      </c>
      <c r="S1343">
        <f>WEEKNUM(DailyReportTable[[#This Row],[Date]],2)</f>
        <v>36</v>
      </c>
    </row>
    <row r="1344" spans="10:19" x14ac:dyDescent="0.25">
      <c r="J1344" s="1">
        <v>43351</v>
      </c>
      <c r="K1344">
        <f t="shared" si="140"/>
        <v>2018</v>
      </c>
      <c r="L1344" t="str">
        <f t="shared" si="141"/>
        <v>September</v>
      </c>
      <c r="M1344" s="6" t="str">
        <f>DailyReportTable[[#This Row],[Year]]&amp;WEEKNUM(DailyReportTable[[#This Row],[Date]],2)</f>
        <v>201836</v>
      </c>
      <c r="N1344">
        <f t="shared" si="142"/>
        <v>8</v>
      </c>
      <c r="O1344" s="2">
        <f>SUMIF(IncomeDBTable[Date],"="&amp;DailyReportTable[[#This Row],[Date]],IncomeDBTable[Amount])</f>
        <v>0</v>
      </c>
      <c r="P1344">
        <f>SUMIF(ExpensesDBTable[Date],"="&amp;DailyReportTable[[#This Row],[Date]],ExpensesDBTable[Amount])</f>
        <v>84.4</v>
      </c>
      <c r="Q1344" s="2">
        <f t="shared" si="143"/>
        <v>-84.4</v>
      </c>
      <c r="R1344" s="2">
        <f t="shared" si="144"/>
        <v>193119.26</v>
      </c>
      <c r="S1344">
        <f>WEEKNUM(DailyReportTable[[#This Row],[Date]],2)</f>
        <v>36</v>
      </c>
    </row>
    <row r="1345" spans="10:19" x14ac:dyDescent="0.25">
      <c r="J1345" s="1">
        <v>43352</v>
      </c>
      <c r="K1345">
        <f t="shared" si="140"/>
        <v>2018</v>
      </c>
      <c r="L1345" t="str">
        <f t="shared" si="141"/>
        <v>September</v>
      </c>
      <c r="M1345" s="6" t="str">
        <f>DailyReportTable[[#This Row],[Year]]&amp;WEEKNUM(DailyReportTable[[#This Row],[Date]],2)</f>
        <v>201836</v>
      </c>
      <c r="N1345">
        <f t="shared" si="142"/>
        <v>9</v>
      </c>
      <c r="O1345" s="2">
        <f>SUMIF(IncomeDBTable[Date],"="&amp;DailyReportTable[[#This Row],[Date]],IncomeDBTable[Amount])</f>
        <v>0</v>
      </c>
      <c r="P1345">
        <f>SUMIF(ExpensesDBTable[Date],"="&amp;DailyReportTable[[#This Row],[Date]],ExpensesDBTable[Amount])</f>
        <v>96.85</v>
      </c>
      <c r="Q1345" s="2">
        <f t="shared" si="143"/>
        <v>-96.85</v>
      </c>
      <c r="R1345" s="2">
        <f t="shared" si="144"/>
        <v>193022.41</v>
      </c>
      <c r="S1345">
        <f>WEEKNUM(DailyReportTable[[#This Row],[Date]],2)</f>
        <v>36</v>
      </c>
    </row>
    <row r="1346" spans="10:19" x14ac:dyDescent="0.25">
      <c r="J1346" s="1">
        <v>43353</v>
      </c>
      <c r="K1346">
        <f t="shared" si="140"/>
        <v>2018</v>
      </c>
      <c r="L1346" t="str">
        <f t="shared" si="141"/>
        <v>September</v>
      </c>
      <c r="M1346" s="6" t="str">
        <f>DailyReportTable[[#This Row],[Year]]&amp;WEEKNUM(DailyReportTable[[#This Row],[Date]],2)</f>
        <v>201837</v>
      </c>
      <c r="N1346">
        <f t="shared" si="142"/>
        <v>10</v>
      </c>
      <c r="O1346" s="2">
        <f>SUMIF(IncomeDBTable[Date],"="&amp;DailyReportTable[[#This Row],[Date]],IncomeDBTable[Amount])</f>
        <v>0</v>
      </c>
      <c r="P1346">
        <f>SUMIF(ExpensesDBTable[Date],"="&amp;DailyReportTable[[#This Row],[Date]],ExpensesDBTable[Amount])</f>
        <v>24.85</v>
      </c>
      <c r="Q1346" s="2">
        <f t="shared" si="143"/>
        <v>-24.85</v>
      </c>
      <c r="R1346" s="2">
        <f t="shared" si="144"/>
        <v>192997.56</v>
      </c>
      <c r="S1346">
        <f>WEEKNUM(DailyReportTable[[#This Row],[Date]],2)</f>
        <v>37</v>
      </c>
    </row>
    <row r="1347" spans="10:19" x14ac:dyDescent="0.25">
      <c r="J1347" s="1">
        <v>43355</v>
      </c>
      <c r="K1347">
        <f t="shared" si="140"/>
        <v>2018</v>
      </c>
      <c r="L1347" t="str">
        <f t="shared" si="141"/>
        <v>September</v>
      </c>
      <c r="M1347" s="6" t="str">
        <f>DailyReportTable[[#This Row],[Year]]&amp;WEEKNUM(DailyReportTable[[#This Row],[Date]],2)</f>
        <v>201837</v>
      </c>
      <c r="N1347">
        <f t="shared" si="142"/>
        <v>12</v>
      </c>
      <c r="O1347" s="2">
        <f>SUMIF(IncomeDBTable[Date],"="&amp;DailyReportTable[[#This Row],[Date]],IncomeDBTable[Amount])</f>
        <v>2297.2800000000002</v>
      </c>
      <c r="P1347">
        <f>SUMIF(ExpensesDBTable[Date],"="&amp;DailyReportTable[[#This Row],[Date]],ExpensesDBTable[Amount])</f>
        <v>18.200000000000003</v>
      </c>
      <c r="Q1347" s="2">
        <f t="shared" si="143"/>
        <v>2279.0800000000004</v>
      </c>
      <c r="R1347" s="2">
        <f t="shared" si="144"/>
        <v>195276.63999999998</v>
      </c>
      <c r="S1347">
        <f>WEEKNUM(DailyReportTable[[#This Row],[Date]],2)</f>
        <v>37</v>
      </c>
    </row>
    <row r="1348" spans="10:19" x14ac:dyDescent="0.25">
      <c r="J1348" s="1">
        <v>43356</v>
      </c>
      <c r="K1348">
        <f t="shared" si="140"/>
        <v>2018</v>
      </c>
      <c r="L1348" t="str">
        <f t="shared" si="141"/>
        <v>September</v>
      </c>
      <c r="M1348" s="6" t="str">
        <f>DailyReportTable[[#This Row],[Year]]&amp;WEEKNUM(DailyReportTable[[#This Row],[Date]],2)</f>
        <v>201837</v>
      </c>
      <c r="N1348">
        <f t="shared" si="142"/>
        <v>13</v>
      </c>
      <c r="O1348" s="2">
        <f>SUMIF(IncomeDBTable[Date],"="&amp;DailyReportTable[[#This Row],[Date]],IncomeDBTable[Amount])</f>
        <v>1000</v>
      </c>
      <c r="P1348">
        <f>SUMIF(ExpensesDBTable[Date],"="&amp;DailyReportTable[[#This Row],[Date]],ExpensesDBTable[Amount])</f>
        <v>51.349999999999994</v>
      </c>
      <c r="Q1348" s="2">
        <f t="shared" si="143"/>
        <v>948.65</v>
      </c>
      <c r="R1348" s="2">
        <f t="shared" si="144"/>
        <v>196225.28999999998</v>
      </c>
      <c r="S1348">
        <f>WEEKNUM(DailyReportTable[[#This Row],[Date]],2)</f>
        <v>37</v>
      </c>
    </row>
    <row r="1349" spans="10:19" x14ac:dyDescent="0.25">
      <c r="J1349" s="1">
        <v>43357</v>
      </c>
      <c r="K1349">
        <f t="shared" si="140"/>
        <v>2018</v>
      </c>
      <c r="L1349" t="str">
        <f t="shared" si="141"/>
        <v>September</v>
      </c>
      <c r="M1349" s="6" t="str">
        <f>DailyReportTable[[#This Row],[Year]]&amp;WEEKNUM(DailyReportTable[[#This Row],[Date]],2)</f>
        <v>201837</v>
      </c>
      <c r="N1349">
        <f t="shared" si="142"/>
        <v>14</v>
      </c>
      <c r="O1349" s="2">
        <f>SUMIF(IncomeDBTable[Date],"="&amp;DailyReportTable[[#This Row],[Date]],IncomeDBTable[Amount])</f>
        <v>0</v>
      </c>
      <c r="P1349">
        <f>SUMIF(ExpensesDBTable[Date],"="&amp;DailyReportTable[[#This Row],[Date]],ExpensesDBTable[Amount])</f>
        <v>321.53999999999996</v>
      </c>
      <c r="Q1349" s="2">
        <f t="shared" si="143"/>
        <v>-321.53999999999996</v>
      </c>
      <c r="R1349" s="2">
        <f t="shared" si="144"/>
        <v>195903.74999999997</v>
      </c>
      <c r="S1349">
        <f>WEEKNUM(DailyReportTable[[#This Row],[Date]],2)</f>
        <v>37</v>
      </c>
    </row>
    <row r="1350" spans="10:19" x14ac:dyDescent="0.25">
      <c r="J1350" s="1">
        <v>43358</v>
      </c>
      <c r="K1350">
        <f t="shared" si="140"/>
        <v>2018</v>
      </c>
      <c r="L1350" t="str">
        <f t="shared" si="141"/>
        <v>September</v>
      </c>
      <c r="M1350" s="6" t="str">
        <f>DailyReportTable[[#This Row],[Year]]&amp;WEEKNUM(DailyReportTable[[#This Row],[Date]],2)</f>
        <v>201837</v>
      </c>
      <c r="N1350">
        <f t="shared" si="142"/>
        <v>15</v>
      </c>
      <c r="O1350" s="2">
        <f>SUMIF(IncomeDBTable[Date],"="&amp;DailyReportTable[[#This Row],[Date]],IncomeDBTable[Amount])</f>
        <v>0</v>
      </c>
      <c r="P1350">
        <f>SUMIF(ExpensesDBTable[Date],"="&amp;DailyReportTable[[#This Row],[Date]],ExpensesDBTable[Amount])</f>
        <v>459.21</v>
      </c>
      <c r="Q1350" s="2">
        <f t="shared" si="143"/>
        <v>-459.21</v>
      </c>
      <c r="R1350" s="2">
        <f t="shared" si="144"/>
        <v>195444.53999999998</v>
      </c>
      <c r="S1350">
        <f>WEEKNUM(DailyReportTable[[#This Row],[Date]],2)</f>
        <v>37</v>
      </c>
    </row>
    <row r="1351" spans="10:19" x14ac:dyDescent="0.25">
      <c r="J1351" s="1">
        <v>43359</v>
      </c>
      <c r="K1351">
        <f t="shared" si="140"/>
        <v>2018</v>
      </c>
      <c r="L1351" t="str">
        <f t="shared" si="141"/>
        <v>September</v>
      </c>
      <c r="M1351" s="6" t="str">
        <f>DailyReportTable[[#This Row],[Year]]&amp;WEEKNUM(DailyReportTable[[#This Row],[Date]],2)</f>
        <v>201837</v>
      </c>
      <c r="N1351">
        <f t="shared" si="142"/>
        <v>16</v>
      </c>
      <c r="O1351" s="2">
        <f>SUMIF(IncomeDBTable[Date],"="&amp;DailyReportTable[[#This Row],[Date]],IncomeDBTable[Amount])</f>
        <v>0</v>
      </c>
      <c r="P1351">
        <f>SUMIF(ExpensesDBTable[Date],"="&amp;DailyReportTable[[#This Row],[Date]],ExpensesDBTable[Amount])</f>
        <v>39.65</v>
      </c>
      <c r="Q1351" s="2">
        <f t="shared" si="143"/>
        <v>-39.65</v>
      </c>
      <c r="R1351" s="2">
        <f t="shared" si="144"/>
        <v>195404.88999999998</v>
      </c>
      <c r="S1351">
        <f>WEEKNUM(DailyReportTable[[#This Row],[Date]],2)</f>
        <v>37</v>
      </c>
    </row>
    <row r="1352" spans="10:19" x14ac:dyDescent="0.25">
      <c r="J1352" s="1">
        <v>43360</v>
      </c>
      <c r="K1352">
        <f t="shared" si="140"/>
        <v>2018</v>
      </c>
      <c r="L1352" t="str">
        <f t="shared" si="141"/>
        <v>September</v>
      </c>
      <c r="M1352" s="6" t="str">
        <f>DailyReportTable[[#This Row],[Year]]&amp;WEEKNUM(DailyReportTable[[#This Row],[Date]],2)</f>
        <v>201838</v>
      </c>
      <c r="N1352">
        <f t="shared" si="142"/>
        <v>17</v>
      </c>
      <c r="O1352" s="2">
        <f>SUMIF(IncomeDBTable[Date],"="&amp;DailyReportTable[[#This Row],[Date]],IncomeDBTable[Amount])</f>
        <v>0</v>
      </c>
      <c r="P1352">
        <f>SUMIF(ExpensesDBTable[Date],"="&amp;DailyReportTable[[#This Row],[Date]],ExpensesDBTable[Amount])</f>
        <v>154.85</v>
      </c>
      <c r="Q1352" s="2">
        <f t="shared" si="143"/>
        <v>-154.85</v>
      </c>
      <c r="R1352" s="2">
        <f t="shared" si="144"/>
        <v>195250.03999999998</v>
      </c>
      <c r="S1352">
        <f>WEEKNUM(DailyReportTable[[#This Row],[Date]],2)</f>
        <v>38</v>
      </c>
    </row>
    <row r="1353" spans="10:19" x14ac:dyDescent="0.25">
      <c r="J1353" s="1">
        <v>43361</v>
      </c>
      <c r="K1353">
        <f t="shared" si="140"/>
        <v>2018</v>
      </c>
      <c r="L1353" t="str">
        <f t="shared" si="141"/>
        <v>September</v>
      </c>
      <c r="M1353" s="6" t="str">
        <f>DailyReportTable[[#This Row],[Year]]&amp;WEEKNUM(DailyReportTable[[#This Row],[Date]],2)</f>
        <v>201838</v>
      </c>
      <c r="N1353">
        <f t="shared" si="142"/>
        <v>18</v>
      </c>
      <c r="O1353" s="2">
        <f>SUMIF(IncomeDBTable[Date],"="&amp;DailyReportTable[[#This Row],[Date]],IncomeDBTable[Amount])</f>
        <v>0</v>
      </c>
      <c r="P1353">
        <f>SUMIF(ExpensesDBTable[Date],"="&amp;DailyReportTable[[#This Row],[Date]],ExpensesDBTable[Amount])</f>
        <v>1526.6</v>
      </c>
      <c r="Q1353" s="2">
        <f t="shared" si="143"/>
        <v>-1526.6</v>
      </c>
      <c r="R1353" s="2">
        <f t="shared" si="144"/>
        <v>193723.43999999997</v>
      </c>
      <c r="S1353">
        <f>WEEKNUM(DailyReportTable[[#This Row],[Date]],2)</f>
        <v>38</v>
      </c>
    </row>
    <row r="1354" spans="10:19" x14ac:dyDescent="0.25">
      <c r="J1354" s="1">
        <v>43362</v>
      </c>
      <c r="K1354">
        <f t="shared" si="140"/>
        <v>2018</v>
      </c>
      <c r="L1354" t="str">
        <f t="shared" si="141"/>
        <v>September</v>
      </c>
      <c r="M1354" s="6" t="str">
        <f>DailyReportTable[[#This Row],[Year]]&amp;WEEKNUM(DailyReportTable[[#This Row],[Date]],2)</f>
        <v>201838</v>
      </c>
      <c r="N1354">
        <f t="shared" si="142"/>
        <v>19</v>
      </c>
      <c r="O1354" s="2">
        <f>SUMIF(IncomeDBTable[Date],"="&amp;DailyReportTable[[#This Row],[Date]],IncomeDBTable[Amount])</f>
        <v>2297.2800000000002</v>
      </c>
      <c r="P1354">
        <f>SUMIF(ExpensesDBTable[Date],"="&amp;DailyReportTable[[#This Row],[Date]],ExpensesDBTable[Amount])</f>
        <v>95.210000000000008</v>
      </c>
      <c r="Q1354" s="2">
        <f t="shared" si="143"/>
        <v>2202.0700000000002</v>
      </c>
      <c r="R1354" s="2">
        <f t="shared" si="144"/>
        <v>195925.50999999998</v>
      </c>
      <c r="S1354">
        <f>WEEKNUM(DailyReportTable[[#This Row],[Date]],2)</f>
        <v>38</v>
      </c>
    </row>
    <row r="1355" spans="10:19" x14ac:dyDescent="0.25">
      <c r="J1355" s="1">
        <v>43363</v>
      </c>
      <c r="K1355">
        <f t="shared" si="140"/>
        <v>2018</v>
      </c>
      <c r="L1355" t="str">
        <f t="shared" si="141"/>
        <v>September</v>
      </c>
      <c r="M1355" s="6" t="str">
        <f>DailyReportTable[[#This Row],[Year]]&amp;WEEKNUM(DailyReportTable[[#This Row],[Date]],2)</f>
        <v>201838</v>
      </c>
      <c r="N1355">
        <f t="shared" si="142"/>
        <v>20</v>
      </c>
      <c r="O1355" s="2">
        <f>SUMIF(IncomeDBTable[Date],"="&amp;DailyReportTable[[#This Row],[Date]],IncomeDBTable[Amount])</f>
        <v>0</v>
      </c>
      <c r="P1355">
        <f>SUMIF(ExpensesDBTable[Date],"="&amp;DailyReportTable[[#This Row],[Date]],ExpensesDBTable[Amount])</f>
        <v>1181.31</v>
      </c>
      <c r="Q1355" s="2">
        <f t="shared" si="143"/>
        <v>-1181.31</v>
      </c>
      <c r="R1355" s="2">
        <f t="shared" si="144"/>
        <v>194744.19999999998</v>
      </c>
      <c r="S1355">
        <f>WEEKNUM(DailyReportTable[[#This Row],[Date]],2)</f>
        <v>38</v>
      </c>
    </row>
    <row r="1356" spans="10:19" x14ac:dyDescent="0.25">
      <c r="J1356" s="1">
        <v>43364</v>
      </c>
      <c r="K1356">
        <f t="shared" si="140"/>
        <v>2018</v>
      </c>
      <c r="L1356" t="str">
        <f t="shared" si="141"/>
        <v>September</v>
      </c>
      <c r="M1356" s="6" t="str">
        <f>DailyReportTable[[#This Row],[Year]]&amp;WEEKNUM(DailyReportTable[[#This Row],[Date]],2)</f>
        <v>201838</v>
      </c>
      <c r="N1356">
        <f t="shared" si="142"/>
        <v>21</v>
      </c>
      <c r="O1356" s="2">
        <f>SUMIF(IncomeDBTable[Date],"="&amp;DailyReportTable[[#This Row],[Date]],IncomeDBTable[Amount])</f>
        <v>0</v>
      </c>
      <c r="P1356">
        <f>SUMIF(ExpensesDBTable[Date],"="&amp;DailyReportTable[[#This Row],[Date]],ExpensesDBTable[Amount])</f>
        <v>206.12</v>
      </c>
      <c r="Q1356" s="2">
        <f t="shared" si="143"/>
        <v>-206.12</v>
      </c>
      <c r="R1356" s="2">
        <f t="shared" si="144"/>
        <v>194538.08</v>
      </c>
      <c r="S1356">
        <f>WEEKNUM(DailyReportTable[[#This Row],[Date]],2)</f>
        <v>38</v>
      </c>
    </row>
    <row r="1357" spans="10:19" x14ac:dyDescent="0.25">
      <c r="J1357" s="1">
        <v>43366</v>
      </c>
      <c r="K1357">
        <f t="shared" si="140"/>
        <v>2018</v>
      </c>
      <c r="L1357" t="str">
        <f t="shared" si="141"/>
        <v>September</v>
      </c>
      <c r="M1357" s="6" t="str">
        <f>DailyReportTable[[#This Row],[Year]]&amp;WEEKNUM(DailyReportTable[[#This Row],[Date]],2)</f>
        <v>201838</v>
      </c>
      <c r="N1357">
        <f t="shared" si="142"/>
        <v>23</v>
      </c>
      <c r="O1357" s="2">
        <f>SUMIF(IncomeDBTable[Date],"="&amp;DailyReportTable[[#This Row],[Date]],IncomeDBTable[Amount])</f>
        <v>0</v>
      </c>
      <c r="P1357">
        <f>SUMIF(ExpensesDBTable[Date],"="&amp;DailyReportTable[[#This Row],[Date]],ExpensesDBTable[Amount])</f>
        <v>83.1</v>
      </c>
      <c r="Q1357" s="2">
        <f t="shared" si="143"/>
        <v>-83.1</v>
      </c>
      <c r="R1357" s="2">
        <f t="shared" si="144"/>
        <v>194454.97999999998</v>
      </c>
      <c r="S1357">
        <f>WEEKNUM(DailyReportTable[[#This Row],[Date]],2)</f>
        <v>38</v>
      </c>
    </row>
    <row r="1358" spans="10:19" x14ac:dyDescent="0.25">
      <c r="J1358" s="1">
        <v>43367</v>
      </c>
      <c r="K1358">
        <f t="shared" si="140"/>
        <v>2018</v>
      </c>
      <c r="L1358" t="str">
        <f t="shared" si="141"/>
        <v>September</v>
      </c>
      <c r="M1358" s="6" t="str">
        <f>DailyReportTable[[#This Row],[Year]]&amp;WEEKNUM(DailyReportTable[[#This Row],[Date]],2)</f>
        <v>201839</v>
      </c>
      <c r="N1358">
        <f t="shared" si="142"/>
        <v>24</v>
      </c>
      <c r="O1358" s="2">
        <f>SUMIF(IncomeDBTable[Date],"="&amp;DailyReportTable[[#This Row],[Date]],IncomeDBTable[Amount])</f>
        <v>0</v>
      </c>
      <c r="P1358">
        <f>SUMIF(ExpensesDBTable[Date],"="&amp;DailyReportTable[[#This Row],[Date]],ExpensesDBTable[Amount])</f>
        <v>128.09</v>
      </c>
      <c r="Q1358" s="2">
        <f t="shared" si="143"/>
        <v>-128.09</v>
      </c>
      <c r="R1358" s="2">
        <f t="shared" si="144"/>
        <v>194326.88999999998</v>
      </c>
      <c r="S1358">
        <f>WEEKNUM(DailyReportTable[[#This Row],[Date]],2)</f>
        <v>39</v>
      </c>
    </row>
    <row r="1359" spans="10:19" x14ac:dyDescent="0.25">
      <c r="J1359" s="1">
        <v>43368</v>
      </c>
      <c r="K1359">
        <f t="shared" si="140"/>
        <v>2018</v>
      </c>
      <c r="L1359" t="str">
        <f t="shared" si="141"/>
        <v>September</v>
      </c>
      <c r="M1359" s="6" t="str">
        <f>DailyReportTable[[#This Row],[Year]]&amp;WEEKNUM(DailyReportTable[[#This Row],[Date]],2)</f>
        <v>201839</v>
      </c>
      <c r="N1359">
        <f t="shared" si="142"/>
        <v>25</v>
      </c>
      <c r="O1359" s="2">
        <f>SUMIF(IncomeDBTable[Date],"="&amp;DailyReportTable[[#This Row],[Date]],IncomeDBTable[Amount])</f>
        <v>395.51</v>
      </c>
      <c r="P1359">
        <f>SUMIF(ExpensesDBTable[Date],"="&amp;DailyReportTable[[#This Row],[Date]],ExpensesDBTable[Amount])</f>
        <v>24.82</v>
      </c>
      <c r="Q1359" s="2">
        <f t="shared" si="143"/>
        <v>370.69</v>
      </c>
      <c r="R1359" s="2">
        <f t="shared" si="144"/>
        <v>194697.58</v>
      </c>
      <c r="S1359">
        <f>WEEKNUM(DailyReportTable[[#This Row],[Date]],2)</f>
        <v>39</v>
      </c>
    </row>
    <row r="1360" spans="10:19" x14ac:dyDescent="0.25">
      <c r="J1360" s="1">
        <v>43369</v>
      </c>
      <c r="K1360">
        <f t="shared" si="140"/>
        <v>2018</v>
      </c>
      <c r="L1360" t="str">
        <f t="shared" si="141"/>
        <v>September</v>
      </c>
      <c r="M1360" s="6" t="str">
        <f>DailyReportTable[[#This Row],[Year]]&amp;WEEKNUM(DailyReportTable[[#This Row],[Date]],2)</f>
        <v>201839</v>
      </c>
      <c r="N1360">
        <f t="shared" si="142"/>
        <v>26</v>
      </c>
      <c r="O1360" s="2">
        <f>SUMIF(IncomeDBTable[Date],"="&amp;DailyReportTable[[#This Row],[Date]],IncomeDBTable[Amount])</f>
        <v>2297.2800000000002</v>
      </c>
      <c r="P1360">
        <f>SUMIF(ExpensesDBTable[Date],"="&amp;DailyReportTable[[#This Row],[Date]],ExpensesDBTable[Amount])</f>
        <v>163.5</v>
      </c>
      <c r="Q1360" s="2">
        <f t="shared" si="143"/>
        <v>2133.7800000000002</v>
      </c>
      <c r="R1360" s="2">
        <f t="shared" si="144"/>
        <v>196831.35999999999</v>
      </c>
      <c r="S1360">
        <f>WEEKNUM(DailyReportTable[[#This Row],[Date]],2)</f>
        <v>39</v>
      </c>
    </row>
    <row r="1361" spans="10:19" x14ac:dyDescent="0.25">
      <c r="J1361" s="1">
        <v>43370</v>
      </c>
      <c r="K1361">
        <f t="shared" si="140"/>
        <v>2018</v>
      </c>
      <c r="L1361" t="str">
        <f t="shared" si="141"/>
        <v>September</v>
      </c>
      <c r="M1361" s="6" t="str">
        <f>DailyReportTable[[#This Row],[Year]]&amp;WEEKNUM(DailyReportTable[[#This Row],[Date]],2)</f>
        <v>201839</v>
      </c>
      <c r="N1361">
        <f t="shared" si="142"/>
        <v>27</v>
      </c>
      <c r="O1361" s="2">
        <f>SUMIF(IncomeDBTable[Date],"="&amp;DailyReportTable[[#This Row],[Date]],IncomeDBTable[Amount])</f>
        <v>0</v>
      </c>
      <c r="P1361">
        <f>SUMIF(ExpensesDBTable[Date],"="&amp;DailyReportTable[[#This Row],[Date]],ExpensesDBTable[Amount])</f>
        <v>120.22999999999999</v>
      </c>
      <c r="Q1361" s="2">
        <f t="shared" si="143"/>
        <v>-120.22999999999999</v>
      </c>
      <c r="R1361" s="2">
        <f t="shared" si="144"/>
        <v>196711.12999999998</v>
      </c>
      <c r="S1361">
        <f>WEEKNUM(DailyReportTable[[#This Row],[Date]],2)</f>
        <v>39</v>
      </c>
    </row>
    <row r="1362" spans="10:19" x14ac:dyDescent="0.25">
      <c r="J1362" s="1">
        <v>43371</v>
      </c>
      <c r="K1362">
        <f t="shared" si="140"/>
        <v>2018</v>
      </c>
      <c r="L1362" t="str">
        <f t="shared" si="141"/>
        <v>September</v>
      </c>
      <c r="M1362" s="6" t="str">
        <f>DailyReportTable[[#This Row],[Year]]&amp;WEEKNUM(DailyReportTable[[#This Row],[Date]],2)</f>
        <v>201839</v>
      </c>
      <c r="N1362">
        <f t="shared" si="142"/>
        <v>28</v>
      </c>
      <c r="O1362" s="2">
        <f>SUMIF(IncomeDBTable[Date],"="&amp;DailyReportTable[[#This Row],[Date]],IncomeDBTable[Amount])</f>
        <v>0</v>
      </c>
      <c r="P1362">
        <f>SUMIF(ExpensesDBTable[Date],"="&amp;DailyReportTable[[#This Row],[Date]],ExpensesDBTable[Amount])</f>
        <v>92.9</v>
      </c>
      <c r="Q1362" s="2">
        <f t="shared" si="143"/>
        <v>-92.9</v>
      </c>
      <c r="R1362" s="2">
        <f t="shared" si="144"/>
        <v>196618.22999999998</v>
      </c>
      <c r="S1362">
        <f>WEEKNUM(DailyReportTable[[#This Row],[Date]],2)</f>
        <v>39</v>
      </c>
    </row>
    <row r="1363" spans="10:19" x14ac:dyDescent="0.25">
      <c r="J1363" s="1">
        <v>43373</v>
      </c>
      <c r="K1363">
        <f t="shared" si="140"/>
        <v>2018</v>
      </c>
      <c r="L1363" t="str">
        <f t="shared" si="141"/>
        <v>September</v>
      </c>
      <c r="M1363" s="6" t="str">
        <f>DailyReportTable[[#This Row],[Year]]&amp;WEEKNUM(DailyReportTable[[#This Row],[Date]],2)</f>
        <v>201839</v>
      </c>
      <c r="N1363">
        <f t="shared" si="142"/>
        <v>30</v>
      </c>
      <c r="O1363" s="2">
        <f>SUMIF(IncomeDBTable[Date],"="&amp;DailyReportTable[[#This Row],[Date]],IncomeDBTable[Amount])</f>
        <v>0</v>
      </c>
      <c r="P1363">
        <f>SUMIF(ExpensesDBTable[Date],"="&amp;DailyReportTable[[#This Row],[Date]],ExpensesDBTable[Amount])</f>
        <v>218.60000000000002</v>
      </c>
      <c r="Q1363" s="2">
        <f t="shared" si="143"/>
        <v>-218.60000000000002</v>
      </c>
      <c r="R1363" s="2">
        <f t="shared" si="144"/>
        <v>196399.62999999998</v>
      </c>
      <c r="S1363">
        <f>WEEKNUM(DailyReportTable[[#This Row],[Date]],2)</f>
        <v>39</v>
      </c>
    </row>
    <row r="1364" spans="10:19" x14ac:dyDescent="0.25">
      <c r="J1364" s="1">
        <v>43374</v>
      </c>
      <c r="K1364">
        <f t="shared" si="140"/>
        <v>2018</v>
      </c>
      <c r="L1364" t="str">
        <f t="shared" si="141"/>
        <v>October</v>
      </c>
      <c r="M1364" s="6" t="str">
        <f>DailyReportTable[[#This Row],[Year]]&amp;WEEKNUM(DailyReportTable[[#This Row],[Date]],2)</f>
        <v>201840</v>
      </c>
      <c r="N1364">
        <f t="shared" si="142"/>
        <v>1</v>
      </c>
      <c r="O1364" s="2">
        <f>SUMIF(IncomeDBTable[Date],"="&amp;DailyReportTable[[#This Row],[Date]],IncomeDBTable[Amount])</f>
        <v>0</v>
      </c>
      <c r="P1364">
        <f>SUMIF(ExpensesDBTable[Date],"="&amp;DailyReportTable[[#This Row],[Date]],ExpensesDBTable[Amount])</f>
        <v>198.21</v>
      </c>
      <c r="Q1364" s="2">
        <f t="shared" si="143"/>
        <v>-198.21</v>
      </c>
      <c r="R1364" s="2">
        <f t="shared" si="144"/>
        <v>196201.41999999998</v>
      </c>
      <c r="S1364">
        <f>WEEKNUM(DailyReportTable[[#This Row],[Date]],2)</f>
        <v>40</v>
      </c>
    </row>
    <row r="1365" spans="10:19" x14ac:dyDescent="0.25">
      <c r="J1365" s="1">
        <v>43375</v>
      </c>
      <c r="K1365">
        <f t="shared" si="140"/>
        <v>2018</v>
      </c>
      <c r="L1365" t="str">
        <f t="shared" si="141"/>
        <v>October</v>
      </c>
      <c r="M1365" s="6" t="str">
        <f>DailyReportTable[[#This Row],[Year]]&amp;WEEKNUM(DailyReportTable[[#This Row],[Date]],2)</f>
        <v>201840</v>
      </c>
      <c r="N1365">
        <f t="shared" si="142"/>
        <v>2</v>
      </c>
      <c r="O1365" s="2">
        <f>SUMIF(IncomeDBTable[Date],"="&amp;DailyReportTable[[#This Row],[Date]],IncomeDBTable[Amount])</f>
        <v>0</v>
      </c>
      <c r="P1365">
        <f>SUMIF(ExpensesDBTable[Date],"="&amp;DailyReportTable[[#This Row],[Date]],ExpensesDBTable[Amount])</f>
        <v>32.65</v>
      </c>
      <c r="Q1365" s="2">
        <f t="shared" si="143"/>
        <v>-32.65</v>
      </c>
      <c r="R1365" s="2">
        <f t="shared" si="144"/>
        <v>196168.77</v>
      </c>
      <c r="S1365">
        <f>WEEKNUM(DailyReportTable[[#This Row],[Date]],2)</f>
        <v>40</v>
      </c>
    </row>
    <row r="1366" spans="10:19" x14ac:dyDescent="0.25">
      <c r="J1366" s="1">
        <v>43376</v>
      </c>
      <c r="K1366">
        <f t="shared" si="140"/>
        <v>2018</v>
      </c>
      <c r="L1366" t="str">
        <f t="shared" si="141"/>
        <v>October</v>
      </c>
      <c r="M1366" s="6" t="str">
        <f>DailyReportTable[[#This Row],[Year]]&amp;WEEKNUM(DailyReportTable[[#This Row],[Date]],2)</f>
        <v>201840</v>
      </c>
      <c r="N1366">
        <f t="shared" si="142"/>
        <v>3</v>
      </c>
      <c r="O1366" s="2">
        <f>SUMIF(IncomeDBTable[Date],"="&amp;DailyReportTable[[#This Row],[Date]],IncomeDBTable[Amount])</f>
        <v>0</v>
      </c>
      <c r="P1366">
        <f>SUMIF(ExpensesDBTable[Date],"="&amp;DailyReportTable[[#This Row],[Date]],ExpensesDBTable[Amount])</f>
        <v>146.80000000000001</v>
      </c>
      <c r="Q1366" s="2">
        <f t="shared" si="143"/>
        <v>-146.80000000000001</v>
      </c>
      <c r="R1366" s="2">
        <f t="shared" si="144"/>
        <v>196021.97</v>
      </c>
      <c r="S1366">
        <f>WEEKNUM(DailyReportTable[[#This Row],[Date]],2)</f>
        <v>40</v>
      </c>
    </row>
    <row r="1367" spans="10:19" x14ac:dyDescent="0.25">
      <c r="J1367" s="1">
        <v>43377</v>
      </c>
      <c r="K1367">
        <f t="shared" si="140"/>
        <v>2018</v>
      </c>
      <c r="L1367" t="str">
        <f t="shared" si="141"/>
        <v>October</v>
      </c>
      <c r="M1367" s="6" t="str">
        <f>DailyReportTable[[#This Row],[Year]]&amp;WEEKNUM(DailyReportTable[[#This Row],[Date]],2)</f>
        <v>201840</v>
      </c>
      <c r="N1367">
        <f t="shared" si="142"/>
        <v>4</v>
      </c>
      <c r="O1367" s="2">
        <f>SUMIF(IncomeDBTable[Date],"="&amp;DailyReportTable[[#This Row],[Date]],IncomeDBTable[Amount])</f>
        <v>3231.56</v>
      </c>
      <c r="P1367">
        <f>SUMIF(ExpensesDBTable[Date],"="&amp;DailyReportTable[[#This Row],[Date]],ExpensesDBTable[Amount])</f>
        <v>0</v>
      </c>
      <c r="Q1367" s="2">
        <f t="shared" si="143"/>
        <v>3231.56</v>
      </c>
      <c r="R1367" s="2">
        <f t="shared" si="144"/>
        <v>199253.53</v>
      </c>
      <c r="S1367">
        <f>WEEKNUM(DailyReportTable[[#This Row],[Date]],2)</f>
        <v>40</v>
      </c>
    </row>
    <row r="1368" spans="10:19" x14ac:dyDescent="0.25">
      <c r="J1368" s="1">
        <v>43378</v>
      </c>
      <c r="K1368">
        <f t="shared" si="140"/>
        <v>2018</v>
      </c>
      <c r="L1368" t="str">
        <f t="shared" si="141"/>
        <v>October</v>
      </c>
      <c r="M1368" s="6" t="str">
        <f>DailyReportTable[[#This Row],[Year]]&amp;WEEKNUM(DailyReportTable[[#This Row],[Date]],2)</f>
        <v>201840</v>
      </c>
      <c r="N1368">
        <f t="shared" si="142"/>
        <v>5</v>
      </c>
      <c r="O1368" s="2">
        <f>SUMIF(IncomeDBTable[Date],"="&amp;DailyReportTable[[#This Row],[Date]],IncomeDBTable[Amount])</f>
        <v>0</v>
      </c>
      <c r="P1368">
        <f>SUMIF(ExpensesDBTable[Date],"="&amp;DailyReportTable[[#This Row],[Date]],ExpensesDBTable[Amount])</f>
        <v>399.63</v>
      </c>
      <c r="Q1368" s="2">
        <f t="shared" si="143"/>
        <v>-399.63</v>
      </c>
      <c r="R1368" s="2">
        <f t="shared" si="144"/>
        <v>198853.9</v>
      </c>
      <c r="S1368">
        <f>WEEKNUM(DailyReportTable[[#This Row],[Date]],2)</f>
        <v>40</v>
      </c>
    </row>
    <row r="1369" spans="10:19" x14ac:dyDescent="0.25">
      <c r="J1369" s="1">
        <v>43379</v>
      </c>
      <c r="K1369">
        <f t="shared" si="140"/>
        <v>2018</v>
      </c>
      <c r="L1369" t="str">
        <f t="shared" si="141"/>
        <v>October</v>
      </c>
      <c r="M1369" s="6" t="str">
        <f>DailyReportTable[[#This Row],[Year]]&amp;WEEKNUM(DailyReportTable[[#This Row],[Date]],2)</f>
        <v>201840</v>
      </c>
      <c r="N1369">
        <f t="shared" si="142"/>
        <v>6</v>
      </c>
      <c r="O1369" s="2">
        <f>SUMIF(IncomeDBTable[Date],"="&amp;DailyReportTable[[#This Row],[Date]],IncomeDBTable[Amount])</f>
        <v>0</v>
      </c>
      <c r="P1369">
        <f>SUMIF(ExpensesDBTable[Date],"="&amp;DailyReportTable[[#This Row],[Date]],ExpensesDBTable[Amount])</f>
        <v>277.94</v>
      </c>
      <c r="Q1369" s="2">
        <f t="shared" si="143"/>
        <v>-277.94</v>
      </c>
      <c r="R1369" s="2">
        <f t="shared" si="144"/>
        <v>198575.96</v>
      </c>
      <c r="S1369">
        <f>WEEKNUM(DailyReportTable[[#This Row],[Date]],2)</f>
        <v>40</v>
      </c>
    </row>
    <row r="1370" spans="10:19" x14ac:dyDescent="0.25">
      <c r="J1370" s="1">
        <v>43380</v>
      </c>
      <c r="K1370">
        <f t="shared" si="140"/>
        <v>2018</v>
      </c>
      <c r="L1370" t="str">
        <f t="shared" si="141"/>
        <v>October</v>
      </c>
      <c r="M1370" s="6" t="str">
        <f>DailyReportTable[[#This Row],[Year]]&amp;WEEKNUM(DailyReportTable[[#This Row],[Date]],2)</f>
        <v>201840</v>
      </c>
      <c r="N1370">
        <f t="shared" si="142"/>
        <v>7</v>
      </c>
      <c r="O1370" s="2">
        <f>SUMIF(IncomeDBTable[Date],"="&amp;DailyReportTable[[#This Row],[Date]],IncomeDBTable[Amount])</f>
        <v>0</v>
      </c>
      <c r="P1370">
        <f>SUMIF(ExpensesDBTable[Date],"="&amp;DailyReportTable[[#This Row],[Date]],ExpensesDBTable[Amount])</f>
        <v>220.12</v>
      </c>
      <c r="Q1370" s="2">
        <f t="shared" si="143"/>
        <v>-220.12</v>
      </c>
      <c r="R1370" s="2">
        <f t="shared" si="144"/>
        <v>198355.84</v>
      </c>
      <c r="S1370">
        <f>WEEKNUM(DailyReportTable[[#This Row],[Date]],2)</f>
        <v>40</v>
      </c>
    </row>
    <row r="1371" spans="10:19" x14ac:dyDescent="0.25">
      <c r="J1371" s="1">
        <v>43381</v>
      </c>
      <c r="K1371">
        <f t="shared" si="140"/>
        <v>2018</v>
      </c>
      <c r="L1371" t="str">
        <f t="shared" si="141"/>
        <v>October</v>
      </c>
      <c r="M1371" s="6" t="str">
        <f>DailyReportTable[[#This Row],[Year]]&amp;WEEKNUM(DailyReportTable[[#This Row],[Date]],2)</f>
        <v>201841</v>
      </c>
      <c r="N1371">
        <f t="shared" si="142"/>
        <v>8</v>
      </c>
      <c r="O1371" s="2">
        <f>SUMIF(IncomeDBTable[Date],"="&amp;DailyReportTable[[#This Row],[Date]],IncomeDBTable[Amount])</f>
        <v>0</v>
      </c>
      <c r="P1371">
        <f>SUMIF(ExpensesDBTable[Date],"="&amp;DailyReportTable[[#This Row],[Date]],ExpensesDBTable[Amount])</f>
        <v>139.03</v>
      </c>
      <c r="Q1371" s="2">
        <f t="shared" si="143"/>
        <v>-139.03</v>
      </c>
      <c r="R1371" s="2">
        <f t="shared" si="144"/>
        <v>198216.81</v>
      </c>
      <c r="S1371">
        <f>WEEKNUM(DailyReportTable[[#This Row],[Date]],2)</f>
        <v>41</v>
      </c>
    </row>
    <row r="1372" spans="10:19" x14ac:dyDescent="0.25">
      <c r="J1372" s="1">
        <v>43382</v>
      </c>
      <c r="K1372">
        <f t="shared" si="140"/>
        <v>2018</v>
      </c>
      <c r="L1372" t="str">
        <f t="shared" si="141"/>
        <v>October</v>
      </c>
      <c r="M1372" s="6" t="str">
        <f>DailyReportTable[[#This Row],[Year]]&amp;WEEKNUM(DailyReportTable[[#This Row],[Date]],2)</f>
        <v>201841</v>
      </c>
      <c r="N1372">
        <f t="shared" si="142"/>
        <v>9</v>
      </c>
      <c r="O1372" s="2">
        <f>SUMIF(IncomeDBTable[Date],"="&amp;DailyReportTable[[#This Row],[Date]],IncomeDBTable[Amount])</f>
        <v>0</v>
      </c>
      <c r="P1372">
        <f>SUMIF(ExpensesDBTable[Date],"="&amp;DailyReportTable[[#This Row],[Date]],ExpensesDBTable[Amount])</f>
        <v>287.23</v>
      </c>
      <c r="Q1372" s="2">
        <f t="shared" si="143"/>
        <v>-287.23</v>
      </c>
      <c r="R1372" s="2">
        <f t="shared" si="144"/>
        <v>197929.58</v>
      </c>
      <c r="S1372">
        <f>WEEKNUM(DailyReportTable[[#This Row],[Date]],2)</f>
        <v>41</v>
      </c>
    </row>
    <row r="1373" spans="10:19" x14ac:dyDescent="0.25">
      <c r="J1373" s="1">
        <v>43383</v>
      </c>
      <c r="K1373">
        <f t="shared" si="140"/>
        <v>2018</v>
      </c>
      <c r="L1373" t="str">
        <f t="shared" si="141"/>
        <v>October</v>
      </c>
      <c r="M1373" s="6" t="str">
        <f>DailyReportTable[[#This Row],[Year]]&amp;WEEKNUM(DailyReportTable[[#This Row],[Date]],2)</f>
        <v>201841</v>
      </c>
      <c r="N1373">
        <f t="shared" si="142"/>
        <v>10</v>
      </c>
      <c r="O1373" s="2">
        <f>SUMIF(IncomeDBTable[Date],"="&amp;DailyReportTable[[#This Row],[Date]],IncomeDBTable[Amount])</f>
        <v>0</v>
      </c>
      <c r="P1373">
        <f>SUMIF(ExpensesDBTable[Date],"="&amp;DailyReportTable[[#This Row],[Date]],ExpensesDBTable[Amount])</f>
        <v>48.77</v>
      </c>
      <c r="Q1373" s="2">
        <f t="shared" si="143"/>
        <v>-48.77</v>
      </c>
      <c r="R1373" s="2">
        <f t="shared" si="144"/>
        <v>197880.81</v>
      </c>
      <c r="S1373">
        <f>WEEKNUM(DailyReportTable[[#This Row],[Date]],2)</f>
        <v>41</v>
      </c>
    </row>
    <row r="1374" spans="10:19" x14ac:dyDescent="0.25">
      <c r="J1374" s="1">
        <v>43384</v>
      </c>
      <c r="K1374">
        <f t="shared" si="140"/>
        <v>2018</v>
      </c>
      <c r="L1374" t="str">
        <f t="shared" si="141"/>
        <v>October</v>
      </c>
      <c r="M1374" s="6" t="str">
        <f>DailyReportTable[[#This Row],[Year]]&amp;WEEKNUM(DailyReportTable[[#This Row],[Date]],2)</f>
        <v>201841</v>
      </c>
      <c r="N1374">
        <f t="shared" si="142"/>
        <v>11</v>
      </c>
      <c r="O1374" s="2">
        <f>SUMIF(IncomeDBTable[Date],"="&amp;DailyReportTable[[#This Row],[Date]],IncomeDBTable[Amount])</f>
        <v>2297.2800000000002</v>
      </c>
      <c r="P1374">
        <f>SUMIF(ExpensesDBTable[Date],"="&amp;DailyReportTable[[#This Row],[Date]],ExpensesDBTable[Amount])</f>
        <v>41.739999999999995</v>
      </c>
      <c r="Q1374" s="2">
        <f t="shared" si="143"/>
        <v>2255.5400000000004</v>
      </c>
      <c r="R1374" s="2">
        <f t="shared" si="144"/>
        <v>200136.35</v>
      </c>
      <c r="S1374">
        <f>WEEKNUM(DailyReportTable[[#This Row],[Date]],2)</f>
        <v>41</v>
      </c>
    </row>
    <row r="1375" spans="10:19" x14ac:dyDescent="0.25">
      <c r="J1375" s="1">
        <v>43385</v>
      </c>
      <c r="K1375">
        <f t="shared" si="140"/>
        <v>2018</v>
      </c>
      <c r="L1375" t="str">
        <f t="shared" si="141"/>
        <v>October</v>
      </c>
      <c r="M1375" s="6" t="str">
        <f>DailyReportTable[[#This Row],[Year]]&amp;WEEKNUM(DailyReportTable[[#This Row],[Date]],2)</f>
        <v>201841</v>
      </c>
      <c r="N1375">
        <f t="shared" si="142"/>
        <v>12</v>
      </c>
      <c r="O1375" s="2">
        <f>SUMIF(IncomeDBTable[Date],"="&amp;DailyReportTable[[#This Row],[Date]],IncomeDBTable[Amount])</f>
        <v>1577</v>
      </c>
      <c r="P1375">
        <f>SUMIF(ExpensesDBTable[Date],"="&amp;DailyReportTable[[#This Row],[Date]],ExpensesDBTable[Amount])</f>
        <v>135.48999999999998</v>
      </c>
      <c r="Q1375" s="2">
        <f t="shared" si="143"/>
        <v>1441.51</v>
      </c>
      <c r="R1375" s="2">
        <f t="shared" si="144"/>
        <v>201577.86000000002</v>
      </c>
      <c r="S1375">
        <f>WEEKNUM(DailyReportTable[[#This Row],[Date]],2)</f>
        <v>41</v>
      </c>
    </row>
    <row r="1376" spans="10:19" x14ac:dyDescent="0.25">
      <c r="J1376" s="1">
        <v>43386</v>
      </c>
      <c r="K1376">
        <f t="shared" si="140"/>
        <v>2018</v>
      </c>
      <c r="L1376" t="str">
        <f t="shared" si="141"/>
        <v>October</v>
      </c>
      <c r="M1376" s="6" t="str">
        <f>DailyReportTable[[#This Row],[Year]]&amp;WEEKNUM(DailyReportTable[[#This Row],[Date]],2)</f>
        <v>201841</v>
      </c>
      <c r="N1376">
        <f t="shared" si="142"/>
        <v>13</v>
      </c>
      <c r="O1376" s="2">
        <f>SUMIF(IncomeDBTable[Date],"="&amp;DailyReportTable[[#This Row],[Date]],IncomeDBTable[Amount])</f>
        <v>0</v>
      </c>
      <c r="P1376">
        <f>SUMIF(ExpensesDBTable[Date],"="&amp;DailyReportTable[[#This Row],[Date]],ExpensesDBTable[Amount])</f>
        <v>107.38</v>
      </c>
      <c r="Q1376" s="2">
        <f t="shared" si="143"/>
        <v>-107.38</v>
      </c>
      <c r="R1376" s="2">
        <f t="shared" si="144"/>
        <v>201470.48</v>
      </c>
      <c r="S1376">
        <f>WEEKNUM(DailyReportTable[[#This Row],[Date]],2)</f>
        <v>41</v>
      </c>
    </row>
    <row r="1377" spans="10:19" x14ac:dyDescent="0.25">
      <c r="J1377" s="1">
        <v>43387</v>
      </c>
      <c r="K1377">
        <f t="shared" si="140"/>
        <v>2018</v>
      </c>
      <c r="L1377" t="str">
        <f t="shared" si="141"/>
        <v>October</v>
      </c>
      <c r="M1377" s="6" t="str">
        <f>DailyReportTable[[#This Row],[Year]]&amp;WEEKNUM(DailyReportTable[[#This Row],[Date]],2)</f>
        <v>201841</v>
      </c>
      <c r="N1377">
        <f t="shared" si="142"/>
        <v>14</v>
      </c>
      <c r="O1377" s="2">
        <f>SUMIF(IncomeDBTable[Date],"="&amp;DailyReportTable[[#This Row],[Date]],IncomeDBTable[Amount])</f>
        <v>0</v>
      </c>
      <c r="P1377">
        <f>SUMIF(ExpensesDBTable[Date],"="&amp;DailyReportTable[[#This Row],[Date]],ExpensesDBTable[Amount])</f>
        <v>167.47</v>
      </c>
      <c r="Q1377" s="2">
        <f t="shared" si="143"/>
        <v>-167.47</v>
      </c>
      <c r="R1377" s="2">
        <f t="shared" si="144"/>
        <v>201303.01</v>
      </c>
      <c r="S1377">
        <f>WEEKNUM(DailyReportTable[[#This Row],[Date]],2)</f>
        <v>41</v>
      </c>
    </row>
    <row r="1378" spans="10:19" x14ac:dyDescent="0.25">
      <c r="J1378" s="1">
        <v>43388</v>
      </c>
      <c r="K1378">
        <f t="shared" si="140"/>
        <v>2018</v>
      </c>
      <c r="L1378" t="str">
        <f t="shared" si="141"/>
        <v>October</v>
      </c>
      <c r="M1378" s="6" t="str">
        <f>DailyReportTable[[#This Row],[Year]]&amp;WEEKNUM(DailyReportTable[[#This Row],[Date]],2)</f>
        <v>201842</v>
      </c>
      <c r="N1378">
        <f t="shared" si="142"/>
        <v>15</v>
      </c>
      <c r="O1378" s="2">
        <f>SUMIF(IncomeDBTable[Date],"="&amp;DailyReportTable[[#This Row],[Date]],IncomeDBTable[Amount])</f>
        <v>0</v>
      </c>
      <c r="P1378">
        <f>SUMIF(ExpensesDBTable[Date],"="&amp;DailyReportTable[[#This Row],[Date]],ExpensesDBTable[Amount])</f>
        <v>134.5</v>
      </c>
      <c r="Q1378" s="2">
        <f t="shared" si="143"/>
        <v>-134.5</v>
      </c>
      <c r="R1378" s="2">
        <f t="shared" si="144"/>
        <v>201168.51</v>
      </c>
      <c r="S1378">
        <f>WEEKNUM(DailyReportTable[[#This Row],[Date]],2)</f>
        <v>42</v>
      </c>
    </row>
    <row r="1379" spans="10:19" x14ac:dyDescent="0.25">
      <c r="J1379" s="1">
        <v>43389</v>
      </c>
      <c r="K1379">
        <f t="shared" si="140"/>
        <v>2018</v>
      </c>
      <c r="L1379" t="str">
        <f t="shared" si="141"/>
        <v>October</v>
      </c>
      <c r="M1379" s="6" t="str">
        <f>DailyReportTable[[#This Row],[Year]]&amp;WEEKNUM(DailyReportTable[[#This Row],[Date]],2)</f>
        <v>201842</v>
      </c>
      <c r="N1379">
        <f t="shared" si="142"/>
        <v>16</v>
      </c>
      <c r="O1379" s="2">
        <f>SUMIF(IncomeDBTable[Date],"="&amp;DailyReportTable[[#This Row],[Date]],IncomeDBTable[Amount])</f>
        <v>0</v>
      </c>
      <c r="P1379">
        <f>SUMIF(ExpensesDBTable[Date],"="&amp;DailyReportTable[[#This Row],[Date]],ExpensesDBTable[Amount])</f>
        <v>332.79999999999995</v>
      </c>
      <c r="Q1379" s="2">
        <f t="shared" si="143"/>
        <v>-332.79999999999995</v>
      </c>
      <c r="R1379" s="2">
        <f t="shared" si="144"/>
        <v>200835.71000000002</v>
      </c>
      <c r="S1379">
        <f>WEEKNUM(DailyReportTable[[#This Row],[Date]],2)</f>
        <v>42</v>
      </c>
    </row>
    <row r="1380" spans="10:19" x14ac:dyDescent="0.25">
      <c r="J1380" s="1">
        <v>43390</v>
      </c>
      <c r="K1380">
        <f t="shared" si="140"/>
        <v>2018</v>
      </c>
      <c r="L1380" t="str">
        <f t="shared" si="141"/>
        <v>October</v>
      </c>
      <c r="M1380" s="6" t="str">
        <f>DailyReportTable[[#This Row],[Year]]&amp;WEEKNUM(DailyReportTable[[#This Row],[Date]],2)</f>
        <v>201842</v>
      </c>
      <c r="N1380">
        <f t="shared" si="142"/>
        <v>17</v>
      </c>
      <c r="O1380" s="2">
        <f>SUMIF(IncomeDBTable[Date],"="&amp;DailyReportTable[[#This Row],[Date]],IncomeDBTable[Amount])</f>
        <v>2297.2800000000002</v>
      </c>
      <c r="P1380">
        <f>SUMIF(ExpensesDBTable[Date],"="&amp;DailyReportTable[[#This Row],[Date]],ExpensesDBTable[Amount])</f>
        <v>1676.67</v>
      </c>
      <c r="Q1380" s="2">
        <f t="shared" si="143"/>
        <v>620.61000000000013</v>
      </c>
      <c r="R1380" s="2">
        <f t="shared" si="144"/>
        <v>201456.32</v>
      </c>
      <c r="S1380">
        <f>WEEKNUM(DailyReportTable[[#This Row],[Date]],2)</f>
        <v>42</v>
      </c>
    </row>
    <row r="1381" spans="10:19" x14ac:dyDescent="0.25">
      <c r="J1381" s="1">
        <v>43391</v>
      </c>
      <c r="K1381">
        <f t="shared" si="140"/>
        <v>2018</v>
      </c>
      <c r="L1381" t="str">
        <f t="shared" si="141"/>
        <v>October</v>
      </c>
      <c r="M1381" s="6" t="str">
        <f>DailyReportTable[[#This Row],[Year]]&amp;WEEKNUM(DailyReportTable[[#This Row],[Date]],2)</f>
        <v>201842</v>
      </c>
      <c r="N1381">
        <f t="shared" si="142"/>
        <v>18</v>
      </c>
      <c r="O1381" s="2">
        <f>SUMIF(IncomeDBTable[Date],"="&amp;DailyReportTable[[#This Row],[Date]],IncomeDBTable[Amount])</f>
        <v>0</v>
      </c>
      <c r="P1381">
        <f>SUMIF(ExpensesDBTable[Date],"="&amp;DailyReportTable[[#This Row],[Date]],ExpensesDBTable[Amount])</f>
        <v>54.849999999999994</v>
      </c>
      <c r="Q1381" s="2">
        <f t="shared" si="143"/>
        <v>-54.849999999999994</v>
      </c>
      <c r="R1381" s="2">
        <f t="shared" si="144"/>
        <v>201401.47</v>
      </c>
      <c r="S1381">
        <f>WEEKNUM(DailyReportTable[[#This Row],[Date]],2)</f>
        <v>42</v>
      </c>
    </row>
    <row r="1382" spans="10:19" x14ac:dyDescent="0.25">
      <c r="J1382" s="1">
        <v>43393</v>
      </c>
      <c r="K1382">
        <f t="shared" si="140"/>
        <v>2018</v>
      </c>
      <c r="L1382" t="str">
        <f t="shared" si="141"/>
        <v>October</v>
      </c>
      <c r="M1382" s="6" t="str">
        <f>DailyReportTable[[#This Row],[Year]]&amp;WEEKNUM(DailyReportTable[[#This Row],[Date]],2)</f>
        <v>201842</v>
      </c>
      <c r="N1382">
        <f t="shared" si="142"/>
        <v>20</v>
      </c>
      <c r="O1382" s="2">
        <f>SUMIF(IncomeDBTable[Date],"="&amp;DailyReportTable[[#This Row],[Date]],IncomeDBTable[Amount])</f>
        <v>0</v>
      </c>
      <c r="P1382">
        <f>SUMIF(ExpensesDBTable[Date],"="&amp;DailyReportTable[[#This Row],[Date]],ExpensesDBTable[Amount])</f>
        <v>333.21999999999997</v>
      </c>
      <c r="Q1382" s="2">
        <f t="shared" si="143"/>
        <v>-333.21999999999997</v>
      </c>
      <c r="R1382" s="2">
        <f t="shared" si="144"/>
        <v>201068.25</v>
      </c>
      <c r="S1382">
        <f>WEEKNUM(DailyReportTable[[#This Row],[Date]],2)</f>
        <v>42</v>
      </c>
    </row>
    <row r="1383" spans="10:19" x14ac:dyDescent="0.25">
      <c r="J1383" s="1">
        <v>43394</v>
      </c>
      <c r="K1383">
        <f t="shared" si="140"/>
        <v>2018</v>
      </c>
      <c r="L1383" t="str">
        <f t="shared" si="141"/>
        <v>October</v>
      </c>
      <c r="M1383" s="6" t="str">
        <f>DailyReportTable[[#This Row],[Year]]&amp;WEEKNUM(DailyReportTable[[#This Row],[Date]],2)</f>
        <v>201842</v>
      </c>
      <c r="N1383">
        <f t="shared" si="142"/>
        <v>21</v>
      </c>
      <c r="O1383" s="2">
        <f>SUMIF(IncomeDBTable[Date],"="&amp;DailyReportTable[[#This Row],[Date]],IncomeDBTable[Amount])</f>
        <v>0</v>
      </c>
      <c r="P1383">
        <f>SUMIF(ExpensesDBTable[Date],"="&amp;DailyReportTable[[#This Row],[Date]],ExpensesDBTable[Amount])</f>
        <v>174.83</v>
      </c>
      <c r="Q1383" s="2">
        <f t="shared" si="143"/>
        <v>-174.83</v>
      </c>
      <c r="R1383" s="2">
        <f t="shared" si="144"/>
        <v>200893.42</v>
      </c>
      <c r="S1383">
        <f>WEEKNUM(DailyReportTable[[#This Row],[Date]],2)</f>
        <v>42</v>
      </c>
    </row>
    <row r="1384" spans="10:19" x14ac:dyDescent="0.25">
      <c r="J1384" s="1">
        <v>43395</v>
      </c>
      <c r="K1384">
        <f t="shared" si="140"/>
        <v>2018</v>
      </c>
      <c r="L1384" t="str">
        <f t="shared" si="141"/>
        <v>October</v>
      </c>
      <c r="M1384" s="6" t="str">
        <f>DailyReportTable[[#This Row],[Year]]&amp;WEEKNUM(DailyReportTable[[#This Row],[Date]],2)</f>
        <v>201843</v>
      </c>
      <c r="N1384">
        <f t="shared" si="142"/>
        <v>22</v>
      </c>
      <c r="O1384" s="2">
        <f>SUMIF(IncomeDBTable[Date],"="&amp;DailyReportTable[[#This Row],[Date]],IncomeDBTable[Amount])</f>
        <v>0</v>
      </c>
      <c r="P1384">
        <f>SUMIF(ExpensesDBTable[Date],"="&amp;DailyReportTable[[#This Row],[Date]],ExpensesDBTable[Amount])</f>
        <v>1487.82</v>
      </c>
      <c r="Q1384" s="2">
        <f t="shared" si="143"/>
        <v>-1487.82</v>
      </c>
      <c r="R1384" s="2">
        <f t="shared" si="144"/>
        <v>199405.6</v>
      </c>
      <c r="S1384">
        <f>WEEKNUM(DailyReportTable[[#This Row],[Date]],2)</f>
        <v>43</v>
      </c>
    </row>
    <row r="1385" spans="10:19" x14ac:dyDescent="0.25">
      <c r="J1385" s="1">
        <v>43396</v>
      </c>
      <c r="K1385">
        <f t="shared" si="140"/>
        <v>2018</v>
      </c>
      <c r="L1385" t="str">
        <f t="shared" si="141"/>
        <v>October</v>
      </c>
      <c r="M1385" s="6" t="str">
        <f>DailyReportTable[[#This Row],[Year]]&amp;WEEKNUM(DailyReportTable[[#This Row],[Date]],2)</f>
        <v>201843</v>
      </c>
      <c r="N1385">
        <f t="shared" si="142"/>
        <v>23</v>
      </c>
      <c r="O1385" s="2">
        <f>SUMIF(IncomeDBTable[Date],"="&amp;DailyReportTable[[#This Row],[Date]],IncomeDBTable[Amount])</f>
        <v>0</v>
      </c>
      <c r="P1385">
        <f>SUMIF(ExpensesDBTable[Date],"="&amp;DailyReportTable[[#This Row],[Date]],ExpensesDBTable[Amount])</f>
        <v>859.25</v>
      </c>
      <c r="Q1385" s="2">
        <f t="shared" si="143"/>
        <v>-859.25</v>
      </c>
      <c r="R1385" s="2">
        <f t="shared" si="144"/>
        <v>198546.35</v>
      </c>
      <c r="S1385">
        <f>WEEKNUM(DailyReportTable[[#This Row],[Date]],2)</f>
        <v>43</v>
      </c>
    </row>
    <row r="1386" spans="10:19" x14ac:dyDescent="0.25">
      <c r="J1386" s="1">
        <v>43397</v>
      </c>
      <c r="K1386">
        <f t="shared" si="140"/>
        <v>2018</v>
      </c>
      <c r="L1386" t="str">
        <f t="shared" si="141"/>
        <v>October</v>
      </c>
      <c r="M1386" s="6" t="str">
        <f>DailyReportTable[[#This Row],[Year]]&amp;WEEKNUM(DailyReportTable[[#This Row],[Date]],2)</f>
        <v>201843</v>
      </c>
      <c r="N1386">
        <f t="shared" si="142"/>
        <v>24</v>
      </c>
      <c r="O1386" s="2">
        <f>SUMIF(IncomeDBTable[Date],"="&amp;DailyReportTable[[#This Row],[Date]],IncomeDBTable[Amount])</f>
        <v>2297.2800000000002</v>
      </c>
      <c r="P1386">
        <f>SUMIF(ExpensesDBTable[Date],"="&amp;DailyReportTable[[#This Row],[Date]],ExpensesDBTable[Amount])</f>
        <v>114.5</v>
      </c>
      <c r="Q1386" s="2">
        <f t="shared" si="143"/>
        <v>2182.7800000000002</v>
      </c>
      <c r="R1386" s="2">
        <f t="shared" si="144"/>
        <v>200729.13</v>
      </c>
      <c r="S1386">
        <f>WEEKNUM(DailyReportTable[[#This Row],[Date]],2)</f>
        <v>43</v>
      </c>
    </row>
    <row r="1387" spans="10:19" x14ac:dyDescent="0.25">
      <c r="J1387" s="1">
        <v>43398</v>
      </c>
      <c r="K1387">
        <f t="shared" si="140"/>
        <v>2018</v>
      </c>
      <c r="L1387" t="str">
        <f t="shared" si="141"/>
        <v>October</v>
      </c>
      <c r="M1387" s="6" t="str">
        <f>DailyReportTable[[#This Row],[Year]]&amp;WEEKNUM(DailyReportTable[[#This Row],[Date]],2)</f>
        <v>201843</v>
      </c>
      <c r="N1387">
        <f t="shared" si="142"/>
        <v>25</v>
      </c>
      <c r="O1387" s="2">
        <f>SUMIF(IncomeDBTable[Date],"="&amp;DailyReportTable[[#This Row],[Date]],IncomeDBTable[Amount])</f>
        <v>53.45</v>
      </c>
      <c r="P1387">
        <f>SUMIF(ExpensesDBTable[Date],"="&amp;DailyReportTable[[#This Row],[Date]],ExpensesDBTable[Amount])</f>
        <v>39251.08</v>
      </c>
      <c r="Q1387" s="2">
        <f t="shared" si="143"/>
        <v>-39197.630000000005</v>
      </c>
      <c r="R1387" s="2">
        <f t="shared" si="144"/>
        <v>161531.5</v>
      </c>
      <c r="S1387">
        <f>WEEKNUM(DailyReportTable[[#This Row],[Date]],2)</f>
        <v>43</v>
      </c>
    </row>
    <row r="1388" spans="10:19" x14ac:dyDescent="0.25">
      <c r="J1388" s="1">
        <v>43399</v>
      </c>
      <c r="K1388">
        <f t="shared" si="140"/>
        <v>2018</v>
      </c>
      <c r="L1388" t="str">
        <f t="shared" si="141"/>
        <v>October</v>
      </c>
      <c r="M1388" s="6" t="str">
        <f>DailyReportTable[[#This Row],[Year]]&amp;WEEKNUM(DailyReportTable[[#This Row],[Date]],2)</f>
        <v>201843</v>
      </c>
      <c r="N1388">
        <f t="shared" si="142"/>
        <v>26</v>
      </c>
      <c r="O1388" s="2">
        <f>SUMIF(IncomeDBTable[Date],"="&amp;DailyReportTable[[#This Row],[Date]],IncomeDBTable[Amount])</f>
        <v>0</v>
      </c>
      <c r="P1388">
        <f>SUMIF(ExpensesDBTable[Date],"="&amp;DailyReportTable[[#This Row],[Date]],ExpensesDBTable[Amount])</f>
        <v>56.75</v>
      </c>
      <c r="Q1388" s="2">
        <f t="shared" si="143"/>
        <v>-56.75</v>
      </c>
      <c r="R1388" s="2">
        <f t="shared" si="144"/>
        <v>161474.75</v>
      </c>
      <c r="S1388">
        <f>WEEKNUM(DailyReportTable[[#This Row],[Date]],2)</f>
        <v>43</v>
      </c>
    </row>
    <row r="1389" spans="10:19" x14ac:dyDescent="0.25">
      <c r="J1389" s="1">
        <v>43401</v>
      </c>
      <c r="K1389">
        <f t="shared" si="140"/>
        <v>2018</v>
      </c>
      <c r="L1389" t="str">
        <f t="shared" si="141"/>
        <v>October</v>
      </c>
      <c r="M1389" s="6" t="str">
        <f>DailyReportTable[[#This Row],[Year]]&amp;WEEKNUM(DailyReportTable[[#This Row],[Date]],2)</f>
        <v>201843</v>
      </c>
      <c r="N1389">
        <f t="shared" si="142"/>
        <v>28</v>
      </c>
      <c r="O1389" s="2">
        <f>SUMIF(IncomeDBTable[Date],"="&amp;DailyReportTable[[#This Row],[Date]],IncomeDBTable[Amount])</f>
        <v>0</v>
      </c>
      <c r="P1389">
        <f>SUMIF(ExpensesDBTable[Date],"="&amp;DailyReportTable[[#This Row],[Date]],ExpensesDBTable[Amount])</f>
        <v>332.54</v>
      </c>
      <c r="Q1389" s="2">
        <f t="shared" si="143"/>
        <v>-332.54</v>
      </c>
      <c r="R1389" s="2">
        <f t="shared" si="144"/>
        <v>161142.21</v>
      </c>
      <c r="S1389">
        <f>WEEKNUM(DailyReportTable[[#This Row],[Date]],2)</f>
        <v>43</v>
      </c>
    </row>
    <row r="1390" spans="10:19" x14ac:dyDescent="0.25">
      <c r="J1390" s="1">
        <v>43402</v>
      </c>
      <c r="K1390">
        <f t="shared" si="140"/>
        <v>2018</v>
      </c>
      <c r="L1390" t="str">
        <f t="shared" si="141"/>
        <v>October</v>
      </c>
      <c r="M1390" s="6" t="str">
        <f>DailyReportTable[[#This Row],[Year]]&amp;WEEKNUM(DailyReportTable[[#This Row],[Date]],2)</f>
        <v>201844</v>
      </c>
      <c r="N1390">
        <f t="shared" si="142"/>
        <v>29</v>
      </c>
      <c r="O1390" s="2">
        <f>SUMIF(IncomeDBTable[Date],"="&amp;DailyReportTable[[#This Row],[Date]],IncomeDBTable[Amount])</f>
        <v>0</v>
      </c>
      <c r="P1390">
        <f>SUMIF(ExpensesDBTable[Date],"="&amp;DailyReportTable[[#This Row],[Date]],ExpensesDBTable[Amount])</f>
        <v>172.68</v>
      </c>
      <c r="Q1390" s="2">
        <f t="shared" si="143"/>
        <v>-172.68</v>
      </c>
      <c r="R1390" s="2">
        <f t="shared" si="144"/>
        <v>160969.53</v>
      </c>
      <c r="S1390">
        <f>WEEKNUM(DailyReportTable[[#This Row],[Date]],2)</f>
        <v>44</v>
      </c>
    </row>
    <row r="1391" spans="10:19" x14ac:dyDescent="0.25">
      <c r="J1391" s="1">
        <v>43403</v>
      </c>
      <c r="K1391">
        <f t="shared" si="140"/>
        <v>2018</v>
      </c>
      <c r="L1391" t="str">
        <f t="shared" si="141"/>
        <v>October</v>
      </c>
      <c r="M1391" s="6" t="str">
        <f>DailyReportTable[[#This Row],[Year]]&amp;WEEKNUM(DailyReportTable[[#This Row],[Date]],2)</f>
        <v>201844</v>
      </c>
      <c r="N1391">
        <f t="shared" si="142"/>
        <v>30</v>
      </c>
      <c r="O1391" s="2">
        <f>SUMIF(IncomeDBTable[Date],"="&amp;DailyReportTable[[#This Row],[Date]],IncomeDBTable[Amount])</f>
        <v>0</v>
      </c>
      <c r="P1391">
        <f>SUMIF(ExpensesDBTable[Date],"="&amp;DailyReportTable[[#This Row],[Date]],ExpensesDBTable[Amount])</f>
        <v>75.040000000000006</v>
      </c>
      <c r="Q1391" s="2">
        <f t="shared" si="143"/>
        <v>-75.040000000000006</v>
      </c>
      <c r="R1391" s="2">
        <f t="shared" si="144"/>
        <v>160894.49</v>
      </c>
      <c r="S1391">
        <f>WEEKNUM(DailyReportTable[[#This Row],[Date]],2)</f>
        <v>44</v>
      </c>
    </row>
    <row r="1392" spans="10:19" x14ac:dyDescent="0.25">
      <c r="J1392" s="1">
        <v>43404</v>
      </c>
      <c r="K1392">
        <f t="shared" si="140"/>
        <v>2018</v>
      </c>
      <c r="L1392" t="str">
        <f t="shared" si="141"/>
        <v>October</v>
      </c>
      <c r="M1392" s="6" t="str">
        <f>DailyReportTable[[#This Row],[Year]]&amp;WEEKNUM(DailyReportTable[[#This Row],[Date]],2)</f>
        <v>201844</v>
      </c>
      <c r="N1392">
        <f t="shared" si="142"/>
        <v>31</v>
      </c>
      <c r="O1392" s="2">
        <f>SUMIF(IncomeDBTable[Date],"="&amp;DailyReportTable[[#This Row],[Date]],IncomeDBTable[Amount])</f>
        <v>2297.2800000000002</v>
      </c>
      <c r="P1392">
        <f>SUMIF(ExpensesDBTable[Date],"="&amp;DailyReportTable[[#This Row],[Date]],ExpensesDBTable[Amount])</f>
        <v>2119.8000000000002</v>
      </c>
      <c r="Q1392" s="2">
        <f t="shared" si="143"/>
        <v>177.48000000000002</v>
      </c>
      <c r="R1392" s="2">
        <f t="shared" si="144"/>
        <v>161071.97</v>
      </c>
      <c r="S1392">
        <f>WEEKNUM(DailyReportTable[[#This Row],[Date]],2)</f>
        <v>44</v>
      </c>
    </row>
    <row r="1393" spans="10:19" x14ac:dyDescent="0.25">
      <c r="J1393" s="1">
        <v>43405</v>
      </c>
      <c r="K1393">
        <f t="shared" si="140"/>
        <v>2018</v>
      </c>
      <c r="L1393" t="str">
        <f t="shared" si="141"/>
        <v>November</v>
      </c>
      <c r="M1393" s="6" t="str">
        <f>DailyReportTable[[#This Row],[Year]]&amp;WEEKNUM(DailyReportTable[[#This Row],[Date]],2)</f>
        <v>201844</v>
      </c>
      <c r="N1393">
        <f t="shared" si="142"/>
        <v>1</v>
      </c>
      <c r="O1393" s="2">
        <f>SUMIF(IncomeDBTable[Date],"="&amp;DailyReportTable[[#This Row],[Date]],IncomeDBTable[Amount])</f>
        <v>0</v>
      </c>
      <c r="P1393">
        <f>SUMIF(ExpensesDBTable[Date],"="&amp;DailyReportTable[[#This Row],[Date]],ExpensesDBTable[Amount])</f>
        <v>454.77</v>
      </c>
      <c r="Q1393" s="2">
        <f t="shared" si="143"/>
        <v>-454.77</v>
      </c>
      <c r="R1393" s="2">
        <f t="shared" si="144"/>
        <v>160617.20000000001</v>
      </c>
      <c r="S1393">
        <f>WEEKNUM(DailyReportTable[[#This Row],[Date]],2)</f>
        <v>44</v>
      </c>
    </row>
    <row r="1394" spans="10:19" x14ac:dyDescent="0.25">
      <c r="J1394" s="1">
        <v>43406</v>
      </c>
      <c r="K1394">
        <f t="shared" si="140"/>
        <v>2018</v>
      </c>
      <c r="L1394" t="str">
        <f t="shared" si="141"/>
        <v>November</v>
      </c>
      <c r="M1394" s="6" t="str">
        <f>DailyReportTable[[#This Row],[Year]]&amp;WEEKNUM(DailyReportTable[[#This Row],[Date]],2)</f>
        <v>201844</v>
      </c>
      <c r="N1394">
        <f t="shared" si="142"/>
        <v>2</v>
      </c>
      <c r="O1394" s="2">
        <f>SUMIF(IncomeDBTable[Date],"="&amp;DailyReportTable[[#This Row],[Date]],IncomeDBTable[Amount])</f>
        <v>0</v>
      </c>
      <c r="P1394">
        <f>SUMIF(ExpensesDBTable[Date],"="&amp;DailyReportTable[[#This Row],[Date]],ExpensesDBTable[Amount])</f>
        <v>128.65</v>
      </c>
      <c r="Q1394" s="2">
        <f t="shared" si="143"/>
        <v>-128.65</v>
      </c>
      <c r="R1394" s="2">
        <f t="shared" si="144"/>
        <v>160488.55000000002</v>
      </c>
      <c r="S1394">
        <f>WEEKNUM(DailyReportTable[[#This Row],[Date]],2)</f>
        <v>44</v>
      </c>
    </row>
    <row r="1395" spans="10:19" x14ac:dyDescent="0.25">
      <c r="J1395" s="1">
        <v>43408</v>
      </c>
      <c r="K1395">
        <f t="shared" si="140"/>
        <v>2018</v>
      </c>
      <c r="L1395" t="str">
        <f t="shared" si="141"/>
        <v>November</v>
      </c>
      <c r="M1395" s="6" t="str">
        <f>DailyReportTable[[#This Row],[Year]]&amp;WEEKNUM(DailyReportTable[[#This Row],[Date]],2)</f>
        <v>201844</v>
      </c>
      <c r="N1395">
        <f t="shared" si="142"/>
        <v>4</v>
      </c>
      <c r="O1395" s="2">
        <f>SUMIF(IncomeDBTable[Date],"="&amp;DailyReportTable[[#This Row],[Date]],IncomeDBTable[Amount])</f>
        <v>0</v>
      </c>
      <c r="P1395">
        <f>SUMIF(ExpensesDBTable[Date],"="&amp;DailyReportTable[[#This Row],[Date]],ExpensesDBTable[Amount])</f>
        <v>792.19999999999993</v>
      </c>
      <c r="Q1395" s="2">
        <f t="shared" si="143"/>
        <v>-792.19999999999993</v>
      </c>
      <c r="R1395" s="2">
        <f t="shared" si="144"/>
        <v>159696.35</v>
      </c>
      <c r="S1395">
        <f>WEEKNUM(DailyReportTable[[#This Row],[Date]],2)</f>
        <v>44</v>
      </c>
    </row>
    <row r="1396" spans="10:19" x14ac:dyDescent="0.25">
      <c r="J1396" s="1">
        <v>43410</v>
      </c>
      <c r="K1396">
        <f t="shared" si="140"/>
        <v>2018</v>
      </c>
      <c r="L1396" t="str">
        <f t="shared" si="141"/>
        <v>November</v>
      </c>
      <c r="M1396" s="6" t="str">
        <f>DailyReportTable[[#This Row],[Year]]&amp;WEEKNUM(DailyReportTable[[#This Row],[Date]],2)</f>
        <v>201845</v>
      </c>
      <c r="N1396">
        <f t="shared" si="142"/>
        <v>6</v>
      </c>
      <c r="O1396" s="2">
        <f>SUMIF(IncomeDBTable[Date],"="&amp;DailyReportTable[[#This Row],[Date]],IncomeDBTable[Amount])</f>
        <v>0</v>
      </c>
      <c r="P1396">
        <f>SUMIF(ExpensesDBTable[Date],"="&amp;DailyReportTable[[#This Row],[Date]],ExpensesDBTable[Amount])</f>
        <v>81.36</v>
      </c>
      <c r="Q1396" s="2">
        <f t="shared" si="143"/>
        <v>-81.36</v>
      </c>
      <c r="R1396" s="2">
        <f t="shared" si="144"/>
        <v>159614.99000000002</v>
      </c>
      <c r="S1396">
        <f>WEEKNUM(DailyReportTable[[#This Row],[Date]],2)</f>
        <v>45</v>
      </c>
    </row>
    <row r="1397" spans="10:19" x14ac:dyDescent="0.25">
      <c r="J1397" s="1">
        <v>43411</v>
      </c>
      <c r="K1397">
        <f t="shared" si="140"/>
        <v>2018</v>
      </c>
      <c r="L1397" t="str">
        <f t="shared" si="141"/>
        <v>November</v>
      </c>
      <c r="M1397" s="6" t="str">
        <f>DailyReportTable[[#This Row],[Year]]&amp;WEEKNUM(DailyReportTable[[#This Row],[Date]],2)</f>
        <v>201845</v>
      </c>
      <c r="N1397">
        <f t="shared" si="142"/>
        <v>7</v>
      </c>
      <c r="O1397" s="2">
        <f>SUMIF(IncomeDBTable[Date],"="&amp;DailyReportTable[[#This Row],[Date]],IncomeDBTable[Amount])</f>
        <v>2297.2800000000002</v>
      </c>
      <c r="P1397">
        <f>SUMIF(ExpensesDBTable[Date],"="&amp;DailyReportTable[[#This Row],[Date]],ExpensesDBTable[Amount])</f>
        <v>6</v>
      </c>
      <c r="Q1397" s="2">
        <f t="shared" si="143"/>
        <v>2291.2800000000002</v>
      </c>
      <c r="R1397" s="2">
        <f t="shared" si="144"/>
        <v>161906.27000000002</v>
      </c>
      <c r="S1397">
        <f>WEEKNUM(DailyReportTable[[#This Row],[Date]],2)</f>
        <v>45</v>
      </c>
    </row>
    <row r="1398" spans="10:19" x14ac:dyDescent="0.25">
      <c r="J1398" s="1">
        <v>43412</v>
      </c>
      <c r="K1398">
        <f t="shared" si="140"/>
        <v>2018</v>
      </c>
      <c r="L1398" t="str">
        <f t="shared" si="141"/>
        <v>November</v>
      </c>
      <c r="M1398" s="6" t="str">
        <f>DailyReportTable[[#This Row],[Year]]&amp;WEEKNUM(DailyReportTable[[#This Row],[Date]],2)</f>
        <v>201845</v>
      </c>
      <c r="N1398">
        <f t="shared" si="142"/>
        <v>8</v>
      </c>
      <c r="O1398" s="2">
        <f>SUMIF(IncomeDBTable[Date],"="&amp;DailyReportTable[[#This Row],[Date]],IncomeDBTable[Amount])</f>
        <v>0</v>
      </c>
      <c r="P1398">
        <f>SUMIF(ExpensesDBTable[Date],"="&amp;DailyReportTable[[#This Row],[Date]],ExpensesDBTable[Amount])</f>
        <v>184.14999999999998</v>
      </c>
      <c r="Q1398" s="2">
        <f t="shared" si="143"/>
        <v>-184.14999999999998</v>
      </c>
      <c r="R1398" s="2">
        <f t="shared" si="144"/>
        <v>161722.12000000002</v>
      </c>
      <c r="S1398">
        <f>WEEKNUM(DailyReportTable[[#This Row],[Date]],2)</f>
        <v>45</v>
      </c>
    </row>
    <row r="1399" spans="10:19" x14ac:dyDescent="0.25">
      <c r="J1399" s="1">
        <v>43413</v>
      </c>
      <c r="K1399">
        <f t="shared" ref="K1399:K1424" si="145">YEAR(J1399)</f>
        <v>2018</v>
      </c>
      <c r="L1399" t="str">
        <f t="shared" ref="L1399:L1424" si="146">TEXT(DATE(K1399,MONTH(J1399),N1399),"MMMM")</f>
        <v>November</v>
      </c>
      <c r="M1399" s="6" t="str">
        <f>DailyReportTable[[#This Row],[Year]]&amp;WEEKNUM(DailyReportTable[[#This Row],[Date]],2)</f>
        <v>201845</v>
      </c>
      <c r="N1399">
        <f t="shared" ref="N1399:N1424" si="147">DAY(J1399)</f>
        <v>9</v>
      </c>
      <c r="O1399" s="2">
        <f>SUMIF(IncomeDBTable[Date],"="&amp;DailyReportTable[[#This Row],[Date]],IncomeDBTable[Amount])</f>
        <v>0</v>
      </c>
      <c r="P1399">
        <f>SUMIF(ExpensesDBTable[Date],"="&amp;DailyReportTable[[#This Row],[Date]],ExpensesDBTable[Amount])</f>
        <v>75.94</v>
      </c>
      <c r="Q1399" s="2">
        <f t="shared" ref="Q1399:Q1424" si="148">O1399-P1399</f>
        <v>-75.94</v>
      </c>
      <c r="R1399" s="2">
        <f t="shared" ref="R1399:R1424" si="149">R1398+Q1399</f>
        <v>161646.18000000002</v>
      </c>
      <c r="S1399">
        <f>WEEKNUM(DailyReportTable[[#This Row],[Date]],2)</f>
        <v>45</v>
      </c>
    </row>
    <row r="1400" spans="10:19" x14ac:dyDescent="0.25">
      <c r="J1400" s="1">
        <v>43414</v>
      </c>
      <c r="K1400">
        <f t="shared" si="145"/>
        <v>2018</v>
      </c>
      <c r="L1400" t="str">
        <f t="shared" si="146"/>
        <v>November</v>
      </c>
      <c r="M1400" s="6" t="str">
        <f>DailyReportTable[[#This Row],[Year]]&amp;WEEKNUM(DailyReportTable[[#This Row],[Date]],2)</f>
        <v>201845</v>
      </c>
      <c r="N1400">
        <f t="shared" si="147"/>
        <v>10</v>
      </c>
      <c r="O1400" s="2">
        <f>SUMIF(IncomeDBTable[Date],"="&amp;DailyReportTable[[#This Row],[Date]],IncomeDBTable[Amount])</f>
        <v>0</v>
      </c>
      <c r="P1400">
        <f>SUMIF(ExpensesDBTable[Date],"="&amp;DailyReportTable[[#This Row],[Date]],ExpensesDBTable[Amount])</f>
        <v>78.930000000000007</v>
      </c>
      <c r="Q1400" s="2">
        <f t="shared" si="148"/>
        <v>-78.930000000000007</v>
      </c>
      <c r="R1400" s="2">
        <f t="shared" si="149"/>
        <v>161567.25000000003</v>
      </c>
      <c r="S1400">
        <f>WEEKNUM(DailyReportTable[[#This Row],[Date]],2)</f>
        <v>45</v>
      </c>
    </row>
    <row r="1401" spans="10:19" x14ac:dyDescent="0.25">
      <c r="J1401" s="1">
        <v>43415</v>
      </c>
      <c r="K1401">
        <f t="shared" si="145"/>
        <v>2018</v>
      </c>
      <c r="L1401" t="str">
        <f t="shared" si="146"/>
        <v>November</v>
      </c>
      <c r="M1401" s="6" t="str">
        <f>DailyReportTable[[#This Row],[Year]]&amp;WEEKNUM(DailyReportTable[[#This Row],[Date]],2)</f>
        <v>201845</v>
      </c>
      <c r="N1401">
        <f t="shared" si="147"/>
        <v>11</v>
      </c>
      <c r="O1401" s="2">
        <f>SUMIF(IncomeDBTable[Date],"="&amp;DailyReportTable[[#This Row],[Date]],IncomeDBTable[Amount])</f>
        <v>0</v>
      </c>
      <c r="P1401">
        <f>SUMIF(ExpensesDBTable[Date],"="&amp;DailyReportTable[[#This Row],[Date]],ExpensesDBTable[Amount])</f>
        <v>640.62</v>
      </c>
      <c r="Q1401" s="2">
        <f t="shared" si="148"/>
        <v>-640.62</v>
      </c>
      <c r="R1401" s="2">
        <f t="shared" si="149"/>
        <v>160926.63000000003</v>
      </c>
      <c r="S1401">
        <f>WEEKNUM(DailyReportTable[[#This Row],[Date]],2)</f>
        <v>45</v>
      </c>
    </row>
    <row r="1402" spans="10:19" x14ac:dyDescent="0.25">
      <c r="J1402" s="1">
        <v>43416</v>
      </c>
      <c r="K1402">
        <f t="shared" si="145"/>
        <v>2018</v>
      </c>
      <c r="L1402" t="str">
        <f t="shared" si="146"/>
        <v>November</v>
      </c>
      <c r="M1402" s="6" t="str">
        <f>DailyReportTable[[#This Row],[Year]]&amp;WEEKNUM(DailyReportTable[[#This Row],[Date]],2)</f>
        <v>201846</v>
      </c>
      <c r="N1402">
        <f t="shared" si="147"/>
        <v>12</v>
      </c>
      <c r="O1402" s="2">
        <f>SUMIF(IncomeDBTable[Date],"="&amp;DailyReportTable[[#This Row],[Date]],IncomeDBTable[Amount])</f>
        <v>0</v>
      </c>
      <c r="P1402">
        <f>SUMIF(ExpensesDBTable[Date],"="&amp;DailyReportTable[[#This Row],[Date]],ExpensesDBTable[Amount])</f>
        <v>81.97</v>
      </c>
      <c r="Q1402" s="2">
        <f t="shared" si="148"/>
        <v>-81.97</v>
      </c>
      <c r="R1402" s="2">
        <f t="shared" si="149"/>
        <v>160844.66000000003</v>
      </c>
      <c r="S1402">
        <f>WEEKNUM(DailyReportTable[[#This Row],[Date]],2)</f>
        <v>46</v>
      </c>
    </row>
    <row r="1403" spans="10:19" x14ac:dyDescent="0.25">
      <c r="J1403" s="1">
        <v>43417</v>
      </c>
      <c r="K1403">
        <f t="shared" si="145"/>
        <v>2018</v>
      </c>
      <c r="L1403" t="str">
        <f t="shared" si="146"/>
        <v>November</v>
      </c>
      <c r="M1403" s="6" t="str">
        <f>DailyReportTable[[#This Row],[Year]]&amp;WEEKNUM(DailyReportTable[[#This Row],[Date]],2)</f>
        <v>201846</v>
      </c>
      <c r="N1403">
        <f t="shared" si="147"/>
        <v>13</v>
      </c>
      <c r="O1403" s="2">
        <f>SUMIF(IncomeDBTable[Date],"="&amp;DailyReportTable[[#This Row],[Date]],IncomeDBTable[Amount])</f>
        <v>0</v>
      </c>
      <c r="P1403">
        <f>SUMIF(ExpensesDBTable[Date],"="&amp;DailyReportTable[[#This Row],[Date]],ExpensesDBTable[Amount])</f>
        <v>746.7</v>
      </c>
      <c r="Q1403" s="2">
        <f t="shared" si="148"/>
        <v>-746.7</v>
      </c>
      <c r="R1403" s="2">
        <f t="shared" si="149"/>
        <v>160097.96000000002</v>
      </c>
      <c r="S1403">
        <f>WEEKNUM(DailyReportTable[[#This Row],[Date]],2)</f>
        <v>46</v>
      </c>
    </row>
    <row r="1404" spans="10:19" x14ac:dyDescent="0.25">
      <c r="J1404" s="1">
        <v>43419</v>
      </c>
      <c r="K1404">
        <f t="shared" si="145"/>
        <v>2018</v>
      </c>
      <c r="L1404" t="str">
        <f t="shared" si="146"/>
        <v>November</v>
      </c>
      <c r="M1404" s="6" t="str">
        <f>DailyReportTable[[#This Row],[Year]]&amp;WEEKNUM(DailyReportTable[[#This Row],[Date]],2)</f>
        <v>201846</v>
      </c>
      <c r="N1404">
        <f t="shared" si="147"/>
        <v>15</v>
      </c>
      <c r="O1404" s="2">
        <f>SUMIF(IncomeDBTable[Date],"="&amp;DailyReportTable[[#This Row],[Date]],IncomeDBTable[Amount])</f>
        <v>1885.62</v>
      </c>
      <c r="P1404">
        <f>SUMIF(ExpensesDBTable[Date],"="&amp;DailyReportTable[[#This Row],[Date]],ExpensesDBTable[Amount])</f>
        <v>471.29</v>
      </c>
      <c r="Q1404" s="2">
        <f t="shared" si="148"/>
        <v>1414.33</v>
      </c>
      <c r="R1404" s="2">
        <f t="shared" si="149"/>
        <v>161512.29</v>
      </c>
      <c r="S1404">
        <f>WEEKNUM(DailyReportTable[[#This Row],[Date]],2)</f>
        <v>46</v>
      </c>
    </row>
    <row r="1405" spans="10:19" x14ac:dyDescent="0.25">
      <c r="J1405" s="1">
        <v>43421</v>
      </c>
      <c r="K1405">
        <f t="shared" si="145"/>
        <v>2018</v>
      </c>
      <c r="L1405" t="str">
        <f t="shared" si="146"/>
        <v>November</v>
      </c>
      <c r="M1405" s="6" t="str">
        <f>DailyReportTable[[#This Row],[Year]]&amp;WEEKNUM(DailyReportTable[[#This Row],[Date]],2)</f>
        <v>201846</v>
      </c>
      <c r="N1405">
        <f t="shared" si="147"/>
        <v>17</v>
      </c>
      <c r="O1405" s="2">
        <f>SUMIF(IncomeDBTable[Date],"="&amp;DailyReportTable[[#This Row],[Date]],IncomeDBTable[Amount])</f>
        <v>0</v>
      </c>
      <c r="P1405">
        <f>SUMIF(ExpensesDBTable[Date],"="&amp;DailyReportTable[[#This Row],[Date]],ExpensesDBTable[Amount])</f>
        <v>55.8</v>
      </c>
      <c r="Q1405" s="2">
        <f t="shared" si="148"/>
        <v>-55.8</v>
      </c>
      <c r="R1405" s="2">
        <f t="shared" si="149"/>
        <v>161456.49000000002</v>
      </c>
      <c r="S1405">
        <f>WEEKNUM(DailyReportTable[[#This Row],[Date]],2)</f>
        <v>46</v>
      </c>
    </row>
    <row r="1406" spans="10:19" x14ac:dyDescent="0.25">
      <c r="J1406" s="1">
        <v>43422</v>
      </c>
      <c r="K1406">
        <f t="shared" si="145"/>
        <v>2018</v>
      </c>
      <c r="L1406" t="str">
        <f t="shared" si="146"/>
        <v>November</v>
      </c>
      <c r="M1406" s="6" t="str">
        <f>DailyReportTable[[#This Row],[Year]]&amp;WEEKNUM(DailyReportTable[[#This Row],[Date]],2)</f>
        <v>201846</v>
      </c>
      <c r="N1406">
        <f t="shared" si="147"/>
        <v>18</v>
      </c>
      <c r="O1406" s="2">
        <f>SUMIF(IncomeDBTable[Date],"="&amp;DailyReportTable[[#This Row],[Date]],IncomeDBTable[Amount])</f>
        <v>0</v>
      </c>
      <c r="P1406">
        <f>SUMIF(ExpensesDBTable[Date],"="&amp;DailyReportTable[[#This Row],[Date]],ExpensesDBTable[Amount])</f>
        <v>2110.04</v>
      </c>
      <c r="Q1406" s="2">
        <f t="shared" si="148"/>
        <v>-2110.04</v>
      </c>
      <c r="R1406" s="2">
        <f t="shared" si="149"/>
        <v>159346.45000000001</v>
      </c>
      <c r="S1406">
        <f>WEEKNUM(DailyReportTable[[#This Row],[Date]],2)</f>
        <v>46</v>
      </c>
    </row>
    <row r="1407" spans="10:19" x14ac:dyDescent="0.25">
      <c r="J1407" s="1">
        <v>43423</v>
      </c>
      <c r="K1407">
        <f t="shared" si="145"/>
        <v>2018</v>
      </c>
      <c r="L1407" t="str">
        <f t="shared" si="146"/>
        <v>November</v>
      </c>
      <c r="M1407" s="6" t="str">
        <f>DailyReportTable[[#This Row],[Year]]&amp;WEEKNUM(DailyReportTable[[#This Row],[Date]],2)</f>
        <v>201847</v>
      </c>
      <c r="N1407">
        <f t="shared" si="147"/>
        <v>19</v>
      </c>
      <c r="O1407" s="2">
        <f>SUMIF(IncomeDBTable[Date],"="&amp;DailyReportTable[[#This Row],[Date]],IncomeDBTable[Amount])</f>
        <v>0</v>
      </c>
      <c r="P1407">
        <f>SUMIF(ExpensesDBTable[Date],"="&amp;DailyReportTable[[#This Row],[Date]],ExpensesDBTable[Amount])</f>
        <v>94.889999999999986</v>
      </c>
      <c r="Q1407" s="2">
        <f t="shared" si="148"/>
        <v>-94.889999999999986</v>
      </c>
      <c r="R1407" s="2">
        <f t="shared" si="149"/>
        <v>159251.56</v>
      </c>
      <c r="S1407">
        <f>WEEKNUM(DailyReportTable[[#This Row],[Date]],2)</f>
        <v>47</v>
      </c>
    </row>
    <row r="1408" spans="10:19" x14ac:dyDescent="0.25">
      <c r="J1408" s="1">
        <v>43424</v>
      </c>
      <c r="K1408">
        <f t="shared" si="145"/>
        <v>2018</v>
      </c>
      <c r="L1408" t="str">
        <f t="shared" si="146"/>
        <v>November</v>
      </c>
      <c r="M1408" s="6" t="str">
        <f>DailyReportTable[[#This Row],[Year]]&amp;WEEKNUM(DailyReportTable[[#This Row],[Date]],2)</f>
        <v>201847</v>
      </c>
      <c r="N1408">
        <f t="shared" si="147"/>
        <v>20</v>
      </c>
      <c r="O1408" s="2">
        <f>SUMIF(IncomeDBTable[Date],"="&amp;DailyReportTable[[#This Row],[Date]],IncomeDBTable[Amount])</f>
        <v>0</v>
      </c>
      <c r="P1408">
        <f>SUMIF(ExpensesDBTable[Date],"="&amp;DailyReportTable[[#This Row],[Date]],ExpensesDBTable[Amount])</f>
        <v>1726.04</v>
      </c>
      <c r="Q1408" s="2">
        <f t="shared" si="148"/>
        <v>-1726.04</v>
      </c>
      <c r="R1408" s="2">
        <f t="shared" si="149"/>
        <v>157525.51999999999</v>
      </c>
      <c r="S1408">
        <f>WEEKNUM(DailyReportTable[[#This Row],[Date]],2)</f>
        <v>47</v>
      </c>
    </row>
    <row r="1409" spans="10:19" x14ac:dyDescent="0.25">
      <c r="J1409" s="1">
        <v>43425</v>
      </c>
      <c r="K1409">
        <f t="shared" si="145"/>
        <v>2018</v>
      </c>
      <c r="L1409" t="str">
        <f t="shared" si="146"/>
        <v>November</v>
      </c>
      <c r="M1409" s="6" t="str">
        <f>DailyReportTable[[#This Row],[Year]]&amp;WEEKNUM(DailyReportTable[[#This Row],[Date]],2)</f>
        <v>201847</v>
      </c>
      <c r="N1409">
        <f t="shared" si="147"/>
        <v>21</v>
      </c>
      <c r="O1409" s="2">
        <f>SUMIF(IncomeDBTable[Date],"="&amp;DailyReportTable[[#This Row],[Date]],IncomeDBTable[Amount])</f>
        <v>0</v>
      </c>
      <c r="P1409">
        <f>SUMIF(ExpensesDBTable[Date],"="&amp;DailyReportTable[[#This Row],[Date]],ExpensesDBTable[Amount])</f>
        <v>54.36</v>
      </c>
      <c r="Q1409" s="2">
        <f t="shared" si="148"/>
        <v>-54.36</v>
      </c>
      <c r="R1409" s="2">
        <f t="shared" si="149"/>
        <v>157471.16</v>
      </c>
      <c r="S1409">
        <f>WEEKNUM(DailyReportTable[[#This Row],[Date]],2)</f>
        <v>47</v>
      </c>
    </row>
    <row r="1410" spans="10:19" x14ac:dyDescent="0.25">
      <c r="J1410" s="1">
        <v>43426</v>
      </c>
      <c r="K1410">
        <f t="shared" si="145"/>
        <v>2018</v>
      </c>
      <c r="L1410" t="str">
        <f t="shared" si="146"/>
        <v>November</v>
      </c>
      <c r="M1410" s="6" t="str">
        <f>DailyReportTable[[#This Row],[Year]]&amp;WEEKNUM(DailyReportTable[[#This Row],[Date]],2)</f>
        <v>201847</v>
      </c>
      <c r="N1410">
        <f t="shared" si="147"/>
        <v>22</v>
      </c>
      <c r="O1410" s="2">
        <f>SUMIF(IncomeDBTable[Date],"="&amp;DailyReportTable[[#This Row],[Date]],IncomeDBTable[Amount])</f>
        <v>0</v>
      </c>
      <c r="P1410">
        <f>SUMIF(ExpensesDBTable[Date],"="&amp;DailyReportTable[[#This Row],[Date]],ExpensesDBTable[Amount])</f>
        <v>5.96</v>
      </c>
      <c r="Q1410" s="2">
        <f t="shared" si="148"/>
        <v>-5.96</v>
      </c>
      <c r="R1410" s="2">
        <f t="shared" si="149"/>
        <v>157465.20000000001</v>
      </c>
      <c r="S1410">
        <f>WEEKNUM(DailyReportTable[[#This Row],[Date]],2)</f>
        <v>47</v>
      </c>
    </row>
    <row r="1411" spans="10:19" x14ac:dyDescent="0.25">
      <c r="J1411" s="1">
        <v>43427</v>
      </c>
      <c r="K1411">
        <f t="shared" si="145"/>
        <v>2018</v>
      </c>
      <c r="L1411" t="str">
        <f t="shared" si="146"/>
        <v>November</v>
      </c>
      <c r="M1411" s="6" t="str">
        <f>DailyReportTable[[#This Row],[Year]]&amp;WEEKNUM(DailyReportTable[[#This Row],[Date]],2)</f>
        <v>201847</v>
      </c>
      <c r="N1411">
        <f t="shared" si="147"/>
        <v>23</v>
      </c>
      <c r="O1411" s="2">
        <f>SUMIF(IncomeDBTable[Date],"="&amp;DailyReportTable[[#This Row],[Date]],IncomeDBTable[Amount])</f>
        <v>0</v>
      </c>
      <c r="P1411">
        <f>SUMIF(ExpensesDBTable[Date],"="&amp;DailyReportTable[[#This Row],[Date]],ExpensesDBTable[Amount])</f>
        <v>61.31</v>
      </c>
      <c r="Q1411" s="2">
        <f t="shared" si="148"/>
        <v>-61.31</v>
      </c>
      <c r="R1411" s="2">
        <f t="shared" si="149"/>
        <v>157403.89000000001</v>
      </c>
      <c r="S1411">
        <f>WEEKNUM(DailyReportTable[[#This Row],[Date]],2)</f>
        <v>47</v>
      </c>
    </row>
    <row r="1412" spans="10:19" x14ac:dyDescent="0.25">
      <c r="J1412" s="1">
        <v>43428</v>
      </c>
      <c r="K1412">
        <f t="shared" si="145"/>
        <v>2018</v>
      </c>
      <c r="L1412" t="str">
        <f t="shared" si="146"/>
        <v>November</v>
      </c>
      <c r="M1412" s="6" t="str">
        <f>DailyReportTable[[#This Row],[Year]]&amp;WEEKNUM(DailyReportTable[[#This Row],[Date]],2)</f>
        <v>201847</v>
      </c>
      <c r="N1412">
        <f t="shared" si="147"/>
        <v>24</v>
      </c>
      <c r="O1412" s="2">
        <f>SUMIF(IncomeDBTable[Date],"="&amp;DailyReportTable[[#This Row],[Date]],IncomeDBTable[Amount])</f>
        <v>0</v>
      </c>
      <c r="P1412">
        <f>SUMIF(ExpensesDBTable[Date],"="&amp;DailyReportTable[[#This Row],[Date]],ExpensesDBTable[Amount])</f>
        <v>86.89</v>
      </c>
      <c r="Q1412" s="2">
        <f t="shared" si="148"/>
        <v>-86.89</v>
      </c>
      <c r="R1412" s="2">
        <f t="shared" si="149"/>
        <v>157317</v>
      </c>
      <c r="S1412">
        <f>WEEKNUM(DailyReportTable[[#This Row],[Date]],2)</f>
        <v>47</v>
      </c>
    </row>
    <row r="1413" spans="10:19" x14ac:dyDescent="0.25">
      <c r="J1413" s="1">
        <v>43429</v>
      </c>
      <c r="K1413">
        <f t="shared" si="145"/>
        <v>2018</v>
      </c>
      <c r="L1413" t="str">
        <f t="shared" si="146"/>
        <v>November</v>
      </c>
      <c r="M1413" s="6" t="str">
        <f>DailyReportTable[[#This Row],[Year]]&amp;WEEKNUM(DailyReportTable[[#This Row],[Date]],2)</f>
        <v>201847</v>
      </c>
      <c r="N1413">
        <f t="shared" si="147"/>
        <v>25</v>
      </c>
      <c r="O1413" s="2">
        <f>SUMIF(IncomeDBTable[Date],"="&amp;DailyReportTable[[#This Row],[Date]],IncomeDBTable[Amount])</f>
        <v>0</v>
      </c>
      <c r="P1413">
        <f>SUMIF(ExpensesDBTable[Date],"="&amp;DailyReportTable[[#This Row],[Date]],ExpensesDBTable[Amount])</f>
        <v>43151.25</v>
      </c>
      <c r="Q1413" s="2">
        <f t="shared" si="148"/>
        <v>-43151.25</v>
      </c>
      <c r="R1413" s="2">
        <f t="shared" si="149"/>
        <v>114165.75</v>
      </c>
      <c r="S1413">
        <f>WEEKNUM(DailyReportTable[[#This Row],[Date]],2)</f>
        <v>47</v>
      </c>
    </row>
    <row r="1414" spans="10:19" x14ac:dyDescent="0.25">
      <c r="J1414" s="1">
        <v>43430</v>
      </c>
      <c r="K1414">
        <f t="shared" si="145"/>
        <v>2018</v>
      </c>
      <c r="L1414" t="str">
        <f t="shared" si="146"/>
        <v>November</v>
      </c>
      <c r="M1414" s="6" t="str">
        <f>DailyReportTable[[#This Row],[Year]]&amp;WEEKNUM(DailyReportTable[[#This Row],[Date]],2)</f>
        <v>201848</v>
      </c>
      <c r="N1414">
        <f t="shared" si="147"/>
        <v>26</v>
      </c>
      <c r="O1414" s="2">
        <f>SUMIF(IncomeDBTable[Date],"="&amp;DailyReportTable[[#This Row],[Date]],IncomeDBTable[Amount])</f>
        <v>923.49</v>
      </c>
      <c r="P1414">
        <f>SUMIF(ExpensesDBTable[Date],"="&amp;DailyReportTable[[#This Row],[Date]],ExpensesDBTable[Amount])</f>
        <v>100.71000000000001</v>
      </c>
      <c r="Q1414" s="2">
        <f t="shared" si="148"/>
        <v>822.78</v>
      </c>
      <c r="R1414" s="2">
        <f t="shared" si="149"/>
        <v>114988.53</v>
      </c>
      <c r="S1414">
        <f>WEEKNUM(DailyReportTable[[#This Row],[Date]],2)</f>
        <v>48</v>
      </c>
    </row>
    <row r="1415" spans="10:19" x14ac:dyDescent="0.25">
      <c r="J1415" s="1">
        <v>43431</v>
      </c>
      <c r="K1415">
        <f t="shared" si="145"/>
        <v>2018</v>
      </c>
      <c r="L1415" t="str">
        <f t="shared" si="146"/>
        <v>November</v>
      </c>
      <c r="M1415" s="6" t="str">
        <f>DailyReportTable[[#This Row],[Year]]&amp;WEEKNUM(DailyReportTable[[#This Row],[Date]],2)</f>
        <v>201848</v>
      </c>
      <c r="N1415">
        <f t="shared" si="147"/>
        <v>27</v>
      </c>
      <c r="O1415" s="2">
        <f>SUMIF(IncomeDBTable[Date],"="&amp;DailyReportTable[[#This Row],[Date]],IncomeDBTable[Amount])</f>
        <v>0</v>
      </c>
      <c r="P1415">
        <f>SUMIF(ExpensesDBTable[Date],"="&amp;DailyReportTable[[#This Row],[Date]],ExpensesDBTable[Amount])</f>
        <v>56.6</v>
      </c>
      <c r="Q1415" s="2">
        <f t="shared" si="148"/>
        <v>-56.6</v>
      </c>
      <c r="R1415" s="2">
        <f t="shared" si="149"/>
        <v>114931.93</v>
      </c>
      <c r="S1415">
        <f>WEEKNUM(DailyReportTable[[#This Row],[Date]],2)</f>
        <v>48</v>
      </c>
    </row>
    <row r="1416" spans="10:19" x14ac:dyDescent="0.25">
      <c r="J1416" s="1">
        <v>43432</v>
      </c>
      <c r="K1416">
        <f t="shared" si="145"/>
        <v>2018</v>
      </c>
      <c r="L1416" t="str">
        <f t="shared" si="146"/>
        <v>November</v>
      </c>
      <c r="M1416" s="6" t="str">
        <f>DailyReportTable[[#This Row],[Year]]&amp;WEEKNUM(DailyReportTable[[#This Row],[Date]],2)</f>
        <v>201848</v>
      </c>
      <c r="N1416">
        <f t="shared" si="147"/>
        <v>28</v>
      </c>
      <c r="O1416" s="2">
        <f>SUMIF(IncomeDBTable[Date],"="&amp;DailyReportTable[[#This Row],[Date]],IncomeDBTable[Amount])</f>
        <v>0</v>
      </c>
      <c r="P1416">
        <f>SUMIF(ExpensesDBTable[Date],"="&amp;DailyReportTable[[#This Row],[Date]],ExpensesDBTable[Amount])</f>
        <v>57.199999999999996</v>
      </c>
      <c r="Q1416" s="2">
        <f t="shared" si="148"/>
        <v>-57.199999999999996</v>
      </c>
      <c r="R1416" s="2">
        <f t="shared" si="149"/>
        <v>114874.73</v>
      </c>
      <c r="S1416">
        <f>WEEKNUM(DailyReportTable[[#This Row],[Date]],2)</f>
        <v>48</v>
      </c>
    </row>
    <row r="1417" spans="10:19" x14ac:dyDescent="0.25">
      <c r="J1417" s="1">
        <v>43433</v>
      </c>
      <c r="K1417">
        <f t="shared" si="145"/>
        <v>2018</v>
      </c>
      <c r="L1417" t="str">
        <f t="shared" si="146"/>
        <v>November</v>
      </c>
      <c r="M1417" s="6" t="str">
        <f>DailyReportTable[[#This Row],[Year]]&amp;WEEKNUM(DailyReportTable[[#This Row],[Date]],2)</f>
        <v>201848</v>
      </c>
      <c r="N1417">
        <f t="shared" si="147"/>
        <v>29</v>
      </c>
      <c r="O1417" s="2">
        <f>SUMIF(IncomeDBTable[Date],"="&amp;DailyReportTable[[#This Row],[Date]],IncomeDBTable[Amount])</f>
        <v>0</v>
      </c>
      <c r="P1417">
        <f>SUMIF(ExpensesDBTable[Date],"="&amp;DailyReportTable[[#This Row],[Date]],ExpensesDBTable[Amount])</f>
        <v>54.3</v>
      </c>
      <c r="Q1417" s="2">
        <f t="shared" si="148"/>
        <v>-54.3</v>
      </c>
      <c r="R1417" s="2">
        <f t="shared" si="149"/>
        <v>114820.43</v>
      </c>
      <c r="S1417">
        <f>WEEKNUM(DailyReportTable[[#This Row],[Date]],2)</f>
        <v>48</v>
      </c>
    </row>
    <row r="1418" spans="10:19" x14ac:dyDescent="0.25">
      <c r="J1418" s="1">
        <v>43434</v>
      </c>
      <c r="K1418">
        <f t="shared" si="145"/>
        <v>2018</v>
      </c>
      <c r="L1418" t="str">
        <f t="shared" si="146"/>
        <v>November</v>
      </c>
      <c r="M1418" s="6" t="str">
        <f>DailyReportTable[[#This Row],[Year]]&amp;WEEKNUM(DailyReportTable[[#This Row],[Date]],2)</f>
        <v>201848</v>
      </c>
      <c r="N1418">
        <f t="shared" si="147"/>
        <v>30</v>
      </c>
      <c r="O1418" s="2">
        <f>SUMIF(IncomeDBTable[Date],"="&amp;DailyReportTable[[#This Row],[Date]],IncomeDBTable[Amount])</f>
        <v>0</v>
      </c>
      <c r="P1418">
        <f>SUMIF(ExpensesDBTable[Date],"="&amp;DailyReportTable[[#This Row],[Date]],ExpensesDBTable[Amount])</f>
        <v>104.37</v>
      </c>
      <c r="Q1418" s="2">
        <f t="shared" si="148"/>
        <v>-104.37</v>
      </c>
      <c r="R1418" s="2">
        <f t="shared" si="149"/>
        <v>114716.06</v>
      </c>
      <c r="S1418">
        <f>WEEKNUM(DailyReportTable[[#This Row],[Date]],2)</f>
        <v>48</v>
      </c>
    </row>
    <row r="1419" spans="10:19" x14ac:dyDescent="0.25">
      <c r="J1419" s="1">
        <v>43435</v>
      </c>
      <c r="K1419">
        <f t="shared" si="145"/>
        <v>2018</v>
      </c>
      <c r="L1419" t="str">
        <f t="shared" si="146"/>
        <v>December</v>
      </c>
      <c r="M1419" s="6" t="str">
        <f>DailyReportTable[[#This Row],[Year]]&amp;WEEKNUM(DailyReportTable[[#This Row],[Date]],2)</f>
        <v>201848</v>
      </c>
      <c r="N1419">
        <f t="shared" si="147"/>
        <v>1</v>
      </c>
      <c r="O1419" s="2">
        <f>SUMIF(IncomeDBTable[Date],"="&amp;DailyReportTable[[#This Row],[Date]],IncomeDBTable[Amount])</f>
        <v>0</v>
      </c>
      <c r="P1419">
        <f>SUMIF(ExpensesDBTable[Date],"="&amp;DailyReportTable[[#This Row],[Date]],ExpensesDBTable[Amount])</f>
        <v>215.57</v>
      </c>
      <c r="Q1419" s="2">
        <f t="shared" si="148"/>
        <v>-215.57</v>
      </c>
      <c r="R1419" s="2">
        <f t="shared" si="149"/>
        <v>114500.48999999999</v>
      </c>
      <c r="S1419">
        <f>WEEKNUM(DailyReportTable[[#This Row],[Date]],2)</f>
        <v>48</v>
      </c>
    </row>
    <row r="1420" spans="10:19" x14ac:dyDescent="0.25">
      <c r="J1420" s="1">
        <v>43436</v>
      </c>
      <c r="K1420">
        <f t="shared" si="145"/>
        <v>2018</v>
      </c>
      <c r="L1420" t="str">
        <f t="shared" si="146"/>
        <v>December</v>
      </c>
      <c r="M1420" s="6" t="str">
        <f>DailyReportTable[[#This Row],[Year]]&amp;WEEKNUM(DailyReportTable[[#This Row],[Date]],2)</f>
        <v>201848</v>
      </c>
      <c r="N1420">
        <f t="shared" si="147"/>
        <v>2</v>
      </c>
      <c r="O1420" s="2">
        <f>SUMIF(IncomeDBTable[Date],"="&amp;DailyReportTable[[#This Row],[Date]],IncomeDBTable[Amount])</f>
        <v>0</v>
      </c>
      <c r="P1420">
        <f>SUMIF(ExpensesDBTable[Date],"="&amp;DailyReportTable[[#This Row],[Date]],ExpensesDBTable[Amount])</f>
        <v>43.1</v>
      </c>
      <c r="Q1420" s="2">
        <f t="shared" si="148"/>
        <v>-43.1</v>
      </c>
      <c r="R1420" s="2">
        <f t="shared" si="149"/>
        <v>114457.38999999998</v>
      </c>
      <c r="S1420">
        <f>WEEKNUM(DailyReportTable[[#This Row],[Date]],2)</f>
        <v>48</v>
      </c>
    </row>
    <row r="1421" spans="10:19" x14ac:dyDescent="0.25">
      <c r="J1421" s="1">
        <v>43437</v>
      </c>
      <c r="K1421">
        <f t="shared" si="145"/>
        <v>2018</v>
      </c>
      <c r="L1421" t="str">
        <f t="shared" si="146"/>
        <v>December</v>
      </c>
      <c r="M1421" s="6" t="str">
        <f>DailyReportTable[[#This Row],[Year]]&amp;WEEKNUM(DailyReportTable[[#This Row],[Date]],2)</f>
        <v>201849</v>
      </c>
      <c r="N1421">
        <f t="shared" si="147"/>
        <v>3</v>
      </c>
      <c r="O1421" s="2">
        <f>SUMIF(IncomeDBTable[Date],"="&amp;DailyReportTable[[#This Row],[Date]],IncomeDBTable[Amount])</f>
        <v>0</v>
      </c>
      <c r="P1421">
        <f>SUMIF(ExpensesDBTable[Date],"="&amp;DailyReportTable[[#This Row],[Date]],ExpensesDBTable[Amount])</f>
        <v>58.77</v>
      </c>
      <c r="Q1421" s="2">
        <f t="shared" si="148"/>
        <v>-58.77</v>
      </c>
      <c r="R1421" s="2">
        <f t="shared" si="149"/>
        <v>114398.61999999998</v>
      </c>
      <c r="S1421">
        <f>WEEKNUM(DailyReportTable[[#This Row],[Date]],2)</f>
        <v>49</v>
      </c>
    </row>
    <row r="1422" spans="10:19" x14ac:dyDescent="0.25">
      <c r="J1422" s="1">
        <v>43438</v>
      </c>
      <c r="K1422">
        <f t="shared" si="145"/>
        <v>2018</v>
      </c>
      <c r="L1422" t="str">
        <f t="shared" si="146"/>
        <v>December</v>
      </c>
      <c r="M1422" s="6" t="str">
        <f>DailyReportTable[[#This Row],[Year]]&amp;WEEKNUM(DailyReportTable[[#This Row],[Date]],2)</f>
        <v>201849</v>
      </c>
      <c r="N1422">
        <f t="shared" si="147"/>
        <v>4</v>
      </c>
      <c r="O1422" s="2">
        <f>SUMIF(IncomeDBTable[Date],"="&amp;DailyReportTable[[#This Row],[Date]],IncomeDBTable[Amount])</f>
        <v>0</v>
      </c>
      <c r="P1422">
        <f>SUMIF(ExpensesDBTable[Date],"="&amp;DailyReportTable[[#This Row],[Date]],ExpensesDBTable[Amount])</f>
        <v>192.13000000000002</v>
      </c>
      <c r="Q1422" s="2">
        <f t="shared" si="148"/>
        <v>-192.13000000000002</v>
      </c>
      <c r="R1422" s="2">
        <f t="shared" si="149"/>
        <v>114206.48999999998</v>
      </c>
      <c r="S1422">
        <f>WEEKNUM(DailyReportTable[[#This Row],[Date]],2)</f>
        <v>49</v>
      </c>
    </row>
    <row r="1423" spans="10:19" x14ac:dyDescent="0.25">
      <c r="J1423" s="1">
        <v>43439</v>
      </c>
      <c r="K1423">
        <f t="shared" si="145"/>
        <v>2018</v>
      </c>
      <c r="L1423" t="str">
        <f t="shared" si="146"/>
        <v>December</v>
      </c>
      <c r="M1423" s="6" t="str">
        <f>DailyReportTable[[#This Row],[Year]]&amp;WEEKNUM(DailyReportTable[[#This Row],[Date]],2)</f>
        <v>201849</v>
      </c>
      <c r="N1423">
        <f t="shared" si="147"/>
        <v>5</v>
      </c>
      <c r="O1423" s="2">
        <f>SUMIF(IncomeDBTable[Date],"="&amp;DailyReportTable[[#This Row],[Date]],IncomeDBTable[Amount])</f>
        <v>0</v>
      </c>
      <c r="P1423">
        <f>SUMIF(ExpensesDBTable[Date],"="&amp;DailyReportTable[[#This Row],[Date]],ExpensesDBTable[Amount])</f>
        <v>517.80999999999995</v>
      </c>
      <c r="Q1423" s="2">
        <f t="shared" si="148"/>
        <v>-517.80999999999995</v>
      </c>
      <c r="R1423" s="2">
        <f t="shared" si="149"/>
        <v>113688.67999999998</v>
      </c>
      <c r="S1423">
        <f>WEEKNUM(DailyReportTable[[#This Row],[Date]],2)</f>
        <v>49</v>
      </c>
    </row>
    <row r="1424" spans="10:19" x14ac:dyDescent="0.25">
      <c r="J1424" s="1">
        <v>43440</v>
      </c>
      <c r="K1424">
        <f t="shared" si="145"/>
        <v>2018</v>
      </c>
      <c r="L1424" t="str">
        <f t="shared" si="146"/>
        <v>December</v>
      </c>
      <c r="M1424" s="6" t="str">
        <f>DailyReportTable[[#This Row],[Year]]&amp;WEEKNUM(DailyReportTable[[#This Row],[Date]],2)</f>
        <v>201849</v>
      </c>
      <c r="N1424">
        <f t="shared" si="147"/>
        <v>6</v>
      </c>
      <c r="O1424" s="2">
        <f>SUMIF(IncomeDBTable[Date],"="&amp;DailyReportTable[[#This Row],[Date]],IncomeDBTable[Amount])</f>
        <v>7719.84</v>
      </c>
      <c r="P1424">
        <f>SUMIF(ExpensesDBTable[Date],"="&amp;DailyReportTable[[#This Row],[Date]],ExpensesDBTable[Amount])</f>
        <v>119.05000000000001</v>
      </c>
      <c r="Q1424" s="2">
        <f t="shared" si="148"/>
        <v>7600.79</v>
      </c>
      <c r="R1424" s="2">
        <f t="shared" si="149"/>
        <v>121289.46999999997</v>
      </c>
      <c r="S1424">
        <f>WEEKNUM(DailyReportTable[[#This Row],[Date]],2)</f>
        <v>49</v>
      </c>
    </row>
    <row r="1425" spans="10:19" x14ac:dyDescent="0.25">
      <c r="J1425" s="1">
        <v>43441</v>
      </c>
      <c r="K1425">
        <f t="shared" ref="K1425:K1430" si="150">YEAR(J1425)</f>
        <v>2018</v>
      </c>
      <c r="L1425" t="str">
        <f t="shared" ref="L1425:L1430" si="151">TEXT(DATE(K1425,MONTH(J1425),N1425),"MMMM")</f>
        <v>December</v>
      </c>
      <c r="M1425" s="6" t="str">
        <f>DailyReportTable[[#This Row],[Year]]&amp;WEEKNUM(DailyReportTable[[#This Row],[Date]],2)</f>
        <v>201849</v>
      </c>
      <c r="N1425">
        <f t="shared" ref="N1425:N1430" si="152">DAY(J1425)</f>
        <v>7</v>
      </c>
      <c r="O1425" s="2">
        <f>SUMIF(IncomeDBTable[Date],"="&amp;DailyReportTable[[#This Row],[Date]],IncomeDBTable[Amount])</f>
        <v>0</v>
      </c>
      <c r="P1425">
        <f>SUMIF(ExpensesDBTable[Date],"="&amp;DailyReportTable[[#This Row],[Date]],ExpensesDBTable[Amount])</f>
        <v>92.20999999999998</v>
      </c>
      <c r="Q1425" s="2">
        <f t="shared" ref="Q1425:Q1430" si="153">O1425-P1425</f>
        <v>-92.20999999999998</v>
      </c>
      <c r="R1425" s="2">
        <f t="shared" ref="R1425:R1430" si="154">R1424+Q1425</f>
        <v>121197.25999999997</v>
      </c>
      <c r="S1425">
        <f>WEEKNUM(DailyReportTable[[#This Row],[Date]],2)</f>
        <v>49</v>
      </c>
    </row>
    <row r="1426" spans="10:19" x14ac:dyDescent="0.25">
      <c r="J1426" s="1">
        <v>43443</v>
      </c>
      <c r="K1426">
        <f t="shared" si="150"/>
        <v>2018</v>
      </c>
      <c r="L1426" t="str">
        <f t="shared" si="151"/>
        <v>December</v>
      </c>
      <c r="M1426" s="6" t="str">
        <f>DailyReportTable[[#This Row],[Year]]&amp;WEEKNUM(DailyReportTable[[#This Row],[Date]],2)</f>
        <v>201849</v>
      </c>
      <c r="N1426">
        <f t="shared" si="152"/>
        <v>9</v>
      </c>
      <c r="O1426" s="2">
        <f>SUMIF(IncomeDBTable[Date],"="&amp;DailyReportTable[[#This Row],[Date]],IncomeDBTable[Amount])</f>
        <v>0</v>
      </c>
      <c r="P1426">
        <f>SUMIF(ExpensesDBTable[Date],"="&amp;DailyReportTable[[#This Row],[Date]],ExpensesDBTable[Amount])</f>
        <v>291.25</v>
      </c>
      <c r="Q1426" s="2">
        <f t="shared" si="153"/>
        <v>-291.25</v>
      </c>
      <c r="R1426" s="2">
        <f t="shared" si="154"/>
        <v>120906.00999999997</v>
      </c>
      <c r="S1426">
        <f>WEEKNUM(DailyReportTable[[#This Row],[Date]],2)</f>
        <v>49</v>
      </c>
    </row>
    <row r="1427" spans="10:19" x14ac:dyDescent="0.25">
      <c r="J1427" s="1">
        <v>43444</v>
      </c>
      <c r="K1427">
        <f t="shared" si="150"/>
        <v>2018</v>
      </c>
      <c r="L1427" t="str">
        <f t="shared" si="151"/>
        <v>December</v>
      </c>
      <c r="M1427" s="6" t="str">
        <f>DailyReportTable[[#This Row],[Year]]&amp;WEEKNUM(DailyReportTable[[#This Row],[Date]],2)</f>
        <v>201850</v>
      </c>
      <c r="N1427">
        <f t="shared" si="152"/>
        <v>10</v>
      </c>
      <c r="O1427" s="2">
        <f>SUMIF(IncomeDBTable[Date],"="&amp;DailyReportTable[[#This Row],[Date]],IncomeDBTable[Amount])</f>
        <v>0</v>
      </c>
      <c r="P1427">
        <f>SUMIF(ExpensesDBTable[Date],"="&amp;DailyReportTable[[#This Row],[Date]],ExpensesDBTable[Amount])</f>
        <v>43.87</v>
      </c>
      <c r="Q1427" s="2">
        <f t="shared" si="153"/>
        <v>-43.87</v>
      </c>
      <c r="R1427" s="2">
        <f t="shared" si="154"/>
        <v>120862.13999999997</v>
      </c>
      <c r="S1427">
        <f>WEEKNUM(DailyReportTable[[#This Row],[Date]],2)</f>
        <v>50</v>
      </c>
    </row>
    <row r="1428" spans="10:19" x14ac:dyDescent="0.25">
      <c r="J1428" s="1">
        <v>43482</v>
      </c>
      <c r="K1428">
        <f t="shared" si="150"/>
        <v>2019</v>
      </c>
      <c r="L1428" t="str">
        <f t="shared" si="151"/>
        <v>January</v>
      </c>
      <c r="M1428" s="6" t="str">
        <f>DailyReportTable[[#This Row],[Year]]&amp;WEEKNUM(DailyReportTable[[#This Row],[Date]],2)</f>
        <v>20193</v>
      </c>
      <c r="N1428">
        <f t="shared" si="152"/>
        <v>17</v>
      </c>
      <c r="O1428" s="2">
        <f>SUMIF(IncomeDBTable[Date],"="&amp;DailyReportTable[[#This Row],[Date]],IncomeDBTable[Amount])</f>
        <v>6066.69</v>
      </c>
      <c r="P1428">
        <f>SUMIF(ExpensesDBTable[Date],"="&amp;DailyReportTable[[#This Row],[Date]],ExpensesDBTable[Amount])</f>
        <v>0</v>
      </c>
      <c r="Q1428" s="2">
        <f t="shared" si="153"/>
        <v>6066.69</v>
      </c>
      <c r="R1428" s="2">
        <f t="shared" si="154"/>
        <v>126928.82999999997</v>
      </c>
      <c r="S1428">
        <f>WEEKNUM(DailyReportTable[[#This Row],[Date]],2)</f>
        <v>3</v>
      </c>
    </row>
    <row r="1429" spans="10:19" x14ac:dyDescent="0.25">
      <c r="J1429" s="1">
        <v>43483</v>
      </c>
      <c r="K1429">
        <f t="shared" si="150"/>
        <v>2019</v>
      </c>
      <c r="L1429" t="str">
        <f t="shared" si="151"/>
        <v>January</v>
      </c>
      <c r="M1429" s="6" t="str">
        <f>DailyReportTable[[#This Row],[Year]]&amp;WEEKNUM(DailyReportTable[[#This Row],[Date]],2)</f>
        <v>20193</v>
      </c>
      <c r="N1429">
        <f t="shared" si="152"/>
        <v>18</v>
      </c>
      <c r="O1429" s="2">
        <f>SUMIF(IncomeDBTable[Date],"="&amp;DailyReportTable[[#This Row],[Date]],IncomeDBTable[Amount])</f>
        <v>0</v>
      </c>
      <c r="P1429">
        <f>SUMIF(ExpensesDBTable[Date],"="&amp;DailyReportTable[[#This Row],[Date]],ExpensesDBTable[Amount])</f>
        <v>1728.23</v>
      </c>
      <c r="Q1429" s="2">
        <f t="shared" si="153"/>
        <v>-1728.23</v>
      </c>
      <c r="R1429" s="2">
        <f t="shared" si="154"/>
        <v>125200.59999999998</v>
      </c>
      <c r="S1429">
        <f>WEEKNUM(DailyReportTable[[#This Row],[Date]],2)</f>
        <v>3</v>
      </c>
    </row>
    <row r="1430" spans="10:19" x14ac:dyDescent="0.25">
      <c r="J1430" s="1">
        <v>43485</v>
      </c>
      <c r="K1430">
        <f t="shared" si="150"/>
        <v>2019</v>
      </c>
      <c r="L1430" t="str">
        <f t="shared" si="151"/>
        <v>January</v>
      </c>
      <c r="M1430" s="6" t="str">
        <f>DailyReportTable[[#This Row],[Year]]&amp;WEEKNUM(DailyReportTable[[#This Row],[Date]],2)</f>
        <v>20193</v>
      </c>
      <c r="N1430">
        <f t="shared" si="152"/>
        <v>20</v>
      </c>
      <c r="O1430" s="2">
        <f>SUMIF(IncomeDBTable[Date],"="&amp;DailyReportTable[[#This Row],[Date]],IncomeDBTable[Amount])</f>
        <v>73.33</v>
      </c>
      <c r="P1430">
        <f>SUMIF(ExpensesDBTable[Date],"="&amp;DailyReportTable[[#This Row],[Date]],ExpensesDBTable[Amount])</f>
        <v>745.82</v>
      </c>
      <c r="Q1430" s="2">
        <f t="shared" si="153"/>
        <v>-672.49</v>
      </c>
      <c r="R1430" s="2">
        <f t="shared" si="154"/>
        <v>124528.10999999997</v>
      </c>
      <c r="S1430">
        <f>WEEKNUM(DailyReportTable[[#This Row],[Date]],2)</f>
        <v>3</v>
      </c>
    </row>
    <row r="1431" spans="10:19" x14ac:dyDescent="0.25">
      <c r="J1431" s="1">
        <v>43486</v>
      </c>
      <c r="K1431">
        <f t="shared" ref="K1431:K1436" si="155">YEAR(J1431)</f>
        <v>2019</v>
      </c>
      <c r="L1431" t="str">
        <f t="shared" ref="L1431:L1436" si="156">TEXT(DATE(K1431,MONTH(J1431),N1431),"MMMM")</f>
        <v>January</v>
      </c>
      <c r="M1431" s="6" t="str">
        <f>DailyReportTable[[#This Row],[Year]]&amp;WEEKNUM(DailyReportTable[[#This Row],[Date]],2)</f>
        <v>20194</v>
      </c>
      <c r="N1431">
        <f t="shared" ref="N1431:N1436" si="157">DAY(J1431)</f>
        <v>21</v>
      </c>
      <c r="O1431" s="2">
        <f>SUMIF(IncomeDBTable[Date],"="&amp;DailyReportTable[[#This Row],[Date]],IncomeDBTable[Amount])</f>
        <v>0</v>
      </c>
      <c r="P1431">
        <f>SUMIF(ExpensesDBTable[Date],"="&amp;DailyReportTable[[#This Row],[Date]],ExpensesDBTable[Amount])</f>
        <v>1110.69</v>
      </c>
      <c r="Q1431" s="2">
        <f t="shared" ref="Q1431:Q1436" si="158">O1431-P1431</f>
        <v>-1110.69</v>
      </c>
      <c r="R1431" s="2">
        <f t="shared" ref="R1431:R1436" si="159">R1430+Q1431</f>
        <v>123417.41999999997</v>
      </c>
      <c r="S1431">
        <f>WEEKNUM(DailyReportTable[[#This Row],[Date]],2)</f>
        <v>4</v>
      </c>
    </row>
    <row r="1432" spans="10:19" x14ac:dyDescent="0.25">
      <c r="J1432" s="1">
        <v>43487</v>
      </c>
      <c r="K1432">
        <f t="shared" si="155"/>
        <v>2019</v>
      </c>
      <c r="L1432" t="str">
        <f t="shared" si="156"/>
        <v>January</v>
      </c>
      <c r="M1432" s="6" t="str">
        <f>DailyReportTable[[#This Row],[Year]]&amp;WEEKNUM(DailyReportTable[[#This Row],[Date]],2)</f>
        <v>20194</v>
      </c>
      <c r="N1432">
        <f t="shared" si="157"/>
        <v>22</v>
      </c>
      <c r="O1432" s="2">
        <f>SUMIF(IncomeDBTable[Date],"="&amp;DailyReportTable[[#This Row],[Date]],IncomeDBTable[Amount])</f>
        <v>0</v>
      </c>
      <c r="P1432">
        <f>SUMIF(ExpensesDBTable[Date],"="&amp;DailyReportTable[[#This Row],[Date]],ExpensesDBTable[Amount])</f>
        <v>95.31</v>
      </c>
      <c r="Q1432" s="2">
        <f t="shared" si="158"/>
        <v>-95.31</v>
      </c>
      <c r="R1432" s="2">
        <f t="shared" si="159"/>
        <v>123322.10999999997</v>
      </c>
      <c r="S1432">
        <f>WEEKNUM(DailyReportTable[[#This Row],[Date]],2)</f>
        <v>4</v>
      </c>
    </row>
    <row r="1433" spans="10:19" x14ac:dyDescent="0.25">
      <c r="J1433" s="1">
        <v>43489</v>
      </c>
      <c r="K1433">
        <f t="shared" si="155"/>
        <v>2019</v>
      </c>
      <c r="L1433" t="str">
        <f t="shared" si="156"/>
        <v>January</v>
      </c>
      <c r="M1433" s="6" t="str">
        <f>DailyReportTable[[#This Row],[Year]]&amp;WEEKNUM(DailyReportTable[[#This Row],[Date]],2)</f>
        <v>20194</v>
      </c>
      <c r="N1433">
        <f t="shared" si="157"/>
        <v>24</v>
      </c>
      <c r="O1433" s="2">
        <f>SUMIF(IncomeDBTable[Date],"="&amp;DailyReportTable[[#This Row],[Date]],IncomeDBTable[Amount])</f>
        <v>0</v>
      </c>
      <c r="P1433">
        <f>SUMIF(ExpensesDBTable[Date],"="&amp;DailyReportTable[[#This Row],[Date]],ExpensesDBTable[Amount])</f>
        <v>198.87999999999997</v>
      </c>
      <c r="Q1433" s="2">
        <f t="shared" si="158"/>
        <v>-198.87999999999997</v>
      </c>
      <c r="R1433" s="2">
        <f t="shared" si="159"/>
        <v>123123.22999999997</v>
      </c>
      <c r="S1433">
        <f>WEEKNUM(DailyReportTable[[#This Row],[Date]],2)</f>
        <v>4</v>
      </c>
    </row>
    <row r="1434" spans="10:19" x14ac:dyDescent="0.25">
      <c r="J1434" s="1">
        <v>43492</v>
      </c>
      <c r="K1434">
        <f t="shared" si="155"/>
        <v>2019</v>
      </c>
      <c r="L1434" t="str">
        <f t="shared" si="156"/>
        <v>January</v>
      </c>
      <c r="M1434" s="6" t="str">
        <f>DailyReportTable[[#This Row],[Year]]&amp;WEEKNUM(DailyReportTable[[#This Row],[Date]],2)</f>
        <v>20194</v>
      </c>
      <c r="N1434">
        <f t="shared" si="157"/>
        <v>27</v>
      </c>
      <c r="O1434" s="2">
        <f>SUMIF(IncomeDBTable[Date],"="&amp;DailyReportTable[[#This Row],[Date]],IncomeDBTable[Amount])</f>
        <v>0</v>
      </c>
      <c r="P1434">
        <f>SUMIF(ExpensesDBTable[Date],"="&amp;DailyReportTable[[#This Row],[Date]],ExpensesDBTable[Amount])</f>
        <v>1240.3300000000002</v>
      </c>
      <c r="Q1434" s="2">
        <f t="shared" si="158"/>
        <v>-1240.3300000000002</v>
      </c>
      <c r="R1434" s="2">
        <f t="shared" si="159"/>
        <v>121882.89999999997</v>
      </c>
      <c r="S1434">
        <f>WEEKNUM(DailyReportTable[[#This Row],[Date]],2)</f>
        <v>4</v>
      </c>
    </row>
    <row r="1435" spans="10:19" x14ac:dyDescent="0.25">
      <c r="J1435" s="1">
        <v>43493</v>
      </c>
      <c r="K1435">
        <f t="shared" si="155"/>
        <v>2019</v>
      </c>
      <c r="L1435" t="str">
        <f t="shared" si="156"/>
        <v>January</v>
      </c>
      <c r="M1435" s="6" t="str">
        <f>DailyReportTable[[#This Row],[Year]]&amp;WEEKNUM(DailyReportTable[[#This Row],[Date]],2)</f>
        <v>20195</v>
      </c>
      <c r="N1435">
        <f t="shared" si="157"/>
        <v>28</v>
      </c>
      <c r="O1435" s="2">
        <f>SUMIF(IncomeDBTable[Date],"="&amp;DailyReportTable[[#This Row],[Date]],IncomeDBTable[Amount])</f>
        <v>0</v>
      </c>
      <c r="P1435">
        <f>SUMIF(ExpensesDBTable[Date],"="&amp;DailyReportTable[[#This Row],[Date]],ExpensesDBTable[Amount])</f>
        <v>83.259999999999991</v>
      </c>
      <c r="Q1435" s="2">
        <f t="shared" si="158"/>
        <v>-83.259999999999991</v>
      </c>
      <c r="R1435" s="2">
        <f t="shared" si="159"/>
        <v>121799.63999999997</v>
      </c>
      <c r="S1435">
        <f>WEEKNUM(DailyReportTable[[#This Row],[Date]],2)</f>
        <v>5</v>
      </c>
    </row>
    <row r="1436" spans="10:19" x14ac:dyDescent="0.25">
      <c r="J1436" s="1">
        <v>43494</v>
      </c>
      <c r="K1436">
        <f t="shared" si="155"/>
        <v>2019</v>
      </c>
      <c r="L1436" t="str">
        <f t="shared" si="156"/>
        <v>January</v>
      </c>
      <c r="M1436" s="6" t="str">
        <f>DailyReportTable[[#This Row],[Year]]&amp;WEEKNUM(DailyReportTable[[#This Row],[Date]],2)</f>
        <v>20195</v>
      </c>
      <c r="N1436">
        <f t="shared" si="157"/>
        <v>29</v>
      </c>
      <c r="O1436" s="2">
        <f>SUMIF(IncomeDBTable[Date],"="&amp;DailyReportTable[[#This Row],[Date]],IncomeDBTable[Amount])</f>
        <v>0</v>
      </c>
      <c r="P1436">
        <f>SUMIF(ExpensesDBTable[Date],"="&amp;DailyReportTable[[#This Row],[Date]],ExpensesDBTable[Amount])</f>
        <v>118.8</v>
      </c>
      <c r="Q1436" s="2">
        <f t="shared" si="158"/>
        <v>-118.8</v>
      </c>
      <c r="R1436" s="2">
        <f t="shared" si="159"/>
        <v>121680.83999999997</v>
      </c>
      <c r="S1436">
        <f>WEEKNUM(DailyReportTable[[#This Row],[Date]],2)</f>
        <v>5</v>
      </c>
    </row>
    <row r="1437" spans="10:19" x14ac:dyDescent="0.25">
      <c r="J1437" s="1">
        <v>43496</v>
      </c>
      <c r="K1437">
        <f t="shared" ref="K1437:K1442" si="160">YEAR(J1437)</f>
        <v>2019</v>
      </c>
      <c r="L1437" t="str">
        <f t="shared" ref="L1437:L1442" si="161">TEXT(DATE(K1437,MONTH(J1437),N1437),"MMMM")</f>
        <v>January</v>
      </c>
      <c r="M1437" s="6" t="str">
        <f>DailyReportTable[[#This Row],[Year]]&amp;WEEKNUM(DailyReportTable[[#This Row],[Date]],2)</f>
        <v>20195</v>
      </c>
      <c r="N1437">
        <f t="shared" ref="N1437:N1442" si="162">DAY(J1437)</f>
        <v>31</v>
      </c>
      <c r="O1437" s="2">
        <f>SUMIF(IncomeDBTable[Date],"="&amp;DailyReportTable[[#This Row],[Date]],IncomeDBTable[Amount])</f>
        <v>3193.28</v>
      </c>
      <c r="P1437">
        <f>SUMIF(ExpensesDBTable[Date],"="&amp;DailyReportTable[[#This Row],[Date]],ExpensesDBTable[Amount])</f>
        <v>76.439999999999984</v>
      </c>
      <c r="Q1437" s="2">
        <f t="shared" ref="Q1437:Q1442" si="163">O1437-P1437</f>
        <v>3116.84</v>
      </c>
      <c r="R1437" s="2">
        <f t="shared" ref="R1437:R1442" si="164">R1436+Q1437</f>
        <v>124797.67999999996</v>
      </c>
      <c r="S1437">
        <f>WEEKNUM(DailyReportTable[[#This Row],[Date]],2)</f>
        <v>5</v>
      </c>
    </row>
    <row r="1438" spans="10:19" x14ac:dyDescent="0.25">
      <c r="J1438" s="1">
        <v>43498</v>
      </c>
      <c r="K1438">
        <f t="shared" si="160"/>
        <v>2019</v>
      </c>
      <c r="L1438" t="str">
        <f t="shared" si="161"/>
        <v>February</v>
      </c>
      <c r="M1438" s="6" t="str">
        <f>DailyReportTable[[#This Row],[Year]]&amp;WEEKNUM(DailyReportTable[[#This Row],[Date]],2)</f>
        <v>20195</v>
      </c>
      <c r="N1438">
        <f t="shared" si="162"/>
        <v>2</v>
      </c>
      <c r="O1438" s="2">
        <f>SUMIF(IncomeDBTable[Date],"="&amp;DailyReportTable[[#This Row],[Date]],IncomeDBTable[Amount])</f>
        <v>0</v>
      </c>
      <c r="P1438">
        <f>SUMIF(ExpensesDBTable[Date],"="&amp;DailyReportTable[[#This Row],[Date]],ExpensesDBTable[Amount])</f>
        <v>1031.19</v>
      </c>
      <c r="Q1438" s="2">
        <f t="shared" si="163"/>
        <v>-1031.19</v>
      </c>
      <c r="R1438" s="2">
        <f t="shared" si="164"/>
        <v>123766.48999999996</v>
      </c>
      <c r="S1438">
        <f>WEEKNUM(DailyReportTable[[#This Row],[Date]],2)</f>
        <v>5</v>
      </c>
    </row>
    <row r="1439" spans="10:19" x14ac:dyDescent="0.25">
      <c r="J1439" s="1">
        <v>43499</v>
      </c>
      <c r="K1439">
        <f t="shared" si="160"/>
        <v>2019</v>
      </c>
      <c r="L1439" t="str">
        <f t="shared" si="161"/>
        <v>February</v>
      </c>
      <c r="M1439" s="6" t="str">
        <f>DailyReportTable[[#This Row],[Year]]&amp;WEEKNUM(DailyReportTable[[#This Row],[Date]],2)</f>
        <v>20195</v>
      </c>
      <c r="N1439">
        <f t="shared" si="162"/>
        <v>3</v>
      </c>
      <c r="O1439" s="2">
        <f>SUMIF(IncomeDBTable[Date],"="&amp;DailyReportTable[[#This Row],[Date]],IncomeDBTable[Amount])</f>
        <v>0</v>
      </c>
      <c r="P1439">
        <f>SUMIF(ExpensesDBTable[Date],"="&amp;DailyReportTable[[#This Row],[Date]],ExpensesDBTable[Amount])</f>
        <v>489.92</v>
      </c>
      <c r="Q1439" s="2">
        <f t="shared" si="163"/>
        <v>-489.92</v>
      </c>
      <c r="R1439" s="2">
        <f t="shared" si="164"/>
        <v>123276.56999999996</v>
      </c>
      <c r="S1439">
        <f>WEEKNUM(DailyReportTable[[#This Row],[Date]],2)</f>
        <v>5</v>
      </c>
    </row>
    <row r="1440" spans="10:19" x14ac:dyDescent="0.25">
      <c r="J1440" s="1">
        <v>43501</v>
      </c>
      <c r="K1440">
        <f t="shared" si="160"/>
        <v>2019</v>
      </c>
      <c r="L1440" t="str">
        <f t="shared" si="161"/>
        <v>February</v>
      </c>
      <c r="M1440" s="6" t="str">
        <f>DailyReportTable[[#This Row],[Year]]&amp;WEEKNUM(DailyReportTable[[#This Row],[Date]],2)</f>
        <v>20196</v>
      </c>
      <c r="N1440">
        <f t="shared" si="162"/>
        <v>5</v>
      </c>
      <c r="O1440" s="2">
        <f>SUMIF(IncomeDBTable[Date],"="&amp;DailyReportTable[[#This Row],[Date]],IncomeDBTable[Amount])</f>
        <v>0</v>
      </c>
      <c r="P1440">
        <f>SUMIF(ExpensesDBTable[Date],"="&amp;DailyReportTable[[#This Row],[Date]],ExpensesDBTable[Amount])</f>
        <v>520.72</v>
      </c>
      <c r="Q1440" s="2">
        <f t="shared" si="163"/>
        <v>-520.72</v>
      </c>
      <c r="R1440" s="2">
        <f t="shared" si="164"/>
        <v>122755.84999999996</v>
      </c>
      <c r="S1440">
        <f>WEEKNUM(DailyReportTable[[#This Row],[Date]],2)</f>
        <v>6</v>
      </c>
    </row>
    <row r="1441" spans="10:19" x14ac:dyDescent="0.25">
      <c r="J1441" s="1">
        <v>43505</v>
      </c>
      <c r="K1441">
        <f t="shared" si="160"/>
        <v>2019</v>
      </c>
      <c r="L1441" t="str">
        <f t="shared" si="161"/>
        <v>February</v>
      </c>
      <c r="M1441" s="6" t="str">
        <f>DailyReportTable[[#This Row],[Year]]&amp;WEEKNUM(DailyReportTable[[#This Row],[Date]],2)</f>
        <v>20196</v>
      </c>
      <c r="N1441">
        <f t="shared" si="162"/>
        <v>9</v>
      </c>
      <c r="O1441" s="2">
        <f>SUMIF(IncomeDBTable[Date],"="&amp;DailyReportTable[[#This Row],[Date]],IncomeDBTable[Amount])</f>
        <v>0</v>
      </c>
      <c r="P1441">
        <f>SUMIF(ExpensesDBTable[Date],"="&amp;DailyReportTable[[#This Row],[Date]],ExpensesDBTable[Amount])</f>
        <v>2243.4699999999998</v>
      </c>
      <c r="Q1441" s="2">
        <f t="shared" si="163"/>
        <v>-2243.4699999999998</v>
      </c>
      <c r="R1441" s="2">
        <f t="shared" si="164"/>
        <v>120512.37999999996</v>
      </c>
      <c r="S1441">
        <f>WEEKNUM(DailyReportTable[[#This Row],[Date]],2)</f>
        <v>6</v>
      </c>
    </row>
    <row r="1442" spans="10:19" x14ac:dyDescent="0.25">
      <c r="J1442" s="1">
        <v>43506</v>
      </c>
      <c r="K1442">
        <f t="shared" si="160"/>
        <v>2019</v>
      </c>
      <c r="L1442" t="str">
        <f t="shared" si="161"/>
        <v>February</v>
      </c>
      <c r="M1442" s="6" t="str">
        <f>DailyReportTable[[#This Row],[Year]]&amp;WEEKNUM(DailyReportTable[[#This Row],[Date]],2)</f>
        <v>20196</v>
      </c>
      <c r="N1442">
        <f t="shared" si="162"/>
        <v>10</v>
      </c>
      <c r="O1442" s="2">
        <f>SUMIF(IncomeDBTable[Date],"="&amp;DailyReportTable[[#This Row],[Date]],IncomeDBTable[Amount])</f>
        <v>0</v>
      </c>
      <c r="P1442">
        <f>SUMIF(ExpensesDBTable[Date],"="&amp;DailyReportTable[[#This Row],[Date]],ExpensesDBTable[Amount])</f>
        <v>190.47</v>
      </c>
      <c r="Q1442" s="2">
        <f t="shared" si="163"/>
        <v>-190.47</v>
      </c>
      <c r="R1442" s="2">
        <f t="shared" si="164"/>
        <v>120321.90999999996</v>
      </c>
      <c r="S1442">
        <f>WEEKNUM(DailyReportTable[[#This Row],[Date]],2)</f>
        <v>6</v>
      </c>
    </row>
    <row r="1443" spans="10:19" x14ac:dyDescent="0.25">
      <c r="J1443" s="1">
        <v>43507</v>
      </c>
      <c r="K1443">
        <f t="shared" ref="K1443:K1448" si="165">YEAR(J1443)</f>
        <v>2019</v>
      </c>
      <c r="L1443" t="str">
        <f t="shared" ref="L1443:L1448" si="166">TEXT(DATE(K1443,MONTH(J1443),N1443),"MMMM")</f>
        <v>February</v>
      </c>
      <c r="M1443" s="6" t="str">
        <f>DailyReportTable[[#This Row],[Year]]&amp;WEEKNUM(DailyReportTable[[#This Row],[Date]],2)</f>
        <v>20197</v>
      </c>
      <c r="N1443">
        <f t="shared" ref="N1443:N1448" si="167">DAY(J1443)</f>
        <v>11</v>
      </c>
      <c r="O1443" s="2">
        <f>SUMIF(IncomeDBTable[Date],"="&amp;DailyReportTable[[#This Row],[Date]],IncomeDBTable[Amount])</f>
        <v>0</v>
      </c>
      <c r="P1443">
        <f>SUMIF(ExpensesDBTable[Date],"="&amp;DailyReportTable[[#This Row],[Date]],ExpensesDBTable[Amount])</f>
        <v>7.3</v>
      </c>
      <c r="Q1443" s="2">
        <f t="shared" ref="Q1443:Q1448" si="168">O1443-P1443</f>
        <v>-7.3</v>
      </c>
      <c r="R1443" s="2">
        <f t="shared" ref="R1443:R1448" si="169">R1442+Q1443</f>
        <v>120314.60999999996</v>
      </c>
      <c r="S1443">
        <f>WEEKNUM(DailyReportTable[[#This Row],[Date]],2)</f>
        <v>7</v>
      </c>
    </row>
    <row r="1444" spans="10:19" x14ac:dyDescent="0.25">
      <c r="J1444" s="1">
        <v>43508</v>
      </c>
      <c r="K1444">
        <f t="shared" si="165"/>
        <v>2019</v>
      </c>
      <c r="L1444" t="str">
        <f t="shared" si="166"/>
        <v>February</v>
      </c>
      <c r="M1444" s="6" t="str">
        <f>DailyReportTable[[#This Row],[Year]]&amp;WEEKNUM(DailyReportTable[[#This Row],[Date]],2)</f>
        <v>20197</v>
      </c>
      <c r="N1444">
        <f t="shared" si="167"/>
        <v>12</v>
      </c>
      <c r="O1444" s="2">
        <f>SUMIF(IncomeDBTable[Date],"="&amp;DailyReportTable[[#This Row],[Date]],IncomeDBTable[Amount])</f>
        <v>0</v>
      </c>
      <c r="P1444">
        <f>SUMIF(ExpensesDBTable[Date],"="&amp;DailyReportTable[[#This Row],[Date]],ExpensesDBTable[Amount])</f>
        <v>195.82</v>
      </c>
      <c r="Q1444" s="2">
        <f t="shared" si="168"/>
        <v>-195.82</v>
      </c>
      <c r="R1444" s="2">
        <f t="shared" si="169"/>
        <v>120118.78999999995</v>
      </c>
      <c r="S1444">
        <f>WEEKNUM(DailyReportTable[[#This Row],[Date]],2)</f>
        <v>7</v>
      </c>
    </row>
    <row r="1445" spans="10:19" x14ac:dyDescent="0.25">
      <c r="J1445" s="1">
        <v>43509</v>
      </c>
      <c r="K1445">
        <f t="shared" si="165"/>
        <v>2019</v>
      </c>
      <c r="L1445" t="str">
        <f t="shared" si="166"/>
        <v>February</v>
      </c>
      <c r="M1445" s="6" t="str">
        <f>DailyReportTable[[#This Row],[Year]]&amp;WEEKNUM(DailyReportTable[[#This Row],[Date]],2)</f>
        <v>20197</v>
      </c>
      <c r="N1445">
        <f t="shared" si="167"/>
        <v>13</v>
      </c>
      <c r="O1445" s="2">
        <f>SUMIF(IncomeDBTable[Date],"="&amp;DailyReportTable[[#This Row],[Date]],IncomeDBTable[Amount])</f>
        <v>0</v>
      </c>
      <c r="P1445">
        <f>SUMIF(ExpensesDBTable[Date],"="&amp;DailyReportTable[[#This Row],[Date]],ExpensesDBTable[Amount])</f>
        <v>308.28999999999996</v>
      </c>
      <c r="Q1445" s="2">
        <f t="shared" si="168"/>
        <v>-308.28999999999996</v>
      </c>
      <c r="R1445" s="2">
        <f t="shared" si="169"/>
        <v>119810.49999999996</v>
      </c>
      <c r="S1445">
        <f>WEEKNUM(DailyReportTable[[#This Row],[Date]],2)</f>
        <v>7</v>
      </c>
    </row>
    <row r="1446" spans="10:19" x14ac:dyDescent="0.25">
      <c r="J1446" s="1">
        <v>43511</v>
      </c>
      <c r="K1446">
        <f t="shared" si="165"/>
        <v>2019</v>
      </c>
      <c r="L1446" t="str">
        <f t="shared" si="166"/>
        <v>February</v>
      </c>
      <c r="M1446" s="6" t="str">
        <f>DailyReportTable[[#This Row],[Year]]&amp;WEEKNUM(DailyReportTable[[#This Row],[Date]],2)</f>
        <v>20197</v>
      </c>
      <c r="N1446">
        <f t="shared" si="167"/>
        <v>15</v>
      </c>
      <c r="O1446" s="2">
        <f>SUMIF(IncomeDBTable[Date],"="&amp;DailyReportTable[[#This Row],[Date]],IncomeDBTable[Amount])</f>
        <v>6147.86</v>
      </c>
      <c r="P1446">
        <f>SUMIF(ExpensesDBTable[Date],"="&amp;DailyReportTable[[#This Row],[Date]],ExpensesDBTable[Amount])</f>
        <v>240.42999999999995</v>
      </c>
      <c r="Q1446" s="2">
        <f t="shared" si="168"/>
        <v>5907.4299999999994</v>
      </c>
      <c r="R1446" s="2">
        <f t="shared" si="169"/>
        <v>125717.92999999995</v>
      </c>
      <c r="S1446">
        <f>WEEKNUM(DailyReportTable[[#This Row],[Date]],2)</f>
        <v>7</v>
      </c>
    </row>
    <row r="1447" spans="10:19" x14ac:dyDescent="0.25">
      <c r="J1447" s="1">
        <v>43513</v>
      </c>
      <c r="K1447">
        <f t="shared" si="165"/>
        <v>2019</v>
      </c>
      <c r="L1447" t="str">
        <f t="shared" si="166"/>
        <v>February</v>
      </c>
      <c r="M1447" s="6" t="str">
        <f>DailyReportTable[[#This Row],[Year]]&amp;WEEKNUM(DailyReportTable[[#This Row],[Date]],2)</f>
        <v>20197</v>
      </c>
      <c r="N1447">
        <f t="shared" si="167"/>
        <v>17</v>
      </c>
      <c r="O1447" s="2">
        <f>SUMIF(IncomeDBTable[Date],"="&amp;DailyReportTable[[#This Row],[Date]],IncomeDBTable[Amount])</f>
        <v>0</v>
      </c>
      <c r="P1447">
        <f>SUMIF(ExpensesDBTable[Date],"="&amp;DailyReportTable[[#This Row],[Date]],ExpensesDBTable[Amount])</f>
        <v>841.7299999999999</v>
      </c>
      <c r="Q1447" s="2">
        <f t="shared" si="168"/>
        <v>-841.7299999999999</v>
      </c>
      <c r="R1447" s="2">
        <f t="shared" si="169"/>
        <v>124876.19999999995</v>
      </c>
      <c r="S1447">
        <f>WEEKNUM(DailyReportTable[[#This Row],[Date]],2)</f>
        <v>7</v>
      </c>
    </row>
    <row r="1448" spans="10:19" x14ac:dyDescent="0.25">
      <c r="J1448" s="1">
        <v>43514</v>
      </c>
      <c r="K1448">
        <f t="shared" si="165"/>
        <v>2019</v>
      </c>
      <c r="L1448" t="str">
        <f t="shared" si="166"/>
        <v>February</v>
      </c>
      <c r="M1448" s="6" t="str">
        <f>DailyReportTable[[#This Row],[Year]]&amp;WEEKNUM(DailyReportTable[[#This Row],[Date]],2)</f>
        <v>20198</v>
      </c>
      <c r="N1448">
        <f t="shared" si="167"/>
        <v>18</v>
      </c>
      <c r="O1448" s="2">
        <f>SUMIF(IncomeDBTable[Date],"="&amp;DailyReportTable[[#This Row],[Date]],IncomeDBTable[Amount])</f>
        <v>0</v>
      </c>
      <c r="P1448">
        <f>SUMIF(ExpensesDBTable[Date],"="&amp;DailyReportTable[[#This Row],[Date]],ExpensesDBTable[Amount])</f>
        <v>2285.48</v>
      </c>
      <c r="Q1448" s="2">
        <f t="shared" si="168"/>
        <v>-2285.48</v>
      </c>
      <c r="R1448" s="2">
        <f t="shared" si="169"/>
        <v>122590.71999999996</v>
      </c>
      <c r="S1448">
        <f>WEEKNUM(DailyReportTable[[#This Row],[Date]],2)</f>
        <v>8</v>
      </c>
    </row>
    <row r="1449" spans="10:19" x14ac:dyDescent="0.25">
      <c r="J1449" s="1">
        <v>43515</v>
      </c>
      <c r="K1449">
        <f t="shared" ref="K1449:K1454" si="170">YEAR(J1449)</f>
        <v>2019</v>
      </c>
      <c r="L1449" t="str">
        <f t="shared" ref="L1449:L1454" si="171">TEXT(DATE(K1449,MONTH(J1449),N1449),"MMMM")</f>
        <v>February</v>
      </c>
      <c r="M1449" s="6" t="str">
        <f>DailyReportTable[[#This Row],[Year]]&amp;WEEKNUM(DailyReportTable[[#This Row],[Date]],2)</f>
        <v>20198</v>
      </c>
      <c r="N1449">
        <f t="shared" ref="N1449:N1454" si="172">DAY(J1449)</f>
        <v>19</v>
      </c>
      <c r="O1449" s="2">
        <f>SUMIF(IncomeDBTable[Date],"="&amp;DailyReportTable[[#This Row],[Date]],IncomeDBTable[Amount])</f>
        <v>0</v>
      </c>
      <c r="P1449">
        <f>SUMIF(ExpensesDBTable[Date],"="&amp;DailyReportTable[[#This Row],[Date]],ExpensesDBTable[Amount])</f>
        <v>14.2</v>
      </c>
      <c r="Q1449" s="2">
        <f t="shared" ref="Q1449:Q1454" si="173">O1449-P1449</f>
        <v>-14.2</v>
      </c>
      <c r="R1449" s="2">
        <f t="shared" ref="R1449:R1454" si="174">R1448+Q1449</f>
        <v>122576.51999999996</v>
      </c>
      <c r="S1449">
        <f>WEEKNUM(DailyReportTable[[#This Row],[Date]],2)</f>
        <v>8</v>
      </c>
    </row>
    <row r="1450" spans="10:19" x14ac:dyDescent="0.25">
      <c r="J1450" s="1">
        <v>43516</v>
      </c>
      <c r="K1450">
        <f t="shared" si="170"/>
        <v>2019</v>
      </c>
      <c r="L1450" t="str">
        <f t="shared" si="171"/>
        <v>February</v>
      </c>
      <c r="M1450" s="6" t="str">
        <f>DailyReportTable[[#This Row],[Year]]&amp;WEEKNUM(DailyReportTable[[#This Row],[Date]],2)</f>
        <v>20198</v>
      </c>
      <c r="N1450">
        <f t="shared" si="172"/>
        <v>20</v>
      </c>
      <c r="O1450" s="2">
        <f>SUMIF(IncomeDBTable[Date],"="&amp;DailyReportTable[[#This Row],[Date]],IncomeDBTable[Amount])</f>
        <v>0</v>
      </c>
      <c r="P1450">
        <f>SUMIF(ExpensesDBTable[Date],"="&amp;DailyReportTable[[#This Row],[Date]],ExpensesDBTable[Amount])</f>
        <v>1114.48</v>
      </c>
      <c r="Q1450" s="2">
        <f t="shared" si="173"/>
        <v>-1114.48</v>
      </c>
      <c r="R1450" s="2">
        <f t="shared" si="174"/>
        <v>121462.03999999996</v>
      </c>
      <c r="S1450">
        <f>WEEKNUM(DailyReportTable[[#This Row],[Date]],2)</f>
        <v>8</v>
      </c>
    </row>
    <row r="1451" spans="10:19" x14ac:dyDescent="0.25">
      <c r="J1451" s="1">
        <v>43517</v>
      </c>
      <c r="K1451">
        <f t="shared" si="170"/>
        <v>2019</v>
      </c>
      <c r="L1451" t="str">
        <f t="shared" si="171"/>
        <v>February</v>
      </c>
      <c r="M1451" s="6" t="str">
        <f>DailyReportTable[[#This Row],[Year]]&amp;WEEKNUM(DailyReportTable[[#This Row],[Date]],2)</f>
        <v>20198</v>
      </c>
      <c r="N1451">
        <f t="shared" si="172"/>
        <v>21</v>
      </c>
      <c r="O1451" s="2">
        <f>SUMIF(IncomeDBTable[Date],"="&amp;DailyReportTable[[#This Row],[Date]],IncomeDBTable[Amount])</f>
        <v>0</v>
      </c>
      <c r="P1451">
        <f>SUMIF(ExpensesDBTable[Date],"="&amp;DailyReportTable[[#This Row],[Date]],ExpensesDBTable[Amount])</f>
        <v>396.91999999999996</v>
      </c>
      <c r="Q1451" s="2">
        <f t="shared" si="173"/>
        <v>-396.91999999999996</v>
      </c>
      <c r="R1451" s="2">
        <f t="shared" si="174"/>
        <v>121065.11999999997</v>
      </c>
      <c r="S1451">
        <f>WEEKNUM(DailyReportTable[[#This Row],[Date]],2)</f>
        <v>8</v>
      </c>
    </row>
    <row r="1452" spans="10:19" x14ac:dyDescent="0.25">
      <c r="J1452" s="1">
        <v>43519</v>
      </c>
      <c r="K1452">
        <f t="shared" si="170"/>
        <v>2019</v>
      </c>
      <c r="L1452" t="str">
        <f t="shared" si="171"/>
        <v>February</v>
      </c>
      <c r="M1452" s="6" t="str">
        <f>DailyReportTable[[#This Row],[Year]]&amp;WEEKNUM(DailyReportTable[[#This Row],[Date]],2)</f>
        <v>20198</v>
      </c>
      <c r="N1452">
        <f t="shared" si="172"/>
        <v>23</v>
      </c>
      <c r="O1452" s="2">
        <f>SUMIF(IncomeDBTable[Date],"="&amp;DailyReportTable[[#This Row],[Date]],IncomeDBTable[Amount])</f>
        <v>0</v>
      </c>
      <c r="P1452">
        <f>SUMIF(ExpensesDBTable[Date],"="&amp;DailyReportTable[[#This Row],[Date]],ExpensesDBTable[Amount])</f>
        <v>91</v>
      </c>
      <c r="Q1452" s="2">
        <f t="shared" si="173"/>
        <v>-91</v>
      </c>
      <c r="R1452" s="2">
        <f t="shared" si="174"/>
        <v>120974.11999999997</v>
      </c>
      <c r="S1452">
        <f>WEEKNUM(DailyReportTable[[#This Row],[Date]],2)</f>
        <v>8</v>
      </c>
    </row>
    <row r="1453" spans="10:19" x14ac:dyDescent="0.25">
      <c r="J1453" s="1">
        <v>43520</v>
      </c>
      <c r="K1453">
        <f t="shared" si="170"/>
        <v>2019</v>
      </c>
      <c r="L1453" t="str">
        <f t="shared" si="171"/>
        <v>February</v>
      </c>
      <c r="M1453" s="6" t="str">
        <f>DailyReportTable[[#This Row],[Year]]&amp;WEEKNUM(DailyReportTable[[#This Row],[Date]],2)</f>
        <v>20198</v>
      </c>
      <c r="N1453">
        <f t="shared" si="172"/>
        <v>24</v>
      </c>
      <c r="O1453" s="2">
        <f>SUMIF(IncomeDBTable[Date],"="&amp;DailyReportTable[[#This Row],[Date]],IncomeDBTable[Amount])</f>
        <v>0</v>
      </c>
      <c r="P1453">
        <f>SUMIF(ExpensesDBTable[Date],"="&amp;DailyReportTable[[#This Row],[Date]],ExpensesDBTable[Amount])</f>
        <v>481.67</v>
      </c>
      <c r="Q1453" s="2">
        <f t="shared" si="173"/>
        <v>-481.67</v>
      </c>
      <c r="R1453" s="2">
        <f t="shared" si="174"/>
        <v>120492.44999999997</v>
      </c>
      <c r="S1453">
        <f>WEEKNUM(DailyReportTable[[#This Row],[Date]],2)</f>
        <v>8</v>
      </c>
    </row>
    <row r="1454" spans="10:19" x14ac:dyDescent="0.25">
      <c r="J1454" s="1">
        <v>43522</v>
      </c>
      <c r="K1454">
        <f t="shared" si="170"/>
        <v>2019</v>
      </c>
      <c r="L1454" t="str">
        <f t="shared" si="171"/>
        <v>February</v>
      </c>
      <c r="M1454" s="6" t="str">
        <f>DailyReportTable[[#This Row],[Year]]&amp;WEEKNUM(DailyReportTable[[#This Row],[Date]],2)</f>
        <v>20199</v>
      </c>
      <c r="N1454">
        <f t="shared" si="172"/>
        <v>26</v>
      </c>
      <c r="O1454" s="2">
        <f>SUMIF(IncomeDBTable[Date],"="&amp;DailyReportTable[[#This Row],[Date]],IncomeDBTable[Amount])</f>
        <v>0</v>
      </c>
      <c r="P1454">
        <f>SUMIF(ExpensesDBTable[Date],"="&amp;DailyReportTable[[#This Row],[Date]],ExpensesDBTable[Amount])</f>
        <v>183.07999999999998</v>
      </c>
      <c r="Q1454" s="2">
        <f t="shared" si="173"/>
        <v>-183.07999999999998</v>
      </c>
      <c r="R1454" s="2">
        <f t="shared" si="174"/>
        <v>120309.36999999997</v>
      </c>
      <c r="S1454">
        <f>WEEKNUM(DailyReportTable[[#This Row],[Date]],2)</f>
        <v>9</v>
      </c>
    </row>
    <row r="1455" spans="10:19" x14ac:dyDescent="0.25">
      <c r="J1455" s="1">
        <v>43523</v>
      </c>
      <c r="K1455">
        <f t="shared" ref="K1455:K1460" si="175">YEAR(J1455)</f>
        <v>2019</v>
      </c>
      <c r="L1455" t="str">
        <f t="shared" ref="L1455:L1460" si="176">TEXT(DATE(K1455,MONTH(J1455),N1455),"MMMM")</f>
        <v>February</v>
      </c>
      <c r="M1455" s="6" t="str">
        <f>DailyReportTable[[#This Row],[Year]]&amp;WEEKNUM(DailyReportTable[[#This Row],[Date]],2)</f>
        <v>20199</v>
      </c>
      <c r="N1455">
        <f t="shared" ref="N1455:N1460" si="177">DAY(J1455)</f>
        <v>27</v>
      </c>
      <c r="O1455" s="2">
        <f>SUMIF(IncomeDBTable[Date],"="&amp;DailyReportTable[[#This Row],[Date]],IncomeDBTable[Amount])</f>
        <v>0</v>
      </c>
      <c r="P1455">
        <f>SUMIF(ExpensesDBTable[Date],"="&amp;DailyReportTable[[#This Row],[Date]],ExpensesDBTable[Amount])</f>
        <v>61.309999999999995</v>
      </c>
      <c r="Q1455" s="2">
        <f t="shared" ref="Q1455:Q1460" si="178">O1455-P1455</f>
        <v>-61.309999999999995</v>
      </c>
      <c r="R1455" s="2">
        <f t="shared" ref="R1455:R1460" si="179">R1454+Q1455</f>
        <v>120248.05999999997</v>
      </c>
      <c r="S1455">
        <f>WEEKNUM(DailyReportTable[[#This Row],[Date]],2)</f>
        <v>9</v>
      </c>
    </row>
    <row r="1456" spans="10:19" x14ac:dyDescent="0.25">
      <c r="J1456" s="1">
        <v>43524</v>
      </c>
      <c r="K1456">
        <f t="shared" si="175"/>
        <v>2019</v>
      </c>
      <c r="L1456" t="str">
        <f t="shared" si="176"/>
        <v>February</v>
      </c>
      <c r="M1456" s="6" t="str">
        <f>DailyReportTable[[#This Row],[Year]]&amp;WEEKNUM(DailyReportTable[[#This Row],[Date]],2)</f>
        <v>20199</v>
      </c>
      <c r="N1456">
        <f t="shared" si="177"/>
        <v>28</v>
      </c>
      <c r="O1456" s="2">
        <f>SUMIF(IncomeDBTable[Date],"="&amp;DailyReportTable[[#This Row],[Date]],IncomeDBTable[Amount])</f>
        <v>12382.14</v>
      </c>
      <c r="P1456">
        <f>SUMIF(ExpensesDBTable[Date],"="&amp;DailyReportTable[[#This Row],[Date]],ExpensesDBTable[Amount])</f>
        <v>245.8</v>
      </c>
      <c r="Q1456" s="2">
        <f t="shared" si="178"/>
        <v>12136.34</v>
      </c>
      <c r="R1456" s="2">
        <f t="shared" si="179"/>
        <v>132384.39999999997</v>
      </c>
      <c r="S1456">
        <f>WEEKNUM(DailyReportTable[[#This Row],[Date]],2)</f>
        <v>9</v>
      </c>
    </row>
    <row r="1457" spans="10:19" x14ac:dyDescent="0.25">
      <c r="J1457" s="1">
        <v>43527</v>
      </c>
      <c r="K1457">
        <f t="shared" si="175"/>
        <v>2019</v>
      </c>
      <c r="L1457" t="str">
        <f t="shared" si="176"/>
        <v>March</v>
      </c>
      <c r="M1457" s="6" t="str">
        <f>DailyReportTable[[#This Row],[Year]]&amp;WEEKNUM(DailyReportTable[[#This Row],[Date]],2)</f>
        <v>20199</v>
      </c>
      <c r="N1457">
        <f t="shared" si="177"/>
        <v>3</v>
      </c>
      <c r="O1457" s="2">
        <f>SUMIF(IncomeDBTable[Date],"="&amp;DailyReportTable[[#This Row],[Date]],IncomeDBTable[Amount])</f>
        <v>0</v>
      </c>
      <c r="P1457">
        <f>SUMIF(ExpensesDBTable[Date],"="&amp;DailyReportTable[[#This Row],[Date]],ExpensesDBTable[Amount])</f>
        <v>206.51000000000002</v>
      </c>
      <c r="Q1457" s="2">
        <f t="shared" si="178"/>
        <v>-206.51000000000002</v>
      </c>
      <c r="R1457" s="2">
        <f t="shared" si="179"/>
        <v>132177.88999999996</v>
      </c>
      <c r="S1457">
        <f>WEEKNUM(DailyReportTable[[#This Row],[Date]],2)</f>
        <v>9</v>
      </c>
    </row>
    <row r="1458" spans="10:19" x14ac:dyDescent="0.25">
      <c r="J1458" s="1">
        <v>43529</v>
      </c>
      <c r="K1458">
        <f t="shared" si="175"/>
        <v>2019</v>
      </c>
      <c r="L1458" t="str">
        <f t="shared" si="176"/>
        <v>March</v>
      </c>
      <c r="M1458" s="6" t="str">
        <f>DailyReportTable[[#This Row],[Year]]&amp;WEEKNUM(DailyReportTable[[#This Row],[Date]],2)</f>
        <v>201910</v>
      </c>
      <c r="N1458">
        <f t="shared" si="177"/>
        <v>5</v>
      </c>
      <c r="O1458" s="2">
        <f>SUMIF(IncomeDBTable[Date],"="&amp;DailyReportTable[[#This Row],[Date]],IncomeDBTable[Amount])</f>
        <v>0</v>
      </c>
      <c r="P1458">
        <f>SUMIF(ExpensesDBTable[Date],"="&amp;DailyReportTable[[#This Row],[Date]],ExpensesDBTable[Amount])</f>
        <v>273.78000000000003</v>
      </c>
      <c r="Q1458" s="2">
        <f t="shared" si="178"/>
        <v>-273.78000000000003</v>
      </c>
      <c r="R1458" s="2">
        <f t="shared" si="179"/>
        <v>131904.10999999996</v>
      </c>
      <c r="S1458">
        <f>WEEKNUM(DailyReportTable[[#This Row],[Date]],2)</f>
        <v>10</v>
      </c>
    </row>
    <row r="1459" spans="10:19" x14ac:dyDescent="0.25">
      <c r="J1459" s="1">
        <v>43530</v>
      </c>
      <c r="K1459">
        <f t="shared" si="175"/>
        <v>2019</v>
      </c>
      <c r="L1459" t="str">
        <f t="shared" si="176"/>
        <v>March</v>
      </c>
      <c r="M1459" s="6" t="str">
        <f>DailyReportTable[[#This Row],[Year]]&amp;WEEKNUM(DailyReportTable[[#This Row],[Date]],2)</f>
        <v>201910</v>
      </c>
      <c r="N1459">
        <f t="shared" si="177"/>
        <v>6</v>
      </c>
      <c r="O1459" s="2">
        <f>SUMIF(IncomeDBTable[Date],"="&amp;DailyReportTable[[#This Row],[Date]],IncomeDBTable[Amount])</f>
        <v>0</v>
      </c>
      <c r="P1459">
        <f>SUMIF(ExpensesDBTable[Date],"="&amp;DailyReportTable[[#This Row],[Date]],ExpensesDBTable[Amount])</f>
        <v>7.82</v>
      </c>
      <c r="Q1459" s="2">
        <f t="shared" si="178"/>
        <v>-7.82</v>
      </c>
      <c r="R1459" s="2">
        <f t="shared" si="179"/>
        <v>131896.28999999995</v>
      </c>
      <c r="S1459">
        <f>WEEKNUM(DailyReportTable[[#This Row],[Date]],2)</f>
        <v>10</v>
      </c>
    </row>
    <row r="1460" spans="10:19" x14ac:dyDescent="0.25">
      <c r="J1460" s="1">
        <v>43531</v>
      </c>
      <c r="K1460">
        <f t="shared" si="175"/>
        <v>2019</v>
      </c>
      <c r="L1460" t="str">
        <f t="shared" si="176"/>
        <v>March</v>
      </c>
      <c r="M1460" s="6" t="str">
        <f>DailyReportTable[[#This Row],[Year]]&amp;WEEKNUM(DailyReportTable[[#This Row],[Date]],2)</f>
        <v>201910</v>
      </c>
      <c r="N1460">
        <f t="shared" si="177"/>
        <v>7</v>
      </c>
      <c r="O1460" s="2">
        <f>SUMIF(IncomeDBTable[Date],"="&amp;DailyReportTable[[#This Row],[Date]],IncomeDBTable[Amount])</f>
        <v>0</v>
      </c>
      <c r="P1460">
        <f>SUMIF(ExpensesDBTable[Date],"="&amp;DailyReportTable[[#This Row],[Date]],ExpensesDBTable[Amount])</f>
        <v>14.9</v>
      </c>
      <c r="Q1460" s="2">
        <f t="shared" si="178"/>
        <v>-14.9</v>
      </c>
      <c r="R1460" s="2">
        <f t="shared" si="179"/>
        <v>131881.38999999996</v>
      </c>
      <c r="S1460">
        <f>WEEKNUM(DailyReportTable[[#This Row],[Date]],2)</f>
        <v>10</v>
      </c>
    </row>
    <row r="1461" spans="10:19" x14ac:dyDescent="0.25">
      <c r="J1461" s="1">
        <v>43532</v>
      </c>
      <c r="K1461">
        <f t="shared" ref="K1461:K1466" si="180">YEAR(J1461)</f>
        <v>2019</v>
      </c>
      <c r="L1461" t="str">
        <f t="shared" ref="L1461:L1466" si="181">TEXT(DATE(K1461,MONTH(J1461),N1461),"MMMM")</f>
        <v>March</v>
      </c>
      <c r="M1461" s="6" t="str">
        <f>DailyReportTable[[#This Row],[Year]]&amp;WEEKNUM(DailyReportTable[[#This Row],[Date]],2)</f>
        <v>201910</v>
      </c>
      <c r="N1461">
        <f t="shared" ref="N1461:N1466" si="182">DAY(J1461)</f>
        <v>8</v>
      </c>
      <c r="O1461" s="2">
        <f>SUMIF(IncomeDBTable[Date],"="&amp;DailyReportTable[[#This Row],[Date]],IncomeDBTable[Amount])</f>
        <v>0</v>
      </c>
      <c r="P1461">
        <f>SUMIF(ExpensesDBTable[Date],"="&amp;DailyReportTable[[#This Row],[Date]],ExpensesDBTable[Amount])</f>
        <v>405.42000000000007</v>
      </c>
      <c r="Q1461" s="2">
        <f t="shared" ref="Q1461:Q1466" si="183">O1461-P1461</f>
        <v>-405.42000000000007</v>
      </c>
      <c r="R1461" s="2">
        <f t="shared" ref="R1461:R1466" si="184">R1460+Q1461</f>
        <v>131475.96999999994</v>
      </c>
      <c r="S1461">
        <f>WEEKNUM(DailyReportTable[[#This Row],[Date]],2)</f>
        <v>10</v>
      </c>
    </row>
    <row r="1462" spans="10:19" x14ac:dyDescent="0.25">
      <c r="J1462" s="1">
        <v>43535</v>
      </c>
      <c r="K1462">
        <f t="shared" si="180"/>
        <v>2019</v>
      </c>
      <c r="L1462" t="str">
        <f t="shared" si="181"/>
        <v>March</v>
      </c>
      <c r="M1462" s="6" t="str">
        <f>DailyReportTable[[#This Row],[Year]]&amp;WEEKNUM(DailyReportTable[[#This Row],[Date]],2)</f>
        <v>201911</v>
      </c>
      <c r="N1462">
        <f t="shared" si="182"/>
        <v>11</v>
      </c>
      <c r="O1462" s="2">
        <f>SUMIF(IncomeDBTable[Date],"="&amp;DailyReportTable[[#This Row],[Date]],IncomeDBTable[Amount])</f>
        <v>0</v>
      </c>
      <c r="P1462">
        <f>SUMIF(ExpensesDBTable[Date],"="&amp;DailyReportTable[[#This Row],[Date]],ExpensesDBTable[Amount])</f>
        <v>47.2</v>
      </c>
      <c r="Q1462" s="2">
        <f t="shared" si="183"/>
        <v>-47.2</v>
      </c>
      <c r="R1462" s="2">
        <f t="shared" si="184"/>
        <v>131428.76999999993</v>
      </c>
      <c r="S1462">
        <f>WEEKNUM(DailyReportTable[[#This Row],[Date]],2)</f>
        <v>11</v>
      </c>
    </row>
    <row r="1463" spans="10:19" x14ac:dyDescent="0.25">
      <c r="J1463" s="1">
        <v>43534</v>
      </c>
      <c r="K1463">
        <f t="shared" si="180"/>
        <v>2019</v>
      </c>
      <c r="L1463" t="str">
        <f t="shared" si="181"/>
        <v>March</v>
      </c>
      <c r="M1463" s="6" t="str">
        <f>DailyReportTable[[#This Row],[Year]]&amp;WEEKNUM(DailyReportTable[[#This Row],[Date]],2)</f>
        <v>201910</v>
      </c>
      <c r="N1463">
        <f t="shared" si="182"/>
        <v>10</v>
      </c>
      <c r="O1463" s="2">
        <f>SUMIF(IncomeDBTable[Date],"="&amp;DailyReportTable[[#This Row],[Date]],IncomeDBTable[Amount])</f>
        <v>0</v>
      </c>
      <c r="P1463">
        <f>SUMIF(ExpensesDBTable[Date],"="&amp;DailyReportTable[[#This Row],[Date]],ExpensesDBTable[Amount])</f>
        <v>137.47</v>
      </c>
      <c r="Q1463" s="2">
        <f t="shared" si="183"/>
        <v>-137.47</v>
      </c>
      <c r="R1463" s="2">
        <f t="shared" si="184"/>
        <v>131291.29999999993</v>
      </c>
      <c r="S1463">
        <f>WEEKNUM(DailyReportTable[[#This Row],[Date]],2)</f>
        <v>10</v>
      </c>
    </row>
    <row r="1464" spans="10:19" x14ac:dyDescent="0.25">
      <c r="J1464" s="1">
        <v>43536</v>
      </c>
      <c r="K1464">
        <f t="shared" si="180"/>
        <v>2019</v>
      </c>
      <c r="L1464" t="str">
        <f t="shared" si="181"/>
        <v>March</v>
      </c>
      <c r="M1464" s="6" t="str">
        <f>DailyReportTable[[#This Row],[Year]]&amp;WEEKNUM(DailyReportTable[[#This Row],[Date]],2)</f>
        <v>201911</v>
      </c>
      <c r="N1464">
        <f t="shared" si="182"/>
        <v>12</v>
      </c>
      <c r="O1464" s="2">
        <f>SUMIF(IncomeDBTable[Date],"="&amp;DailyReportTable[[#This Row],[Date]],IncomeDBTable[Amount])</f>
        <v>0</v>
      </c>
      <c r="P1464">
        <f>SUMIF(ExpensesDBTable[Date],"="&amp;DailyReportTable[[#This Row],[Date]],ExpensesDBTable[Amount])</f>
        <v>62.87</v>
      </c>
      <c r="Q1464" s="2">
        <f t="shared" si="183"/>
        <v>-62.87</v>
      </c>
      <c r="R1464" s="2">
        <f t="shared" si="184"/>
        <v>131228.42999999993</v>
      </c>
      <c r="S1464">
        <f>WEEKNUM(DailyReportTable[[#This Row],[Date]],2)</f>
        <v>11</v>
      </c>
    </row>
    <row r="1465" spans="10:19" x14ac:dyDescent="0.25">
      <c r="J1465" s="1">
        <v>43538</v>
      </c>
      <c r="K1465">
        <f t="shared" si="180"/>
        <v>2019</v>
      </c>
      <c r="L1465" t="str">
        <f t="shared" si="181"/>
        <v>March</v>
      </c>
      <c r="M1465" s="6" t="str">
        <f>DailyReportTable[[#This Row],[Year]]&amp;WEEKNUM(DailyReportTable[[#This Row],[Date]],2)</f>
        <v>201911</v>
      </c>
      <c r="N1465">
        <f t="shared" si="182"/>
        <v>14</v>
      </c>
      <c r="O1465" s="2">
        <f>SUMIF(IncomeDBTable[Date],"="&amp;DailyReportTable[[#This Row],[Date]],IncomeDBTable[Amount])</f>
        <v>4327</v>
      </c>
      <c r="P1465">
        <f>SUMIF(ExpensesDBTable[Date],"="&amp;DailyReportTable[[#This Row],[Date]],ExpensesDBTable[Amount])</f>
        <v>627.12999999999988</v>
      </c>
      <c r="Q1465" s="2">
        <f t="shared" si="183"/>
        <v>3699.87</v>
      </c>
      <c r="R1465" s="2">
        <f t="shared" si="184"/>
        <v>134928.29999999993</v>
      </c>
      <c r="S1465">
        <f>WEEKNUM(DailyReportTable[[#This Row],[Date]],2)</f>
        <v>11</v>
      </c>
    </row>
    <row r="1466" spans="10:19" x14ac:dyDescent="0.25">
      <c r="J1466" s="1">
        <v>43539</v>
      </c>
      <c r="K1466">
        <f t="shared" si="180"/>
        <v>2019</v>
      </c>
      <c r="L1466" t="str">
        <f t="shared" si="181"/>
        <v>March</v>
      </c>
      <c r="M1466" s="6" t="str">
        <f>DailyReportTable[[#This Row],[Year]]&amp;WEEKNUM(DailyReportTable[[#This Row],[Date]],2)</f>
        <v>201911</v>
      </c>
      <c r="N1466">
        <f t="shared" si="182"/>
        <v>15</v>
      </c>
      <c r="O1466" s="2">
        <f>SUMIF(IncomeDBTable[Date],"="&amp;DailyReportTable[[#This Row],[Date]],IncomeDBTable[Amount])</f>
        <v>0</v>
      </c>
      <c r="P1466">
        <f>SUMIF(ExpensesDBTable[Date],"="&amp;DailyReportTable[[#This Row],[Date]],ExpensesDBTable[Amount])</f>
        <v>487.93</v>
      </c>
      <c r="Q1466" s="2">
        <f t="shared" si="183"/>
        <v>-487.93</v>
      </c>
      <c r="R1466" s="2">
        <f t="shared" si="184"/>
        <v>134440.36999999994</v>
      </c>
      <c r="S1466">
        <f>WEEKNUM(DailyReportTable[[#This Row],[Date]],2)</f>
        <v>11</v>
      </c>
    </row>
    <row r="1467" spans="10:19" x14ac:dyDescent="0.25">
      <c r="J1467" s="1">
        <v>43541</v>
      </c>
      <c r="K1467">
        <f t="shared" ref="K1467:K1472" si="185">YEAR(J1467)</f>
        <v>2019</v>
      </c>
      <c r="L1467" t="str">
        <f t="shared" ref="L1467:L1472" si="186">TEXT(DATE(K1467,MONTH(J1467),N1467),"MMMM")</f>
        <v>March</v>
      </c>
      <c r="M1467" s="6" t="str">
        <f>DailyReportTable[[#This Row],[Year]]&amp;WEEKNUM(DailyReportTable[[#This Row],[Date]],2)</f>
        <v>201911</v>
      </c>
      <c r="N1467">
        <f t="shared" ref="N1467:N1472" si="187">DAY(J1467)</f>
        <v>17</v>
      </c>
      <c r="O1467" s="2">
        <f>SUMIF(IncomeDBTable[Date],"="&amp;DailyReportTable[[#This Row],[Date]],IncomeDBTable[Amount])</f>
        <v>0</v>
      </c>
      <c r="P1467">
        <f>SUMIF(ExpensesDBTable[Date],"="&amp;DailyReportTable[[#This Row],[Date]],ExpensesDBTable[Amount])</f>
        <v>187.18999999999997</v>
      </c>
      <c r="Q1467" s="2">
        <f t="shared" ref="Q1467:Q1472" si="188">O1467-P1467</f>
        <v>-187.18999999999997</v>
      </c>
      <c r="R1467" s="2">
        <f t="shared" ref="R1467:R1472" si="189">R1466+Q1467</f>
        <v>134253.17999999993</v>
      </c>
      <c r="S1467">
        <f>WEEKNUM(DailyReportTable[[#This Row],[Date]],2)</f>
        <v>11</v>
      </c>
    </row>
    <row r="1468" spans="10:19" x14ac:dyDescent="0.25">
      <c r="J1468" s="1">
        <v>43542</v>
      </c>
      <c r="K1468">
        <f t="shared" si="185"/>
        <v>2019</v>
      </c>
      <c r="L1468" t="str">
        <f t="shared" si="186"/>
        <v>March</v>
      </c>
      <c r="M1468" s="6" t="str">
        <f>DailyReportTable[[#This Row],[Year]]&amp;WEEKNUM(DailyReportTable[[#This Row],[Date]],2)</f>
        <v>201912</v>
      </c>
      <c r="N1468">
        <f t="shared" si="187"/>
        <v>18</v>
      </c>
      <c r="O1468" s="2">
        <f>SUMIF(IncomeDBTable[Date],"="&amp;DailyReportTable[[#This Row],[Date]],IncomeDBTable[Amount])</f>
        <v>0</v>
      </c>
      <c r="P1468">
        <f>SUMIF(ExpensesDBTable[Date],"="&amp;DailyReportTable[[#This Row],[Date]],ExpensesDBTable[Amount])</f>
        <v>1543.7700000000002</v>
      </c>
      <c r="Q1468" s="2">
        <f t="shared" si="188"/>
        <v>-1543.7700000000002</v>
      </c>
      <c r="R1468" s="2">
        <f t="shared" si="189"/>
        <v>132709.40999999995</v>
      </c>
      <c r="S1468">
        <f>WEEKNUM(DailyReportTable[[#This Row],[Date]],2)</f>
        <v>12</v>
      </c>
    </row>
    <row r="1469" spans="10:19" x14ac:dyDescent="0.25">
      <c r="J1469" s="1">
        <v>43543</v>
      </c>
      <c r="K1469">
        <f t="shared" si="185"/>
        <v>2019</v>
      </c>
      <c r="L1469" t="str">
        <f t="shared" si="186"/>
        <v>March</v>
      </c>
      <c r="M1469" s="6" t="str">
        <f>DailyReportTable[[#This Row],[Year]]&amp;WEEKNUM(DailyReportTable[[#This Row],[Date]],2)</f>
        <v>201912</v>
      </c>
      <c r="N1469">
        <f t="shared" si="187"/>
        <v>19</v>
      </c>
      <c r="O1469" s="2">
        <f>SUMIF(IncomeDBTable[Date],"="&amp;DailyReportTable[[#This Row],[Date]],IncomeDBTable[Amount])</f>
        <v>0</v>
      </c>
      <c r="P1469">
        <f>SUMIF(ExpensesDBTable[Date],"="&amp;DailyReportTable[[#This Row],[Date]],ExpensesDBTable[Amount])</f>
        <v>59.92</v>
      </c>
      <c r="Q1469" s="2">
        <f t="shared" si="188"/>
        <v>-59.92</v>
      </c>
      <c r="R1469" s="2">
        <f t="shared" si="189"/>
        <v>132649.48999999993</v>
      </c>
      <c r="S1469">
        <f>WEEKNUM(DailyReportTable[[#This Row],[Date]],2)</f>
        <v>12</v>
      </c>
    </row>
    <row r="1470" spans="10:19" x14ac:dyDescent="0.25">
      <c r="J1470" s="1">
        <v>43544</v>
      </c>
      <c r="K1470">
        <f t="shared" si="185"/>
        <v>2019</v>
      </c>
      <c r="L1470" t="str">
        <f t="shared" si="186"/>
        <v>March</v>
      </c>
      <c r="M1470" s="6" t="str">
        <f>DailyReportTable[[#This Row],[Year]]&amp;WEEKNUM(DailyReportTable[[#This Row],[Date]],2)</f>
        <v>201912</v>
      </c>
      <c r="N1470">
        <f t="shared" si="187"/>
        <v>20</v>
      </c>
      <c r="O1470" s="2">
        <f>SUMIF(IncomeDBTable[Date],"="&amp;DailyReportTable[[#This Row],[Date]],IncomeDBTable[Amount])</f>
        <v>0</v>
      </c>
      <c r="P1470">
        <f>SUMIF(ExpensesDBTable[Date],"="&amp;DailyReportTable[[#This Row],[Date]],ExpensesDBTable[Amount])</f>
        <v>94.039999999999992</v>
      </c>
      <c r="Q1470" s="2">
        <f t="shared" si="188"/>
        <v>-94.039999999999992</v>
      </c>
      <c r="R1470" s="2">
        <f t="shared" si="189"/>
        <v>132555.44999999992</v>
      </c>
      <c r="S1470">
        <f>WEEKNUM(DailyReportTable[[#This Row],[Date]],2)</f>
        <v>12</v>
      </c>
    </row>
    <row r="1471" spans="10:19" x14ac:dyDescent="0.25">
      <c r="J1471" s="1">
        <v>43545</v>
      </c>
      <c r="K1471">
        <f t="shared" si="185"/>
        <v>2019</v>
      </c>
      <c r="L1471" t="str">
        <f t="shared" si="186"/>
        <v>March</v>
      </c>
      <c r="M1471" s="6" t="str">
        <f>DailyReportTable[[#This Row],[Year]]&amp;WEEKNUM(DailyReportTable[[#This Row],[Date]],2)</f>
        <v>201912</v>
      </c>
      <c r="N1471">
        <f t="shared" si="187"/>
        <v>21</v>
      </c>
      <c r="O1471" s="2">
        <f>SUMIF(IncomeDBTable[Date],"="&amp;DailyReportTable[[#This Row],[Date]],IncomeDBTable[Amount])</f>
        <v>0</v>
      </c>
      <c r="P1471">
        <f>SUMIF(ExpensesDBTable[Date],"="&amp;DailyReportTable[[#This Row],[Date]],ExpensesDBTable[Amount])</f>
        <v>1373.74</v>
      </c>
      <c r="Q1471" s="2">
        <f t="shared" si="188"/>
        <v>-1373.74</v>
      </c>
      <c r="R1471" s="2">
        <f t="shared" si="189"/>
        <v>131181.70999999993</v>
      </c>
      <c r="S1471">
        <f>WEEKNUM(DailyReportTable[[#This Row],[Date]],2)</f>
        <v>12</v>
      </c>
    </row>
    <row r="1472" spans="10:19" x14ac:dyDescent="0.25">
      <c r="J1472" s="1">
        <v>43547</v>
      </c>
      <c r="K1472">
        <f t="shared" si="185"/>
        <v>2019</v>
      </c>
      <c r="L1472" t="str">
        <f t="shared" si="186"/>
        <v>March</v>
      </c>
      <c r="M1472" s="6" t="str">
        <f>DailyReportTable[[#This Row],[Year]]&amp;WEEKNUM(DailyReportTable[[#This Row],[Date]],2)</f>
        <v>201912</v>
      </c>
      <c r="N1472">
        <f t="shared" si="187"/>
        <v>23</v>
      </c>
      <c r="O1472" s="2">
        <f>SUMIF(IncomeDBTable[Date],"="&amp;DailyReportTable[[#This Row],[Date]],IncomeDBTable[Amount])</f>
        <v>0</v>
      </c>
      <c r="P1472">
        <f>SUMIF(ExpensesDBTable[Date],"="&amp;DailyReportTable[[#This Row],[Date]],ExpensesDBTable[Amount])</f>
        <v>167.39</v>
      </c>
      <c r="Q1472" s="2">
        <f t="shared" si="188"/>
        <v>-167.39</v>
      </c>
      <c r="R1472" s="2">
        <f t="shared" si="189"/>
        <v>131014.31999999993</v>
      </c>
      <c r="S1472">
        <f>WEEKNUM(DailyReportTable[[#This Row],[Date]],2)</f>
        <v>12</v>
      </c>
    </row>
    <row r="1473" spans="10:19" x14ac:dyDescent="0.25">
      <c r="J1473" s="1">
        <v>43548</v>
      </c>
      <c r="K1473">
        <f t="shared" ref="K1473:K1478" si="190">YEAR(J1473)</f>
        <v>2019</v>
      </c>
      <c r="L1473" t="str">
        <f t="shared" ref="L1473:L1478" si="191">TEXT(DATE(K1473,MONTH(J1473),N1473),"MMMM")</f>
        <v>March</v>
      </c>
      <c r="M1473" s="6" t="str">
        <f>DailyReportTable[[#This Row],[Year]]&amp;WEEKNUM(DailyReportTable[[#This Row],[Date]],2)</f>
        <v>201912</v>
      </c>
      <c r="N1473">
        <f t="shared" ref="N1473:N1478" si="192">DAY(J1473)</f>
        <v>24</v>
      </c>
      <c r="O1473" s="2">
        <f>SUMIF(IncomeDBTable[Date],"="&amp;DailyReportTable[[#This Row],[Date]],IncomeDBTable[Amount])</f>
        <v>0</v>
      </c>
      <c r="P1473">
        <f>SUMIF(ExpensesDBTable[Date],"="&amp;DailyReportTable[[#This Row],[Date]],ExpensesDBTable[Amount])</f>
        <v>340.12</v>
      </c>
      <c r="Q1473" s="2">
        <f t="shared" ref="Q1473:Q1478" si="193">O1473-P1473</f>
        <v>-340.12</v>
      </c>
      <c r="R1473" s="2">
        <f t="shared" ref="R1473:R1478" si="194">R1472+Q1473</f>
        <v>130674.19999999994</v>
      </c>
      <c r="S1473">
        <f>WEEKNUM(DailyReportTable[[#This Row],[Date]],2)</f>
        <v>12</v>
      </c>
    </row>
    <row r="1474" spans="10:19" x14ac:dyDescent="0.25">
      <c r="J1474" s="1">
        <v>43550</v>
      </c>
      <c r="K1474">
        <f t="shared" si="190"/>
        <v>2019</v>
      </c>
      <c r="L1474" t="str">
        <f t="shared" si="191"/>
        <v>March</v>
      </c>
      <c r="M1474" s="6" t="str">
        <f>DailyReportTable[[#This Row],[Year]]&amp;WEEKNUM(DailyReportTable[[#This Row],[Date]],2)</f>
        <v>201913</v>
      </c>
      <c r="N1474">
        <f t="shared" si="192"/>
        <v>26</v>
      </c>
      <c r="O1474" s="2">
        <f>SUMIF(IncomeDBTable[Date],"="&amp;DailyReportTable[[#This Row],[Date]],IncomeDBTable[Amount])</f>
        <v>0</v>
      </c>
      <c r="P1474">
        <f>SUMIF(ExpensesDBTable[Date],"="&amp;DailyReportTable[[#This Row],[Date]],ExpensesDBTable[Amount])</f>
        <v>159.36000000000001</v>
      </c>
      <c r="Q1474" s="2">
        <f t="shared" si="193"/>
        <v>-159.36000000000001</v>
      </c>
      <c r="R1474" s="2">
        <f t="shared" si="194"/>
        <v>130514.83999999994</v>
      </c>
      <c r="S1474">
        <f>WEEKNUM(DailyReportTable[[#This Row],[Date]],2)</f>
        <v>13</v>
      </c>
    </row>
    <row r="1475" spans="10:19" x14ac:dyDescent="0.25">
      <c r="J1475" s="1">
        <v>43551</v>
      </c>
      <c r="K1475">
        <f t="shared" si="190"/>
        <v>2019</v>
      </c>
      <c r="L1475" t="str">
        <f t="shared" si="191"/>
        <v>March</v>
      </c>
      <c r="M1475" s="6" t="str">
        <f>DailyReportTable[[#This Row],[Year]]&amp;WEEKNUM(DailyReportTable[[#This Row],[Date]],2)</f>
        <v>201913</v>
      </c>
      <c r="N1475">
        <f t="shared" si="192"/>
        <v>27</v>
      </c>
      <c r="O1475" s="2">
        <f>SUMIF(IncomeDBTable[Date],"="&amp;DailyReportTable[[#This Row],[Date]],IncomeDBTable[Amount])</f>
        <v>0</v>
      </c>
      <c r="P1475">
        <f>SUMIF(ExpensesDBTable[Date],"="&amp;DailyReportTable[[#This Row],[Date]],ExpensesDBTable[Amount])</f>
        <v>7.7</v>
      </c>
      <c r="Q1475" s="2">
        <f t="shared" si="193"/>
        <v>-7.7</v>
      </c>
      <c r="R1475" s="2">
        <f t="shared" si="194"/>
        <v>130507.13999999994</v>
      </c>
      <c r="S1475">
        <f>WEEKNUM(DailyReportTable[[#This Row],[Date]],2)</f>
        <v>13</v>
      </c>
    </row>
    <row r="1476" spans="10:19" x14ac:dyDescent="0.25">
      <c r="J1476" s="1">
        <v>43552</v>
      </c>
      <c r="K1476">
        <f t="shared" si="190"/>
        <v>2019</v>
      </c>
      <c r="L1476" t="str">
        <f t="shared" si="191"/>
        <v>March</v>
      </c>
      <c r="M1476" s="6" t="str">
        <f>DailyReportTable[[#This Row],[Year]]&amp;WEEKNUM(DailyReportTable[[#This Row],[Date]],2)</f>
        <v>201913</v>
      </c>
      <c r="N1476">
        <f t="shared" si="192"/>
        <v>28</v>
      </c>
      <c r="O1476" s="2">
        <f>SUMIF(IncomeDBTable[Date],"="&amp;DailyReportTable[[#This Row],[Date]],IncomeDBTable[Amount])</f>
        <v>0</v>
      </c>
      <c r="P1476">
        <f>SUMIF(ExpensesDBTable[Date],"="&amp;DailyReportTable[[#This Row],[Date]],ExpensesDBTable[Amount])</f>
        <v>184.48999999999998</v>
      </c>
      <c r="Q1476" s="2">
        <f t="shared" si="193"/>
        <v>-184.48999999999998</v>
      </c>
      <c r="R1476" s="2">
        <f t="shared" si="194"/>
        <v>130322.64999999994</v>
      </c>
      <c r="S1476">
        <f>WEEKNUM(DailyReportTable[[#This Row],[Date]],2)</f>
        <v>13</v>
      </c>
    </row>
    <row r="1477" spans="10:19" x14ac:dyDescent="0.25">
      <c r="J1477" s="1">
        <v>43554</v>
      </c>
      <c r="K1477">
        <f t="shared" si="190"/>
        <v>2019</v>
      </c>
      <c r="L1477" t="str">
        <f t="shared" si="191"/>
        <v>March</v>
      </c>
      <c r="M1477" s="6" t="str">
        <f>DailyReportTable[[#This Row],[Year]]&amp;WEEKNUM(DailyReportTable[[#This Row],[Date]],2)</f>
        <v>201913</v>
      </c>
      <c r="N1477">
        <f t="shared" si="192"/>
        <v>30</v>
      </c>
      <c r="O1477" s="2">
        <f>SUMIF(IncomeDBTable[Date],"="&amp;DailyReportTable[[#This Row],[Date]],IncomeDBTable[Amount])</f>
        <v>0</v>
      </c>
      <c r="P1477">
        <f>SUMIF(ExpensesDBTable[Date],"="&amp;DailyReportTable[[#This Row],[Date]],ExpensesDBTable[Amount])</f>
        <v>141.94</v>
      </c>
      <c r="Q1477" s="2">
        <f t="shared" si="193"/>
        <v>-141.94</v>
      </c>
      <c r="R1477" s="2">
        <f t="shared" si="194"/>
        <v>130180.70999999993</v>
      </c>
      <c r="S1477">
        <f>WEEKNUM(DailyReportTable[[#This Row],[Date]],2)</f>
        <v>13</v>
      </c>
    </row>
    <row r="1478" spans="10:19" x14ac:dyDescent="0.25">
      <c r="J1478" s="1">
        <v>43555</v>
      </c>
      <c r="K1478">
        <f t="shared" si="190"/>
        <v>2019</v>
      </c>
      <c r="L1478" t="str">
        <f t="shared" si="191"/>
        <v>March</v>
      </c>
      <c r="M1478" s="6" t="str">
        <f>DailyReportTable[[#This Row],[Year]]&amp;WEEKNUM(DailyReportTable[[#This Row],[Date]],2)</f>
        <v>201913</v>
      </c>
      <c r="N1478">
        <f t="shared" si="192"/>
        <v>31</v>
      </c>
      <c r="O1478" s="2">
        <f>SUMIF(IncomeDBTable[Date],"="&amp;DailyReportTable[[#This Row],[Date]],IncomeDBTable[Amount])</f>
        <v>0</v>
      </c>
      <c r="P1478">
        <f>SUMIF(ExpensesDBTable[Date],"="&amp;DailyReportTable[[#This Row],[Date]],ExpensesDBTable[Amount])</f>
        <v>226.07000000000002</v>
      </c>
      <c r="Q1478" s="2">
        <f t="shared" si="193"/>
        <v>-226.07000000000002</v>
      </c>
      <c r="R1478" s="2">
        <f t="shared" si="194"/>
        <v>129954.63999999993</v>
      </c>
      <c r="S1478">
        <f>WEEKNUM(DailyReportTable[[#This Row],[Date]],2)</f>
        <v>13</v>
      </c>
    </row>
    <row r="1479" spans="10:19" x14ac:dyDescent="0.25">
      <c r="J1479" s="1">
        <v>43556</v>
      </c>
      <c r="K1479">
        <f t="shared" ref="K1479:K1484" si="195">YEAR(J1479)</f>
        <v>2019</v>
      </c>
      <c r="L1479" t="str">
        <f t="shared" ref="L1479:L1484" si="196">TEXT(DATE(K1479,MONTH(J1479),N1479),"MMMM")</f>
        <v>April</v>
      </c>
      <c r="M1479" s="6" t="str">
        <f>DailyReportTable[[#This Row],[Year]]&amp;WEEKNUM(DailyReportTable[[#This Row],[Date]],2)</f>
        <v>201914</v>
      </c>
      <c r="N1479">
        <f t="shared" ref="N1479:N1484" si="197">DAY(J1479)</f>
        <v>1</v>
      </c>
      <c r="O1479" s="2">
        <f>SUMIF(IncomeDBTable[Date],"="&amp;DailyReportTable[[#This Row],[Date]],IncomeDBTable[Amount])</f>
        <v>0</v>
      </c>
      <c r="P1479">
        <f>SUMIF(ExpensesDBTable[Date],"="&amp;DailyReportTable[[#This Row],[Date]],ExpensesDBTable[Amount])</f>
        <v>7.7</v>
      </c>
      <c r="Q1479" s="2">
        <f t="shared" ref="Q1479:Q1484" si="198">O1479-P1479</f>
        <v>-7.7</v>
      </c>
      <c r="R1479" s="2">
        <f t="shared" ref="R1479:R1484" si="199">R1478+Q1479</f>
        <v>129946.93999999993</v>
      </c>
      <c r="S1479">
        <f>WEEKNUM(DailyReportTable[[#This Row],[Date]],2)</f>
        <v>14</v>
      </c>
    </row>
    <row r="1480" spans="10:19" x14ac:dyDescent="0.25">
      <c r="J1480" s="1">
        <v>43557</v>
      </c>
      <c r="K1480">
        <f t="shared" si="195"/>
        <v>2019</v>
      </c>
      <c r="L1480" t="str">
        <f t="shared" si="196"/>
        <v>April</v>
      </c>
      <c r="M1480" s="6" t="str">
        <f>DailyReportTable[[#This Row],[Year]]&amp;WEEKNUM(DailyReportTable[[#This Row],[Date]],2)</f>
        <v>201914</v>
      </c>
      <c r="N1480">
        <f t="shared" si="197"/>
        <v>2</v>
      </c>
      <c r="O1480" s="2">
        <f>SUMIF(IncomeDBTable[Date],"="&amp;DailyReportTable[[#This Row],[Date]],IncomeDBTable[Amount])</f>
        <v>0</v>
      </c>
      <c r="P1480">
        <f>SUMIF(ExpensesDBTable[Date],"="&amp;DailyReportTable[[#This Row],[Date]],ExpensesDBTable[Amount])</f>
        <v>426.20000000000005</v>
      </c>
      <c r="Q1480" s="2">
        <f t="shared" si="198"/>
        <v>-426.20000000000005</v>
      </c>
      <c r="R1480" s="2">
        <f t="shared" si="199"/>
        <v>129520.73999999993</v>
      </c>
      <c r="S1480">
        <f>WEEKNUM(DailyReportTable[[#This Row],[Date]],2)</f>
        <v>14</v>
      </c>
    </row>
    <row r="1481" spans="10:19" x14ac:dyDescent="0.25">
      <c r="J1481" s="1">
        <v>43558</v>
      </c>
      <c r="K1481">
        <f t="shared" si="195"/>
        <v>2019</v>
      </c>
      <c r="L1481" t="str">
        <f t="shared" si="196"/>
        <v>April</v>
      </c>
      <c r="M1481" s="6" t="str">
        <f>DailyReportTable[[#This Row],[Year]]&amp;WEEKNUM(DailyReportTable[[#This Row],[Date]],2)</f>
        <v>201914</v>
      </c>
      <c r="N1481">
        <f t="shared" si="197"/>
        <v>3</v>
      </c>
      <c r="O1481" s="2">
        <f>SUMIF(IncomeDBTable[Date],"="&amp;DailyReportTable[[#This Row],[Date]],IncomeDBTable[Amount])</f>
        <v>0</v>
      </c>
      <c r="P1481">
        <f>SUMIF(ExpensesDBTable[Date],"="&amp;DailyReportTable[[#This Row],[Date]],ExpensesDBTable[Amount])</f>
        <v>31.7</v>
      </c>
      <c r="Q1481" s="2">
        <f t="shared" si="198"/>
        <v>-31.7</v>
      </c>
      <c r="R1481" s="2">
        <f t="shared" si="199"/>
        <v>129489.03999999994</v>
      </c>
      <c r="S1481">
        <f>WEEKNUM(DailyReportTable[[#This Row],[Date]],2)</f>
        <v>14</v>
      </c>
    </row>
    <row r="1482" spans="10:19" x14ac:dyDescent="0.25">
      <c r="J1482" s="1">
        <v>43559</v>
      </c>
      <c r="K1482">
        <f t="shared" si="195"/>
        <v>2019</v>
      </c>
      <c r="L1482" t="str">
        <f t="shared" si="196"/>
        <v>April</v>
      </c>
      <c r="M1482" s="6" t="str">
        <f>DailyReportTable[[#This Row],[Year]]&amp;WEEKNUM(DailyReportTable[[#This Row],[Date]],2)</f>
        <v>201914</v>
      </c>
      <c r="N1482">
        <f t="shared" si="197"/>
        <v>4</v>
      </c>
      <c r="O1482" s="2">
        <f>SUMIF(IncomeDBTable[Date],"="&amp;DailyReportTable[[#This Row],[Date]],IncomeDBTable[Amount])</f>
        <v>0</v>
      </c>
      <c r="P1482">
        <f>SUMIF(ExpensesDBTable[Date],"="&amp;DailyReportTable[[#This Row],[Date]],ExpensesDBTable[Amount])</f>
        <v>20</v>
      </c>
      <c r="Q1482" s="2">
        <f t="shared" si="198"/>
        <v>-20</v>
      </c>
      <c r="R1482" s="2">
        <f t="shared" si="199"/>
        <v>129469.03999999994</v>
      </c>
      <c r="S1482">
        <f>WEEKNUM(DailyReportTable[[#This Row],[Date]],2)</f>
        <v>14</v>
      </c>
    </row>
    <row r="1483" spans="10:19" x14ac:dyDescent="0.25">
      <c r="J1483" s="1">
        <v>43560</v>
      </c>
      <c r="K1483">
        <f t="shared" si="195"/>
        <v>2019</v>
      </c>
      <c r="L1483" t="str">
        <f t="shared" si="196"/>
        <v>April</v>
      </c>
      <c r="M1483" s="6" t="str">
        <f>DailyReportTable[[#This Row],[Year]]&amp;WEEKNUM(DailyReportTable[[#This Row],[Date]],2)</f>
        <v>201914</v>
      </c>
      <c r="N1483">
        <f t="shared" si="197"/>
        <v>5</v>
      </c>
      <c r="O1483" s="2">
        <f>SUMIF(IncomeDBTable[Date],"="&amp;DailyReportTable[[#This Row],[Date]],IncomeDBTable[Amount])</f>
        <v>12535.89</v>
      </c>
      <c r="P1483">
        <f>SUMIF(ExpensesDBTable[Date],"="&amp;DailyReportTable[[#This Row],[Date]],ExpensesDBTable[Amount])</f>
        <v>40.880000000000003</v>
      </c>
      <c r="Q1483" s="2">
        <f t="shared" si="198"/>
        <v>12495.01</v>
      </c>
      <c r="R1483" s="2">
        <f t="shared" si="199"/>
        <v>141964.04999999993</v>
      </c>
      <c r="S1483">
        <f>WEEKNUM(DailyReportTable[[#This Row],[Date]],2)</f>
        <v>14</v>
      </c>
    </row>
    <row r="1484" spans="10:19" x14ac:dyDescent="0.25">
      <c r="J1484" s="1">
        <v>43561</v>
      </c>
      <c r="K1484">
        <f t="shared" si="195"/>
        <v>2019</v>
      </c>
      <c r="L1484" t="str">
        <f t="shared" si="196"/>
        <v>April</v>
      </c>
      <c r="M1484" s="6" t="str">
        <f>DailyReportTable[[#This Row],[Year]]&amp;WEEKNUM(DailyReportTable[[#This Row],[Date]],2)</f>
        <v>201914</v>
      </c>
      <c r="N1484">
        <f t="shared" si="197"/>
        <v>6</v>
      </c>
      <c r="O1484" s="2">
        <f>SUMIF(IncomeDBTable[Date],"="&amp;DailyReportTable[[#This Row],[Date]],IncomeDBTable[Amount])</f>
        <v>45.31</v>
      </c>
      <c r="P1484">
        <f>SUMIF(ExpensesDBTable[Date],"="&amp;DailyReportTable[[#This Row],[Date]],ExpensesDBTable[Amount])</f>
        <v>449.10999999999996</v>
      </c>
      <c r="Q1484" s="2">
        <f t="shared" si="198"/>
        <v>-403.79999999999995</v>
      </c>
      <c r="R1484" s="2">
        <f t="shared" si="199"/>
        <v>141560.24999999994</v>
      </c>
      <c r="S1484">
        <f>WEEKNUM(DailyReportTable[[#This Row],[Date]],2)</f>
        <v>14</v>
      </c>
    </row>
    <row r="1485" spans="10:19" x14ac:dyDescent="0.25">
      <c r="J1485" s="1">
        <v>43564</v>
      </c>
      <c r="K1485">
        <f t="shared" ref="K1485:K1490" si="200">YEAR(J1485)</f>
        <v>2019</v>
      </c>
      <c r="L1485" t="str">
        <f t="shared" ref="L1485:L1490" si="201">TEXT(DATE(K1485,MONTH(J1485),N1485),"MMMM")</f>
        <v>April</v>
      </c>
      <c r="M1485" s="52" t="str">
        <f>DailyReportTable[[#This Row],[Year]]&amp;WEEKNUM(DailyReportTable[[#This Row],[Date]],2)</f>
        <v>201915</v>
      </c>
      <c r="N1485">
        <f t="shared" ref="N1485:N1490" si="202">DAY(J1485)</f>
        <v>9</v>
      </c>
      <c r="O1485" s="2">
        <f>SUMIF(IncomeDBTable[Date],"="&amp;DailyReportTable[[#This Row],[Date]],IncomeDBTable[Amount])</f>
        <v>0</v>
      </c>
      <c r="P1485" s="53">
        <f>SUMIF(ExpensesDBTable[Date],"="&amp;DailyReportTable[[#This Row],[Date]],ExpensesDBTable[Amount])</f>
        <v>233.02000000000004</v>
      </c>
      <c r="Q1485" s="2">
        <f t="shared" ref="Q1485:Q1490" si="203">O1485-P1485</f>
        <v>-233.02000000000004</v>
      </c>
      <c r="R1485" s="2">
        <f t="shared" ref="R1485:R1490" si="204">R1484+Q1485</f>
        <v>141327.22999999995</v>
      </c>
      <c r="S1485" s="53">
        <f>WEEKNUM(DailyReportTable[[#This Row],[Date]],2)</f>
        <v>15</v>
      </c>
    </row>
    <row r="1486" spans="10:19" x14ac:dyDescent="0.25">
      <c r="J1486" s="1">
        <v>43566</v>
      </c>
      <c r="K1486">
        <f t="shared" si="200"/>
        <v>2019</v>
      </c>
      <c r="L1486" t="str">
        <f t="shared" si="201"/>
        <v>April</v>
      </c>
      <c r="M1486" s="52" t="str">
        <f>DailyReportTable[[#This Row],[Year]]&amp;WEEKNUM(DailyReportTable[[#This Row],[Date]],2)</f>
        <v>201915</v>
      </c>
      <c r="N1486">
        <f t="shared" si="202"/>
        <v>11</v>
      </c>
      <c r="O1486" s="2">
        <f>SUMIF(IncomeDBTable[Date],"="&amp;DailyReportTable[[#This Row],[Date]],IncomeDBTable[Amount])</f>
        <v>0</v>
      </c>
      <c r="P1486" s="53">
        <f>SUMIF(ExpensesDBTable[Date],"="&amp;DailyReportTable[[#This Row],[Date]],ExpensesDBTable[Amount])</f>
        <v>949.80000000000007</v>
      </c>
      <c r="Q1486" s="2">
        <f t="shared" si="203"/>
        <v>-949.80000000000007</v>
      </c>
      <c r="R1486" s="2">
        <f t="shared" si="204"/>
        <v>140377.42999999996</v>
      </c>
      <c r="S1486" s="53">
        <f>WEEKNUM(DailyReportTable[[#This Row],[Date]],2)</f>
        <v>15</v>
      </c>
    </row>
    <row r="1487" spans="10:19" x14ac:dyDescent="0.25">
      <c r="J1487" s="1">
        <v>43568</v>
      </c>
      <c r="K1487">
        <f t="shared" si="200"/>
        <v>2019</v>
      </c>
      <c r="L1487" t="str">
        <f t="shared" si="201"/>
        <v>April</v>
      </c>
      <c r="M1487" s="52" t="str">
        <f>DailyReportTable[[#This Row],[Year]]&amp;WEEKNUM(DailyReportTable[[#This Row],[Date]],2)</f>
        <v>201915</v>
      </c>
      <c r="N1487">
        <f t="shared" si="202"/>
        <v>13</v>
      </c>
      <c r="O1487" s="2">
        <f>SUMIF(IncomeDBTable[Date],"="&amp;DailyReportTable[[#This Row],[Date]],IncomeDBTable[Amount])</f>
        <v>4427</v>
      </c>
      <c r="P1487" s="53">
        <f>SUMIF(ExpensesDBTable[Date],"="&amp;DailyReportTable[[#This Row],[Date]],ExpensesDBTable[Amount])</f>
        <v>299.45999999999992</v>
      </c>
      <c r="Q1487" s="2">
        <f t="shared" si="203"/>
        <v>4127.54</v>
      </c>
      <c r="R1487" s="2">
        <f t="shared" si="204"/>
        <v>144504.96999999997</v>
      </c>
      <c r="S1487" s="53">
        <f>WEEKNUM(DailyReportTable[[#This Row],[Date]],2)</f>
        <v>15</v>
      </c>
    </row>
    <row r="1488" spans="10:19" x14ac:dyDescent="0.25">
      <c r="J1488" s="1">
        <v>43569</v>
      </c>
      <c r="K1488">
        <f t="shared" si="200"/>
        <v>2019</v>
      </c>
      <c r="L1488" t="str">
        <f t="shared" si="201"/>
        <v>April</v>
      </c>
      <c r="M1488" s="52" t="str">
        <f>DailyReportTable[[#This Row],[Year]]&amp;WEEKNUM(DailyReportTable[[#This Row],[Date]],2)</f>
        <v>201915</v>
      </c>
      <c r="N1488">
        <f t="shared" si="202"/>
        <v>14</v>
      </c>
      <c r="O1488" s="2">
        <f>SUMIF(IncomeDBTable[Date],"="&amp;DailyReportTable[[#This Row],[Date]],IncomeDBTable[Amount])</f>
        <v>0</v>
      </c>
      <c r="P1488" s="53">
        <f>SUMIF(ExpensesDBTable[Date],"="&amp;DailyReportTable[[#This Row],[Date]],ExpensesDBTable[Amount])</f>
        <v>266.95999999999998</v>
      </c>
      <c r="Q1488" s="2">
        <f t="shared" si="203"/>
        <v>-266.95999999999998</v>
      </c>
      <c r="R1488" s="2">
        <f t="shared" si="204"/>
        <v>144238.00999999998</v>
      </c>
      <c r="S1488" s="53">
        <f>WEEKNUM(DailyReportTable[[#This Row],[Date]],2)</f>
        <v>15</v>
      </c>
    </row>
    <row r="1489" spans="10:19" x14ac:dyDescent="0.25">
      <c r="J1489" s="1">
        <v>43570</v>
      </c>
      <c r="K1489">
        <f t="shared" si="200"/>
        <v>2019</v>
      </c>
      <c r="L1489" t="str">
        <f t="shared" si="201"/>
        <v>April</v>
      </c>
      <c r="M1489" s="52" t="str">
        <f>DailyReportTable[[#This Row],[Year]]&amp;WEEKNUM(DailyReportTable[[#This Row],[Date]],2)</f>
        <v>201916</v>
      </c>
      <c r="N1489">
        <f t="shared" si="202"/>
        <v>15</v>
      </c>
      <c r="O1489" s="2">
        <f>SUMIF(IncomeDBTable[Date],"="&amp;DailyReportTable[[#This Row],[Date]],IncomeDBTable[Amount])</f>
        <v>0</v>
      </c>
      <c r="P1489" s="53">
        <f>SUMIF(ExpensesDBTable[Date],"="&amp;DailyReportTable[[#This Row],[Date]],ExpensesDBTable[Amount])</f>
        <v>1890.68</v>
      </c>
      <c r="Q1489" s="2">
        <f t="shared" si="203"/>
        <v>-1890.68</v>
      </c>
      <c r="R1489" s="2">
        <f t="shared" si="204"/>
        <v>142347.32999999999</v>
      </c>
      <c r="S1489" s="53">
        <f>WEEKNUM(DailyReportTable[[#This Row],[Date]],2)</f>
        <v>16</v>
      </c>
    </row>
    <row r="1490" spans="10:19" x14ac:dyDescent="0.25">
      <c r="J1490" s="1">
        <v>43572</v>
      </c>
      <c r="K1490">
        <f t="shared" si="200"/>
        <v>2019</v>
      </c>
      <c r="L1490" t="str">
        <f t="shared" si="201"/>
        <v>April</v>
      </c>
      <c r="M1490" s="52" t="str">
        <f>DailyReportTable[[#This Row],[Year]]&amp;WEEKNUM(DailyReportTable[[#This Row],[Date]],2)</f>
        <v>201916</v>
      </c>
      <c r="N1490">
        <f t="shared" si="202"/>
        <v>17</v>
      </c>
      <c r="O1490" s="2">
        <f>SUMIF(IncomeDBTable[Date],"="&amp;DailyReportTable[[#This Row],[Date]],IncomeDBTable[Amount])</f>
        <v>0</v>
      </c>
      <c r="P1490" s="53">
        <f>SUMIF(ExpensesDBTable[Date],"="&amp;DailyReportTable[[#This Row],[Date]],ExpensesDBTable[Amount])</f>
        <v>2180.89</v>
      </c>
      <c r="Q1490" s="2">
        <f t="shared" si="203"/>
        <v>-2180.89</v>
      </c>
      <c r="R1490" s="2">
        <f t="shared" si="204"/>
        <v>140166.43999999997</v>
      </c>
      <c r="S1490" s="53">
        <f>WEEKNUM(DailyReportTable[[#This Row],[Date]],2)</f>
        <v>16</v>
      </c>
    </row>
    <row r="1491" spans="10:19" x14ac:dyDescent="0.25">
      <c r="J1491" s="1">
        <v>43574</v>
      </c>
      <c r="K1491">
        <f t="shared" ref="K1491:K1496" si="205">YEAR(J1491)</f>
        <v>2019</v>
      </c>
      <c r="L1491" t="str">
        <f t="shared" ref="L1491:L1496" si="206">TEXT(DATE(K1491,MONTH(J1491),N1491),"MMMM")</f>
        <v>April</v>
      </c>
      <c r="M1491" s="52" t="str">
        <f>DailyReportTable[[#This Row],[Year]]&amp;WEEKNUM(DailyReportTable[[#This Row],[Date]],2)</f>
        <v>201916</v>
      </c>
      <c r="N1491">
        <f t="shared" ref="N1491:N1496" si="207">DAY(J1491)</f>
        <v>19</v>
      </c>
      <c r="O1491" s="2">
        <f>SUMIF(IncomeDBTable[Date],"="&amp;DailyReportTable[[#This Row],[Date]],IncomeDBTable[Amount])</f>
        <v>0</v>
      </c>
      <c r="P1491" s="53">
        <f>SUMIF(ExpensesDBTable[Date],"="&amp;DailyReportTable[[#This Row],[Date]],ExpensesDBTable[Amount])</f>
        <v>107.02000000000001</v>
      </c>
      <c r="Q1491" s="2">
        <f t="shared" ref="Q1491:Q1496" si="208">O1491-P1491</f>
        <v>-107.02000000000001</v>
      </c>
      <c r="R1491" s="2">
        <f t="shared" ref="R1491:R1496" si="209">R1490+Q1491</f>
        <v>140059.41999999998</v>
      </c>
      <c r="S1491" s="53">
        <f>WEEKNUM(DailyReportTable[[#This Row],[Date]],2)</f>
        <v>16</v>
      </c>
    </row>
    <row r="1492" spans="10:19" x14ac:dyDescent="0.25">
      <c r="J1492" s="1">
        <v>43576</v>
      </c>
      <c r="K1492">
        <f t="shared" si="205"/>
        <v>2019</v>
      </c>
      <c r="L1492" t="str">
        <f t="shared" si="206"/>
        <v>April</v>
      </c>
      <c r="M1492" s="52" t="str">
        <f>DailyReportTable[[#This Row],[Year]]&amp;WEEKNUM(DailyReportTable[[#This Row],[Date]],2)</f>
        <v>201916</v>
      </c>
      <c r="N1492">
        <f t="shared" si="207"/>
        <v>21</v>
      </c>
      <c r="O1492" s="2">
        <f>SUMIF(IncomeDBTable[Date],"="&amp;DailyReportTable[[#This Row],[Date]],IncomeDBTable[Amount])</f>
        <v>0</v>
      </c>
      <c r="P1492" s="53">
        <f>SUMIF(ExpensesDBTable[Date],"="&amp;DailyReportTable[[#This Row],[Date]],ExpensesDBTable[Amount])</f>
        <v>388.48</v>
      </c>
      <c r="Q1492" s="2">
        <f t="shared" si="208"/>
        <v>-388.48</v>
      </c>
      <c r="R1492" s="2">
        <f t="shared" si="209"/>
        <v>139670.93999999997</v>
      </c>
      <c r="S1492" s="53">
        <f>WEEKNUM(DailyReportTable[[#This Row],[Date]],2)</f>
        <v>16</v>
      </c>
    </row>
    <row r="1493" spans="10:19" x14ac:dyDescent="0.25">
      <c r="J1493" s="1">
        <v>43577</v>
      </c>
      <c r="K1493">
        <f t="shared" si="205"/>
        <v>2019</v>
      </c>
      <c r="L1493" t="str">
        <f t="shared" si="206"/>
        <v>April</v>
      </c>
      <c r="M1493" s="52" t="str">
        <f>DailyReportTable[[#This Row],[Year]]&amp;WEEKNUM(DailyReportTable[[#This Row],[Date]],2)</f>
        <v>201917</v>
      </c>
      <c r="N1493">
        <f t="shared" si="207"/>
        <v>22</v>
      </c>
      <c r="O1493" s="2">
        <f>SUMIF(IncomeDBTable[Date],"="&amp;DailyReportTable[[#This Row],[Date]],IncomeDBTable[Amount])</f>
        <v>0</v>
      </c>
      <c r="P1493" s="53">
        <f>SUMIF(ExpensesDBTable[Date],"="&amp;DailyReportTable[[#This Row],[Date]],ExpensesDBTable[Amount])</f>
        <v>66.78</v>
      </c>
      <c r="Q1493" s="2">
        <f t="shared" si="208"/>
        <v>-66.78</v>
      </c>
      <c r="R1493" s="2">
        <f t="shared" si="209"/>
        <v>139604.15999999997</v>
      </c>
      <c r="S1493" s="53">
        <f>WEEKNUM(DailyReportTable[[#This Row],[Date]],2)</f>
        <v>17</v>
      </c>
    </row>
    <row r="1494" spans="10:19" x14ac:dyDescent="0.25">
      <c r="J1494" s="1">
        <v>43580</v>
      </c>
      <c r="K1494">
        <f t="shared" si="205"/>
        <v>2019</v>
      </c>
      <c r="L1494" t="str">
        <f t="shared" si="206"/>
        <v>April</v>
      </c>
      <c r="M1494" s="52" t="str">
        <f>DailyReportTable[[#This Row],[Year]]&amp;WEEKNUM(DailyReportTable[[#This Row],[Date]],2)</f>
        <v>201917</v>
      </c>
      <c r="N1494">
        <f t="shared" si="207"/>
        <v>25</v>
      </c>
      <c r="O1494" s="2">
        <f>SUMIF(IncomeDBTable[Date],"="&amp;DailyReportTable[[#This Row],[Date]],IncomeDBTable[Amount])</f>
        <v>200</v>
      </c>
      <c r="P1494" s="53">
        <f>SUMIF(ExpensesDBTable[Date],"="&amp;DailyReportTable[[#This Row],[Date]],ExpensesDBTable[Amount])</f>
        <v>1607.6399999999999</v>
      </c>
      <c r="Q1494" s="2">
        <f t="shared" si="208"/>
        <v>-1407.6399999999999</v>
      </c>
      <c r="R1494" s="2">
        <f t="shared" si="209"/>
        <v>138196.51999999996</v>
      </c>
      <c r="S1494" s="53">
        <f>WEEKNUM(DailyReportTable[[#This Row],[Date]],2)</f>
        <v>17</v>
      </c>
    </row>
    <row r="1495" spans="10:19" x14ac:dyDescent="0.25">
      <c r="J1495" s="1">
        <v>43583</v>
      </c>
      <c r="K1495">
        <f t="shared" si="205"/>
        <v>2019</v>
      </c>
      <c r="L1495" t="str">
        <f t="shared" si="206"/>
        <v>April</v>
      </c>
      <c r="M1495" s="52" t="str">
        <f>DailyReportTable[[#This Row],[Year]]&amp;WEEKNUM(DailyReportTable[[#This Row],[Date]],2)</f>
        <v>201917</v>
      </c>
      <c r="N1495">
        <f t="shared" si="207"/>
        <v>28</v>
      </c>
      <c r="O1495" s="2">
        <f>SUMIF(IncomeDBTable[Date],"="&amp;DailyReportTable[[#This Row],[Date]],IncomeDBTable[Amount])</f>
        <v>0</v>
      </c>
      <c r="P1495" s="53">
        <f>SUMIF(ExpensesDBTable[Date],"="&amp;DailyReportTable[[#This Row],[Date]],ExpensesDBTable[Amount])</f>
        <v>648.46</v>
      </c>
      <c r="Q1495" s="2">
        <f t="shared" si="208"/>
        <v>-648.46</v>
      </c>
      <c r="R1495" s="2">
        <f t="shared" si="209"/>
        <v>137548.05999999997</v>
      </c>
      <c r="S1495" s="53">
        <f>WEEKNUM(DailyReportTable[[#This Row],[Date]],2)</f>
        <v>17</v>
      </c>
    </row>
    <row r="1496" spans="10:19" x14ac:dyDescent="0.25">
      <c r="J1496" s="1">
        <v>43585</v>
      </c>
      <c r="K1496">
        <f t="shared" si="205"/>
        <v>2019</v>
      </c>
      <c r="L1496" t="str">
        <f t="shared" si="206"/>
        <v>April</v>
      </c>
      <c r="M1496" s="52" t="str">
        <f>DailyReportTable[[#This Row],[Year]]&amp;WEEKNUM(DailyReportTable[[#This Row],[Date]],2)</f>
        <v>201918</v>
      </c>
      <c r="N1496">
        <f t="shared" si="207"/>
        <v>30</v>
      </c>
      <c r="O1496" s="2">
        <f>SUMIF(IncomeDBTable[Date],"="&amp;DailyReportTable[[#This Row],[Date]],IncomeDBTable[Amount])</f>
        <v>0</v>
      </c>
      <c r="P1496" s="53">
        <f>SUMIF(ExpensesDBTable[Date],"="&amp;DailyReportTable[[#This Row],[Date]],ExpensesDBTable[Amount])</f>
        <v>284</v>
      </c>
      <c r="Q1496" s="2">
        <f t="shared" si="208"/>
        <v>-284</v>
      </c>
      <c r="R1496" s="2">
        <f t="shared" si="209"/>
        <v>137264.05999999997</v>
      </c>
      <c r="S1496" s="53">
        <f>WEEKNUM(DailyReportTable[[#This Row],[Date]],2)</f>
        <v>18</v>
      </c>
    </row>
    <row r="1497" spans="10:19" x14ac:dyDescent="0.25">
      <c r="J1497" s="1">
        <v>43586</v>
      </c>
      <c r="K1497">
        <f t="shared" ref="K1497:K1502" si="210">YEAR(J1497)</f>
        <v>2019</v>
      </c>
      <c r="L1497" t="str">
        <f t="shared" ref="L1497:L1502" si="211">TEXT(DATE(K1497,MONTH(J1497),N1497),"MMMM")</f>
        <v>May</v>
      </c>
      <c r="M1497" s="52" t="str">
        <f>DailyReportTable[[#This Row],[Year]]&amp;WEEKNUM(DailyReportTable[[#This Row],[Date]],2)</f>
        <v>201918</v>
      </c>
      <c r="N1497">
        <f t="shared" ref="N1497:N1502" si="212">DAY(J1497)</f>
        <v>1</v>
      </c>
      <c r="O1497" s="2">
        <f>SUMIF(IncomeDBTable[Date],"="&amp;DailyReportTable[[#This Row],[Date]],IncomeDBTable[Amount])</f>
        <v>0</v>
      </c>
      <c r="P1497" s="53">
        <f>SUMIF(ExpensesDBTable[Date],"="&amp;DailyReportTable[[#This Row],[Date]],ExpensesDBTable[Amount])</f>
        <v>302.33000000000004</v>
      </c>
      <c r="Q1497" s="2">
        <f t="shared" ref="Q1497:Q1502" si="213">O1497-P1497</f>
        <v>-302.33000000000004</v>
      </c>
      <c r="R1497" s="2">
        <f t="shared" ref="R1497:R1502" si="214">R1496+Q1497</f>
        <v>136961.72999999998</v>
      </c>
      <c r="S1497" s="53">
        <f>WEEKNUM(DailyReportTable[[#This Row],[Date]],2)</f>
        <v>18</v>
      </c>
    </row>
    <row r="1498" spans="10:19" x14ac:dyDescent="0.25">
      <c r="J1498" s="1">
        <v>43588</v>
      </c>
      <c r="K1498">
        <f t="shared" si="210"/>
        <v>2019</v>
      </c>
      <c r="L1498" t="str">
        <f t="shared" si="211"/>
        <v>May</v>
      </c>
      <c r="M1498" s="52" t="str">
        <f>DailyReportTable[[#This Row],[Year]]&amp;WEEKNUM(DailyReportTable[[#This Row],[Date]],2)</f>
        <v>201918</v>
      </c>
      <c r="N1498">
        <f t="shared" si="212"/>
        <v>3</v>
      </c>
      <c r="O1498" s="2">
        <f>SUMIF(IncomeDBTable[Date],"="&amp;DailyReportTable[[#This Row],[Date]],IncomeDBTable[Amount])</f>
        <v>9008.35</v>
      </c>
      <c r="P1498" s="53">
        <f>SUMIF(ExpensesDBTable[Date],"="&amp;DailyReportTable[[#This Row],[Date]],ExpensesDBTable[Amount])</f>
        <v>0</v>
      </c>
      <c r="Q1498" s="2">
        <f t="shared" si="213"/>
        <v>9008.35</v>
      </c>
      <c r="R1498" s="2">
        <f t="shared" si="214"/>
        <v>145970.07999999999</v>
      </c>
      <c r="S1498" s="53">
        <f>WEEKNUM(DailyReportTable[[#This Row],[Date]],2)</f>
        <v>18</v>
      </c>
    </row>
    <row r="1499" spans="10:19" x14ac:dyDescent="0.25">
      <c r="J1499" s="1">
        <v>43589</v>
      </c>
      <c r="K1499">
        <f t="shared" si="210"/>
        <v>2019</v>
      </c>
      <c r="L1499" t="str">
        <f t="shared" si="211"/>
        <v>May</v>
      </c>
      <c r="M1499" s="52" t="str">
        <f>DailyReportTable[[#This Row],[Year]]&amp;WEEKNUM(DailyReportTable[[#This Row],[Date]],2)</f>
        <v>201918</v>
      </c>
      <c r="N1499">
        <f t="shared" si="212"/>
        <v>4</v>
      </c>
      <c r="O1499" s="2">
        <f>SUMIF(IncomeDBTable[Date],"="&amp;DailyReportTable[[#This Row],[Date]],IncomeDBTable[Amount])</f>
        <v>0</v>
      </c>
      <c r="P1499" s="53">
        <f>SUMIF(ExpensesDBTable[Date],"="&amp;DailyReportTable[[#This Row],[Date]],ExpensesDBTable[Amount])</f>
        <v>2241.46</v>
      </c>
      <c r="Q1499" s="2">
        <f t="shared" si="213"/>
        <v>-2241.46</v>
      </c>
      <c r="R1499" s="2">
        <f t="shared" si="214"/>
        <v>143728.62</v>
      </c>
      <c r="S1499" s="53">
        <f>WEEKNUM(DailyReportTable[[#This Row],[Date]],2)</f>
        <v>18</v>
      </c>
    </row>
    <row r="1500" spans="10:19" x14ac:dyDescent="0.25">
      <c r="J1500" s="1">
        <v>43592</v>
      </c>
      <c r="K1500">
        <f t="shared" si="210"/>
        <v>2019</v>
      </c>
      <c r="L1500" t="str">
        <f t="shared" si="211"/>
        <v>May</v>
      </c>
      <c r="M1500" s="52" t="str">
        <f>DailyReportTable[[#This Row],[Year]]&amp;WEEKNUM(DailyReportTable[[#This Row],[Date]],2)</f>
        <v>201919</v>
      </c>
      <c r="N1500">
        <f t="shared" si="212"/>
        <v>7</v>
      </c>
      <c r="O1500" s="2">
        <f>SUMIF(IncomeDBTable[Date],"="&amp;DailyReportTable[[#This Row],[Date]],IncomeDBTable[Amount])</f>
        <v>0</v>
      </c>
      <c r="P1500" s="53">
        <f>SUMIF(ExpensesDBTable[Date],"="&amp;DailyReportTable[[#This Row],[Date]],ExpensesDBTable[Amount])</f>
        <v>165.32000000000002</v>
      </c>
      <c r="Q1500" s="2">
        <f t="shared" si="213"/>
        <v>-165.32000000000002</v>
      </c>
      <c r="R1500" s="2">
        <f t="shared" si="214"/>
        <v>143563.29999999999</v>
      </c>
      <c r="S1500" s="53">
        <f>WEEKNUM(DailyReportTable[[#This Row],[Date]],2)</f>
        <v>19</v>
      </c>
    </row>
    <row r="1501" spans="10:19" x14ac:dyDescent="0.25">
      <c r="J1501" s="1">
        <v>43593</v>
      </c>
      <c r="K1501">
        <f t="shared" si="210"/>
        <v>2019</v>
      </c>
      <c r="L1501" t="str">
        <f t="shared" si="211"/>
        <v>May</v>
      </c>
      <c r="M1501" s="52" t="str">
        <f>DailyReportTable[[#This Row],[Year]]&amp;WEEKNUM(DailyReportTable[[#This Row],[Date]],2)</f>
        <v>201919</v>
      </c>
      <c r="N1501">
        <f t="shared" si="212"/>
        <v>8</v>
      </c>
      <c r="O1501" s="2">
        <f>SUMIF(IncomeDBTable[Date],"="&amp;DailyReportTable[[#This Row],[Date]],IncomeDBTable[Amount])</f>
        <v>0</v>
      </c>
      <c r="P1501" s="53">
        <f>SUMIF(ExpensesDBTable[Date],"="&amp;DailyReportTable[[#This Row],[Date]],ExpensesDBTable[Amount])</f>
        <v>418.83</v>
      </c>
      <c r="Q1501" s="2">
        <f t="shared" si="213"/>
        <v>-418.83</v>
      </c>
      <c r="R1501" s="2">
        <f t="shared" si="214"/>
        <v>143144.47</v>
      </c>
      <c r="S1501" s="53">
        <f>WEEKNUM(DailyReportTable[[#This Row],[Date]],2)</f>
        <v>19</v>
      </c>
    </row>
    <row r="1502" spans="10:19" x14ac:dyDescent="0.25">
      <c r="J1502" s="1">
        <v>43596</v>
      </c>
      <c r="K1502">
        <f t="shared" si="210"/>
        <v>2019</v>
      </c>
      <c r="L1502" t="str">
        <f t="shared" si="211"/>
        <v>May</v>
      </c>
      <c r="M1502" s="52" t="str">
        <f>DailyReportTable[[#This Row],[Year]]&amp;WEEKNUM(DailyReportTable[[#This Row],[Date]],2)</f>
        <v>201919</v>
      </c>
      <c r="N1502">
        <f t="shared" si="212"/>
        <v>11</v>
      </c>
      <c r="O1502" s="2">
        <f>SUMIF(IncomeDBTable[Date],"="&amp;DailyReportTable[[#This Row],[Date]],IncomeDBTable[Amount])</f>
        <v>0</v>
      </c>
      <c r="P1502" s="53">
        <f>SUMIF(ExpensesDBTable[Date],"="&amp;DailyReportTable[[#This Row],[Date]],ExpensesDBTable[Amount])</f>
        <v>372.01</v>
      </c>
      <c r="Q1502" s="2">
        <f t="shared" si="213"/>
        <v>-372.01</v>
      </c>
      <c r="R1502" s="2">
        <f t="shared" si="214"/>
        <v>142772.46</v>
      </c>
      <c r="S1502" s="53">
        <f>WEEKNUM(DailyReportTable[[#This Row],[Date]],2)</f>
        <v>19</v>
      </c>
    </row>
    <row r="1503" spans="10:19" x14ac:dyDescent="0.25">
      <c r="J1503" s="1">
        <v>43597</v>
      </c>
      <c r="K1503">
        <f t="shared" ref="K1503:K1508" si="215">YEAR(J1503)</f>
        <v>2019</v>
      </c>
      <c r="L1503" t="str">
        <f t="shared" ref="L1503:L1508" si="216">TEXT(DATE(K1503,MONTH(J1503),N1503),"MMMM")</f>
        <v>May</v>
      </c>
      <c r="M1503" s="52" t="str">
        <f>DailyReportTable[[#This Row],[Year]]&amp;WEEKNUM(DailyReportTable[[#This Row],[Date]],2)</f>
        <v>201919</v>
      </c>
      <c r="N1503">
        <f t="shared" ref="N1503:N1508" si="217">DAY(J1503)</f>
        <v>12</v>
      </c>
      <c r="O1503" s="2">
        <f>SUMIF(IncomeDBTable[Date],"="&amp;DailyReportTable[[#This Row],[Date]],IncomeDBTable[Amount])</f>
        <v>4643</v>
      </c>
      <c r="P1503" s="53">
        <f>SUMIF(ExpensesDBTable[Date],"="&amp;DailyReportTable[[#This Row],[Date]],ExpensesDBTable[Amount])</f>
        <v>290.45</v>
      </c>
      <c r="Q1503" s="2">
        <f t="shared" ref="Q1503:Q1508" si="218">O1503-P1503</f>
        <v>4352.55</v>
      </c>
      <c r="R1503" s="2">
        <f t="shared" ref="R1503:R1508" si="219">R1502+Q1503</f>
        <v>147125.00999999998</v>
      </c>
      <c r="S1503" s="53">
        <f>WEEKNUM(DailyReportTable[[#This Row],[Date]],2)</f>
        <v>19</v>
      </c>
    </row>
    <row r="1504" spans="10:19" x14ac:dyDescent="0.25">
      <c r="J1504" s="1">
        <v>43598</v>
      </c>
      <c r="K1504">
        <f t="shared" si="215"/>
        <v>2019</v>
      </c>
      <c r="L1504" t="str">
        <f t="shared" si="216"/>
        <v>May</v>
      </c>
      <c r="M1504" s="52" t="str">
        <f>DailyReportTable[[#This Row],[Year]]&amp;WEEKNUM(DailyReportTable[[#This Row],[Date]],2)</f>
        <v>201920</v>
      </c>
      <c r="N1504">
        <f t="shared" si="217"/>
        <v>13</v>
      </c>
      <c r="O1504" s="2">
        <f>SUMIF(IncomeDBTable[Date],"="&amp;DailyReportTable[[#This Row],[Date]],IncomeDBTable[Amount])</f>
        <v>0</v>
      </c>
      <c r="P1504" s="53">
        <f>SUMIF(ExpensesDBTable[Date],"="&amp;DailyReportTable[[#This Row],[Date]],ExpensesDBTable[Amount])</f>
        <v>377.96999999999997</v>
      </c>
      <c r="Q1504" s="2">
        <f t="shared" si="218"/>
        <v>-377.96999999999997</v>
      </c>
      <c r="R1504" s="2">
        <f t="shared" si="219"/>
        <v>146747.03999999998</v>
      </c>
      <c r="S1504" s="53">
        <f>WEEKNUM(DailyReportTable[[#This Row],[Date]],2)</f>
        <v>20</v>
      </c>
    </row>
    <row r="1505" spans="10:19" x14ac:dyDescent="0.25">
      <c r="J1505" s="1">
        <v>43600</v>
      </c>
      <c r="K1505">
        <f t="shared" si="215"/>
        <v>2019</v>
      </c>
      <c r="L1505" t="str">
        <f t="shared" si="216"/>
        <v>May</v>
      </c>
      <c r="M1505" s="52" t="str">
        <f>DailyReportTable[[#This Row],[Year]]&amp;WEEKNUM(DailyReportTable[[#This Row],[Date]],2)</f>
        <v>201920</v>
      </c>
      <c r="N1505">
        <f t="shared" si="217"/>
        <v>15</v>
      </c>
      <c r="O1505" s="2">
        <f>SUMIF(IncomeDBTable[Date],"="&amp;DailyReportTable[[#This Row],[Date]],IncomeDBTable[Amount])</f>
        <v>0</v>
      </c>
      <c r="P1505" s="53">
        <f>SUMIF(ExpensesDBTable[Date],"="&amp;DailyReportTable[[#This Row],[Date]],ExpensesDBTable[Amount])</f>
        <v>2092.4299999999998</v>
      </c>
      <c r="Q1505" s="2">
        <f t="shared" si="218"/>
        <v>-2092.4299999999998</v>
      </c>
      <c r="R1505" s="2">
        <f t="shared" si="219"/>
        <v>144654.60999999999</v>
      </c>
      <c r="S1505" s="53">
        <f>WEEKNUM(DailyReportTable[[#This Row],[Date]],2)</f>
        <v>20</v>
      </c>
    </row>
    <row r="1506" spans="10:19" x14ac:dyDescent="0.25">
      <c r="J1506" s="1">
        <v>43602</v>
      </c>
      <c r="K1506">
        <f t="shared" si="215"/>
        <v>2019</v>
      </c>
      <c r="L1506" t="str">
        <f t="shared" si="216"/>
        <v>May</v>
      </c>
      <c r="M1506" s="52" t="str">
        <f>DailyReportTable[[#This Row],[Year]]&amp;WEEKNUM(DailyReportTable[[#This Row],[Date]],2)</f>
        <v>201920</v>
      </c>
      <c r="N1506">
        <f t="shared" si="217"/>
        <v>17</v>
      </c>
      <c r="O1506" s="2">
        <f>SUMIF(IncomeDBTable[Date],"="&amp;DailyReportTable[[#This Row],[Date]],IncomeDBTable[Amount])</f>
        <v>0</v>
      </c>
      <c r="P1506" s="53">
        <f>SUMIF(ExpensesDBTable[Date],"="&amp;DailyReportTable[[#This Row],[Date]],ExpensesDBTable[Amount])</f>
        <v>137.33000000000001</v>
      </c>
      <c r="Q1506" s="2">
        <f t="shared" si="218"/>
        <v>-137.33000000000001</v>
      </c>
      <c r="R1506" s="2">
        <f t="shared" si="219"/>
        <v>144517.28</v>
      </c>
      <c r="S1506" s="53">
        <f>WEEKNUM(DailyReportTable[[#This Row],[Date]],2)</f>
        <v>20</v>
      </c>
    </row>
    <row r="1507" spans="10:19" x14ac:dyDescent="0.25">
      <c r="J1507" s="1">
        <v>43603</v>
      </c>
      <c r="K1507">
        <f t="shared" si="215"/>
        <v>2019</v>
      </c>
      <c r="L1507" t="str">
        <f t="shared" si="216"/>
        <v>May</v>
      </c>
      <c r="M1507" s="52" t="str">
        <f>DailyReportTable[[#This Row],[Year]]&amp;WEEKNUM(DailyReportTable[[#This Row],[Date]],2)</f>
        <v>201920</v>
      </c>
      <c r="N1507">
        <f t="shared" si="217"/>
        <v>18</v>
      </c>
      <c r="O1507" s="2">
        <f>SUMIF(IncomeDBTable[Date],"="&amp;DailyReportTable[[#This Row],[Date]],IncomeDBTable[Amount])</f>
        <v>0</v>
      </c>
      <c r="P1507" s="53">
        <f>SUMIF(ExpensesDBTable[Date],"="&amp;DailyReportTable[[#This Row],[Date]],ExpensesDBTable[Amount])</f>
        <v>1988.41</v>
      </c>
      <c r="Q1507" s="2">
        <f t="shared" si="218"/>
        <v>-1988.41</v>
      </c>
      <c r="R1507" s="2">
        <f t="shared" si="219"/>
        <v>142528.87</v>
      </c>
      <c r="S1507" s="53">
        <f>WEEKNUM(DailyReportTable[[#This Row],[Date]],2)</f>
        <v>20</v>
      </c>
    </row>
    <row r="1508" spans="10:19" x14ac:dyDescent="0.25">
      <c r="J1508" s="1">
        <v>43612</v>
      </c>
      <c r="K1508">
        <f t="shared" si="215"/>
        <v>2019</v>
      </c>
      <c r="L1508" t="str">
        <f t="shared" si="216"/>
        <v>May</v>
      </c>
      <c r="M1508" s="52" t="str">
        <f>DailyReportTable[[#This Row],[Year]]&amp;WEEKNUM(DailyReportTable[[#This Row],[Date]],2)</f>
        <v>201922</v>
      </c>
      <c r="N1508">
        <f t="shared" si="217"/>
        <v>27</v>
      </c>
      <c r="O1508" s="2">
        <f>SUMIF(IncomeDBTable[Date],"="&amp;DailyReportTable[[#This Row],[Date]],IncomeDBTable[Amount])</f>
        <v>0</v>
      </c>
      <c r="P1508" s="53">
        <f>SUMIF(ExpensesDBTable[Date],"="&amp;DailyReportTable[[#This Row],[Date]],ExpensesDBTable[Amount])</f>
        <v>500</v>
      </c>
      <c r="Q1508" s="2">
        <f t="shared" si="218"/>
        <v>-500</v>
      </c>
      <c r="R1508" s="2">
        <f t="shared" si="219"/>
        <v>142028.87</v>
      </c>
      <c r="S1508" s="53">
        <f>WEEKNUM(DailyReportTable[[#This Row],[Date]],2)</f>
        <v>22</v>
      </c>
    </row>
    <row r="1509" spans="10:19" x14ac:dyDescent="0.25">
      <c r="J1509" s="1">
        <v>43614</v>
      </c>
      <c r="K1509">
        <f t="shared" ref="K1509:K1514" si="220">YEAR(J1509)</f>
        <v>2019</v>
      </c>
      <c r="L1509" t="str">
        <f t="shared" ref="L1509:L1514" si="221">TEXT(DATE(K1509,MONTH(J1509),N1509),"MMMM")</f>
        <v>May</v>
      </c>
      <c r="M1509" s="52" t="str">
        <f>DailyReportTable[[#This Row],[Year]]&amp;WEEKNUM(DailyReportTable[[#This Row],[Date]],2)</f>
        <v>201922</v>
      </c>
      <c r="N1509">
        <f t="shared" ref="N1509:N1514" si="222">DAY(J1509)</f>
        <v>29</v>
      </c>
      <c r="O1509" s="2">
        <f>SUMIF(IncomeDBTable[Date],"="&amp;DailyReportTable[[#This Row],[Date]],IncomeDBTable[Amount])</f>
        <v>0</v>
      </c>
      <c r="P1509" s="53">
        <f>SUMIF(ExpensesDBTable[Date],"="&amp;DailyReportTable[[#This Row],[Date]],ExpensesDBTable[Amount])</f>
        <v>138.08999999999997</v>
      </c>
      <c r="Q1509" s="2">
        <f t="shared" ref="Q1509:Q1514" si="223">O1509-P1509</f>
        <v>-138.08999999999997</v>
      </c>
      <c r="R1509" s="2">
        <f t="shared" ref="R1509:R1514" si="224">R1508+Q1509</f>
        <v>141890.78</v>
      </c>
      <c r="S1509" s="53">
        <f>WEEKNUM(DailyReportTable[[#This Row],[Date]],2)</f>
        <v>22</v>
      </c>
    </row>
    <row r="1510" spans="10:19" x14ac:dyDescent="0.25">
      <c r="J1510" s="1">
        <v>43616</v>
      </c>
      <c r="K1510">
        <f t="shared" si="220"/>
        <v>2019</v>
      </c>
      <c r="L1510" t="str">
        <f t="shared" si="221"/>
        <v>May</v>
      </c>
      <c r="M1510" s="52" t="str">
        <f>DailyReportTable[[#This Row],[Year]]&amp;WEEKNUM(DailyReportTable[[#This Row],[Date]],2)</f>
        <v>201922</v>
      </c>
      <c r="N1510">
        <f t="shared" si="222"/>
        <v>31</v>
      </c>
      <c r="O1510" s="2">
        <f>SUMIF(IncomeDBTable[Date],"="&amp;DailyReportTable[[#This Row],[Date]],IncomeDBTable[Amount])</f>
        <v>0</v>
      </c>
      <c r="P1510" s="53">
        <f>SUMIF(ExpensesDBTable[Date],"="&amp;DailyReportTable[[#This Row],[Date]],ExpensesDBTable[Amount])</f>
        <v>2575.27</v>
      </c>
      <c r="Q1510" s="2">
        <f t="shared" si="223"/>
        <v>-2575.27</v>
      </c>
      <c r="R1510" s="2">
        <f t="shared" si="224"/>
        <v>139315.51</v>
      </c>
      <c r="S1510" s="53">
        <f>WEEKNUM(DailyReportTable[[#This Row],[Date]],2)</f>
        <v>22</v>
      </c>
    </row>
    <row r="1511" spans="10:19" x14ac:dyDescent="0.25">
      <c r="J1511" s="1">
        <v>43617</v>
      </c>
      <c r="K1511">
        <f t="shared" si="220"/>
        <v>2019</v>
      </c>
      <c r="L1511" t="str">
        <f t="shared" si="221"/>
        <v>June</v>
      </c>
      <c r="M1511" s="52" t="str">
        <f>DailyReportTable[[#This Row],[Year]]&amp;WEEKNUM(DailyReportTable[[#This Row],[Date]],2)</f>
        <v>201922</v>
      </c>
      <c r="N1511">
        <f t="shared" si="222"/>
        <v>1</v>
      </c>
      <c r="O1511" s="2">
        <f>SUMIF(IncomeDBTable[Date],"="&amp;DailyReportTable[[#This Row],[Date]],IncomeDBTable[Amount])</f>
        <v>10000</v>
      </c>
      <c r="P1511" s="53">
        <f>SUMIF(ExpensesDBTable[Date],"="&amp;DailyReportTable[[#This Row],[Date]],ExpensesDBTable[Amount])</f>
        <v>791.99</v>
      </c>
      <c r="Q1511" s="2">
        <f t="shared" si="223"/>
        <v>9208.01</v>
      </c>
      <c r="R1511" s="2">
        <f t="shared" si="224"/>
        <v>148523.52000000002</v>
      </c>
      <c r="S1511" s="53">
        <f>WEEKNUM(DailyReportTable[[#This Row],[Date]],2)</f>
        <v>22</v>
      </c>
    </row>
    <row r="1512" spans="10:19" x14ac:dyDescent="0.25">
      <c r="J1512" s="1">
        <v>43618</v>
      </c>
      <c r="K1512">
        <f t="shared" si="220"/>
        <v>2019</v>
      </c>
      <c r="L1512" t="str">
        <f t="shared" si="221"/>
        <v>June</v>
      </c>
      <c r="M1512" s="52" t="str">
        <f>DailyReportTable[[#This Row],[Year]]&amp;WEEKNUM(DailyReportTable[[#This Row],[Date]],2)</f>
        <v>201922</v>
      </c>
      <c r="N1512">
        <f t="shared" si="222"/>
        <v>2</v>
      </c>
      <c r="O1512" s="2">
        <f>SUMIF(IncomeDBTable[Date],"="&amp;DailyReportTable[[#This Row],[Date]],IncomeDBTable[Amount])</f>
        <v>0</v>
      </c>
      <c r="P1512" s="53">
        <f>SUMIF(ExpensesDBTable[Date],"="&amp;DailyReportTable[[#This Row],[Date]],ExpensesDBTable[Amount])</f>
        <v>301.81</v>
      </c>
      <c r="Q1512" s="2">
        <f t="shared" si="223"/>
        <v>-301.81</v>
      </c>
      <c r="R1512" s="2">
        <f t="shared" si="224"/>
        <v>148221.71000000002</v>
      </c>
      <c r="S1512" s="53">
        <f>WEEKNUM(DailyReportTable[[#This Row],[Date]],2)</f>
        <v>22</v>
      </c>
    </row>
    <row r="1513" spans="10:19" x14ac:dyDescent="0.25">
      <c r="J1513" s="1">
        <v>43619</v>
      </c>
      <c r="K1513">
        <f t="shared" si="220"/>
        <v>2019</v>
      </c>
      <c r="L1513" t="str">
        <f t="shared" si="221"/>
        <v>June</v>
      </c>
      <c r="M1513" s="52" t="str">
        <f>DailyReportTable[[#This Row],[Year]]&amp;WEEKNUM(DailyReportTable[[#This Row],[Date]],2)</f>
        <v>201923</v>
      </c>
      <c r="N1513">
        <f t="shared" si="222"/>
        <v>3</v>
      </c>
      <c r="O1513" s="2">
        <f>SUMIF(IncomeDBTable[Date],"="&amp;DailyReportTable[[#This Row],[Date]],IncomeDBTable[Amount])</f>
        <v>0</v>
      </c>
      <c r="P1513" s="53">
        <f>SUMIF(ExpensesDBTable[Date],"="&amp;DailyReportTable[[#This Row],[Date]],ExpensesDBTable[Amount])</f>
        <v>16.239999999999998</v>
      </c>
      <c r="Q1513" s="2">
        <f t="shared" si="223"/>
        <v>-16.239999999999998</v>
      </c>
      <c r="R1513" s="2">
        <f t="shared" si="224"/>
        <v>148205.47000000003</v>
      </c>
      <c r="S1513" s="53">
        <f>WEEKNUM(DailyReportTable[[#This Row],[Date]],2)</f>
        <v>23</v>
      </c>
    </row>
    <row r="1514" spans="10:19" x14ac:dyDescent="0.25">
      <c r="J1514" s="1">
        <v>43620</v>
      </c>
      <c r="K1514">
        <f t="shared" si="220"/>
        <v>2019</v>
      </c>
      <c r="L1514" t="str">
        <f t="shared" si="221"/>
        <v>June</v>
      </c>
      <c r="M1514" s="52" t="str">
        <f>DailyReportTable[[#This Row],[Year]]&amp;WEEKNUM(DailyReportTable[[#This Row],[Date]],2)</f>
        <v>201923</v>
      </c>
      <c r="N1514">
        <f t="shared" si="222"/>
        <v>4</v>
      </c>
      <c r="O1514" s="2">
        <f>SUMIF(IncomeDBTable[Date],"="&amp;DailyReportTable[[#This Row],[Date]],IncomeDBTable[Amount])</f>
        <v>0</v>
      </c>
      <c r="P1514" s="53">
        <f>SUMIF(ExpensesDBTable[Date],"="&amp;DailyReportTable[[#This Row],[Date]],ExpensesDBTable[Amount])</f>
        <v>748.9</v>
      </c>
      <c r="Q1514" s="2">
        <f t="shared" si="223"/>
        <v>-748.9</v>
      </c>
      <c r="R1514" s="2">
        <f t="shared" si="224"/>
        <v>147456.57000000004</v>
      </c>
      <c r="S1514" s="53">
        <f>WEEKNUM(DailyReportTable[[#This Row],[Date]],2)</f>
        <v>23</v>
      </c>
    </row>
    <row r="1515" spans="10:19" x14ac:dyDescent="0.25">
      <c r="J1515" s="1">
        <v>43621</v>
      </c>
      <c r="K1515">
        <f t="shared" ref="K1515:K1520" si="225">YEAR(J1515)</f>
        <v>2019</v>
      </c>
      <c r="L1515" t="str">
        <f t="shared" ref="L1515:L1520" si="226">TEXT(DATE(K1515,MONTH(J1515),N1515),"MMMM")</f>
        <v>June</v>
      </c>
      <c r="M1515" s="52" t="str">
        <f>DailyReportTable[[#This Row],[Year]]&amp;WEEKNUM(DailyReportTable[[#This Row],[Date]],2)</f>
        <v>201923</v>
      </c>
      <c r="N1515">
        <f t="shared" ref="N1515:N1520" si="227">DAY(J1515)</f>
        <v>5</v>
      </c>
      <c r="O1515" s="2">
        <f>SUMIF(IncomeDBTable[Date],"="&amp;DailyReportTable[[#This Row],[Date]],IncomeDBTable[Amount])</f>
        <v>25782.5</v>
      </c>
      <c r="P1515" s="53">
        <f>SUMIF(ExpensesDBTable[Date],"="&amp;DailyReportTable[[#This Row],[Date]],ExpensesDBTable[Amount])</f>
        <v>344.32</v>
      </c>
      <c r="Q1515" s="2">
        <f t="shared" ref="Q1515:Q1520" si="228">O1515-P1515</f>
        <v>25438.18</v>
      </c>
      <c r="R1515" s="2">
        <f t="shared" ref="R1515:R1520" si="229">R1514+Q1515</f>
        <v>172894.75000000003</v>
      </c>
      <c r="S1515" s="53">
        <f>WEEKNUM(DailyReportTable[[#This Row],[Date]],2)</f>
        <v>23</v>
      </c>
    </row>
    <row r="1516" spans="10:19" x14ac:dyDescent="0.25">
      <c r="J1516" s="1">
        <v>43622</v>
      </c>
      <c r="K1516">
        <f t="shared" si="225"/>
        <v>2019</v>
      </c>
      <c r="L1516" t="str">
        <f t="shared" si="226"/>
        <v>June</v>
      </c>
      <c r="M1516" s="52" t="str">
        <f>DailyReportTable[[#This Row],[Year]]&amp;WEEKNUM(DailyReportTable[[#This Row],[Date]],2)</f>
        <v>201923</v>
      </c>
      <c r="N1516">
        <f t="shared" si="227"/>
        <v>6</v>
      </c>
      <c r="O1516" s="2">
        <f>SUMIF(IncomeDBTable[Date],"="&amp;DailyReportTable[[#This Row],[Date]],IncomeDBTable[Amount])</f>
        <v>0</v>
      </c>
      <c r="P1516" s="53">
        <f>SUMIF(ExpensesDBTable[Date],"="&amp;DailyReportTable[[#This Row],[Date]],ExpensesDBTable[Amount])</f>
        <v>3794.6400000000003</v>
      </c>
      <c r="Q1516" s="2">
        <f t="shared" si="228"/>
        <v>-3794.6400000000003</v>
      </c>
      <c r="R1516" s="2">
        <f t="shared" si="229"/>
        <v>169100.11000000002</v>
      </c>
      <c r="S1516" s="53">
        <f>WEEKNUM(DailyReportTable[[#This Row],[Date]],2)</f>
        <v>23</v>
      </c>
    </row>
    <row r="1517" spans="10:19" x14ac:dyDescent="0.25">
      <c r="J1517" s="1">
        <v>43623</v>
      </c>
      <c r="K1517">
        <f t="shared" si="225"/>
        <v>2019</v>
      </c>
      <c r="L1517" t="str">
        <f t="shared" si="226"/>
        <v>June</v>
      </c>
      <c r="M1517" s="52" t="str">
        <f>DailyReportTable[[#This Row],[Year]]&amp;WEEKNUM(DailyReportTable[[#This Row],[Date]],2)</f>
        <v>201923</v>
      </c>
      <c r="N1517">
        <f t="shared" si="227"/>
        <v>7</v>
      </c>
      <c r="O1517" s="2">
        <f>SUMIF(IncomeDBTable[Date],"="&amp;DailyReportTable[[#This Row],[Date]],IncomeDBTable[Amount])</f>
        <v>0</v>
      </c>
      <c r="P1517" s="53">
        <f>SUMIF(ExpensesDBTable[Date],"="&amp;DailyReportTable[[#This Row],[Date]],ExpensesDBTable[Amount])</f>
        <v>48.75</v>
      </c>
      <c r="Q1517" s="2">
        <f t="shared" si="228"/>
        <v>-48.75</v>
      </c>
      <c r="R1517" s="2">
        <f t="shared" si="229"/>
        <v>169051.36000000002</v>
      </c>
      <c r="S1517" s="53">
        <f>WEEKNUM(DailyReportTable[[#This Row],[Date]],2)</f>
        <v>23</v>
      </c>
    </row>
    <row r="1518" spans="10:19" x14ac:dyDescent="0.25">
      <c r="J1518" s="1">
        <v>43625</v>
      </c>
      <c r="K1518">
        <f t="shared" si="225"/>
        <v>2019</v>
      </c>
      <c r="L1518" t="str">
        <f t="shared" si="226"/>
        <v>June</v>
      </c>
      <c r="M1518" s="52" t="str">
        <f>DailyReportTable[[#This Row],[Year]]&amp;WEEKNUM(DailyReportTable[[#This Row],[Date]],2)</f>
        <v>201923</v>
      </c>
      <c r="N1518">
        <f t="shared" si="227"/>
        <v>9</v>
      </c>
      <c r="O1518" s="2">
        <f>SUMIF(IncomeDBTable[Date],"="&amp;DailyReportTable[[#This Row],[Date]],IncomeDBTable[Amount])</f>
        <v>0</v>
      </c>
      <c r="P1518" s="53">
        <f>SUMIF(ExpensesDBTable[Date],"="&amp;DailyReportTable[[#This Row],[Date]],ExpensesDBTable[Amount])</f>
        <v>477.01999999999992</v>
      </c>
      <c r="Q1518" s="2">
        <f t="shared" si="228"/>
        <v>-477.01999999999992</v>
      </c>
      <c r="R1518" s="2">
        <f t="shared" si="229"/>
        <v>168574.34000000003</v>
      </c>
      <c r="S1518" s="53">
        <f>WEEKNUM(DailyReportTable[[#This Row],[Date]],2)</f>
        <v>23</v>
      </c>
    </row>
    <row r="1519" spans="10:19" x14ac:dyDescent="0.25">
      <c r="J1519" s="1">
        <v>43626</v>
      </c>
      <c r="K1519">
        <f t="shared" si="225"/>
        <v>2019</v>
      </c>
      <c r="L1519" t="str">
        <f t="shared" si="226"/>
        <v>June</v>
      </c>
      <c r="M1519" s="52" t="str">
        <f>DailyReportTable[[#This Row],[Year]]&amp;WEEKNUM(DailyReportTable[[#This Row],[Date]],2)</f>
        <v>201924</v>
      </c>
      <c r="N1519">
        <f t="shared" si="227"/>
        <v>10</v>
      </c>
      <c r="O1519" s="2">
        <f>SUMIF(IncomeDBTable[Date],"="&amp;DailyReportTable[[#This Row],[Date]],IncomeDBTable[Amount])</f>
        <v>0</v>
      </c>
      <c r="P1519" s="53">
        <f>SUMIF(ExpensesDBTable[Date],"="&amp;DailyReportTable[[#This Row],[Date]],ExpensesDBTable[Amount])</f>
        <v>185</v>
      </c>
      <c r="Q1519" s="2">
        <f t="shared" si="228"/>
        <v>-185</v>
      </c>
      <c r="R1519" s="2">
        <f t="shared" si="229"/>
        <v>168389.34000000003</v>
      </c>
      <c r="S1519" s="53">
        <f>WEEKNUM(DailyReportTable[[#This Row],[Date]],2)</f>
        <v>24</v>
      </c>
    </row>
    <row r="1520" spans="10:19" x14ac:dyDescent="0.25">
      <c r="J1520" s="1">
        <v>43628</v>
      </c>
      <c r="K1520">
        <f t="shared" si="225"/>
        <v>2019</v>
      </c>
      <c r="L1520" t="str">
        <f t="shared" si="226"/>
        <v>June</v>
      </c>
      <c r="M1520" s="52" t="str">
        <f>DailyReportTable[[#This Row],[Year]]&amp;WEEKNUM(DailyReportTable[[#This Row],[Date]],2)</f>
        <v>201924</v>
      </c>
      <c r="N1520">
        <f t="shared" si="227"/>
        <v>12</v>
      </c>
      <c r="O1520" s="2">
        <f>SUMIF(IncomeDBTable[Date],"="&amp;DailyReportTable[[#This Row],[Date]],IncomeDBTable[Amount])</f>
        <v>18.75</v>
      </c>
      <c r="P1520" s="53">
        <f>SUMIF(ExpensesDBTable[Date],"="&amp;DailyReportTable[[#This Row],[Date]],ExpensesDBTable[Amount])</f>
        <v>379.33000000000004</v>
      </c>
      <c r="Q1520" s="2">
        <f t="shared" si="228"/>
        <v>-360.58000000000004</v>
      </c>
      <c r="R1520" s="2">
        <f t="shared" si="229"/>
        <v>168028.76000000004</v>
      </c>
      <c r="S1520" s="53">
        <f>WEEKNUM(DailyReportTable[[#This Row],[Date]],2)</f>
        <v>24</v>
      </c>
    </row>
    <row r="1521" spans="10:19" x14ac:dyDescent="0.25">
      <c r="J1521" s="1">
        <v>43630</v>
      </c>
      <c r="K1521">
        <f t="shared" ref="K1521:K1526" si="230">YEAR(J1521)</f>
        <v>2019</v>
      </c>
      <c r="L1521" t="str">
        <f t="shared" ref="L1521:L1526" si="231">TEXT(DATE(K1521,MONTH(J1521),N1521),"MMMM")</f>
        <v>June</v>
      </c>
      <c r="M1521" s="52" t="str">
        <f>DailyReportTable[[#This Row],[Year]]&amp;WEEKNUM(DailyReportTable[[#This Row],[Date]],2)</f>
        <v>201924</v>
      </c>
      <c r="N1521">
        <f t="shared" ref="N1521:N1526" si="232">DAY(J1521)</f>
        <v>14</v>
      </c>
      <c r="O1521" s="2">
        <f>SUMIF(IncomeDBTable[Date],"="&amp;DailyReportTable[[#This Row],[Date]],IncomeDBTable[Amount])</f>
        <v>0</v>
      </c>
      <c r="P1521" s="53">
        <f>SUMIF(ExpensesDBTable[Date],"="&amp;DailyReportTable[[#This Row],[Date]],ExpensesDBTable[Amount])</f>
        <v>24.1</v>
      </c>
      <c r="Q1521" s="2">
        <f t="shared" ref="Q1521:Q1526" si="233">O1521-P1521</f>
        <v>-24.1</v>
      </c>
      <c r="R1521" s="2">
        <f t="shared" ref="R1521:R1526" si="234">R1520+Q1521</f>
        <v>168004.66000000003</v>
      </c>
      <c r="S1521" s="53">
        <f>WEEKNUM(DailyReportTable[[#This Row],[Date]],2)</f>
        <v>24</v>
      </c>
    </row>
    <row r="1522" spans="10:19" x14ac:dyDescent="0.25">
      <c r="J1522" s="1">
        <v>43631</v>
      </c>
      <c r="K1522">
        <f t="shared" si="230"/>
        <v>2019</v>
      </c>
      <c r="L1522" t="str">
        <f t="shared" si="231"/>
        <v>June</v>
      </c>
      <c r="M1522" s="52" t="str">
        <f>DailyReportTable[[#This Row],[Year]]&amp;WEEKNUM(DailyReportTable[[#This Row],[Date]],2)</f>
        <v>201924</v>
      </c>
      <c r="N1522">
        <f t="shared" si="232"/>
        <v>15</v>
      </c>
      <c r="O1522" s="2">
        <f>SUMIF(IncomeDBTable[Date],"="&amp;DailyReportTable[[#This Row],[Date]],IncomeDBTable[Amount])</f>
        <v>15097.12</v>
      </c>
      <c r="P1522" s="53">
        <f>SUMIF(ExpensesDBTable[Date],"="&amp;DailyReportTable[[#This Row],[Date]],ExpensesDBTable[Amount])</f>
        <v>321.53999999999996</v>
      </c>
      <c r="Q1522" s="2">
        <f t="shared" si="233"/>
        <v>14775.580000000002</v>
      </c>
      <c r="R1522" s="2">
        <f t="shared" si="234"/>
        <v>182780.24000000005</v>
      </c>
      <c r="S1522" s="53">
        <f>WEEKNUM(DailyReportTable[[#This Row],[Date]],2)</f>
        <v>24</v>
      </c>
    </row>
    <row r="1523" spans="10:19" x14ac:dyDescent="0.25">
      <c r="J1523" s="1">
        <v>43633</v>
      </c>
      <c r="K1523">
        <f t="shared" si="230"/>
        <v>2019</v>
      </c>
      <c r="L1523" t="str">
        <f t="shared" si="231"/>
        <v>June</v>
      </c>
      <c r="M1523" s="52" t="str">
        <f>DailyReportTable[[#This Row],[Year]]&amp;WEEKNUM(DailyReportTable[[#This Row],[Date]],2)</f>
        <v>201925</v>
      </c>
      <c r="N1523">
        <f t="shared" si="232"/>
        <v>17</v>
      </c>
      <c r="O1523" s="2">
        <f>SUMIF(IncomeDBTable[Date],"="&amp;DailyReportTable[[#This Row],[Date]],IncomeDBTable[Amount])</f>
        <v>0</v>
      </c>
      <c r="P1523" s="53">
        <f>SUMIF(ExpensesDBTable[Date],"="&amp;DailyReportTable[[#This Row],[Date]],ExpensesDBTable[Amount])</f>
        <v>72.040000000000006</v>
      </c>
      <c r="Q1523" s="2">
        <f t="shared" si="233"/>
        <v>-72.040000000000006</v>
      </c>
      <c r="R1523" s="2">
        <f t="shared" si="234"/>
        <v>182708.20000000004</v>
      </c>
      <c r="S1523" s="53">
        <f>WEEKNUM(DailyReportTable[[#This Row],[Date]],2)</f>
        <v>25</v>
      </c>
    </row>
    <row r="1524" spans="10:19" x14ac:dyDescent="0.25">
      <c r="J1524" s="1">
        <v>43632</v>
      </c>
      <c r="K1524">
        <f t="shared" si="230"/>
        <v>2019</v>
      </c>
      <c r="L1524" t="str">
        <f t="shared" si="231"/>
        <v>June</v>
      </c>
      <c r="M1524" s="52" t="str">
        <f>DailyReportTable[[#This Row],[Year]]&amp;WEEKNUM(DailyReportTable[[#This Row],[Date]],2)</f>
        <v>201924</v>
      </c>
      <c r="N1524">
        <f t="shared" si="232"/>
        <v>16</v>
      </c>
      <c r="O1524" s="2">
        <f>SUMIF(IncomeDBTable[Date],"="&amp;DailyReportTable[[#This Row],[Date]],IncomeDBTable[Amount])</f>
        <v>0</v>
      </c>
      <c r="P1524" s="53">
        <f>SUMIF(ExpensesDBTable[Date],"="&amp;DailyReportTable[[#This Row],[Date]],ExpensesDBTable[Amount])</f>
        <v>47.47</v>
      </c>
      <c r="Q1524" s="2">
        <f t="shared" si="233"/>
        <v>-47.47</v>
      </c>
      <c r="R1524" s="2">
        <f t="shared" si="234"/>
        <v>182660.73000000004</v>
      </c>
      <c r="S1524" s="53">
        <f>WEEKNUM(DailyReportTable[[#This Row],[Date]],2)</f>
        <v>24</v>
      </c>
    </row>
    <row r="1525" spans="10:19" x14ac:dyDescent="0.25">
      <c r="J1525" s="1">
        <v>43634</v>
      </c>
      <c r="K1525">
        <f t="shared" si="230"/>
        <v>2019</v>
      </c>
      <c r="L1525" t="str">
        <f t="shared" si="231"/>
        <v>June</v>
      </c>
      <c r="M1525" s="52" t="str">
        <f>DailyReportTable[[#This Row],[Year]]&amp;WEEKNUM(DailyReportTable[[#This Row],[Date]],2)</f>
        <v>201925</v>
      </c>
      <c r="N1525">
        <f t="shared" si="232"/>
        <v>18</v>
      </c>
      <c r="O1525" s="2">
        <f>SUMIF(IncomeDBTable[Date],"="&amp;DailyReportTable[[#This Row],[Date]],IncomeDBTable[Amount])</f>
        <v>0</v>
      </c>
      <c r="P1525" s="53">
        <f>SUMIF(ExpensesDBTable[Date],"="&amp;DailyReportTable[[#This Row],[Date]],ExpensesDBTable[Amount])</f>
        <v>2457.6099999999997</v>
      </c>
      <c r="Q1525" s="2">
        <f t="shared" si="233"/>
        <v>-2457.6099999999997</v>
      </c>
      <c r="R1525" s="2">
        <f t="shared" si="234"/>
        <v>180203.12000000005</v>
      </c>
      <c r="S1525" s="53">
        <f>WEEKNUM(DailyReportTable[[#This Row],[Date]],2)</f>
        <v>25</v>
      </c>
    </row>
    <row r="1526" spans="10:19" x14ac:dyDescent="0.25">
      <c r="J1526" s="1">
        <v>43636</v>
      </c>
      <c r="K1526">
        <f t="shared" si="230"/>
        <v>2019</v>
      </c>
      <c r="L1526" t="str">
        <f t="shared" si="231"/>
        <v>June</v>
      </c>
      <c r="M1526" s="52" t="str">
        <f>DailyReportTable[[#This Row],[Year]]&amp;WEEKNUM(DailyReportTable[[#This Row],[Date]],2)</f>
        <v>201925</v>
      </c>
      <c r="N1526">
        <f t="shared" si="232"/>
        <v>20</v>
      </c>
      <c r="O1526" s="2">
        <f>SUMIF(IncomeDBTable[Date],"="&amp;DailyReportTable[[#This Row],[Date]],IncomeDBTable[Amount])</f>
        <v>0</v>
      </c>
      <c r="P1526" s="53">
        <f>SUMIF(ExpensesDBTable[Date],"="&amp;DailyReportTable[[#This Row],[Date]],ExpensesDBTable[Amount])</f>
        <v>2312.1800000000003</v>
      </c>
      <c r="Q1526" s="2">
        <f t="shared" si="233"/>
        <v>-2312.1800000000003</v>
      </c>
      <c r="R1526" s="2">
        <f t="shared" si="234"/>
        <v>177890.94000000006</v>
      </c>
      <c r="S1526" s="53">
        <f>WEEKNUM(DailyReportTable[[#This Row],[Date]],2)</f>
        <v>25</v>
      </c>
    </row>
    <row r="1527" spans="10:19" x14ac:dyDescent="0.25">
      <c r="J1527" s="1">
        <v>43639</v>
      </c>
      <c r="K1527">
        <f t="shared" ref="K1527:K1532" si="235">YEAR(J1527)</f>
        <v>2019</v>
      </c>
      <c r="L1527" t="str">
        <f t="shared" ref="L1527:L1532" si="236">TEXT(DATE(K1527,MONTH(J1527),N1527),"MMMM")</f>
        <v>June</v>
      </c>
      <c r="M1527" s="52" t="str">
        <f>DailyReportTable[[#This Row],[Year]]&amp;WEEKNUM(DailyReportTable[[#This Row],[Date]],2)</f>
        <v>201925</v>
      </c>
      <c r="N1527">
        <f t="shared" ref="N1527:N1532" si="237">DAY(J1527)</f>
        <v>23</v>
      </c>
      <c r="O1527" s="2">
        <f>SUMIF(IncomeDBTable[Date],"="&amp;DailyReportTable[[#This Row],[Date]],IncomeDBTable[Amount])</f>
        <v>0</v>
      </c>
      <c r="P1527" s="53">
        <f>SUMIF(ExpensesDBTable[Date],"="&amp;DailyReportTable[[#This Row],[Date]],ExpensesDBTable[Amount])</f>
        <v>1067.94</v>
      </c>
      <c r="Q1527" s="2">
        <f t="shared" ref="Q1527:Q1532" si="238">O1527-P1527</f>
        <v>-1067.94</v>
      </c>
      <c r="R1527" s="2">
        <f t="shared" ref="R1527:R1532" si="239">R1526+Q1527</f>
        <v>176823.00000000006</v>
      </c>
      <c r="S1527" s="53">
        <f>WEEKNUM(DailyReportTable[[#This Row],[Date]],2)</f>
        <v>25</v>
      </c>
    </row>
    <row r="1528" spans="10:19" x14ac:dyDescent="0.25">
      <c r="J1528" s="1">
        <v>43640</v>
      </c>
      <c r="K1528">
        <f t="shared" si="235"/>
        <v>2019</v>
      </c>
      <c r="L1528" t="str">
        <f t="shared" si="236"/>
        <v>June</v>
      </c>
      <c r="M1528" s="52" t="str">
        <f>DailyReportTable[[#This Row],[Year]]&amp;WEEKNUM(DailyReportTable[[#This Row],[Date]],2)</f>
        <v>201926</v>
      </c>
      <c r="N1528">
        <f t="shared" si="237"/>
        <v>24</v>
      </c>
      <c r="O1528" s="2">
        <f>SUMIF(IncomeDBTable[Date],"="&amp;DailyReportTable[[#This Row],[Date]],IncomeDBTable[Amount])</f>
        <v>0</v>
      </c>
      <c r="P1528" s="53">
        <f>SUMIF(ExpensesDBTable[Date],"="&amp;DailyReportTable[[#This Row],[Date]],ExpensesDBTable[Amount])</f>
        <v>143.15</v>
      </c>
      <c r="Q1528" s="2">
        <f t="shared" si="238"/>
        <v>-143.15</v>
      </c>
      <c r="R1528" s="2">
        <f t="shared" si="239"/>
        <v>176679.85000000006</v>
      </c>
      <c r="S1528" s="53">
        <f>WEEKNUM(DailyReportTable[[#This Row],[Date]],2)</f>
        <v>26</v>
      </c>
    </row>
    <row r="1529" spans="10:19" x14ac:dyDescent="0.25">
      <c r="J1529" s="1">
        <v>43641</v>
      </c>
      <c r="K1529">
        <f t="shared" si="235"/>
        <v>2019</v>
      </c>
      <c r="L1529" t="str">
        <f t="shared" si="236"/>
        <v>June</v>
      </c>
      <c r="M1529" s="52" t="str">
        <f>DailyReportTable[[#This Row],[Year]]&amp;WEEKNUM(DailyReportTable[[#This Row],[Date]],2)</f>
        <v>201926</v>
      </c>
      <c r="N1529">
        <f t="shared" si="237"/>
        <v>25</v>
      </c>
      <c r="O1529" s="2">
        <f>SUMIF(IncomeDBTable[Date],"="&amp;DailyReportTable[[#This Row],[Date]],IncomeDBTable[Amount])</f>
        <v>0</v>
      </c>
      <c r="P1529" s="53">
        <f>SUMIF(ExpensesDBTable[Date],"="&amp;DailyReportTable[[#This Row],[Date]],ExpensesDBTable[Amount])</f>
        <v>4.2</v>
      </c>
      <c r="Q1529" s="2">
        <f t="shared" si="238"/>
        <v>-4.2</v>
      </c>
      <c r="R1529" s="2">
        <f t="shared" si="239"/>
        <v>176675.65000000005</v>
      </c>
      <c r="S1529" s="53">
        <f>WEEKNUM(DailyReportTable[[#This Row],[Date]],2)</f>
        <v>26</v>
      </c>
    </row>
    <row r="1530" spans="10:19" x14ac:dyDescent="0.25">
      <c r="J1530" s="1">
        <v>43646</v>
      </c>
      <c r="K1530">
        <f t="shared" si="235"/>
        <v>2019</v>
      </c>
      <c r="L1530" t="str">
        <f t="shared" si="236"/>
        <v>June</v>
      </c>
      <c r="M1530" s="52" t="str">
        <f>DailyReportTable[[#This Row],[Year]]&amp;WEEKNUM(DailyReportTable[[#This Row],[Date]],2)</f>
        <v>201926</v>
      </c>
      <c r="N1530">
        <f t="shared" si="237"/>
        <v>30</v>
      </c>
      <c r="O1530" s="2">
        <f>SUMIF(IncomeDBTable[Date],"="&amp;DailyReportTable[[#This Row],[Date]],IncomeDBTable[Amount])</f>
        <v>0</v>
      </c>
      <c r="P1530" s="53">
        <f>SUMIF(ExpensesDBTable[Date],"="&amp;DailyReportTable[[#This Row],[Date]],ExpensesDBTable[Amount])</f>
        <v>898.37000000000012</v>
      </c>
      <c r="Q1530" s="2">
        <f t="shared" si="238"/>
        <v>-898.37000000000012</v>
      </c>
      <c r="R1530" s="2">
        <f t="shared" si="239"/>
        <v>175777.28000000006</v>
      </c>
      <c r="S1530" s="53">
        <f>WEEKNUM(DailyReportTable[[#This Row],[Date]],2)</f>
        <v>26</v>
      </c>
    </row>
    <row r="1531" spans="10:19" x14ac:dyDescent="0.25">
      <c r="J1531" s="1">
        <v>43647</v>
      </c>
      <c r="K1531">
        <f t="shared" si="235"/>
        <v>2019</v>
      </c>
      <c r="L1531" t="str">
        <f t="shared" si="236"/>
        <v>July</v>
      </c>
      <c r="M1531" s="52" t="str">
        <f>DailyReportTable[[#This Row],[Year]]&amp;WEEKNUM(DailyReportTable[[#This Row],[Date]],2)</f>
        <v>201927</v>
      </c>
      <c r="N1531">
        <f t="shared" si="237"/>
        <v>1</v>
      </c>
      <c r="O1531" s="2">
        <f>SUMIF(IncomeDBTable[Date],"="&amp;DailyReportTable[[#This Row],[Date]],IncomeDBTable[Amount])</f>
        <v>0</v>
      </c>
      <c r="P1531" s="53">
        <f>SUMIF(ExpensesDBTable[Date],"="&amp;DailyReportTable[[#This Row],[Date]],ExpensesDBTable[Amount])</f>
        <v>246</v>
      </c>
      <c r="Q1531" s="2">
        <f t="shared" si="238"/>
        <v>-246</v>
      </c>
      <c r="R1531" s="2">
        <f t="shared" si="239"/>
        <v>175531.28000000006</v>
      </c>
      <c r="S1531" s="53">
        <f>WEEKNUM(DailyReportTable[[#This Row],[Date]],2)</f>
        <v>27</v>
      </c>
    </row>
    <row r="1532" spans="10:19" x14ac:dyDescent="0.25">
      <c r="J1532" s="1">
        <v>43648</v>
      </c>
      <c r="K1532">
        <f t="shared" si="235"/>
        <v>2019</v>
      </c>
      <c r="L1532" t="str">
        <f t="shared" si="236"/>
        <v>July</v>
      </c>
      <c r="M1532" s="52" t="str">
        <f>DailyReportTable[[#This Row],[Year]]&amp;WEEKNUM(DailyReportTable[[#This Row],[Date]],2)</f>
        <v>201927</v>
      </c>
      <c r="N1532">
        <f t="shared" si="237"/>
        <v>2</v>
      </c>
      <c r="O1532" s="2">
        <f>SUMIF(IncomeDBTable[Date],"="&amp;DailyReportTable[[#This Row],[Date]],IncomeDBTable[Amount])</f>
        <v>0</v>
      </c>
      <c r="P1532" s="53">
        <f>SUMIF(ExpensesDBTable[Date],"="&amp;DailyReportTable[[#This Row],[Date]],ExpensesDBTable[Amount])</f>
        <v>118.65</v>
      </c>
      <c r="Q1532" s="2">
        <f t="shared" si="238"/>
        <v>-118.65</v>
      </c>
      <c r="R1532" s="2">
        <f t="shared" si="239"/>
        <v>175412.63000000006</v>
      </c>
      <c r="S1532" s="53">
        <f>WEEKNUM(DailyReportTable[[#This Row],[Date]],2)</f>
        <v>27</v>
      </c>
    </row>
    <row r="1533" spans="10:19" x14ac:dyDescent="0.25">
      <c r="J1533" s="1">
        <v>43654</v>
      </c>
      <c r="K1533">
        <f t="shared" ref="K1533:K1538" si="240">YEAR(J1533)</f>
        <v>2019</v>
      </c>
      <c r="L1533" t="str">
        <f t="shared" ref="L1533:L1538" si="241">TEXT(DATE(K1533,MONTH(J1533),N1533),"MMMM")</f>
        <v>July</v>
      </c>
      <c r="M1533" s="52" t="str">
        <f>DailyReportTable[[#This Row],[Year]]&amp;WEEKNUM(DailyReportTable[[#This Row],[Date]],2)</f>
        <v>201928</v>
      </c>
      <c r="N1533">
        <f t="shared" ref="N1533:N1538" si="242">DAY(J1533)</f>
        <v>8</v>
      </c>
      <c r="O1533" s="2">
        <f>SUMIF(IncomeDBTable[Date],"="&amp;DailyReportTable[[#This Row],[Date]],IncomeDBTable[Amount])</f>
        <v>5307.79</v>
      </c>
      <c r="P1533" s="53">
        <f>SUMIF(ExpensesDBTable[Date],"="&amp;DailyReportTable[[#This Row],[Date]],ExpensesDBTable[Amount])</f>
        <v>1829.2400000000005</v>
      </c>
      <c r="Q1533" s="2">
        <f t="shared" ref="Q1533:Q1538" si="243">O1533-P1533</f>
        <v>3478.5499999999993</v>
      </c>
      <c r="R1533" s="2">
        <f t="shared" ref="R1533:R1538" si="244">R1532+Q1533</f>
        <v>178891.18000000005</v>
      </c>
      <c r="S1533" s="53">
        <f>WEEKNUM(DailyReportTable[[#This Row],[Date]],2)</f>
        <v>28</v>
      </c>
    </row>
    <row r="1534" spans="10:19" x14ac:dyDescent="0.25">
      <c r="J1534" s="1">
        <v>43652</v>
      </c>
      <c r="K1534">
        <f t="shared" si="240"/>
        <v>2019</v>
      </c>
      <c r="L1534" t="str">
        <f t="shared" si="241"/>
        <v>July</v>
      </c>
      <c r="M1534" s="52" t="str">
        <f>DailyReportTable[[#This Row],[Year]]&amp;WEEKNUM(DailyReportTable[[#This Row],[Date]],2)</f>
        <v>201927</v>
      </c>
      <c r="N1534">
        <f t="shared" si="242"/>
        <v>6</v>
      </c>
      <c r="O1534" s="2">
        <f>SUMIF(IncomeDBTable[Date],"="&amp;DailyReportTable[[#This Row],[Date]],IncomeDBTable[Amount])</f>
        <v>0</v>
      </c>
      <c r="P1534" s="53">
        <f>SUMIF(ExpensesDBTable[Date],"="&amp;DailyReportTable[[#This Row],[Date]],ExpensesDBTable[Amount])</f>
        <v>41.8</v>
      </c>
      <c r="Q1534" s="2">
        <f t="shared" si="243"/>
        <v>-41.8</v>
      </c>
      <c r="R1534" s="2">
        <f t="shared" si="244"/>
        <v>178849.38000000006</v>
      </c>
      <c r="S1534" s="53">
        <f>WEEKNUM(DailyReportTable[[#This Row],[Date]],2)</f>
        <v>27</v>
      </c>
    </row>
    <row r="1535" spans="10:19" x14ac:dyDescent="0.25">
      <c r="J1535" s="1">
        <v>43649</v>
      </c>
      <c r="K1535">
        <f t="shared" si="240"/>
        <v>2019</v>
      </c>
      <c r="L1535" t="str">
        <f t="shared" si="241"/>
        <v>July</v>
      </c>
      <c r="M1535" s="52" t="str">
        <f>DailyReportTable[[#This Row],[Year]]&amp;WEEKNUM(DailyReportTable[[#This Row],[Date]],2)</f>
        <v>201927</v>
      </c>
      <c r="N1535">
        <f t="shared" si="242"/>
        <v>3</v>
      </c>
      <c r="O1535" s="2">
        <f>SUMIF(IncomeDBTable[Date],"="&amp;DailyReportTable[[#This Row],[Date]],IncomeDBTable[Amount])</f>
        <v>0</v>
      </c>
      <c r="P1535" s="53">
        <f>SUMIF(ExpensesDBTable[Date],"="&amp;DailyReportTable[[#This Row],[Date]],ExpensesDBTable[Amount])</f>
        <v>552.15</v>
      </c>
      <c r="Q1535" s="2">
        <f t="shared" si="243"/>
        <v>-552.15</v>
      </c>
      <c r="R1535" s="2">
        <f t="shared" si="244"/>
        <v>178297.23000000007</v>
      </c>
      <c r="S1535" s="53">
        <f>WEEKNUM(DailyReportTable[[#This Row],[Date]],2)</f>
        <v>27</v>
      </c>
    </row>
    <row r="1536" spans="10:19" x14ac:dyDescent="0.25">
      <c r="J1536" s="1">
        <v>43655</v>
      </c>
      <c r="K1536">
        <f t="shared" si="240"/>
        <v>2019</v>
      </c>
      <c r="L1536" t="str">
        <f t="shared" si="241"/>
        <v>July</v>
      </c>
      <c r="M1536" s="52" t="str">
        <f>DailyReportTable[[#This Row],[Year]]&amp;WEEKNUM(DailyReportTable[[#This Row],[Date]],2)</f>
        <v>201928</v>
      </c>
      <c r="N1536">
        <f t="shared" si="242"/>
        <v>9</v>
      </c>
      <c r="O1536" s="2">
        <f>SUMIF(IncomeDBTable[Date],"="&amp;DailyReportTable[[#This Row],[Date]],IncomeDBTable[Amount])</f>
        <v>18.75</v>
      </c>
      <c r="P1536" s="53">
        <f>SUMIF(ExpensesDBTable[Date],"="&amp;DailyReportTable[[#This Row],[Date]],ExpensesDBTable[Amount])</f>
        <v>281.32</v>
      </c>
      <c r="Q1536" s="2">
        <f t="shared" si="243"/>
        <v>-262.57</v>
      </c>
      <c r="R1536" s="2">
        <f t="shared" si="244"/>
        <v>178034.66000000006</v>
      </c>
      <c r="S1536" s="53">
        <f>WEEKNUM(DailyReportTable[[#This Row],[Date]],2)</f>
        <v>28</v>
      </c>
    </row>
    <row r="1537" spans="10:19" x14ac:dyDescent="0.25">
      <c r="J1537" s="1">
        <v>43660</v>
      </c>
      <c r="K1537">
        <f t="shared" si="240"/>
        <v>2019</v>
      </c>
      <c r="L1537" t="str">
        <f t="shared" si="241"/>
        <v>July</v>
      </c>
      <c r="M1537" s="52" t="str">
        <f>DailyReportTable[[#This Row],[Year]]&amp;WEEKNUM(DailyReportTable[[#This Row],[Date]],2)</f>
        <v>201928</v>
      </c>
      <c r="N1537">
        <f t="shared" si="242"/>
        <v>14</v>
      </c>
      <c r="O1537" s="2">
        <f>SUMIF(IncomeDBTable[Date],"="&amp;DailyReportTable[[#This Row],[Date]],IncomeDBTable[Amount])</f>
        <v>4427</v>
      </c>
      <c r="P1537" s="53">
        <f>SUMIF(ExpensesDBTable[Date],"="&amp;DailyReportTable[[#This Row],[Date]],ExpensesDBTable[Amount])</f>
        <v>1880.1500000000003</v>
      </c>
      <c r="Q1537" s="2">
        <f t="shared" si="243"/>
        <v>2546.8499999999995</v>
      </c>
      <c r="R1537" s="2">
        <f t="shared" si="244"/>
        <v>180581.51000000007</v>
      </c>
      <c r="S1537" s="53">
        <f>WEEKNUM(DailyReportTable[[#This Row],[Date]],2)</f>
        <v>28</v>
      </c>
    </row>
    <row r="1538" spans="10:19" x14ac:dyDescent="0.25">
      <c r="J1538" s="1">
        <v>43661</v>
      </c>
      <c r="K1538">
        <f t="shared" si="240"/>
        <v>2019</v>
      </c>
      <c r="L1538" t="str">
        <f t="shared" si="241"/>
        <v>July</v>
      </c>
      <c r="M1538" s="52" t="str">
        <f>DailyReportTable[[#This Row],[Year]]&amp;WEEKNUM(DailyReportTable[[#This Row],[Date]],2)</f>
        <v>201929</v>
      </c>
      <c r="N1538">
        <f t="shared" si="242"/>
        <v>15</v>
      </c>
      <c r="O1538" s="2">
        <f>SUMIF(IncomeDBTable[Date],"="&amp;DailyReportTable[[#This Row],[Date]],IncomeDBTable[Amount])</f>
        <v>0</v>
      </c>
      <c r="P1538" s="53">
        <f>SUMIF(ExpensesDBTable[Date],"="&amp;DailyReportTable[[#This Row],[Date]],ExpensesDBTable[Amount])</f>
        <v>1918.19</v>
      </c>
      <c r="Q1538" s="2">
        <f t="shared" si="243"/>
        <v>-1918.19</v>
      </c>
      <c r="R1538" s="2">
        <f t="shared" si="244"/>
        <v>178663.32000000007</v>
      </c>
      <c r="S1538" s="53">
        <f>WEEKNUM(DailyReportTable[[#This Row],[Date]],2)</f>
        <v>29</v>
      </c>
    </row>
    <row r="1539" spans="10:19" x14ac:dyDescent="0.25">
      <c r="J1539" s="1">
        <v>43662</v>
      </c>
      <c r="K1539">
        <f t="shared" ref="K1539:K1544" si="245">YEAR(J1539)</f>
        <v>2019</v>
      </c>
      <c r="L1539" t="str">
        <f t="shared" ref="L1539:L1544" si="246">TEXT(DATE(K1539,MONTH(J1539),N1539),"MMMM")</f>
        <v>July</v>
      </c>
      <c r="M1539" s="52" t="str">
        <f>DailyReportTable[[#This Row],[Year]]&amp;WEEKNUM(DailyReportTable[[#This Row],[Date]],2)</f>
        <v>201929</v>
      </c>
      <c r="N1539">
        <f t="shared" ref="N1539:N1544" si="247">DAY(J1539)</f>
        <v>16</v>
      </c>
      <c r="O1539" s="2">
        <f>SUMIF(IncomeDBTable[Date],"="&amp;DailyReportTable[[#This Row],[Date]],IncomeDBTable[Amount])</f>
        <v>0</v>
      </c>
      <c r="P1539" s="53">
        <f>SUMIF(ExpensesDBTable[Date],"="&amp;DailyReportTable[[#This Row],[Date]],ExpensesDBTable[Amount])</f>
        <v>57.910000000000004</v>
      </c>
      <c r="Q1539" s="2">
        <f t="shared" ref="Q1539:Q1544" si="248">O1539-P1539</f>
        <v>-57.910000000000004</v>
      </c>
      <c r="R1539" s="2">
        <f t="shared" ref="R1539:R1544" si="249">R1538+Q1539</f>
        <v>178605.41000000006</v>
      </c>
      <c r="S1539" s="53">
        <f>WEEKNUM(DailyReportTable[[#This Row],[Date]],2)</f>
        <v>29</v>
      </c>
    </row>
    <row r="1540" spans="10:19" x14ac:dyDescent="0.25">
      <c r="J1540" s="1">
        <v>43664</v>
      </c>
      <c r="K1540">
        <f t="shared" si="245"/>
        <v>2019</v>
      </c>
      <c r="L1540" t="str">
        <f t="shared" si="246"/>
        <v>July</v>
      </c>
      <c r="M1540" s="52" t="str">
        <f>DailyReportTable[[#This Row],[Year]]&amp;WEEKNUM(DailyReportTable[[#This Row],[Date]],2)</f>
        <v>201929</v>
      </c>
      <c r="N1540">
        <f t="shared" si="247"/>
        <v>18</v>
      </c>
      <c r="O1540" s="2">
        <f>SUMIF(IncomeDBTable[Date],"="&amp;DailyReportTable[[#This Row],[Date]],IncomeDBTable[Amount])</f>
        <v>0</v>
      </c>
      <c r="P1540" s="53">
        <f>SUMIF(ExpensesDBTable[Date],"="&amp;DailyReportTable[[#This Row],[Date]],ExpensesDBTable[Amount])</f>
        <v>33.799999999999997</v>
      </c>
      <c r="Q1540" s="2">
        <f t="shared" si="248"/>
        <v>-33.799999999999997</v>
      </c>
      <c r="R1540" s="2">
        <f t="shared" si="249"/>
        <v>178571.61000000007</v>
      </c>
      <c r="S1540" s="53">
        <f>WEEKNUM(DailyReportTable[[#This Row],[Date]],2)</f>
        <v>29</v>
      </c>
    </row>
    <row r="1541" spans="10:19" x14ac:dyDescent="0.25">
      <c r="J1541" s="1">
        <v>43667</v>
      </c>
      <c r="K1541">
        <f t="shared" si="245"/>
        <v>2019</v>
      </c>
      <c r="L1541" t="str">
        <f t="shared" si="246"/>
        <v>July</v>
      </c>
      <c r="M1541" s="52" t="str">
        <f>DailyReportTable[[#This Row],[Year]]&amp;WEEKNUM(DailyReportTable[[#This Row],[Date]],2)</f>
        <v>201929</v>
      </c>
      <c r="N1541">
        <f t="shared" si="247"/>
        <v>21</v>
      </c>
      <c r="O1541" s="2">
        <f>SUMIF(IncomeDBTable[Date],"="&amp;DailyReportTable[[#This Row],[Date]],IncomeDBTable[Amount])</f>
        <v>0</v>
      </c>
      <c r="P1541" s="53">
        <f>SUMIF(ExpensesDBTable[Date],"="&amp;DailyReportTable[[#This Row],[Date]],ExpensesDBTable[Amount])</f>
        <v>1128.3800000000001</v>
      </c>
      <c r="Q1541" s="2">
        <f t="shared" si="248"/>
        <v>-1128.3800000000001</v>
      </c>
      <c r="R1541" s="2">
        <f t="shared" si="249"/>
        <v>177443.23000000007</v>
      </c>
      <c r="S1541" s="53">
        <f>WEEKNUM(DailyReportTable[[#This Row],[Date]],2)</f>
        <v>29</v>
      </c>
    </row>
    <row r="1542" spans="10:19" x14ac:dyDescent="0.25">
      <c r="J1542" s="1">
        <v>43668</v>
      </c>
      <c r="K1542">
        <f t="shared" si="245"/>
        <v>2019</v>
      </c>
      <c r="L1542" t="str">
        <f t="shared" si="246"/>
        <v>July</v>
      </c>
      <c r="M1542" s="52" t="str">
        <f>DailyReportTable[[#This Row],[Year]]&amp;WEEKNUM(DailyReportTable[[#This Row],[Date]],2)</f>
        <v>201930</v>
      </c>
      <c r="N1542">
        <f t="shared" si="247"/>
        <v>22</v>
      </c>
      <c r="O1542" s="2">
        <f>SUMIF(IncomeDBTable[Date],"="&amp;DailyReportTable[[#This Row],[Date]],IncomeDBTable[Amount])</f>
        <v>0</v>
      </c>
      <c r="P1542" s="53">
        <f>SUMIF(ExpensesDBTable[Date],"="&amp;DailyReportTable[[#This Row],[Date]],ExpensesDBTable[Amount])</f>
        <v>17.3</v>
      </c>
      <c r="Q1542" s="2">
        <f t="shared" si="248"/>
        <v>-17.3</v>
      </c>
      <c r="R1542" s="2">
        <f t="shared" si="249"/>
        <v>177425.93000000008</v>
      </c>
      <c r="S1542" s="53">
        <f>WEEKNUM(DailyReportTable[[#This Row],[Date]],2)</f>
        <v>30</v>
      </c>
    </row>
    <row r="1543" spans="10:19" x14ac:dyDescent="0.25">
      <c r="J1543" s="1">
        <v>43670</v>
      </c>
      <c r="K1543">
        <f t="shared" si="245"/>
        <v>2019</v>
      </c>
      <c r="L1543" t="str">
        <f t="shared" si="246"/>
        <v>July</v>
      </c>
      <c r="M1543" s="52" t="str">
        <f>DailyReportTable[[#This Row],[Year]]&amp;WEEKNUM(DailyReportTable[[#This Row],[Date]],2)</f>
        <v>201930</v>
      </c>
      <c r="N1543">
        <f t="shared" si="247"/>
        <v>24</v>
      </c>
      <c r="O1543" s="2">
        <f>SUMIF(IncomeDBTable[Date],"="&amp;DailyReportTable[[#This Row],[Date]],IncomeDBTable[Amount])</f>
        <v>18.75</v>
      </c>
      <c r="P1543" s="53">
        <f>SUMIF(ExpensesDBTable[Date],"="&amp;DailyReportTable[[#This Row],[Date]],ExpensesDBTable[Amount])</f>
        <v>24802.79</v>
      </c>
      <c r="Q1543" s="2">
        <f t="shared" si="248"/>
        <v>-24784.04</v>
      </c>
      <c r="R1543" s="2">
        <f t="shared" si="249"/>
        <v>152641.89000000007</v>
      </c>
      <c r="S1543" s="53">
        <f>WEEKNUM(DailyReportTable[[#This Row],[Date]],2)</f>
        <v>30</v>
      </c>
    </row>
    <row r="1544" spans="10:19" x14ac:dyDescent="0.25">
      <c r="J1544" s="1">
        <v>43672</v>
      </c>
      <c r="K1544">
        <f t="shared" si="245"/>
        <v>2019</v>
      </c>
      <c r="L1544" t="str">
        <f t="shared" si="246"/>
        <v>July</v>
      </c>
      <c r="M1544" s="52" t="str">
        <f>DailyReportTable[[#This Row],[Year]]&amp;WEEKNUM(DailyReportTable[[#This Row],[Date]],2)</f>
        <v>201930</v>
      </c>
      <c r="N1544">
        <f t="shared" si="247"/>
        <v>26</v>
      </c>
      <c r="O1544" s="2">
        <f>SUMIF(IncomeDBTable[Date],"="&amp;DailyReportTable[[#This Row],[Date]],IncomeDBTable[Amount])</f>
        <v>0</v>
      </c>
      <c r="P1544" s="53">
        <f>SUMIF(ExpensesDBTable[Date],"="&amp;DailyReportTable[[#This Row],[Date]],ExpensesDBTable[Amount])</f>
        <v>95.42</v>
      </c>
      <c r="Q1544" s="2">
        <f t="shared" si="248"/>
        <v>-95.42</v>
      </c>
      <c r="R1544" s="2">
        <f t="shared" si="249"/>
        <v>152546.47000000006</v>
      </c>
      <c r="S1544" s="53">
        <f>WEEKNUM(DailyReportTable[[#This Row],[Date]],2)</f>
        <v>30</v>
      </c>
    </row>
    <row r="1545" spans="10:19" x14ac:dyDescent="0.25">
      <c r="J1545" s="1">
        <v>43674</v>
      </c>
      <c r="K1545">
        <f t="shared" ref="K1545:K1550" si="250">YEAR(J1545)</f>
        <v>2019</v>
      </c>
      <c r="L1545" t="str">
        <f t="shared" ref="L1545:L1550" si="251">TEXT(DATE(K1545,MONTH(J1545),N1545),"MMMM")</f>
        <v>July</v>
      </c>
      <c r="M1545" s="52" t="str">
        <f>DailyReportTable[[#This Row],[Year]]&amp;WEEKNUM(DailyReportTable[[#This Row],[Date]],2)</f>
        <v>201930</v>
      </c>
      <c r="N1545">
        <f t="shared" ref="N1545:N1550" si="252">DAY(J1545)</f>
        <v>28</v>
      </c>
      <c r="O1545" s="2">
        <f>SUMIF(IncomeDBTable[Date],"="&amp;DailyReportTable[[#This Row],[Date]],IncomeDBTable[Amount])</f>
        <v>0</v>
      </c>
      <c r="P1545" s="53">
        <f>SUMIF(ExpensesDBTable[Date],"="&amp;DailyReportTable[[#This Row],[Date]],ExpensesDBTable[Amount])</f>
        <v>236.19</v>
      </c>
      <c r="Q1545" s="2">
        <f t="shared" ref="Q1545:Q1550" si="253">O1545-P1545</f>
        <v>-236.19</v>
      </c>
      <c r="R1545" s="2">
        <f t="shared" ref="R1545:R1550" si="254">R1544+Q1545</f>
        <v>152310.28000000006</v>
      </c>
      <c r="S1545" s="53">
        <f>WEEKNUM(DailyReportTable[[#This Row],[Date]],2)</f>
        <v>30</v>
      </c>
    </row>
    <row r="1546" spans="10:19" x14ac:dyDescent="0.25">
      <c r="J1546" s="1">
        <v>43673</v>
      </c>
      <c r="K1546">
        <f t="shared" si="250"/>
        <v>2019</v>
      </c>
      <c r="L1546" t="str">
        <f t="shared" si="251"/>
        <v>July</v>
      </c>
      <c r="M1546" s="52" t="str">
        <f>DailyReportTable[[#This Row],[Year]]&amp;WEEKNUM(DailyReportTable[[#This Row],[Date]],2)</f>
        <v>201930</v>
      </c>
      <c r="N1546">
        <f t="shared" si="252"/>
        <v>27</v>
      </c>
      <c r="O1546" s="2">
        <f>SUMIF(IncomeDBTable[Date],"="&amp;DailyReportTable[[#This Row],[Date]],IncomeDBTable[Amount])</f>
        <v>109.93</v>
      </c>
      <c r="P1546" s="53">
        <f>SUMIF(ExpensesDBTable[Date],"="&amp;DailyReportTable[[#This Row],[Date]],ExpensesDBTable[Amount])</f>
        <v>0</v>
      </c>
      <c r="Q1546" s="2">
        <f t="shared" si="253"/>
        <v>109.93</v>
      </c>
      <c r="R1546" s="2">
        <f t="shared" si="254"/>
        <v>152420.21000000005</v>
      </c>
      <c r="S1546" s="53">
        <f>WEEKNUM(DailyReportTable[[#This Row],[Date]],2)</f>
        <v>30</v>
      </c>
    </row>
    <row r="1547" spans="10:19" x14ac:dyDescent="0.25">
      <c r="J1547" s="1">
        <v>43676</v>
      </c>
      <c r="K1547">
        <f t="shared" si="250"/>
        <v>2019</v>
      </c>
      <c r="L1547" t="str">
        <f t="shared" si="251"/>
        <v>July</v>
      </c>
      <c r="M1547" s="52" t="str">
        <f>DailyReportTable[[#This Row],[Year]]&amp;WEEKNUM(DailyReportTable[[#This Row],[Date]],2)</f>
        <v>201931</v>
      </c>
      <c r="N1547">
        <f t="shared" si="252"/>
        <v>30</v>
      </c>
      <c r="O1547" s="2">
        <f>SUMIF(IncomeDBTable[Date],"="&amp;DailyReportTable[[#This Row],[Date]],IncomeDBTable[Amount])</f>
        <v>0</v>
      </c>
      <c r="P1547" s="53">
        <f>SUMIF(ExpensesDBTable[Date],"="&amp;DailyReportTable[[#This Row],[Date]],ExpensesDBTable[Amount])</f>
        <v>668.43</v>
      </c>
      <c r="Q1547" s="2">
        <f t="shared" si="253"/>
        <v>-668.43</v>
      </c>
      <c r="R1547" s="2">
        <f t="shared" si="254"/>
        <v>151751.78000000006</v>
      </c>
      <c r="S1547" s="53">
        <f>WEEKNUM(DailyReportTable[[#This Row],[Date]],2)</f>
        <v>31</v>
      </c>
    </row>
    <row r="1548" spans="10:19" x14ac:dyDescent="0.25">
      <c r="J1548" s="1">
        <v>43678</v>
      </c>
      <c r="K1548">
        <f t="shared" si="250"/>
        <v>2019</v>
      </c>
      <c r="L1548" t="str">
        <f t="shared" si="251"/>
        <v>August</v>
      </c>
      <c r="M1548" s="52" t="str">
        <f>DailyReportTable[[#This Row],[Year]]&amp;WEEKNUM(DailyReportTable[[#This Row],[Date]],2)</f>
        <v>201931</v>
      </c>
      <c r="N1548">
        <f t="shared" si="252"/>
        <v>1</v>
      </c>
      <c r="O1548" s="2">
        <f>SUMIF(IncomeDBTable[Date],"="&amp;DailyReportTable[[#This Row],[Date]],IncomeDBTable[Amount])</f>
        <v>14985.65</v>
      </c>
      <c r="P1548" s="53">
        <f>SUMIF(ExpensesDBTable[Date],"="&amp;DailyReportTable[[#This Row],[Date]],ExpensesDBTable[Amount])</f>
        <v>386.1</v>
      </c>
      <c r="Q1548" s="2">
        <f t="shared" si="253"/>
        <v>14599.55</v>
      </c>
      <c r="R1548" s="2">
        <f t="shared" si="254"/>
        <v>166351.33000000005</v>
      </c>
      <c r="S1548" s="53">
        <f>WEEKNUM(DailyReportTable[[#This Row],[Date]],2)</f>
        <v>31</v>
      </c>
    </row>
    <row r="1549" spans="10:19" x14ac:dyDescent="0.25">
      <c r="J1549" s="1">
        <v>43680</v>
      </c>
      <c r="K1549">
        <f t="shared" si="250"/>
        <v>2019</v>
      </c>
      <c r="L1549" t="str">
        <f t="shared" si="251"/>
        <v>August</v>
      </c>
      <c r="M1549" s="52" t="str">
        <f>DailyReportTable[[#This Row],[Year]]&amp;WEEKNUM(DailyReportTable[[#This Row],[Date]],2)</f>
        <v>201931</v>
      </c>
      <c r="N1549">
        <f t="shared" si="252"/>
        <v>3</v>
      </c>
      <c r="O1549" s="2">
        <f>SUMIF(IncomeDBTable[Date],"="&amp;DailyReportTable[[#This Row],[Date]],IncomeDBTable[Amount])</f>
        <v>0</v>
      </c>
      <c r="P1549" s="53">
        <f>SUMIF(ExpensesDBTable[Date],"="&amp;DailyReportTable[[#This Row],[Date]],ExpensesDBTable[Amount])</f>
        <v>644.84</v>
      </c>
      <c r="Q1549" s="2">
        <f t="shared" si="253"/>
        <v>-644.84</v>
      </c>
      <c r="R1549" s="2">
        <f t="shared" si="254"/>
        <v>165706.49000000005</v>
      </c>
      <c r="S1549" s="53">
        <f>WEEKNUM(DailyReportTable[[#This Row],[Date]],2)</f>
        <v>31</v>
      </c>
    </row>
    <row r="1550" spans="10:19" x14ac:dyDescent="0.25">
      <c r="J1550" s="1">
        <v>43681</v>
      </c>
      <c r="K1550">
        <f t="shared" si="250"/>
        <v>2019</v>
      </c>
      <c r="L1550" t="str">
        <f t="shared" si="251"/>
        <v>August</v>
      </c>
      <c r="M1550" s="52" t="str">
        <f>DailyReportTable[[#This Row],[Year]]&amp;WEEKNUM(DailyReportTable[[#This Row],[Date]],2)</f>
        <v>201931</v>
      </c>
      <c r="N1550">
        <f t="shared" si="252"/>
        <v>4</v>
      </c>
      <c r="O1550" s="2">
        <f>SUMIF(IncomeDBTable[Date],"="&amp;DailyReportTable[[#This Row],[Date]],IncomeDBTable[Amount])</f>
        <v>0</v>
      </c>
      <c r="P1550" s="53">
        <f>SUMIF(ExpensesDBTable[Date],"="&amp;DailyReportTable[[#This Row],[Date]],ExpensesDBTable[Amount])</f>
        <v>271.64</v>
      </c>
      <c r="Q1550" s="2">
        <f t="shared" si="253"/>
        <v>-271.64</v>
      </c>
      <c r="R1550" s="2">
        <f t="shared" si="254"/>
        <v>165434.85000000003</v>
      </c>
      <c r="S1550" s="53">
        <f>WEEKNUM(DailyReportTable[[#This Row],[Date]],2)</f>
        <v>31</v>
      </c>
    </row>
    <row r="1551" spans="10:19" x14ac:dyDescent="0.25">
      <c r="J1551" s="1">
        <v>43682</v>
      </c>
      <c r="K1551">
        <f t="shared" ref="K1551:K1557" si="255">YEAR(J1551)</f>
        <v>2019</v>
      </c>
      <c r="L1551" t="str">
        <f t="shared" ref="L1551:L1557" si="256">TEXT(DATE(K1551,MONTH(J1551),N1551),"MMMM")</f>
        <v>August</v>
      </c>
      <c r="M1551" s="52" t="str">
        <f>DailyReportTable[[#This Row],[Year]]&amp;WEEKNUM(DailyReportTable[[#This Row],[Date]],2)</f>
        <v>201932</v>
      </c>
      <c r="N1551">
        <f t="shared" ref="N1551:N1557" si="257">DAY(J1551)</f>
        <v>5</v>
      </c>
      <c r="O1551" s="2">
        <f>SUMIF(IncomeDBTable[Date],"="&amp;DailyReportTable[[#This Row],[Date]],IncomeDBTable[Amount])</f>
        <v>0</v>
      </c>
      <c r="P1551" s="53">
        <f>SUMIF(ExpensesDBTable[Date],"="&amp;DailyReportTable[[#This Row],[Date]],ExpensesDBTable[Amount])</f>
        <v>178.05</v>
      </c>
      <c r="Q1551" s="2">
        <f t="shared" ref="Q1551:Q1557" si="258">O1551-P1551</f>
        <v>-178.05</v>
      </c>
      <c r="R1551" s="2">
        <f t="shared" ref="R1551:R1557" si="259">R1550+Q1551</f>
        <v>165256.80000000005</v>
      </c>
      <c r="S1551" s="53">
        <f>WEEKNUM(DailyReportTable[[#This Row],[Date]],2)</f>
        <v>32</v>
      </c>
    </row>
    <row r="1552" spans="10:19" x14ac:dyDescent="0.25">
      <c r="J1552" s="1">
        <v>43683</v>
      </c>
      <c r="K1552">
        <f t="shared" si="255"/>
        <v>2019</v>
      </c>
      <c r="L1552" t="str">
        <f t="shared" si="256"/>
        <v>August</v>
      </c>
      <c r="M1552" s="52" t="str">
        <f>DailyReportTable[[#This Row],[Year]]&amp;WEEKNUM(DailyReportTable[[#This Row],[Date]],2)</f>
        <v>201932</v>
      </c>
      <c r="N1552">
        <f t="shared" si="257"/>
        <v>6</v>
      </c>
      <c r="O1552" s="2">
        <f>SUMIF(IncomeDBTable[Date],"="&amp;DailyReportTable[[#This Row],[Date]],IncomeDBTable[Amount])</f>
        <v>0</v>
      </c>
      <c r="P1552" s="53">
        <f>SUMIF(ExpensesDBTable[Date],"="&amp;DailyReportTable[[#This Row],[Date]],ExpensesDBTable[Amount])</f>
        <v>30.8</v>
      </c>
      <c r="Q1552" s="2">
        <f t="shared" si="258"/>
        <v>-30.8</v>
      </c>
      <c r="R1552" s="2">
        <f t="shared" si="259"/>
        <v>165226.00000000006</v>
      </c>
      <c r="S1552" s="53">
        <f>WEEKNUM(DailyReportTable[[#This Row],[Date]],2)</f>
        <v>32</v>
      </c>
    </row>
    <row r="1553" spans="10:19" x14ac:dyDescent="0.25">
      <c r="J1553" s="1">
        <v>43685</v>
      </c>
      <c r="K1553">
        <f t="shared" si="255"/>
        <v>2019</v>
      </c>
      <c r="L1553" t="str">
        <f t="shared" si="256"/>
        <v>August</v>
      </c>
      <c r="M1553" s="52" t="str">
        <f>DailyReportTable[[#This Row],[Year]]&amp;WEEKNUM(DailyReportTable[[#This Row],[Date]],2)</f>
        <v>201932</v>
      </c>
      <c r="N1553">
        <f t="shared" si="257"/>
        <v>8</v>
      </c>
      <c r="O1553" s="2">
        <f>SUMIF(IncomeDBTable[Date],"="&amp;DailyReportTable[[#This Row],[Date]],IncomeDBTable[Amount])</f>
        <v>0</v>
      </c>
      <c r="P1553" s="53">
        <f>SUMIF(ExpensesDBTable[Date],"="&amp;DailyReportTable[[#This Row],[Date]],ExpensesDBTable[Amount])</f>
        <v>5338.02</v>
      </c>
      <c r="Q1553" s="2">
        <f t="shared" si="258"/>
        <v>-5338.02</v>
      </c>
      <c r="R1553" s="2">
        <f t="shared" si="259"/>
        <v>159887.98000000007</v>
      </c>
      <c r="S1553" s="53">
        <f>WEEKNUM(DailyReportTable[[#This Row],[Date]],2)</f>
        <v>32</v>
      </c>
    </row>
    <row r="1554" spans="10:19" x14ac:dyDescent="0.25">
      <c r="J1554" s="1">
        <v>43688</v>
      </c>
      <c r="K1554">
        <f t="shared" si="255"/>
        <v>2019</v>
      </c>
      <c r="L1554" t="str">
        <f t="shared" si="256"/>
        <v>August</v>
      </c>
      <c r="M1554" s="52" t="str">
        <f>DailyReportTable[[#This Row],[Year]]&amp;WEEKNUM(DailyReportTable[[#This Row],[Date]],2)</f>
        <v>201932</v>
      </c>
      <c r="N1554">
        <f t="shared" si="257"/>
        <v>11</v>
      </c>
      <c r="O1554" s="2">
        <f>SUMIF(IncomeDBTable[Date],"="&amp;DailyReportTable[[#This Row],[Date]],IncomeDBTable[Amount])</f>
        <v>0</v>
      </c>
      <c r="P1554" s="53">
        <f>SUMIF(ExpensesDBTable[Date],"="&amp;DailyReportTable[[#This Row],[Date]],ExpensesDBTable[Amount])</f>
        <v>431.24999999999994</v>
      </c>
      <c r="Q1554" s="2">
        <f t="shared" si="258"/>
        <v>-431.24999999999994</v>
      </c>
      <c r="R1554" s="2">
        <f t="shared" si="259"/>
        <v>159456.73000000007</v>
      </c>
      <c r="S1554" s="53">
        <f>WEEKNUM(DailyReportTable[[#This Row],[Date]],2)</f>
        <v>32</v>
      </c>
    </row>
    <row r="1555" spans="10:19" x14ac:dyDescent="0.25">
      <c r="J1555" s="1">
        <v>43689</v>
      </c>
      <c r="K1555">
        <f t="shared" si="255"/>
        <v>2019</v>
      </c>
      <c r="L1555" t="str">
        <f t="shared" si="256"/>
        <v>August</v>
      </c>
      <c r="M1555" s="52" t="str">
        <f>DailyReportTable[[#This Row],[Year]]&amp;WEEKNUM(DailyReportTable[[#This Row],[Date]],2)</f>
        <v>201933</v>
      </c>
      <c r="N1555">
        <f t="shared" si="257"/>
        <v>12</v>
      </c>
      <c r="O1555" s="2">
        <f>SUMIF(IncomeDBTable[Date],"="&amp;DailyReportTable[[#This Row],[Date]],IncomeDBTable[Amount])</f>
        <v>0</v>
      </c>
      <c r="P1555" s="53">
        <f>SUMIF(ExpensesDBTable[Date],"="&amp;DailyReportTable[[#This Row],[Date]],ExpensesDBTable[Amount])</f>
        <v>183.25</v>
      </c>
      <c r="Q1555" s="2">
        <f t="shared" si="258"/>
        <v>-183.25</v>
      </c>
      <c r="R1555" s="2">
        <f t="shared" si="259"/>
        <v>159273.48000000007</v>
      </c>
      <c r="S1555" s="53">
        <f>WEEKNUM(DailyReportTable[[#This Row],[Date]],2)</f>
        <v>33</v>
      </c>
    </row>
    <row r="1556" spans="10:19" x14ac:dyDescent="0.25">
      <c r="J1556" s="1">
        <v>43690</v>
      </c>
      <c r="K1556">
        <f t="shared" si="255"/>
        <v>2019</v>
      </c>
      <c r="L1556" t="str">
        <f t="shared" si="256"/>
        <v>August</v>
      </c>
      <c r="M1556" s="52" t="str">
        <f>DailyReportTable[[#This Row],[Year]]&amp;WEEKNUM(DailyReportTable[[#This Row],[Date]],2)</f>
        <v>201933</v>
      </c>
      <c r="N1556">
        <f t="shared" si="257"/>
        <v>13</v>
      </c>
      <c r="O1556" s="2">
        <f>SUMIF(IncomeDBTable[Date],"="&amp;DailyReportTable[[#This Row],[Date]],IncomeDBTable[Amount])</f>
        <v>0</v>
      </c>
      <c r="P1556" s="53">
        <f>SUMIF(ExpensesDBTable[Date],"="&amp;DailyReportTable[[#This Row],[Date]],ExpensesDBTable[Amount])</f>
        <v>366.98</v>
      </c>
      <c r="Q1556" s="2">
        <f t="shared" si="258"/>
        <v>-366.98</v>
      </c>
      <c r="R1556" s="2">
        <f t="shared" si="259"/>
        <v>158906.50000000006</v>
      </c>
      <c r="S1556" s="53">
        <f>WEEKNUM(DailyReportTable[[#This Row],[Date]],2)</f>
        <v>33</v>
      </c>
    </row>
    <row r="1557" spans="10:19" x14ac:dyDescent="0.25">
      <c r="J1557" s="1">
        <v>43691</v>
      </c>
      <c r="K1557">
        <f t="shared" si="255"/>
        <v>2019</v>
      </c>
      <c r="L1557" t="str">
        <f t="shared" si="256"/>
        <v>August</v>
      </c>
      <c r="M1557" s="52" t="str">
        <f>DailyReportTable[[#This Row],[Year]]&amp;WEEKNUM(DailyReportTable[[#This Row],[Date]],2)</f>
        <v>201933</v>
      </c>
      <c r="N1557">
        <f t="shared" si="257"/>
        <v>14</v>
      </c>
      <c r="O1557" s="2">
        <f>SUMIF(IncomeDBTable[Date],"="&amp;DailyReportTable[[#This Row],[Date]],IncomeDBTable[Amount])</f>
        <v>6047</v>
      </c>
      <c r="P1557" s="53">
        <f>SUMIF(ExpensesDBTable[Date],"="&amp;DailyReportTable[[#This Row],[Date]],ExpensesDBTable[Amount])</f>
        <v>66</v>
      </c>
      <c r="Q1557" s="2">
        <f t="shared" si="258"/>
        <v>5981</v>
      </c>
      <c r="R1557" s="2">
        <f t="shared" si="259"/>
        <v>164887.50000000006</v>
      </c>
      <c r="S1557" s="53">
        <f>WEEKNUM(DailyReportTable[[#This Row],[Date]],2)</f>
        <v>33</v>
      </c>
    </row>
    <row r="1558" spans="10:19" x14ac:dyDescent="0.25">
      <c r="J1558" s="1">
        <v>43695</v>
      </c>
      <c r="K1558">
        <f t="shared" ref="K1558:K1563" si="260">YEAR(J1558)</f>
        <v>2019</v>
      </c>
      <c r="L1558" t="str">
        <f t="shared" ref="L1558:L1563" si="261">TEXT(DATE(K1558,MONTH(J1558),N1558),"MMMM")</f>
        <v>August</v>
      </c>
      <c r="M1558" s="52" t="str">
        <f>DailyReportTable[[#This Row],[Year]]&amp;WEEKNUM(DailyReportTable[[#This Row],[Date]],2)</f>
        <v>201933</v>
      </c>
      <c r="N1558">
        <f t="shared" ref="N1558:N1563" si="262">DAY(J1558)</f>
        <v>18</v>
      </c>
      <c r="O1558" s="2">
        <f>SUMIF(IncomeDBTable[Date],"="&amp;DailyReportTable[[#This Row],[Date]],IncomeDBTable[Amount])</f>
        <v>0</v>
      </c>
      <c r="P1558" s="53">
        <f>SUMIF(ExpensesDBTable[Date],"="&amp;DailyReportTable[[#This Row],[Date]],ExpensesDBTable[Amount])</f>
        <v>628.3599999999999</v>
      </c>
      <c r="Q1558" s="2">
        <f t="shared" ref="Q1558:Q1563" si="263">O1558-P1558</f>
        <v>-628.3599999999999</v>
      </c>
      <c r="R1558" s="2">
        <f t="shared" ref="R1558:R1563" si="264">R1557+Q1558</f>
        <v>164259.14000000007</v>
      </c>
      <c r="S1558" s="53">
        <f>WEEKNUM(DailyReportTable[[#This Row],[Date]],2)</f>
        <v>33</v>
      </c>
    </row>
    <row r="1559" spans="10:19" x14ac:dyDescent="0.25">
      <c r="J1559" s="1">
        <v>43697</v>
      </c>
      <c r="K1559">
        <f t="shared" si="260"/>
        <v>2019</v>
      </c>
      <c r="L1559" t="str">
        <f t="shared" si="261"/>
        <v>August</v>
      </c>
      <c r="M1559" s="52" t="str">
        <f>DailyReportTable[[#This Row],[Year]]&amp;WEEKNUM(DailyReportTable[[#This Row],[Date]],2)</f>
        <v>201934</v>
      </c>
      <c r="N1559">
        <f t="shared" si="262"/>
        <v>20</v>
      </c>
      <c r="O1559" s="2">
        <f>SUMIF(IncomeDBTable[Date],"="&amp;DailyReportTable[[#This Row],[Date]],IncomeDBTable[Amount])</f>
        <v>0</v>
      </c>
      <c r="P1559" s="53">
        <f>SUMIF(ExpensesDBTable[Date],"="&amp;DailyReportTable[[#This Row],[Date]],ExpensesDBTable[Amount])</f>
        <v>214.8</v>
      </c>
      <c r="Q1559" s="2">
        <f t="shared" si="263"/>
        <v>-214.8</v>
      </c>
      <c r="R1559" s="2">
        <f t="shared" si="264"/>
        <v>164044.34000000008</v>
      </c>
      <c r="S1559" s="53">
        <f>WEEKNUM(DailyReportTable[[#This Row],[Date]],2)</f>
        <v>34</v>
      </c>
    </row>
    <row r="1560" spans="10:19" x14ac:dyDescent="0.25">
      <c r="J1560" s="1">
        <v>43700</v>
      </c>
      <c r="K1560">
        <f t="shared" si="260"/>
        <v>2019</v>
      </c>
      <c r="L1560" t="str">
        <f t="shared" si="261"/>
        <v>August</v>
      </c>
      <c r="M1560" s="52" t="str">
        <f>DailyReportTable[[#This Row],[Year]]&amp;WEEKNUM(DailyReportTable[[#This Row],[Date]],2)</f>
        <v>201934</v>
      </c>
      <c r="N1560">
        <f t="shared" si="262"/>
        <v>23</v>
      </c>
      <c r="O1560" s="2">
        <f>SUMIF(IncomeDBTable[Date],"="&amp;DailyReportTable[[#This Row],[Date]],IncomeDBTable[Amount])</f>
        <v>0</v>
      </c>
      <c r="P1560" s="53">
        <f>SUMIF(ExpensesDBTable[Date],"="&amp;DailyReportTable[[#This Row],[Date]],ExpensesDBTable[Amount])</f>
        <v>2279.85</v>
      </c>
      <c r="Q1560" s="2">
        <f t="shared" si="263"/>
        <v>-2279.85</v>
      </c>
      <c r="R1560" s="2">
        <f t="shared" si="264"/>
        <v>161764.49000000008</v>
      </c>
      <c r="S1560" s="53">
        <f>WEEKNUM(DailyReportTable[[#This Row],[Date]],2)</f>
        <v>34</v>
      </c>
    </row>
    <row r="1561" spans="10:19" x14ac:dyDescent="0.25">
      <c r="J1561" s="1">
        <v>43701</v>
      </c>
      <c r="K1561">
        <f t="shared" si="260"/>
        <v>2019</v>
      </c>
      <c r="L1561" t="str">
        <f t="shared" si="261"/>
        <v>August</v>
      </c>
      <c r="M1561" s="52" t="str">
        <f>DailyReportTable[[#This Row],[Year]]&amp;WEEKNUM(DailyReportTable[[#This Row],[Date]],2)</f>
        <v>201934</v>
      </c>
      <c r="N1561">
        <f t="shared" si="262"/>
        <v>24</v>
      </c>
      <c r="O1561" s="2">
        <f>SUMIF(IncomeDBTable[Date],"="&amp;DailyReportTable[[#This Row],[Date]],IncomeDBTable[Amount])</f>
        <v>0</v>
      </c>
      <c r="P1561" s="53">
        <f>SUMIF(ExpensesDBTable[Date],"="&amp;DailyReportTable[[#This Row],[Date]],ExpensesDBTable[Amount])</f>
        <v>93.009999999999991</v>
      </c>
      <c r="Q1561" s="2">
        <f t="shared" si="263"/>
        <v>-93.009999999999991</v>
      </c>
      <c r="R1561" s="2">
        <f t="shared" si="264"/>
        <v>161671.48000000007</v>
      </c>
      <c r="S1561" s="53">
        <f>WEEKNUM(DailyReportTable[[#This Row],[Date]],2)</f>
        <v>34</v>
      </c>
    </row>
    <row r="1562" spans="10:19" x14ac:dyDescent="0.25">
      <c r="J1562" s="1">
        <v>43702</v>
      </c>
      <c r="K1562">
        <f t="shared" si="260"/>
        <v>2019</v>
      </c>
      <c r="L1562" t="str">
        <f t="shared" si="261"/>
        <v>August</v>
      </c>
      <c r="M1562" s="52" t="str">
        <f>DailyReportTable[[#This Row],[Year]]&amp;WEEKNUM(DailyReportTable[[#This Row],[Date]],2)</f>
        <v>201934</v>
      </c>
      <c r="N1562">
        <f t="shared" si="262"/>
        <v>25</v>
      </c>
      <c r="O1562" s="2">
        <f>SUMIF(IncomeDBTable[Date],"="&amp;DailyReportTable[[#This Row],[Date]],IncomeDBTable[Amount])</f>
        <v>0</v>
      </c>
      <c r="P1562" s="53">
        <f>SUMIF(ExpensesDBTable[Date],"="&amp;DailyReportTable[[#This Row],[Date]],ExpensesDBTable[Amount])</f>
        <v>145.86000000000001</v>
      </c>
      <c r="Q1562" s="2">
        <f t="shared" si="263"/>
        <v>-145.86000000000001</v>
      </c>
      <c r="R1562" s="2">
        <f t="shared" si="264"/>
        <v>161525.62000000008</v>
      </c>
      <c r="S1562" s="53">
        <f>WEEKNUM(DailyReportTable[[#This Row],[Date]],2)</f>
        <v>34</v>
      </c>
    </row>
    <row r="1563" spans="10:19" x14ac:dyDescent="0.25">
      <c r="J1563" s="1">
        <v>43703</v>
      </c>
      <c r="K1563">
        <f t="shared" si="260"/>
        <v>2019</v>
      </c>
      <c r="L1563" t="str">
        <f t="shared" si="261"/>
        <v>August</v>
      </c>
      <c r="M1563" s="52" t="str">
        <f>DailyReportTable[[#This Row],[Year]]&amp;WEEKNUM(DailyReportTable[[#This Row],[Date]],2)</f>
        <v>201935</v>
      </c>
      <c r="N1563">
        <f t="shared" si="262"/>
        <v>26</v>
      </c>
      <c r="O1563" s="2">
        <f>SUMIF(IncomeDBTable[Date],"="&amp;DailyReportTable[[#This Row],[Date]],IncomeDBTable[Amount])</f>
        <v>4501.3999999999996</v>
      </c>
      <c r="P1563" s="53">
        <f>SUMIF(ExpensesDBTable[Date],"="&amp;DailyReportTable[[#This Row],[Date]],ExpensesDBTable[Amount])</f>
        <v>132.69</v>
      </c>
      <c r="Q1563" s="2">
        <f t="shared" si="263"/>
        <v>4368.71</v>
      </c>
      <c r="R1563" s="2">
        <f t="shared" si="264"/>
        <v>165894.33000000007</v>
      </c>
      <c r="S1563" s="53">
        <f>WEEKNUM(DailyReportTable[[#This Row],[Date]],2)</f>
        <v>35</v>
      </c>
    </row>
    <row r="1564" spans="10:19" x14ac:dyDescent="0.25">
      <c r="J1564" s="1">
        <v>43704</v>
      </c>
      <c r="K1564">
        <f t="shared" ref="K1564:K1569" si="265">YEAR(J1564)</f>
        <v>2019</v>
      </c>
      <c r="L1564" t="str">
        <f t="shared" ref="L1564:L1569" si="266">TEXT(DATE(K1564,MONTH(J1564),N1564),"MMMM")</f>
        <v>August</v>
      </c>
      <c r="M1564" s="52" t="str">
        <f>DailyReportTable[[#This Row],[Year]]&amp;WEEKNUM(DailyReportTable[[#This Row],[Date]],2)</f>
        <v>201935</v>
      </c>
      <c r="N1564">
        <f t="shared" ref="N1564:N1569" si="267">DAY(J1564)</f>
        <v>27</v>
      </c>
      <c r="O1564" s="2">
        <f>SUMIF(IncomeDBTable[Date],"="&amp;DailyReportTable[[#This Row],[Date]],IncomeDBTable[Amount])</f>
        <v>0</v>
      </c>
      <c r="P1564" s="53">
        <f>SUMIF(ExpensesDBTable[Date],"="&amp;DailyReportTable[[#This Row],[Date]],ExpensesDBTable[Amount])</f>
        <v>248.15</v>
      </c>
      <c r="Q1564" s="2">
        <f t="shared" ref="Q1564:Q1569" si="268">O1564-P1564</f>
        <v>-248.15</v>
      </c>
      <c r="R1564" s="2">
        <f t="shared" ref="R1564:R1569" si="269">R1563+Q1564</f>
        <v>165646.18000000008</v>
      </c>
      <c r="S1564" s="53">
        <f>WEEKNUM(DailyReportTable[[#This Row],[Date]],2)</f>
        <v>35</v>
      </c>
    </row>
    <row r="1565" spans="10:19" x14ac:dyDescent="0.25">
      <c r="J1565" s="1">
        <v>43707</v>
      </c>
      <c r="K1565">
        <f t="shared" si="265"/>
        <v>2019</v>
      </c>
      <c r="L1565" t="str">
        <f t="shared" si="266"/>
        <v>August</v>
      </c>
      <c r="M1565" s="52" t="str">
        <f>DailyReportTable[[#This Row],[Year]]&amp;WEEKNUM(DailyReportTable[[#This Row],[Date]],2)</f>
        <v>201935</v>
      </c>
      <c r="N1565">
        <f t="shared" si="267"/>
        <v>30</v>
      </c>
      <c r="O1565" s="2">
        <f>SUMIF(IncomeDBTable[Date],"="&amp;DailyReportTable[[#This Row],[Date]],IncomeDBTable[Amount])</f>
        <v>0</v>
      </c>
      <c r="P1565" s="53">
        <f>SUMIF(ExpensesDBTable[Date],"="&amp;DailyReportTable[[#This Row],[Date]],ExpensesDBTable[Amount])</f>
        <v>616.96</v>
      </c>
      <c r="Q1565" s="2">
        <f t="shared" si="268"/>
        <v>-616.96</v>
      </c>
      <c r="R1565" s="2">
        <f t="shared" si="269"/>
        <v>165029.22000000009</v>
      </c>
      <c r="S1565" s="53">
        <f>WEEKNUM(DailyReportTable[[#This Row],[Date]],2)</f>
        <v>35</v>
      </c>
    </row>
    <row r="1566" spans="10:19" x14ac:dyDescent="0.25">
      <c r="J1566" s="1">
        <v>43709</v>
      </c>
      <c r="K1566">
        <f t="shared" si="265"/>
        <v>2019</v>
      </c>
      <c r="L1566" t="str">
        <f t="shared" si="266"/>
        <v>September</v>
      </c>
      <c r="M1566" s="52" t="str">
        <f>DailyReportTable[[#This Row],[Year]]&amp;WEEKNUM(DailyReportTable[[#This Row],[Date]],2)</f>
        <v>201935</v>
      </c>
      <c r="N1566">
        <f t="shared" si="267"/>
        <v>1</v>
      </c>
      <c r="O1566" s="2">
        <f>SUMIF(IncomeDBTable[Date],"="&amp;DailyReportTable[[#This Row],[Date]],IncomeDBTable[Amount])</f>
        <v>0</v>
      </c>
      <c r="P1566" s="53">
        <f>SUMIF(ExpensesDBTable[Date],"="&amp;DailyReportTable[[#This Row],[Date]],ExpensesDBTable[Amount])</f>
        <v>307.14</v>
      </c>
      <c r="Q1566" s="2">
        <f t="shared" si="268"/>
        <v>-307.14</v>
      </c>
      <c r="R1566" s="2">
        <f t="shared" si="269"/>
        <v>164722.08000000007</v>
      </c>
      <c r="S1566" s="53">
        <f>WEEKNUM(DailyReportTable[[#This Row],[Date]],2)</f>
        <v>35</v>
      </c>
    </row>
    <row r="1567" spans="10:19" x14ac:dyDescent="0.25">
      <c r="J1567" s="1">
        <v>43711</v>
      </c>
      <c r="K1567">
        <f t="shared" si="265"/>
        <v>2019</v>
      </c>
      <c r="L1567" t="str">
        <f t="shared" si="266"/>
        <v>September</v>
      </c>
      <c r="M1567" s="52" t="str">
        <f>DailyReportTable[[#This Row],[Year]]&amp;WEEKNUM(DailyReportTable[[#This Row],[Date]],2)</f>
        <v>201936</v>
      </c>
      <c r="N1567">
        <f t="shared" si="267"/>
        <v>3</v>
      </c>
      <c r="O1567" s="2">
        <f>SUMIF(IncomeDBTable[Date],"="&amp;DailyReportTable[[#This Row],[Date]],IncomeDBTable[Amount])</f>
        <v>0</v>
      </c>
      <c r="P1567" s="53">
        <f>SUMIF(ExpensesDBTable[Date],"="&amp;DailyReportTable[[#This Row],[Date]],ExpensesDBTable[Amount])</f>
        <v>261.07</v>
      </c>
      <c r="Q1567" s="2">
        <f t="shared" si="268"/>
        <v>-261.07</v>
      </c>
      <c r="R1567" s="2">
        <f t="shared" si="269"/>
        <v>164461.01000000007</v>
      </c>
      <c r="S1567" s="53">
        <f>WEEKNUM(DailyReportTable[[#This Row],[Date]],2)</f>
        <v>36</v>
      </c>
    </row>
    <row r="1568" spans="10:19" x14ac:dyDescent="0.25">
      <c r="J1568" s="1">
        <v>43712</v>
      </c>
      <c r="K1568">
        <f t="shared" si="265"/>
        <v>2019</v>
      </c>
      <c r="L1568" t="str">
        <f t="shared" si="266"/>
        <v>September</v>
      </c>
      <c r="M1568" s="52" t="str">
        <f>DailyReportTable[[#This Row],[Year]]&amp;WEEKNUM(DailyReportTable[[#This Row],[Date]],2)</f>
        <v>201936</v>
      </c>
      <c r="N1568">
        <f t="shared" si="267"/>
        <v>4</v>
      </c>
      <c r="O1568" s="2">
        <f>SUMIF(IncomeDBTable[Date],"="&amp;DailyReportTable[[#This Row],[Date]],IncomeDBTable[Amount])</f>
        <v>0</v>
      </c>
      <c r="P1568" s="53">
        <f>SUMIF(ExpensesDBTable[Date],"="&amp;DailyReportTable[[#This Row],[Date]],ExpensesDBTable[Amount])</f>
        <v>16.739999999999998</v>
      </c>
      <c r="Q1568" s="2">
        <f t="shared" si="268"/>
        <v>-16.739999999999998</v>
      </c>
      <c r="R1568" s="2">
        <f t="shared" si="269"/>
        <v>164444.27000000008</v>
      </c>
      <c r="S1568" s="53">
        <f>WEEKNUM(DailyReportTable[[#This Row],[Date]],2)</f>
        <v>36</v>
      </c>
    </row>
    <row r="1569" spans="10:19" x14ac:dyDescent="0.25">
      <c r="J1569" s="1">
        <v>43714</v>
      </c>
      <c r="K1569">
        <f t="shared" si="265"/>
        <v>2019</v>
      </c>
      <c r="L1569" t="str">
        <f t="shared" si="266"/>
        <v>September</v>
      </c>
      <c r="M1569" s="52" t="str">
        <f>DailyReportTable[[#This Row],[Year]]&amp;WEEKNUM(DailyReportTable[[#This Row],[Date]],2)</f>
        <v>201936</v>
      </c>
      <c r="N1569">
        <f t="shared" si="267"/>
        <v>6</v>
      </c>
      <c r="O1569" s="2">
        <f>SUMIF(IncomeDBTable[Date],"="&amp;DailyReportTable[[#This Row],[Date]],IncomeDBTable[Amount])</f>
        <v>12866.39</v>
      </c>
      <c r="P1569" s="53">
        <f>SUMIF(ExpensesDBTable[Date],"="&amp;DailyReportTable[[#This Row],[Date]],ExpensesDBTable[Amount])</f>
        <v>53.79</v>
      </c>
      <c r="Q1569" s="2">
        <f t="shared" si="268"/>
        <v>12812.599999999999</v>
      </c>
      <c r="R1569" s="2">
        <f t="shared" si="269"/>
        <v>177256.87000000008</v>
      </c>
      <c r="S1569" s="53">
        <f>WEEKNUM(DailyReportTable[[#This Row],[Date]],2)</f>
        <v>36</v>
      </c>
    </row>
    <row r="1570" spans="10:19" x14ac:dyDescent="0.25">
      <c r="J1570" s="1">
        <v>43715</v>
      </c>
      <c r="K1570">
        <f t="shared" ref="K1570:K1575" si="270">YEAR(J1570)</f>
        <v>2019</v>
      </c>
      <c r="L1570" t="str">
        <f t="shared" ref="L1570:L1575" si="271">TEXT(DATE(K1570,MONTH(J1570),N1570),"MMMM")</f>
        <v>September</v>
      </c>
      <c r="M1570" s="52" t="str">
        <f>DailyReportTable[[#This Row],[Year]]&amp;WEEKNUM(DailyReportTable[[#This Row],[Date]],2)</f>
        <v>201936</v>
      </c>
      <c r="N1570">
        <f t="shared" ref="N1570:N1575" si="272">DAY(J1570)</f>
        <v>7</v>
      </c>
      <c r="O1570" s="2">
        <f>SUMIF(IncomeDBTable[Date],"="&amp;DailyReportTable[[#This Row],[Date]],IncomeDBTable[Amount])</f>
        <v>0</v>
      </c>
      <c r="P1570" s="53">
        <f>SUMIF(ExpensesDBTable[Date],"="&amp;DailyReportTable[[#This Row],[Date]],ExpensesDBTable[Amount])</f>
        <v>235.06000000000003</v>
      </c>
      <c r="Q1570" s="2">
        <f t="shared" ref="Q1570:Q1575" si="273">O1570-P1570</f>
        <v>-235.06000000000003</v>
      </c>
      <c r="R1570" s="2">
        <f t="shared" ref="R1570:R1575" si="274">R1569+Q1570</f>
        <v>177021.81000000008</v>
      </c>
      <c r="S1570" s="53">
        <f>WEEKNUM(DailyReportTable[[#This Row],[Date]],2)</f>
        <v>36</v>
      </c>
    </row>
    <row r="1571" spans="10:19" x14ac:dyDescent="0.25">
      <c r="J1571" s="1">
        <v>43717</v>
      </c>
      <c r="K1571">
        <f t="shared" si="270"/>
        <v>2019</v>
      </c>
      <c r="L1571" t="str">
        <f t="shared" si="271"/>
        <v>September</v>
      </c>
      <c r="M1571" s="52" t="str">
        <f>DailyReportTable[[#This Row],[Year]]&amp;WEEKNUM(DailyReportTable[[#This Row],[Date]],2)</f>
        <v>201937</v>
      </c>
      <c r="N1571">
        <f t="shared" si="272"/>
        <v>9</v>
      </c>
      <c r="O1571" s="2">
        <f>SUMIF(IncomeDBTable[Date],"="&amp;DailyReportTable[[#This Row],[Date]],IncomeDBTable[Amount])</f>
        <v>113.85</v>
      </c>
      <c r="P1571" s="53">
        <f>SUMIF(ExpensesDBTable[Date],"="&amp;DailyReportTable[[#This Row],[Date]],ExpensesDBTable[Amount])</f>
        <v>1261.25</v>
      </c>
      <c r="Q1571" s="2">
        <f t="shared" si="273"/>
        <v>-1147.4000000000001</v>
      </c>
      <c r="R1571" s="2">
        <f t="shared" si="274"/>
        <v>175874.41000000009</v>
      </c>
      <c r="S1571" s="53">
        <f>WEEKNUM(DailyReportTable[[#This Row],[Date]],2)</f>
        <v>37</v>
      </c>
    </row>
    <row r="1572" spans="10:19" x14ac:dyDescent="0.25">
      <c r="J1572" s="1">
        <v>43722</v>
      </c>
      <c r="K1572">
        <f t="shared" si="270"/>
        <v>2019</v>
      </c>
      <c r="L1572" t="str">
        <f t="shared" si="271"/>
        <v>September</v>
      </c>
      <c r="M1572" s="52" t="str">
        <f>DailyReportTable[[#This Row],[Year]]&amp;WEEKNUM(DailyReportTable[[#This Row],[Date]],2)</f>
        <v>201937</v>
      </c>
      <c r="N1572">
        <f t="shared" si="272"/>
        <v>14</v>
      </c>
      <c r="O1572" s="2">
        <f>SUMIF(IncomeDBTable[Date],"="&amp;DailyReportTable[[#This Row],[Date]],IncomeDBTable[Amount])</f>
        <v>4467</v>
      </c>
      <c r="P1572" s="53">
        <f>SUMIF(ExpensesDBTable[Date],"="&amp;DailyReportTable[[#This Row],[Date]],ExpensesDBTable[Amount])</f>
        <v>1202.51</v>
      </c>
      <c r="Q1572" s="2">
        <f t="shared" si="273"/>
        <v>3264.49</v>
      </c>
      <c r="R1572" s="2">
        <f t="shared" si="274"/>
        <v>179138.90000000008</v>
      </c>
      <c r="S1572" s="53">
        <f>WEEKNUM(DailyReportTable[[#This Row],[Date]],2)</f>
        <v>37</v>
      </c>
    </row>
    <row r="1573" spans="10:19" x14ac:dyDescent="0.25">
      <c r="J1573" s="1">
        <v>43723</v>
      </c>
      <c r="K1573">
        <f t="shared" si="270"/>
        <v>2019</v>
      </c>
      <c r="L1573" t="str">
        <f t="shared" si="271"/>
        <v>September</v>
      </c>
      <c r="M1573" s="52" t="str">
        <f>DailyReportTable[[#This Row],[Year]]&amp;WEEKNUM(DailyReportTable[[#This Row],[Date]],2)</f>
        <v>201937</v>
      </c>
      <c r="N1573">
        <f t="shared" si="272"/>
        <v>15</v>
      </c>
      <c r="O1573" s="2">
        <f>SUMIF(IncomeDBTable[Date],"="&amp;DailyReportTable[[#This Row],[Date]],IncomeDBTable[Amount])</f>
        <v>0</v>
      </c>
      <c r="P1573" s="53">
        <f>SUMIF(ExpensesDBTable[Date],"="&amp;DailyReportTable[[#This Row],[Date]],ExpensesDBTable[Amount])</f>
        <v>383.76000000000005</v>
      </c>
      <c r="Q1573" s="2">
        <f t="shared" si="273"/>
        <v>-383.76000000000005</v>
      </c>
      <c r="R1573" s="2">
        <f t="shared" si="274"/>
        <v>178755.14000000007</v>
      </c>
      <c r="S1573" s="53">
        <f>WEEKNUM(DailyReportTable[[#This Row],[Date]],2)</f>
        <v>37</v>
      </c>
    </row>
    <row r="1574" spans="10:19" x14ac:dyDescent="0.25">
      <c r="J1574" s="1">
        <v>43726</v>
      </c>
      <c r="K1574">
        <f t="shared" si="270"/>
        <v>2019</v>
      </c>
      <c r="L1574" t="str">
        <f t="shared" si="271"/>
        <v>September</v>
      </c>
      <c r="M1574" s="52" t="str">
        <f>DailyReportTable[[#This Row],[Year]]&amp;WEEKNUM(DailyReportTable[[#This Row],[Date]],2)</f>
        <v>201938</v>
      </c>
      <c r="N1574">
        <f t="shared" si="272"/>
        <v>18</v>
      </c>
      <c r="O1574" s="2">
        <f>SUMIF(IncomeDBTable[Date],"="&amp;DailyReportTable[[#This Row],[Date]],IncomeDBTable[Amount])</f>
        <v>75.05</v>
      </c>
      <c r="P1574" s="53">
        <f>SUMIF(ExpensesDBTable[Date],"="&amp;DailyReportTable[[#This Row],[Date]],ExpensesDBTable[Amount])</f>
        <v>478.43</v>
      </c>
      <c r="Q1574" s="2">
        <f t="shared" si="273"/>
        <v>-403.38</v>
      </c>
      <c r="R1574" s="2">
        <f t="shared" si="274"/>
        <v>178351.76000000007</v>
      </c>
      <c r="S1574" s="53">
        <f>WEEKNUM(DailyReportTable[[#This Row],[Date]],2)</f>
        <v>38</v>
      </c>
    </row>
    <row r="1575" spans="10:19" x14ac:dyDescent="0.25">
      <c r="J1575" s="1">
        <v>43727</v>
      </c>
      <c r="K1575">
        <f t="shared" si="270"/>
        <v>2019</v>
      </c>
      <c r="L1575" t="str">
        <f t="shared" si="271"/>
        <v>September</v>
      </c>
      <c r="M1575" s="52" t="str">
        <f>DailyReportTable[[#This Row],[Year]]&amp;WEEKNUM(DailyReportTable[[#This Row],[Date]],2)</f>
        <v>201938</v>
      </c>
      <c r="N1575">
        <f t="shared" si="272"/>
        <v>19</v>
      </c>
      <c r="O1575" s="2">
        <f>SUMIF(IncomeDBTable[Date],"="&amp;DailyReportTable[[#This Row],[Date]],IncomeDBTable[Amount])</f>
        <v>0</v>
      </c>
      <c r="P1575" s="53">
        <f>SUMIF(ExpensesDBTable[Date],"="&amp;DailyReportTable[[#This Row],[Date]],ExpensesDBTable[Amount])</f>
        <v>2126</v>
      </c>
      <c r="Q1575" s="2">
        <f t="shared" si="273"/>
        <v>-2126</v>
      </c>
      <c r="R1575" s="2">
        <f t="shared" si="274"/>
        <v>176225.76000000007</v>
      </c>
      <c r="S1575" s="53">
        <f>WEEKNUM(DailyReportTable[[#This Row],[Date]],2)</f>
        <v>38</v>
      </c>
    </row>
    <row r="1576" spans="10:19" x14ac:dyDescent="0.25">
      <c r="J1576" s="1">
        <v>43728</v>
      </c>
      <c r="K1576">
        <f t="shared" ref="K1576:K1581" si="275">YEAR(J1576)</f>
        <v>2019</v>
      </c>
      <c r="L1576" t="str">
        <f t="shared" ref="L1576:L1581" si="276">TEXT(DATE(K1576,MONTH(J1576),N1576),"MMMM")</f>
        <v>September</v>
      </c>
      <c r="M1576" s="52" t="str">
        <f>DailyReportTable[[#This Row],[Year]]&amp;WEEKNUM(DailyReportTable[[#This Row],[Date]],2)</f>
        <v>201938</v>
      </c>
      <c r="N1576">
        <f t="shared" ref="N1576:N1581" si="277">DAY(J1576)</f>
        <v>20</v>
      </c>
      <c r="O1576" s="2">
        <f>SUMIF(IncomeDBTable[Date],"="&amp;DailyReportTable[[#This Row],[Date]],IncomeDBTable[Amount])</f>
        <v>0</v>
      </c>
      <c r="P1576" s="53">
        <f>SUMIF(ExpensesDBTable[Date],"="&amp;DailyReportTable[[#This Row],[Date]],ExpensesDBTable[Amount])</f>
        <v>1698.7300000000002</v>
      </c>
      <c r="Q1576" s="2">
        <f t="shared" ref="Q1576:Q1581" si="278">O1576-P1576</f>
        <v>-1698.7300000000002</v>
      </c>
      <c r="R1576" s="2">
        <f t="shared" ref="R1576:R1581" si="279">R1575+Q1576</f>
        <v>174527.03000000006</v>
      </c>
      <c r="S1576" s="53">
        <f>WEEKNUM(DailyReportTable[[#This Row],[Date]],2)</f>
        <v>38</v>
      </c>
    </row>
    <row r="1577" spans="10:19" x14ac:dyDescent="0.25">
      <c r="J1577" s="1">
        <v>43731</v>
      </c>
      <c r="K1577">
        <f t="shared" si="275"/>
        <v>2019</v>
      </c>
      <c r="L1577" t="str">
        <f t="shared" si="276"/>
        <v>September</v>
      </c>
      <c r="M1577" s="52" t="str">
        <f>DailyReportTable[[#This Row],[Year]]&amp;WEEKNUM(DailyReportTable[[#This Row],[Date]],2)</f>
        <v>201939</v>
      </c>
      <c r="N1577">
        <f t="shared" si="277"/>
        <v>23</v>
      </c>
      <c r="O1577" s="2">
        <f>SUMIF(IncomeDBTable[Date],"="&amp;DailyReportTable[[#This Row],[Date]],IncomeDBTable[Amount])</f>
        <v>0</v>
      </c>
      <c r="P1577" s="53">
        <f>SUMIF(ExpensesDBTable[Date],"="&amp;DailyReportTable[[#This Row],[Date]],ExpensesDBTable[Amount])</f>
        <v>268.56</v>
      </c>
      <c r="Q1577" s="2">
        <f t="shared" si="278"/>
        <v>-268.56</v>
      </c>
      <c r="R1577" s="2">
        <f t="shared" si="279"/>
        <v>174258.47000000006</v>
      </c>
      <c r="S1577" s="53">
        <f>WEEKNUM(DailyReportTable[[#This Row],[Date]],2)</f>
        <v>39</v>
      </c>
    </row>
    <row r="1578" spans="10:19" x14ac:dyDescent="0.25">
      <c r="J1578" s="1">
        <v>43732</v>
      </c>
      <c r="K1578">
        <f t="shared" si="275"/>
        <v>2019</v>
      </c>
      <c r="L1578" t="str">
        <f t="shared" si="276"/>
        <v>September</v>
      </c>
      <c r="M1578" s="52" t="str">
        <f>DailyReportTable[[#This Row],[Year]]&amp;WEEKNUM(DailyReportTable[[#This Row],[Date]],2)</f>
        <v>201939</v>
      </c>
      <c r="N1578">
        <f t="shared" si="277"/>
        <v>24</v>
      </c>
      <c r="O1578" s="2">
        <f>SUMIF(IncomeDBTable[Date],"="&amp;DailyReportTable[[#This Row],[Date]],IncomeDBTable[Amount])</f>
        <v>0</v>
      </c>
      <c r="P1578" s="53">
        <f>SUMIF(ExpensesDBTable[Date],"="&amp;DailyReportTable[[#This Row],[Date]],ExpensesDBTable[Amount])</f>
        <v>533.69000000000005</v>
      </c>
      <c r="Q1578" s="2">
        <f t="shared" si="278"/>
        <v>-533.69000000000005</v>
      </c>
      <c r="R1578" s="2">
        <f t="shared" si="279"/>
        <v>173724.78000000006</v>
      </c>
      <c r="S1578" s="53">
        <f>WEEKNUM(DailyReportTable[[#This Row],[Date]],2)</f>
        <v>39</v>
      </c>
    </row>
    <row r="1579" spans="10:19" x14ac:dyDescent="0.25">
      <c r="J1579" s="1">
        <v>43736</v>
      </c>
      <c r="K1579">
        <f t="shared" si="275"/>
        <v>2019</v>
      </c>
      <c r="L1579" t="str">
        <f t="shared" si="276"/>
        <v>September</v>
      </c>
      <c r="M1579" s="52" t="str">
        <f>DailyReportTable[[#This Row],[Year]]&amp;WEEKNUM(DailyReportTable[[#This Row],[Date]],2)</f>
        <v>201939</v>
      </c>
      <c r="N1579">
        <f t="shared" si="277"/>
        <v>28</v>
      </c>
      <c r="O1579" s="2">
        <f>SUMIF(IncomeDBTable[Date],"="&amp;DailyReportTable[[#This Row],[Date]],IncomeDBTable[Amount])</f>
        <v>0</v>
      </c>
      <c r="P1579" s="53">
        <f>SUMIF(ExpensesDBTable[Date],"="&amp;DailyReportTable[[#This Row],[Date]],ExpensesDBTable[Amount])</f>
        <v>249.05</v>
      </c>
      <c r="Q1579" s="2">
        <f t="shared" si="278"/>
        <v>-249.05</v>
      </c>
      <c r="R1579" s="2">
        <f t="shared" si="279"/>
        <v>173475.73000000007</v>
      </c>
      <c r="S1579" s="53">
        <f>WEEKNUM(DailyReportTable[[#This Row],[Date]],2)</f>
        <v>39</v>
      </c>
    </row>
    <row r="1580" spans="10:19" x14ac:dyDescent="0.25">
      <c r="J1580" s="1">
        <v>43738</v>
      </c>
      <c r="K1580">
        <f t="shared" si="275"/>
        <v>2019</v>
      </c>
      <c r="L1580" t="str">
        <f t="shared" si="276"/>
        <v>September</v>
      </c>
      <c r="M1580" s="52" t="str">
        <f>DailyReportTable[[#This Row],[Year]]&amp;WEEKNUM(DailyReportTable[[#This Row],[Date]],2)</f>
        <v>201940</v>
      </c>
      <c r="N1580">
        <f t="shared" si="277"/>
        <v>30</v>
      </c>
      <c r="O1580" s="2">
        <f>SUMIF(IncomeDBTable[Date],"="&amp;DailyReportTable[[#This Row],[Date]],IncomeDBTable[Amount])</f>
        <v>4675</v>
      </c>
      <c r="P1580" s="53">
        <f>SUMIF(ExpensesDBTable[Date],"="&amp;DailyReportTable[[#This Row],[Date]],ExpensesDBTable[Amount])</f>
        <v>510.96</v>
      </c>
      <c r="Q1580" s="2">
        <f t="shared" si="278"/>
        <v>4164.04</v>
      </c>
      <c r="R1580" s="2">
        <f t="shared" si="279"/>
        <v>177639.77000000008</v>
      </c>
      <c r="S1580" s="53">
        <f>WEEKNUM(DailyReportTable[[#This Row],[Date]],2)</f>
        <v>40</v>
      </c>
    </row>
    <row r="1581" spans="10:19" x14ac:dyDescent="0.25">
      <c r="J1581" s="1">
        <v>43740</v>
      </c>
      <c r="K1581">
        <f t="shared" si="275"/>
        <v>2019</v>
      </c>
      <c r="L1581" t="str">
        <f t="shared" si="276"/>
        <v>October</v>
      </c>
      <c r="M1581" s="52" t="str">
        <f>DailyReportTable[[#This Row],[Year]]&amp;WEEKNUM(DailyReportTable[[#This Row],[Date]],2)</f>
        <v>201940</v>
      </c>
      <c r="N1581">
        <f t="shared" si="277"/>
        <v>2</v>
      </c>
      <c r="O1581" s="2">
        <f>SUMIF(IncomeDBTable[Date],"="&amp;DailyReportTable[[#This Row],[Date]],IncomeDBTable[Amount])</f>
        <v>0</v>
      </c>
      <c r="P1581" s="53">
        <f>SUMIF(ExpensesDBTable[Date],"="&amp;DailyReportTable[[#This Row],[Date]],ExpensesDBTable[Amount])</f>
        <v>327.8</v>
      </c>
      <c r="Q1581" s="2">
        <f t="shared" si="278"/>
        <v>-327.8</v>
      </c>
      <c r="R1581" s="2">
        <f t="shared" si="279"/>
        <v>177311.97000000009</v>
      </c>
      <c r="S1581" s="53">
        <f>WEEKNUM(DailyReportTable[[#This Row],[Date]],2)</f>
        <v>40</v>
      </c>
    </row>
    <row r="1582" spans="10:19" x14ac:dyDescent="0.25">
      <c r="J1582" s="1">
        <v>43742</v>
      </c>
      <c r="K1582">
        <f t="shared" ref="K1582:K1587" si="280">YEAR(J1582)</f>
        <v>2019</v>
      </c>
      <c r="L1582" t="str">
        <f t="shared" ref="L1582:L1587" si="281">TEXT(DATE(K1582,MONTH(J1582),N1582),"MMMM")</f>
        <v>October</v>
      </c>
      <c r="M1582" s="52" t="str">
        <f>DailyReportTable[[#This Row],[Year]]&amp;WEEKNUM(DailyReportTable[[#This Row],[Date]],2)</f>
        <v>201940</v>
      </c>
      <c r="N1582">
        <f t="shared" ref="N1582:N1587" si="282">DAY(J1582)</f>
        <v>4</v>
      </c>
      <c r="O1582" s="2">
        <f>SUMIF(IncomeDBTable[Date],"="&amp;DailyReportTable[[#This Row],[Date]],IncomeDBTable[Amount])</f>
        <v>9880.86</v>
      </c>
      <c r="P1582" s="53">
        <f>SUMIF(ExpensesDBTable[Date],"="&amp;DailyReportTable[[#This Row],[Date]],ExpensesDBTable[Amount])</f>
        <v>80.099999999999994</v>
      </c>
      <c r="Q1582" s="2">
        <f t="shared" ref="Q1582:Q1587" si="283">O1582-P1582</f>
        <v>9800.76</v>
      </c>
      <c r="R1582" s="2">
        <f t="shared" ref="R1582:R1587" si="284">R1581+Q1582</f>
        <v>187112.7300000001</v>
      </c>
      <c r="S1582" s="53">
        <f>WEEKNUM(DailyReportTable[[#This Row],[Date]],2)</f>
        <v>40</v>
      </c>
    </row>
    <row r="1583" spans="10:19" x14ac:dyDescent="0.25">
      <c r="J1583" s="1">
        <v>43743</v>
      </c>
      <c r="K1583">
        <f t="shared" si="280"/>
        <v>2019</v>
      </c>
      <c r="L1583" t="str">
        <f t="shared" si="281"/>
        <v>October</v>
      </c>
      <c r="M1583" s="52" t="str">
        <f>DailyReportTable[[#This Row],[Year]]&amp;WEEKNUM(DailyReportTable[[#This Row],[Date]],2)</f>
        <v>201940</v>
      </c>
      <c r="N1583">
        <f t="shared" si="282"/>
        <v>5</v>
      </c>
      <c r="O1583" s="2">
        <f>SUMIF(IncomeDBTable[Date],"="&amp;DailyReportTable[[#This Row],[Date]],IncomeDBTable[Amount])</f>
        <v>0</v>
      </c>
      <c r="P1583" s="53">
        <f>SUMIF(ExpensesDBTable[Date],"="&amp;DailyReportTable[[#This Row],[Date]],ExpensesDBTable[Amount])</f>
        <v>130.02000000000001</v>
      </c>
      <c r="Q1583" s="2">
        <f t="shared" si="283"/>
        <v>-130.02000000000001</v>
      </c>
      <c r="R1583" s="2">
        <f t="shared" si="284"/>
        <v>186982.71000000011</v>
      </c>
      <c r="S1583" s="53">
        <f>WEEKNUM(DailyReportTable[[#This Row],[Date]],2)</f>
        <v>40</v>
      </c>
    </row>
    <row r="1584" spans="10:19" x14ac:dyDescent="0.25">
      <c r="J1584" s="1">
        <v>43744</v>
      </c>
      <c r="K1584">
        <f t="shared" si="280"/>
        <v>2019</v>
      </c>
      <c r="L1584" t="str">
        <f t="shared" si="281"/>
        <v>October</v>
      </c>
      <c r="M1584" s="52" t="str">
        <f>DailyReportTable[[#This Row],[Year]]&amp;WEEKNUM(DailyReportTable[[#This Row],[Date]],2)</f>
        <v>201940</v>
      </c>
      <c r="N1584">
        <f t="shared" si="282"/>
        <v>6</v>
      </c>
      <c r="O1584" s="2">
        <f>SUMIF(IncomeDBTable[Date],"="&amp;DailyReportTable[[#This Row],[Date]],IncomeDBTable[Amount])</f>
        <v>0</v>
      </c>
      <c r="P1584" s="53">
        <f>SUMIF(ExpensesDBTable[Date],"="&amp;DailyReportTable[[#This Row],[Date]],ExpensesDBTable[Amount])</f>
        <v>303.73</v>
      </c>
      <c r="Q1584" s="2">
        <f t="shared" si="283"/>
        <v>-303.73</v>
      </c>
      <c r="R1584" s="2">
        <f t="shared" si="284"/>
        <v>186678.9800000001</v>
      </c>
      <c r="S1584" s="53">
        <f>WEEKNUM(DailyReportTable[[#This Row],[Date]],2)</f>
        <v>40</v>
      </c>
    </row>
    <row r="1585" spans="10:19" x14ac:dyDescent="0.25">
      <c r="J1585" s="1">
        <v>43747</v>
      </c>
      <c r="K1585">
        <f t="shared" si="280"/>
        <v>2019</v>
      </c>
      <c r="L1585" t="str">
        <f t="shared" si="281"/>
        <v>October</v>
      </c>
      <c r="M1585" s="52" t="str">
        <f>DailyReportTable[[#This Row],[Year]]&amp;WEEKNUM(DailyReportTable[[#This Row],[Date]],2)</f>
        <v>201941</v>
      </c>
      <c r="N1585">
        <f t="shared" si="282"/>
        <v>9</v>
      </c>
      <c r="O1585" s="2">
        <f>SUMIF(IncomeDBTable[Date],"="&amp;DailyReportTable[[#This Row],[Date]],IncomeDBTable[Amount])</f>
        <v>50</v>
      </c>
      <c r="P1585" s="53">
        <f>SUMIF(ExpensesDBTable[Date],"="&amp;DailyReportTable[[#This Row],[Date]],ExpensesDBTable[Amount])</f>
        <v>433.01</v>
      </c>
      <c r="Q1585" s="2">
        <f t="shared" si="283"/>
        <v>-383.01</v>
      </c>
      <c r="R1585" s="2">
        <f t="shared" si="284"/>
        <v>186295.97000000009</v>
      </c>
      <c r="S1585" s="53">
        <f>WEEKNUM(DailyReportTable[[#This Row],[Date]],2)</f>
        <v>41</v>
      </c>
    </row>
    <row r="1586" spans="10:19" x14ac:dyDescent="0.25">
      <c r="J1586" s="1">
        <v>43748</v>
      </c>
      <c r="K1586">
        <f t="shared" si="280"/>
        <v>2019</v>
      </c>
      <c r="L1586" t="str">
        <f t="shared" si="281"/>
        <v>October</v>
      </c>
      <c r="M1586" s="52" t="str">
        <f>DailyReportTable[[#This Row],[Year]]&amp;WEEKNUM(DailyReportTable[[#This Row],[Date]],2)</f>
        <v>201941</v>
      </c>
      <c r="N1586">
        <f t="shared" si="282"/>
        <v>10</v>
      </c>
      <c r="O1586" s="2">
        <f>SUMIF(IncomeDBTable[Date],"="&amp;DailyReportTable[[#This Row],[Date]],IncomeDBTable[Amount])</f>
        <v>0</v>
      </c>
      <c r="P1586" s="53">
        <f>SUMIF(ExpensesDBTable[Date],"="&amp;DailyReportTable[[#This Row],[Date]],ExpensesDBTable[Amount])</f>
        <v>28.5</v>
      </c>
      <c r="Q1586" s="2">
        <f t="shared" si="283"/>
        <v>-28.5</v>
      </c>
      <c r="R1586" s="2">
        <f t="shared" si="284"/>
        <v>186267.47000000009</v>
      </c>
      <c r="S1586" s="53">
        <f>WEEKNUM(DailyReportTable[[#This Row],[Date]],2)</f>
        <v>41</v>
      </c>
    </row>
    <row r="1587" spans="10:19" x14ac:dyDescent="0.25">
      <c r="J1587" s="1">
        <v>43751</v>
      </c>
      <c r="K1587">
        <f t="shared" si="280"/>
        <v>2019</v>
      </c>
      <c r="L1587" t="str">
        <f t="shared" si="281"/>
        <v>October</v>
      </c>
      <c r="M1587" s="52" t="str">
        <f>DailyReportTable[[#This Row],[Year]]&amp;WEEKNUM(DailyReportTable[[#This Row],[Date]],2)</f>
        <v>201941</v>
      </c>
      <c r="N1587">
        <f t="shared" si="282"/>
        <v>13</v>
      </c>
      <c r="O1587" s="2">
        <f>SUMIF(IncomeDBTable[Date],"="&amp;DailyReportTable[[#This Row],[Date]],IncomeDBTable[Amount])</f>
        <v>3321.83</v>
      </c>
      <c r="P1587" s="53">
        <f>SUMIF(ExpensesDBTable[Date],"="&amp;DailyReportTable[[#This Row],[Date]],ExpensesDBTable[Amount])</f>
        <v>648.58000000000004</v>
      </c>
      <c r="Q1587" s="2">
        <f t="shared" si="283"/>
        <v>2673.25</v>
      </c>
      <c r="R1587" s="2">
        <f t="shared" si="284"/>
        <v>188940.72000000009</v>
      </c>
      <c r="S1587" s="53">
        <f>WEEKNUM(DailyReportTable[[#This Row],[Date]],2)</f>
        <v>41</v>
      </c>
    </row>
    <row r="1588" spans="10:19" x14ac:dyDescent="0.25">
      <c r="J1588" s="1">
        <v>43752</v>
      </c>
      <c r="K1588">
        <f t="shared" ref="K1588:K1593" si="285">YEAR(J1588)</f>
        <v>2019</v>
      </c>
      <c r="L1588" t="str">
        <f t="shared" ref="L1588:L1593" si="286">TEXT(DATE(K1588,MONTH(J1588),N1588),"MMMM")</f>
        <v>October</v>
      </c>
      <c r="M1588" s="52" t="str">
        <f>DailyReportTable[[#This Row],[Year]]&amp;WEEKNUM(DailyReportTable[[#This Row],[Date]],2)</f>
        <v>201942</v>
      </c>
      <c r="N1588">
        <f t="shared" ref="N1588:N1593" si="287">DAY(J1588)</f>
        <v>14</v>
      </c>
      <c r="O1588" s="2">
        <f>SUMIF(IncomeDBTable[Date],"="&amp;DailyReportTable[[#This Row],[Date]],IncomeDBTable[Amount])</f>
        <v>0</v>
      </c>
      <c r="P1588" s="53">
        <f>SUMIF(ExpensesDBTable[Date],"="&amp;DailyReportTable[[#This Row],[Date]],ExpensesDBTable[Amount])</f>
        <v>2673.16</v>
      </c>
      <c r="Q1588" s="2">
        <f t="shared" ref="Q1588:Q1593" si="288">O1588-P1588</f>
        <v>-2673.16</v>
      </c>
      <c r="R1588" s="2">
        <f t="shared" ref="R1588:R1593" si="289">R1587+Q1588</f>
        <v>186267.56000000008</v>
      </c>
      <c r="S1588" s="53">
        <f>WEEKNUM(DailyReportTable[[#This Row],[Date]],2)</f>
        <v>42</v>
      </c>
    </row>
    <row r="1589" spans="10:19" x14ac:dyDescent="0.25">
      <c r="J1589" s="1">
        <v>43753</v>
      </c>
      <c r="K1589">
        <f t="shared" si="285"/>
        <v>2019</v>
      </c>
      <c r="L1589" t="str">
        <f t="shared" si="286"/>
        <v>October</v>
      </c>
      <c r="M1589" s="52" t="str">
        <f>DailyReportTable[[#This Row],[Year]]&amp;WEEKNUM(DailyReportTable[[#This Row],[Date]],2)</f>
        <v>201942</v>
      </c>
      <c r="N1589">
        <f t="shared" si="287"/>
        <v>15</v>
      </c>
      <c r="O1589" s="2">
        <f>SUMIF(IncomeDBTable[Date],"="&amp;DailyReportTable[[#This Row],[Date]],IncomeDBTable[Amount])</f>
        <v>5412.71</v>
      </c>
      <c r="P1589" s="53">
        <f>SUMIF(ExpensesDBTable[Date],"="&amp;DailyReportTable[[#This Row],[Date]],ExpensesDBTable[Amount])</f>
        <v>0</v>
      </c>
      <c r="Q1589" s="2">
        <f t="shared" si="288"/>
        <v>5412.71</v>
      </c>
      <c r="R1589" s="2">
        <f t="shared" si="289"/>
        <v>191680.27000000008</v>
      </c>
      <c r="S1589" s="53">
        <f>WEEKNUM(DailyReportTable[[#This Row],[Date]],2)</f>
        <v>42</v>
      </c>
    </row>
    <row r="1590" spans="10:19" x14ac:dyDescent="0.25">
      <c r="J1590" s="1">
        <v>43754</v>
      </c>
      <c r="K1590">
        <f t="shared" si="285"/>
        <v>2019</v>
      </c>
      <c r="L1590" t="str">
        <f t="shared" si="286"/>
        <v>October</v>
      </c>
      <c r="M1590" s="52" t="str">
        <f>DailyReportTable[[#This Row],[Year]]&amp;WEEKNUM(DailyReportTable[[#This Row],[Date]],2)</f>
        <v>201942</v>
      </c>
      <c r="N1590">
        <f t="shared" si="287"/>
        <v>16</v>
      </c>
      <c r="O1590" s="2">
        <f>SUMIF(IncomeDBTable[Date],"="&amp;DailyReportTable[[#This Row],[Date]],IncomeDBTable[Amount])</f>
        <v>0</v>
      </c>
      <c r="P1590" s="53">
        <f>SUMIF(ExpensesDBTable[Date],"="&amp;DailyReportTable[[#This Row],[Date]],ExpensesDBTable[Amount])</f>
        <v>84.11</v>
      </c>
      <c r="Q1590" s="2">
        <f t="shared" si="288"/>
        <v>-84.11</v>
      </c>
      <c r="R1590" s="2">
        <f t="shared" si="289"/>
        <v>191596.16000000009</v>
      </c>
      <c r="S1590" s="53">
        <f>WEEKNUM(DailyReportTable[[#This Row],[Date]],2)</f>
        <v>42</v>
      </c>
    </row>
    <row r="1591" spans="10:19" x14ac:dyDescent="0.25">
      <c r="J1591" s="1">
        <v>43755</v>
      </c>
      <c r="K1591">
        <f t="shared" si="285"/>
        <v>2019</v>
      </c>
      <c r="L1591" t="str">
        <f t="shared" si="286"/>
        <v>October</v>
      </c>
      <c r="M1591" s="52" t="str">
        <f>DailyReportTable[[#This Row],[Year]]&amp;WEEKNUM(DailyReportTable[[#This Row],[Date]],2)</f>
        <v>201942</v>
      </c>
      <c r="N1591">
        <f t="shared" si="287"/>
        <v>17</v>
      </c>
      <c r="O1591" s="2">
        <f>SUMIF(IncomeDBTable[Date],"="&amp;DailyReportTable[[#This Row],[Date]],IncomeDBTable[Amount])</f>
        <v>37.700000000000003</v>
      </c>
      <c r="P1591" s="53">
        <f>SUMIF(ExpensesDBTable[Date],"="&amp;DailyReportTable[[#This Row],[Date]],ExpensesDBTable[Amount])</f>
        <v>17122.04</v>
      </c>
      <c r="Q1591" s="2">
        <f t="shared" si="288"/>
        <v>-17084.34</v>
      </c>
      <c r="R1591" s="2">
        <f t="shared" si="289"/>
        <v>174511.82000000009</v>
      </c>
      <c r="S1591" s="53">
        <f>WEEKNUM(DailyReportTable[[#This Row],[Date]],2)</f>
        <v>42</v>
      </c>
    </row>
    <row r="1592" spans="10:19" x14ac:dyDescent="0.25">
      <c r="J1592" s="1">
        <v>43756</v>
      </c>
      <c r="K1592">
        <f t="shared" si="285"/>
        <v>2019</v>
      </c>
      <c r="L1592" t="str">
        <f t="shared" si="286"/>
        <v>October</v>
      </c>
      <c r="M1592" s="52" t="str">
        <f>DailyReportTable[[#This Row],[Year]]&amp;WEEKNUM(DailyReportTable[[#This Row],[Date]],2)</f>
        <v>201942</v>
      </c>
      <c r="N1592">
        <f t="shared" si="287"/>
        <v>18</v>
      </c>
      <c r="O1592" s="2">
        <f>SUMIF(IncomeDBTable[Date],"="&amp;DailyReportTable[[#This Row],[Date]],IncomeDBTable[Amount])</f>
        <v>0</v>
      </c>
      <c r="P1592" s="53">
        <f>SUMIF(ExpensesDBTable[Date],"="&amp;DailyReportTable[[#This Row],[Date]],ExpensesDBTable[Amount])</f>
        <v>55.92</v>
      </c>
      <c r="Q1592" s="2">
        <f t="shared" si="288"/>
        <v>-55.92</v>
      </c>
      <c r="R1592" s="2">
        <f t="shared" si="289"/>
        <v>174455.90000000008</v>
      </c>
      <c r="S1592" s="53">
        <f>WEEKNUM(DailyReportTable[[#This Row],[Date]],2)</f>
        <v>42</v>
      </c>
    </row>
    <row r="1593" spans="10:19" x14ac:dyDescent="0.25">
      <c r="J1593" s="1">
        <v>43758</v>
      </c>
      <c r="K1593">
        <f t="shared" si="285"/>
        <v>2019</v>
      </c>
      <c r="L1593" t="str">
        <f t="shared" si="286"/>
        <v>October</v>
      </c>
      <c r="M1593" s="52" t="str">
        <f>DailyReportTable[[#This Row],[Year]]&amp;WEEKNUM(DailyReportTable[[#This Row],[Date]],2)</f>
        <v>201942</v>
      </c>
      <c r="N1593">
        <f t="shared" si="287"/>
        <v>20</v>
      </c>
      <c r="O1593" s="2">
        <f>SUMIF(IncomeDBTable[Date],"="&amp;DailyReportTable[[#This Row],[Date]],IncomeDBTable[Amount])</f>
        <v>0</v>
      </c>
      <c r="P1593" s="53">
        <f>SUMIF(ExpensesDBTable[Date],"="&amp;DailyReportTable[[#This Row],[Date]],ExpensesDBTable[Amount])</f>
        <v>238.45</v>
      </c>
      <c r="Q1593" s="2">
        <f t="shared" si="288"/>
        <v>-238.45</v>
      </c>
      <c r="R1593" s="2">
        <f t="shared" si="289"/>
        <v>174217.45000000007</v>
      </c>
      <c r="S1593" s="53">
        <f>WEEKNUM(DailyReportTable[[#This Row],[Date]],2)</f>
        <v>42</v>
      </c>
    </row>
    <row r="1594" spans="10:19" x14ac:dyDescent="0.25">
      <c r="J1594" s="1">
        <v>43763</v>
      </c>
      <c r="K1594">
        <f t="shared" ref="K1594:K1601" si="290">YEAR(J1594)</f>
        <v>2019</v>
      </c>
      <c r="L1594" t="str">
        <f t="shared" ref="L1594:L1601" si="291">TEXT(DATE(K1594,MONTH(J1594),N1594),"MMMM")</f>
        <v>October</v>
      </c>
      <c r="M1594" s="52" t="str">
        <f>DailyReportTable[[#This Row],[Year]]&amp;WEEKNUM(DailyReportTable[[#This Row],[Date]],2)</f>
        <v>201943</v>
      </c>
      <c r="N1594">
        <f t="shared" ref="N1594:N1601" si="292">DAY(J1594)</f>
        <v>25</v>
      </c>
      <c r="O1594" s="2">
        <f>SUMIF(IncomeDBTable[Date],"="&amp;DailyReportTable[[#This Row],[Date]],IncomeDBTable[Amount])</f>
        <v>4054.56</v>
      </c>
      <c r="P1594" s="53">
        <f>SUMIF(ExpensesDBTable[Date],"="&amp;DailyReportTable[[#This Row],[Date]],ExpensesDBTable[Amount])</f>
        <v>690.7600000000001</v>
      </c>
      <c r="Q1594" s="2">
        <f t="shared" ref="Q1594:Q1601" si="293">O1594-P1594</f>
        <v>3363.7999999999997</v>
      </c>
      <c r="R1594" s="2">
        <f t="shared" ref="R1594:R1601" si="294">R1593+Q1594</f>
        <v>177581.25000000006</v>
      </c>
      <c r="S1594" s="53">
        <f>WEEKNUM(DailyReportTable[[#This Row],[Date]],2)</f>
        <v>43</v>
      </c>
    </row>
    <row r="1595" spans="10:19" x14ac:dyDescent="0.25">
      <c r="J1595" s="1">
        <v>43764</v>
      </c>
      <c r="K1595">
        <f t="shared" si="290"/>
        <v>2019</v>
      </c>
      <c r="L1595" t="str">
        <f t="shared" si="291"/>
        <v>October</v>
      </c>
      <c r="M1595" s="52" t="str">
        <f>DailyReportTable[[#This Row],[Year]]&amp;WEEKNUM(DailyReportTable[[#This Row],[Date]],2)</f>
        <v>201943</v>
      </c>
      <c r="N1595">
        <f t="shared" si="292"/>
        <v>26</v>
      </c>
      <c r="O1595" s="2">
        <f>SUMIF(IncomeDBTable[Date],"="&amp;DailyReportTable[[#This Row],[Date]],IncomeDBTable[Amount])</f>
        <v>0</v>
      </c>
      <c r="P1595" s="53">
        <f>SUMIF(ExpensesDBTable[Date],"="&amp;DailyReportTable[[#This Row],[Date]],ExpensesDBTable[Amount])</f>
        <v>84.089999999999989</v>
      </c>
      <c r="Q1595" s="2">
        <f t="shared" si="293"/>
        <v>-84.089999999999989</v>
      </c>
      <c r="R1595" s="2">
        <f t="shared" si="294"/>
        <v>177497.16000000006</v>
      </c>
      <c r="S1595" s="53">
        <f>WEEKNUM(DailyReportTable[[#This Row],[Date]],2)</f>
        <v>43</v>
      </c>
    </row>
    <row r="1596" spans="10:19" x14ac:dyDescent="0.25">
      <c r="J1596" s="1">
        <v>43765</v>
      </c>
      <c r="K1596">
        <f t="shared" si="290"/>
        <v>2019</v>
      </c>
      <c r="L1596" t="str">
        <f t="shared" si="291"/>
        <v>October</v>
      </c>
      <c r="M1596" s="52" t="str">
        <f>DailyReportTable[[#This Row],[Year]]&amp;WEEKNUM(DailyReportTable[[#This Row],[Date]],2)</f>
        <v>201943</v>
      </c>
      <c r="N1596">
        <f t="shared" si="292"/>
        <v>27</v>
      </c>
      <c r="O1596" s="2">
        <f>SUMIF(IncomeDBTable[Date],"="&amp;DailyReportTable[[#This Row],[Date]],IncomeDBTable[Amount])</f>
        <v>0</v>
      </c>
      <c r="P1596" s="53">
        <f>SUMIF(ExpensesDBTable[Date],"="&amp;DailyReportTable[[#This Row],[Date]],ExpensesDBTable[Amount])</f>
        <v>72</v>
      </c>
      <c r="Q1596" s="2">
        <f t="shared" si="293"/>
        <v>-72</v>
      </c>
      <c r="R1596" s="2">
        <f t="shared" si="294"/>
        <v>177425.16000000006</v>
      </c>
      <c r="S1596" s="53">
        <f>WEEKNUM(DailyReportTable[[#This Row],[Date]],2)</f>
        <v>43</v>
      </c>
    </row>
    <row r="1597" spans="10:19" x14ac:dyDescent="0.25">
      <c r="J1597" s="1">
        <v>43767</v>
      </c>
      <c r="K1597">
        <f t="shared" si="290"/>
        <v>2019</v>
      </c>
      <c r="L1597" t="str">
        <f t="shared" si="291"/>
        <v>October</v>
      </c>
      <c r="M1597" s="52" t="str">
        <f>DailyReportTable[[#This Row],[Year]]&amp;WEEKNUM(DailyReportTable[[#This Row],[Date]],2)</f>
        <v>201944</v>
      </c>
      <c r="N1597">
        <f t="shared" si="292"/>
        <v>29</v>
      </c>
      <c r="O1597" s="2">
        <f>SUMIF(IncomeDBTable[Date],"="&amp;DailyReportTable[[#This Row],[Date]],IncomeDBTable[Amount])</f>
        <v>5836.25</v>
      </c>
      <c r="P1597" s="53">
        <f>SUMIF(ExpensesDBTable[Date],"="&amp;DailyReportTable[[#This Row],[Date]],ExpensesDBTable[Amount])</f>
        <v>1831.6100000000001</v>
      </c>
      <c r="Q1597" s="2">
        <f t="shared" si="293"/>
        <v>4004.64</v>
      </c>
      <c r="R1597" s="2">
        <f t="shared" si="294"/>
        <v>181429.80000000008</v>
      </c>
      <c r="S1597" s="53">
        <f>WEEKNUM(DailyReportTable[[#This Row],[Date]],2)</f>
        <v>44</v>
      </c>
    </row>
    <row r="1598" spans="10:19" x14ac:dyDescent="0.25">
      <c r="J1598" s="1">
        <v>43769</v>
      </c>
      <c r="K1598">
        <f t="shared" si="290"/>
        <v>2019</v>
      </c>
      <c r="L1598" t="str">
        <f t="shared" si="291"/>
        <v>October</v>
      </c>
      <c r="M1598" s="52" t="str">
        <f>DailyReportTable[[#This Row],[Year]]&amp;WEEKNUM(DailyReportTable[[#This Row],[Date]],2)</f>
        <v>201944</v>
      </c>
      <c r="N1598">
        <f t="shared" si="292"/>
        <v>31</v>
      </c>
      <c r="O1598" s="2">
        <f>SUMIF(IncomeDBTable[Date],"="&amp;DailyReportTable[[#This Row],[Date]],IncomeDBTable[Amount])</f>
        <v>10293.11</v>
      </c>
      <c r="P1598" s="53">
        <f>SUMIF(ExpensesDBTable[Date],"="&amp;DailyReportTable[[#This Row],[Date]],ExpensesDBTable[Amount])</f>
        <v>98.57</v>
      </c>
      <c r="Q1598" s="2">
        <f t="shared" si="293"/>
        <v>10194.540000000001</v>
      </c>
      <c r="R1598" s="2">
        <f t="shared" si="294"/>
        <v>191624.34000000008</v>
      </c>
      <c r="S1598" s="53">
        <f>WEEKNUM(DailyReportTable[[#This Row],[Date]],2)</f>
        <v>44</v>
      </c>
    </row>
    <row r="1599" spans="10:19" x14ac:dyDescent="0.25">
      <c r="J1599" s="1">
        <v>43770</v>
      </c>
      <c r="K1599">
        <f t="shared" si="290"/>
        <v>2019</v>
      </c>
      <c r="L1599" t="str">
        <f t="shared" si="291"/>
        <v>November</v>
      </c>
      <c r="M1599" s="52" t="str">
        <f>DailyReportTable[[#This Row],[Year]]&amp;WEEKNUM(DailyReportTable[[#This Row],[Date]],2)</f>
        <v>201944</v>
      </c>
      <c r="N1599">
        <f t="shared" si="292"/>
        <v>1</v>
      </c>
      <c r="O1599" s="2">
        <f>SUMIF(IncomeDBTable[Date],"="&amp;DailyReportTable[[#This Row],[Date]],IncomeDBTable[Amount])</f>
        <v>0</v>
      </c>
      <c r="P1599" s="53">
        <f>SUMIF(ExpensesDBTable[Date],"="&amp;DailyReportTable[[#This Row],[Date]],ExpensesDBTable[Amount])</f>
        <v>79</v>
      </c>
      <c r="Q1599" s="2">
        <f t="shared" si="293"/>
        <v>-79</v>
      </c>
      <c r="R1599" s="2">
        <f t="shared" si="294"/>
        <v>191545.34000000008</v>
      </c>
      <c r="S1599" s="53">
        <f>WEEKNUM(DailyReportTable[[#This Row],[Date]],2)</f>
        <v>44</v>
      </c>
    </row>
    <row r="1600" spans="10:19" x14ac:dyDescent="0.25">
      <c r="J1600" s="1">
        <v>43775</v>
      </c>
      <c r="K1600">
        <f t="shared" si="290"/>
        <v>2019</v>
      </c>
      <c r="L1600" t="str">
        <f t="shared" si="291"/>
        <v>November</v>
      </c>
      <c r="M1600" s="52" t="str">
        <f>DailyReportTable[[#This Row],[Year]]&amp;WEEKNUM(DailyReportTable[[#This Row],[Date]],2)</f>
        <v>201945</v>
      </c>
      <c r="N1600">
        <f t="shared" si="292"/>
        <v>6</v>
      </c>
      <c r="O1600" s="2">
        <f>SUMIF(IncomeDBTable[Date],"="&amp;DailyReportTable[[#This Row],[Date]],IncomeDBTable[Amount])</f>
        <v>0</v>
      </c>
      <c r="P1600" s="53">
        <f>SUMIF(ExpensesDBTable[Date],"="&amp;DailyReportTable[[#This Row],[Date]],ExpensesDBTable[Amount])</f>
        <v>1754.17</v>
      </c>
      <c r="Q1600" s="2">
        <f t="shared" si="293"/>
        <v>-1754.17</v>
      </c>
      <c r="R1600" s="2">
        <f t="shared" si="294"/>
        <v>189791.17000000007</v>
      </c>
      <c r="S1600" s="53">
        <f>WEEKNUM(DailyReportTable[[#This Row],[Date]],2)</f>
        <v>45</v>
      </c>
    </row>
    <row r="1601" spans="10:19" x14ac:dyDescent="0.25">
      <c r="J1601" s="1">
        <v>43778</v>
      </c>
      <c r="K1601">
        <f t="shared" si="290"/>
        <v>2019</v>
      </c>
      <c r="L1601" t="str">
        <f t="shared" si="291"/>
        <v>November</v>
      </c>
      <c r="M1601" s="52" t="str">
        <f>DailyReportTable[[#This Row],[Year]]&amp;WEEKNUM(DailyReportTable[[#This Row],[Date]],2)</f>
        <v>201945</v>
      </c>
      <c r="N1601">
        <f t="shared" si="292"/>
        <v>9</v>
      </c>
      <c r="O1601" s="2">
        <f>SUMIF(IncomeDBTable[Date],"="&amp;DailyReportTable[[#This Row],[Date]],IncomeDBTable[Amount])</f>
        <v>0</v>
      </c>
      <c r="P1601" s="53">
        <f>SUMIF(ExpensesDBTable[Date],"="&amp;DailyReportTable[[#This Row],[Date]],ExpensesDBTable[Amount])</f>
        <v>1088</v>
      </c>
      <c r="Q1601" s="2">
        <f t="shared" si="293"/>
        <v>-1088</v>
      </c>
      <c r="R1601" s="2">
        <f t="shared" si="294"/>
        <v>188703.17000000007</v>
      </c>
      <c r="S1601" s="53">
        <f>WEEKNUM(DailyReportTable[[#This Row],[Date]],2)</f>
        <v>45</v>
      </c>
    </row>
    <row r="1602" spans="10:19" x14ac:dyDescent="0.25">
      <c r="J1602" s="1">
        <v>43779</v>
      </c>
      <c r="K1602">
        <f t="shared" ref="K1602:K1607" si="295">YEAR(J1602)</f>
        <v>2019</v>
      </c>
      <c r="L1602" t="str">
        <f t="shared" ref="L1602:L1607" si="296">TEXT(DATE(K1602,MONTH(J1602),N1602),"MMMM")</f>
        <v>November</v>
      </c>
      <c r="M1602" s="52" t="str">
        <f>DailyReportTable[[#This Row],[Year]]&amp;WEEKNUM(DailyReportTable[[#This Row],[Date]],2)</f>
        <v>201945</v>
      </c>
      <c r="N1602">
        <f t="shared" ref="N1602:N1607" si="297">DAY(J1602)</f>
        <v>10</v>
      </c>
      <c r="O1602" s="2">
        <f>SUMIF(IncomeDBTable[Date],"="&amp;DailyReportTable[[#This Row],[Date]],IncomeDBTable[Amount])</f>
        <v>0</v>
      </c>
      <c r="P1602" s="53">
        <f>SUMIF(ExpensesDBTable[Date],"="&amp;DailyReportTable[[#This Row],[Date]],ExpensesDBTable[Amount])</f>
        <v>77.3</v>
      </c>
      <c r="Q1602" s="2">
        <f t="shared" ref="Q1602:Q1607" si="298">O1602-P1602</f>
        <v>-77.3</v>
      </c>
      <c r="R1602" s="2">
        <f t="shared" ref="R1602:R1607" si="299">R1601+Q1602</f>
        <v>188625.87000000008</v>
      </c>
      <c r="S1602" s="53">
        <f>WEEKNUM(DailyReportTable[[#This Row],[Date]],2)</f>
        <v>45</v>
      </c>
    </row>
    <row r="1603" spans="10:19" x14ac:dyDescent="0.25">
      <c r="J1603" s="1">
        <v>43780</v>
      </c>
      <c r="K1603">
        <f t="shared" si="295"/>
        <v>2019</v>
      </c>
      <c r="L1603" t="str">
        <f t="shared" si="296"/>
        <v>November</v>
      </c>
      <c r="M1603" s="52" t="str">
        <f>DailyReportTable[[#This Row],[Year]]&amp;WEEKNUM(DailyReportTable[[#This Row],[Date]],2)</f>
        <v>201946</v>
      </c>
      <c r="N1603">
        <f t="shared" si="297"/>
        <v>11</v>
      </c>
      <c r="O1603" s="2">
        <f>SUMIF(IncomeDBTable[Date],"="&amp;DailyReportTable[[#This Row],[Date]],IncomeDBTable[Amount])</f>
        <v>0</v>
      </c>
      <c r="P1603" s="53">
        <f>SUMIF(ExpensesDBTable[Date],"="&amp;DailyReportTable[[#This Row],[Date]],ExpensesDBTable[Amount])</f>
        <v>181.7</v>
      </c>
      <c r="Q1603" s="2">
        <f t="shared" si="298"/>
        <v>-181.7</v>
      </c>
      <c r="R1603" s="2">
        <f t="shared" si="299"/>
        <v>188444.17000000007</v>
      </c>
      <c r="S1603" s="53">
        <f>WEEKNUM(DailyReportTable[[#This Row],[Date]],2)</f>
        <v>46</v>
      </c>
    </row>
    <row r="1604" spans="10:19" x14ac:dyDescent="0.25">
      <c r="J1604" s="1">
        <v>43784</v>
      </c>
      <c r="K1604">
        <f t="shared" si="295"/>
        <v>2019</v>
      </c>
      <c r="L1604" t="str">
        <f t="shared" si="296"/>
        <v>November</v>
      </c>
      <c r="M1604" s="52" t="str">
        <f>DailyReportTable[[#This Row],[Year]]&amp;WEEKNUM(DailyReportTable[[#This Row],[Date]],2)</f>
        <v>201946</v>
      </c>
      <c r="N1604">
        <f t="shared" si="297"/>
        <v>15</v>
      </c>
      <c r="O1604" s="2">
        <f>SUMIF(IncomeDBTable[Date],"="&amp;DailyReportTable[[#This Row],[Date]],IncomeDBTable[Amount])</f>
        <v>4467</v>
      </c>
      <c r="P1604" s="53">
        <f>SUMIF(ExpensesDBTable[Date],"="&amp;DailyReportTable[[#This Row],[Date]],ExpensesDBTable[Amount])</f>
        <v>1511.58</v>
      </c>
      <c r="Q1604" s="2">
        <f t="shared" si="298"/>
        <v>2955.42</v>
      </c>
      <c r="R1604" s="2">
        <f t="shared" si="299"/>
        <v>191399.59000000008</v>
      </c>
      <c r="S1604" s="53">
        <f>WEEKNUM(DailyReportTable[[#This Row],[Date]],2)</f>
        <v>46</v>
      </c>
    </row>
    <row r="1605" spans="10:19" x14ac:dyDescent="0.25">
      <c r="J1605" s="1">
        <v>43785</v>
      </c>
      <c r="K1605">
        <f t="shared" si="295"/>
        <v>2019</v>
      </c>
      <c r="L1605" t="str">
        <f t="shared" si="296"/>
        <v>November</v>
      </c>
      <c r="M1605" s="52" t="str">
        <f>DailyReportTable[[#This Row],[Year]]&amp;WEEKNUM(DailyReportTable[[#This Row],[Date]],2)</f>
        <v>201946</v>
      </c>
      <c r="N1605">
        <f t="shared" si="297"/>
        <v>16</v>
      </c>
      <c r="O1605" s="2">
        <f>SUMIF(IncomeDBTable[Date],"="&amp;DailyReportTable[[#This Row],[Date]],IncomeDBTable[Amount])</f>
        <v>0</v>
      </c>
      <c r="P1605" s="53">
        <f>SUMIF(ExpensesDBTable[Date],"="&amp;DailyReportTable[[#This Row],[Date]],ExpensesDBTable[Amount])</f>
        <v>119.92</v>
      </c>
      <c r="Q1605" s="2">
        <f t="shared" si="298"/>
        <v>-119.92</v>
      </c>
      <c r="R1605" s="2">
        <f t="shared" si="299"/>
        <v>191279.67000000007</v>
      </c>
      <c r="S1605" s="53">
        <f>WEEKNUM(DailyReportTable[[#This Row],[Date]],2)</f>
        <v>46</v>
      </c>
    </row>
    <row r="1606" spans="10:19" x14ac:dyDescent="0.25">
      <c r="J1606" s="1">
        <v>43786</v>
      </c>
      <c r="K1606">
        <f t="shared" si="295"/>
        <v>2019</v>
      </c>
      <c r="L1606" t="str">
        <f t="shared" si="296"/>
        <v>November</v>
      </c>
      <c r="M1606" s="52" t="str">
        <f>DailyReportTable[[#This Row],[Year]]&amp;WEEKNUM(DailyReportTable[[#This Row],[Date]],2)</f>
        <v>201946</v>
      </c>
      <c r="N1606">
        <f t="shared" si="297"/>
        <v>17</v>
      </c>
      <c r="O1606" s="2">
        <f>SUMIF(IncomeDBTable[Date],"="&amp;DailyReportTable[[#This Row],[Date]],IncomeDBTable[Amount])</f>
        <v>0</v>
      </c>
      <c r="P1606" s="53">
        <f>SUMIF(ExpensesDBTable[Date],"="&amp;DailyReportTable[[#This Row],[Date]],ExpensesDBTable[Amount])</f>
        <v>157.75</v>
      </c>
      <c r="Q1606" s="2">
        <f t="shared" si="298"/>
        <v>-157.75</v>
      </c>
      <c r="R1606" s="2">
        <f t="shared" si="299"/>
        <v>191121.92000000007</v>
      </c>
      <c r="S1606" s="53">
        <f>WEEKNUM(DailyReportTable[[#This Row],[Date]],2)</f>
        <v>46</v>
      </c>
    </row>
    <row r="1607" spans="10:19" x14ac:dyDescent="0.25">
      <c r="J1607" s="1">
        <v>43787</v>
      </c>
      <c r="K1607">
        <f t="shared" si="295"/>
        <v>2019</v>
      </c>
      <c r="L1607" t="str">
        <f t="shared" si="296"/>
        <v>November</v>
      </c>
      <c r="M1607" s="52" t="str">
        <f>DailyReportTable[[#This Row],[Year]]&amp;WEEKNUM(DailyReportTable[[#This Row],[Date]],2)</f>
        <v>201947</v>
      </c>
      <c r="N1607">
        <f t="shared" si="297"/>
        <v>18</v>
      </c>
      <c r="O1607" s="2">
        <f>SUMIF(IncomeDBTable[Date],"="&amp;DailyReportTable[[#This Row],[Date]],IncomeDBTable[Amount])</f>
        <v>0</v>
      </c>
      <c r="P1607" s="53">
        <f>SUMIF(ExpensesDBTable[Date],"="&amp;DailyReportTable[[#This Row],[Date]],ExpensesDBTable[Amount])</f>
        <v>314.03999999999996</v>
      </c>
      <c r="Q1607" s="2">
        <f t="shared" si="298"/>
        <v>-314.03999999999996</v>
      </c>
      <c r="R1607" s="2">
        <f t="shared" si="299"/>
        <v>190807.88000000006</v>
      </c>
      <c r="S1607" s="53">
        <f>WEEKNUM(DailyReportTable[[#This Row],[Date]],2)</f>
        <v>47</v>
      </c>
    </row>
    <row r="1608" spans="10:19" x14ac:dyDescent="0.25">
      <c r="J1608" s="1">
        <v>43793</v>
      </c>
      <c r="K1608">
        <f t="shared" ref="K1608:K1613" si="300">YEAR(J1608)</f>
        <v>2019</v>
      </c>
      <c r="L1608" t="str">
        <f t="shared" ref="L1608:L1613" si="301">TEXT(DATE(K1608,MONTH(J1608),N1608),"MMMM")</f>
        <v>November</v>
      </c>
      <c r="M1608" s="52" t="str">
        <f>DailyReportTable[[#This Row],[Year]]&amp;WEEKNUM(DailyReportTable[[#This Row],[Date]],2)</f>
        <v>201947</v>
      </c>
      <c r="N1608">
        <f t="shared" ref="N1608:N1613" si="302">DAY(J1608)</f>
        <v>24</v>
      </c>
      <c r="O1608" s="2">
        <f>SUMIF(IncomeDBTable[Date],"="&amp;DailyReportTable[[#This Row],[Date]],IncomeDBTable[Amount])</f>
        <v>0</v>
      </c>
      <c r="P1608" s="53">
        <f>SUMIF(ExpensesDBTable[Date],"="&amp;DailyReportTable[[#This Row],[Date]],ExpensesDBTable[Amount])</f>
        <v>609.20999999999992</v>
      </c>
      <c r="Q1608" s="2">
        <f t="shared" ref="Q1608:Q1613" si="303">O1608-P1608</f>
        <v>-609.20999999999992</v>
      </c>
      <c r="R1608" s="2">
        <f t="shared" ref="R1608:R1613" si="304">R1607+Q1608</f>
        <v>190198.67000000007</v>
      </c>
      <c r="S1608" s="53">
        <f>WEEKNUM(DailyReportTable[[#This Row],[Date]],2)</f>
        <v>47</v>
      </c>
    </row>
    <row r="1609" spans="10:19" x14ac:dyDescent="0.25">
      <c r="J1609" s="1">
        <v>43799</v>
      </c>
      <c r="K1609">
        <f t="shared" si="300"/>
        <v>2019</v>
      </c>
      <c r="L1609" t="str">
        <f t="shared" si="301"/>
        <v>November</v>
      </c>
      <c r="M1609" s="52" t="str">
        <f>DailyReportTable[[#This Row],[Year]]&amp;WEEKNUM(DailyReportTable[[#This Row],[Date]],2)</f>
        <v>201948</v>
      </c>
      <c r="N1609">
        <f t="shared" si="302"/>
        <v>30</v>
      </c>
      <c r="O1609" s="2">
        <f>SUMIF(IncomeDBTable[Date],"="&amp;DailyReportTable[[#This Row],[Date]],IncomeDBTable[Amount])</f>
        <v>4950.8599999999997</v>
      </c>
      <c r="P1609" s="53">
        <f>SUMIF(ExpensesDBTable[Date],"="&amp;DailyReportTable[[#This Row],[Date]],ExpensesDBTable[Amount])</f>
        <v>3291.4</v>
      </c>
      <c r="Q1609" s="2">
        <f t="shared" si="303"/>
        <v>1659.4599999999996</v>
      </c>
      <c r="R1609" s="2">
        <f t="shared" si="304"/>
        <v>191858.13000000006</v>
      </c>
      <c r="S1609" s="53">
        <f>WEEKNUM(DailyReportTable[[#This Row],[Date]],2)</f>
        <v>48</v>
      </c>
    </row>
    <row r="1610" spans="10:19" x14ac:dyDescent="0.25">
      <c r="J1610" s="1">
        <v>43800</v>
      </c>
      <c r="K1610">
        <f t="shared" si="300"/>
        <v>2019</v>
      </c>
      <c r="L1610" t="str">
        <f t="shared" si="301"/>
        <v>December</v>
      </c>
      <c r="M1610" s="52" t="str">
        <f>DailyReportTable[[#This Row],[Year]]&amp;WEEKNUM(DailyReportTable[[#This Row],[Date]],2)</f>
        <v>201948</v>
      </c>
      <c r="N1610">
        <f t="shared" si="302"/>
        <v>1</v>
      </c>
      <c r="O1610" s="2">
        <f>SUMIF(IncomeDBTable[Date],"="&amp;DailyReportTable[[#This Row],[Date]],IncomeDBTable[Amount])</f>
        <v>0</v>
      </c>
      <c r="P1610" s="53">
        <f>SUMIF(ExpensesDBTable[Date],"="&amp;DailyReportTable[[#This Row],[Date]],ExpensesDBTable[Amount])</f>
        <v>363.68</v>
      </c>
      <c r="Q1610" s="2">
        <f t="shared" si="303"/>
        <v>-363.68</v>
      </c>
      <c r="R1610" s="2">
        <f t="shared" si="304"/>
        <v>191494.45000000007</v>
      </c>
      <c r="S1610" s="53">
        <f>WEEKNUM(DailyReportTable[[#This Row],[Date]],2)</f>
        <v>48</v>
      </c>
    </row>
    <row r="1611" spans="10:19" x14ac:dyDescent="0.25">
      <c r="J1611" s="1">
        <v>43801</v>
      </c>
      <c r="K1611">
        <f t="shared" si="300"/>
        <v>2019</v>
      </c>
      <c r="L1611" t="str">
        <f t="shared" si="301"/>
        <v>December</v>
      </c>
      <c r="M1611" s="52" t="str">
        <f>DailyReportTable[[#This Row],[Year]]&amp;WEEKNUM(DailyReportTable[[#This Row],[Date]],2)</f>
        <v>201949</v>
      </c>
      <c r="N1611">
        <f t="shared" si="302"/>
        <v>2</v>
      </c>
      <c r="O1611" s="2">
        <f>SUMIF(IncomeDBTable[Date],"="&amp;DailyReportTable[[#This Row],[Date]],IncomeDBTable[Amount])</f>
        <v>0</v>
      </c>
      <c r="P1611" s="53">
        <f>SUMIF(ExpensesDBTable[Date],"="&amp;DailyReportTable[[#This Row],[Date]],ExpensesDBTable[Amount])</f>
        <v>142.95999999999998</v>
      </c>
      <c r="Q1611" s="2">
        <f t="shared" si="303"/>
        <v>-142.95999999999998</v>
      </c>
      <c r="R1611" s="2">
        <f t="shared" si="304"/>
        <v>191351.49000000008</v>
      </c>
      <c r="S1611" s="53">
        <f>WEEKNUM(DailyReportTable[[#This Row],[Date]],2)</f>
        <v>49</v>
      </c>
    </row>
    <row r="1612" spans="10:19" x14ac:dyDescent="0.25">
      <c r="J1612" s="1">
        <v>43802</v>
      </c>
      <c r="K1612">
        <f t="shared" si="300"/>
        <v>2019</v>
      </c>
      <c r="L1612" t="str">
        <f t="shared" si="301"/>
        <v>December</v>
      </c>
      <c r="M1612" s="52" t="str">
        <f>DailyReportTable[[#This Row],[Year]]&amp;WEEKNUM(DailyReportTable[[#This Row],[Date]],2)</f>
        <v>201949</v>
      </c>
      <c r="N1612">
        <f t="shared" si="302"/>
        <v>3</v>
      </c>
      <c r="O1612" s="2">
        <f>SUMIF(IncomeDBTable[Date],"="&amp;DailyReportTable[[#This Row],[Date]],IncomeDBTable[Amount])</f>
        <v>0</v>
      </c>
      <c r="P1612" s="53">
        <f>SUMIF(ExpensesDBTable[Date],"="&amp;DailyReportTable[[#This Row],[Date]],ExpensesDBTable[Amount])</f>
        <v>50</v>
      </c>
      <c r="Q1612" s="2">
        <f t="shared" si="303"/>
        <v>-50</v>
      </c>
      <c r="R1612" s="2">
        <f t="shared" si="304"/>
        <v>191301.49000000008</v>
      </c>
      <c r="S1612" s="53">
        <f>WEEKNUM(DailyReportTable[[#This Row],[Date]],2)</f>
        <v>49</v>
      </c>
    </row>
    <row r="1613" spans="10:19" x14ac:dyDescent="0.25">
      <c r="J1613" s="1">
        <v>43803</v>
      </c>
      <c r="K1613">
        <f t="shared" si="300"/>
        <v>2019</v>
      </c>
      <c r="L1613" t="str">
        <f t="shared" si="301"/>
        <v>December</v>
      </c>
      <c r="M1613" s="52" t="str">
        <f>DailyReportTable[[#This Row],[Year]]&amp;WEEKNUM(DailyReportTable[[#This Row],[Date]],2)</f>
        <v>201949</v>
      </c>
      <c r="N1613">
        <f t="shared" si="302"/>
        <v>4</v>
      </c>
      <c r="O1613" s="2">
        <f>SUMIF(IncomeDBTable[Date],"="&amp;DailyReportTable[[#This Row],[Date]],IncomeDBTable[Amount])</f>
        <v>0</v>
      </c>
      <c r="P1613" s="53">
        <f>SUMIF(ExpensesDBTable[Date],"="&amp;DailyReportTable[[#This Row],[Date]],ExpensesDBTable[Amount])</f>
        <v>12.5</v>
      </c>
      <c r="Q1613" s="2">
        <f t="shared" si="303"/>
        <v>-12.5</v>
      </c>
      <c r="R1613" s="2">
        <f t="shared" si="304"/>
        <v>191288.99000000008</v>
      </c>
      <c r="S1613" s="53">
        <f>WEEKNUM(DailyReportTable[[#This Row],[Date]],2)</f>
        <v>49</v>
      </c>
    </row>
    <row r="1614" spans="10:19" x14ac:dyDescent="0.25">
      <c r="J1614" s="1">
        <v>43804</v>
      </c>
      <c r="K1614">
        <f t="shared" ref="K1614:K1620" si="305">YEAR(J1614)</f>
        <v>2019</v>
      </c>
      <c r="L1614" t="str">
        <f t="shared" ref="L1614:L1620" si="306">TEXT(DATE(K1614,MONTH(J1614),N1614),"MMMM")</f>
        <v>December</v>
      </c>
      <c r="M1614" s="52" t="str">
        <f>DailyReportTable[[#This Row],[Year]]&amp;WEEKNUM(DailyReportTable[[#This Row],[Date]],2)</f>
        <v>201949</v>
      </c>
      <c r="N1614">
        <f t="shared" ref="N1614:N1620" si="307">DAY(J1614)</f>
        <v>5</v>
      </c>
      <c r="O1614" s="2">
        <f>SUMIF(IncomeDBTable[Date],"="&amp;DailyReportTable[[#This Row],[Date]],IncomeDBTable[Amount])</f>
        <v>10193.86</v>
      </c>
      <c r="P1614" s="53">
        <f>SUMIF(ExpensesDBTable[Date],"="&amp;DailyReportTable[[#This Row],[Date]],ExpensesDBTable[Amount])</f>
        <v>0</v>
      </c>
      <c r="Q1614" s="2">
        <f t="shared" ref="Q1614:Q1620" si="308">O1614-P1614</f>
        <v>10193.86</v>
      </c>
      <c r="R1614" s="2">
        <f t="shared" ref="R1614:R1620" si="309">R1613+Q1614</f>
        <v>201482.85000000009</v>
      </c>
      <c r="S1614" s="53">
        <f>WEEKNUM(DailyReportTable[[#This Row],[Date]],2)</f>
        <v>49</v>
      </c>
    </row>
    <row r="1615" spans="10:19" x14ac:dyDescent="0.25">
      <c r="J1615" s="1">
        <v>43805</v>
      </c>
      <c r="K1615">
        <f t="shared" si="305"/>
        <v>2019</v>
      </c>
      <c r="L1615" t="str">
        <f t="shared" si="306"/>
        <v>December</v>
      </c>
      <c r="M1615" s="52" t="str">
        <f>DailyReportTable[[#This Row],[Year]]&amp;WEEKNUM(DailyReportTable[[#This Row],[Date]],2)</f>
        <v>201949</v>
      </c>
      <c r="N1615">
        <f t="shared" si="307"/>
        <v>6</v>
      </c>
      <c r="O1615" s="2">
        <f>SUMIF(IncomeDBTable[Date],"="&amp;DailyReportTable[[#This Row],[Date]],IncomeDBTable[Amount])</f>
        <v>0</v>
      </c>
      <c r="P1615" s="53">
        <f>SUMIF(ExpensesDBTable[Date],"="&amp;DailyReportTable[[#This Row],[Date]],ExpensesDBTable[Amount])</f>
        <v>70.210000000000008</v>
      </c>
      <c r="Q1615" s="2">
        <f t="shared" si="308"/>
        <v>-70.210000000000008</v>
      </c>
      <c r="R1615" s="2">
        <f t="shared" si="309"/>
        <v>201412.6400000001</v>
      </c>
      <c r="S1615" s="53">
        <f>WEEKNUM(DailyReportTable[[#This Row],[Date]],2)</f>
        <v>49</v>
      </c>
    </row>
    <row r="1616" spans="10:19" x14ac:dyDescent="0.25">
      <c r="J1616" s="1">
        <v>43806</v>
      </c>
      <c r="K1616">
        <f t="shared" si="305"/>
        <v>2019</v>
      </c>
      <c r="L1616" t="str">
        <f t="shared" si="306"/>
        <v>December</v>
      </c>
      <c r="M1616" s="52" t="str">
        <f>DailyReportTable[[#This Row],[Year]]&amp;WEEKNUM(DailyReportTable[[#This Row],[Date]],2)</f>
        <v>201949</v>
      </c>
      <c r="N1616">
        <f t="shared" si="307"/>
        <v>7</v>
      </c>
      <c r="O1616" s="2">
        <f>SUMIF(IncomeDBTable[Date],"="&amp;DailyReportTable[[#This Row],[Date]],IncomeDBTable[Amount])</f>
        <v>0</v>
      </c>
      <c r="P1616" s="53">
        <f>SUMIF(ExpensesDBTable[Date],"="&amp;DailyReportTable[[#This Row],[Date]],ExpensesDBTable[Amount])</f>
        <v>358.17</v>
      </c>
      <c r="Q1616" s="2">
        <f t="shared" si="308"/>
        <v>-358.17</v>
      </c>
      <c r="R1616" s="2">
        <f t="shared" si="309"/>
        <v>201054.47000000009</v>
      </c>
      <c r="S1616" s="53">
        <f>WEEKNUM(DailyReportTable[[#This Row],[Date]],2)</f>
        <v>49</v>
      </c>
    </row>
    <row r="1617" spans="10:19" x14ac:dyDescent="0.25">
      <c r="J1617" s="1">
        <v>43808</v>
      </c>
      <c r="K1617">
        <f t="shared" si="305"/>
        <v>2019</v>
      </c>
      <c r="L1617" t="str">
        <f t="shared" si="306"/>
        <v>December</v>
      </c>
      <c r="M1617" s="52" t="str">
        <f>DailyReportTable[[#This Row],[Year]]&amp;WEEKNUM(DailyReportTable[[#This Row],[Date]],2)</f>
        <v>201950</v>
      </c>
      <c r="N1617">
        <f t="shared" si="307"/>
        <v>9</v>
      </c>
      <c r="O1617" s="2">
        <f>SUMIF(IncomeDBTable[Date],"="&amp;DailyReportTable[[#This Row],[Date]],IncomeDBTable[Amount])</f>
        <v>0</v>
      </c>
      <c r="P1617" s="53">
        <f>SUMIF(ExpensesDBTable[Date],"="&amp;DailyReportTable[[#This Row],[Date]],ExpensesDBTable[Amount])</f>
        <v>270.8</v>
      </c>
      <c r="Q1617" s="2">
        <f t="shared" si="308"/>
        <v>-270.8</v>
      </c>
      <c r="R1617" s="2">
        <f t="shared" si="309"/>
        <v>200783.6700000001</v>
      </c>
      <c r="S1617" s="53">
        <f>WEEKNUM(DailyReportTable[[#This Row],[Date]],2)</f>
        <v>50</v>
      </c>
    </row>
    <row r="1618" spans="10:19" x14ac:dyDescent="0.25">
      <c r="J1618" s="1">
        <v>43809</v>
      </c>
      <c r="K1618">
        <f t="shared" si="305"/>
        <v>2019</v>
      </c>
      <c r="L1618" t="str">
        <f t="shared" si="306"/>
        <v>December</v>
      </c>
      <c r="M1618" s="52" t="str">
        <f>DailyReportTable[[#This Row],[Year]]&amp;WEEKNUM(DailyReportTable[[#This Row],[Date]],2)</f>
        <v>201950</v>
      </c>
      <c r="N1618">
        <f t="shared" si="307"/>
        <v>10</v>
      </c>
      <c r="O1618" s="2">
        <f>SUMIF(IncomeDBTable[Date],"="&amp;DailyReportTable[[#This Row],[Date]],IncomeDBTable[Amount])</f>
        <v>0</v>
      </c>
      <c r="P1618" s="53">
        <f>SUMIF(ExpensesDBTable[Date],"="&amp;DailyReportTable[[#This Row],[Date]],ExpensesDBTable[Amount])</f>
        <v>20.05</v>
      </c>
      <c r="Q1618" s="2">
        <f t="shared" si="308"/>
        <v>-20.05</v>
      </c>
      <c r="R1618" s="2">
        <f t="shared" si="309"/>
        <v>200763.62000000011</v>
      </c>
      <c r="S1618" s="53">
        <f>WEEKNUM(DailyReportTable[[#This Row],[Date]],2)</f>
        <v>50</v>
      </c>
    </row>
    <row r="1619" spans="10:19" x14ac:dyDescent="0.25">
      <c r="J1619" s="1">
        <v>43811</v>
      </c>
      <c r="K1619">
        <f t="shared" si="305"/>
        <v>2019</v>
      </c>
      <c r="L1619" t="str">
        <f t="shared" si="306"/>
        <v>December</v>
      </c>
      <c r="M1619" s="52" t="str">
        <f>DailyReportTable[[#This Row],[Year]]&amp;WEEKNUM(DailyReportTable[[#This Row],[Date]],2)</f>
        <v>201950</v>
      </c>
      <c r="N1619">
        <f t="shared" si="307"/>
        <v>12</v>
      </c>
      <c r="O1619" s="2">
        <f>SUMIF(IncomeDBTable[Date],"="&amp;DailyReportTable[[#This Row],[Date]],IncomeDBTable[Amount])</f>
        <v>0</v>
      </c>
      <c r="P1619" s="53">
        <f>SUMIF(ExpensesDBTable[Date],"="&amp;DailyReportTable[[#This Row],[Date]],ExpensesDBTable[Amount])</f>
        <v>149.6</v>
      </c>
      <c r="Q1619" s="2">
        <f t="shared" si="308"/>
        <v>-149.6</v>
      </c>
      <c r="R1619" s="2">
        <f t="shared" si="309"/>
        <v>200614.02000000011</v>
      </c>
      <c r="S1619" s="53">
        <f>WEEKNUM(DailyReportTable[[#This Row],[Date]],2)</f>
        <v>50</v>
      </c>
    </row>
    <row r="1620" spans="10:19" x14ac:dyDescent="0.25">
      <c r="J1620" s="1">
        <v>43812</v>
      </c>
      <c r="K1620">
        <f t="shared" si="305"/>
        <v>2019</v>
      </c>
      <c r="L1620" t="str">
        <f t="shared" si="306"/>
        <v>December</v>
      </c>
      <c r="M1620" s="52" t="str">
        <f>DailyReportTable[[#This Row],[Year]]&amp;WEEKNUM(DailyReportTable[[#This Row],[Date]],2)</f>
        <v>201950</v>
      </c>
      <c r="N1620">
        <f t="shared" si="307"/>
        <v>13</v>
      </c>
      <c r="O1620" s="2">
        <f>SUMIF(IncomeDBTable[Date],"="&amp;DailyReportTable[[#This Row],[Date]],IncomeDBTable[Amount])</f>
        <v>0</v>
      </c>
      <c r="P1620" s="53">
        <f>SUMIF(ExpensesDBTable[Date],"="&amp;DailyReportTable[[#This Row],[Date]],ExpensesDBTable[Amount])</f>
        <v>95.74</v>
      </c>
      <c r="Q1620" s="2">
        <f t="shared" si="308"/>
        <v>-95.74</v>
      </c>
      <c r="R1620" s="2">
        <f t="shared" si="309"/>
        <v>200518.28000000012</v>
      </c>
      <c r="S1620" s="53">
        <f>WEEKNUM(DailyReportTable[[#This Row],[Date]],2)</f>
        <v>50</v>
      </c>
    </row>
    <row r="1621" spans="10:19" x14ac:dyDescent="0.25">
      <c r="J1621" s="1">
        <v>43813</v>
      </c>
      <c r="K1621">
        <f t="shared" ref="K1621:K1626" si="310">YEAR(J1621)</f>
        <v>2019</v>
      </c>
      <c r="L1621" t="str">
        <f t="shared" ref="L1621:L1626" si="311">TEXT(DATE(K1621,MONTH(J1621),N1621),"MMMM")</f>
        <v>December</v>
      </c>
      <c r="M1621" s="52" t="str">
        <f>DailyReportTable[[#This Row],[Year]]&amp;WEEKNUM(DailyReportTable[[#This Row],[Date]],2)</f>
        <v>201950</v>
      </c>
      <c r="N1621">
        <f t="shared" ref="N1621:N1626" si="312">DAY(J1621)</f>
        <v>14</v>
      </c>
      <c r="O1621" s="2">
        <f>SUMIF(IncomeDBTable[Date],"="&amp;DailyReportTable[[#This Row],[Date]],IncomeDBTable[Amount])</f>
        <v>8417.48</v>
      </c>
      <c r="P1621" s="53">
        <f>SUMIF(ExpensesDBTable[Date],"="&amp;DailyReportTable[[#This Row],[Date]],ExpensesDBTable[Amount])</f>
        <v>1772.57</v>
      </c>
      <c r="Q1621" s="2">
        <f t="shared" ref="Q1621:Q1626" si="313">O1621-P1621</f>
        <v>6644.91</v>
      </c>
      <c r="R1621" s="2">
        <f t="shared" ref="R1621:R1626" si="314">R1620+Q1621</f>
        <v>207163.19000000012</v>
      </c>
      <c r="S1621" s="53">
        <f>WEEKNUM(DailyReportTable[[#This Row],[Date]],2)</f>
        <v>50</v>
      </c>
    </row>
    <row r="1622" spans="10:19" x14ac:dyDescent="0.25">
      <c r="J1622" s="1">
        <v>43815</v>
      </c>
      <c r="K1622">
        <f t="shared" si="310"/>
        <v>2019</v>
      </c>
      <c r="L1622" t="str">
        <f t="shared" si="311"/>
        <v>December</v>
      </c>
      <c r="M1622" s="52" t="str">
        <f>DailyReportTable[[#This Row],[Year]]&amp;WEEKNUM(DailyReportTable[[#This Row],[Date]],2)</f>
        <v>201951</v>
      </c>
      <c r="N1622">
        <f t="shared" si="312"/>
        <v>16</v>
      </c>
      <c r="O1622" s="2">
        <f>SUMIF(IncomeDBTable[Date],"="&amp;DailyReportTable[[#This Row],[Date]],IncomeDBTable[Amount])</f>
        <v>0</v>
      </c>
      <c r="P1622" s="53">
        <f>SUMIF(ExpensesDBTable[Date],"="&amp;DailyReportTable[[#This Row],[Date]],ExpensesDBTable[Amount])</f>
        <v>31.9</v>
      </c>
      <c r="Q1622" s="2">
        <f t="shared" si="313"/>
        <v>-31.9</v>
      </c>
      <c r="R1622" s="2">
        <f t="shared" si="314"/>
        <v>207131.29000000012</v>
      </c>
      <c r="S1622" s="53">
        <f>WEEKNUM(DailyReportTable[[#This Row],[Date]],2)</f>
        <v>51</v>
      </c>
    </row>
    <row r="1623" spans="10:19" x14ac:dyDescent="0.25">
      <c r="J1623" s="1">
        <v>43817</v>
      </c>
      <c r="K1623">
        <f t="shared" si="310"/>
        <v>2019</v>
      </c>
      <c r="L1623" t="str">
        <f t="shared" si="311"/>
        <v>December</v>
      </c>
      <c r="M1623" s="52" t="str">
        <f>DailyReportTable[[#This Row],[Year]]&amp;WEEKNUM(DailyReportTable[[#This Row],[Date]],2)</f>
        <v>201951</v>
      </c>
      <c r="N1623">
        <f t="shared" si="312"/>
        <v>18</v>
      </c>
      <c r="O1623" s="2">
        <f>SUMIF(IncomeDBTable[Date],"="&amp;DailyReportTable[[#This Row],[Date]],IncomeDBTable[Amount])</f>
        <v>0</v>
      </c>
      <c r="P1623" s="53">
        <f>SUMIF(ExpensesDBTable[Date],"="&amp;DailyReportTable[[#This Row],[Date]],ExpensesDBTable[Amount])</f>
        <v>3431.7699999999995</v>
      </c>
      <c r="Q1623" s="2">
        <f t="shared" si="313"/>
        <v>-3431.7699999999995</v>
      </c>
      <c r="R1623" s="2">
        <f t="shared" si="314"/>
        <v>203699.52000000014</v>
      </c>
      <c r="S1623" s="53">
        <f>WEEKNUM(DailyReportTable[[#This Row],[Date]],2)</f>
        <v>51</v>
      </c>
    </row>
    <row r="1624" spans="10:19" x14ac:dyDescent="0.25">
      <c r="J1624" s="1">
        <v>43821</v>
      </c>
      <c r="K1624">
        <f t="shared" si="310"/>
        <v>2019</v>
      </c>
      <c r="L1624" t="str">
        <f t="shared" si="311"/>
        <v>December</v>
      </c>
      <c r="M1624" s="52" t="str">
        <f>DailyReportTable[[#This Row],[Year]]&amp;WEEKNUM(DailyReportTable[[#This Row],[Date]],2)</f>
        <v>201951</v>
      </c>
      <c r="N1624">
        <f t="shared" si="312"/>
        <v>22</v>
      </c>
      <c r="O1624" s="2">
        <f>SUMIF(IncomeDBTable[Date],"="&amp;DailyReportTable[[#This Row],[Date]],IncomeDBTable[Amount])</f>
        <v>0</v>
      </c>
      <c r="P1624" s="53">
        <f>SUMIF(ExpensesDBTable[Date],"="&amp;DailyReportTable[[#This Row],[Date]],ExpensesDBTable[Amount])</f>
        <v>391.71999999999997</v>
      </c>
      <c r="Q1624" s="2">
        <f t="shared" si="313"/>
        <v>-391.71999999999997</v>
      </c>
      <c r="R1624" s="2">
        <f t="shared" si="314"/>
        <v>203307.80000000013</v>
      </c>
      <c r="S1624" s="53">
        <f>WEEKNUM(DailyReportTable[[#This Row],[Date]],2)</f>
        <v>51</v>
      </c>
    </row>
    <row r="1625" spans="10:19" x14ac:dyDescent="0.25">
      <c r="J1625" s="1">
        <v>43858</v>
      </c>
      <c r="K1625">
        <f t="shared" si="310"/>
        <v>2020</v>
      </c>
      <c r="L1625" t="str">
        <f t="shared" si="311"/>
        <v>January</v>
      </c>
      <c r="M1625" s="52" t="str">
        <f>DailyReportTable[[#This Row],[Year]]&amp;WEEKNUM(DailyReportTable[[#This Row],[Date]],2)</f>
        <v>20205</v>
      </c>
      <c r="N1625">
        <f t="shared" si="312"/>
        <v>28</v>
      </c>
      <c r="O1625" s="2">
        <f>SUMIF(IncomeDBTable[Date],"="&amp;DailyReportTable[[#This Row],[Date]],IncomeDBTable[Amount])</f>
        <v>13202.96</v>
      </c>
      <c r="P1625" s="53">
        <f>SUMIF(ExpensesDBTable[Date],"="&amp;DailyReportTable[[#This Row],[Date]],ExpensesDBTable[Amount])</f>
        <v>0</v>
      </c>
      <c r="Q1625" s="2">
        <f t="shared" si="313"/>
        <v>13202.96</v>
      </c>
      <c r="R1625" s="2">
        <f t="shared" si="314"/>
        <v>216510.76000000013</v>
      </c>
      <c r="S1625" s="53">
        <f>WEEKNUM(DailyReportTable[[#This Row],[Date]],2)</f>
        <v>5</v>
      </c>
    </row>
    <row r="1626" spans="10:19" x14ac:dyDescent="0.25">
      <c r="J1626" s="1">
        <v>43859</v>
      </c>
      <c r="K1626">
        <f t="shared" si="310"/>
        <v>2020</v>
      </c>
      <c r="L1626" t="str">
        <f t="shared" si="311"/>
        <v>January</v>
      </c>
      <c r="M1626" s="52" t="str">
        <f>DailyReportTable[[#This Row],[Year]]&amp;WEEKNUM(DailyReportTable[[#This Row],[Date]],2)</f>
        <v>20205</v>
      </c>
      <c r="N1626">
        <f t="shared" si="312"/>
        <v>29</v>
      </c>
      <c r="O1626" s="2">
        <f>SUMIF(IncomeDBTable[Date],"="&amp;DailyReportTable[[#This Row],[Date]],IncomeDBTable[Amount])</f>
        <v>0</v>
      </c>
      <c r="P1626" s="53">
        <f>SUMIF(ExpensesDBTable[Date],"="&amp;DailyReportTable[[#This Row],[Date]],ExpensesDBTable[Amount])</f>
        <v>671.62</v>
      </c>
      <c r="Q1626" s="2">
        <f t="shared" si="313"/>
        <v>-671.62</v>
      </c>
      <c r="R1626" s="2">
        <f t="shared" si="314"/>
        <v>215839.14000000013</v>
      </c>
      <c r="S1626" s="53">
        <f>WEEKNUM(DailyReportTable[[#This Row],[Date]],2)</f>
        <v>5</v>
      </c>
    </row>
    <row r="1627" spans="10:19" x14ac:dyDescent="0.25">
      <c r="J1627" s="1">
        <v>43860</v>
      </c>
      <c r="K1627">
        <f t="shared" ref="K1627:K1632" si="315">YEAR(J1627)</f>
        <v>2020</v>
      </c>
      <c r="L1627" t="str">
        <f t="shared" ref="L1627:L1632" si="316">TEXT(DATE(K1627,MONTH(J1627),N1627),"MMMM")</f>
        <v>January</v>
      </c>
      <c r="M1627" s="52" t="str">
        <f>DailyReportTable[[#This Row],[Year]]&amp;WEEKNUM(DailyReportTable[[#This Row],[Date]],2)</f>
        <v>20205</v>
      </c>
      <c r="N1627">
        <f t="shared" ref="N1627:N1632" si="317">DAY(J1627)</f>
        <v>30</v>
      </c>
      <c r="O1627" s="2">
        <f>SUMIF(IncomeDBTable[Date],"="&amp;DailyReportTable[[#This Row],[Date]],IncomeDBTable[Amount])</f>
        <v>0</v>
      </c>
      <c r="P1627" s="53">
        <f>SUMIF(ExpensesDBTable[Date],"="&amp;DailyReportTable[[#This Row],[Date]],ExpensesDBTable[Amount])</f>
        <v>12.4</v>
      </c>
      <c r="Q1627" s="2">
        <f t="shared" ref="Q1627:Q1632" si="318">O1627-P1627</f>
        <v>-12.4</v>
      </c>
      <c r="R1627" s="2">
        <f t="shared" ref="R1627:R1632" si="319">R1626+Q1627</f>
        <v>215826.74000000014</v>
      </c>
      <c r="S1627" s="53">
        <f>WEEKNUM(DailyReportTable[[#This Row],[Date]],2)</f>
        <v>5</v>
      </c>
    </row>
    <row r="1628" spans="10:19" x14ac:dyDescent="0.25">
      <c r="J1628" s="1">
        <v>43861</v>
      </c>
      <c r="K1628">
        <f t="shared" si="315"/>
        <v>2020</v>
      </c>
      <c r="L1628" t="str">
        <f t="shared" si="316"/>
        <v>January</v>
      </c>
      <c r="M1628" s="52" t="str">
        <f>DailyReportTable[[#This Row],[Year]]&amp;WEEKNUM(DailyReportTable[[#This Row],[Date]],2)</f>
        <v>20205</v>
      </c>
      <c r="N1628">
        <f t="shared" si="317"/>
        <v>31</v>
      </c>
      <c r="O1628" s="2">
        <f>SUMIF(IncomeDBTable[Date],"="&amp;DailyReportTable[[#This Row],[Date]],IncomeDBTable[Amount])</f>
        <v>0</v>
      </c>
      <c r="P1628" s="53">
        <f>SUMIF(ExpensesDBTable[Date],"="&amp;DailyReportTable[[#This Row],[Date]],ExpensesDBTable[Amount])</f>
        <v>71.2</v>
      </c>
      <c r="Q1628" s="2">
        <f t="shared" si="318"/>
        <v>-71.2</v>
      </c>
      <c r="R1628" s="2">
        <f t="shared" si="319"/>
        <v>215755.54000000012</v>
      </c>
      <c r="S1628" s="53">
        <f>WEEKNUM(DailyReportTable[[#This Row],[Date]],2)</f>
        <v>5</v>
      </c>
    </row>
    <row r="1629" spans="10:19" x14ac:dyDescent="0.25">
      <c r="J1629" s="1">
        <v>43862</v>
      </c>
      <c r="K1629">
        <f t="shared" si="315"/>
        <v>2020</v>
      </c>
      <c r="L1629" t="str">
        <f t="shared" si="316"/>
        <v>February</v>
      </c>
      <c r="M1629" s="52" t="str">
        <f>DailyReportTable[[#This Row],[Year]]&amp;WEEKNUM(DailyReportTable[[#This Row],[Date]],2)</f>
        <v>20205</v>
      </c>
      <c r="N1629">
        <f t="shared" si="317"/>
        <v>1</v>
      </c>
      <c r="O1629" s="2">
        <f>SUMIF(IncomeDBTable[Date],"="&amp;DailyReportTable[[#This Row],[Date]],IncomeDBTable[Amount])</f>
        <v>0</v>
      </c>
      <c r="P1629" s="53">
        <f>SUMIF(ExpensesDBTable[Date],"="&amp;DailyReportTable[[#This Row],[Date]],ExpensesDBTable[Amount])</f>
        <v>687.05</v>
      </c>
      <c r="Q1629" s="2">
        <f t="shared" si="318"/>
        <v>-687.05</v>
      </c>
      <c r="R1629" s="2">
        <f t="shared" si="319"/>
        <v>215068.49000000014</v>
      </c>
      <c r="S1629" s="53">
        <f>WEEKNUM(DailyReportTable[[#This Row],[Date]],2)</f>
        <v>5</v>
      </c>
    </row>
    <row r="1630" spans="10:19" x14ac:dyDescent="0.25">
      <c r="J1630" s="1">
        <v>43863</v>
      </c>
      <c r="K1630">
        <f t="shared" si="315"/>
        <v>2020</v>
      </c>
      <c r="L1630" t="str">
        <f t="shared" si="316"/>
        <v>February</v>
      </c>
      <c r="M1630" s="52" t="str">
        <f>DailyReportTable[[#This Row],[Year]]&amp;WEEKNUM(DailyReportTable[[#This Row],[Date]],2)</f>
        <v>20205</v>
      </c>
      <c r="N1630">
        <f t="shared" si="317"/>
        <v>2</v>
      </c>
      <c r="O1630" s="2">
        <f>SUMIF(IncomeDBTable[Date],"="&amp;DailyReportTable[[#This Row],[Date]],IncomeDBTable[Amount])</f>
        <v>0</v>
      </c>
      <c r="P1630" s="53">
        <f>SUMIF(ExpensesDBTable[Date],"="&amp;DailyReportTable[[#This Row],[Date]],ExpensesDBTable[Amount])</f>
        <v>3660.12</v>
      </c>
      <c r="Q1630" s="2">
        <f t="shared" si="318"/>
        <v>-3660.12</v>
      </c>
      <c r="R1630" s="2">
        <f t="shared" si="319"/>
        <v>211408.37000000014</v>
      </c>
      <c r="S1630" s="53">
        <f>WEEKNUM(DailyReportTable[[#This Row],[Date]],2)</f>
        <v>5</v>
      </c>
    </row>
    <row r="1631" spans="10:19" x14ac:dyDescent="0.25">
      <c r="J1631" s="1">
        <v>43864</v>
      </c>
      <c r="K1631">
        <f t="shared" si="315"/>
        <v>2020</v>
      </c>
      <c r="L1631" t="str">
        <f t="shared" si="316"/>
        <v>February</v>
      </c>
      <c r="M1631" s="52" t="str">
        <f>DailyReportTable[[#This Row],[Year]]&amp;WEEKNUM(DailyReportTable[[#This Row],[Date]],2)</f>
        <v>20206</v>
      </c>
      <c r="N1631">
        <f t="shared" si="317"/>
        <v>3</v>
      </c>
      <c r="O1631" s="2">
        <f>SUMIF(IncomeDBTable[Date],"="&amp;DailyReportTable[[#This Row],[Date]],IncomeDBTable[Amount])</f>
        <v>5000</v>
      </c>
      <c r="P1631" s="53">
        <f>SUMIF(ExpensesDBTable[Date],"="&amp;DailyReportTable[[#This Row],[Date]],ExpensesDBTable[Amount])</f>
        <v>83.46</v>
      </c>
      <c r="Q1631" s="2">
        <f t="shared" si="318"/>
        <v>4916.54</v>
      </c>
      <c r="R1631" s="2">
        <f t="shared" si="319"/>
        <v>216324.91000000015</v>
      </c>
      <c r="S1631" s="53">
        <f>WEEKNUM(DailyReportTable[[#This Row],[Date]],2)</f>
        <v>6</v>
      </c>
    </row>
    <row r="1632" spans="10:19" x14ac:dyDescent="0.25">
      <c r="J1632" s="1">
        <v>43865</v>
      </c>
      <c r="K1632">
        <f t="shared" si="315"/>
        <v>2020</v>
      </c>
      <c r="L1632" t="str">
        <f t="shared" si="316"/>
        <v>February</v>
      </c>
      <c r="M1632" s="52" t="str">
        <f>DailyReportTable[[#This Row],[Year]]&amp;WEEKNUM(DailyReportTable[[#This Row],[Date]],2)</f>
        <v>20206</v>
      </c>
      <c r="N1632">
        <f t="shared" si="317"/>
        <v>4</v>
      </c>
      <c r="O1632" s="2">
        <f>SUMIF(IncomeDBTable[Date],"="&amp;DailyReportTable[[#This Row],[Date]],IncomeDBTable[Amount])</f>
        <v>0</v>
      </c>
      <c r="P1632" s="53">
        <f>SUMIF(ExpensesDBTable[Date],"="&amp;DailyReportTable[[#This Row],[Date]],ExpensesDBTable[Amount])</f>
        <v>70.990000000000009</v>
      </c>
      <c r="Q1632" s="2">
        <f t="shared" si="318"/>
        <v>-70.990000000000009</v>
      </c>
      <c r="R1632" s="2">
        <f t="shared" si="319"/>
        <v>216253.92000000016</v>
      </c>
      <c r="S1632" s="53">
        <f>WEEKNUM(DailyReportTable[[#This Row],[Date]],2)</f>
        <v>6</v>
      </c>
    </row>
    <row r="1633" spans="10:19" x14ac:dyDescent="0.25">
      <c r="J1633" s="1">
        <v>43867</v>
      </c>
      <c r="K1633">
        <f t="shared" ref="K1633:K1638" si="320">YEAR(J1633)</f>
        <v>2020</v>
      </c>
      <c r="L1633" t="str">
        <f t="shared" ref="L1633:L1638" si="321">TEXT(DATE(K1633,MONTH(J1633),N1633),"MMMM")</f>
        <v>February</v>
      </c>
      <c r="M1633" s="52" t="str">
        <f>DailyReportTable[[#This Row],[Year]]&amp;WEEKNUM(DailyReportTable[[#This Row],[Date]],2)</f>
        <v>20206</v>
      </c>
      <c r="N1633">
        <f t="shared" ref="N1633:N1638" si="322">DAY(J1633)</f>
        <v>6</v>
      </c>
      <c r="O1633" s="2">
        <f>SUMIF(IncomeDBTable[Date],"="&amp;DailyReportTable[[#This Row],[Date]],IncomeDBTable[Amount])</f>
        <v>5274.3</v>
      </c>
      <c r="P1633" s="53">
        <f>SUMIF(ExpensesDBTable[Date],"="&amp;DailyReportTable[[#This Row],[Date]],ExpensesDBTable[Amount])</f>
        <v>432.08</v>
      </c>
      <c r="Q1633" s="2">
        <f t="shared" ref="Q1633:Q1638" si="323">O1633-P1633</f>
        <v>4842.22</v>
      </c>
      <c r="R1633" s="2">
        <f t="shared" ref="R1633:R1638" si="324">R1632+Q1633</f>
        <v>221096.14000000016</v>
      </c>
      <c r="S1633" s="53">
        <f>WEEKNUM(DailyReportTable[[#This Row],[Date]],2)</f>
        <v>6</v>
      </c>
    </row>
    <row r="1634" spans="10:19" x14ac:dyDescent="0.25">
      <c r="J1634" s="1">
        <v>43868</v>
      </c>
      <c r="K1634">
        <f t="shared" si="320"/>
        <v>2020</v>
      </c>
      <c r="L1634" t="str">
        <f t="shared" si="321"/>
        <v>February</v>
      </c>
      <c r="M1634" s="52" t="str">
        <f>DailyReportTable[[#This Row],[Year]]&amp;WEEKNUM(DailyReportTable[[#This Row],[Date]],2)</f>
        <v>20206</v>
      </c>
      <c r="N1634">
        <f t="shared" si="322"/>
        <v>7</v>
      </c>
      <c r="O1634" s="2">
        <f>SUMIF(IncomeDBTable[Date],"="&amp;DailyReportTable[[#This Row],[Date]],IncomeDBTable[Amount])</f>
        <v>0</v>
      </c>
      <c r="P1634" s="53">
        <f>SUMIF(ExpensesDBTable[Date],"="&amp;DailyReportTable[[#This Row],[Date]],ExpensesDBTable[Amount])</f>
        <v>59.180000000000007</v>
      </c>
      <c r="Q1634" s="2">
        <f t="shared" si="323"/>
        <v>-59.180000000000007</v>
      </c>
      <c r="R1634" s="2">
        <f t="shared" si="324"/>
        <v>221036.96000000017</v>
      </c>
      <c r="S1634" s="53">
        <f>WEEKNUM(DailyReportTable[[#This Row],[Date]],2)</f>
        <v>6</v>
      </c>
    </row>
    <row r="1635" spans="10:19" x14ac:dyDescent="0.25">
      <c r="J1635" s="1">
        <v>43869</v>
      </c>
      <c r="K1635">
        <f t="shared" si="320"/>
        <v>2020</v>
      </c>
      <c r="L1635" t="str">
        <f t="shared" si="321"/>
        <v>February</v>
      </c>
      <c r="M1635" s="52" t="str">
        <f>DailyReportTable[[#This Row],[Year]]&amp;WEEKNUM(DailyReportTable[[#This Row],[Date]],2)</f>
        <v>20206</v>
      </c>
      <c r="N1635">
        <f t="shared" si="322"/>
        <v>8</v>
      </c>
      <c r="O1635" s="2">
        <f>SUMIF(IncomeDBTable[Date],"="&amp;DailyReportTable[[#This Row],[Date]],IncomeDBTable[Amount])</f>
        <v>0</v>
      </c>
      <c r="P1635" s="53">
        <f>SUMIF(ExpensesDBTable[Date],"="&amp;DailyReportTable[[#This Row],[Date]],ExpensesDBTable[Amount])</f>
        <v>136.44999999999999</v>
      </c>
      <c r="Q1635" s="2">
        <f t="shared" si="323"/>
        <v>-136.44999999999999</v>
      </c>
      <c r="R1635" s="2">
        <f t="shared" si="324"/>
        <v>220900.51000000015</v>
      </c>
      <c r="S1635" s="53">
        <f>WEEKNUM(DailyReportTable[[#This Row],[Date]],2)</f>
        <v>6</v>
      </c>
    </row>
    <row r="1636" spans="10:19" x14ac:dyDescent="0.25">
      <c r="J1636" s="1">
        <v>43870</v>
      </c>
      <c r="K1636">
        <f t="shared" si="320"/>
        <v>2020</v>
      </c>
      <c r="L1636" t="str">
        <f t="shared" si="321"/>
        <v>February</v>
      </c>
      <c r="M1636" s="52" t="str">
        <f>DailyReportTable[[#This Row],[Year]]&amp;WEEKNUM(DailyReportTable[[#This Row],[Date]],2)</f>
        <v>20206</v>
      </c>
      <c r="N1636">
        <f t="shared" si="322"/>
        <v>9</v>
      </c>
      <c r="O1636" s="2">
        <f>SUMIF(IncomeDBTable[Date],"="&amp;DailyReportTable[[#This Row],[Date]],IncomeDBTable[Amount])</f>
        <v>0</v>
      </c>
      <c r="P1636" s="53">
        <f>SUMIF(ExpensesDBTable[Date],"="&amp;DailyReportTable[[#This Row],[Date]],ExpensesDBTable[Amount])</f>
        <v>176.09</v>
      </c>
      <c r="Q1636" s="2">
        <f t="shared" si="323"/>
        <v>-176.09</v>
      </c>
      <c r="R1636" s="2">
        <f t="shared" si="324"/>
        <v>220724.42000000016</v>
      </c>
      <c r="S1636" s="53">
        <f>WEEKNUM(DailyReportTable[[#This Row],[Date]],2)</f>
        <v>6</v>
      </c>
    </row>
    <row r="1637" spans="10:19" x14ac:dyDescent="0.25">
      <c r="J1637" s="1">
        <v>43872</v>
      </c>
      <c r="K1637">
        <f t="shared" si="320"/>
        <v>2020</v>
      </c>
      <c r="L1637" t="str">
        <f t="shared" si="321"/>
        <v>February</v>
      </c>
      <c r="M1637" s="52" t="str">
        <f>DailyReportTable[[#This Row],[Year]]&amp;WEEKNUM(DailyReportTable[[#This Row],[Date]],2)</f>
        <v>20207</v>
      </c>
      <c r="N1637">
        <f t="shared" si="322"/>
        <v>11</v>
      </c>
      <c r="O1637" s="2">
        <f>SUMIF(IncomeDBTable[Date],"="&amp;DailyReportTable[[#This Row],[Date]],IncomeDBTable[Amount])</f>
        <v>0</v>
      </c>
      <c r="P1637" s="53">
        <f>SUMIF(ExpensesDBTable[Date],"="&amp;DailyReportTable[[#This Row],[Date]],ExpensesDBTable[Amount])</f>
        <v>258.34000000000003</v>
      </c>
      <c r="Q1637" s="2">
        <f t="shared" si="323"/>
        <v>-258.34000000000003</v>
      </c>
      <c r="R1637" s="2">
        <f t="shared" si="324"/>
        <v>220466.08000000016</v>
      </c>
      <c r="S1637" s="53">
        <f>WEEKNUM(DailyReportTable[[#This Row],[Date]],2)</f>
        <v>7</v>
      </c>
    </row>
    <row r="1638" spans="10:19" x14ac:dyDescent="0.25">
      <c r="J1638" s="1">
        <v>43874</v>
      </c>
      <c r="K1638">
        <f t="shared" si="320"/>
        <v>2020</v>
      </c>
      <c r="L1638" t="str">
        <f t="shared" si="321"/>
        <v>February</v>
      </c>
      <c r="M1638" s="52" t="str">
        <f>DailyReportTable[[#This Row],[Year]]&amp;WEEKNUM(DailyReportTable[[#This Row],[Date]],2)</f>
        <v>20207</v>
      </c>
      <c r="N1638">
        <f t="shared" si="322"/>
        <v>13</v>
      </c>
      <c r="O1638" s="2">
        <f>SUMIF(IncomeDBTable[Date],"="&amp;DailyReportTable[[#This Row],[Date]],IncomeDBTable[Amount])</f>
        <v>0</v>
      </c>
      <c r="P1638" s="53">
        <f>SUMIF(ExpensesDBTable[Date],"="&amp;DailyReportTable[[#This Row],[Date]],ExpensesDBTable[Amount])</f>
        <v>950.73</v>
      </c>
      <c r="Q1638" s="2">
        <f t="shared" si="323"/>
        <v>-950.73</v>
      </c>
      <c r="R1638" s="2">
        <f t="shared" si="324"/>
        <v>219515.35000000015</v>
      </c>
      <c r="S1638" s="53">
        <f>WEEKNUM(DailyReportTable[[#This Row],[Date]],2)</f>
        <v>7</v>
      </c>
    </row>
    <row r="1639" spans="10:19" x14ac:dyDescent="0.25">
      <c r="J1639" s="1">
        <v>43877</v>
      </c>
      <c r="K1639">
        <f t="shared" ref="K1639:K1645" si="325">YEAR(J1639)</f>
        <v>2020</v>
      </c>
      <c r="L1639" t="str">
        <f t="shared" ref="L1639:L1645" si="326">TEXT(DATE(K1639,MONTH(J1639),N1639),"MMMM")</f>
        <v>February</v>
      </c>
      <c r="M1639" s="52" t="str">
        <f>DailyReportTable[[#This Row],[Year]]&amp;WEEKNUM(DailyReportTable[[#This Row],[Date]],2)</f>
        <v>20207</v>
      </c>
      <c r="N1639">
        <f t="shared" ref="N1639:N1645" si="327">DAY(J1639)</f>
        <v>16</v>
      </c>
      <c r="O1639" s="2">
        <f>SUMIF(IncomeDBTable[Date],"="&amp;DailyReportTable[[#This Row],[Date]],IncomeDBTable[Amount])</f>
        <v>5988.31</v>
      </c>
      <c r="P1639" s="53">
        <f>SUMIF(ExpensesDBTable[Date],"="&amp;DailyReportTable[[#This Row],[Date]],ExpensesDBTable[Amount])</f>
        <v>1586.5600000000002</v>
      </c>
      <c r="Q1639" s="2">
        <f t="shared" ref="Q1639:Q1645" si="328">O1639-P1639</f>
        <v>4401.75</v>
      </c>
      <c r="R1639" s="2">
        <f t="shared" ref="R1639:R1645" si="329">R1638+Q1639</f>
        <v>223917.10000000015</v>
      </c>
      <c r="S1639" s="53">
        <f>WEEKNUM(DailyReportTable[[#This Row],[Date]],2)</f>
        <v>7</v>
      </c>
    </row>
    <row r="1640" spans="10:19" x14ac:dyDescent="0.25">
      <c r="J1640" s="1">
        <v>43878</v>
      </c>
      <c r="K1640">
        <f t="shared" si="325"/>
        <v>2020</v>
      </c>
      <c r="L1640" t="str">
        <f t="shared" si="326"/>
        <v>February</v>
      </c>
      <c r="M1640" s="52" t="str">
        <f>DailyReportTable[[#This Row],[Year]]&amp;WEEKNUM(DailyReportTable[[#This Row],[Date]],2)</f>
        <v>20208</v>
      </c>
      <c r="N1640">
        <f t="shared" si="327"/>
        <v>17</v>
      </c>
      <c r="O1640" s="2">
        <f>SUMIF(IncomeDBTable[Date],"="&amp;DailyReportTable[[#This Row],[Date]],IncomeDBTable[Amount])</f>
        <v>0</v>
      </c>
      <c r="P1640" s="53">
        <f>SUMIF(ExpensesDBTable[Date],"="&amp;DailyReportTable[[#This Row],[Date]],ExpensesDBTable[Amount])</f>
        <v>275.72000000000003</v>
      </c>
      <c r="Q1640" s="2">
        <f t="shared" si="328"/>
        <v>-275.72000000000003</v>
      </c>
      <c r="R1640" s="2">
        <f t="shared" si="329"/>
        <v>223641.38000000015</v>
      </c>
      <c r="S1640" s="53">
        <f>WEEKNUM(DailyReportTable[[#This Row],[Date]],2)</f>
        <v>8</v>
      </c>
    </row>
    <row r="1641" spans="10:19" x14ac:dyDescent="0.25">
      <c r="J1641" s="1">
        <v>43879</v>
      </c>
      <c r="K1641">
        <f t="shared" si="325"/>
        <v>2020</v>
      </c>
      <c r="L1641" t="str">
        <f t="shared" si="326"/>
        <v>February</v>
      </c>
      <c r="M1641" s="52" t="str">
        <f>DailyReportTable[[#This Row],[Year]]&amp;WEEKNUM(DailyReportTable[[#This Row],[Date]],2)</f>
        <v>20208</v>
      </c>
      <c r="N1641">
        <f t="shared" si="327"/>
        <v>18</v>
      </c>
      <c r="O1641" s="2">
        <f>SUMIF(IncomeDBTable[Date],"="&amp;DailyReportTable[[#This Row],[Date]],IncomeDBTable[Amount])</f>
        <v>0</v>
      </c>
      <c r="P1641" s="53">
        <f>SUMIF(ExpensesDBTable[Date],"="&amp;DailyReportTable[[#This Row],[Date]],ExpensesDBTable[Amount])</f>
        <v>41.739999999999995</v>
      </c>
      <c r="Q1641" s="2">
        <f t="shared" si="328"/>
        <v>-41.739999999999995</v>
      </c>
      <c r="R1641" s="2">
        <f t="shared" si="329"/>
        <v>223599.64000000016</v>
      </c>
      <c r="S1641" s="53">
        <f>WEEKNUM(DailyReportTable[[#This Row],[Date]],2)</f>
        <v>8</v>
      </c>
    </row>
    <row r="1642" spans="10:19" x14ac:dyDescent="0.25">
      <c r="J1642" s="1">
        <v>43880</v>
      </c>
      <c r="K1642">
        <f t="shared" si="325"/>
        <v>2020</v>
      </c>
      <c r="L1642" t="str">
        <f t="shared" si="326"/>
        <v>February</v>
      </c>
      <c r="M1642" s="52" t="str">
        <f>DailyReportTable[[#This Row],[Year]]&amp;WEEKNUM(DailyReportTable[[#This Row],[Date]],2)</f>
        <v>20208</v>
      </c>
      <c r="N1642">
        <f t="shared" si="327"/>
        <v>19</v>
      </c>
      <c r="O1642" s="2">
        <f>SUMIF(IncomeDBTable[Date],"="&amp;DailyReportTable[[#This Row],[Date]],IncomeDBTable[Amount])</f>
        <v>0</v>
      </c>
      <c r="P1642" s="53">
        <f>SUMIF(ExpensesDBTable[Date],"="&amp;DailyReportTable[[#This Row],[Date]],ExpensesDBTable[Amount])</f>
        <v>25.89</v>
      </c>
      <c r="Q1642" s="2">
        <f t="shared" si="328"/>
        <v>-25.89</v>
      </c>
      <c r="R1642" s="2">
        <f t="shared" si="329"/>
        <v>223573.75000000015</v>
      </c>
      <c r="S1642" s="53">
        <f>WEEKNUM(DailyReportTable[[#This Row],[Date]],2)</f>
        <v>8</v>
      </c>
    </row>
    <row r="1643" spans="10:19" x14ac:dyDescent="0.25">
      <c r="J1643" s="1">
        <v>43881</v>
      </c>
      <c r="K1643">
        <f t="shared" si="325"/>
        <v>2020</v>
      </c>
      <c r="L1643" t="str">
        <f t="shared" si="326"/>
        <v>February</v>
      </c>
      <c r="M1643" s="52" t="str">
        <f>DailyReportTable[[#This Row],[Year]]&amp;WEEKNUM(DailyReportTable[[#This Row],[Date]],2)</f>
        <v>20208</v>
      </c>
      <c r="N1643">
        <f t="shared" si="327"/>
        <v>20</v>
      </c>
      <c r="O1643" s="2">
        <f>SUMIF(IncomeDBTable[Date],"="&amp;DailyReportTable[[#This Row],[Date]],IncomeDBTable[Amount])</f>
        <v>0</v>
      </c>
      <c r="P1643" s="53">
        <f>SUMIF(ExpensesDBTable[Date],"="&amp;DailyReportTable[[#This Row],[Date]],ExpensesDBTable[Amount])</f>
        <v>33.26</v>
      </c>
      <c r="Q1643" s="2">
        <f t="shared" si="328"/>
        <v>-33.26</v>
      </c>
      <c r="R1643" s="2">
        <f t="shared" si="329"/>
        <v>223540.49000000014</v>
      </c>
      <c r="S1643" s="53">
        <f>WEEKNUM(DailyReportTable[[#This Row],[Date]],2)</f>
        <v>8</v>
      </c>
    </row>
    <row r="1644" spans="10:19" x14ac:dyDescent="0.25">
      <c r="J1644" s="1">
        <v>43882</v>
      </c>
      <c r="K1644">
        <f t="shared" si="325"/>
        <v>2020</v>
      </c>
      <c r="L1644" t="str">
        <f t="shared" si="326"/>
        <v>February</v>
      </c>
      <c r="M1644" s="52" t="str">
        <f>DailyReportTable[[#This Row],[Year]]&amp;WEEKNUM(DailyReportTable[[#This Row],[Date]],2)</f>
        <v>20208</v>
      </c>
      <c r="N1644">
        <f t="shared" si="327"/>
        <v>21</v>
      </c>
      <c r="O1644" s="2">
        <f>SUMIF(IncomeDBTable[Date],"="&amp;DailyReportTable[[#This Row],[Date]],IncomeDBTable[Amount])</f>
        <v>0</v>
      </c>
      <c r="P1644" s="53">
        <f>SUMIF(ExpensesDBTable[Date],"="&amp;DailyReportTable[[#This Row],[Date]],ExpensesDBTable[Amount])</f>
        <v>488.59000000000003</v>
      </c>
      <c r="Q1644" s="2">
        <f t="shared" si="328"/>
        <v>-488.59000000000003</v>
      </c>
      <c r="R1644" s="2">
        <f t="shared" si="329"/>
        <v>223051.90000000014</v>
      </c>
      <c r="S1644" s="53">
        <f>WEEKNUM(DailyReportTable[[#This Row],[Date]],2)</f>
        <v>8</v>
      </c>
    </row>
    <row r="1645" spans="10:19" x14ac:dyDescent="0.25">
      <c r="J1645" s="1">
        <v>43883</v>
      </c>
      <c r="K1645">
        <f t="shared" si="325"/>
        <v>2020</v>
      </c>
      <c r="L1645" t="str">
        <f t="shared" si="326"/>
        <v>February</v>
      </c>
      <c r="M1645" s="52" t="str">
        <f>DailyReportTable[[#This Row],[Year]]&amp;WEEKNUM(DailyReportTable[[#This Row],[Date]],2)</f>
        <v>20208</v>
      </c>
      <c r="N1645">
        <f t="shared" si="327"/>
        <v>22</v>
      </c>
      <c r="O1645" s="2">
        <f>SUMIF(IncomeDBTable[Date],"="&amp;DailyReportTable[[#This Row],[Date]],IncomeDBTable[Amount])</f>
        <v>0</v>
      </c>
      <c r="P1645" s="53">
        <f>SUMIF(ExpensesDBTable[Date],"="&amp;DailyReportTable[[#This Row],[Date]],ExpensesDBTable[Amount])</f>
        <v>209.73000000000002</v>
      </c>
      <c r="Q1645" s="2">
        <f t="shared" si="328"/>
        <v>-209.73000000000002</v>
      </c>
      <c r="R1645" s="2">
        <f t="shared" si="329"/>
        <v>222842.17000000013</v>
      </c>
      <c r="S1645" s="53">
        <f>WEEKNUM(DailyReportTable[[#This Row],[Date]],2)</f>
        <v>8</v>
      </c>
    </row>
    <row r="1646" spans="10:19" x14ac:dyDescent="0.25">
      <c r="J1646" s="1">
        <v>43884</v>
      </c>
      <c r="K1646">
        <f t="shared" ref="K1646:K1651" si="330">YEAR(J1646)</f>
        <v>2020</v>
      </c>
      <c r="L1646" t="str">
        <f t="shared" ref="L1646:L1651" si="331">TEXT(DATE(K1646,MONTH(J1646),N1646),"MMMM")</f>
        <v>February</v>
      </c>
      <c r="M1646" s="52" t="str">
        <f>DailyReportTable[[#This Row],[Year]]&amp;WEEKNUM(DailyReportTable[[#This Row],[Date]],2)</f>
        <v>20208</v>
      </c>
      <c r="N1646">
        <f t="shared" ref="N1646:N1651" si="332">DAY(J1646)</f>
        <v>23</v>
      </c>
      <c r="O1646" s="2">
        <f>SUMIF(IncomeDBTable[Date],"="&amp;DailyReportTable[[#This Row],[Date]],IncomeDBTable[Amount])</f>
        <v>0</v>
      </c>
      <c r="P1646" s="53">
        <f>SUMIF(ExpensesDBTable[Date],"="&amp;DailyReportTable[[#This Row],[Date]],ExpensesDBTable[Amount])</f>
        <v>539.73</v>
      </c>
      <c r="Q1646" s="2">
        <f t="shared" ref="Q1646:Q1651" si="333">O1646-P1646</f>
        <v>-539.73</v>
      </c>
      <c r="R1646" s="2">
        <f t="shared" ref="R1646:R1651" si="334">R1645+Q1646</f>
        <v>222302.44000000012</v>
      </c>
      <c r="S1646" s="53">
        <f>WEEKNUM(DailyReportTable[[#This Row],[Date]],2)</f>
        <v>8</v>
      </c>
    </row>
    <row r="1647" spans="10:19" x14ac:dyDescent="0.25">
      <c r="J1647" s="1">
        <v>43885</v>
      </c>
      <c r="K1647">
        <f t="shared" si="330"/>
        <v>2020</v>
      </c>
      <c r="L1647" t="str">
        <f t="shared" si="331"/>
        <v>February</v>
      </c>
      <c r="M1647" s="52" t="str">
        <f>DailyReportTable[[#This Row],[Year]]&amp;WEEKNUM(DailyReportTable[[#This Row],[Date]],2)</f>
        <v>20209</v>
      </c>
      <c r="N1647">
        <f t="shared" si="332"/>
        <v>24</v>
      </c>
      <c r="O1647" s="2">
        <f>SUMIF(IncomeDBTable[Date],"="&amp;DailyReportTable[[#This Row],[Date]],IncomeDBTable[Amount])</f>
        <v>0</v>
      </c>
      <c r="P1647" s="53">
        <f>SUMIF(ExpensesDBTable[Date],"="&amp;DailyReportTable[[#This Row],[Date]],ExpensesDBTable[Amount])</f>
        <v>1404.87</v>
      </c>
      <c r="Q1647" s="2">
        <f t="shared" si="333"/>
        <v>-1404.87</v>
      </c>
      <c r="R1647" s="2">
        <f t="shared" si="334"/>
        <v>220897.57000000012</v>
      </c>
      <c r="S1647" s="53">
        <f>WEEKNUM(DailyReportTable[[#This Row],[Date]],2)</f>
        <v>9</v>
      </c>
    </row>
    <row r="1648" spans="10:19" x14ac:dyDescent="0.25">
      <c r="J1648" s="1">
        <v>43886</v>
      </c>
      <c r="K1648">
        <f t="shared" si="330"/>
        <v>2020</v>
      </c>
      <c r="L1648" t="str">
        <f t="shared" si="331"/>
        <v>February</v>
      </c>
      <c r="M1648" s="52" t="str">
        <f>DailyReportTable[[#This Row],[Year]]&amp;WEEKNUM(DailyReportTable[[#This Row],[Date]],2)</f>
        <v>20209</v>
      </c>
      <c r="N1648">
        <f t="shared" si="332"/>
        <v>25</v>
      </c>
      <c r="O1648" s="2">
        <f>SUMIF(IncomeDBTable[Date],"="&amp;DailyReportTable[[#This Row],[Date]],IncomeDBTable[Amount])</f>
        <v>0</v>
      </c>
      <c r="P1648" s="53">
        <f>SUMIF(ExpensesDBTable[Date],"="&amp;DailyReportTable[[#This Row],[Date]],ExpensesDBTable[Amount])</f>
        <v>52.93</v>
      </c>
      <c r="Q1648" s="2">
        <f t="shared" si="333"/>
        <v>-52.93</v>
      </c>
      <c r="R1648" s="2">
        <f t="shared" si="334"/>
        <v>220844.64000000013</v>
      </c>
      <c r="S1648" s="53">
        <f>WEEKNUM(DailyReportTable[[#This Row],[Date]],2)</f>
        <v>9</v>
      </c>
    </row>
    <row r="1649" spans="10:19" x14ac:dyDescent="0.25">
      <c r="J1649" s="1">
        <v>43887</v>
      </c>
      <c r="K1649">
        <f t="shared" si="330"/>
        <v>2020</v>
      </c>
      <c r="L1649" t="str">
        <f t="shared" si="331"/>
        <v>February</v>
      </c>
      <c r="M1649" s="52" t="str">
        <f>DailyReportTable[[#This Row],[Year]]&amp;WEEKNUM(DailyReportTable[[#This Row],[Date]],2)</f>
        <v>20209</v>
      </c>
      <c r="N1649">
        <f t="shared" si="332"/>
        <v>26</v>
      </c>
      <c r="O1649" s="2">
        <f>SUMIF(IncomeDBTable[Date],"="&amp;DailyReportTable[[#This Row],[Date]],IncomeDBTable[Amount])</f>
        <v>538.65</v>
      </c>
      <c r="P1649" s="53">
        <f>SUMIF(ExpensesDBTable[Date],"="&amp;DailyReportTable[[#This Row],[Date]],ExpensesDBTable[Amount])</f>
        <v>291.78000000000003</v>
      </c>
      <c r="Q1649" s="2">
        <f t="shared" si="333"/>
        <v>246.86999999999995</v>
      </c>
      <c r="R1649" s="2">
        <f t="shared" si="334"/>
        <v>221091.51000000013</v>
      </c>
      <c r="S1649" s="53">
        <f>WEEKNUM(DailyReportTable[[#This Row],[Date]],2)</f>
        <v>9</v>
      </c>
    </row>
    <row r="1650" spans="10:19" x14ac:dyDescent="0.25">
      <c r="J1650" s="1">
        <v>43888</v>
      </c>
      <c r="K1650">
        <f t="shared" si="330"/>
        <v>2020</v>
      </c>
      <c r="L1650" t="str">
        <f t="shared" si="331"/>
        <v>February</v>
      </c>
      <c r="M1650" s="52" t="str">
        <f>DailyReportTable[[#This Row],[Year]]&amp;WEEKNUM(DailyReportTable[[#This Row],[Date]],2)</f>
        <v>20209</v>
      </c>
      <c r="N1650">
        <f t="shared" si="332"/>
        <v>27</v>
      </c>
      <c r="O1650" s="2">
        <f>SUMIF(IncomeDBTable[Date],"="&amp;DailyReportTable[[#This Row],[Date]],IncomeDBTable[Amount])</f>
        <v>0</v>
      </c>
      <c r="P1650" s="53">
        <f>SUMIF(ExpensesDBTable[Date],"="&amp;DailyReportTable[[#This Row],[Date]],ExpensesDBTable[Amount])</f>
        <v>593.36999999999989</v>
      </c>
      <c r="Q1650" s="2">
        <f t="shared" si="333"/>
        <v>-593.36999999999989</v>
      </c>
      <c r="R1650" s="2">
        <f t="shared" si="334"/>
        <v>220498.14000000013</v>
      </c>
      <c r="S1650" s="53">
        <f>WEEKNUM(DailyReportTable[[#This Row],[Date]],2)</f>
        <v>9</v>
      </c>
    </row>
    <row r="1651" spans="10:19" x14ac:dyDescent="0.25">
      <c r="J1651" s="1">
        <v>43895</v>
      </c>
      <c r="K1651">
        <f t="shared" si="330"/>
        <v>2020</v>
      </c>
      <c r="L1651" t="str">
        <f t="shared" si="331"/>
        <v>March</v>
      </c>
      <c r="M1651" s="52" t="str">
        <f>DailyReportTable[[#This Row],[Year]]&amp;WEEKNUM(DailyReportTable[[#This Row],[Date]],2)</f>
        <v>202010</v>
      </c>
      <c r="N1651">
        <f t="shared" si="332"/>
        <v>5</v>
      </c>
      <c r="O1651" s="2">
        <f>SUMIF(IncomeDBTable[Date],"="&amp;DailyReportTable[[#This Row],[Date]],IncomeDBTable[Amount])</f>
        <v>10468.11</v>
      </c>
      <c r="P1651" s="53">
        <f>SUMIF(ExpensesDBTable[Date],"="&amp;DailyReportTable[[#This Row],[Date]],ExpensesDBTable[Amount])</f>
        <v>145</v>
      </c>
      <c r="Q1651" s="2">
        <f t="shared" si="333"/>
        <v>10323.11</v>
      </c>
      <c r="R1651" s="2">
        <f t="shared" si="334"/>
        <v>230821.25000000012</v>
      </c>
      <c r="S1651" s="53">
        <f>WEEKNUM(DailyReportTable[[#This Row],[Date]],2)</f>
        <v>10</v>
      </c>
    </row>
    <row r="1652" spans="10:19" x14ac:dyDescent="0.25">
      <c r="J1652" s="1">
        <v>43899</v>
      </c>
      <c r="K1652">
        <f t="shared" ref="K1652:K1658" si="335">YEAR(J1652)</f>
        <v>2020</v>
      </c>
      <c r="L1652" t="str">
        <f t="shared" ref="L1652:L1658" si="336">TEXT(DATE(K1652,MONTH(J1652),N1652),"MMMM")</f>
        <v>March</v>
      </c>
      <c r="M1652" s="52" t="str">
        <f>DailyReportTable[[#This Row],[Year]]&amp;WEEKNUM(DailyReportTable[[#This Row],[Date]],2)</f>
        <v>202011</v>
      </c>
      <c r="N1652">
        <f t="shared" ref="N1652:N1658" si="337">DAY(J1652)</f>
        <v>9</v>
      </c>
      <c r="O1652" s="2">
        <f>SUMIF(IncomeDBTable[Date],"="&amp;DailyReportTable[[#This Row],[Date]],IncomeDBTable[Amount])</f>
        <v>0</v>
      </c>
      <c r="P1652" s="53">
        <f>SUMIF(ExpensesDBTable[Date],"="&amp;DailyReportTable[[#This Row],[Date]],ExpensesDBTable[Amount])</f>
        <v>0</v>
      </c>
      <c r="Q1652" s="2">
        <f t="shared" ref="Q1652:Q1658" si="338">O1652-P1652</f>
        <v>0</v>
      </c>
      <c r="R1652" s="2">
        <f t="shared" ref="R1652:R1658" si="339">R1651+Q1652</f>
        <v>230821.25000000012</v>
      </c>
      <c r="S1652" s="53">
        <f>WEEKNUM(DailyReportTable[[#This Row],[Date]],2)</f>
        <v>11</v>
      </c>
    </row>
    <row r="1653" spans="10:19" x14ac:dyDescent="0.25">
      <c r="J1653" s="1">
        <v>43902</v>
      </c>
      <c r="K1653">
        <f t="shared" si="335"/>
        <v>2020</v>
      </c>
      <c r="L1653" t="str">
        <f t="shared" si="336"/>
        <v>March</v>
      </c>
      <c r="M1653" s="52" t="str">
        <f>DailyReportTable[[#This Row],[Year]]&amp;WEEKNUM(DailyReportTable[[#This Row],[Date]],2)</f>
        <v>202011</v>
      </c>
      <c r="N1653">
        <f t="shared" si="337"/>
        <v>12</v>
      </c>
      <c r="O1653" s="2">
        <f>SUMIF(IncomeDBTable[Date],"="&amp;DailyReportTable[[#This Row],[Date]],IncomeDBTable[Amount])</f>
        <v>0</v>
      </c>
      <c r="P1653" s="53">
        <f>SUMIF(ExpensesDBTable[Date],"="&amp;DailyReportTable[[#This Row],[Date]],ExpensesDBTable[Amount])</f>
        <v>526.16</v>
      </c>
      <c r="Q1653" s="2">
        <f t="shared" si="338"/>
        <v>-526.16</v>
      </c>
      <c r="R1653" s="2">
        <f t="shared" si="339"/>
        <v>230295.09000000011</v>
      </c>
      <c r="S1653" s="53">
        <f>WEEKNUM(DailyReportTable[[#This Row],[Date]],2)</f>
        <v>11</v>
      </c>
    </row>
    <row r="1654" spans="10:19" x14ac:dyDescent="0.25">
      <c r="J1654" s="1">
        <v>43903</v>
      </c>
      <c r="K1654">
        <f t="shared" si="335"/>
        <v>2020</v>
      </c>
      <c r="L1654" t="str">
        <f t="shared" si="336"/>
        <v>March</v>
      </c>
      <c r="M1654" s="52" t="str">
        <f>DailyReportTable[[#This Row],[Year]]&amp;WEEKNUM(DailyReportTable[[#This Row],[Date]],2)</f>
        <v>202011</v>
      </c>
      <c r="N1654">
        <f t="shared" si="337"/>
        <v>13</v>
      </c>
      <c r="O1654" s="2">
        <f>SUMIF(IncomeDBTable[Date],"="&amp;DailyReportTable[[#This Row],[Date]],IncomeDBTable[Amount])</f>
        <v>5988.31</v>
      </c>
      <c r="P1654" s="53">
        <f>SUMIF(ExpensesDBTable[Date],"="&amp;DailyReportTable[[#This Row],[Date]],ExpensesDBTable[Amount])</f>
        <v>313.95</v>
      </c>
      <c r="Q1654" s="2">
        <f t="shared" si="338"/>
        <v>5674.3600000000006</v>
      </c>
      <c r="R1654" s="2">
        <f t="shared" si="339"/>
        <v>235969.45000000013</v>
      </c>
      <c r="S1654" s="53">
        <f>WEEKNUM(DailyReportTable[[#This Row],[Date]],2)</f>
        <v>11</v>
      </c>
    </row>
    <row r="1655" spans="10:19" x14ac:dyDescent="0.25">
      <c r="J1655" s="1">
        <v>43904</v>
      </c>
      <c r="K1655">
        <f t="shared" si="335"/>
        <v>2020</v>
      </c>
      <c r="L1655" t="str">
        <f t="shared" si="336"/>
        <v>March</v>
      </c>
      <c r="M1655" s="52" t="str">
        <f>DailyReportTable[[#This Row],[Year]]&amp;WEEKNUM(DailyReportTable[[#This Row],[Date]],2)</f>
        <v>202011</v>
      </c>
      <c r="N1655">
        <f t="shared" si="337"/>
        <v>14</v>
      </c>
      <c r="O1655" s="2">
        <f>SUMIF(IncomeDBTable[Date],"="&amp;DailyReportTable[[#This Row],[Date]],IncomeDBTable[Amount])</f>
        <v>0</v>
      </c>
      <c r="P1655" s="53">
        <f>SUMIF(ExpensesDBTable[Date],"="&amp;DailyReportTable[[#This Row],[Date]],ExpensesDBTable[Amount])</f>
        <v>19.21</v>
      </c>
      <c r="Q1655" s="2">
        <f t="shared" si="338"/>
        <v>-19.21</v>
      </c>
      <c r="R1655" s="2">
        <f t="shared" si="339"/>
        <v>235950.24000000014</v>
      </c>
      <c r="S1655" s="53">
        <f>WEEKNUM(DailyReportTable[[#This Row],[Date]],2)</f>
        <v>11</v>
      </c>
    </row>
    <row r="1656" spans="10:19" x14ac:dyDescent="0.25">
      <c r="J1656" s="1">
        <v>43905</v>
      </c>
      <c r="K1656">
        <f t="shared" si="335"/>
        <v>2020</v>
      </c>
      <c r="L1656" t="str">
        <f t="shared" si="336"/>
        <v>March</v>
      </c>
      <c r="M1656" s="52" t="str">
        <f>DailyReportTable[[#This Row],[Year]]&amp;WEEKNUM(DailyReportTable[[#This Row],[Date]],2)</f>
        <v>202011</v>
      </c>
      <c r="N1656">
        <f t="shared" si="337"/>
        <v>15</v>
      </c>
      <c r="O1656" s="2">
        <f>SUMIF(IncomeDBTable[Date],"="&amp;DailyReportTable[[#This Row],[Date]],IncomeDBTable[Amount])</f>
        <v>0</v>
      </c>
      <c r="P1656" s="53">
        <f>SUMIF(ExpensesDBTable[Date],"="&amp;DailyReportTable[[#This Row],[Date]],ExpensesDBTable[Amount])</f>
        <v>96.42</v>
      </c>
      <c r="Q1656" s="2">
        <f t="shared" si="338"/>
        <v>-96.42</v>
      </c>
      <c r="R1656" s="2">
        <f t="shared" si="339"/>
        <v>235853.82000000012</v>
      </c>
      <c r="S1656" s="53">
        <f>WEEKNUM(DailyReportTable[[#This Row],[Date]],2)</f>
        <v>11</v>
      </c>
    </row>
    <row r="1657" spans="10:19" x14ac:dyDescent="0.25">
      <c r="J1657" s="1">
        <v>43906</v>
      </c>
      <c r="K1657">
        <f t="shared" si="335"/>
        <v>2020</v>
      </c>
      <c r="L1657" t="str">
        <f t="shared" si="336"/>
        <v>March</v>
      </c>
      <c r="M1657" s="52" t="str">
        <f>DailyReportTable[[#This Row],[Year]]&amp;WEEKNUM(DailyReportTable[[#This Row],[Date]],2)</f>
        <v>202012</v>
      </c>
      <c r="N1657">
        <f t="shared" si="337"/>
        <v>16</v>
      </c>
      <c r="O1657" s="2">
        <f>SUMIF(IncomeDBTable[Date],"="&amp;DailyReportTable[[#This Row],[Date]],IncomeDBTable[Amount])</f>
        <v>0</v>
      </c>
      <c r="P1657" s="53">
        <f>SUMIF(ExpensesDBTable[Date],"="&amp;DailyReportTable[[#This Row],[Date]],ExpensesDBTable[Amount])</f>
        <v>185.43</v>
      </c>
      <c r="Q1657" s="2">
        <f t="shared" si="338"/>
        <v>-185.43</v>
      </c>
      <c r="R1657" s="2">
        <f t="shared" si="339"/>
        <v>235668.39000000013</v>
      </c>
      <c r="S1657" s="53">
        <f>WEEKNUM(DailyReportTable[[#This Row],[Date]],2)</f>
        <v>12</v>
      </c>
    </row>
    <row r="1658" spans="10:19" x14ac:dyDescent="0.25">
      <c r="J1658" s="1">
        <v>43907</v>
      </c>
      <c r="K1658">
        <f t="shared" si="335"/>
        <v>2020</v>
      </c>
      <c r="L1658" t="str">
        <f t="shared" si="336"/>
        <v>March</v>
      </c>
      <c r="M1658" s="52" t="str">
        <f>DailyReportTable[[#This Row],[Year]]&amp;WEEKNUM(DailyReportTable[[#This Row],[Date]],2)</f>
        <v>202012</v>
      </c>
      <c r="N1658">
        <f t="shared" si="337"/>
        <v>17</v>
      </c>
      <c r="O1658" s="2">
        <f>SUMIF(IncomeDBTable[Date],"="&amp;DailyReportTable[[#This Row],[Date]],IncomeDBTable[Amount])</f>
        <v>3500</v>
      </c>
      <c r="P1658" s="53">
        <f>SUMIF(ExpensesDBTable[Date],"="&amp;DailyReportTable[[#This Row],[Date]],ExpensesDBTable[Amount])</f>
        <v>357.15</v>
      </c>
      <c r="Q1658" s="2">
        <f t="shared" si="338"/>
        <v>3142.85</v>
      </c>
      <c r="R1658" s="2">
        <f t="shared" si="339"/>
        <v>238811.24000000014</v>
      </c>
      <c r="S1658" s="53">
        <f>WEEKNUM(DailyReportTable[[#This Row],[Date]],2)</f>
        <v>12</v>
      </c>
    </row>
    <row r="1659" spans="10:19" x14ac:dyDescent="0.25">
      <c r="J1659" s="1">
        <v>43908</v>
      </c>
      <c r="K1659">
        <f t="shared" ref="K1659:K1664" si="340">YEAR(J1659)</f>
        <v>2020</v>
      </c>
      <c r="L1659" t="str">
        <f t="shared" ref="L1659:L1664" si="341">TEXT(DATE(K1659,MONTH(J1659),N1659),"MMMM")</f>
        <v>March</v>
      </c>
      <c r="M1659" s="52" t="str">
        <f>DailyReportTable[[#This Row],[Year]]&amp;WEEKNUM(DailyReportTable[[#This Row],[Date]],2)</f>
        <v>202012</v>
      </c>
      <c r="N1659">
        <f t="shared" ref="N1659:N1664" si="342">DAY(J1659)</f>
        <v>18</v>
      </c>
      <c r="O1659" s="2">
        <f>SUMIF(IncomeDBTable[Date],"="&amp;DailyReportTable[[#This Row],[Date]],IncomeDBTable[Amount])</f>
        <v>0</v>
      </c>
      <c r="P1659" s="53">
        <f>SUMIF(ExpensesDBTable[Date],"="&amp;DailyReportTable[[#This Row],[Date]],ExpensesDBTable[Amount])</f>
        <v>944.91</v>
      </c>
      <c r="Q1659" s="2">
        <f t="shared" ref="Q1659:Q1664" si="343">O1659-P1659</f>
        <v>-944.91</v>
      </c>
      <c r="R1659" s="2">
        <f t="shared" ref="R1659:R1664" si="344">R1658+Q1659</f>
        <v>237866.33000000013</v>
      </c>
      <c r="S1659" s="53">
        <f>WEEKNUM(DailyReportTable[[#This Row],[Date]],2)</f>
        <v>12</v>
      </c>
    </row>
    <row r="1660" spans="10:19" x14ac:dyDescent="0.25">
      <c r="J1660" s="1">
        <v>43909</v>
      </c>
      <c r="K1660">
        <f t="shared" si="340"/>
        <v>2020</v>
      </c>
      <c r="L1660" t="str">
        <f t="shared" si="341"/>
        <v>March</v>
      </c>
      <c r="M1660" s="52" t="str">
        <f>DailyReportTable[[#This Row],[Year]]&amp;WEEKNUM(DailyReportTable[[#This Row],[Date]],2)</f>
        <v>202012</v>
      </c>
      <c r="N1660">
        <f t="shared" si="342"/>
        <v>19</v>
      </c>
      <c r="O1660" s="2">
        <f>SUMIF(IncomeDBTable[Date],"="&amp;DailyReportTable[[#This Row],[Date]],IncomeDBTable[Amount])</f>
        <v>0</v>
      </c>
      <c r="P1660" s="53">
        <f>SUMIF(ExpensesDBTable[Date],"="&amp;DailyReportTable[[#This Row],[Date]],ExpensesDBTable[Amount])</f>
        <v>39</v>
      </c>
      <c r="Q1660" s="2">
        <f t="shared" si="343"/>
        <v>-39</v>
      </c>
      <c r="R1660" s="2">
        <f t="shared" si="344"/>
        <v>237827.33000000013</v>
      </c>
      <c r="S1660" s="53">
        <f>WEEKNUM(DailyReportTable[[#This Row],[Date]],2)</f>
        <v>12</v>
      </c>
    </row>
    <row r="1661" spans="10:19" x14ac:dyDescent="0.25">
      <c r="J1661" s="1">
        <v>43912</v>
      </c>
      <c r="K1661">
        <f t="shared" si="340"/>
        <v>2020</v>
      </c>
      <c r="L1661" t="str">
        <f t="shared" si="341"/>
        <v>March</v>
      </c>
      <c r="M1661" s="52" t="str">
        <f>DailyReportTable[[#This Row],[Year]]&amp;WEEKNUM(DailyReportTable[[#This Row],[Date]],2)</f>
        <v>202012</v>
      </c>
      <c r="N1661">
        <f t="shared" si="342"/>
        <v>22</v>
      </c>
      <c r="O1661" s="2">
        <f>SUMIF(IncomeDBTable[Date],"="&amp;DailyReportTable[[#This Row],[Date]],IncomeDBTable[Amount])</f>
        <v>0</v>
      </c>
      <c r="P1661" s="53">
        <f>SUMIF(ExpensesDBTable[Date],"="&amp;DailyReportTable[[#This Row],[Date]],ExpensesDBTable[Amount])</f>
        <v>1130.2</v>
      </c>
      <c r="Q1661" s="2">
        <f t="shared" si="343"/>
        <v>-1130.2</v>
      </c>
      <c r="R1661" s="2">
        <f t="shared" si="344"/>
        <v>236697.13000000012</v>
      </c>
      <c r="S1661" s="53">
        <f>WEEKNUM(DailyReportTable[[#This Row],[Date]],2)</f>
        <v>12</v>
      </c>
    </row>
    <row r="1662" spans="10:19" x14ac:dyDescent="0.25">
      <c r="J1662" s="1">
        <v>43913</v>
      </c>
      <c r="K1662">
        <f t="shared" si="340"/>
        <v>2020</v>
      </c>
      <c r="L1662" t="str">
        <f t="shared" si="341"/>
        <v>March</v>
      </c>
      <c r="M1662" s="52" t="str">
        <f>DailyReportTable[[#This Row],[Year]]&amp;WEEKNUM(DailyReportTable[[#This Row],[Date]],2)</f>
        <v>202013</v>
      </c>
      <c r="N1662">
        <f t="shared" si="342"/>
        <v>23</v>
      </c>
      <c r="O1662" s="2">
        <f>SUMIF(IncomeDBTable[Date],"="&amp;DailyReportTable[[#This Row],[Date]],IncomeDBTable[Amount])</f>
        <v>0</v>
      </c>
      <c r="P1662" s="53">
        <f>SUMIF(ExpensesDBTable[Date],"="&amp;DailyReportTable[[#This Row],[Date]],ExpensesDBTable[Amount])</f>
        <v>1174.18</v>
      </c>
      <c r="Q1662" s="2">
        <f t="shared" si="343"/>
        <v>-1174.18</v>
      </c>
      <c r="R1662" s="2">
        <f t="shared" si="344"/>
        <v>235522.95000000013</v>
      </c>
      <c r="S1662" s="53">
        <f>WEEKNUM(DailyReportTable[[#This Row],[Date]],2)</f>
        <v>13</v>
      </c>
    </row>
    <row r="1663" spans="10:19" x14ac:dyDescent="0.25">
      <c r="J1663" s="1">
        <v>43916</v>
      </c>
      <c r="K1663">
        <f t="shared" si="340"/>
        <v>2020</v>
      </c>
      <c r="L1663" t="str">
        <f t="shared" si="341"/>
        <v>March</v>
      </c>
      <c r="M1663" s="52" t="str">
        <f>DailyReportTable[[#This Row],[Year]]&amp;WEEKNUM(DailyReportTable[[#This Row],[Date]],2)</f>
        <v>202013</v>
      </c>
      <c r="N1663">
        <f t="shared" si="342"/>
        <v>26</v>
      </c>
      <c r="O1663" s="2">
        <f>SUMIF(IncomeDBTable[Date],"="&amp;DailyReportTable[[#This Row],[Date]],IncomeDBTable[Amount])</f>
        <v>0</v>
      </c>
      <c r="P1663" s="53">
        <f>SUMIF(ExpensesDBTable[Date],"="&amp;DailyReportTable[[#This Row],[Date]],ExpensesDBTable[Amount])</f>
        <v>401.65000000000003</v>
      </c>
      <c r="Q1663" s="2">
        <f t="shared" si="343"/>
        <v>-401.65000000000003</v>
      </c>
      <c r="R1663" s="2">
        <f t="shared" si="344"/>
        <v>235121.30000000013</v>
      </c>
      <c r="S1663" s="53">
        <f>WEEKNUM(DailyReportTable[[#This Row],[Date]],2)</f>
        <v>13</v>
      </c>
    </row>
    <row r="1664" spans="10:19" x14ac:dyDescent="0.25">
      <c r="J1664" s="1">
        <v>43920</v>
      </c>
      <c r="K1664">
        <f t="shared" si="340"/>
        <v>2020</v>
      </c>
      <c r="L1664" t="str">
        <f t="shared" si="341"/>
        <v>March</v>
      </c>
      <c r="M1664" s="52" t="str">
        <f>DailyReportTable[[#This Row],[Year]]&amp;WEEKNUM(DailyReportTable[[#This Row],[Date]],2)</f>
        <v>202014</v>
      </c>
      <c r="N1664">
        <f t="shared" si="342"/>
        <v>30</v>
      </c>
      <c r="O1664" s="2">
        <f>SUMIF(IncomeDBTable[Date],"="&amp;DailyReportTable[[#This Row],[Date]],IncomeDBTable[Amount])</f>
        <v>0</v>
      </c>
      <c r="P1664" s="53">
        <f>SUMIF(ExpensesDBTable[Date],"="&amp;DailyReportTable[[#This Row],[Date]],ExpensesDBTable[Amount])</f>
        <v>1125.5</v>
      </c>
      <c r="Q1664" s="2">
        <f t="shared" si="343"/>
        <v>-1125.5</v>
      </c>
      <c r="R1664" s="2">
        <f t="shared" si="344"/>
        <v>233995.80000000013</v>
      </c>
      <c r="S1664" s="53">
        <f>WEEKNUM(DailyReportTable[[#This Row],[Date]],2)</f>
        <v>14</v>
      </c>
    </row>
    <row r="1665" spans="10:19" x14ac:dyDescent="0.25">
      <c r="J1665" s="1">
        <v>43921</v>
      </c>
      <c r="K1665">
        <f t="shared" ref="K1665:K1670" si="345">YEAR(J1665)</f>
        <v>2020</v>
      </c>
      <c r="L1665" t="str">
        <f t="shared" ref="L1665:L1670" si="346">TEXT(DATE(K1665,MONTH(J1665),N1665),"MMMM")</f>
        <v>March</v>
      </c>
      <c r="M1665" s="52" t="str">
        <f>DailyReportTable[[#This Row],[Year]]&amp;WEEKNUM(DailyReportTable[[#This Row],[Date]],2)</f>
        <v>202014</v>
      </c>
      <c r="N1665">
        <f t="shared" ref="N1665:N1670" si="347">DAY(J1665)</f>
        <v>31</v>
      </c>
      <c r="O1665" s="2">
        <f>SUMIF(IncomeDBTable[Date],"="&amp;DailyReportTable[[#This Row],[Date]],IncomeDBTable[Amount])</f>
        <v>0</v>
      </c>
      <c r="P1665" s="53">
        <f>SUMIF(ExpensesDBTable[Date],"="&amp;DailyReportTable[[#This Row],[Date]],ExpensesDBTable[Amount])</f>
        <v>0</v>
      </c>
      <c r="Q1665" s="2">
        <f t="shared" ref="Q1665:Q1670" si="348">O1665-P1665</f>
        <v>0</v>
      </c>
      <c r="R1665" s="2">
        <f t="shared" ref="R1665:R1670" si="349">R1664+Q1665</f>
        <v>233995.80000000013</v>
      </c>
      <c r="S1665" s="53">
        <f>WEEKNUM(DailyReportTable[[#This Row],[Date]],2)</f>
        <v>14</v>
      </c>
    </row>
    <row r="1666" spans="10:19" x14ac:dyDescent="0.25">
      <c r="J1666" s="1">
        <v>43923</v>
      </c>
      <c r="K1666">
        <f t="shared" si="345"/>
        <v>2020</v>
      </c>
      <c r="L1666" t="str">
        <f t="shared" si="346"/>
        <v>April</v>
      </c>
      <c r="M1666" s="52" t="str">
        <f>DailyReportTable[[#This Row],[Year]]&amp;WEEKNUM(DailyReportTable[[#This Row],[Date]],2)</f>
        <v>202014</v>
      </c>
      <c r="N1666">
        <f t="shared" si="347"/>
        <v>2</v>
      </c>
      <c r="O1666" s="2">
        <f>SUMIF(IncomeDBTable[Date],"="&amp;DailyReportTable[[#This Row],[Date]],IncomeDBTable[Amount])</f>
        <v>0</v>
      </c>
      <c r="P1666" s="53">
        <f>SUMIF(ExpensesDBTable[Date],"="&amp;DailyReportTable[[#This Row],[Date]],ExpensesDBTable[Amount])</f>
        <v>970.8</v>
      </c>
      <c r="Q1666" s="2">
        <f t="shared" si="348"/>
        <v>-970.8</v>
      </c>
      <c r="R1666" s="2">
        <f t="shared" si="349"/>
        <v>233025.00000000015</v>
      </c>
      <c r="S1666" s="53">
        <f>WEEKNUM(DailyReportTable[[#This Row],[Date]],2)</f>
        <v>14</v>
      </c>
    </row>
    <row r="1667" spans="10:19" x14ac:dyDescent="0.25">
      <c r="J1667" s="1">
        <v>43926</v>
      </c>
      <c r="K1667">
        <f t="shared" si="345"/>
        <v>2020</v>
      </c>
      <c r="L1667" t="str">
        <f t="shared" si="346"/>
        <v>April</v>
      </c>
      <c r="M1667" s="52" t="str">
        <f>DailyReportTable[[#This Row],[Year]]&amp;WEEKNUM(DailyReportTable[[#This Row],[Date]],2)</f>
        <v>202014</v>
      </c>
      <c r="N1667">
        <f t="shared" si="347"/>
        <v>5</v>
      </c>
      <c r="O1667" s="2">
        <f>SUMIF(IncomeDBTable[Date],"="&amp;DailyReportTable[[#This Row],[Date]],IncomeDBTable[Amount])</f>
        <v>0</v>
      </c>
      <c r="P1667" s="53">
        <f>SUMIF(ExpensesDBTable[Date],"="&amp;DailyReportTable[[#This Row],[Date]],ExpensesDBTable[Amount])</f>
        <v>30.44</v>
      </c>
      <c r="Q1667" s="2">
        <f t="shared" si="348"/>
        <v>-30.44</v>
      </c>
      <c r="R1667" s="2">
        <f t="shared" si="349"/>
        <v>232994.56000000014</v>
      </c>
      <c r="S1667" s="53">
        <f>WEEKNUM(DailyReportTable[[#This Row],[Date]],2)</f>
        <v>14</v>
      </c>
    </row>
    <row r="1668" spans="10:19" x14ac:dyDescent="0.25">
      <c r="J1668" s="1">
        <v>43927</v>
      </c>
      <c r="K1668">
        <f t="shared" si="345"/>
        <v>2020</v>
      </c>
      <c r="L1668" t="str">
        <f t="shared" si="346"/>
        <v>April</v>
      </c>
      <c r="M1668" s="52" t="str">
        <f>DailyReportTable[[#This Row],[Year]]&amp;WEEKNUM(DailyReportTable[[#This Row],[Date]],2)</f>
        <v>202015</v>
      </c>
      <c r="N1668">
        <f t="shared" si="347"/>
        <v>6</v>
      </c>
      <c r="O1668" s="2">
        <f>SUMIF(IncomeDBTable[Date],"="&amp;DailyReportTable[[#This Row],[Date]],IncomeDBTable[Amount])</f>
        <v>0</v>
      </c>
      <c r="P1668" s="53">
        <f>SUMIF(ExpensesDBTable[Date],"="&amp;DailyReportTable[[#This Row],[Date]],ExpensesDBTable[Amount])</f>
        <v>123.1</v>
      </c>
      <c r="Q1668" s="2">
        <f t="shared" si="348"/>
        <v>-123.1</v>
      </c>
      <c r="R1668" s="2">
        <f t="shared" si="349"/>
        <v>232871.46000000014</v>
      </c>
      <c r="S1668" s="53">
        <f>WEEKNUM(DailyReportTable[[#This Row],[Date]],2)</f>
        <v>15</v>
      </c>
    </row>
    <row r="1669" spans="10:19" x14ac:dyDescent="0.25">
      <c r="J1669" s="1">
        <v>43928</v>
      </c>
      <c r="K1669">
        <f t="shared" si="345"/>
        <v>2020</v>
      </c>
      <c r="L1669" t="str">
        <f t="shared" si="346"/>
        <v>April</v>
      </c>
      <c r="M1669" s="52" t="str">
        <f>DailyReportTable[[#This Row],[Year]]&amp;WEEKNUM(DailyReportTable[[#This Row],[Date]],2)</f>
        <v>202015</v>
      </c>
      <c r="N1669">
        <f t="shared" si="347"/>
        <v>7</v>
      </c>
      <c r="O1669" s="2">
        <f>SUMIF(IncomeDBTable[Date],"="&amp;DailyReportTable[[#This Row],[Date]],IncomeDBTable[Amount])</f>
        <v>10880.37</v>
      </c>
      <c r="P1669" s="53">
        <f>SUMIF(ExpensesDBTable[Date],"="&amp;DailyReportTable[[#This Row],[Date]],ExpensesDBTable[Amount])</f>
        <v>1088</v>
      </c>
      <c r="Q1669" s="2">
        <f t="shared" si="348"/>
        <v>9792.3700000000008</v>
      </c>
      <c r="R1669" s="2">
        <f t="shared" si="349"/>
        <v>242663.83000000013</v>
      </c>
      <c r="S1669" s="53">
        <f>WEEKNUM(DailyReportTable[[#This Row],[Date]],2)</f>
        <v>15</v>
      </c>
    </row>
    <row r="1670" spans="10:19" x14ac:dyDescent="0.25">
      <c r="J1670" s="1">
        <v>43929</v>
      </c>
      <c r="K1670">
        <f t="shared" si="345"/>
        <v>2020</v>
      </c>
      <c r="L1670" t="str">
        <f t="shared" si="346"/>
        <v>April</v>
      </c>
      <c r="M1670" s="52" t="str">
        <f>DailyReportTable[[#This Row],[Year]]&amp;WEEKNUM(DailyReportTable[[#This Row],[Date]],2)</f>
        <v>202015</v>
      </c>
      <c r="N1670">
        <f t="shared" si="347"/>
        <v>8</v>
      </c>
      <c r="O1670" s="2">
        <f>SUMIF(IncomeDBTable[Date],"="&amp;DailyReportTable[[#This Row],[Date]],IncomeDBTable[Amount])</f>
        <v>0</v>
      </c>
      <c r="P1670" s="53">
        <f>SUMIF(ExpensesDBTable[Date],"="&amp;DailyReportTable[[#This Row],[Date]],ExpensesDBTable[Amount])</f>
        <v>55.94</v>
      </c>
      <c r="Q1670" s="2">
        <f t="shared" si="348"/>
        <v>-55.94</v>
      </c>
      <c r="R1670" s="2">
        <f t="shared" si="349"/>
        <v>242607.89000000013</v>
      </c>
      <c r="S1670" s="53">
        <f>WEEKNUM(DailyReportTable[[#This Row],[Date]],2)</f>
        <v>15</v>
      </c>
    </row>
    <row r="1671" spans="10:19" x14ac:dyDescent="0.25">
      <c r="J1671" s="1">
        <v>43931</v>
      </c>
      <c r="K1671">
        <f t="shared" ref="K1671:K1676" si="350">YEAR(J1671)</f>
        <v>2020</v>
      </c>
      <c r="L1671" t="str">
        <f t="shared" ref="L1671:L1676" si="351">TEXT(DATE(K1671,MONTH(J1671),N1671),"MMMM")</f>
        <v>April</v>
      </c>
      <c r="M1671" s="52" t="str">
        <f>DailyReportTable[[#This Row],[Year]]&amp;WEEKNUM(DailyReportTable[[#This Row],[Date]],2)</f>
        <v>202015</v>
      </c>
      <c r="N1671">
        <f t="shared" ref="N1671:N1676" si="352">DAY(J1671)</f>
        <v>10</v>
      </c>
      <c r="O1671" s="2">
        <f>SUMIF(IncomeDBTable[Date],"="&amp;DailyReportTable[[#This Row],[Date]],IncomeDBTable[Amount])</f>
        <v>0</v>
      </c>
      <c r="P1671" s="53">
        <f>SUMIF(ExpensesDBTable[Date],"="&amp;DailyReportTable[[#This Row],[Date]],ExpensesDBTable[Amount])</f>
        <v>1010</v>
      </c>
      <c r="Q1671" s="2">
        <f t="shared" ref="Q1671:Q1676" si="353">O1671-P1671</f>
        <v>-1010</v>
      </c>
      <c r="R1671" s="2">
        <f t="shared" ref="R1671:R1676" si="354">R1670+Q1671</f>
        <v>241597.89000000013</v>
      </c>
      <c r="S1671" s="53">
        <f>WEEKNUM(DailyReportTable[[#This Row],[Date]],2)</f>
        <v>15</v>
      </c>
    </row>
    <row r="1672" spans="10:19" x14ac:dyDescent="0.25">
      <c r="J1672" s="1">
        <v>43933</v>
      </c>
      <c r="K1672">
        <f t="shared" si="350"/>
        <v>2020</v>
      </c>
      <c r="L1672" t="str">
        <f t="shared" si="351"/>
        <v>April</v>
      </c>
      <c r="M1672" s="52" t="str">
        <f>DailyReportTable[[#This Row],[Year]]&amp;WEEKNUM(DailyReportTable[[#This Row],[Date]],2)</f>
        <v>202015</v>
      </c>
      <c r="N1672">
        <f t="shared" si="352"/>
        <v>12</v>
      </c>
      <c r="O1672" s="2">
        <f>SUMIF(IncomeDBTable[Date],"="&amp;DailyReportTable[[#This Row],[Date]],IncomeDBTable[Amount])</f>
        <v>0</v>
      </c>
      <c r="P1672" s="53">
        <f>SUMIF(ExpensesDBTable[Date],"="&amp;DailyReportTable[[#This Row],[Date]],ExpensesDBTable[Amount])</f>
        <v>104.79</v>
      </c>
      <c r="Q1672" s="2">
        <f t="shared" si="353"/>
        <v>-104.79</v>
      </c>
      <c r="R1672" s="2">
        <f t="shared" si="354"/>
        <v>241493.10000000012</v>
      </c>
      <c r="S1672" s="53">
        <f>WEEKNUM(DailyReportTable[[#This Row],[Date]],2)</f>
        <v>15</v>
      </c>
    </row>
    <row r="1673" spans="10:19" x14ac:dyDescent="0.25">
      <c r="J1673" s="1">
        <v>43935</v>
      </c>
      <c r="K1673">
        <f t="shared" si="350"/>
        <v>2020</v>
      </c>
      <c r="L1673" t="str">
        <f t="shared" si="351"/>
        <v>April</v>
      </c>
      <c r="M1673" s="52" t="str">
        <f>DailyReportTable[[#This Row],[Year]]&amp;WEEKNUM(DailyReportTable[[#This Row],[Date]],2)</f>
        <v>202016</v>
      </c>
      <c r="N1673">
        <f t="shared" si="352"/>
        <v>14</v>
      </c>
      <c r="O1673" s="2">
        <f>SUMIF(IncomeDBTable[Date],"="&amp;DailyReportTable[[#This Row],[Date]],IncomeDBTable[Amount])</f>
        <v>15045.529999999999</v>
      </c>
      <c r="P1673" s="53">
        <f>SUMIF(ExpensesDBTable[Date],"="&amp;DailyReportTable[[#This Row],[Date]],ExpensesDBTable[Amount])</f>
        <v>40</v>
      </c>
      <c r="Q1673" s="2">
        <f t="shared" si="353"/>
        <v>15005.529999999999</v>
      </c>
      <c r="R1673" s="2">
        <f t="shared" si="354"/>
        <v>256498.63000000012</v>
      </c>
      <c r="S1673" s="53">
        <f>WEEKNUM(DailyReportTable[[#This Row],[Date]],2)</f>
        <v>16</v>
      </c>
    </row>
    <row r="1674" spans="10:19" x14ac:dyDescent="0.25">
      <c r="J1674" s="1">
        <v>43938</v>
      </c>
      <c r="K1674">
        <f t="shared" si="350"/>
        <v>2020</v>
      </c>
      <c r="L1674" t="str">
        <f t="shared" si="351"/>
        <v>April</v>
      </c>
      <c r="M1674" s="52" t="str">
        <f>DailyReportTable[[#This Row],[Year]]&amp;WEEKNUM(DailyReportTable[[#This Row],[Date]],2)</f>
        <v>202016</v>
      </c>
      <c r="N1674">
        <f t="shared" si="352"/>
        <v>17</v>
      </c>
      <c r="O1674" s="2">
        <f>SUMIF(IncomeDBTable[Date],"="&amp;DailyReportTable[[#This Row],[Date]],IncomeDBTable[Amount])</f>
        <v>0</v>
      </c>
      <c r="P1674" s="53">
        <f>SUMIF(ExpensesDBTable[Date],"="&amp;DailyReportTable[[#This Row],[Date]],ExpensesDBTable[Amount])</f>
        <v>1503.5700000000002</v>
      </c>
      <c r="Q1674" s="2">
        <f t="shared" si="353"/>
        <v>-1503.5700000000002</v>
      </c>
      <c r="R1674" s="2">
        <f t="shared" si="354"/>
        <v>254995.06000000011</v>
      </c>
      <c r="S1674" s="53">
        <f>WEEKNUM(DailyReportTable[[#This Row],[Date]],2)</f>
        <v>16</v>
      </c>
    </row>
    <row r="1675" spans="10:19" x14ac:dyDescent="0.25">
      <c r="J1675" s="1">
        <v>43940</v>
      </c>
      <c r="K1675">
        <f t="shared" si="350"/>
        <v>2020</v>
      </c>
      <c r="L1675" t="str">
        <f t="shared" si="351"/>
        <v>April</v>
      </c>
      <c r="M1675" s="52" t="str">
        <f>DailyReportTable[[#This Row],[Year]]&amp;WEEKNUM(DailyReportTable[[#This Row],[Date]],2)</f>
        <v>202016</v>
      </c>
      <c r="N1675">
        <f t="shared" si="352"/>
        <v>19</v>
      </c>
      <c r="O1675" s="2">
        <f>SUMIF(IncomeDBTable[Date],"="&amp;DailyReportTable[[#This Row],[Date]],IncomeDBTable[Amount])</f>
        <v>0</v>
      </c>
      <c r="P1675" s="53">
        <f>SUMIF(ExpensesDBTable[Date],"="&amp;DailyReportTable[[#This Row],[Date]],ExpensesDBTable[Amount])</f>
        <v>35.96</v>
      </c>
      <c r="Q1675" s="2">
        <f t="shared" si="353"/>
        <v>-35.96</v>
      </c>
      <c r="R1675" s="2">
        <f t="shared" si="354"/>
        <v>254959.10000000012</v>
      </c>
      <c r="S1675" s="53">
        <f>WEEKNUM(DailyReportTable[[#This Row],[Date]],2)</f>
        <v>16</v>
      </c>
    </row>
    <row r="1676" spans="10:19" x14ac:dyDescent="0.25">
      <c r="J1676" s="1">
        <v>43941</v>
      </c>
      <c r="K1676">
        <f t="shared" si="350"/>
        <v>2020</v>
      </c>
      <c r="L1676" t="str">
        <f t="shared" si="351"/>
        <v>April</v>
      </c>
      <c r="M1676" s="52" t="str">
        <f>DailyReportTable[[#This Row],[Year]]&amp;WEEKNUM(DailyReportTable[[#This Row],[Date]],2)</f>
        <v>202017</v>
      </c>
      <c r="N1676">
        <f t="shared" si="352"/>
        <v>20</v>
      </c>
      <c r="O1676" s="2">
        <f>SUMIF(IncomeDBTable[Date],"="&amp;DailyReportTable[[#This Row],[Date]],IncomeDBTable[Amount])</f>
        <v>0</v>
      </c>
      <c r="P1676" s="53">
        <f>SUMIF(ExpensesDBTable[Date],"="&amp;DailyReportTable[[#This Row],[Date]],ExpensesDBTable[Amount])</f>
        <v>2140.37</v>
      </c>
      <c r="Q1676" s="2">
        <f t="shared" si="353"/>
        <v>-2140.37</v>
      </c>
      <c r="R1676" s="2">
        <f t="shared" si="354"/>
        <v>252818.73000000013</v>
      </c>
      <c r="S1676" s="53">
        <f>WEEKNUM(DailyReportTable[[#This Row],[Date]],2)</f>
        <v>17</v>
      </c>
    </row>
    <row r="1677" spans="10:19" x14ac:dyDescent="0.25">
      <c r="J1677" s="1">
        <v>43942</v>
      </c>
      <c r="K1677">
        <f t="shared" ref="K1677:K1682" si="355">YEAR(J1677)</f>
        <v>2020</v>
      </c>
      <c r="L1677" t="str">
        <f t="shared" ref="L1677:L1682" si="356">TEXT(DATE(K1677,MONTH(J1677),N1677),"MMMM")</f>
        <v>April</v>
      </c>
      <c r="M1677" s="52" t="str">
        <f>DailyReportTable[[#This Row],[Year]]&amp;WEEKNUM(DailyReportTable[[#This Row],[Date]],2)</f>
        <v>202017</v>
      </c>
      <c r="N1677">
        <f t="shared" ref="N1677:N1682" si="357">DAY(J1677)</f>
        <v>21</v>
      </c>
      <c r="O1677" s="2">
        <f>SUMIF(IncomeDBTable[Date],"="&amp;DailyReportTable[[#This Row],[Date]],IncomeDBTable[Amount])</f>
        <v>0</v>
      </c>
      <c r="P1677" s="53">
        <f>SUMIF(ExpensesDBTable[Date],"="&amp;DailyReportTable[[#This Row],[Date]],ExpensesDBTable[Amount])</f>
        <v>187.76</v>
      </c>
      <c r="Q1677" s="2">
        <f t="shared" ref="Q1677:Q1682" si="358">O1677-P1677</f>
        <v>-187.76</v>
      </c>
      <c r="R1677" s="2">
        <f t="shared" ref="R1677:R1682" si="359">R1676+Q1677</f>
        <v>252630.97000000012</v>
      </c>
      <c r="S1677" s="53">
        <f>WEEKNUM(DailyReportTable[[#This Row],[Date]],2)</f>
        <v>17</v>
      </c>
    </row>
    <row r="1678" spans="10:19" x14ac:dyDescent="0.25">
      <c r="J1678" s="1">
        <v>43943</v>
      </c>
      <c r="K1678">
        <f t="shared" si="355"/>
        <v>2020</v>
      </c>
      <c r="L1678" t="str">
        <f t="shared" si="356"/>
        <v>April</v>
      </c>
      <c r="M1678" s="52" t="str">
        <f>DailyReportTable[[#This Row],[Year]]&amp;WEEKNUM(DailyReportTable[[#This Row],[Date]],2)</f>
        <v>202017</v>
      </c>
      <c r="N1678">
        <f t="shared" si="357"/>
        <v>22</v>
      </c>
      <c r="O1678" s="2">
        <f>SUMIF(IncomeDBTable[Date],"="&amp;DailyReportTable[[#This Row],[Date]],IncomeDBTable[Amount])</f>
        <v>0</v>
      </c>
      <c r="P1678" s="53">
        <f>SUMIF(ExpensesDBTable[Date],"="&amp;DailyReportTable[[#This Row],[Date]],ExpensesDBTable[Amount])</f>
        <v>132.05000000000001</v>
      </c>
      <c r="Q1678" s="2">
        <f t="shared" si="358"/>
        <v>-132.05000000000001</v>
      </c>
      <c r="R1678" s="2">
        <f t="shared" si="359"/>
        <v>252498.92000000013</v>
      </c>
      <c r="S1678" s="53">
        <f>WEEKNUM(DailyReportTable[[#This Row],[Date]],2)</f>
        <v>17</v>
      </c>
    </row>
    <row r="1679" spans="10:19" x14ac:dyDescent="0.25">
      <c r="J1679" s="1">
        <v>43944</v>
      </c>
      <c r="K1679">
        <f t="shared" si="355"/>
        <v>2020</v>
      </c>
      <c r="L1679" t="str">
        <f t="shared" si="356"/>
        <v>April</v>
      </c>
      <c r="M1679" s="52" t="str">
        <f>DailyReportTable[[#This Row],[Year]]&amp;WEEKNUM(DailyReportTable[[#This Row],[Date]],2)</f>
        <v>202017</v>
      </c>
      <c r="N1679">
        <f t="shared" si="357"/>
        <v>23</v>
      </c>
      <c r="O1679" s="2">
        <f>SUMIF(IncomeDBTable[Date],"="&amp;DailyReportTable[[#This Row],[Date]],IncomeDBTable[Amount])</f>
        <v>0</v>
      </c>
      <c r="P1679" s="53">
        <f>SUMIF(ExpensesDBTable[Date],"="&amp;DailyReportTable[[#This Row],[Date]],ExpensesDBTable[Amount])</f>
        <v>24.480000000000004</v>
      </c>
      <c r="Q1679" s="2">
        <f t="shared" si="358"/>
        <v>-24.480000000000004</v>
      </c>
      <c r="R1679" s="2">
        <f t="shared" si="359"/>
        <v>252474.44000000012</v>
      </c>
      <c r="S1679" s="53">
        <f>WEEKNUM(DailyReportTable[[#This Row],[Date]],2)</f>
        <v>17</v>
      </c>
    </row>
    <row r="1680" spans="10:19" x14ac:dyDescent="0.25">
      <c r="J1680" s="1">
        <v>43946</v>
      </c>
      <c r="K1680">
        <f t="shared" si="355"/>
        <v>2020</v>
      </c>
      <c r="L1680" t="str">
        <f t="shared" si="356"/>
        <v>April</v>
      </c>
      <c r="M1680" s="52" t="str">
        <f>DailyReportTable[[#This Row],[Year]]&amp;WEEKNUM(DailyReportTable[[#This Row],[Date]],2)</f>
        <v>202017</v>
      </c>
      <c r="N1680">
        <f t="shared" si="357"/>
        <v>25</v>
      </c>
      <c r="O1680" s="2">
        <f>SUMIF(IncomeDBTable[Date],"="&amp;DailyReportTable[[#This Row],[Date]],IncomeDBTable[Amount])</f>
        <v>0</v>
      </c>
      <c r="P1680" s="53">
        <f>SUMIF(ExpensesDBTable[Date],"="&amp;DailyReportTable[[#This Row],[Date]],ExpensesDBTable[Amount])</f>
        <v>514.75</v>
      </c>
      <c r="Q1680" s="2">
        <f t="shared" si="358"/>
        <v>-514.75</v>
      </c>
      <c r="R1680" s="2">
        <f t="shared" si="359"/>
        <v>251959.69000000012</v>
      </c>
      <c r="S1680" s="53">
        <f>WEEKNUM(DailyReportTable[[#This Row],[Date]],2)</f>
        <v>17</v>
      </c>
    </row>
    <row r="1681" spans="10:19" x14ac:dyDescent="0.25">
      <c r="J1681" s="1">
        <v>43947</v>
      </c>
      <c r="K1681">
        <f t="shared" si="355"/>
        <v>2020</v>
      </c>
      <c r="L1681" t="str">
        <f t="shared" si="356"/>
        <v>April</v>
      </c>
      <c r="M1681" s="52" t="str">
        <f>DailyReportTable[[#This Row],[Year]]&amp;WEEKNUM(DailyReportTable[[#This Row],[Date]],2)</f>
        <v>202017</v>
      </c>
      <c r="N1681">
        <f t="shared" si="357"/>
        <v>26</v>
      </c>
      <c r="O1681" s="2">
        <f>SUMIF(IncomeDBTable[Date],"="&amp;DailyReportTable[[#This Row],[Date]],IncomeDBTable[Amount])</f>
        <v>0</v>
      </c>
      <c r="P1681" s="53">
        <f>SUMIF(ExpensesDBTable[Date],"="&amp;DailyReportTable[[#This Row],[Date]],ExpensesDBTable[Amount])</f>
        <v>130.25</v>
      </c>
      <c r="Q1681" s="2">
        <f t="shared" si="358"/>
        <v>-130.25</v>
      </c>
      <c r="R1681" s="2">
        <f t="shared" si="359"/>
        <v>251829.44000000012</v>
      </c>
      <c r="S1681" s="53">
        <f>WEEKNUM(DailyReportTable[[#This Row],[Date]],2)</f>
        <v>17</v>
      </c>
    </row>
    <row r="1682" spans="10:19" x14ac:dyDescent="0.25">
      <c r="J1682" s="1">
        <v>43948</v>
      </c>
      <c r="K1682">
        <f t="shared" si="355"/>
        <v>2020</v>
      </c>
      <c r="L1682" t="str">
        <f t="shared" si="356"/>
        <v>April</v>
      </c>
      <c r="M1682" s="52" t="str">
        <f>DailyReportTable[[#This Row],[Year]]&amp;WEEKNUM(DailyReportTable[[#This Row],[Date]],2)</f>
        <v>202018</v>
      </c>
      <c r="N1682">
        <f t="shared" si="357"/>
        <v>27</v>
      </c>
      <c r="O1682" s="2">
        <f>SUMIF(IncomeDBTable[Date],"="&amp;DailyReportTable[[#This Row],[Date]],IncomeDBTable[Amount])</f>
        <v>0</v>
      </c>
      <c r="P1682" s="53">
        <f>SUMIF(ExpensesDBTable[Date],"="&amp;DailyReportTable[[#This Row],[Date]],ExpensesDBTable[Amount])</f>
        <v>68.5</v>
      </c>
      <c r="Q1682" s="2">
        <f t="shared" si="358"/>
        <v>-68.5</v>
      </c>
      <c r="R1682" s="2">
        <f t="shared" si="359"/>
        <v>251760.94000000012</v>
      </c>
      <c r="S1682" s="53">
        <f>WEEKNUM(DailyReportTable[[#This Row],[Date]],2)</f>
        <v>18</v>
      </c>
    </row>
    <row r="1683" spans="10:19" x14ac:dyDescent="0.25">
      <c r="J1683" s="1">
        <v>43952</v>
      </c>
      <c r="K1683">
        <f t="shared" ref="K1683:K1688" si="360">YEAR(J1683)</f>
        <v>2020</v>
      </c>
      <c r="L1683" t="str">
        <f t="shared" ref="L1683:L1688" si="361">TEXT(DATE(K1683,MONTH(J1683),N1683),"MMMM")</f>
        <v>May</v>
      </c>
      <c r="M1683" s="52" t="str">
        <f>DailyReportTable[[#This Row],[Year]]&amp;WEEKNUM(DailyReportTable[[#This Row],[Date]],2)</f>
        <v>202018</v>
      </c>
      <c r="N1683">
        <f t="shared" ref="N1683:N1688" si="362">DAY(J1683)</f>
        <v>1</v>
      </c>
      <c r="O1683" s="2">
        <f>SUMIF(IncomeDBTable[Date],"="&amp;DailyReportTable[[#This Row],[Date]],IncomeDBTable[Amount])</f>
        <v>0</v>
      </c>
      <c r="P1683" s="53">
        <f>SUMIF(ExpensesDBTable[Date],"="&amp;DailyReportTable[[#This Row],[Date]],ExpensesDBTable[Amount])</f>
        <v>98.79</v>
      </c>
      <c r="Q1683" s="2">
        <f t="shared" ref="Q1683:Q1688" si="363">O1683-P1683</f>
        <v>-98.79</v>
      </c>
      <c r="R1683" s="2">
        <f t="shared" ref="R1683:R1688" si="364">R1682+Q1683</f>
        <v>251662.15000000011</v>
      </c>
      <c r="S1683" s="53">
        <f>WEEKNUM(DailyReportTable[[#This Row],[Date]],2)</f>
        <v>18</v>
      </c>
    </row>
    <row r="1684" spans="10:19" x14ac:dyDescent="0.25">
      <c r="J1684" s="1">
        <v>43954</v>
      </c>
      <c r="K1684">
        <f t="shared" si="360"/>
        <v>2020</v>
      </c>
      <c r="L1684" t="str">
        <f t="shared" si="361"/>
        <v>May</v>
      </c>
      <c r="M1684" s="52" t="str">
        <f>DailyReportTable[[#This Row],[Year]]&amp;WEEKNUM(DailyReportTable[[#This Row],[Date]],2)</f>
        <v>202018</v>
      </c>
      <c r="N1684">
        <f t="shared" si="362"/>
        <v>3</v>
      </c>
      <c r="O1684" s="2">
        <f>SUMIF(IncomeDBTable[Date],"="&amp;DailyReportTable[[#This Row],[Date]],IncomeDBTable[Amount])</f>
        <v>0</v>
      </c>
      <c r="P1684" s="53">
        <f>SUMIF(ExpensesDBTable[Date],"="&amp;DailyReportTable[[#This Row],[Date]],ExpensesDBTable[Amount])</f>
        <v>95.25</v>
      </c>
      <c r="Q1684" s="2">
        <f t="shared" si="363"/>
        <v>-95.25</v>
      </c>
      <c r="R1684" s="2">
        <f t="shared" si="364"/>
        <v>251566.90000000011</v>
      </c>
      <c r="S1684" s="53">
        <f>WEEKNUM(DailyReportTable[[#This Row],[Date]],2)</f>
        <v>18</v>
      </c>
    </row>
    <row r="1685" spans="10:19" x14ac:dyDescent="0.25">
      <c r="J1685" s="1">
        <v>43956</v>
      </c>
      <c r="K1685">
        <f t="shared" si="360"/>
        <v>2020</v>
      </c>
      <c r="L1685" t="str">
        <f t="shared" si="361"/>
        <v>May</v>
      </c>
      <c r="M1685" s="52" t="str">
        <f>DailyReportTable[[#This Row],[Year]]&amp;WEEKNUM(DailyReportTable[[#This Row],[Date]],2)</f>
        <v>202019</v>
      </c>
      <c r="N1685">
        <f t="shared" si="362"/>
        <v>5</v>
      </c>
      <c r="O1685" s="2">
        <f>SUMIF(IncomeDBTable[Date],"="&amp;DailyReportTable[[#This Row],[Date]],IncomeDBTable[Amount])</f>
        <v>3000</v>
      </c>
      <c r="P1685" s="53">
        <f>SUMIF(ExpensesDBTable[Date],"="&amp;DailyReportTable[[#This Row],[Date]],ExpensesDBTable[Amount])</f>
        <v>1073.5</v>
      </c>
      <c r="Q1685" s="2">
        <f t="shared" si="363"/>
        <v>1926.5</v>
      </c>
      <c r="R1685" s="2">
        <f t="shared" si="364"/>
        <v>253493.40000000011</v>
      </c>
      <c r="S1685" s="53">
        <f>WEEKNUM(DailyReportTable[[#This Row],[Date]],2)</f>
        <v>19</v>
      </c>
    </row>
    <row r="1686" spans="10:19" x14ac:dyDescent="0.25">
      <c r="J1686" s="1">
        <v>43957</v>
      </c>
      <c r="K1686">
        <f t="shared" si="360"/>
        <v>2020</v>
      </c>
      <c r="L1686" t="str">
        <f t="shared" si="361"/>
        <v>May</v>
      </c>
      <c r="M1686" s="52" t="str">
        <f>DailyReportTable[[#This Row],[Year]]&amp;WEEKNUM(DailyReportTable[[#This Row],[Date]],2)</f>
        <v>202019</v>
      </c>
      <c r="N1686">
        <f t="shared" si="362"/>
        <v>6</v>
      </c>
      <c r="O1686" s="2">
        <f>SUMIF(IncomeDBTable[Date],"="&amp;DailyReportTable[[#This Row],[Date]],IncomeDBTable[Amount])</f>
        <v>0</v>
      </c>
      <c r="P1686" s="53">
        <f>SUMIF(ExpensesDBTable[Date],"="&amp;DailyReportTable[[#This Row],[Date]],ExpensesDBTable[Amount])</f>
        <v>1041.47</v>
      </c>
      <c r="Q1686" s="2">
        <f t="shared" si="363"/>
        <v>-1041.47</v>
      </c>
      <c r="R1686" s="2">
        <f t="shared" si="364"/>
        <v>252451.93000000011</v>
      </c>
      <c r="S1686" s="53">
        <f>WEEKNUM(DailyReportTable[[#This Row],[Date]],2)</f>
        <v>19</v>
      </c>
    </row>
    <row r="1687" spans="10:19" x14ac:dyDescent="0.25">
      <c r="J1687" s="1">
        <v>43958</v>
      </c>
      <c r="K1687">
        <f t="shared" si="360"/>
        <v>2020</v>
      </c>
      <c r="L1687" t="str">
        <f t="shared" si="361"/>
        <v>May</v>
      </c>
      <c r="M1687" s="52" t="str">
        <f>DailyReportTable[[#This Row],[Year]]&amp;WEEKNUM(DailyReportTable[[#This Row],[Date]],2)</f>
        <v>202019</v>
      </c>
      <c r="N1687">
        <f t="shared" si="362"/>
        <v>7</v>
      </c>
      <c r="O1687" s="2">
        <f>SUMIF(IncomeDBTable[Date],"="&amp;DailyReportTable[[#This Row],[Date]],IncomeDBTable[Amount])</f>
        <v>0</v>
      </c>
      <c r="P1687" s="53">
        <f>SUMIF(ExpensesDBTable[Date],"="&amp;DailyReportTable[[#This Row],[Date]],ExpensesDBTable[Amount])</f>
        <v>632.94000000000005</v>
      </c>
      <c r="Q1687" s="2">
        <f t="shared" si="363"/>
        <v>-632.94000000000005</v>
      </c>
      <c r="R1687" s="2">
        <f t="shared" si="364"/>
        <v>251818.99000000011</v>
      </c>
      <c r="S1687" s="53">
        <f>WEEKNUM(DailyReportTable[[#This Row],[Date]],2)</f>
        <v>19</v>
      </c>
    </row>
    <row r="1688" spans="10:19" x14ac:dyDescent="0.25">
      <c r="J1688" s="1">
        <v>43961</v>
      </c>
      <c r="K1688">
        <f t="shared" si="360"/>
        <v>2020</v>
      </c>
      <c r="L1688" t="str">
        <f t="shared" si="361"/>
        <v>May</v>
      </c>
      <c r="M1688" s="52" t="str">
        <f>DailyReportTable[[#This Row],[Year]]&amp;WEEKNUM(DailyReportTable[[#This Row],[Date]],2)</f>
        <v>202019</v>
      </c>
      <c r="N1688">
        <f t="shared" si="362"/>
        <v>10</v>
      </c>
      <c r="O1688" s="2">
        <f>SUMIF(IncomeDBTable[Date],"="&amp;DailyReportTable[[#This Row],[Date]],IncomeDBTable[Amount])</f>
        <v>0</v>
      </c>
      <c r="P1688" s="53">
        <f>SUMIF(ExpensesDBTable[Date],"="&amp;DailyReportTable[[#This Row],[Date]],ExpensesDBTable[Amount])</f>
        <v>1031.5999999999999</v>
      </c>
      <c r="Q1688" s="2">
        <f t="shared" si="363"/>
        <v>-1031.5999999999999</v>
      </c>
      <c r="R1688" s="2">
        <f t="shared" si="364"/>
        <v>250787.3900000001</v>
      </c>
      <c r="S1688" s="53">
        <f>WEEKNUM(DailyReportTable[[#This Row],[Date]],2)</f>
        <v>19</v>
      </c>
    </row>
    <row r="1689" spans="10:19" x14ac:dyDescent="0.25">
      <c r="J1689" s="1">
        <v>43965</v>
      </c>
      <c r="K1689">
        <f t="shared" ref="K1689:K1694" si="365">YEAR(J1689)</f>
        <v>2020</v>
      </c>
      <c r="L1689" t="str">
        <f t="shared" ref="L1689:L1694" si="366">TEXT(DATE(K1689,MONTH(J1689),N1689),"MMMM")</f>
        <v>May</v>
      </c>
      <c r="M1689" s="52" t="str">
        <f>DailyReportTable[[#This Row],[Year]]&amp;WEEKNUM(DailyReportTable[[#This Row],[Date]],2)</f>
        <v>202020</v>
      </c>
      <c r="N1689">
        <f t="shared" ref="N1689:N1694" si="367">DAY(J1689)</f>
        <v>14</v>
      </c>
      <c r="O1689" s="2">
        <f>SUMIF(IncomeDBTable[Date],"="&amp;DailyReportTable[[#This Row],[Date]],IncomeDBTable[Amount])</f>
        <v>15078.220000000001</v>
      </c>
      <c r="P1689" s="53">
        <f>SUMIF(ExpensesDBTable[Date],"="&amp;DailyReportTable[[#This Row],[Date]],ExpensesDBTable[Amount])</f>
        <v>2935.38</v>
      </c>
      <c r="Q1689" s="2">
        <f t="shared" ref="Q1689:Q1694" si="368">O1689-P1689</f>
        <v>12142.84</v>
      </c>
      <c r="R1689" s="2">
        <f t="shared" ref="R1689:R1694" si="369">R1688+Q1689</f>
        <v>262930.2300000001</v>
      </c>
      <c r="S1689" s="53">
        <f>WEEKNUM(DailyReportTable[[#This Row],[Date]],2)</f>
        <v>20</v>
      </c>
    </row>
    <row r="1690" spans="10:19" x14ac:dyDescent="0.25">
      <c r="J1690" s="1">
        <v>43968</v>
      </c>
      <c r="K1690">
        <f t="shared" si="365"/>
        <v>2020</v>
      </c>
      <c r="L1690" t="str">
        <f t="shared" si="366"/>
        <v>May</v>
      </c>
      <c r="M1690" s="52" t="str">
        <f>DailyReportTable[[#This Row],[Year]]&amp;WEEKNUM(DailyReportTable[[#This Row],[Date]],2)</f>
        <v>202020</v>
      </c>
      <c r="N1690">
        <f t="shared" si="367"/>
        <v>17</v>
      </c>
      <c r="O1690" s="2">
        <f>SUMIF(IncomeDBTable[Date],"="&amp;DailyReportTable[[#This Row],[Date]],IncomeDBTable[Amount])</f>
        <v>0</v>
      </c>
      <c r="P1690" s="53">
        <f>SUMIF(ExpensesDBTable[Date],"="&amp;DailyReportTable[[#This Row],[Date]],ExpensesDBTable[Amount])</f>
        <v>362.11</v>
      </c>
      <c r="Q1690" s="2">
        <f t="shared" si="368"/>
        <v>-362.11</v>
      </c>
      <c r="R1690" s="2">
        <f t="shared" si="369"/>
        <v>262568.12000000011</v>
      </c>
      <c r="S1690" s="53">
        <f>WEEKNUM(DailyReportTable[[#This Row],[Date]],2)</f>
        <v>20</v>
      </c>
    </row>
    <row r="1691" spans="10:19" x14ac:dyDescent="0.25">
      <c r="J1691" s="1">
        <v>43969</v>
      </c>
      <c r="K1691">
        <f t="shared" si="365"/>
        <v>2020</v>
      </c>
      <c r="L1691" t="str">
        <f t="shared" si="366"/>
        <v>May</v>
      </c>
      <c r="M1691" s="52" t="str">
        <f>DailyReportTable[[#This Row],[Year]]&amp;WEEKNUM(DailyReportTable[[#This Row],[Date]],2)</f>
        <v>202021</v>
      </c>
      <c r="N1691">
        <f t="shared" si="367"/>
        <v>18</v>
      </c>
      <c r="O1691" s="2">
        <f>SUMIF(IncomeDBTable[Date],"="&amp;DailyReportTable[[#This Row],[Date]],IncomeDBTable[Amount])</f>
        <v>0</v>
      </c>
      <c r="P1691" s="53">
        <f>SUMIF(ExpensesDBTable[Date],"="&amp;DailyReportTable[[#This Row],[Date]],ExpensesDBTable[Amount])</f>
        <v>141.54</v>
      </c>
      <c r="Q1691" s="2">
        <f t="shared" si="368"/>
        <v>-141.54</v>
      </c>
      <c r="R1691" s="2">
        <f t="shared" si="369"/>
        <v>262426.58000000013</v>
      </c>
      <c r="S1691" s="53">
        <f>WEEKNUM(DailyReportTable[[#This Row],[Date]],2)</f>
        <v>21</v>
      </c>
    </row>
    <row r="1692" spans="10:19" x14ac:dyDescent="0.25">
      <c r="J1692" s="1">
        <v>43975</v>
      </c>
      <c r="K1692">
        <f t="shared" si="365"/>
        <v>2020</v>
      </c>
      <c r="L1692" t="str">
        <f t="shared" si="366"/>
        <v>May</v>
      </c>
      <c r="M1692" s="52" t="str">
        <f>DailyReportTable[[#This Row],[Year]]&amp;WEEKNUM(DailyReportTable[[#This Row],[Date]],2)</f>
        <v>202021</v>
      </c>
      <c r="N1692">
        <f t="shared" si="367"/>
        <v>24</v>
      </c>
      <c r="O1692" s="2">
        <f>SUMIF(IncomeDBTable[Date],"="&amp;DailyReportTable[[#This Row],[Date]],IncomeDBTable[Amount])</f>
        <v>0</v>
      </c>
      <c r="P1692" s="53">
        <f>SUMIF(ExpensesDBTable[Date],"="&amp;DailyReportTable[[#This Row],[Date]],ExpensesDBTable[Amount])</f>
        <v>1453.83</v>
      </c>
      <c r="Q1692" s="2">
        <f t="shared" si="368"/>
        <v>-1453.83</v>
      </c>
      <c r="R1692" s="2">
        <f t="shared" si="369"/>
        <v>260972.75000000015</v>
      </c>
      <c r="S1692" s="53">
        <f>WEEKNUM(DailyReportTable[[#This Row],[Date]],2)</f>
        <v>21</v>
      </c>
    </row>
    <row r="1693" spans="10:19" x14ac:dyDescent="0.25">
      <c r="J1693" s="1">
        <v>43982</v>
      </c>
      <c r="K1693">
        <f t="shared" si="365"/>
        <v>2020</v>
      </c>
      <c r="L1693" t="str">
        <f t="shared" si="366"/>
        <v>May</v>
      </c>
      <c r="M1693" s="52" t="str">
        <f>DailyReportTable[[#This Row],[Year]]&amp;WEEKNUM(DailyReportTable[[#This Row],[Date]],2)</f>
        <v>202022</v>
      </c>
      <c r="N1693">
        <f t="shared" si="367"/>
        <v>31</v>
      </c>
      <c r="O1693" s="2">
        <f>SUMIF(IncomeDBTable[Date],"="&amp;DailyReportTable[[#This Row],[Date]],IncomeDBTable[Amount])</f>
        <v>0</v>
      </c>
      <c r="P1693" s="53">
        <f>SUMIF(ExpensesDBTable[Date],"="&amp;DailyReportTable[[#This Row],[Date]],ExpensesDBTable[Amount])</f>
        <v>156.61000000000001</v>
      </c>
      <c r="Q1693" s="2">
        <f t="shared" si="368"/>
        <v>-156.61000000000001</v>
      </c>
      <c r="R1693" s="2">
        <f t="shared" si="369"/>
        <v>260816.14000000016</v>
      </c>
      <c r="S1693" s="53">
        <f>WEEKNUM(DailyReportTable[[#This Row],[Date]],2)</f>
        <v>22</v>
      </c>
    </row>
    <row r="1694" spans="10:19" x14ac:dyDescent="0.25">
      <c r="J1694" s="1">
        <v>43983</v>
      </c>
      <c r="K1694">
        <f t="shared" si="365"/>
        <v>2020</v>
      </c>
      <c r="L1694" t="str">
        <f t="shared" si="366"/>
        <v>June</v>
      </c>
      <c r="M1694" s="52" t="str">
        <f>DailyReportTable[[#This Row],[Year]]&amp;WEEKNUM(DailyReportTable[[#This Row],[Date]],2)</f>
        <v>202023</v>
      </c>
      <c r="N1694">
        <f t="shared" si="367"/>
        <v>1</v>
      </c>
      <c r="O1694" s="2">
        <f>SUMIF(IncomeDBTable[Date],"="&amp;DailyReportTable[[#This Row],[Date]],IncomeDBTable[Amount])</f>
        <v>0</v>
      </c>
      <c r="P1694" s="53">
        <f>SUMIF(ExpensesDBTable[Date],"="&amp;DailyReportTable[[#This Row],[Date]],ExpensesDBTable[Amount])</f>
        <v>98.65</v>
      </c>
      <c r="Q1694" s="2">
        <f t="shared" si="368"/>
        <v>-98.65</v>
      </c>
      <c r="R1694" s="2">
        <f t="shared" si="369"/>
        <v>260717.49000000017</v>
      </c>
      <c r="S1694" s="53">
        <f>WEEKNUM(DailyReportTable[[#This Row],[Date]],2)</f>
        <v>23</v>
      </c>
    </row>
    <row r="1695" spans="10:19" x14ac:dyDescent="0.25">
      <c r="J1695" s="1">
        <v>43985</v>
      </c>
      <c r="K1695">
        <f t="shared" ref="K1695:K1700" si="370">YEAR(J1695)</f>
        <v>2020</v>
      </c>
      <c r="L1695" t="str">
        <f t="shared" ref="L1695:L1700" si="371">TEXT(DATE(K1695,MONTH(J1695),N1695),"MMMM")</f>
        <v>June</v>
      </c>
      <c r="M1695" s="52" t="str">
        <f>DailyReportTable[[#This Row],[Year]]&amp;WEEKNUM(DailyReportTable[[#This Row],[Date]],2)</f>
        <v>202023</v>
      </c>
      <c r="N1695">
        <f t="shared" ref="N1695:N1700" si="372">DAY(J1695)</f>
        <v>3</v>
      </c>
      <c r="O1695" s="2">
        <f>SUMIF(IncomeDBTable[Date],"="&amp;DailyReportTable[[#This Row],[Date]],IncomeDBTable[Amount])</f>
        <v>0</v>
      </c>
      <c r="P1695" s="53">
        <f>SUMIF(ExpensesDBTable[Date],"="&amp;DailyReportTable[[#This Row],[Date]],ExpensesDBTable[Amount])</f>
        <v>29.7</v>
      </c>
      <c r="Q1695" s="2">
        <f t="shared" ref="Q1695:Q1700" si="373">O1695-P1695</f>
        <v>-29.7</v>
      </c>
      <c r="R1695" s="2">
        <f t="shared" ref="R1695:R1700" si="374">R1694+Q1695</f>
        <v>260687.79000000015</v>
      </c>
      <c r="S1695" s="53">
        <f>WEEKNUM(DailyReportTable[[#This Row],[Date]],2)</f>
        <v>23</v>
      </c>
    </row>
    <row r="1696" spans="10:19" x14ac:dyDescent="0.25">
      <c r="J1696" s="1">
        <v>43987</v>
      </c>
      <c r="K1696">
        <f t="shared" si="370"/>
        <v>2020</v>
      </c>
      <c r="L1696" t="str">
        <f t="shared" si="371"/>
        <v>June</v>
      </c>
      <c r="M1696" s="52" t="str">
        <f>DailyReportTable[[#This Row],[Year]]&amp;WEEKNUM(DailyReportTable[[#This Row],[Date]],2)</f>
        <v>202023</v>
      </c>
      <c r="N1696">
        <f t="shared" si="372"/>
        <v>5</v>
      </c>
      <c r="O1696" s="2">
        <f>SUMIF(IncomeDBTable[Date],"="&amp;DailyReportTable[[#This Row],[Date]],IncomeDBTable[Amount])</f>
        <v>0</v>
      </c>
      <c r="P1696" s="53">
        <f>SUMIF(ExpensesDBTable[Date],"="&amp;DailyReportTable[[#This Row],[Date]],ExpensesDBTable[Amount])</f>
        <v>128.76</v>
      </c>
      <c r="Q1696" s="2">
        <f t="shared" si="373"/>
        <v>-128.76</v>
      </c>
      <c r="R1696" s="2">
        <f t="shared" si="374"/>
        <v>260559.03000000014</v>
      </c>
      <c r="S1696" s="53">
        <f>WEEKNUM(DailyReportTable[[#This Row],[Date]],2)</f>
        <v>23</v>
      </c>
    </row>
    <row r="1697" spans="10:19" x14ac:dyDescent="0.25">
      <c r="J1697" s="1">
        <v>43988</v>
      </c>
      <c r="K1697">
        <f t="shared" si="370"/>
        <v>2020</v>
      </c>
      <c r="L1697" t="str">
        <f t="shared" si="371"/>
        <v>June</v>
      </c>
      <c r="M1697" s="52" t="str">
        <f>DailyReportTable[[#This Row],[Year]]&amp;WEEKNUM(DailyReportTable[[#This Row],[Date]],2)</f>
        <v>202023</v>
      </c>
      <c r="N1697">
        <f t="shared" si="372"/>
        <v>6</v>
      </c>
      <c r="O1697" s="2">
        <f>SUMIF(IncomeDBTable[Date],"="&amp;DailyReportTable[[#This Row],[Date]],IncomeDBTable[Amount])</f>
        <v>0</v>
      </c>
      <c r="P1697" s="53">
        <f>SUMIF(ExpensesDBTable[Date],"="&amp;DailyReportTable[[#This Row],[Date]],ExpensesDBTable[Amount])</f>
        <v>125.22999999999999</v>
      </c>
      <c r="Q1697" s="2">
        <f t="shared" si="373"/>
        <v>-125.22999999999999</v>
      </c>
      <c r="R1697" s="2">
        <f t="shared" si="374"/>
        <v>260433.80000000013</v>
      </c>
      <c r="S1697" s="53">
        <f>WEEKNUM(DailyReportTable[[#This Row],[Date]],2)</f>
        <v>23</v>
      </c>
    </row>
    <row r="1698" spans="10:19" x14ac:dyDescent="0.25">
      <c r="J1698" s="1">
        <v>43990</v>
      </c>
      <c r="K1698">
        <f t="shared" si="370"/>
        <v>2020</v>
      </c>
      <c r="L1698" t="str">
        <f t="shared" si="371"/>
        <v>June</v>
      </c>
      <c r="M1698" s="52" t="str">
        <f>DailyReportTable[[#This Row],[Year]]&amp;WEEKNUM(DailyReportTable[[#This Row],[Date]],2)</f>
        <v>202024</v>
      </c>
      <c r="N1698">
        <f t="shared" si="372"/>
        <v>8</v>
      </c>
      <c r="O1698" s="2">
        <f>SUMIF(IncomeDBTable[Date],"="&amp;DailyReportTable[[#This Row],[Date]],IncomeDBTable[Amount])</f>
        <v>0</v>
      </c>
      <c r="P1698" s="53">
        <f>SUMIF(ExpensesDBTable[Date],"="&amp;DailyReportTable[[#This Row],[Date]],ExpensesDBTable[Amount])</f>
        <v>1021.5</v>
      </c>
      <c r="Q1698" s="2">
        <f t="shared" si="373"/>
        <v>-1021.5</v>
      </c>
      <c r="R1698" s="2">
        <f t="shared" si="374"/>
        <v>259412.30000000013</v>
      </c>
      <c r="S1698" s="53">
        <f>WEEKNUM(DailyReportTable[[#This Row],[Date]],2)</f>
        <v>24</v>
      </c>
    </row>
    <row r="1699" spans="10:19" x14ac:dyDescent="0.25">
      <c r="J1699" s="1">
        <v>43991</v>
      </c>
      <c r="K1699">
        <f t="shared" si="370"/>
        <v>2020</v>
      </c>
      <c r="L1699" t="str">
        <f t="shared" si="371"/>
        <v>June</v>
      </c>
      <c r="M1699" s="52" t="str">
        <f>DailyReportTable[[#This Row],[Year]]&amp;WEEKNUM(DailyReportTable[[#This Row],[Date]],2)</f>
        <v>202024</v>
      </c>
      <c r="N1699">
        <f t="shared" si="372"/>
        <v>9</v>
      </c>
      <c r="O1699" s="2">
        <f>SUMIF(IncomeDBTable[Date],"="&amp;DailyReportTable[[#This Row],[Date]],IncomeDBTable[Amount])</f>
        <v>0</v>
      </c>
      <c r="P1699" s="53">
        <f>SUMIF(ExpensesDBTable[Date],"="&amp;DailyReportTable[[#This Row],[Date]],ExpensesDBTable[Amount])</f>
        <v>186.51</v>
      </c>
      <c r="Q1699" s="2">
        <f t="shared" si="373"/>
        <v>-186.51</v>
      </c>
      <c r="R1699" s="2">
        <f t="shared" si="374"/>
        <v>259225.79000000012</v>
      </c>
      <c r="S1699" s="53">
        <f>WEEKNUM(DailyReportTable[[#This Row],[Date]],2)</f>
        <v>24</v>
      </c>
    </row>
    <row r="1700" spans="10:19" x14ac:dyDescent="0.25">
      <c r="J1700" s="1">
        <v>43992</v>
      </c>
      <c r="K1700">
        <f t="shared" si="370"/>
        <v>2020</v>
      </c>
      <c r="L1700" t="str">
        <f t="shared" si="371"/>
        <v>June</v>
      </c>
      <c r="M1700" s="52" t="str">
        <f>DailyReportTable[[#This Row],[Year]]&amp;WEEKNUM(DailyReportTable[[#This Row],[Date]],2)</f>
        <v>202024</v>
      </c>
      <c r="N1700">
        <f t="shared" si="372"/>
        <v>10</v>
      </c>
      <c r="O1700" s="2">
        <f>SUMIF(IncomeDBTable[Date],"="&amp;DailyReportTable[[#This Row],[Date]],IncomeDBTable[Amount])</f>
        <v>0</v>
      </c>
      <c r="P1700" s="53">
        <f>SUMIF(ExpensesDBTable[Date],"="&amp;DailyReportTable[[#This Row],[Date]],ExpensesDBTable[Amount])</f>
        <v>70.31</v>
      </c>
      <c r="Q1700" s="2">
        <f t="shared" si="373"/>
        <v>-70.31</v>
      </c>
      <c r="R1700" s="2">
        <f t="shared" si="374"/>
        <v>259155.48000000013</v>
      </c>
      <c r="S1700" s="53">
        <f>WEEKNUM(DailyReportTable[[#This Row],[Date]],2)</f>
        <v>24</v>
      </c>
    </row>
    <row r="1701" spans="10:19" x14ac:dyDescent="0.25">
      <c r="J1701" s="1">
        <v>43994</v>
      </c>
      <c r="K1701">
        <f t="shared" ref="K1701:K1706" si="375">YEAR(J1701)</f>
        <v>2020</v>
      </c>
      <c r="L1701" t="str">
        <f t="shared" ref="L1701:L1706" si="376">TEXT(DATE(K1701,MONTH(J1701),N1701),"MMMM")</f>
        <v>June</v>
      </c>
      <c r="M1701" s="52" t="str">
        <f>DailyReportTable[[#This Row],[Year]]&amp;WEEKNUM(DailyReportTable[[#This Row],[Date]],2)</f>
        <v>202024</v>
      </c>
      <c r="N1701">
        <f t="shared" ref="N1701:N1706" si="377">DAY(J1701)</f>
        <v>12</v>
      </c>
      <c r="O1701" s="2">
        <f>SUMIF(IncomeDBTable[Date],"="&amp;DailyReportTable[[#This Row],[Date]],IncomeDBTable[Amount])</f>
        <v>15078.220000000001</v>
      </c>
      <c r="P1701" s="53">
        <f>SUMIF(ExpensesDBTable[Date],"="&amp;DailyReportTable[[#This Row],[Date]],ExpensesDBTable[Amount])</f>
        <v>47.2</v>
      </c>
      <c r="Q1701" s="2">
        <f t="shared" ref="Q1701:Q1706" si="378">O1701-P1701</f>
        <v>15031.02</v>
      </c>
      <c r="R1701" s="2">
        <f t="shared" ref="R1701:R1706" si="379">R1700+Q1701</f>
        <v>274186.50000000012</v>
      </c>
      <c r="S1701" s="53">
        <f>WEEKNUM(DailyReportTable[[#This Row],[Date]],2)</f>
        <v>24</v>
      </c>
    </row>
    <row r="1702" spans="10:19" x14ac:dyDescent="0.25">
      <c r="J1702" s="1">
        <v>43995</v>
      </c>
      <c r="K1702">
        <f t="shared" si="375"/>
        <v>2020</v>
      </c>
      <c r="L1702" t="str">
        <f t="shared" si="376"/>
        <v>June</v>
      </c>
      <c r="M1702" s="52" t="str">
        <f>DailyReportTable[[#This Row],[Year]]&amp;WEEKNUM(DailyReportTable[[#This Row],[Date]],2)</f>
        <v>202024</v>
      </c>
      <c r="N1702">
        <f t="shared" si="377"/>
        <v>13</v>
      </c>
      <c r="O1702" s="2">
        <f>SUMIF(IncomeDBTable[Date],"="&amp;DailyReportTable[[#This Row],[Date]],IncomeDBTable[Amount])</f>
        <v>0</v>
      </c>
      <c r="P1702" s="53">
        <f>SUMIF(ExpensesDBTable[Date],"="&amp;DailyReportTable[[#This Row],[Date]],ExpensesDBTable[Amount])</f>
        <v>163.40999999999997</v>
      </c>
      <c r="Q1702" s="2">
        <f t="shared" si="378"/>
        <v>-163.40999999999997</v>
      </c>
      <c r="R1702" s="2">
        <f t="shared" si="379"/>
        <v>274023.09000000014</v>
      </c>
      <c r="S1702" s="53">
        <f>WEEKNUM(DailyReportTable[[#This Row],[Date]],2)</f>
        <v>24</v>
      </c>
    </row>
    <row r="1703" spans="10:19" x14ac:dyDescent="0.25">
      <c r="J1703" s="1">
        <v>43997</v>
      </c>
      <c r="K1703">
        <f t="shared" si="375"/>
        <v>2020</v>
      </c>
      <c r="L1703" t="str">
        <f t="shared" si="376"/>
        <v>June</v>
      </c>
      <c r="M1703" s="52" t="str">
        <f>DailyReportTable[[#This Row],[Year]]&amp;WEEKNUM(DailyReportTable[[#This Row],[Date]],2)</f>
        <v>202025</v>
      </c>
      <c r="N1703">
        <f t="shared" si="377"/>
        <v>15</v>
      </c>
      <c r="O1703" s="2">
        <f>SUMIF(IncomeDBTable[Date],"="&amp;DailyReportTable[[#This Row],[Date]],IncomeDBTable[Amount])</f>
        <v>0</v>
      </c>
      <c r="P1703" s="53">
        <f>SUMIF(ExpensesDBTable[Date],"="&amp;DailyReportTable[[#This Row],[Date]],ExpensesDBTable[Amount])</f>
        <v>4.5999999999999996</v>
      </c>
      <c r="Q1703" s="2">
        <f t="shared" si="378"/>
        <v>-4.5999999999999996</v>
      </c>
      <c r="R1703" s="2">
        <f t="shared" si="379"/>
        <v>274018.49000000017</v>
      </c>
      <c r="S1703" s="53">
        <f>WEEKNUM(DailyReportTable[[#This Row],[Date]],2)</f>
        <v>25</v>
      </c>
    </row>
    <row r="1704" spans="10:19" x14ac:dyDescent="0.25">
      <c r="J1704" s="1">
        <v>43998</v>
      </c>
      <c r="K1704">
        <f t="shared" si="375"/>
        <v>2020</v>
      </c>
      <c r="L1704" t="str">
        <f t="shared" si="376"/>
        <v>June</v>
      </c>
      <c r="M1704" s="52" t="str">
        <f>DailyReportTable[[#This Row],[Year]]&amp;WEEKNUM(DailyReportTable[[#This Row],[Date]],2)</f>
        <v>202025</v>
      </c>
      <c r="N1704">
        <f t="shared" si="377"/>
        <v>16</v>
      </c>
      <c r="O1704" s="2">
        <f>SUMIF(IncomeDBTable[Date],"="&amp;DailyReportTable[[#This Row],[Date]],IncomeDBTable[Amount])</f>
        <v>0</v>
      </c>
      <c r="P1704" s="53">
        <f>SUMIF(ExpensesDBTable[Date],"="&amp;DailyReportTable[[#This Row],[Date]],ExpensesDBTable[Amount])</f>
        <v>1167.1099999999999</v>
      </c>
      <c r="Q1704" s="2">
        <f t="shared" si="378"/>
        <v>-1167.1099999999999</v>
      </c>
      <c r="R1704" s="2">
        <f t="shared" si="379"/>
        <v>272851.38000000018</v>
      </c>
      <c r="S1704" s="53">
        <f>WEEKNUM(DailyReportTable[[#This Row],[Date]],2)</f>
        <v>25</v>
      </c>
    </row>
    <row r="1705" spans="10:19" x14ac:dyDescent="0.25">
      <c r="J1705" s="1">
        <v>43999</v>
      </c>
      <c r="K1705">
        <f t="shared" si="375"/>
        <v>2020</v>
      </c>
      <c r="L1705" t="str">
        <f t="shared" si="376"/>
        <v>June</v>
      </c>
      <c r="M1705" s="52" t="str">
        <f>DailyReportTable[[#This Row],[Year]]&amp;WEEKNUM(DailyReportTable[[#This Row],[Date]],2)</f>
        <v>202025</v>
      </c>
      <c r="N1705">
        <f t="shared" si="377"/>
        <v>17</v>
      </c>
      <c r="O1705" s="2">
        <f>SUMIF(IncomeDBTable[Date],"="&amp;DailyReportTable[[#This Row],[Date]],IncomeDBTable[Amount])</f>
        <v>0</v>
      </c>
      <c r="P1705" s="53">
        <f>SUMIF(ExpensesDBTable[Date],"="&amp;DailyReportTable[[#This Row],[Date]],ExpensesDBTable[Amount])</f>
        <v>91.03</v>
      </c>
      <c r="Q1705" s="2">
        <f t="shared" si="378"/>
        <v>-91.03</v>
      </c>
      <c r="R1705" s="2">
        <f t="shared" si="379"/>
        <v>272760.35000000015</v>
      </c>
      <c r="S1705" s="53">
        <f>WEEKNUM(DailyReportTable[[#This Row],[Date]],2)</f>
        <v>25</v>
      </c>
    </row>
    <row r="1706" spans="10:19" x14ac:dyDescent="0.25">
      <c r="J1706" s="1">
        <v>44001</v>
      </c>
      <c r="K1706">
        <f t="shared" si="375"/>
        <v>2020</v>
      </c>
      <c r="L1706" t="str">
        <f t="shared" si="376"/>
        <v>June</v>
      </c>
      <c r="M1706" s="52" t="str">
        <f>DailyReportTable[[#This Row],[Year]]&amp;WEEKNUM(DailyReportTable[[#This Row],[Date]],2)</f>
        <v>202025</v>
      </c>
      <c r="N1706">
        <f t="shared" si="377"/>
        <v>19</v>
      </c>
      <c r="O1706" s="2">
        <f>SUMIF(IncomeDBTable[Date],"="&amp;DailyReportTable[[#This Row],[Date]],IncomeDBTable[Amount])</f>
        <v>0</v>
      </c>
      <c r="P1706" s="53">
        <f>SUMIF(ExpensesDBTable[Date],"="&amp;DailyReportTable[[#This Row],[Date]],ExpensesDBTable[Amount])</f>
        <v>231.73</v>
      </c>
      <c r="Q1706" s="2">
        <f t="shared" si="378"/>
        <v>-231.73</v>
      </c>
      <c r="R1706" s="2">
        <f t="shared" si="379"/>
        <v>272528.62000000017</v>
      </c>
      <c r="S1706" s="53">
        <f>WEEKNUM(DailyReportTable[[#This Row],[Date]],2)</f>
        <v>25</v>
      </c>
    </row>
    <row r="1707" spans="10:19" x14ac:dyDescent="0.25">
      <c r="J1707" s="1">
        <v>44003</v>
      </c>
      <c r="K1707">
        <f t="shared" ref="K1707:K1712" si="380">YEAR(J1707)</f>
        <v>2020</v>
      </c>
      <c r="L1707" t="str">
        <f t="shared" ref="L1707:L1712" si="381">TEXT(DATE(K1707,MONTH(J1707),N1707),"MMMM")</f>
        <v>June</v>
      </c>
      <c r="M1707" s="52" t="str">
        <f>DailyReportTable[[#This Row],[Year]]&amp;WEEKNUM(DailyReportTable[[#This Row],[Date]],2)</f>
        <v>202025</v>
      </c>
      <c r="N1707">
        <f t="shared" ref="N1707:N1712" si="382">DAY(J1707)</f>
        <v>21</v>
      </c>
      <c r="O1707" s="2">
        <f>SUMIF(IncomeDBTable[Date],"="&amp;DailyReportTable[[#This Row],[Date]],IncomeDBTable[Amount])</f>
        <v>0</v>
      </c>
      <c r="P1707" s="53">
        <f>SUMIF(ExpensesDBTable[Date],"="&amp;DailyReportTable[[#This Row],[Date]],ExpensesDBTable[Amount])</f>
        <v>246.4</v>
      </c>
      <c r="Q1707" s="2">
        <f t="shared" ref="Q1707:Q1712" si="383">O1707-P1707</f>
        <v>-246.4</v>
      </c>
      <c r="R1707" s="2">
        <f t="shared" ref="R1707:R1712" si="384">R1706+Q1707</f>
        <v>272282.22000000015</v>
      </c>
      <c r="S1707" s="53">
        <f>WEEKNUM(DailyReportTable[[#This Row],[Date]],2)</f>
        <v>25</v>
      </c>
    </row>
    <row r="1708" spans="10:19" x14ac:dyDescent="0.25">
      <c r="J1708" s="1">
        <v>44007</v>
      </c>
      <c r="K1708">
        <f t="shared" si="380"/>
        <v>2020</v>
      </c>
      <c r="L1708" t="str">
        <f t="shared" si="381"/>
        <v>June</v>
      </c>
      <c r="M1708" s="52" t="str">
        <f>DailyReportTable[[#This Row],[Year]]&amp;WEEKNUM(DailyReportTable[[#This Row],[Date]],2)</f>
        <v>202026</v>
      </c>
      <c r="N1708">
        <f t="shared" si="382"/>
        <v>25</v>
      </c>
      <c r="O1708" s="2">
        <f>SUMIF(IncomeDBTable[Date],"="&amp;DailyReportTable[[#This Row],[Date]],IncomeDBTable[Amount])</f>
        <v>0</v>
      </c>
      <c r="P1708" s="53">
        <f>SUMIF(ExpensesDBTable[Date],"="&amp;DailyReportTable[[#This Row],[Date]],ExpensesDBTable[Amount])</f>
        <v>1173.8800000000001</v>
      </c>
      <c r="Q1708" s="2">
        <f t="shared" si="383"/>
        <v>-1173.8800000000001</v>
      </c>
      <c r="R1708" s="2">
        <f t="shared" si="384"/>
        <v>271108.34000000014</v>
      </c>
      <c r="S1708" s="53">
        <f>WEEKNUM(DailyReportTable[[#This Row],[Date]],2)</f>
        <v>26</v>
      </c>
    </row>
    <row r="1709" spans="10:19" x14ac:dyDescent="0.25">
      <c r="J1709" s="1">
        <v>44009</v>
      </c>
      <c r="K1709">
        <f t="shared" si="380"/>
        <v>2020</v>
      </c>
      <c r="L1709" t="str">
        <f t="shared" si="381"/>
        <v>June</v>
      </c>
      <c r="M1709" s="52" t="str">
        <f>DailyReportTable[[#This Row],[Year]]&amp;WEEKNUM(DailyReportTable[[#This Row],[Date]],2)</f>
        <v>202026</v>
      </c>
      <c r="N1709">
        <f t="shared" si="382"/>
        <v>27</v>
      </c>
      <c r="O1709" s="2">
        <f>SUMIF(IncomeDBTable[Date],"="&amp;DailyReportTable[[#This Row],[Date]],IncomeDBTable[Amount])</f>
        <v>0</v>
      </c>
      <c r="P1709" s="53">
        <f>SUMIF(ExpensesDBTable[Date],"="&amp;DailyReportTable[[#This Row],[Date]],ExpensesDBTable[Amount])</f>
        <v>19.25</v>
      </c>
      <c r="Q1709" s="2">
        <f t="shared" si="383"/>
        <v>-19.25</v>
      </c>
      <c r="R1709" s="2">
        <f t="shared" si="384"/>
        <v>271089.09000000014</v>
      </c>
      <c r="S1709" s="53">
        <f>WEEKNUM(DailyReportTable[[#This Row],[Date]],2)</f>
        <v>26</v>
      </c>
    </row>
    <row r="1710" spans="10:19" x14ac:dyDescent="0.25">
      <c r="J1710" s="1">
        <v>44010</v>
      </c>
      <c r="K1710">
        <f t="shared" si="380"/>
        <v>2020</v>
      </c>
      <c r="L1710" t="str">
        <f t="shared" si="381"/>
        <v>June</v>
      </c>
      <c r="M1710" s="52" t="str">
        <f>DailyReportTable[[#This Row],[Year]]&amp;WEEKNUM(DailyReportTable[[#This Row],[Date]],2)</f>
        <v>202026</v>
      </c>
      <c r="N1710">
        <f t="shared" si="382"/>
        <v>28</v>
      </c>
      <c r="O1710" s="2">
        <f>SUMIF(IncomeDBTable[Date],"="&amp;DailyReportTable[[#This Row],[Date]],IncomeDBTable[Amount])</f>
        <v>0</v>
      </c>
      <c r="P1710" s="53">
        <f>SUMIF(ExpensesDBTable[Date],"="&amp;DailyReportTable[[#This Row],[Date]],ExpensesDBTable[Amount])</f>
        <v>211.06</v>
      </c>
      <c r="Q1710" s="2">
        <f t="shared" si="383"/>
        <v>-211.06</v>
      </c>
      <c r="R1710" s="2">
        <f t="shared" si="384"/>
        <v>270878.03000000014</v>
      </c>
      <c r="S1710" s="53">
        <f>WEEKNUM(DailyReportTable[[#This Row],[Date]],2)</f>
        <v>26</v>
      </c>
    </row>
    <row r="1711" spans="10:19" x14ac:dyDescent="0.25">
      <c r="J1711" s="1">
        <v>44011</v>
      </c>
      <c r="K1711">
        <f t="shared" si="380"/>
        <v>2020</v>
      </c>
      <c r="L1711" t="str">
        <f t="shared" si="381"/>
        <v>June</v>
      </c>
      <c r="M1711" s="52" t="str">
        <f>DailyReportTable[[#This Row],[Year]]&amp;WEEKNUM(DailyReportTable[[#This Row],[Date]],2)</f>
        <v>202027</v>
      </c>
      <c r="N1711">
        <f t="shared" si="382"/>
        <v>29</v>
      </c>
      <c r="O1711" s="2">
        <f>SUMIF(IncomeDBTable[Date],"="&amp;DailyReportTable[[#This Row],[Date]],IncomeDBTable[Amount])</f>
        <v>0</v>
      </c>
      <c r="P1711" s="53">
        <f>SUMIF(ExpensesDBTable[Date],"="&amp;DailyReportTable[[#This Row],[Date]],ExpensesDBTable[Amount])</f>
        <v>262.44</v>
      </c>
      <c r="Q1711" s="2">
        <f t="shared" si="383"/>
        <v>-262.44</v>
      </c>
      <c r="R1711" s="2">
        <f t="shared" si="384"/>
        <v>270615.59000000014</v>
      </c>
      <c r="S1711" s="53">
        <f>WEEKNUM(DailyReportTable[[#This Row],[Date]],2)</f>
        <v>27</v>
      </c>
    </row>
    <row r="1712" spans="10:19" x14ac:dyDescent="0.25">
      <c r="J1712" s="1">
        <v>44014</v>
      </c>
      <c r="K1712">
        <f t="shared" si="380"/>
        <v>2020</v>
      </c>
      <c r="L1712" t="str">
        <f t="shared" si="381"/>
        <v>July</v>
      </c>
      <c r="M1712" s="52" t="str">
        <f>DailyReportTable[[#This Row],[Year]]&amp;WEEKNUM(DailyReportTable[[#This Row],[Date]],2)</f>
        <v>202027</v>
      </c>
      <c r="N1712">
        <f t="shared" si="382"/>
        <v>2</v>
      </c>
      <c r="O1712" s="2">
        <f>SUMIF(IncomeDBTable[Date],"="&amp;DailyReportTable[[#This Row],[Date]],IncomeDBTable[Amount])</f>
        <v>0</v>
      </c>
      <c r="P1712" s="53">
        <f>SUMIF(ExpensesDBTable[Date],"="&amp;DailyReportTable[[#This Row],[Date]],ExpensesDBTable[Amount])</f>
        <v>208.99</v>
      </c>
      <c r="Q1712" s="2">
        <f t="shared" si="383"/>
        <v>-208.99</v>
      </c>
      <c r="R1712" s="2">
        <f t="shared" si="384"/>
        <v>270406.60000000015</v>
      </c>
      <c r="S1712" s="53">
        <f>WEEKNUM(DailyReportTable[[#This Row],[Date]],2)</f>
        <v>27</v>
      </c>
    </row>
    <row r="1713" spans="10:19" x14ac:dyDescent="0.25">
      <c r="J1713" s="1">
        <v>44017</v>
      </c>
      <c r="K1713">
        <f t="shared" ref="K1713:K1718" si="385">YEAR(J1713)</f>
        <v>2020</v>
      </c>
      <c r="L1713" t="str">
        <f t="shared" ref="L1713:L1718" si="386">TEXT(DATE(K1713,MONTH(J1713),N1713),"MMMM")</f>
        <v>July</v>
      </c>
      <c r="M1713" s="52" t="str">
        <f>DailyReportTable[[#This Row],[Year]]&amp;WEEKNUM(DailyReportTable[[#This Row],[Date]],2)</f>
        <v>202027</v>
      </c>
      <c r="N1713">
        <f t="shared" ref="N1713:N1718" si="387">DAY(J1713)</f>
        <v>5</v>
      </c>
      <c r="O1713" s="2">
        <f>SUMIF(IncomeDBTable[Date],"="&amp;DailyReportTable[[#This Row],[Date]],IncomeDBTable[Amount])</f>
        <v>0</v>
      </c>
      <c r="P1713" s="53">
        <f>SUMIF(ExpensesDBTable[Date],"="&amp;DailyReportTable[[#This Row],[Date]],ExpensesDBTable[Amount])</f>
        <v>106.14999999999999</v>
      </c>
      <c r="Q1713" s="2">
        <f t="shared" ref="Q1713:Q1718" si="388">O1713-P1713</f>
        <v>-106.14999999999999</v>
      </c>
      <c r="R1713" s="2">
        <f t="shared" ref="R1713:R1718" si="389">R1712+Q1713</f>
        <v>270300.45000000013</v>
      </c>
      <c r="S1713" s="53">
        <f>WEEKNUM(DailyReportTable[[#This Row],[Date]],2)</f>
        <v>27</v>
      </c>
    </row>
    <row r="1714" spans="10:19" x14ac:dyDescent="0.25">
      <c r="J1714" s="1">
        <v>44024</v>
      </c>
      <c r="K1714">
        <f t="shared" si="385"/>
        <v>2020</v>
      </c>
      <c r="L1714" t="str">
        <f t="shared" si="386"/>
        <v>July</v>
      </c>
      <c r="M1714" s="52" t="str">
        <f>DailyReportTable[[#This Row],[Year]]&amp;WEEKNUM(DailyReportTable[[#This Row],[Date]],2)</f>
        <v>202028</v>
      </c>
      <c r="N1714">
        <f t="shared" si="387"/>
        <v>12</v>
      </c>
      <c r="O1714" s="2">
        <f>SUMIF(IncomeDBTable[Date],"="&amp;DailyReportTable[[#This Row],[Date]],IncomeDBTable[Amount])</f>
        <v>0</v>
      </c>
      <c r="P1714" s="53">
        <f>SUMIF(ExpensesDBTable[Date],"="&amp;DailyReportTable[[#This Row],[Date]],ExpensesDBTable[Amount])</f>
        <v>1297.8900000000001</v>
      </c>
      <c r="Q1714" s="2">
        <f t="shared" si="388"/>
        <v>-1297.8900000000001</v>
      </c>
      <c r="R1714" s="2">
        <f t="shared" si="389"/>
        <v>269002.56000000011</v>
      </c>
      <c r="S1714" s="53">
        <f>WEEKNUM(DailyReportTable[[#This Row],[Date]],2)</f>
        <v>28</v>
      </c>
    </row>
    <row r="1715" spans="10:19" x14ac:dyDescent="0.25">
      <c r="J1715" s="1">
        <v>44026</v>
      </c>
      <c r="K1715">
        <f t="shared" si="385"/>
        <v>2020</v>
      </c>
      <c r="L1715" t="str">
        <f t="shared" si="386"/>
        <v>July</v>
      </c>
      <c r="M1715" s="52" t="str">
        <f>DailyReportTable[[#This Row],[Year]]&amp;WEEKNUM(DailyReportTable[[#This Row],[Date]],2)</f>
        <v>202029</v>
      </c>
      <c r="N1715">
        <f t="shared" si="387"/>
        <v>14</v>
      </c>
      <c r="O1715" s="2">
        <f>SUMIF(IncomeDBTable[Date],"="&amp;DailyReportTable[[#This Row],[Date]],IncomeDBTable[Amount])</f>
        <v>15078.220000000001</v>
      </c>
      <c r="P1715" s="53">
        <f>SUMIF(ExpensesDBTable[Date],"="&amp;DailyReportTable[[#This Row],[Date]],ExpensesDBTable[Amount])</f>
        <v>1378.95</v>
      </c>
      <c r="Q1715" s="2">
        <f t="shared" si="388"/>
        <v>13699.27</v>
      </c>
      <c r="R1715" s="2">
        <f t="shared" si="389"/>
        <v>282701.83000000013</v>
      </c>
      <c r="S1715" s="53">
        <f>WEEKNUM(DailyReportTable[[#This Row],[Date]],2)</f>
        <v>29</v>
      </c>
    </row>
    <row r="1716" spans="10:19" x14ac:dyDescent="0.25">
      <c r="J1716" s="1">
        <v>44031</v>
      </c>
      <c r="K1716">
        <f t="shared" si="385"/>
        <v>2020</v>
      </c>
      <c r="L1716" t="str">
        <f t="shared" si="386"/>
        <v>July</v>
      </c>
      <c r="M1716" s="52" t="str">
        <f>DailyReportTable[[#This Row],[Year]]&amp;WEEKNUM(DailyReportTable[[#This Row],[Date]],2)</f>
        <v>202029</v>
      </c>
      <c r="N1716">
        <f t="shared" si="387"/>
        <v>19</v>
      </c>
      <c r="O1716" s="2">
        <f>SUMIF(IncomeDBTable[Date],"="&amp;DailyReportTable[[#This Row],[Date]],IncomeDBTable[Amount])</f>
        <v>10000</v>
      </c>
      <c r="P1716" s="53">
        <f>SUMIF(ExpensesDBTable[Date],"="&amp;DailyReportTable[[#This Row],[Date]],ExpensesDBTable[Amount])</f>
        <v>624.56999999999994</v>
      </c>
      <c r="Q1716" s="2">
        <f t="shared" si="388"/>
        <v>9375.43</v>
      </c>
      <c r="R1716" s="2">
        <f t="shared" si="389"/>
        <v>292077.26000000013</v>
      </c>
      <c r="S1716" s="53">
        <f>WEEKNUM(DailyReportTable[[#This Row],[Date]],2)</f>
        <v>29</v>
      </c>
    </row>
    <row r="1717" spans="10:19" x14ac:dyDescent="0.25">
      <c r="J1717" s="1">
        <v>44028</v>
      </c>
      <c r="K1717">
        <f t="shared" si="385"/>
        <v>2020</v>
      </c>
      <c r="L1717" t="str">
        <f t="shared" si="386"/>
        <v>July</v>
      </c>
      <c r="M1717" s="52" t="str">
        <f>DailyReportTable[[#This Row],[Year]]&amp;WEEKNUM(DailyReportTable[[#This Row],[Date]],2)</f>
        <v>202029</v>
      </c>
      <c r="N1717">
        <f t="shared" si="387"/>
        <v>16</v>
      </c>
      <c r="O1717" s="2">
        <f>SUMIF(IncomeDBTable[Date],"="&amp;DailyReportTable[[#This Row],[Date]],IncomeDBTable[Amount])</f>
        <v>0</v>
      </c>
      <c r="P1717" s="53">
        <f>SUMIF(ExpensesDBTable[Date],"="&amp;DailyReportTable[[#This Row],[Date]],ExpensesDBTable[Amount])</f>
        <v>2005.3600000000001</v>
      </c>
      <c r="Q1717" s="2">
        <f t="shared" si="388"/>
        <v>-2005.3600000000001</v>
      </c>
      <c r="R1717" s="2">
        <f t="shared" si="389"/>
        <v>290071.90000000014</v>
      </c>
      <c r="S1717" s="53">
        <f>WEEKNUM(DailyReportTable[[#This Row],[Date]],2)</f>
        <v>29</v>
      </c>
    </row>
    <row r="1718" spans="10:19" x14ac:dyDescent="0.25">
      <c r="J1718" s="1">
        <v>44034</v>
      </c>
      <c r="K1718">
        <f t="shared" si="385"/>
        <v>2020</v>
      </c>
      <c r="L1718" t="str">
        <f t="shared" si="386"/>
        <v>July</v>
      </c>
      <c r="M1718" s="52" t="str">
        <f>DailyReportTable[[#This Row],[Year]]&amp;WEEKNUM(DailyReportTable[[#This Row],[Date]],2)</f>
        <v>202030</v>
      </c>
      <c r="N1718">
        <f t="shared" si="387"/>
        <v>22</v>
      </c>
      <c r="O1718" s="2">
        <f>SUMIF(IncomeDBTable[Date],"="&amp;DailyReportTable[[#This Row],[Date]],IncomeDBTable[Amount])</f>
        <v>0</v>
      </c>
      <c r="P1718" s="53">
        <f>SUMIF(ExpensesDBTable[Date],"="&amp;DailyReportTable[[#This Row],[Date]],ExpensesDBTable[Amount])</f>
        <v>1407.27</v>
      </c>
      <c r="Q1718" s="2">
        <f t="shared" si="388"/>
        <v>-1407.27</v>
      </c>
      <c r="R1718" s="2">
        <f t="shared" si="389"/>
        <v>288664.63000000012</v>
      </c>
      <c r="S1718" s="53">
        <f>WEEKNUM(DailyReportTable[[#This Row],[Date]],2)</f>
        <v>30</v>
      </c>
    </row>
    <row r="1719" spans="10:19" x14ac:dyDescent="0.25">
      <c r="J1719" s="1">
        <v>44035</v>
      </c>
      <c r="K1719">
        <f t="shared" ref="K1719:K1726" si="390">YEAR(J1719)</f>
        <v>2020</v>
      </c>
      <c r="L1719" t="str">
        <f t="shared" ref="L1719:L1726" si="391">TEXT(DATE(K1719,MONTH(J1719),N1719),"MMMM")</f>
        <v>July</v>
      </c>
      <c r="M1719" s="52" t="str">
        <f>DailyReportTable[[#This Row],[Year]]&amp;WEEKNUM(DailyReportTable[[#This Row],[Date]],2)</f>
        <v>202030</v>
      </c>
      <c r="N1719">
        <f t="shared" ref="N1719:N1726" si="392">DAY(J1719)</f>
        <v>23</v>
      </c>
      <c r="O1719" s="2">
        <f>SUMIF(IncomeDBTable[Date],"="&amp;DailyReportTable[[#This Row],[Date]],IncomeDBTable[Amount])</f>
        <v>0</v>
      </c>
      <c r="P1719" s="53">
        <f>SUMIF(ExpensesDBTable[Date],"="&amp;DailyReportTable[[#This Row],[Date]],ExpensesDBTable[Amount])</f>
        <v>444.71</v>
      </c>
      <c r="Q1719" s="2">
        <f t="shared" ref="Q1719:Q1726" si="393">O1719-P1719</f>
        <v>-444.71</v>
      </c>
      <c r="R1719" s="2">
        <f t="shared" ref="R1719:R1726" si="394">R1718+Q1719</f>
        <v>288219.9200000001</v>
      </c>
      <c r="S1719" s="53">
        <f>WEEKNUM(DailyReportTable[[#This Row],[Date]],2)</f>
        <v>30</v>
      </c>
    </row>
    <row r="1720" spans="10:19" x14ac:dyDescent="0.25">
      <c r="J1720" s="1">
        <v>44038</v>
      </c>
      <c r="K1720">
        <f t="shared" si="390"/>
        <v>2020</v>
      </c>
      <c r="L1720" t="str">
        <f t="shared" si="391"/>
        <v>July</v>
      </c>
      <c r="M1720" s="52" t="str">
        <f>DailyReportTable[[#This Row],[Year]]&amp;WEEKNUM(DailyReportTable[[#This Row],[Date]],2)</f>
        <v>202030</v>
      </c>
      <c r="N1720">
        <f t="shared" si="392"/>
        <v>26</v>
      </c>
      <c r="O1720" s="2">
        <f>SUMIF(IncomeDBTable[Date],"="&amp;DailyReportTable[[#This Row],[Date]],IncomeDBTable[Amount])</f>
        <v>0</v>
      </c>
      <c r="P1720" s="53">
        <f>SUMIF(ExpensesDBTable[Date],"="&amp;DailyReportTable[[#This Row],[Date]],ExpensesDBTable[Amount])</f>
        <v>250.77</v>
      </c>
      <c r="Q1720" s="2">
        <f t="shared" si="393"/>
        <v>-250.77</v>
      </c>
      <c r="R1720" s="2">
        <f t="shared" si="394"/>
        <v>287969.15000000008</v>
      </c>
      <c r="S1720" s="53">
        <f>WEEKNUM(DailyReportTable[[#This Row],[Date]],2)</f>
        <v>30</v>
      </c>
    </row>
    <row r="1721" spans="10:19" x14ac:dyDescent="0.25">
      <c r="J1721" s="1">
        <v>44045</v>
      </c>
      <c r="K1721">
        <f t="shared" si="390"/>
        <v>2020</v>
      </c>
      <c r="L1721" t="str">
        <f t="shared" si="391"/>
        <v>August</v>
      </c>
      <c r="M1721" s="52" t="str">
        <f>DailyReportTable[[#This Row],[Year]]&amp;WEEKNUM(DailyReportTable[[#This Row],[Date]],2)</f>
        <v>202031</v>
      </c>
      <c r="N1721">
        <f t="shared" si="392"/>
        <v>2</v>
      </c>
      <c r="O1721" s="2">
        <f>SUMIF(IncomeDBTable[Date],"="&amp;DailyReportTable[[#This Row],[Date]],IncomeDBTable[Amount])</f>
        <v>0</v>
      </c>
      <c r="P1721" s="53">
        <f>SUMIF(ExpensesDBTable[Date],"="&amp;DailyReportTable[[#This Row],[Date]],ExpensesDBTable[Amount])</f>
        <v>1675.9099999999999</v>
      </c>
      <c r="Q1721" s="2">
        <f t="shared" si="393"/>
        <v>-1675.9099999999999</v>
      </c>
      <c r="R1721" s="2">
        <f t="shared" si="394"/>
        <v>286293.24000000011</v>
      </c>
      <c r="S1721" s="53">
        <f>WEEKNUM(DailyReportTable[[#This Row],[Date]],2)</f>
        <v>31</v>
      </c>
    </row>
    <row r="1722" spans="10:19" x14ac:dyDescent="0.25">
      <c r="J1722" s="1">
        <v>44052</v>
      </c>
      <c r="K1722">
        <f t="shared" si="390"/>
        <v>2020</v>
      </c>
      <c r="L1722" t="str">
        <f t="shared" si="391"/>
        <v>August</v>
      </c>
      <c r="M1722" s="52" t="str">
        <f>DailyReportTable[[#This Row],[Year]]&amp;WEEKNUM(DailyReportTable[[#This Row],[Date]],2)</f>
        <v>202032</v>
      </c>
      <c r="N1722">
        <f t="shared" si="392"/>
        <v>9</v>
      </c>
      <c r="O1722" s="2">
        <f>SUMIF(IncomeDBTable[Date],"="&amp;DailyReportTable[[#This Row],[Date]],IncomeDBTable[Amount])</f>
        <v>0</v>
      </c>
      <c r="P1722" s="53">
        <f>SUMIF(ExpensesDBTable[Date],"="&amp;DailyReportTable[[#This Row],[Date]],ExpensesDBTable[Amount])</f>
        <v>582.61</v>
      </c>
      <c r="Q1722" s="2">
        <f t="shared" si="393"/>
        <v>-582.61</v>
      </c>
      <c r="R1722" s="2">
        <f t="shared" si="394"/>
        <v>285710.63000000012</v>
      </c>
      <c r="S1722" s="53">
        <f>WEEKNUM(DailyReportTable[[#This Row],[Date]],2)</f>
        <v>32</v>
      </c>
    </row>
    <row r="1723" spans="10:19" x14ac:dyDescent="0.25">
      <c r="J1723" s="1">
        <v>44053</v>
      </c>
      <c r="K1723">
        <f t="shared" si="390"/>
        <v>2020</v>
      </c>
      <c r="L1723" t="str">
        <f t="shared" si="391"/>
        <v>August</v>
      </c>
      <c r="M1723" s="52" t="str">
        <f>DailyReportTable[[#This Row],[Year]]&amp;WEEKNUM(DailyReportTable[[#This Row],[Date]],2)</f>
        <v>202033</v>
      </c>
      <c r="N1723">
        <f t="shared" si="392"/>
        <v>10</v>
      </c>
      <c r="O1723" s="2">
        <f>SUMIF(IncomeDBTable[Date],"="&amp;DailyReportTable[[#This Row],[Date]],IncomeDBTable[Amount])</f>
        <v>0</v>
      </c>
      <c r="P1723" s="53">
        <f>SUMIF(ExpensesDBTable[Date],"="&amp;DailyReportTable[[#This Row],[Date]],ExpensesDBTable[Amount])</f>
        <v>124.82</v>
      </c>
      <c r="Q1723" s="2">
        <f t="shared" si="393"/>
        <v>-124.82</v>
      </c>
      <c r="R1723" s="2">
        <f t="shared" si="394"/>
        <v>285585.81000000011</v>
      </c>
      <c r="S1723" s="53">
        <f>WEEKNUM(DailyReportTable[[#This Row],[Date]],2)</f>
        <v>33</v>
      </c>
    </row>
    <row r="1724" spans="10:19" x14ac:dyDescent="0.25">
      <c r="J1724" s="1">
        <v>44054</v>
      </c>
      <c r="K1724">
        <f t="shared" si="390"/>
        <v>2020</v>
      </c>
      <c r="L1724" t="str">
        <f t="shared" si="391"/>
        <v>August</v>
      </c>
      <c r="M1724" s="52" t="str">
        <f>DailyReportTable[[#This Row],[Year]]&amp;WEEKNUM(DailyReportTable[[#This Row],[Date]],2)</f>
        <v>202033</v>
      </c>
      <c r="N1724">
        <f t="shared" si="392"/>
        <v>11</v>
      </c>
      <c r="O1724" s="2">
        <f>SUMIF(IncomeDBTable[Date],"="&amp;DailyReportTable[[#This Row],[Date]],IncomeDBTable[Amount])</f>
        <v>0</v>
      </c>
      <c r="P1724" s="53">
        <f>SUMIF(ExpensesDBTable[Date],"="&amp;DailyReportTable[[#This Row],[Date]],ExpensesDBTable[Amount])</f>
        <v>7.89</v>
      </c>
      <c r="Q1724" s="2">
        <f t="shared" si="393"/>
        <v>-7.89</v>
      </c>
      <c r="R1724" s="2">
        <f t="shared" si="394"/>
        <v>285577.9200000001</v>
      </c>
      <c r="S1724" s="53">
        <f>WEEKNUM(DailyReportTable[[#This Row],[Date]],2)</f>
        <v>33</v>
      </c>
    </row>
    <row r="1725" spans="10:19" x14ac:dyDescent="0.25">
      <c r="J1725" s="1">
        <v>44055</v>
      </c>
      <c r="K1725">
        <f t="shared" si="390"/>
        <v>2020</v>
      </c>
      <c r="L1725" t="str">
        <f t="shared" si="391"/>
        <v>August</v>
      </c>
      <c r="M1725" s="52" t="str">
        <f>DailyReportTable[[#This Row],[Year]]&amp;WEEKNUM(DailyReportTable[[#This Row],[Date]],2)</f>
        <v>202033</v>
      </c>
      <c r="N1725">
        <f t="shared" si="392"/>
        <v>12</v>
      </c>
      <c r="O1725" s="2">
        <f>SUMIF(IncomeDBTable[Date],"="&amp;DailyReportTable[[#This Row],[Date]],IncomeDBTable[Amount])</f>
        <v>0</v>
      </c>
      <c r="P1725" s="53">
        <f>SUMIF(ExpensesDBTable[Date],"="&amp;DailyReportTable[[#This Row],[Date]],ExpensesDBTable[Amount])</f>
        <v>742.79</v>
      </c>
      <c r="Q1725" s="2">
        <f t="shared" si="393"/>
        <v>-742.79</v>
      </c>
      <c r="R1725" s="2">
        <f t="shared" si="394"/>
        <v>284835.13000000012</v>
      </c>
      <c r="S1725" s="53">
        <f>WEEKNUM(DailyReportTable[[#This Row],[Date]],2)</f>
        <v>33</v>
      </c>
    </row>
    <row r="1726" spans="10:19" x14ac:dyDescent="0.25">
      <c r="J1726" s="1">
        <v>44058</v>
      </c>
      <c r="K1726">
        <f t="shared" si="390"/>
        <v>2020</v>
      </c>
      <c r="L1726" t="str">
        <f t="shared" si="391"/>
        <v>August</v>
      </c>
      <c r="M1726" s="52" t="str">
        <f>DailyReportTable[[#This Row],[Year]]&amp;WEEKNUM(DailyReportTable[[#This Row],[Date]],2)</f>
        <v>202033</v>
      </c>
      <c r="N1726">
        <f t="shared" si="392"/>
        <v>15</v>
      </c>
      <c r="O1726" s="2">
        <f>SUMIF(IncomeDBTable[Date],"="&amp;DailyReportTable[[#This Row],[Date]],IncomeDBTable[Amount])</f>
        <v>15078.220000000001</v>
      </c>
      <c r="P1726" s="53">
        <f>SUMIF(ExpensesDBTable[Date],"="&amp;DailyReportTable[[#This Row],[Date]],ExpensesDBTable[Amount])</f>
        <v>0</v>
      </c>
      <c r="Q1726" s="2">
        <f t="shared" si="393"/>
        <v>15078.220000000001</v>
      </c>
      <c r="R1726" s="2">
        <f t="shared" si="394"/>
        <v>299913.35000000009</v>
      </c>
      <c r="S1726" s="53">
        <f>WEEKNUM(DailyReportTable[[#This Row],[Date]],2)</f>
        <v>33</v>
      </c>
    </row>
    <row r="1727" spans="10:19" x14ac:dyDescent="0.25">
      <c r="J1727" s="1">
        <v>44059</v>
      </c>
      <c r="K1727">
        <f t="shared" ref="K1727:K1732" si="395">YEAR(J1727)</f>
        <v>2020</v>
      </c>
      <c r="L1727" t="str">
        <f t="shared" ref="L1727:L1732" si="396">TEXT(DATE(K1727,MONTH(J1727),N1727),"MMMM")</f>
        <v>August</v>
      </c>
      <c r="M1727" s="52" t="str">
        <f>DailyReportTable[[#This Row],[Year]]&amp;WEEKNUM(DailyReportTable[[#This Row],[Date]],2)</f>
        <v>202033</v>
      </c>
      <c r="N1727">
        <f t="shared" ref="N1727:N1732" si="397">DAY(J1727)</f>
        <v>16</v>
      </c>
      <c r="O1727" s="2">
        <f>SUMIF(IncomeDBTable[Date],"="&amp;DailyReportTable[[#This Row],[Date]],IncomeDBTable[Amount])</f>
        <v>0</v>
      </c>
      <c r="P1727" s="53">
        <f>SUMIF(ExpensesDBTable[Date],"="&amp;DailyReportTable[[#This Row],[Date]],ExpensesDBTable[Amount])</f>
        <v>230.45999999999998</v>
      </c>
      <c r="Q1727" s="2">
        <f t="shared" ref="Q1727:Q1732" si="398">O1727-P1727</f>
        <v>-230.45999999999998</v>
      </c>
      <c r="R1727" s="2">
        <f t="shared" ref="R1727:R1732" si="399">R1726+Q1727</f>
        <v>299682.89000000007</v>
      </c>
      <c r="S1727" s="53">
        <f>WEEKNUM(DailyReportTable[[#This Row],[Date]],2)</f>
        <v>33</v>
      </c>
    </row>
    <row r="1728" spans="10:19" x14ac:dyDescent="0.25">
      <c r="J1728" s="1">
        <v>44060</v>
      </c>
      <c r="K1728">
        <f t="shared" si="395"/>
        <v>2020</v>
      </c>
      <c r="L1728" t="str">
        <f t="shared" si="396"/>
        <v>August</v>
      </c>
      <c r="M1728" s="52" t="str">
        <f>DailyReportTable[[#This Row],[Year]]&amp;WEEKNUM(DailyReportTable[[#This Row],[Date]],2)</f>
        <v>202034</v>
      </c>
      <c r="N1728">
        <f t="shared" si="397"/>
        <v>17</v>
      </c>
      <c r="O1728" s="2">
        <f>SUMIF(IncomeDBTable[Date],"="&amp;DailyReportTable[[#This Row],[Date]],IncomeDBTable[Amount])</f>
        <v>0</v>
      </c>
      <c r="P1728" s="53">
        <f>SUMIF(ExpensesDBTable[Date],"="&amp;DailyReportTable[[#This Row],[Date]],ExpensesDBTable[Amount])</f>
        <v>64.539999999999992</v>
      </c>
      <c r="Q1728" s="2">
        <f t="shared" si="398"/>
        <v>-64.539999999999992</v>
      </c>
      <c r="R1728" s="2">
        <f t="shared" si="399"/>
        <v>299618.35000000009</v>
      </c>
      <c r="S1728" s="53">
        <f>WEEKNUM(DailyReportTable[[#This Row],[Date]],2)</f>
        <v>34</v>
      </c>
    </row>
    <row r="1729" spans="10:19" x14ac:dyDescent="0.25">
      <c r="J1729" s="1">
        <v>44064</v>
      </c>
      <c r="K1729">
        <f t="shared" si="395"/>
        <v>2020</v>
      </c>
      <c r="L1729" t="str">
        <f t="shared" si="396"/>
        <v>August</v>
      </c>
      <c r="M1729" s="52" t="str">
        <f>DailyReportTable[[#This Row],[Year]]&amp;WEEKNUM(DailyReportTable[[#This Row],[Date]],2)</f>
        <v>202034</v>
      </c>
      <c r="N1729">
        <f t="shared" si="397"/>
        <v>21</v>
      </c>
      <c r="O1729" s="2">
        <f>SUMIF(IncomeDBTable[Date],"="&amp;DailyReportTable[[#This Row],[Date]],IncomeDBTable[Amount])</f>
        <v>0</v>
      </c>
      <c r="P1729" s="53">
        <f>SUMIF(ExpensesDBTable[Date],"="&amp;DailyReportTable[[#This Row],[Date]],ExpensesDBTable[Amount])</f>
        <v>2261.9499999999994</v>
      </c>
      <c r="Q1729" s="2">
        <f t="shared" si="398"/>
        <v>-2261.9499999999994</v>
      </c>
      <c r="R1729" s="2">
        <f t="shared" si="399"/>
        <v>297356.40000000008</v>
      </c>
      <c r="S1729" s="53">
        <f>WEEKNUM(DailyReportTable[[#This Row],[Date]],2)</f>
        <v>34</v>
      </c>
    </row>
    <row r="1730" spans="10:19" x14ac:dyDescent="0.25">
      <c r="J1730" s="1">
        <v>44066</v>
      </c>
      <c r="K1730">
        <f t="shared" si="395"/>
        <v>2020</v>
      </c>
      <c r="L1730" t="str">
        <f t="shared" si="396"/>
        <v>August</v>
      </c>
      <c r="M1730" s="52" t="str">
        <f>DailyReportTable[[#This Row],[Year]]&amp;WEEKNUM(DailyReportTable[[#This Row],[Date]],2)</f>
        <v>202034</v>
      </c>
      <c r="N1730">
        <f t="shared" si="397"/>
        <v>23</v>
      </c>
      <c r="O1730" s="2">
        <f>SUMIF(IncomeDBTable[Date],"="&amp;DailyReportTable[[#This Row],[Date]],IncomeDBTable[Amount])</f>
        <v>0</v>
      </c>
      <c r="P1730" s="53">
        <f>SUMIF(ExpensesDBTable[Date],"="&amp;DailyReportTable[[#This Row],[Date]],ExpensesDBTable[Amount])</f>
        <v>209.43</v>
      </c>
      <c r="Q1730" s="2">
        <f t="shared" si="398"/>
        <v>-209.43</v>
      </c>
      <c r="R1730" s="2">
        <f t="shared" si="399"/>
        <v>297146.97000000009</v>
      </c>
      <c r="S1730" s="53">
        <f>WEEKNUM(DailyReportTable[[#This Row],[Date]],2)</f>
        <v>34</v>
      </c>
    </row>
    <row r="1731" spans="10:19" x14ac:dyDescent="0.25">
      <c r="J1731" s="1">
        <v>44069</v>
      </c>
      <c r="K1731">
        <f t="shared" si="395"/>
        <v>2020</v>
      </c>
      <c r="L1731" t="str">
        <f t="shared" si="396"/>
        <v>August</v>
      </c>
      <c r="M1731" s="52" t="str">
        <f>DailyReportTable[[#This Row],[Year]]&amp;WEEKNUM(DailyReportTable[[#This Row],[Date]],2)</f>
        <v>202035</v>
      </c>
      <c r="N1731">
        <f t="shared" si="397"/>
        <v>26</v>
      </c>
      <c r="O1731" s="2">
        <f>SUMIF(IncomeDBTable[Date],"="&amp;DailyReportTable[[#This Row],[Date]],IncomeDBTable[Amount])</f>
        <v>0</v>
      </c>
      <c r="P1731" s="53">
        <f>SUMIF(ExpensesDBTable[Date],"="&amp;DailyReportTable[[#This Row],[Date]],ExpensesDBTable[Amount])</f>
        <v>4.2699999999999996</v>
      </c>
      <c r="Q1731" s="2">
        <f t="shared" si="398"/>
        <v>-4.2699999999999996</v>
      </c>
      <c r="R1731" s="2">
        <f t="shared" si="399"/>
        <v>297142.70000000007</v>
      </c>
      <c r="S1731" s="53">
        <f>WEEKNUM(DailyReportTable[[#This Row],[Date]],2)</f>
        <v>35</v>
      </c>
    </row>
    <row r="1732" spans="10:19" x14ac:dyDescent="0.25">
      <c r="J1732" s="1">
        <v>44073</v>
      </c>
      <c r="K1732">
        <f t="shared" si="395"/>
        <v>2020</v>
      </c>
      <c r="L1732" t="str">
        <f t="shared" si="396"/>
        <v>August</v>
      </c>
      <c r="M1732" s="52" t="str">
        <f>DailyReportTable[[#This Row],[Year]]&amp;WEEKNUM(DailyReportTable[[#This Row],[Date]],2)</f>
        <v>202035</v>
      </c>
      <c r="N1732">
        <f t="shared" si="397"/>
        <v>30</v>
      </c>
      <c r="O1732" s="2">
        <f>SUMIF(IncomeDBTable[Date],"="&amp;DailyReportTable[[#This Row],[Date]],IncomeDBTable[Amount])</f>
        <v>0</v>
      </c>
      <c r="P1732" s="53">
        <f>SUMIF(ExpensesDBTable[Date],"="&amp;DailyReportTable[[#This Row],[Date]],ExpensesDBTable[Amount])</f>
        <v>438.34000000000003</v>
      </c>
      <c r="Q1732" s="2">
        <f t="shared" si="398"/>
        <v>-438.34000000000003</v>
      </c>
      <c r="R1732" s="2">
        <f t="shared" si="399"/>
        <v>296704.36000000004</v>
      </c>
      <c r="S1732" s="53">
        <f>WEEKNUM(DailyReportTable[[#This Row],[Date]],2)</f>
        <v>35</v>
      </c>
    </row>
    <row r="1733" spans="10:19" x14ac:dyDescent="0.25">
      <c r="J1733" s="1">
        <v>44074</v>
      </c>
      <c r="K1733">
        <f t="shared" ref="K1733:K1738" si="400">YEAR(J1733)</f>
        <v>2020</v>
      </c>
      <c r="L1733" t="str">
        <f t="shared" ref="L1733:L1738" si="401">TEXT(DATE(K1733,MONTH(J1733),N1733),"MMMM")</f>
        <v>August</v>
      </c>
      <c r="M1733" s="52" t="str">
        <f>DailyReportTable[[#This Row],[Year]]&amp;WEEKNUM(DailyReportTable[[#This Row],[Date]],2)</f>
        <v>202036</v>
      </c>
      <c r="N1733">
        <f t="shared" ref="N1733:N1738" si="402">DAY(J1733)</f>
        <v>31</v>
      </c>
      <c r="O1733" s="2">
        <f>SUMIF(IncomeDBTable[Date],"="&amp;DailyReportTable[[#This Row],[Date]],IncomeDBTable[Amount])</f>
        <v>0</v>
      </c>
      <c r="P1733" s="53">
        <f>SUMIF(ExpensesDBTable[Date],"="&amp;DailyReportTable[[#This Row],[Date]],ExpensesDBTable[Amount])</f>
        <v>17.2</v>
      </c>
      <c r="Q1733" s="2">
        <f t="shared" ref="Q1733:Q1738" si="403">O1733-P1733</f>
        <v>-17.2</v>
      </c>
      <c r="R1733" s="2">
        <f t="shared" ref="R1733:R1738" si="404">R1732+Q1733</f>
        <v>296687.16000000003</v>
      </c>
      <c r="S1733" s="53">
        <f>WEEKNUM(DailyReportTable[[#This Row],[Date]],2)</f>
        <v>36</v>
      </c>
    </row>
    <row r="1734" spans="10:19" x14ac:dyDescent="0.25">
      <c r="J1734" s="1">
        <v>44077</v>
      </c>
      <c r="K1734">
        <f t="shared" si="400"/>
        <v>2020</v>
      </c>
      <c r="L1734" t="str">
        <f t="shared" si="401"/>
        <v>September</v>
      </c>
      <c r="M1734" s="52" t="str">
        <f>DailyReportTable[[#This Row],[Year]]&amp;WEEKNUM(DailyReportTable[[#This Row],[Date]],2)</f>
        <v>202036</v>
      </c>
      <c r="N1734">
        <f t="shared" si="402"/>
        <v>3</v>
      </c>
      <c r="O1734" s="2">
        <f>SUMIF(IncomeDBTable[Date],"="&amp;DailyReportTable[[#This Row],[Date]],IncomeDBTable[Amount])</f>
        <v>198</v>
      </c>
      <c r="P1734" s="53">
        <f>SUMIF(ExpensesDBTable[Date],"="&amp;DailyReportTable[[#This Row],[Date]],ExpensesDBTable[Amount])</f>
        <v>220.36999999999998</v>
      </c>
      <c r="Q1734" s="2">
        <f t="shared" si="403"/>
        <v>-22.369999999999976</v>
      </c>
      <c r="R1734" s="2">
        <f t="shared" si="404"/>
        <v>296664.79000000004</v>
      </c>
      <c r="S1734" s="53">
        <f>WEEKNUM(DailyReportTable[[#This Row],[Date]],2)</f>
        <v>36</v>
      </c>
    </row>
    <row r="1735" spans="10:19" x14ac:dyDescent="0.25">
      <c r="J1735" s="1">
        <v>44078</v>
      </c>
      <c r="K1735">
        <f t="shared" si="400"/>
        <v>2020</v>
      </c>
      <c r="L1735" t="str">
        <f t="shared" si="401"/>
        <v>September</v>
      </c>
      <c r="M1735" s="52" t="str">
        <f>DailyReportTable[[#This Row],[Year]]&amp;WEEKNUM(DailyReportTable[[#This Row],[Date]],2)</f>
        <v>202036</v>
      </c>
      <c r="N1735">
        <f t="shared" si="402"/>
        <v>4</v>
      </c>
      <c r="O1735" s="2">
        <f>SUMIF(IncomeDBTable[Date],"="&amp;DailyReportTable[[#This Row],[Date]],IncomeDBTable[Amount])</f>
        <v>0</v>
      </c>
      <c r="P1735" s="53">
        <f>SUMIF(ExpensesDBTable[Date],"="&amp;DailyReportTable[[#This Row],[Date]],ExpensesDBTable[Amount])</f>
        <v>68.7</v>
      </c>
      <c r="Q1735" s="2">
        <f t="shared" si="403"/>
        <v>-68.7</v>
      </c>
      <c r="R1735" s="2">
        <f t="shared" si="404"/>
        <v>296596.09000000003</v>
      </c>
      <c r="S1735" s="53">
        <f>WEEKNUM(DailyReportTable[[#This Row],[Date]],2)</f>
        <v>36</v>
      </c>
    </row>
    <row r="1736" spans="10:19" x14ac:dyDescent="0.25">
      <c r="J1736" s="1">
        <v>44079</v>
      </c>
      <c r="K1736">
        <f t="shared" si="400"/>
        <v>2020</v>
      </c>
      <c r="L1736" t="str">
        <f t="shared" si="401"/>
        <v>September</v>
      </c>
      <c r="M1736" s="52" t="str">
        <f>DailyReportTable[[#This Row],[Year]]&amp;WEEKNUM(DailyReportTable[[#This Row],[Date]],2)</f>
        <v>202036</v>
      </c>
      <c r="N1736">
        <f t="shared" si="402"/>
        <v>5</v>
      </c>
      <c r="O1736" s="2">
        <f>SUMIF(IncomeDBTable[Date],"="&amp;DailyReportTable[[#This Row],[Date]],IncomeDBTable[Amount])</f>
        <v>0</v>
      </c>
      <c r="P1736" s="53">
        <f>SUMIF(ExpensesDBTable[Date],"="&amp;DailyReportTable[[#This Row],[Date]],ExpensesDBTable[Amount])</f>
        <v>51.5</v>
      </c>
      <c r="Q1736" s="2">
        <f t="shared" si="403"/>
        <v>-51.5</v>
      </c>
      <c r="R1736" s="2">
        <f t="shared" si="404"/>
        <v>296544.59000000003</v>
      </c>
      <c r="S1736" s="53">
        <f>WEEKNUM(DailyReportTable[[#This Row],[Date]],2)</f>
        <v>36</v>
      </c>
    </row>
    <row r="1737" spans="10:19" x14ac:dyDescent="0.25">
      <c r="J1737" s="1">
        <v>44080</v>
      </c>
      <c r="K1737">
        <f t="shared" si="400"/>
        <v>2020</v>
      </c>
      <c r="L1737" t="str">
        <f t="shared" si="401"/>
        <v>September</v>
      </c>
      <c r="M1737" s="52" t="str">
        <f>DailyReportTable[[#This Row],[Year]]&amp;WEEKNUM(DailyReportTable[[#This Row],[Date]],2)</f>
        <v>202036</v>
      </c>
      <c r="N1737">
        <f t="shared" si="402"/>
        <v>6</v>
      </c>
      <c r="O1737" s="2">
        <f>SUMIF(IncomeDBTable[Date],"="&amp;DailyReportTable[[#This Row],[Date]],IncomeDBTable[Amount])</f>
        <v>0</v>
      </c>
      <c r="P1737" s="53">
        <f>SUMIF(ExpensesDBTable[Date],"="&amp;DailyReportTable[[#This Row],[Date]],ExpensesDBTable[Amount])</f>
        <v>185.84</v>
      </c>
      <c r="Q1737" s="2">
        <f t="shared" si="403"/>
        <v>-185.84</v>
      </c>
      <c r="R1737" s="2">
        <f t="shared" si="404"/>
        <v>296358.75</v>
      </c>
      <c r="S1737" s="53">
        <f>WEEKNUM(DailyReportTable[[#This Row],[Date]],2)</f>
        <v>36</v>
      </c>
    </row>
    <row r="1738" spans="10:19" x14ac:dyDescent="0.25">
      <c r="J1738" s="1">
        <v>44082</v>
      </c>
      <c r="K1738">
        <f t="shared" si="400"/>
        <v>2020</v>
      </c>
      <c r="L1738" t="str">
        <f t="shared" si="401"/>
        <v>September</v>
      </c>
      <c r="M1738" s="52" t="str">
        <f>DailyReportTable[[#This Row],[Year]]&amp;WEEKNUM(DailyReportTable[[#This Row],[Date]],2)</f>
        <v>202037</v>
      </c>
      <c r="N1738">
        <f t="shared" si="402"/>
        <v>8</v>
      </c>
      <c r="O1738" s="2">
        <f>SUMIF(IncomeDBTable[Date],"="&amp;DailyReportTable[[#This Row],[Date]],IncomeDBTable[Amount])</f>
        <v>76.150000000000006</v>
      </c>
      <c r="P1738" s="53">
        <f>SUMIF(ExpensesDBTable[Date],"="&amp;DailyReportTable[[#This Row],[Date]],ExpensesDBTable[Amount])</f>
        <v>468.45</v>
      </c>
      <c r="Q1738" s="2">
        <f t="shared" si="403"/>
        <v>-392.29999999999995</v>
      </c>
      <c r="R1738" s="2">
        <f t="shared" si="404"/>
        <v>295966.45</v>
      </c>
      <c r="S1738" s="53">
        <f>WEEKNUM(DailyReportTable[[#This Row],[Date]],2)</f>
        <v>37</v>
      </c>
    </row>
    <row r="1739" spans="10:19" x14ac:dyDescent="0.25">
      <c r="J1739" s="1">
        <v>44086</v>
      </c>
      <c r="K1739">
        <f t="shared" ref="K1739:K1744" si="405">YEAR(J1739)</f>
        <v>2020</v>
      </c>
      <c r="L1739" t="str">
        <f t="shared" ref="L1739:L1744" si="406">TEXT(DATE(K1739,MONTH(J1739),N1739),"MMMM")</f>
        <v>September</v>
      </c>
      <c r="M1739" s="52" t="str">
        <f>DailyReportTable[[#This Row],[Year]]&amp;WEEKNUM(DailyReportTable[[#This Row],[Date]],2)</f>
        <v>202037</v>
      </c>
      <c r="N1739">
        <f t="shared" ref="N1739:N1744" si="407">DAY(J1739)</f>
        <v>12</v>
      </c>
      <c r="O1739" s="2">
        <f>SUMIF(IncomeDBTable[Date],"="&amp;DailyReportTable[[#This Row],[Date]],IncomeDBTable[Amount])</f>
        <v>9089.91</v>
      </c>
      <c r="P1739" s="53">
        <f>SUMIF(ExpensesDBTable[Date],"="&amp;DailyReportTable[[#This Row],[Date]],ExpensesDBTable[Amount])</f>
        <v>1372.1600000000003</v>
      </c>
      <c r="Q1739" s="2">
        <f t="shared" ref="Q1739:Q1744" si="408">O1739-P1739</f>
        <v>7717.75</v>
      </c>
      <c r="R1739" s="2">
        <f t="shared" ref="R1739:R1744" si="409">R1738+Q1739</f>
        <v>303684.2</v>
      </c>
      <c r="S1739" s="53">
        <f>WEEKNUM(DailyReportTable[[#This Row],[Date]],2)</f>
        <v>37</v>
      </c>
    </row>
    <row r="1740" spans="10:19" x14ac:dyDescent="0.25">
      <c r="J1740" s="1">
        <v>44087</v>
      </c>
      <c r="K1740">
        <f t="shared" si="405"/>
        <v>2020</v>
      </c>
      <c r="L1740" t="str">
        <f t="shared" si="406"/>
        <v>September</v>
      </c>
      <c r="M1740" s="52" t="str">
        <f>DailyReportTable[[#This Row],[Year]]&amp;WEEKNUM(DailyReportTable[[#This Row],[Date]],2)</f>
        <v>202037</v>
      </c>
      <c r="N1740">
        <f t="shared" si="407"/>
        <v>13</v>
      </c>
      <c r="O1740" s="2">
        <f>SUMIF(IncomeDBTable[Date],"="&amp;DailyReportTable[[#This Row],[Date]],IncomeDBTable[Amount])</f>
        <v>0</v>
      </c>
      <c r="P1740" s="53">
        <f>SUMIF(ExpensesDBTable[Date],"="&amp;DailyReportTable[[#This Row],[Date]],ExpensesDBTable[Amount])</f>
        <v>19.45</v>
      </c>
      <c r="Q1740" s="2">
        <f t="shared" si="408"/>
        <v>-19.45</v>
      </c>
      <c r="R1740" s="2">
        <f t="shared" si="409"/>
        <v>303664.75</v>
      </c>
      <c r="S1740" s="53">
        <f>WEEKNUM(DailyReportTable[[#This Row],[Date]],2)</f>
        <v>37</v>
      </c>
    </row>
    <row r="1741" spans="10:19" x14ac:dyDescent="0.25">
      <c r="J1741" s="1">
        <v>44088</v>
      </c>
      <c r="K1741">
        <f t="shared" si="405"/>
        <v>2020</v>
      </c>
      <c r="L1741" t="str">
        <f t="shared" si="406"/>
        <v>September</v>
      </c>
      <c r="M1741" s="52" t="str">
        <f>DailyReportTable[[#This Row],[Year]]&amp;WEEKNUM(DailyReportTable[[#This Row],[Date]],2)</f>
        <v>202038</v>
      </c>
      <c r="N1741">
        <f t="shared" si="407"/>
        <v>14</v>
      </c>
      <c r="O1741" s="2">
        <f>SUMIF(IncomeDBTable[Date],"="&amp;DailyReportTable[[#This Row],[Date]],IncomeDBTable[Amount])</f>
        <v>0</v>
      </c>
      <c r="P1741" s="53">
        <f>SUMIF(ExpensesDBTable[Date],"="&amp;DailyReportTable[[#This Row],[Date]],ExpensesDBTable[Amount])</f>
        <v>29.29</v>
      </c>
      <c r="Q1741" s="2">
        <f t="shared" si="408"/>
        <v>-29.29</v>
      </c>
      <c r="R1741" s="2">
        <f t="shared" si="409"/>
        <v>303635.46000000002</v>
      </c>
      <c r="S1741" s="53">
        <f>WEEKNUM(DailyReportTable[[#This Row],[Date]],2)</f>
        <v>38</v>
      </c>
    </row>
    <row r="1742" spans="10:19" x14ac:dyDescent="0.25">
      <c r="J1742" s="1">
        <v>44094</v>
      </c>
      <c r="K1742">
        <f t="shared" si="405"/>
        <v>2020</v>
      </c>
      <c r="L1742" t="str">
        <f t="shared" si="406"/>
        <v>September</v>
      </c>
      <c r="M1742" s="52" t="str">
        <f>DailyReportTable[[#This Row],[Year]]&amp;WEEKNUM(DailyReportTable[[#This Row],[Date]],2)</f>
        <v>202038</v>
      </c>
      <c r="N1742">
        <f t="shared" si="407"/>
        <v>20</v>
      </c>
      <c r="O1742" s="2">
        <f>SUMIF(IncomeDBTable[Date],"="&amp;DailyReportTable[[#This Row],[Date]],IncomeDBTable[Amount])</f>
        <v>5988.31</v>
      </c>
      <c r="P1742" s="53">
        <f>SUMIF(ExpensesDBTable[Date],"="&amp;DailyReportTable[[#This Row],[Date]],ExpensesDBTable[Amount])</f>
        <v>715.68000000000006</v>
      </c>
      <c r="Q1742" s="2">
        <f t="shared" si="408"/>
        <v>5272.63</v>
      </c>
      <c r="R1742" s="2">
        <f t="shared" si="409"/>
        <v>308908.09000000003</v>
      </c>
      <c r="S1742" s="53">
        <f>WEEKNUM(DailyReportTable[[#This Row],[Date]],2)</f>
        <v>38</v>
      </c>
    </row>
    <row r="1743" spans="10:19" x14ac:dyDescent="0.25">
      <c r="J1743" s="1">
        <v>44101</v>
      </c>
      <c r="K1743">
        <f t="shared" si="405"/>
        <v>2020</v>
      </c>
      <c r="L1743" t="str">
        <f t="shared" si="406"/>
        <v>September</v>
      </c>
      <c r="M1743" s="52" t="str">
        <f>DailyReportTable[[#This Row],[Year]]&amp;WEEKNUM(DailyReportTable[[#This Row],[Date]],2)</f>
        <v>202039</v>
      </c>
      <c r="N1743">
        <f t="shared" si="407"/>
        <v>27</v>
      </c>
      <c r="O1743" s="2">
        <f>SUMIF(IncomeDBTable[Date],"="&amp;DailyReportTable[[#This Row],[Date]],IncomeDBTable[Amount])</f>
        <v>0</v>
      </c>
      <c r="P1743" s="53">
        <f>SUMIF(ExpensesDBTable[Date],"="&amp;DailyReportTable[[#This Row],[Date]],ExpensesDBTable[Amount])</f>
        <v>1427.88</v>
      </c>
      <c r="Q1743" s="2">
        <f t="shared" si="408"/>
        <v>-1427.88</v>
      </c>
      <c r="R1743" s="2">
        <f t="shared" si="409"/>
        <v>307480.21000000002</v>
      </c>
      <c r="S1743" s="53">
        <f>WEEKNUM(DailyReportTable[[#This Row],[Date]],2)</f>
        <v>39</v>
      </c>
    </row>
    <row r="1744" spans="10:19" x14ac:dyDescent="0.25">
      <c r="J1744" s="1">
        <v>44102</v>
      </c>
      <c r="K1744">
        <f t="shared" si="405"/>
        <v>2020</v>
      </c>
      <c r="L1744" t="str">
        <f t="shared" si="406"/>
        <v>September</v>
      </c>
      <c r="M1744" s="52" t="str">
        <f>DailyReportTable[[#This Row],[Year]]&amp;WEEKNUM(DailyReportTable[[#This Row],[Date]],2)</f>
        <v>202040</v>
      </c>
      <c r="N1744">
        <f t="shared" si="407"/>
        <v>28</v>
      </c>
      <c r="O1744" s="2">
        <f>SUMIF(IncomeDBTable[Date],"="&amp;DailyReportTable[[#This Row],[Date]],IncomeDBTable[Amount])</f>
        <v>0</v>
      </c>
      <c r="P1744" s="53">
        <f>SUMIF(ExpensesDBTable[Date],"="&amp;DailyReportTable[[#This Row],[Date]],ExpensesDBTable[Amount])</f>
        <v>10</v>
      </c>
      <c r="Q1744" s="2">
        <f t="shared" si="408"/>
        <v>-10</v>
      </c>
      <c r="R1744" s="2">
        <f t="shared" si="409"/>
        <v>307470.21000000002</v>
      </c>
      <c r="S1744" s="53">
        <f>WEEKNUM(DailyReportTable[[#This Row],[Date]],2)</f>
        <v>40</v>
      </c>
    </row>
    <row r="1745" spans="10:19" x14ac:dyDescent="0.25">
      <c r="J1745" s="1">
        <v>44104</v>
      </c>
      <c r="K1745">
        <f t="shared" ref="K1745:K1750" si="410">YEAR(J1745)</f>
        <v>2020</v>
      </c>
      <c r="L1745" t="str">
        <f t="shared" ref="L1745:L1750" si="411">TEXT(DATE(K1745,MONTH(J1745),N1745),"MMMM")</f>
        <v>September</v>
      </c>
      <c r="M1745" s="52" t="str">
        <f>DailyReportTable[[#This Row],[Year]]&amp;WEEKNUM(DailyReportTable[[#This Row],[Date]],2)</f>
        <v>202040</v>
      </c>
      <c r="N1745">
        <f t="shared" ref="N1745:N1750" si="412">DAY(J1745)</f>
        <v>30</v>
      </c>
      <c r="O1745" s="2">
        <f>SUMIF(IncomeDBTable[Date],"="&amp;DailyReportTable[[#This Row],[Date]],IncomeDBTable[Amount])</f>
        <v>0</v>
      </c>
      <c r="P1745" s="53">
        <f>SUMIF(ExpensesDBTable[Date],"="&amp;DailyReportTable[[#This Row],[Date]],ExpensesDBTable[Amount])</f>
        <v>15</v>
      </c>
      <c r="Q1745" s="2">
        <f t="shared" ref="Q1745:Q1750" si="413">O1745-P1745</f>
        <v>-15</v>
      </c>
      <c r="R1745" s="2">
        <f t="shared" ref="R1745:R1750" si="414">R1744+Q1745</f>
        <v>307455.21000000002</v>
      </c>
      <c r="S1745" s="53">
        <f>WEEKNUM(DailyReportTable[[#This Row],[Date]],2)</f>
        <v>40</v>
      </c>
    </row>
    <row r="1746" spans="10:19" x14ac:dyDescent="0.25">
      <c r="J1746" s="1">
        <v>44105</v>
      </c>
      <c r="K1746">
        <f t="shared" si="410"/>
        <v>2020</v>
      </c>
      <c r="L1746" t="str">
        <f t="shared" si="411"/>
        <v>October</v>
      </c>
      <c r="M1746" s="52" t="str">
        <f>DailyReportTable[[#This Row],[Year]]&amp;WEEKNUM(DailyReportTable[[#This Row],[Date]],2)</f>
        <v>202040</v>
      </c>
      <c r="N1746">
        <f t="shared" si="412"/>
        <v>1</v>
      </c>
      <c r="O1746" s="2">
        <f>SUMIF(IncomeDBTable[Date],"="&amp;DailyReportTable[[#This Row],[Date]],IncomeDBTable[Amount])</f>
        <v>0</v>
      </c>
      <c r="P1746" s="53">
        <f>SUMIF(ExpensesDBTable[Date],"="&amp;DailyReportTable[[#This Row],[Date]],ExpensesDBTable[Amount])</f>
        <v>76.23</v>
      </c>
      <c r="Q1746" s="2">
        <f t="shared" si="413"/>
        <v>-76.23</v>
      </c>
      <c r="R1746" s="2">
        <f t="shared" si="414"/>
        <v>307378.98000000004</v>
      </c>
      <c r="S1746" s="53">
        <f>WEEKNUM(DailyReportTable[[#This Row],[Date]],2)</f>
        <v>40</v>
      </c>
    </row>
    <row r="1747" spans="10:19" x14ac:dyDescent="0.25">
      <c r="J1747" s="1">
        <v>44106</v>
      </c>
      <c r="K1747">
        <f t="shared" si="410"/>
        <v>2020</v>
      </c>
      <c r="L1747" t="str">
        <f t="shared" si="411"/>
        <v>October</v>
      </c>
      <c r="M1747" s="52" t="str">
        <f>DailyReportTable[[#This Row],[Year]]&amp;WEEKNUM(DailyReportTable[[#This Row],[Date]],2)</f>
        <v>202040</v>
      </c>
      <c r="N1747">
        <f t="shared" si="412"/>
        <v>2</v>
      </c>
      <c r="O1747" s="2">
        <f>SUMIF(IncomeDBTable[Date],"="&amp;DailyReportTable[[#This Row],[Date]],IncomeDBTable[Amount])</f>
        <v>0</v>
      </c>
      <c r="P1747" s="53">
        <f>SUMIF(ExpensesDBTable[Date],"="&amp;DailyReportTable[[#This Row],[Date]],ExpensesDBTable[Amount])</f>
        <v>111.1</v>
      </c>
      <c r="Q1747" s="2">
        <f t="shared" si="413"/>
        <v>-111.1</v>
      </c>
      <c r="R1747" s="2">
        <f t="shared" si="414"/>
        <v>307267.88000000006</v>
      </c>
      <c r="S1747" s="53">
        <f>WEEKNUM(DailyReportTable[[#This Row],[Date]],2)</f>
        <v>40</v>
      </c>
    </row>
    <row r="1748" spans="10:19" x14ac:dyDescent="0.25">
      <c r="J1748" s="1">
        <v>44108</v>
      </c>
      <c r="K1748">
        <f t="shared" si="410"/>
        <v>2020</v>
      </c>
      <c r="L1748" t="str">
        <f t="shared" si="411"/>
        <v>October</v>
      </c>
      <c r="M1748" s="52" t="str">
        <f>DailyReportTable[[#This Row],[Year]]&amp;WEEKNUM(DailyReportTable[[#This Row],[Date]],2)</f>
        <v>202040</v>
      </c>
      <c r="N1748">
        <f t="shared" si="412"/>
        <v>4</v>
      </c>
      <c r="O1748" s="2">
        <f>SUMIF(IncomeDBTable[Date],"="&amp;DailyReportTable[[#This Row],[Date]],IncomeDBTable[Amount])</f>
        <v>0</v>
      </c>
      <c r="P1748" s="53">
        <f>SUMIF(ExpensesDBTable[Date],"="&amp;DailyReportTable[[#This Row],[Date]],ExpensesDBTable[Amount])</f>
        <v>102.74000000000001</v>
      </c>
      <c r="Q1748" s="2">
        <f t="shared" si="413"/>
        <v>-102.74000000000001</v>
      </c>
      <c r="R1748" s="2">
        <f t="shared" si="414"/>
        <v>307165.14000000007</v>
      </c>
      <c r="S1748" s="53">
        <f>WEEKNUM(DailyReportTable[[#This Row],[Date]],2)</f>
        <v>40</v>
      </c>
    </row>
    <row r="1749" spans="10:19" x14ac:dyDescent="0.25">
      <c r="J1749" s="1">
        <v>44109</v>
      </c>
      <c r="K1749">
        <f t="shared" si="410"/>
        <v>2020</v>
      </c>
      <c r="L1749" t="str">
        <f t="shared" si="411"/>
        <v>October</v>
      </c>
      <c r="M1749" s="52" t="str">
        <f>DailyReportTable[[#This Row],[Year]]&amp;WEEKNUM(DailyReportTable[[#This Row],[Date]],2)</f>
        <v>202041</v>
      </c>
      <c r="N1749">
        <f t="shared" si="412"/>
        <v>5</v>
      </c>
      <c r="O1749" s="2">
        <f>SUMIF(IncomeDBTable[Date],"="&amp;DailyReportTable[[#This Row],[Date]],IncomeDBTable[Amount])</f>
        <v>0</v>
      </c>
      <c r="P1749" s="53">
        <f>SUMIF(ExpensesDBTable[Date],"="&amp;DailyReportTable[[#This Row],[Date]],ExpensesDBTable[Amount])</f>
        <v>1453.1200000000001</v>
      </c>
      <c r="Q1749" s="2">
        <f t="shared" si="413"/>
        <v>-1453.1200000000001</v>
      </c>
      <c r="R1749" s="2">
        <f t="shared" si="414"/>
        <v>305712.02000000008</v>
      </c>
      <c r="S1749" s="53">
        <f>WEEKNUM(DailyReportTable[[#This Row],[Date]],2)</f>
        <v>41</v>
      </c>
    </row>
    <row r="1750" spans="10:19" x14ac:dyDescent="0.25">
      <c r="J1750" s="1">
        <v>44115</v>
      </c>
      <c r="K1750">
        <f t="shared" si="410"/>
        <v>2020</v>
      </c>
      <c r="L1750" t="str">
        <f t="shared" si="411"/>
        <v>October</v>
      </c>
      <c r="M1750" s="52" t="str">
        <f>DailyReportTable[[#This Row],[Year]]&amp;WEEKNUM(DailyReportTable[[#This Row],[Date]],2)</f>
        <v>202041</v>
      </c>
      <c r="N1750">
        <f t="shared" si="412"/>
        <v>11</v>
      </c>
      <c r="O1750" s="2">
        <f>SUMIF(IncomeDBTable[Date],"="&amp;DailyReportTable[[#This Row],[Date]],IncomeDBTable[Amount])</f>
        <v>0</v>
      </c>
      <c r="P1750" s="53">
        <f>SUMIF(ExpensesDBTable[Date],"="&amp;DailyReportTable[[#This Row],[Date]],ExpensesDBTable[Amount])</f>
        <v>845.75</v>
      </c>
      <c r="Q1750" s="2">
        <f t="shared" si="413"/>
        <v>-845.75</v>
      </c>
      <c r="R1750" s="2">
        <f t="shared" si="414"/>
        <v>304866.27000000008</v>
      </c>
      <c r="S1750" s="53">
        <f>WEEKNUM(DailyReportTable[[#This Row],[Date]],2)</f>
        <v>41</v>
      </c>
    </row>
    <row r="1751" spans="10:19" x14ac:dyDescent="0.25">
      <c r="J1751" s="1">
        <v>44117</v>
      </c>
      <c r="K1751">
        <f t="shared" ref="K1751:K1756" si="415">YEAR(J1751)</f>
        <v>2020</v>
      </c>
      <c r="L1751" t="str">
        <f t="shared" ref="L1751:L1756" si="416">TEXT(DATE(K1751,MONTH(J1751),N1751),"MMMM")</f>
        <v>October</v>
      </c>
      <c r="M1751" s="52" t="str">
        <f>DailyReportTable[[#This Row],[Year]]&amp;WEEKNUM(DailyReportTable[[#This Row],[Date]],2)</f>
        <v>202042</v>
      </c>
      <c r="N1751">
        <f t="shared" ref="N1751:N1756" si="417">DAY(J1751)</f>
        <v>13</v>
      </c>
      <c r="O1751" s="2">
        <f>SUMIF(IncomeDBTable[Date],"="&amp;DailyReportTable[[#This Row],[Date]],IncomeDBTable[Amount])</f>
        <v>0</v>
      </c>
      <c r="P1751" s="53">
        <f>SUMIF(ExpensesDBTable[Date],"="&amp;DailyReportTable[[#This Row],[Date]],ExpensesDBTable[Amount])</f>
        <v>611.11</v>
      </c>
      <c r="Q1751" s="2">
        <f t="shared" ref="Q1751:Q1756" si="418">O1751-P1751</f>
        <v>-611.11</v>
      </c>
      <c r="R1751" s="2">
        <f t="shared" ref="R1751:R1756" si="419">R1750+Q1751</f>
        <v>304255.16000000009</v>
      </c>
      <c r="S1751" s="53">
        <f>WEEKNUM(DailyReportTable[[#This Row],[Date]],2)</f>
        <v>42</v>
      </c>
    </row>
    <row r="1752" spans="10:19" x14ac:dyDescent="0.25">
      <c r="J1752" s="1">
        <v>44118</v>
      </c>
      <c r="K1752">
        <f t="shared" si="415"/>
        <v>2020</v>
      </c>
      <c r="L1752" t="str">
        <f t="shared" si="416"/>
        <v>October</v>
      </c>
      <c r="M1752" s="52" t="str">
        <f>DailyReportTable[[#This Row],[Year]]&amp;WEEKNUM(DailyReportTable[[#This Row],[Date]],2)</f>
        <v>202042</v>
      </c>
      <c r="N1752">
        <f t="shared" si="417"/>
        <v>14</v>
      </c>
      <c r="O1752" s="2">
        <f>SUMIF(IncomeDBTable[Date],"="&amp;DailyReportTable[[#This Row],[Date]],IncomeDBTable[Amount])</f>
        <v>15377.220000000001</v>
      </c>
      <c r="P1752" s="53">
        <f>SUMIF(ExpensesDBTable[Date],"="&amp;DailyReportTable[[#This Row],[Date]],ExpensesDBTable[Amount])</f>
        <v>11.63</v>
      </c>
      <c r="Q1752" s="2">
        <f t="shared" si="418"/>
        <v>15365.590000000002</v>
      </c>
      <c r="R1752" s="2">
        <f t="shared" si="419"/>
        <v>319620.75000000012</v>
      </c>
      <c r="S1752" s="53">
        <f>WEEKNUM(DailyReportTable[[#This Row],[Date]],2)</f>
        <v>42</v>
      </c>
    </row>
    <row r="1753" spans="10:19" x14ac:dyDescent="0.25">
      <c r="J1753" s="1">
        <v>44119</v>
      </c>
      <c r="K1753">
        <f t="shared" si="415"/>
        <v>2020</v>
      </c>
      <c r="L1753" t="str">
        <f t="shared" si="416"/>
        <v>October</v>
      </c>
      <c r="M1753" s="52" t="str">
        <f>DailyReportTable[[#This Row],[Year]]&amp;WEEKNUM(DailyReportTable[[#This Row],[Date]],2)</f>
        <v>202042</v>
      </c>
      <c r="N1753">
        <f t="shared" si="417"/>
        <v>15</v>
      </c>
      <c r="O1753" s="2">
        <f>SUMIF(IncomeDBTable[Date],"="&amp;DailyReportTable[[#This Row],[Date]],IncomeDBTable[Amount])</f>
        <v>0</v>
      </c>
      <c r="P1753" s="53">
        <f>SUMIF(ExpensesDBTable[Date],"="&amp;DailyReportTable[[#This Row],[Date]],ExpensesDBTable[Amount])</f>
        <v>40.65</v>
      </c>
      <c r="Q1753" s="2">
        <f t="shared" si="418"/>
        <v>-40.65</v>
      </c>
      <c r="R1753" s="2">
        <f t="shared" si="419"/>
        <v>319580.10000000009</v>
      </c>
      <c r="S1753" s="53">
        <f>WEEKNUM(DailyReportTable[[#This Row],[Date]],2)</f>
        <v>42</v>
      </c>
    </row>
    <row r="1754" spans="10:19" x14ac:dyDescent="0.25">
      <c r="J1754" s="1">
        <v>44122</v>
      </c>
      <c r="K1754">
        <f t="shared" si="415"/>
        <v>2020</v>
      </c>
      <c r="L1754" t="str">
        <f t="shared" si="416"/>
        <v>October</v>
      </c>
      <c r="M1754" s="52" t="str">
        <f>DailyReportTable[[#This Row],[Year]]&amp;WEEKNUM(DailyReportTable[[#This Row],[Date]],2)</f>
        <v>202042</v>
      </c>
      <c r="N1754">
        <f t="shared" si="417"/>
        <v>18</v>
      </c>
      <c r="O1754" s="2">
        <f>SUMIF(IncomeDBTable[Date],"="&amp;DailyReportTable[[#This Row],[Date]],IncomeDBTable[Amount])</f>
        <v>0</v>
      </c>
      <c r="P1754" s="53">
        <f>SUMIF(ExpensesDBTable[Date],"="&amp;DailyReportTable[[#This Row],[Date]],ExpensesDBTable[Amount])</f>
        <v>456.34999999999991</v>
      </c>
      <c r="Q1754" s="2">
        <f t="shared" si="418"/>
        <v>-456.34999999999991</v>
      </c>
      <c r="R1754" s="2">
        <f t="shared" si="419"/>
        <v>319123.75000000012</v>
      </c>
      <c r="S1754" s="53">
        <f>WEEKNUM(DailyReportTable[[#This Row],[Date]],2)</f>
        <v>42</v>
      </c>
    </row>
    <row r="1755" spans="10:19" x14ac:dyDescent="0.25">
      <c r="J1755" s="1">
        <v>44126</v>
      </c>
      <c r="K1755">
        <f t="shared" si="415"/>
        <v>2020</v>
      </c>
      <c r="L1755" t="str">
        <f t="shared" si="416"/>
        <v>October</v>
      </c>
      <c r="M1755" s="52" t="str">
        <f>DailyReportTable[[#This Row],[Year]]&amp;WEEKNUM(DailyReportTable[[#This Row],[Date]],2)</f>
        <v>202043</v>
      </c>
      <c r="N1755">
        <f t="shared" si="417"/>
        <v>22</v>
      </c>
      <c r="O1755" s="2">
        <f>SUMIF(IncomeDBTable[Date],"="&amp;DailyReportTable[[#This Row],[Date]],IncomeDBTable[Amount])</f>
        <v>134.30000000000001</v>
      </c>
      <c r="P1755" s="53">
        <f>SUMIF(ExpensesDBTable[Date],"="&amp;DailyReportTable[[#This Row],[Date]],ExpensesDBTable[Amount])</f>
        <v>2226.06</v>
      </c>
      <c r="Q1755" s="2">
        <f t="shared" si="418"/>
        <v>-2091.7599999999998</v>
      </c>
      <c r="R1755" s="2">
        <f t="shared" si="419"/>
        <v>317031.99000000011</v>
      </c>
      <c r="S1755" s="53">
        <f>WEEKNUM(DailyReportTable[[#This Row],[Date]],2)</f>
        <v>43</v>
      </c>
    </row>
    <row r="1756" spans="10:19" x14ac:dyDescent="0.25">
      <c r="J1756" s="1">
        <v>44128</v>
      </c>
      <c r="K1756">
        <f t="shared" si="415"/>
        <v>2020</v>
      </c>
      <c r="L1756" t="str">
        <f t="shared" si="416"/>
        <v>October</v>
      </c>
      <c r="M1756" s="52" t="str">
        <f>DailyReportTable[[#This Row],[Year]]&amp;WEEKNUM(DailyReportTable[[#This Row],[Date]],2)</f>
        <v>202043</v>
      </c>
      <c r="N1756">
        <f t="shared" si="417"/>
        <v>24</v>
      </c>
      <c r="O1756" s="2">
        <f>SUMIF(IncomeDBTable[Date],"="&amp;DailyReportTable[[#This Row],[Date]],IncomeDBTable[Amount])</f>
        <v>0</v>
      </c>
      <c r="P1756" s="53">
        <f>SUMIF(ExpensesDBTable[Date],"="&amp;DailyReportTable[[#This Row],[Date]],ExpensesDBTable[Amount])</f>
        <v>656.77</v>
      </c>
      <c r="Q1756" s="2">
        <f t="shared" si="418"/>
        <v>-656.77</v>
      </c>
      <c r="R1756" s="2">
        <f t="shared" si="419"/>
        <v>316375.22000000009</v>
      </c>
      <c r="S1756" s="53">
        <f>WEEKNUM(DailyReportTable[[#This Row],[Date]],2)</f>
        <v>43</v>
      </c>
    </row>
    <row r="1757" spans="10:19" x14ac:dyDescent="0.25">
      <c r="J1757" s="1">
        <v>44131</v>
      </c>
      <c r="K1757">
        <f t="shared" ref="K1757:K1762" si="420">YEAR(J1757)</f>
        <v>2020</v>
      </c>
      <c r="L1757" t="str">
        <f t="shared" ref="L1757:L1762" si="421">TEXT(DATE(K1757,MONTH(J1757),N1757),"MMMM")</f>
        <v>October</v>
      </c>
      <c r="M1757" s="52" t="str">
        <f>DailyReportTable[[#This Row],[Year]]&amp;WEEKNUM(DailyReportTable[[#This Row],[Date]],2)</f>
        <v>202044</v>
      </c>
      <c r="N1757">
        <f t="shared" ref="N1757:N1762" si="422">DAY(J1757)</f>
        <v>27</v>
      </c>
      <c r="O1757" s="2">
        <f>SUMIF(IncomeDBTable[Date],"="&amp;DailyReportTable[[#This Row],[Date]],IncomeDBTable[Amount])</f>
        <v>0</v>
      </c>
      <c r="P1757" s="53">
        <f>SUMIF(ExpensesDBTable[Date],"="&amp;DailyReportTable[[#This Row],[Date]],ExpensesDBTable[Amount])</f>
        <v>325.52999999999997</v>
      </c>
      <c r="Q1757" s="2">
        <f t="shared" ref="Q1757:Q1762" si="423">O1757-P1757</f>
        <v>-325.52999999999997</v>
      </c>
      <c r="R1757" s="2">
        <f t="shared" ref="R1757:R1762" si="424">R1756+Q1757</f>
        <v>316049.69000000006</v>
      </c>
      <c r="S1757" s="53">
        <f>WEEKNUM(DailyReportTable[[#This Row],[Date]],2)</f>
        <v>44</v>
      </c>
    </row>
    <row r="1758" spans="10:19" x14ac:dyDescent="0.25">
      <c r="J1758" s="1">
        <v>44133</v>
      </c>
      <c r="K1758">
        <f t="shared" si="420"/>
        <v>2020</v>
      </c>
      <c r="L1758" t="str">
        <f t="shared" si="421"/>
        <v>October</v>
      </c>
      <c r="M1758" s="52" t="str">
        <f>DailyReportTable[[#This Row],[Year]]&amp;WEEKNUM(DailyReportTable[[#This Row],[Date]],2)</f>
        <v>202044</v>
      </c>
      <c r="N1758">
        <f t="shared" si="422"/>
        <v>29</v>
      </c>
      <c r="O1758" s="2">
        <f>SUMIF(IncomeDBTable[Date],"="&amp;DailyReportTable[[#This Row],[Date]],IncomeDBTable[Amount])</f>
        <v>0</v>
      </c>
      <c r="P1758" s="53">
        <f>SUMIF(ExpensesDBTable[Date],"="&amp;DailyReportTable[[#This Row],[Date]],ExpensesDBTable[Amount])</f>
        <v>143.70999999999998</v>
      </c>
      <c r="Q1758" s="2">
        <f t="shared" si="423"/>
        <v>-143.70999999999998</v>
      </c>
      <c r="R1758" s="2">
        <f t="shared" si="424"/>
        <v>315905.98000000004</v>
      </c>
      <c r="S1758" s="53">
        <f>WEEKNUM(DailyReportTable[[#This Row],[Date]],2)</f>
        <v>44</v>
      </c>
    </row>
    <row r="1759" spans="10:19" x14ac:dyDescent="0.25">
      <c r="J1759" s="1">
        <v>44134</v>
      </c>
      <c r="K1759">
        <f t="shared" si="420"/>
        <v>2020</v>
      </c>
      <c r="L1759" t="str">
        <f t="shared" si="421"/>
        <v>October</v>
      </c>
      <c r="M1759" s="52" t="str">
        <f>DailyReportTable[[#This Row],[Year]]&amp;WEEKNUM(DailyReportTable[[#This Row],[Date]],2)</f>
        <v>202044</v>
      </c>
      <c r="N1759">
        <f t="shared" si="422"/>
        <v>30</v>
      </c>
      <c r="O1759" s="2">
        <f>SUMIF(IncomeDBTable[Date],"="&amp;DailyReportTable[[#This Row],[Date]],IncomeDBTable[Amount])</f>
        <v>0</v>
      </c>
      <c r="P1759" s="53">
        <f>SUMIF(ExpensesDBTable[Date],"="&amp;DailyReportTable[[#This Row],[Date]],ExpensesDBTable[Amount])</f>
        <v>126</v>
      </c>
      <c r="Q1759" s="2">
        <f t="shared" si="423"/>
        <v>-126</v>
      </c>
      <c r="R1759" s="2">
        <f t="shared" si="424"/>
        <v>315779.98000000004</v>
      </c>
      <c r="S1759" s="53">
        <f>WEEKNUM(DailyReportTable[[#This Row],[Date]],2)</f>
        <v>44</v>
      </c>
    </row>
    <row r="1760" spans="10:19" x14ac:dyDescent="0.25">
      <c r="J1760" s="1">
        <v>44135</v>
      </c>
      <c r="K1760">
        <f t="shared" si="420"/>
        <v>2020</v>
      </c>
      <c r="L1760" t="str">
        <f t="shared" si="421"/>
        <v>October</v>
      </c>
      <c r="M1760" s="52" t="str">
        <f>DailyReportTable[[#This Row],[Year]]&amp;WEEKNUM(DailyReportTable[[#This Row],[Date]],2)</f>
        <v>202044</v>
      </c>
      <c r="N1760">
        <f t="shared" si="422"/>
        <v>31</v>
      </c>
      <c r="O1760" s="2">
        <f>SUMIF(IncomeDBTable[Date],"="&amp;DailyReportTable[[#This Row],[Date]],IncomeDBTable[Amount])</f>
        <v>0</v>
      </c>
      <c r="P1760" s="53">
        <f>SUMIF(ExpensesDBTable[Date],"="&amp;DailyReportTable[[#This Row],[Date]],ExpensesDBTable[Amount])</f>
        <v>268.79000000000002</v>
      </c>
      <c r="Q1760" s="2">
        <f t="shared" si="423"/>
        <v>-268.79000000000002</v>
      </c>
      <c r="R1760" s="2">
        <f t="shared" si="424"/>
        <v>315511.19000000006</v>
      </c>
      <c r="S1760" s="53">
        <f>WEEKNUM(DailyReportTable[[#This Row],[Date]],2)</f>
        <v>44</v>
      </c>
    </row>
    <row r="1761" spans="10:19" x14ac:dyDescent="0.25">
      <c r="J1761" s="1">
        <v>44136</v>
      </c>
      <c r="K1761">
        <f t="shared" si="420"/>
        <v>2020</v>
      </c>
      <c r="L1761" t="str">
        <f t="shared" si="421"/>
        <v>November</v>
      </c>
      <c r="M1761" s="52" t="str">
        <f>DailyReportTable[[#This Row],[Year]]&amp;WEEKNUM(DailyReportTable[[#This Row],[Date]],2)</f>
        <v>202044</v>
      </c>
      <c r="N1761">
        <f t="shared" si="422"/>
        <v>1</v>
      </c>
      <c r="O1761" s="2">
        <f>SUMIF(IncomeDBTable[Date],"="&amp;DailyReportTable[[#This Row],[Date]],IncomeDBTable[Amount])</f>
        <v>0</v>
      </c>
      <c r="P1761" s="53">
        <f>SUMIF(ExpensesDBTable[Date],"="&amp;DailyReportTable[[#This Row],[Date]],ExpensesDBTable[Amount])</f>
        <v>100.26</v>
      </c>
      <c r="Q1761" s="2">
        <f t="shared" si="423"/>
        <v>-100.26</v>
      </c>
      <c r="R1761" s="2">
        <f t="shared" si="424"/>
        <v>315410.93000000005</v>
      </c>
      <c r="S1761" s="53">
        <f>WEEKNUM(DailyReportTable[[#This Row],[Date]],2)</f>
        <v>44</v>
      </c>
    </row>
    <row r="1762" spans="10:19" x14ac:dyDescent="0.25">
      <c r="J1762" s="1">
        <v>44139</v>
      </c>
      <c r="K1762">
        <f t="shared" si="420"/>
        <v>2020</v>
      </c>
      <c r="L1762" t="str">
        <f t="shared" si="421"/>
        <v>November</v>
      </c>
      <c r="M1762" s="52" t="str">
        <f>DailyReportTable[[#This Row],[Year]]&amp;WEEKNUM(DailyReportTable[[#This Row],[Date]],2)</f>
        <v>202045</v>
      </c>
      <c r="N1762">
        <f t="shared" si="422"/>
        <v>4</v>
      </c>
      <c r="O1762" s="2">
        <f>SUMIF(IncomeDBTable[Date],"="&amp;DailyReportTable[[#This Row],[Date]],IncomeDBTable[Amount])</f>
        <v>0</v>
      </c>
      <c r="P1762" s="53">
        <f>SUMIF(ExpensesDBTable[Date],"="&amp;DailyReportTable[[#This Row],[Date]],ExpensesDBTable[Amount])</f>
        <v>785.6400000000001</v>
      </c>
      <c r="Q1762" s="2">
        <f t="shared" si="423"/>
        <v>-785.6400000000001</v>
      </c>
      <c r="R1762" s="2">
        <f t="shared" si="424"/>
        <v>314625.29000000004</v>
      </c>
      <c r="S1762" s="53">
        <f>WEEKNUM(DailyReportTable[[#This Row],[Date]],2)</f>
        <v>45</v>
      </c>
    </row>
    <row r="1763" spans="10:19" x14ac:dyDescent="0.25">
      <c r="J1763" s="1">
        <v>44143</v>
      </c>
      <c r="K1763">
        <f t="shared" ref="K1763:K1768" si="425">YEAR(J1763)</f>
        <v>2020</v>
      </c>
      <c r="L1763" t="str">
        <f t="shared" ref="L1763:L1768" si="426">TEXT(DATE(K1763,MONTH(J1763),N1763),"MMMM")</f>
        <v>November</v>
      </c>
      <c r="M1763" s="52" t="str">
        <f>DailyReportTable[[#This Row],[Year]]&amp;WEEKNUM(DailyReportTable[[#This Row],[Date]],2)</f>
        <v>202045</v>
      </c>
      <c r="N1763">
        <f t="shared" ref="N1763:N1768" si="427">DAY(J1763)</f>
        <v>8</v>
      </c>
      <c r="O1763" s="2">
        <f>SUMIF(IncomeDBTable[Date],"="&amp;DailyReportTable[[#This Row],[Date]],IncomeDBTable[Amount])</f>
        <v>0</v>
      </c>
      <c r="P1763" s="53">
        <f>SUMIF(ExpensesDBTable[Date],"="&amp;DailyReportTable[[#This Row],[Date]],ExpensesDBTable[Amount])</f>
        <v>3345.95</v>
      </c>
      <c r="Q1763" s="2">
        <f t="shared" ref="Q1763:Q1768" si="428">O1763-P1763</f>
        <v>-3345.95</v>
      </c>
      <c r="R1763" s="2">
        <f t="shared" ref="R1763:R1768" si="429">R1762+Q1763</f>
        <v>311279.34000000003</v>
      </c>
      <c r="S1763" s="53">
        <f>WEEKNUM(DailyReportTable[[#This Row],[Date]],2)</f>
        <v>45</v>
      </c>
    </row>
    <row r="1764" spans="10:19" x14ac:dyDescent="0.25">
      <c r="J1764" s="1">
        <v>44144</v>
      </c>
      <c r="K1764">
        <f t="shared" si="425"/>
        <v>2020</v>
      </c>
      <c r="L1764" t="str">
        <f t="shared" si="426"/>
        <v>November</v>
      </c>
      <c r="M1764" s="52" t="str">
        <f>DailyReportTable[[#This Row],[Year]]&amp;WEEKNUM(DailyReportTable[[#This Row],[Date]],2)</f>
        <v>202046</v>
      </c>
      <c r="N1764">
        <f t="shared" si="427"/>
        <v>9</v>
      </c>
      <c r="O1764" s="2">
        <f>SUMIF(IncomeDBTable[Date],"="&amp;DailyReportTable[[#This Row],[Date]],IncomeDBTable[Amount])</f>
        <v>0</v>
      </c>
      <c r="P1764" s="53">
        <f>SUMIF(ExpensesDBTable[Date],"="&amp;DailyReportTable[[#This Row],[Date]],ExpensesDBTable[Amount])</f>
        <v>1219.95</v>
      </c>
      <c r="Q1764" s="2">
        <f t="shared" si="428"/>
        <v>-1219.95</v>
      </c>
      <c r="R1764" s="2">
        <f t="shared" si="429"/>
        <v>310059.39</v>
      </c>
      <c r="S1764" s="53">
        <f>WEEKNUM(DailyReportTable[[#This Row],[Date]],2)</f>
        <v>46</v>
      </c>
    </row>
    <row r="1765" spans="10:19" x14ac:dyDescent="0.25">
      <c r="J1765" s="1">
        <v>44146</v>
      </c>
      <c r="K1765">
        <f t="shared" si="425"/>
        <v>2020</v>
      </c>
      <c r="L1765" t="str">
        <f t="shared" si="426"/>
        <v>November</v>
      </c>
      <c r="M1765" s="52" t="str">
        <f>DailyReportTable[[#This Row],[Year]]&amp;WEEKNUM(DailyReportTable[[#This Row],[Date]],2)</f>
        <v>202046</v>
      </c>
      <c r="N1765">
        <f t="shared" si="427"/>
        <v>11</v>
      </c>
      <c r="O1765" s="2">
        <f>SUMIF(IncomeDBTable[Date],"="&amp;DailyReportTable[[#This Row],[Date]],IncomeDBTable[Amount])</f>
        <v>0</v>
      </c>
      <c r="P1765" s="53">
        <f>SUMIF(ExpensesDBTable[Date],"="&amp;DailyReportTable[[#This Row],[Date]],ExpensesDBTable[Amount])</f>
        <v>303.39999999999998</v>
      </c>
      <c r="Q1765" s="2">
        <f t="shared" si="428"/>
        <v>-303.39999999999998</v>
      </c>
      <c r="R1765" s="2">
        <f t="shared" si="429"/>
        <v>309755.99</v>
      </c>
      <c r="S1765" s="53">
        <f>WEEKNUM(DailyReportTable[[#This Row],[Date]],2)</f>
        <v>46</v>
      </c>
    </row>
    <row r="1766" spans="10:19" x14ac:dyDescent="0.25">
      <c r="J1766" s="1">
        <v>44150</v>
      </c>
      <c r="K1766">
        <f t="shared" si="425"/>
        <v>2020</v>
      </c>
      <c r="L1766" t="str">
        <f t="shared" si="426"/>
        <v>November</v>
      </c>
      <c r="M1766" s="52" t="str">
        <f>DailyReportTable[[#This Row],[Year]]&amp;WEEKNUM(DailyReportTable[[#This Row],[Date]],2)</f>
        <v>202046</v>
      </c>
      <c r="N1766">
        <f t="shared" si="427"/>
        <v>15</v>
      </c>
      <c r="O1766" s="2">
        <f>SUMIF(IncomeDBTable[Date],"="&amp;DailyReportTable[[#This Row],[Date]],IncomeDBTable[Amount])</f>
        <v>0</v>
      </c>
      <c r="P1766" s="53">
        <f>SUMIF(ExpensesDBTable[Date],"="&amp;DailyReportTable[[#This Row],[Date]],ExpensesDBTable[Amount])</f>
        <v>866.86</v>
      </c>
      <c r="Q1766" s="2">
        <f t="shared" si="428"/>
        <v>-866.86</v>
      </c>
      <c r="R1766" s="2">
        <f t="shared" si="429"/>
        <v>308889.13</v>
      </c>
      <c r="S1766" s="53">
        <f>WEEKNUM(DailyReportTable[[#This Row],[Date]],2)</f>
        <v>46</v>
      </c>
    </row>
    <row r="1767" spans="10:19" x14ac:dyDescent="0.25">
      <c r="J1767" s="1">
        <v>44151</v>
      </c>
      <c r="K1767">
        <f t="shared" si="425"/>
        <v>2020</v>
      </c>
      <c r="L1767" t="str">
        <f t="shared" si="426"/>
        <v>November</v>
      </c>
      <c r="M1767" s="52" t="str">
        <f>DailyReportTable[[#This Row],[Year]]&amp;WEEKNUM(DailyReportTable[[#This Row],[Date]],2)</f>
        <v>202047</v>
      </c>
      <c r="N1767">
        <f t="shared" si="427"/>
        <v>16</v>
      </c>
      <c r="O1767" s="2">
        <f>SUMIF(IncomeDBTable[Date],"="&amp;DailyReportTable[[#This Row],[Date]],IncomeDBTable[Amount])</f>
        <v>15603.220000000001</v>
      </c>
      <c r="P1767" s="53">
        <f>SUMIF(ExpensesDBTable[Date],"="&amp;DailyReportTable[[#This Row],[Date]],ExpensesDBTable[Amount])</f>
        <v>301.56</v>
      </c>
      <c r="Q1767" s="2">
        <f t="shared" si="428"/>
        <v>15301.660000000002</v>
      </c>
      <c r="R1767" s="2">
        <f t="shared" si="429"/>
        <v>324190.78999999998</v>
      </c>
      <c r="S1767" s="53">
        <f>WEEKNUM(DailyReportTable[[#This Row],[Date]],2)</f>
        <v>47</v>
      </c>
    </row>
    <row r="1768" spans="10:19" x14ac:dyDescent="0.25">
      <c r="J1768" s="1">
        <v>44152</v>
      </c>
      <c r="K1768">
        <f t="shared" si="425"/>
        <v>2020</v>
      </c>
      <c r="L1768" t="str">
        <f t="shared" si="426"/>
        <v>November</v>
      </c>
      <c r="M1768" s="52" t="str">
        <f>DailyReportTable[[#This Row],[Year]]&amp;WEEKNUM(DailyReportTable[[#This Row],[Date]],2)</f>
        <v>202047</v>
      </c>
      <c r="N1768">
        <f t="shared" si="427"/>
        <v>17</v>
      </c>
      <c r="O1768" s="2">
        <f>SUMIF(IncomeDBTable[Date],"="&amp;DailyReportTable[[#This Row],[Date]],IncomeDBTable[Amount])</f>
        <v>0</v>
      </c>
      <c r="P1768" s="53">
        <f>SUMIF(ExpensesDBTable[Date],"="&amp;DailyReportTable[[#This Row],[Date]],ExpensesDBTable[Amount])</f>
        <v>10.5</v>
      </c>
      <c r="Q1768" s="2">
        <f t="shared" si="428"/>
        <v>-10.5</v>
      </c>
      <c r="R1768" s="2">
        <f t="shared" si="429"/>
        <v>324180.28999999998</v>
      </c>
      <c r="S1768" s="53">
        <f>WEEKNUM(DailyReportTable[[#This Row],[Date]],2)</f>
        <v>47</v>
      </c>
    </row>
    <row r="1769" spans="10:19" x14ac:dyDescent="0.25">
      <c r="J1769" s="1">
        <v>44157</v>
      </c>
      <c r="K1769">
        <f t="shared" ref="K1769:K1774" si="430">YEAR(J1769)</f>
        <v>2020</v>
      </c>
      <c r="L1769" t="str">
        <f t="shared" ref="L1769:L1774" si="431">TEXT(DATE(K1769,MONTH(J1769),N1769),"MMMM")</f>
        <v>November</v>
      </c>
      <c r="M1769" s="52" t="str">
        <f>DailyReportTable[[#This Row],[Year]]&amp;WEEKNUM(DailyReportTable[[#This Row],[Date]],2)</f>
        <v>202047</v>
      </c>
      <c r="N1769">
        <f t="shared" ref="N1769:N1774" si="432">DAY(J1769)</f>
        <v>22</v>
      </c>
      <c r="O1769" s="2">
        <f>SUMIF(IncomeDBTable[Date],"="&amp;DailyReportTable[[#This Row],[Date]],IncomeDBTable[Amount])</f>
        <v>0</v>
      </c>
      <c r="P1769" s="53">
        <f>SUMIF(ExpensesDBTable[Date],"="&amp;DailyReportTable[[#This Row],[Date]],ExpensesDBTable[Amount])</f>
        <v>906.87000000000023</v>
      </c>
      <c r="Q1769" s="2">
        <f t="shared" ref="Q1769:Q1774" si="433">O1769-P1769</f>
        <v>-906.87000000000023</v>
      </c>
      <c r="R1769" s="2">
        <f t="shared" ref="R1769:R1774" si="434">R1768+Q1769</f>
        <v>323273.42</v>
      </c>
      <c r="S1769" s="53">
        <f>WEEKNUM(DailyReportTable[[#This Row],[Date]],2)</f>
        <v>47</v>
      </c>
    </row>
    <row r="1770" spans="10:19" x14ac:dyDescent="0.25">
      <c r="J1770" s="1">
        <v>44164</v>
      </c>
      <c r="K1770">
        <f t="shared" si="430"/>
        <v>2020</v>
      </c>
      <c r="L1770" t="str">
        <f t="shared" si="431"/>
        <v>November</v>
      </c>
      <c r="M1770" s="52" t="str">
        <f>DailyReportTable[[#This Row],[Year]]&amp;WEEKNUM(DailyReportTable[[#This Row],[Date]],2)</f>
        <v>202048</v>
      </c>
      <c r="N1770">
        <f t="shared" si="432"/>
        <v>29</v>
      </c>
      <c r="O1770" s="2">
        <f>SUMIF(IncomeDBTable[Date],"="&amp;DailyReportTable[[#This Row],[Date]],IncomeDBTable[Amount])</f>
        <v>147</v>
      </c>
      <c r="P1770" s="53">
        <f>SUMIF(ExpensesDBTable[Date],"="&amp;DailyReportTable[[#This Row],[Date]],ExpensesDBTable[Amount])</f>
        <v>4339.4099999999989</v>
      </c>
      <c r="Q1770" s="2">
        <f t="shared" si="433"/>
        <v>-4192.4099999999989</v>
      </c>
      <c r="R1770" s="2">
        <f t="shared" si="434"/>
        <v>319081.01</v>
      </c>
      <c r="S1770" s="53">
        <f>WEEKNUM(DailyReportTable[[#This Row],[Date]],2)</f>
        <v>48</v>
      </c>
    </row>
    <row r="1771" spans="10:19" x14ac:dyDescent="0.25">
      <c r="J1771" s="1">
        <v>44165</v>
      </c>
      <c r="K1771">
        <f t="shared" si="430"/>
        <v>2020</v>
      </c>
      <c r="L1771" t="str">
        <f t="shared" si="431"/>
        <v>November</v>
      </c>
      <c r="M1771" s="52" t="str">
        <f>DailyReportTable[[#This Row],[Year]]&amp;WEEKNUM(DailyReportTable[[#This Row],[Date]],2)</f>
        <v>202049</v>
      </c>
      <c r="N1771">
        <f t="shared" si="432"/>
        <v>30</v>
      </c>
      <c r="O1771" s="2">
        <f>SUMIF(IncomeDBTable[Date],"="&amp;DailyReportTable[[#This Row],[Date]],IncomeDBTable[Amount])</f>
        <v>0</v>
      </c>
      <c r="P1771" s="53">
        <f>SUMIF(ExpensesDBTable[Date],"="&amp;DailyReportTable[[#This Row],[Date]],ExpensesDBTable[Amount])</f>
        <v>387.99</v>
      </c>
      <c r="Q1771" s="2">
        <f t="shared" si="433"/>
        <v>-387.99</v>
      </c>
      <c r="R1771" s="2">
        <f t="shared" si="434"/>
        <v>318693.02</v>
      </c>
      <c r="S1771" s="53">
        <f>WEEKNUM(DailyReportTable[[#This Row],[Date]],2)</f>
        <v>49</v>
      </c>
    </row>
    <row r="1772" spans="10:19" x14ac:dyDescent="0.25">
      <c r="J1772" s="1">
        <v>44166</v>
      </c>
      <c r="K1772">
        <f t="shared" si="430"/>
        <v>2020</v>
      </c>
      <c r="L1772" t="str">
        <f t="shared" si="431"/>
        <v>December</v>
      </c>
      <c r="M1772" s="52" t="str">
        <f>DailyReportTable[[#This Row],[Year]]&amp;WEEKNUM(DailyReportTable[[#This Row],[Date]],2)</f>
        <v>202049</v>
      </c>
      <c r="N1772">
        <f t="shared" si="432"/>
        <v>1</v>
      </c>
      <c r="O1772" s="2">
        <f>SUMIF(IncomeDBTable[Date],"="&amp;DailyReportTable[[#This Row],[Date]],IncomeDBTable[Amount])</f>
        <v>0</v>
      </c>
      <c r="P1772" s="53">
        <f>SUMIF(ExpensesDBTable[Date],"="&amp;DailyReportTable[[#This Row],[Date]],ExpensesDBTable[Amount])</f>
        <v>1082.8300000000002</v>
      </c>
      <c r="Q1772" s="2">
        <f t="shared" si="433"/>
        <v>-1082.8300000000002</v>
      </c>
      <c r="R1772" s="2">
        <f t="shared" si="434"/>
        <v>317610.19</v>
      </c>
      <c r="S1772" s="53">
        <f>WEEKNUM(DailyReportTable[[#This Row],[Date]],2)</f>
        <v>49</v>
      </c>
    </row>
    <row r="1773" spans="10:19" x14ac:dyDescent="0.25">
      <c r="J1773" s="1">
        <v>44167</v>
      </c>
      <c r="K1773">
        <f t="shared" si="430"/>
        <v>2020</v>
      </c>
      <c r="L1773" t="str">
        <f t="shared" si="431"/>
        <v>December</v>
      </c>
      <c r="M1773" s="52" t="str">
        <f>DailyReportTable[[#This Row],[Year]]&amp;WEEKNUM(DailyReportTable[[#This Row],[Date]],2)</f>
        <v>202049</v>
      </c>
      <c r="N1773">
        <f t="shared" si="432"/>
        <v>2</v>
      </c>
      <c r="O1773" s="2">
        <f>SUMIF(IncomeDBTable[Date],"="&amp;DailyReportTable[[#This Row],[Date]],IncomeDBTable[Amount])</f>
        <v>72</v>
      </c>
      <c r="P1773" s="53">
        <f>SUMIF(ExpensesDBTable[Date],"="&amp;DailyReportTable[[#This Row],[Date]],ExpensesDBTable[Amount])</f>
        <v>117.65</v>
      </c>
      <c r="Q1773" s="2">
        <f t="shared" si="433"/>
        <v>-45.650000000000006</v>
      </c>
      <c r="R1773" s="2">
        <f t="shared" si="434"/>
        <v>317564.53999999998</v>
      </c>
      <c r="S1773" s="53">
        <f>WEEKNUM(DailyReportTable[[#This Row],[Date]],2)</f>
        <v>49</v>
      </c>
    </row>
    <row r="1774" spans="10:19" x14ac:dyDescent="0.25">
      <c r="J1774" s="1">
        <v>44168</v>
      </c>
      <c r="K1774">
        <f t="shared" si="430"/>
        <v>2020</v>
      </c>
      <c r="L1774" t="str">
        <f t="shared" si="431"/>
        <v>December</v>
      </c>
      <c r="M1774" s="52" t="str">
        <f>DailyReportTable[[#This Row],[Year]]&amp;WEEKNUM(DailyReportTable[[#This Row],[Date]],2)</f>
        <v>202049</v>
      </c>
      <c r="N1774">
        <f t="shared" si="432"/>
        <v>3</v>
      </c>
      <c r="O1774" s="2">
        <f>SUMIF(IncomeDBTable[Date],"="&amp;DailyReportTable[[#This Row],[Date]],IncomeDBTable[Amount])</f>
        <v>0</v>
      </c>
      <c r="P1774" s="53">
        <f>SUMIF(ExpensesDBTable[Date],"="&amp;DailyReportTable[[#This Row],[Date]],ExpensesDBTable[Amount])</f>
        <v>38.79</v>
      </c>
      <c r="Q1774" s="2">
        <f t="shared" si="433"/>
        <v>-38.79</v>
      </c>
      <c r="R1774" s="2">
        <f t="shared" si="434"/>
        <v>317525.75</v>
      </c>
      <c r="S1774" s="53">
        <f>WEEKNUM(DailyReportTable[[#This Row],[Date]],2)</f>
        <v>49</v>
      </c>
    </row>
    <row r="1775" spans="10:19" x14ac:dyDescent="0.25">
      <c r="J1775" s="1">
        <v>44170</v>
      </c>
      <c r="K1775">
        <f t="shared" ref="K1775:K1780" si="435">YEAR(J1775)</f>
        <v>2020</v>
      </c>
      <c r="L1775" t="str">
        <f t="shared" ref="L1775:L1780" si="436">TEXT(DATE(K1775,MONTH(J1775),N1775),"MMMM")</f>
        <v>December</v>
      </c>
      <c r="M1775" s="52" t="str">
        <f>DailyReportTable[[#This Row],[Year]]&amp;WEEKNUM(DailyReportTable[[#This Row],[Date]],2)</f>
        <v>202049</v>
      </c>
      <c r="N1775">
        <f t="shared" ref="N1775:N1780" si="437">DAY(J1775)</f>
        <v>5</v>
      </c>
      <c r="O1775" s="2">
        <f>SUMIF(IncomeDBTable[Date],"="&amp;DailyReportTable[[#This Row],[Date]],IncomeDBTable[Amount])</f>
        <v>0</v>
      </c>
      <c r="P1775" s="53">
        <f>SUMIF(ExpensesDBTable[Date],"="&amp;DailyReportTable[[#This Row],[Date]],ExpensesDBTable[Amount])</f>
        <v>229.31</v>
      </c>
      <c r="Q1775" s="2">
        <f t="shared" ref="Q1775:Q1780" si="438">O1775-P1775</f>
        <v>-229.31</v>
      </c>
      <c r="R1775" s="2">
        <f t="shared" ref="R1775:R1780" si="439">R1774+Q1775</f>
        <v>317296.44</v>
      </c>
      <c r="S1775" s="53">
        <f>WEEKNUM(DailyReportTable[[#This Row],[Date]],2)</f>
        <v>49</v>
      </c>
    </row>
    <row r="1776" spans="10:19" x14ac:dyDescent="0.25">
      <c r="J1776" s="1">
        <v>44171</v>
      </c>
      <c r="K1776">
        <f t="shared" si="435"/>
        <v>2020</v>
      </c>
      <c r="L1776" t="str">
        <f t="shared" si="436"/>
        <v>December</v>
      </c>
      <c r="M1776" s="52" t="str">
        <f>DailyReportTable[[#This Row],[Year]]&amp;WEEKNUM(DailyReportTable[[#This Row],[Date]],2)</f>
        <v>202049</v>
      </c>
      <c r="N1776">
        <f t="shared" si="437"/>
        <v>6</v>
      </c>
      <c r="O1776" s="2">
        <f>SUMIF(IncomeDBTable[Date],"="&amp;DailyReportTable[[#This Row],[Date]],IncomeDBTable[Amount])</f>
        <v>0</v>
      </c>
      <c r="P1776" s="53">
        <f>SUMIF(ExpensesDBTable[Date],"="&amp;DailyReportTable[[#This Row],[Date]],ExpensesDBTable[Amount])</f>
        <v>272.25</v>
      </c>
      <c r="Q1776" s="2">
        <f t="shared" si="438"/>
        <v>-272.25</v>
      </c>
      <c r="R1776" s="2">
        <f t="shared" si="439"/>
        <v>317024.19</v>
      </c>
      <c r="S1776" s="53">
        <f>WEEKNUM(DailyReportTable[[#This Row],[Date]],2)</f>
        <v>49</v>
      </c>
    </row>
    <row r="1777" spans="10:19" x14ac:dyDescent="0.25">
      <c r="J1777" s="1">
        <v>44175</v>
      </c>
      <c r="K1777">
        <f t="shared" si="435"/>
        <v>2020</v>
      </c>
      <c r="L1777" t="str">
        <f t="shared" si="436"/>
        <v>December</v>
      </c>
      <c r="M1777" s="52" t="str">
        <f>DailyReportTable[[#This Row],[Year]]&amp;WEEKNUM(DailyReportTable[[#This Row],[Date]],2)</f>
        <v>202050</v>
      </c>
      <c r="N1777">
        <f t="shared" si="437"/>
        <v>10</v>
      </c>
      <c r="O1777" s="2">
        <f>SUMIF(IncomeDBTable[Date],"="&amp;DailyReportTable[[#This Row],[Date]],IncomeDBTable[Amount])</f>
        <v>0</v>
      </c>
      <c r="P1777" s="53">
        <f>SUMIF(ExpensesDBTable[Date],"="&amp;DailyReportTable[[#This Row],[Date]],ExpensesDBTable[Amount])</f>
        <v>2805.88</v>
      </c>
      <c r="Q1777" s="2">
        <f t="shared" si="438"/>
        <v>-2805.88</v>
      </c>
      <c r="R1777" s="2">
        <f t="shared" si="439"/>
        <v>314218.31</v>
      </c>
      <c r="S1777" s="53">
        <f>WEEKNUM(DailyReportTable[[#This Row],[Date]],2)</f>
        <v>50</v>
      </c>
    </row>
    <row r="1778" spans="10:19" x14ac:dyDescent="0.25">
      <c r="J1778" s="1">
        <v>44178</v>
      </c>
      <c r="K1778">
        <f t="shared" si="435"/>
        <v>2020</v>
      </c>
      <c r="L1778" t="str">
        <f t="shared" si="436"/>
        <v>December</v>
      </c>
      <c r="M1778" s="52" t="str">
        <f>DailyReportTable[[#This Row],[Year]]&amp;WEEKNUM(DailyReportTable[[#This Row],[Date]],2)</f>
        <v>202050</v>
      </c>
      <c r="N1778">
        <f t="shared" si="437"/>
        <v>13</v>
      </c>
      <c r="O1778" s="2">
        <f>SUMIF(IncomeDBTable[Date],"="&amp;DailyReportTable[[#This Row],[Date]],IncomeDBTable[Amount])</f>
        <v>0</v>
      </c>
      <c r="P1778" s="53">
        <f>SUMIF(ExpensesDBTable[Date],"="&amp;DailyReportTable[[#This Row],[Date]],ExpensesDBTable[Amount])</f>
        <v>595.25</v>
      </c>
      <c r="Q1778" s="2">
        <f t="shared" si="438"/>
        <v>-595.25</v>
      </c>
      <c r="R1778" s="2">
        <f t="shared" si="439"/>
        <v>313623.06</v>
      </c>
      <c r="S1778" s="53">
        <f>WEEKNUM(DailyReportTable[[#This Row],[Date]],2)</f>
        <v>50</v>
      </c>
    </row>
    <row r="1779" spans="10:19" x14ac:dyDescent="0.25">
      <c r="J1779" s="1">
        <v>44179</v>
      </c>
      <c r="K1779">
        <f t="shared" si="435"/>
        <v>2020</v>
      </c>
      <c r="L1779" t="str">
        <f t="shared" si="436"/>
        <v>December</v>
      </c>
      <c r="M1779" s="52" t="str">
        <f>DailyReportTable[[#This Row],[Year]]&amp;WEEKNUM(DailyReportTable[[#This Row],[Date]],2)</f>
        <v>202051</v>
      </c>
      <c r="N1779">
        <f t="shared" si="437"/>
        <v>14</v>
      </c>
      <c r="O1779" s="2">
        <f>SUMIF(IncomeDBTable[Date],"="&amp;DailyReportTable[[#This Row],[Date]],IncomeDBTable[Amount])</f>
        <v>18271.22</v>
      </c>
      <c r="P1779" s="53">
        <f>SUMIF(ExpensesDBTable[Date],"="&amp;DailyReportTable[[#This Row],[Date]],ExpensesDBTable[Amount])</f>
        <v>760.79</v>
      </c>
      <c r="Q1779" s="2">
        <f t="shared" si="438"/>
        <v>17510.43</v>
      </c>
      <c r="R1779" s="2">
        <f t="shared" si="439"/>
        <v>331133.49</v>
      </c>
      <c r="S1779" s="53">
        <f>WEEKNUM(DailyReportTable[[#This Row],[Date]],2)</f>
        <v>51</v>
      </c>
    </row>
    <row r="1780" spans="10:19" x14ac:dyDescent="0.25">
      <c r="J1780" s="1">
        <v>44180</v>
      </c>
      <c r="K1780">
        <f t="shared" si="435"/>
        <v>2020</v>
      </c>
      <c r="L1780" t="str">
        <f t="shared" si="436"/>
        <v>December</v>
      </c>
      <c r="M1780" s="52" t="str">
        <f>DailyReportTable[[#This Row],[Year]]&amp;WEEKNUM(DailyReportTable[[#This Row],[Date]],2)</f>
        <v>202051</v>
      </c>
      <c r="N1780">
        <f t="shared" si="437"/>
        <v>15</v>
      </c>
      <c r="O1780" s="2">
        <f>SUMIF(IncomeDBTable[Date],"="&amp;DailyReportTable[[#This Row],[Date]],IncomeDBTable[Amount])</f>
        <v>0</v>
      </c>
      <c r="P1780" s="53">
        <f>SUMIF(ExpensesDBTable[Date],"="&amp;DailyReportTable[[#This Row],[Date]],ExpensesDBTable[Amount])</f>
        <v>167.64</v>
      </c>
      <c r="Q1780" s="2">
        <f t="shared" si="438"/>
        <v>-167.64</v>
      </c>
      <c r="R1780" s="2">
        <f t="shared" si="439"/>
        <v>330965.84999999998</v>
      </c>
      <c r="S1780" s="53">
        <f>WEEKNUM(DailyReportTable[[#This Row],[Date]],2)</f>
        <v>51</v>
      </c>
    </row>
    <row r="1781" spans="10:19" x14ac:dyDescent="0.25">
      <c r="J1781" s="1">
        <v>44184</v>
      </c>
      <c r="K1781">
        <f t="shared" ref="K1781:K1791" si="440">YEAR(J1781)</f>
        <v>2020</v>
      </c>
      <c r="L1781" t="str">
        <f t="shared" ref="L1781:L1791" si="441">TEXT(DATE(K1781,MONTH(J1781),N1781),"MMMM")</f>
        <v>December</v>
      </c>
      <c r="M1781" s="52" t="str">
        <f>DailyReportTable[[#This Row],[Year]]&amp;WEEKNUM(DailyReportTable[[#This Row],[Date]],2)</f>
        <v>202051</v>
      </c>
      <c r="N1781">
        <f t="shared" ref="N1781:N1791" si="442">DAY(J1781)</f>
        <v>19</v>
      </c>
      <c r="O1781" s="2">
        <f>SUMIF(IncomeDBTable[Date],"="&amp;DailyReportTable[[#This Row],[Date]],IncomeDBTable[Amount])</f>
        <v>0</v>
      </c>
      <c r="P1781" s="53">
        <f>SUMIF(ExpensesDBTable[Date],"="&amp;DailyReportTable[[#This Row],[Date]],ExpensesDBTable[Amount])</f>
        <v>1352.76</v>
      </c>
      <c r="Q1781" s="2">
        <f t="shared" ref="Q1781:Q1791" si="443">O1781-P1781</f>
        <v>-1352.76</v>
      </c>
      <c r="R1781" s="2">
        <f t="shared" ref="R1781:R1791" si="444">R1780+Q1781</f>
        <v>329613.08999999997</v>
      </c>
      <c r="S1781" s="53">
        <f>WEEKNUM(DailyReportTable[[#This Row],[Date]],2)</f>
        <v>51</v>
      </c>
    </row>
    <row r="1782" spans="10:19" x14ac:dyDescent="0.25">
      <c r="J1782" s="1">
        <v>44185</v>
      </c>
      <c r="K1782">
        <f t="shared" si="440"/>
        <v>2020</v>
      </c>
      <c r="L1782" t="str">
        <f t="shared" si="441"/>
        <v>December</v>
      </c>
      <c r="M1782" s="52" t="str">
        <f>DailyReportTable[[#This Row],[Year]]&amp;WEEKNUM(DailyReportTable[[#This Row],[Date]],2)</f>
        <v>202051</v>
      </c>
      <c r="N1782">
        <f t="shared" si="442"/>
        <v>20</v>
      </c>
      <c r="O1782" s="2">
        <f>SUMIF(IncomeDBTable[Date],"="&amp;DailyReportTable[[#This Row],[Date]],IncomeDBTable[Amount])</f>
        <v>0</v>
      </c>
      <c r="P1782" s="53">
        <f>SUMIF(ExpensesDBTable[Date],"="&amp;DailyReportTable[[#This Row],[Date]],ExpensesDBTable[Amount])</f>
        <v>212.54</v>
      </c>
      <c r="Q1782" s="2">
        <f t="shared" si="443"/>
        <v>-212.54</v>
      </c>
      <c r="R1782" s="2">
        <f t="shared" si="444"/>
        <v>329400.55</v>
      </c>
      <c r="S1782" s="53">
        <f>WEEKNUM(DailyReportTable[[#This Row],[Date]],2)</f>
        <v>51</v>
      </c>
    </row>
    <row r="1783" spans="10:19" x14ac:dyDescent="0.25">
      <c r="J1783" s="1">
        <v>44186</v>
      </c>
      <c r="K1783">
        <f t="shared" si="440"/>
        <v>2020</v>
      </c>
      <c r="L1783" t="str">
        <f t="shared" si="441"/>
        <v>December</v>
      </c>
      <c r="M1783" s="52" t="str">
        <f>DailyReportTable[[#This Row],[Year]]&amp;WEEKNUM(DailyReportTable[[#This Row],[Date]],2)</f>
        <v>202052</v>
      </c>
      <c r="N1783">
        <f t="shared" si="442"/>
        <v>21</v>
      </c>
      <c r="O1783" s="2">
        <f>SUMIF(IncomeDBTable[Date],"="&amp;DailyReportTable[[#This Row],[Date]],IncomeDBTable[Amount])</f>
        <v>0</v>
      </c>
      <c r="P1783" s="53">
        <f>SUMIF(ExpensesDBTable[Date],"="&amp;DailyReportTable[[#This Row],[Date]],ExpensesDBTable[Amount])</f>
        <v>317.74</v>
      </c>
      <c r="Q1783" s="2">
        <f t="shared" si="443"/>
        <v>-317.74</v>
      </c>
      <c r="R1783" s="2">
        <f t="shared" si="444"/>
        <v>329082.81</v>
      </c>
      <c r="S1783" s="53">
        <f>WEEKNUM(DailyReportTable[[#This Row],[Date]],2)</f>
        <v>52</v>
      </c>
    </row>
    <row r="1784" spans="10:19" x14ac:dyDescent="0.25">
      <c r="J1784" s="1">
        <v>44187</v>
      </c>
      <c r="K1784">
        <f t="shared" si="440"/>
        <v>2020</v>
      </c>
      <c r="L1784" t="str">
        <f t="shared" si="441"/>
        <v>December</v>
      </c>
      <c r="M1784" s="52" t="str">
        <f>DailyReportTable[[#This Row],[Year]]&amp;WEEKNUM(DailyReportTable[[#This Row],[Date]],2)</f>
        <v>202052</v>
      </c>
      <c r="N1784">
        <f t="shared" si="442"/>
        <v>22</v>
      </c>
      <c r="O1784" s="2">
        <f>SUMIF(IncomeDBTable[Date],"="&amp;DailyReportTable[[#This Row],[Date]],IncomeDBTable[Amount])</f>
        <v>0</v>
      </c>
      <c r="P1784" s="53">
        <f>SUMIF(ExpensesDBTable[Date],"="&amp;DailyReportTable[[#This Row],[Date]],ExpensesDBTable[Amount])</f>
        <v>93.92</v>
      </c>
      <c r="Q1784" s="2">
        <f t="shared" si="443"/>
        <v>-93.92</v>
      </c>
      <c r="R1784" s="2">
        <f t="shared" si="444"/>
        <v>328988.89</v>
      </c>
      <c r="S1784" s="53">
        <f>WEEKNUM(DailyReportTable[[#This Row],[Date]],2)</f>
        <v>52</v>
      </c>
    </row>
    <row r="1785" spans="10:19" x14ac:dyDescent="0.25">
      <c r="J1785" s="1">
        <v>44188</v>
      </c>
      <c r="K1785">
        <f t="shared" si="440"/>
        <v>2020</v>
      </c>
      <c r="L1785" t="str">
        <f t="shared" si="441"/>
        <v>December</v>
      </c>
      <c r="M1785" s="52" t="str">
        <f>DailyReportTable[[#This Row],[Year]]&amp;WEEKNUM(DailyReportTable[[#This Row],[Date]],2)</f>
        <v>202052</v>
      </c>
      <c r="N1785">
        <f t="shared" si="442"/>
        <v>23</v>
      </c>
      <c r="O1785" s="2">
        <f>SUMIF(IncomeDBTable[Date],"="&amp;DailyReportTable[[#This Row],[Date]],IncomeDBTable[Amount])</f>
        <v>0</v>
      </c>
      <c r="P1785" s="53">
        <f>SUMIF(ExpensesDBTable[Date],"="&amp;DailyReportTable[[#This Row],[Date]],ExpensesDBTable[Amount])</f>
        <v>105.02000000000001</v>
      </c>
      <c r="Q1785" s="2">
        <f t="shared" si="443"/>
        <v>-105.02000000000001</v>
      </c>
      <c r="R1785" s="2">
        <f t="shared" si="444"/>
        <v>328883.87</v>
      </c>
      <c r="S1785" s="53">
        <f>WEEKNUM(DailyReportTable[[#This Row],[Date]],2)</f>
        <v>52</v>
      </c>
    </row>
    <row r="1786" spans="10:19" x14ac:dyDescent="0.25">
      <c r="J1786" s="1">
        <v>44189</v>
      </c>
      <c r="K1786">
        <f t="shared" si="440"/>
        <v>2020</v>
      </c>
      <c r="L1786" t="str">
        <f t="shared" si="441"/>
        <v>December</v>
      </c>
      <c r="M1786" s="52" t="str">
        <f>DailyReportTable[[#This Row],[Year]]&amp;WEEKNUM(DailyReportTable[[#This Row],[Date]],2)</f>
        <v>202052</v>
      </c>
      <c r="N1786">
        <f t="shared" si="442"/>
        <v>24</v>
      </c>
      <c r="O1786" s="2">
        <f>SUMIF(IncomeDBTable[Date],"="&amp;DailyReportTable[[#This Row],[Date]],IncomeDBTable[Amount])</f>
        <v>0</v>
      </c>
      <c r="P1786" s="53">
        <f>SUMIF(ExpensesDBTable[Date],"="&amp;DailyReportTable[[#This Row],[Date]],ExpensesDBTable[Amount])</f>
        <v>219.05</v>
      </c>
      <c r="Q1786" s="2">
        <f t="shared" si="443"/>
        <v>-219.05</v>
      </c>
      <c r="R1786" s="2">
        <f t="shared" si="444"/>
        <v>328664.82</v>
      </c>
      <c r="S1786" s="53">
        <f>WEEKNUM(DailyReportTable[[#This Row],[Date]],2)</f>
        <v>52</v>
      </c>
    </row>
    <row r="1787" spans="10:19" x14ac:dyDescent="0.25">
      <c r="J1787" s="1">
        <v>44190</v>
      </c>
      <c r="K1787">
        <f t="shared" si="440"/>
        <v>2020</v>
      </c>
      <c r="L1787" t="str">
        <f t="shared" si="441"/>
        <v>December</v>
      </c>
      <c r="M1787" s="52" t="str">
        <f>DailyReportTable[[#This Row],[Year]]&amp;WEEKNUM(DailyReportTable[[#This Row],[Date]],2)</f>
        <v>202052</v>
      </c>
      <c r="N1787">
        <f t="shared" si="442"/>
        <v>25</v>
      </c>
      <c r="O1787" s="2">
        <f>SUMIF(IncomeDBTable[Date],"="&amp;DailyReportTable[[#This Row],[Date]],IncomeDBTable[Amount])</f>
        <v>0</v>
      </c>
      <c r="P1787" s="53">
        <f>SUMIF(ExpensesDBTable[Date],"="&amp;DailyReportTable[[#This Row],[Date]],ExpensesDBTable[Amount])</f>
        <v>30.2</v>
      </c>
      <c r="Q1787" s="2">
        <f t="shared" si="443"/>
        <v>-30.2</v>
      </c>
      <c r="R1787" s="2">
        <f t="shared" si="444"/>
        <v>328634.62</v>
      </c>
      <c r="S1787" s="53">
        <f>WEEKNUM(DailyReportTable[[#This Row],[Date]],2)</f>
        <v>52</v>
      </c>
    </row>
    <row r="1788" spans="10:19" x14ac:dyDescent="0.25">
      <c r="J1788" s="1">
        <v>44191</v>
      </c>
      <c r="K1788">
        <f t="shared" si="440"/>
        <v>2020</v>
      </c>
      <c r="L1788" t="str">
        <f t="shared" si="441"/>
        <v>December</v>
      </c>
      <c r="M1788" s="52" t="str">
        <f>DailyReportTable[[#This Row],[Year]]&amp;WEEKNUM(DailyReportTable[[#This Row],[Date]],2)</f>
        <v>202052</v>
      </c>
      <c r="N1788">
        <f t="shared" si="442"/>
        <v>26</v>
      </c>
      <c r="O1788" s="2">
        <f>SUMIF(IncomeDBTable[Date],"="&amp;DailyReportTable[[#This Row],[Date]],IncomeDBTable[Amount])</f>
        <v>0</v>
      </c>
      <c r="P1788" s="53">
        <f>SUMIF(ExpensesDBTable[Date],"="&amp;DailyReportTable[[#This Row],[Date]],ExpensesDBTable[Amount])</f>
        <v>1129</v>
      </c>
      <c r="Q1788" s="2">
        <f t="shared" si="443"/>
        <v>-1129</v>
      </c>
      <c r="R1788" s="2">
        <f t="shared" si="444"/>
        <v>327505.62</v>
      </c>
      <c r="S1788" s="53">
        <f>WEEKNUM(DailyReportTable[[#This Row],[Date]],2)</f>
        <v>52</v>
      </c>
    </row>
    <row r="1789" spans="10:19" x14ac:dyDescent="0.25">
      <c r="J1789" s="1">
        <v>44192</v>
      </c>
      <c r="K1789">
        <f t="shared" si="440"/>
        <v>2020</v>
      </c>
      <c r="L1789" t="str">
        <f t="shared" si="441"/>
        <v>December</v>
      </c>
      <c r="M1789" s="52" t="str">
        <f>DailyReportTable[[#This Row],[Year]]&amp;WEEKNUM(DailyReportTable[[#This Row],[Date]],2)</f>
        <v>202052</v>
      </c>
      <c r="N1789">
        <f t="shared" si="442"/>
        <v>27</v>
      </c>
      <c r="O1789" s="2">
        <f>SUMIF(IncomeDBTable[Date],"="&amp;DailyReportTable[[#This Row],[Date]],IncomeDBTable[Amount])</f>
        <v>0</v>
      </c>
      <c r="P1789" s="53">
        <f>SUMIF(ExpensesDBTable[Date],"="&amp;DailyReportTable[[#This Row],[Date]],ExpensesDBTable[Amount])</f>
        <v>100.85000000000001</v>
      </c>
      <c r="Q1789" s="2">
        <f t="shared" si="443"/>
        <v>-100.85000000000001</v>
      </c>
      <c r="R1789" s="2">
        <f t="shared" si="444"/>
        <v>327404.77</v>
      </c>
      <c r="S1789" s="53">
        <f>WEEKNUM(DailyReportTable[[#This Row],[Date]],2)</f>
        <v>52</v>
      </c>
    </row>
    <row r="1790" spans="10:19" x14ac:dyDescent="0.25">
      <c r="J1790" s="1">
        <v>44194</v>
      </c>
      <c r="K1790">
        <f t="shared" si="440"/>
        <v>2020</v>
      </c>
      <c r="L1790" t="str">
        <f t="shared" si="441"/>
        <v>December</v>
      </c>
      <c r="M1790" s="52" t="str">
        <f>DailyReportTable[[#This Row],[Year]]&amp;WEEKNUM(DailyReportTable[[#This Row],[Date]],2)</f>
        <v>202053</v>
      </c>
      <c r="N1790">
        <f t="shared" si="442"/>
        <v>29</v>
      </c>
      <c r="O1790" s="2">
        <f>SUMIF(IncomeDBTable[Date],"="&amp;DailyReportTable[[#This Row],[Date]],IncomeDBTable[Amount])</f>
        <v>0</v>
      </c>
      <c r="P1790" s="53">
        <f>SUMIF(ExpensesDBTable[Date],"="&amp;DailyReportTable[[#This Row],[Date]],ExpensesDBTable[Amount])</f>
        <v>605.16</v>
      </c>
      <c r="Q1790" s="2">
        <f t="shared" si="443"/>
        <v>-605.16</v>
      </c>
      <c r="R1790" s="2">
        <f t="shared" si="444"/>
        <v>326799.61000000004</v>
      </c>
      <c r="S1790" s="53">
        <f>WEEKNUM(DailyReportTable[[#This Row],[Date]],2)</f>
        <v>53</v>
      </c>
    </row>
    <row r="1791" spans="10:19" x14ac:dyDescent="0.25">
      <c r="J1791" s="1">
        <v>44195</v>
      </c>
      <c r="K1791">
        <f t="shared" si="440"/>
        <v>2020</v>
      </c>
      <c r="L1791" t="str">
        <f t="shared" si="441"/>
        <v>December</v>
      </c>
      <c r="M1791" s="52" t="str">
        <f>DailyReportTable[[#This Row],[Year]]&amp;WEEKNUM(DailyReportTable[[#This Row],[Date]],2)</f>
        <v>202053</v>
      </c>
      <c r="N1791">
        <f t="shared" si="442"/>
        <v>30</v>
      </c>
      <c r="O1791" s="2">
        <f>SUMIF(IncomeDBTable[Date],"="&amp;DailyReportTable[[#This Row],[Date]],IncomeDBTable[Amount])</f>
        <v>740</v>
      </c>
      <c r="P1791" s="53">
        <f>SUMIF(ExpensesDBTable[Date],"="&amp;DailyReportTable[[#This Row],[Date]],ExpensesDBTable[Amount])</f>
        <v>2186.9700000000003</v>
      </c>
      <c r="Q1791" s="2">
        <f t="shared" si="443"/>
        <v>-1446.9700000000003</v>
      </c>
      <c r="R1791" s="2">
        <f t="shared" si="444"/>
        <v>325352.64000000007</v>
      </c>
      <c r="S1791" s="53">
        <f>WEEKNUM(DailyReportTable[[#This Row],[Date]],2)</f>
        <v>53</v>
      </c>
    </row>
    <row r="1792" spans="10:19" x14ac:dyDescent="0.25">
      <c r="J1792" s="1">
        <v>44196</v>
      </c>
      <c r="K1792">
        <f t="shared" ref="K1792:K1797" si="445">YEAR(J1792)</f>
        <v>2020</v>
      </c>
      <c r="L1792" t="str">
        <f t="shared" ref="L1792:L1797" si="446">TEXT(DATE(K1792,MONTH(J1792),N1792),"MMMM")</f>
        <v>December</v>
      </c>
      <c r="M1792" s="52" t="str">
        <f>DailyReportTable[[#This Row],[Year]]&amp;WEEKNUM(DailyReportTable[[#This Row],[Date]],2)</f>
        <v>202053</v>
      </c>
      <c r="N1792">
        <f t="shared" ref="N1792:N1797" si="447">DAY(J1792)</f>
        <v>31</v>
      </c>
      <c r="O1792" s="2">
        <f>SUMIF(IncomeDBTable[Date],"="&amp;DailyReportTable[[#This Row],[Date]],IncomeDBTable[Amount])</f>
        <v>1439</v>
      </c>
      <c r="P1792" s="53">
        <f>SUMIF(ExpensesDBTable[Date],"="&amp;DailyReportTable[[#This Row],[Date]],ExpensesDBTable[Amount])</f>
        <v>327.34000000000003</v>
      </c>
      <c r="Q1792" s="2">
        <f t="shared" ref="Q1792:Q1797" si="448">O1792-P1792</f>
        <v>1111.6599999999999</v>
      </c>
      <c r="R1792" s="2">
        <f t="shared" ref="R1792:R1797" si="449">R1791+Q1792</f>
        <v>326464.30000000005</v>
      </c>
      <c r="S1792" s="53">
        <f>WEEKNUM(DailyReportTable[[#This Row],[Date]],2)</f>
        <v>53</v>
      </c>
    </row>
    <row r="1793" spans="10:19" x14ac:dyDescent="0.25">
      <c r="J1793" s="1">
        <v>44197</v>
      </c>
      <c r="K1793">
        <f t="shared" si="445"/>
        <v>2021</v>
      </c>
      <c r="L1793" t="str">
        <f t="shared" si="446"/>
        <v>January</v>
      </c>
      <c r="M1793" s="52" t="str">
        <f>DailyReportTable[[#This Row],[Year]]&amp;WEEKNUM(DailyReportTable[[#This Row],[Date]],2)</f>
        <v>20211</v>
      </c>
      <c r="N1793">
        <f t="shared" si="447"/>
        <v>1</v>
      </c>
      <c r="O1793" s="2">
        <f>SUMIF(IncomeDBTable[Date],"="&amp;DailyReportTable[[#This Row],[Date]],IncomeDBTable[Amount])</f>
        <v>0</v>
      </c>
      <c r="P1793" s="53">
        <f>SUMIF(ExpensesDBTable[Date],"="&amp;DailyReportTable[[#This Row],[Date]],ExpensesDBTable[Amount])</f>
        <v>729</v>
      </c>
      <c r="Q1793" s="2">
        <f t="shared" si="448"/>
        <v>-729</v>
      </c>
      <c r="R1793" s="2">
        <f t="shared" si="449"/>
        <v>325735.30000000005</v>
      </c>
      <c r="S1793" s="53">
        <f>WEEKNUM(DailyReportTable[[#This Row],[Date]],2)</f>
        <v>1</v>
      </c>
    </row>
    <row r="1794" spans="10:19" x14ac:dyDescent="0.25">
      <c r="J1794" s="1">
        <v>44199</v>
      </c>
      <c r="K1794">
        <f t="shared" si="445"/>
        <v>2021</v>
      </c>
      <c r="L1794" t="str">
        <f t="shared" si="446"/>
        <v>January</v>
      </c>
      <c r="M1794" s="52" t="str">
        <f>DailyReportTable[[#This Row],[Year]]&amp;WEEKNUM(DailyReportTable[[#This Row],[Date]],2)</f>
        <v>20211</v>
      </c>
      <c r="N1794">
        <f t="shared" si="447"/>
        <v>3</v>
      </c>
      <c r="O1794" s="2">
        <f>SUMIF(IncomeDBTable[Date],"="&amp;DailyReportTable[[#This Row],[Date]],IncomeDBTable[Amount])</f>
        <v>0</v>
      </c>
      <c r="P1794" s="53">
        <f>SUMIF(ExpensesDBTable[Date],"="&amp;DailyReportTable[[#This Row],[Date]],ExpensesDBTable[Amount])</f>
        <v>552.29999999999995</v>
      </c>
      <c r="Q1794" s="2">
        <f t="shared" si="448"/>
        <v>-552.29999999999995</v>
      </c>
      <c r="R1794" s="2">
        <f t="shared" si="449"/>
        <v>325183.00000000006</v>
      </c>
      <c r="S1794" s="53">
        <f>WEEKNUM(DailyReportTable[[#This Row],[Date]],2)</f>
        <v>1</v>
      </c>
    </row>
    <row r="1795" spans="10:19" x14ac:dyDescent="0.25">
      <c r="J1795" s="1">
        <v>44200</v>
      </c>
      <c r="K1795">
        <f t="shared" si="445"/>
        <v>2021</v>
      </c>
      <c r="L1795" t="str">
        <f t="shared" si="446"/>
        <v>January</v>
      </c>
      <c r="M1795" s="52" t="str">
        <f>DailyReportTable[[#This Row],[Year]]&amp;WEEKNUM(DailyReportTable[[#This Row],[Date]],2)</f>
        <v>20212</v>
      </c>
      <c r="N1795">
        <f t="shared" si="447"/>
        <v>4</v>
      </c>
      <c r="O1795" s="2">
        <f>SUMIF(IncomeDBTable[Date],"="&amp;DailyReportTable[[#This Row],[Date]],IncomeDBTable[Amount])</f>
        <v>0</v>
      </c>
      <c r="P1795" s="53">
        <f>SUMIF(ExpensesDBTable[Date],"="&amp;DailyReportTable[[#This Row],[Date]],ExpensesDBTable[Amount])</f>
        <v>179.51</v>
      </c>
      <c r="Q1795" s="2">
        <f t="shared" si="448"/>
        <v>-179.51</v>
      </c>
      <c r="R1795" s="2">
        <f t="shared" si="449"/>
        <v>325003.49000000005</v>
      </c>
      <c r="S1795" s="53">
        <f>WEEKNUM(DailyReportTable[[#This Row],[Date]],2)</f>
        <v>2</v>
      </c>
    </row>
    <row r="1796" spans="10:19" x14ac:dyDescent="0.25">
      <c r="J1796" s="1">
        <v>44201</v>
      </c>
      <c r="K1796">
        <f t="shared" si="445"/>
        <v>2021</v>
      </c>
      <c r="L1796" t="str">
        <f t="shared" si="446"/>
        <v>January</v>
      </c>
      <c r="M1796" s="52" t="str">
        <f>DailyReportTable[[#This Row],[Year]]&amp;WEEKNUM(DailyReportTable[[#This Row],[Date]],2)</f>
        <v>20212</v>
      </c>
      <c r="N1796">
        <f t="shared" si="447"/>
        <v>5</v>
      </c>
      <c r="O1796" s="2">
        <f>SUMIF(IncomeDBTable[Date],"="&amp;DailyReportTable[[#This Row],[Date]],IncomeDBTable[Amount])</f>
        <v>0</v>
      </c>
      <c r="P1796" s="53">
        <f>SUMIF(ExpensesDBTable[Date],"="&amp;DailyReportTable[[#This Row],[Date]],ExpensesDBTable[Amount])</f>
        <v>1512.05</v>
      </c>
      <c r="Q1796" s="2">
        <f t="shared" si="448"/>
        <v>-1512.05</v>
      </c>
      <c r="R1796" s="2">
        <f t="shared" si="449"/>
        <v>323491.44000000006</v>
      </c>
      <c r="S1796" s="53">
        <f>WEEKNUM(DailyReportTable[[#This Row],[Date]],2)</f>
        <v>2</v>
      </c>
    </row>
    <row r="1797" spans="10:19" x14ac:dyDescent="0.25">
      <c r="J1797" s="1">
        <v>44208</v>
      </c>
      <c r="K1797">
        <f t="shared" si="445"/>
        <v>2021</v>
      </c>
      <c r="L1797" t="str">
        <f t="shared" si="446"/>
        <v>January</v>
      </c>
      <c r="M1797" s="52" t="str">
        <f>DailyReportTable[[#This Row],[Year]]&amp;WEEKNUM(DailyReportTable[[#This Row],[Date]],2)</f>
        <v>20213</v>
      </c>
      <c r="N1797">
        <f t="shared" si="447"/>
        <v>12</v>
      </c>
      <c r="O1797" s="2">
        <f>SUMIF(IncomeDBTable[Date],"="&amp;DailyReportTable[[#This Row],[Date]],IncomeDBTable[Amount])</f>
        <v>4004.89</v>
      </c>
      <c r="P1797" s="53">
        <f>SUMIF(ExpensesDBTable[Date],"="&amp;DailyReportTable[[#This Row],[Date]],ExpensesDBTable[Amount])</f>
        <v>967.33999999999992</v>
      </c>
      <c r="Q1797" s="2">
        <f t="shared" si="448"/>
        <v>3037.55</v>
      </c>
      <c r="R1797" s="2">
        <f t="shared" si="449"/>
        <v>326528.99000000005</v>
      </c>
      <c r="S1797" s="53">
        <f>WEEKNUM(DailyReportTable[[#This Row],[Date]],2)</f>
        <v>3</v>
      </c>
    </row>
    <row r="1798" spans="10:19" x14ac:dyDescent="0.25">
      <c r="J1798" s="1">
        <v>44213</v>
      </c>
      <c r="K1798">
        <f t="shared" ref="K1798:K1803" si="450">YEAR(J1798)</f>
        <v>2021</v>
      </c>
      <c r="L1798" t="str">
        <f t="shared" ref="L1798:L1803" si="451">TEXT(DATE(K1798,MONTH(J1798),N1798),"MMMM")</f>
        <v>January</v>
      </c>
      <c r="M1798" s="52" t="str">
        <f>DailyReportTable[[#This Row],[Year]]&amp;WEEKNUM(DailyReportTable[[#This Row],[Date]],2)</f>
        <v>20213</v>
      </c>
      <c r="N1798">
        <f t="shared" ref="N1798:N1803" si="452">DAY(J1798)</f>
        <v>17</v>
      </c>
      <c r="O1798" s="2">
        <f>SUMIF(IncomeDBTable[Date],"="&amp;DailyReportTable[[#This Row],[Date]],IncomeDBTable[Amount])</f>
        <v>0</v>
      </c>
      <c r="P1798" s="53">
        <f>SUMIF(ExpensesDBTable[Date],"="&amp;DailyReportTable[[#This Row],[Date]],ExpensesDBTable[Amount])</f>
        <v>1104.98</v>
      </c>
      <c r="Q1798" s="2">
        <f t="shared" ref="Q1798:Q1803" si="453">O1798-P1798</f>
        <v>-1104.98</v>
      </c>
      <c r="R1798" s="2">
        <f t="shared" ref="R1798:R1803" si="454">R1797+Q1798</f>
        <v>325424.01000000007</v>
      </c>
      <c r="S1798" s="53">
        <f>WEEKNUM(DailyReportTable[[#This Row],[Date]],2)</f>
        <v>3</v>
      </c>
    </row>
    <row r="1799" spans="10:19" x14ac:dyDescent="0.25">
      <c r="J1799" s="1">
        <v>44214</v>
      </c>
      <c r="K1799">
        <f t="shared" si="450"/>
        <v>2021</v>
      </c>
      <c r="L1799" t="str">
        <f t="shared" si="451"/>
        <v>January</v>
      </c>
      <c r="M1799" s="52" t="str">
        <f>DailyReportTable[[#This Row],[Year]]&amp;WEEKNUM(DailyReportTable[[#This Row],[Date]],2)</f>
        <v>20214</v>
      </c>
      <c r="N1799">
        <f t="shared" si="452"/>
        <v>18</v>
      </c>
      <c r="O1799" s="2">
        <f>SUMIF(IncomeDBTable[Date],"="&amp;DailyReportTable[[#This Row],[Date]],IncomeDBTable[Amount])</f>
        <v>8632.9500000000007</v>
      </c>
      <c r="P1799" s="53">
        <f>SUMIF(ExpensesDBTable[Date],"="&amp;DailyReportTable[[#This Row],[Date]],ExpensesDBTable[Amount])</f>
        <v>0</v>
      </c>
      <c r="Q1799" s="2">
        <f t="shared" si="453"/>
        <v>8632.9500000000007</v>
      </c>
      <c r="R1799" s="2">
        <f t="shared" si="454"/>
        <v>334056.96000000008</v>
      </c>
      <c r="S1799" s="53">
        <f>WEEKNUM(DailyReportTable[[#This Row],[Date]],2)</f>
        <v>4</v>
      </c>
    </row>
    <row r="1800" spans="10:19" x14ac:dyDescent="0.25">
      <c r="J1800" s="1">
        <v>44216</v>
      </c>
      <c r="K1800">
        <f t="shared" si="450"/>
        <v>2021</v>
      </c>
      <c r="L1800" t="str">
        <f t="shared" si="451"/>
        <v>January</v>
      </c>
      <c r="M1800" s="52" t="str">
        <f>DailyReportTable[[#This Row],[Year]]&amp;WEEKNUM(DailyReportTable[[#This Row],[Date]],2)</f>
        <v>20214</v>
      </c>
      <c r="N1800">
        <f t="shared" si="452"/>
        <v>20</v>
      </c>
      <c r="O1800" s="2">
        <f>SUMIF(IncomeDBTable[Date],"="&amp;DailyReportTable[[#This Row],[Date]],IncomeDBTable[Amount])</f>
        <v>0</v>
      </c>
      <c r="P1800" s="53">
        <f>SUMIF(ExpensesDBTable[Date],"="&amp;DailyReportTable[[#This Row],[Date]],ExpensesDBTable[Amount])</f>
        <v>680.05</v>
      </c>
      <c r="Q1800" s="2">
        <f t="shared" si="453"/>
        <v>-680.05</v>
      </c>
      <c r="R1800" s="2">
        <f t="shared" si="454"/>
        <v>333376.91000000009</v>
      </c>
      <c r="S1800" s="53">
        <f>WEEKNUM(DailyReportTable[[#This Row],[Date]],2)</f>
        <v>4</v>
      </c>
    </row>
    <row r="1801" spans="10:19" x14ac:dyDescent="0.25">
      <c r="J1801" s="1">
        <v>44220</v>
      </c>
      <c r="K1801">
        <f t="shared" si="450"/>
        <v>2021</v>
      </c>
      <c r="L1801" t="str">
        <f t="shared" si="451"/>
        <v>January</v>
      </c>
      <c r="M1801" s="52" t="str">
        <f>DailyReportTable[[#This Row],[Year]]&amp;WEEKNUM(DailyReportTable[[#This Row],[Date]],2)</f>
        <v>20214</v>
      </c>
      <c r="N1801">
        <f t="shared" si="452"/>
        <v>24</v>
      </c>
      <c r="O1801" s="2">
        <f>SUMIF(IncomeDBTable[Date],"="&amp;DailyReportTable[[#This Row],[Date]],IncomeDBTable[Amount])</f>
        <v>0</v>
      </c>
      <c r="P1801" s="53">
        <f>SUMIF(ExpensesDBTable[Date],"="&amp;DailyReportTable[[#This Row],[Date]],ExpensesDBTable[Amount])</f>
        <v>2056.46</v>
      </c>
      <c r="Q1801" s="2">
        <f t="shared" si="453"/>
        <v>-2056.46</v>
      </c>
      <c r="R1801" s="2">
        <f t="shared" si="454"/>
        <v>331320.45000000007</v>
      </c>
      <c r="S1801" s="53">
        <f>WEEKNUM(DailyReportTable[[#This Row],[Date]],2)</f>
        <v>4</v>
      </c>
    </row>
    <row r="1802" spans="10:19" x14ac:dyDescent="0.25">
      <c r="J1802" s="1">
        <v>44221</v>
      </c>
      <c r="K1802">
        <f t="shared" si="450"/>
        <v>2021</v>
      </c>
      <c r="L1802" t="str">
        <f t="shared" si="451"/>
        <v>January</v>
      </c>
      <c r="M1802" s="52" t="str">
        <f>DailyReportTable[[#This Row],[Year]]&amp;WEEKNUM(DailyReportTable[[#This Row],[Date]],2)</f>
        <v>20215</v>
      </c>
      <c r="N1802">
        <f t="shared" si="452"/>
        <v>25</v>
      </c>
      <c r="O1802" s="2">
        <f>SUMIF(IncomeDBTable[Date],"="&amp;DailyReportTable[[#This Row],[Date]],IncomeDBTable[Amount])</f>
        <v>184.8</v>
      </c>
      <c r="P1802" s="53">
        <f>SUMIF(ExpensesDBTable[Date],"="&amp;DailyReportTable[[#This Row],[Date]],ExpensesDBTable[Amount])</f>
        <v>0</v>
      </c>
      <c r="Q1802" s="2">
        <f t="shared" si="453"/>
        <v>184.8</v>
      </c>
      <c r="R1802" s="2">
        <f t="shared" si="454"/>
        <v>331505.25000000006</v>
      </c>
      <c r="S1802" s="53">
        <f>WEEKNUM(DailyReportTable[[#This Row],[Date]],2)</f>
        <v>5</v>
      </c>
    </row>
    <row r="1803" spans="10:19" x14ac:dyDescent="0.25">
      <c r="J1803" s="1">
        <v>44222</v>
      </c>
      <c r="K1803">
        <f t="shared" si="450"/>
        <v>2021</v>
      </c>
      <c r="L1803" t="str">
        <f t="shared" si="451"/>
        <v>January</v>
      </c>
      <c r="M1803" s="52" t="str">
        <f>DailyReportTable[[#This Row],[Year]]&amp;WEEKNUM(DailyReportTable[[#This Row],[Date]],2)</f>
        <v>20215</v>
      </c>
      <c r="N1803">
        <f t="shared" si="452"/>
        <v>26</v>
      </c>
      <c r="O1803" s="2">
        <f>SUMIF(IncomeDBTable[Date],"="&amp;DailyReportTable[[#This Row],[Date]],IncomeDBTable[Amount])</f>
        <v>0</v>
      </c>
      <c r="P1803" s="53">
        <f>SUMIF(ExpensesDBTable[Date],"="&amp;DailyReportTable[[#This Row],[Date]],ExpensesDBTable[Amount])</f>
        <v>416.09000000000003</v>
      </c>
      <c r="Q1803" s="2">
        <f t="shared" si="453"/>
        <v>-416.09000000000003</v>
      </c>
      <c r="R1803" s="2">
        <f t="shared" si="454"/>
        <v>331089.16000000003</v>
      </c>
      <c r="S1803" s="53">
        <f>WEEKNUM(DailyReportTable[[#This Row],[Date]],2)</f>
        <v>5</v>
      </c>
    </row>
    <row r="1804" spans="10:19" x14ac:dyDescent="0.25">
      <c r="J1804" s="1">
        <v>44226</v>
      </c>
      <c r="K1804">
        <f t="shared" ref="K1804:K1809" si="455">YEAR(J1804)</f>
        <v>2021</v>
      </c>
      <c r="L1804" t="str">
        <f t="shared" ref="L1804:L1809" si="456">TEXT(DATE(K1804,MONTH(J1804),N1804),"MMMM")</f>
        <v>January</v>
      </c>
      <c r="M1804" s="52" t="str">
        <f>DailyReportTable[[#This Row],[Year]]&amp;WEEKNUM(DailyReportTable[[#This Row],[Date]],2)</f>
        <v>20215</v>
      </c>
      <c r="N1804">
        <f t="shared" ref="N1804:N1809" si="457">DAY(J1804)</f>
        <v>30</v>
      </c>
      <c r="O1804" s="2">
        <f>SUMIF(IncomeDBTable[Date],"="&amp;DailyReportTable[[#This Row],[Date]],IncomeDBTable[Amount])</f>
        <v>47878.04</v>
      </c>
      <c r="P1804" s="53">
        <f>SUMIF(ExpensesDBTable[Date],"="&amp;DailyReportTable[[#This Row],[Date]],ExpensesDBTable[Amount])</f>
        <v>1402.94</v>
      </c>
      <c r="Q1804" s="2">
        <f t="shared" ref="Q1804:Q1809" si="458">O1804-P1804</f>
        <v>46475.1</v>
      </c>
      <c r="R1804" s="2">
        <f t="shared" ref="R1804:R1809" si="459">R1803+Q1804</f>
        <v>377564.26</v>
      </c>
      <c r="S1804" s="53">
        <f>WEEKNUM(DailyReportTable[[#This Row],[Date]],2)</f>
        <v>5</v>
      </c>
    </row>
    <row r="1805" spans="10:19" x14ac:dyDescent="0.25">
      <c r="J1805" s="1">
        <v>44227</v>
      </c>
      <c r="K1805">
        <f t="shared" si="455"/>
        <v>2021</v>
      </c>
      <c r="L1805" t="str">
        <f t="shared" si="456"/>
        <v>January</v>
      </c>
      <c r="M1805" s="52" t="str">
        <f>DailyReportTable[[#This Row],[Year]]&amp;WEEKNUM(DailyReportTable[[#This Row],[Date]],2)</f>
        <v>20215</v>
      </c>
      <c r="N1805">
        <f t="shared" si="457"/>
        <v>31</v>
      </c>
      <c r="O1805" s="2">
        <f>SUMIF(IncomeDBTable[Date],"="&amp;DailyReportTable[[#This Row],[Date]],IncomeDBTable[Amount])</f>
        <v>0</v>
      </c>
      <c r="P1805" s="53">
        <f>SUMIF(ExpensesDBTable[Date],"="&amp;DailyReportTable[[#This Row],[Date]],ExpensesDBTable[Amount])</f>
        <v>124.03</v>
      </c>
      <c r="Q1805" s="2">
        <f t="shared" si="458"/>
        <v>-124.03</v>
      </c>
      <c r="R1805" s="2">
        <f t="shared" si="459"/>
        <v>377440.23</v>
      </c>
      <c r="S1805" s="53">
        <f>WEEKNUM(DailyReportTable[[#This Row],[Date]],2)</f>
        <v>5</v>
      </c>
    </row>
    <row r="1806" spans="10:19" x14ac:dyDescent="0.25">
      <c r="J1806" s="1">
        <v>44229</v>
      </c>
      <c r="K1806">
        <f t="shared" si="455"/>
        <v>2021</v>
      </c>
      <c r="L1806" t="str">
        <f t="shared" si="456"/>
        <v>February</v>
      </c>
      <c r="M1806" s="52" t="str">
        <f>DailyReportTable[[#This Row],[Year]]&amp;WEEKNUM(DailyReportTable[[#This Row],[Date]],2)</f>
        <v>20216</v>
      </c>
      <c r="N1806">
        <f t="shared" si="457"/>
        <v>2</v>
      </c>
      <c r="O1806" s="2">
        <f>SUMIF(IncomeDBTable[Date],"="&amp;DailyReportTable[[#This Row],[Date]],IncomeDBTable[Amount])</f>
        <v>72</v>
      </c>
      <c r="P1806" s="53">
        <f>SUMIF(ExpensesDBTable[Date],"="&amp;DailyReportTable[[#This Row],[Date]],ExpensesDBTable[Amount])</f>
        <v>511.03</v>
      </c>
      <c r="Q1806" s="2">
        <f t="shared" si="458"/>
        <v>-439.03</v>
      </c>
      <c r="R1806" s="2">
        <f t="shared" si="459"/>
        <v>377001.19999999995</v>
      </c>
      <c r="S1806" s="53">
        <f>WEEKNUM(DailyReportTable[[#This Row],[Date]],2)</f>
        <v>6</v>
      </c>
    </row>
    <row r="1807" spans="10:19" x14ac:dyDescent="0.25">
      <c r="J1807" s="1">
        <v>44230</v>
      </c>
      <c r="K1807">
        <f t="shared" si="455"/>
        <v>2021</v>
      </c>
      <c r="L1807" t="str">
        <f t="shared" si="456"/>
        <v>February</v>
      </c>
      <c r="M1807" s="52" t="str">
        <f>DailyReportTable[[#This Row],[Year]]&amp;WEEKNUM(DailyReportTable[[#This Row],[Date]],2)</f>
        <v>20216</v>
      </c>
      <c r="N1807">
        <f t="shared" si="457"/>
        <v>3</v>
      </c>
      <c r="O1807" s="2">
        <f>SUMIF(IncomeDBTable[Date],"="&amp;DailyReportTable[[#This Row],[Date]],IncomeDBTable[Amount])</f>
        <v>72</v>
      </c>
      <c r="P1807" s="53">
        <f>SUMIF(ExpensesDBTable[Date],"="&amp;DailyReportTable[[#This Row],[Date]],ExpensesDBTable[Amount])</f>
        <v>47.95</v>
      </c>
      <c r="Q1807" s="2">
        <f t="shared" si="458"/>
        <v>24.049999999999997</v>
      </c>
      <c r="R1807" s="2">
        <f t="shared" si="459"/>
        <v>377025.24999999994</v>
      </c>
      <c r="S1807" s="53">
        <f>WEEKNUM(DailyReportTable[[#This Row],[Date]],2)</f>
        <v>6</v>
      </c>
    </row>
    <row r="1808" spans="10:19" x14ac:dyDescent="0.25">
      <c r="J1808" s="1">
        <v>44231</v>
      </c>
      <c r="K1808">
        <f t="shared" si="455"/>
        <v>2021</v>
      </c>
      <c r="L1808" t="str">
        <f t="shared" si="456"/>
        <v>February</v>
      </c>
      <c r="M1808" s="52" t="str">
        <f>DailyReportTable[[#This Row],[Year]]&amp;WEEKNUM(DailyReportTable[[#This Row],[Date]],2)</f>
        <v>20216</v>
      </c>
      <c r="N1808">
        <f t="shared" si="457"/>
        <v>4</v>
      </c>
      <c r="O1808" s="2">
        <f>SUMIF(IncomeDBTable[Date],"="&amp;DailyReportTable[[#This Row],[Date]],IncomeDBTable[Amount])</f>
        <v>0</v>
      </c>
      <c r="P1808" s="53">
        <f>SUMIF(ExpensesDBTable[Date],"="&amp;DailyReportTable[[#This Row],[Date]],ExpensesDBTable[Amount])</f>
        <v>92.95</v>
      </c>
      <c r="Q1808" s="2">
        <f t="shared" si="458"/>
        <v>-92.95</v>
      </c>
      <c r="R1808" s="2">
        <f t="shared" si="459"/>
        <v>376932.29999999993</v>
      </c>
      <c r="S1808" s="53">
        <f>WEEKNUM(DailyReportTable[[#This Row],[Date]],2)</f>
        <v>6</v>
      </c>
    </row>
    <row r="1809" spans="10:19" x14ac:dyDescent="0.25">
      <c r="J1809" s="1">
        <v>44232</v>
      </c>
      <c r="K1809">
        <f t="shared" si="455"/>
        <v>2021</v>
      </c>
      <c r="L1809" t="str">
        <f t="shared" si="456"/>
        <v>February</v>
      </c>
      <c r="M1809" s="52" t="str">
        <f>DailyReportTable[[#This Row],[Year]]&amp;WEEKNUM(DailyReportTable[[#This Row],[Date]],2)</f>
        <v>20216</v>
      </c>
      <c r="N1809">
        <f t="shared" si="457"/>
        <v>5</v>
      </c>
      <c r="O1809" s="2">
        <f>SUMIF(IncomeDBTable[Date],"="&amp;DailyReportTable[[#This Row],[Date]],IncomeDBTable[Amount])</f>
        <v>0</v>
      </c>
      <c r="P1809" s="53">
        <f>SUMIF(ExpensesDBTable[Date],"="&amp;DailyReportTable[[#This Row],[Date]],ExpensesDBTable[Amount])</f>
        <v>310.10000000000002</v>
      </c>
      <c r="Q1809" s="2">
        <f t="shared" si="458"/>
        <v>-310.10000000000002</v>
      </c>
      <c r="R1809" s="2">
        <f t="shared" si="459"/>
        <v>376622.19999999995</v>
      </c>
      <c r="S1809" s="53">
        <f>WEEKNUM(DailyReportTable[[#This Row],[Date]],2)</f>
        <v>6</v>
      </c>
    </row>
    <row r="1810" spans="10:19" x14ac:dyDescent="0.25">
      <c r="J1810" s="1">
        <v>44234</v>
      </c>
      <c r="K1810">
        <f t="shared" ref="K1810:K1815" si="460">YEAR(J1810)</f>
        <v>2021</v>
      </c>
      <c r="L1810" t="str">
        <f t="shared" ref="L1810:L1815" si="461">TEXT(DATE(K1810,MONTH(J1810),N1810),"MMMM")</f>
        <v>February</v>
      </c>
      <c r="M1810" s="52" t="str">
        <f>DailyReportTable[[#This Row],[Year]]&amp;WEEKNUM(DailyReportTable[[#This Row],[Date]],2)</f>
        <v>20216</v>
      </c>
      <c r="N1810">
        <f t="shared" ref="N1810:N1815" si="462">DAY(J1810)</f>
        <v>7</v>
      </c>
      <c r="O1810" s="2">
        <f>SUMIF(IncomeDBTable[Date],"="&amp;DailyReportTable[[#This Row],[Date]],IncomeDBTable[Amount])</f>
        <v>86.3</v>
      </c>
      <c r="P1810" s="53">
        <f>SUMIF(ExpensesDBTable[Date],"="&amp;DailyReportTable[[#This Row],[Date]],ExpensesDBTable[Amount])</f>
        <v>1234.04</v>
      </c>
      <c r="Q1810" s="2">
        <f t="shared" ref="Q1810:Q1815" si="463">O1810-P1810</f>
        <v>-1147.74</v>
      </c>
      <c r="R1810" s="2">
        <f t="shared" ref="R1810:R1815" si="464">R1809+Q1810</f>
        <v>375474.45999999996</v>
      </c>
      <c r="S1810" s="53">
        <f>WEEKNUM(DailyReportTable[[#This Row],[Date]],2)</f>
        <v>6</v>
      </c>
    </row>
    <row r="1811" spans="10:19" x14ac:dyDescent="0.25">
      <c r="J1811" s="1">
        <v>44238</v>
      </c>
      <c r="K1811">
        <f t="shared" si="460"/>
        <v>2021</v>
      </c>
      <c r="L1811" t="str">
        <f t="shared" si="461"/>
        <v>February</v>
      </c>
      <c r="M1811" s="52" t="str">
        <f>DailyReportTable[[#This Row],[Year]]&amp;WEEKNUM(DailyReportTable[[#This Row],[Date]],2)</f>
        <v>20217</v>
      </c>
      <c r="N1811">
        <f t="shared" si="462"/>
        <v>11</v>
      </c>
      <c r="O1811" s="2">
        <f>SUMIF(IncomeDBTable[Date],"="&amp;DailyReportTable[[#This Row],[Date]],IncomeDBTable[Amount])</f>
        <v>0</v>
      </c>
      <c r="P1811" s="53">
        <f>SUMIF(ExpensesDBTable[Date],"="&amp;DailyReportTable[[#This Row],[Date]],ExpensesDBTable[Amount])</f>
        <v>1235.4899999999998</v>
      </c>
      <c r="Q1811" s="2">
        <f t="shared" si="463"/>
        <v>-1235.4899999999998</v>
      </c>
      <c r="R1811" s="2">
        <f t="shared" si="464"/>
        <v>374238.97</v>
      </c>
      <c r="S1811" s="53">
        <f>WEEKNUM(DailyReportTable[[#This Row],[Date]],2)</f>
        <v>7</v>
      </c>
    </row>
    <row r="1812" spans="10:19" x14ac:dyDescent="0.25">
      <c r="J1812" s="1">
        <v>44240</v>
      </c>
      <c r="K1812">
        <f t="shared" si="460"/>
        <v>2021</v>
      </c>
      <c r="L1812" t="str">
        <f t="shared" si="461"/>
        <v>February</v>
      </c>
      <c r="M1812" s="52" t="str">
        <f>DailyReportTable[[#This Row],[Year]]&amp;WEEKNUM(DailyReportTable[[#This Row],[Date]],2)</f>
        <v>20217</v>
      </c>
      <c r="N1812">
        <f t="shared" si="462"/>
        <v>13</v>
      </c>
      <c r="O1812" s="2">
        <f>SUMIF(IncomeDBTable[Date],"="&amp;DailyReportTable[[#This Row],[Date]],IncomeDBTable[Amount])</f>
        <v>19781.330000000002</v>
      </c>
      <c r="P1812" s="53">
        <f>SUMIF(ExpensesDBTable[Date],"="&amp;DailyReportTable[[#This Row],[Date]],ExpensesDBTable[Amount])</f>
        <v>282.48</v>
      </c>
      <c r="Q1812" s="2">
        <f t="shared" si="463"/>
        <v>19498.850000000002</v>
      </c>
      <c r="R1812" s="2">
        <f t="shared" si="464"/>
        <v>393737.81999999995</v>
      </c>
      <c r="S1812" s="53">
        <f>WEEKNUM(DailyReportTable[[#This Row],[Date]],2)</f>
        <v>7</v>
      </c>
    </row>
    <row r="1813" spans="10:19" x14ac:dyDescent="0.25">
      <c r="J1813" s="1">
        <v>44241</v>
      </c>
      <c r="K1813">
        <f t="shared" si="460"/>
        <v>2021</v>
      </c>
      <c r="L1813" t="str">
        <f t="shared" si="461"/>
        <v>February</v>
      </c>
      <c r="M1813" s="52" t="str">
        <f>DailyReportTable[[#This Row],[Year]]&amp;WEEKNUM(DailyReportTable[[#This Row],[Date]],2)</f>
        <v>20217</v>
      </c>
      <c r="N1813">
        <f t="shared" si="462"/>
        <v>14</v>
      </c>
      <c r="O1813" s="2">
        <f>SUMIF(IncomeDBTable[Date],"="&amp;DailyReportTable[[#This Row],[Date]],IncomeDBTable[Amount])</f>
        <v>0</v>
      </c>
      <c r="P1813" s="53">
        <f>SUMIF(ExpensesDBTable[Date],"="&amp;DailyReportTable[[#This Row],[Date]],ExpensesDBTable[Amount])</f>
        <v>10.95</v>
      </c>
      <c r="Q1813" s="2">
        <f t="shared" si="463"/>
        <v>-10.95</v>
      </c>
      <c r="R1813" s="2">
        <f t="shared" si="464"/>
        <v>393726.86999999994</v>
      </c>
      <c r="S1813" s="53">
        <f>WEEKNUM(DailyReportTable[[#This Row],[Date]],2)</f>
        <v>7</v>
      </c>
    </row>
    <row r="1814" spans="10:19" x14ac:dyDescent="0.25">
      <c r="J1814" s="1">
        <v>44242</v>
      </c>
      <c r="K1814">
        <f t="shared" si="460"/>
        <v>2021</v>
      </c>
      <c r="L1814" t="str">
        <f t="shared" si="461"/>
        <v>February</v>
      </c>
      <c r="M1814" s="52" t="str">
        <f>DailyReportTable[[#This Row],[Year]]&amp;WEEKNUM(DailyReportTable[[#This Row],[Date]],2)</f>
        <v>20218</v>
      </c>
      <c r="N1814">
        <f t="shared" si="462"/>
        <v>15</v>
      </c>
      <c r="O1814" s="2">
        <f>SUMIF(IncomeDBTable[Date],"="&amp;DailyReportTable[[#This Row],[Date]],IncomeDBTable[Amount])</f>
        <v>0</v>
      </c>
      <c r="P1814" s="53">
        <f>SUMIF(ExpensesDBTable[Date],"="&amp;DailyReportTable[[#This Row],[Date]],ExpensesDBTable[Amount])</f>
        <v>401.89</v>
      </c>
      <c r="Q1814" s="2">
        <f t="shared" si="463"/>
        <v>-401.89</v>
      </c>
      <c r="R1814" s="2">
        <f t="shared" si="464"/>
        <v>393324.97999999992</v>
      </c>
      <c r="S1814" s="53">
        <f>WEEKNUM(DailyReportTable[[#This Row],[Date]],2)</f>
        <v>8</v>
      </c>
    </row>
    <row r="1815" spans="10:19" x14ac:dyDescent="0.25">
      <c r="J1815" s="1">
        <v>44244</v>
      </c>
      <c r="K1815">
        <f t="shared" si="460"/>
        <v>2021</v>
      </c>
      <c r="L1815" t="str">
        <f t="shared" si="461"/>
        <v>February</v>
      </c>
      <c r="M1815" s="52" t="str">
        <f>DailyReportTable[[#This Row],[Year]]&amp;WEEKNUM(DailyReportTable[[#This Row],[Date]],2)</f>
        <v>20218</v>
      </c>
      <c r="N1815">
        <f t="shared" si="462"/>
        <v>17</v>
      </c>
      <c r="O1815" s="2">
        <f>SUMIF(IncomeDBTable[Date],"="&amp;DailyReportTable[[#This Row],[Date]],IncomeDBTable[Amount])</f>
        <v>299</v>
      </c>
      <c r="P1815" s="53">
        <f>SUMIF(ExpensesDBTable[Date],"="&amp;DailyReportTable[[#This Row],[Date]],ExpensesDBTable[Amount])</f>
        <v>0</v>
      </c>
      <c r="Q1815" s="2">
        <f t="shared" si="463"/>
        <v>299</v>
      </c>
      <c r="R1815" s="2">
        <f t="shared" si="464"/>
        <v>393623.97999999992</v>
      </c>
      <c r="S1815" s="53">
        <f>WEEKNUM(DailyReportTable[[#This Row],[Date]],2)</f>
        <v>8</v>
      </c>
    </row>
    <row r="1816" spans="10:19" x14ac:dyDescent="0.25">
      <c r="J1816" s="1">
        <v>44245</v>
      </c>
      <c r="K1816">
        <f t="shared" ref="K1816:K1821" si="465">YEAR(J1816)</f>
        <v>2021</v>
      </c>
      <c r="L1816" t="str">
        <f t="shared" ref="L1816:L1821" si="466">TEXT(DATE(K1816,MONTH(J1816),N1816),"MMMM")</f>
        <v>February</v>
      </c>
      <c r="M1816" s="52" t="str">
        <f>DailyReportTable[[#This Row],[Year]]&amp;WEEKNUM(DailyReportTable[[#This Row],[Date]],2)</f>
        <v>20218</v>
      </c>
      <c r="N1816">
        <f t="shared" ref="N1816:N1821" si="467">DAY(J1816)</f>
        <v>18</v>
      </c>
      <c r="O1816" s="2">
        <f>SUMIF(IncomeDBTable[Date],"="&amp;DailyReportTable[[#This Row],[Date]],IncomeDBTable[Amount])</f>
        <v>0</v>
      </c>
      <c r="P1816" s="53">
        <f>SUMIF(ExpensesDBTable[Date],"="&amp;DailyReportTable[[#This Row],[Date]],ExpensesDBTable[Amount])</f>
        <v>2547.6999999999998</v>
      </c>
      <c r="Q1816" s="2">
        <f t="shared" ref="Q1816:Q1821" si="468">O1816-P1816</f>
        <v>-2547.6999999999998</v>
      </c>
      <c r="R1816" s="2">
        <f t="shared" ref="R1816:R1821" si="469">R1815+Q1816</f>
        <v>391076.27999999991</v>
      </c>
      <c r="S1816" s="53">
        <f>WEEKNUM(DailyReportTable[[#This Row],[Date]],2)</f>
        <v>8</v>
      </c>
    </row>
    <row r="1817" spans="10:19" x14ac:dyDescent="0.25">
      <c r="J1817" s="1">
        <v>44248</v>
      </c>
      <c r="K1817">
        <f t="shared" si="465"/>
        <v>2021</v>
      </c>
      <c r="L1817" t="str">
        <f t="shared" si="466"/>
        <v>February</v>
      </c>
      <c r="M1817" s="52" t="str">
        <f>DailyReportTable[[#This Row],[Year]]&amp;WEEKNUM(DailyReportTable[[#This Row],[Date]],2)</f>
        <v>20218</v>
      </c>
      <c r="N1817">
        <f t="shared" si="467"/>
        <v>21</v>
      </c>
      <c r="O1817" s="2">
        <f>SUMIF(IncomeDBTable[Date],"="&amp;DailyReportTable[[#This Row],[Date]],IncomeDBTable[Amount])</f>
        <v>0</v>
      </c>
      <c r="P1817" s="53">
        <f>SUMIF(ExpensesDBTable[Date],"="&amp;DailyReportTable[[#This Row],[Date]],ExpensesDBTable[Amount])</f>
        <v>455.62</v>
      </c>
      <c r="Q1817" s="2">
        <f t="shared" si="468"/>
        <v>-455.62</v>
      </c>
      <c r="R1817" s="2">
        <f t="shared" si="469"/>
        <v>390620.65999999992</v>
      </c>
      <c r="S1817" s="53">
        <f>WEEKNUM(DailyReportTable[[#This Row],[Date]],2)</f>
        <v>8</v>
      </c>
    </row>
    <row r="1818" spans="10:19" x14ac:dyDescent="0.25">
      <c r="J1818" s="1">
        <v>44251</v>
      </c>
      <c r="K1818">
        <f t="shared" si="465"/>
        <v>2021</v>
      </c>
      <c r="L1818" t="str">
        <f t="shared" si="466"/>
        <v>February</v>
      </c>
      <c r="M1818" s="52" t="str">
        <f>DailyReportTable[[#This Row],[Year]]&amp;WEEKNUM(DailyReportTable[[#This Row],[Date]],2)</f>
        <v>20219</v>
      </c>
      <c r="N1818">
        <f t="shared" si="467"/>
        <v>24</v>
      </c>
      <c r="O1818" s="2">
        <f>SUMIF(IncomeDBTable[Date],"="&amp;DailyReportTable[[#This Row],[Date]],IncomeDBTable[Amount])</f>
        <v>0</v>
      </c>
      <c r="P1818" s="53">
        <f>SUMIF(ExpensesDBTable[Date],"="&amp;DailyReportTable[[#This Row],[Date]],ExpensesDBTable[Amount])</f>
        <v>2099.8199999999997</v>
      </c>
      <c r="Q1818" s="2">
        <f t="shared" si="468"/>
        <v>-2099.8199999999997</v>
      </c>
      <c r="R1818" s="2">
        <f t="shared" si="469"/>
        <v>388520.83999999991</v>
      </c>
      <c r="S1818" s="53">
        <f>WEEKNUM(DailyReportTable[[#This Row],[Date]],2)</f>
        <v>9</v>
      </c>
    </row>
    <row r="1819" spans="10:19" x14ac:dyDescent="0.25">
      <c r="J1819" s="1">
        <v>44255</v>
      </c>
      <c r="K1819">
        <f t="shared" si="465"/>
        <v>2021</v>
      </c>
      <c r="L1819" t="str">
        <f t="shared" si="466"/>
        <v>February</v>
      </c>
      <c r="M1819" s="52" t="str">
        <f>DailyReportTable[[#This Row],[Year]]&amp;WEEKNUM(DailyReportTable[[#This Row],[Date]],2)</f>
        <v>20219</v>
      </c>
      <c r="N1819">
        <f t="shared" si="467"/>
        <v>28</v>
      </c>
      <c r="O1819" s="2">
        <f>SUMIF(IncomeDBTable[Date],"="&amp;DailyReportTable[[#This Row],[Date]],IncomeDBTable[Amount])</f>
        <v>0</v>
      </c>
      <c r="P1819" s="53">
        <f>SUMIF(ExpensesDBTable[Date],"="&amp;DailyReportTable[[#This Row],[Date]],ExpensesDBTable[Amount])</f>
        <v>3435.0699999999997</v>
      </c>
      <c r="Q1819" s="2">
        <f t="shared" si="468"/>
        <v>-3435.0699999999997</v>
      </c>
      <c r="R1819" s="2">
        <f t="shared" si="469"/>
        <v>385085.7699999999</v>
      </c>
      <c r="S1819" s="53">
        <f>WEEKNUM(DailyReportTable[[#This Row],[Date]],2)</f>
        <v>9</v>
      </c>
    </row>
    <row r="1820" spans="10:19" x14ac:dyDescent="0.25">
      <c r="J1820" s="1">
        <v>44262</v>
      </c>
      <c r="K1820">
        <f t="shared" si="465"/>
        <v>2021</v>
      </c>
      <c r="L1820" t="str">
        <f t="shared" si="466"/>
        <v>March</v>
      </c>
      <c r="M1820" s="52" t="str">
        <f>DailyReportTable[[#This Row],[Year]]&amp;WEEKNUM(DailyReportTable[[#This Row],[Date]],2)</f>
        <v>202110</v>
      </c>
      <c r="N1820">
        <f t="shared" si="467"/>
        <v>7</v>
      </c>
      <c r="O1820" s="2">
        <f>SUMIF(IncomeDBTable[Date],"="&amp;DailyReportTable[[#This Row],[Date]],IncomeDBTable[Amount])</f>
        <v>0</v>
      </c>
      <c r="P1820" s="53">
        <f>SUMIF(ExpensesDBTable[Date],"="&amp;DailyReportTable[[#This Row],[Date]],ExpensesDBTable[Amount])</f>
        <v>1260.3800000000001</v>
      </c>
      <c r="Q1820" s="2">
        <f t="shared" si="468"/>
        <v>-1260.3800000000001</v>
      </c>
      <c r="R1820" s="2">
        <f t="shared" si="469"/>
        <v>383825.3899999999</v>
      </c>
      <c r="S1820" s="53">
        <f>WEEKNUM(DailyReportTable[[#This Row],[Date]],2)</f>
        <v>10</v>
      </c>
    </row>
    <row r="1821" spans="10:19" x14ac:dyDescent="0.25">
      <c r="J1821" s="1">
        <v>44264</v>
      </c>
      <c r="K1821">
        <f t="shared" si="465"/>
        <v>2021</v>
      </c>
      <c r="L1821" t="str">
        <f t="shared" si="466"/>
        <v>March</v>
      </c>
      <c r="M1821" s="52" t="str">
        <f>DailyReportTable[[#This Row],[Year]]&amp;WEEKNUM(DailyReportTable[[#This Row],[Date]],2)</f>
        <v>202111</v>
      </c>
      <c r="N1821">
        <f t="shared" si="467"/>
        <v>9</v>
      </c>
      <c r="O1821" s="2">
        <f>SUMIF(IncomeDBTable[Date],"="&amp;DailyReportTable[[#This Row],[Date]],IncomeDBTable[Amount])</f>
        <v>0</v>
      </c>
      <c r="P1821" s="53">
        <f>SUMIF(ExpensesDBTable[Date],"="&amp;DailyReportTable[[#This Row],[Date]],ExpensesDBTable[Amount])</f>
        <v>1569.58</v>
      </c>
      <c r="Q1821" s="2">
        <f t="shared" si="468"/>
        <v>-1569.58</v>
      </c>
      <c r="R1821" s="2">
        <f t="shared" si="469"/>
        <v>382255.80999999988</v>
      </c>
      <c r="S1821" s="53">
        <f>WEEKNUM(DailyReportTable[[#This Row],[Date]],2)</f>
        <v>11</v>
      </c>
    </row>
    <row r="1822" spans="10:19" x14ac:dyDescent="0.25">
      <c r="J1822" s="1">
        <v>44265</v>
      </c>
      <c r="K1822">
        <f t="shared" ref="K1822:K1829" si="470">YEAR(J1822)</f>
        <v>2021</v>
      </c>
      <c r="L1822" t="str">
        <f t="shared" ref="L1822:L1829" si="471">TEXT(DATE(K1822,MONTH(J1822),N1822),"MMMM")</f>
        <v>March</v>
      </c>
      <c r="M1822" s="52" t="str">
        <f>DailyReportTable[[#This Row],[Year]]&amp;WEEKNUM(DailyReportTable[[#This Row],[Date]],2)</f>
        <v>202111</v>
      </c>
      <c r="N1822">
        <f t="shared" ref="N1822:N1829" si="472">DAY(J1822)</f>
        <v>10</v>
      </c>
      <c r="O1822" s="2">
        <f>SUMIF(IncomeDBTable[Date],"="&amp;DailyReportTable[[#This Row],[Date]],IncomeDBTable[Amount])</f>
        <v>0</v>
      </c>
      <c r="P1822" s="53">
        <f>SUMIF(ExpensesDBTable[Date],"="&amp;DailyReportTable[[#This Row],[Date]],ExpensesDBTable[Amount])</f>
        <v>12</v>
      </c>
      <c r="Q1822" s="2">
        <f t="shared" ref="Q1822:Q1829" si="473">O1822-P1822</f>
        <v>-12</v>
      </c>
      <c r="R1822" s="2">
        <f t="shared" ref="R1822:R1829" si="474">R1821+Q1822</f>
        <v>382243.80999999988</v>
      </c>
      <c r="S1822" s="53">
        <f>WEEKNUM(DailyReportTable[[#This Row],[Date]],2)</f>
        <v>11</v>
      </c>
    </row>
    <row r="1823" spans="10:19" x14ac:dyDescent="0.25">
      <c r="J1823" s="1">
        <v>44269</v>
      </c>
      <c r="K1823">
        <f t="shared" si="470"/>
        <v>2021</v>
      </c>
      <c r="L1823" t="str">
        <f t="shared" si="471"/>
        <v>March</v>
      </c>
      <c r="M1823" s="52" t="str">
        <f>DailyReportTable[[#This Row],[Year]]&amp;WEEKNUM(DailyReportTable[[#This Row],[Date]],2)</f>
        <v>202111</v>
      </c>
      <c r="N1823">
        <f t="shared" si="472"/>
        <v>14</v>
      </c>
      <c r="O1823" s="2">
        <f>SUMIF(IncomeDBTable[Date],"="&amp;DailyReportTable[[#This Row],[Date]],IncomeDBTable[Amount])</f>
        <v>0</v>
      </c>
      <c r="P1823" s="53">
        <f>SUMIF(ExpensesDBTable[Date],"="&amp;DailyReportTable[[#This Row],[Date]],ExpensesDBTable[Amount])</f>
        <v>245.88</v>
      </c>
      <c r="Q1823" s="2">
        <f t="shared" si="473"/>
        <v>-245.88</v>
      </c>
      <c r="R1823" s="2">
        <f t="shared" si="474"/>
        <v>381997.92999999988</v>
      </c>
      <c r="S1823" s="53">
        <f>WEEKNUM(DailyReportTable[[#This Row],[Date]],2)</f>
        <v>11</v>
      </c>
    </row>
    <row r="1824" spans="10:19" x14ac:dyDescent="0.25">
      <c r="J1824" s="1">
        <v>44270</v>
      </c>
      <c r="K1824">
        <f t="shared" si="470"/>
        <v>2021</v>
      </c>
      <c r="L1824" t="str">
        <f t="shared" si="471"/>
        <v>March</v>
      </c>
      <c r="M1824" s="52" t="str">
        <f>DailyReportTable[[#This Row],[Year]]&amp;WEEKNUM(DailyReportTable[[#This Row],[Date]],2)</f>
        <v>202112</v>
      </c>
      <c r="N1824">
        <f t="shared" si="472"/>
        <v>15</v>
      </c>
      <c r="O1824" s="2">
        <f>SUMIF(IncomeDBTable[Date],"="&amp;DailyReportTable[[#This Row],[Date]],IncomeDBTable[Amount])</f>
        <v>19781.330000000002</v>
      </c>
      <c r="P1824" s="53">
        <f>SUMIF(ExpensesDBTable[Date],"="&amp;DailyReportTable[[#This Row],[Date]],ExpensesDBTable[Amount])</f>
        <v>19494.719999999998</v>
      </c>
      <c r="Q1824" s="2">
        <f t="shared" si="473"/>
        <v>286.61000000000422</v>
      </c>
      <c r="R1824" s="2">
        <f t="shared" si="474"/>
        <v>382284.53999999986</v>
      </c>
      <c r="S1824" s="53">
        <f>WEEKNUM(DailyReportTable[[#This Row],[Date]],2)</f>
        <v>12</v>
      </c>
    </row>
    <row r="1825" spans="10:19" x14ac:dyDescent="0.25">
      <c r="J1825" s="1">
        <v>44271</v>
      </c>
      <c r="K1825">
        <f t="shared" si="470"/>
        <v>2021</v>
      </c>
      <c r="L1825" t="str">
        <f t="shared" si="471"/>
        <v>March</v>
      </c>
      <c r="M1825" s="52" t="str">
        <f>DailyReportTable[[#This Row],[Year]]&amp;WEEKNUM(DailyReportTable[[#This Row],[Date]],2)</f>
        <v>202112</v>
      </c>
      <c r="N1825">
        <f t="shared" si="472"/>
        <v>16</v>
      </c>
      <c r="O1825" s="2">
        <f>SUMIF(IncomeDBTable[Date],"="&amp;DailyReportTable[[#This Row],[Date]],IncomeDBTable[Amount])</f>
        <v>0</v>
      </c>
      <c r="P1825" s="53">
        <f>SUMIF(ExpensesDBTable[Date],"="&amp;DailyReportTable[[#This Row],[Date]],ExpensesDBTable[Amount])</f>
        <v>5330.25</v>
      </c>
      <c r="Q1825" s="2">
        <f t="shared" si="473"/>
        <v>-5330.25</v>
      </c>
      <c r="R1825" s="2">
        <f t="shared" si="474"/>
        <v>376954.28999999986</v>
      </c>
      <c r="S1825" s="53">
        <f>WEEKNUM(DailyReportTable[[#This Row],[Date]],2)</f>
        <v>12</v>
      </c>
    </row>
    <row r="1826" spans="10:19" x14ac:dyDescent="0.25">
      <c r="J1826" s="1">
        <v>44285</v>
      </c>
      <c r="K1826">
        <f t="shared" si="470"/>
        <v>2021</v>
      </c>
      <c r="L1826" t="str">
        <f t="shared" si="471"/>
        <v>March</v>
      </c>
      <c r="M1826" s="52" t="str">
        <f>DailyReportTable[[#This Row],[Year]]&amp;WEEKNUM(DailyReportTable[[#This Row],[Date]],2)</f>
        <v>202114</v>
      </c>
      <c r="N1826">
        <f t="shared" si="472"/>
        <v>30</v>
      </c>
      <c r="O1826" s="2">
        <f>SUMIF(IncomeDBTable[Date],"="&amp;DailyReportTable[[#This Row],[Date]],IncomeDBTable[Amount])</f>
        <v>99.2</v>
      </c>
      <c r="P1826" s="53">
        <f>SUMIF(ExpensesDBTable[Date],"="&amp;DailyReportTable[[#This Row],[Date]],ExpensesDBTable[Amount])</f>
        <v>7630.2899999999991</v>
      </c>
      <c r="Q1826" s="2">
        <f t="shared" si="473"/>
        <v>-7531.0899999999992</v>
      </c>
      <c r="R1826" s="2">
        <f t="shared" si="474"/>
        <v>369423.19999999984</v>
      </c>
      <c r="S1826" s="53">
        <f>WEEKNUM(DailyReportTable[[#This Row],[Date]],2)</f>
        <v>14</v>
      </c>
    </row>
    <row r="1827" spans="10:19" x14ac:dyDescent="0.25">
      <c r="J1827" s="1">
        <v>44287</v>
      </c>
      <c r="K1827">
        <f t="shared" si="470"/>
        <v>2021</v>
      </c>
      <c r="L1827" t="str">
        <f t="shared" si="471"/>
        <v>April</v>
      </c>
      <c r="M1827" s="52" t="str">
        <f>DailyReportTable[[#This Row],[Year]]&amp;WEEKNUM(DailyReportTable[[#This Row],[Date]],2)</f>
        <v>202114</v>
      </c>
      <c r="N1827">
        <f t="shared" si="472"/>
        <v>1</v>
      </c>
      <c r="O1827" s="2">
        <f>SUMIF(IncomeDBTable[Date],"="&amp;DailyReportTable[[#This Row],[Date]],IncomeDBTable[Amount])</f>
        <v>0</v>
      </c>
      <c r="P1827" s="53">
        <f>SUMIF(ExpensesDBTable[Date],"="&amp;DailyReportTable[[#This Row],[Date]],ExpensesDBTable[Amount])</f>
        <v>3376.8500000000004</v>
      </c>
      <c r="Q1827" s="2">
        <f t="shared" si="473"/>
        <v>-3376.8500000000004</v>
      </c>
      <c r="R1827" s="2">
        <f t="shared" si="474"/>
        <v>366046.34999999986</v>
      </c>
      <c r="S1827" s="53">
        <f>WEEKNUM(DailyReportTable[[#This Row],[Date]],2)</f>
        <v>14</v>
      </c>
    </row>
    <row r="1828" spans="10:19" x14ac:dyDescent="0.25">
      <c r="J1828" s="1">
        <v>44299</v>
      </c>
      <c r="K1828">
        <f t="shared" si="470"/>
        <v>2021</v>
      </c>
      <c r="L1828" t="str">
        <f t="shared" si="471"/>
        <v>April</v>
      </c>
      <c r="M1828" s="52" t="str">
        <f>DailyReportTable[[#This Row],[Year]]&amp;WEEKNUM(DailyReportTable[[#This Row],[Date]],2)</f>
        <v>202116</v>
      </c>
      <c r="N1828">
        <f t="shared" si="472"/>
        <v>13</v>
      </c>
      <c r="O1828" s="2">
        <f>SUMIF(IncomeDBTable[Date],"="&amp;DailyReportTable[[#This Row],[Date]],IncomeDBTable[Amount])</f>
        <v>93.24</v>
      </c>
      <c r="P1828" s="53">
        <f>SUMIF(ExpensesDBTable[Date],"="&amp;DailyReportTable[[#This Row],[Date]],ExpensesDBTable[Amount])</f>
        <v>0</v>
      </c>
      <c r="Q1828" s="2">
        <f t="shared" si="473"/>
        <v>93.24</v>
      </c>
      <c r="R1828" s="2">
        <f t="shared" si="474"/>
        <v>366139.58999999985</v>
      </c>
      <c r="S1828" s="53">
        <f>WEEKNUM(DailyReportTable[[#This Row],[Date]],2)</f>
        <v>16</v>
      </c>
    </row>
    <row r="1829" spans="10:19" x14ac:dyDescent="0.25">
      <c r="J1829" s="1">
        <v>44300</v>
      </c>
      <c r="K1829">
        <f t="shared" si="470"/>
        <v>2021</v>
      </c>
      <c r="L1829" t="str">
        <f t="shared" si="471"/>
        <v>April</v>
      </c>
      <c r="M1829" s="52" t="str">
        <f>DailyReportTable[[#This Row],[Year]]&amp;WEEKNUM(DailyReportTable[[#This Row],[Date]],2)</f>
        <v>202116</v>
      </c>
      <c r="N1829">
        <f t="shared" si="472"/>
        <v>14</v>
      </c>
      <c r="O1829" s="2">
        <f>SUMIF(IncomeDBTable[Date],"="&amp;DailyReportTable[[#This Row],[Date]],IncomeDBTable[Amount])</f>
        <v>19781.330000000002</v>
      </c>
      <c r="P1829" s="53">
        <f>SUMIF(ExpensesDBTable[Date],"="&amp;DailyReportTable[[#This Row],[Date]],ExpensesDBTable[Amount])</f>
        <v>135.60000000000002</v>
      </c>
      <c r="Q1829" s="2">
        <f t="shared" si="473"/>
        <v>19645.730000000003</v>
      </c>
      <c r="R1829" s="2">
        <f t="shared" si="474"/>
        <v>385785.31999999983</v>
      </c>
      <c r="S1829" s="53">
        <f>WEEKNUM(DailyReportTable[[#This Row],[Date]],2)</f>
        <v>16</v>
      </c>
    </row>
    <row r="1830" spans="10:19" x14ac:dyDescent="0.25">
      <c r="J1830" s="1">
        <v>44302</v>
      </c>
      <c r="K1830">
        <f t="shared" ref="K1830:K1836" si="475">YEAR(J1830)</f>
        <v>2021</v>
      </c>
      <c r="L1830" t="str">
        <f t="shared" ref="L1830:L1836" si="476">TEXT(DATE(K1830,MONTH(J1830),N1830),"MMMM")</f>
        <v>April</v>
      </c>
      <c r="M1830" s="52" t="str">
        <f>DailyReportTable[[#This Row],[Year]]&amp;WEEKNUM(DailyReportTable[[#This Row],[Date]],2)</f>
        <v>202116</v>
      </c>
      <c r="N1830">
        <f t="shared" ref="N1830:N1836" si="477">DAY(J1830)</f>
        <v>16</v>
      </c>
      <c r="O1830" s="2">
        <f>SUMIF(IncomeDBTable[Date],"="&amp;DailyReportTable[[#This Row],[Date]],IncomeDBTable[Amount])</f>
        <v>0</v>
      </c>
      <c r="P1830" s="53">
        <f>SUMIF(ExpensesDBTable[Date],"="&amp;DailyReportTable[[#This Row],[Date]],ExpensesDBTable[Amount])</f>
        <v>176</v>
      </c>
      <c r="Q1830" s="2">
        <f t="shared" ref="Q1830:Q1836" si="478">O1830-P1830</f>
        <v>-176</v>
      </c>
      <c r="R1830" s="2">
        <f t="shared" ref="R1830:R1836" si="479">R1829+Q1830</f>
        <v>385609.31999999983</v>
      </c>
      <c r="S1830" s="53">
        <f>WEEKNUM(DailyReportTable[[#This Row],[Date]],2)</f>
        <v>16</v>
      </c>
    </row>
    <row r="1831" spans="10:19" x14ac:dyDescent="0.25">
      <c r="J1831" s="1">
        <v>44304</v>
      </c>
      <c r="K1831">
        <f t="shared" si="475"/>
        <v>2021</v>
      </c>
      <c r="L1831" t="str">
        <f t="shared" si="476"/>
        <v>April</v>
      </c>
      <c r="M1831" s="52" t="str">
        <f>DailyReportTable[[#This Row],[Year]]&amp;WEEKNUM(DailyReportTable[[#This Row],[Date]],2)</f>
        <v>202116</v>
      </c>
      <c r="N1831">
        <f t="shared" si="477"/>
        <v>18</v>
      </c>
      <c r="O1831" s="2">
        <f>SUMIF(IncomeDBTable[Date],"="&amp;DailyReportTable[[#This Row],[Date]],IncomeDBTable[Amount])</f>
        <v>0</v>
      </c>
      <c r="P1831" s="53">
        <f>SUMIF(ExpensesDBTable[Date],"="&amp;DailyReportTable[[#This Row],[Date]],ExpensesDBTable[Amount])</f>
        <v>374.43</v>
      </c>
      <c r="Q1831" s="2">
        <f t="shared" si="478"/>
        <v>-374.43</v>
      </c>
      <c r="R1831" s="2">
        <f t="shared" si="479"/>
        <v>385234.88999999984</v>
      </c>
      <c r="S1831" s="53">
        <f>WEEKNUM(DailyReportTable[[#This Row],[Date]],2)</f>
        <v>16</v>
      </c>
    </row>
    <row r="1832" spans="10:19" x14ac:dyDescent="0.25">
      <c r="J1832" s="1">
        <v>44305</v>
      </c>
      <c r="K1832">
        <f t="shared" si="475"/>
        <v>2021</v>
      </c>
      <c r="L1832" t="str">
        <f t="shared" si="476"/>
        <v>April</v>
      </c>
      <c r="M1832" s="52" t="str">
        <f>DailyReportTable[[#This Row],[Year]]&amp;WEEKNUM(DailyReportTable[[#This Row],[Date]],2)</f>
        <v>202117</v>
      </c>
      <c r="N1832">
        <f t="shared" si="477"/>
        <v>19</v>
      </c>
      <c r="O1832" s="2">
        <f>SUMIF(IncomeDBTable[Date],"="&amp;DailyReportTable[[#This Row],[Date]],IncomeDBTable[Amount])</f>
        <v>0</v>
      </c>
      <c r="P1832" s="53">
        <f>SUMIF(ExpensesDBTable[Date],"="&amp;DailyReportTable[[#This Row],[Date]],ExpensesDBTable[Amount])</f>
        <v>457.03</v>
      </c>
      <c r="Q1832" s="2">
        <f t="shared" si="478"/>
        <v>-457.03</v>
      </c>
      <c r="R1832" s="2">
        <f t="shared" si="479"/>
        <v>384777.85999999981</v>
      </c>
      <c r="S1832" s="53">
        <f>WEEKNUM(DailyReportTable[[#This Row],[Date]],2)</f>
        <v>17</v>
      </c>
    </row>
    <row r="1833" spans="10:19" x14ac:dyDescent="0.25">
      <c r="J1833" s="1">
        <v>44309</v>
      </c>
      <c r="K1833">
        <f t="shared" si="475"/>
        <v>2021</v>
      </c>
      <c r="L1833" t="str">
        <f t="shared" si="476"/>
        <v>April</v>
      </c>
      <c r="M1833" s="52" t="str">
        <f>DailyReportTable[[#This Row],[Year]]&amp;WEEKNUM(DailyReportTable[[#This Row],[Date]],2)</f>
        <v>202117</v>
      </c>
      <c r="N1833">
        <f t="shared" si="477"/>
        <v>23</v>
      </c>
      <c r="O1833" s="2">
        <f>SUMIF(IncomeDBTable[Date],"="&amp;DailyReportTable[[#This Row],[Date]],IncomeDBTable[Amount])</f>
        <v>0</v>
      </c>
      <c r="P1833" s="53">
        <f>SUMIF(ExpensesDBTable[Date],"="&amp;DailyReportTable[[#This Row],[Date]],ExpensesDBTable[Amount])</f>
        <v>3579.7999999999997</v>
      </c>
      <c r="Q1833" s="2">
        <f t="shared" si="478"/>
        <v>-3579.7999999999997</v>
      </c>
      <c r="R1833" s="2">
        <f t="shared" si="479"/>
        <v>381198.05999999982</v>
      </c>
      <c r="S1833" s="53">
        <f>WEEKNUM(DailyReportTable[[#This Row],[Date]],2)</f>
        <v>17</v>
      </c>
    </row>
    <row r="1834" spans="10:19" x14ac:dyDescent="0.25">
      <c r="J1834" s="1">
        <v>44310</v>
      </c>
      <c r="K1834">
        <f t="shared" si="475"/>
        <v>2021</v>
      </c>
      <c r="L1834" t="str">
        <f t="shared" si="476"/>
        <v>April</v>
      </c>
      <c r="M1834" s="52" t="str">
        <f>DailyReportTable[[#This Row],[Year]]&amp;WEEKNUM(DailyReportTable[[#This Row],[Date]],2)</f>
        <v>202117</v>
      </c>
      <c r="N1834">
        <f t="shared" si="477"/>
        <v>24</v>
      </c>
      <c r="O1834" s="2">
        <f>SUMIF(IncomeDBTable[Date],"="&amp;DailyReportTable[[#This Row],[Date]],IncomeDBTable[Amount])</f>
        <v>0</v>
      </c>
      <c r="P1834" s="53">
        <f>SUMIF(ExpensesDBTable[Date],"="&amp;DailyReportTable[[#This Row],[Date]],ExpensesDBTable[Amount])</f>
        <v>362.69</v>
      </c>
      <c r="Q1834" s="2">
        <f t="shared" si="478"/>
        <v>-362.69</v>
      </c>
      <c r="R1834" s="2">
        <f t="shared" si="479"/>
        <v>380835.36999999982</v>
      </c>
      <c r="S1834" s="53">
        <f>WEEKNUM(DailyReportTable[[#This Row],[Date]],2)</f>
        <v>17</v>
      </c>
    </row>
    <row r="1835" spans="10:19" x14ac:dyDescent="0.25">
      <c r="J1835" s="1">
        <v>44311</v>
      </c>
      <c r="K1835">
        <f t="shared" si="475"/>
        <v>2021</v>
      </c>
      <c r="L1835" t="str">
        <f t="shared" si="476"/>
        <v>April</v>
      </c>
      <c r="M1835" s="52" t="str">
        <f>DailyReportTable[[#This Row],[Year]]&amp;WEEKNUM(DailyReportTable[[#This Row],[Date]],2)</f>
        <v>202117</v>
      </c>
      <c r="N1835">
        <f t="shared" si="477"/>
        <v>25</v>
      </c>
      <c r="O1835" s="2">
        <f>SUMIF(IncomeDBTable[Date],"="&amp;DailyReportTable[[#This Row],[Date]],IncomeDBTable[Amount])</f>
        <v>0</v>
      </c>
      <c r="P1835" s="53">
        <f>SUMIF(ExpensesDBTable[Date],"="&amp;DailyReportTable[[#This Row],[Date]],ExpensesDBTable[Amount])</f>
        <v>291</v>
      </c>
      <c r="Q1835" s="2">
        <f t="shared" si="478"/>
        <v>-291</v>
      </c>
      <c r="R1835" s="2">
        <f t="shared" si="479"/>
        <v>380544.36999999982</v>
      </c>
      <c r="S1835" s="53">
        <f>WEEKNUM(DailyReportTable[[#This Row],[Date]],2)</f>
        <v>17</v>
      </c>
    </row>
    <row r="1836" spans="10:19" x14ac:dyDescent="0.25">
      <c r="J1836" s="1">
        <v>44313</v>
      </c>
      <c r="K1836">
        <f t="shared" si="475"/>
        <v>2021</v>
      </c>
      <c r="L1836" t="str">
        <f t="shared" si="476"/>
        <v>April</v>
      </c>
      <c r="M1836" s="52" t="str">
        <f>DailyReportTable[[#This Row],[Year]]&amp;WEEKNUM(DailyReportTable[[#This Row],[Date]],2)</f>
        <v>202118</v>
      </c>
      <c r="N1836">
        <f t="shared" si="477"/>
        <v>27</v>
      </c>
      <c r="O1836" s="2">
        <f>SUMIF(IncomeDBTable[Date],"="&amp;DailyReportTable[[#This Row],[Date]],IncomeDBTable[Amount])</f>
        <v>0</v>
      </c>
      <c r="P1836" s="53">
        <f>SUMIF(ExpensesDBTable[Date],"="&amp;DailyReportTable[[#This Row],[Date]],ExpensesDBTable[Amount])</f>
        <v>192.91</v>
      </c>
      <c r="Q1836" s="2">
        <f t="shared" si="478"/>
        <v>-192.91</v>
      </c>
      <c r="R1836" s="2">
        <f t="shared" si="479"/>
        <v>380351.45999999985</v>
      </c>
      <c r="S1836" s="53">
        <f>WEEKNUM(DailyReportTable[[#This Row],[Date]],2)</f>
        <v>18</v>
      </c>
    </row>
    <row r="1837" spans="10:19" x14ac:dyDescent="0.25">
      <c r="J1837" s="1">
        <v>44316</v>
      </c>
      <c r="K1837">
        <f t="shared" ref="K1837:K1842" si="480">YEAR(J1837)</f>
        <v>2021</v>
      </c>
      <c r="L1837" t="str">
        <f t="shared" ref="L1837:L1842" si="481">TEXT(DATE(K1837,MONTH(J1837),N1837),"MMMM")</f>
        <v>April</v>
      </c>
      <c r="M1837" s="52" t="str">
        <f>DailyReportTable[[#This Row],[Year]]&amp;WEEKNUM(DailyReportTable[[#This Row],[Date]],2)</f>
        <v>202118</v>
      </c>
      <c r="N1837">
        <f t="shared" ref="N1837:N1842" si="482">DAY(J1837)</f>
        <v>30</v>
      </c>
      <c r="O1837" s="2">
        <f>SUMIF(IncomeDBTable[Date],"="&amp;DailyReportTable[[#This Row],[Date]],IncomeDBTable[Amount])</f>
        <v>0</v>
      </c>
      <c r="P1837" s="53">
        <f>SUMIF(ExpensesDBTable[Date],"="&amp;DailyReportTable[[#This Row],[Date]],ExpensesDBTable[Amount])</f>
        <v>945.37000000000012</v>
      </c>
      <c r="Q1837" s="2">
        <f t="shared" ref="Q1837:Q1842" si="483">O1837-P1837</f>
        <v>-945.37000000000012</v>
      </c>
      <c r="R1837" s="2">
        <f t="shared" ref="R1837:R1842" si="484">R1836+Q1837</f>
        <v>379406.08999999985</v>
      </c>
      <c r="S1837" s="53">
        <f>WEEKNUM(DailyReportTable[[#This Row],[Date]],2)</f>
        <v>18</v>
      </c>
    </row>
    <row r="1838" spans="10:19" x14ac:dyDescent="0.25">
      <c r="J1838" s="1">
        <v>44318</v>
      </c>
      <c r="K1838">
        <f t="shared" si="480"/>
        <v>2021</v>
      </c>
      <c r="L1838" t="str">
        <f t="shared" si="481"/>
        <v>May</v>
      </c>
      <c r="M1838" s="52" t="str">
        <f>DailyReportTable[[#This Row],[Year]]&amp;WEEKNUM(DailyReportTable[[#This Row],[Date]],2)</f>
        <v>202118</v>
      </c>
      <c r="N1838">
        <f t="shared" si="482"/>
        <v>2</v>
      </c>
      <c r="O1838" s="2">
        <f>SUMIF(IncomeDBTable[Date],"="&amp;DailyReportTable[[#This Row],[Date]],IncomeDBTable[Amount])</f>
        <v>0</v>
      </c>
      <c r="P1838" s="53">
        <f>SUMIF(ExpensesDBTable[Date],"="&amp;DailyReportTable[[#This Row],[Date]],ExpensesDBTable[Amount])</f>
        <v>450.8599999999999</v>
      </c>
      <c r="Q1838" s="2">
        <f t="shared" si="483"/>
        <v>-450.8599999999999</v>
      </c>
      <c r="R1838" s="2">
        <f t="shared" si="484"/>
        <v>378955.22999999986</v>
      </c>
      <c r="S1838" s="53">
        <f>WEEKNUM(DailyReportTable[[#This Row],[Date]],2)</f>
        <v>18</v>
      </c>
    </row>
    <row r="1839" spans="10:19" x14ac:dyDescent="0.25">
      <c r="J1839" s="1">
        <v>44325</v>
      </c>
      <c r="K1839">
        <f t="shared" si="480"/>
        <v>2021</v>
      </c>
      <c r="L1839" t="str">
        <f t="shared" si="481"/>
        <v>May</v>
      </c>
      <c r="M1839" s="52" t="str">
        <f>DailyReportTable[[#This Row],[Year]]&amp;WEEKNUM(DailyReportTable[[#This Row],[Date]],2)</f>
        <v>202119</v>
      </c>
      <c r="N1839">
        <f t="shared" si="482"/>
        <v>9</v>
      </c>
      <c r="O1839" s="2">
        <f>SUMIF(IncomeDBTable[Date],"="&amp;DailyReportTable[[#This Row],[Date]],IncomeDBTable[Amount])</f>
        <v>165.55</v>
      </c>
      <c r="P1839" s="53">
        <f>SUMIF(ExpensesDBTable[Date],"="&amp;DailyReportTable[[#This Row],[Date]],ExpensesDBTable[Amount])</f>
        <v>3102.1099999999997</v>
      </c>
      <c r="Q1839" s="2">
        <f t="shared" si="483"/>
        <v>-2936.5599999999995</v>
      </c>
      <c r="R1839" s="2">
        <f t="shared" si="484"/>
        <v>376018.66999999987</v>
      </c>
      <c r="S1839" s="53">
        <f>WEEKNUM(DailyReportTable[[#This Row],[Date]],2)</f>
        <v>19</v>
      </c>
    </row>
    <row r="1840" spans="10:19" x14ac:dyDescent="0.25">
      <c r="J1840" s="1">
        <v>44332</v>
      </c>
      <c r="K1840">
        <f t="shared" si="480"/>
        <v>2021</v>
      </c>
      <c r="L1840" t="str">
        <f t="shared" si="481"/>
        <v>May</v>
      </c>
      <c r="M1840" s="52" t="str">
        <f>DailyReportTable[[#This Row],[Year]]&amp;WEEKNUM(DailyReportTable[[#This Row],[Date]],2)</f>
        <v>202120</v>
      </c>
      <c r="N1840">
        <f t="shared" si="482"/>
        <v>16</v>
      </c>
      <c r="O1840" s="2">
        <f>SUMIF(IncomeDBTable[Date],"="&amp;DailyReportTable[[#This Row],[Date]],IncomeDBTable[Amount])</f>
        <v>8917.33</v>
      </c>
      <c r="P1840" s="53">
        <f>SUMIF(ExpensesDBTable[Date],"="&amp;DailyReportTable[[#This Row],[Date]],ExpensesDBTable[Amount])</f>
        <v>3166.38</v>
      </c>
      <c r="Q1840" s="2">
        <f t="shared" si="483"/>
        <v>5750.95</v>
      </c>
      <c r="R1840" s="2">
        <f t="shared" si="484"/>
        <v>381769.61999999988</v>
      </c>
      <c r="S1840" s="53">
        <f>WEEKNUM(DailyReportTable[[#This Row],[Date]],2)</f>
        <v>20</v>
      </c>
    </row>
    <row r="1841" spans="10:19" x14ac:dyDescent="0.25">
      <c r="J1841" s="1">
        <v>44339</v>
      </c>
      <c r="K1841">
        <f t="shared" si="480"/>
        <v>2021</v>
      </c>
      <c r="L1841" t="str">
        <f t="shared" si="481"/>
        <v>May</v>
      </c>
      <c r="M1841" s="52" t="str">
        <f>DailyReportTable[[#This Row],[Year]]&amp;WEEKNUM(DailyReportTable[[#This Row],[Date]],2)</f>
        <v>202121</v>
      </c>
      <c r="N1841">
        <f t="shared" si="482"/>
        <v>23</v>
      </c>
      <c r="O1841" s="2">
        <f>SUMIF(IncomeDBTable[Date],"="&amp;DailyReportTable[[#This Row],[Date]],IncomeDBTable[Amount])</f>
        <v>9365</v>
      </c>
      <c r="P1841" s="53">
        <f>SUMIF(ExpensesDBTable[Date],"="&amp;DailyReportTable[[#This Row],[Date]],ExpensesDBTable[Amount])</f>
        <v>3769.8600000000006</v>
      </c>
      <c r="Q1841" s="2">
        <f t="shared" si="483"/>
        <v>5595.1399999999994</v>
      </c>
      <c r="R1841" s="2">
        <f t="shared" si="484"/>
        <v>387364.75999999989</v>
      </c>
      <c r="S1841" s="53">
        <f>WEEKNUM(DailyReportTable[[#This Row],[Date]],2)</f>
        <v>21</v>
      </c>
    </row>
    <row r="1842" spans="10:19" x14ac:dyDescent="0.25">
      <c r="J1842" s="1">
        <v>44346</v>
      </c>
      <c r="K1842">
        <f t="shared" si="480"/>
        <v>2021</v>
      </c>
      <c r="L1842" t="str">
        <f t="shared" si="481"/>
        <v>May</v>
      </c>
      <c r="M1842" s="52" t="str">
        <f>DailyReportTable[[#This Row],[Year]]&amp;WEEKNUM(DailyReportTable[[#This Row],[Date]],2)</f>
        <v>202122</v>
      </c>
      <c r="N1842">
        <f t="shared" si="482"/>
        <v>30</v>
      </c>
      <c r="O1842" s="2">
        <f>SUMIF(IncomeDBTable[Date],"="&amp;DailyReportTable[[#This Row],[Date]],IncomeDBTable[Amount])</f>
        <v>0</v>
      </c>
      <c r="P1842" s="53">
        <f>SUMIF(ExpensesDBTable[Date],"="&amp;DailyReportTable[[#This Row],[Date]],ExpensesDBTable[Amount])</f>
        <v>990.70000000000027</v>
      </c>
      <c r="Q1842" s="2">
        <f t="shared" si="483"/>
        <v>-990.70000000000027</v>
      </c>
      <c r="R1842" s="2">
        <f t="shared" si="484"/>
        <v>386374.05999999988</v>
      </c>
      <c r="S1842" s="53">
        <f>WEEKNUM(DailyReportTable[[#This Row],[Date]],2)</f>
        <v>22</v>
      </c>
    </row>
    <row r="1843" spans="10:19" x14ac:dyDescent="0.25">
      <c r="J1843" s="1">
        <v>44347</v>
      </c>
      <c r="K1843">
        <f t="shared" ref="K1843:K1848" si="485">YEAR(J1843)</f>
        <v>2021</v>
      </c>
      <c r="L1843" t="str">
        <f t="shared" ref="L1843:L1848" si="486">TEXT(DATE(K1843,MONTH(J1843),N1843),"MMMM")</f>
        <v>May</v>
      </c>
      <c r="M1843" s="52" t="str">
        <f>DailyReportTable[[#This Row],[Year]]&amp;WEEKNUM(DailyReportTable[[#This Row],[Date]],2)</f>
        <v>202123</v>
      </c>
      <c r="N1843">
        <f t="shared" ref="N1843:N1848" si="487">DAY(J1843)</f>
        <v>31</v>
      </c>
      <c r="O1843" s="2">
        <f>SUMIF(IncomeDBTable[Date],"="&amp;DailyReportTable[[#This Row],[Date]],IncomeDBTable[Amount])</f>
        <v>0</v>
      </c>
      <c r="P1843" s="53">
        <f>SUMIF(ExpensesDBTable[Date],"="&amp;DailyReportTable[[#This Row],[Date]],ExpensesDBTable[Amount])</f>
        <v>346.84999999999997</v>
      </c>
      <c r="Q1843" s="2">
        <f t="shared" ref="Q1843:Q1848" si="488">O1843-P1843</f>
        <v>-346.84999999999997</v>
      </c>
      <c r="R1843" s="2">
        <f t="shared" ref="R1843:R1848" si="489">R1842+Q1843</f>
        <v>386027.2099999999</v>
      </c>
      <c r="S1843" s="53">
        <f>WEEKNUM(DailyReportTable[[#This Row],[Date]],2)</f>
        <v>23</v>
      </c>
    </row>
    <row r="1844" spans="10:19" x14ac:dyDescent="0.25">
      <c r="J1844" s="1">
        <v>44353</v>
      </c>
      <c r="K1844">
        <f t="shared" si="485"/>
        <v>2021</v>
      </c>
      <c r="L1844" t="str">
        <f t="shared" si="486"/>
        <v>June</v>
      </c>
      <c r="M1844" s="52" t="str">
        <f>DailyReportTable[[#This Row],[Year]]&amp;WEEKNUM(DailyReportTable[[#This Row],[Date]],2)</f>
        <v>202123</v>
      </c>
      <c r="N1844">
        <f t="shared" si="487"/>
        <v>6</v>
      </c>
      <c r="O1844" s="2">
        <f>SUMIF(IncomeDBTable[Date],"="&amp;DailyReportTable[[#This Row],[Date]],IncomeDBTable[Amount])</f>
        <v>0</v>
      </c>
      <c r="P1844" s="53">
        <f>SUMIF(ExpensesDBTable[Date],"="&amp;DailyReportTable[[#This Row],[Date]],ExpensesDBTable[Amount])</f>
        <v>423.34999999999997</v>
      </c>
      <c r="Q1844" s="2">
        <f t="shared" si="488"/>
        <v>-423.34999999999997</v>
      </c>
      <c r="R1844" s="2">
        <f t="shared" si="489"/>
        <v>385603.85999999993</v>
      </c>
      <c r="S1844" s="53">
        <f>WEEKNUM(DailyReportTable[[#This Row],[Date]],2)</f>
        <v>23</v>
      </c>
    </row>
    <row r="1845" spans="10:19" x14ac:dyDescent="0.25">
      <c r="J1845" s="1">
        <v>44354</v>
      </c>
      <c r="K1845">
        <f t="shared" si="485"/>
        <v>2021</v>
      </c>
      <c r="L1845" t="str">
        <f t="shared" si="486"/>
        <v>June</v>
      </c>
      <c r="M1845" s="52" t="str">
        <f>DailyReportTable[[#This Row],[Year]]&amp;WEEKNUM(DailyReportTable[[#This Row],[Date]],2)</f>
        <v>202124</v>
      </c>
      <c r="N1845">
        <f t="shared" si="487"/>
        <v>7</v>
      </c>
      <c r="O1845" s="2">
        <f>SUMIF(IncomeDBTable[Date],"="&amp;DailyReportTable[[#This Row],[Date]],IncomeDBTable[Amount])</f>
        <v>0</v>
      </c>
      <c r="P1845" s="53">
        <f>SUMIF(ExpensesDBTable[Date],"="&amp;DailyReportTable[[#This Row],[Date]],ExpensesDBTable[Amount])</f>
        <v>15.5</v>
      </c>
      <c r="Q1845" s="2">
        <f t="shared" si="488"/>
        <v>-15.5</v>
      </c>
      <c r="R1845" s="2">
        <f t="shared" si="489"/>
        <v>385588.35999999993</v>
      </c>
      <c r="S1845" s="53">
        <f>WEEKNUM(DailyReportTable[[#This Row],[Date]],2)</f>
        <v>24</v>
      </c>
    </row>
    <row r="1846" spans="10:19" x14ac:dyDescent="0.25">
      <c r="J1846" s="1">
        <v>44358</v>
      </c>
      <c r="K1846">
        <f t="shared" si="485"/>
        <v>2021</v>
      </c>
      <c r="L1846" t="str">
        <f t="shared" si="486"/>
        <v>June</v>
      </c>
      <c r="M1846" s="52" t="str">
        <f>DailyReportTable[[#This Row],[Year]]&amp;WEEKNUM(DailyReportTable[[#This Row],[Date]],2)</f>
        <v>202124</v>
      </c>
      <c r="N1846">
        <f t="shared" si="487"/>
        <v>11</v>
      </c>
      <c r="O1846" s="2">
        <f>SUMIF(IncomeDBTable[Date],"="&amp;DailyReportTable[[#This Row],[Date]],IncomeDBTable[Amount])</f>
        <v>0</v>
      </c>
      <c r="P1846" s="53">
        <f>SUMIF(ExpensesDBTable[Date],"="&amp;DailyReportTable[[#This Row],[Date]],ExpensesDBTable[Amount])</f>
        <v>1771.76</v>
      </c>
      <c r="Q1846" s="2">
        <f t="shared" si="488"/>
        <v>-1771.76</v>
      </c>
      <c r="R1846" s="2">
        <f t="shared" si="489"/>
        <v>383816.59999999992</v>
      </c>
      <c r="S1846" s="53">
        <f>WEEKNUM(DailyReportTable[[#This Row],[Date]],2)</f>
        <v>24</v>
      </c>
    </row>
    <row r="1847" spans="10:19" x14ac:dyDescent="0.25">
      <c r="J1847" s="1">
        <v>44360</v>
      </c>
      <c r="K1847">
        <f t="shared" si="485"/>
        <v>2021</v>
      </c>
      <c r="L1847" t="str">
        <f t="shared" si="486"/>
        <v>June</v>
      </c>
      <c r="M1847" s="52" t="str">
        <f>DailyReportTable[[#This Row],[Year]]&amp;WEEKNUM(DailyReportTable[[#This Row],[Date]],2)</f>
        <v>202124</v>
      </c>
      <c r="N1847">
        <f t="shared" si="487"/>
        <v>13</v>
      </c>
      <c r="O1847" s="2">
        <f>SUMIF(IncomeDBTable[Date],"="&amp;DailyReportTable[[#This Row],[Date]],IncomeDBTable[Amount])</f>
        <v>0</v>
      </c>
      <c r="P1847" s="53">
        <f>SUMIF(ExpensesDBTable[Date],"="&amp;DailyReportTable[[#This Row],[Date]],ExpensesDBTable[Amount])</f>
        <v>668</v>
      </c>
      <c r="Q1847" s="2">
        <f t="shared" si="488"/>
        <v>-668</v>
      </c>
      <c r="R1847" s="2">
        <f t="shared" si="489"/>
        <v>383148.59999999992</v>
      </c>
      <c r="S1847" s="53">
        <f>WEEKNUM(DailyReportTable[[#This Row],[Date]],2)</f>
        <v>24</v>
      </c>
    </row>
    <row r="1848" spans="10:19" x14ac:dyDescent="0.25">
      <c r="J1848" s="1">
        <v>44361</v>
      </c>
      <c r="K1848">
        <f t="shared" si="485"/>
        <v>2021</v>
      </c>
      <c r="L1848" t="str">
        <f t="shared" si="486"/>
        <v>June</v>
      </c>
      <c r="M1848" s="52" t="str">
        <f>DailyReportTable[[#This Row],[Year]]&amp;WEEKNUM(DailyReportTable[[#This Row],[Date]],2)</f>
        <v>202125</v>
      </c>
      <c r="N1848">
        <f t="shared" si="487"/>
        <v>14</v>
      </c>
      <c r="O1848" s="2">
        <f>SUMIF(IncomeDBTable[Date],"="&amp;DailyReportTable[[#This Row],[Date]],IncomeDBTable[Amount])</f>
        <v>7522.45</v>
      </c>
      <c r="P1848" s="53">
        <f>SUMIF(ExpensesDBTable[Date],"="&amp;DailyReportTable[[#This Row],[Date]],ExpensesDBTable[Amount])</f>
        <v>818.15</v>
      </c>
      <c r="Q1848" s="2">
        <f t="shared" si="488"/>
        <v>6704.3</v>
      </c>
      <c r="R1848" s="2">
        <f t="shared" si="489"/>
        <v>389852.89999999991</v>
      </c>
      <c r="S1848" s="53">
        <f>WEEKNUM(DailyReportTable[[#This Row],[Date]],2)</f>
        <v>25</v>
      </c>
    </row>
    <row r="1849" spans="10:19" x14ac:dyDescent="0.25">
      <c r="J1849" s="1">
        <v>44367</v>
      </c>
      <c r="K1849">
        <f t="shared" ref="K1849:K1854" si="490">YEAR(J1849)</f>
        <v>2021</v>
      </c>
      <c r="L1849" t="str">
        <f t="shared" ref="L1849:L1854" si="491">TEXT(DATE(K1849,MONTH(J1849),N1849),"MMMM")</f>
        <v>June</v>
      </c>
      <c r="M1849" s="52" t="str">
        <f>DailyReportTable[[#This Row],[Year]]&amp;WEEKNUM(DailyReportTable[[#This Row],[Date]],2)</f>
        <v>202125</v>
      </c>
      <c r="N1849">
        <f t="shared" ref="N1849:N1854" si="492">DAY(J1849)</f>
        <v>20</v>
      </c>
      <c r="O1849" s="2">
        <f>SUMIF(IncomeDBTable[Date],"="&amp;DailyReportTable[[#This Row],[Date]],IncomeDBTable[Amount])</f>
        <v>0</v>
      </c>
      <c r="P1849" s="53">
        <f>SUMIF(ExpensesDBTable[Date],"="&amp;DailyReportTable[[#This Row],[Date]],ExpensesDBTable[Amount])</f>
        <v>4693.82</v>
      </c>
      <c r="Q1849" s="2">
        <f t="shared" ref="Q1849:Q1854" si="493">O1849-P1849</f>
        <v>-4693.82</v>
      </c>
      <c r="R1849" s="2">
        <f t="shared" ref="R1849:R1854" si="494">R1848+Q1849</f>
        <v>385159.0799999999</v>
      </c>
      <c r="S1849" s="53">
        <f>WEEKNUM(DailyReportTable[[#This Row],[Date]],2)</f>
        <v>25</v>
      </c>
    </row>
    <row r="1850" spans="10:19" x14ac:dyDescent="0.25">
      <c r="J1850" s="1">
        <v>44374</v>
      </c>
      <c r="K1850">
        <f t="shared" si="490"/>
        <v>2021</v>
      </c>
      <c r="L1850" t="str">
        <f t="shared" si="491"/>
        <v>June</v>
      </c>
      <c r="M1850" s="52" t="str">
        <f>DailyReportTable[[#This Row],[Year]]&amp;WEEKNUM(DailyReportTable[[#This Row],[Date]],2)</f>
        <v>202126</v>
      </c>
      <c r="N1850">
        <f t="shared" si="492"/>
        <v>27</v>
      </c>
      <c r="O1850" s="2">
        <f>SUMIF(IncomeDBTable[Date],"="&amp;DailyReportTable[[#This Row],[Date]],IncomeDBTable[Amount])</f>
        <v>0</v>
      </c>
      <c r="P1850" s="53">
        <f>SUMIF(ExpensesDBTable[Date],"="&amp;DailyReportTable[[#This Row],[Date]],ExpensesDBTable[Amount])</f>
        <v>3156.13</v>
      </c>
      <c r="Q1850" s="2">
        <f t="shared" si="493"/>
        <v>-3156.13</v>
      </c>
      <c r="R1850" s="2">
        <f t="shared" si="494"/>
        <v>382002.9499999999</v>
      </c>
      <c r="S1850" s="53">
        <f>WEEKNUM(DailyReportTable[[#This Row],[Date]],2)</f>
        <v>26</v>
      </c>
    </row>
    <row r="1851" spans="10:19" x14ac:dyDescent="0.25">
      <c r="J1851" s="1">
        <v>44375</v>
      </c>
      <c r="K1851">
        <f t="shared" si="490"/>
        <v>2021</v>
      </c>
      <c r="L1851" t="str">
        <f t="shared" si="491"/>
        <v>June</v>
      </c>
      <c r="M1851" s="52" t="str">
        <f>DailyReportTable[[#This Row],[Year]]&amp;WEEKNUM(DailyReportTable[[#This Row],[Date]],2)</f>
        <v>202127</v>
      </c>
      <c r="N1851">
        <f t="shared" si="492"/>
        <v>28</v>
      </c>
      <c r="O1851" s="2">
        <f>SUMIF(IncomeDBTable[Date],"="&amp;DailyReportTable[[#This Row],[Date]],IncomeDBTable[Amount])</f>
        <v>0</v>
      </c>
      <c r="P1851" s="53">
        <f>SUMIF(ExpensesDBTable[Date],"="&amp;DailyReportTable[[#This Row],[Date]],ExpensesDBTable[Amount])</f>
        <v>986.35000000000014</v>
      </c>
      <c r="Q1851" s="2">
        <f t="shared" si="493"/>
        <v>-986.35000000000014</v>
      </c>
      <c r="R1851" s="2">
        <f t="shared" si="494"/>
        <v>381016.59999999992</v>
      </c>
      <c r="S1851" s="53">
        <f>WEEKNUM(DailyReportTable[[#This Row],[Date]],2)</f>
        <v>27</v>
      </c>
    </row>
    <row r="1852" spans="10:19" x14ac:dyDescent="0.25">
      <c r="J1852" s="1">
        <v>44377</v>
      </c>
      <c r="K1852">
        <f t="shared" si="490"/>
        <v>2021</v>
      </c>
      <c r="L1852" t="str">
        <f t="shared" si="491"/>
        <v>June</v>
      </c>
      <c r="M1852" s="52" t="str">
        <f>DailyReportTable[[#This Row],[Year]]&amp;WEEKNUM(DailyReportTable[[#This Row],[Date]],2)</f>
        <v>202127</v>
      </c>
      <c r="N1852">
        <f t="shared" si="492"/>
        <v>30</v>
      </c>
      <c r="O1852" s="2">
        <f>SUMIF(IncomeDBTable[Date],"="&amp;DailyReportTable[[#This Row],[Date]],IncomeDBTable[Amount])</f>
        <v>6700</v>
      </c>
      <c r="P1852" s="53">
        <f>SUMIF(ExpensesDBTable[Date],"="&amp;DailyReportTable[[#This Row],[Date]],ExpensesDBTable[Amount])</f>
        <v>0</v>
      </c>
      <c r="Q1852" s="2">
        <f t="shared" si="493"/>
        <v>6700</v>
      </c>
      <c r="R1852" s="2">
        <f t="shared" si="494"/>
        <v>387716.59999999992</v>
      </c>
      <c r="S1852" s="53">
        <f>WEEKNUM(DailyReportTable[[#This Row],[Date]],2)</f>
        <v>27</v>
      </c>
    </row>
    <row r="1853" spans="10:19" x14ac:dyDescent="0.25">
      <c r="J1853" s="1">
        <v>44381</v>
      </c>
      <c r="K1853">
        <f t="shared" si="490"/>
        <v>2021</v>
      </c>
      <c r="L1853" t="str">
        <f t="shared" si="491"/>
        <v>July</v>
      </c>
      <c r="M1853" s="52" t="str">
        <f>DailyReportTable[[#This Row],[Year]]&amp;WEEKNUM(DailyReportTable[[#This Row],[Date]],2)</f>
        <v>202127</v>
      </c>
      <c r="N1853">
        <f t="shared" si="492"/>
        <v>4</v>
      </c>
      <c r="O1853" s="2">
        <f>SUMIF(IncomeDBTable[Date],"="&amp;DailyReportTable[[#This Row],[Date]],IncomeDBTable[Amount])</f>
        <v>0</v>
      </c>
      <c r="P1853" s="53">
        <f>SUMIF(ExpensesDBTable[Date],"="&amp;DailyReportTable[[#This Row],[Date]],ExpensesDBTable[Amount])</f>
        <v>847.85999999999979</v>
      </c>
      <c r="Q1853" s="2">
        <f t="shared" si="493"/>
        <v>-847.85999999999979</v>
      </c>
      <c r="R1853" s="2">
        <f t="shared" si="494"/>
        <v>386868.73999999993</v>
      </c>
      <c r="S1853" s="53">
        <f>WEEKNUM(DailyReportTable[[#This Row],[Date]],2)</f>
        <v>27</v>
      </c>
    </row>
    <row r="1854" spans="10:19" x14ac:dyDescent="0.25">
      <c r="J1854" s="1">
        <v>44383</v>
      </c>
      <c r="K1854">
        <f t="shared" si="490"/>
        <v>2021</v>
      </c>
      <c r="L1854" t="str">
        <f t="shared" si="491"/>
        <v>July</v>
      </c>
      <c r="M1854" s="52" t="str">
        <f>DailyReportTable[[#This Row],[Year]]&amp;WEEKNUM(DailyReportTable[[#This Row],[Date]],2)</f>
        <v>202128</v>
      </c>
      <c r="N1854">
        <f t="shared" si="492"/>
        <v>6</v>
      </c>
      <c r="O1854" s="2">
        <f>SUMIF(IncomeDBTable[Date],"="&amp;DailyReportTable[[#This Row],[Date]],IncomeDBTable[Amount])</f>
        <v>0</v>
      </c>
      <c r="P1854" s="53">
        <f>SUMIF(ExpensesDBTable[Date],"="&amp;DailyReportTable[[#This Row],[Date]],ExpensesDBTable[Amount])</f>
        <v>276.05</v>
      </c>
      <c r="Q1854" s="2">
        <f t="shared" si="493"/>
        <v>-276.05</v>
      </c>
      <c r="R1854" s="2">
        <f t="shared" si="494"/>
        <v>386592.68999999994</v>
      </c>
      <c r="S1854" s="53">
        <f>WEEKNUM(DailyReportTable[[#This Row],[Date]],2)</f>
        <v>28</v>
      </c>
    </row>
    <row r="1855" spans="10:19" x14ac:dyDescent="0.25">
      <c r="J1855" s="1">
        <v>44388</v>
      </c>
      <c r="K1855">
        <f>YEAR(J1855)</f>
        <v>2021</v>
      </c>
      <c r="L1855" t="str">
        <f>TEXT(DATE(K1855,MONTH(J1855),N1855),"MMMM")</f>
        <v>July</v>
      </c>
      <c r="M1855" s="52" t="str">
        <f>DailyReportTable[[#This Row],[Year]]&amp;WEEKNUM(DailyReportTable[[#This Row],[Date]],2)</f>
        <v>202128</v>
      </c>
      <c r="N1855">
        <f>DAY(J1855)</f>
        <v>11</v>
      </c>
      <c r="O1855" s="2">
        <f>SUMIF(IncomeDBTable[Date],"="&amp;DailyReportTable[[#This Row],[Date]],IncomeDBTable[Amount])</f>
        <v>0</v>
      </c>
      <c r="P1855" s="53">
        <f>SUMIF(ExpensesDBTable[Date],"="&amp;DailyReportTable[[#This Row],[Date]],ExpensesDBTable[Amount])</f>
        <v>319.82</v>
      </c>
      <c r="Q1855" s="2">
        <f>O1855-P1855</f>
        <v>-319.82</v>
      </c>
      <c r="R1855" s="2">
        <f>R1854+Q1855</f>
        <v>386272.86999999994</v>
      </c>
      <c r="S1855" s="53">
        <f>WEEKNUM(DailyReportTable[[#This Row],[Date]],2)</f>
        <v>28</v>
      </c>
    </row>
    <row r="1856" spans="10:19" x14ac:dyDescent="0.25">
      <c r="J1856" s="1">
        <v>44392</v>
      </c>
      <c r="K1856">
        <f>YEAR(J1856)</f>
        <v>2021</v>
      </c>
      <c r="L1856" t="str">
        <f>TEXT(DATE(K1856,MONTH(J1856),N1856),"MMMM")</f>
        <v>July</v>
      </c>
      <c r="M1856" s="52" t="str">
        <f>DailyReportTable[[#This Row],[Year]]&amp;WEEKNUM(DailyReportTable[[#This Row],[Date]],2)</f>
        <v>202129</v>
      </c>
      <c r="N1856">
        <f>DAY(J1856)</f>
        <v>15</v>
      </c>
      <c r="O1856" s="2">
        <f>SUMIF(IncomeDBTable[Date],"="&amp;DailyReportTable[[#This Row],[Date]],IncomeDBTable[Amount])</f>
        <v>10132</v>
      </c>
      <c r="P1856" s="53">
        <f>SUMIF(ExpensesDBTable[Date],"="&amp;DailyReportTable[[#This Row],[Date]],ExpensesDBTable[Amount])</f>
        <v>1479.29</v>
      </c>
      <c r="Q1856" s="2">
        <f>O1856-P1856</f>
        <v>8652.7099999999991</v>
      </c>
      <c r="R1856" s="2">
        <f>R1855+Q1856</f>
        <v>394925.57999999996</v>
      </c>
      <c r="S1856" s="53">
        <f>WEEKNUM(DailyReportTable[[#This Row],[Date]],2)</f>
        <v>29</v>
      </c>
    </row>
    <row r="1857" spans="10:19" x14ac:dyDescent="0.25">
      <c r="J1857" s="1">
        <v>44395</v>
      </c>
      <c r="K1857">
        <f>YEAR(J1857)</f>
        <v>2021</v>
      </c>
      <c r="L1857" t="str">
        <f>TEXT(DATE(K1857,MONTH(J1857),N1857),"MMMM")</f>
        <v>July</v>
      </c>
      <c r="M1857" s="52" t="str">
        <f>DailyReportTable[[#This Row],[Year]]&amp;WEEKNUM(DailyReportTable[[#This Row],[Date]],2)</f>
        <v>202129</v>
      </c>
      <c r="N1857">
        <f>DAY(J1857)</f>
        <v>18</v>
      </c>
      <c r="O1857" s="2">
        <f>SUMIF(IncomeDBTable[Date],"="&amp;DailyReportTable[[#This Row],[Date]],IncomeDBTable[Amount])</f>
        <v>0</v>
      </c>
      <c r="P1857" s="53">
        <f>SUMIF(ExpensesDBTable[Date],"="&amp;DailyReportTable[[#This Row],[Date]],ExpensesDBTable[Amount])</f>
        <v>587.24</v>
      </c>
      <c r="Q1857" s="2">
        <f>O1857-P1857</f>
        <v>-587.24</v>
      </c>
      <c r="R1857" s="2">
        <f>R1856+Q1857</f>
        <v>394338.33999999997</v>
      </c>
      <c r="S1857" s="53">
        <f>WEEKNUM(DailyReportTable[[#This Row],[Date]],2)</f>
        <v>29</v>
      </c>
    </row>
  </sheetData>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J3:AP7776"/>
  <sheetViews>
    <sheetView showGridLines="0" zoomScale="105" zoomScaleNormal="70" zoomScalePageLayoutView="55" workbookViewId="0">
      <pane xSplit="21" ySplit="10" topLeftCell="V7747" activePane="bottomRight" state="frozen"/>
      <selection pane="topRight" activeCell="V1" sqref="V1"/>
      <selection pane="bottomLeft" activeCell="A11" sqref="A11"/>
      <selection pane="bottomRight" activeCell="S7762" sqref="S7762"/>
    </sheetView>
  </sheetViews>
  <sheetFormatPr defaultColWidth="8.85546875" defaultRowHeight="15" x14ac:dyDescent="0.25"/>
  <cols>
    <col min="1" max="1" width="8.85546875" style="36"/>
    <col min="2" max="2" width="4.42578125" style="36" customWidth="1"/>
    <col min="3" max="9" width="0" style="36" hidden="1" customWidth="1"/>
    <col min="10" max="10" width="32.42578125" style="36" bestFit="1" customWidth="1"/>
    <col min="11" max="11" width="10.28515625" style="36" bestFit="1" customWidth="1"/>
    <col min="12" max="12" width="13.7109375" style="36" customWidth="1"/>
    <col min="13" max="13" width="11.140625" style="36" bestFit="1" customWidth="1"/>
    <col min="14" max="14" width="8.85546875" style="36"/>
    <col min="15" max="15" width="14" style="36" bestFit="1" customWidth="1"/>
    <col min="16" max="16" width="14.85546875" style="36" bestFit="1" customWidth="1"/>
    <col min="17" max="17" width="27.42578125" style="36" bestFit="1" customWidth="1"/>
    <col min="18" max="18" width="15.42578125" style="36" bestFit="1" customWidth="1"/>
    <col min="19" max="19" width="15.140625" style="36" customWidth="1"/>
    <col min="20" max="20" width="15.42578125" style="36" customWidth="1"/>
    <col min="21" max="21" width="87.42578125" style="36" bestFit="1" customWidth="1"/>
    <col min="22" max="16384" width="8.85546875" style="36"/>
  </cols>
  <sheetData>
    <row r="3" spans="10:42" x14ac:dyDescent="0.25">
      <c r="J3" s="92" t="s">
        <v>95</v>
      </c>
      <c r="K3" s="92"/>
      <c r="L3" s="92"/>
      <c r="M3" s="92"/>
      <c r="N3" s="92"/>
      <c r="O3" s="92"/>
      <c r="P3" s="92"/>
      <c r="Q3" s="92"/>
      <c r="R3" s="92"/>
      <c r="S3" s="92"/>
      <c r="T3" s="92"/>
      <c r="U3" s="92"/>
    </row>
    <row r="4" spans="10:42" x14ac:dyDescent="0.25">
      <c r="J4" s="92"/>
      <c r="K4" s="92"/>
      <c r="L4" s="92"/>
      <c r="M4" s="92"/>
      <c r="N4" s="92"/>
      <c r="O4" s="92"/>
      <c r="P4" s="92"/>
      <c r="Q4" s="92"/>
      <c r="R4" s="92"/>
      <c r="S4" s="92"/>
      <c r="T4" s="92"/>
      <c r="U4" s="92"/>
    </row>
    <row r="5" spans="10:42" x14ac:dyDescent="0.25">
      <c r="J5" s="92"/>
      <c r="K5" s="92"/>
      <c r="L5" s="92"/>
      <c r="M5" s="92"/>
      <c r="N5" s="92"/>
      <c r="O5" s="92"/>
      <c r="P5" s="92"/>
      <c r="Q5" s="92"/>
      <c r="R5" s="92"/>
      <c r="S5" s="92"/>
      <c r="T5" s="92"/>
      <c r="U5" s="92"/>
    </row>
    <row r="6" spans="10:42" x14ac:dyDescent="0.25">
      <c r="J6" s="92"/>
      <c r="K6" s="92"/>
      <c r="L6" s="92"/>
      <c r="M6" s="92"/>
      <c r="N6" s="92"/>
      <c r="O6" s="92"/>
      <c r="P6" s="92"/>
      <c r="Q6" s="92"/>
      <c r="R6" s="92"/>
      <c r="S6" s="92"/>
      <c r="T6" s="92"/>
      <c r="U6" s="92"/>
    </row>
    <row r="7" spans="10:42" x14ac:dyDescent="0.25">
      <c r="J7" s="92"/>
      <c r="K7" s="92"/>
      <c r="L7" s="92"/>
      <c r="M7" s="92"/>
      <c r="N7" s="92"/>
      <c r="O7" s="92"/>
      <c r="P7" s="92"/>
      <c r="Q7" s="92"/>
      <c r="R7" s="92"/>
      <c r="S7" s="92"/>
      <c r="T7" s="92"/>
      <c r="U7" s="92"/>
    </row>
    <row r="8" spans="10:42" x14ac:dyDescent="0.25">
      <c r="AP8" s="58"/>
    </row>
    <row r="10" spans="10:42" x14ac:dyDescent="0.25">
      <c r="J10" s="36" t="s">
        <v>88</v>
      </c>
      <c r="K10" s="36" t="s">
        <v>4</v>
      </c>
      <c r="L10" s="36" t="s">
        <v>89</v>
      </c>
      <c r="M10" s="36" t="s">
        <v>94</v>
      </c>
      <c r="N10" s="36" t="s">
        <v>35</v>
      </c>
      <c r="O10" s="36" t="s">
        <v>6</v>
      </c>
      <c r="P10" s="36" t="s">
        <v>96</v>
      </c>
      <c r="Q10" s="36" t="s">
        <v>85</v>
      </c>
      <c r="R10" s="36" t="s">
        <v>83</v>
      </c>
      <c r="S10" s="36" t="s">
        <v>97</v>
      </c>
      <c r="T10" s="36" t="s">
        <v>84</v>
      </c>
      <c r="U10" s="36" t="s">
        <v>98</v>
      </c>
    </row>
    <row r="11" spans="10:42" x14ac:dyDescent="0.25">
      <c r="J11" s="37">
        <v>41650</v>
      </c>
      <c r="K11" s="36">
        <f t="shared" ref="K11:K74" si="0">YEAR(J11)</f>
        <v>2014</v>
      </c>
      <c r="L11" s="36" t="str">
        <f t="shared" ref="L11:L74" si="1">TEXT(DATE(1,MONTH(J11),1),"MMMM")</f>
        <v>January</v>
      </c>
      <c r="M11" s="36">
        <f t="shared" ref="M11:M74" si="2">WEEKNUM(J11,2)</f>
        <v>2</v>
      </c>
      <c r="N11" s="36">
        <f t="shared" ref="N11:N74" si="3">DAY(J11)</f>
        <v>11</v>
      </c>
      <c r="O11" s="36" t="str">
        <f t="shared" ref="O11:O74" si="4">CONCATENATE(K11,M11)</f>
        <v>20142</v>
      </c>
      <c r="P11" s="36" t="str">
        <f>CONCATENATE(K11,MONTH(ExpensesDBTable[[#This Row],[Date]]))</f>
        <v>20141</v>
      </c>
      <c r="Q11" s="36" t="s">
        <v>99</v>
      </c>
      <c r="R11" s="36" t="s">
        <v>14</v>
      </c>
      <c r="S11" s="38">
        <v>4.76</v>
      </c>
      <c r="T11" s="36" t="s">
        <v>100</v>
      </c>
      <c r="U11" s="36" t="s">
        <v>101</v>
      </c>
    </row>
    <row r="12" spans="10:42" x14ac:dyDescent="0.25">
      <c r="J12" s="37">
        <v>41651</v>
      </c>
      <c r="K12" s="36">
        <f t="shared" si="0"/>
        <v>2014</v>
      </c>
      <c r="L12" s="36" t="str">
        <f t="shared" si="1"/>
        <v>January</v>
      </c>
      <c r="M12" s="36">
        <f t="shared" si="2"/>
        <v>2</v>
      </c>
      <c r="N12" s="36">
        <f t="shared" si="3"/>
        <v>12</v>
      </c>
      <c r="O12" s="36" t="str">
        <f t="shared" si="4"/>
        <v>20142</v>
      </c>
      <c r="P12" s="36" t="str">
        <f>CONCATENATE(K12,MONTH(ExpensesDBTable[[#This Row],[Date]]))</f>
        <v>20141</v>
      </c>
      <c r="Q12" s="36" t="s">
        <v>102</v>
      </c>
      <c r="R12" s="36" t="s">
        <v>14</v>
      </c>
      <c r="S12" s="38">
        <v>13</v>
      </c>
      <c r="T12" s="36" t="s">
        <v>100</v>
      </c>
      <c r="U12" s="36" t="s">
        <v>103</v>
      </c>
    </row>
    <row r="13" spans="10:42" x14ac:dyDescent="0.25">
      <c r="J13" s="37">
        <v>41651</v>
      </c>
      <c r="K13" s="36">
        <f t="shared" si="0"/>
        <v>2014</v>
      </c>
      <c r="L13" s="36" t="str">
        <f t="shared" si="1"/>
        <v>January</v>
      </c>
      <c r="M13" s="36">
        <f t="shared" si="2"/>
        <v>2</v>
      </c>
      <c r="N13" s="36">
        <f t="shared" si="3"/>
        <v>12</v>
      </c>
      <c r="O13" s="36" t="str">
        <f t="shared" si="4"/>
        <v>20142</v>
      </c>
      <c r="P13" s="36" t="str">
        <f>CONCATENATE(K13,MONTH(ExpensesDBTable[[#This Row],[Date]]))</f>
        <v>20141</v>
      </c>
      <c r="Q13" s="36" t="s">
        <v>99</v>
      </c>
      <c r="R13" s="36" t="s">
        <v>14</v>
      </c>
      <c r="S13" s="38">
        <v>16</v>
      </c>
      <c r="T13" s="36" t="s">
        <v>100</v>
      </c>
      <c r="U13" s="36" t="s">
        <v>104</v>
      </c>
    </row>
    <row r="14" spans="10:42" x14ac:dyDescent="0.25">
      <c r="J14" s="37">
        <v>41652</v>
      </c>
      <c r="K14" s="36">
        <f t="shared" si="0"/>
        <v>2014</v>
      </c>
      <c r="L14" s="36" t="str">
        <f t="shared" si="1"/>
        <v>January</v>
      </c>
      <c r="M14" s="36">
        <f t="shared" si="2"/>
        <v>3</v>
      </c>
      <c r="N14" s="36">
        <f t="shared" si="3"/>
        <v>13</v>
      </c>
      <c r="O14" s="36" t="str">
        <f t="shared" si="4"/>
        <v>20143</v>
      </c>
      <c r="P14" s="36" t="str">
        <f>CONCATENATE(K14,MONTH(ExpensesDBTable[[#This Row],[Date]]))</f>
        <v>20141</v>
      </c>
      <c r="Q14" s="36" t="s">
        <v>105</v>
      </c>
      <c r="R14" s="36" t="s">
        <v>16</v>
      </c>
      <c r="S14" s="38">
        <v>98.9</v>
      </c>
      <c r="T14" s="36" t="s">
        <v>106</v>
      </c>
      <c r="U14" s="36" t="s">
        <v>107</v>
      </c>
    </row>
    <row r="15" spans="10:42" x14ac:dyDescent="0.25">
      <c r="J15" s="37">
        <v>41652</v>
      </c>
      <c r="K15" s="36">
        <f t="shared" si="0"/>
        <v>2014</v>
      </c>
      <c r="L15" s="36" t="str">
        <f t="shared" si="1"/>
        <v>January</v>
      </c>
      <c r="M15" s="36">
        <f t="shared" si="2"/>
        <v>3</v>
      </c>
      <c r="N15" s="36">
        <f t="shared" si="3"/>
        <v>13</v>
      </c>
      <c r="O15" s="36" t="str">
        <f t="shared" si="4"/>
        <v>20143</v>
      </c>
      <c r="P15" s="36" t="str">
        <f>CONCATENATE(K15,MONTH(ExpensesDBTable[[#This Row],[Date]]))</f>
        <v>20141</v>
      </c>
      <c r="Q15" s="36" t="s">
        <v>108</v>
      </c>
      <c r="R15" s="36" t="s">
        <v>14</v>
      </c>
      <c r="S15" s="38">
        <v>12.4</v>
      </c>
      <c r="T15" s="36" t="s">
        <v>100</v>
      </c>
      <c r="U15" s="36" t="s">
        <v>109</v>
      </c>
    </row>
    <row r="16" spans="10:42" x14ac:dyDescent="0.25">
      <c r="J16" s="37">
        <v>41652</v>
      </c>
      <c r="K16" s="36">
        <f t="shared" si="0"/>
        <v>2014</v>
      </c>
      <c r="L16" s="36" t="str">
        <f t="shared" si="1"/>
        <v>January</v>
      </c>
      <c r="M16" s="36">
        <f t="shared" si="2"/>
        <v>3</v>
      </c>
      <c r="N16" s="36">
        <f t="shared" si="3"/>
        <v>13</v>
      </c>
      <c r="O16" s="36" t="str">
        <f t="shared" si="4"/>
        <v>20143</v>
      </c>
      <c r="P16" s="36" t="str">
        <f>CONCATENATE(K16,MONTH(ExpensesDBTable[[#This Row],[Date]]))</f>
        <v>20141</v>
      </c>
      <c r="Q16" s="36" t="s">
        <v>99</v>
      </c>
      <c r="R16" s="36" t="s">
        <v>14</v>
      </c>
      <c r="S16" s="38">
        <v>3.45</v>
      </c>
      <c r="T16" s="36" t="s">
        <v>100</v>
      </c>
      <c r="U16" s="36" t="s">
        <v>110</v>
      </c>
    </row>
    <row r="17" spans="10:21" x14ac:dyDescent="0.25">
      <c r="J17" s="37">
        <v>41653</v>
      </c>
      <c r="K17" s="36">
        <f t="shared" si="0"/>
        <v>2014</v>
      </c>
      <c r="L17" s="36" t="str">
        <f t="shared" si="1"/>
        <v>January</v>
      </c>
      <c r="M17" s="36">
        <f t="shared" si="2"/>
        <v>3</v>
      </c>
      <c r="N17" s="36">
        <f t="shared" si="3"/>
        <v>14</v>
      </c>
      <c r="O17" s="36" t="str">
        <f t="shared" si="4"/>
        <v>20143</v>
      </c>
      <c r="P17" s="36" t="str">
        <f>CONCATENATE(K17,MONTH(ExpensesDBTable[[#This Row],[Date]]))</f>
        <v>20141</v>
      </c>
      <c r="Q17" s="36" t="s">
        <v>108</v>
      </c>
      <c r="R17" s="36" t="s">
        <v>14</v>
      </c>
      <c r="S17" s="38">
        <v>3.76</v>
      </c>
      <c r="T17" s="36" t="s">
        <v>100</v>
      </c>
      <c r="U17" s="36" t="s">
        <v>111</v>
      </c>
    </row>
    <row r="18" spans="10:21" x14ac:dyDescent="0.25">
      <c r="J18" s="37">
        <v>41653</v>
      </c>
      <c r="K18" s="36">
        <f t="shared" si="0"/>
        <v>2014</v>
      </c>
      <c r="L18" s="36" t="str">
        <f t="shared" si="1"/>
        <v>January</v>
      </c>
      <c r="M18" s="36">
        <f t="shared" si="2"/>
        <v>3</v>
      </c>
      <c r="N18" s="36">
        <f t="shared" si="3"/>
        <v>14</v>
      </c>
      <c r="O18" s="36" t="str">
        <f t="shared" si="4"/>
        <v>20143</v>
      </c>
      <c r="P18" s="36" t="str">
        <f>CONCATENATE(K18,MONTH(ExpensesDBTable[[#This Row],[Date]]))</f>
        <v>20141</v>
      </c>
      <c r="Q18" s="36" t="s">
        <v>99</v>
      </c>
      <c r="R18" s="36" t="s">
        <v>14</v>
      </c>
      <c r="S18" s="38">
        <v>5.8</v>
      </c>
      <c r="T18" s="36" t="s">
        <v>100</v>
      </c>
      <c r="U18" s="36" t="s">
        <v>112</v>
      </c>
    </row>
    <row r="19" spans="10:21" x14ac:dyDescent="0.25">
      <c r="J19" s="37">
        <v>41653</v>
      </c>
      <c r="K19" s="36">
        <f t="shared" si="0"/>
        <v>2014</v>
      </c>
      <c r="L19" s="36" t="str">
        <f t="shared" si="1"/>
        <v>January</v>
      </c>
      <c r="M19" s="36">
        <f t="shared" si="2"/>
        <v>3</v>
      </c>
      <c r="N19" s="36">
        <f t="shared" si="3"/>
        <v>14</v>
      </c>
      <c r="O19" s="36" t="str">
        <f t="shared" si="4"/>
        <v>20143</v>
      </c>
      <c r="P19" s="36" t="str">
        <f>CONCATENATE(K19,MONTH(ExpensesDBTable[[#This Row],[Date]]))</f>
        <v>20141</v>
      </c>
      <c r="Q19" s="36" t="s">
        <v>113</v>
      </c>
      <c r="R19" s="36" t="s">
        <v>19</v>
      </c>
      <c r="S19" s="38">
        <v>2</v>
      </c>
      <c r="T19" s="36" t="s">
        <v>100</v>
      </c>
      <c r="U19" s="36" t="s">
        <v>114</v>
      </c>
    </row>
    <row r="20" spans="10:21" x14ac:dyDescent="0.25">
      <c r="J20" s="37">
        <v>41653</v>
      </c>
      <c r="K20" s="36">
        <f t="shared" si="0"/>
        <v>2014</v>
      </c>
      <c r="L20" s="36" t="str">
        <f t="shared" si="1"/>
        <v>January</v>
      </c>
      <c r="M20" s="36">
        <f t="shared" si="2"/>
        <v>3</v>
      </c>
      <c r="N20" s="36">
        <f t="shared" si="3"/>
        <v>14</v>
      </c>
      <c r="O20" s="36" t="str">
        <f t="shared" si="4"/>
        <v>20143</v>
      </c>
      <c r="P20" s="36" t="str">
        <f>CONCATENATE(K20,MONTH(ExpensesDBTable[[#This Row],[Date]]))</f>
        <v>20141</v>
      </c>
      <c r="Q20" s="36" t="s">
        <v>105</v>
      </c>
      <c r="R20" s="36" t="s">
        <v>16</v>
      </c>
      <c r="S20" s="38">
        <v>96.99</v>
      </c>
      <c r="T20" s="36" t="s">
        <v>106</v>
      </c>
      <c r="U20" s="36" t="s">
        <v>115</v>
      </c>
    </row>
    <row r="21" spans="10:21" x14ac:dyDescent="0.25">
      <c r="J21" s="37">
        <v>41654</v>
      </c>
      <c r="K21" s="36">
        <f t="shared" si="0"/>
        <v>2014</v>
      </c>
      <c r="L21" s="36" t="str">
        <f t="shared" si="1"/>
        <v>January</v>
      </c>
      <c r="M21" s="36">
        <f t="shared" si="2"/>
        <v>3</v>
      </c>
      <c r="N21" s="36">
        <f t="shared" si="3"/>
        <v>15</v>
      </c>
      <c r="O21" s="36" t="str">
        <f t="shared" si="4"/>
        <v>20143</v>
      </c>
      <c r="P21" s="36" t="str">
        <f>CONCATENATE(K21,MONTH(ExpensesDBTable[[#This Row],[Date]]))</f>
        <v>20141</v>
      </c>
      <c r="Q21" s="36" t="s">
        <v>108</v>
      </c>
      <c r="R21" s="36" t="s">
        <v>14</v>
      </c>
      <c r="S21" s="38">
        <v>4.5</v>
      </c>
      <c r="T21" s="36" t="s">
        <v>100</v>
      </c>
      <c r="U21" s="36" t="s">
        <v>116</v>
      </c>
    </row>
    <row r="22" spans="10:21" x14ac:dyDescent="0.25">
      <c r="J22" s="37">
        <v>41654</v>
      </c>
      <c r="K22" s="36">
        <f t="shared" si="0"/>
        <v>2014</v>
      </c>
      <c r="L22" s="36" t="str">
        <f t="shared" si="1"/>
        <v>January</v>
      </c>
      <c r="M22" s="36">
        <f t="shared" si="2"/>
        <v>3</v>
      </c>
      <c r="N22" s="36">
        <f t="shared" si="3"/>
        <v>15</v>
      </c>
      <c r="O22" s="36" t="str">
        <f t="shared" si="4"/>
        <v>20143</v>
      </c>
      <c r="P22" s="36" t="str">
        <f>CONCATENATE(K22,MONTH(ExpensesDBTable[[#This Row],[Date]]))</f>
        <v>20141</v>
      </c>
      <c r="Q22" s="36" t="s">
        <v>99</v>
      </c>
      <c r="R22" s="36" t="s">
        <v>14</v>
      </c>
      <c r="S22" s="38">
        <v>2.0699999999999998</v>
      </c>
      <c r="T22" s="36" t="s">
        <v>100</v>
      </c>
      <c r="U22" s="36" t="s">
        <v>117</v>
      </c>
    </row>
    <row r="23" spans="10:21" x14ac:dyDescent="0.25">
      <c r="J23" s="37">
        <v>41654</v>
      </c>
      <c r="K23" s="36">
        <f t="shared" si="0"/>
        <v>2014</v>
      </c>
      <c r="L23" s="36" t="str">
        <f t="shared" si="1"/>
        <v>January</v>
      </c>
      <c r="M23" s="36">
        <f t="shared" si="2"/>
        <v>3</v>
      </c>
      <c r="N23" s="36">
        <f t="shared" si="3"/>
        <v>15</v>
      </c>
      <c r="O23" s="36" t="str">
        <f t="shared" si="4"/>
        <v>20143</v>
      </c>
      <c r="P23" s="36" t="str">
        <f>CONCATENATE(K23,MONTH(ExpensesDBTable[[#This Row],[Date]]))</f>
        <v>20141</v>
      </c>
      <c r="Q23" s="36" t="s">
        <v>113</v>
      </c>
      <c r="R23" s="36" t="s">
        <v>19</v>
      </c>
      <c r="S23" s="38">
        <v>2</v>
      </c>
      <c r="T23" s="36" t="s">
        <v>100</v>
      </c>
      <c r="U23" s="36" t="s">
        <v>118</v>
      </c>
    </row>
    <row r="24" spans="10:21" x14ac:dyDescent="0.25">
      <c r="J24" s="37">
        <v>41655</v>
      </c>
      <c r="K24" s="36">
        <f t="shared" si="0"/>
        <v>2014</v>
      </c>
      <c r="L24" s="36" t="str">
        <f t="shared" si="1"/>
        <v>January</v>
      </c>
      <c r="M24" s="36">
        <f t="shared" si="2"/>
        <v>3</v>
      </c>
      <c r="N24" s="36">
        <f t="shared" si="3"/>
        <v>16</v>
      </c>
      <c r="O24" s="36" t="str">
        <f t="shared" si="4"/>
        <v>20143</v>
      </c>
      <c r="P24" s="36" t="str">
        <f>CONCATENATE(K24,MONTH(ExpensesDBTable[[#This Row],[Date]]))</f>
        <v>20141</v>
      </c>
      <c r="Q24" s="36" t="s">
        <v>119</v>
      </c>
      <c r="R24" s="36" t="s">
        <v>14</v>
      </c>
      <c r="S24" s="38">
        <v>5.83</v>
      </c>
      <c r="T24" s="36" t="s">
        <v>100</v>
      </c>
      <c r="U24" s="36" t="s">
        <v>120</v>
      </c>
    </row>
    <row r="25" spans="10:21" x14ac:dyDescent="0.25">
      <c r="J25" s="37">
        <v>41655</v>
      </c>
      <c r="K25" s="36">
        <f t="shared" si="0"/>
        <v>2014</v>
      </c>
      <c r="L25" s="36" t="str">
        <f t="shared" si="1"/>
        <v>January</v>
      </c>
      <c r="M25" s="36">
        <f t="shared" si="2"/>
        <v>3</v>
      </c>
      <c r="N25" s="36">
        <f t="shared" si="3"/>
        <v>16</v>
      </c>
      <c r="O25" s="36" t="str">
        <f t="shared" si="4"/>
        <v>20143</v>
      </c>
      <c r="P25" s="36" t="str">
        <f>CONCATENATE(K25,MONTH(ExpensesDBTable[[#This Row],[Date]]))</f>
        <v>20141</v>
      </c>
      <c r="Q25" s="36" t="s">
        <v>99</v>
      </c>
      <c r="R25" s="36" t="s">
        <v>14</v>
      </c>
      <c r="S25" s="38">
        <v>16.559999999999999</v>
      </c>
      <c r="T25" s="36" t="s">
        <v>100</v>
      </c>
      <c r="U25" s="36" t="s">
        <v>121</v>
      </c>
    </row>
    <row r="26" spans="10:21" x14ac:dyDescent="0.25">
      <c r="J26" s="37">
        <v>41656</v>
      </c>
      <c r="K26" s="36">
        <f t="shared" si="0"/>
        <v>2014</v>
      </c>
      <c r="L26" s="36" t="str">
        <f t="shared" si="1"/>
        <v>January</v>
      </c>
      <c r="M26" s="36">
        <f t="shared" si="2"/>
        <v>3</v>
      </c>
      <c r="N26" s="36">
        <f t="shared" si="3"/>
        <v>17</v>
      </c>
      <c r="O26" s="36" t="str">
        <f t="shared" si="4"/>
        <v>20143</v>
      </c>
      <c r="P26" s="36" t="str">
        <f>CONCATENATE(K26,MONTH(ExpensesDBTable[[#This Row],[Date]]))</f>
        <v>20141</v>
      </c>
      <c r="Q26" s="36" t="s">
        <v>122</v>
      </c>
      <c r="R26" s="36" t="s">
        <v>11</v>
      </c>
      <c r="S26" s="38">
        <v>54.98</v>
      </c>
      <c r="T26" s="36" t="s">
        <v>100</v>
      </c>
      <c r="U26" s="36" t="s">
        <v>123</v>
      </c>
    </row>
    <row r="27" spans="10:21" x14ac:dyDescent="0.25">
      <c r="J27" s="37">
        <v>41656</v>
      </c>
      <c r="K27" s="36">
        <f t="shared" si="0"/>
        <v>2014</v>
      </c>
      <c r="L27" s="36" t="str">
        <f t="shared" si="1"/>
        <v>January</v>
      </c>
      <c r="M27" s="36">
        <f t="shared" si="2"/>
        <v>3</v>
      </c>
      <c r="N27" s="36">
        <f t="shared" si="3"/>
        <v>17</v>
      </c>
      <c r="O27" s="36" t="str">
        <f t="shared" si="4"/>
        <v>20143</v>
      </c>
      <c r="P27" s="36" t="str">
        <f>CONCATENATE(K27,MONTH(ExpensesDBTable[[#This Row],[Date]]))</f>
        <v>20141</v>
      </c>
      <c r="Q27" s="36" t="s">
        <v>113</v>
      </c>
      <c r="R27" s="36" t="s">
        <v>21</v>
      </c>
      <c r="S27" s="38">
        <v>1538</v>
      </c>
      <c r="T27" s="36" t="s">
        <v>106</v>
      </c>
      <c r="U27" s="36" t="s">
        <v>124</v>
      </c>
    </row>
    <row r="28" spans="10:21" x14ac:dyDescent="0.25">
      <c r="J28" s="37">
        <v>41657</v>
      </c>
      <c r="K28" s="36">
        <f t="shared" si="0"/>
        <v>2014</v>
      </c>
      <c r="L28" s="36" t="str">
        <f t="shared" si="1"/>
        <v>January</v>
      </c>
      <c r="M28" s="36">
        <f t="shared" si="2"/>
        <v>3</v>
      </c>
      <c r="N28" s="36">
        <f t="shared" si="3"/>
        <v>18</v>
      </c>
      <c r="O28" s="36" t="str">
        <f t="shared" si="4"/>
        <v>20143</v>
      </c>
      <c r="P28" s="36" t="str">
        <f>CONCATENATE(K28,MONTH(ExpensesDBTable[[#This Row],[Date]]))</f>
        <v>20141</v>
      </c>
      <c r="Q28" s="36" t="s">
        <v>99</v>
      </c>
      <c r="R28" s="36" t="s">
        <v>14</v>
      </c>
      <c r="S28" s="38">
        <v>6.13</v>
      </c>
      <c r="T28" s="36" t="s">
        <v>100</v>
      </c>
      <c r="U28" s="36" t="s">
        <v>125</v>
      </c>
    </row>
    <row r="29" spans="10:21" x14ac:dyDescent="0.25">
      <c r="J29" s="37">
        <v>41657</v>
      </c>
      <c r="K29" s="36">
        <f t="shared" si="0"/>
        <v>2014</v>
      </c>
      <c r="L29" s="36" t="str">
        <f t="shared" si="1"/>
        <v>January</v>
      </c>
      <c r="M29" s="36">
        <f t="shared" si="2"/>
        <v>3</v>
      </c>
      <c r="N29" s="36">
        <f t="shared" si="3"/>
        <v>18</v>
      </c>
      <c r="O29" s="36" t="str">
        <f t="shared" si="4"/>
        <v>20143</v>
      </c>
      <c r="P29" s="36" t="str">
        <f>CONCATENATE(K29,MONTH(ExpensesDBTable[[#This Row],[Date]]))</f>
        <v>20141</v>
      </c>
      <c r="Q29" s="36" t="s">
        <v>105</v>
      </c>
      <c r="R29" s="36" t="s">
        <v>18</v>
      </c>
      <c r="S29" s="38">
        <v>3.9</v>
      </c>
      <c r="T29" s="36" t="s">
        <v>100</v>
      </c>
      <c r="U29" s="36" t="s">
        <v>126</v>
      </c>
    </row>
    <row r="30" spans="10:21" x14ac:dyDescent="0.25">
      <c r="J30" s="37">
        <v>41658</v>
      </c>
      <c r="K30" s="36">
        <f t="shared" si="0"/>
        <v>2014</v>
      </c>
      <c r="L30" s="36" t="str">
        <f t="shared" si="1"/>
        <v>January</v>
      </c>
      <c r="M30" s="36">
        <f t="shared" si="2"/>
        <v>3</v>
      </c>
      <c r="N30" s="36">
        <f t="shared" si="3"/>
        <v>19</v>
      </c>
      <c r="O30" s="36" t="str">
        <f t="shared" si="4"/>
        <v>20143</v>
      </c>
      <c r="P30" s="36" t="str">
        <f>CONCATENATE(K30,MONTH(ExpensesDBTable[[#This Row],[Date]]))</f>
        <v>20141</v>
      </c>
      <c r="Q30" s="36" t="s">
        <v>99</v>
      </c>
      <c r="R30" s="36" t="s">
        <v>16</v>
      </c>
      <c r="S30" s="38">
        <v>2</v>
      </c>
      <c r="T30" s="36" t="s">
        <v>100</v>
      </c>
      <c r="U30" s="36" t="s">
        <v>127</v>
      </c>
    </row>
    <row r="31" spans="10:21" x14ac:dyDescent="0.25">
      <c r="J31" s="37">
        <v>41658</v>
      </c>
      <c r="K31" s="36">
        <f t="shared" si="0"/>
        <v>2014</v>
      </c>
      <c r="L31" s="36" t="str">
        <f t="shared" si="1"/>
        <v>January</v>
      </c>
      <c r="M31" s="36">
        <f t="shared" si="2"/>
        <v>3</v>
      </c>
      <c r="N31" s="36">
        <f t="shared" si="3"/>
        <v>19</v>
      </c>
      <c r="O31" s="36" t="str">
        <f t="shared" si="4"/>
        <v>20143</v>
      </c>
      <c r="P31" s="36" t="str">
        <f>CONCATENATE(K31,MONTH(ExpensesDBTable[[#This Row],[Date]]))</f>
        <v>20141</v>
      </c>
      <c r="Q31" s="36" t="s">
        <v>128</v>
      </c>
      <c r="R31" s="36" t="s">
        <v>22</v>
      </c>
      <c r="S31" s="38">
        <v>3.5</v>
      </c>
      <c r="T31" s="36" t="s">
        <v>100</v>
      </c>
      <c r="U31" s="36" t="s">
        <v>129</v>
      </c>
    </row>
    <row r="32" spans="10:21" x14ac:dyDescent="0.25">
      <c r="J32" s="37">
        <v>41658</v>
      </c>
      <c r="K32" s="36">
        <f t="shared" si="0"/>
        <v>2014</v>
      </c>
      <c r="L32" s="36" t="str">
        <f t="shared" si="1"/>
        <v>January</v>
      </c>
      <c r="M32" s="36">
        <f t="shared" si="2"/>
        <v>3</v>
      </c>
      <c r="N32" s="36">
        <f t="shared" si="3"/>
        <v>19</v>
      </c>
      <c r="O32" s="36" t="str">
        <f t="shared" si="4"/>
        <v>20143</v>
      </c>
      <c r="P32" s="36" t="str">
        <f>CONCATENATE(K32,MONTH(ExpensesDBTable[[#This Row],[Date]]))</f>
        <v>20141</v>
      </c>
      <c r="Q32" s="36" t="s">
        <v>130</v>
      </c>
      <c r="R32" s="36" t="s">
        <v>16</v>
      </c>
      <c r="S32" s="38">
        <v>3</v>
      </c>
      <c r="T32" s="36" t="s">
        <v>100</v>
      </c>
      <c r="U32" s="36" t="s">
        <v>131</v>
      </c>
    </row>
    <row r="33" spans="10:21" x14ac:dyDescent="0.25">
      <c r="J33" s="37">
        <v>41658</v>
      </c>
      <c r="K33" s="36">
        <f t="shared" si="0"/>
        <v>2014</v>
      </c>
      <c r="L33" s="36" t="str">
        <f t="shared" si="1"/>
        <v>January</v>
      </c>
      <c r="M33" s="36">
        <f t="shared" si="2"/>
        <v>3</v>
      </c>
      <c r="N33" s="36">
        <f t="shared" si="3"/>
        <v>19</v>
      </c>
      <c r="O33" s="36" t="str">
        <f t="shared" si="4"/>
        <v>20143</v>
      </c>
      <c r="P33" s="36" t="str">
        <f>CONCATENATE(K33,MONTH(ExpensesDBTable[[#This Row],[Date]]))</f>
        <v>20141</v>
      </c>
      <c r="Q33" s="36" t="s">
        <v>99</v>
      </c>
      <c r="R33" s="36" t="s">
        <v>14</v>
      </c>
      <c r="S33" s="38">
        <v>7.79</v>
      </c>
      <c r="T33" s="36" t="s">
        <v>100</v>
      </c>
      <c r="U33" s="36" t="s">
        <v>132</v>
      </c>
    </row>
    <row r="34" spans="10:21" x14ac:dyDescent="0.25">
      <c r="J34" s="37">
        <v>41658</v>
      </c>
      <c r="K34" s="36">
        <f t="shared" si="0"/>
        <v>2014</v>
      </c>
      <c r="L34" s="36" t="str">
        <f t="shared" si="1"/>
        <v>January</v>
      </c>
      <c r="M34" s="36">
        <f t="shared" si="2"/>
        <v>3</v>
      </c>
      <c r="N34" s="36">
        <f t="shared" si="3"/>
        <v>19</v>
      </c>
      <c r="O34" s="36" t="str">
        <f t="shared" si="4"/>
        <v>20143</v>
      </c>
      <c r="P34" s="36" t="str">
        <f>CONCATENATE(K34,MONTH(ExpensesDBTable[[#This Row],[Date]]))</f>
        <v>20141</v>
      </c>
      <c r="Q34" s="36" t="s">
        <v>102</v>
      </c>
      <c r="R34" s="36" t="s">
        <v>16</v>
      </c>
      <c r="S34" s="38">
        <v>35</v>
      </c>
      <c r="T34" s="36" t="s">
        <v>106</v>
      </c>
      <c r="U34" s="36" t="s">
        <v>133</v>
      </c>
    </row>
    <row r="35" spans="10:21" x14ac:dyDescent="0.25">
      <c r="J35" s="37">
        <v>41660</v>
      </c>
      <c r="K35" s="36">
        <f t="shared" si="0"/>
        <v>2014</v>
      </c>
      <c r="L35" s="36" t="str">
        <f t="shared" si="1"/>
        <v>January</v>
      </c>
      <c r="M35" s="36">
        <f t="shared" si="2"/>
        <v>4</v>
      </c>
      <c r="N35" s="36">
        <f t="shared" si="3"/>
        <v>21</v>
      </c>
      <c r="O35" s="36" t="str">
        <f t="shared" si="4"/>
        <v>20144</v>
      </c>
      <c r="P35" s="36" t="str">
        <f>CONCATENATE(K35,MONTH(ExpensesDBTable[[#This Row],[Date]]))</f>
        <v>20141</v>
      </c>
      <c r="Q35" s="36" t="s">
        <v>99</v>
      </c>
      <c r="R35" s="36" t="s">
        <v>14</v>
      </c>
      <c r="S35" s="38">
        <v>7.9</v>
      </c>
      <c r="T35" s="36" t="s">
        <v>100</v>
      </c>
      <c r="U35" s="36" t="s">
        <v>134</v>
      </c>
    </row>
    <row r="36" spans="10:21" x14ac:dyDescent="0.25">
      <c r="J36" s="37">
        <v>41660</v>
      </c>
      <c r="K36" s="36">
        <f t="shared" si="0"/>
        <v>2014</v>
      </c>
      <c r="L36" s="36" t="str">
        <f t="shared" si="1"/>
        <v>January</v>
      </c>
      <c r="M36" s="36">
        <f t="shared" si="2"/>
        <v>4</v>
      </c>
      <c r="N36" s="36">
        <f t="shared" si="3"/>
        <v>21</v>
      </c>
      <c r="O36" s="36" t="str">
        <f t="shared" si="4"/>
        <v>20144</v>
      </c>
      <c r="P36" s="36" t="str">
        <f>CONCATENATE(K36,MONTH(ExpensesDBTable[[#This Row],[Date]]))</f>
        <v>20141</v>
      </c>
      <c r="Q36" s="36" t="s">
        <v>108</v>
      </c>
      <c r="R36" s="36" t="s">
        <v>14</v>
      </c>
      <c r="S36" s="38">
        <v>12.92</v>
      </c>
      <c r="T36" s="36" t="s">
        <v>100</v>
      </c>
      <c r="U36" s="36" t="s">
        <v>135</v>
      </c>
    </row>
    <row r="37" spans="10:21" x14ac:dyDescent="0.25">
      <c r="J37" s="37">
        <v>41660</v>
      </c>
      <c r="K37" s="36">
        <f t="shared" si="0"/>
        <v>2014</v>
      </c>
      <c r="L37" s="36" t="str">
        <f t="shared" si="1"/>
        <v>January</v>
      </c>
      <c r="M37" s="36">
        <f t="shared" si="2"/>
        <v>4</v>
      </c>
      <c r="N37" s="36">
        <f t="shared" si="3"/>
        <v>21</v>
      </c>
      <c r="O37" s="36" t="str">
        <f t="shared" si="4"/>
        <v>20144</v>
      </c>
      <c r="P37" s="36" t="str">
        <f>CONCATENATE(K37,MONTH(ExpensesDBTable[[#This Row],[Date]]))</f>
        <v>20141</v>
      </c>
      <c r="Q37" s="36" t="s">
        <v>119</v>
      </c>
      <c r="R37" s="36" t="s">
        <v>14</v>
      </c>
      <c r="S37" s="38">
        <v>1.94</v>
      </c>
      <c r="T37" s="36" t="s">
        <v>100</v>
      </c>
      <c r="U37" s="36" t="s">
        <v>136</v>
      </c>
    </row>
    <row r="38" spans="10:21" x14ac:dyDescent="0.25">
      <c r="J38" s="37">
        <v>41661</v>
      </c>
      <c r="K38" s="36">
        <f t="shared" si="0"/>
        <v>2014</v>
      </c>
      <c r="L38" s="36" t="str">
        <f t="shared" si="1"/>
        <v>January</v>
      </c>
      <c r="M38" s="36">
        <f t="shared" si="2"/>
        <v>4</v>
      </c>
      <c r="N38" s="36">
        <f t="shared" si="3"/>
        <v>22</v>
      </c>
      <c r="O38" s="36" t="str">
        <f t="shared" si="4"/>
        <v>20144</v>
      </c>
      <c r="P38" s="36" t="str">
        <f>CONCATENATE(K38,MONTH(ExpensesDBTable[[#This Row],[Date]]))</f>
        <v>20141</v>
      </c>
      <c r="Q38" s="36" t="s">
        <v>105</v>
      </c>
      <c r="R38" s="36" t="s">
        <v>16</v>
      </c>
      <c r="S38" s="38">
        <v>2.69</v>
      </c>
      <c r="T38" s="36" t="s">
        <v>100</v>
      </c>
      <c r="U38" s="36" t="s">
        <v>137</v>
      </c>
    </row>
    <row r="39" spans="10:21" x14ac:dyDescent="0.25">
      <c r="J39" s="37">
        <v>41661</v>
      </c>
      <c r="K39" s="36">
        <f t="shared" si="0"/>
        <v>2014</v>
      </c>
      <c r="L39" s="36" t="str">
        <f t="shared" si="1"/>
        <v>January</v>
      </c>
      <c r="M39" s="36">
        <f t="shared" si="2"/>
        <v>4</v>
      </c>
      <c r="N39" s="36">
        <f t="shared" si="3"/>
        <v>22</v>
      </c>
      <c r="O39" s="36" t="str">
        <f t="shared" si="4"/>
        <v>20144</v>
      </c>
      <c r="P39" s="36" t="str">
        <f>CONCATENATE(K39,MONTH(ExpensesDBTable[[#This Row],[Date]]))</f>
        <v>20141</v>
      </c>
      <c r="Q39" s="36" t="s">
        <v>99</v>
      </c>
      <c r="R39" s="36" t="s">
        <v>14</v>
      </c>
      <c r="S39" s="38">
        <v>7.86</v>
      </c>
      <c r="T39" s="36" t="s">
        <v>100</v>
      </c>
      <c r="U39" s="36" t="s">
        <v>138</v>
      </c>
    </row>
    <row r="40" spans="10:21" x14ac:dyDescent="0.25">
      <c r="J40" s="37">
        <v>41661</v>
      </c>
      <c r="K40" s="36">
        <f t="shared" si="0"/>
        <v>2014</v>
      </c>
      <c r="L40" s="36" t="str">
        <f t="shared" si="1"/>
        <v>January</v>
      </c>
      <c r="M40" s="36">
        <f t="shared" si="2"/>
        <v>4</v>
      </c>
      <c r="N40" s="36">
        <f t="shared" si="3"/>
        <v>22</v>
      </c>
      <c r="O40" s="36" t="str">
        <f t="shared" si="4"/>
        <v>20144</v>
      </c>
      <c r="P40" s="36" t="str">
        <f>CONCATENATE(K40,MONTH(ExpensesDBTable[[#This Row],[Date]]))</f>
        <v>20141</v>
      </c>
      <c r="Q40" s="36" t="s">
        <v>119</v>
      </c>
      <c r="R40" s="36" t="s">
        <v>14</v>
      </c>
      <c r="S40" s="38">
        <v>4.5</v>
      </c>
      <c r="T40" s="36" t="s">
        <v>100</v>
      </c>
      <c r="U40" s="36" t="s">
        <v>139</v>
      </c>
    </row>
    <row r="41" spans="10:21" x14ac:dyDescent="0.25">
      <c r="J41" s="37">
        <v>41661</v>
      </c>
      <c r="K41" s="36">
        <f t="shared" si="0"/>
        <v>2014</v>
      </c>
      <c r="L41" s="36" t="str">
        <f t="shared" si="1"/>
        <v>January</v>
      </c>
      <c r="M41" s="36">
        <f t="shared" si="2"/>
        <v>4</v>
      </c>
      <c r="N41" s="36">
        <f t="shared" si="3"/>
        <v>22</v>
      </c>
      <c r="O41" s="36" t="str">
        <f t="shared" si="4"/>
        <v>20144</v>
      </c>
      <c r="P41" s="36" t="str">
        <f>CONCATENATE(K41,MONTH(ExpensesDBTable[[#This Row],[Date]]))</f>
        <v>20141</v>
      </c>
      <c r="Q41" s="36" t="s">
        <v>108</v>
      </c>
      <c r="R41" s="36" t="s">
        <v>14</v>
      </c>
      <c r="S41" s="38">
        <v>7.23</v>
      </c>
      <c r="T41" s="36" t="s">
        <v>100</v>
      </c>
      <c r="U41" s="36" t="s">
        <v>140</v>
      </c>
    </row>
    <row r="42" spans="10:21" x14ac:dyDescent="0.25">
      <c r="J42" s="37">
        <v>41662</v>
      </c>
      <c r="K42" s="36">
        <f t="shared" si="0"/>
        <v>2014</v>
      </c>
      <c r="L42" s="36" t="str">
        <f t="shared" si="1"/>
        <v>January</v>
      </c>
      <c r="M42" s="36">
        <f t="shared" si="2"/>
        <v>4</v>
      </c>
      <c r="N42" s="36">
        <f t="shared" si="3"/>
        <v>23</v>
      </c>
      <c r="O42" s="36" t="str">
        <f t="shared" si="4"/>
        <v>20144</v>
      </c>
      <c r="P42" s="36" t="str">
        <f>CONCATENATE(K42,MONTH(ExpensesDBTable[[#This Row],[Date]]))</f>
        <v>20141</v>
      </c>
      <c r="Q42" s="36" t="s">
        <v>141</v>
      </c>
      <c r="R42" s="36" t="s">
        <v>23</v>
      </c>
      <c r="S42" s="38">
        <v>49.95</v>
      </c>
      <c r="T42" s="36" t="s">
        <v>106</v>
      </c>
      <c r="U42" s="36" t="s">
        <v>142</v>
      </c>
    </row>
    <row r="43" spans="10:21" x14ac:dyDescent="0.25">
      <c r="J43" s="37">
        <v>41662</v>
      </c>
      <c r="K43" s="36">
        <f t="shared" si="0"/>
        <v>2014</v>
      </c>
      <c r="L43" s="36" t="str">
        <f t="shared" si="1"/>
        <v>January</v>
      </c>
      <c r="M43" s="36">
        <f t="shared" si="2"/>
        <v>4</v>
      </c>
      <c r="N43" s="36">
        <f t="shared" si="3"/>
        <v>23</v>
      </c>
      <c r="O43" s="36" t="str">
        <f t="shared" si="4"/>
        <v>20144</v>
      </c>
      <c r="P43" s="36" t="str">
        <f>CONCATENATE(K43,MONTH(ExpensesDBTable[[#This Row],[Date]]))</f>
        <v>20141</v>
      </c>
      <c r="Q43" s="36" t="s">
        <v>143</v>
      </c>
      <c r="R43" s="36" t="s">
        <v>19</v>
      </c>
      <c r="S43" s="38">
        <v>7.5</v>
      </c>
      <c r="T43" s="36" t="s">
        <v>100</v>
      </c>
      <c r="U43" s="36" t="s">
        <v>144</v>
      </c>
    </row>
    <row r="44" spans="10:21" x14ac:dyDescent="0.25">
      <c r="J44" s="37">
        <v>41663</v>
      </c>
      <c r="K44" s="36">
        <f t="shared" si="0"/>
        <v>2014</v>
      </c>
      <c r="L44" s="36" t="str">
        <f t="shared" si="1"/>
        <v>January</v>
      </c>
      <c r="M44" s="36">
        <f t="shared" si="2"/>
        <v>4</v>
      </c>
      <c r="N44" s="36">
        <f t="shared" si="3"/>
        <v>24</v>
      </c>
      <c r="O44" s="36" t="str">
        <f t="shared" si="4"/>
        <v>20144</v>
      </c>
      <c r="P44" s="36" t="str">
        <f>CONCATENATE(K44,MONTH(ExpensesDBTable[[#This Row],[Date]]))</f>
        <v>20141</v>
      </c>
      <c r="Q44" s="36" t="s">
        <v>145</v>
      </c>
      <c r="R44" s="36" t="s">
        <v>23</v>
      </c>
      <c r="S44" s="38">
        <v>78.64</v>
      </c>
      <c r="T44" s="36" t="s">
        <v>106</v>
      </c>
      <c r="U44" s="36" t="s">
        <v>146</v>
      </c>
    </row>
    <row r="45" spans="10:21" x14ac:dyDescent="0.25">
      <c r="J45" s="37">
        <v>41663</v>
      </c>
      <c r="K45" s="36">
        <f t="shared" si="0"/>
        <v>2014</v>
      </c>
      <c r="L45" s="36" t="str">
        <f t="shared" si="1"/>
        <v>January</v>
      </c>
      <c r="M45" s="36">
        <f t="shared" si="2"/>
        <v>4</v>
      </c>
      <c r="N45" s="36">
        <f t="shared" si="3"/>
        <v>24</v>
      </c>
      <c r="O45" s="36" t="str">
        <f t="shared" si="4"/>
        <v>20144</v>
      </c>
      <c r="P45" s="36" t="str">
        <f>CONCATENATE(K45,MONTH(ExpensesDBTable[[#This Row],[Date]]))</f>
        <v>20141</v>
      </c>
      <c r="Q45" s="36" t="s">
        <v>108</v>
      </c>
      <c r="R45" s="36" t="s">
        <v>14</v>
      </c>
      <c r="S45" s="38">
        <v>6.11</v>
      </c>
      <c r="T45" s="36" t="s">
        <v>100</v>
      </c>
      <c r="U45" s="36" t="s">
        <v>147</v>
      </c>
    </row>
    <row r="46" spans="10:21" x14ac:dyDescent="0.25">
      <c r="J46" s="37">
        <v>41663</v>
      </c>
      <c r="K46" s="36">
        <f t="shared" si="0"/>
        <v>2014</v>
      </c>
      <c r="L46" s="36" t="str">
        <f t="shared" si="1"/>
        <v>January</v>
      </c>
      <c r="M46" s="36">
        <f t="shared" si="2"/>
        <v>4</v>
      </c>
      <c r="N46" s="36">
        <f t="shared" si="3"/>
        <v>24</v>
      </c>
      <c r="O46" s="36" t="str">
        <f t="shared" si="4"/>
        <v>20144</v>
      </c>
      <c r="P46" s="36" t="str">
        <f>CONCATENATE(K46,MONTH(ExpensesDBTable[[#This Row],[Date]]))</f>
        <v>20141</v>
      </c>
      <c r="Q46" s="36" t="s">
        <v>148</v>
      </c>
      <c r="R46" s="36" t="s">
        <v>14</v>
      </c>
      <c r="S46" s="38">
        <v>13.9</v>
      </c>
      <c r="T46" s="36" t="s">
        <v>100</v>
      </c>
      <c r="U46" s="36" t="s">
        <v>149</v>
      </c>
    </row>
    <row r="47" spans="10:21" x14ac:dyDescent="0.25">
      <c r="J47" s="37">
        <v>41664</v>
      </c>
      <c r="K47" s="36">
        <f t="shared" si="0"/>
        <v>2014</v>
      </c>
      <c r="L47" s="36" t="str">
        <f t="shared" si="1"/>
        <v>January</v>
      </c>
      <c r="M47" s="36">
        <f t="shared" si="2"/>
        <v>4</v>
      </c>
      <c r="N47" s="36">
        <f t="shared" si="3"/>
        <v>25</v>
      </c>
      <c r="O47" s="36" t="str">
        <f t="shared" si="4"/>
        <v>20144</v>
      </c>
      <c r="P47" s="36" t="str">
        <f>CONCATENATE(K47,MONTH(ExpensesDBTable[[#This Row],[Date]]))</f>
        <v>20141</v>
      </c>
      <c r="Q47" s="36" t="s">
        <v>119</v>
      </c>
      <c r="R47" s="36" t="s">
        <v>14</v>
      </c>
      <c r="S47" s="38">
        <v>6</v>
      </c>
      <c r="T47" s="36" t="s">
        <v>100</v>
      </c>
      <c r="U47" s="36" t="s">
        <v>150</v>
      </c>
    </row>
    <row r="48" spans="10:21" x14ac:dyDescent="0.25">
      <c r="J48" s="37">
        <v>41664</v>
      </c>
      <c r="K48" s="36">
        <f t="shared" si="0"/>
        <v>2014</v>
      </c>
      <c r="L48" s="36" t="str">
        <f t="shared" si="1"/>
        <v>January</v>
      </c>
      <c r="M48" s="36">
        <f t="shared" si="2"/>
        <v>4</v>
      </c>
      <c r="N48" s="36">
        <f t="shared" si="3"/>
        <v>25</v>
      </c>
      <c r="O48" s="36" t="str">
        <f t="shared" si="4"/>
        <v>20144</v>
      </c>
      <c r="P48" s="36" t="str">
        <f>CONCATENATE(K48,MONTH(ExpensesDBTable[[#This Row],[Date]]))</f>
        <v>20141</v>
      </c>
      <c r="Q48" s="36" t="s">
        <v>99</v>
      </c>
      <c r="R48" s="36" t="s">
        <v>14</v>
      </c>
      <c r="S48" s="38">
        <v>8.9</v>
      </c>
      <c r="T48" s="36" t="s">
        <v>100</v>
      </c>
      <c r="U48" s="36" t="s">
        <v>151</v>
      </c>
    </row>
    <row r="49" spans="10:21" x14ac:dyDescent="0.25">
      <c r="J49" s="37">
        <v>41665</v>
      </c>
      <c r="K49" s="36">
        <f t="shared" si="0"/>
        <v>2014</v>
      </c>
      <c r="L49" s="36" t="str">
        <f t="shared" si="1"/>
        <v>January</v>
      </c>
      <c r="M49" s="36">
        <f t="shared" si="2"/>
        <v>4</v>
      </c>
      <c r="N49" s="36">
        <f t="shared" si="3"/>
        <v>26</v>
      </c>
      <c r="O49" s="36" t="str">
        <f t="shared" si="4"/>
        <v>20144</v>
      </c>
      <c r="P49" s="36" t="str">
        <f>CONCATENATE(K49,MONTH(ExpensesDBTable[[#This Row],[Date]]))</f>
        <v>20141</v>
      </c>
      <c r="Q49" s="36" t="s">
        <v>102</v>
      </c>
      <c r="R49" s="36" t="s">
        <v>14</v>
      </c>
      <c r="S49" s="38">
        <v>10.8</v>
      </c>
      <c r="T49" s="36" t="s">
        <v>100</v>
      </c>
      <c r="U49" s="36" t="s">
        <v>152</v>
      </c>
    </row>
    <row r="50" spans="10:21" x14ac:dyDescent="0.25">
      <c r="J50" s="37">
        <v>41665</v>
      </c>
      <c r="K50" s="36">
        <f t="shared" si="0"/>
        <v>2014</v>
      </c>
      <c r="L50" s="36" t="str">
        <f t="shared" si="1"/>
        <v>January</v>
      </c>
      <c r="M50" s="36">
        <f t="shared" si="2"/>
        <v>4</v>
      </c>
      <c r="N50" s="36">
        <f t="shared" si="3"/>
        <v>26</v>
      </c>
      <c r="O50" s="36" t="str">
        <f t="shared" si="4"/>
        <v>20144</v>
      </c>
      <c r="P50" s="36" t="str">
        <f>CONCATENATE(K50,MONTH(ExpensesDBTable[[#This Row],[Date]]))</f>
        <v>20141</v>
      </c>
      <c r="Q50" s="36" t="s">
        <v>102</v>
      </c>
      <c r="R50" s="36" t="s">
        <v>18</v>
      </c>
      <c r="S50" s="38">
        <v>3</v>
      </c>
      <c r="T50" s="36" t="s">
        <v>100</v>
      </c>
      <c r="U50" s="36" t="s">
        <v>153</v>
      </c>
    </row>
    <row r="51" spans="10:21" x14ac:dyDescent="0.25">
      <c r="J51" s="37">
        <v>41665</v>
      </c>
      <c r="K51" s="36">
        <f t="shared" si="0"/>
        <v>2014</v>
      </c>
      <c r="L51" s="36" t="str">
        <f t="shared" si="1"/>
        <v>January</v>
      </c>
      <c r="M51" s="36">
        <f t="shared" si="2"/>
        <v>4</v>
      </c>
      <c r="N51" s="36">
        <f t="shared" si="3"/>
        <v>26</v>
      </c>
      <c r="O51" s="36" t="str">
        <f t="shared" si="4"/>
        <v>20144</v>
      </c>
      <c r="P51" s="36" t="str">
        <f>CONCATENATE(K51,MONTH(ExpensesDBTable[[#This Row],[Date]]))</f>
        <v>20141</v>
      </c>
      <c r="Q51" s="36" t="s">
        <v>99</v>
      </c>
      <c r="R51" s="36" t="s">
        <v>14</v>
      </c>
      <c r="S51" s="38">
        <v>5.4</v>
      </c>
      <c r="T51" s="36" t="s">
        <v>100</v>
      </c>
      <c r="U51" s="36" t="s">
        <v>154</v>
      </c>
    </row>
    <row r="52" spans="10:21" x14ac:dyDescent="0.25">
      <c r="J52" s="37">
        <v>41665</v>
      </c>
      <c r="K52" s="36">
        <f t="shared" si="0"/>
        <v>2014</v>
      </c>
      <c r="L52" s="36" t="str">
        <f t="shared" si="1"/>
        <v>January</v>
      </c>
      <c r="M52" s="36">
        <f t="shared" si="2"/>
        <v>4</v>
      </c>
      <c r="N52" s="36">
        <f t="shared" si="3"/>
        <v>26</v>
      </c>
      <c r="O52" s="36" t="str">
        <f t="shared" si="4"/>
        <v>20144</v>
      </c>
      <c r="P52" s="36" t="str">
        <f>CONCATENATE(K52,MONTH(ExpensesDBTable[[#This Row],[Date]]))</f>
        <v>20141</v>
      </c>
      <c r="Q52" s="36" t="s">
        <v>155</v>
      </c>
      <c r="R52" s="36" t="s">
        <v>13</v>
      </c>
      <c r="S52" s="38">
        <v>20</v>
      </c>
      <c r="T52" s="36" t="s">
        <v>106</v>
      </c>
      <c r="U52" s="36" t="s">
        <v>156</v>
      </c>
    </row>
    <row r="53" spans="10:21" x14ac:dyDescent="0.25">
      <c r="J53" s="37">
        <v>41666</v>
      </c>
      <c r="K53" s="36">
        <f t="shared" si="0"/>
        <v>2014</v>
      </c>
      <c r="L53" s="36" t="str">
        <f t="shared" si="1"/>
        <v>January</v>
      </c>
      <c r="M53" s="36">
        <f t="shared" si="2"/>
        <v>5</v>
      </c>
      <c r="N53" s="36">
        <f t="shared" si="3"/>
        <v>27</v>
      </c>
      <c r="O53" s="36" t="str">
        <f t="shared" si="4"/>
        <v>20145</v>
      </c>
      <c r="P53" s="36" t="str">
        <f>CONCATENATE(K53,MONTH(ExpensesDBTable[[#This Row],[Date]]))</f>
        <v>20141</v>
      </c>
      <c r="Q53" s="36" t="s">
        <v>108</v>
      </c>
      <c r="R53" s="36" t="s">
        <v>14</v>
      </c>
      <c r="S53" s="38">
        <v>22.09</v>
      </c>
      <c r="T53" s="36" t="s">
        <v>100</v>
      </c>
      <c r="U53" s="36" t="s">
        <v>157</v>
      </c>
    </row>
    <row r="54" spans="10:21" x14ac:dyDescent="0.25">
      <c r="J54" s="37">
        <v>41666</v>
      </c>
      <c r="K54" s="36">
        <f t="shared" si="0"/>
        <v>2014</v>
      </c>
      <c r="L54" s="36" t="str">
        <f t="shared" si="1"/>
        <v>January</v>
      </c>
      <c r="M54" s="36">
        <f t="shared" si="2"/>
        <v>5</v>
      </c>
      <c r="N54" s="36">
        <f t="shared" si="3"/>
        <v>27</v>
      </c>
      <c r="O54" s="36" t="str">
        <f t="shared" si="4"/>
        <v>20145</v>
      </c>
      <c r="P54" s="36" t="str">
        <f>CONCATENATE(K54,MONTH(ExpensesDBTable[[#This Row],[Date]]))</f>
        <v>20141</v>
      </c>
      <c r="Q54" s="36" t="s">
        <v>113</v>
      </c>
      <c r="R54" s="36" t="s">
        <v>18</v>
      </c>
      <c r="S54" s="38">
        <v>12</v>
      </c>
      <c r="T54" s="36" t="s">
        <v>100</v>
      </c>
      <c r="U54" s="36" t="s">
        <v>158</v>
      </c>
    </row>
    <row r="55" spans="10:21" x14ac:dyDescent="0.25">
      <c r="J55" s="37">
        <v>41667</v>
      </c>
      <c r="K55" s="36">
        <f t="shared" si="0"/>
        <v>2014</v>
      </c>
      <c r="L55" s="36" t="str">
        <f t="shared" si="1"/>
        <v>January</v>
      </c>
      <c r="M55" s="36">
        <f t="shared" si="2"/>
        <v>5</v>
      </c>
      <c r="N55" s="36">
        <f t="shared" si="3"/>
        <v>28</v>
      </c>
      <c r="O55" s="36" t="str">
        <f t="shared" si="4"/>
        <v>20145</v>
      </c>
      <c r="P55" s="36" t="str">
        <f>CONCATENATE(K55,MONTH(ExpensesDBTable[[#This Row],[Date]]))</f>
        <v>20141</v>
      </c>
      <c r="Q55" s="36" t="s">
        <v>108</v>
      </c>
      <c r="R55" s="36" t="s">
        <v>14</v>
      </c>
      <c r="S55" s="38">
        <v>2.83</v>
      </c>
      <c r="T55" s="36" t="s">
        <v>100</v>
      </c>
      <c r="U55" s="36" t="s">
        <v>159</v>
      </c>
    </row>
    <row r="56" spans="10:21" x14ac:dyDescent="0.25">
      <c r="J56" s="37">
        <v>41668</v>
      </c>
      <c r="K56" s="36">
        <f t="shared" si="0"/>
        <v>2014</v>
      </c>
      <c r="L56" s="36" t="str">
        <f t="shared" si="1"/>
        <v>January</v>
      </c>
      <c r="M56" s="36">
        <f t="shared" si="2"/>
        <v>5</v>
      </c>
      <c r="N56" s="36">
        <f t="shared" si="3"/>
        <v>29</v>
      </c>
      <c r="O56" s="36" t="str">
        <f t="shared" si="4"/>
        <v>20145</v>
      </c>
      <c r="P56" s="36" t="str">
        <f>CONCATENATE(K56,MONTH(ExpensesDBTable[[#This Row],[Date]]))</f>
        <v>20141</v>
      </c>
      <c r="Q56" s="36" t="s">
        <v>99</v>
      </c>
      <c r="R56" s="36" t="s">
        <v>14</v>
      </c>
      <c r="S56" s="38">
        <v>7.28</v>
      </c>
      <c r="T56" s="36" t="s">
        <v>100</v>
      </c>
      <c r="U56" s="36" t="s">
        <v>160</v>
      </c>
    </row>
    <row r="57" spans="10:21" x14ac:dyDescent="0.25">
      <c r="J57" s="37">
        <v>41668</v>
      </c>
      <c r="K57" s="36">
        <f t="shared" si="0"/>
        <v>2014</v>
      </c>
      <c r="L57" s="36" t="str">
        <f t="shared" si="1"/>
        <v>January</v>
      </c>
      <c r="M57" s="36">
        <f t="shared" si="2"/>
        <v>5</v>
      </c>
      <c r="N57" s="36">
        <f t="shared" si="3"/>
        <v>29</v>
      </c>
      <c r="O57" s="36" t="str">
        <f t="shared" si="4"/>
        <v>20145</v>
      </c>
      <c r="P57" s="36" t="str">
        <f>CONCATENATE(K57,MONTH(ExpensesDBTable[[#This Row],[Date]]))</f>
        <v>20141</v>
      </c>
      <c r="Q57" s="36" t="s">
        <v>108</v>
      </c>
      <c r="R57" s="36" t="s">
        <v>14</v>
      </c>
      <c r="S57" s="38">
        <v>11.7</v>
      </c>
      <c r="T57" s="36" t="s">
        <v>100</v>
      </c>
      <c r="U57" s="36" t="s">
        <v>161</v>
      </c>
    </row>
    <row r="58" spans="10:21" x14ac:dyDescent="0.25">
      <c r="J58" s="37">
        <v>41669</v>
      </c>
      <c r="K58" s="36">
        <f t="shared" si="0"/>
        <v>2014</v>
      </c>
      <c r="L58" s="36" t="str">
        <f t="shared" si="1"/>
        <v>January</v>
      </c>
      <c r="M58" s="36">
        <f t="shared" si="2"/>
        <v>5</v>
      </c>
      <c r="N58" s="36">
        <f t="shared" si="3"/>
        <v>30</v>
      </c>
      <c r="O58" s="36" t="str">
        <f t="shared" si="4"/>
        <v>20145</v>
      </c>
      <c r="P58" s="36" t="str">
        <f>CONCATENATE(K58,MONTH(ExpensesDBTable[[#This Row],[Date]]))</f>
        <v>20141</v>
      </c>
      <c r="Q58" s="36" t="s">
        <v>108</v>
      </c>
      <c r="R58" s="36" t="s">
        <v>14</v>
      </c>
      <c r="S58" s="38">
        <v>2.5</v>
      </c>
      <c r="T58" s="36" t="s">
        <v>100</v>
      </c>
      <c r="U58" s="36" t="s">
        <v>162</v>
      </c>
    </row>
    <row r="59" spans="10:21" x14ac:dyDescent="0.25">
      <c r="J59" s="37">
        <v>41669</v>
      </c>
      <c r="K59" s="36">
        <f t="shared" si="0"/>
        <v>2014</v>
      </c>
      <c r="L59" s="36" t="str">
        <f t="shared" si="1"/>
        <v>January</v>
      </c>
      <c r="M59" s="36">
        <f t="shared" si="2"/>
        <v>5</v>
      </c>
      <c r="N59" s="36">
        <f t="shared" si="3"/>
        <v>30</v>
      </c>
      <c r="O59" s="36" t="str">
        <f t="shared" si="4"/>
        <v>20145</v>
      </c>
      <c r="P59" s="36" t="str">
        <f>CONCATENATE(K59,MONTH(ExpensesDBTable[[#This Row],[Date]]))</f>
        <v>20141</v>
      </c>
      <c r="Q59" s="36" t="s">
        <v>108</v>
      </c>
      <c r="R59" s="36" t="s">
        <v>18</v>
      </c>
      <c r="S59" s="38">
        <v>3.09</v>
      </c>
      <c r="T59" s="36" t="s">
        <v>100</v>
      </c>
      <c r="U59" s="36" t="s">
        <v>163</v>
      </c>
    </row>
    <row r="60" spans="10:21" x14ac:dyDescent="0.25">
      <c r="J60" s="37">
        <v>41669</v>
      </c>
      <c r="K60" s="36">
        <f t="shared" si="0"/>
        <v>2014</v>
      </c>
      <c r="L60" s="36" t="str">
        <f t="shared" si="1"/>
        <v>January</v>
      </c>
      <c r="M60" s="36">
        <f t="shared" si="2"/>
        <v>5</v>
      </c>
      <c r="N60" s="36">
        <f t="shared" si="3"/>
        <v>30</v>
      </c>
      <c r="O60" s="36" t="str">
        <f t="shared" si="4"/>
        <v>20145</v>
      </c>
      <c r="P60" s="36" t="str">
        <f>CONCATENATE(K60,MONTH(ExpensesDBTable[[#This Row],[Date]]))</f>
        <v>20141</v>
      </c>
      <c r="Q60" s="36" t="s">
        <v>99</v>
      </c>
      <c r="R60" s="36" t="s">
        <v>14</v>
      </c>
      <c r="S60" s="38">
        <v>9.69</v>
      </c>
      <c r="T60" s="36" t="s">
        <v>100</v>
      </c>
      <c r="U60" s="36" t="s">
        <v>164</v>
      </c>
    </row>
    <row r="61" spans="10:21" x14ac:dyDescent="0.25">
      <c r="J61" s="37">
        <v>41669</v>
      </c>
      <c r="K61" s="36">
        <f t="shared" si="0"/>
        <v>2014</v>
      </c>
      <c r="L61" s="36" t="str">
        <f t="shared" si="1"/>
        <v>January</v>
      </c>
      <c r="M61" s="36">
        <f t="shared" si="2"/>
        <v>5</v>
      </c>
      <c r="N61" s="36">
        <f t="shared" si="3"/>
        <v>30</v>
      </c>
      <c r="O61" s="36" t="str">
        <f t="shared" si="4"/>
        <v>20145</v>
      </c>
      <c r="P61" s="36" t="str">
        <f>CONCATENATE(K61,MONTH(ExpensesDBTable[[#This Row],[Date]]))</f>
        <v>20141</v>
      </c>
      <c r="Q61" s="36" t="s">
        <v>99</v>
      </c>
      <c r="R61" s="36" t="s">
        <v>11</v>
      </c>
      <c r="S61" s="38">
        <v>9.99</v>
      </c>
      <c r="T61" s="36" t="s">
        <v>100</v>
      </c>
      <c r="U61" s="36" t="s">
        <v>165</v>
      </c>
    </row>
    <row r="62" spans="10:21" x14ac:dyDescent="0.25">
      <c r="J62" s="37">
        <v>41670</v>
      </c>
      <c r="K62" s="36">
        <f t="shared" si="0"/>
        <v>2014</v>
      </c>
      <c r="L62" s="36" t="str">
        <f t="shared" si="1"/>
        <v>January</v>
      </c>
      <c r="M62" s="36">
        <f t="shared" si="2"/>
        <v>5</v>
      </c>
      <c r="N62" s="36">
        <f t="shared" si="3"/>
        <v>31</v>
      </c>
      <c r="O62" s="36" t="str">
        <f t="shared" si="4"/>
        <v>20145</v>
      </c>
      <c r="P62" s="36" t="str">
        <f>CONCATENATE(K62,MONTH(ExpensesDBTable[[#This Row],[Date]]))</f>
        <v>20141</v>
      </c>
      <c r="Q62" s="36" t="s">
        <v>108</v>
      </c>
      <c r="R62" s="36" t="s">
        <v>14</v>
      </c>
      <c r="S62" s="38">
        <v>3.81</v>
      </c>
      <c r="T62" s="36" t="s">
        <v>100</v>
      </c>
      <c r="U62" s="36" t="s">
        <v>166</v>
      </c>
    </row>
    <row r="63" spans="10:21" x14ac:dyDescent="0.25">
      <c r="J63" s="37">
        <v>41670</v>
      </c>
      <c r="K63" s="36">
        <f t="shared" si="0"/>
        <v>2014</v>
      </c>
      <c r="L63" s="36" t="str">
        <f t="shared" si="1"/>
        <v>January</v>
      </c>
      <c r="M63" s="36">
        <f t="shared" si="2"/>
        <v>5</v>
      </c>
      <c r="N63" s="36">
        <f t="shared" si="3"/>
        <v>31</v>
      </c>
      <c r="O63" s="36" t="str">
        <f t="shared" si="4"/>
        <v>20145</v>
      </c>
      <c r="P63" s="36" t="str">
        <f>CONCATENATE(K63,MONTH(ExpensesDBTable[[#This Row],[Date]]))</f>
        <v>20141</v>
      </c>
      <c r="Q63" s="36" t="s">
        <v>167</v>
      </c>
      <c r="R63" s="36" t="s">
        <v>19</v>
      </c>
      <c r="S63" s="38">
        <v>33.799999999999997</v>
      </c>
      <c r="T63" s="36" t="s">
        <v>100</v>
      </c>
      <c r="U63" s="36" t="s">
        <v>168</v>
      </c>
    </row>
    <row r="64" spans="10:21" x14ac:dyDescent="0.25">
      <c r="J64" s="37">
        <v>41671</v>
      </c>
      <c r="K64" s="36">
        <f t="shared" si="0"/>
        <v>2014</v>
      </c>
      <c r="L64" s="36" t="str">
        <f t="shared" si="1"/>
        <v>February</v>
      </c>
      <c r="M64" s="36">
        <f t="shared" si="2"/>
        <v>5</v>
      </c>
      <c r="N64" s="36">
        <f t="shared" si="3"/>
        <v>1</v>
      </c>
      <c r="O64" s="36" t="str">
        <f t="shared" si="4"/>
        <v>20145</v>
      </c>
      <c r="P64" s="36" t="str">
        <f>CONCATENATE(K64,MONTH(ExpensesDBTable[[#This Row],[Date]]))</f>
        <v>20142</v>
      </c>
      <c r="Q64" s="36" t="s">
        <v>169</v>
      </c>
      <c r="R64" s="36" t="s">
        <v>19</v>
      </c>
      <c r="S64" s="38">
        <v>2.5</v>
      </c>
      <c r="T64" s="36" t="s">
        <v>100</v>
      </c>
      <c r="U64" s="36" t="s">
        <v>170</v>
      </c>
    </row>
    <row r="65" spans="10:21" x14ac:dyDescent="0.25">
      <c r="J65" s="37">
        <v>41671</v>
      </c>
      <c r="K65" s="36">
        <f t="shared" si="0"/>
        <v>2014</v>
      </c>
      <c r="L65" s="36" t="str">
        <f t="shared" si="1"/>
        <v>February</v>
      </c>
      <c r="M65" s="36">
        <f t="shared" si="2"/>
        <v>5</v>
      </c>
      <c r="N65" s="36">
        <f t="shared" si="3"/>
        <v>1</v>
      </c>
      <c r="O65" s="36" t="str">
        <f t="shared" si="4"/>
        <v>20145</v>
      </c>
      <c r="P65" s="36" t="str">
        <f>CONCATENATE(K65,MONTH(ExpensesDBTable[[#This Row],[Date]]))</f>
        <v>20142</v>
      </c>
      <c r="Q65" s="36" t="s">
        <v>171</v>
      </c>
      <c r="R65" s="36" t="s">
        <v>13</v>
      </c>
      <c r="S65" s="38">
        <v>7.5</v>
      </c>
      <c r="T65" s="36" t="s">
        <v>100</v>
      </c>
      <c r="U65" s="36" t="s">
        <v>172</v>
      </c>
    </row>
    <row r="66" spans="10:21" x14ac:dyDescent="0.25">
      <c r="J66" s="37">
        <v>41671</v>
      </c>
      <c r="K66" s="36">
        <f t="shared" si="0"/>
        <v>2014</v>
      </c>
      <c r="L66" s="36" t="str">
        <f t="shared" si="1"/>
        <v>February</v>
      </c>
      <c r="M66" s="36">
        <f t="shared" si="2"/>
        <v>5</v>
      </c>
      <c r="N66" s="36">
        <f t="shared" si="3"/>
        <v>1</v>
      </c>
      <c r="O66" s="36" t="str">
        <f t="shared" si="4"/>
        <v>20145</v>
      </c>
      <c r="P66" s="36" t="str">
        <f>CONCATENATE(K66,MONTH(ExpensesDBTable[[#This Row],[Date]]))</f>
        <v>20142</v>
      </c>
      <c r="Q66" s="36" t="s">
        <v>171</v>
      </c>
      <c r="R66" s="36" t="s">
        <v>14</v>
      </c>
      <c r="S66" s="38">
        <v>8</v>
      </c>
      <c r="T66" s="36" t="s">
        <v>100</v>
      </c>
      <c r="U66" s="36" t="s">
        <v>173</v>
      </c>
    </row>
    <row r="67" spans="10:21" x14ac:dyDescent="0.25">
      <c r="J67" s="37">
        <v>41671</v>
      </c>
      <c r="K67" s="36">
        <f t="shared" si="0"/>
        <v>2014</v>
      </c>
      <c r="L67" s="36" t="str">
        <f t="shared" si="1"/>
        <v>February</v>
      </c>
      <c r="M67" s="36">
        <f t="shared" si="2"/>
        <v>5</v>
      </c>
      <c r="N67" s="36">
        <f t="shared" si="3"/>
        <v>1</v>
      </c>
      <c r="O67" s="36" t="str">
        <f t="shared" si="4"/>
        <v>20145</v>
      </c>
      <c r="P67" s="36" t="str">
        <f>CONCATENATE(K67,MONTH(ExpensesDBTable[[#This Row],[Date]]))</f>
        <v>20142</v>
      </c>
      <c r="Q67" s="36" t="s">
        <v>99</v>
      </c>
      <c r="R67" s="36" t="s">
        <v>11</v>
      </c>
      <c r="S67" s="38">
        <v>10.62</v>
      </c>
      <c r="T67" s="36" t="s">
        <v>100</v>
      </c>
      <c r="U67" s="36" t="s">
        <v>174</v>
      </c>
    </row>
    <row r="68" spans="10:21" x14ac:dyDescent="0.25">
      <c r="J68" s="37">
        <v>41672</v>
      </c>
      <c r="K68" s="36">
        <f t="shared" si="0"/>
        <v>2014</v>
      </c>
      <c r="L68" s="36" t="str">
        <f t="shared" si="1"/>
        <v>February</v>
      </c>
      <c r="M68" s="36">
        <f t="shared" si="2"/>
        <v>5</v>
      </c>
      <c r="N68" s="36">
        <f t="shared" si="3"/>
        <v>2</v>
      </c>
      <c r="O68" s="36" t="str">
        <f t="shared" si="4"/>
        <v>20145</v>
      </c>
      <c r="P68" s="36" t="str">
        <f>CONCATENATE(K68,MONTH(ExpensesDBTable[[#This Row],[Date]]))</f>
        <v>20142</v>
      </c>
      <c r="Q68" s="36" t="s">
        <v>128</v>
      </c>
      <c r="R68" s="36" t="s">
        <v>22</v>
      </c>
      <c r="S68" s="38">
        <v>5</v>
      </c>
      <c r="T68" s="36" t="s">
        <v>100</v>
      </c>
      <c r="U68" s="36" t="s">
        <v>175</v>
      </c>
    </row>
    <row r="69" spans="10:21" x14ac:dyDescent="0.25">
      <c r="J69" s="37">
        <v>41672</v>
      </c>
      <c r="K69" s="36">
        <f t="shared" si="0"/>
        <v>2014</v>
      </c>
      <c r="L69" s="36" t="str">
        <f t="shared" si="1"/>
        <v>February</v>
      </c>
      <c r="M69" s="36">
        <f t="shared" si="2"/>
        <v>5</v>
      </c>
      <c r="N69" s="36">
        <f t="shared" si="3"/>
        <v>2</v>
      </c>
      <c r="O69" s="36" t="str">
        <f t="shared" si="4"/>
        <v>20145</v>
      </c>
      <c r="P69" s="36" t="str">
        <f>CONCATENATE(K69,MONTH(ExpensesDBTable[[#This Row],[Date]]))</f>
        <v>20142</v>
      </c>
      <c r="Q69" s="36" t="s">
        <v>169</v>
      </c>
      <c r="R69" s="36" t="s">
        <v>19</v>
      </c>
      <c r="S69" s="38">
        <v>2.5</v>
      </c>
      <c r="T69" s="36" t="s">
        <v>100</v>
      </c>
      <c r="U69" s="36" t="s">
        <v>176</v>
      </c>
    </row>
    <row r="70" spans="10:21" x14ac:dyDescent="0.25">
      <c r="J70" s="37">
        <v>41673</v>
      </c>
      <c r="K70" s="36">
        <f t="shared" si="0"/>
        <v>2014</v>
      </c>
      <c r="L70" s="36" t="str">
        <f t="shared" si="1"/>
        <v>February</v>
      </c>
      <c r="M70" s="36">
        <f t="shared" si="2"/>
        <v>6</v>
      </c>
      <c r="N70" s="36">
        <f t="shared" si="3"/>
        <v>3</v>
      </c>
      <c r="O70" s="36" t="str">
        <f t="shared" si="4"/>
        <v>20146</v>
      </c>
      <c r="P70" s="36" t="str">
        <f>CONCATENATE(K70,MONTH(ExpensesDBTable[[#This Row],[Date]]))</f>
        <v>20142</v>
      </c>
      <c r="Q70" s="36" t="s">
        <v>177</v>
      </c>
      <c r="R70" s="36" t="s">
        <v>14</v>
      </c>
      <c r="S70" s="38">
        <v>9.9</v>
      </c>
      <c r="T70" s="36" t="s">
        <v>100</v>
      </c>
      <c r="U70" s="36" t="s">
        <v>178</v>
      </c>
    </row>
    <row r="71" spans="10:21" x14ac:dyDescent="0.25">
      <c r="J71" s="37">
        <v>41674</v>
      </c>
      <c r="K71" s="36">
        <f t="shared" si="0"/>
        <v>2014</v>
      </c>
      <c r="L71" s="36" t="str">
        <f t="shared" si="1"/>
        <v>February</v>
      </c>
      <c r="M71" s="36">
        <f t="shared" si="2"/>
        <v>6</v>
      </c>
      <c r="N71" s="36">
        <f t="shared" si="3"/>
        <v>4</v>
      </c>
      <c r="O71" s="36" t="str">
        <f t="shared" si="4"/>
        <v>20146</v>
      </c>
      <c r="P71" s="36" t="str">
        <f>CONCATENATE(K71,MONTH(ExpensesDBTable[[#This Row],[Date]]))</f>
        <v>20142</v>
      </c>
      <c r="Q71" s="36" t="s">
        <v>177</v>
      </c>
      <c r="R71" s="36" t="s">
        <v>14</v>
      </c>
      <c r="S71" s="38">
        <v>9.9</v>
      </c>
      <c r="T71" s="36" t="s">
        <v>100</v>
      </c>
      <c r="U71" s="36" t="s">
        <v>179</v>
      </c>
    </row>
    <row r="72" spans="10:21" x14ac:dyDescent="0.25">
      <c r="J72" s="37">
        <v>41676</v>
      </c>
      <c r="K72" s="36">
        <f t="shared" si="0"/>
        <v>2014</v>
      </c>
      <c r="L72" s="36" t="str">
        <f t="shared" si="1"/>
        <v>February</v>
      </c>
      <c r="M72" s="36">
        <f t="shared" si="2"/>
        <v>6</v>
      </c>
      <c r="N72" s="36">
        <f t="shared" si="3"/>
        <v>6</v>
      </c>
      <c r="O72" s="36" t="str">
        <f t="shared" si="4"/>
        <v>20146</v>
      </c>
      <c r="P72" s="36" t="str">
        <f>CONCATENATE(K72,MONTH(ExpensesDBTable[[#This Row],[Date]]))</f>
        <v>20142</v>
      </c>
      <c r="Q72" s="36" t="s">
        <v>143</v>
      </c>
      <c r="R72" s="36" t="s">
        <v>14</v>
      </c>
      <c r="S72" s="38">
        <v>15</v>
      </c>
      <c r="T72" s="36" t="s">
        <v>100</v>
      </c>
      <c r="U72" s="36" t="s">
        <v>180</v>
      </c>
    </row>
    <row r="73" spans="10:21" x14ac:dyDescent="0.25">
      <c r="J73" s="37">
        <v>41677</v>
      </c>
      <c r="K73" s="36">
        <f t="shared" si="0"/>
        <v>2014</v>
      </c>
      <c r="L73" s="36" t="str">
        <f t="shared" si="1"/>
        <v>February</v>
      </c>
      <c r="M73" s="36">
        <f t="shared" si="2"/>
        <v>6</v>
      </c>
      <c r="N73" s="36">
        <f t="shared" si="3"/>
        <v>7</v>
      </c>
      <c r="O73" s="36" t="str">
        <f t="shared" si="4"/>
        <v>20146</v>
      </c>
      <c r="P73" s="36" t="str">
        <f>CONCATENATE(K73,MONTH(ExpensesDBTable[[#This Row],[Date]]))</f>
        <v>20142</v>
      </c>
      <c r="Q73" s="36" t="s">
        <v>128</v>
      </c>
      <c r="R73" s="36" t="s">
        <v>22</v>
      </c>
      <c r="S73" s="38">
        <v>5</v>
      </c>
      <c r="T73" s="36" t="s">
        <v>100</v>
      </c>
      <c r="U73" s="36" t="s">
        <v>181</v>
      </c>
    </row>
    <row r="74" spans="10:21" x14ac:dyDescent="0.25">
      <c r="J74" s="37">
        <v>41677</v>
      </c>
      <c r="K74" s="36">
        <f t="shared" si="0"/>
        <v>2014</v>
      </c>
      <c r="L74" s="36" t="str">
        <f t="shared" si="1"/>
        <v>February</v>
      </c>
      <c r="M74" s="36">
        <f t="shared" si="2"/>
        <v>6</v>
      </c>
      <c r="N74" s="36">
        <f t="shared" si="3"/>
        <v>7</v>
      </c>
      <c r="O74" s="36" t="str">
        <f t="shared" si="4"/>
        <v>20146</v>
      </c>
      <c r="P74" s="36" t="str">
        <f>CONCATENATE(K74,MONTH(ExpensesDBTable[[#This Row],[Date]]))</f>
        <v>20142</v>
      </c>
      <c r="Q74" s="36" t="s">
        <v>182</v>
      </c>
      <c r="R74" s="36" t="s">
        <v>11</v>
      </c>
      <c r="S74" s="38">
        <v>8</v>
      </c>
      <c r="T74" s="36" t="s">
        <v>100</v>
      </c>
      <c r="U74" s="36" t="s">
        <v>183</v>
      </c>
    </row>
    <row r="75" spans="10:21" x14ac:dyDescent="0.25">
      <c r="J75" s="37">
        <v>41678</v>
      </c>
      <c r="K75" s="36">
        <f t="shared" ref="K75:K138" si="5">YEAR(J75)</f>
        <v>2014</v>
      </c>
      <c r="L75" s="36" t="str">
        <f t="shared" ref="L75:L138" si="6">TEXT(DATE(1,MONTH(J75),1),"MMMM")</f>
        <v>February</v>
      </c>
      <c r="M75" s="36">
        <f t="shared" ref="M75:M138" si="7">WEEKNUM(J75,2)</f>
        <v>6</v>
      </c>
      <c r="N75" s="36">
        <f t="shared" ref="N75:N138" si="8">DAY(J75)</f>
        <v>8</v>
      </c>
      <c r="O75" s="36" t="str">
        <f t="shared" ref="O75:O138" si="9">CONCATENATE(K75,M75)</f>
        <v>20146</v>
      </c>
      <c r="P75" s="36" t="str">
        <f>CONCATENATE(K75,MONTH(ExpensesDBTable[[#This Row],[Date]]))</f>
        <v>20142</v>
      </c>
      <c r="Q75" s="36" t="s">
        <v>99</v>
      </c>
      <c r="R75" s="36" t="s">
        <v>14</v>
      </c>
      <c r="S75" s="38">
        <v>4.1500000000000004</v>
      </c>
      <c r="T75" s="36" t="s">
        <v>100</v>
      </c>
      <c r="U75" s="36" t="s">
        <v>184</v>
      </c>
    </row>
    <row r="76" spans="10:21" x14ac:dyDescent="0.25">
      <c r="J76" s="37">
        <v>41678</v>
      </c>
      <c r="K76" s="36">
        <f t="shared" si="5"/>
        <v>2014</v>
      </c>
      <c r="L76" s="36" t="str">
        <f t="shared" si="6"/>
        <v>February</v>
      </c>
      <c r="M76" s="36">
        <f t="shared" si="7"/>
        <v>6</v>
      </c>
      <c r="N76" s="36">
        <f t="shared" si="8"/>
        <v>8</v>
      </c>
      <c r="O76" s="36" t="str">
        <f t="shared" si="9"/>
        <v>20146</v>
      </c>
      <c r="P76" s="36" t="str">
        <f>CONCATENATE(K76,MONTH(ExpensesDBTable[[#This Row],[Date]]))</f>
        <v>20142</v>
      </c>
      <c r="Q76" s="36" t="s">
        <v>108</v>
      </c>
      <c r="R76" s="36" t="s">
        <v>14</v>
      </c>
      <c r="S76" s="38">
        <v>10</v>
      </c>
      <c r="T76" s="36" t="s">
        <v>100</v>
      </c>
      <c r="U76" s="36" t="s">
        <v>185</v>
      </c>
    </row>
    <row r="77" spans="10:21" x14ac:dyDescent="0.25">
      <c r="J77" s="37">
        <v>41678</v>
      </c>
      <c r="K77" s="36">
        <f t="shared" si="5"/>
        <v>2014</v>
      </c>
      <c r="L77" s="36" t="str">
        <f t="shared" si="6"/>
        <v>February</v>
      </c>
      <c r="M77" s="36">
        <f t="shared" si="7"/>
        <v>6</v>
      </c>
      <c r="N77" s="36">
        <f t="shared" si="8"/>
        <v>8</v>
      </c>
      <c r="O77" s="36" t="str">
        <f t="shared" si="9"/>
        <v>20146</v>
      </c>
      <c r="P77" s="36" t="str">
        <f>CONCATENATE(K77,MONTH(ExpensesDBTable[[#This Row],[Date]]))</f>
        <v>20142</v>
      </c>
      <c r="Q77" s="36" t="s">
        <v>119</v>
      </c>
      <c r="R77" s="36" t="s">
        <v>14</v>
      </c>
      <c r="S77" s="38">
        <v>5</v>
      </c>
      <c r="T77" s="36" t="s">
        <v>100</v>
      </c>
      <c r="U77" s="36" t="s">
        <v>186</v>
      </c>
    </row>
    <row r="78" spans="10:21" x14ac:dyDescent="0.25">
      <c r="J78" s="37">
        <v>41679</v>
      </c>
      <c r="K78" s="36">
        <f t="shared" si="5"/>
        <v>2014</v>
      </c>
      <c r="L78" s="36" t="str">
        <f t="shared" si="6"/>
        <v>February</v>
      </c>
      <c r="M78" s="36">
        <f t="shared" si="7"/>
        <v>6</v>
      </c>
      <c r="N78" s="36">
        <f t="shared" si="8"/>
        <v>9</v>
      </c>
      <c r="O78" s="36" t="str">
        <f t="shared" si="9"/>
        <v>20146</v>
      </c>
      <c r="P78" s="36" t="str">
        <f>CONCATENATE(K78,MONTH(ExpensesDBTable[[#This Row],[Date]]))</f>
        <v>20142</v>
      </c>
      <c r="Q78" s="36" t="s">
        <v>113</v>
      </c>
      <c r="R78" s="36" t="s">
        <v>19</v>
      </c>
      <c r="S78" s="38">
        <v>2</v>
      </c>
      <c r="T78" s="36" t="s">
        <v>100</v>
      </c>
      <c r="U78" s="36" t="s">
        <v>187</v>
      </c>
    </row>
    <row r="79" spans="10:21" x14ac:dyDescent="0.25">
      <c r="J79" s="37">
        <v>41679</v>
      </c>
      <c r="K79" s="36">
        <f t="shared" si="5"/>
        <v>2014</v>
      </c>
      <c r="L79" s="36" t="str">
        <f t="shared" si="6"/>
        <v>February</v>
      </c>
      <c r="M79" s="36">
        <f t="shared" si="7"/>
        <v>6</v>
      </c>
      <c r="N79" s="36">
        <f t="shared" si="8"/>
        <v>9</v>
      </c>
      <c r="O79" s="36" t="str">
        <f t="shared" si="9"/>
        <v>20146</v>
      </c>
      <c r="P79" s="36" t="str">
        <f>CONCATENATE(K79,MONTH(ExpensesDBTable[[#This Row],[Date]]))</f>
        <v>20142</v>
      </c>
      <c r="Q79" s="36" t="s">
        <v>105</v>
      </c>
      <c r="R79" s="36" t="s">
        <v>18</v>
      </c>
      <c r="S79" s="38">
        <v>18.989999999999998</v>
      </c>
      <c r="T79" s="36" t="s">
        <v>100</v>
      </c>
      <c r="U79" s="36" t="s">
        <v>188</v>
      </c>
    </row>
    <row r="80" spans="10:21" x14ac:dyDescent="0.25">
      <c r="J80" s="37">
        <v>41680</v>
      </c>
      <c r="K80" s="36">
        <f t="shared" si="5"/>
        <v>2014</v>
      </c>
      <c r="L80" s="36" t="str">
        <f t="shared" si="6"/>
        <v>February</v>
      </c>
      <c r="M80" s="36">
        <f t="shared" si="7"/>
        <v>7</v>
      </c>
      <c r="N80" s="36">
        <f t="shared" si="8"/>
        <v>10</v>
      </c>
      <c r="O80" s="36" t="str">
        <f t="shared" si="9"/>
        <v>20147</v>
      </c>
      <c r="P80" s="36" t="str">
        <f>CONCATENATE(K80,MONTH(ExpensesDBTable[[#This Row],[Date]]))</f>
        <v>20142</v>
      </c>
      <c r="Q80" s="36" t="s">
        <v>177</v>
      </c>
      <c r="R80" s="36" t="s">
        <v>14</v>
      </c>
      <c r="S80" s="38">
        <v>9.9</v>
      </c>
      <c r="T80" s="36" t="s">
        <v>100</v>
      </c>
      <c r="U80" s="36" t="s">
        <v>189</v>
      </c>
    </row>
    <row r="81" spans="10:21" x14ac:dyDescent="0.25">
      <c r="J81" s="37">
        <v>41681</v>
      </c>
      <c r="K81" s="36">
        <f t="shared" si="5"/>
        <v>2014</v>
      </c>
      <c r="L81" s="36" t="str">
        <f t="shared" si="6"/>
        <v>February</v>
      </c>
      <c r="M81" s="36">
        <f t="shared" si="7"/>
        <v>7</v>
      </c>
      <c r="N81" s="36">
        <f t="shared" si="8"/>
        <v>11</v>
      </c>
      <c r="O81" s="36" t="str">
        <f t="shared" si="9"/>
        <v>20147</v>
      </c>
      <c r="P81" s="36" t="str">
        <f>CONCATENATE(K81,MONTH(ExpensesDBTable[[#This Row],[Date]]))</f>
        <v>20142</v>
      </c>
      <c r="Q81" s="36" t="s">
        <v>177</v>
      </c>
      <c r="R81" s="36" t="s">
        <v>14</v>
      </c>
      <c r="S81" s="38">
        <v>4.95</v>
      </c>
      <c r="T81" s="36" t="s">
        <v>100</v>
      </c>
      <c r="U81" s="36" t="s">
        <v>190</v>
      </c>
    </row>
    <row r="82" spans="10:21" x14ac:dyDescent="0.25">
      <c r="J82" s="37">
        <v>41681</v>
      </c>
      <c r="K82" s="36">
        <f t="shared" si="5"/>
        <v>2014</v>
      </c>
      <c r="L82" s="36" t="str">
        <f t="shared" si="6"/>
        <v>February</v>
      </c>
      <c r="M82" s="36">
        <f t="shared" si="7"/>
        <v>7</v>
      </c>
      <c r="N82" s="36">
        <f t="shared" si="8"/>
        <v>11</v>
      </c>
      <c r="O82" s="36" t="str">
        <f t="shared" si="9"/>
        <v>20147</v>
      </c>
      <c r="P82" s="36" t="str">
        <f>CONCATENATE(K82,MONTH(ExpensesDBTable[[#This Row],[Date]]))</f>
        <v>20142</v>
      </c>
      <c r="Q82" s="36" t="s">
        <v>113</v>
      </c>
      <c r="R82" s="36" t="s">
        <v>14</v>
      </c>
      <c r="S82" s="38">
        <v>2</v>
      </c>
      <c r="T82" s="36" t="s">
        <v>100</v>
      </c>
      <c r="U82" s="36" t="s">
        <v>187</v>
      </c>
    </row>
    <row r="83" spans="10:21" x14ac:dyDescent="0.25">
      <c r="J83" s="37">
        <v>41682</v>
      </c>
      <c r="K83" s="36">
        <f t="shared" si="5"/>
        <v>2014</v>
      </c>
      <c r="L83" s="36" t="str">
        <f t="shared" si="6"/>
        <v>February</v>
      </c>
      <c r="M83" s="36">
        <f t="shared" si="7"/>
        <v>7</v>
      </c>
      <c r="N83" s="36">
        <f t="shared" si="8"/>
        <v>12</v>
      </c>
      <c r="O83" s="36" t="str">
        <f t="shared" si="9"/>
        <v>20147</v>
      </c>
      <c r="P83" s="36" t="str">
        <f>CONCATENATE(K83,MONTH(ExpensesDBTable[[#This Row],[Date]]))</f>
        <v>20142</v>
      </c>
      <c r="Q83" s="36" t="s">
        <v>113</v>
      </c>
      <c r="R83" s="36" t="s">
        <v>14</v>
      </c>
      <c r="S83" s="38">
        <v>2</v>
      </c>
      <c r="T83" s="36" t="s">
        <v>100</v>
      </c>
      <c r="U83" s="36" t="s">
        <v>187</v>
      </c>
    </row>
    <row r="84" spans="10:21" x14ac:dyDescent="0.25">
      <c r="J84" s="37">
        <v>41683</v>
      </c>
      <c r="K84" s="36">
        <f t="shared" si="5"/>
        <v>2014</v>
      </c>
      <c r="L84" s="36" t="str">
        <f t="shared" si="6"/>
        <v>February</v>
      </c>
      <c r="M84" s="36">
        <f t="shared" si="7"/>
        <v>7</v>
      </c>
      <c r="N84" s="36">
        <f t="shared" si="8"/>
        <v>13</v>
      </c>
      <c r="O84" s="36" t="str">
        <f t="shared" si="9"/>
        <v>20147</v>
      </c>
      <c r="P84" s="36" t="str">
        <f>CONCATENATE(K84,MONTH(ExpensesDBTable[[#This Row],[Date]]))</f>
        <v>20142</v>
      </c>
      <c r="Q84" s="36" t="s">
        <v>99</v>
      </c>
      <c r="R84" s="36" t="s">
        <v>11</v>
      </c>
      <c r="S84" s="38">
        <v>10</v>
      </c>
      <c r="T84" s="36" t="s">
        <v>100</v>
      </c>
      <c r="U84" s="36" t="s">
        <v>191</v>
      </c>
    </row>
    <row r="85" spans="10:21" x14ac:dyDescent="0.25">
      <c r="J85" s="37">
        <v>41683</v>
      </c>
      <c r="K85" s="36">
        <f t="shared" si="5"/>
        <v>2014</v>
      </c>
      <c r="L85" s="36" t="str">
        <f t="shared" si="6"/>
        <v>February</v>
      </c>
      <c r="M85" s="36">
        <f t="shared" si="7"/>
        <v>7</v>
      </c>
      <c r="N85" s="36">
        <f t="shared" si="8"/>
        <v>13</v>
      </c>
      <c r="O85" s="36" t="str">
        <f t="shared" si="9"/>
        <v>20147</v>
      </c>
      <c r="P85" s="36" t="str">
        <f>CONCATENATE(K85,MONTH(ExpensesDBTable[[#This Row],[Date]]))</f>
        <v>20142</v>
      </c>
      <c r="Q85" s="36" t="s">
        <v>143</v>
      </c>
      <c r="R85" s="36" t="s">
        <v>19</v>
      </c>
      <c r="S85" s="38">
        <v>7.5</v>
      </c>
      <c r="T85" s="36" t="s">
        <v>100</v>
      </c>
      <c r="U85" s="36" t="s">
        <v>192</v>
      </c>
    </row>
    <row r="86" spans="10:21" x14ac:dyDescent="0.25">
      <c r="J86" s="37">
        <v>41684</v>
      </c>
      <c r="K86" s="36">
        <f t="shared" si="5"/>
        <v>2014</v>
      </c>
      <c r="L86" s="36" t="str">
        <f t="shared" si="6"/>
        <v>February</v>
      </c>
      <c r="M86" s="36">
        <f t="shared" si="7"/>
        <v>7</v>
      </c>
      <c r="N86" s="36">
        <f t="shared" si="8"/>
        <v>14</v>
      </c>
      <c r="O86" s="36" t="str">
        <f t="shared" si="9"/>
        <v>20147</v>
      </c>
      <c r="P86" s="36" t="str">
        <f>CONCATENATE(K86,MONTH(ExpensesDBTable[[#This Row],[Date]]))</f>
        <v>20142</v>
      </c>
      <c r="Q86" s="36" t="s">
        <v>99</v>
      </c>
      <c r="R86" s="36" t="s">
        <v>14</v>
      </c>
      <c r="S86" s="38">
        <v>2.77</v>
      </c>
      <c r="T86" s="36" t="s">
        <v>100</v>
      </c>
      <c r="U86" s="36" t="s">
        <v>193</v>
      </c>
    </row>
    <row r="87" spans="10:21" x14ac:dyDescent="0.25">
      <c r="J87" s="37">
        <v>41684</v>
      </c>
      <c r="K87" s="36">
        <f t="shared" si="5"/>
        <v>2014</v>
      </c>
      <c r="L87" s="36" t="str">
        <f t="shared" si="6"/>
        <v>February</v>
      </c>
      <c r="M87" s="36">
        <f t="shared" si="7"/>
        <v>7</v>
      </c>
      <c r="N87" s="36">
        <f t="shared" si="8"/>
        <v>14</v>
      </c>
      <c r="O87" s="36" t="str">
        <f t="shared" si="9"/>
        <v>20147</v>
      </c>
      <c r="P87" s="36" t="str">
        <f>CONCATENATE(K87,MONTH(ExpensesDBTable[[#This Row],[Date]]))</f>
        <v>20142</v>
      </c>
      <c r="Q87" s="36" t="s">
        <v>119</v>
      </c>
      <c r="R87" s="36" t="s">
        <v>14</v>
      </c>
      <c r="S87" s="38">
        <v>11.35</v>
      </c>
      <c r="T87" s="36" t="s">
        <v>100</v>
      </c>
      <c r="U87" s="36" t="s">
        <v>194</v>
      </c>
    </row>
    <row r="88" spans="10:21" x14ac:dyDescent="0.25">
      <c r="J88" s="37">
        <v>41685</v>
      </c>
      <c r="K88" s="36">
        <f t="shared" si="5"/>
        <v>2014</v>
      </c>
      <c r="L88" s="36" t="str">
        <f t="shared" si="6"/>
        <v>February</v>
      </c>
      <c r="M88" s="36">
        <f t="shared" si="7"/>
        <v>7</v>
      </c>
      <c r="N88" s="36">
        <f t="shared" si="8"/>
        <v>15</v>
      </c>
      <c r="O88" s="36" t="str">
        <f t="shared" si="9"/>
        <v>20147</v>
      </c>
      <c r="P88" s="36" t="str">
        <f>CONCATENATE(K88,MONTH(ExpensesDBTable[[#This Row],[Date]]))</f>
        <v>20142</v>
      </c>
      <c r="Q88" s="36" t="s">
        <v>102</v>
      </c>
      <c r="R88" s="36" t="s">
        <v>16</v>
      </c>
      <c r="S88" s="38">
        <v>20</v>
      </c>
      <c r="T88" s="36" t="s">
        <v>100</v>
      </c>
      <c r="U88" s="36" t="s">
        <v>195</v>
      </c>
    </row>
    <row r="89" spans="10:21" x14ac:dyDescent="0.25">
      <c r="J89" s="37">
        <v>41685</v>
      </c>
      <c r="K89" s="36">
        <f t="shared" si="5"/>
        <v>2014</v>
      </c>
      <c r="L89" s="36" t="str">
        <f t="shared" si="6"/>
        <v>February</v>
      </c>
      <c r="M89" s="36">
        <f t="shared" si="7"/>
        <v>7</v>
      </c>
      <c r="N89" s="36">
        <f t="shared" si="8"/>
        <v>15</v>
      </c>
      <c r="O89" s="36" t="str">
        <f t="shared" si="9"/>
        <v>20147</v>
      </c>
      <c r="P89" s="36" t="str">
        <f>CONCATENATE(K89,MONTH(ExpensesDBTable[[#This Row],[Date]]))</f>
        <v>20142</v>
      </c>
      <c r="Q89" s="36" t="s">
        <v>99</v>
      </c>
      <c r="R89" s="36" t="s">
        <v>23</v>
      </c>
      <c r="S89" s="38">
        <v>35</v>
      </c>
      <c r="T89" s="36" t="s">
        <v>106</v>
      </c>
      <c r="U89" s="36" t="s">
        <v>196</v>
      </c>
    </row>
    <row r="90" spans="10:21" x14ac:dyDescent="0.25">
      <c r="J90" s="37">
        <v>41685</v>
      </c>
      <c r="K90" s="36">
        <f t="shared" si="5"/>
        <v>2014</v>
      </c>
      <c r="L90" s="36" t="str">
        <f t="shared" si="6"/>
        <v>February</v>
      </c>
      <c r="M90" s="36">
        <f t="shared" si="7"/>
        <v>7</v>
      </c>
      <c r="N90" s="36">
        <f t="shared" si="8"/>
        <v>15</v>
      </c>
      <c r="O90" s="36" t="str">
        <f t="shared" si="9"/>
        <v>20147</v>
      </c>
      <c r="P90" s="36" t="str">
        <f>CONCATENATE(K90,MONTH(ExpensesDBTable[[#This Row],[Date]]))</f>
        <v>20142</v>
      </c>
      <c r="Q90" s="36" t="s">
        <v>99</v>
      </c>
      <c r="R90" s="36" t="s">
        <v>11</v>
      </c>
      <c r="S90" s="38">
        <v>26.1</v>
      </c>
      <c r="T90" s="36" t="s">
        <v>100</v>
      </c>
      <c r="U90" s="36" t="s">
        <v>197</v>
      </c>
    </row>
    <row r="91" spans="10:21" x14ac:dyDescent="0.25">
      <c r="J91" s="37">
        <v>41685</v>
      </c>
      <c r="K91" s="36">
        <f t="shared" si="5"/>
        <v>2014</v>
      </c>
      <c r="L91" s="36" t="str">
        <f t="shared" si="6"/>
        <v>February</v>
      </c>
      <c r="M91" s="36">
        <f t="shared" si="7"/>
        <v>7</v>
      </c>
      <c r="N91" s="36">
        <f t="shared" si="8"/>
        <v>15</v>
      </c>
      <c r="O91" s="36" t="str">
        <f t="shared" si="9"/>
        <v>20147</v>
      </c>
      <c r="P91" s="36" t="str">
        <f>CONCATENATE(K91,MONTH(ExpensesDBTable[[#This Row],[Date]]))</f>
        <v>20142</v>
      </c>
      <c r="Q91" s="36" t="s">
        <v>108</v>
      </c>
      <c r="R91" s="36" t="s">
        <v>14</v>
      </c>
      <c r="S91" s="38">
        <v>8.9499999999999993</v>
      </c>
      <c r="T91" s="36" t="s">
        <v>100</v>
      </c>
      <c r="U91" s="36" t="s">
        <v>198</v>
      </c>
    </row>
    <row r="92" spans="10:21" x14ac:dyDescent="0.25">
      <c r="J92" s="37">
        <v>41685</v>
      </c>
      <c r="K92" s="36">
        <f t="shared" si="5"/>
        <v>2014</v>
      </c>
      <c r="L92" s="36" t="str">
        <f t="shared" si="6"/>
        <v>February</v>
      </c>
      <c r="M92" s="36">
        <f t="shared" si="7"/>
        <v>7</v>
      </c>
      <c r="N92" s="36">
        <f t="shared" si="8"/>
        <v>15</v>
      </c>
      <c r="O92" s="36" t="str">
        <f t="shared" si="9"/>
        <v>20147</v>
      </c>
      <c r="P92" s="36" t="str">
        <f>CONCATENATE(K92,MONTH(ExpensesDBTable[[#This Row],[Date]]))</f>
        <v>20142</v>
      </c>
      <c r="Q92" s="36" t="s">
        <v>199</v>
      </c>
      <c r="R92" s="36" t="s">
        <v>19</v>
      </c>
      <c r="S92" s="38">
        <v>18.899999999999999</v>
      </c>
      <c r="T92" s="36" t="s">
        <v>100</v>
      </c>
      <c r="U92" s="36" t="s">
        <v>200</v>
      </c>
    </row>
    <row r="93" spans="10:21" x14ac:dyDescent="0.25">
      <c r="J93" s="37">
        <v>41685</v>
      </c>
      <c r="K93" s="36">
        <f t="shared" si="5"/>
        <v>2014</v>
      </c>
      <c r="L93" s="36" t="str">
        <f t="shared" si="6"/>
        <v>February</v>
      </c>
      <c r="M93" s="36">
        <f t="shared" si="7"/>
        <v>7</v>
      </c>
      <c r="N93" s="36">
        <f t="shared" si="8"/>
        <v>15</v>
      </c>
      <c r="O93" s="36" t="str">
        <f t="shared" si="9"/>
        <v>20147</v>
      </c>
      <c r="P93" s="36" t="str">
        <f>CONCATENATE(K93,MONTH(ExpensesDBTable[[#This Row],[Date]]))</f>
        <v>20142</v>
      </c>
      <c r="Q93" s="36" t="s">
        <v>128</v>
      </c>
      <c r="R93" s="36" t="s">
        <v>22</v>
      </c>
      <c r="S93" s="38">
        <v>5</v>
      </c>
      <c r="T93" s="36" t="s">
        <v>100</v>
      </c>
      <c r="U93" s="36" t="s">
        <v>201</v>
      </c>
    </row>
    <row r="94" spans="10:21" x14ac:dyDescent="0.25">
      <c r="J94" s="37">
        <v>41686</v>
      </c>
      <c r="K94" s="36">
        <f t="shared" si="5"/>
        <v>2014</v>
      </c>
      <c r="L94" s="36" t="str">
        <f t="shared" si="6"/>
        <v>February</v>
      </c>
      <c r="M94" s="36">
        <f t="shared" si="7"/>
        <v>7</v>
      </c>
      <c r="N94" s="36">
        <f t="shared" si="8"/>
        <v>16</v>
      </c>
      <c r="O94" s="36" t="str">
        <f t="shared" si="9"/>
        <v>20147</v>
      </c>
      <c r="P94" s="36" t="str">
        <f>CONCATENATE(K94,MONTH(ExpensesDBTable[[#This Row],[Date]]))</f>
        <v>20142</v>
      </c>
      <c r="Q94" s="36" t="s">
        <v>182</v>
      </c>
      <c r="R94" s="36" t="s">
        <v>11</v>
      </c>
      <c r="S94" s="38">
        <v>18.899999999999999</v>
      </c>
      <c r="T94" s="36" t="s">
        <v>100</v>
      </c>
      <c r="U94" s="36" t="s">
        <v>202</v>
      </c>
    </row>
    <row r="95" spans="10:21" x14ac:dyDescent="0.25">
      <c r="J95" s="37">
        <v>41686</v>
      </c>
      <c r="K95" s="36">
        <f t="shared" si="5"/>
        <v>2014</v>
      </c>
      <c r="L95" s="36" t="str">
        <f t="shared" si="6"/>
        <v>February</v>
      </c>
      <c r="M95" s="36">
        <f t="shared" si="7"/>
        <v>7</v>
      </c>
      <c r="N95" s="36">
        <f t="shared" si="8"/>
        <v>16</v>
      </c>
      <c r="O95" s="36" t="str">
        <f t="shared" si="9"/>
        <v>20147</v>
      </c>
      <c r="P95" s="36" t="str">
        <f>CONCATENATE(K95,MONTH(ExpensesDBTable[[#This Row],[Date]]))</f>
        <v>20142</v>
      </c>
      <c r="Q95" s="36" t="s">
        <v>99</v>
      </c>
      <c r="R95" s="36" t="s">
        <v>23</v>
      </c>
      <c r="S95" s="38">
        <v>35</v>
      </c>
      <c r="T95" s="36" t="s">
        <v>106</v>
      </c>
      <c r="U95" s="36" t="s">
        <v>203</v>
      </c>
    </row>
    <row r="96" spans="10:21" x14ac:dyDescent="0.25">
      <c r="J96" s="37">
        <v>41686</v>
      </c>
      <c r="K96" s="36">
        <f t="shared" si="5"/>
        <v>2014</v>
      </c>
      <c r="L96" s="36" t="str">
        <f t="shared" si="6"/>
        <v>February</v>
      </c>
      <c r="M96" s="36">
        <f t="shared" si="7"/>
        <v>7</v>
      </c>
      <c r="N96" s="36">
        <f t="shared" si="8"/>
        <v>16</v>
      </c>
      <c r="O96" s="36" t="str">
        <f t="shared" si="9"/>
        <v>20147</v>
      </c>
      <c r="P96" s="36" t="str">
        <f>CONCATENATE(K96,MONTH(ExpensesDBTable[[#This Row],[Date]]))</f>
        <v>20142</v>
      </c>
      <c r="Q96" s="36" t="s">
        <v>182</v>
      </c>
      <c r="R96" s="36" t="s">
        <v>14</v>
      </c>
      <c r="S96" s="38">
        <v>6.55</v>
      </c>
      <c r="T96" s="36" t="s">
        <v>100</v>
      </c>
      <c r="U96" s="36" t="s">
        <v>204</v>
      </c>
    </row>
    <row r="97" spans="10:21" x14ac:dyDescent="0.25">
      <c r="J97" s="37">
        <v>41686</v>
      </c>
      <c r="K97" s="36">
        <f t="shared" si="5"/>
        <v>2014</v>
      </c>
      <c r="L97" s="36" t="str">
        <f t="shared" si="6"/>
        <v>February</v>
      </c>
      <c r="M97" s="36">
        <f t="shared" si="7"/>
        <v>7</v>
      </c>
      <c r="N97" s="36">
        <f t="shared" si="8"/>
        <v>16</v>
      </c>
      <c r="O97" s="36" t="str">
        <f t="shared" si="9"/>
        <v>20147</v>
      </c>
      <c r="P97" s="36" t="str">
        <f>CONCATENATE(K97,MONTH(ExpensesDBTable[[#This Row],[Date]]))</f>
        <v>20142</v>
      </c>
      <c r="Q97" s="36" t="s">
        <v>108</v>
      </c>
      <c r="R97" s="36" t="s">
        <v>14</v>
      </c>
      <c r="S97" s="38">
        <v>4.5</v>
      </c>
      <c r="T97" s="36" t="s">
        <v>100</v>
      </c>
      <c r="U97" s="36" t="s">
        <v>205</v>
      </c>
    </row>
    <row r="98" spans="10:21" x14ac:dyDescent="0.25">
      <c r="J98" s="37">
        <v>41686</v>
      </c>
      <c r="K98" s="36">
        <f t="shared" si="5"/>
        <v>2014</v>
      </c>
      <c r="L98" s="36" t="str">
        <f t="shared" si="6"/>
        <v>February</v>
      </c>
      <c r="M98" s="36">
        <f t="shared" si="7"/>
        <v>7</v>
      </c>
      <c r="N98" s="36">
        <f t="shared" si="8"/>
        <v>16</v>
      </c>
      <c r="O98" s="36" t="str">
        <f t="shared" si="9"/>
        <v>20147</v>
      </c>
      <c r="P98" s="36" t="str">
        <f>CONCATENATE(K98,MONTH(ExpensesDBTable[[#This Row],[Date]]))</f>
        <v>20142</v>
      </c>
      <c r="Q98" s="36" t="s">
        <v>171</v>
      </c>
      <c r="R98" s="36" t="s">
        <v>18</v>
      </c>
      <c r="S98" s="38">
        <v>10</v>
      </c>
      <c r="T98" s="36" t="s">
        <v>100</v>
      </c>
      <c r="U98" s="36" t="s">
        <v>206</v>
      </c>
    </row>
    <row r="99" spans="10:21" x14ac:dyDescent="0.25">
      <c r="J99" s="37">
        <v>41687</v>
      </c>
      <c r="K99" s="36">
        <f t="shared" si="5"/>
        <v>2014</v>
      </c>
      <c r="L99" s="36" t="str">
        <f t="shared" si="6"/>
        <v>February</v>
      </c>
      <c r="M99" s="36">
        <f t="shared" si="7"/>
        <v>8</v>
      </c>
      <c r="N99" s="36">
        <f t="shared" si="8"/>
        <v>17</v>
      </c>
      <c r="O99" s="36" t="str">
        <f t="shared" si="9"/>
        <v>20148</v>
      </c>
      <c r="P99" s="36" t="str">
        <f>CONCATENATE(K99,MONTH(ExpensesDBTable[[#This Row],[Date]]))</f>
        <v>20142</v>
      </c>
      <c r="Q99" s="36" t="s">
        <v>99</v>
      </c>
      <c r="R99" s="36" t="s">
        <v>14</v>
      </c>
      <c r="S99" s="38">
        <v>6.65</v>
      </c>
      <c r="T99" s="36" t="s">
        <v>100</v>
      </c>
      <c r="U99" s="36" t="s">
        <v>207</v>
      </c>
    </row>
    <row r="100" spans="10:21" x14ac:dyDescent="0.25">
      <c r="J100" s="37">
        <v>41687</v>
      </c>
      <c r="K100" s="36">
        <f t="shared" si="5"/>
        <v>2014</v>
      </c>
      <c r="L100" s="36" t="str">
        <f t="shared" si="6"/>
        <v>February</v>
      </c>
      <c r="M100" s="36">
        <f t="shared" si="7"/>
        <v>8</v>
      </c>
      <c r="N100" s="36">
        <f t="shared" si="8"/>
        <v>17</v>
      </c>
      <c r="O100" s="36" t="str">
        <f t="shared" si="9"/>
        <v>20148</v>
      </c>
      <c r="P100" s="36" t="str">
        <f>CONCATENATE(K100,MONTH(ExpensesDBTable[[#This Row],[Date]]))</f>
        <v>20142</v>
      </c>
      <c r="Q100" s="36" t="s">
        <v>105</v>
      </c>
      <c r="R100" t="s">
        <v>27</v>
      </c>
      <c r="S100" s="38">
        <v>18.3</v>
      </c>
      <c r="T100" s="36" t="s">
        <v>106</v>
      </c>
      <c r="U100" s="36" t="s">
        <v>208</v>
      </c>
    </row>
    <row r="101" spans="10:21" x14ac:dyDescent="0.25">
      <c r="J101" s="37">
        <v>41687</v>
      </c>
      <c r="K101" s="36">
        <f t="shared" si="5"/>
        <v>2014</v>
      </c>
      <c r="L101" s="36" t="str">
        <f t="shared" si="6"/>
        <v>February</v>
      </c>
      <c r="M101" s="36">
        <f t="shared" si="7"/>
        <v>8</v>
      </c>
      <c r="N101" s="36">
        <f t="shared" si="8"/>
        <v>17</v>
      </c>
      <c r="O101" s="36" t="str">
        <f t="shared" si="9"/>
        <v>20148</v>
      </c>
      <c r="P101" s="36" t="str">
        <f>CONCATENATE(K101,MONTH(ExpensesDBTable[[#This Row],[Date]]))</f>
        <v>20142</v>
      </c>
      <c r="Q101" s="36" t="s">
        <v>99</v>
      </c>
      <c r="R101" s="36" t="s">
        <v>14</v>
      </c>
      <c r="S101" s="38">
        <v>3</v>
      </c>
      <c r="T101" s="36" t="s">
        <v>100</v>
      </c>
      <c r="U101" s="36" t="s">
        <v>209</v>
      </c>
    </row>
    <row r="102" spans="10:21" x14ac:dyDescent="0.25">
      <c r="J102" s="37">
        <v>41687</v>
      </c>
      <c r="K102" s="36">
        <f t="shared" si="5"/>
        <v>2014</v>
      </c>
      <c r="L102" s="36" t="str">
        <f t="shared" si="6"/>
        <v>February</v>
      </c>
      <c r="M102" s="36">
        <f t="shared" si="7"/>
        <v>8</v>
      </c>
      <c r="N102" s="36">
        <f t="shared" si="8"/>
        <v>17</v>
      </c>
      <c r="O102" s="36" t="str">
        <f t="shared" si="9"/>
        <v>20148</v>
      </c>
      <c r="P102" s="36" t="str">
        <f>CONCATENATE(K102,MONTH(ExpensesDBTable[[#This Row],[Date]]))</f>
        <v>20142</v>
      </c>
      <c r="Q102" s="36" t="s">
        <v>113</v>
      </c>
      <c r="R102" s="36" t="s">
        <v>21</v>
      </c>
      <c r="S102" s="38">
        <v>1538</v>
      </c>
      <c r="T102" s="36" t="s">
        <v>106</v>
      </c>
      <c r="U102" s="36" t="s">
        <v>210</v>
      </c>
    </row>
    <row r="103" spans="10:21" x14ac:dyDescent="0.25">
      <c r="J103" s="37">
        <v>41687</v>
      </c>
      <c r="K103" s="36">
        <f t="shared" si="5"/>
        <v>2014</v>
      </c>
      <c r="L103" s="36" t="str">
        <f t="shared" si="6"/>
        <v>February</v>
      </c>
      <c r="M103" s="36">
        <f t="shared" si="7"/>
        <v>8</v>
      </c>
      <c r="N103" s="36">
        <f t="shared" si="8"/>
        <v>17</v>
      </c>
      <c r="O103" s="36" t="str">
        <f t="shared" si="9"/>
        <v>20148</v>
      </c>
      <c r="P103" s="36" t="str">
        <f>CONCATENATE(K103,MONTH(ExpensesDBTable[[#This Row],[Date]]))</f>
        <v>20142</v>
      </c>
      <c r="Q103" s="36" t="s">
        <v>182</v>
      </c>
      <c r="R103" s="36" t="s">
        <v>16</v>
      </c>
      <c r="S103" s="38">
        <v>49</v>
      </c>
      <c r="T103" s="36" t="s">
        <v>106</v>
      </c>
      <c r="U103" s="36" t="s">
        <v>211</v>
      </c>
    </row>
    <row r="104" spans="10:21" x14ac:dyDescent="0.25">
      <c r="J104" s="37">
        <v>41688</v>
      </c>
      <c r="K104" s="36">
        <f t="shared" si="5"/>
        <v>2014</v>
      </c>
      <c r="L104" s="36" t="str">
        <f t="shared" si="6"/>
        <v>February</v>
      </c>
      <c r="M104" s="36">
        <f t="shared" si="7"/>
        <v>8</v>
      </c>
      <c r="N104" s="36">
        <f t="shared" si="8"/>
        <v>18</v>
      </c>
      <c r="O104" s="36" t="str">
        <f t="shared" si="9"/>
        <v>20148</v>
      </c>
      <c r="P104" s="36" t="str">
        <f>CONCATENATE(K104,MONTH(ExpensesDBTable[[#This Row],[Date]]))</f>
        <v>20142</v>
      </c>
      <c r="Q104" s="36" t="s">
        <v>119</v>
      </c>
      <c r="R104" s="36" t="s">
        <v>14</v>
      </c>
      <c r="S104" s="38">
        <v>11.53</v>
      </c>
      <c r="T104" s="36" t="s">
        <v>100</v>
      </c>
      <c r="U104" s="36" t="s">
        <v>212</v>
      </c>
    </row>
    <row r="105" spans="10:21" x14ac:dyDescent="0.25">
      <c r="J105" s="37">
        <v>41688</v>
      </c>
      <c r="K105" s="36">
        <f t="shared" si="5"/>
        <v>2014</v>
      </c>
      <c r="L105" s="36" t="str">
        <f t="shared" si="6"/>
        <v>February</v>
      </c>
      <c r="M105" s="36">
        <f t="shared" si="7"/>
        <v>8</v>
      </c>
      <c r="N105" s="36">
        <f t="shared" si="8"/>
        <v>18</v>
      </c>
      <c r="O105" s="36" t="str">
        <f t="shared" si="9"/>
        <v>20148</v>
      </c>
      <c r="P105" s="36" t="str">
        <f>CONCATENATE(K105,MONTH(ExpensesDBTable[[#This Row],[Date]]))</f>
        <v>20142</v>
      </c>
      <c r="Q105" s="36" t="s">
        <v>128</v>
      </c>
      <c r="R105" s="36" t="s">
        <v>22</v>
      </c>
      <c r="S105" s="38">
        <v>10</v>
      </c>
      <c r="T105" s="36" t="s">
        <v>100</v>
      </c>
      <c r="U105" s="36" t="s">
        <v>213</v>
      </c>
    </row>
    <row r="106" spans="10:21" x14ac:dyDescent="0.25">
      <c r="J106" s="37">
        <v>41689</v>
      </c>
      <c r="K106" s="36">
        <f t="shared" si="5"/>
        <v>2014</v>
      </c>
      <c r="L106" s="36" t="str">
        <f t="shared" si="6"/>
        <v>February</v>
      </c>
      <c r="M106" s="36">
        <f t="shared" si="7"/>
        <v>8</v>
      </c>
      <c r="N106" s="36">
        <f t="shared" si="8"/>
        <v>19</v>
      </c>
      <c r="O106" s="36" t="str">
        <f t="shared" si="9"/>
        <v>20148</v>
      </c>
      <c r="P106" s="36" t="str">
        <f>CONCATENATE(K106,MONTH(ExpensesDBTable[[#This Row],[Date]]))</f>
        <v>20142</v>
      </c>
      <c r="Q106" s="36" t="s">
        <v>108</v>
      </c>
      <c r="R106" s="36" t="s">
        <v>14</v>
      </c>
      <c r="S106" s="38">
        <v>10.39</v>
      </c>
      <c r="T106" s="36" t="s">
        <v>100</v>
      </c>
      <c r="U106" s="36" t="s">
        <v>214</v>
      </c>
    </row>
    <row r="107" spans="10:21" x14ac:dyDescent="0.25">
      <c r="J107" s="37">
        <v>41690</v>
      </c>
      <c r="K107" s="36">
        <f t="shared" si="5"/>
        <v>2014</v>
      </c>
      <c r="L107" s="36" t="str">
        <f t="shared" si="6"/>
        <v>February</v>
      </c>
      <c r="M107" s="36">
        <f t="shared" si="7"/>
        <v>8</v>
      </c>
      <c r="N107" s="36">
        <f t="shared" si="8"/>
        <v>20</v>
      </c>
      <c r="O107" s="36" t="str">
        <f t="shared" si="9"/>
        <v>20148</v>
      </c>
      <c r="P107" s="36" t="str">
        <f>CONCATENATE(K107,MONTH(ExpensesDBTable[[#This Row],[Date]]))</f>
        <v>20142</v>
      </c>
      <c r="Q107" s="36" t="s">
        <v>99</v>
      </c>
      <c r="R107" s="36" t="s">
        <v>11</v>
      </c>
      <c r="S107" s="38">
        <v>10</v>
      </c>
      <c r="T107" s="36" t="s">
        <v>100</v>
      </c>
      <c r="U107" s="36" t="s">
        <v>191</v>
      </c>
    </row>
    <row r="108" spans="10:21" x14ac:dyDescent="0.25">
      <c r="J108" s="37">
        <v>41690</v>
      </c>
      <c r="K108" s="36">
        <f t="shared" si="5"/>
        <v>2014</v>
      </c>
      <c r="L108" s="36" t="str">
        <f t="shared" si="6"/>
        <v>February</v>
      </c>
      <c r="M108" s="36">
        <f t="shared" si="7"/>
        <v>8</v>
      </c>
      <c r="N108" s="36">
        <f t="shared" si="8"/>
        <v>20</v>
      </c>
      <c r="O108" s="36" t="str">
        <f t="shared" si="9"/>
        <v>20148</v>
      </c>
      <c r="P108" s="36" t="str">
        <f>CONCATENATE(K108,MONTH(ExpensesDBTable[[#This Row],[Date]]))</f>
        <v>20142</v>
      </c>
      <c r="Q108" s="36" t="s">
        <v>99</v>
      </c>
      <c r="R108" s="36" t="s">
        <v>14</v>
      </c>
      <c r="S108" s="38">
        <v>10.039999999999999</v>
      </c>
      <c r="T108" s="36" t="s">
        <v>100</v>
      </c>
      <c r="U108" s="36" t="s">
        <v>215</v>
      </c>
    </row>
    <row r="109" spans="10:21" x14ac:dyDescent="0.25">
      <c r="J109" s="37">
        <v>41691</v>
      </c>
      <c r="K109" s="36">
        <f t="shared" si="5"/>
        <v>2014</v>
      </c>
      <c r="L109" s="36" t="str">
        <f t="shared" si="6"/>
        <v>February</v>
      </c>
      <c r="M109" s="36">
        <f t="shared" si="7"/>
        <v>8</v>
      </c>
      <c r="N109" s="36">
        <f t="shared" si="8"/>
        <v>21</v>
      </c>
      <c r="O109" s="36" t="str">
        <f t="shared" si="9"/>
        <v>20148</v>
      </c>
      <c r="P109" s="36" t="str">
        <f>CONCATENATE(K109,MONTH(ExpensesDBTable[[#This Row],[Date]]))</f>
        <v>20142</v>
      </c>
      <c r="Q109" s="36" t="s">
        <v>128</v>
      </c>
      <c r="R109" s="36" t="s">
        <v>22</v>
      </c>
      <c r="S109" s="38">
        <v>132</v>
      </c>
      <c r="T109" s="36" t="s">
        <v>106</v>
      </c>
      <c r="U109" s="36" t="s">
        <v>216</v>
      </c>
    </row>
    <row r="110" spans="10:21" x14ac:dyDescent="0.25">
      <c r="J110" s="37">
        <v>41691</v>
      </c>
      <c r="K110" s="36">
        <f t="shared" si="5"/>
        <v>2014</v>
      </c>
      <c r="L110" s="36" t="str">
        <f t="shared" si="6"/>
        <v>February</v>
      </c>
      <c r="M110" s="36">
        <f t="shared" si="7"/>
        <v>8</v>
      </c>
      <c r="N110" s="36">
        <f t="shared" si="8"/>
        <v>21</v>
      </c>
      <c r="O110" s="36" t="str">
        <f t="shared" si="9"/>
        <v>20148</v>
      </c>
      <c r="P110" s="36" t="str">
        <f>CONCATENATE(K110,MONTH(ExpensesDBTable[[#This Row],[Date]]))</f>
        <v>20142</v>
      </c>
      <c r="Q110" s="36" t="s">
        <v>108</v>
      </c>
      <c r="R110" s="36" t="s">
        <v>14</v>
      </c>
      <c r="S110" s="38">
        <v>5.72</v>
      </c>
      <c r="T110" s="36" t="s">
        <v>100</v>
      </c>
      <c r="U110" s="36" t="s">
        <v>217</v>
      </c>
    </row>
    <row r="111" spans="10:21" x14ac:dyDescent="0.25">
      <c r="J111" s="37">
        <v>41691</v>
      </c>
      <c r="K111" s="36">
        <f t="shared" si="5"/>
        <v>2014</v>
      </c>
      <c r="L111" s="36" t="str">
        <f t="shared" si="6"/>
        <v>February</v>
      </c>
      <c r="M111" s="36">
        <f t="shared" si="7"/>
        <v>8</v>
      </c>
      <c r="N111" s="36">
        <f t="shared" si="8"/>
        <v>21</v>
      </c>
      <c r="O111" s="36" t="str">
        <f t="shared" si="9"/>
        <v>20148</v>
      </c>
      <c r="P111" s="36" t="str">
        <f>CONCATENATE(K111,MONTH(ExpensesDBTable[[#This Row],[Date]]))</f>
        <v>20142</v>
      </c>
      <c r="Q111" s="36" t="s">
        <v>99</v>
      </c>
      <c r="R111" s="36" t="s">
        <v>11</v>
      </c>
      <c r="S111" s="38">
        <v>10</v>
      </c>
      <c r="T111" s="36" t="s">
        <v>100</v>
      </c>
      <c r="U111" s="36" t="s">
        <v>191</v>
      </c>
    </row>
    <row r="112" spans="10:21" x14ac:dyDescent="0.25">
      <c r="J112" s="37">
        <v>41691</v>
      </c>
      <c r="K112" s="36">
        <f t="shared" si="5"/>
        <v>2014</v>
      </c>
      <c r="L112" s="36" t="str">
        <f t="shared" si="6"/>
        <v>February</v>
      </c>
      <c r="M112" s="36">
        <f t="shared" si="7"/>
        <v>8</v>
      </c>
      <c r="N112" s="36">
        <f t="shared" si="8"/>
        <v>21</v>
      </c>
      <c r="O112" s="36" t="str">
        <f t="shared" si="9"/>
        <v>20148</v>
      </c>
      <c r="P112" s="36" t="str">
        <f>CONCATENATE(K112,MONTH(ExpensesDBTable[[#This Row],[Date]]))</f>
        <v>20142</v>
      </c>
      <c r="Q112" s="36" t="s">
        <v>99</v>
      </c>
      <c r="R112" s="36" t="s">
        <v>14</v>
      </c>
      <c r="S112" s="38">
        <v>2.74</v>
      </c>
      <c r="T112" s="36" t="s">
        <v>100</v>
      </c>
      <c r="U112" s="36" t="s">
        <v>218</v>
      </c>
    </row>
    <row r="113" spans="10:21" x14ac:dyDescent="0.25">
      <c r="J113" s="37">
        <v>41692</v>
      </c>
      <c r="K113" s="36">
        <f t="shared" si="5"/>
        <v>2014</v>
      </c>
      <c r="L113" s="36" t="str">
        <f t="shared" si="6"/>
        <v>February</v>
      </c>
      <c r="M113" s="36">
        <f t="shared" si="7"/>
        <v>8</v>
      </c>
      <c r="N113" s="36">
        <f t="shared" si="8"/>
        <v>22</v>
      </c>
      <c r="O113" s="36" t="str">
        <f t="shared" si="9"/>
        <v>20148</v>
      </c>
      <c r="P113" s="36" t="str">
        <f>CONCATENATE(K113,MONTH(ExpensesDBTable[[#This Row],[Date]]))</f>
        <v>20142</v>
      </c>
      <c r="Q113" s="36" t="s">
        <v>102</v>
      </c>
      <c r="R113" s="36" t="s">
        <v>14</v>
      </c>
      <c r="S113" s="38">
        <v>18</v>
      </c>
      <c r="T113" s="36" t="s">
        <v>100</v>
      </c>
      <c r="U113" s="36" t="s">
        <v>219</v>
      </c>
    </row>
    <row r="114" spans="10:21" x14ac:dyDescent="0.25">
      <c r="J114" s="37">
        <v>41692</v>
      </c>
      <c r="K114" s="36">
        <f t="shared" si="5"/>
        <v>2014</v>
      </c>
      <c r="L114" s="36" t="str">
        <f t="shared" si="6"/>
        <v>February</v>
      </c>
      <c r="M114" s="36">
        <f t="shared" si="7"/>
        <v>8</v>
      </c>
      <c r="N114" s="36">
        <f t="shared" si="8"/>
        <v>22</v>
      </c>
      <c r="O114" s="36" t="str">
        <f t="shared" si="9"/>
        <v>20148</v>
      </c>
      <c r="P114" s="36" t="str">
        <f>CONCATENATE(K114,MONTH(ExpensesDBTable[[#This Row],[Date]]))</f>
        <v>20142</v>
      </c>
      <c r="Q114" s="36" t="s">
        <v>99</v>
      </c>
      <c r="R114" s="36" t="s">
        <v>14</v>
      </c>
      <c r="S114" s="38">
        <v>8</v>
      </c>
      <c r="T114" s="36" t="s">
        <v>100</v>
      </c>
      <c r="U114" s="36" t="s">
        <v>220</v>
      </c>
    </row>
    <row r="115" spans="10:21" x14ac:dyDescent="0.25">
      <c r="J115" s="37">
        <v>41692</v>
      </c>
      <c r="K115" s="36">
        <f t="shared" si="5"/>
        <v>2014</v>
      </c>
      <c r="L115" s="36" t="str">
        <f t="shared" si="6"/>
        <v>February</v>
      </c>
      <c r="M115" s="36">
        <f t="shared" si="7"/>
        <v>8</v>
      </c>
      <c r="N115" s="36">
        <f t="shared" si="8"/>
        <v>22</v>
      </c>
      <c r="O115" s="36" t="str">
        <f t="shared" si="9"/>
        <v>20148</v>
      </c>
      <c r="P115" s="36" t="str">
        <f>CONCATENATE(K115,MONTH(ExpensesDBTable[[#This Row],[Date]]))</f>
        <v>20142</v>
      </c>
      <c r="Q115" s="36" t="s">
        <v>108</v>
      </c>
      <c r="R115" s="36" t="s">
        <v>18</v>
      </c>
      <c r="S115" s="38">
        <v>14.69</v>
      </c>
      <c r="T115" s="36" t="s">
        <v>100</v>
      </c>
      <c r="U115" s="36" t="s">
        <v>221</v>
      </c>
    </row>
    <row r="116" spans="10:21" x14ac:dyDescent="0.25">
      <c r="J116" s="37">
        <v>41692</v>
      </c>
      <c r="K116" s="36">
        <f t="shared" si="5"/>
        <v>2014</v>
      </c>
      <c r="L116" s="36" t="str">
        <f t="shared" si="6"/>
        <v>February</v>
      </c>
      <c r="M116" s="36">
        <f t="shared" si="7"/>
        <v>8</v>
      </c>
      <c r="N116" s="36">
        <f t="shared" si="8"/>
        <v>22</v>
      </c>
      <c r="O116" s="36" t="str">
        <f t="shared" si="9"/>
        <v>20148</v>
      </c>
      <c r="P116" s="36" t="str">
        <f>CONCATENATE(K116,MONTH(ExpensesDBTable[[#This Row],[Date]]))</f>
        <v>20142</v>
      </c>
      <c r="Q116" s="36" t="s">
        <v>222</v>
      </c>
      <c r="R116" s="36" t="s">
        <v>18</v>
      </c>
      <c r="S116" s="38">
        <v>12</v>
      </c>
      <c r="T116" s="36" t="s">
        <v>100</v>
      </c>
      <c r="U116" s="36" t="s">
        <v>223</v>
      </c>
    </row>
    <row r="117" spans="10:21" x14ac:dyDescent="0.25">
      <c r="J117" s="37">
        <v>41693</v>
      </c>
      <c r="K117" s="36">
        <f t="shared" si="5"/>
        <v>2014</v>
      </c>
      <c r="L117" s="36" t="str">
        <f t="shared" si="6"/>
        <v>February</v>
      </c>
      <c r="M117" s="36">
        <f t="shared" si="7"/>
        <v>8</v>
      </c>
      <c r="N117" s="36">
        <f t="shared" si="8"/>
        <v>23</v>
      </c>
      <c r="O117" s="36" t="str">
        <f t="shared" si="9"/>
        <v>20148</v>
      </c>
      <c r="P117" s="36" t="str">
        <f>CONCATENATE(K117,MONTH(ExpensesDBTable[[#This Row],[Date]]))</f>
        <v>20142</v>
      </c>
      <c r="Q117" s="36" t="s">
        <v>141</v>
      </c>
      <c r="R117" s="36" t="s">
        <v>23</v>
      </c>
      <c r="S117" s="38">
        <v>49.95</v>
      </c>
      <c r="T117" s="36" t="s">
        <v>106</v>
      </c>
      <c r="U117" s="36" t="s">
        <v>224</v>
      </c>
    </row>
    <row r="118" spans="10:21" x14ac:dyDescent="0.25">
      <c r="J118" s="37">
        <v>41693</v>
      </c>
      <c r="K118" s="36">
        <f t="shared" si="5"/>
        <v>2014</v>
      </c>
      <c r="L118" s="36" t="str">
        <f t="shared" si="6"/>
        <v>February</v>
      </c>
      <c r="M118" s="36">
        <f t="shared" si="7"/>
        <v>8</v>
      </c>
      <c r="N118" s="36">
        <f t="shared" si="8"/>
        <v>23</v>
      </c>
      <c r="O118" s="36" t="str">
        <f t="shared" si="9"/>
        <v>20148</v>
      </c>
      <c r="P118" s="36" t="str">
        <f>CONCATENATE(K118,MONTH(ExpensesDBTable[[#This Row],[Date]]))</f>
        <v>20142</v>
      </c>
      <c r="Q118" s="36" t="s">
        <v>99</v>
      </c>
      <c r="R118" s="36" t="s">
        <v>14</v>
      </c>
      <c r="S118" s="38">
        <v>5.69</v>
      </c>
      <c r="T118" s="36" t="s">
        <v>100</v>
      </c>
      <c r="U118" s="36" t="s">
        <v>225</v>
      </c>
    </row>
    <row r="119" spans="10:21" x14ac:dyDescent="0.25">
      <c r="J119" s="37">
        <v>41693</v>
      </c>
      <c r="K119" s="36">
        <f t="shared" si="5"/>
        <v>2014</v>
      </c>
      <c r="L119" s="36" t="str">
        <f t="shared" si="6"/>
        <v>February</v>
      </c>
      <c r="M119" s="36">
        <f t="shared" si="7"/>
        <v>8</v>
      </c>
      <c r="N119" s="36">
        <f t="shared" si="8"/>
        <v>23</v>
      </c>
      <c r="O119" s="36" t="str">
        <f t="shared" si="9"/>
        <v>20148</v>
      </c>
      <c r="P119" s="36" t="str">
        <f>CONCATENATE(K119,MONTH(ExpensesDBTable[[#This Row],[Date]]))</f>
        <v>20142</v>
      </c>
      <c r="Q119" s="36" t="s">
        <v>99</v>
      </c>
      <c r="R119" s="36" t="s">
        <v>18</v>
      </c>
      <c r="S119" s="38">
        <v>5</v>
      </c>
      <c r="T119" s="36" t="s">
        <v>100</v>
      </c>
      <c r="U119" s="36" t="s">
        <v>226</v>
      </c>
    </row>
    <row r="120" spans="10:21" x14ac:dyDescent="0.25">
      <c r="J120" s="37">
        <v>41694</v>
      </c>
      <c r="K120" s="36">
        <f t="shared" si="5"/>
        <v>2014</v>
      </c>
      <c r="L120" s="36" t="str">
        <f t="shared" si="6"/>
        <v>February</v>
      </c>
      <c r="M120" s="36">
        <f t="shared" si="7"/>
        <v>9</v>
      </c>
      <c r="N120" s="36">
        <f t="shared" si="8"/>
        <v>24</v>
      </c>
      <c r="O120" s="36" t="str">
        <f t="shared" si="9"/>
        <v>20149</v>
      </c>
      <c r="P120" s="36" t="str">
        <f>CONCATENATE(K120,MONTH(ExpensesDBTable[[#This Row],[Date]]))</f>
        <v>20142</v>
      </c>
      <c r="Q120" s="36" t="s">
        <v>99</v>
      </c>
      <c r="R120" s="36" t="s">
        <v>14</v>
      </c>
      <c r="S120" s="38">
        <v>9.9</v>
      </c>
      <c r="T120" s="36" t="s">
        <v>100</v>
      </c>
      <c r="U120" s="36" t="s">
        <v>227</v>
      </c>
    </row>
    <row r="121" spans="10:21" x14ac:dyDescent="0.25">
      <c r="J121" s="37">
        <v>41694</v>
      </c>
      <c r="K121" s="36">
        <f t="shared" si="5"/>
        <v>2014</v>
      </c>
      <c r="L121" s="36" t="str">
        <f t="shared" si="6"/>
        <v>February</v>
      </c>
      <c r="M121" s="36">
        <f t="shared" si="7"/>
        <v>9</v>
      </c>
      <c r="N121" s="36">
        <f t="shared" si="8"/>
        <v>24</v>
      </c>
      <c r="O121" s="36" t="str">
        <f t="shared" si="9"/>
        <v>20149</v>
      </c>
      <c r="P121" s="36" t="str">
        <f>CONCATENATE(K121,MONTH(ExpensesDBTable[[#This Row],[Date]]))</f>
        <v>20142</v>
      </c>
      <c r="Q121" s="36" t="s">
        <v>228</v>
      </c>
      <c r="R121" s="36" t="s">
        <v>12</v>
      </c>
      <c r="S121" s="38">
        <v>103.47</v>
      </c>
      <c r="T121" s="36" t="s">
        <v>106</v>
      </c>
      <c r="U121" s="36" t="s">
        <v>229</v>
      </c>
    </row>
    <row r="122" spans="10:21" x14ac:dyDescent="0.25">
      <c r="J122" s="37">
        <v>41695</v>
      </c>
      <c r="K122" s="36">
        <f t="shared" si="5"/>
        <v>2014</v>
      </c>
      <c r="L122" s="36" t="str">
        <f t="shared" si="6"/>
        <v>February</v>
      </c>
      <c r="M122" s="36">
        <f t="shared" si="7"/>
        <v>9</v>
      </c>
      <c r="N122" s="36">
        <f t="shared" si="8"/>
        <v>25</v>
      </c>
      <c r="O122" s="36" t="str">
        <f t="shared" si="9"/>
        <v>20149</v>
      </c>
      <c r="P122" s="36" t="str">
        <f>CONCATENATE(K122,MONTH(ExpensesDBTable[[#This Row],[Date]]))</f>
        <v>20142</v>
      </c>
      <c r="Q122" s="36" t="s">
        <v>102</v>
      </c>
      <c r="R122" s="36" t="s">
        <v>14</v>
      </c>
      <c r="S122" s="38">
        <v>2</v>
      </c>
      <c r="T122" s="36" t="s">
        <v>100</v>
      </c>
      <c r="U122" s="36" t="s">
        <v>230</v>
      </c>
    </row>
    <row r="123" spans="10:21" x14ac:dyDescent="0.25">
      <c r="J123" s="37">
        <v>41695</v>
      </c>
      <c r="K123" s="36">
        <f t="shared" si="5"/>
        <v>2014</v>
      </c>
      <c r="L123" s="36" t="str">
        <f t="shared" si="6"/>
        <v>February</v>
      </c>
      <c r="M123" s="36">
        <f t="shared" si="7"/>
        <v>9</v>
      </c>
      <c r="N123" s="36">
        <f t="shared" si="8"/>
        <v>25</v>
      </c>
      <c r="O123" s="36" t="str">
        <f t="shared" si="9"/>
        <v>20149</v>
      </c>
      <c r="P123" s="36" t="str">
        <f>CONCATENATE(K123,MONTH(ExpensesDBTable[[#This Row],[Date]]))</f>
        <v>20142</v>
      </c>
      <c r="Q123" s="36" t="s">
        <v>99</v>
      </c>
      <c r="R123" s="36" t="s">
        <v>14</v>
      </c>
      <c r="S123" s="38">
        <v>13.41</v>
      </c>
      <c r="T123" s="36" t="s">
        <v>100</v>
      </c>
      <c r="U123" s="36" t="s">
        <v>231</v>
      </c>
    </row>
    <row r="124" spans="10:21" x14ac:dyDescent="0.25">
      <c r="J124" s="37">
        <v>41695</v>
      </c>
      <c r="K124" s="36">
        <f t="shared" si="5"/>
        <v>2014</v>
      </c>
      <c r="L124" s="36" t="str">
        <f t="shared" si="6"/>
        <v>February</v>
      </c>
      <c r="M124" s="36">
        <f t="shared" si="7"/>
        <v>9</v>
      </c>
      <c r="N124" s="36">
        <f t="shared" si="8"/>
        <v>25</v>
      </c>
      <c r="O124" s="36" t="str">
        <f t="shared" si="9"/>
        <v>20149</v>
      </c>
      <c r="P124" s="36" t="str">
        <f>CONCATENATE(K124,MONTH(ExpensesDBTable[[#This Row],[Date]]))</f>
        <v>20142</v>
      </c>
      <c r="Q124" s="36" t="s">
        <v>119</v>
      </c>
      <c r="R124" s="36" t="s">
        <v>14</v>
      </c>
      <c r="S124" s="38">
        <v>4</v>
      </c>
      <c r="T124" s="36" t="s">
        <v>100</v>
      </c>
      <c r="U124" s="36" t="s">
        <v>232</v>
      </c>
    </row>
    <row r="125" spans="10:21" x14ac:dyDescent="0.25">
      <c r="J125" s="37">
        <v>41695</v>
      </c>
      <c r="K125" s="36">
        <f t="shared" si="5"/>
        <v>2014</v>
      </c>
      <c r="L125" s="36" t="str">
        <f t="shared" si="6"/>
        <v>February</v>
      </c>
      <c r="M125" s="36">
        <f t="shared" si="7"/>
        <v>9</v>
      </c>
      <c r="N125" s="36">
        <f t="shared" si="8"/>
        <v>25</v>
      </c>
      <c r="O125" s="36" t="str">
        <f t="shared" si="9"/>
        <v>20149</v>
      </c>
      <c r="P125" s="36" t="str">
        <f>CONCATENATE(K125,MONTH(ExpensesDBTable[[#This Row],[Date]]))</f>
        <v>20142</v>
      </c>
      <c r="Q125" s="36" t="s">
        <v>145</v>
      </c>
      <c r="R125" s="36" t="s">
        <v>23</v>
      </c>
      <c r="S125" s="38">
        <v>77.5</v>
      </c>
      <c r="T125" s="36" t="s">
        <v>106</v>
      </c>
      <c r="U125" s="36" t="s">
        <v>233</v>
      </c>
    </row>
    <row r="126" spans="10:21" x14ac:dyDescent="0.25">
      <c r="J126" s="37">
        <v>41696</v>
      </c>
      <c r="K126" s="36">
        <f t="shared" si="5"/>
        <v>2014</v>
      </c>
      <c r="L126" s="36" t="str">
        <f t="shared" si="6"/>
        <v>February</v>
      </c>
      <c r="M126" s="36">
        <f t="shared" si="7"/>
        <v>9</v>
      </c>
      <c r="N126" s="36">
        <f t="shared" si="8"/>
        <v>26</v>
      </c>
      <c r="O126" s="36" t="str">
        <f t="shared" si="9"/>
        <v>20149</v>
      </c>
      <c r="P126" s="36" t="str">
        <f>CONCATENATE(K126,MONTH(ExpensesDBTable[[#This Row],[Date]]))</f>
        <v>20142</v>
      </c>
      <c r="Q126" s="36" t="s">
        <v>99</v>
      </c>
      <c r="R126" s="36" t="s">
        <v>14</v>
      </c>
      <c r="S126" s="38">
        <v>11.53</v>
      </c>
      <c r="T126" s="36" t="s">
        <v>100</v>
      </c>
      <c r="U126" s="36" t="s">
        <v>234</v>
      </c>
    </row>
    <row r="127" spans="10:21" x14ac:dyDescent="0.25">
      <c r="J127" s="37">
        <v>41696</v>
      </c>
      <c r="K127" s="36">
        <f t="shared" si="5"/>
        <v>2014</v>
      </c>
      <c r="L127" s="36" t="str">
        <f t="shared" si="6"/>
        <v>February</v>
      </c>
      <c r="M127" s="36">
        <f t="shared" si="7"/>
        <v>9</v>
      </c>
      <c r="N127" s="36">
        <f t="shared" si="8"/>
        <v>26</v>
      </c>
      <c r="O127" s="36" t="str">
        <f t="shared" si="9"/>
        <v>20149</v>
      </c>
      <c r="P127" s="36" t="str">
        <f>CONCATENATE(K127,MONTH(ExpensesDBTable[[#This Row],[Date]]))</f>
        <v>20142</v>
      </c>
      <c r="Q127" s="36" t="s">
        <v>108</v>
      </c>
      <c r="R127" s="36" t="s">
        <v>14</v>
      </c>
      <c r="S127" s="38">
        <v>12.66</v>
      </c>
      <c r="T127" s="36" t="s">
        <v>100</v>
      </c>
      <c r="U127" s="36" t="s">
        <v>235</v>
      </c>
    </row>
    <row r="128" spans="10:21" x14ac:dyDescent="0.25">
      <c r="J128" s="37">
        <v>41697</v>
      </c>
      <c r="K128" s="36">
        <f t="shared" si="5"/>
        <v>2014</v>
      </c>
      <c r="L128" s="36" t="str">
        <f t="shared" si="6"/>
        <v>February</v>
      </c>
      <c r="M128" s="36">
        <f t="shared" si="7"/>
        <v>9</v>
      </c>
      <c r="N128" s="36">
        <f t="shared" si="8"/>
        <v>27</v>
      </c>
      <c r="O128" s="36" t="str">
        <f t="shared" si="9"/>
        <v>20149</v>
      </c>
      <c r="P128" s="36" t="str">
        <f>CONCATENATE(K128,MONTH(ExpensesDBTable[[#This Row],[Date]]))</f>
        <v>20142</v>
      </c>
      <c r="Q128" s="36" t="s">
        <v>99</v>
      </c>
      <c r="R128" s="36" t="s">
        <v>14</v>
      </c>
      <c r="S128" s="38">
        <v>10.92</v>
      </c>
      <c r="T128" s="36" t="s">
        <v>100</v>
      </c>
      <c r="U128" s="36" t="s">
        <v>236</v>
      </c>
    </row>
    <row r="129" spans="10:21" x14ac:dyDescent="0.25">
      <c r="J129" s="37">
        <v>41697</v>
      </c>
      <c r="K129" s="36">
        <f t="shared" si="5"/>
        <v>2014</v>
      </c>
      <c r="L129" s="36" t="str">
        <f t="shared" si="6"/>
        <v>February</v>
      </c>
      <c r="M129" s="36">
        <f t="shared" si="7"/>
        <v>9</v>
      </c>
      <c r="N129" s="36">
        <f t="shared" si="8"/>
        <v>27</v>
      </c>
      <c r="O129" s="36" t="str">
        <f t="shared" si="9"/>
        <v>20149</v>
      </c>
      <c r="P129" s="36" t="str">
        <f>CONCATENATE(K129,MONTH(ExpensesDBTable[[#This Row],[Date]]))</f>
        <v>20142</v>
      </c>
      <c r="Q129" s="36" t="s">
        <v>108</v>
      </c>
      <c r="R129" s="36" t="s">
        <v>14</v>
      </c>
      <c r="S129" s="38">
        <v>3.49</v>
      </c>
      <c r="T129" s="36" t="s">
        <v>100</v>
      </c>
      <c r="U129" s="36" t="s">
        <v>237</v>
      </c>
    </row>
    <row r="130" spans="10:21" x14ac:dyDescent="0.25">
      <c r="J130" s="37">
        <v>41698</v>
      </c>
      <c r="K130" s="36">
        <f t="shared" si="5"/>
        <v>2014</v>
      </c>
      <c r="L130" s="36" t="str">
        <f t="shared" si="6"/>
        <v>February</v>
      </c>
      <c r="M130" s="36">
        <f t="shared" si="7"/>
        <v>9</v>
      </c>
      <c r="N130" s="36">
        <f t="shared" si="8"/>
        <v>28</v>
      </c>
      <c r="O130" s="36" t="str">
        <f t="shared" si="9"/>
        <v>20149</v>
      </c>
      <c r="P130" s="36" t="str">
        <f>CONCATENATE(K130,MONTH(ExpensesDBTable[[#This Row],[Date]]))</f>
        <v>20142</v>
      </c>
      <c r="Q130" s="36" t="s">
        <v>113</v>
      </c>
      <c r="R130" s="36" t="s">
        <v>14</v>
      </c>
      <c r="S130" s="38">
        <v>2</v>
      </c>
      <c r="T130" s="36" t="s">
        <v>100</v>
      </c>
      <c r="U130" s="36" t="s">
        <v>187</v>
      </c>
    </row>
    <row r="131" spans="10:21" x14ac:dyDescent="0.25">
      <c r="J131" s="37">
        <v>41698</v>
      </c>
      <c r="K131" s="36">
        <f t="shared" si="5"/>
        <v>2014</v>
      </c>
      <c r="L131" s="36" t="str">
        <f t="shared" si="6"/>
        <v>February</v>
      </c>
      <c r="M131" s="36">
        <f t="shared" si="7"/>
        <v>9</v>
      </c>
      <c r="N131" s="36">
        <f t="shared" si="8"/>
        <v>28</v>
      </c>
      <c r="O131" s="36" t="str">
        <f t="shared" si="9"/>
        <v>20149</v>
      </c>
      <c r="P131" s="36" t="str">
        <f>CONCATENATE(K131,MONTH(ExpensesDBTable[[#This Row],[Date]]))</f>
        <v>20142</v>
      </c>
      <c r="Q131" s="36" t="s">
        <v>99</v>
      </c>
      <c r="R131" s="36" t="s">
        <v>14</v>
      </c>
      <c r="S131" s="38">
        <v>6.1</v>
      </c>
      <c r="T131" s="36" t="s">
        <v>100</v>
      </c>
      <c r="U131" s="36" t="s">
        <v>238</v>
      </c>
    </row>
    <row r="132" spans="10:21" x14ac:dyDescent="0.25">
      <c r="J132" s="37">
        <v>41698</v>
      </c>
      <c r="K132" s="36">
        <f t="shared" si="5"/>
        <v>2014</v>
      </c>
      <c r="L132" s="36" t="str">
        <f t="shared" si="6"/>
        <v>February</v>
      </c>
      <c r="M132" s="36">
        <f t="shared" si="7"/>
        <v>9</v>
      </c>
      <c r="N132" s="36">
        <f t="shared" si="8"/>
        <v>28</v>
      </c>
      <c r="O132" s="36" t="str">
        <f t="shared" si="9"/>
        <v>20149</v>
      </c>
      <c r="P132" s="36" t="str">
        <f>CONCATENATE(K132,MONTH(ExpensesDBTable[[#This Row],[Date]]))</f>
        <v>20142</v>
      </c>
      <c r="Q132" s="36" t="s">
        <v>119</v>
      </c>
      <c r="R132" s="36" t="s">
        <v>14</v>
      </c>
      <c r="S132" s="38">
        <v>3</v>
      </c>
      <c r="T132" s="36" t="s">
        <v>100</v>
      </c>
      <c r="U132" s="36" t="s">
        <v>239</v>
      </c>
    </row>
    <row r="133" spans="10:21" x14ac:dyDescent="0.25">
      <c r="J133" s="37">
        <v>41699</v>
      </c>
      <c r="K133" s="36">
        <f t="shared" si="5"/>
        <v>2014</v>
      </c>
      <c r="L133" s="36" t="str">
        <f t="shared" si="6"/>
        <v>March</v>
      </c>
      <c r="M133" s="36">
        <f t="shared" si="7"/>
        <v>9</v>
      </c>
      <c r="N133" s="36">
        <f t="shared" si="8"/>
        <v>1</v>
      </c>
      <c r="O133" s="36" t="str">
        <f t="shared" si="9"/>
        <v>20149</v>
      </c>
      <c r="P133" s="36" t="str">
        <f>CONCATENATE(K133,MONTH(ExpensesDBTable[[#This Row],[Date]]))</f>
        <v>20143</v>
      </c>
      <c r="Q133" s="36" t="s">
        <v>171</v>
      </c>
      <c r="R133" s="36" t="s">
        <v>18</v>
      </c>
      <c r="S133" s="38">
        <v>17</v>
      </c>
      <c r="T133" s="36" t="s">
        <v>100</v>
      </c>
      <c r="U133" s="36" t="s">
        <v>240</v>
      </c>
    </row>
    <row r="134" spans="10:21" x14ac:dyDescent="0.25">
      <c r="J134" s="37">
        <v>41699</v>
      </c>
      <c r="K134" s="36">
        <f t="shared" si="5"/>
        <v>2014</v>
      </c>
      <c r="L134" s="36" t="str">
        <f t="shared" si="6"/>
        <v>March</v>
      </c>
      <c r="M134" s="36">
        <f t="shared" si="7"/>
        <v>9</v>
      </c>
      <c r="N134" s="36">
        <f t="shared" si="8"/>
        <v>1</v>
      </c>
      <c r="O134" s="36" t="str">
        <f t="shared" si="9"/>
        <v>20149</v>
      </c>
      <c r="P134" s="36" t="str">
        <f>CONCATENATE(K134,MONTH(ExpensesDBTable[[#This Row],[Date]]))</f>
        <v>20143</v>
      </c>
      <c r="Q134" s="36" t="s">
        <v>102</v>
      </c>
      <c r="R134" s="36" t="s">
        <v>14</v>
      </c>
      <c r="S134" s="38">
        <v>5</v>
      </c>
      <c r="T134" s="36" t="s">
        <v>100</v>
      </c>
      <c r="U134" s="36" t="s">
        <v>241</v>
      </c>
    </row>
    <row r="135" spans="10:21" x14ac:dyDescent="0.25">
      <c r="J135" s="37">
        <v>41700</v>
      </c>
      <c r="K135" s="36">
        <f t="shared" si="5"/>
        <v>2014</v>
      </c>
      <c r="L135" s="36" t="str">
        <f t="shared" si="6"/>
        <v>March</v>
      </c>
      <c r="M135" s="36">
        <f t="shared" si="7"/>
        <v>9</v>
      </c>
      <c r="N135" s="36">
        <f t="shared" si="8"/>
        <v>2</v>
      </c>
      <c r="O135" s="36" t="str">
        <f t="shared" si="9"/>
        <v>20149</v>
      </c>
      <c r="P135" s="36" t="str">
        <f>CONCATENATE(K135,MONTH(ExpensesDBTable[[#This Row],[Date]]))</f>
        <v>20143</v>
      </c>
      <c r="Q135" s="36" t="s">
        <v>128</v>
      </c>
      <c r="R135" s="36" t="s">
        <v>22</v>
      </c>
      <c r="S135" s="38">
        <v>3</v>
      </c>
      <c r="T135" s="36" t="s">
        <v>100</v>
      </c>
      <c r="U135" s="36" t="s">
        <v>242</v>
      </c>
    </row>
    <row r="136" spans="10:21" x14ac:dyDescent="0.25">
      <c r="J136" s="37">
        <v>41700</v>
      </c>
      <c r="K136" s="36">
        <f t="shared" si="5"/>
        <v>2014</v>
      </c>
      <c r="L136" s="36" t="str">
        <f t="shared" si="6"/>
        <v>March</v>
      </c>
      <c r="M136" s="36">
        <f t="shared" si="7"/>
        <v>9</v>
      </c>
      <c r="N136" s="36">
        <f t="shared" si="8"/>
        <v>2</v>
      </c>
      <c r="O136" s="36" t="str">
        <f t="shared" si="9"/>
        <v>20149</v>
      </c>
      <c r="P136" s="36" t="str">
        <f>CONCATENATE(K136,MONTH(ExpensesDBTable[[#This Row],[Date]]))</f>
        <v>20143</v>
      </c>
      <c r="Q136" s="36" t="s">
        <v>130</v>
      </c>
      <c r="R136" s="36" t="s">
        <v>14</v>
      </c>
      <c r="S136" s="38">
        <v>5</v>
      </c>
      <c r="T136" s="36" t="s">
        <v>100</v>
      </c>
      <c r="U136" s="36" t="s">
        <v>130</v>
      </c>
    </row>
    <row r="137" spans="10:21" x14ac:dyDescent="0.25">
      <c r="J137" s="37">
        <v>41700</v>
      </c>
      <c r="K137" s="36">
        <f t="shared" si="5"/>
        <v>2014</v>
      </c>
      <c r="L137" s="36" t="str">
        <f t="shared" si="6"/>
        <v>March</v>
      </c>
      <c r="M137" s="36">
        <f t="shared" si="7"/>
        <v>9</v>
      </c>
      <c r="N137" s="36">
        <f t="shared" si="8"/>
        <v>2</v>
      </c>
      <c r="O137" s="36" t="str">
        <f t="shared" si="9"/>
        <v>20149</v>
      </c>
      <c r="P137" s="36" t="str">
        <f>CONCATENATE(K137,MONTH(ExpensesDBTable[[#This Row],[Date]]))</f>
        <v>20143</v>
      </c>
      <c r="Q137" s="36" t="s">
        <v>102</v>
      </c>
      <c r="R137" s="36" t="s">
        <v>14</v>
      </c>
      <c r="S137" s="38">
        <v>18</v>
      </c>
      <c r="T137" s="36" t="s">
        <v>100</v>
      </c>
      <c r="U137" s="36" t="s">
        <v>243</v>
      </c>
    </row>
    <row r="138" spans="10:21" x14ac:dyDescent="0.25">
      <c r="J138" s="37">
        <v>41700</v>
      </c>
      <c r="K138" s="36">
        <f t="shared" si="5"/>
        <v>2014</v>
      </c>
      <c r="L138" s="36" t="str">
        <f t="shared" si="6"/>
        <v>March</v>
      </c>
      <c r="M138" s="36">
        <f t="shared" si="7"/>
        <v>9</v>
      </c>
      <c r="N138" s="36">
        <f t="shared" si="8"/>
        <v>2</v>
      </c>
      <c r="O138" s="36" t="str">
        <f t="shared" si="9"/>
        <v>20149</v>
      </c>
      <c r="P138" s="36" t="str">
        <f>CONCATENATE(K138,MONTH(ExpensesDBTable[[#This Row],[Date]]))</f>
        <v>20143</v>
      </c>
      <c r="Q138" s="36" t="s">
        <v>99</v>
      </c>
      <c r="R138" s="36" t="s">
        <v>14</v>
      </c>
      <c r="S138" s="38">
        <v>3.6</v>
      </c>
      <c r="T138" s="36" t="s">
        <v>100</v>
      </c>
      <c r="U138" s="36" t="s">
        <v>244</v>
      </c>
    </row>
    <row r="139" spans="10:21" x14ac:dyDescent="0.25">
      <c r="J139" s="37">
        <v>41701</v>
      </c>
      <c r="K139" s="36">
        <f t="shared" ref="K139:K202" si="10">YEAR(J139)</f>
        <v>2014</v>
      </c>
      <c r="L139" s="36" t="str">
        <f t="shared" ref="L139:L202" si="11">TEXT(DATE(1,MONTH(J139),1),"MMMM")</f>
        <v>March</v>
      </c>
      <c r="M139" s="36">
        <f t="shared" ref="M139:M202" si="12">WEEKNUM(J139,2)</f>
        <v>10</v>
      </c>
      <c r="N139" s="36">
        <f t="shared" ref="N139:N202" si="13">DAY(J139)</f>
        <v>3</v>
      </c>
      <c r="O139" s="36" t="str">
        <f t="shared" ref="O139:O202" si="14">CONCATENATE(K139,M139)</f>
        <v>201410</v>
      </c>
      <c r="P139" s="36" t="str">
        <f>CONCATENATE(K139,MONTH(ExpensesDBTable[[#This Row],[Date]]))</f>
        <v>20143</v>
      </c>
      <c r="Q139" s="36" t="s">
        <v>99</v>
      </c>
      <c r="R139" s="36" t="s">
        <v>14</v>
      </c>
      <c r="S139" s="38">
        <v>18.54</v>
      </c>
      <c r="T139" s="36" t="s">
        <v>100</v>
      </c>
      <c r="U139" s="36" t="s">
        <v>245</v>
      </c>
    </row>
    <row r="140" spans="10:21" x14ac:dyDescent="0.25">
      <c r="J140" s="37">
        <v>41702</v>
      </c>
      <c r="K140" s="36">
        <f t="shared" si="10"/>
        <v>2014</v>
      </c>
      <c r="L140" s="36" t="str">
        <f t="shared" si="11"/>
        <v>March</v>
      </c>
      <c r="M140" s="36">
        <f t="shared" si="12"/>
        <v>10</v>
      </c>
      <c r="N140" s="36">
        <f t="shared" si="13"/>
        <v>4</v>
      </c>
      <c r="O140" s="36" t="str">
        <f t="shared" si="14"/>
        <v>201410</v>
      </c>
      <c r="P140" s="36" t="str">
        <f>CONCATENATE(K140,MONTH(ExpensesDBTable[[#This Row],[Date]]))</f>
        <v>20143</v>
      </c>
      <c r="Q140" s="36" t="s">
        <v>99</v>
      </c>
      <c r="R140" s="36" t="s">
        <v>14</v>
      </c>
      <c r="S140" s="38">
        <v>1.88</v>
      </c>
      <c r="T140" s="36" t="s">
        <v>100</v>
      </c>
      <c r="U140" s="36" t="s">
        <v>246</v>
      </c>
    </row>
    <row r="141" spans="10:21" x14ac:dyDescent="0.25">
      <c r="J141" s="37">
        <v>41702</v>
      </c>
      <c r="K141" s="36">
        <f t="shared" si="10"/>
        <v>2014</v>
      </c>
      <c r="L141" s="36" t="str">
        <f t="shared" si="11"/>
        <v>March</v>
      </c>
      <c r="M141" s="36">
        <f t="shared" si="12"/>
        <v>10</v>
      </c>
      <c r="N141" s="36">
        <f t="shared" si="13"/>
        <v>4</v>
      </c>
      <c r="O141" s="36" t="str">
        <f t="shared" si="14"/>
        <v>201410</v>
      </c>
      <c r="P141" s="36" t="str">
        <f>CONCATENATE(K141,MONTH(ExpensesDBTable[[#This Row],[Date]]))</f>
        <v>20143</v>
      </c>
      <c r="Q141" s="36" t="s">
        <v>119</v>
      </c>
      <c r="R141" s="36" t="s">
        <v>14</v>
      </c>
      <c r="S141" s="38">
        <v>5.5</v>
      </c>
      <c r="T141" s="36" t="s">
        <v>100</v>
      </c>
      <c r="U141" s="36" t="s">
        <v>247</v>
      </c>
    </row>
    <row r="142" spans="10:21" x14ac:dyDescent="0.25">
      <c r="J142" s="37">
        <v>41703</v>
      </c>
      <c r="K142" s="36">
        <f t="shared" si="10"/>
        <v>2014</v>
      </c>
      <c r="L142" s="36" t="str">
        <f t="shared" si="11"/>
        <v>March</v>
      </c>
      <c r="M142" s="36">
        <f t="shared" si="12"/>
        <v>10</v>
      </c>
      <c r="N142" s="36">
        <f t="shared" si="13"/>
        <v>5</v>
      </c>
      <c r="O142" s="36" t="str">
        <f t="shared" si="14"/>
        <v>201410</v>
      </c>
      <c r="P142" s="36" t="str">
        <f>CONCATENATE(K142,MONTH(ExpensesDBTable[[#This Row],[Date]]))</f>
        <v>20143</v>
      </c>
      <c r="Q142" s="36" t="s">
        <v>99</v>
      </c>
      <c r="R142" s="36" t="s">
        <v>14</v>
      </c>
      <c r="S142" s="38">
        <v>9.09</v>
      </c>
      <c r="T142" s="36" t="s">
        <v>100</v>
      </c>
      <c r="U142" s="36" t="s">
        <v>248</v>
      </c>
    </row>
    <row r="143" spans="10:21" x14ac:dyDescent="0.25">
      <c r="J143" s="37">
        <v>41704</v>
      </c>
      <c r="K143" s="36">
        <f t="shared" si="10"/>
        <v>2014</v>
      </c>
      <c r="L143" s="36" t="str">
        <f t="shared" si="11"/>
        <v>March</v>
      </c>
      <c r="M143" s="36">
        <f t="shared" si="12"/>
        <v>10</v>
      </c>
      <c r="N143" s="36">
        <f t="shared" si="13"/>
        <v>6</v>
      </c>
      <c r="O143" s="36" t="str">
        <f t="shared" si="14"/>
        <v>201410</v>
      </c>
      <c r="P143" s="36" t="str">
        <f>CONCATENATE(K143,MONTH(ExpensesDBTable[[#This Row],[Date]]))</f>
        <v>20143</v>
      </c>
      <c r="Q143" s="36" t="s">
        <v>99</v>
      </c>
      <c r="R143" s="36" t="s">
        <v>14</v>
      </c>
      <c r="S143" s="38">
        <v>1.49</v>
      </c>
      <c r="T143" s="36" t="s">
        <v>100</v>
      </c>
      <c r="U143" s="36" t="s">
        <v>249</v>
      </c>
    </row>
    <row r="144" spans="10:21" x14ac:dyDescent="0.25">
      <c r="J144" s="37">
        <v>41704</v>
      </c>
      <c r="K144" s="36">
        <f t="shared" si="10"/>
        <v>2014</v>
      </c>
      <c r="L144" s="36" t="str">
        <f t="shared" si="11"/>
        <v>March</v>
      </c>
      <c r="M144" s="36">
        <f t="shared" si="12"/>
        <v>10</v>
      </c>
      <c r="N144" s="36">
        <f t="shared" si="13"/>
        <v>6</v>
      </c>
      <c r="O144" s="36" t="str">
        <f t="shared" si="14"/>
        <v>201410</v>
      </c>
      <c r="P144" s="36" t="str">
        <f>CONCATENATE(K144,MONTH(ExpensesDBTable[[#This Row],[Date]]))</f>
        <v>20143</v>
      </c>
      <c r="Q144" s="36" t="s">
        <v>119</v>
      </c>
      <c r="R144" s="36" t="s">
        <v>14</v>
      </c>
      <c r="S144" s="38">
        <v>11</v>
      </c>
      <c r="T144" s="36" t="s">
        <v>100</v>
      </c>
      <c r="U144" s="36" t="s">
        <v>250</v>
      </c>
    </row>
    <row r="145" spans="10:21" x14ac:dyDescent="0.25">
      <c r="J145" s="37">
        <v>41704</v>
      </c>
      <c r="K145" s="36">
        <f t="shared" si="10"/>
        <v>2014</v>
      </c>
      <c r="L145" s="36" t="str">
        <f t="shared" si="11"/>
        <v>March</v>
      </c>
      <c r="M145" s="36">
        <f t="shared" si="12"/>
        <v>10</v>
      </c>
      <c r="N145" s="36">
        <f t="shared" si="13"/>
        <v>6</v>
      </c>
      <c r="O145" s="36" t="str">
        <f t="shared" si="14"/>
        <v>201410</v>
      </c>
      <c r="P145" s="36" t="str">
        <f>CONCATENATE(K145,MONTH(ExpensesDBTable[[#This Row],[Date]]))</f>
        <v>20143</v>
      </c>
      <c r="Q145" s="36" t="s">
        <v>108</v>
      </c>
      <c r="R145" s="36" t="s">
        <v>14</v>
      </c>
      <c r="S145" s="38">
        <v>6.27</v>
      </c>
      <c r="T145" s="36" t="s">
        <v>100</v>
      </c>
      <c r="U145" s="36" t="s">
        <v>251</v>
      </c>
    </row>
    <row r="146" spans="10:21" x14ac:dyDescent="0.25">
      <c r="J146" s="37">
        <v>41706</v>
      </c>
      <c r="K146" s="36">
        <f t="shared" si="10"/>
        <v>2014</v>
      </c>
      <c r="L146" s="36" t="str">
        <f t="shared" si="11"/>
        <v>March</v>
      </c>
      <c r="M146" s="36">
        <f t="shared" si="12"/>
        <v>10</v>
      </c>
      <c r="N146" s="36">
        <f t="shared" si="13"/>
        <v>8</v>
      </c>
      <c r="O146" s="36" t="str">
        <f t="shared" si="14"/>
        <v>201410</v>
      </c>
      <c r="P146" s="36" t="str">
        <f>CONCATENATE(K146,MONTH(ExpensesDBTable[[#This Row],[Date]]))</f>
        <v>20143</v>
      </c>
      <c r="Q146" s="36" t="s">
        <v>99</v>
      </c>
      <c r="R146" s="36" t="s">
        <v>11</v>
      </c>
      <c r="S146" s="38">
        <v>10</v>
      </c>
      <c r="T146" s="36" t="s">
        <v>100</v>
      </c>
      <c r="U146" s="36" t="s">
        <v>191</v>
      </c>
    </row>
    <row r="147" spans="10:21" x14ac:dyDescent="0.25">
      <c r="J147" s="37">
        <v>41706</v>
      </c>
      <c r="K147" s="36">
        <f t="shared" si="10"/>
        <v>2014</v>
      </c>
      <c r="L147" s="36" t="str">
        <f t="shared" si="11"/>
        <v>March</v>
      </c>
      <c r="M147" s="36">
        <f t="shared" si="12"/>
        <v>10</v>
      </c>
      <c r="N147" s="36">
        <f t="shared" si="13"/>
        <v>8</v>
      </c>
      <c r="O147" s="36" t="str">
        <f t="shared" si="14"/>
        <v>201410</v>
      </c>
      <c r="P147" s="36" t="str">
        <f>CONCATENATE(K147,MONTH(ExpensesDBTable[[#This Row],[Date]]))</f>
        <v>20143</v>
      </c>
      <c r="Q147" s="36" t="s">
        <v>99</v>
      </c>
      <c r="R147" s="36" t="s">
        <v>14</v>
      </c>
      <c r="S147" s="38">
        <v>0.72</v>
      </c>
      <c r="T147" s="36" t="s">
        <v>100</v>
      </c>
      <c r="U147" s="36" t="s">
        <v>249</v>
      </c>
    </row>
    <row r="148" spans="10:21" x14ac:dyDescent="0.25">
      <c r="J148" s="37">
        <v>41706</v>
      </c>
      <c r="K148" s="36">
        <f t="shared" si="10"/>
        <v>2014</v>
      </c>
      <c r="L148" s="36" t="str">
        <f t="shared" si="11"/>
        <v>March</v>
      </c>
      <c r="M148" s="36">
        <f t="shared" si="12"/>
        <v>10</v>
      </c>
      <c r="N148" s="36">
        <f t="shared" si="13"/>
        <v>8</v>
      </c>
      <c r="O148" s="36" t="str">
        <f t="shared" si="14"/>
        <v>201410</v>
      </c>
      <c r="P148" s="36" t="str">
        <f>CONCATENATE(K148,MONTH(ExpensesDBTable[[#This Row],[Date]]))</f>
        <v>20143</v>
      </c>
      <c r="Q148" s="36" t="s">
        <v>102</v>
      </c>
      <c r="R148" s="36" t="s">
        <v>14</v>
      </c>
      <c r="S148" s="38">
        <v>22</v>
      </c>
      <c r="T148" s="36" t="s">
        <v>100</v>
      </c>
      <c r="U148" s="36" t="s">
        <v>252</v>
      </c>
    </row>
    <row r="149" spans="10:21" x14ac:dyDescent="0.25">
      <c r="J149" s="37">
        <v>41707</v>
      </c>
      <c r="K149" s="36">
        <f t="shared" si="10"/>
        <v>2014</v>
      </c>
      <c r="L149" s="36" t="str">
        <f t="shared" si="11"/>
        <v>March</v>
      </c>
      <c r="M149" s="36">
        <f t="shared" si="12"/>
        <v>10</v>
      </c>
      <c r="N149" s="36">
        <f t="shared" si="13"/>
        <v>9</v>
      </c>
      <c r="O149" s="36" t="str">
        <f t="shared" si="14"/>
        <v>201410</v>
      </c>
      <c r="P149" s="36" t="str">
        <f>CONCATENATE(K149,MONTH(ExpensesDBTable[[#This Row],[Date]]))</f>
        <v>20143</v>
      </c>
      <c r="Q149" s="36" t="s">
        <v>253</v>
      </c>
      <c r="R149" s="36" t="s">
        <v>19</v>
      </c>
      <c r="S149" s="38">
        <v>16</v>
      </c>
      <c r="T149" s="36" t="s">
        <v>100</v>
      </c>
      <c r="U149" s="36" t="s">
        <v>254</v>
      </c>
    </row>
    <row r="150" spans="10:21" x14ac:dyDescent="0.25">
      <c r="J150" s="37">
        <v>41707</v>
      </c>
      <c r="K150" s="36">
        <f t="shared" si="10"/>
        <v>2014</v>
      </c>
      <c r="L150" s="36" t="str">
        <f t="shared" si="11"/>
        <v>March</v>
      </c>
      <c r="M150" s="36">
        <f t="shared" si="12"/>
        <v>10</v>
      </c>
      <c r="N150" s="36">
        <f t="shared" si="13"/>
        <v>9</v>
      </c>
      <c r="O150" s="36" t="str">
        <f t="shared" si="14"/>
        <v>201410</v>
      </c>
      <c r="P150" s="36" t="str">
        <f>CONCATENATE(K150,MONTH(ExpensesDBTable[[#This Row],[Date]]))</f>
        <v>20143</v>
      </c>
      <c r="Q150" s="36" t="s">
        <v>102</v>
      </c>
      <c r="R150" s="36" t="s">
        <v>14</v>
      </c>
      <c r="S150" s="38">
        <v>13</v>
      </c>
      <c r="T150" s="36" t="s">
        <v>100</v>
      </c>
      <c r="U150" s="36" t="s">
        <v>255</v>
      </c>
    </row>
    <row r="151" spans="10:21" x14ac:dyDescent="0.25">
      <c r="J151" s="37">
        <v>41709</v>
      </c>
      <c r="K151" s="36">
        <f t="shared" si="10"/>
        <v>2014</v>
      </c>
      <c r="L151" s="36" t="str">
        <f t="shared" si="11"/>
        <v>March</v>
      </c>
      <c r="M151" s="36">
        <f t="shared" si="12"/>
        <v>11</v>
      </c>
      <c r="N151" s="36">
        <f t="shared" si="13"/>
        <v>11</v>
      </c>
      <c r="O151" s="36" t="str">
        <f t="shared" si="14"/>
        <v>201411</v>
      </c>
      <c r="P151" s="36" t="str">
        <f>CONCATENATE(K151,MONTH(ExpensesDBTable[[#This Row],[Date]]))</f>
        <v>20143</v>
      </c>
      <c r="Q151" s="36" t="s">
        <v>99</v>
      </c>
      <c r="R151" s="36" t="s">
        <v>14</v>
      </c>
      <c r="S151" s="38">
        <v>16.5</v>
      </c>
      <c r="T151" s="36" t="s">
        <v>100</v>
      </c>
      <c r="U151" s="36" t="s">
        <v>256</v>
      </c>
    </row>
    <row r="152" spans="10:21" x14ac:dyDescent="0.25">
      <c r="J152" s="37">
        <v>41710</v>
      </c>
      <c r="K152" s="36">
        <f t="shared" si="10"/>
        <v>2014</v>
      </c>
      <c r="L152" s="36" t="str">
        <f t="shared" si="11"/>
        <v>March</v>
      </c>
      <c r="M152" s="36">
        <f t="shared" si="12"/>
        <v>11</v>
      </c>
      <c r="N152" s="36">
        <f t="shared" si="13"/>
        <v>12</v>
      </c>
      <c r="O152" s="36" t="str">
        <f t="shared" si="14"/>
        <v>201411</v>
      </c>
      <c r="P152" s="36" t="str">
        <f>CONCATENATE(K152,MONTH(ExpensesDBTable[[#This Row],[Date]]))</f>
        <v>20143</v>
      </c>
      <c r="Q152" s="36" t="s">
        <v>222</v>
      </c>
      <c r="R152" t="s">
        <v>27</v>
      </c>
      <c r="S152" s="38">
        <v>11.09</v>
      </c>
      <c r="T152" s="36" t="s">
        <v>100</v>
      </c>
      <c r="U152" s="36" t="s">
        <v>257</v>
      </c>
    </row>
    <row r="153" spans="10:21" x14ac:dyDescent="0.25">
      <c r="J153" s="37">
        <v>41710</v>
      </c>
      <c r="K153" s="36">
        <f t="shared" si="10"/>
        <v>2014</v>
      </c>
      <c r="L153" s="36" t="str">
        <f t="shared" si="11"/>
        <v>March</v>
      </c>
      <c r="M153" s="36">
        <f t="shared" si="12"/>
        <v>11</v>
      </c>
      <c r="N153" s="36">
        <f t="shared" si="13"/>
        <v>12</v>
      </c>
      <c r="O153" s="36" t="str">
        <f t="shared" si="14"/>
        <v>201411</v>
      </c>
      <c r="P153" s="36" t="str">
        <f>CONCATENATE(K153,MONTH(ExpensesDBTable[[#This Row],[Date]]))</f>
        <v>20143</v>
      </c>
      <c r="Q153" s="36" t="s">
        <v>108</v>
      </c>
      <c r="R153" s="36" t="s">
        <v>14</v>
      </c>
      <c r="S153" s="38">
        <v>5</v>
      </c>
      <c r="T153" s="36" t="s">
        <v>100</v>
      </c>
      <c r="U153" s="36" t="s">
        <v>258</v>
      </c>
    </row>
    <row r="154" spans="10:21" x14ac:dyDescent="0.25">
      <c r="J154" s="37">
        <v>41710</v>
      </c>
      <c r="K154" s="36">
        <f t="shared" si="10"/>
        <v>2014</v>
      </c>
      <c r="L154" s="36" t="str">
        <f t="shared" si="11"/>
        <v>March</v>
      </c>
      <c r="M154" s="36">
        <f t="shared" si="12"/>
        <v>11</v>
      </c>
      <c r="N154" s="36">
        <f t="shared" si="13"/>
        <v>12</v>
      </c>
      <c r="O154" s="36" t="str">
        <f t="shared" si="14"/>
        <v>201411</v>
      </c>
      <c r="P154" s="36" t="str">
        <f>CONCATENATE(K154,MONTH(ExpensesDBTable[[#This Row],[Date]]))</f>
        <v>20143</v>
      </c>
      <c r="Q154" s="36" t="s">
        <v>99</v>
      </c>
      <c r="R154" s="36" t="s">
        <v>14</v>
      </c>
      <c r="S154" s="38">
        <v>3.7</v>
      </c>
      <c r="T154" s="36" t="s">
        <v>100</v>
      </c>
      <c r="U154" s="36" t="s">
        <v>259</v>
      </c>
    </row>
    <row r="155" spans="10:21" x14ac:dyDescent="0.25">
      <c r="J155" s="37">
        <v>41711</v>
      </c>
      <c r="K155" s="36">
        <f t="shared" si="10"/>
        <v>2014</v>
      </c>
      <c r="L155" s="36" t="str">
        <f t="shared" si="11"/>
        <v>March</v>
      </c>
      <c r="M155" s="36">
        <f t="shared" si="12"/>
        <v>11</v>
      </c>
      <c r="N155" s="36">
        <f t="shared" si="13"/>
        <v>13</v>
      </c>
      <c r="O155" s="36" t="str">
        <f t="shared" si="14"/>
        <v>201411</v>
      </c>
      <c r="P155" s="36" t="str">
        <f>CONCATENATE(K155,MONTH(ExpensesDBTable[[#This Row],[Date]]))</f>
        <v>20143</v>
      </c>
      <c r="Q155" s="36" t="s">
        <v>99</v>
      </c>
      <c r="R155" s="36" t="s">
        <v>14</v>
      </c>
      <c r="S155" s="38">
        <v>0.69</v>
      </c>
      <c r="T155" s="36" t="s">
        <v>100</v>
      </c>
      <c r="U155" s="36" t="s">
        <v>249</v>
      </c>
    </row>
    <row r="156" spans="10:21" x14ac:dyDescent="0.25">
      <c r="J156" s="37">
        <v>41711</v>
      </c>
      <c r="K156" s="36">
        <f t="shared" si="10"/>
        <v>2014</v>
      </c>
      <c r="L156" s="36" t="str">
        <f t="shared" si="11"/>
        <v>March</v>
      </c>
      <c r="M156" s="36">
        <f t="shared" si="12"/>
        <v>11</v>
      </c>
      <c r="N156" s="36">
        <f t="shared" si="13"/>
        <v>13</v>
      </c>
      <c r="O156" s="36" t="str">
        <f t="shared" si="14"/>
        <v>201411</v>
      </c>
      <c r="P156" s="36" t="str">
        <f>CONCATENATE(K156,MONTH(ExpensesDBTable[[#This Row],[Date]]))</f>
        <v>20143</v>
      </c>
      <c r="Q156" s="36" t="s">
        <v>108</v>
      </c>
      <c r="R156" s="36" t="s">
        <v>14</v>
      </c>
      <c r="S156" s="38">
        <v>2.88</v>
      </c>
      <c r="T156" s="36" t="s">
        <v>100</v>
      </c>
      <c r="U156" s="36" t="s">
        <v>111</v>
      </c>
    </row>
    <row r="157" spans="10:21" x14ac:dyDescent="0.25">
      <c r="J157" s="37">
        <v>41712</v>
      </c>
      <c r="K157" s="36">
        <f t="shared" si="10"/>
        <v>2014</v>
      </c>
      <c r="L157" s="36" t="str">
        <f t="shared" si="11"/>
        <v>March</v>
      </c>
      <c r="M157" s="36">
        <f t="shared" si="12"/>
        <v>11</v>
      </c>
      <c r="N157" s="36">
        <f t="shared" si="13"/>
        <v>14</v>
      </c>
      <c r="O157" s="36" t="str">
        <f t="shared" si="14"/>
        <v>201411</v>
      </c>
      <c r="P157" s="36" t="str">
        <f>CONCATENATE(K157,MONTH(ExpensesDBTable[[#This Row],[Date]]))</f>
        <v>20143</v>
      </c>
      <c r="Q157" s="36" t="s">
        <v>108</v>
      </c>
      <c r="R157" s="36" t="s">
        <v>14</v>
      </c>
      <c r="S157" s="38">
        <v>11.69</v>
      </c>
      <c r="T157" s="36" t="s">
        <v>100</v>
      </c>
      <c r="U157" s="36" t="s">
        <v>260</v>
      </c>
    </row>
    <row r="158" spans="10:21" x14ac:dyDescent="0.25">
      <c r="J158" s="37">
        <v>41713</v>
      </c>
      <c r="K158" s="36">
        <f t="shared" si="10"/>
        <v>2014</v>
      </c>
      <c r="L158" s="36" t="str">
        <f t="shared" si="11"/>
        <v>March</v>
      </c>
      <c r="M158" s="36">
        <f t="shared" si="12"/>
        <v>11</v>
      </c>
      <c r="N158" s="36">
        <f t="shared" si="13"/>
        <v>15</v>
      </c>
      <c r="O158" s="36" t="str">
        <f t="shared" si="14"/>
        <v>201411</v>
      </c>
      <c r="P158" s="36" t="str">
        <f>CONCATENATE(K158,MONTH(ExpensesDBTable[[#This Row],[Date]]))</f>
        <v>20143</v>
      </c>
      <c r="Q158" s="36" t="s">
        <v>128</v>
      </c>
      <c r="R158" s="36" t="s">
        <v>22</v>
      </c>
      <c r="S158" s="38">
        <v>10</v>
      </c>
      <c r="T158" s="36" t="s">
        <v>100</v>
      </c>
      <c r="U158" s="36" t="s">
        <v>261</v>
      </c>
    </row>
    <row r="159" spans="10:21" x14ac:dyDescent="0.25">
      <c r="J159" s="37">
        <v>41713</v>
      </c>
      <c r="K159" s="36">
        <f t="shared" si="10"/>
        <v>2014</v>
      </c>
      <c r="L159" s="36" t="str">
        <f t="shared" si="11"/>
        <v>March</v>
      </c>
      <c r="M159" s="36">
        <f t="shared" si="12"/>
        <v>11</v>
      </c>
      <c r="N159" s="36">
        <f t="shared" si="13"/>
        <v>15</v>
      </c>
      <c r="O159" s="36" t="str">
        <f t="shared" si="14"/>
        <v>201411</v>
      </c>
      <c r="P159" s="36" t="str">
        <f>CONCATENATE(K159,MONTH(ExpensesDBTable[[#This Row],[Date]]))</f>
        <v>20143</v>
      </c>
      <c r="Q159" s="36" t="s">
        <v>99</v>
      </c>
      <c r="R159" s="36" t="s">
        <v>14</v>
      </c>
      <c r="S159" s="38">
        <v>3</v>
      </c>
      <c r="T159" s="36" t="s">
        <v>100</v>
      </c>
      <c r="U159" s="36" t="s">
        <v>262</v>
      </c>
    </row>
    <row r="160" spans="10:21" x14ac:dyDescent="0.25">
      <c r="J160" s="37">
        <v>41713</v>
      </c>
      <c r="K160" s="36">
        <f t="shared" si="10"/>
        <v>2014</v>
      </c>
      <c r="L160" s="36" t="str">
        <f t="shared" si="11"/>
        <v>March</v>
      </c>
      <c r="M160" s="36">
        <f t="shared" si="12"/>
        <v>11</v>
      </c>
      <c r="N160" s="36">
        <f t="shared" si="13"/>
        <v>15</v>
      </c>
      <c r="O160" s="36" t="str">
        <f t="shared" si="14"/>
        <v>201411</v>
      </c>
      <c r="P160" s="36" t="str">
        <f>CONCATENATE(K160,MONTH(ExpensesDBTable[[#This Row],[Date]]))</f>
        <v>20143</v>
      </c>
      <c r="Q160" s="36" t="s">
        <v>99</v>
      </c>
      <c r="R160" s="36" t="s">
        <v>11</v>
      </c>
      <c r="S160" s="38">
        <v>20</v>
      </c>
      <c r="T160" s="36" t="s">
        <v>100</v>
      </c>
      <c r="U160" s="36" t="s">
        <v>263</v>
      </c>
    </row>
    <row r="161" spans="10:21" x14ac:dyDescent="0.25">
      <c r="J161" s="37">
        <v>41713</v>
      </c>
      <c r="K161" s="36">
        <f t="shared" si="10"/>
        <v>2014</v>
      </c>
      <c r="L161" s="36" t="str">
        <f t="shared" si="11"/>
        <v>March</v>
      </c>
      <c r="M161" s="36">
        <f t="shared" si="12"/>
        <v>11</v>
      </c>
      <c r="N161" s="36">
        <f t="shared" si="13"/>
        <v>15</v>
      </c>
      <c r="O161" s="36" t="str">
        <f t="shared" si="14"/>
        <v>201411</v>
      </c>
      <c r="P161" s="36" t="str">
        <f>CONCATENATE(K161,MONTH(ExpensesDBTable[[#This Row],[Date]]))</f>
        <v>20143</v>
      </c>
      <c r="Q161" s="36" t="s">
        <v>99</v>
      </c>
      <c r="R161" s="36" t="s">
        <v>14</v>
      </c>
      <c r="S161" s="38">
        <v>5.4</v>
      </c>
      <c r="T161" s="36" t="s">
        <v>100</v>
      </c>
      <c r="U161" s="36" t="s">
        <v>264</v>
      </c>
    </row>
    <row r="162" spans="10:21" x14ac:dyDescent="0.25">
      <c r="J162" s="37">
        <v>41713</v>
      </c>
      <c r="K162" s="36">
        <f t="shared" si="10"/>
        <v>2014</v>
      </c>
      <c r="L162" s="36" t="str">
        <f t="shared" si="11"/>
        <v>March</v>
      </c>
      <c r="M162" s="36">
        <f t="shared" si="12"/>
        <v>11</v>
      </c>
      <c r="N162" s="36">
        <f t="shared" si="13"/>
        <v>15</v>
      </c>
      <c r="O162" s="36" t="str">
        <f t="shared" si="14"/>
        <v>201411</v>
      </c>
      <c r="P162" s="36" t="str">
        <f>CONCATENATE(K162,MONTH(ExpensesDBTable[[#This Row],[Date]]))</f>
        <v>20143</v>
      </c>
      <c r="Q162" s="36" t="s">
        <v>265</v>
      </c>
      <c r="R162" s="36" t="s">
        <v>18</v>
      </c>
      <c r="S162" s="38">
        <v>75</v>
      </c>
      <c r="T162" s="36" t="s">
        <v>100</v>
      </c>
      <c r="U162" s="36" t="s">
        <v>266</v>
      </c>
    </row>
    <row r="163" spans="10:21" x14ac:dyDescent="0.25">
      <c r="J163" s="37">
        <v>41713</v>
      </c>
      <c r="K163" s="36">
        <f t="shared" si="10"/>
        <v>2014</v>
      </c>
      <c r="L163" s="36" t="str">
        <f t="shared" si="11"/>
        <v>March</v>
      </c>
      <c r="M163" s="36">
        <f t="shared" si="12"/>
        <v>11</v>
      </c>
      <c r="N163" s="36">
        <f t="shared" si="13"/>
        <v>15</v>
      </c>
      <c r="O163" s="36" t="str">
        <f t="shared" si="14"/>
        <v>201411</v>
      </c>
      <c r="P163" s="36" t="str">
        <f>CONCATENATE(K163,MONTH(ExpensesDBTable[[#This Row],[Date]]))</f>
        <v>20143</v>
      </c>
      <c r="Q163" s="36" t="s">
        <v>222</v>
      </c>
      <c r="R163" t="s">
        <v>27</v>
      </c>
      <c r="S163" s="38">
        <v>15537.6</v>
      </c>
      <c r="T163" s="36" t="s">
        <v>106</v>
      </c>
      <c r="U163" s="36" t="s">
        <v>267</v>
      </c>
    </row>
    <row r="164" spans="10:21" x14ac:dyDescent="0.25">
      <c r="J164" s="37">
        <v>41714</v>
      </c>
      <c r="K164" s="36">
        <f t="shared" si="10"/>
        <v>2014</v>
      </c>
      <c r="L164" s="36" t="str">
        <f t="shared" si="11"/>
        <v>March</v>
      </c>
      <c r="M164" s="36">
        <f t="shared" si="12"/>
        <v>11</v>
      </c>
      <c r="N164" s="36">
        <f t="shared" si="13"/>
        <v>16</v>
      </c>
      <c r="O164" s="36" t="str">
        <f t="shared" si="14"/>
        <v>201411</v>
      </c>
      <c r="P164" s="36" t="str">
        <f>CONCATENATE(K164,MONTH(ExpensesDBTable[[#This Row],[Date]]))</f>
        <v>20143</v>
      </c>
      <c r="Q164" s="36" t="s">
        <v>130</v>
      </c>
      <c r="R164" s="36" t="s">
        <v>14</v>
      </c>
      <c r="S164" s="38">
        <v>6</v>
      </c>
      <c r="T164" s="36" t="s">
        <v>100</v>
      </c>
      <c r="U164" s="36" t="s">
        <v>268</v>
      </c>
    </row>
    <row r="165" spans="10:21" x14ac:dyDescent="0.25">
      <c r="J165" s="37">
        <v>41714</v>
      </c>
      <c r="K165" s="36">
        <f t="shared" si="10"/>
        <v>2014</v>
      </c>
      <c r="L165" s="36" t="str">
        <f t="shared" si="11"/>
        <v>March</v>
      </c>
      <c r="M165" s="36">
        <f t="shared" si="12"/>
        <v>11</v>
      </c>
      <c r="N165" s="36">
        <f t="shared" si="13"/>
        <v>16</v>
      </c>
      <c r="O165" s="36" t="str">
        <f t="shared" si="14"/>
        <v>201411</v>
      </c>
      <c r="P165" s="36" t="str">
        <f>CONCATENATE(K165,MONTH(ExpensesDBTable[[#This Row],[Date]]))</f>
        <v>20143</v>
      </c>
      <c r="Q165" s="36" t="s">
        <v>128</v>
      </c>
      <c r="R165" s="36" t="s">
        <v>22</v>
      </c>
      <c r="S165" s="38">
        <v>5</v>
      </c>
      <c r="T165" s="36" t="s">
        <v>100</v>
      </c>
      <c r="U165" s="36" t="s">
        <v>269</v>
      </c>
    </row>
    <row r="166" spans="10:21" x14ac:dyDescent="0.25">
      <c r="J166" s="37">
        <v>41714</v>
      </c>
      <c r="K166" s="36">
        <f t="shared" si="10"/>
        <v>2014</v>
      </c>
      <c r="L166" s="36" t="str">
        <f t="shared" si="11"/>
        <v>March</v>
      </c>
      <c r="M166" s="36">
        <f t="shared" si="12"/>
        <v>11</v>
      </c>
      <c r="N166" s="36">
        <f t="shared" si="13"/>
        <v>16</v>
      </c>
      <c r="O166" s="36" t="str">
        <f t="shared" si="14"/>
        <v>201411</v>
      </c>
      <c r="P166" s="36" t="str">
        <f>CONCATENATE(K166,MONTH(ExpensesDBTable[[#This Row],[Date]]))</f>
        <v>20143</v>
      </c>
      <c r="Q166" s="36" t="s">
        <v>102</v>
      </c>
      <c r="R166" s="36" t="s">
        <v>14</v>
      </c>
      <c r="S166" s="38">
        <v>17</v>
      </c>
      <c r="T166" s="36" t="s">
        <v>100</v>
      </c>
      <c r="U166" s="36" t="s">
        <v>270</v>
      </c>
    </row>
    <row r="167" spans="10:21" x14ac:dyDescent="0.25">
      <c r="J167" s="37">
        <v>41714</v>
      </c>
      <c r="K167" s="36">
        <f t="shared" si="10"/>
        <v>2014</v>
      </c>
      <c r="L167" s="36" t="str">
        <f t="shared" si="11"/>
        <v>March</v>
      </c>
      <c r="M167" s="36">
        <f t="shared" si="12"/>
        <v>11</v>
      </c>
      <c r="N167" s="36">
        <f t="shared" si="13"/>
        <v>16</v>
      </c>
      <c r="O167" s="36" t="str">
        <f t="shared" si="14"/>
        <v>201411</v>
      </c>
      <c r="P167" s="36" t="str">
        <f>CONCATENATE(K167,MONTH(ExpensesDBTable[[#This Row],[Date]]))</f>
        <v>20143</v>
      </c>
      <c r="Q167" s="36" t="s">
        <v>99</v>
      </c>
      <c r="R167" s="36" t="s">
        <v>14</v>
      </c>
      <c r="S167" s="38">
        <v>2.7</v>
      </c>
      <c r="T167" s="36" t="s">
        <v>100</v>
      </c>
      <c r="U167" s="36" t="s">
        <v>271</v>
      </c>
    </row>
    <row r="168" spans="10:21" x14ac:dyDescent="0.25">
      <c r="J168" s="37">
        <v>41715</v>
      </c>
      <c r="K168" s="36">
        <f t="shared" si="10"/>
        <v>2014</v>
      </c>
      <c r="L168" s="36" t="str">
        <f t="shared" si="11"/>
        <v>March</v>
      </c>
      <c r="M168" s="36">
        <f t="shared" si="12"/>
        <v>12</v>
      </c>
      <c r="N168" s="36">
        <f t="shared" si="13"/>
        <v>17</v>
      </c>
      <c r="O168" s="36" t="str">
        <f t="shared" si="14"/>
        <v>201412</v>
      </c>
      <c r="P168" s="36" t="str">
        <f>CONCATENATE(K168,MONTH(ExpensesDBTable[[#This Row],[Date]]))</f>
        <v>20143</v>
      </c>
      <c r="Q168" s="36" t="s">
        <v>113</v>
      </c>
      <c r="R168" s="36" t="s">
        <v>21</v>
      </c>
      <c r="S168" s="38">
        <v>1538</v>
      </c>
      <c r="T168" s="36" t="s">
        <v>106</v>
      </c>
      <c r="U168" s="36" t="s">
        <v>272</v>
      </c>
    </row>
    <row r="169" spans="10:21" x14ac:dyDescent="0.25">
      <c r="J169" s="37">
        <v>41716</v>
      </c>
      <c r="K169" s="36">
        <f t="shared" si="10"/>
        <v>2014</v>
      </c>
      <c r="L169" s="36" t="str">
        <f t="shared" si="11"/>
        <v>March</v>
      </c>
      <c r="M169" s="36">
        <f t="shared" si="12"/>
        <v>12</v>
      </c>
      <c r="N169" s="36">
        <f t="shared" si="13"/>
        <v>18</v>
      </c>
      <c r="O169" s="36" t="str">
        <f t="shared" si="14"/>
        <v>201412</v>
      </c>
      <c r="P169" s="36" t="str">
        <f>CONCATENATE(K169,MONTH(ExpensesDBTable[[#This Row],[Date]]))</f>
        <v>20143</v>
      </c>
      <c r="Q169" s="36" t="s">
        <v>273</v>
      </c>
      <c r="R169" s="36" t="s">
        <v>23</v>
      </c>
      <c r="S169" s="38">
        <v>80</v>
      </c>
      <c r="T169" s="36" t="s">
        <v>106</v>
      </c>
      <c r="U169" s="36" t="s">
        <v>274</v>
      </c>
    </row>
    <row r="170" spans="10:21" x14ac:dyDescent="0.25">
      <c r="J170" s="37">
        <v>41716</v>
      </c>
      <c r="K170" s="36">
        <f t="shared" si="10"/>
        <v>2014</v>
      </c>
      <c r="L170" s="36" t="str">
        <f t="shared" si="11"/>
        <v>March</v>
      </c>
      <c r="M170" s="36">
        <f t="shared" si="12"/>
        <v>12</v>
      </c>
      <c r="N170" s="36">
        <f t="shared" si="13"/>
        <v>18</v>
      </c>
      <c r="O170" s="36" t="str">
        <f t="shared" si="14"/>
        <v>201412</v>
      </c>
      <c r="P170" s="36" t="str">
        <f>CONCATENATE(K170,MONTH(ExpensesDBTable[[#This Row],[Date]]))</f>
        <v>20143</v>
      </c>
      <c r="Q170" s="36" t="s">
        <v>108</v>
      </c>
      <c r="R170" s="36" t="s">
        <v>14</v>
      </c>
      <c r="S170" s="38">
        <v>3</v>
      </c>
      <c r="T170" s="36" t="s">
        <v>100</v>
      </c>
      <c r="U170" s="36" t="s">
        <v>111</v>
      </c>
    </row>
    <row r="171" spans="10:21" x14ac:dyDescent="0.25">
      <c r="J171" s="37">
        <v>41716</v>
      </c>
      <c r="K171" s="36">
        <f t="shared" si="10"/>
        <v>2014</v>
      </c>
      <c r="L171" s="36" t="str">
        <f t="shared" si="11"/>
        <v>March</v>
      </c>
      <c r="M171" s="36">
        <f t="shared" si="12"/>
        <v>12</v>
      </c>
      <c r="N171" s="36">
        <f t="shared" si="13"/>
        <v>18</v>
      </c>
      <c r="O171" s="36" t="str">
        <f t="shared" si="14"/>
        <v>201412</v>
      </c>
      <c r="P171" s="36" t="str">
        <f>CONCATENATE(K171,MONTH(ExpensesDBTable[[#This Row],[Date]]))</f>
        <v>20143</v>
      </c>
      <c r="Q171" s="36" t="s">
        <v>99</v>
      </c>
      <c r="R171" s="36" t="s">
        <v>14</v>
      </c>
      <c r="S171" s="38">
        <v>1.29</v>
      </c>
      <c r="T171" s="36" t="s">
        <v>100</v>
      </c>
      <c r="U171" s="36" t="s">
        <v>275</v>
      </c>
    </row>
    <row r="172" spans="10:21" x14ac:dyDescent="0.25">
      <c r="J172" s="37">
        <v>41717</v>
      </c>
      <c r="K172" s="36">
        <f t="shared" si="10"/>
        <v>2014</v>
      </c>
      <c r="L172" s="36" t="str">
        <f t="shared" si="11"/>
        <v>March</v>
      </c>
      <c r="M172" s="36">
        <f t="shared" si="12"/>
        <v>12</v>
      </c>
      <c r="N172" s="36">
        <f t="shared" si="13"/>
        <v>19</v>
      </c>
      <c r="O172" s="36" t="str">
        <f t="shared" si="14"/>
        <v>201412</v>
      </c>
      <c r="P172" s="36" t="str">
        <f>CONCATENATE(K172,MONTH(ExpensesDBTable[[#This Row],[Date]]))</f>
        <v>20143</v>
      </c>
      <c r="Q172" s="36" t="s">
        <v>119</v>
      </c>
      <c r="R172" s="36" t="s">
        <v>14</v>
      </c>
      <c r="S172" s="38">
        <v>8.91</v>
      </c>
      <c r="T172" s="36" t="s">
        <v>100</v>
      </c>
      <c r="U172" s="36" t="s">
        <v>276</v>
      </c>
    </row>
    <row r="173" spans="10:21" x14ac:dyDescent="0.25">
      <c r="J173" s="37">
        <v>41718</v>
      </c>
      <c r="K173" s="36">
        <f t="shared" si="10"/>
        <v>2014</v>
      </c>
      <c r="L173" s="36" t="str">
        <f t="shared" si="11"/>
        <v>March</v>
      </c>
      <c r="M173" s="36">
        <f t="shared" si="12"/>
        <v>12</v>
      </c>
      <c r="N173" s="36">
        <f t="shared" si="13"/>
        <v>20</v>
      </c>
      <c r="O173" s="36" t="str">
        <f t="shared" si="14"/>
        <v>201412</v>
      </c>
      <c r="P173" s="36" t="str">
        <f>CONCATENATE(K173,MONTH(ExpensesDBTable[[#This Row],[Date]]))</f>
        <v>20143</v>
      </c>
      <c r="Q173" s="36" t="s">
        <v>182</v>
      </c>
      <c r="R173" s="36" t="s">
        <v>19</v>
      </c>
      <c r="S173" s="38">
        <v>21.5</v>
      </c>
      <c r="T173" s="36" t="s">
        <v>100</v>
      </c>
      <c r="U173" s="36" t="s">
        <v>277</v>
      </c>
    </row>
    <row r="174" spans="10:21" x14ac:dyDescent="0.25">
      <c r="J174" s="37">
        <v>41718</v>
      </c>
      <c r="K174" s="36">
        <f t="shared" si="10"/>
        <v>2014</v>
      </c>
      <c r="L174" s="36" t="str">
        <f t="shared" si="11"/>
        <v>March</v>
      </c>
      <c r="M174" s="36">
        <f t="shared" si="12"/>
        <v>12</v>
      </c>
      <c r="N174" s="36">
        <f t="shared" si="13"/>
        <v>20</v>
      </c>
      <c r="O174" s="36" t="str">
        <f t="shared" si="14"/>
        <v>201412</v>
      </c>
      <c r="P174" s="36" t="str">
        <f>CONCATENATE(K174,MONTH(ExpensesDBTable[[#This Row],[Date]]))</f>
        <v>20143</v>
      </c>
      <c r="Q174" s="36" t="s">
        <v>99</v>
      </c>
      <c r="R174" s="36" t="s">
        <v>14</v>
      </c>
      <c r="S174" s="38">
        <v>9.9</v>
      </c>
      <c r="T174" s="36" t="s">
        <v>100</v>
      </c>
      <c r="U174" s="36" t="s">
        <v>278</v>
      </c>
    </row>
    <row r="175" spans="10:21" x14ac:dyDescent="0.25">
      <c r="J175" s="37">
        <v>41720</v>
      </c>
      <c r="K175" s="36">
        <f t="shared" si="10"/>
        <v>2014</v>
      </c>
      <c r="L175" s="36" t="str">
        <f t="shared" si="11"/>
        <v>March</v>
      </c>
      <c r="M175" s="36">
        <f t="shared" si="12"/>
        <v>12</v>
      </c>
      <c r="N175" s="36">
        <f t="shared" si="13"/>
        <v>22</v>
      </c>
      <c r="O175" s="36" t="str">
        <f t="shared" si="14"/>
        <v>201412</v>
      </c>
      <c r="P175" s="36" t="str">
        <f>CONCATENATE(K175,MONTH(ExpensesDBTable[[#This Row],[Date]]))</f>
        <v>20143</v>
      </c>
      <c r="Q175" s="36" t="s">
        <v>182</v>
      </c>
      <c r="R175" s="36" t="s">
        <v>19</v>
      </c>
      <c r="S175" s="38">
        <v>10</v>
      </c>
      <c r="T175" s="36" t="s">
        <v>100</v>
      </c>
      <c r="U175" s="36" t="s">
        <v>279</v>
      </c>
    </row>
    <row r="176" spans="10:21" x14ac:dyDescent="0.25">
      <c r="J176" s="37">
        <v>41720</v>
      </c>
      <c r="K176" s="36">
        <f t="shared" si="10"/>
        <v>2014</v>
      </c>
      <c r="L176" s="36" t="str">
        <f t="shared" si="11"/>
        <v>March</v>
      </c>
      <c r="M176" s="36">
        <f t="shared" si="12"/>
        <v>12</v>
      </c>
      <c r="N176" s="36">
        <f t="shared" si="13"/>
        <v>22</v>
      </c>
      <c r="O176" s="36" t="str">
        <f t="shared" si="14"/>
        <v>201412</v>
      </c>
      <c r="P176" s="36" t="str">
        <f>CONCATENATE(K176,MONTH(ExpensesDBTable[[#This Row],[Date]]))</f>
        <v>20143</v>
      </c>
      <c r="Q176" s="36" t="s">
        <v>108</v>
      </c>
      <c r="R176" s="36" t="s">
        <v>14</v>
      </c>
      <c r="S176" s="38">
        <v>3.44</v>
      </c>
      <c r="T176" s="36" t="s">
        <v>100</v>
      </c>
      <c r="U176" s="36" t="s">
        <v>280</v>
      </c>
    </row>
    <row r="177" spans="10:21" x14ac:dyDescent="0.25">
      <c r="J177" s="37">
        <v>41720</v>
      </c>
      <c r="K177" s="36">
        <f t="shared" si="10"/>
        <v>2014</v>
      </c>
      <c r="L177" s="36" t="str">
        <f t="shared" si="11"/>
        <v>March</v>
      </c>
      <c r="M177" s="36">
        <f t="shared" si="12"/>
        <v>12</v>
      </c>
      <c r="N177" s="36">
        <f t="shared" si="13"/>
        <v>22</v>
      </c>
      <c r="O177" s="36" t="str">
        <f t="shared" si="14"/>
        <v>201412</v>
      </c>
      <c r="P177" s="36" t="str">
        <f>CONCATENATE(K177,MONTH(ExpensesDBTable[[#This Row],[Date]]))</f>
        <v>20143</v>
      </c>
      <c r="Q177" s="36" t="s">
        <v>99</v>
      </c>
      <c r="R177" s="36" t="s">
        <v>14</v>
      </c>
      <c r="S177" s="38">
        <v>10.23</v>
      </c>
      <c r="T177" s="36" t="s">
        <v>100</v>
      </c>
      <c r="U177" s="36" t="s">
        <v>281</v>
      </c>
    </row>
    <row r="178" spans="10:21" x14ac:dyDescent="0.25">
      <c r="J178" s="37">
        <v>41720</v>
      </c>
      <c r="K178" s="36">
        <f t="shared" si="10"/>
        <v>2014</v>
      </c>
      <c r="L178" s="36" t="str">
        <f t="shared" si="11"/>
        <v>March</v>
      </c>
      <c r="M178" s="36">
        <f t="shared" si="12"/>
        <v>12</v>
      </c>
      <c r="N178" s="36">
        <f t="shared" si="13"/>
        <v>22</v>
      </c>
      <c r="O178" s="36" t="str">
        <f t="shared" si="14"/>
        <v>201412</v>
      </c>
      <c r="P178" s="36" t="str">
        <f>CONCATENATE(K178,MONTH(ExpensesDBTable[[#This Row],[Date]]))</f>
        <v>20143</v>
      </c>
      <c r="Q178" s="36" t="s">
        <v>102</v>
      </c>
      <c r="R178" s="36" t="s">
        <v>14</v>
      </c>
      <c r="S178" s="38">
        <v>22</v>
      </c>
      <c r="T178" s="36" t="s">
        <v>100</v>
      </c>
      <c r="U178" s="36" t="s">
        <v>282</v>
      </c>
    </row>
    <row r="179" spans="10:21" x14ac:dyDescent="0.25">
      <c r="J179" s="37">
        <v>41721</v>
      </c>
      <c r="K179" s="36">
        <f t="shared" si="10"/>
        <v>2014</v>
      </c>
      <c r="L179" s="36" t="str">
        <f t="shared" si="11"/>
        <v>March</v>
      </c>
      <c r="M179" s="36">
        <f t="shared" si="12"/>
        <v>12</v>
      </c>
      <c r="N179" s="36">
        <f t="shared" si="13"/>
        <v>23</v>
      </c>
      <c r="O179" s="36" t="str">
        <f t="shared" si="14"/>
        <v>201412</v>
      </c>
      <c r="P179" s="36" t="str">
        <f>CONCATENATE(K179,MONTH(ExpensesDBTable[[#This Row],[Date]]))</f>
        <v>20143</v>
      </c>
      <c r="Q179" s="36" t="s">
        <v>102</v>
      </c>
      <c r="R179" s="36" t="s">
        <v>14</v>
      </c>
      <c r="S179" s="38">
        <v>12</v>
      </c>
      <c r="T179" s="36" t="s">
        <v>100</v>
      </c>
      <c r="U179" s="36" t="s">
        <v>283</v>
      </c>
    </row>
    <row r="180" spans="10:21" x14ac:dyDescent="0.25">
      <c r="J180" s="37">
        <v>41721</v>
      </c>
      <c r="K180" s="36">
        <f t="shared" si="10"/>
        <v>2014</v>
      </c>
      <c r="L180" s="36" t="str">
        <f t="shared" si="11"/>
        <v>March</v>
      </c>
      <c r="M180" s="36">
        <f t="shared" si="12"/>
        <v>12</v>
      </c>
      <c r="N180" s="36">
        <f t="shared" si="13"/>
        <v>23</v>
      </c>
      <c r="O180" s="36" t="str">
        <f t="shared" si="14"/>
        <v>201412</v>
      </c>
      <c r="P180" s="36" t="str">
        <f>CONCATENATE(K180,MONTH(ExpensesDBTable[[#This Row],[Date]]))</f>
        <v>20143</v>
      </c>
      <c r="Q180" s="36" t="s">
        <v>99</v>
      </c>
      <c r="R180" s="36" t="s">
        <v>14</v>
      </c>
      <c r="S180" s="38">
        <v>5.68</v>
      </c>
      <c r="T180" s="36" t="s">
        <v>100</v>
      </c>
      <c r="U180" s="36" t="s">
        <v>284</v>
      </c>
    </row>
    <row r="181" spans="10:21" x14ac:dyDescent="0.25">
      <c r="J181" s="37">
        <v>41721</v>
      </c>
      <c r="K181" s="36">
        <f t="shared" si="10"/>
        <v>2014</v>
      </c>
      <c r="L181" s="36" t="str">
        <f t="shared" si="11"/>
        <v>March</v>
      </c>
      <c r="M181" s="36">
        <f t="shared" si="12"/>
        <v>12</v>
      </c>
      <c r="N181" s="36">
        <f t="shared" si="13"/>
        <v>23</v>
      </c>
      <c r="O181" s="36" t="str">
        <f t="shared" si="14"/>
        <v>201412</v>
      </c>
      <c r="P181" s="36" t="str">
        <f>CONCATENATE(K181,MONTH(ExpensesDBTable[[#This Row],[Date]]))</f>
        <v>20143</v>
      </c>
      <c r="Q181" s="36" t="s">
        <v>141</v>
      </c>
      <c r="R181" s="36" t="s">
        <v>23</v>
      </c>
      <c r="S181" s="38">
        <v>50</v>
      </c>
      <c r="T181" s="36" t="s">
        <v>106</v>
      </c>
      <c r="U181" s="36" t="s">
        <v>285</v>
      </c>
    </row>
    <row r="182" spans="10:21" x14ac:dyDescent="0.25">
      <c r="J182" s="37">
        <v>41721</v>
      </c>
      <c r="K182" s="36">
        <f t="shared" si="10"/>
        <v>2014</v>
      </c>
      <c r="L182" s="36" t="str">
        <f t="shared" si="11"/>
        <v>March</v>
      </c>
      <c r="M182" s="36">
        <f t="shared" si="12"/>
        <v>12</v>
      </c>
      <c r="N182" s="36">
        <f t="shared" si="13"/>
        <v>23</v>
      </c>
      <c r="O182" s="36" t="str">
        <f t="shared" si="14"/>
        <v>201412</v>
      </c>
      <c r="P182" s="36" t="str">
        <f>CONCATENATE(K182,MONTH(ExpensesDBTable[[#This Row],[Date]]))</f>
        <v>20143</v>
      </c>
      <c r="Q182" s="36" t="s">
        <v>228</v>
      </c>
      <c r="R182" s="36" t="s">
        <v>12</v>
      </c>
      <c r="S182" s="38">
        <v>53</v>
      </c>
      <c r="T182" s="36" t="s">
        <v>106</v>
      </c>
      <c r="U182" s="36" t="s">
        <v>286</v>
      </c>
    </row>
    <row r="183" spans="10:21" x14ac:dyDescent="0.25">
      <c r="J183" s="37">
        <v>41722</v>
      </c>
      <c r="K183" s="36">
        <f t="shared" si="10"/>
        <v>2014</v>
      </c>
      <c r="L183" s="36" t="str">
        <f t="shared" si="11"/>
        <v>March</v>
      </c>
      <c r="M183" s="36">
        <f t="shared" si="12"/>
        <v>13</v>
      </c>
      <c r="N183" s="36">
        <f t="shared" si="13"/>
        <v>24</v>
      </c>
      <c r="O183" s="36" t="str">
        <f t="shared" si="14"/>
        <v>201413</v>
      </c>
      <c r="P183" s="36" t="str">
        <f>CONCATENATE(K183,MONTH(ExpensesDBTable[[#This Row],[Date]]))</f>
        <v>20143</v>
      </c>
      <c r="Q183" s="36" t="s">
        <v>222</v>
      </c>
      <c r="R183" s="36" t="s">
        <v>14</v>
      </c>
      <c r="S183" s="38">
        <v>2</v>
      </c>
      <c r="T183" s="36" t="s">
        <v>100</v>
      </c>
      <c r="U183" s="36" t="s">
        <v>287</v>
      </c>
    </row>
    <row r="184" spans="10:21" x14ac:dyDescent="0.25">
      <c r="J184" s="37">
        <v>41722</v>
      </c>
      <c r="K184" s="36">
        <f t="shared" si="10"/>
        <v>2014</v>
      </c>
      <c r="L184" s="36" t="str">
        <f t="shared" si="11"/>
        <v>March</v>
      </c>
      <c r="M184" s="36">
        <f t="shared" si="12"/>
        <v>13</v>
      </c>
      <c r="N184" s="36">
        <f t="shared" si="13"/>
        <v>24</v>
      </c>
      <c r="O184" s="36" t="str">
        <f t="shared" si="14"/>
        <v>201413</v>
      </c>
      <c r="P184" s="36" t="str">
        <f>CONCATENATE(K184,MONTH(ExpensesDBTable[[#This Row],[Date]]))</f>
        <v>20143</v>
      </c>
      <c r="Q184" s="36" t="s">
        <v>128</v>
      </c>
      <c r="R184" s="36" t="s">
        <v>22</v>
      </c>
      <c r="S184" s="38">
        <v>136.4</v>
      </c>
      <c r="T184" s="36" t="s">
        <v>106</v>
      </c>
      <c r="U184" s="36" t="s">
        <v>288</v>
      </c>
    </row>
    <row r="185" spans="10:21" x14ac:dyDescent="0.25">
      <c r="J185" s="37">
        <v>41722</v>
      </c>
      <c r="K185" s="36">
        <f t="shared" si="10"/>
        <v>2014</v>
      </c>
      <c r="L185" s="36" t="str">
        <f t="shared" si="11"/>
        <v>March</v>
      </c>
      <c r="M185" s="36">
        <f t="shared" si="12"/>
        <v>13</v>
      </c>
      <c r="N185" s="36">
        <f t="shared" si="13"/>
        <v>24</v>
      </c>
      <c r="O185" s="36" t="str">
        <f t="shared" si="14"/>
        <v>201413</v>
      </c>
      <c r="P185" s="36" t="str">
        <f>CONCATENATE(K185,MONTH(ExpensesDBTable[[#This Row],[Date]]))</f>
        <v>20143</v>
      </c>
      <c r="Q185" s="36" t="s">
        <v>99</v>
      </c>
      <c r="R185" s="36" t="s">
        <v>14</v>
      </c>
      <c r="S185" s="38">
        <v>6.64</v>
      </c>
      <c r="T185" s="36" t="s">
        <v>100</v>
      </c>
      <c r="U185" s="36" t="s">
        <v>289</v>
      </c>
    </row>
    <row r="186" spans="10:21" x14ac:dyDescent="0.25">
      <c r="J186" s="37">
        <v>41722</v>
      </c>
      <c r="K186" s="36">
        <f t="shared" si="10"/>
        <v>2014</v>
      </c>
      <c r="L186" s="36" t="str">
        <f t="shared" si="11"/>
        <v>March</v>
      </c>
      <c r="M186" s="36">
        <f t="shared" si="12"/>
        <v>13</v>
      </c>
      <c r="N186" s="36">
        <f t="shared" si="13"/>
        <v>24</v>
      </c>
      <c r="O186" s="36" t="str">
        <f t="shared" si="14"/>
        <v>201413</v>
      </c>
      <c r="P186" s="36" t="str">
        <f>CONCATENATE(K186,MONTH(ExpensesDBTable[[#This Row],[Date]]))</f>
        <v>20143</v>
      </c>
      <c r="Q186" s="36" t="s">
        <v>119</v>
      </c>
      <c r="R186" s="36" t="s">
        <v>14</v>
      </c>
      <c r="S186" s="38">
        <v>12.47</v>
      </c>
      <c r="T186" s="36" t="s">
        <v>100</v>
      </c>
      <c r="U186" s="36" t="s">
        <v>290</v>
      </c>
    </row>
    <row r="187" spans="10:21" x14ac:dyDescent="0.25">
      <c r="J187" s="37">
        <v>41724</v>
      </c>
      <c r="K187" s="36">
        <f t="shared" si="10"/>
        <v>2014</v>
      </c>
      <c r="L187" s="36" t="str">
        <f t="shared" si="11"/>
        <v>March</v>
      </c>
      <c r="M187" s="36">
        <f t="shared" si="12"/>
        <v>13</v>
      </c>
      <c r="N187" s="36">
        <f t="shared" si="13"/>
        <v>26</v>
      </c>
      <c r="O187" s="36" t="str">
        <f t="shared" si="14"/>
        <v>201413</v>
      </c>
      <c r="P187" s="36" t="str">
        <f>CONCATENATE(K187,MONTH(ExpensesDBTable[[#This Row],[Date]]))</f>
        <v>20143</v>
      </c>
      <c r="Q187" s="36" t="s">
        <v>119</v>
      </c>
      <c r="R187" s="36" t="s">
        <v>14</v>
      </c>
      <c r="S187" s="38">
        <v>3.93</v>
      </c>
      <c r="T187" s="36" t="s">
        <v>100</v>
      </c>
      <c r="U187" s="36" t="s">
        <v>291</v>
      </c>
    </row>
    <row r="188" spans="10:21" x14ac:dyDescent="0.25">
      <c r="J188" s="37">
        <v>41724</v>
      </c>
      <c r="K188" s="36">
        <f t="shared" si="10"/>
        <v>2014</v>
      </c>
      <c r="L188" s="36" t="str">
        <f t="shared" si="11"/>
        <v>March</v>
      </c>
      <c r="M188" s="36">
        <f t="shared" si="12"/>
        <v>13</v>
      </c>
      <c r="N188" s="36">
        <f t="shared" si="13"/>
        <v>26</v>
      </c>
      <c r="O188" s="36" t="str">
        <f t="shared" si="14"/>
        <v>201413</v>
      </c>
      <c r="P188" s="36" t="str">
        <f>CONCATENATE(K188,MONTH(ExpensesDBTable[[#This Row],[Date]]))</f>
        <v>20143</v>
      </c>
      <c r="Q188" s="36" t="s">
        <v>99</v>
      </c>
      <c r="R188" s="36" t="s">
        <v>14</v>
      </c>
      <c r="S188" s="38">
        <v>6.7</v>
      </c>
      <c r="T188" s="36" t="s">
        <v>100</v>
      </c>
      <c r="U188" s="36" t="s">
        <v>292</v>
      </c>
    </row>
    <row r="189" spans="10:21" x14ac:dyDescent="0.25">
      <c r="J189" s="37">
        <v>41724</v>
      </c>
      <c r="K189" s="36">
        <f t="shared" si="10"/>
        <v>2014</v>
      </c>
      <c r="L189" s="36" t="str">
        <f t="shared" si="11"/>
        <v>March</v>
      </c>
      <c r="M189" s="36">
        <f t="shared" si="12"/>
        <v>13</v>
      </c>
      <c r="N189" s="36">
        <f t="shared" si="13"/>
        <v>26</v>
      </c>
      <c r="O189" s="36" t="str">
        <f t="shared" si="14"/>
        <v>201413</v>
      </c>
      <c r="P189" s="36" t="str">
        <f>CONCATENATE(K189,MONTH(ExpensesDBTable[[#This Row],[Date]]))</f>
        <v>20143</v>
      </c>
      <c r="Q189" s="36" t="s">
        <v>108</v>
      </c>
      <c r="R189" s="36" t="s">
        <v>14</v>
      </c>
      <c r="S189" s="38">
        <v>9.2899999999999991</v>
      </c>
      <c r="T189" s="36" t="s">
        <v>100</v>
      </c>
      <c r="U189" s="36" t="s">
        <v>293</v>
      </c>
    </row>
    <row r="190" spans="10:21" x14ac:dyDescent="0.25">
      <c r="J190" s="37">
        <v>41725</v>
      </c>
      <c r="K190" s="36">
        <f t="shared" si="10"/>
        <v>2014</v>
      </c>
      <c r="L190" s="36" t="str">
        <f t="shared" si="11"/>
        <v>March</v>
      </c>
      <c r="M190" s="36">
        <f t="shared" si="12"/>
        <v>13</v>
      </c>
      <c r="N190" s="36">
        <f t="shared" si="13"/>
        <v>27</v>
      </c>
      <c r="O190" s="36" t="str">
        <f t="shared" si="14"/>
        <v>201413</v>
      </c>
      <c r="P190" s="36" t="str">
        <f>CONCATENATE(K190,MONTH(ExpensesDBTable[[#This Row],[Date]]))</f>
        <v>20143</v>
      </c>
      <c r="Q190" s="36" t="s">
        <v>182</v>
      </c>
      <c r="R190" s="36" t="s">
        <v>24</v>
      </c>
      <c r="S190" s="38">
        <v>5280</v>
      </c>
      <c r="T190" s="36" t="s">
        <v>106</v>
      </c>
      <c r="U190" s="36" t="s">
        <v>294</v>
      </c>
    </row>
    <row r="191" spans="10:21" x14ac:dyDescent="0.25">
      <c r="J191" s="37">
        <v>41725</v>
      </c>
      <c r="K191" s="36">
        <f t="shared" si="10"/>
        <v>2014</v>
      </c>
      <c r="L191" s="36" t="str">
        <f t="shared" si="11"/>
        <v>March</v>
      </c>
      <c r="M191" s="36">
        <f t="shared" si="12"/>
        <v>13</v>
      </c>
      <c r="N191" s="36">
        <f t="shared" si="13"/>
        <v>27</v>
      </c>
      <c r="O191" s="36" t="str">
        <f t="shared" si="14"/>
        <v>201413</v>
      </c>
      <c r="P191" s="36" t="str">
        <f>CONCATENATE(K191,MONTH(ExpensesDBTable[[#This Row],[Date]]))</f>
        <v>20143</v>
      </c>
      <c r="Q191" s="36" t="s">
        <v>145</v>
      </c>
      <c r="R191" s="36" t="s">
        <v>23</v>
      </c>
      <c r="S191" s="38">
        <v>75.5</v>
      </c>
      <c r="T191" s="36" t="s">
        <v>106</v>
      </c>
      <c r="U191" s="36" t="s">
        <v>295</v>
      </c>
    </row>
    <row r="192" spans="10:21" x14ac:dyDescent="0.25">
      <c r="J192" s="37">
        <v>41725</v>
      </c>
      <c r="K192" s="36">
        <f t="shared" si="10"/>
        <v>2014</v>
      </c>
      <c r="L192" s="36" t="str">
        <f t="shared" si="11"/>
        <v>March</v>
      </c>
      <c r="M192" s="36">
        <f t="shared" si="12"/>
        <v>13</v>
      </c>
      <c r="N192" s="36">
        <f t="shared" si="13"/>
        <v>27</v>
      </c>
      <c r="O192" s="36" t="str">
        <f t="shared" si="14"/>
        <v>201413</v>
      </c>
      <c r="P192" s="36" t="str">
        <f>CONCATENATE(K192,MONTH(ExpensesDBTable[[#This Row],[Date]]))</f>
        <v>20143</v>
      </c>
      <c r="Q192" s="36" t="s">
        <v>143</v>
      </c>
      <c r="R192" s="36" t="s">
        <v>14</v>
      </c>
      <c r="S192" s="38">
        <v>8</v>
      </c>
      <c r="T192" s="36" t="s">
        <v>100</v>
      </c>
      <c r="U192" s="36" t="s">
        <v>296</v>
      </c>
    </row>
    <row r="193" spans="10:21" x14ac:dyDescent="0.25">
      <c r="J193" s="37">
        <v>41725</v>
      </c>
      <c r="K193" s="36">
        <f t="shared" si="10"/>
        <v>2014</v>
      </c>
      <c r="L193" s="36" t="str">
        <f t="shared" si="11"/>
        <v>March</v>
      </c>
      <c r="M193" s="36">
        <f t="shared" si="12"/>
        <v>13</v>
      </c>
      <c r="N193" s="36">
        <f t="shared" si="13"/>
        <v>27</v>
      </c>
      <c r="O193" s="36" t="str">
        <f t="shared" si="14"/>
        <v>201413</v>
      </c>
      <c r="P193" s="36" t="str">
        <f>CONCATENATE(K193,MONTH(ExpensesDBTable[[#This Row],[Date]]))</f>
        <v>20143</v>
      </c>
      <c r="Q193" s="36" t="s">
        <v>297</v>
      </c>
      <c r="R193" s="36" t="s">
        <v>24</v>
      </c>
      <c r="S193" s="38">
        <v>706</v>
      </c>
      <c r="T193" s="36" t="s">
        <v>106</v>
      </c>
      <c r="U193" s="36" t="s">
        <v>298</v>
      </c>
    </row>
    <row r="194" spans="10:21" x14ac:dyDescent="0.25">
      <c r="J194" s="37">
        <v>41726</v>
      </c>
      <c r="K194" s="36">
        <f t="shared" si="10"/>
        <v>2014</v>
      </c>
      <c r="L194" s="36" t="str">
        <f t="shared" si="11"/>
        <v>March</v>
      </c>
      <c r="M194" s="36">
        <f t="shared" si="12"/>
        <v>13</v>
      </c>
      <c r="N194" s="36">
        <f t="shared" si="13"/>
        <v>28</v>
      </c>
      <c r="O194" s="36" t="str">
        <f t="shared" si="14"/>
        <v>201413</v>
      </c>
      <c r="P194" s="36" t="str">
        <f>CONCATENATE(K194,MONTH(ExpensesDBTable[[#This Row],[Date]]))</f>
        <v>20143</v>
      </c>
      <c r="Q194" s="36" t="s">
        <v>108</v>
      </c>
      <c r="R194" s="36" t="s">
        <v>14</v>
      </c>
      <c r="S194" s="38">
        <v>3.75</v>
      </c>
      <c r="T194" s="36" t="s">
        <v>100</v>
      </c>
      <c r="U194" s="36" t="s">
        <v>299</v>
      </c>
    </row>
    <row r="195" spans="10:21" x14ac:dyDescent="0.25">
      <c r="J195" s="37">
        <v>41726</v>
      </c>
      <c r="K195" s="36">
        <f t="shared" si="10"/>
        <v>2014</v>
      </c>
      <c r="L195" s="36" t="str">
        <f t="shared" si="11"/>
        <v>March</v>
      </c>
      <c r="M195" s="36">
        <f t="shared" si="12"/>
        <v>13</v>
      </c>
      <c r="N195" s="36">
        <f t="shared" si="13"/>
        <v>28</v>
      </c>
      <c r="O195" s="36" t="str">
        <f t="shared" si="14"/>
        <v>201413</v>
      </c>
      <c r="P195" s="36" t="str">
        <f>CONCATENATE(K195,MONTH(ExpensesDBTable[[#This Row],[Date]]))</f>
        <v>20143</v>
      </c>
      <c r="Q195" s="36" t="s">
        <v>99</v>
      </c>
      <c r="R195" s="36" t="s">
        <v>14</v>
      </c>
      <c r="S195" s="38">
        <v>3.58</v>
      </c>
      <c r="T195" s="36" t="s">
        <v>100</v>
      </c>
      <c r="U195" s="36" t="s">
        <v>300</v>
      </c>
    </row>
    <row r="196" spans="10:21" x14ac:dyDescent="0.25">
      <c r="J196" s="37">
        <v>41727</v>
      </c>
      <c r="K196" s="36">
        <f t="shared" si="10"/>
        <v>2014</v>
      </c>
      <c r="L196" s="36" t="str">
        <f t="shared" si="11"/>
        <v>March</v>
      </c>
      <c r="M196" s="36">
        <f t="shared" si="12"/>
        <v>13</v>
      </c>
      <c r="N196" s="36">
        <f t="shared" si="13"/>
        <v>29</v>
      </c>
      <c r="O196" s="36" t="str">
        <f t="shared" si="14"/>
        <v>201413</v>
      </c>
      <c r="P196" s="36" t="str">
        <f>CONCATENATE(K196,MONTH(ExpensesDBTable[[#This Row],[Date]]))</f>
        <v>20143</v>
      </c>
      <c r="Q196" s="36" t="s">
        <v>102</v>
      </c>
      <c r="R196" s="36" t="s">
        <v>14</v>
      </c>
      <c r="S196" s="38">
        <v>12</v>
      </c>
      <c r="T196" s="36" t="s">
        <v>100</v>
      </c>
      <c r="U196" s="36" t="s">
        <v>301</v>
      </c>
    </row>
    <row r="197" spans="10:21" x14ac:dyDescent="0.25">
      <c r="J197" s="37">
        <v>41727</v>
      </c>
      <c r="K197" s="36">
        <f t="shared" si="10"/>
        <v>2014</v>
      </c>
      <c r="L197" s="36" t="str">
        <f t="shared" si="11"/>
        <v>March</v>
      </c>
      <c r="M197" s="36">
        <f t="shared" si="12"/>
        <v>13</v>
      </c>
      <c r="N197" s="36">
        <f t="shared" si="13"/>
        <v>29</v>
      </c>
      <c r="O197" s="36" t="str">
        <f t="shared" si="14"/>
        <v>201413</v>
      </c>
      <c r="P197" s="36" t="str">
        <f>CONCATENATE(K197,MONTH(ExpensesDBTable[[#This Row],[Date]]))</f>
        <v>20143</v>
      </c>
      <c r="Q197" s="36" t="s">
        <v>113</v>
      </c>
      <c r="R197" s="36" t="s">
        <v>18</v>
      </c>
      <c r="S197" s="38">
        <v>12</v>
      </c>
      <c r="T197" s="36" t="s">
        <v>100</v>
      </c>
      <c r="U197" s="36" t="s">
        <v>223</v>
      </c>
    </row>
    <row r="198" spans="10:21" x14ac:dyDescent="0.25">
      <c r="J198" s="37">
        <v>41728</v>
      </c>
      <c r="K198" s="36">
        <f t="shared" si="10"/>
        <v>2014</v>
      </c>
      <c r="L198" s="36" t="str">
        <f t="shared" si="11"/>
        <v>March</v>
      </c>
      <c r="M198" s="36">
        <f t="shared" si="12"/>
        <v>13</v>
      </c>
      <c r="N198" s="36">
        <f t="shared" si="13"/>
        <v>30</v>
      </c>
      <c r="O198" s="36" t="str">
        <f t="shared" si="14"/>
        <v>201413</v>
      </c>
      <c r="P198" s="36" t="str">
        <f>CONCATENATE(K198,MONTH(ExpensesDBTable[[#This Row],[Date]]))</f>
        <v>20143</v>
      </c>
      <c r="Q198" s="36" t="s">
        <v>128</v>
      </c>
      <c r="R198" s="36" t="s">
        <v>22</v>
      </c>
      <c r="S198" s="38">
        <v>5</v>
      </c>
      <c r="T198" s="36" t="s">
        <v>100</v>
      </c>
      <c r="U198" s="36" t="s">
        <v>269</v>
      </c>
    </row>
    <row r="199" spans="10:21" x14ac:dyDescent="0.25">
      <c r="J199" s="37">
        <v>41728</v>
      </c>
      <c r="K199" s="36">
        <f t="shared" si="10"/>
        <v>2014</v>
      </c>
      <c r="L199" s="36" t="str">
        <f t="shared" si="11"/>
        <v>March</v>
      </c>
      <c r="M199" s="36">
        <f t="shared" si="12"/>
        <v>13</v>
      </c>
      <c r="N199" s="36">
        <f t="shared" si="13"/>
        <v>30</v>
      </c>
      <c r="O199" s="36" t="str">
        <f t="shared" si="14"/>
        <v>201413</v>
      </c>
      <c r="P199" s="36" t="str">
        <f>CONCATENATE(K199,MONTH(ExpensesDBTable[[#This Row],[Date]]))</f>
        <v>20143</v>
      </c>
      <c r="Q199" s="36" t="s">
        <v>130</v>
      </c>
      <c r="R199" s="36" t="s">
        <v>14</v>
      </c>
      <c r="S199" s="38">
        <v>6</v>
      </c>
      <c r="T199" s="36" t="s">
        <v>100</v>
      </c>
      <c r="U199" s="36" t="s">
        <v>130</v>
      </c>
    </row>
    <row r="200" spans="10:21" x14ac:dyDescent="0.25">
      <c r="J200" s="37">
        <v>41728</v>
      </c>
      <c r="K200" s="36">
        <f t="shared" si="10"/>
        <v>2014</v>
      </c>
      <c r="L200" s="36" t="str">
        <f t="shared" si="11"/>
        <v>March</v>
      </c>
      <c r="M200" s="36">
        <f t="shared" si="12"/>
        <v>13</v>
      </c>
      <c r="N200" s="36">
        <f t="shared" si="13"/>
        <v>30</v>
      </c>
      <c r="O200" s="36" t="str">
        <f t="shared" si="14"/>
        <v>201413</v>
      </c>
      <c r="P200" s="36" t="str">
        <f>CONCATENATE(K200,MONTH(ExpensesDBTable[[#This Row],[Date]]))</f>
        <v>20143</v>
      </c>
      <c r="Q200" s="36" t="s">
        <v>102</v>
      </c>
      <c r="R200" s="36" t="s">
        <v>14</v>
      </c>
      <c r="S200" s="38">
        <v>7</v>
      </c>
      <c r="T200" s="36" t="s">
        <v>100</v>
      </c>
      <c r="U200" s="36" t="s">
        <v>302</v>
      </c>
    </row>
    <row r="201" spans="10:21" x14ac:dyDescent="0.25">
      <c r="J201" s="37">
        <v>41728</v>
      </c>
      <c r="K201" s="36">
        <f t="shared" si="10"/>
        <v>2014</v>
      </c>
      <c r="L201" s="36" t="str">
        <f t="shared" si="11"/>
        <v>March</v>
      </c>
      <c r="M201" s="36">
        <f t="shared" si="12"/>
        <v>13</v>
      </c>
      <c r="N201" s="36">
        <f t="shared" si="13"/>
        <v>30</v>
      </c>
      <c r="O201" s="36" t="str">
        <f t="shared" si="14"/>
        <v>201413</v>
      </c>
      <c r="P201" s="36" t="str">
        <f>CONCATENATE(K201,MONTH(ExpensesDBTable[[#This Row],[Date]]))</f>
        <v>20143</v>
      </c>
      <c r="Q201" s="36" t="s">
        <v>99</v>
      </c>
      <c r="R201" s="36" t="s">
        <v>14</v>
      </c>
      <c r="S201" s="38">
        <v>7</v>
      </c>
      <c r="T201" s="36" t="s">
        <v>100</v>
      </c>
      <c r="U201" s="36" t="s">
        <v>303</v>
      </c>
    </row>
    <row r="202" spans="10:21" x14ac:dyDescent="0.25">
      <c r="J202" s="37">
        <v>41729</v>
      </c>
      <c r="K202" s="36">
        <f t="shared" si="10"/>
        <v>2014</v>
      </c>
      <c r="L202" s="36" t="str">
        <f t="shared" si="11"/>
        <v>March</v>
      </c>
      <c r="M202" s="36">
        <f t="shared" si="12"/>
        <v>14</v>
      </c>
      <c r="N202" s="36">
        <f t="shared" si="13"/>
        <v>31</v>
      </c>
      <c r="O202" s="36" t="str">
        <f t="shared" si="14"/>
        <v>201414</v>
      </c>
      <c r="P202" s="36" t="str">
        <f>CONCATENATE(K202,MONTH(ExpensesDBTable[[#This Row],[Date]]))</f>
        <v>20143</v>
      </c>
      <c r="Q202" s="36" t="s">
        <v>99</v>
      </c>
      <c r="R202" s="36" t="s">
        <v>14</v>
      </c>
      <c r="S202" s="38">
        <v>6.19</v>
      </c>
      <c r="T202" s="36" t="s">
        <v>100</v>
      </c>
      <c r="U202" s="36" t="s">
        <v>304</v>
      </c>
    </row>
    <row r="203" spans="10:21" x14ac:dyDescent="0.25">
      <c r="J203" s="37">
        <v>41730</v>
      </c>
      <c r="K203" s="36">
        <f t="shared" ref="K203:K266" si="15">YEAR(J203)</f>
        <v>2014</v>
      </c>
      <c r="L203" s="36" t="str">
        <f t="shared" ref="L203:L266" si="16">TEXT(DATE(1,MONTH(J203),1),"MMMM")</f>
        <v>April</v>
      </c>
      <c r="M203" s="36">
        <f t="shared" ref="M203:M266" si="17">WEEKNUM(J203,2)</f>
        <v>14</v>
      </c>
      <c r="N203" s="36">
        <f t="shared" ref="N203:N266" si="18">DAY(J203)</f>
        <v>1</v>
      </c>
      <c r="O203" s="36" t="str">
        <f t="shared" ref="O203:O266" si="19">CONCATENATE(K203,M203)</f>
        <v>201414</v>
      </c>
      <c r="P203" s="36" t="str">
        <f>CONCATENATE(K203,MONTH(ExpensesDBTable[[#This Row],[Date]]))</f>
        <v>20144</v>
      </c>
      <c r="Q203" s="36" t="s">
        <v>99</v>
      </c>
      <c r="R203" s="36" t="s">
        <v>14</v>
      </c>
      <c r="S203" s="38">
        <v>9.7200000000000006</v>
      </c>
      <c r="T203" s="36" t="s">
        <v>100</v>
      </c>
      <c r="U203" s="36" t="s">
        <v>305</v>
      </c>
    </row>
    <row r="204" spans="10:21" x14ac:dyDescent="0.25">
      <c r="J204" s="37">
        <v>41730</v>
      </c>
      <c r="K204" s="36">
        <f t="shared" si="15"/>
        <v>2014</v>
      </c>
      <c r="L204" s="36" t="str">
        <f t="shared" si="16"/>
        <v>April</v>
      </c>
      <c r="M204" s="36">
        <f t="shared" si="17"/>
        <v>14</v>
      </c>
      <c r="N204" s="36">
        <f t="shared" si="18"/>
        <v>1</v>
      </c>
      <c r="O204" s="36" t="str">
        <f t="shared" si="19"/>
        <v>201414</v>
      </c>
      <c r="P204" s="36" t="str">
        <f>CONCATENATE(K204,MONTH(ExpensesDBTable[[#This Row],[Date]]))</f>
        <v>20144</v>
      </c>
      <c r="Q204" s="36" t="s">
        <v>119</v>
      </c>
      <c r="R204" s="36" t="s">
        <v>14</v>
      </c>
      <c r="S204" s="38">
        <v>4</v>
      </c>
      <c r="T204" s="36" t="s">
        <v>100</v>
      </c>
      <c r="U204" s="36" t="s">
        <v>306</v>
      </c>
    </row>
    <row r="205" spans="10:21" x14ac:dyDescent="0.25">
      <c r="J205" s="37">
        <v>41730</v>
      </c>
      <c r="K205" s="36">
        <f t="shared" si="15"/>
        <v>2014</v>
      </c>
      <c r="L205" s="36" t="str">
        <f t="shared" si="16"/>
        <v>April</v>
      </c>
      <c r="M205" s="36">
        <f t="shared" si="17"/>
        <v>14</v>
      </c>
      <c r="N205" s="36">
        <f t="shared" si="18"/>
        <v>1</v>
      </c>
      <c r="O205" s="36" t="str">
        <f t="shared" si="19"/>
        <v>201414</v>
      </c>
      <c r="P205" s="36" t="str">
        <f>CONCATENATE(K205,MONTH(ExpensesDBTable[[#This Row],[Date]]))</f>
        <v>20144</v>
      </c>
      <c r="Q205" s="36" t="s">
        <v>108</v>
      </c>
      <c r="R205" s="36" t="s">
        <v>14</v>
      </c>
      <c r="S205" s="38">
        <v>2.77</v>
      </c>
      <c r="T205" s="36" t="s">
        <v>100</v>
      </c>
      <c r="U205" s="36" t="s">
        <v>111</v>
      </c>
    </row>
    <row r="206" spans="10:21" x14ac:dyDescent="0.25">
      <c r="J206" s="37">
        <v>41731</v>
      </c>
      <c r="K206" s="36">
        <f t="shared" si="15"/>
        <v>2014</v>
      </c>
      <c r="L206" s="36" t="str">
        <f t="shared" si="16"/>
        <v>April</v>
      </c>
      <c r="M206" s="36">
        <f t="shared" si="17"/>
        <v>14</v>
      </c>
      <c r="N206" s="36">
        <f t="shared" si="18"/>
        <v>2</v>
      </c>
      <c r="O206" s="36" t="str">
        <f t="shared" si="19"/>
        <v>201414</v>
      </c>
      <c r="P206" s="36" t="str">
        <f>CONCATENATE(K206,MONTH(ExpensesDBTable[[#This Row],[Date]]))</f>
        <v>20144</v>
      </c>
      <c r="Q206" s="36" t="s">
        <v>119</v>
      </c>
      <c r="R206" s="36" t="s">
        <v>14</v>
      </c>
      <c r="S206" s="38">
        <v>5</v>
      </c>
      <c r="T206" s="36" t="s">
        <v>100</v>
      </c>
      <c r="U206" s="36" t="s">
        <v>307</v>
      </c>
    </row>
    <row r="207" spans="10:21" x14ac:dyDescent="0.25">
      <c r="J207" s="37">
        <v>41731</v>
      </c>
      <c r="K207" s="36">
        <f t="shared" si="15"/>
        <v>2014</v>
      </c>
      <c r="L207" s="36" t="str">
        <f t="shared" si="16"/>
        <v>April</v>
      </c>
      <c r="M207" s="36">
        <f t="shared" si="17"/>
        <v>14</v>
      </c>
      <c r="N207" s="36">
        <f t="shared" si="18"/>
        <v>2</v>
      </c>
      <c r="O207" s="36" t="str">
        <f t="shared" si="19"/>
        <v>201414</v>
      </c>
      <c r="P207" s="36" t="str">
        <f>CONCATENATE(K207,MONTH(ExpensesDBTable[[#This Row],[Date]]))</f>
        <v>20144</v>
      </c>
      <c r="Q207" s="36" t="s">
        <v>99</v>
      </c>
      <c r="R207" s="36" t="s">
        <v>14</v>
      </c>
      <c r="S207" s="38">
        <v>3.3</v>
      </c>
      <c r="T207" s="36" t="s">
        <v>100</v>
      </c>
      <c r="U207" s="36" t="s">
        <v>308</v>
      </c>
    </row>
    <row r="208" spans="10:21" x14ac:dyDescent="0.25">
      <c r="J208" s="37">
        <v>41732</v>
      </c>
      <c r="K208" s="36">
        <f t="shared" si="15"/>
        <v>2014</v>
      </c>
      <c r="L208" s="36" t="str">
        <f t="shared" si="16"/>
        <v>April</v>
      </c>
      <c r="M208" s="36">
        <f t="shared" si="17"/>
        <v>14</v>
      </c>
      <c r="N208" s="36">
        <f t="shared" si="18"/>
        <v>3</v>
      </c>
      <c r="O208" s="36" t="str">
        <f t="shared" si="19"/>
        <v>201414</v>
      </c>
      <c r="P208" s="36" t="str">
        <f>CONCATENATE(K208,MONTH(ExpensesDBTable[[#This Row],[Date]]))</f>
        <v>20144</v>
      </c>
      <c r="Q208" s="36" t="s">
        <v>108</v>
      </c>
      <c r="R208" s="36" t="s">
        <v>14</v>
      </c>
      <c r="S208" s="38">
        <v>2.98</v>
      </c>
      <c r="T208" s="36" t="s">
        <v>100</v>
      </c>
      <c r="U208" s="36" t="s">
        <v>309</v>
      </c>
    </row>
    <row r="209" spans="10:21" x14ac:dyDescent="0.25">
      <c r="J209" s="37">
        <v>41732</v>
      </c>
      <c r="K209" s="36">
        <f t="shared" si="15"/>
        <v>2014</v>
      </c>
      <c r="L209" s="36" t="str">
        <f t="shared" si="16"/>
        <v>April</v>
      </c>
      <c r="M209" s="36">
        <f t="shared" si="17"/>
        <v>14</v>
      </c>
      <c r="N209" s="36">
        <f t="shared" si="18"/>
        <v>3</v>
      </c>
      <c r="O209" s="36" t="str">
        <f t="shared" si="19"/>
        <v>201414</v>
      </c>
      <c r="P209" s="36" t="str">
        <f>CONCATENATE(K209,MONTH(ExpensesDBTable[[#This Row],[Date]]))</f>
        <v>20144</v>
      </c>
      <c r="Q209" s="36" t="s">
        <v>119</v>
      </c>
      <c r="R209" s="36" t="s">
        <v>14</v>
      </c>
      <c r="S209" s="38">
        <v>6.5</v>
      </c>
      <c r="T209" s="36" t="s">
        <v>100</v>
      </c>
      <c r="U209" s="36" t="s">
        <v>310</v>
      </c>
    </row>
    <row r="210" spans="10:21" x14ac:dyDescent="0.25">
      <c r="J210" s="37">
        <v>41733</v>
      </c>
      <c r="K210" s="36">
        <f t="shared" si="15"/>
        <v>2014</v>
      </c>
      <c r="L210" s="36" t="str">
        <f t="shared" si="16"/>
        <v>April</v>
      </c>
      <c r="M210" s="36">
        <f t="shared" si="17"/>
        <v>14</v>
      </c>
      <c r="N210" s="36">
        <f t="shared" si="18"/>
        <v>4</v>
      </c>
      <c r="O210" s="36" t="str">
        <f t="shared" si="19"/>
        <v>201414</v>
      </c>
      <c r="P210" s="36" t="str">
        <f>CONCATENATE(K210,MONTH(ExpensesDBTable[[#This Row],[Date]]))</f>
        <v>20144</v>
      </c>
      <c r="Q210" s="36" t="s">
        <v>99</v>
      </c>
      <c r="R210" s="36" t="s">
        <v>14</v>
      </c>
      <c r="S210" s="38">
        <v>9.6999999999999993</v>
      </c>
      <c r="T210" s="36" t="s">
        <v>100</v>
      </c>
      <c r="U210" s="36" t="s">
        <v>311</v>
      </c>
    </row>
    <row r="211" spans="10:21" x14ac:dyDescent="0.25">
      <c r="J211" s="37">
        <v>41733</v>
      </c>
      <c r="K211" s="36">
        <f t="shared" si="15"/>
        <v>2014</v>
      </c>
      <c r="L211" s="36" t="str">
        <f t="shared" si="16"/>
        <v>April</v>
      </c>
      <c r="M211" s="36">
        <f t="shared" si="17"/>
        <v>14</v>
      </c>
      <c r="N211" s="36">
        <f t="shared" si="18"/>
        <v>4</v>
      </c>
      <c r="O211" s="36" t="str">
        <f t="shared" si="19"/>
        <v>201414</v>
      </c>
      <c r="P211" s="36" t="str">
        <f>CONCATENATE(K211,MONTH(ExpensesDBTable[[#This Row],[Date]]))</f>
        <v>20144</v>
      </c>
      <c r="Q211" s="36" t="s">
        <v>99</v>
      </c>
      <c r="R211" s="36" t="s">
        <v>11</v>
      </c>
      <c r="S211" s="38">
        <v>10</v>
      </c>
      <c r="T211" s="36" t="s">
        <v>100</v>
      </c>
      <c r="U211" s="36" t="s">
        <v>191</v>
      </c>
    </row>
    <row r="212" spans="10:21" x14ac:dyDescent="0.25">
      <c r="J212" s="37">
        <v>41733</v>
      </c>
      <c r="K212" s="36">
        <f t="shared" si="15"/>
        <v>2014</v>
      </c>
      <c r="L212" s="36" t="str">
        <f t="shared" si="16"/>
        <v>April</v>
      </c>
      <c r="M212" s="36">
        <f t="shared" si="17"/>
        <v>14</v>
      </c>
      <c r="N212" s="36">
        <f t="shared" si="18"/>
        <v>4</v>
      </c>
      <c r="O212" s="36" t="str">
        <f t="shared" si="19"/>
        <v>201414</v>
      </c>
      <c r="P212" s="36" t="str">
        <f>CONCATENATE(K212,MONTH(ExpensesDBTable[[#This Row],[Date]]))</f>
        <v>20144</v>
      </c>
      <c r="Q212" s="36" t="s">
        <v>108</v>
      </c>
      <c r="R212" s="36" t="s">
        <v>18</v>
      </c>
      <c r="S212" s="38">
        <v>1.8</v>
      </c>
      <c r="T212" s="36" t="s">
        <v>100</v>
      </c>
      <c r="U212" s="36" t="s">
        <v>312</v>
      </c>
    </row>
    <row r="213" spans="10:21" x14ac:dyDescent="0.25">
      <c r="J213" s="37">
        <v>41735</v>
      </c>
      <c r="K213" s="36">
        <f t="shared" si="15"/>
        <v>2014</v>
      </c>
      <c r="L213" s="36" t="str">
        <f t="shared" si="16"/>
        <v>April</v>
      </c>
      <c r="M213" s="36">
        <f t="shared" si="17"/>
        <v>14</v>
      </c>
      <c r="N213" s="36">
        <f t="shared" si="18"/>
        <v>6</v>
      </c>
      <c r="O213" s="36" t="str">
        <f t="shared" si="19"/>
        <v>201414</v>
      </c>
      <c r="P213" s="36" t="str">
        <f>CONCATENATE(K213,MONTH(ExpensesDBTable[[#This Row],[Date]]))</f>
        <v>20144</v>
      </c>
      <c r="Q213" s="36" t="s">
        <v>102</v>
      </c>
      <c r="R213" s="36" t="s">
        <v>14</v>
      </c>
      <c r="S213" s="38">
        <v>7</v>
      </c>
      <c r="T213" s="36" t="s">
        <v>100</v>
      </c>
      <c r="U213" s="36" t="s">
        <v>313</v>
      </c>
    </row>
    <row r="214" spans="10:21" x14ac:dyDescent="0.25">
      <c r="J214" s="37">
        <v>41735</v>
      </c>
      <c r="K214" s="36">
        <f t="shared" si="15"/>
        <v>2014</v>
      </c>
      <c r="L214" s="36" t="str">
        <f t="shared" si="16"/>
        <v>April</v>
      </c>
      <c r="M214" s="36">
        <f t="shared" si="17"/>
        <v>14</v>
      </c>
      <c r="N214" s="36">
        <f t="shared" si="18"/>
        <v>6</v>
      </c>
      <c r="O214" s="36" t="str">
        <f t="shared" si="19"/>
        <v>201414</v>
      </c>
      <c r="P214" s="36" t="str">
        <f>CONCATENATE(K214,MONTH(ExpensesDBTable[[#This Row],[Date]]))</f>
        <v>20144</v>
      </c>
      <c r="Q214" s="36" t="s">
        <v>99</v>
      </c>
      <c r="R214" s="36" t="s">
        <v>14</v>
      </c>
      <c r="S214" s="38">
        <v>6.4</v>
      </c>
      <c r="T214" s="36" t="s">
        <v>100</v>
      </c>
      <c r="U214" s="36" t="s">
        <v>314</v>
      </c>
    </row>
    <row r="215" spans="10:21" x14ac:dyDescent="0.25">
      <c r="J215" s="37">
        <v>41735</v>
      </c>
      <c r="K215" s="36">
        <f t="shared" si="15"/>
        <v>2014</v>
      </c>
      <c r="L215" s="36" t="str">
        <f t="shared" si="16"/>
        <v>April</v>
      </c>
      <c r="M215" s="36">
        <f t="shared" si="17"/>
        <v>14</v>
      </c>
      <c r="N215" s="36">
        <f t="shared" si="18"/>
        <v>6</v>
      </c>
      <c r="O215" s="36" t="str">
        <f t="shared" si="19"/>
        <v>201414</v>
      </c>
      <c r="P215" s="36" t="str">
        <f>CONCATENATE(K215,MONTH(ExpensesDBTable[[#This Row],[Date]]))</f>
        <v>20144</v>
      </c>
      <c r="Q215" s="36" t="s">
        <v>119</v>
      </c>
      <c r="R215" s="36" t="s">
        <v>14</v>
      </c>
      <c r="S215" s="38">
        <v>8</v>
      </c>
      <c r="T215" s="36" t="s">
        <v>100</v>
      </c>
      <c r="U215" s="36" t="s">
        <v>307</v>
      </c>
    </row>
    <row r="216" spans="10:21" x14ac:dyDescent="0.25">
      <c r="J216" s="37">
        <v>41735</v>
      </c>
      <c r="K216" s="36">
        <f t="shared" si="15"/>
        <v>2014</v>
      </c>
      <c r="L216" s="36" t="str">
        <f t="shared" si="16"/>
        <v>April</v>
      </c>
      <c r="M216" s="36">
        <f t="shared" si="17"/>
        <v>14</v>
      </c>
      <c r="N216" s="36">
        <f t="shared" si="18"/>
        <v>6</v>
      </c>
      <c r="O216" s="36" t="str">
        <f t="shared" si="19"/>
        <v>201414</v>
      </c>
      <c r="P216" s="36" t="str">
        <f>CONCATENATE(K216,MONTH(ExpensesDBTable[[#This Row],[Date]]))</f>
        <v>20144</v>
      </c>
      <c r="Q216" s="36" t="s">
        <v>171</v>
      </c>
      <c r="R216" s="36" t="s">
        <v>14</v>
      </c>
      <c r="S216" s="38">
        <v>2</v>
      </c>
      <c r="T216" s="36" t="s">
        <v>100</v>
      </c>
      <c r="U216" s="36" t="s">
        <v>315</v>
      </c>
    </row>
    <row r="217" spans="10:21" x14ac:dyDescent="0.25">
      <c r="J217" s="37">
        <v>41735</v>
      </c>
      <c r="K217" s="36">
        <f t="shared" si="15"/>
        <v>2014</v>
      </c>
      <c r="L217" s="36" t="str">
        <f t="shared" si="16"/>
        <v>April</v>
      </c>
      <c r="M217" s="36">
        <f t="shared" si="17"/>
        <v>14</v>
      </c>
      <c r="N217" s="36">
        <f t="shared" si="18"/>
        <v>6</v>
      </c>
      <c r="O217" s="36" t="str">
        <f t="shared" si="19"/>
        <v>201414</v>
      </c>
      <c r="P217" s="36" t="str">
        <f>CONCATENATE(K217,MONTH(ExpensesDBTable[[#This Row],[Date]]))</f>
        <v>20144</v>
      </c>
      <c r="Q217" s="36" t="s">
        <v>102</v>
      </c>
      <c r="R217" s="36" t="s">
        <v>14</v>
      </c>
      <c r="S217" s="38">
        <v>7</v>
      </c>
      <c r="T217" s="36" t="s">
        <v>100</v>
      </c>
      <c r="U217" s="36" t="s">
        <v>316</v>
      </c>
    </row>
    <row r="218" spans="10:21" x14ac:dyDescent="0.25">
      <c r="J218" s="37">
        <v>41735</v>
      </c>
      <c r="K218" s="36">
        <f t="shared" si="15"/>
        <v>2014</v>
      </c>
      <c r="L218" s="36" t="str">
        <f t="shared" si="16"/>
        <v>April</v>
      </c>
      <c r="M218" s="36">
        <f t="shared" si="17"/>
        <v>14</v>
      </c>
      <c r="N218" s="36">
        <f t="shared" si="18"/>
        <v>6</v>
      </c>
      <c r="O218" s="36" t="str">
        <f t="shared" si="19"/>
        <v>201414</v>
      </c>
      <c r="P218" s="36" t="str">
        <f>CONCATENATE(K218,MONTH(ExpensesDBTable[[#This Row],[Date]]))</f>
        <v>20144</v>
      </c>
      <c r="Q218" s="36" t="s">
        <v>99</v>
      </c>
      <c r="R218" s="36" t="s">
        <v>14</v>
      </c>
      <c r="S218" s="38">
        <v>4.0199999999999996</v>
      </c>
      <c r="T218" s="36" t="s">
        <v>100</v>
      </c>
      <c r="U218" s="36" t="s">
        <v>317</v>
      </c>
    </row>
    <row r="219" spans="10:21" x14ac:dyDescent="0.25">
      <c r="J219" s="37">
        <v>41735</v>
      </c>
      <c r="K219" s="36">
        <f t="shared" si="15"/>
        <v>2014</v>
      </c>
      <c r="L219" s="36" t="str">
        <f t="shared" si="16"/>
        <v>April</v>
      </c>
      <c r="M219" s="36">
        <f t="shared" si="17"/>
        <v>14</v>
      </c>
      <c r="N219" s="36">
        <f t="shared" si="18"/>
        <v>6</v>
      </c>
      <c r="O219" s="36" t="str">
        <f t="shared" si="19"/>
        <v>201414</v>
      </c>
      <c r="P219" s="36" t="str">
        <f>CONCATENATE(K219,MONTH(ExpensesDBTable[[#This Row],[Date]]))</f>
        <v>20144</v>
      </c>
      <c r="Q219" s="36" t="s">
        <v>119</v>
      </c>
      <c r="R219" s="36" t="s">
        <v>14</v>
      </c>
      <c r="S219" s="38">
        <v>2.5</v>
      </c>
      <c r="T219" s="36" t="s">
        <v>100</v>
      </c>
      <c r="U219" s="36" t="s">
        <v>318</v>
      </c>
    </row>
    <row r="220" spans="10:21" x14ac:dyDescent="0.25">
      <c r="J220" s="37">
        <v>41735</v>
      </c>
      <c r="K220" s="36">
        <f t="shared" si="15"/>
        <v>2014</v>
      </c>
      <c r="L220" s="36" t="str">
        <f t="shared" si="16"/>
        <v>April</v>
      </c>
      <c r="M220" s="36">
        <f t="shared" si="17"/>
        <v>14</v>
      </c>
      <c r="N220" s="36">
        <f t="shared" si="18"/>
        <v>6</v>
      </c>
      <c r="O220" s="36" t="str">
        <f t="shared" si="19"/>
        <v>201414</v>
      </c>
      <c r="P220" s="36" t="str">
        <f>CONCATENATE(K220,MONTH(ExpensesDBTable[[#This Row],[Date]]))</f>
        <v>20144</v>
      </c>
      <c r="Q220" s="36" t="s">
        <v>319</v>
      </c>
      <c r="R220" s="36" t="s">
        <v>12</v>
      </c>
      <c r="S220" s="38">
        <v>1.28</v>
      </c>
      <c r="T220" s="36" t="s">
        <v>100</v>
      </c>
      <c r="U220" s="36" t="s">
        <v>320</v>
      </c>
    </row>
    <row r="221" spans="10:21" x14ac:dyDescent="0.25">
      <c r="J221" s="37">
        <v>41737</v>
      </c>
      <c r="K221" s="36">
        <f t="shared" si="15"/>
        <v>2014</v>
      </c>
      <c r="L221" s="36" t="str">
        <f t="shared" si="16"/>
        <v>April</v>
      </c>
      <c r="M221" s="36">
        <f t="shared" si="17"/>
        <v>15</v>
      </c>
      <c r="N221" s="36">
        <f t="shared" si="18"/>
        <v>8</v>
      </c>
      <c r="O221" s="36" t="str">
        <f t="shared" si="19"/>
        <v>201415</v>
      </c>
      <c r="P221" s="36" t="str">
        <f>CONCATENATE(K221,MONTH(ExpensesDBTable[[#This Row],[Date]]))</f>
        <v>20144</v>
      </c>
      <c r="Q221" s="36" t="s">
        <v>99</v>
      </c>
      <c r="R221" s="36" t="s">
        <v>14</v>
      </c>
      <c r="S221" s="38">
        <v>1.75</v>
      </c>
      <c r="T221" s="36" t="s">
        <v>100</v>
      </c>
      <c r="U221" s="36" t="s">
        <v>321</v>
      </c>
    </row>
    <row r="222" spans="10:21" x14ac:dyDescent="0.25">
      <c r="J222" s="37">
        <v>41738</v>
      </c>
      <c r="K222" s="36">
        <f t="shared" si="15"/>
        <v>2014</v>
      </c>
      <c r="L222" s="36" t="str">
        <f t="shared" si="16"/>
        <v>April</v>
      </c>
      <c r="M222" s="36">
        <f t="shared" si="17"/>
        <v>15</v>
      </c>
      <c r="N222" s="36">
        <f t="shared" si="18"/>
        <v>9</v>
      </c>
      <c r="O222" s="36" t="str">
        <f t="shared" si="19"/>
        <v>201415</v>
      </c>
      <c r="P222" s="36" t="str">
        <f>CONCATENATE(K222,MONTH(ExpensesDBTable[[#This Row],[Date]]))</f>
        <v>20144</v>
      </c>
      <c r="Q222" s="36" t="s">
        <v>108</v>
      </c>
      <c r="R222" s="36" t="s">
        <v>14</v>
      </c>
      <c r="S222" s="38">
        <v>8.68</v>
      </c>
      <c r="T222" s="36" t="s">
        <v>100</v>
      </c>
      <c r="U222" s="36" t="s">
        <v>322</v>
      </c>
    </row>
    <row r="223" spans="10:21" x14ac:dyDescent="0.25">
      <c r="J223" s="37">
        <v>41738</v>
      </c>
      <c r="K223" s="36">
        <f t="shared" si="15"/>
        <v>2014</v>
      </c>
      <c r="L223" s="36" t="str">
        <f t="shared" si="16"/>
        <v>April</v>
      </c>
      <c r="M223" s="36">
        <f t="shared" si="17"/>
        <v>15</v>
      </c>
      <c r="N223" s="36">
        <f t="shared" si="18"/>
        <v>9</v>
      </c>
      <c r="O223" s="36" t="str">
        <f t="shared" si="19"/>
        <v>201415</v>
      </c>
      <c r="P223" s="36" t="str">
        <f>CONCATENATE(K223,MONTH(ExpensesDBTable[[#This Row],[Date]]))</f>
        <v>20144</v>
      </c>
      <c r="Q223" s="36" t="s">
        <v>319</v>
      </c>
      <c r="R223" s="36" t="s">
        <v>24</v>
      </c>
      <c r="S223" s="38">
        <v>0.8</v>
      </c>
      <c r="T223" s="36" t="s">
        <v>100</v>
      </c>
      <c r="U223" s="36" t="s">
        <v>323</v>
      </c>
    </row>
    <row r="224" spans="10:21" x14ac:dyDescent="0.25">
      <c r="J224" s="37">
        <v>41739</v>
      </c>
      <c r="K224" s="36">
        <f t="shared" si="15"/>
        <v>2014</v>
      </c>
      <c r="L224" s="36" t="str">
        <f t="shared" si="16"/>
        <v>April</v>
      </c>
      <c r="M224" s="36">
        <f t="shared" si="17"/>
        <v>15</v>
      </c>
      <c r="N224" s="36">
        <f t="shared" si="18"/>
        <v>10</v>
      </c>
      <c r="O224" s="36" t="str">
        <f t="shared" si="19"/>
        <v>201415</v>
      </c>
      <c r="P224" s="36" t="str">
        <f>CONCATENATE(K224,MONTH(ExpensesDBTable[[#This Row],[Date]]))</f>
        <v>20144</v>
      </c>
      <c r="Q224" s="36" t="s">
        <v>182</v>
      </c>
      <c r="R224" s="36" t="s">
        <v>18</v>
      </c>
      <c r="S224" s="38">
        <v>20</v>
      </c>
      <c r="T224" s="36" t="s">
        <v>100</v>
      </c>
      <c r="U224" s="36" t="s">
        <v>324</v>
      </c>
    </row>
    <row r="225" spans="10:21" x14ac:dyDescent="0.25">
      <c r="J225" s="37">
        <v>41739</v>
      </c>
      <c r="K225" s="36">
        <f t="shared" si="15"/>
        <v>2014</v>
      </c>
      <c r="L225" s="36" t="str">
        <f t="shared" si="16"/>
        <v>April</v>
      </c>
      <c r="M225" s="36">
        <f t="shared" si="17"/>
        <v>15</v>
      </c>
      <c r="N225" s="36">
        <f t="shared" si="18"/>
        <v>10</v>
      </c>
      <c r="O225" s="36" t="str">
        <f t="shared" si="19"/>
        <v>201415</v>
      </c>
      <c r="P225" s="36" t="str">
        <f>CONCATENATE(K225,MONTH(ExpensesDBTable[[#This Row],[Date]]))</f>
        <v>20144</v>
      </c>
      <c r="Q225" s="36" t="s">
        <v>99</v>
      </c>
      <c r="R225" s="36" t="s">
        <v>14</v>
      </c>
      <c r="S225" s="38">
        <v>1.88</v>
      </c>
      <c r="T225" s="36" t="s">
        <v>100</v>
      </c>
      <c r="U225" s="36" t="s">
        <v>325</v>
      </c>
    </row>
    <row r="226" spans="10:21" x14ac:dyDescent="0.25">
      <c r="J226" s="37">
        <v>41739</v>
      </c>
      <c r="K226" s="36">
        <f t="shared" si="15"/>
        <v>2014</v>
      </c>
      <c r="L226" s="36" t="str">
        <f t="shared" si="16"/>
        <v>April</v>
      </c>
      <c r="M226" s="36">
        <f t="shared" si="17"/>
        <v>15</v>
      </c>
      <c r="N226" s="36">
        <f t="shared" si="18"/>
        <v>10</v>
      </c>
      <c r="O226" s="36" t="str">
        <f t="shared" si="19"/>
        <v>201415</v>
      </c>
      <c r="P226" s="36" t="str">
        <f>CONCATENATE(K226,MONTH(ExpensesDBTable[[#This Row],[Date]]))</f>
        <v>20144</v>
      </c>
      <c r="Q226" s="36" t="s">
        <v>99</v>
      </c>
      <c r="R226" s="36" t="s">
        <v>14</v>
      </c>
      <c r="S226" s="38">
        <v>5.63</v>
      </c>
      <c r="T226" s="36" t="s">
        <v>100</v>
      </c>
      <c r="U226" s="36" t="s">
        <v>326</v>
      </c>
    </row>
    <row r="227" spans="10:21" x14ac:dyDescent="0.25">
      <c r="J227" s="37">
        <v>41741</v>
      </c>
      <c r="K227" s="36">
        <f t="shared" si="15"/>
        <v>2014</v>
      </c>
      <c r="L227" s="36" t="str">
        <f t="shared" si="16"/>
        <v>April</v>
      </c>
      <c r="M227" s="36">
        <f t="shared" si="17"/>
        <v>15</v>
      </c>
      <c r="N227" s="36">
        <f t="shared" si="18"/>
        <v>12</v>
      </c>
      <c r="O227" s="36" t="str">
        <f t="shared" si="19"/>
        <v>201415</v>
      </c>
      <c r="P227" s="36" t="str">
        <f>CONCATENATE(K227,MONTH(ExpensesDBTable[[#This Row],[Date]]))</f>
        <v>20144</v>
      </c>
      <c r="Q227" s="36" t="s">
        <v>99</v>
      </c>
      <c r="R227" s="36" t="s">
        <v>14</v>
      </c>
      <c r="S227" s="38">
        <v>1.42</v>
      </c>
      <c r="T227" s="36" t="s">
        <v>100</v>
      </c>
      <c r="U227" s="36" t="s">
        <v>327</v>
      </c>
    </row>
    <row r="228" spans="10:21" x14ac:dyDescent="0.25">
      <c r="J228" s="37">
        <v>41741</v>
      </c>
      <c r="K228" s="36">
        <f t="shared" si="15"/>
        <v>2014</v>
      </c>
      <c r="L228" s="36" t="str">
        <f t="shared" si="16"/>
        <v>April</v>
      </c>
      <c r="M228" s="36">
        <f t="shared" si="17"/>
        <v>15</v>
      </c>
      <c r="N228" s="36">
        <f t="shared" si="18"/>
        <v>12</v>
      </c>
      <c r="O228" s="36" t="str">
        <f t="shared" si="19"/>
        <v>201415</v>
      </c>
      <c r="P228" s="36" t="str">
        <f>CONCATENATE(K228,MONTH(ExpensesDBTable[[#This Row],[Date]]))</f>
        <v>20144</v>
      </c>
      <c r="Q228" s="36" t="s">
        <v>102</v>
      </c>
      <c r="R228" s="36" t="s">
        <v>14</v>
      </c>
      <c r="S228" s="38">
        <v>16</v>
      </c>
      <c r="T228" s="36" t="s">
        <v>100</v>
      </c>
      <c r="U228" s="36" t="s">
        <v>328</v>
      </c>
    </row>
    <row r="229" spans="10:21" x14ac:dyDescent="0.25">
      <c r="J229" s="37">
        <v>41742</v>
      </c>
      <c r="K229" s="36">
        <f t="shared" si="15"/>
        <v>2014</v>
      </c>
      <c r="L229" s="36" t="str">
        <f t="shared" si="16"/>
        <v>April</v>
      </c>
      <c r="M229" s="36">
        <f t="shared" si="17"/>
        <v>15</v>
      </c>
      <c r="N229" s="36">
        <f t="shared" si="18"/>
        <v>13</v>
      </c>
      <c r="O229" s="36" t="str">
        <f t="shared" si="19"/>
        <v>201415</v>
      </c>
      <c r="P229" s="36" t="str">
        <f>CONCATENATE(K229,MONTH(ExpensesDBTable[[#This Row],[Date]]))</f>
        <v>20144</v>
      </c>
      <c r="Q229" s="36" t="s">
        <v>102</v>
      </c>
      <c r="R229" s="36" t="s">
        <v>16</v>
      </c>
      <c r="S229" s="38">
        <v>8</v>
      </c>
      <c r="T229" s="36" t="s">
        <v>100</v>
      </c>
      <c r="U229" s="36" t="s">
        <v>329</v>
      </c>
    </row>
    <row r="230" spans="10:21" x14ac:dyDescent="0.25">
      <c r="J230" s="37">
        <v>41742</v>
      </c>
      <c r="K230" s="36">
        <f t="shared" si="15"/>
        <v>2014</v>
      </c>
      <c r="L230" s="36" t="str">
        <f t="shared" si="16"/>
        <v>April</v>
      </c>
      <c r="M230" s="36">
        <f t="shared" si="17"/>
        <v>15</v>
      </c>
      <c r="N230" s="36">
        <f t="shared" si="18"/>
        <v>13</v>
      </c>
      <c r="O230" s="36" t="str">
        <f t="shared" si="19"/>
        <v>201415</v>
      </c>
      <c r="P230" s="36" t="str">
        <f>CONCATENATE(K230,MONTH(ExpensesDBTable[[#This Row],[Date]]))</f>
        <v>20144</v>
      </c>
      <c r="Q230" s="36" t="s">
        <v>102</v>
      </c>
      <c r="R230" s="36" t="s">
        <v>14</v>
      </c>
      <c r="S230" s="38">
        <v>3</v>
      </c>
      <c r="T230" s="36" t="s">
        <v>100</v>
      </c>
      <c r="U230" s="36" t="s">
        <v>330</v>
      </c>
    </row>
    <row r="231" spans="10:21" x14ac:dyDescent="0.25">
      <c r="J231" s="37">
        <v>41742</v>
      </c>
      <c r="K231" s="36">
        <f t="shared" si="15"/>
        <v>2014</v>
      </c>
      <c r="L231" s="36" t="str">
        <f t="shared" si="16"/>
        <v>April</v>
      </c>
      <c r="M231" s="36">
        <f t="shared" si="17"/>
        <v>15</v>
      </c>
      <c r="N231" s="36">
        <f t="shared" si="18"/>
        <v>13</v>
      </c>
      <c r="O231" s="36" t="str">
        <f t="shared" si="19"/>
        <v>201415</v>
      </c>
      <c r="P231" s="36" t="str">
        <f>CONCATENATE(K231,MONTH(ExpensesDBTable[[#This Row],[Date]]))</f>
        <v>20144</v>
      </c>
      <c r="Q231" s="36" t="s">
        <v>99</v>
      </c>
      <c r="R231" s="36" t="s">
        <v>14</v>
      </c>
      <c r="S231" s="38">
        <v>8</v>
      </c>
      <c r="T231" s="36" t="s">
        <v>100</v>
      </c>
      <c r="U231" s="36" t="s">
        <v>331</v>
      </c>
    </row>
    <row r="232" spans="10:21" x14ac:dyDescent="0.25">
      <c r="J232" s="37">
        <v>41743</v>
      </c>
      <c r="K232" s="36">
        <f t="shared" si="15"/>
        <v>2014</v>
      </c>
      <c r="L232" s="36" t="str">
        <f t="shared" si="16"/>
        <v>April</v>
      </c>
      <c r="M232" s="36">
        <f t="shared" si="17"/>
        <v>16</v>
      </c>
      <c r="N232" s="36">
        <f t="shared" si="18"/>
        <v>14</v>
      </c>
      <c r="O232" s="36" t="str">
        <f t="shared" si="19"/>
        <v>201416</v>
      </c>
      <c r="P232" s="36" t="str">
        <f>CONCATENATE(K232,MONTH(ExpensesDBTable[[#This Row],[Date]]))</f>
        <v>20144</v>
      </c>
      <c r="Q232" s="36" t="s">
        <v>108</v>
      </c>
      <c r="R232" s="36" t="s">
        <v>14</v>
      </c>
      <c r="S232" s="38">
        <v>12</v>
      </c>
      <c r="T232" s="36" t="s">
        <v>100</v>
      </c>
      <c r="U232" s="36" t="s">
        <v>332</v>
      </c>
    </row>
    <row r="233" spans="10:21" x14ac:dyDescent="0.25">
      <c r="J233" s="37">
        <v>41744</v>
      </c>
      <c r="K233" s="36">
        <f t="shared" si="15"/>
        <v>2014</v>
      </c>
      <c r="L233" s="36" t="str">
        <f t="shared" si="16"/>
        <v>April</v>
      </c>
      <c r="M233" s="36">
        <f t="shared" si="17"/>
        <v>16</v>
      </c>
      <c r="N233" s="36">
        <f t="shared" si="18"/>
        <v>15</v>
      </c>
      <c r="O233" s="36" t="str">
        <f t="shared" si="19"/>
        <v>201416</v>
      </c>
      <c r="P233" s="36" t="str">
        <f>CONCATENATE(K233,MONTH(ExpensesDBTable[[#This Row],[Date]]))</f>
        <v>20144</v>
      </c>
      <c r="Q233" s="36" t="s">
        <v>182</v>
      </c>
      <c r="R233" s="36" t="s">
        <v>17</v>
      </c>
      <c r="S233" s="38">
        <v>200</v>
      </c>
      <c r="T233" s="36" t="s">
        <v>106</v>
      </c>
      <c r="U233" s="36" t="s">
        <v>333</v>
      </c>
    </row>
    <row r="234" spans="10:21" x14ac:dyDescent="0.25">
      <c r="J234" s="37">
        <v>41744</v>
      </c>
      <c r="K234" s="36">
        <f t="shared" si="15"/>
        <v>2014</v>
      </c>
      <c r="L234" s="36" t="str">
        <f t="shared" si="16"/>
        <v>April</v>
      </c>
      <c r="M234" s="36">
        <f t="shared" si="17"/>
        <v>16</v>
      </c>
      <c r="N234" s="36">
        <f t="shared" si="18"/>
        <v>15</v>
      </c>
      <c r="O234" s="36" t="str">
        <f t="shared" si="19"/>
        <v>201416</v>
      </c>
      <c r="P234" s="36" t="str">
        <f>CONCATENATE(K234,MONTH(ExpensesDBTable[[#This Row],[Date]]))</f>
        <v>20144</v>
      </c>
      <c r="Q234" s="36" t="s">
        <v>108</v>
      </c>
      <c r="R234" s="36" t="s">
        <v>14</v>
      </c>
      <c r="S234" s="38">
        <v>14.96</v>
      </c>
      <c r="T234" s="36" t="s">
        <v>100</v>
      </c>
      <c r="U234" s="36" t="s">
        <v>334</v>
      </c>
    </row>
    <row r="235" spans="10:21" x14ac:dyDescent="0.25">
      <c r="J235" s="37">
        <v>41745</v>
      </c>
      <c r="K235" s="36">
        <f t="shared" si="15"/>
        <v>2014</v>
      </c>
      <c r="L235" s="36" t="str">
        <f t="shared" si="16"/>
        <v>April</v>
      </c>
      <c r="M235" s="36">
        <f t="shared" si="17"/>
        <v>16</v>
      </c>
      <c r="N235" s="36">
        <f t="shared" si="18"/>
        <v>16</v>
      </c>
      <c r="O235" s="36" t="str">
        <f t="shared" si="19"/>
        <v>201416</v>
      </c>
      <c r="P235" s="36" t="str">
        <f>CONCATENATE(K235,MONTH(ExpensesDBTable[[#This Row],[Date]]))</f>
        <v>20144</v>
      </c>
      <c r="Q235" s="36" t="s">
        <v>199</v>
      </c>
      <c r="R235" s="36" t="s">
        <v>19</v>
      </c>
      <c r="S235" s="38">
        <v>7</v>
      </c>
      <c r="T235" s="36" t="s">
        <v>100</v>
      </c>
      <c r="U235" s="36" t="s">
        <v>335</v>
      </c>
    </row>
    <row r="236" spans="10:21" x14ac:dyDescent="0.25">
      <c r="J236" s="37">
        <v>41745</v>
      </c>
      <c r="K236" s="36">
        <f t="shared" si="15"/>
        <v>2014</v>
      </c>
      <c r="L236" s="36" t="str">
        <f t="shared" si="16"/>
        <v>April</v>
      </c>
      <c r="M236" s="36">
        <f t="shared" si="17"/>
        <v>16</v>
      </c>
      <c r="N236" s="36">
        <f t="shared" si="18"/>
        <v>16</v>
      </c>
      <c r="O236" s="36" t="str">
        <f t="shared" si="19"/>
        <v>201416</v>
      </c>
      <c r="P236" s="36" t="str">
        <f>CONCATENATE(K236,MONTH(ExpensesDBTable[[#This Row],[Date]]))</f>
        <v>20144</v>
      </c>
      <c r="Q236" s="36" t="s">
        <v>99</v>
      </c>
      <c r="R236" s="36" t="s">
        <v>14</v>
      </c>
      <c r="S236" s="38">
        <v>6.52</v>
      </c>
      <c r="T236" s="36" t="s">
        <v>100</v>
      </c>
      <c r="U236" s="36" t="s">
        <v>336</v>
      </c>
    </row>
    <row r="237" spans="10:21" x14ac:dyDescent="0.25">
      <c r="J237" s="37">
        <v>41745</v>
      </c>
      <c r="K237" s="36">
        <f t="shared" si="15"/>
        <v>2014</v>
      </c>
      <c r="L237" s="36" t="str">
        <f t="shared" si="16"/>
        <v>April</v>
      </c>
      <c r="M237" s="36">
        <f t="shared" si="17"/>
        <v>16</v>
      </c>
      <c r="N237" s="36">
        <f t="shared" si="18"/>
        <v>16</v>
      </c>
      <c r="O237" s="36" t="str">
        <f t="shared" si="19"/>
        <v>201416</v>
      </c>
      <c r="P237" s="36" t="str">
        <f>CONCATENATE(K237,MONTH(ExpensesDBTable[[#This Row],[Date]]))</f>
        <v>20144</v>
      </c>
      <c r="Q237" s="36" t="s">
        <v>108</v>
      </c>
      <c r="R237" s="36" t="s">
        <v>14</v>
      </c>
      <c r="S237" s="38">
        <v>9.6</v>
      </c>
      <c r="T237" s="36" t="s">
        <v>100</v>
      </c>
      <c r="U237" s="36" t="s">
        <v>337</v>
      </c>
    </row>
    <row r="238" spans="10:21" x14ac:dyDescent="0.25">
      <c r="J238" s="37">
        <v>41746</v>
      </c>
      <c r="K238" s="36">
        <f t="shared" si="15"/>
        <v>2014</v>
      </c>
      <c r="L238" s="36" t="str">
        <f t="shared" si="16"/>
        <v>April</v>
      </c>
      <c r="M238" s="36">
        <f t="shared" si="17"/>
        <v>16</v>
      </c>
      <c r="N238" s="36">
        <f t="shared" si="18"/>
        <v>17</v>
      </c>
      <c r="O238" s="36" t="str">
        <f t="shared" si="19"/>
        <v>201416</v>
      </c>
      <c r="P238" s="36" t="str">
        <f>CONCATENATE(K238,MONTH(ExpensesDBTable[[#This Row],[Date]]))</f>
        <v>20144</v>
      </c>
      <c r="Q238" s="36" t="s">
        <v>171</v>
      </c>
      <c r="R238" s="36" t="s">
        <v>19</v>
      </c>
      <c r="S238" s="38">
        <v>4</v>
      </c>
      <c r="T238" s="36" t="s">
        <v>100</v>
      </c>
      <c r="U238" s="36" t="s">
        <v>338</v>
      </c>
    </row>
    <row r="239" spans="10:21" x14ac:dyDescent="0.25">
      <c r="J239" s="37">
        <v>41746</v>
      </c>
      <c r="K239" s="36">
        <f t="shared" si="15"/>
        <v>2014</v>
      </c>
      <c r="L239" s="36" t="str">
        <f t="shared" si="16"/>
        <v>April</v>
      </c>
      <c r="M239" s="36">
        <f t="shared" si="17"/>
        <v>16</v>
      </c>
      <c r="N239" s="36">
        <f t="shared" si="18"/>
        <v>17</v>
      </c>
      <c r="O239" s="36" t="str">
        <f t="shared" si="19"/>
        <v>201416</v>
      </c>
      <c r="P239" s="36" t="str">
        <f>CONCATENATE(K239,MONTH(ExpensesDBTable[[#This Row],[Date]]))</f>
        <v>20144</v>
      </c>
      <c r="Q239" s="36" t="s">
        <v>99</v>
      </c>
      <c r="R239" s="36" t="s">
        <v>14</v>
      </c>
      <c r="S239" s="38">
        <v>9.99</v>
      </c>
      <c r="T239" s="36" t="s">
        <v>100</v>
      </c>
      <c r="U239" s="36" t="s">
        <v>339</v>
      </c>
    </row>
    <row r="240" spans="10:21" x14ac:dyDescent="0.25">
      <c r="J240" s="37">
        <v>41746</v>
      </c>
      <c r="K240" s="36">
        <f t="shared" si="15"/>
        <v>2014</v>
      </c>
      <c r="L240" s="36" t="str">
        <f t="shared" si="16"/>
        <v>April</v>
      </c>
      <c r="M240" s="36">
        <f t="shared" si="17"/>
        <v>16</v>
      </c>
      <c r="N240" s="36">
        <f t="shared" si="18"/>
        <v>17</v>
      </c>
      <c r="O240" s="36" t="str">
        <f t="shared" si="19"/>
        <v>201416</v>
      </c>
      <c r="P240" s="36" t="str">
        <f>CONCATENATE(K240,MONTH(ExpensesDBTable[[#This Row],[Date]]))</f>
        <v>20144</v>
      </c>
      <c r="Q240" s="36" t="s">
        <v>148</v>
      </c>
      <c r="R240" s="36" t="s">
        <v>17</v>
      </c>
      <c r="S240" s="38">
        <v>10.55</v>
      </c>
      <c r="T240" s="36" t="s">
        <v>100</v>
      </c>
      <c r="U240" s="36" t="s">
        <v>340</v>
      </c>
    </row>
    <row r="241" spans="10:21" x14ac:dyDescent="0.25">
      <c r="J241" s="37">
        <v>41747</v>
      </c>
      <c r="K241" s="36">
        <f t="shared" si="15"/>
        <v>2014</v>
      </c>
      <c r="L241" s="36" t="str">
        <f t="shared" si="16"/>
        <v>April</v>
      </c>
      <c r="M241" s="36">
        <f t="shared" si="17"/>
        <v>16</v>
      </c>
      <c r="N241" s="36">
        <f t="shared" si="18"/>
        <v>18</v>
      </c>
      <c r="O241" s="36" t="str">
        <f t="shared" si="19"/>
        <v>201416</v>
      </c>
      <c r="P241" s="36" t="str">
        <f>CONCATENATE(K241,MONTH(ExpensesDBTable[[#This Row],[Date]]))</f>
        <v>20144</v>
      </c>
      <c r="Q241" s="36" t="s">
        <v>113</v>
      </c>
      <c r="R241" s="36" t="s">
        <v>21</v>
      </c>
      <c r="S241" s="38">
        <v>1538</v>
      </c>
      <c r="T241" s="36" t="s">
        <v>106</v>
      </c>
      <c r="U241" s="36" t="s">
        <v>341</v>
      </c>
    </row>
    <row r="242" spans="10:21" x14ac:dyDescent="0.25">
      <c r="J242" s="37">
        <v>41748</v>
      </c>
      <c r="K242" s="36">
        <f t="shared" si="15"/>
        <v>2014</v>
      </c>
      <c r="L242" s="36" t="str">
        <f t="shared" si="16"/>
        <v>April</v>
      </c>
      <c r="M242" s="36">
        <f t="shared" si="17"/>
        <v>16</v>
      </c>
      <c r="N242" s="36">
        <f t="shared" si="18"/>
        <v>19</v>
      </c>
      <c r="O242" s="36" t="str">
        <f t="shared" si="19"/>
        <v>201416</v>
      </c>
      <c r="P242" s="36" t="str">
        <f>CONCATENATE(K242,MONTH(ExpensesDBTable[[#This Row],[Date]]))</f>
        <v>20144</v>
      </c>
      <c r="Q242" s="36" t="s">
        <v>99</v>
      </c>
      <c r="R242" s="36" t="s">
        <v>14</v>
      </c>
      <c r="S242" s="38">
        <v>8.33</v>
      </c>
      <c r="T242" s="36" t="s">
        <v>100</v>
      </c>
      <c r="U242" s="36" t="s">
        <v>342</v>
      </c>
    </row>
    <row r="243" spans="10:21" x14ac:dyDescent="0.25">
      <c r="J243" s="37">
        <v>41748</v>
      </c>
      <c r="K243" s="36">
        <f t="shared" si="15"/>
        <v>2014</v>
      </c>
      <c r="L243" s="36" t="str">
        <f t="shared" si="16"/>
        <v>April</v>
      </c>
      <c r="M243" s="36">
        <f t="shared" si="17"/>
        <v>16</v>
      </c>
      <c r="N243" s="36">
        <f t="shared" si="18"/>
        <v>19</v>
      </c>
      <c r="O243" s="36" t="str">
        <f t="shared" si="19"/>
        <v>201416</v>
      </c>
      <c r="P243" s="36" t="str">
        <f>CONCATENATE(K243,MONTH(ExpensesDBTable[[#This Row],[Date]]))</f>
        <v>20144</v>
      </c>
      <c r="Q243" s="36" t="s">
        <v>128</v>
      </c>
      <c r="R243" s="36" t="s">
        <v>22</v>
      </c>
      <c r="S243" s="38">
        <v>10</v>
      </c>
      <c r="T243" s="36" t="s">
        <v>100</v>
      </c>
      <c r="U243" s="36" t="s">
        <v>343</v>
      </c>
    </row>
    <row r="244" spans="10:21" x14ac:dyDescent="0.25">
      <c r="J244" s="37">
        <v>41749</v>
      </c>
      <c r="K244" s="36">
        <f t="shared" si="15"/>
        <v>2014</v>
      </c>
      <c r="L244" s="36" t="str">
        <f t="shared" si="16"/>
        <v>April</v>
      </c>
      <c r="M244" s="36">
        <f t="shared" si="17"/>
        <v>16</v>
      </c>
      <c r="N244" s="36">
        <f t="shared" si="18"/>
        <v>20</v>
      </c>
      <c r="O244" s="36" t="str">
        <f t="shared" si="19"/>
        <v>201416</v>
      </c>
      <c r="P244" s="36" t="str">
        <f>CONCATENATE(K244,MONTH(ExpensesDBTable[[#This Row],[Date]]))</f>
        <v>20144</v>
      </c>
      <c r="Q244" s="36" t="s">
        <v>273</v>
      </c>
      <c r="R244" s="36" t="s">
        <v>23</v>
      </c>
      <c r="S244" s="38">
        <v>25.57</v>
      </c>
      <c r="T244" s="36" t="s">
        <v>106</v>
      </c>
      <c r="U244" s="36" t="s">
        <v>344</v>
      </c>
    </row>
    <row r="245" spans="10:21" x14ac:dyDescent="0.25">
      <c r="J245" s="37">
        <v>41749</v>
      </c>
      <c r="K245" s="36">
        <f t="shared" si="15"/>
        <v>2014</v>
      </c>
      <c r="L245" s="36" t="str">
        <f t="shared" si="16"/>
        <v>April</v>
      </c>
      <c r="M245" s="36">
        <f t="shared" si="17"/>
        <v>16</v>
      </c>
      <c r="N245" s="36">
        <f t="shared" si="18"/>
        <v>20</v>
      </c>
      <c r="O245" s="36" t="str">
        <f t="shared" si="19"/>
        <v>201416</v>
      </c>
      <c r="P245" s="36" t="str">
        <f>CONCATENATE(K245,MONTH(ExpensesDBTable[[#This Row],[Date]]))</f>
        <v>20144</v>
      </c>
      <c r="Q245" s="36" t="s">
        <v>273</v>
      </c>
      <c r="R245" s="36" t="s">
        <v>23</v>
      </c>
      <c r="S245" s="38">
        <v>20</v>
      </c>
      <c r="T245" s="36" t="s">
        <v>106</v>
      </c>
      <c r="U245" s="36" t="s">
        <v>345</v>
      </c>
    </row>
    <row r="246" spans="10:21" x14ac:dyDescent="0.25">
      <c r="J246" s="37">
        <v>41749</v>
      </c>
      <c r="K246" s="36">
        <f t="shared" si="15"/>
        <v>2014</v>
      </c>
      <c r="L246" s="36" t="str">
        <f t="shared" si="16"/>
        <v>April</v>
      </c>
      <c r="M246" s="36">
        <f t="shared" si="17"/>
        <v>16</v>
      </c>
      <c r="N246" s="36">
        <f t="shared" si="18"/>
        <v>20</v>
      </c>
      <c r="O246" s="36" t="str">
        <f t="shared" si="19"/>
        <v>201416</v>
      </c>
      <c r="P246" s="36" t="str">
        <f>CONCATENATE(K246,MONTH(ExpensesDBTable[[#This Row],[Date]]))</f>
        <v>20144</v>
      </c>
      <c r="Q246" s="36" t="s">
        <v>99</v>
      </c>
      <c r="R246" s="36" t="s">
        <v>14</v>
      </c>
      <c r="S246" s="38">
        <v>13.94</v>
      </c>
      <c r="T246" s="36" t="s">
        <v>100</v>
      </c>
      <c r="U246" s="36" t="s">
        <v>346</v>
      </c>
    </row>
    <row r="247" spans="10:21" x14ac:dyDescent="0.25">
      <c r="J247" s="37">
        <v>41750</v>
      </c>
      <c r="K247" s="36">
        <f t="shared" si="15"/>
        <v>2014</v>
      </c>
      <c r="L247" s="36" t="str">
        <f t="shared" si="16"/>
        <v>April</v>
      </c>
      <c r="M247" s="36">
        <f t="shared" si="17"/>
        <v>17</v>
      </c>
      <c r="N247" s="36">
        <f t="shared" si="18"/>
        <v>21</v>
      </c>
      <c r="O247" s="36" t="str">
        <f t="shared" si="19"/>
        <v>201417</v>
      </c>
      <c r="P247" s="36" t="str">
        <f>CONCATENATE(K247,MONTH(ExpensesDBTable[[#This Row],[Date]]))</f>
        <v>20144</v>
      </c>
      <c r="Q247" s="36" t="s">
        <v>99</v>
      </c>
      <c r="R247" s="36" t="s">
        <v>14</v>
      </c>
      <c r="S247" s="38">
        <v>0.8</v>
      </c>
      <c r="T247" s="36" t="s">
        <v>100</v>
      </c>
      <c r="U247" s="36" t="s">
        <v>347</v>
      </c>
    </row>
    <row r="248" spans="10:21" x14ac:dyDescent="0.25">
      <c r="J248" s="37">
        <v>41750</v>
      </c>
      <c r="K248" s="36">
        <f t="shared" si="15"/>
        <v>2014</v>
      </c>
      <c r="L248" s="36" t="str">
        <f t="shared" si="16"/>
        <v>April</v>
      </c>
      <c r="M248" s="36">
        <f t="shared" si="17"/>
        <v>17</v>
      </c>
      <c r="N248" s="36">
        <f t="shared" si="18"/>
        <v>21</v>
      </c>
      <c r="O248" s="36" t="str">
        <f t="shared" si="19"/>
        <v>201417</v>
      </c>
      <c r="P248" s="36" t="str">
        <f>CONCATENATE(K248,MONTH(ExpensesDBTable[[#This Row],[Date]]))</f>
        <v>20144</v>
      </c>
      <c r="Q248" s="36" t="s">
        <v>348</v>
      </c>
      <c r="R248" s="36" t="s">
        <v>13</v>
      </c>
      <c r="S248" s="38">
        <v>25.7</v>
      </c>
      <c r="T248" s="36" t="s">
        <v>100</v>
      </c>
      <c r="U248" s="36" t="s">
        <v>349</v>
      </c>
    </row>
    <row r="249" spans="10:21" x14ac:dyDescent="0.25">
      <c r="J249" s="37">
        <v>41751</v>
      </c>
      <c r="K249" s="36">
        <f t="shared" si="15"/>
        <v>2014</v>
      </c>
      <c r="L249" s="36" t="str">
        <f t="shared" si="16"/>
        <v>April</v>
      </c>
      <c r="M249" s="36">
        <f t="shared" si="17"/>
        <v>17</v>
      </c>
      <c r="N249" s="36">
        <f t="shared" si="18"/>
        <v>22</v>
      </c>
      <c r="O249" s="36" t="str">
        <f t="shared" si="19"/>
        <v>201417</v>
      </c>
      <c r="P249" s="36" t="str">
        <f>CONCATENATE(K249,MONTH(ExpensesDBTable[[#This Row],[Date]]))</f>
        <v>20144</v>
      </c>
      <c r="Q249" s="36" t="s">
        <v>171</v>
      </c>
      <c r="R249" s="36" t="s">
        <v>16</v>
      </c>
      <c r="S249" s="38">
        <v>5</v>
      </c>
      <c r="T249" s="36" t="s">
        <v>100</v>
      </c>
      <c r="U249" s="36" t="s">
        <v>350</v>
      </c>
    </row>
    <row r="250" spans="10:21" x14ac:dyDescent="0.25">
      <c r="J250" s="37">
        <v>41751</v>
      </c>
      <c r="K250" s="36">
        <f t="shared" si="15"/>
        <v>2014</v>
      </c>
      <c r="L250" s="36" t="str">
        <f t="shared" si="16"/>
        <v>April</v>
      </c>
      <c r="M250" s="36">
        <f t="shared" si="17"/>
        <v>17</v>
      </c>
      <c r="N250" s="36">
        <f t="shared" si="18"/>
        <v>22</v>
      </c>
      <c r="O250" s="36" t="str">
        <f t="shared" si="19"/>
        <v>201417</v>
      </c>
      <c r="P250" s="36" t="str">
        <f>CONCATENATE(K250,MONTH(ExpensesDBTable[[#This Row],[Date]]))</f>
        <v>20144</v>
      </c>
      <c r="Q250" s="36" t="s">
        <v>108</v>
      </c>
      <c r="R250" s="36" t="s">
        <v>14</v>
      </c>
      <c r="S250" s="38">
        <v>14.09</v>
      </c>
      <c r="T250" s="36" t="s">
        <v>100</v>
      </c>
      <c r="U250" s="36" t="s">
        <v>351</v>
      </c>
    </row>
    <row r="251" spans="10:21" x14ac:dyDescent="0.25">
      <c r="J251" s="37">
        <v>41752</v>
      </c>
      <c r="K251" s="36">
        <f t="shared" si="15"/>
        <v>2014</v>
      </c>
      <c r="L251" s="36" t="str">
        <f t="shared" si="16"/>
        <v>April</v>
      </c>
      <c r="M251" s="36">
        <f t="shared" si="17"/>
        <v>17</v>
      </c>
      <c r="N251" s="36">
        <f t="shared" si="18"/>
        <v>23</v>
      </c>
      <c r="O251" s="36" t="str">
        <f t="shared" si="19"/>
        <v>201417</v>
      </c>
      <c r="P251" s="36" t="str">
        <f>CONCATENATE(K251,MONTH(ExpensesDBTable[[#This Row],[Date]]))</f>
        <v>20144</v>
      </c>
      <c r="Q251" s="36" t="s">
        <v>352</v>
      </c>
      <c r="R251" s="36" t="s">
        <v>19</v>
      </c>
      <c r="S251" s="38">
        <v>8.9499999999999993</v>
      </c>
      <c r="T251" s="36" t="s">
        <v>100</v>
      </c>
      <c r="U251" s="36" t="s">
        <v>353</v>
      </c>
    </row>
    <row r="252" spans="10:21" x14ac:dyDescent="0.25">
      <c r="J252" s="37">
        <v>41752</v>
      </c>
      <c r="K252" s="36">
        <f t="shared" si="15"/>
        <v>2014</v>
      </c>
      <c r="L252" s="36" t="str">
        <f t="shared" si="16"/>
        <v>April</v>
      </c>
      <c r="M252" s="36">
        <f t="shared" si="17"/>
        <v>17</v>
      </c>
      <c r="N252" s="36">
        <f t="shared" si="18"/>
        <v>23</v>
      </c>
      <c r="O252" s="36" t="str">
        <f t="shared" si="19"/>
        <v>201417</v>
      </c>
      <c r="P252" s="36" t="str">
        <f>CONCATENATE(K252,MONTH(ExpensesDBTable[[#This Row],[Date]]))</f>
        <v>20144</v>
      </c>
      <c r="Q252" s="36" t="s">
        <v>119</v>
      </c>
      <c r="R252" s="36" t="s">
        <v>18</v>
      </c>
      <c r="S252" s="38">
        <v>7</v>
      </c>
      <c r="T252" s="36" t="s">
        <v>100</v>
      </c>
      <c r="U252" s="36" t="s">
        <v>354</v>
      </c>
    </row>
    <row r="253" spans="10:21" x14ac:dyDescent="0.25">
      <c r="J253" s="37">
        <v>41753</v>
      </c>
      <c r="K253" s="36">
        <f t="shared" si="15"/>
        <v>2014</v>
      </c>
      <c r="L253" s="36" t="str">
        <f t="shared" si="16"/>
        <v>April</v>
      </c>
      <c r="M253" s="36">
        <f t="shared" si="17"/>
        <v>17</v>
      </c>
      <c r="N253" s="36">
        <f t="shared" si="18"/>
        <v>24</v>
      </c>
      <c r="O253" s="36" t="str">
        <f t="shared" si="19"/>
        <v>201417</v>
      </c>
      <c r="P253" s="36" t="str">
        <f>CONCATENATE(K253,MONTH(ExpensesDBTable[[#This Row],[Date]]))</f>
        <v>20144</v>
      </c>
      <c r="Q253" s="36" t="s">
        <v>128</v>
      </c>
      <c r="R253" s="36" t="s">
        <v>22</v>
      </c>
      <c r="S253" s="38">
        <v>137</v>
      </c>
      <c r="T253" s="36" t="s">
        <v>106</v>
      </c>
      <c r="U253" s="36" t="s">
        <v>355</v>
      </c>
    </row>
    <row r="254" spans="10:21" x14ac:dyDescent="0.25">
      <c r="J254" s="37">
        <v>41753</v>
      </c>
      <c r="K254" s="36">
        <f t="shared" si="15"/>
        <v>2014</v>
      </c>
      <c r="L254" s="36" t="str">
        <f t="shared" si="16"/>
        <v>April</v>
      </c>
      <c r="M254" s="36">
        <f t="shared" si="17"/>
        <v>17</v>
      </c>
      <c r="N254" s="36">
        <f t="shared" si="18"/>
        <v>24</v>
      </c>
      <c r="O254" s="36" t="str">
        <f t="shared" si="19"/>
        <v>201417</v>
      </c>
      <c r="P254" s="36" t="str">
        <f>CONCATENATE(K254,MONTH(ExpensesDBTable[[#This Row],[Date]]))</f>
        <v>20144</v>
      </c>
      <c r="Q254" s="36" t="s">
        <v>99</v>
      </c>
      <c r="R254" s="36" t="s">
        <v>14</v>
      </c>
      <c r="S254" s="38">
        <v>10.029999999999999</v>
      </c>
      <c r="T254" s="36" t="s">
        <v>100</v>
      </c>
      <c r="U254" s="36" t="s">
        <v>191</v>
      </c>
    </row>
    <row r="255" spans="10:21" x14ac:dyDescent="0.25">
      <c r="J255" s="37">
        <v>41754</v>
      </c>
      <c r="K255" s="36">
        <f t="shared" si="15"/>
        <v>2014</v>
      </c>
      <c r="L255" s="36" t="str">
        <f t="shared" si="16"/>
        <v>April</v>
      </c>
      <c r="M255" s="36">
        <f t="shared" si="17"/>
        <v>17</v>
      </c>
      <c r="N255" s="36">
        <f t="shared" si="18"/>
        <v>25</v>
      </c>
      <c r="O255" s="36" t="str">
        <f t="shared" si="19"/>
        <v>201417</v>
      </c>
      <c r="P255" s="36" t="str">
        <f>CONCATENATE(K255,MONTH(ExpensesDBTable[[#This Row],[Date]]))</f>
        <v>20144</v>
      </c>
      <c r="Q255" s="36" t="s">
        <v>99</v>
      </c>
      <c r="R255" s="36" t="s">
        <v>14</v>
      </c>
      <c r="S255" s="38">
        <v>3.42</v>
      </c>
      <c r="T255" s="36" t="s">
        <v>100</v>
      </c>
      <c r="U255" s="36" t="s">
        <v>356</v>
      </c>
    </row>
    <row r="256" spans="10:21" x14ac:dyDescent="0.25">
      <c r="J256" s="37">
        <v>41754</v>
      </c>
      <c r="K256" s="36">
        <f t="shared" si="15"/>
        <v>2014</v>
      </c>
      <c r="L256" s="36" t="str">
        <f t="shared" si="16"/>
        <v>April</v>
      </c>
      <c r="M256" s="36">
        <f t="shared" si="17"/>
        <v>17</v>
      </c>
      <c r="N256" s="36">
        <f t="shared" si="18"/>
        <v>25</v>
      </c>
      <c r="O256" s="36" t="str">
        <f t="shared" si="19"/>
        <v>201417</v>
      </c>
      <c r="P256" s="36" t="str">
        <f>CONCATENATE(K256,MONTH(ExpensesDBTable[[#This Row],[Date]]))</f>
        <v>20144</v>
      </c>
      <c r="Q256" s="36" t="s">
        <v>108</v>
      </c>
      <c r="R256" s="36" t="s">
        <v>16</v>
      </c>
      <c r="S256" s="38">
        <v>7</v>
      </c>
      <c r="T256" s="36" t="s">
        <v>100</v>
      </c>
      <c r="U256" s="36" t="s">
        <v>357</v>
      </c>
    </row>
    <row r="257" spans="10:21" x14ac:dyDescent="0.25">
      <c r="J257" s="37">
        <v>41755</v>
      </c>
      <c r="K257" s="36">
        <f t="shared" si="15"/>
        <v>2014</v>
      </c>
      <c r="L257" s="36" t="str">
        <f t="shared" si="16"/>
        <v>April</v>
      </c>
      <c r="M257" s="36">
        <f t="shared" si="17"/>
        <v>17</v>
      </c>
      <c r="N257" s="36">
        <f t="shared" si="18"/>
        <v>26</v>
      </c>
      <c r="O257" s="36" t="str">
        <f t="shared" si="19"/>
        <v>201417</v>
      </c>
      <c r="P257" s="36" t="str">
        <f>CONCATENATE(K257,MONTH(ExpensesDBTable[[#This Row],[Date]]))</f>
        <v>20144</v>
      </c>
      <c r="Q257" s="36" t="s">
        <v>141</v>
      </c>
      <c r="R257" s="36" t="s">
        <v>23</v>
      </c>
      <c r="S257" s="38">
        <v>49.95</v>
      </c>
      <c r="T257" s="36" t="s">
        <v>106</v>
      </c>
      <c r="U257" s="36" t="s">
        <v>358</v>
      </c>
    </row>
    <row r="258" spans="10:21" x14ac:dyDescent="0.25">
      <c r="J258" s="37">
        <v>41755</v>
      </c>
      <c r="K258" s="36">
        <f t="shared" si="15"/>
        <v>2014</v>
      </c>
      <c r="L258" s="36" t="str">
        <f t="shared" si="16"/>
        <v>April</v>
      </c>
      <c r="M258" s="36">
        <f t="shared" si="17"/>
        <v>17</v>
      </c>
      <c r="N258" s="36">
        <f t="shared" si="18"/>
        <v>26</v>
      </c>
      <c r="O258" s="36" t="str">
        <f t="shared" si="19"/>
        <v>201417</v>
      </c>
      <c r="P258" s="36" t="str">
        <f>CONCATENATE(K258,MONTH(ExpensesDBTable[[#This Row],[Date]]))</f>
        <v>20144</v>
      </c>
      <c r="Q258" s="36" t="s">
        <v>102</v>
      </c>
      <c r="R258" s="36" t="s">
        <v>14</v>
      </c>
      <c r="S258" s="38">
        <v>8.5</v>
      </c>
      <c r="T258" s="36" t="s">
        <v>100</v>
      </c>
      <c r="U258" s="36" t="s">
        <v>359</v>
      </c>
    </row>
    <row r="259" spans="10:21" x14ac:dyDescent="0.25">
      <c r="J259" s="37">
        <v>41755</v>
      </c>
      <c r="K259" s="36">
        <f t="shared" si="15"/>
        <v>2014</v>
      </c>
      <c r="L259" s="36" t="str">
        <f t="shared" si="16"/>
        <v>April</v>
      </c>
      <c r="M259" s="36">
        <f t="shared" si="17"/>
        <v>17</v>
      </c>
      <c r="N259" s="36">
        <f t="shared" si="18"/>
        <v>26</v>
      </c>
      <c r="O259" s="36" t="str">
        <f t="shared" si="19"/>
        <v>201417</v>
      </c>
      <c r="P259" s="36" t="str">
        <f>CONCATENATE(K259,MONTH(ExpensesDBTable[[#This Row],[Date]]))</f>
        <v>20144</v>
      </c>
      <c r="Q259" s="36" t="s">
        <v>108</v>
      </c>
      <c r="R259" s="36" t="s">
        <v>14</v>
      </c>
      <c r="S259" s="38">
        <v>3</v>
      </c>
      <c r="T259" s="36" t="s">
        <v>100</v>
      </c>
      <c r="U259" s="36" t="s">
        <v>360</v>
      </c>
    </row>
    <row r="260" spans="10:21" x14ac:dyDescent="0.25">
      <c r="J260" s="37">
        <v>41755</v>
      </c>
      <c r="K260" s="36">
        <f t="shared" si="15"/>
        <v>2014</v>
      </c>
      <c r="L260" s="36" t="str">
        <f t="shared" si="16"/>
        <v>April</v>
      </c>
      <c r="M260" s="36">
        <f t="shared" si="17"/>
        <v>17</v>
      </c>
      <c r="N260" s="36">
        <f t="shared" si="18"/>
        <v>26</v>
      </c>
      <c r="O260" s="36" t="str">
        <f t="shared" si="19"/>
        <v>201417</v>
      </c>
      <c r="P260" s="36" t="str">
        <f>CONCATENATE(K260,MONTH(ExpensesDBTable[[#This Row],[Date]]))</f>
        <v>20144</v>
      </c>
      <c r="Q260" s="36" t="s">
        <v>122</v>
      </c>
      <c r="R260" s="36" t="s">
        <v>11</v>
      </c>
      <c r="S260" s="38">
        <v>12</v>
      </c>
      <c r="T260" s="36" t="s">
        <v>100</v>
      </c>
      <c r="U260" s="36" t="s">
        <v>361</v>
      </c>
    </row>
    <row r="261" spans="10:21" x14ac:dyDescent="0.25">
      <c r="J261" s="37">
        <v>41755</v>
      </c>
      <c r="K261" s="36">
        <f t="shared" si="15"/>
        <v>2014</v>
      </c>
      <c r="L261" s="36" t="str">
        <f t="shared" si="16"/>
        <v>April</v>
      </c>
      <c r="M261" s="36">
        <f t="shared" si="17"/>
        <v>17</v>
      </c>
      <c r="N261" s="36">
        <f t="shared" si="18"/>
        <v>26</v>
      </c>
      <c r="O261" s="36" t="str">
        <f t="shared" si="19"/>
        <v>201417</v>
      </c>
      <c r="P261" s="36" t="str">
        <f>CONCATENATE(K261,MONTH(ExpensesDBTable[[#This Row],[Date]]))</f>
        <v>20144</v>
      </c>
      <c r="Q261" s="36" t="s">
        <v>119</v>
      </c>
      <c r="R261" s="36" t="s">
        <v>14</v>
      </c>
      <c r="S261" s="38">
        <v>2</v>
      </c>
      <c r="T261" s="36" t="s">
        <v>100</v>
      </c>
      <c r="U261" s="36" t="s">
        <v>362</v>
      </c>
    </row>
    <row r="262" spans="10:21" x14ac:dyDescent="0.25">
      <c r="J262" s="37">
        <v>41756</v>
      </c>
      <c r="K262" s="36">
        <f t="shared" si="15"/>
        <v>2014</v>
      </c>
      <c r="L262" s="36" t="str">
        <f t="shared" si="16"/>
        <v>April</v>
      </c>
      <c r="M262" s="36">
        <f t="shared" si="17"/>
        <v>17</v>
      </c>
      <c r="N262" s="36">
        <f t="shared" si="18"/>
        <v>27</v>
      </c>
      <c r="O262" s="36" t="str">
        <f t="shared" si="19"/>
        <v>201417</v>
      </c>
      <c r="P262" s="36" t="str">
        <f>CONCATENATE(K262,MONTH(ExpensesDBTable[[#This Row],[Date]]))</f>
        <v>20144</v>
      </c>
      <c r="Q262" s="36" t="s">
        <v>102</v>
      </c>
      <c r="R262" s="36" t="s">
        <v>16</v>
      </c>
      <c r="S262" s="38">
        <v>6</v>
      </c>
      <c r="T262" s="36" t="s">
        <v>100</v>
      </c>
      <c r="U262" s="36" t="s">
        <v>363</v>
      </c>
    </row>
    <row r="263" spans="10:21" x14ac:dyDescent="0.25">
      <c r="J263" s="37">
        <v>41756</v>
      </c>
      <c r="K263" s="36">
        <f t="shared" si="15"/>
        <v>2014</v>
      </c>
      <c r="L263" s="36" t="str">
        <f t="shared" si="16"/>
        <v>April</v>
      </c>
      <c r="M263" s="36">
        <f t="shared" si="17"/>
        <v>17</v>
      </c>
      <c r="N263" s="36">
        <f t="shared" si="18"/>
        <v>27</v>
      </c>
      <c r="O263" s="36" t="str">
        <f t="shared" si="19"/>
        <v>201417</v>
      </c>
      <c r="P263" s="36" t="str">
        <f>CONCATENATE(K263,MONTH(ExpensesDBTable[[#This Row],[Date]]))</f>
        <v>20144</v>
      </c>
      <c r="Q263" s="36" t="s">
        <v>182</v>
      </c>
      <c r="R263" s="36" t="s">
        <v>19</v>
      </c>
      <c r="S263" s="38">
        <v>23.7</v>
      </c>
      <c r="T263" s="36" t="s">
        <v>100</v>
      </c>
      <c r="U263" s="36" t="s">
        <v>364</v>
      </c>
    </row>
    <row r="264" spans="10:21" x14ac:dyDescent="0.25">
      <c r="J264" s="37">
        <v>41756</v>
      </c>
      <c r="K264" s="36">
        <f t="shared" si="15"/>
        <v>2014</v>
      </c>
      <c r="L264" s="36" t="str">
        <f t="shared" si="16"/>
        <v>April</v>
      </c>
      <c r="M264" s="36">
        <f t="shared" si="17"/>
        <v>17</v>
      </c>
      <c r="N264" s="36">
        <f t="shared" si="18"/>
        <v>27</v>
      </c>
      <c r="O264" s="36" t="str">
        <f t="shared" si="19"/>
        <v>201417</v>
      </c>
      <c r="P264" s="36" t="str">
        <f>CONCATENATE(K264,MONTH(ExpensesDBTable[[#This Row],[Date]]))</f>
        <v>20144</v>
      </c>
      <c r="Q264" s="36" t="s">
        <v>102</v>
      </c>
      <c r="R264" s="36" t="s">
        <v>14</v>
      </c>
      <c r="S264" s="38">
        <v>18</v>
      </c>
      <c r="T264" s="36" t="s">
        <v>100</v>
      </c>
      <c r="U264" s="36" t="s">
        <v>365</v>
      </c>
    </row>
    <row r="265" spans="10:21" x14ac:dyDescent="0.25">
      <c r="J265" s="37">
        <v>41757</v>
      </c>
      <c r="K265" s="36">
        <f t="shared" si="15"/>
        <v>2014</v>
      </c>
      <c r="L265" s="36" t="str">
        <f t="shared" si="16"/>
        <v>April</v>
      </c>
      <c r="M265" s="36">
        <f t="shared" si="17"/>
        <v>18</v>
      </c>
      <c r="N265" s="36">
        <f t="shared" si="18"/>
        <v>28</v>
      </c>
      <c r="O265" s="36" t="str">
        <f t="shared" si="19"/>
        <v>201418</v>
      </c>
      <c r="P265" s="36" t="str">
        <f>CONCATENATE(K265,MONTH(ExpensesDBTable[[#This Row],[Date]]))</f>
        <v>20144</v>
      </c>
      <c r="Q265" s="36" t="s">
        <v>145</v>
      </c>
      <c r="R265" s="36" t="s">
        <v>23</v>
      </c>
      <c r="S265" s="38">
        <v>77.78</v>
      </c>
      <c r="T265" s="36" t="s">
        <v>106</v>
      </c>
      <c r="U265" s="36" t="s">
        <v>366</v>
      </c>
    </row>
    <row r="266" spans="10:21" x14ac:dyDescent="0.25">
      <c r="J266" s="37">
        <v>41757</v>
      </c>
      <c r="K266" s="36">
        <f t="shared" si="15"/>
        <v>2014</v>
      </c>
      <c r="L266" s="36" t="str">
        <f t="shared" si="16"/>
        <v>April</v>
      </c>
      <c r="M266" s="36">
        <f t="shared" si="17"/>
        <v>18</v>
      </c>
      <c r="N266" s="36">
        <f t="shared" si="18"/>
        <v>28</v>
      </c>
      <c r="O266" s="36" t="str">
        <f t="shared" si="19"/>
        <v>201418</v>
      </c>
      <c r="P266" s="36" t="str">
        <f>CONCATENATE(K266,MONTH(ExpensesDBTable[[#This Row],[Date]]))</f>
        <v>20144</v>
      </c>
      <c r="Q266" s="36" t="s">
        <v>99</v>
      </c>
      <c r="R266" s="36" t="s">
        <v>14</v>
      </c>
      <c r="S266" s="38">
        <v>7.61</v>
      </c>
      <c r="T266" s="36" t="s">
        <v>100</v>
      </c>
      <c r="U266" s="36" t="s">
        <v>367</v>
      </c>
    </row>
    <row r="267" spans="10:21" x14ac:dyDescent="0.25">
      <c r="J267" s="37">
        <v>41758</v>
      </c>
      <c r="K267" s="36">
        <f t="shared" ref="K267:K330" si="20">YEAR(J267)</f>
        <v>2014</v>
      </c>
      <c r="L267" s="36" t="str">
        <f t="shared" ref="L267:L330" si="21">TEXT(DATE(1,MONTH(J267),1),"MMMM")</f>
        <v>April</v>
      </c>
      <c r="M267" s="36">
        <f t="shared" ref="M267:M330" si="22">WEEKNUM(J267,2)</f>
        <v>18</v>
      </c>
      <c r="N267" s="36">
        <f t="shared" ref="N267:N330" si="23">DAY(J267)</f>
        <v>29</v>
      </c>
      <c r="O267" s="36" t="str">
        <f t="shared" ref="O267:O330" si="24">CONCATENATE(K267,M267)</f>
        <v>201418</v>
      </c>
      <c r="P267" s="36" t="str">
        <f>CONCATENATE(K267,MONTH(ExpensesDBTable[[#This Row],[Date]]))</f>
        <v>20144</v>
      </c>
      <c r="Q267" s="36" t="s">
        <v>108</v>
      </c>
      <c r="R267" s="36" t="s">
        <v>14</v>
      </c>
      <c r="S267" s="38">
        <v>9.48</v>
      </c>
      <c r="T267" s="36" t="s">
        <v>100</v>
      </c>
      <c r="U267" s="36" t="s">
        <v>368</v>
      </c>
    </row>
    <row r="268" spans="10:21" x14ac:dyDescent="0.25">
      <c r="J268" s="37">
        <v>41758</v>
      </c>
      <c r="K268" s="36">
        <f t="shared" si="20"/>
        <v>2014</v>
      </c>
      <c r="L268" s="36" t="str">
        <f t="shared" si="21"/>
        <v>April</v>
      </c>
      <c r="M268" s="36">
        <f t="shared" si="22"/>
        <v>18</v>
      </c>
      <c r="N268" s="36">
        <f t="shared" si="23"/>
        <v>29</v>
      </c>
      <c r="O268" s="36" t="str">
        <f t="shared" si="24"/>
        <v>201418</v>
      </c>
      <c r="P268" s="36" t="str">
        <f>CONCATENATE(K268,MONTH(ExpensesDBTable[[#This Row],[Date]]))</f>
        <v>20144</v>
      </c>
      <c r="Q268" s="36" t="s">
        <v>99</v>
      </c>
      <c r="R268" s="36" t="s">
        <v>11</v>
      </c>
      <c r="S268" s="38">
        <v>10</v>
      </c>
      <c r="T268" s="36" t="s">
        <v>100</v>
      </c>
      <c r="U268" s="36" t="s">
        <v>191</v>
      </c>
    </row>
    <row r="269" spans="10:21" x14ac:dyDescent="0.25">
      <c r="J269" s="37">
        <v>41759</v>
      </c>
      <c r="K269" s="36">
        <f t="shared" si="20"/>
        <v>2014</v>
      </c>
      <c r="L269" s="36" t="str">
        <f t="shared" si="21"/>
        <v>April</v>
      </c>
      <c r="M269" s="36">
        <f t="shared" si="22"/>
        <v>18</v>
      </c>
      <c r="N269" s="36">
        <f t="shared" si="23"/>
        <v>30</v>
      </c>
      <c r="O269" s="36" t="str">
        <f t="shared" si="24"/>
        <v>201418</v>
      </c>
      <c r="P269" s="36" t="str">
        <f>CONCATENATE(K269,MONTH(ExpensesDBTable[[#This Row],[Date]]))</f>
        <v>20144</v>
      </c>
      <c r="Q269" s="36" t="s">
        <v>108</v>
      </c>
      <c r="R269" s="36" t="s">
        <v>14</v>
      </c>
      <c r="S269" s="38">
        <v>17.53</v>
      </c>
      <c r="T269" s="36" t="s">
        <v>100</v>
      </c>
      <c r="U269" s="36" t="s">
        <v>369</v>
      </c>
    </row>
    <row r="270" spans="10:21" x14ac:dyDescent="0.25">
      <c r="J270" s="37">
        <v>41759</v>
      </c>
      <c r="K270" s="36">
        <f t="shared" si="20"/>
        <v>2014</v>
      </c>
      <c r="L270" s="36" t="str">
        <f t="shared" si="21"/>
        <v>April</v>
      </c>
      <c r="M270" s="36">
        <f t="shared" si="22"/>
        <v>18</v>
      </c>
      <c r="N270" s="36">
        <f t="shared" si="23"/>
        <v>30</v>
      </c>
      <c r="O270" s="36" t="str">
        <f t="shared" si="24"/>
        <v>201418</v>
      </c>
      <c r="P270" s="36" t="str">
        <f>CONCATENATE(K270,MONTH(ExpensesDBTable[[#This Row],[Date]]))</f>
        <v>20144</v>
      </c>
      <c r="Q270" s="36" t="s">
        <v>99</v>
      </c>
      <c r="R270" s="36" t="s">
        <v>14</v>
      </c>
      <c r="S270" s="38">
        <v>0.69</v>
      </c>
      <c r="T270" s="36" t="s">
        <v>100</v>
      </c>
      <c r="U270" s="36" t="s">
        <v>249</v>
      </c>
    </row>
    <row r="271" spans="10:21" x14ac:dyDescent="0.25">
      <c r="J271" s="37">
        <v>41759</v>
      </c>
      <c r="K271" s="36">
        <f t="shared" si="20"/>
        <v>2014</v>
      </c>
      <c r="L271" s="36" t="str">
        <f t="shared" si="21"/>
        <v>April</v>
      </c>
      <c r="M271" s="36">
        <f t="shared" si="22"/>
        <v>18</v>
      </c>
      <c r="N271" s="36">
        <f t="shared" si="23"/>
        <v>30</v>
      </c>
      <c r="O271" s="36" t="str">
        <f t="shared" si="24"/>
        <v>201418</v>
      </c>
      <c r="P271" s="36" t="str">
        <f>CONCATENATE(K271,MONTH(ExpensesDBTable[[#This Row],[Date]]))</f>
        <v>20144</v>
      </c>
      <c r="Q271" s="36" t="s">
        <v>119</v>
      </c>
      <c r="R271" s="36" t="s">
        <v>16</v>
      </c>
      <c r="S271" s="38">
        <v>2.7</v>
      </c>
      <c r="T271" s="36" t="s">
        <v>100</v>
      </c>
      <c r="U271" s="36" t="s">
        <v>370</v>
      </c>
    </row>
    <row r="272" spans="10:21" x14ac:dyDescent="0.25">
      <c r="J272" s="37">
        <v>41760</v>
      </c>
      <c r="K272" s="36">
        <f t="shared" si="20"/>
        <v>2014</v>
      </c>
      <c r="L272" s="36" t="str">
        <f t="shared" si="21"/>
        <v>May</v>
      </c>
      <c r="M272" s="36">
        <f t="shared" si="22"/>
        <v>18</v>
      </c>
      <c r="N272" s="36">
        <f t="shared" si="23"/>
        <v>1</v>
      </c>
      <c r="O272" s="36" t="str">
        <f t="shared" si="24"/>
        <v>201418</v>
      </c>
      <c r="P272" s="36" t="str">
        <f>CONCATENATE(K272,MONTH(ExpensesDBTable[[#This Row],[Date]]))</f>
        <v>20145</v>
      </c>
      <c r="Q272" s="36" t="s">
        <v>143</v>
      </c>
      <c r="R272" s="36" t="s">
        <v>14</v>
      </c>
      <c r="S272" s="38">
        <v>11</v>
      </c>
      <c r="T272" s="36" t="s">
        <v>100</v>
      </c>
      <c r="U272" s="36" t="s">
        <v>371</v>
      </c>
    </row>
    <row r="273" spans="10:21" x14ac:dyDescent="0.25">
      <c r="J273" s="37">
        <v>41760</v>
      </c>
      <c r="K273" s="36">
        <f t="shared" si="20"/>
        <v>2014</v>
      </c>
      <c r="L273" s="36" t="str">
        <f t="shared" si="21"/>
        <v>May</v>
      </c>
      <c r="M273" s="36">
        <f t="shared" si="22"/>
        <v>18</v>
      </c>
      <c r="N273" s="36">
        <f t="shared" si="23"/>
        <v>1</v>
      </c>
      <c r="O273" s="36" t="str">
        <f t="shared" si="24"/>
        <v>201418</v>
      </c>
      <c r="P273" s="36" t="str">
        <f>CONCATENATE(K273,MONTH(ExpensesDBTable[[#This Row],[Date]]))</f>
        <v>20145</v>
      </c>
      <c r="Q273" s="36" t="s">
        <v>113</v>
      </c>
      <c r="R273" s="36" t="s">
        <v>19</v>
      </c>
      <c r="S273" s="38">
        <v>2</v>
      </c>
      <c r="T273" s="36" t="s">
        <v>100</v>
      </c>
      <c r="U273" s="36" t="s">
        <v>287</v>
      </c>
    </row>
    <row r="274" spans="10:21" x14ac:dyDescent="0.25">
      <c r="J274" s="37">
        <v>41760</v>
      </c>
      <c r="K274" s="36">
        <f t="shared" si="20"/>
        <v>2014</v>
      </c>
      <c r="L274" s="36" t="str">
        <f t="shared" si="21"/>
        <v>May</v>
      </c>
      <c r="M274" s="36">
        <f t="shared" si="22"/>
        <v>18</v>
      </c>
      <c r="N274" s="36">
        <f t="shared" si="23"/>
        <v>1</v>
      </c>
      <c r="O274" s="36" t="str">
        <f t="shared" si="24"/>
        <v>201418</v>
      </c>
      <c r="P274" s="36" t="str">
        <f>CONCATENATE(K274,MONTH(ExpensesDBTable[[#This Row],[Date]]))</f>
        <v>20145</v>
      </c>
      <c r="Q274" s="36" t="s">
        <v>119</v>
      </c>
      <c r="R274" s="36" t="s">
        <v>14</v>
      </c>
      <c r="S274" s="38">
        <v>5.84</v>
      </c>
      <c r="T274" s="36" t="s">
        <v>100</v>
      </c>
      <c r="U274" s="36" t="s">
        <v>372</v>
      </c>
    </row>
    <row r="275" spans="10:21" x14ac:dyDescent="0.25">
      <c r="J275" s="37">
        <v>41761</v>
      </c>
      <c r="K275" s="36">
        <f t="shared" si="20"/>
        <v>2014</v>
      </c>
      <c r="L275" s="36" t="str">
        <f t="shared" si="21"/>
        <v>May</v>
      </c>
      <c r="M275" s="36">
        <f t="shared" si="22"/>
        <v>18</v>
      </c>
      <c r="N275" s="36">
        <f t="shared" si="23"/>
        <v>2</v>
      </c>
      <c r="O275" s="36" t="str">
        <f t="shared" si="24"/>
        <v>201418</v>
      </c>
      <c r="P275" s="36" t="str">
        <f>CONCATENATE(K275,MONTH(ExpensesDBTable[[#This Row],[Date]]))</f>
        <v>20145</v>
      </c>
      <c r="Q275" s="36" t="s">
        <v>182</v>
      </c>
      <c r="R275" s="36" t="s">
        <v>19</v>
      </c>
      <c r="S275" s="38">
        <v>40</v>
      </c>
      <c r="T275" s="36" t="s">
        <v>100</v>
      </c>
      <c r="U275" s="36" t="s">
        <v>373</v>
      </c>
    </row>
    <row r="276" spans="10:21" x14ac:dyDescent="0.25">
      <c r="J276" s="37">
        <v>41762</v>
      </c>
      <c r="K276" s="36">
        <f t="shared" si="20"/>
        <v>2014</v>
      </c>
      <c r="L276" s="36" t="str">
        <f t="shared" si="21"/>
        <v>May</v>
      </c>
      <c r="M276" s="36">
        <f t="shared" si="22"/>
        <v>18</v>
      </c>
      <c r="N276" s="36">
        <f t="shared" si="23"/>
        <v>3</v>
      </c>
      <c r="O276" s="36" t="str">
        <f t="shared" si="24"/>
        <v>201418</v>
      </c>
      <c r="P276" s="36" t="str">
        <f>CONCATENATE(K276,MONTH(ExpensesDBTable[[#This Row],[Date]]))</f>
        <v>20145</v>
      </c>
      <c r="Q276" s="36" t="s">
        <v>108</v>
      </c>
      <c r="R276" s="36" t="s">
        <v>14</v>
      </c>
      <c r="S276" s="38">
        <v>5.51</v>
      </c>
      <c r="T276" s="36" t="s">
        <v>100</v>
      </c>
      <c r="U276" s="36" t="s">
        <v>374</v>
      </c>
    </row>
    <row r="277" spans="10:21" x14ac:dyDescent="0.25">
      <c r="J277" s="37">
        <v>41762</v>
      </c>
      <c r="K277" s="36">
        <f t="shared" si="20"/>
        <v>2014</v>
      </c>
      <c r="L277" s="36" t="str">
        <f t="shared" si="21"/>
        <v>May</v>
      </c>
      <c r="M277" s="36">
        <f t="shared" si="22"/>
        <v>18</v>
      </c>
      <c r="N277" s="36">
        <f t="shared" si="23"/>
        <v>3</v>
      </c>
      <c r="O277" s="36" t="str">
        <f t="shared" si="24"/>
        <v>201418</v>
      </c>
      <c r="P277" s="36" t="str">
        <f>CONCATENATE(K277,MONTH(ExpensesDBTable[[#This Row],[Date]]))</f>
        <v>20145</v>
      </c>
      <c r="Q277" s="36" t="s">
        <v>171</v>
      </c>
      <c r="R277" s="36" t="s">
        <v>18</v>
      </c>
      <c r="S277" s="38">
        <v>5</v>
      </c>
      <c r="T277" s="36" t="s">
        <v>100</v>
      </c>
      <c r="U277" s="36" t="s">
        <v>375</v>
      </c>
    </row>
    <row r="278" spans="10:21" x14ac:dyDescent="0.25">
      <c r="J278" s="37">
        <v>41763</v>
      </c>
      <c r="K278" s="36">
        <f t="shared" si="20"/>
        <v>2014</v>
      </c>
      <c r="L278" s="36" t="str">
        <f t="shared" si="21"/>
        <v>May</v>
      </c>
      <c r="M278" s="36">
        <f t="shared" si="22"/>
        <v>18</v>
      </c>
      <c r="N278" s="36">
        <f t="shared" si="23"/>
        <v>4</v>
      </c>
      <c r="O278" s="36" t="str">
        <f t="shared" si="24"/>
        <v>201418</v>
      </c>
      <c r="P278" s="36" t="str">
        <f>CONCATENATE(K278,MONTH(ExpensesDBTable[[#This Row],[Date]]))</f>
        <v>20145</v>
      </c>
      <c r="Q278" s="36" t="s">
        <v>130</v>
      </c>
      <c r="R278" s="36" t="s">
        <v>14</v>
      </c>
      <c r="S278" s="38">
        <v>7</v>
      </c>
      <c r="T278" s="36" t="s">
        <v>100</v>
      </c>
      <c r="U278" s="36" t="s">
        <v>376</v>
      </c>
    </row>
    <row r="279" spans="10:21" x14ac:dyDescent="0.25">
      <c r="J279" s="37">
        <v>41763</v>
      </c>
      <c r="K279" s="36">
        <f t="shared" si="20"/>
        <v>2014</v>
      </c>
      <c r="L279" s="36" t="str">
        <f t="shared" si="21"/>
        <v>May</v>
      </c>
      <c r="M279" s="36">
        <f t="shared" si="22"/>
        <v>18</v>
      </c>
      <c r="N279" s="36">
        <f t="shared" si="23"/>
        <v>4</v>
      </c>
      <c r="O279" s="36" t="str">
        <f t="shared" si="24"/>
        <v>201418</v>
      </c>
      <c r="P279" s="36" t="str">
        <f>CONCATENATE(K279,MONTH(ExpensesDBTable[[#This Row],[Date]]))</f>
        <v>20145</v>
      </c>
      <c r="Q279" s="36" t="s">
        <v>102</v>
      </c>
      <c r="R279" s="36" t="s">
        <v>14</v>
      </c>
      <c r="S279" s="38">
        <v>10</v>
      </c>
      <c r="T279" s="36" t="s">
        <v>100</v>
      </c>
      <c r="U279" s="36" t="s">
        <v>313</v>
      </c>
    </row>
    <row r="280" spans="10:21" x14ac:dyDescent="0.25">
      <c r="J280" s="37">
        <v>41763</v>
      </c>
      <c r="K280" s="36">
        <f t="shared" si="20"/>
        <v>2014</v>
      </c>
      <c r="L280" s="36" t="str">
        <f t="shared" si="21"/>
        <v>May</v>
      </c>
      <c r="M280" s="36">
        <f t="shared" si="22"/>
        <v>18</v>
      </c>
      <c r="N280" s="36">
        <f t="shared" si="23"/>
        <v>4</v>
      </c>
      <c r="O280" s="36" t="str">
        <f t="shared" si="24"/>
        <v>201418</v>
      </c>
      <c r="P280" s="36" t="str">
        <f>CONCATENATE(K280,MONTH(ExpensesDBTable[[#This Row],[Date]]))</f>
        <v>20145</v>
      </c>
      <c r="Q280" s="36" t="s">
        <v>99</v>
      </c>
      <c r="R280" s="36" t="s">
        <v>14</v>
      </c>
      <c r="S280" s="38">
        <v>2</v>
      </c>
      <c r="T280" s="36" t="s">
        <v>100</v>
      </c>
      <c r="U280" s="36" t="s">
        <v>377</v>
      </c>
    </row>
    <row r="281" spans="10:21" x14ac:dyDescent="0.25">
      <c r="J281" s="37">
        <v>41764</v>
      </c>
      <c r="K281" s="36">
        <f t="shared" si="20"/>
        <v>2014</v>
      </c>
      <c r="L281" s="36" t="str">
        <f t="shared" si="21"/>
        <v>May</v>
      </c>
      <c r="M281" s="36">
        <f t="shared" si="22"/>
        <v>19</v>
      </c>
      <c r="N281" s="36">
        <f t="shared" si="23"/>
        <v>5</v>
      </c>
      <c r="O281" s="36" t="str">
        <f t="shared" si="24"/>
        <v>201419</v>
      </c>
      <c r="P281" s="36" t="str">
        <f>CONCATENATE(K281,MONTH(ExpensesDBTable[[#This Row],[Date]]))</f>
        <v>20145</v>
      </c>
      <c r="Q281" s="36" t="s">
        <v>319</v>
      </c>
      <c r="R281" t="s">
        <v>27</v>
      </c>
      <c r="S281" s="38">
        <v>4.8</v>
      </c>
      <c r="T281" s="36" t="s">
        <v>100</v>
      </c>
      <c r="U281" s="36" t="s">
        <v>378</v>
      </c>
    </row>
    <row r="282" spans="10:21" x14ac:dyDescent="0.25">
      <c r="J282" s="37">
        <v>41764</v>
      </c>
      <c r="K282" s="36">
        <f t="shared" si="20"/>
        <v>2014</v>
      </c>
      <c r="L282" s="36" t="str">
        <f t="shared" si="21"/>
        <v>May</v>
      </c>
      <c r="M282" s="36">
        <f t="shared" si="22"/>
        <v>19</v>
      </c>
      <c r="N282" s="36">
        <f t="shared" si="23"/>
        <v>5</v>
      </c>
      <c r="O282" s="36" t="str">
        <f t="shared" si="24"/>
        <v>201419</v>
      </c>
      <c r="P282" s="36" t="str">
        <f>CONCATENATE(K282,MONTH(ExpensesDBTable[[#This Row],[Date]]))</f>
        <v>20145</v>
      </c>
      <c r="Q282" s="36" t="s">
        <v>99</v>
      </c>
      <c r="R282" s="36" t="s">
        <v>14</v>
      </c>
      <c r="S282" s="38">
        <v>9.58</v>
      </c>
      <c r="T282" s="36" t="s">
        <v>100</v>
      </c>
      <c r="U282" s="36" t="s">
        <v>379</v>
      </c>
    </row>
    <row r="283" spans="10:21" x14ac:dyDescent="0.25">
      <c r="J283" s="37">
        <v>41765</v>
      </c>
      <c r="K283" s="36">
        <f t="shared" si="20"/>
        <v>2014</v>
      </c>
      <c r="L283" s="36" t="str">
        <f t="shared" si="21"/>
        <v>May</v>
      </c>
      <c r="M283" s="36">
        <f t="shared" si="22"/>
        <v>19</v>
      </c>
      <c r="N283" s="36">
        <f t="shared" si="23"/>
        <v>6</v>
      </c>
      <c r="O283" s="36" t="str">
        <f t="shared" si="24"/>
        <v>201419</v>
      </c>
      <c r="P283" s="36" t="str">
        <f>CONCATENATE(K283,MONTH(ExpensesDBTable[[#This Row],[Date]]))</f>
        <v>20145</v>
      </c>
      <c r="Q283" s="36" t="s">
        <v>119</v>
      </c>
      <c r="R283" s="36" t="s">
        <v>14</v>
      </c>
      <c r="S283" s="38">
        <v>3</v>
      </c>
      <c r="T283" s="36" t="s">
        <v>100</v>
      </c>
      <c r="U283" s="36" t="s">
        <v>380</v>
      </c>
    </row>
    <row r="284" spans="10:21" x14ac:dyDescent="0.25">
      <c r="J284" s="37">
        <v>41765</v>
      </c>
      <c r="K284" s="36">
        <f t="shared" si="20"/>
        <v>2014</v>
      </c>
      <c r="L284" s="36" t="str">
        <f t="shared" si="21"/>
        <v>May</v>
      </c>
      <c r="M284" s="36">
        <f t="shared" si="22"/>
        <v>19</v>
      </c>
      <c r="N284" s="36">
        <f t="shared" si="23"/>
        <v>6</v>
      </c>
      <c r="O284" s="36" t="str">
        <f t="shared" si="24"/>
        <v>201419</v>
      </c>
      <c r="P284" s="36" t="str">
        <f>CONCATENATE(K284,MONTH(ExpensesDBTable[[#This Row],[Date]]))</f>
        <v>20145</v>
      </c>
      <c r="Q284" s="36" t="s">
        <v>108</v>
      </c>
      <c r="R284" s="36" t="s">
        <v>14</v>
      </c>
      <c r="S284" s="38">
        <v>12.23</v>
      </c>
      <c r="T284" s="36" t="s">
        <v>100</v>
      </c>
      <c r="U284" s="36" t="s">
        <v>381</v>
      </c>
    </row>
    <row r="285" spans="10:21" x14ac:dyDescent="0.25">
      <c r="J285" s="37">
        <v>41765</v>
      </c>
      <c r="K285" s="36">
        <f t="shared" si="20"/>
        <v>2014</v>
      </c>
      <c r="L285" s="36" t="str">
        <f t="shared" si="21"/>
        <v>May</v>
      </c>
      <c r="M285" s="36">
        <f t="shared" si="22"/>
        <v>19</v>
      </c>
      <c r="N285" s="36">
        <f t="shared" si="23"/>
        <v>6</v>
      </c>
      <c r="O285" s="36" t="str">
        <f t="shared" si="24"/>
        <v>201419</v>
      </c>
      <c r="P285" s="36" t="str">
        <f>CONCATENATE(K285,MONTH(ExpensesDBTable[[#This Row],[Date]]))</f>
        <v>20145</v>
      </c>
      <c r="Q285" s="36" t="s">
        <v>108</v>
      </c>
      <c r="R285" s="36" t="s">
        <v>18</v>
      </c>
      <c r="S285" s="38">
        <v>9</v>
      </c>
      <c r="T285" s="36" t="s">
        <v>100</v>
      </c>
      <c r="U285" s="36" t="s">
        <v>382</v>
      </c>
    </row>
    <row r="286" spans="10:21" x14ac:dyDescent="0.25">
      <c r="J286" s="37">
        <v>41767</v>
      </c>
      <c r="K286" s="36">
        <f t="shared" si="20"/>
        <v>2014</v>
      </c>
      <c r="L286" s="36" t="str">
        <f t="shared" si="21"/>
        <v>May</v>
      </c>
      <c r="M286" s="36">
        <f t="shared" si="22"/>
        <v>19</v>
      </c>
      <c r="N286" s="36">
        <f t="shared" si="23"/>
        <v>8</v>
      </c>
      <c r="O286" s="36" t="str">
        <f t="shared" si="24"/>
        <v>201419</v>
      </c>
      <c r="P286" s="36" t="str">
        <f>CONCATENATE(K286,MONTH(ExpensesDBTable[[#This Row],[Date]]))</f>
        <v>20145</v>
      </c>
      <c r="Q286" s="36" t="s">
        <v>99</v>
      </c>
      <c r="R286" s="36" t="s">
        <v>14</v>
      </c>
      <c r="S286" s="38">
        <v>5.04</v>
      </c>
      <c r="T286" s="36" t="s">
        <v>100</v>
      </c>
      <c r="U286" s="36" t="s">
        <v>383</v>
      </c>
    </row>
    <row r="287" spans="10:21" x14ac:dyDescent="0.25">
      <c r="J287" s="37">
        <v>41767</v>
      </c>
      <c r="K287" s="36">
        <f t="shared" si="20"/>
        <v>2014</v>
      </c>
      <c r="L287" s="36" t="str">
        <f t="shared" si="21"/>
        <v>May</v>
      </c>
      <c r="M287" s="36">
        <f t="shared" si="22"/>
        <v>19</v>
      </c>
      <c r="N287" s="36">
        <f t="shared" si="23"/>
        <v>8</v>
      </c>
      <c r="O287" s="36" t="str">
        <f t="shared" si="24"/>
        <v>201419</v>
      </c>
      <c r="P287" s="36" t="str">
        <f>CONCATENATE(K287,MONTH(ExpensesDBTable[[#This Row],[Date]]))</f>
        <v>20145</v>
      </c>
      <c r="Q287" s="36" t="s">
        <v>99</v>
      </c>
      <c r="R287" s="36" t="s">
        <v>18</v>
      </c>
      <c r="S287" s="38">
        <v>0.69</v>
      </c>
      <c r="T287" s="36" t="s">
        <v>100</v>
      </c>
      <c r="U287" s="36" t="s">
        <v>384</v>
      </c>
    </row>
    <row r="288" spans="10:21" x14ac:dyDescent="0.25">
      <c r="J288" s="37">
        <v>41767</v>
      </c>
      <c r="K288" s="36">
        <f t="shared" si="20"/>
        <v>2014</v>
      </c>
      <c r="L288" s="36" t="str">
        <f t="shared" si="21"/>
        <v>May</v>
      </c>
      <c r="M288" s="36">
        <f t="shared" si="22"/>
        <v>19</v>
      </c>
      <c r="N288" s="36">
        <f t="shared" si="23"/>
        <v>8</v>
      </c>
      <c r="O288" s="36" t="str">
        <f t="shared" si="24"/>
        <v>201419</v>
      </c>
      <c r="P288" s="36" t="str">
        <f>CONCATENATE(K288,MONTH(ExpensesDBTable[[#This Row],[Date]]))</f>
        <v>20145</v>
      </c>
      <c r="Q288" s="36" t="s">
        <v>99</v>
      </c>
      <c r="R288" s="36" t="s">
        <v>11</v>
      </c>
      <c r="S288" s="38">
        <v>10</v>
      </c>
      <c r="T288" s="36" t="s">
        <v>100</v>
      </c>
      <c r="U288" s="36" t="s">
        <v>191</v>
      </c>
    </row>
    <row r="289" spans="10:21" x14ac:dyDescent="0.25">
      <c r="J289" s="37">
        <v>41767</v>
      </c>
      <c r="K289" s="36">
        <f t="shared" si="20"/>
        <v>2014</v>
      </c>
      <c r="L289" s="36" t="str">
        <f t="shared" si="21"/>
        <v>May</v>
      </c>
      <c r="M289" s="36">
        <f t="shared" si="22"/>
        <v>19</v>
      </c>
      <c r="N289" s="36">
        <f t="shared" si="23"/>
        <v>8</v>
      </c>
      <c r="O289" s="36" t="str">
        <f t="shared" si="24"/>
        <v>201419</v>
      </c>
      <c r="P289" s="36" t="str">
        <f>CONCATENATE(K289,MONTH(ExpensesDBTable[[#This Row],[Date]]))</f>
        <v>20145</v>
      </c>
      <c r="Q289" s="36" t="s">
        <v>155</v>
      </c>
      <c r="R289" s="36" t="s">
        <v>16</v>
      </c>
      <c r="S289" s="38">
        <v>9</v>
      </c>
      <c r="T289" s="36" t="s">
        <v>100</v>
      </c>
      <c r="U289" s="36" t="s">
        <v>385</v>
      </c>
    </row>
    <row r="290" spans="10:21" x14ac:dyDescent="0.25">
      <c r="J290" s="37">
        <v>41768</v>
      </c>
      <c r="K290" s="36">
        <f t="shared" si="20"/>
        <v>2014</v>
      </c>
      <c r="L290" s="36" t="str">
        <f t="shared" si="21"/>
        <v>May</v>
      </c>
      <c r="M290" s="36">
        <f t="shared" si="22"/>
        <v>19</v>
      </c>
      <c r="N290" s="36">
        <f t="shared" si="23"/>
        <v>9</v>
      </c>
      <c r="O290" s="36" t="str">
        <f t="shared" si="24"/>
        <v>201419</v>
      </c>
      <c r="P290" s="36" t="str">
        <f>CONCATENATE(K290,MONTH(ExpensesDBTable[[#This Row],[Date]]))</f>
        <v>20145</v>
      </c>
      <c r="Q290" s="36" t="s">
        <v>99</v>
      </c>
      <c r="R290" s="36" t="s">
        <v>14</v>
      </c>
      <c r="S290" s="38">
        <v>0.69</v>
      </c>
      <c r="T290" s="36" t="s">
        <v>100</v>
      </c>
      <c r="U290" s="36" t="s">
        <v>249</v>
      </c>
    </row>
    <row r="291" spans="10:21" x14ac:dyDescent="0.25">
      <c r="J291" s="37">
        <v>41769</v>
      </c>
      <c r="K291" s="36">
        <f t="shared" si="20"/>
        <v>2014</v>
      </c>
      <c r="L291" s="36" t="str">
        <f t="shared" si="21"/>
        <v>May</v>
      </c>
      <c r="M291" s="36">
        <f t="shared" si="22"/>
        <v>19</v>
      </c>
      <c r="N291" s="36">
        <f t="shared" si="23"/>
        <v>10</v>
      </c>
      <c r="O291" s="36" t="str">
        <f t="shared" si="24"/>
        <v>201419</v>
      </c>
      <c r="P291" s="36" t="str">
        <f>CONCATENATE(K291,MONTH(ExpensesDBTable[[#This Row],[Date]]))</f>
        <v>20145</v>
      </c>
      <c r="Q291" s="36" t="s">
        <v>99</v>
      </c>
      <c r="R291" s="36" t="s">
        <v>14</v>
      </c>
      <c r="S291" s="38">
        <v>1.1299999999999999</v>
      </c>
      <c r="T291" s="36" t="s">
        <v>100</v>
      </c>
      <c r="U291" s="36" t="s">
        <v>386</v>
      </c>
    </row>
    <row r="292" spans="10:21" x14ac:dyDescent="0.25">
      <c r="J292" s="37">
        <v>41769</v>
      </c>
      <c r="K292" s="36">
        <f t="shared" si="20"/>
        <v>2014</v>
      </c>
      <c r="L292" s="36" t="str">
        <f t="shared" si="21"/>
        <v>May</v>
      </c>
      <c r="M292" s="36">
        <f t="shared" si="22"/>
        <v>19</v>
      </c>
      <c r="N292" s="36">
        <f t="shared" si="23"/>
        <v>10</v>
      </c>
      <c r="O292" s="36" t="str">
        <f t="shared" si="24"/>
        <v>201419</v>
      </c>
      <c r="P292" s="36" t="str">
        <f>CONCATENATE(K292,MONTH(ExpensesDBTable[[#This Row],[Date]]))</f>
        <v>20145</v>
      </c>
      <c r="Q292" s="36" t="s">
        <v>99</v>
      </c>
      <c r="R292" s="36" t="s">
        <v>11</v>
      </c>
      <c r="S292" s="38">
        <v>10</v>
      </c>
      <c r="T292" s="36" t="s">
        <v>100</v>
      </c>
      <c r="U292" s="36" t="s">
        <v>191</v>
      </c>
    </row>
    <row r="293" spans="10:21" x14ac:dyDescent="0.25">
      <c r="J293" s="37">
        <v>41770</v>
      </c>
      <c r="K293" s="36">
        <f t="shared" si="20"/>
        <v>2014</v>
      </c>
      <c r="L293" s="36" t="str">
        <f t="shared" si="21"/>
        <v>May</v>
      </c>
      <c r="M293" s="36">
        <f t="shared" si="22"/>
        <v>19</v>
      </c>
      <c r="N293" s="36">
        <f t="shared" si="23"/>
        <v>11</v>
      </c>
      <c r="O293" s="36" t="str">
        <f t="shared" si="24"/>
        <v>201419</v>
      </c>
      <c r="P293" s="36" t="str">
        <f>CONCATENATE(K293,MONTH(ExpensesDBTable[[#This Row],[Date]]))</f>
        <v>20145</v>
      </c>
      <c r="Q293" s="36" t="s">
        <v>102</v>
      </c>
      <c r="R293" s="36" t="s">
        <v>14</v>
      </c>
      <c r="S293" s="38">
        <v>9</v>
      </c>
      <c r="T293" s="36" t="s">
        <v>100</v>
      </c>
      <c r="U293" s="36" t="s">
        <v>313</v>
      </c>
    </row>
    <row r="294" spans="10:21" x14ac:dyDescent="0.25">
      <c r="J294" s="37">
        <v>41770</v>
      </c>
      <c r="K294" s="36">
        <f t="shared" si="20"/>
        <v>2014</v>
      </c>
      <c r="L294" s="36" t="str">
        <f t="shared" si="21"/>
        <v>May</v>
      </c>
      <c r="M294" s="36">
        <f t="shared" si="22"/>
        <v>19</v>
      </c>
      <c r="N294" s="36">
        <f t="shared" si="23"/>
        <v>11</v>
      </c>
      <c r="O294" s="36" t="str">
        <f t="shared" si="24"/>
        <v>201419</v>
      </c>
      <c r="P294" s="36" t="str">
        <f>CONCATENATE(K294,MONTH(ExpensesDBTable[[#This Row],[Date]]))</f>
        <v>20145</v>
      </c>
      <c r="Q294" s="36" t="s">
        <v>108</v>
      </c>
      <c r="R294" s="36" t="s">
        <v>14</v>
      </c>
      <c r="S294" s="38">
        <v>4.5999999999999996</v>
      </c>
      <c r="T294" s="36" t="s">
        <v>100</v>
      </c>
      <c r="U294" s="36" t="s">
        <v>387</v>
      </c>
    </row>
    <row r="295" spans="10:21" x14ac:dyDescent="0.25">
      <c r="J295" s="37">
        <v>41771</v>
      </c>
      <c r="K295" s="36">
        <f t="shared" si="20"/>
        <v>2014</v>
      </c>
      <c r="L295" s="36" t="str">
        <f t="shared" si="21"/>
        <v>May</v>
      </c>
      <c r="M295" s="36">
        <f t="shared" si="22"/>
        <v>20</v>
      </c>
      <c r="N295" s="36">
        <f t="shared" si="23"/>
        <v>12</v>
      </c>
      <c r="O295" s="36" t="str">
        <f t="shared" si="24"/>
        <v>201420</v>
      </c>
      <c r="P295" s="36" t="str">
        <f>CONCATENATE(K295,MONTH(ExpensesDBTable[[#This Row],[Date]]))</f>
        <v>20145</v>
      </c>
      <c r="Q295" s="36" t="s">
        <v>99</v>
      </c>
      <c r="R295" s="36" t="s">
        <v>14</v>
      </c>
      <c r="S295" s="38">
        <v>9.6</v>
      </c>
      <c r="T295" s="36" t="s">
        <v>100</v>
      </c>
      <c r="U295" s="36" t="s">
        <v>388</v>
      </c>
    </row>
    <row r="296" spans="10:21" x14ac:dyDescent="0.25">
      <c r="J296" s="37">
        <v>41772</v>
      </c>
      <c r="K296" s="36">
        <f t="shared" si="20"/>
        <v>2014</v>
      </c>
      <c r="L296" s="36" t="str">
        <f t="shared" si="21"/>
        <v>May</v>
      </c>
      <c r="M296" s="36">
        <f t="shared" si="22"/>
        <v>20</v>
      </c>
      <c r="N296" s="36">
        <f t="shared" si="23"/>
        <v>13</v>
      </c>
      <c r="O296" s="36" t="str">
        <f t="shared" si="24"/>
        <v>201420</v>
      </c>
      <c r="P296" s="36" t="str">
        <f>CONCATENATE(K296,MONTH(ExpensesDBTable[[#This Row],[Date]]))</f>
        <v>20145</v>
      </c>
      <c r="Q296" s="36" t="s">
        <v>99</v>
      </c>
      <c r="R296" s="36" t="s">
        <v>14</v>
      </c>
      <c r="S296" s="38">
        <v>4.6900000000000004</v>
      </c>
      <c r="T296" s="36" t="s">
        <v>100</v>
      </c>
      <c r="U296" s="36" t="s">
        <v>389</v>
      </c>
    </row>
    <row r="297" spans="10:21" x14ac:dyDescent="0.25">
      <c r="J297" s="37">
        <v>41772</v>
      </c>
      <c r="K297" s="36">
        <f t="shared" si="20"/>
        <v>2014</v>
      </c>
      <c r="L297" s="36" t="str">
        <f t="shared" si="21"/>
        <v>May</v>
      </c>
      <c r="M297" s="36">
        <f t="shared" si="22"/>
        <v>20</v>
      </c>
      <c r="N297" s="36">
        <f t="shared" si="23"/>
        <v>13</v>
      </c>
      <c r="O297" s="36" t="str">
        <f t="shared" si="24"/>
        <v>201420</v>
      </c>
      <c r="P297" s="36" t="str">
        <f>CONCATENATE(K297,MONTH(ExpensesDBTable[[#This Row],[Date]]))</f>
        <v>20145</v>
      </c>
      <c r="Q297" s="36" t="s">
        <v>319</v>
      </c>
      <c r="R297" s="36" t="s">
        <v>17</v>
      </c>
      <c r="S297" s="38">
        <v>0.96</v>
      </c>
      <c r="T297" s="36" t="s">
        <v>100</v>
      </c>
      <c r="U297" s="36" t="s">
        <v>390</v>
      </c>
    </row>
    <row r="298" spans="10:21" x14ac:dyDescent="0.25">
      <c r="J298" s="37">
        <v>41772</v>
      </c>
      <c r="K298" s="36">
        <f t="shared" si="20"/>
        <v>2014</v>
      </c>
      <c r="L298" s="36" t="str">
        <f t="shared" si="21"/>
        <v>May</v>
      </c>
      <c r="M298" s="36">
        <f t="shared" si="22"/>
        <v>20</v>
      </c>
      <c r="N298" s="36">
        <f t="shared" si="23"/>
        <v>13</v>
      </c>
      <c r="O298" s="36" t="str">
        <f t="shared" si="24"/>
        <v>201420</v>
      </c>
      <c r="P298" s="36" t="str">
        <f>CONCATENATE(K298,MONTH(ExpensesDBTable[[#This Row],[Date]]))</f>
        <v>20145</v>
      </c>
      <c r="Q298" s="36" t="s">
        <v>319</v>
      </c>
      <c r="R298" s="36" t="s">
        <v>17</v>
      </c>
      <c r="S298" s="38">
        <v>0.16</v>
      </c>
      <c r="T298" s="36" t="s">
        <v>100</v>
      </c>
      <c r="U298" s="36" t="s">
        <v>391</v>
      </c>
    </row>
    <row r="299" spans="10:21" x14ac:dyDescent="0.25">
      <c r="J299" s="37">
        <v>41772</v>
      </c>
      <c r="K299" s="36">
        <f t="shared" si="20"/>
        <v>2014</v>
      </c>
      <c r="L299" s="36" t="str">
        <f t="shared" si="21"/>
        <v>May</v>
      </c>
      <c r="M299" s="36">
        <f t="shared" si="22"/>
        <v>20</v>
      </c>
      <c r="N299" s="36">
        <f t="shared" si="23"/>
        <v>13</v>
      </c>
      <c r="O299" s="36" t="str">
        <f t="shared" si="24"/>
        <v>201420</v>
      </c>
      <c r="P299" s="36" t="str">
        <f>CONCATENATE(K299,MONTH(ExpensesDBTable[[#This Row],[Date]]))</f>
        <v>20145</v>
      </c>
      <c r="Q299" s="36" t="s">
        <v>99</v>
      </c>
      <c r="R299" s="36" t="s">
        <v>14</v>
      </c>
      <c r="S299" s="38">
        <v>2.12</v>
      </c>
      <c r="T299" s="36" t="s">
        <v>100</v>
      </c>
      <c r="U299" s="36" t="s">
        <v>392</v>
      </c>
    </row>
    <row r="300" spans="10:21" x14ac:dyDescent="0.25">
      <c r="J300" s="37">
        <v>41773</v>
      </c>
      <c r="K300" s="36">
        <f t="shared" si="20"/>
        <v>2014</v>
      </c>
      <c r="L300" s="36" t="str">
        <f t="shared" si="21"/>
        <v>May</v>
      </c>
      <c r="M300" s="36">
        <f t="shared" si="22"/>
        <v>20</v>
      </c>
      <c r="N300" s="36">
        <f t="shared" si="23"/>
        <v>14</v>
      </c>
      <c r="O300" s="36" t="str">
        <f t="shared" si="24"/>
        <v>201420</v>
      </c>
      <c r="P300" s="36" t="str">
        <f>CONCATENATE(K300,MONTH(ExpensesDBTable[[#This Row],[Date]]))</f>
        <v>20145</v>
      </c>
      <c r="Q300" s="36" t="s">
        <v>99</v>
      </c>
      <c r="R300" s="36" t="s">
        <v>14</v>
      </c>
      <c r="S300" s="38">
        <v>16.23</v>
      </c>
      <c r="T300" s="36" t="s">
        <v>100</v>
      </c>
      <c r="U300" s="36" t="s">
        <v>393</v>
      </c>
    </row>
    <row r="301" spans="10:21" x14ac:dyDescent="0.25">
      <c r="J301" s="37">
        <v>41773</v>
      </c>
      <c r="K301" s="36">
        <f t="shared" si="20"/>
        <v>2014</v>
      </c>
      <c r="L301" s="36" t="str">
        <f t="shared" si="21"/>
        <v>May</v>
      </c>
      <c r="M301" s="36">
        <f t="shared" si="22"/>
        <v>20</v>
      </c>
      <c r="N301" s="36">
        <f t="shared" si="23"/>
        <v>14</v>
      </c>
      <c r="O301" s="36" t="str">
        <f t="shared" si="24"/>
        <v>201420</v>
      </c>
      <c r="P301" s="36" t="str">
        <f>CONCATENATE(K301,MONTH(ExpensesDBTable[[#This Row],[Date]]))</f>
        <v>20145</v>
      </c>
      <c r="Q301" s="36" t="s">
        <v>119</v>
      </c>
      <c r="R301" s="36" t="s">
        <v>14</v>
      </c>
      <c r="S301" s="38">
        <v>4</v>
      </c>
      <c r="T301" s="36" t="s">
        <v>100</v>
      </c>
      <c r="U301" s="36" t="s">
        <v>394</v>
      </c>
    </row>
    <row r="302" spans="10:21" x14ac:dyDescent="0.25">
      <c r="J302" s="37">
        <v>41774</v>
      </c>
      <c r="K302" s="36">
        <f t="shared" si="20"/>
        <v>2014</v>
      </c>
      <c r="L302" s="36" t="str">
        <f t="shared" si="21"/>
        <v>May</v>
      </c>
      <c r="M302" s="36">
        <f t="shared" si="22"/>
        <v>20</v>
      </c>
      <c r="N302" s="36">
        <f t="shared" si="23"/>
        <v>15</v>
      </c>
      <c r="O302" s="36" t="str">
        <f t="shared" si="24"/>
        <v>201420</v>
      </c>
      <c r="P302" s="36" t="str">
        <f>CONCATENATE(K302,MONTH(ExpensesDBTable[[#This Row],[Date]]))</f>
        <v>20145</v>
      </c>
      <c r="Q302" s="36" t="s">
        <v>99</v>
      </c>
      <c r="R302" s="36" t="s">
        <v>14</v>
      </c>
      <c r="S302" s="38">
        <v>2</v>
      </c>
      <c r="T302" s="36" t="s">
        <v>100</v>
      </c>
      <c r="U302" s="36" t="s">
        <v>395</v>
      </c>
    </row>
    <row r="303" spans="10:21" x14ac:dyDescent="0.25">
      <c r="J303" s="37">
        <v>41774</v>
      </c>
      <c r="K303" s="36">
        <f t="shared" si="20"/>
        <v>2014</v>
      </c>
      <c r="L303" s="36" t="str">
        <f t="shared" si="21"/>
        <v>May</v>
      </c>
      <c r="M303" s="36">
        <f t="shared" si="22"/>
        <v>20</v>
      </c>
      <c r="N303" s="36">
        <f t="shared" si="23"/>
        <v>15</v>
      </c>
      <c r="O303" s="36" t="str">
        <f t="shared" si="24"/>
        <v>201420</v>
      </c>
      <c r="P303" s="36" t="str">
        <f>CONCATENATE(K303,MONTH(ExpensesDBTable[[#This Row],[Date]]))</f>
        <v>20145</v>
      </c>
      <c r="Q303" s="36" t="s">
        <v>108</v>
      </c>
      <c r="R303" s="36" t="s">
        <v>14</v>
      </c>
      <c r="S303" s="38">
        <v>3.47</v>
      </c>
      <c r="T303" s="36" t="s">
        <v>100</v>
      </c>
      <c r="U303" s="36" t="s">
        <v>111</v>
      </c>
    </row>
    <row r="304" spans="10:21" x14ac:dyDescent="0.25">
      <c r="J304" s="37">
        <v>41774</v>
      </c>
      <c r="K304" s="36">
        <f t="shared" si="20"/>
        <v>2014</v>
      </c>
      <c r="L304" s="36" t="str">
        <f t="shared" si="21"/>
        <v>May</v>
      </c>
      <c r="M304" s="36">
        <f t="shared" si="22"/>
        <v>20</v>
      </c>
      <c r="N304" s="36">
        <f t="shared" si="23"/>
        <v>15</v>
      </c>
      <c r="O304" s="36" t="str">
        <f t="shared" si="24"/>
        <v>201420</v>
      </c>
      <c r="P304" s="36" t="str">
        <f>CONCATENATE(K304,MONTH(ExpensesDBTable[[#This Row],[Date]]))</f>
        <v>20145</v>
      </c>
      <c r="Q304" s="36" t="s">
        <v>105</v>
      </c>
      <c r="R304" s="36" t="s">
        <v>18</v>
      </c>
      <c r="S304" s="38">
        <v>3.77</v>
      </c>
      <c r="T304" s="36" t="s">
        <v>100</v>
      </c>
      <c r="U304" s="36" t="s">
        <v>396</v>
      </c>
    </row>
    <row r="305" spans="10:21" x14ac:dyDescent="0.25">
      <c r="J305" s="37">
        <v>41775</v>
      </c>
      <c r="K305" s="36">
        <f t="shared" si="20"/>
        <v>2014</v>
      </c>
      <c r="L305" s="36" t="str">
        <f t="shared" si="21"/>
        <v>May</v>
      </c>
      <c r="M305" s="36">
        <f t="shared" si="22"/>
        <v>20</v>
      </c>
      <c r="N305" s="36">
        <f t="shared" si="23"/>
        <v>16</v>
      </c>
      <c r="O305" s="36" t="str">
        <f t="shared" si="24"/>
        <v>201420</v>
      </c>
      <c r="P305" s="36" t="str">
        <f>CONCATENATE(K305,MONTH(ExpensesDBTable[[#This Row],[Date]]))</f>
        <v>20145</v>
      </c>
      <c r="Q305" s="36" t="s">
        <v>99</v>
      </c>
      <c r="R305" s="36" t="s">
        <v>14</v>
      </c>
      <c r="S305" s="38">
        <v>6.4</v>
      </c>
      <c r="T305" s="36" t="s">
        <v>100</v>
      </c>
      <c r="U305" s="36" t="s">
        <v>397</v>
      </c>
    </row>
    <row r="306" spans="10:21" x14ac:dyDescent="0.25">
      <c r="J306" s="37">
        <v>41775</v>
      </c>
      <c r="K306" s="36">
        <f t="shared" si="20"/>
        <v>2014</v>
      </c>
      <c r="L306" s="36" t="str">
        <f t="shared" si="21"/>
        <v>May</v>
      </c>
      <c r="M306" s="36">
        <f t="shared" si="22"/>
        <v>20</v>
      </c>
      <c r="N306" s="36">
        <f t="shared" si="23"/>
        <v>16</v>
      </c>
      <c r="O306" s="36" t="str">
        <f t="shared" si="24"/>
        <v>201420</v>
      </c>
      <c r="P306" s="36" t="str">
        <f>CONCATENATE(K306,MONTH(ExpensesDBTable[[#This Row],[Date]]))</f>
        <v>20145</v>
      </c>
      <c r="Q306" s="36" t="s">
        <v>113</v>
      </c>
      <c r="R306" s="36" t="s">
        <v>21</v>
      </c>
      <c r="S306" s="38">
        <v>1538</v>
      </c>
      <c r="T306" s="36" t="s">
        <v>106</v>
      </c>
      <c r="U306" s="36" t="s">
        <v>398</v>
      </c>
    </row>
    <row r="307" spans="10:21" x14ac:dyDescent="0.25">
      <c r="J307" s="37">
        <v>41777</v>
      </c>
      <c r="K307" s="36">
        <f t="shared" si="20"/>
        <v>2014</v>
      </c>
      <c r="L307" s="36" t="str">
        <f t="shared" si="21"/>
        <v>May</v>
      </c>
      <c r="M307" s="36">
        <f t="shared" si="22"/>
        <v>20</v>
      </c>
      <c r="N307" s="36">
        <f t="shared" si="23"/>
        <v>18</v>
      </c>
      <c r="O307" s="36" t="str">
        <f t="shared" si="24"/>
        <v>201420</v>
      </c>
      <c r="P307" s="36" t="str">
        <f>CONCATENATE(K307,MONTH(ExpensesDBTable[[#This Row],[Date]]))</f>
        <v>20145</v>
      </c>
      <c r="Q307" s="36" t="s">
        <v>99</v>
      </c>
      <c r="R307" s="36" t="s">
        <v>16</v>
      </c>
      <c r="S307" s="38">
        <v>25</v>
      </c>
      <c r="T307" s="36" t="s">
        <v>100</v>
      </c>
      <c r="U307" s="36" t="s">
        <v>399</v>
      </c>
    </row>
    <row r="308" spans="10:21" x14ac:dyDescent="0.25">
      <c r="J308" s="37">
        <v>41777</v>
      </c>
      <c r="K308" s="36">
        <f t="shared" si="20"/>
        <v>2014</v>
      </c>
      <c r="L308" s="36" t="str">
        <f t="shared" si="21"/>
        <v>May</v>
      </c>
      <c r="M308" s="36">
        <f t="shared" si="22"/>
        <v>20</v>
      </c>
      <c r="N308" s="36">
        <f t="shared" si="23"/>
        <v>18</v>
      </c>
      <c r="O308" s="36" t="str">
        <f t="shared" si="24"/>
        <v>201420</v>
      </c>
      <c r="P308" s="36" t="str">
        <f>CONCATENATE(K308,MONTH(ExpensesDBTable[[#This Row],[Date]]))</f>
        <v>20145</v>
      </c>
      <c r="Q308" s="36" t="s">
        <v>102</v>
      </c>
      <c r="R308" s="36" t="s">
        <v>16</v>
      </c>
      <c r="S308" s="38">
        <v>20</v>
      </c>
      <c r="T308" s="36" t="s">
        <v>100</v>
      </c>
      <c r="U308" s="36" t="s">
        <v>400</v>
      </c>
    </row>
    <row r="309" spans="10:21" x14ac:dyDescent="0.25">
      <c r="J309" s="37">
        <v>41777</v>
      </c>
      <c r="K309" s="36">
        <f t="shared" si="20"/>
        <v>2014</v>
      </c>
      <c r="L309" s="36" t="str">
        <f t="shared" si="21"/>
        <v>May</v>
      </c>
      <c r="M309" s="36">
        <f t="shared" si="22"/>
        <v>20</v>
      </c>
      <c r="N309" s="36">
        <f t="shared" si="23"/>
        <v>18</v>
      </c>
      <c r="O309" s="36" t="str">
        <f t="shared" si="24"/>
        <v>201420</v>
      </c>
      <c r="P309" s="36" t="str">
        <f>CONCATENATE(K309,MONTH(ExpensesDBTable[[#This Row],[Date]]))</f>
        <v>20145</v>
      </c>
      <c r="Q309" s="36" t="s">
        <v>102</v>
      </c>
      <c r="R309" s="36" t="s">
        <v>14</v>
      </c>
      <c r="S309" s="38">
        <v>1.2</v>
      </c>
      <c r="T309" s="36" t="s">
        <v>100</v>
      </c>
      <c r="U309" s="36" t="s">
        <v>401</v>
      </c>
    </row>
    <row r="310" spans="10:21" x14ac:dyDescent="0.25">
      <c r="J310" s="37">
        <v>41777</v>
      </c>
      <c r="K310" s="36">
        <f t="shared" si="20"/>
        <v>2014</v>
      </c>
      <c r="L310" s="36" t="str">
        <f t="shared" si="21"/>
        <v>May</v>
      </c>
      <c r="M310" s="36">
        <f t="shared" si="22"/>
        <v>20</v>
      </c>
      <c r="N310" s="36">
        <f t="shared" si="23"/>
        <v>18</v>
      </c>
      <c r="O310" s="36" t="str">
        <f t="shared" si="24"/>
        <v>201420</v>
      </c>
      <c r="P310" s="36" t="str">
        <f>CONCATENATE(K310,MONTH(ExpensesDBTable[[#This Row],[Date]]))</f>
        <v>20145</v>
      </c>
      <c r="Q310" s="36" t="s">
        <v>99</v>
      </c>
      <c r="R310" s="36" t="s">
        <v>14</v>
      </c>
      <c r="S310" s="38">
        <v>11.43</v>
      </c>
      <c r="T310" s="36" t="s">
        <v>100</v>
      </c>
      <c r="U310" s="36" t="s">
        <v>402</v>
      </c>
    </row>
    <row r="311" spans="10:21" x14ac:dyDescent="0.25">
      <c r="J311" s="37">
        <v>41777</v>
      </c>
      <c r="K311" s="36">
        <f t="shared" si="20"/>
        <v>2014</v>
      </c>
      <c r="L311" s="36" t="str">
        <f t="shared" si="21"/>
        <v>May</v>
      </c>
      <c r="M311" s="36">
        <f t="shared" si="22"/>
        <v>20</v>
      </c>
      <c r="N311" s="36">
        <f t="shared" si="23"/>
        <v>18</v>
      </c>
      <c r="O311" s="36" t="str">
        <f t="shared" si="24"/>
        <v>201420</v>
      </c>
      <c r="P311" s="36" t="str">
        <f>CONCATENATE(K311,MONTH(ExpensesDBTable[[#This Row],[Date]]))</f>
        <v>20145</v>
      </c>
      <c r="Q311" s="36" t="s">
        <v>171</v>
      </c>
      <c r="R311" s="36" t="s">
        <v>18</v>
      </c>
      <c r="S311" s="38">
        <v>24</v>
      </c>
      <c r="T311" s="36" t="s">
        <v>100</v>
      </c>
      <c r="U311" s="36" t="s">
        <v>403</v>
      </c>
    </row>
    <row r="312" spans="10:21" x14ac:dyDescent="0.25">
      <c r="J312" s="37">
        <v>41777</v>
      </c>
      <c r="K312" s="36">
        <f t="shared" si="20"/>
        <v>2014</v>
      </c>
      <c r="L312" s="36" t="str">
        <f t="shared" si="21"/>
        <v>May</v>
      </c>
      <c r="M312" s="36">
        <f t="shared" si="22"/>
        <v>20</v>
      </c>
      <c r="N312" s="36">
        <f t="shared" si="23"/>
        <v>18</v>
      </c>
      <c r="O312" s="36" t="str">
        <f t="shared" si="24"/>
        <v>201420</v>
      </c>
      <c r="P312" s="36" t="str">
        <f>CONCATENATE(K312,MONTH(ExpensesDBTable[[#This Row],[Date]]))</f>
        <v>20145</v>
      </c>
      <c r="Q312" s="36" t="s">
        <v>122</v>
      </c>
      <c r="R312" s="36" t="s">
        <v>11</v>
      </c>
      <c r="S312" s="38">
        <v>16.25</v>
      </c>
      <c r="T312" s="36" t="s">
        <v>100</v>
      </c>
      <c r="U312" s="36" t="s">
        <v>404</v>
      </c>
    </row>
    <row r="313" spans="10:21" x14ac:dyDescent="0.25">
      <c r="J313" s="37">
        <v>41778</v>
      </c>
      <c r="K313" s="36">
        <f t="shared" si="20"/>
        <v>2014</v>
      </c>
      <c r="L313" s="36" t="str">
        <f t="shared" si="21"/>
        <v>May</v>
      </c>
      <c r="M313" s="36">
        <f t="shared" si="22"/>
        <v>21</v>
      </c>
      <c r="N313" s="36">
        <f t="shared" si="23"/>
        <v>19</v>
      </c>
      <c r="O313" s="36" t="str">
        <f t="shared" si="24"/>
        <v>201421</v>
      </c>
      <c r="P313" s="36" t="str">
        <f>CONCATENATE(K313,MONTH(ExpensesDBTable[[#This Row],[Date]]))</f>
        <v>20145</v>
      </c>
      <c r="Q313" s="36" t="s">
        <v>99</v>
      </c>
      <c r="R313" s="36" t="s">
        <v>14</v>
      </c>
      <c r="S313" s="38">
        <v>5.8</v>
      </c>
      <c r="T313" s="36" t="s">
        <v>100</v>
      </c>
      <c r="U313" s="36" t="s">
        <v>405</v>
      </c>
    </row>
    <row r="314" spans="10:21" x14ac:dyDescent="0.25">
      <c r="J314" s="37">
        <v>41780</v>
      </c>
      <c r="K314" s="36">
        <f t="shared" si="20"/>
        <v>2014</v>
      </c>
      <c r="L314" s="36" t="str">
        <f t="shared" si="21"/>
        <v>May</v>
      </c>
      <c r="M314" s="36">
        <f t="shared" si="22"/>
        <v>21</v>
      </c>
      <c r="N314" s="36">
        <f t="shared" si="23"/>
        <v>21</v>
      </c>
      <c r="O314" s="36" t="str">
        <f t="shared" si="24"/>
        <v>201421</v>
      </c>
      <c r="P314" s="36" t="str">
        <f>CONCATENATE(K314,MONTH(ExpensesDBTable[[#This Row],[Date]]))</f>
        <v>20145</v>
      </c>
      <c r="Q314" s="36" t="s">
        <v>182</v>
      </c>
      <c r="R314" s="36" t="s">
        <v>19</v>
      </c>
      <c r="S314" s="38">
        <v>4.5</v>
      </c>
      <c r="T314" s="36" t="s">
        <v>100</v>
      </c>
      <c r="U314" s="36" t="s">
        <v>406</v>
      </c>
    </row>
    <row r="315" spans="10:21" x14ac:dyDescent="0.25">
      <c r="J315" s="37">
        <v>41780</v>
      </c>
      <c r="K315" s="36">
        <f t="shared" si="20"/>
        <v>2014</v>
      </c>
      <c r="L315" s="36" t="str">
        <f t="shared" si="21"/>
        <v>May</v>
      </c>
      <c r="M315" s="36">
        <f t="shared" si="22"/>
        <v>21</v>
      </c>
      <c r="N315" s="36">
        <f t="shared" si="23"/>
        <v>21</v>
      </c>
      <c r="O315" s="36" t="str">
        <f t="shared" si="24"/>
        <v>201421</v>
      </c>
      <c r="P315" s="36" t="str">
        <f>CONCATENATE(K315,MONTH(ExpensesDBTable[[#This Row],[Date]]))</f>
        <v>20145</v>
      </c>
      <c r="Q315" s="36" t="s">
        <v>273</v>
      </c>
      <c r="R315" s="36" t="s">
        <v>23</v>
      </c>
      <c r="S315" s="38">
        <v>39.9</v>
      </c>
      <c r="T315" s="36" t="s">
        <v>106</v>
      </c>
      <c r="U315" s="36" t="s">
        <v>407</v>
      </c>
    </row>
    <row r="316" spans="10:21" x14ac:dyDescent="0.25">
      <c r="J316" s="37">
        <v>41780</v>
      </c>
      <c r="K316" s="36">
        <f t="shared" si="20"/>
        <v>2014</v>
      </c>
      <c r="L316" s="36" t="str">
        <f t="shared" si="21"/>
        <v>May</v>
      </c>
      <c r="M316" s="36">
        <f t="shared" si="22"/>
        <v>21</v>
      </c>
      <c r="N316" s="36">
        <f t="shared" si="23"/>
        <v>21</v>
      </c>
      <c r="O316" s="36" t="str">
        <f t="shared" si="24"/>
        <v>201421</v>
      </c>
      <c r="P316" s="36" t="str">
        <f>CONCATENATE(K316,MONTH(ExpensesDBTable[[#This Row],[Date]]))</f>
        <v>20145</v>
      </c>
      <c r="Q316" s="36" t="s">
        <v>273</v>
      </c>
      <c r="R316" s="36" t="s">
        <v>23</v>
      </c>
      <c r="S316" s="38">
        <v>39.9</v>
      </c>
      <c r="T316" s="36" t="s">
        <v>106</v>
      </c>
      <c r="U316" s="36" t="s">
        <v>408</v>
      </c>
    </row>
    <row r="317" spans="10:21" x14ac:dyDescent="0.25">
      <c r="J317" s="37">
        <v>41781</v>
      </c>
      <c r="K317" s="36">
        <f t="shared" si="20"/>
        <v>2014</v>
      </c>
      <c r="L317" s="36" t="str">
        <f t="shared" si="21"/>
        <v>May</v>
      </c>
      <c r="M317" s="36">
        <f t="shared" si="22"/>
        <v>21</v>
      </c>
      <c r="N317" s="36">
        <f t="shared" si="23"/>
        <v>22</v>
      </c>
      <c r="O317" s="36" t="str">
        <f t="shared" si="24"/>
        <v>201421</v>
      </c>
      <c r="P317" s="36" t="str">
        <f>CONCATENATE(K317,MONTH(ExpensesDBTable[[#This Row],[Date]]))</f>
        <v>20145</v>
      </c>
      <c r="Q317" s="36" t="s">
        <v>105</v>
      </c>
      <c r="R317" s="36" t="s">
        <v>18</v>
      </c>
      <c r="S317" s="38">
        <v>2.98</v>
      </c>
      <c r="T317" s="36" t="s">
        <v>100</v>
      </c>
      <c r="U317" s="36" t="s">
        <v>409</v>
      </c>
    </row>
    <row r="318" spans="10:21" x14ac:dyDescent="0.25">
      <c r="J318" s="37">
        <v>41781</v>
      </c>
      <c r="K318" s="36">
        <f t="shared" si="20"/>
        <v>2014</v>
      </c>
      <c r="L318" s="36" t="str">
        <f t="shared" si="21"/>
        <v>May</v>
      </c>
      <c r="M318" s="36">
        <f t="shared" si="22"/>
        <v>21</v>
      </c>
      <c r="N318" s="36">
        <f t="shared" si="23"/>
        <v>22</v>
      </c>
      <c r="O318" s="36" t="str">
        <f t="shared" si="24"/>
        <v>201421</v>
      </c>
      <c r="P318" s="36" t="str">
        <f>CONCATENATE(K318,MONTH(ExpensesDBTable[[#This Row],[Date]]))</f>
        <v>20145</v>
      </c>
      <c r="Q318" s="36" t="s">
        <v>108</v>
      </c>
      <c r="R318" s="36" t="s">
        <v>14</v>
      </c>
      <c r="S318" s="38">
        <v>18.88</v>
      </c>
      <c r="T318" s="36" t="s">
        <v>100</v>
      </c>
      <c r="U318" s="36" t="s">
        <v>410</v>
      </c>
    </row>
    <row r="319" spans="10:21" x14ac:dyDescent="0.25">
      <c r="J319" s="37">
        <v>41783</v>
      </c>
      <c r="K319" s="36">
        <f t="shared" si="20"/>
        <v>2014</v>
      </c>
      <c r="L319" s="36" t="str">
        <f t="shared" si="21"/>
        <v>May</v>
      </c>
      <c r="M319" s="36">
        <f t="shared" si="22"/>
        <v>21</v>
      </c>
      <c r="N319" s="36">
        <f t="shared" si="23"/>
        <v>24</v>
      </c>
      <c r="O319" s="36" t="str">
        <f t="shared" si="24"/>
        <v>201421</v>
      </c>
      <c r="P319" s="36" t="str">
        <f>CONCATENATE(K319,MONTH(ExpensesDBTable[[#This Row],[Date]]))</f>
        <v>20145</v>
      </c>
      <c r="Q319" s="36" t="s">
        <v>122</v>
      </c>
      <c r="R319" s="36" t="s">
        <v>11</v>
      </c>
      <c r="S319" s="38">
        <v>29.99</v>
      </c>
      <c r="T319" s="36" t="s">
        <v>100</v>
      </c>
      <c r="U319" s="36" t="s">
        <v>411</v>
      </c>
    </row>
    <row r="320" spans="10:21" x14ac:dyDescent="0.25">
      <c r="J320" s="37">
        <v>41783</v>
      </c>
      <c r="K320" s="36">
        <f t="shared" si="20"/>
        <v>2014</v>
      </c>
      <c r="L320" s="36" t="str">
        <f t="shared" si="21"/>
        <v>May</v>
      </c>
      <c r="M320" s="36">
        <f t="shared" si="22"/>
        <v>21</v>
      </c>
      <c r="N320" s="36">
        <f t="shared" si="23"/>
        <v>24</v>
      </c>
      <c r="O320" s="36" t="str">
        <f t="shared" si="24"/>
        <v>201421</v>
      </c>
      <c r="P320" s="36" t="str">
        <f>CONCATENATE(K320,MONTH(ExpensesDBTable[[#This Row],[Date]]))</f>
        <v>20145</v>
      </c>
      <c r="Q320" s="36" t="s">
        <v>99</v>
      </c>
      <c r="R320" s="36" t="s">
        <v>14</v>
      </c>
      <c r="S320" s="38">
        <v>11.45</v>
      </c>
      <c r="T320" s="36" t="s">
        <v>100</v>
      </c>
      <c r="U320" s="36" t="s">
        <v>412</v>
      </c>
    </row>
    <row r="321" spans="10:21" x14ac:dyDescent="0.25">
      <c r="J321" s="37">
        <v>41783</v>
      </c>
      <c r="K321" s="36">
        <f t="shared" si="20"/>
        <v>2014</v>
      </c>
      <c r="L321" s="36" t="str">
        <f t="shared" si="21"/>
        <v>May</v>
      </c>
      <c r="M321" s="36">
        <f t="shared" si="22"/>
        <v>21</v>
      </c>
      <c r="N321" s="36">
        <f t="shared" si="23"/>
        <v>24</v>
      </c>
      <c r="O321" s="36" t="str">
        <f t="shared" si="24"/>
        <v>201421</v>
      </c>
      <c r="P321" s="36" t="str">
        <f>CONCATENATE(K321,MONTH(ExpensesDBTable[[#This Row],[Date]]))</f>
        <v>20145</v>
      </c>
      <c r="Q321" s="36" t="s">
        <v>119</v>
      </c>
      <c r="R321" s="36" t="s">
        <v>14</v>
      </c>
      <c r="S321" s="38">
        <v>4.5</v>
      </c>
      <c r="T321" s="36" t="s">
        <v>100</v>
      </c>
      <c r="U321" s="36" t="s">
        <v>394</v>
      </c>
    </row>
    <row r="322" spans="10:21" x14ac:dyDescent="0.25">
      <c r="J322" s="37">
        <v>41783</v>
      </c>
      <c r="K322" s="36">
        <f t="shared" si="20"/>
        <v>2014</v>
      </c>
      <c r="L322" s="36" t="str">
        <f t="shared" si="21"/>
        <v>May</v>
      </c>
      <c r="M322" s="36">
        <f t="shared" si="22"/>
        <v>21</v>
      </c>
      <c r="N322" s="36">
        <f t="shared" si="23"/>
        <v>24</v>
      </c>
      <c r="O322" s="36" t="str">
        <f t="shared" si="24"/>
        <v>201421</v>
      </c>
      <c r="P322" s="36" t="str">
        <f>CONCATENATE(K322,MONTH(ExpensesDBTable[[#This Row],[Date]]))</f>
        <v>20145</v>
      </c>
      <c r="Q322" s="36" t="s">
        <v>128</v>
      </c>
      <c r="R322" s="36" t="s">
        <v>22</v>
      </c>
      <c r="S322" s="38">
        <v>132</v>
      </c>
      <c r="T322" s="36" t="s">
        <v>106</v>
      </c>
      <c r="U322" s="36" t="s">
        <v>413</v>
      </c>
    </row>
    <row r="323" spans="10:21" x14ac:dyDescent="0.25">
      <c r="J323" s="37">
        <v>41783</v>
      </c>
      <c r="K323" s="36">
        <f t="shared" si="20"/>
        <v>2014</v>
      </c>
      <c r="L323" s="36" t="str">
        <f t="shared" si="21"/>
        <v>May</v>
      </c>
      <c r="M323" s="36">
        <f t="shared" si="22"/>
        <v>21</v>
      </c>
      <c r="N323" s="36">
        <f t="shared" si="23"/>
        <v>24</v>
      </c>
      <c r="O323" s="36" t="str">
        <f t="shared" si="24"/>
        <v>201421</v>
      </c>
      <c r="P323" s="36" t="str">
        <f>CONCATENATE(K323,MONTH(ExpensesDBTable[[#This Row],[Date]]))</f>
        <v>20145</v>
      </c>
      <c r="Q323" s="36" t="s">
        <v>128</v>
      </c>
      <c r="R323" s="36" t="s">
        <v>22</v>
      </c>
      <c r="S323" s="38">
        <v>5</v>
      </c>
      <c r="T323" s="36" t="s">
        <v>100</v>
      </c>
      <c r="U323" s="36" t="s">
        <v>414</v>
      </c>
    </row>
    <row r="324" spans="10:21" x14ac:dyDescent="0.25">
      <c r="J324" s="37">
        <v>41783</v>
      </c>
      <c r="K324" s="36">
        <f t="shared" si="20"/>
        <v>2014</v>
      </c>
      <c r="L324" s="36" t="str">
        <f t="shared" si="21"/>
        <v>May</v>
      </c>
      <c r="M324" s="36">
        <f t="shared" si="22"/>
        <v>21</v>
      </c>
      <c r="N324" s="36">
        <f t="shared" si="23"/>
        <v>24</v>
      </c>
      <c r="O324" s="36" t="str">
        <f t="shared" si="24"/>
        <v>201421</v>
      </c>
      <c r="P324" s="36" t="str">
        <f>CONCATENATE(K324,MONTH(ExpensesDBTable[[#This Row],[Date]]))</f>
        <v>20145</v>
      </c>
      <c r="Q324" s="36" t="s">
        <v>415</v>
      </c>
      <c r="R324" s="36" t="s">
        <v>14</v>
      </c>
      <c r="S324" s="38">
        <v>11.7</v>
      </c>
      <c r="T324" s="36" t="s">
        <v>100</v>
      </c>
      <c r="U324" s="36" t="s">
        <v>416</v>
      </c>
    </row>
    <row r="325" spans="10:21" x14ac:dyDescent="0.25">
      <c r="J325" s="37">
        <v>41784</v>
      </c>
      <c r="K325" s="36">
        <f t="shared" si="20"/>
        <v>2014</v>
      </c>
      <c r="L325" s="36" t="str">
        <f t="shared" si="21"/>
        <v>May</v>
      </c>
      <c r="M325" s="36">
        <f t="shared" si="22"/>
        <v>21</v>
      </c>
      <c r="N325" s="36">
        <f t="shared" si="23"/>
        <v>25</v>
      </c>
      <c r="O325" s="36" t="str">
        <f t="shared" si="24"/>
        <v>201421</v>
      </c>
      <c r="P325" s="36" t="str">
        <f>CONCATENATE(K325,MONTH(ExpensesDBTable[[#This Row],[Date]]))</f>
        <v>20145</v>
      </c>
      <c r="Q325" s="36" t="s">
        <v>99</v>
      </c>
      <c r="R325" s="36" t="s">
        <v>11</v>
      </c>
      <c r="S325" s="38">
        <v>10</v>
      </c>
      <c r="T325" s="36" t="s">
        <v>100</v>
      </c>
      <c r="U325" s="36" t="s">
        <v>191</v>
      </c>
    </row>
    <row r="326" spans="10:21" x14ac:dyDescent="0.25">
      <c r="J326" s="37">
        <v>41784</v>
      </c>
      <c r="K326" s="36">
        <f t="shared" si="20"/>
        <v>2014</v>
      </c>
      <c r="L326" s="36" t="str">
        <f t="shared" si="21"/>
        <v>May</v>
      </c>
      <c r="M326" s="36">
        <f t="shared" si="22"/>
        <v>21</v>
      </c>
      <c r="N326" s="36">
        <f t="shared" si="23"/>
        <v>25</v>
      </c>
      <c r="O326" s="36" t="str">
        <f t="shared" si="24"/>
        <v>201421</v>
      </c>
      <c r="P326" s="36" t="str">
        <f>CONCATENATE(K326,MONTH(ExpensesDBTable[[#This Row],[Date]]))</f>
        <v>20145</v>
      </c>
      <c r="Q326" s="36" t="s">
        <v>99</v>
      </c>
      <c r="R326" s="36" t="s">
        <v>14</v>
      </c>
      <c r="S326" s="38">
        <v>3</v>
      </c>
      <c r="T326" s="36" t="s">
        <v>100</v>
      </c>
      <c r="U326" s="36" t="s">
        <v>417</v>
      </c>
    </row>
    <row r="327" spans="10:21" x14ac:dyDescent="0.25">
      <c r="J327" s="37">
        <v>41784</v>
      </c>
      <c r="K327" s="36">
        <f t="shared" si="20"/>
        <v>2014</v>
      </c>
      <c r="L327" s="36" t="str">
        <f t="shared" si="21"/>
        <v>May</v>
      </c>
      <c r="M327" s="36">
        <f t="shared" si="22"/>
        <v>21</v>
      </c>
      <c r="N327" s="36">
        <f t="shared" si="23"/>
        <v>25</v>
      </c>
      <c r="O327" s="36" t="str">
        <f t="shared" si="24"/>
        <v>201421</v>
      </c>
      <c r="P327" s="36" t="str">
        <f>CONCATENATE(K327,MONTH(ExpensesDBTable[[#This Row],[Date]]))</f>
        <v>20145</v>
      </c>
      <c r="Q327" s="36" t="s">
        <v>102</v>
      </c>
      <c r="R327" s="36" t="s">
        <v>14</v>
      </c>
      <c r="S327" s="38">
        <v>9</v>
      </c>
      <c r="T327" s="36" t="s">
        <v>100</v>
      </c>
      <c r="U327" s="36" t="s">
        <v>418</v>
      </c>
    </row>
    <row r="328" spans="10:21" x14ac:dyDescent="0.25">
      <c r="J328" s="37">
        <v>41784</v>
      </c>
      <c r="K328" s="36">
        <f t="shared" si="20"/>
        <v>2014</v>
      </c>
      <c r="L328" s="36" t="str">
        <f t="shared" si="21"/>
        <v>May</v>
      </c>
      <c r="M328" s="36">
        <f t="shared" si="22"/>
        <v>21</v>
      </c>
      <c r="N328" s="36">
        <f t="shared" si="23"/>
        <v>25</v>
      </c>
      <c r="O328" s="36" t="str">
        <f t="shared" si="24"/>
        <v>201421</v>
      </c>
      <c r="P328" s="36" t="str">
        <f>CONCATENATE(K328,MONTH(ExpensesDBTable[[#This Row],[Date]]))</f>
        <v>20145</v>
      </c>
      <c r="Q328" s="36" t="s">
        <v>108</v>
      </c>
      <c r="R328" s="36" t="s">
        <v>14</v>
      </c>
      <c r="S328" s="38">
        <v>1.35</v>
      </c>
      <c r="T328" s="36" t="s">
        <v>100</v>
      </c>
      <c r="U328" s="36" t="s">
        <v>419</v>
      </c>
    </row>
    <row r="329" spans="10:21" x14ac:dyDescent="0.25">
      <c r="J329" s="37">
        <v>41784</v>
      </c>
      <c r="K329" s="36">
        <f t="shared" si="20"/>
        <v>2014</v>
      </c>
      <c r="L329" s="36" t="str">
        <f t="shared" si="21"/>
        <v>May</v>
      </c>
      <c r="M329" s="36">
        <f t="shared" si="22"/>
        <v>21</v>
      </c>
      <c r="N329" s="36">
        <f t="shared" si="23"/>
        <v>25</v>
      </c>
      <c r="O329" s="36" t="str">
        <f t="shared" si="24"/>
        <v>201421</v>
      </c>
      <c r="P329" s="36" t="str">
        <f>CONCATENATE(K329,MONTH(ExpensesDBTable[[#This Row],[Date]]))</f>
        <v>20145</v>
      </c>
      <c r="Q329" s="36" t="s">
        <v>130</v>
      </c>
      <c r="R329" s="36" t="s">
        <v>14</v>
      </c>
      <c r="S329" s="38">
        <v>6</v>
      </c>
      <c r="T329" s="36" t="s">
        <v>100</v>
      </c>
      <c r="U329" s="36" t="s">
        <v>130</v>
      </c>
    </row>
    <row r="330" spans="10:21" x14ac:dyDescent="0.25">
      <c r="J330" s="37">
        <v>41785</v>
      </c>
      <c r="K330" s="36">
        <f t="shared" si="20"/>
        <v>2014</v>
      </c>
      <c r="L330" s="36" t="str">
        <f t="shared" si="21"/>
        <v>May</v>
      </c>
      <c r="M330" s="36">
        <f t="shared" si="22"/>
        <v>22</v>
      </c>
      <c r="N330" s="36">
        <f t="shared" si="23"/>
        <v>26</v>
      </c>
      <c r="O330" s="36" t="str">
        <f t="shared" si="24"/>
        <v>201422</v>
      </c>
      <c r="P330" s="36" t="str">
        <f>CONCATENATE(K330,MONTH(ExpensesDBTable[[#This Row],[Date]]))</f>
        <v>20145</v>
      </c>
      <c r="Q330" s="36" t="s">
        <v>99</v>
      </c>
      <c r="R330" s="36" t="s">
        <v>14</v>
      </c>
      <c r="S330" s="38">
        <v>10.61</v>
      </c>
      <c r="T330" s="36" t="s">
        <v>100</v>
      </c>
      <c r="U330" s="36" t="s">
        <v>420</v>
      </c>
    </row>
    <row r="331" spans="10:21" x14ac:dyDescent="0.25">
      <c r="J331" s="37">
        <v>41786</v>
      </c>
      <c r="K331" s="36">
        <f t="shared" ref="K331:K394" si="25">YEAR(J331)</f>
        <v>2014</v>
      </c>
      <c r="L331" s="36" t="str">
        <f t="shared" ref="L331:L394" si="26">TEXT(DATE(1,MONTH(J331),1),"MMMM")</f>
        <v>May</v>
      </c>
      <c r="M331" s="36">
        <f t="shared" ref="M331:M394" si="27">WEEKNUM(J331,2)</f>
        <v>22</v>
      </c>
      <c r="N331" s="36">
        <f t="shared" ref="N331:N394" si="28">DAY(J331)</f>
        <v>27</v>
      </c>
      <c r="O331" s="36" t="str">
        <f t="shared" ref="O331:O394" si="29">CONCATENATE(K331,M331)</f>
        <v>201422</v>
      </c>
      <c r="P331" s="36" t="str">
        <f>CONCATENATE(K331,MONTH(ExpensesDBTable[[#This Row],[Date]]))</f>
        <v>20145</v>
      </c>
      <c r="Q331" s="36" t="s">
        <v>141</v>
      </c>
      <c r="R331" s="36" t="s">
        <v>23</v>
      </c>
      <c r="S331" s="38">
        <v>49.95</v>
      </c>
      <c r="T331" s="36" t="s">
        <v>106</v>
      </c>
      <c r="U331" s="36" t="s">
        <v>421</v>
      </c>
    </row>
    <row r="332" spans="10:21" x14ac:dyDescent="0.25">
      <c r="J332" s="37">
        <v>41786</v>
      </c>
      <c r="K332" s="36">
        <f t="shared" si="25"/>
        <v>2014</v>
      </c>
      <c r="L332" s="36" t="str">
        <f t="shared" si="26"/>
        <v>May</v>
      </c>
      <c r="M332" s="36">
        <f t="shared" si="27"/>
        <v>22</v>
      </c>
      <c r="N332" s="36">
        <f t="shared" si="28"/>
        <v>27</v>
      </c>
      <c r="O332" s="36" t="str">
        <f t="shared" si="29"/>
        <v>201422</v>
      </c>
      <c r="P332" s="36" t="str">
        <f>CONCATENATE(K332,MONTH(ExpensesDBTable[[#This Row],[Date]]))</f>
        <v>20145</v>
      </c>
      <c r="Q332" s="36" t="s">
        <v>108</v>
      </c>
      <c r="R332" s="36" t="s">
        <v>14</v>
      </c>
      <c r="S332" s="38">
        <v>6.22</v>
      </c>
      <c r="T332" s="36" t="s">
        <v>100</v>
      </c>
      <c r="U332" s="36" t="s">
        <v>422</v>
      </c>
    </row>
    <row r="333" spans="10:21" x14ac:dyDescent="0.25">
      <c r="J333" s="37">
        <v>41786</v>
      </c>
      <c r="K333" s="36">
        <f t="shared" si="25"/>
        <v>2014</v>
      </c>
      <c r="L333" s="36" t="str">
        <f t="shared" si="26"/>
        <v>May</v>
      </c>
      <c r="M333" s="36">
        <f t="shared" si="27"/>
        <v>22</v>
      </c>
      <c r="N333" s="36">
        <f t="shared" si="28"/>
        <v>27</v>
      </c>
      <c r="O333" s="36" t="str">
        <f t="shared" si="29"/>
        <v>201422</v>
      </c>
      <c r="P333" s="36" t="str">
        <f>CONCATENATE(K333,MONTH(ExpensesDBTable[[#This Row],[Date]]))</f>
        <v>20145</v>
      </c>
      <c r="Q333" s="36" t="s">
        <v>182</v>
      </c>
      <c r="R333" s="36" t="s">
        <v>19</v>
      </c>
      <c r="S333" s="38">
        <v>5.5</v>
      </c>
      <c r="T333" s="36" t="s">
        <v>100</v>
      </c>
      <c r="U333" s="36" t="s">
        <v>423</v>
      </c>
    </row>
    <row r="334" spans="10:21" x14ac:dyDescent="0.25">
      <c r="J334" s="37">
        <v>41787</v>
      </c>
      <c r="K334" s="36">
        <f t="shared" si="25"/>
        <v>2014</v>
      </c>
      <c r="L334" s="36" t="str">
        <f t="shared" si="26"/>
        <v>May</v>
      </c>
      <c r="M334" s="36">
        <f t="shared" si="27"/>
        <v>22</v>
      </c>
      <c r="N334" s="36">
        <f t="shared" si="28"/>
        <v>28</v>
      </c>
      <c r="O334" s="36" t="str">
        <f t="shared" si="29"/>
        <v>201422</v>
      </c>
      <c r="P334" s="36" t="str">
        <f>CONCATENATE(K334,MONTH(ExpensesDBTable[[#This Row],[Date]]))</f>
        <v>20145</v>
      </c>
      <c r="Q334" s="36" t="s">
        <v>99</v>
      </c>
      <c r="R334" s="36" t="s">
        <v>14</v>
      </c>
      <c r="S334" s="38">
        <v>11.52</v>
      </c>
      <c r="T334" s="36" t="s">
        <v>100</v>
      </c>
      <c r="U334" s="36" t="s">
        <v>424</v>
      </c>
    </row>
    <row r="335" spans="10:21" x14ac:dyDescent="0.25">
      <c r="J335" s="37">
        <v>41788</v>
      </c>
      <c r="K335" s="36">
        <f t="shared" si="25"/>
        <v>2014</v>
      </c>
      <c r="L335" s="36" t="str">
        <f t="shared" si="26"/>
        <v>May</v>
      </c>
      <c r="M335" s="36">
        <f t="shared" si="27"/>
        <v>22</v>
      </c>
      <c r="N335" s="36">
        <f t="shared" si="28"/>
        <v>29</v>
      </c>
      <c r="O335" s="36" t="str">
        <f t="shared" si="29"/>
        <v>201422</v>
      </c>
      <c r="P335" s="36" t="str">
        <f>CONCATENATE(K335,MONTH(ExpensesDBTable[[#This Row],[Date]]))</f>
        <v>20145</v>
      </c>
      <c r="Q335" s="36" t="s">
        <v>108</v>
      </c>
      <c r="R335" s="36" t="s">
        <v>14</v>
      </c>
      <c r="S335" s="38">
        <v>1.7</v>
      </c>
      <c r="T335" s="36" t="s">
        <v>100</v>
      </c>
      <c r="U335" s="36" t="s">
        <v>327</v>
      </c>
    </row>
    <row r="336" spans="10:21" x14ac:dyDescent="0.25">
      <c r="J336" s="37">
        <v>41789</v>
      </c>
      <c r="K336" s="36">
        <f t="shared" si="25"/>
        <v>2014</v>
      </c>
      <c r="L336" s="36" t="str">
        <f t="shared" si="26"/>
        <v>May</v>
      </c>
      <c r="M336" s="36">
        <f t="shared" si="27"/>
        <v>22</v>
      </c>
      <c r="N336" s="36">
        <f t="shared" si="28"/>
        <v>30</v>
      </c>
      <c r="O336" s="36" t="str">
        <f t="shared" si="29"/>
        <v>201422</v>
      </c>
      <c r="P336" s="36" t="str">
        <f>CONCATENATE(K336,MONTH(ExpensesDBTable[[#This Row],[Date]]))</f>
        <v>20145</v>
      </c>
      <c r="Q336" s="36" t="s">
        <v>145</v>
      </c>
      <c r="R336" s="36" t="s">
        <v>23</v>
      </c>
      <c r="S336" s="38">
        <v>49.14</v>
      </c>
      <c r="T336" s="36" t="s">
        <v>106</v>
      </c>
      <c r="U336" s="36" t="s">
        <v>425</v>
      </c>
    </row>
    <row r="337" spans="10:21" x14ac:dyDescent="0.25">
      <c r="J337" s="37">
        <v>41789</v>
      </c>
      <c r="K337" s="36">
        <f t="shared" si="25"/>
        <v>2014</v>
      </c>
      <c r="L337" s="36" t="str">
        <f t="shared" si="26"/>
        <v>May</v>
      </c>
      <c r="M337" s="36">
        <f t="shared" si="27"/>
        <v>22</v>
      </c>
      <c r="N337" s="36">
        <f t="shared" si="28"/>
        <v>30</v>
      </c>
      <c r="O337" s="36" t="str">
        <f t="shared" si="29"/>
        <v>201422</v>
      </c>
      <c r="P337" s="36" t="str">
        <f>CONCATENATE(K337,MONTH(ExpensesDBTable[[#This Row],[Date]]))</f>
        <v>20145</v>
      </c>
      <c r="Q337" s="36" t="s">
        <v>99</v>
      </c>
      <c r="R337" s="36" t="s">
        <v>11</v>
      </c>
      <c r="S337" s="38">
        <v>10</v>
      </c>
      <c r="T337" s="36" t="s">
        <v>100</v>
      </c>
      <c r="U337" s="36" t="s">
        <v>426</v>
      </c>
    </row>
    <row r="338" spans="10:21" x14ac:dyDescent="0.25">
      <c r="J338" s="37">
        <v>41789</v>
      </c>
      <c r="K338" s="36">
        <f t="shared" si="25"/>
        <v>2014</v>
      </c>
      <c r="L338" s="36" t="str">
        <f t="shared" si="26"/>
        <v>May</v>
      </c>
      <c r="M338" s="36">
        <f t="shared" si="27"/>
        <v>22</v>
      </c>
      <c r="N338" s="36">
        <f t="shared" si="28"/>
        <v>30</v>
      </c>
      <c r="O338" s="36" t="str">
        <f t="shared" si="29"/>
        <v>201422</v>
      </c>
      <c r="P338" s="36" t="str">
        <f>CONCATENATE(K338,MONTH(ExpensesDBTable[[#This Row],[Date]]))</f>
        <v>20145</v>
      </c>
      <c r="Q338" s="36" t="s">
        <v>99</v>
      </c>
      <c r="R338" s="36" t="s">
        <v>14</v>
      </c>
      <c r="S338" s="38">
        <v>7</v>
      </c>
      <c r="T338" s="36" t="s">
        <v>100</v>
      </c>
      <c r="U338" s="36" t="s">
        <v>427</v>
      </c>
    </row>
    <row r="339" spans="10:21" x14ac:dyDescent="0.25">
      <c r="J339" s="37">
        <v>41789</v>
      </c>
      <c r="K339" s="36">
        <f t="shared" si="25"/>
        <v>2014</v>
      </c>
      <c r="L339" s="36" t="str">
        <f t="shared" si="26"/>
        <v>May</v>
      </c>
      <c r="M339" s="36">
        <f t="shared" si="27"/>
        <v>22</v>
      </c>
      <c r="N339" s="36">
        <f t="shared" si="28"/>
        <v>30</v>
      </c>
      <c r="O339" s="36" t="str">
        <f t="shared" si="29"/>
        <v>201422</v>
      </c>
      <c r="P339" s="36" t="str">
        <f>CONCATENATE(K339,MONTH(ExpensesDBTable[[#This Row],[Date]]))</f>
        <v>20145</v>
      </c>
      <c r="Q339" s="36" t="s">
        <v>99</v>
      </c>
      <c r="R339" s="36" t="s">
        <v>14</v>
      </c>
      <c r="S339" s="38">
        <v>5</v>
      </c>
      <c r="T339" s="36" t="s">
        <v>100</v>
      </c>
      <c r="U339" s="36" t="s">
        <v>428</v>
      </c>
    </row>
    <row r="340" spans="10:21" x14ac:dyDescent="0.25">
      <c r="J340" s="37">
        <v>41789</v>
      </c>
      <c r="K340" s="36">
        <f t="shared" si="25"/>
        <v>2014</v>
      </c>
      <c r="L340" s="36" t="str">
        <f t="shared" si="26"/>
        <v>May</v>
      </c>
      <c r="M340" s="36">
        <f t="shared" si="27"/>
        <v>22</v>
      </c>
      <c r="N340" s="36">
        <f t="shared" si="28"/>
        <v>30</v>
      </c>
      <c r="O340" s="36" t="str">
        <f t="shared" si="29"/>
        <v>201422</v>
      </c>
      <c r="P340" s="36" t="str">
        <f>CONCATENATE(K340,MONTH(ExpensesDBTable[[#This Row],[Date]]))</f>
        <v>20145</v>
      </c>
      <c r="Q340" s="36" t="s">
        <v>108</v>
      </c>
      <c r="R340" s="36" t="s">
        <v>14</v>
      </c>
      <c r="S340" s="38">
        <v>1.84</v>
      </c>
      <c r="T340" s="36" t="s">
        <v>100</v>
      </c>
      <c r="U340" s="36" t="s">
        <v>429</v>
      </c>
    </row>
    <row r="341" spans="10:21" x14ac:dyDescent="0.25">
      <c r="J341" s="37">
        <v>41790</v>
      </c>
      <c r="K341" s="36">
        <f t="shared" si="25"/>
        <v>2014</v>
      </c>
      <c r="L341" s="36" t="str">
        <f t="shared" si="26"/>
        <v>May</v>
      </c>
      <c r="M341" s="36">
        <f t="shared" si="27"/>
        <v>22</v>
      </c>
      <c r="N341" s="36">
        <f t="shared" si="28"/>
        <v>31</v>
      </c>
      <c r="O341" s="36" t="str">
        <f t="shared" si="29"/>
        <v>201422</v>
      </c>
      <c r="P341" s="36" t="str">
        <f>CONCATENATE(K341,MONTH(ExpensesDBTable[[#This Row],[Date]]))</f>
        <v>20145</v>
      </c>
      <c r="Q341" s="36" t="s">
        <v>128</v>
      </c>
      <c r="R341" s="36" t="s">
        <v>22</v>
      </c>
      <c r="S341" s="38">
        <v>6</v>
      </c>
      <c r="T341" s="36" t="s">
        <v>100</v>
      </c>
      <c r="U341" s="36" t="s">
        <v>430</v>
      </c>
    </row>
    <row r="342" spans="10:21" x14ac:dyDescent="0.25">
      <c r="J342" s="37">
        <v>41790</v>
      </c>
      <c r="K342" s="36">
        <f t="shared" si="25"/>
        <v>2014</v>
      </c>
      <c r="L342" s="36" t="str">
        <f t="shared" si="26"/>
        <v>May</v>
      </c>
      <c r="M342" s="36">
        <f t="shared" si="27"/>
        <v>22</v>
      </c>
      <c r="N342" s="36">
        <f t="shared" si="28"/>
        <v>31</v>
      </c>
      <c r="O342" s="36" t="str">
        <f t="shared" si="29"/>
        <v>201422</v>
      </c>
      <c r="P342" s="36" t="str">
        <f>CONCATENATE(K342,MONTH(ExpensesDBTable[[#This Row],[Date]]))</f>
        <v>20145</v>
      </c>
      <c r="Q342" s="36" t="s">
        <v>108</v>
      </c>
      <c r="R342" s="36" t="s">
        <v>14</v>
      </c>
      <c r="S342" s="38">
        <v>9</v>
      </c>
      <c r="T342" s="36" t="s">
        <v>100</v>
      </c>
      <c r="U342" s="36" t="s">
        <v>431</v>
      </c>
    </row>
    <row r="343" spans="10:21" x14ac:dyDescent="0.25">
      <c r="J343" s="37">
        <v>41790</v>
      </c>
      <c r="K343" s="36">
        <f t="shared" si="25"/>
        <v>2014</v>
      </c>
      <c r="L343" s="36" t="str">
        <f t="shared" si="26"/>
        <v>May</v>
      </c>
      <c r="M343" s="36">
        <f t="shared" si="27"/>
        <v>22</v>
      </c>
      <c r="N343" s="36">
        <f t="shared" si="28"/>
        <v>31</v>
      </c>
      <c r="O343" s="36" t="str">
        <f t="shared" si="29"/>
        <v>201422</v>
      </c>
      <c r="P343" s="36" t="str">
        <f>CONCATENATE(K343,MONTH(ExpensesDBTable[[#This Row],[Date]]))</f>
        <v>20145</v>
      </c>
      <c r="Q343" s="36" t="s">
        <v>102</v>
      </c>
      <c r="R343" s="36" t="s">
        <v>14</v>
      </c>
      <c r="S343" s="38">
        <v>6</v>
      </c>
      <c r="T343" s="36" t="s">
        <v>100</v>
      </c>
      <c r="U343" s="36" t="s">
        <v>432</v>
      </c>
    </row>
    <row r="344" spans="10:21" x14ac:dyDescent="0.25">
      <c r="J344" s="37">
        <v>41791</v>
      </c>
      <c r="K344" s="36">
        <f t="shared" si="25"/>
        <v>2014</v>
      </c>
      <c r="L344" s="36" t="str">
        <f t="shared" si="26"/>
        <v>June</v>
      </c>
      <c r="M344" s="36">
        <f t="shared" si="27"/>
        <v>22</v>
      </c>
      <c r="N344" s="36">
        <f t="shared" si="28"/>
        <v>1</v>
      </c>
      <c r="O344" s="36" t="str">
        <f t="shared" si="29"/>
        <v>201422</v>
      </c>
      <c r="P344" s="36" t="str">
        <f>CONCATENATE(K344,MONTH(ExpensesDBTable[[#This Row],[Date]]))</f>
        <v>20146</v>
      </c>
      <c r="Q344" s="36" t="s">
        <v>171</v>
      </c>
      <c r="R344" s="36" t="s">
        <v>18</v>
      </c>
      <c r="S344" s="38">
        <v>5.5</v>
      </c>
      <c r="T344" s="36" t="s">
        <v>100</v>
      </c>
      <c r="U344" s="36" t="s">
        <v>433</v>
      </c>
    </row>
    <row r="345" spans="10:21" x14ac:dyDescent="0.25">
      <c r="J345" s="37">
        <v>41791</v>
      </c>
      <c r="K345" s="36">
        <f t="shared" si="25"/>
        <v>2014</v>
      </c>
      <c r="L345" s="36" t="str">
        <f t="shared" si="26"/>
        <v>June</v>
      </c>
      <c r="M345" s="36">
        <f t="shared" si="27"/>
        <v>22</v>
      </c>
      <c r="N345" s="36">
        <f t="shared" si="28"/>
        <v>1</v>
      </c>
      <c r="O345" s="36" t="str">
        <f t="shared" si="29"/>
        <v>201422</v>
      </c>
      <c r="P345" s="36" t="str">
        <f>CONCATENATE(K345,MONTH(ExpensesDBTable[[#This Row],[Date]]))</f>
        <v>20146</v>
      </c>
      <c r="Q345" s="36" t="s">
        <v>119</v>
      </c>
      <c r="R345" s="36" t="s">
        <v>14</v>
      </c>
      <c r="S345" s="38">
        <v>2.92</v>
      </c>
      <c r="T345" s="36" t="s">
        <v>100</v>
      </c>
      <c r="U345" s="36" t="s">
        <v>434</v>
      </c>
    </row>
    <row r="346" spans="10:21" x14ac:dyDescent="0.25">
      <c r="J346" s="37">
        <v>41791</v>
      </c>
      <c r="K346" s="36">
        <f t="shared" si="25"/>
        <v>2014</v>
      </c>
      <c r="L346" s="36" t="str">
        <f t="shared" si="26"/>
        <v>June</v>
      </c>
      <c r="M346" s="36">
        <f t="shared" si="27"/>
        <v>22</v>
      </c>
      <c r="N346" s="36">
        <f t="shared" si="28"/>
        <v>1</v>
      </c>
      <c r="O346" s="36" t="str">
        <f t="shared" si="29"/>
        <v>201422</v>
      </c>
      <c r="P346" s="36" t="str">
        <f>CONCATENATE(K346,MONTH(ExpensesDBTable[[#This Row],[Date]]))</f>
        <v>20146</v>
      </c>
      <c r="Q346" s="36" t="s">
        <v>102</v>
      </c>
      <c r="R346" s="36" t="s">
        <v>14</v>
      </c>
      <c r="S346" s="38">
        <v>10</v>
      </c>
      <c r="T346" s="36" t="s">
        <v>100</v>
      </c>
      <c r="U346" s="36" t="s">
        <v>435</v>
      </c>
    </row>
    <row r="347" spans="10:21" x14ac:dyDescent="0.25">
      <c r="J347" s="37">
        <v>41791</v>
      </c>
      <c r="K347" s="36">
        <f t="shared" si="25"/>
        <v>2014</v>
      </c>
      <c r="L347" s="36" t="str">
        <f t="shared" si="26"/>
        <v>June</v>
      </c>
      <c r="M347" s="36">
        <f t="shared" si="27"/>
        <v>22</v>
      </c>
      <c r="N347" s="36">
        <f t="shared" si="28"/>
        <v>1</v>
      </c>
      <c r="O347" s="36" t="str">
        <f t="shared" si="29"/>
        <v>201422</v>
      </c>
      <c r="P347" s="36" t="str">
        <f>CONCATENATE(K347,MONTH(ExpensesDBTable[[#This Row],[Date]]))</f>
        <v>20146</v>
      </c>
      <c r="Q347" s="36" t="s">
        <v>128</v>
      </c>
      <c r="R347" s="36" t="s">
        <v>22</v>
      </c>
      <c r="S347" s="38">
        <v>10</v>
      </c>
      <c r="T347" s="36" t="s">
        <v>100</v>
      </c>
      <c r="U347" s="36" t="s">
        <v>436</v>
      </c>
    </row>
    <row r="348" spans="10:21" x14ac:dyDescent="0.25">
      <c r="J348" s="37">
        <v>41791</v>
      </c>
      <c r="K348" s="36">
        <f t="shared" si="25"/>
        <v>2014</v>
      </c>
      <c r="L348" s="36" t="str">
        <f t="shared" si="26"/>
        <v>June</v>
      </c>
      <c r="M348" s="36">
        <f t="shared" si="27"/>
        <v>22</v>
      </c>
      <c r="N348" s="36">
        <f t="shared" si="28"/>
        <v>1</v>
      </c>
      <c r="O348" s="36" t="str">
        <f t="shared" si="29"/>
        <v>201422</v>
      </c>
      <c r="P348" s="36" t="str">
        <f>CONCATENATE(K348,MONTH(ExpensesDBTable[[#This Row],[Date]]))</f>
        <v>20146</v>
      </c>
      <c r="Q348" s="36" t="s">
        <v>182</v>
      </c>
      <c r="R348" s="36" t="s">
        <v>16</v>
      </c>
      <c r="S348" s="38">
        <v>19.09</v>
      </c>
      <c r="T348" s="36" t="s">
        <v>106</v>
      </c>
      <c r="U348" s="36" t="s">
        <v>437</v>
      </c>
    </row>
    <row r="349" spans="10:21" x14ac:dyDescent="0.25">
      <c r="J349" s="37">
        <v>41792</v>
      </c>
      <c r="K349" s="36">
        <f t="shared" si="25"/>
        <v>2014</v>
      </c>
      <c r="L349" s="36" t="str">
        <f t="shared" si="26"/>
        <v>June</v>
      </c>
      <c r="M349" s="36">
        <f t="shared" si="27"/>
        <v>23</v>
      </c>
      <c r="N349" s="36">
        <f t="shared" si="28"/>
        <v>2</v>
      </c>
      <c r="O349" s="36" t="str">
        <f t="shared" si="29"/>
        <v>201423</v>
      </c>
      <c r="P349" s="36" t="str">
        <f>CONCATENATE(K349,MONTH(ExpensesDBTable[[#This Row],[Date]]))</f>
        <v>20146</v>
      </c>
      <c r="Q349" s="36" t="s">
        <v>119</v>
      </c>
      <c r="R349" s="36" t="s">
        <v>14</v>
      </c>
      <c r="S349" s="38">
        <v>10.94</v>
      </c>
      <c r="T349" s="36" t="s">
        <v>100</v>
      </c>
      <c r="U349" s="36" t="s">
        <v>438</v>
      </c>
    </row>
    <row r="350" spans="10:21" x14ac:dyDescent="0.25">
      <c r="J350" s="37">
        <v>41793</v>
      </c>
      <c r="K350" s="36">
        <f t="shared" si="25"/>
        <v>2014</v>
      </c>
      <c r="L350" s="36" t="str">
        <f t="shared" si="26"/>
        <v>June</v>
      </c>
      <c r="M350" s="36">
        <f t="shared" si="27"/>
        <v>23</v>
      </c>
      <c r="N350" s="36">
        <f t="shared" si="28"/>
        <v>3</v>
      </c>
      <c r="O350" s="36" t="str">
        <f t="shared" si="29"/>
        <v>201423</v>
      </c>
      <c r="P350" s="36" t="str">
        <f>CONCATENATE(K350,MONTH(ExpensesDBTable[[#This Row],[Date]]))</f>
        <v>20146</v>
      </c>
      <c r="Q350" s="36" t="s">
        <v>105</v>
      </c>
      <c r="R350" s="36" t="s">
        <v>18</v>
      </c>
      <c r="S350" s="38">
        <v>4.79</v>
      </c>
      <c r="T350" s="36" t="s">
        <v>100</v>
      </c>
      <c r="U350" s="36" t="s">
        <v>439</v>
      </c>
    </row>
    <row r="351" spans="10:21" x14ac:dyDescent="0.25">
      <c r="J351" s="37">
        <v>41793</v>
      </c>
      <c r="K351" s="36">
        <f t="shared" si="25"/>
        <v>2014</v>
      </c>
      <c r="L351" s="36" t="str">
        <f t="shared" si="26"/>
        <v>June</v>
      </c>
      <c r="M351" s="36">
        <f t="shared" si="27"/>
        <v>23</v>
      </c>
      <c r="N351" s="36">
        <f t="shared" si="28"/>
        <v>3</v>
      </c>
      <c r="O351" s="36" t="str">
        <f t="shared" si="29"/>
        <v>201423</v>
      </c>
      <c r="P351" s="36" t="str">
        <f>CONCATENATE(K351,MONTH(ExpensesDBTable[[#This Row],[Date]]))</f>
        <v>20146</v>
      </c>
      <c r="Q351" s="36" t="s">
        <v>319</v>
      </c>
      <c r="R351" t="s">
        <v>27</v>
      </c>
      <c r="S351" s="38">
        <v>2.8</v>
      </c>
      <c r="T351" s="36" t="s">
        <v>100</v>
      </c>
      <c r="U351" s="36" t="s">
        <v>440</v>
      </c>
    </row>
    <row r="352" spans="10:21" x14ac:dyDescent="0.25">
      <c r="J352" s="37">
        <v>41793</v>
      </c>
      <c r="K352" s="36">
        <f t="shared" si="25"/>
        <v>2014</v>
      </c>
      <c r="L352" s="36" t="str">
        <f t="shared" si="26"/>
        <v>June</v>
      </c>
      <c r="M352" s="36">
        <f t="shared" si="27"/>
        <v>23</v>
      </c>
      <c r="N352" s="36">
        <f t="shared" si="28"/>
        <v>3</v>
      </c>
      <c r="O352" s="36" t="str">
        <f t="shared" si="29"/>
        <v>201423</v>
      </c>
      <c r="P352" s="36" t="str">
        <f>CONCATENATE(K352,MONTH(ExpensesDBTable[[#This Row],[Date]]))</f>
        <v>20146</v>
      </c>
      <c r="Q352" s="36" t="s">
        <v>108</v>
      </c>
      <c r="R352" s="36" t="s">
        <v>14</v>
      </c>
      <c r="S352" s="38">
        <v>10.3</v>
      </c>
      <c r="T352" s="36" t="s">
        <v>100</v>
      </c>
      <c r="U352" s="36" t="s">
        <v>441</v>
      </c>
    </row>
    <row r="353" spans="10:21" x14ac:dyDescent="0.25">
      <c r="J353" s="37">
        <v>41793</v>
      </c>
      <c r="K353" s="36">
        <f t="shared" si="25"/>
        <v>2014</v>
      </c>
      <c r="L353" s="36" t="str">
        <f t="shared" si="26"/>
        <v>June</v>
      </c>
      <c r="M353" s="36">
        <f t="shared" si="27"/>
        <v>23</v>
      </c>
      <c r="N353" s="36">
        <f t="shared" si="28"/>
        <v>3</v>
      </c>
      <c r="O353" s="36" t="str">
        <f t="shared" si="29"/>
        <v>201423</v>
      </c>
      <c r="P353" s="36" t="str">
        <f>CONCATENATE(K353,MONTH(ExpensesDBTable[[#This Row],[Date]]))</f>
        <v>20146</v>
      </c>
      <c r="Q353" s="36" t="s">
        <v>182</v>
      </c>
      <c r="R353" s="36" t="s">
        <v>19</v>
      </c>
      <c r="S353" s="38">
        <v>5.5</v>
      </c>
      <c r="T353" s="36" t="s">
        <v>100</v>
      </c>
      <c r="U353" s="36" t="s">
        <v>442</v>
      </c>
    </row>
    <row r="354" spans="10:21" x14ac:dyDescent="0.25">
      <c r="J354" s="37">
        <v>41794</v>
      </c>
      <c r="K354" s="36">
        <f t="shared" si="25"/>
        <v>2014</v>
      </c>
      <c r="L354" s="36" t="str">
        <f t="shared" si="26"/>
        <v>June</v>
      </c>
      <c r="M354" s="36">
        <f t="shared" si="27"/>
        <v>23</v>
      </c>
      <c r="N354" s="36">
        <f t="shared" si="28"/>
        <v>4</v>
      </c>
      <c r="O354" s="36" t="str">
        <f t="shared" si="29"/>
        <v>201423</v>
      </c>
      <c r="P354" s="36" t="str">
        <f>CONCATENATE(K354,MONTH(ExpensesDBTable[[#This Row],[Date]]))</f>
        <v>20146</v>
      </c>
      <c r="Q354" s="36" t="s">
        <v>182</v>
      </c>
      <c r="R354" s="36" t="s">
        <v>16</v>
      </c>
      <c r="S354" s="38">
        <v>51.23</v>
      </c>
      <c r="T354" s="36" t="s">
        <v>106</v>
      </c>
      <c r="U354" s="36" t="s">
        <v>443</v>
      </c>
    </row>
    <row r="355" spans="10:21" x14ac:dyDescent="0.25">
      <c r="J355" s="37">
        <v>41794</v>
      </c>
      <c r="K355" s="36">
        <f t="shared" si="25"/>
        <v>2014</v>
      </c>
      <c r="L355" s="36" t="str">
        <f t="shared" si="26"/>
        <v>June</v>
      </c>
      <c r="M355" s="36">
        <f t="shared" si="27"/>
        <v>23</v>
      </c>
      <c r="N355" s="36">
        <f t="shared" si="28"/>
        <v>4</v>
      </c>
      <c r="O355" s="36" t="str">
        <f t="shared" si="29"/>
        <v>201423</v>
      </c>
      <c r="P355" s="36" t="str">
        <f>CONCATENATE(K355,MONTH(ExpensesDBTable[[#This Row],[Date]]))</f>
        <v>20146</v>
      </c>
      <c r="Q355" s="36" t="s">
        <v>122</v>
      </c>
      <c r="R355" s="36" t="s">
        <v>11</v>
      </c>
      <c r="S355" s="38">
        <v>12.99</v>
      </c>
      <c r="T355" s="36" t="s">
        <v>100</v>
      </c>
      <c r="U355" s="36" t="s">
        <v>444</v>
      </c>
    </row>
    <row r="356" spans="10:21" x14ac:dyDescent="0.25">
      <c r="J356" s="37">
        <v>41794</v>
      </c>
      <c r="K356" s="36">
        <f t="shared" si="25"/>
        <v>2014</v>
      </c>
      <c r="L356" s="36" t="str">
        <f t="shared" si="26"/>
        <v>June</v>
      </c>
      <c r="M356" s="36">
        <f t="shared" si="27"/>
        <v>23</v>
      </c>
      <c r="N356" s="36">
        <f t="shared" si="28"/>
        <v>4</v>
      </c>
      <c r="O356" s="36" t="str">
        <f t="shared" si="29"/>
        <v>201423</v>
      </c>
      <c r="P356" s="36" t="str">
        <f>CONCATENATE(K356,MONTH(ExpensesDBTable[[#This Row],[Date]]))</f>
        <v>20146</v>
      </c>
      <c r="Q356" s="36" t="s">
        <v>99</v>
      </c>
      <c r="R356" s="36" t="s">
        <v>14</v>
      </c>
      <c r="S356" s="38">
        <v>2.89</v>
      </c>
      <c r="T356" s="36" t="s">
        <v>100</v>
      </c>
      <c r="U356" s="36" t="s">
        <v>445</v>
      </c>
    </row>
    <row r="357" spans="10:21" x14ac:dyDescent="0.25">
      <c r="J357" s="37">
        <v>41794</v>
      </c>
      <c r="K357" s="36">
        <f t="shared" si="25"/>
        <v>2014</v>
      </c>
      <c r="L357" s="36" t="str">
        <f t="shared" si="26"/>
        <v>June</v>
      </c>
      <c r="M357" s="36">
        <f t="shared" si="27"/>
        <v>23</v>
      </c>
      <c r="N357" s="36">
        <f t="shared" si="28"/>
        <v>4</v>
      </c>
      <c r="O357" s="36" t="str">
        <f t="shared" si="29"/>
        <v>201423</v>
      </c>
      <c r="P357" s="36" t="str">
        <f>CONCATENATE(K357,MONTH(ExpensesDBTable[[#This Row],[Date]]))</f>
        <v>20146</v>
      </c>
      <c r="Q357" s="36" t="s">
        <v>446</v>
      </c>
      <c r="R357" s="36" t="s">
        <v>21</v>
      </c>
      <c r="S357" s="38">
        <v>1477</v>
      </c>
      <c r="T357" s="36" t="s">
        <v>106</v>
      </c>
      <c r="U357" s="36" t="s">
        <v>447</v>
      </c>
    </row>
    <row r="358" spans="10:21" x14ac:dyDescent="0.25">
      <c r="J358" s="37">
        <v>41795</v>
      </c>
      <c r="K358" s="36">
        <f t="shared" si="25"/>
        <v>2014</v>
      </c>
      <c r="L358" s="36" t="str">
        <f t="shared" si="26"/>
        <v>June</v>
      </c>
      <c r="M358" s="36">
        <f t="shared" si="27"/>
        <v>23</v>
      </c>
      <c r="N358" s="36">
        <f t="shared" si="28"/>
        <v>5</v>
      </c>
      <c r="O358" s="36" t="str">
        <f t="shared" si="29"/>
        <v>201423</v>
      </c>
      <c r="P358" s="36" t="str">
        <f>CONCATENATE(K358,MONTH(ExpensesDBTable[[#This Row],[Date]]))</f>
        <v>20146</v>
      </c>
      <c r="Q358" s="36" t="s">
        <v>119</v>
      </c>
      <c r="R358" s="36" t="s">
        <v>14</v>
      </c>
      <c r="S358" s="38">
        <v>6.6</v>
      </c>
      <c r="T358" s="36" t="s">
        <v>100</v>
      </c>
      <c r="U358" s="36" t="s">
        <v>448</v>
      </c>
    </row>
    <row r="359" spans="10:21" x14ac:dyDescent="0.25">
      <c r="J359" s="37">
        <v>41795</v>
      </c>
      <c r="K359" s="36">
        <f t="shared" si="25"/>
        <v>2014</v>
      </c>
      <c r="L359" s="36" t="str">
        <f t="shared" si="26"/>
        <v>June</v>
      </c>
      <c r="M359" s="36">
        <f t="shared" si="27"/>
        <v>23</v>
      </c>
      <c r="N359" s="36">
        <f t="shared" si="28"/>
        <v>5</v>
      </c>
      <c r="O359" s="36" t="str">
        <f t="shared" si="29"/>
        <v>201423</v>
      </c>
      <c r="P359" s="36" t="str">
        <f>CONCATENATE(K359,MONTH(ExpensesDBTable[[#This Row],[Date]]))</f>
        <v>20146</v>
      </c>
      <c r="Q359" s="36" t="s">
        <v>99</v>
      </c>
      <c r="R359" s="36" t="s">
        <v>14</v>
      </c>
      <c r="S359" s="38">
        <v>11.19</v>
      </c>
      <c r="T359" s="36" t="s">
        <v>100</v>
      </c>
      <c r="U359" s="36" t="s">
        <v>449</v>
      </c>
    </row>
    <row r="360" spans="10:21" x14ac:dyDescent="0.25">
      <c r="J360" s="37">
        <v>41796</v>
      </c>
      <c r="K360" s="36">
        <f t="shared" si="25"/>
        <v>2014</v>
      </c>
      <c r="L360" s="36" t="str">
        <f t="shared" si="26"/>
        <v>June</v>
      </c>
      <c r="M360" s="36">
        <f t="shared" si="27"/>
        <v>23</v>
      </c>
      <c r="N360" s="36">
        <f t="shared" si="28"/>
        <v>6</v>
      </c>
      <c r="O360" s="36" t="str">
        <f t="shared" si="29"/>
        <v>201423</v>
      </c>
      <c r="P360" s="36" t="str">
        <f>CONCATENATE(K360,MONTH(ExpensesDBTable[[#This Row],[Date]]))</f>
        <v>20146</v>
      </c>
      <c r="Q360" s="36" t="s">
        <v>182</v>
      </c>
      <c r="R360" s="36" t="s">
        <v>19</v>
      </c>
      <c r="S360" s="38">
        <v>5.5</v>
      </c>
      <c r="T360" s="36" t="s">
        <v>100</v>
      </c>
      <c r="U360" s="36" t="s">
        <v>450</v>
      </c>
    </row>
    <row r="361" spans="10:21" x14ac:dyDescent="0.25">
      <c r="J361" s="37">
        <v>41796</v>
      </c>
      <c r="K361" s="36">
        <f t="shared" si="25"/>
        <v>2014</v>
      </c>
      <c r="L361" s="36" t="str">
        <f t="shared" si="26"/>
        <v>June</v>
      </c>
      <c r="M361" s="36">
        <f t="shared" si="27"/>
        <v>23</v>
      </c>
      <c r="N361" s="36">
        <f t="shared" si="28"/>
        <v>6</v>
      </c>
      <c r="O361" s="36" t="str">
        <f t="shared" si="29"/>
        <v>201423</v>
      </c>
      <c r="P361" s="36" t="str">
        <f>CONCATENATE(K361,MONTH(ExpensesDBTable[[#This Row],[Date]]))</f>
        <v>20146</v>
      </c>
      <c r="Q361" s="36" t="s">
        <v>99</v>
      </c>
      <c r="R361" s="36" t="s">
        <v>14</v>
      </c>
      <c r="S361" s="38">
        <v>7</v>
      </c>
      <c r="T361" s="36" t="s">
        <v>100</v>
      </c>
      <c r="U361" s="36" t="s">
        <v>451</v>
      </c>
    </row>
    <row r="362" spans="10:21" x14ac:dyDescent="0.25">
      <c r="J362" s="37">
        <v>41796</v>
      </c>
      <c r="K362" s="36">
        <f t="shared" si="25"/>
        <v>2014</v>
      </c>
      <c r="L362" s="36" t="str">
        <f t="shared" si="26"/>
        <v>June</v>
      </c>
      <c r="M362" s="36">
        <f t="shared" si="27"/>
        <v>23</v>
      </c>
      <c r="N362" s="36">
        <f t="shared" si="28"/>
        <v>6</v>
      </c>
      <c r="O362" s="36" t="str">
        <f t="shared" si="29"/>
        <v>201423</v>
      </c>
      <c r="P362" s="36" t="str">
        <f>CONCATENATE(K362,MONTH(ExpensesDBTable[[#This Row],[Date]]))</f>
        <v>20146</v>
      </c>
      <c r="Q362" s="36" t="s">
        <v>108</v>
      </c>
      <c r="R362" s="36" t="s">
        <v>14</v>
      </c>
      <c r="S362" s="38">
        <v>5.13</v>
      </c>
      <c r="T362" s="36" t="s">
        <v>100</v>
      </c>
      <c r="U362" s="36" t="s">
        <v>452</v>
      </c>
    </row>
    <row r="363" spans="10:21" x14ac:dyDescent="0.25">
      <c r="J363" s="37">
        <v>41797</v>
      </c>
      <c r="K363" s="36">
        <f t="shared" si="25"/>
        <v>2014</v>
      </c>
      <c r="L363" s="36" t="str">
        <f t="shared" si="26"/>
        <v>June</v>
      </c>
      <c r="M363" s="36">
        <f t="shared" si="27"/>
        <v>23</v>
      </c>
      <c r="N363" s="36">
        <f t="shared" si="28"/>
        <v>7</v>
      </c>
      <c r="O363" s="36" t="str">
        <f t="shared" si="29"/>
        <v>201423</v>
      </c>
      <c r="P363" s="36" t="str">
        <f>CONCATENATE(K363,MONTH(ExpensesDBTable[[#This Row],[Date]]))</f>
        <v>20146</v>
      </c>
      <c r="Q363" s="36" t="s">
        <v>128</v>
      </c>
      <c r="R363" s="36" t="s">
        <v>22</v>
      </c>
      <c r="S363" s="38">
        <v>6.5</v>
      </c>
      <c r="T363" s="36" t="s">
        <v>100</v>
      </c>
      <c r="U363" s="36" t="s">
        <v>453</v>
      </c>
    </row>
    <row r="364" spans="10:21" x14ac:dyDescent="0.25">
      <c r="J364" s="37">
        <v>41797</v>
      </c>
      <c r="K364" s="36">
        <f t="shared" si="25"/>
        <v>2014</v>
      </c>
      <c r="L364" s="36" t="str">
        <f t="shared" si="26"/>
        <v>June</v>
      </c>
      <c r="M364" s="36">
        <f t="shared" si="27"/>
        <v>23</v>
      </c>
      <c r="N364" s="36">
        <f t="shared" si="28"/>
        <v>7</v>
      </c>
      <c r="O364" s="36" t="str">
        <f t="shared" si="29"/>
        <v>201423</v>
      </c>
      <c r="P364" s="36" t="str">
        <f>CONCATENATE(K364,MONTH(ExpensesDBTable[[#This Row],[Date]]))</f>
        <v>20146</v>
      </c>
      <c r="Q364" s="36" t="s">
        <v>102</v>
      </c>
      <c r="R364" s="36" t="s">
        <v>14</v>
      </c>
      <c r="S364" s="38">
        <v>7</v>
      </c>
      <c r="T364" s="36" t="s">
        <v>100</v>
      </c>
      <c r="U364" s="36" t="s">
        <v>454</v>
      </c>
    </row>
    <row r="365" spans="10:21" x14ac:dyDescent="0.25">
      <c r="J365" s="37">
        <v>41797</v>
      </c>
      <c r="K365" s="36">
        <f t="shared" si="25"/>
        <v>2014</v>
      </c>
      <c r="L365" s="36" t="str">
        <f t="shared" si="26"/>
        <v>June</v>
      </c>
      <c r="M365" s="36">
        <f t="shared" si="27"/>
        <v>23</v>
      </c>
      <c r="N365" s="36">
        <f t="shared" si="28"/>
        <v>7</v>
      </c>
      <c r="O365" s="36" t="str">
        <f t="shared" si="29"/>
        <v>201423</v>
      </c>
      <c r="P365" s="36" t="str">
        <f>CONCATENATE(K365,MONTH(ExpensesDBTable[[#This Row],[Date]]))</f>
        <v>20146</v>
      </c>
      <c r="Q365" s="36" t="s">
        <v>415</v>
      </c>
      <c r="R365" s="36" t="s">
        <v>14</v>
      </c>
      <c r="S365" s="38">
        <v>5</v>
      </c>
      <c r="T365" s="36" t="s">
        <v>100</v>
      </c>
      <c r="U365" s="36" t="s">
        <v>455</v>
      </c>
    </row>
    <row r="366" spans="10:21" x14ac:dyDescent="0.25">
      <c r="J366" s="37">
        <v>41797</v>
      </c>
      <c r="K366" s="36">
        <f t="shared" si="25"/>
        <v>2014</v>
      </c>
      <c r="L366" s="36" t="str">
        <f t="shared" si="26"/>
        <v>June</v>
      </c>
      <c r="M366" s="36">
        <f t="shared" si="27"/>
        <v>23</v>
      </c>
      <c r="N366" s="36">
        <f t="shared" si="28"/>
        <v>7</v>
      </c>
      <c r="O366" s="36" t="str">
        <f t="shared" si="29"/>
        <v>201423</v>
      </c>
      <c r="P366" s="36" t="str">
        <f>CONCATENATE(K366,MONTH(ExpensesDBTable[[#This Row],[Date]]))</f>
        <v>20146</v>
      </c>
      <c r="Q366" s="36" t="s">
        <v>456</v>
      </c>
      <c r="R366" s="36" t="s">
        <v>14</v>
      </c>
      <c r="S366" s="38">
        <v>2.7</v>
      </c>
      <c r="T366" s="36" t="s">
        <v>100</v>
      </c>
      <c r="U366" s="36" t="s">
        <v>457</v>
      </c>
    </row>
    <row r="367" spans="10:21" x14ac:dyDescent="0.25">
      <c r="J367" s="37">
        <v>41797</v>
      </c>
      <c r="K367" s="36">
        <f t="shared" si="25"/>
        <v>2014</v>
      </c>
      <c r="L367" s="36" t="str">
        <f t="shared" si="26"/>
        <v>June</v>
      </c>
      <c r="M367" s="36">
        <f t="shared" si="27"/>
        <v>23</v>
      </c>
      <c r="N367" s="36">
        <f t="shared" si="28"/>
        <v>7</v>
      </c>
      <c r="O367" s="36" t="str">
        <f t="shared" si="29"/>
        <v>201423</v>
      </c>
      <c r="P367" s="36" t="str">
        <f>CONCATENATE(K367,MONTH(ExpensesDBTable[[#This Row],[Date]]))</f>
        <v>20146</v>
      </c>
      <c r="Q367" s="36" t="s">
        <v>99</v>
      </c>
      <c r="R367" s="36" t="s">
        <v>11</v>
      </c>
      <c r="S367" s="38">
        <v>10</v>
      </c>
      <c r="T367" s="36" t="s">
        <v>100</v>
      </c>
      <c r="U367" s="36" t="s">
        <v>458</v>
      </c>
    </row>
    <row r="368" spans="10:21" x14ac:dyDescent="0.25">
      <c r="J368" s="37">
        <v>41797</v>
      </c>
      <c r="K368" s="36">
        <f t="shared" si="25"/>
        <v>2014</v>
      </c>
      <c r="L368" s="36" t="str">
        <f t="shared" si="26"/>
        <v>June</v>
      </c>
      <c r="M368" s="36">
        <f t="shared" si="27"/>
        <v>23</v>
      </c>
      <c r="N368" s="36">
        <f t="shared" si="28"/>
        <v>7</v>
      </c>
      <c r="O368" s="36" t="str">
        <f t="shared" si="29"/>
        <v>201423</v>
      </c>
      <c r="P368" s="36" t="str">
        <f>CONCATENATE(K368,MONTH(ExpensesDBTable[[#This Row],[Date]]))</f>
        <v>20146</v>
      </c>
      <c r="Q368" s="36" t="s">
        <v>128</v>
      </c>
      <c r="R368" s="36" t="s">
        <v>22</v>
      </c>
      <c r="S368" s="38">
        <v>10</v>
      </c>
      <c r="T368" s="36" t="s">
        <v>100</v>
      </c>
      <c r="U368" s="36" t="s">
        <v>459</v>
      </c>
    </row>
    <row r="369" spans="10:21" x14ac:dyDescent="0.25">
      <c r="J369" s="37">
        <v>41798</v>
      </c>
      <c r="K369" s="36">
        <f t="shared" si="25"/>
        <v>2014</v>
      </c>
      <c r="L369" s="36" t="str">
        <f t="shared" si="26"/>
        <v>June</v>
      </c>
      <c r="M369" s="36">
        <f t="shared" si="27"/>
        <v>23</v>
      </c>
      <c r="N369" s="36">
        <f t="shared" si="28"/>
        <v>8</v>
      </c>
      <c r="O369" s="36" t="str">
        <f t="shared" si="29"/>
        <v>201423</v>
      </c>
      <c r="P369" s="36" t="str">
        <f>CONCATENATE(K369,MONTH(ExpensesDBTable[[#This Row],[Date]]))</f>
        <v>20146</v>
      </c>
      <c r="Q369" s="36" t="s">
        <v>130</v>
      </c>
      <c r="R369" s="36" t="s">
        <v>14</v>
      </c>
      <c r="S369" s="38">
        <v>6</v>
      </c>
      <c r="T369" s="36" t="s">
        <v>100</v>
      </c>
      <c r="U369" s="36" t="s">
        <v>130</v>
      </c>
    </row>
    <row r="370" spans="10:21" x14ac:dyDescent="0.25">
      <c r="J370" s="37">
        <v>41798</v>
      </c>
      <c r="K370" s="36">
        <f t="shared" si="25"/>
        <v>2014</v>
      </c>
      <c r="L370" s="36" t="str">
        <f t="shared" si="26"/>
        <v>June</v>
      </c>
      <c r="M370" s="36">
        <f t="shared" si="27"/>
        <v>23</v>
      </c>
      <c r="N370" s="36">
        <f t="shared" si="28"/>
        <v>8</v>
      </c>
      <c r="O370" s="36" t="str">
        <f t="shared" si="29"/>
        <v>201423</v>
      </c>
      <c r="P370" s="36" t="str">
        <f>CONCATENATE(K370,MONTH(ExpensesDBTable[[#This Row],[Date]]))</f>
        <v>20146</v>
      </c>
      <c r="Q370" s="36" t="s">
        <v>102</v>
      </c>
      <c r="R370" s="36" t="s">
        <v>14</v>
      </c>
      <c r="S370" s="38">
        <v>4</v>
      </c>
      <c r="T370" s="36" t="s">
        <v>100</v>
      </c>
      <c r="U370" s="36" t="s">
        <v>316</v>
      </c>
    </row>
    <row r="371" spans="10:21" x14ac:dyDescent="0.25">
      <c r="J371" s="37">
        <v>41798</v>
      </c>
      <c r="K371" s="36">
        <f t="shared" si="25"/>
        <v>2014</v>
      </c>
      <c r="L371" s="36" t="str">
        <f t="shared" si="26"/>
        <v>June</v>
      </c>
      <c r="M371" s="36">
        <f t="shared" si="27"/>
        <v>23</v>
      </c>
      <c r="N371" s="36">
        <f t="shared" si="28"/>
        <v>8</v>
      </c>
      <c r="O371" s="36" t="str">
        <f t="shared" si="29"/>
        <v>201423</v>
      </c>
      <c r="P371" s="36" t="str">
        <f>CONCATENATE(K371,MONTH(ExpensesDBTable[[#This Row],[Date]]))</f>
        <v>20146</v>
      </c>
      <c r="Q371" s="36" t="s">
        <v>99</v>
      </c>
      <c r="R371" s="36" t="s">
        <v>14</v>
      </c>
      <c r="S371" s="38">
        <v>2.2999999999999998</v>
      </c>
      <c r="T371" s="36" t="s">
        <v>100</v>
      </c>
      <c r="U371" s="36" t="s">
        <v>460</v>
      </c>
    </row>
    <row r="372" spans="10:21" x14ac:dyDescent="0.25">
      <c r="J372" s="37">
        <v>41799</v>
      </c>
      <c r="K372" s="36">
        <f t="shared" si="25"/>
        <v>2014</v>
      </c>
      <c r="L372" s="36" t="str">
        <f t="shared" si="26"/>
        <v>June</v>
      </c>
      <c r="M372" s="36">
        <f t="shared" si="27"/>
        <v>24</v>
      </c>
      <c r="N372" s="36">
        <f t="shared" si="28"/>
        <v>9</v>
      </c>
      <c r="O372" s="36" t="str">
        <f t="shared" si="29"/>
        <v>201424</v>
      </c>
      <c r="P372" s="36" t="str">
        <f>CONCATENATE(K372,MONTH(ExpensesDBTable[[#This Row],[Date]]))</f>
        <v>20146</v>
      </c>
      <c r="Q372" s="36" t="s">
        <v>348</v>
      </c>
      <c r="R372" s="36" t="s">
        <v>13</v>
      </c>
      <c r="S372" s="38">
        <v>17.8</v>
      </c>
      <c r="T372" s="36" t="s">
        <v>106</v>
      </c>
      <c r="U372" s="36" t="s">
        <v>461</v>
      </c>
    </row>
    <row r="373" spans="10:21" x14ac:dyDescent="0.25">
      <c r="J373" s="37">
        <v>41799</v>
      </c>
      <c r="K373" s="36">
        <f t="shared" si="25"/>
        <v>2014</v>
      </c>
      <c r="L373" s="36" t="str">
        <f t="shared" si="26"/>
        <v>June</v>
      </c>
      <c r="M373" s="36">
        <f t="shared" si="27"/>
        <v>24</v>
      </c>
      <c r="N373" s="36">
        <f t="shared" si="28"/>
        <v>9</v>
      </c>
      <c r="O373" s="36" t="str">
        <f t="shared" si="29"/>
        <v>201424</v>
      </c>
      <c r="P373" s="36" t="str">
        <f>CONCATENATE(K373,MONTH(ExpensesDBTable[[#This Row],[Date]]))</f>
        <v>20146</v>
      </c>
      <c r="Q373" s="36" t="s">
        <v>108</v>
      </c>
      <c r="R373" s="36" t="s">
        <v>14</v>
      </c>
      <c r="S373" s="38">
        <v>3.5</v>
      </c>
      <c r="T373" s="36" t="s">
        <v>100</v>
      </c>
      <c r="U373" s="36" t="s">
        <v>159</v>
      </c>
    </row>
    <row r="374" spans="10:21" x14ac:dyDescent="0.25">
      <c r="J374" s="37">
        <v>41800</v>
      </c>
      <c r="K374" s="36">
        <f t="shared" si="25"/>
        <v>2014</v>
      </c>
      <c r="L374" s="36" t="str">
        <f t="shared" si="26"/>
        <v>June</v>
      </c>
      <c r="M374" s="36">
        <f t="shared" si="27"/>
        <v>24</v>
      </c>
      <c r="N374" s="36">
        <f t="shared" si="28"/>
        <v>10</v>
      </c>
      <c r="O374" s="36" t="str">
        <f t="shared" si="29"/>
        <v>201424</v>
      </c>
      <c r="P374" s="36" t="str">
        <f>CONCATENATE(K374,MONTH(ExpensesDBTable[[#This Row],[Date]]))</f>
        <v>20146</v>
      </c>
      <c r="Q374" s="36" t="s">
        <v>177</v>
      </c>
      <c r="R374" s="36" t="s">
        <v>14</v>
      </c>
      <c r="S374" s="38">
        <v>11.9</v>
      </c>
      <c r="T374" s="36" t="s">
        <v>100</v>
      </c>
      <c r="U374" s="36" t="s">
        <v>462</v>
      </c>
    </row>
    <row r="375" spans="10:21" x14ac:dyDescent="0.25">
      <c r="J375" s="37">
        <v>41801</v>
      </c>
      <c r="K375" s="36">
        <f t="shared" si="25"/>
        <v>2014</v>
      </c>
      <c r="L375" s="36" t="str">
        <f t="shared" si="26"/>
        <v>June</v>
      </c>
      <c r="M375" s="36">
        <f t="shared" si="27"/>
        <v>24</v>
      </c>
      <c r="N375" s="36">
        <f t="shared" si="28"/>
        <v>11</v>
      </c>
      <c r="O375" s="36" t="str">
        <f t="shared" si="29"/>
        <v>201424</v>
      </c>
      <c r="P375" s="36" t="str">
        <f>CONCATENATE(K375,MONTH(ExpensesDBTable[[#This Row],[Date]]))</f>
        <v>20146</v>
      </c>
      <c r="Q375" s="36" t="s">
        <v>99</v>
      </c>
      <c r="R375" s="36" t="s">
        <v>14</v>
      </c>
      <c r="S375" s="38">
        <v>12.35</v>
      </c>
      <c r="T375" s="36" t="s">
        <v>100</v>
      </c>
      <c r="U375" s="36" t="s">
        <v>463</v>
      </c>
    </row>
    <row r="376" spans="10:21" x14ac:dyDescent="0.25">
      <c r="J376" s="37">
        <v>41801</v>
      </c>
      <c r="K376" s="36">
        <f t="shared" si="25"/>
        <v>2014</v>
      </c>
      <c r="L376" s="36" t="str">
        <f t="shared" si="26"/>
        <v>June</v>
      </c>
      <c r="M376" s="36">
        <f t="shared" si="27"/>
        <v>24</v>
      </c>
      <c r="N376" s="36">
        <f t="shared" si="28"/>
        <v>11</v>
      </c>
      <c r="O376" s="36" t="str">
        <f t="shared" si="29"/>
        <v>201424</v>
      </c>
      <c r="P376" s="36" t="str">
        <f>CONCATENATE(K376,MONTH(ExpensesDBTable[[#This Row],[Date]]))</f>
        <v>20146</v>
      </c>
      <c r="Q376" s="36" t="s">
        <v>119</v>
      </c>
      <c r="R376" s="36" t="s">
        <v>14</v>
      </c>
      <c r="S376" s="38">
        <v>5.63</v>
      </c>
      <c r="T376" s="36" t="s">
        <v>100</v>
      </c>
      <c r="U376" s="36" t="s">
        <v>464</v>
      </c>
    </row>
    <row r="377" spans="10:21" x14ac:dyDescent="0.25">
      <c r="J377" s="37">
        <v>41801</v>
      </c>
      <c r="K377" s="36">
        <f t="shared" si="25"/>
        <v>2014</v>
      </c>
      <c r="L377" s="36" t="str">
        <f t="shared" si="26"/>
        <v>June</v>
      </c>
      <c r="M377" s="36">
        <f t="shared" si="27"/>
        <v>24</v>
      </c>
      <c r="N377" s="36">
        <f t="shared" si="28"/>
        <v>11</v>
      </c>
      <c r="O377" s="36" t="str">
        <f t="shared" si="29"/>
        <v>201424</v>
      </c>
      <c r="P377" s="36" t="str">
        <f>CONCATENATE(K377,MONTH(ExpensesDBTable[[#This Row],[Date]]))</f>
        <v>20146</v>
      </c>
      <c r="Q377" s="36" t="s">
        <v>108</v>
      </c>
      <c r="R377" s="36" t="s">
        <v>14</v>
      </c>
      <c r="S377" s="38">
        <v>6.03</v>
      </c>
      <c r="T377" s="36" t="s">
        <v>100</v>
      </c>
      <c r="U377" s="36" t="s">
        <v>465</v>
      </c>
    </row>
    <row r="378" spans="10:21" x14ac:dyDescent="0.25">
      <c r="J378" s="37">
        <v>41802</v>
      </c>
      <c r="K378" s="36">
        <f t="shared" si="25"/>
        <v>2014</v>
      </c>
      <c r="L378" s="36" t="str">
        <f t="shared" si="26"/>
        <v>June</v>
      </c>
      <c r="M378" s="36">
        <f t="shared" si="27"/>
        <v>24</v>
      </c>
      <c r="N378" s="36">
        <f t="shared" si="28"/>
        <v>12</v>
      </c>
      <c r="O378" s="36" t="str">
        <f t="shared" si="29"/>
        <v>201424</v>
      </c>
      <c r="P378" s="36" t="str">
        <f>CONCATENATE(K378,MONTH(ExpensesDBTable[[#This Row],[Date]]))</f>
        <v>20146</v>
      </c>
      <c r="Q378" s="36" t="s">
        <v>108</v>
      </c>
      <c r="R378" s="36" t="s">
        <v>14</v>
      </c>
      <c r="S378" s="38">
        <v>3.8</v>
      </c>
      <c r="T378" s="36" t="s">
        <v>100</v>
      </c>
      <c r="U378" s="36" t="s">
        <v>466</v>
      </c>
    </row>
    <row r="379" spans="10:21" x14ac:dyDescent="0.25">
      <c r="J379" s="37">
        <v>41802</v>
      </c>
      <c r="K379" s="36">
        <f t="shared" si="25"/>
        <v>2014</v>
      </c>
      <c r="L379" s="36" t="str">
        <f t="shared" si="26"/>
        <v>June</v>
      </c>
      <c r="M379" s="36">
        <f t="shared" si="27"/>
        <v>24</v>
      </c>
      <c r="N379" s="36">
        <f t="shared" si="28"/>
        <v>12</v>
      </c>
      <c r="O379" s="36" t="str">
        <f t="shared" si="29"/>
        <v>201424</v>
      </c>
      <c r="P379" s="36" t="str">
        <f>CONCATENATE(K379,MONTH(ExpensesDBTable[[#This Row],[Date]]))</f>
        <v>20146</v>
      </c>
      <c r="Q379" s="36" t="s">
        <v>182</v>
      </c>
      <c r="R379" s="36" t="s">
        <v>19</v>
      </c>
      <c r="S379" s="38">
        <v>5.5</v>
      </c>
      <c r="T379" s="36" t="s">
        <v>100</v>
      </c>
      <c r="U379" s="36" t="s">
        <v>467</v>
      </c>
    </row>
    <row r="380" spans="10:21" x14ac:dyDescent="0.25">
      <c r="J380" s="37">
        <v>41803</v>
      </c>
      <c r="K380" s="36">
        <f t="shared" si="25"/>
        <v>2014</v>
      </c>
      <c r="L380" s="36" t="str">
        <f t="shared" si="26"/>
        <v>June</v>
      </c>
      <c r="M380" s="36">
        <f t="shared" si="27"/>
        <v>24</v>
      </c>
      <c r="N380" s="36">
        <f t="shared" si="28"/>
        <v>13</v>
      </c>
      <c r="O380" s="36" t="str">
        <f t="shared" si="29"/>
        <v>201424</v>
      </c>
      <c r="P380" s="36" t="str">
        <f>CONCATENATE(K380,MONTH(ExpensesDBTable[[#This Row],[Date]]))</f>
        <v>20146</v>
      </c>
      <c r="Q380" s="36" t="s">
        <v>99</v>
      </c>
      <c r="R380" s="36" t="s">
        <v>11</v>
      </c>
      <c r="S380" s="38">
        <v>10</v>
      </c>
      <c r="T380" s="36" t="s">
        <v>100</v>
      </c>
      <c r="U380" s="36" t="s">
        <v>468</v>
      </c>
    </row>
    <row r="381" spans="10:21" x14ac:dyDescent="0.25">
      <c r="J381" s="37">
        <v>41803</v>
      </c>
      <c r="K381" s="36">
        <f t="shared" si="25"/>
        <v>2014</v>
      </c>
      <c r="L381" s="36" t="str">
        <f t="shared" si="26"/>
        <v>June</v>
      </c>
      <c r="M381" s="36">
        <f t="shared" si="27"/>
        <v>24</v>
      </c>
      <c r="N381" s="36">
        <f t="shared" si="28"/>
        <v>13</v>
      </c>
      <c r="O381" s="36" t="str">
        <f t="shared" si="29"/>
        <v>201424</v>
      </c>
      <c r="P381" s="36" t="str">
        <f>CONCATENATE(K381,MONTH(ExpensesDBTable[[#This Row],[Date]]))</f>
        <v>20146</v>
      </c>
      <c r="Q381" s="36" t="s">
        <v>99</v>
      </c>
      <c r="R381" s="36" t="s">
        <v>14</v>
      </c>
      <c r="S381" s="38">
        <v>15</v>
      </c>
      <c r="T381" s="36" t="s">
        <v>100</v>
      </c>
      <c r="U381" s="36" t="s">
        <v>469</v>
      </c>
    </row>
    <row r="382" spans="10:21" x14ac:dyDescent="0.25">
      <c r="J382" s="37">
        <v>41803</v>
      </c>
      <c r="K382" s="36">
        <f t="shared" si="25"/>
        <v>2014</v>
      </c>
      <c r="L382" s="36" t="str">
        <f t="shared" si="26"/>
        <v>June</v>
      </c>
      <c r="M382" s="36">
        <f t="shared" si="27"/>
        <v>24</v>
      </c>
      <c r="N382" s="36">
        <f t="shared" si="28"/>
        <v>13</v>
      </c>
      <c r="O382" s="36" t="str">
        <f t="shared" si="29"/>
        <v>201424</v>
      </c>
      <c r="P382" s="36" t="str">
        <f>CONCATENATE(K382,MONTH(ExpensesDBTable[[#This Row],[Date]]))</f>
        <v>20146</v>
      </c>
      <c r="Q382" s="36" t="s">
        <v>182</v>
      </c>
      <c r="R382" s="36" t="s">
        <v>19</v>
      </c>
      <c r="S382" s="38">
        <v>5.5</v>
      </c>
      <c r="T382" s="36" t="s">
        <v>100</v>
      </c>
      <c r="U382" s="36" t="s">
        <v>467</v>
      </c>
    </row>
    <row r="383" spans="10:21" x14ac:dyDescent="0.25">
      <c r="J383" s="37">
        <v>41803</v>
      </c>
      <c r="K383" s="36">
        <f t="shared" si="25"/>
        <v>2014</v>
      </c>
      <c r="L383" s="36" t="str">
        <f t="shared" si="26"/>
        <v>June</v>
      </c>
      <c r="M383" s="36">
        <f t="shared" si="27"/>
        <v>24</v>
      </c>
      <c r="N383" s="36">
        <f t="shared" si="28"/>
        <v>13</v>
      </c>
      <c r="O383" s="36" t="str">
        <f t="shared" si="29"/>
        <v>201424</v>
      </c>
      <c r="P383" s="36" t="str">
        <f>CONCATENATE(K383,MONTH(ExpensesDBTable[[#This Row],[Date]]))</f>
        <v>20146</v>
      </c>
      <c r="Q383" s="36" t="s">
        <v>108</v>
      </c>
      <c r="R383" s="36" t="s">
        <v>14</v>
      </c>
      <c r="S383" s="38">
        <v>4.0999999999999996</v>
      </c>
      <c r="T383" s="36" t="s">
        <v>100</v>
      </c>
      <c r="U383" s="36" t="s">
        <v>111</v>
      </c>
    </row>
    <row r="384" spans="10:21" x14ac:dyDescent="0.25">
      <c r="J384" s="37">
        <v>41804</v>
      </c>
      <c r="K384" s="36">
        <f t="shared" si="25"/>
        <v>2014</v>
      </c>
      <c r="L384" s="36" t="str">
        <f t="shared" si="26"/>
        <v>June</v>
      </c>
      <c r="M384" s="36">
        <f t="shared" si="27"/>
        <v>24</v>
      </c>
      <c r="N384" s="36">
        <f t="shared" si="28"/>
        <v>14</v>
      </c>
      <c r="O384" s="36" t="str">
        <f t="shared" si="29"/>
        <v>201424</v>
      </c>
      <c r="P384" s="36" t="str">
        <f>CONCATENATE(K384,MONTH(ExpensesDBTable[[#This Row],[Date]]))</f>
        <v>20146</v>
      </c>
      <c r="Q384" s="36" t="s">
        <v>99</v>
      </c>
      <c r="R384" s="36" t="s">
        <v>14</v>
      </c>
      <c r="S384" s="38">
        <v>6</v>
      </c>
      <c r="T384" s="36" t="s">
        <v>100</v>
      </c>
      <c r="U384" s="36" t="s">
        <v>470</v>
      </c>
    </row>
    <row r="385" spans="10:21" x14ac:dyDescent="0.25">
      <c r="J385" s="37">
        <v>41804</v>
      </c>
      <c r="K385" s="36">
        <f t="shared" si="25"/>
        <v>2014</v>
      </c>
      <c r="L385" s="36" t="str">
        <f t="shared" si="26"/>
        <v>June</v>
      </c>
      <c r="M385" s="36">
        <f t="shared" si="27"/>
        <v>24</v>
      </c>
      <c r="N385" s="36">
        <f t="shared" si="28"/>
        <v>14</v>
      </c>
      <c r="O385" s="36" t="str">
        <f t="shared" si="29"/>
        <v>201424</v>
      </c>
      <c r="P385" s="36" t="str">
        <f>CONCATENATE(K385,MONTH(ExpensesDBTable[[#This Row],[Date]]))</f>
        <v>20146</v>
      </c>
      <c r="Q385" s="36" t="s">
        <v>102</v>
      </c>
      <c r="R385" s="36" t="s">
        <v>14</v>
      </c>
      <c r="S385" s="38">
        <v>10</v>
      </c>
      <c r="T385" s="36" t="s">
        <v>100</v>
      </c>
      <c r="U385" s="36" t="s">
        <v>471</v>
      </c>
    </row>
    <row r="386" spans="10:21" x14ac:dyDescent="0.25">
      <c r="J386" s="37">
        <v>41804</v>
      </c>
      <c r="K386" s="36">
        <f t="shared" si="25"/>
        <v>2014</v>
      </c>
      <c r="L386" s="36" t="str">
        <f t="shared" si="26"/>
        <v>June</v>
      </c>
      <c r="M386" s="36">
        <f t="shared" si="27"/>
        <v>24</v>
      </c>
      <c r="N386" s="36">
        <f t="shared" si="28"/>
        <v>14</v>
      </c>
      <c r="O386" s="36" t="str">
        <f t="shared" si="29"/>
        <v>201424</v>
      </c>
      <c r="P386" s="36" t="str">
        <f>CONCATENATE(K386,MONTH(ExpensesDBTable[[#This Row],[Date]]))</f>
        <v>20146</v>
      </c>
      <c r="Q386" s="36" t="s">
        <v>108</v>
      </c>
      <c r="R386" s="36" t="s">
        <v>14</v>
      </c>
      <c r="S386" s="38">
        <v>9.89</v>
      </c>
      <c r="T386" s="36" t="s">
        <v>100</v>
      </c>
      <c r="U386" s="36" t="s">
        <v>472</v>
      </c>
    </row>
    <row r="387" spans="10:21" x14ac:dyDescent="0.25">
      <c r="J387" s="37">
        <v>41805</v>
      </c>
      <c r="K387" s="36">
        <f t="shared" si="25"/>
        <v>2014</v>
      </c>
      <c r="L387" s="36" t="str">
        <f t="shared" si="26"/>
        <v>June</v>
      </c>
      <c r="M387" s="36">
        <f t="shared" si="27"/>
        <v>24</v>
      </c>
      <c r="N387" s="36">
        <f t="shared" si="28"/>
        <v>15</v>
      </c>
      <c r="O387" s="36" t="str">
        <f t="shared" si="29"/>
        <v>201424</v>
      </c>
      <c r="P387" s="36" t="str">
        <f>CONCATENATE(K387,MONTH(ExpensesDBTable[[#This Row],[Date]]))</f>
        <v>20146</v>
      </c>
      <c r="Q387" s="36" t="s">
        <v>102</v>
      </c>
      <c r="R387" s="36" t="s">
        <v>14</v>
      </c>
      <c r="S387" s="38">
        <v>9</v>
      </c>
      <c r="T387" s="36" t="s">
        <v>100</v>
      </c>
      <c r="U387" s="36" t="s">
        <v>473</v>
      </c>
    </row>
    <row r="388" spans="10:21" x14ac:dyDescent="0.25">
      <c r="J388" s="37">
        <v>41805</v>
      </c>
      <c r="K388" s="36">
        <f t="shared" si="25"/>
        <v>2014</v>
      </c>
      <c r="L388" s="36" t="str">
        <f t="shared" si="26"/>
        <v>June</v>
      </c>
      <c r="M388" s="36">
        <f t="shared" si="27"/>
        <v>24</v>
      </c>
      <c r="N388" s="36">
        <f t="shared" si="28"/>
        <v>15</v>
      </c>
      <c r="O388" s="36" t="str">
        <f t="shared" si="29"/>
        <v>201424</v>
      </c>
      <c r="P388" s="36" t="str">
        <f>CONCATENATE(K388,MONTH(ExpensesDBTable[[#This Row],[Date]]))</f>
        <v>20146</v>
      </c>
      <c r="Q388" s="36" t="s">
        <v>108</v>
      </c>
      <c r="R388" s="36" t="s">
        <v>14</v>
      </c>
      <c r="S388" s="38">
        <v>3.39</v>
      </c>
      <c r="T388" s="36" t="s">
        <v>100</v>
      </c>
      <c r="U388" s="36" t="s">
        <v>474</v>
      </c>
    </row>
    <row r="389" spans="10:21" x14ac:dyDescent="0.25">
      <c r="J389" s="37">
        <v>41806</v>
      </c>
      <c r="K389" s="36">
        <f t="shared" si="25"/>
        <v>2014</v>
      </c>
      <c r="L389" s="36" t="str">
        <f t="shared" si="26"/>
        <v>June</v>
      </c>
      <c r="M389" s="36">
        <f t="shared" si="27"/>
        <v>25</v>
      </c>
      <c r="N389" s="36">
        <f t="shared" si="28"/>
        <v>16</v>
      </c>
      <c r="O389" s="36" t="str">
        <f t="shared" si="29"/>
        <v>201425</v>
      </c>
      <c r="P389" s="36" t="str">
        <f>CONCATENATE(K389,MONTH(ExpensesDBTable[[#This Row],[Date]]))</f>
        <v>20146</v>
      </c>
      <c r="Q389" s="36" t="s">
        <v>99</v>
      </c>
      <c r="R389" s="36" t="s">
        <v>11</v>
      </c>
      <c r="S389" s="38">
        <v>10</v>
      </c>
      <c r="T389" s="36" t="s">
        <v>100</v>
      </c>
      <c r="U389" s="36" t="s">
        <v>191</v>
      </c>
    </row>
    <row r="390" spans="10:21" x14ac:dyDescent="0.25">
      <c r="J390" s="37">
        <v>41807</v>
      </c>
      <c r="K390" s="36">
        <f t="shared" si="25"/>
        <v>2014</v>
      </c>
      <c r="L390" s="36" t="str">
        <f t="shared" si="26"/>
        <v>June</v>
      </c>
      <c r="M390" s="36">
        <f t="shared" si="27"/>
        <v>25</v>
      </c>
      <c r="N390" s="36">
        <f t="shared" si="28"/>
        <v>17</v>
      </c>
      <c r="O390" s="36" t="str">
        <f t="shared" si="29"/>
        <v>201425</v>
      </c>
      <c r="P390" s="36" t="str">
        <f>CONCATENATE(K390,MONTH(ExpensesDBTable[[#This Row],[Date]]))</f>
        <v>20146</v>
      </c>
      <c r="Q390" s="36" t="s">
        <v>99</v>
      </c>
      <c r="R390" s="36" t="s">
        <v>14</v>
      </c>
      <c r="S390" s="38">
        <v>11.78</v>
      </c>
      <c r="T390" s="36" t="s">
        <v>100</v>
      </c>
      <c r="U390" s="36" t="s">
        <v>475</v>
      </c>
    </row>
    <row r="391" spans="10:21" x14ac:dyDescent="0.25">
      <c r="J391" s="37">
        <v>41807</v>
      </c>
      <c r="K391" s="36">
        <f t="shared" si="25"/>
        <v>2014</v>
      </c>
      <c r="L391" s="36" t="str">
        <f t="shared" si="26"/>
        <v>June</v>
      </c>
      <c r="M391" s="36">
        <f t="shared" si="27"/>
        <v>25</v>
      </c>
      <c r="N391" s="36">
        <f t="shared" si="28"/>
        <v>17</v>
      </c>
      <c r="O391" s="36" t="str">
        <f t="shared" si="29"/>
        <v>201425</v>
      </c>
      <c r="P391" s="36" t="str">
        <f>CONCATENATE(K391,MONTH(ExpensesDBTable[[#This Row],[Date]]))</f>
        <v>20146</v>
      </c>
      <c r="Q391" s="36" t="s">
        <v>148</v>
      </c>
      <c r="R391" s="36" t="s">
        <v>18</v>
      </c>
      <c r="S391" s="38">
        <v>19.899999999999999</v>
      </c>
      <c r="T391" s="36" t="s">
        <v>100</v>
      </c>
      <c r="U391" s="36" t="s">
        <v>476</v>
      </c>
    </row>
    <row r="392" spans="10:21" x14ac:dyDescent="0.25">
      <c r="J392" s="37">
        <v>41807</v>
      </c>
      <c r="K392" s="36">
        <f t="shared" si="25"/>
        <v>2014</v>
      </c>
      <c r="L392" s="36" t="str">
        <f t="shared" si="26"/>
        <v>June</v>
      </c>
      <c r="M392" s="36">
        <f t="shared" si="27"/>
        <v>25</v>
      </c>
      <c r="N392" s="36">
        <f t="shared" si="28"/>
        <v>17</v>
      </c>
      <c r="O392" s="36" t="str">
        <f t="shared" si="29"/>
        <v>201425</v>
      </c>
      <c r="P392" s="36" t="str">
        <f>CONCATENATE(K392,MONTH(ExpensesDBTable[[#This Row],[Date]]))</f>
        <v>20146</v>
      </c>
      <c r="Q392" s="36" t="s">
        <v>108</v>
      </c>
      <c r="R392" s="36" t="s">
        <v>14</v>
      </c>
      <c r="S392" s="38">
        <v>6.47</v>
      </c>
      <c r="T392" s="36" t="s">
        <v>100</v>
      </c>
      <c r="U392" s="36" t="s">
        <v>477</v>
      </c>
    </row>
    <row r="393" spans="10:21" x14ac:dyDescent="0.25">
      <c r="J393" s="37">
        <v>41807</v>
      </c>
      <c r="K393" s="36">
        <f t="shared" si="25"/>
        <v>2014</v>
      </c>
      <c r="L393" s="36" t="str">
        <f t="shared" si="26"/>
        <v>June</v>
      </c>
      <c r="M393" s="36">
        <f t="shared" si="27"/>
        <v>25</v>
      </c>
      <c r="N393" s="36">
        <f t="shared" si="28"/>
        <v>17</v>
      </c>
      <c r="O393" s="36" t="str">
        <f t="shared" si="29"/>
        <v>201425</v>
      </c>
      <c r="P393" s="36" t="str">
        <f>CONCATENATE(K393,MONTH(ExpensesDBTable[[#This Row],[Date]]))</f>
        <v>20146</v>
      </c>
      <c r="Q393" s="36" t="s">
        <v>113</v>
      </c>
      <c r="R393" s="36" t="s">
        <v>21</v>
      </c>
      <c r="S393" s="38">
        <v>1538</v>
      </c>
      <c r="T393" s="36" t="s">
        <v>106</v>
      </c>
      <c r="U393" s="36" t="s">
        <v>478</v>
      </c>
    </row>
    <row r="394" spans="10:21" x14ac:dyDescent="0.25">
      <c r="J394" s="37">
        <v>41810</v>
      </c>
      <c r="K394" s="36">
        <f t="shared" si="25"/>
        <v>2014</v>
      </c>
      <c r="L394" s="36" t="str">
        <f t="shared" si="26"/>
        <v>June</v>
      </c>
      <c r="M394" s="36">
        <f t="shared" si="27"/>
        <v>25</v>
      </c>
      <c r="N394" s="36">
        <f t="shared" si="28"/>
        <v>20</v>
      </c>
      <c r="O394" s="36" t="str">
        <f t="shared" si="29"/>
        <v>201425</v>
      </c>
      <c r="P394" s="36" t="str">
        <f>CONCATENATE(K394,MONTH(ExpensesDBTable[[#This Row],[Date]]))</f>
        <v>20146</v>
      </c>
      <c r="Q394" s="36" t="s">
        <v>479</v>
      </c>
      <c r="R394" s="36" t="s">
        <v>19</v>
      </c>
      <c r="S394" s="38">
        <v>12.5</v>
      </c>
      <c r="T394" s="36" t="s">
        <v>100</v>
      </c>
      <c r="U394" s="36" t="s">
        <v>480</v>
      </c>
    </row>
    <row r="395" spans="10:21" x14ac:dyDescent="0.25">
      <c r="J395" s="37">
        <v>41810</v>
      </c>
      <c r="K395" s="36">
        <f t="shared" ref="K395:K458" si="30">YEAR(J395)</f>
        <v>2014</v>
      </c>
      <c r="L395" s="36" t="str">
        <f t="shared" ref="L395:L458" si="31">TEXT(DATE(1,MONTH(J395),1),"MMMM")</f>
        <v>June</v>
      </c>
      <c r="M395" s="36">
        <f t="shared" ref="M395:M458" si="32">WEEKNUM(J395,2)</f>
        <v>25</v>
      </c>
      <c r="N395" s="36">
        <f t="shared" ref="N395:N458" si="33">DAY(J395)</f>
        <v>20</v>
      </c>
      <c r="O395" s="36" t="str">
        <f t="shared" ref="O395:O458" si="34">CONCATENATE(K395,M395)</f>
        <v>201425</v>
      </c>
      <c r="P395" s="36" t="str">
        <f>CONCATENATE(K395,MONTH(ExpensesDBTable[[#This Row],[Date]]))</f>
        <v>20146</v>
      </c>
      <c r="Q395" s="36" t="s">
        <v>122</v>
      </c>
      <c r="R395" s="36" t="s">
        <v>11</v>
      </c>
      <c r="S395" s="38">
        <v>6.99</v>
      </c>
      <c r="T395" s="36" t="s">
        <v>100</v>
      </c>
      <c r="U395" s="36" t="s">
        <v>481</v>
      </c>
    </row>
    <row r="396" spans="10:21" x14ac:dyDescent="0.25">
      <c r="J396" s="37">
        <v>41810</v>
      </c>
      <c r="K396" s="36">
        <f t="shared" si="30"/>
        <v>2014</v>
      </c>
      <c r="L396" s="36" t="str">
        <f t="shared" si="31"/>
        <v>June</v>
      </c>
      <c r="M396" s="36">
        <f t="shared" si="32"/>
        <v>25</v>
      </c>
      <c r="N396" s="36">
        <f t="shared" si="33"/>
        <v>20</v>
      </c>
      <c r="O396" s="36" t="str">
        <f t="shared" si="34"/>
        <v>201425</v>
      </c>
      <c r="P396" s="36" t="str">
        <f>CONCATENATE(K396,MONTH(ExpensesDBTable[[#This Row],[Date]]))</f>
        <v>20146</v>
      </c>
      <c r="Q396" s="36" t="s">
        <v>108</v>
      </c>
      <c r="R396" s="36" t="s">
        <v>14</v>
      </c>
      <c r="S396" s="38">
        <v>1.8</v>
      </c>
      <c r="T396" s="36" t="s">
        <v>100</v>
      </c>
      <c r="U396" s="36" t="s">
        <v>482</v>
      </c>
    </row>
    <row r="397" spans="10:21" x14ac:dyDescent="0.25">
      <c r="J397" s="37">
        <v>41810</v>
      </c>
      <c r="K397" s="36">
        <f t="shared" si="30"/>
        <v>2014</v>
      </c>
      <c r="L397" s="36" t="str">
        <f t="shared" si="31"/>
        <v>June</v>
      </c>
      <c r="M397" s="36">
        <f t="shared" si="32"/>
        <v>25</v>
      </c>
      <c r="N397" s="36">
        <f t="shared" si="33"/>
        <v>20</v>
      </c>
      <c r="O397" s="36" t="str">
        <f t="shared" si="34"/>
        <v>201425</v>
      </c>
      <c r="P397" s="36" t="str">
        <f>CONCATENATE(K397,MONTH(ExpensesDBTable[[#This Row],[Date]]))</f>
        <v>20146</v>
      </c>
      <c r="Q397" s="36" t="s">
        <v>119</v>
      </c>
      <c r="R397" s="36" t="s">
        <v>14</v>
      </c>
      <c r="S397" s="38">
        <v>3.98</v>
      </c>
      <c r="T397" s="36" t="s">
        <v>100</v>
      </c>
      <c r="U397" s="36" t="s">
        <v>483</v>
      </c>
    </row>
    <row r="398" spans="10:21" x14ac:dyDescent="0.25">
      <c r="J398" s="37">
        <v>41810</v>
      </c>
      <c r="K398" s="36">
        <f t="shared" si="30"/>
        <v>2014</v>
      </c>
      <c r="L398" s="36" t="str">
        <f t="shared" si="31"/>
        <v>June</v>
      </c>
      <c r="M398" s="36">
        <f t="shared" si="32"/>
        <v>25</v>
      </c>
      <c r="N398" s="36">
        <f t="shared" si="33"/>
        <v>20</v>
      </c>
      <c r="O398" s="36" t="str">
        <f t="shared" si="34"/>
        <v>201425</v>
      </c>
      <c r="P398" s="36" t="str">
        <f>CONCATENATE(K398,MONTH(ExpensesDBTable[[#This Row],[Date]]))</f>
        <v>20146</v>
      </c>
      <c r="Q398" s="36" t="s">
        <v>273</v>
      </c>
      <c r="R398" s="36" t="s">
        <v>23</v>
      </c>
      <c r="S398" s="38">
        <v>40</v>
      </c>
      <c r="T398" s="36" t="s">
        <v>106</v>
      </c>
      <c r="U398" s="36" t="s">
        <v>484</v>
      </c>
    </row>
    <row r="399" spans="10:21" x14ac:dyDescent="0.25">
      <c r="J399" s="37">
        <v>41811</v>
      </c>
      <c r="K399" s="36">
        <f t="shared" si="30"/>
        <v>2014</v>
      </c>
      <c r="L399" s="36" t="str">
        <f t="shared" si="31"/>
        <v>June</v>
      </c>
      <c r="M399" s="36">
        <f t="shared" si="32"/>
        <v>25</v>
      </c>
      <c r="N399" s="36">
        <f t="shared" si="33"/>
        <v>21</v>
      </c>
      <c r="O399" s="36" t="str">
        <f t="shared" si="34"/>
        <v>201425</v>
      </c>
      <c r="P399" s="36" t="str">
        <f>CONCATENATE(K399,MONTH(ExpensesDBTable[[#This Row],[Date]]))</f>
        <v>20146</v>
      </c>
      <c r="Q399" s="36" t="s">
        <v>108</v>
      </c>
      <c r="R399" s="36" t="s">
        <v>14</v>
      </c>
      <c r="S399" s="38">
        <v>9.67</v>
      </c>
      <c r="T399" s="36" t="s">
        <v>100</v>
      </c>
      <c r="U399" s="36" t="s">
        <v>485</v>
      </c>
    </row>
    <row r="400" spans="10:21" x14ac:dyDescent="0.25">
      <c r="J400" s="37">
        <v>41811</v>
      </c>
      <c r="K400" s="36">
        <f t="shared" si="30"/>
        <v>2014</v>
      </c>
      <c r="L400" s="36" t="str">
        <f t="shared" si="31"/>
        <v>June</v>
      </c>
      <c r="M400" s="36">
        <f t="shared" si="32"/>
        <v>25</v>
      </c>
      <c r="N400" s="36">
        <f t="shared" si="33"/>
        <v>21</v>
      </c>
      <c r="O400" s="36" t="str">
        <f t="shared" si="34"/>
        <v>201425</v>
      </c>
      <c r="P400" s="36" t="str">
        <f>CONCATENATE(K400,MONTH(ExpensesDBTable[[#This Row],[Date]]))</f>
        <v>20146</v>
      </c>
      <c r="Q400" s="36" t="s">
        <v>182</v>
      </c>
      <c r="R400" s="36" t="s">
        <v>19</v>
      </c>
      <c r="S400" s="38">
        <v>6.2</v>
      </c>
      <c r="T400" s="36" t="s">
        <v>100</v>
      </c>
      <c r="U400" s="36" t="s">
        <v>486</v>
      </c>
    </row>
    <row r="401" spans="10:21" x14ac:dyDescent="0.25">
      <c r="J401" s="37">
        <v>41811</v>
      </c>
      <c r="K401" s="36">
        <f t="shared" si="30"/>
        <v>2014</v>
      </c>
      <c r="L401" s="36" t="str">
        <f t="shared" si="31"/>
        <v>June</v>
      </c>
      <c r="M401" s="36">
        <f t="shared" si="32"/>
        <v>25</v>
      </c>
      <c r="N401" s="36">
        <f t="shared" si="33"/>
        <v>21</v>
      </c>
      <c r="O401" s="36" t="str">
        <f t="shared" si="34"/>
        <v>201425</v>
      </c>
      <c r="P401" s="36" t="str">
        <f>CONCATENATE(K401,MONTH(ExpensesDBTable[[#This Row],[Date]]))</f>
        <v>20146</v>
      </c>
      <c r="Q401" s="36" t="s">
        <v>99</v>
      </c>
      <c r="R401" s="36" t="s">
        <v>14</v>
      </c>
      <c r="S401" s="38">
        <v>10.51</v>
      </c>
      <c r="T401" s="36" t="s">
        <v>100</v>
      </c>
      <c r="U401" s="36" t="s">
        <v>487</v>
      </c>
    </row>
    <row r="402" spans="10:21" x14ac:dyDescent="0.25">
      <c r="J402" s="37">
        <v>41811</v>
      </c>
      <c r="K402" s="36">
        <f t="shared" si="30"/>
        <v>2014</v>
      </c>
      <c r="L402" s="36" t="str">
        <f t="shared" si="31"/>
        <v>June</v>
      </c>
      <c r="M402" s="36">
        <f t="shared" si="32"/>
        <v>25</v>
      </c>
      <c r="N402" s="36">
        <f t="shared" si="33"/>
        <v>21</v>
      </c>
      <c r="O402" s="36" t="str">
        <f t="shared" si="34"/>
        <v>201425</v>
      </c>
      <c r="P402" s="36" t="str">
        <f>CONCATENATE(K402,MONTH(ExpensesDBTable[[#This Row],[Date]]))</f>
        <v>20146</v>
      </c>
      <c r="Q402" s="36" t="s">
        <v>273</v>
      </c>
      <c r="R402" s="36" t="s">
        <v>23</v>
      </c>
      <c r="S402" s="38">
        <v>40</v>
      </c>
      <c r="T402" s="36" t="s">
        <v>106</v>
      </c>
      <c r="U402" s="36" t="s">
        <v>488</v>
      </c>
    </row>
    <row r="403" spans="10:21" x14ac:dyDescent="0.25">
      <c r="J403" s="37">
        <v>41811</v>
      </c>
      <c r="K403" s="36">
        <f t="shared" si="30"/>
        <v>2014</v>
      </c>
      <c r="L403" s="36" t="str">
        <f t="shared" si="31"/>
        <v>June</v>
      </c>
      <c r="M403" s="36">
        <f t="shared" si="32"/>
        <v>25</v>
      </c>
      <c r="N403" s="36">
        <f t="shared" si="33"/>
        <v>21</v>
      </c>
      <c r="O403" s="36" t="str">
        <f t="shared" si="34"/>
        <v>201425</v>
      </c>
      <c r="P403" s="36" t="str">
        <f>CONCATENATE(K403,MONTH(ExpensesDBTable[[#This Row],[Date]]))</f>
        <v>20146</v>
      </c>
      <c r="Q403" s="36" t="s">
        <v>102</v>
      </c>
      <c r="R403" s="36" t="s">
        <v>14</v>
      </c>
      <c r="S403" s="38">
        <v>15</v>
      </c>
      <c r="T403" s="36" t="s">
        <v>100</v>
      </c>
      <c r="U403" s="36" t="s">
        <v>252</v>
      </c>
    </row>
    <row r="404" spans="10:21" x14ac:dyDescent="0.25">
      <c r="J404" s="37">
        <v>41812</v>
      </c>
      <c r="K404" s="36">
        <f t="shared" si="30"/>
        <v>2014</v>
      </c>
      <c r="L404" s="36" t="str">
        <f t="shared" si="31"/>
        <v>June</v>
      </c>
      <c r="M404" s="36">
        <f t="shared" si="32"/>
        <v>25</v>
      </c>
      <c r="N404" s="36">
        <f t="shared" si="33"/>
        <v>22</v>
      </c>
      <c r="O404" s="36" t="str">
        <f t="shared" si="34"/>
        <v>201425</v>
      </c>
      <c r="P404" s="36" t="str">
        <f>CONCATENATE(K404,MONTH(ExpensesDBTable[[#This Row],[Date]]))</f>
        <v>20146</v>
      </c>
      <c r="Q404" s="36" t="s">
        <v>102</v>
      </c>
      <c r="R404" s="36" t="s">
        <v>14</v>
      </c>
      <c r="S404" s="38">
        <v>5.6</v>
      </c>
      <c r="T404" s="36" t="s">
        <v>100</v>
      </c>
      <c r="U404" s="36" t="s">
        <v>489</v>
      </c>
    </row>
    <row r="405" spans="10:21" x14ac:dyDescent="0.25">
      <c r="J405" s="37">
        <v>41812</v>
      </c>
      <c r="K405" s="36">
        <f t="shared" si="30"/>
        <v>2014</v>
      </c>
      <c r="L405" s="36" t="str">
        <f t="shared" si="31"/>
        <v>June</v>
      </c>
      <c r="M405" s="36">
        <f t="shared" si="32"/>
        <v>25</v>
      </c>
      <c r="N405" s="36">
        <f t="shared" si="33"/>
        <v>22</v>
      </c>
      <c r="O405" s="36" t="str">
        <f t="shared" si="34"/>
        <v>201425</v>
      </c>
      <c r="P405" s="36" t="str">
        <f>CONCATENATE(K405,MONTH(ExpensesDBTable[[#This Row],[Date]]))</f>
        <v>20146</v>
      </c>
      <c r="Q405" s="36" t="s">
        <v>99</v>
      </c>
      <c r="R405" s="36" t="s">
        <v>14</v>
      </c>
      <c r="S405" s="38">
        <v>4.0999999999999996</v>
      </c>
      <c r="T405" s="36" t="s">
        <v>100</v>
      </c>
      <c r="U405" s="36" t="s">
        <v>490</v>
      </c>
    </row>
    <row r="406" spans="10:21" x14ac:dyDescent="0.25">
      <c r="J406" s="37">
        <v>41813</v>
      </c>
      <c r="K406" s="36">
        <f t="shared" si="30"/>
        <v>2014</v>
      </c>
      <c r="L406" s="36" t="str">
        <f t="shared" si="31"/>
        <v>June</v>
      </c>
      <c r="M406" s="36">
        <f t="shared" si="32"/>
        <v>26</v>
      </c>
      <c r="N406" s="36">
        <f t="shared" si="33"/>
        <v>23</v>
      </c>
      <c r="O406" s="36" t="str">
        <f t="shared" si="34"/>
        <v>201426</v>
      </c>
      <c r="P406" s="36" t="str">
        <f>CONCATENATE(K406,MONTH(ExpensesDBTable[[#This Row],[Date]]))</f>
        <v>20146</v>
      </c>
      <c r="Q406" s="36" t="s">
        <v>108</v>
      </c>
      <c r="R406" s="36" t="s">
        <v>14</v>
      </c>
      <c r="S406" s="38">
        <v>6.91</v>
      </c>
      <c r="T406" s="36" t="s">
        <v>100</v>
      </c>
      <c r="U406" s="36" t="s">
        <v>491</v>
      </c>
    </row>
    <row r="407" spans="10:21" x14ac:dyDescent="0.25">
      <c r="J407" s="37">
        <v>41813</v>
      </c>
      <c r="K407" s="36">
        <f t="shared" si="30"/>
        <v>2014</v>
      </c>
      <c r="L407" s="36" t="str">
        <f t="shared" si="31"/>
        <v>June</v>
      </c>
      <c r="M407" s="36">
        <f t="shared" si="32"/>
        <v>26</v>
      </c>
      <c r="N407" s="36">
        <f t="shared" si="33"/>
        <v>23</v>
      </c>
      <c r="O407" s="36" t="str">
        <f t="shared" si="34"/>
        <v>201426</v>
      </c>
      <c r="P407" s="36" t="str">
        <f>CONCATENATE(K407,MONTH(ExpensesDBTable[[#This Row],[Date]]))</f>
        <v>20146</v>
      </c>
      <c r="Q407" s="36" t="s">
        <v>119</v>
      </c>
      <c r="R407" s="36" t="s">
        <v>14</v>
      </c>
      <c r="S407" s="38">
        <v>2</v>
      </c>
      <c r="T407" s="36" t="s">
        <v>100</v>
      </c>
      <c r="U407" s="36" t="s">
        <v>492</v>
      </c>
    </row>
    <row r="408" spans="10:21" x14ac:dyDescent="0.25">
      <c r="J408" s="37">
        <v>41815</v>
      </c>
      <c r="K408" s="36">
        <f t="shared" si="30"/>
        <v>2014</v>
      </c>
      <c r="L408" s="36" t="str">
        <f t="shared" si="31"/>
        <v>June</v>
      </c>
      <c r="M408" s="36">
        <f t="shared" si="32"/>
        <v>26</v>
      </c>
      <c r="N408" s="36">
        <f t="shared" si="33"/>
        <v>25</v>
      </c>
      <c r="O408" s="36" t="str">
        <f t="shared" si="34"/>
        <v>201426</v>
      </c>
      <c r="P408" s="36" t="str">
        <f>CONCATENATE(K408,MONTH(ExpensesDBTable[[#This Row],[Date]]))</f>
        <v>20146</v>
      </c>
      <c r="Q408" s="36" t="s">
        <v>128</v>
      </c>
      <c r="R408" s="36" t="s">
        <v>22</v>
      </c>
      <c r="S408" s="38">
        <v>132</v>
      </c>
      <c r="T408" s="36" t="s">
        <v>106</v>
      </c>
      <c r="U408" s="36" t="s">
        <v>493</v>
      </c>
    </row>
    <row r="409" spans="10:21" x14ac:dyDescent="0.25">
      <c r="J409" s="37">
        <v>41815</v>
      </c>
      <c r="K409" s="36">
        <f t="shared" si="30"/>
        <v>2014</v>
      </c>
      <c r="L409" s="36" t="str">
        <f t="shared" si="31"/>
        <v>June</v>
      </c>
      <c r="M409" s="36">
        <f t="shared" si="32"/>
        <v>26</v>
      </c>
      <c r="N409" s="36">
        <f t="shared" si="33"/>
        <v>25</v>
      </c>
      <c r="O409" s="36" t="str">
        <f t="shared" si="34"/>
        <v>201426</v>
      </c>
      <c r="P409" s="36" t="str">
        <f>CONCATENATE(K409,MONTH(ExpensesDBTable[[#This Row],[Date]]))</f>
        <v>20146</v>
      </c>
      <c r="Q409" s="36" t="s">
        <v>177</v>
      </c>
      <c r="R409" s="36" t="s">
        <v>19</v>
      </c>
      <c r="S409" s="38">
        <v>4.95</v>
      </c>
      <c r="T409" s="36" t="s">
        <v>100</v>
      </c>
      <c r="U409" s="36" t="s">
        <v>494</v>
      </c>
    </row>
    <row r="410" spans="10:21" x14ac:dyDescent="0.25">
      <c r="J410" s="37">
        <v>41815</v>
      </c>
      <c r="K410" s="36">
        <f t="shared" si="30"/>
        <v>2014</v>
      </c>
      <c r="L410" s="36" t="str">
        <f t="shared" si="31"/>
        <v>June</v>
      </c>
      <c r="M410" s="36">
        <f t="shared" si="32"/>
        <v>26</v>
      </c>
      <c r="N410" s="36">
        <f t="shared" si="33"/>
        <v>25</v>
      </c>
      <c r="O410" s="36" t="str">
        <f t="shared" si="34"/>
        <v>201426</v>
      </c>
      <c r="P410" s="36" t="str">
        <f>CONCATENATE(K410,MONTH(ExpensesDBTable[[#This Row],[Date]]))</f>
        <v>20146</v>
      </c>
      <c r="Q410" s="36" t="s">
        <v>182</v>
      </c>
      <c r="R410" s="36" t="s">
        <v>11</v>
      </c>
      <c r="S410" s="38">
        <v>20</v>
      </c>
      <c r="T410" s="36" t="s">
        <v>100</v>
      </c>
      <c r="U410" s="36" t="s">
        <v>495</v>
      </c>
    </row>
    <row r="411" spans="10:21" x14ac:dyDescent="0.25">
      <c r="J411" s="37">
        <v>41815</v>
      </c>
      <c r="K411" s="36">
        <f t="shared" si="30"/>
        <v>2014</v>
      </c>
      <c r="L411" s="36" t="str">
        <f t="shared" si="31"/>
        <v>June</v>
      </c>
      <c r="M411" s="36">
        <f t="shared" si="32"/>
        <v>26</v>
      </c>
      <c r="N411" s="36">
        <f t="shared" si="33"/>
        <v>25</v>
      </c>
      <c r="O411" s="36" t="str">
        <f t="shared" si="34"/>
        <v>201426</v>
      </c>
      <c r="P411" s="36" t="str">
        <f>CONCATENATE(K411,MONTH(ExpensesDBTable[[#This Row],[Date]]))</f>
        <v>20146</v>
      </c>
      <c r="Q411" s="36" t="s">
        <v>119</v>
      </c>
      <c r="R411" s="36" t="s">
        <v>14</v>
      </c>
      <c r="S411" s="38">
        <v>2.5</v>
      </c>
      <c r="T411" s="36" t="s">
        <v>100</v>
      </c>
      <c r="U411" s="36" t="s">
        <v>496</v>
      </c>
    </row>
    <row r="412" spans="10:21" x14ac:dyDescent="0.25">
      <c r="J412" s="37">
        <v>41815</v>
      </c>
      <c r="K412" s="36">
        <f t="shared" si="30"/>
        <v>2014</v>
      </c>
      <c r="L412" s="36" t="str">
        <f t="shared" si="31"/>
        <v>June</v>
      </c>
      <c r="M412" s="36">
        <f t="shared" si="32"/>
        <v>26</v>
      </c>
      <c r="N412" s="36">
        <f t="shared" si="33"/>
        <v>25</v>
      </c>
      <c r="O412" s="36" t="str">
        <f t="shared" si="34"/>
        <v>201426</v>
      </c>
      <c r="P412" s="36" t="str">
        <f>CONCATENATE(K412,MONTH(ExpensesDBTable[[#This Row],[Date]]))</f>
        <v>20146</v>
      </c>
      <c r="Q412" s="36" t="s">
        <v>108</v>
      </c>
      <c r="R412" s="36" t="s">
        <v>14</v>
      </c>
      <c r="S412" s="38">
        <v>13.6</v>
      </c>
      <c r="T412" s="36" t="s">
        <v>100</v>
      </c>
      <c r="U412" s="36" t="s">
        <v>497</v>
      </c>
    </row>
    <row r="413" spans="10:21" x14ac:dyDescent="0.25">
      <c r="J413" s="37">
        <v>41815</v>
      </c>
      <c r="K413" s="36">
        <f t="shared" si="30"/>
        <v>2014</v>
      </c>
      <c r="L413" s="36" t="str">
        <f t="shared" si="31"/>
        <v>June</v>
      </c>
      <c r="M413" s="36">
        <f t="shared" si="32"/>
        <v>26</v>
      </c>
      <c r="N413" s="36">
        <f t="shared" si="33"/>
        <v>25</v>
      </c>
      <c r="O413" s="36" t="str">
        <f t="shared" si="34"/>
        <v>201426</v>
      </c>
      <c r="P413" s="36" t="str">
        <f>CONCATENATE(K413,MONTH(ExpensesDBTable[[#This Row],[Date]]))</f>
        <v>20146</v>
      </c>
      <c r="Q413" s="36" t="s">
        <v>182</v>
      </c>
      <c r="R413" s="36" t="s">
        <v>19</v>
      </c>
      <c r="S413" s="38">
        <v>5.5</v>
      </c>
      <c r="T413" s="36" t="s">
        <v>100</v>
      </c>
      <c r="U413" s="36" t="s">
        <v>498</v>
      </c>
    </row>
    <row r="414" spans="10:21" x14ac:dyDescent="0.25">
      <c r="J414" s="37">
        <v>41816</v>
      </c>
      <c r="K414" s="36">
        <f t="shared" si="30"/>
        <v>2014</v>
      </c>
      <c r="L414" s="36" t="str">
        <f t="shared" si="31"/>
        <v>June</v>
      </c>
      <c r="M414" s="36">
        <f t="shared" si="32"/>
        <v>26</v>
      </c>
      <c r="N414" s="36">
        <f t="shared" si="33"/>
        <v>26</v>
      </c>
      <c r="O414" s="36" t="str">
        <f t="shared" si="34"/>
        <v>201426</v>
      </c>
      <c r="P414" s="36" t="str">
        <f>CONCATENATE(K414,MONTH(ExpensesDBTable[[#This Row],[Date]]))</f>
        <v>20146</v>
      </c>
      <c r="Q414" s="36" t="s">
        <v>182</v>
      </c>
      <c r="R414" s="36" t="s">
        <v>18</v>
      </c>
      <c r="S414" s="38">
        <v>20</v>
      </c>
      <c r="T414" s="36" t="s">
        <v>100</v>
      </c>
      <c r="U414" s="36" t="s">
        <v>499</v>
      </c>
    </row>
    <row r="415" spans="10:21" x14ac:dyDescent="0.25">
      <c r="J415" s="37">
        <v>41816</v>
      </c>
      <c r="K415" s="36">
        <f t="shared" si="30"/>
        <v>2014</v>
      </c>
      <c r="L415" s="36" t="str">
        <f t="shared" si="31"/>
        <v>June</v>
      </c>
      <c r="M415" s="36">
        <f t="shared" si="32"/>
        <v>26</v>
      </c>
      <c r="N415" s="36">
        <f t="shared" si="33"/>
        <v>26</v>
      </c>
      <c r="O415" s="36" t="str">
        <f t="shared" si="34"/>
        <v>201426</v>
      </c>
      <c r="P415" s="36" t="str">
        <f>CONCATENATE(K415,MONTH(ExpensesDBTable[[#This Row],[Date]]))</f>
        <v>20146</v>
      </c>
      <c r="Q415" s="36" t="s">
        <v>99</v>
      </c>
      <c r="R415" s="36" t="s">
        <v>14</v>
      </c>
      <c r="S415" s="38">
        <v>6.72</v>
      </c>
      <c r="T415" s="36" t="s">
        <v>100</v>
      </c>
      <c r="U415" s="36" t="s">
        <v>500</v>
      </c>
    </row>
    <row r="416" spans="10:21" x14ac:dyDescent="0.25">
      <c r="J416" s="37">
        <v>41817</v>
      </c>
      <c r="K416" s="36">
        <f t="shared" si="30"/>
        <v>2014</v>
      </c>
      <c r="L416" s="36" t="str">
        <f t="shared" si="31"/>
        <v>June</v>
      </c>
      <c r="M416" s="36">
        <f t="shared" si="32"/>
        <v>26</v>
      </c>
      <c r="N416" s="36">
        <f t="shared" si="33"/>
        <v>27</v>
      </c>
      <c r="O416" s="36" t="str">
        <f t="shared" si="34"/>
        <v>201426</v>
      </c>
      <c r="P416" s="36" t="str">
        <f>CONCATENATE(K416,MONTH(ExpensesDBTable[[#This Row],[Date]]))</f>
        <v>20146</v>
      </c>
      <c r="Q416" s="36" t="s">
        <v>141</v>
      </c>
      <c r="R416" s="36" t="s">
        <v>23</v>
      </c>
      <c r="S416" s="38">
        <v>40</v>
      </c>
      <c r="T416" s="36" t="s">
        <v>106</v>
      </c>
      <c r="U416" s="36" t="s">
        <v>501</v>
      </c>
    </row>
    <row r="417" spans="10:21" x14ac:dyDescent="0.25">
      <c r="J417" s="37">
        <v>41817</v>
      </c>
      <c r="K417" s="36">
        <f t="shared" si="30"/>
        <v>2014</v>
      </c>
      <c r="L417" s="36" t="str">
        <f t="shared" si="31"/>
        <v>June</v>
      </c>
      <c r="M417" s="36">
        <f t="shared" si="32"/>
        <v>26</v>
      </c>
      <c r="N417" s="36">
        <f t="shared" si="33"/>
        <v>27</v>
      </c>
      <c r="O417" s="36" t="str">
        <f t="shared" si="34"/>
        <v>201426</v>
      </c>
      <c r="P417" s="36" t="str">
        <f>CONCATENATE(K417,MONTH(ExpensesDBTable[[#This Row],[Date]]))</f>
        <v>20146</v>
      </c>
      <c r="Q417" s="36" t="s">
        <v>182</v>
      </c>
      <c r="R417" s="36" t="s">
        <v>19</v>
      </c>
      <c r="S417" s="38">
        <v>23.8</v>
      </c>
      <c r="T417" s="36" t="s">
        <v>100</v>
      </c>
      <c r="U417" s="36" t="s">
        <v>502</v>
      </c>
    </row>
    <row r="418" spans="10:21" x14ac:dyDescent="0.25">
      <c r="J418" s="37">
        <v>41818</v>
      </c>
      <c r="K418" s="36">
        <f t="shared" si="30"/>
        <v>2014</v>
      </c>
      <c r="L418" s="36" t="str">
        <f t="shared" si="31"/>
        <v>June</v>
      </c>
      <c r="M418" s="36">
        <f t="shared" si="32"/>
        <v>26</v>
      </c>
      <c r="N418" s="36">
        <f t="shared" si="33"/>
        <v>28</v>
      </c>
      <c r="O418" s="36" t="str">
        <f t="shared" si="34"/>
        <v>201426</v>
      </c>
      <c r="P418" s="36" t="str">
        <f>CONCATENATE(K418,MONTH(ExpensesDBTable[[#This Row],[Date]]))</f>
        <v>20146</v>
      </c>
      <c r="Q418" s="36" t="s">
        <v>99</v>
      </c>
      <c r="R418" s="36" t="s">
        <v>14</v>
      </c>
      <c r="S418" s="38">
        <v>6.7</v>
      </c>
      <c r="T418" s="36" t="s">
        <v>100</v>
      </c>
      <c r="U418" s="36" t="s">
        <v>503</v>
      </c>
    </row>
    <row r="419" spans="10:21" x14ac:dyDescent="0.25">
      <c r="J419" s="37">
        <v>41818</v>
      </c>
      <c r="K419" s="36">
        <f t="shared" si="30"/>
        <v>2014</v>
      </c>
      <c r="L419" s="36" t="str">
        <f t="shared" si="31"/>
        <v>June</v>
      </c>
      <c r="M419" s="36">
        <f t="shared" si="32"/>
        <v>26</v>
      </c>
      <c r="N419" s="36">
        <f t="shared" si="33"/>
        <v>28</v>
      </c>
      <c r="O419" s="36" t="str">
        <f t="shared" si="34"/>
        <v>201426</v>
      </c>
      <c r="P419" s="36" t="str">
        <f>CONCATENATE(K419,MONTH(ExpensesDBTable[[#This Row],[Date]]))</f>
        <v>20146</v>
      </c>
      <c r="Q419" s="36" t="s">
        <v>319</v>
      </c>
      <c r="R419" s="36" t="s">
        <v>18</v>
      </c>
      <c r="S419" s="38">
        <v>3.16</v>
      </c>
      <c r="T419" s="36" t="s">
        <v>100</v>
      </c>
      <c r="U419" s="36" t="s">
        <v>504</v>
      </c>
    </row>
    <row r="420" spans="10:21" x14ac:dyDescent="0.25">
      <c r="J420" s="37">
        <v>41818</v>
      </c>
      <c r="K420" s="36">
        <f t="shared" si="30"/>
        <v>2014</v>
      </c>
      <c r="L420" s="36" t="str">
        <f t="shared" si="31"/>
        <v>June</v>
      </c>
      <c r="M420" s="36">
        <f t="shared" si="32"/>
        <v>26</v>
      </c>
      <c r="N420" s="36">
        <f t="shared" si="33"/>
        <v>28</v>
      </c>
      <c r="O420" s="36" t="str">
        <f t="shared" si="34"/>
        <v>201426</v>
      </c>
      <c r="P420" s="36" t="str">
        <f>CONCATENATE(K420,MONTH(ExpensesDBTable[[#This Row],[Date]]))</f>
        <v>20146</v>
      </c>
      <c r="Q420" s="36" t="s">
        <v>108</v>
      </c>
      <c r="R420" s="36" t="s">
        <v>14</v>
      </c>
      <c r="S420" s="38">
        <v>7.94</v>
      </c>
      <c r="T420" s="36" t="s">
        <v>100</v>
      </c>
      <c r="U420" s="36" t="s">
        <v>505</v>
      </c>
    </row>
    <row r="421" spans="10:21" x14ac:dyDescent="0.25">
      <c r="J421" s="37">
        <v>41819</v>
      </c>
      <c r="K421" s="36">
        <f t="shared" si="30"/>
        <v>2014</v>
      </c>
      <c r="L421" s="36" t="str">
        <f t="shared" si="31"/>
        <v>June</v>
      </c>
      <c r="M421" s="36">
        <f t="shared" si="32"/>
        <v>26</v>
      </c>
      <c r="N421" s="36">
        <f t="shared" si="33"/>
        <v>29</v>
      </c>
      <c r="O421" s="36" t="str">
        <f t="shared" si="34"/>
        <v>201426</v>
      </c>
      <c r="P421" s="36" t="str">
        <f>CONCATENATE(K421,MONTH(ExpensesDBTable[[#This Row],[Date]]))</f>
        <v>20146</v>
      </c>
      <c r="Q421" s="36" t="s">
        <v>128</v>
      </c>
      <c r="R421" s="36" t="s">
        <v>22</v>
      </c>
      <c r="S421" s="38">
        <v>1</v>
      </c>
      <c r="T421" s="36" t="s">
        <v>100</v>
      </c>
      <c r="U421" s="36" t="s">
        <v>506</v>
      </c>
    </row>
    <row r="422" spans="10:21" x14ac:dyDescent="0.25">
      <c r="J422" s="37">
        <v>41819</v>
      </c>
      <c r="K422" s="36">
        <f t="shared" si="30"/>
        <v>2014</v>
      </c>
      <c r="L422" s="36" t="str">
        <f t="shared" si="31"/>
        <v>June</v>
      </c>
      <c r="M422" s="36">
        <f t="shared" si="32"/>
        <v>26</v>
      </c>
      <c r="N422" s="36">
        <f t="shared" si="33"/>
        <v>29</v>
      </c>
      <c r="O422" s="36" t="str">
        <f t="shared" si="34"/>
        <v>201426</v>
      </c>
      <c r="P422" s="36" t="str">
        <f>CONCATENATE(K422,MONTH(ExpensesDBTable[[#This Row],[Date]]))</f>
        <v>20146</v>
      </c>
      <c r="Q422" s="36" t="s">
        <v>99</v>
      </c>
      <c r="R422" s="36" t="s">
        <v>14</v>
      </c>
      <c r="S422" s="38">
        <v>12.66</v>
      </c>
      <c r="T422" s="36" t="s">
        <v>100</v>
      </c>
      <c r="U422" s="36" t="s">
        <v>507</v>
      </c>
    </row>
    <row r="423" spans="10:21" x14ac:dyDescent="0.25">
      <c r="J423" s="37">
        <v>41819</v>
      </c>
      <c r="K423" s="36">
        <f t="shared" si="30"/>
        <v>2014</v>
      </c>
      <c r="L423" s="36" t="str">
        <f t="shared" si="31"/>
        <v>June</v>
      </c>
      <c r="M423" s="36">
        <f t="shared" si="32"/>
        <v>26</v>
      </c>
      <c r="N423" s="36">
        <f t="shared" si="33"/>
        <v>29</v>
      </c>
      <c r="O423" s="36" t="str">
        <f t="shared" si="34"/>
        <v>201426</v>
      </c>
      <c r="P423" s="36" t="str">
        <f>CONCATENATE(K423,MONTH(ExpensesDBTable[[#This Row],[Date]]))</f>
        <v>20146</v>
      </c>
      <c r="Q423" s="36" t="s">
        <v>130</v>
      </c>
      <c r="R423" s="36" t="s">
        <v>14</v>
      </c>
      <c r="S423" s="38">
        <v>6.5</v>
      </c>
      <c r="T423" s="36" t="s">
        <v>100</v>
      </c>
      <c r="U423" s="36" t="s">
        <v>508</v>
      </c>
    </row>
    <row r="424" spans="10:21" x14ac:dyDescent="0.25">
      <c r="J424" s="37">
        <v>41819</v>
      </c>
      <c r="K424" s="36">
        <f t="shared" si="30"/>
        <v>2014</v>
      </c>
      <c r="L424" s="36" t="str">
        <f t="shared" si="31"/>
        <v>June</v>
      </c>
      <c r="M424" s="36">
        <f t="shared" si="32"/>
        <v>26</v>
      </c>
      <c r="N424" s="36">
        <f t="shared" si="33"/>
        <v>29</v>
      </c>
      <c r="O424" s="36" t="str">
        <f t="shared" si="34"/>
        <v>201426</v>
      </c>
      <c r="P424" s="36" t="str">
        <f>CONCATENATE(K424,MONTH(ExpensesDBTable[[#This Row],[Date]]))</f>
        <v>20146</v>
      </c>
      <c r="Q424" s="36" t="s">
        <v>99</v>
      </c>
      <c r="R424" s="36" t="s">
        <v>11</v>
      </c>
      <c r="S424" s="38">
        <v>10</v>
      </c>
      <c r="T424" s="36" t="s">
        <v>100</v>
      </c>
      <c r="U424" s="36" t="s">
        <v>509</v>
      </c>
    </row>
    <row r="425" spans="10:21" x14ac:dyDescent="0.25">
      <c r="J425" s="37">
        <v>41820</v>
      </c>
      <c r="K425" s="36">
        <f t="shared" si="30"/>
        <v>2014</v>
      </c>
      <c r="L425" s="36" t="str">
        <f t="shared" si="31"/>
        <v>June</v>
      </c>
      <c r="M425" s="36">
        <f t="shared" si="32"/>
        <v>27</v>
      </c>
      <c r="N425" s="36">
        <f t="shared" si="33"/>
        <v>30</v>
      </c>
      <c r="O425" s="36" t="str">
        <f t="shared" si="34"/>
        <v>201427</v>
      </c>
      <c r="P425" s="36" t="str">
        <f>CONCATENATE(K425,MONTH(ExpensesDBTable[[#This Row],[Date]]))</f>
        <v>20146</v>
      </c>
      <c r="Q425" s="36" t="s">
        <v>99</v>
      </c>
      <c r="R425" s="36" t="s">
        <v>14</v>
      </c>
      <c r="S425" s="38">
        <v>11</v>
      </c>
      <c r="T425" s="36" t="s">
        <v>100</v>
      </c>
      <c r="U425" s="36" t="s">
        <v>510</v>
      </c>
    </row>
    <row r="426" spans="10:21" x14ac:dyDescent="0.25">
      <c r="J426" s="37">
        <v>41820</v>
      </c>
      <c r="K426" s="36">
        <f t="shared" si="30"/>
        <v>2014</v>
      </c>
      <c r="L426" s="36" t="str">
        <f t="shared" si="31"/>
        <v>June</v>
      </c>
      <c r="M426" s="36">
        <f t="shared" si="32"/>
        <v>27</v>
      </c>
      <c r="N426" s="36">
        <f t="shared" si="33"/>
        <v>30</v>
      </c>
      <c r="O426" s="36" t="str">
        <f t="shared" si="34"/>
        <v>201427</v>
      </c>
      <c r="P426" s="36" t="str">
        <f>CONCATENATE(K426,MONTH(ExpensesDBTable[[#This Row],[Date]]))</f>
        <v>20146</v>
      </c>
      <c r="Q426" s="36" t="s">
        <v>119</v>
      </c>
      <c r="R426" s="36" t="s">
        <v>14</v>
      </c>
      <c r="S426" s="38">
        <v>3</v>
      </c>
      <c r="T426" s="36" t="s">
        <v>100</v>
      </c>
      <c r="U426" s="36" t="s">
        <v>511</v>
      </c>
    </row>
    <row r="427" spans="10:21" x14ac:dyDescent="0.25">
      <c r="J427" s="37">
        <v>41820</v>
      </c>
      <c r="K427" s="36">
        <f t="shared" si="30"/>
        <v>2014</v>
      </c>
      <c r="L427" s="36" t="str">
        <f t="shared" si="31"/>
        <v>June</v>
      </c>
      <c r="M427" s="36">
        <f t="shared" si="32"/>
        <v>27</v>
      </c>
      <c r="N427" s="36">
        <f t="shared" si="33"/>
        <v>30</v>
      </c>
      <c r="O427" s="36" t="str">
        <f t="shared" si="34"/>
        <v>201427</v>
      </c>
      <c r="P427" s="36" t="str">
        <f>CONCATENATE(K427,MONTH(ExpensesDBTable[[#This Row],[Date]]))</f>
        <v>20146</v>
      </c>
      <c r="Q427" s="36" t="s">
        <v>105</v>
      </c>
      <c r="R427" s="36" t="s">
        <v>18</v>
      </c>
      <c r="S427" s="38">
        <v>2</v>
      </c>
      <c r="T427" s="36" t="s">
        <v>100</v>
      </c>
      <c r="U427" s="36" t="s">
        <v>512</v>
      </c>
    </row>
    <row r="428" spans="10:21" x14ac:dyDescent="0.25">
      <c r="J428" s="37">
        <v>41821</v>
      </c>
      <c r="K428" s="36">
        <f t="shared" si="30"/>
        <v>2014</v>
      </c>
      <c r="L428" s="36" t="str">
        <f t="shared" si="31"/>
        <v>July</v>
      </c>
      <c r="M428" s="36">
        <f t="shared" si="32"/>
        <v>27</v>
      </c>
      <c r="N428" s="36">
        <f t="shared" si="33"/>
        <v>1</v>
      </c>
      <c r="O428" s="36" t="str">
        <f t="shared" si="34"/>
        <v>201427</v>
      </c>
      <c r="P428" s="36" t="str">
        <f>CONCATENATE(K428,MONTH(ExpensesDBTable[[#This Row],[Date]]))</f>
        <v>20147</v>
      </c>
      <c r="Q428" s="36" t="s">
        <v>319</v>
      </c>
      <c r="R428" s="36" t="s">
        <v>18</v>
      </c>
      <c r="S428" s="38">
        <v>2.4900000000000002</v>
      </c>
      <c r="T428" s="36" t="s">
        <v>100</v>
      </c>
      <c r="U428" s="36" t="s">
        <v>513</v>
      </c>
    </row>
    <row r="429" spans="10:21" x14ac:dyDescent="0.25">
      <c r="J429" s="37">
        <v>41821</v>
      </c>
      <c r="K429" s="36">
        <f t="shared" si="30"/>
        <v>2014</v>
      </c>
      <c r="L429" s="36" t="str">
        <f t="shared" si="31"/>
        <v>July</v>
      </c>
      <c r="M429" s="36">
        <f t="shared" si="32"/>
        <v>27</v>
      </c>
      <c r="N429" s="36">
        <f t="shared" si="33"/>
        <v>1</v>
      </c>
      <c r="O429" s="36" t="str">
        <f t="shared" si="34"/>
        <v>201427</v>
      </c>
      <c r="P429" s="36" t="str">
        <f>CONCATENATE(K429,MONTH(ExpensesDBTable[[#This Row],[Date]]))</f>
        <v>20147</v>
      </c>
      <c r="Q429" s="36" t="s">
        <v>145</v>
      </c>
      <c r="R429" s="36" t="s">
        <v>23</v>
      </c>
      <c r="S429" s="38">
        <v>39.020000000000003</v>
      </c>
      <c r="T429" s="36" t="s">
        <v>106</v>
      </c>
      <c r="U429" s="36" t="s">
        <v>514</v>
      </c>
    </row>
    <row r="430" spans="10:21" x14ac:dyDescent="0.25">
      <c r="J430" s="37">
        <v>41821</v>
      </c>
      <c r="K430" s="36">
        <f t="shared" si="30"/>
        <v>2014</v>
      </c>
      <c r="L430" s="36" t="str">
        <f t="shared" si="31"/>
        <v>July</v>
      </c>
      <c r="M430" s="36">
        <f t="shared" si="32"/>
        <v>27</v>
      </c>
      <c r="N430" s="36">
        <f t="shared" si="33"/>
        <v>1</v>
      </c>
      <c r="O430" s="36" t="str">
        <f t="shared" si="34"/>
        <v>201427</v>
      </c>
      <c r="P430" s="36" t="str">
        <f>CONCATENATE(K430,MONTH(ExpensesDBTable[[#This Row],[Date]]))</f>
        <v>20147</v>
      </c>
      <c r="Q430" s="36" t="s">
        <v>515</v>
      </c>
      <c r="R430" s="36" t="s">
        <v>18</v>
      </c>
      <c r="S430" s="38">
        <v>2050</v>
      </c>
      <c r="T430" s="36" t="s">
        <v>106</v>
      </c>
      <c r="U430" s="36" t="s">
        <v>516</v>
      </c>
    </row>
    <row r="431" spans="10:21" x14ac:dyDescent="0.25">
      <c r="J431" s="37">
        <v>41821</v>
      </c>
      <c r="K431" s="36">
        <f t="shared" si="30"/>
        <v>2014</v>
      </c>
      <c r="L431" s="36" t="str">
        <f t="shared" si="31"/>
        <v>July</v>
      </c>
      <c r="M431" s="36">
        <f t="shared" si="32"/>
        <v>27</v>
      </c>
      <c r="N431" s="36">
        <f t="shared" si="33"/>
        <v>1</v>
      </c>
      <c r="O431" s="36" t="str">
        <f t="shared" si="34"/>
        <v>201427</v>
      </c>
      <c r="P431" s="36" t="str">
        <f>CONCATENATE(K431,MONTH(ExpensesDBTable[[#This Row],[Date]]))</f>
        <v>20147</v>
      </c>
      <c r="Q431" s="36" t="s">
        <v>517</v>
      </c>
      <c r="R431" s="36" t="s">
        <v>18</v>
      </c>
      <c r="S431" s="38">
        <v>1060</v>
      </c>
      <c r="T431" s="36" t="s">
        <v>106</v>
      </c>
      <c r="U431" s="36" t="s">
        <v>518</v>
      </c>
    </row>
    <row r="432" spans="10:21" x14ac:dyDescent="0.25">
      <c r="J432" s="37">
        <v>41821</v>
      </c>
      <c r="K432" s="36">
        <f t="shared" si="30"/>
        <v>2014</v>
      </c>
      <c r="L432" s="36" t="str">
        <f t="shared" si="31"/>
        <v>July</v>
      </c>
      <c r="M432" s="36">
        <f t="shared" si="32"/>
        <v>27</v>
      </c>
      <c r="N432" s="36">
        <f t="shared" si="33"/>
        <v>1</v>
      </c>
      <c r="O432" s="36" t="str">
        <f t="shared" si="34"/>
        <v>201427</v>
      </c>
      <c r="P432" s="36" t="str">
        <f>CONCATENATE(K432,MONTH(ExpensesDBTable[[#This Row],[Date]]))</f>
        <v>20147</v>
      </c>
      <c r="Q432" s="36" t="s">
        <v>119</v>
      </c>
      <c r="R432" s="36" t="s">
        <v>14</v>
      </c>
      <c r="S432" s="38">
        <v>3.92</v>
      </c>
      <c r="T432" s="36" t="s">
        <v>100</v>
      </c>
      <c r="U432" s="36" t="s">
        <v>519</v>
      </c>
    </row>
    <row r="433" spans="10:21" x14ac:dyDescent="0.25">
      <c r="J433" s="37">
        <v>41821</v>
      </c>
      <c r="K433" s="36">
        <f t="shared" si="30"/>
        <v>2014</v>
      </c>
      <c r="L433" s="36" t="str">
        <f t="shared" si="31"/>
        <v>July</v>
      </c>
      <c r="M433" s="36">
        <f t="shared" si="32"/>
        <v>27</v>
      </c>
      <c r="N433" s="36">
        <f t="shared" si="33"/>
        <v>1</v>
      </c>
      <c r="O433" s="36" t="str">
        <f t="shared" si="34"/>
        <v>201427</v>
      </c>
      <c r="P433" s="36" t="str">
        <f>CONCATENATE(K433,MONTH(ExpensesDBTable[[#This Row],[Date]]))</f>
        <v>20147</v>
      </c>
      <c r="Q433" s="36" t="s">
        <v>108</v>
      </c>
      <c r="R433" s="36" t="s">
        <v>14</v>
      </c>
      <c r="S433" s="38">
        <v>2.1</v>
      </c>
      <c r="T433" s="36" t="s">
        <v>100</v>
      </c>
      <c r="U433" s="36" t="s">
        <v>520</v>
      </c>
    </row>
    <row r="434" spans="10:21" x14ac:dyDescent="0.25">
      <c r="J434" s="37">
        <v>41822</v>
      </c>
      <c r="K434" s="36">
        <f t="shared" si="30"/>
        <v>2014</v>
      </c>
      <c r="L434" s="36" t="str">
        <f t="shared" si="31"/>
        <v>July</v>
      </c>
      <c r="M434" s="36">
        <f t="shared" si="32"/>
        <v>27</v>
      </c>
      <c r="N434" s="36">
        <f t="shared" si="33"/>
        <v>2</v>
      </c>
      <c r="O434" s="36" t="str">
        <f t="shared" si="34"/>
        <v>201427</v>
      </c>
      <c r="P434" s="36" t="str">
        <f>CONCATENATE(K434,MONTH(ExpensesDBTable[[#This Row],[Date]]))</f>
        <v>20147</v>
      </c>
      <c r="Q434" s="36" t="s">
        <v>319</v>
      </c>
      <c r="R434" s="36" t="s">
        <v>18</v>
      </c>
      <c r="S434" s="38">
        <v>1.07</v>
      </c>
      <c r="T434" s="36" t="s">
        <v>100</v>
      </c>
      <c r="U434" s="36" t="s">
        <v>521</v>
      </c>
    </row>
    <row r="435" spans="10:21" x14ac:dyDescent="0.25">
      <c r="J435" s="37">
        <v>41823</v>
      </c>
      <c r="K435" s="36">
        <f t="shared" si="30"/>
        <v>2014</v>
      </c>
      <c r="L435" s="36" t="str">
        <f t="shared" si="31"/>
        <v>July</v>
      </c>
      <c r="M435" s="36">
        <f t="shared" si="32"/>
        <v>27</v>
      </c>
      <c r="N435" s="36">
        <f t="shared" si="33"/>
        <v>3</v>
      </c>
      <c r="O435" s="36" t="str">
        <f t="shared" si="34"/>
        <v>201427</v>
      </c>
      <c r="P435" s="36" t="str">
        <f>CONCATENATE(K435,MONTH(ExpensesDBTable[[#This Row],[Date]]))</f>
        <v>20147</v>
      </c>
      <c r="Q435" s="36" t="s">
        <v>177</v>
      </c>
      <c r="R435" s="36" t="s">
        <v>19</v>
      </c>
      <c r="S435" s="38">
        <v>4.95</v>
      </c>
      <c r="T435" s="36" t="s">
        <v>100</v>
      </c>
      <c r="U435" s="36" t="s">
        <v>522</v>
      </c>
    </row>
    <row r="436" spans="10:21" x14ac:dyDescent="0.25">
      <c r="J436" s="37">
        <v>41823</v>
      </c>
      <c r="K436" s="36">
        <f t="shared" si="30"/>
        <v>2014</v>
      </c>
      <c r="L436" s="36" t="str">
        <f t="shared" si="31"/>
        <v>July</v>
      </c>
      <c r="M436" s="36">
        <f t="shared" si="32"/>
        <v>27</v>
      </c>
      <c r="N436" s="36">
        <f t="shared" si="33"/>
        <v>3</v>
      </c>
      <c r="O436" s="36" t="str">
        <f t="shared" si="34"/>
        <v>201427</v>
      </c>
      <c r="P436" s="36" t="str">
        <f>CONCATENATE(K436,MONTH(ExpensesDBTable[[#This Row],[Date]]))</f>
        <v>20147</v>
      </c>
      <c r="Q436" s="36" t="s">
        <v>99</v>
      </c>
      <c r="R436" s="36" t="s">
        <v>11</v>
      </c>
      <c r="S436" s="38">
        <v>30</v>
      </c>
      <c r="T436" s="36" t="s">
        <v>100</v>
      </c>
      <c r="U436" s="36" t="s">
        <v>523</v>
      </c>
    </row>
    <row r="437" spans="10:21" x14ac:dyDescent="0.25">
      <c r="J437" s="37">
        <v>41823</v>
      </c>
      <c r="K437" s="36">
        <f t="shared" si="30"/>
        <v>2014</v>
      </c>
      <c r="L437" s="36" t="str">
        <f t="shared" si="31"/>
        <v>July</v>
      </c>
      <c r="M437" s="36">
        <f t="shared" si="32"/>
        <v>27</v>
      </c>
      <c r="N437" s="36">
        <f t="shared" si="33"/>
        <v>3</v>
      </c>
      <c r="O437" s="36" t="str">
        <f t="shared" si="34"/>
        <v>201427</v>
      </c>
      <c r="P437" s="36" t="str">
        <f>CONCATENATE(K437,MONTH(ExpensesDBTable[[#This Row],[Date]]))</f>
        <v>20147</v>
      </c>
      <c r="Q437" s="36" t="s">
        <v>99</v>
      </c>
      <c r="R437" s="36" t="s">
        <v>14</v>
      </c>
      <c r="S437" s="38">
        <v>10</v>
      </c>
      <c r="T437" s="36" t="s">
        <v>100</v>
      </c>
      <c r="U437" s="36" t="s">
        <v>524</v>
      </c>
    </row>
    <row r="438" spans="10:21" x14ac:dyDescent="0.25">
      <c r="J438" s="37">
        <v>41823</v>
      </c>
      <c r="K438" s="36">
        <f t="shared" si="30"/>
        <v>2014</v>
      </c>
      <c r="L438" s="36" t="str">
        <f t="shared" si="31"/>
        <v>July</v>
      </c>
      <c r="M438" s="36">
        <f t="shared" si="32"/>
        <v>27</v>
      </c>
      <c r="N438" s="36">
        <f t="shared" si="33"/>
        <v>3</v>
      </c>
      <c r="O438" s="36" t="str">
        <f t="shared" si="34"/>
        <v>201427</v>
      </c>
      <c r="P438" s="36" t="str">
        <f>CONCATENATE(K438,MONTH(ExpensesDBTable[[#This Row],[Date]]))</f>
        <v>20147</v>
      </c>
      <c r="Q438" s="36" t="s">
        <v>128</v>
      </c>
      <c r="R438" s="36" t="s">
        <v>22</v>
      </c>
      <c r="S438" s="38">
        <v>10</v>
      </c>
      <c r="T438" s="36" t="s">
        <v>100</v>
      </c>
      <c r="U438" s="36" t="s">
        <v>525</v>
      </c>
    </row>
    <row r="439" spans="10:21" x14ac:dyDescent="0.25">
      <c r="J439" s="37">
        <v>41824</v>
      </c>
      <c r="K439" s="36">
        <f t="shared" si="30"/>
        <v>2014</v>
      </c>
      <c r="L439" s="36" t="str">
        <f t="shared" si="31"/>
        <v>July</v>
      </c>
      <c r="M439" s="36">
        <f t="shared" si="32"/>
        <v>27</v>
      </c>
      <c r="N439" s="36">
        <f t="shared" si="33"/>
        <v>4</v>
      </c>
      <c r="O439" s="36" t="str">
        <f t="shared" si="34"/>
        <v>201427</v>
      </c>
      <c r="P439" s="36" t="str">
        <f>CONCATENATE(K439,MONTH(ExpensesDBTable[[#This Row],[Date]]))</f>
        <v>20147</v>
      </c>
      <c r="Q439" s="36" t="s">
        <v>526</v>
      </c>
      <c r="R439" s="36" t="s">
        <v>14</v>
      </c>
      <c r="S439" s="38">
        <v>0.7</v>
      </c>
      <c r="T439" s="36" t="s">
        <v>100</v>
      </c>
      <c r="U439" s="36" t="s">
        <v>249</v>
      </c>
    </row>
    <row r="440" spans="10:21" x14ac:dyDescent="0.25">
      <c r="J440" s="37">
        <v>41824</v>
      </c>
      <c r="K440" s="36">
        <f t="shared" si="30"/>
        <v>2014</v>
      </c>
      <c r="L440" s="36" t="str">
        <f t="shared" si="31"/>
        <v>July</v>
      </c>
      <c r="M440" s="36">
        <f t="shared" si="32"/>
        <v>27</v>
      </c>
      <c r="N440" s="36">
        <f t="shared" si="33"/>
        <v>4</v>
      </c>
      <c r="O440" s="36" t="str">
        <f t="shared" si="34"/>
        <v>201427</v>
      </c>
      <c r="P440" s="36" t="str">
        <f>CONCATENATE(K440,MONTH(ExpensesDBTable[[#This Row],[Date]]))</f>
        <v>20147</v>
      </c>
      <c r="Q440" s="36" t="s">
        <v>119</v>
      </c>
      <c r="R440" s="36" t="s">
        <v>14</v>
      </c>
      <c r="S440" s="38">
        <v>3</v>
      </c>
      <c r="T440" s="36" t="s">
        <v>100</v>
      </c>
      <c r="U440" s="36" t="s">
        <v>527</v>
      </c>
    </row>
    <row r="441" spans="10:21" x14ac:dyDescent="0.25">
      <c r="J441" s="37">
        <v>41824</v>
      </c>
      <c r="K441" s="36">
        <f t="shared" si="30"/>
        <v>2014</v>
      </c>
      <c r="L441" s="36" t="str">
        <f t="shared" si="31"/>
        <v>July</v>
      </c>
      <c r="M441" s="36">
        <f t="shared" si="32"/>
        <v>27</v>
      </c>
      <c r="N441" s="36">
        <f t="shared" si="33"/>
        <v>4</v>
      </c>
      <c r="O441" s="36" t="str">
        <f t="shared" si="34"/>
        <v>201427</v>
      </c>
      <c r="P441" s="36" t="str">
        <f>CONCATENATE(K441,MONTH(ExpensesDBTable[[#This Row],[Date]]))</f>
        <v>20147</v>
      </c>
      <c r="Q441" s="36" t="s">
        <v>99</v>
      </c>
      <c r="R441" s="36" t="s">
        <v>14</v>
      </c>
      <c r="S441" s="38">
        <v>4.5999999999999996</v>
      </c>
      <c r="T441" s="36" t="s">
        <v>100</v>
      </c>
      <c r="U441" s="36" t="s">
        <v>528</v>
      </c>
    </row>
    <row r="442" spans="10:21" x14ac:dyDescent="0.25">
      <c r="J442" s="37">
        <v>41824</v>
      </c>
      <c r="K442" s="36">
        <f t="shared" si="30"/>
        <v>2014</v>
      </c>
      <c r="L442" s="36" t="str">
        <f t="shared" si="31"/>
        <v>July</v>
      </c>
      <c r="M442" s="36">
        <f t="shared" si="32"/>
        <v>27</v>
      </c>
      <c r="N442" s="36">
        <f t="shared" si="33"/>
        <v>4</v>
      </c>
      <c r="O442" s="36" t="str">
        <f t="shared" si="34"/>
        <v>201427</v>
      </c>
      <c r="P442" s="36" t="str">
        <f>CONCATENATE(K442,MONTH(ExpensesDBTable[[#This Row],[Date]]))</f>
        <v>20147</v>
      </c>
      <c r="Q442" s="36" t="s">
        <v>128</v>
      </c>
      <c r="R442" s="36" t="s">
        <v>22</v>
      </c>
      <c r="S442" s="38">
        <v>10</v>
      </c>
      <c r="T442" s="36" t="s">
        <v>100</v>
      </c>
      <c r="U442" s="36" t="s">
        <v>529</v>
      </c>
    </row>
    <row r="443" spans="10:21" x14ac:dyDescent="0.25">
      <c r="J443" s="37">
        <v>41825</v>
      </c>
      <c r="K443" s="36">
        <f t="shared" si="30"/>
        <v>2014</v>
      </c>
      <c r="L443" s="36" t="str">
        <f t="shared" si="31"/>
        <v>July</v>
      </c>
      <c r="M443" s="36">
        <f t="shared" si="32"/>
        <v>27</v>
      </c>
      <c r="N443" s="36">
        <f t="shared" si="33"/>
        <v>5</v>
      </c>
      <c r="O443" s="36" t="str">
        <f t="shared" si="34"/>
        <v>201427</v>
      </c>
      <c r="P443" s="36" t="str">
        <f>CONCATENATE(K443,MONTH(ExpensesDBTable[[#This Row],[Date]]))</f>
        <v>20147</v>
      </c>
      <c r="Q443" s="36" t="s">
        <v>177</v>
      </c>
      <c r="R443" s="36" t="s">
        <v>14</v>
      </c>
      <c r="S443" s="38">
        <v>5</v>
      </c>
      <c r="T443" s="36" t="s">
        <v>100</v>
      </c>
      <c r="U443" s="36" t="s">
        <v>530</v>
      </c>
    </row>
    <row r="444" spans="10:21" x14ac:dyDescent="0.25">
      <c r="J444" s="37">
        <v>41825</v>
      </c>
      <c r="K444" s="36">
        <f t="shared" si="30"/>
        <v>2014</v>
      </c>
      <c r="L444" s="36" t="str">
        <f t="shared" si="31"/>
        <v>July</v>
      </c>
      <c r="M444" s="36">
        <f t="shared" si="32"/>
        <v>27</v>
      </c>
      <c r="N444" s="36">
        <f t="shared" si="33"/>
        <v>5</v>
      </c>
      <c r="O444" s="36" t="str">
        <f t="shared" si="34"/>
        <v>201427</v>
      </c>
      <c r="P444" s="36" t="str">
        <f>CONCATENATE(K444,MONTH(ExpensesDBTable[[#This Row],[Date]]))</f>
        <v>20147</v>
      </c>
      <c r="Q444" s="36" t="s">
        <v>526</v>
      </c>
      <c r="R444" s="36" t="s">
        <v>14</v>
      </c>
      <c r="S444" s="38">
        <v>2.2999999999999998</v>
      </c>
      <c r="T444" s="36" t="s">
        <v>100</v>
      </c>
      <c r="U444" s="36" t="s">
        <v>531</v>
      </c>
    </row>
    <row r="445" spans="10:21" x14ac:dyDescent="0.25">
      <c r="J445" s="37">
        <v>41825</v>
      </c>
      <c r="K445" s="36">
        <f t="shared" si="30"/>
        <v>2014</v>
      </c>
      <c r="L445" s="36" t="str">
        <f t="shared" si="31"/>
        <v>July</v>
      </c>
      <c r="M445" s="36">
        <f t="shared" si="32"/>
        <v>27</v>
      </c>
      <c r="N445" s="36">
        <f t="shared" si="33"/>
        <v>5</v>
      </c>
      <c r="O445" s="36" t="str">
        <f t="shared" si="34"/>
        <v>201427</v>
      </c>
      <c r="P445" s="36" t="str">
        <f>CONCATENATE(K445,MONTH(ExpensesDBTable[[#This Row],[Date]]))</f>
        <v>20147</v>
      </c>
      <c r="Q445" s="36" t="s">
        <v>108</v>
      </c>
      <c r="R445" s="36" t="s">
        <v>14</v>
      </c>
      <c r="S445" s="38">
        <v>6.55</v>
      </c>
      <c r="T445" s="36" t="s">
        <v>100</v>
      </c>
      <c r="U445" s="36" t="s">
        <v>532</v>
      </c>
    </row>
    <row r="446" spans="10:21" x14ac:dyDescent="0.25">
      <c r="J446" s="37">
        <v>41825</v>
      </c>
      <c r="K446" s="36">
        <f t="shared" si="30"/>
        <v>2014</v>
      </c>
      <c r="L446" s="36" t="str">
        <f t="shared" si="31"/>
        <v>July</v>
      </c>
      <c r="M446" s="36">
        <f t="shared" si="32"/>
        <v>27</v>
      </c>
      <c r="N446" s="36">
        <f t="shared" si="33"/>
        <v>5</v>
      </c>
      <c r="O446" s="36" t="str">
        <f t="shared" si="34"/>
        <v>201427</v>
      </c>
      <c r="P446" s="36" t="str">
        <f>CONCATENATE(K446,MONTH(ExpensesDBTable[[#This Row],[Date]]))</f>
        <v>20147</v>
      </c>
      <c r="Q446" s="36" t="s">
        <v>533</v>
      </c>
      <c r="R446" s="36" t="s">
        <v>23</v>
      </c>
      <c r="S446" s="38">
        <v>159</v>
      </c>
      <c r="T446" s="36" t="s">
        <v>106</v>
      </c>
      <c r="U446" s="36" t="s">
        <v>534</v>
      </c>
    </row>
    <row r="447" spans="10:21" x14ac:dyDescent="0.25">
      <c r="J447" s="37">
        <v>41826</v>
      </c>
      <c r="K447" s="36">
        <f t="shared" si="30"/>
        <v>2014</v>
      </c>
      <c r="L447" s="36" t="str">
        <f t="shared" si="31"/>
        <v>July</v>
      </c>
      <c r="M447" s="36">
        <f t="shared" si="32"/>
        <v>27</v>
      </c>
      <c r="N447" s="36">
        <f t="shared" si="33"/>
        <v>6</v>
      </c>
      <c r="O447" s="36" t="str">
        <f t="shared" si="34"/>
        <v>201427</v>
      </c>
      <c r="P447" s="36" t="str">
        <f>CONCATENATE(K447,MONTH(ExpensesDBTable[[#This Row],[Date]]))</f>
        <v>20147</v>
      </c>
      <c r="Q447" s="36" t="s">
        <v>99</v>
      </c>
      <c r="R447" s="36" t="s">
        <v>14</v>
      </c>
      <c r="S447" s="38">
        <v>2</v>
      </c>
      <c r="T447" s="36" t="s">
        <v>100</v>
      </c>
      <c r="U447" s="36" t="s">
        <v>535</v>
      </c>
    </row>
    <row r="448" spans="10:21" x14ac:dyDescent="0.25">
      <c r="J448" s="37">
        <v>41826</v>
      </c>
      <c r="K448" s="36">
        <f t="shared" si="30"/>
        <v>2014</v>
      </c>
      <c r="L448" s="36" t="str">
        <f t="shared" si="31"/>
        <v>July</v>
      </c>
      <c r="M448" s="36">
        <f t="shared" si="32"/>
        <v>27</v>
      </c>
      <c r="N448" s="36">
        <f t="shared" si="33"/>
        <v>6</v>
      </c>
      <c r="O448" s="36" t="str">
        <f t="shared" si="34"/>
        <v>201427</v>
      </c>
      <c r="P448" s="36" t="str">
        <f>CONCATENATE(K448,MONTH(ExpensesDBTable[[#This Row],[Date]]))</f>
        <v>20147</v>
      </c>
      <c r="Q448" s="36" t="s">
        <v>108</v>
      </c>
      <c r="R448" s="36" t="s">
        <v>14</v>
      </c>
      <c r="S448" s="38">
        <v>11.4</v>
      </c>
      <c r="T448" s="36" t="s">
        <v>100</v>
      </c>
      <c r="U448" s="36" t="s">
        <v>536</v>
      </c>
    </row>
    <row r="449" spans="10:21" x14ac:dyDescent="0.25">
      <c r="J449" s="37">
        <v>41826</v>
      </c>
      <c r="K449" s="36">
        <f t="shared" si="30"/>
        <v>2014</v>
      </c>
      <c r="L449" s="36" t="str">
        <f t="shared" si="31"/>
        <v>July</v>
      </c>
      <c r="M449" s="36">
        <f t="shared" si="32"/>
        <v>27</v>
      </c>
      <c r="N449" s="36">
        <f t="shared" si="33"/>
        <v>6</v>
      </c>
      <c r="O449" s="36" t="str">
        <f t="shared" si="34"/>
        <v>201427</v>
      </c>
      <c r="P449" s="36" t="str">
        <f>CONCATENATE(K449,MONTH(ExpensesDBTable[[#This Row],[Date]]))</f>
        <v>20147</v>
      </c>
      <c r="Q449" s="36" t="s">
        <v>182</v>
      </c>
      <c r="R449" s="36" t="s">
        <v>14</v>
      </c>
      <c r="S449" s="38">
        <v>4.5</v>
      </c>
      <c r="T449" s="36" t="s">
        <v>100</v>
      </c>
      <c r="U449" s="36" t="s">
        <v>467</v>
      </c>
    </row>
    <row r="450" spans="10:21" x14ac:dyDescent="0.25">
      <c r="J450" s="37">
        <v>41827</v>
      </c>
      <c r="K450" s="36">
        <f t="shared" si="30"/>
        <v>2014</v>
      </c>
      <c r="L450" s="36" t="str">
        <f t="shared" si="31"/>
        <v>July</v>
      </c>
      <c r="M450" s="36">
        <f t="shared" si="32"/>
        <v>28</v>
      </c>
      <c r="N450" s="36">
        <f t="shared" si="33"/>
        <v>7</v>
      </c>
      <c r="O450" s="36" t="str">
        <f t="shared" si="34"/>
        <v>201428</v>
      </c>
      <c r="P450" s="36" t="str">
        <f>CONCATENATE(K450,MONTH(ExpensesDBTable[[#This Row],[Date]]))</f>
        <v>20147</v>
      </c>
      <c r="Q450" s="36" t="s">
        <v>199</v>
      </c>
      <c r="R450" s="36" t="s">
        <v>19</v>
      </c>
      <c r="S450" s="38">
        <v>19.899999999999999</v>
      </c>
      <c r="T450" s="36" t="s">
        <v>100</v>
      </c>
      <c r="U450" s="36" t="s">
        <v>537</v>
      </c>
    </row>
    <row r="451" spans="10:21" x14ac:dyDescent="0.25">
      <c r="J451" s="37">
        <v>41827</v>
      </c>
      <c r="K451" s="36">
        <f t="shared" si="30"/>
        <v>2014</v>
      </c>
      <c r="L451" s="36" t="str">
        <f t="shared" si="31"/>
        <v>July</v>
      </c>
      <c r="M451" s="36">
        <f t="shared" si="32"/>
        <v>28</v>
      </c>
      <c r="N451" s="36">
        <f t="shared" si="33"/>
        <v>7</v>
      </c>
      <c r="O451" s="36" t="str">
        <f t="shared" si="34"/>
        <v>201428</v>
      </c>
      <c r="P451" s="36" t="str">
        <f>CONCATENATE(K451,MONTH(ExpensesDBTable[[#This Row],[Date]]))</f>
        <v>20147</v>
      </c>
      <c r="Q451" s="36" t="s">
        <v>182</v>
      </c>
      <c r="R451" s="36" t="s">
        <v>18</v>
      </c>
      <c r="S451" s="38">
        <v>1000</v>
      </c>
      <c r="T451" s="36" t="s">
        <v>106</v>
      </c>
      <c r="U451" s="36" t="s">
        <v>538</v>
      </c>
    </row>
    <row r="452" spans="10:21" x14ac:dyDescent="0.25">
      <c r="J452" s="37">
        <v>41828</v>
      </c>
      <c r="K452" s="36">
        <f t="shared" si="30"/>
        <v>2014</v>
      </c>
      <c r="L452" s="36" t="str">
        <f t="shared" si="31"/>
        <v>July</v>
      </c>
      <c r="M452" s="36">
        <f t="shared" si="32"/>
        <v>28</v>
      </c>
      <c r="N452" s="36">
        <f t="shared" si="33"/>
        <v>8</v>
      </c>
      <c r="O452" s="36" t="str">
        <f t="shared" si="34"/>
        <v>201428</v>
      </c>
      <c r="P452" s="36" t="str">
        <f>CONCATENATE(K452,MONTH(ExpensesDBTable[[#This Row],[Date]]))</f>
        <v>20147</v>
      </c>
      <c r="Q452" s="36" t="s">
        <v>99</v>
      </c>
      <c r="R452" s="36" t="s">
        <v>14</v>
      </c>
      <c r="S452" s="38">
        <v>1.84</v>
      </c>
      <c r="T452" s="36" t="s">
        <v>100</v>
      </c>
      <c r="U452" s="36" t="s">
        <v>539</v>
      </c>
    </row>
    <row r="453" spans="10:21" x14ac:dyDescent="0.25">
      <c r="J453" s="37">
        <v>41828</v>
      </c>
      <c r="K453" s="36">
        <f t="shared" si="30"/>
        <v>2014</v>
      </c>
      <c r="L453" s="36" t="str">
        <f t="shared" si="31"/>
        <v>July</v>
      </c>
      <c r="M453" s="36">
        <f t="shared" si="32"/>
        <v>28</v>
      </c>
      <c r="N453" s="36">
        <f t="shared" si="33"/>
        <v>8</v>
      </c>
      <c r="O453" s="36" t="str">
        <f t="shared" si="34"/>
        <v>201428</v>
      </c>
      <c r="P453" s="36" t="str">
        <f>CONCATENATE(K453,MONTH(ExpensesDBTable[[#This Row],[Date]]))</f>
        <v>20147</v>
      </c>
      <c r="Q453" s="36" t="s">
        <v>99</v>
      </c>
      <c r="R453" s="36" t="s">
        <v>11</v>
      </c>
      <c r="S453" s="38">
        <v>10</v>
      </c>
      <c r="T453" s="36" t="s">
        <v>100</v>
      </c>
      <c r="U453" s="36" t="s">
        <v>540</v>
      </c>
    </row>
    <row r="454" spans="10:21" x14ac:dyDescent="0.25">
      <c r="J454" s="37">
        <v>41828</v>
      </c>
      <c r="K454" s="36">
        <f t="shared" si="30"/>
        <v>2014</v>
      </c>
      <c r="L454" s="36" t="str">
        <f t="shared" si="31"/>
        <v>July</v>
      </c>
      <c r="M454" s="36">
        <f t="shared" si="32"/>
        <v>28</v>
      </c>
      <c r="N454" s="36">
        <f t="shared" si="33"/>
        <v>8</v>
      </c>
      <c r="O454" s="36" t="str">
        <f t="shared" si="34"/>
        <v>201428</v>
      </c>
      <c r="P454" s="36" t="str">
        <f>CONCATENATE(K454,MONTH(ExpensesDBTable[[#This Row],[Date]]))</f>
        <v>20147</v>
      </c>
      <c r="Q454" s="36" t="s">
        <v>108</v>
      </c>
      <c r="R454" s="36" t="s">
        <v>14</v>
      </c>
      <c r="S454" s="38">
        <v>1.32</v>
      </c>
      <c r="T454" s="36" t="s">
        <v>100</v>
      </c>
      <c r="U454" s="36" t="s">
        <v>159</v>
      </c>
    </row>
    <row r="455" spans="10:21" x14ac:dyDescent="0.25">
      <c r="J455" s="37">
        <v>41828</v>
      </c>
      <c r="K455" s="36">
        <f t="shared" si="30"/>
        <v>2014</v>
      </c>
      <c r="L455" s="36" t="str">
        <f t="shared" si="31"/>
        <v>July</v>
      </c>
      <c r="M455" s="36">
        <f t="shared" si="32"/>
        <v>28</v>
      </c>
      <c r="N455" s="36">
        <f t="shared" si="33"/>
        <v>8</v>
      </c>
      <c r="O455" s="36" t="str">
        <f t="shared" si="34"/>
        <v>201428</v>
      </c>
      <c r="P455" s="36" t="str">
        <f>CONCATENATE(K455,MONTH(ExpensesDBTable[[#This Row],[Date]]))</f>
        <v>20147</v>
      </c>
      <c r="Q455" s="36" t="s">
        <v>128</v>
      </c>
      <c r="R455" s="36" t="s">
        <v>22</v>
      </c>
      <c r="S455" s="38">
        <v>10</v>
      </c>
      <c r="T455" s="36" t="s">
        <v>100</v>
      </c>
      <c r="U455" s="36" t="s">
        <v>541</v>
      </c>
    </row>
    <row r="456" spans="10:21" x14ac:dyDescent="0.25">
      <c r="J456" s="37">
        <v>41830</v>
      </c>
      <c r="K456" s="36">
        <f t="shared" si="30"/>
        <v>2014</v>
      </c>
      <c r="L456" s="36" t="str">
        <f t="shared" si="31"/>
        <v>July</v>
      </c>
      <c r="M456" s="36">
        <f t="shared" si="32"/>
        <v>28</v>
      </c>
      <c r="N456" s="36">
        <f t="shared" si="33"/>
        <v>10</v>
      </c>
      <c r="O456" s="36" t="str">
        <f t="shared" si="34"/>
        <v>201428</v>
      </c>
      <c r="P456" s="36" t="str">
        <f>CONCATENATE(K456,MONTH(ExpensesDBTable[[#This Row],[Date]]))</f>
        <v>20147</v>
      </c>
      <c r="Q456" s="36" t="s">
        <v>105</v>
      </c>
      <c r="R456" s="36" t="s">
        <v>18</v>
      </c>
      <c r="S456" s="38">
        <v>20</v>
      </c>
      <c r="T456" s="36" t="s">
        <v>100</v>
      </c>
      <c r="U456" s="36" t="s">
        <v>542</v>
      </c>
    </row>
    <row r="457" spans="10:21" x14ac:dyDescent="0.25">
      <c r="J457" s="37">
        <v>41830</v>
      </c>
      <c r="K457" s="36">
        <f t="shared" si="30"/>
        <v>2014</v>
      </c>
      <c r="L457" s="36" t="str">
        <f t="shared" si="31"/>
        <v>July</v>
      </c>
      <c r="M457" s="36">
        <f t="shared" si="32"/>
        <v>28</v>
      </c>
      <c r="N457" s="36">
        <f t="shared" si="33"/>
        <v>10</v>
      </c>
      <c r="O457" s="36" t="str">
        <f t="shared" si="34"/>
        <v>201428</v>
      </c>
      <c r="P457" s="36" t="str">
        <f>CONCATENATE(K457,MONTH(ExpensesDBTable[[#This Row],[Date]]))</f>
        <v>20147</v>
      </c>
      <c r="Q457" s="36" t="s">
        <v>108</v>
      </c>
      <c r="R457" s="36" t="s">
        <v>14</v>
      </c>
      <c r="S457" s="38">
        <v>4.8</v>
      </c>
      <c r="T457" s="36" t="s">
        <v>100</v>
      </c>
      <c r="U457" s="36" t="s">
        <v>543</v>
      </c>
    </row>
    <row r="458" spans="10:21" x14ac:dyDescent="0.25">
      <c r="J458" s="37">
        <v>41831</v>
      </c>
      <c r="K458" s="36">
        <f t="shared" si="30"/>
        <v>2014</v>
      </c>
      <c r="L458" s="36" t="str">
        <f t="shared" si="31"/>
        <v>July</v>
      </c>
      <c r="M458" s="36">
        <f t="shared" si="32"/>
        <v>28</v>
      </c>
      <c r="N458" s="36">
        <f t="shared" si="33"/>
        <v>11</v>
      </c>
      <c r="O458" s="36" t="str">
        <f t="shared" si="34"/>
        <v>201428</v>
      </c>
      <c r="P458" s="36" t="str">
        <f>CONCATENATE(K458,MONTH(ExpensesDBTable[[#This Row],[Date]]))</f>
        <v>20147</v>
      </c>
      <c r="Q458" s="36" t="s">
        <v>99</v>
      </c>
      <c r="R458" s="36" t="s">
        <v>14</v>
      </c>
      <c r="S458" s="38">
        <v>3.73</v>
      </c>
      <c r="T458" s="36" t="s">
        <v>100</v>
      </c>
      <c r="U458" s="36" t="s">
        <v>544</v>
      </c>
    </row>
    <row r="459" spans="10:21" x14ac:dyDescent="0.25">
      <c r="J459" s="37">
        <v>41831</v>
      </c>
      <c r="K459" s="36">
        <f t="shared" ref="K459:K522" si="35">YEAR(J459)</f>
        <v>2014</v>
      </c>
      <c r="L459" s="36" t="str">
        <f t="shared" ref="L459:L522" si="36">TEXT(DATE(1,MONTH(J459),1),"MMMM")</f>
        <v>July</v>
      </c>
      <c r="M459" s="36">
        <f t="shared" ref="M459:M522" si="37">WEEKNUM(J459,2)</f>
        <v>28</v>
      </c>
      <c r="N459" s="36">
        <f t="shared" ref="N459:N522" si="38">DAY(J459)</f>
        <v>11</v>
      </c>
      <c r="O459" s="36" t="str">
        <f t="shared" ref="O459:O522" si="39">CONCATENATE(K459,M459)</f>
        <v>201428</v>
      </c>
      <c r="P459" s="36" t="str">
        <f>CONCATENATE(K459,MONTH(ExpensesDBTable[[#This Row],[Date]]))</f>
        <v>20147</v>
      </c>
      <c r="Q459" s="36" t="s">
        <v>108</v>
      </c>
      <c r="R459" s="36" t="s">
        <v>14</v>
      </c>
      <c r="S459" s="38">
        <v>1.75</v>
      </c>
      <c r="T459" s="36" t="s">
        <v>100</v>
      </c>
      <c r="U459" s="36" t="s">
        <v>545</v>
      </c>
    </row>
    <row r="460" spans="10:21" x14ac:dyDescent="0.25">
      <c r="J460" s="37">
        <v>41831</v>
      </c>
      <c r="K460" s="36">
        <f t="shared" si="35"/>
        <v>2014</v>
      </c>
      <c r="L460" s="36" t="str">
        <f t="shared" si="36"/>
        <v>July</v>
      </c>
      <c r="M460" s="36">
        <f t="shared" si="37"/>
        <v>28</v>
      </c>
      <c r="N460" s="36">
        <f t="shared" si="38"/>
        <v>11</v>
      </c>
      <c r="O460" s="36" t="str">
        <f t="shared" si="39"/>
        <v>201428</v>
      </c>
      <c r="P460" s="36" t="str">
        <f>CONCATENATE(K460,MONTH(ExpensesDBTable[[#This Row],[Date]]))</f>
        <v>20147</v>
      </c>
      <c r="Q460" s="36" t="s">
        <v>119</v>
      </c>
      <c r="R460" s="36" t="s">
        <v>14</v>
      </c>
      <c r="S460" s="38">
        <v>4.8</v>
      </c>
      <c r="T460" s="36" t="s">
        <v>100</v>
      </c>
      <c r="U460" s="36" t="s">
        <v>546</v>
      </c>
    </row>
    <row r="461" spans="10:21" x14ac:dyDescent="0.25">
      <c r="J461" s="37">
        <v>41831</v>
      </c>
      <c r="K461" s="36">
        <f t="shared" si="35"/>
        <v>2014</v>
      </c>
      <c r="L461" s="36" t="str">
        <f t="shared" si="36"/>
        <v>July</v>
      </c>
      <c r="M461" s="36">
        <f t="shared" si="37"/>
        <v>28</v>
      </c>
      <c r="N461" s="36">
        <f t="shared" si="38"/>
        <v>11</v>
      </c>
      <c r="O461" s="36" t="str">
        <f t="shared" si="39"/>
        <v>201428</v>
      </c>
      <c r="P461" s="36" t="str">
        <f>CONCATENATE(K461,MONTH(ExpensesDBTable[[#This Row],[Date]]))</f>
        <v>20147</v>
      </c>
      <c r="Q461" s="36" t="s">
        <v>128</v>
      </c>
      <c r="R461" s="36" t="s">
        <v>22</v>
      </c>
      <c r="S461" s="38">
        <v>10</v>
      </c>
      <c r="T461" s="36" t="s">
        <v>100</v>
      </c>
      <c r="U461" s="36" t="s">
        <v>547</v>
      </c>
    </row>
    <row r="462" spans="10:21" x14ac:dyDescent="0.25">
      <c r="J462" s="37">
        <v>41833</v>
      </c>
      <c r="K462" s="36">
        <f t="shared" si="35"/>
        <v>2014</v>
      </c>
      <c r="L462" s="36" t="str">
        <f t="shared" si="36"/>
        <v>July</v>
      </c>
      <c r="M462" s="36">
        <f t="shared" si="37"/>
        <v>28</v>
      </c>
      <c r="N462" s="36">
        <f t="shared" si="38"/>
        <v>13</v>
      </c>
      <c r="O462" s="36" t="str">
        <f t="shared" si="39"/>
        <v>201428</v>
      </c>
      <c r="P462" s="36" t="str">
        <f>CONCATENATE(K462,MONTH(ExpensesDBTable[[#This Row],[Date]]))</f>
        <v>20147</v>
      </c>
      <c r="Q462" s="36" t="s">
        <v>99</v>
      </c>
      <c r="R462" s="36" t="s">
        <v>11</v>
      </c>
      <c r="S462" s="38">
        <v>13.05</v>
      </c>
      <c r="T462" s="36" t="s">
        <v>100</v>
      </c>
      <c r="U462" s="36" t="s">
        <v>548</v>
      </c>
    </row>
    <row r="463" spans="10:21" x14ac:dyDescent="0.25">
      <c r="J463" s="37">
        <v>41833</v>
      </c>
      <c r="K463" s="36">
        <f t="shared" si="35"/>
        <v>2014</v>
      </c>
      <c r="L463" s="36" t="str">
        <f t="shared" si="36"/>
        <v>July</v>
      </c>
      <c r="M463" s="36">
        <f t="shared" si="37"/>
        <v>28</v>
      </c>
      <c r="N463" s="36">
        <f t="shared" si="38"/>
        <v>13</v>
      </c>
      <c r="O463" s="36" t="str">
        <f t="shared" si="39"/>
        <v>201428</v>
      </c>
      <c r="P463" s="36" t="str">
        <f>CONCATENATE(K463,MONTH(ExpensesDBTable[[#This Row],[Date]]))</f>
        <v>20147</v>
      </c>
      <c r="Q463" s="36" t="s">
        <v>119</v>
      </c>
      <c r="R463" s="36" t="s">
        <v>14</v>
      </c>
      <c r="S463" s="38">
        <v>17.850000000000001</v>
      </c>
      <c r="T463" s="36" t="s">
        <v>100</v>
      </c>
      <c r="U463" s="36" t="s">
        <v>549</v>
      </c>
    </row>
    <row r="464" spans="10:21" x14ac:dyDescent="0.25">
      <c r="J464" s="37">
        <v>41833</v>
      </c>
      <c r="K464" s="36">
        <f t="shared" si="35"/>
        <v>2014</v>
      </c>
      <c r="L464" s="36" t="str">
        <f t="shared" si="36"/>
        <v>July</v>
      </c>
      <c r="M464" s="36">
        <f t="shared" si="37"/>
        <v>28</v>
      </c>
      <c r="N464" s="36">
        <f t="shared" si="38"/>
        <v>13</v>
      </c>
      <c r="O464" s="36" t="str">
        <f t="shared" si="39"/>
        <v>201428</v>
      </c>
      <c r="P464" s="36" t="str">
        <f>CONCATENATE(K464,MONTH(ExpensesDBTable[[#This Row],[Date]]))</f>
        <v>20147</v>
      </c>
      <c r="Q464" s="36" t="s">
        <v>550</v>
      </c>
      <c r="R464" s="36" t="s">
        <v>14</v>
      </c>
      <c r="S464" s="38">
        <v>5</v>
      </c>
      <c r="T464" s="36" t="s">
        <v>100</v>
      </c>
      <c r="U464" s="36" t="s">
        <v>551</v>
      </c>
    </row>
    <row r="465" spans="10:21" x14ac:dyDescent="0.25">
      <c r="J465" s="37">
        <v>41833</v>
      </c>
      <c r="K465" s="36">
        <f t="shared" si="35"/>
        <v>2014</v>
      </c>
      <c r="L465" s="36" t="str">
        <f t="shared" si="36"/>
        <v>July</v>
      </c>
      <c r="M465" s="36">
        <f t="shared" si="37"/>
        <v>28</v>
      </c>
      <c r="N465" s="36">
        <f t="shared" si="38"/>
        <v>13</v>
      </c>
      <c r="O465" s="36" t="str">
        <f t="shared" si="39"/>
        <v>201428</v>
      </c>
      <c r="P465" s="36" t="str">
        <f>CONCATENATE(K465,MONTH(ExpensesDBTable[[#This Row],[Date]]))</f>
        <v>20147</v>
      </c>
      <c r="Q465" s="36" t="s">
        <v>552</v>
      </c>
      <c r="R465" s="36" t="s">
        <v>18</v>
      </c>
      <c r="S465" s="38">
        <v>15</v>
      </c>
      <c r="T465" s="36" t="s">
        <v>100</v>
      </c>
      <c r="U465" s="36" t="s">
        <v>553</v>
      </c>
    </row>
    <row r="466" spans="10:21" x14ac:dyDescent="0.25">
      <c r="J466" s="37">
        <v>41833</v>
      </c>
      <c r="K466" s="36">
        <f t="shared" si="35"/>
        <v>2014</v>
      </c>
      <c r="L466" s="36" t="str">
        <f t="shared" si="36"/>
        <v>July</v>
      </c>
      <c r="M466" s="36">
        <f t="shared" si="37"/>
        <v>28</v>
      </c>
      <c r="N466" s="36">
        <f t="shared" si="38"/>
        <v>13</v>
      </c>
      <c r="O466" s="36" t="str">
        <f t="shared" si="39"/>
        <v>201428</v>
      </c>
      <c r="P466" s="36" t="str">
        <f>CONCATENATE(K466,MONTH(ExpensesDBTable[[#This Row],[Date]]))</f>
        <v>20147</v>
      </c>
      <c r="Q466" s="36" t="s">
        <v>554</v>
      </c>
      <c r="R466" s="36" t="s">
        <v>19</v>
      </c>
      <c r="S466" s="38">
        <v>5</v>
      </c>
      <c r="T466" s="36" t="s">
        <v>100</v>
      </c>
      <c r="U466" s="36" t="s">
        <v>555</v>
      </c>
    </row>
    <row r="467" spans="10:21" x14ac:dyDescent="0.25">
      <c r="J467" s="37">
        <v>41833</v>
      </c>
      <c r="K467" s="36">
        <f t="shared" si="35"/>
        <v>2014</v>
      </c>
      <c r="L467" s="36" t="str">
        <f t="shared" si="36"/>
        <v>July</v>
      </c>
      <c r="M467" s="36">
        <f t="shared" si="37"/>
        <v>28</v>
      </c>
      <c r="N467" s="36">
        <f t="shared" si="38"/>
        <v>13</v>
      </c>
      <c r="O467" s="36" t="str">
        <f t="shared" si="39"/>
        <v>201428</v>
      </c>
      <c r="P467" s="36" t="str">
        <f>CONCATENATE(K467,MONTH(ExpensesDBTable[[#This Row],[Date]]))</f>
        <v>20147</v>
      </c>
      <c r="Q467" s="36" t="s">
        <v>550</v>
      </c>
      <c r="R467" s="36" t="s">
        <v>14</v>
      </c>
      <c r="S467" s="38">
        <v>5</v>
      </c>
      <c r="T467" s="36" t="s">
        <v>100</v>
      </c>
      <c r="U467" s="36" t="s">
        <v>556</v>
      </c>
    </row>
    <row r="468" spans="10:21" x14ac:dyDescent="0.25">
      <c r="J468" s="37">
        <v>41834</v>
      </c>
      <c r="K468" s="36">
        <f t="shared" si="35"/>
        <v>2014</v>
      </c>
      <c r="L468" s="36" t="str">
        <f t="shared" si="36"/>
        <v>July</v>
      </c>
      <c r="M468" s="36">
        <f t="shared" si="37"/>
        <v>29</v>
      </c>
      <c r="N468" s="36">
        <f t="shared" si="38"/>
        <v>14</v>
      </c>
      <c r="O468" s="36" t="str">
        <f t="shared" si="39"/>
        <v>201429</v>
      </c>
      <c r="P468" s="36" t="str">
        <f>CONCATENATE(K468,MONTH(ExpensesDBTable[[#This Row],[Date]]))</f>
        <v>20147</v>
      </c>
      <c r="Q468" s="36" t="s">
        <v>119</v>
      </c>
      <c r="R468" s="36" t="s">
        <v>14</v>
      </c>
      <c r="S468" s="38">
        <v>19.420000000000002</v>
      </c>
      <c r="T468" s="36" t="s">
        <v>100</v>
      </c>
      <c r="U468" s="36" t="s">
        <v>557</v>
      </c>
    </row>
    <row r="469" spans="10:21" x14ac:dyDescent="0.25">
      <c r="J469" s="37">
        <v>41834</v>
      </c>
      <c r="K469" s="36">
        <f t="shared" si="35"/>
        <v>2014</v>
      </c>
      <c r="L469" s="36" t="str">
        <f t="shared" si="36"/>
        <v>July</v>
      </c>
      <c r="M469" s="36">
        <f t="shared" si="37"/>
        <v>29</v>
      </c>
      <c r="N469" s="36">
        <f t="shared" si="38"/>
        <v>14</v>
      </c>
      <c r="O469" s="36" t="str">
        <f t="shared" si="39"/>
        <v>201429</v>
      </c>
      <c r="P469" s="36" t="str">
        <f>CONCATENATE(K469,MONTH(ExpensesDBTable[[#This Row],[Date]]))</f>
        <v>20147</v>
      </c>
      <c r="Q469" s="36" t="s">
        <v>558</v>
      </c>
      <c r="R469" s="36" t="s">
        <v>18</v>
      </c>
      <c r="S469" s="38">
        <v>24.99</v>
      </c>
      <c r="T469" s="36" t="s">
        <v>100</v>
      </c>
      <c r="U469" s="36" t="s">
        <v>559</v>
      </c>
    </row>
    <row r="470" spans="10:21" x14ac:dyDescent="0.25">
      <c r="J470" s="37">
        <v>41835</v>
      </c>
      <c r="K470" s="36">
        <f t="shared" si="35"/>
        <v>2014</v>
      </c>
      <c r="L470" s="36" t="str">
        <f t="shared" si="36"/>
        <v>July</v>
      </c>
      <c r="M470" s="36">
        <f t="shared" si="37"/>
        <v>29</v>
      </c>
      <c r="N470" s="36">
        <f t="shared" si="38"/>
        <v>15</v>
      </c>
      <c r="O470" s="36" t="str">
        <f t="shared" si="39"/>
        <v>201429</v>
      </c>
      <c r="P470" s="36" t="str">
        <f>CONCATENATE(K470,MONTH(ExpensesDBTable[[#This Row],[Date]]))</f>
        <v>20147</v>
      </c>
      <c r="Q470" s="36" t="s">
        <v>105</v>
      </c>
      <c r="R470" s="36" t="s">
        <v>18</v>
      </c>
      <c r="S470" s="38">
        <v>79.900000000000006</v>
      </c>
      <c r="T470" s="36" t="s">
        <v>106</v>
      </c>
      <c r="U470" s="36" t="s">
        <v>560</v>
      </c>
    </row>
    <row r="471" spans="10:21" x14ac:dyDescent="0.25">
      <c r="J471" s="37">
        <v>41835</v>
      </c>
      <c r="K471" s="36">
        <f t="shared" si="35"/>
        <v>2014</v>
      </c>
      <c r="L471" s="36" t="str">
        <f t="shared" si="36"/>
        <v>July</v>
      </c>
      <c r="M471" s="36">
        <f t="shared" si="37"/>
        <v>29</v>
      </c>
      <c r="N471" s="36">
        <f t="shared" si="38"/>
        <v>15</v>
      </c>
      <c r="O471" s="36" t="str">
        <f t="shared" si="39"/>
        <v>201429</v>
      </c>
      <c r="P471" s="36" t="str">
        <f>CONCATENATE(K471,MONTH(ExpensesDBTable[[#This Row],[Date]]))</f>
        <v>20147</v>
      </c>
      <c r="Q471" s="36" t="s">
        <v>222</v>
      </c>
      <c r="R471" t="s">
        <v>27</v>
      </c>
      <c r="S471" s="38">
        <v>100</v>
      </c>
      <c r="T471" s="36" t="s">
        <v>106</v>
      </c>
      <c r="U471" s="36" t="s">
        <v>561</v>
      </c>
    </row>
    <row r="472" spans="10:21" x14ac:dyDescent="0.25">
      <c r="J472" s="37">
        <v>41835</v>
      </c>
      <c r="K472" s="36">
        <f t="shared" si="35"/>
        <v>2014</v>
      </c>
      <c r="L472" s="36" t="str">
        <f t="shared" si="36"/>
        <v>July</v>
      </c>
      <c r="M472" s="36">
        <f t="shared" si="37"/>
        <v>29</v>
      </c>
      <c r="N472" s="36">
        <f t="shared" si="38"/>
        <v>15</v>
      </c>
      <c r="O472" s="36" t="str">
        <f t="shared" si="39"/>
        <v>201429</v>
      </c>
      <c r="P472" s="36" t="str">
        <f>CONCATENATE(K472,MONTH(ExpensesDBTable[[#This Row],[Date]]))</f>
        <v>20147</v>
      </c>
      <c r="Q472" s="36" t="s">
        <v>526</v>
      </c>
      <c r="R472" s="36" t="s">
        <v>14</v>
      </c>
      <c r="S472" s="38">
        <v>3.69</v>
      </c>
      <c r="T472" s="36" t="s">
        <v>100</v>
      </c>
      <c r="U472" s="36" t="s">
        <v>562</v>
      </c>
    </row>
    <row r="473" spans="10:21" x14ac:dyDescent="0.25">
      <c r="J473" s="37">
        <v>41836</v>
      </c>
      <c r="K473" s="36">
        <f t="shared" si="35"/>
        <v>2014</v>
      </c>
      <c r="L473" s="36" t="str">
        <f t="shared" si="36"/>
        <v>July</v>
      </c>
      <c r="M473" s="36">
        <f t="shared" si="37"/>
        <v>29</v>
      </c>
      <c r="N473" s="36">
        <f t="shared" si="38"/>
        <v>16</v>
      </c>
      <c r="O473" s="36" t="str">
        <f t="shared" si="39"/>
        <v>201429</v>
      </c>
      <c r="P473" s="36" t="str">
        <f>CONCATENATE(K473,MONTH(ExpensesDBTable[[#This Row],[Date]]))</f>
        <v>20147</v>
      </c>
      <c r="Q473" s="36" t="s">
        <v>526</v>
      </c>
      <c r="R473" s="36" t="s">
        <v>11</v>
      </c>
      <c r="S473" s="38">
        <v>10</v>
      </c>
      <c r="T473" s="36" t="s">
        <v>100</v>
      </c>
      <c r="U473" s="36" t="s">
        <v>563</v>
      </c>
    </row>
    <row r="474" spans="10:21" x14ac:dyDescent="0.25">
      <c r="J474" s="37">
        <v>41836</v>
      </c>
      <c r="K474" s="36">
        <f t="shared" si="35"/>
        <v>2014</v>
      </c>
      <c r="L474" s="36" t="str">
        <f t="shared" si="36"/>
        <v>July</v>
      </c>
      <c r="M474" s="36">
        <f t="shared" si="37"/>
        <v>29</v>
      </c>
      <c r="N474" s="36">
        <f t="shared" si="38"/>
        <v>16</v>
      </c>
      <c r="O474" s="36" t="str">
        <f t="shared" si="39"/>
        <v>201429</v>
      </c>
      <c r="P474" s="36" t="str">
        <f>CONCATENATE(K474,MONTH(ExpensesDBTable[[#This Row],[Date]]))</f>
        <v>20147</v>
      </c>
      <c r="Q474" s="36" t="s">
        <v>526</v>
      </c>
      <c r="R474" s="36" t="s">
        <v>14</v>
      </c>
      <c r="S474" s="38">
        <v>3.7</v>
      </c>
      <c r="T474" s="36" t="s">
        <v>100</v>
      </c>
      <c r="U474" s="36" t="s">
        <v>159</v>
      </c>
    </row>
    <row r="475" spans="10:21" x14ac:dyDescent="0.25">
      <c r="J475" s="37">
        <v>41836</v>
      </c>
      <c r="K475" s="36">
        <f t="shared" si="35"/>
        <v>2014</v>
      </c>
      <c r="L475" s="36" t="str">
        <f t="shared" si="36"/>
        <v>July</v>
      </c>
      <c r="M475" s="36">
        <f t="shared" si="37"/>
        <v>29</v>
      </c>
      <c r="N475" s="36">
        <f t="shared" si="38"/>
        <v>16</v>
      </c>
      <c r="O475" s="36" t="str">
        <f t="shared" si="39"/>
        <v>201429</v>
      </c>
      <c r="P475" s="36" t="str">
        <f>CONCATENATE(K475,MONTH(ExpensesDBTable[[#This Row],[Date]]))</f>
        <v>20147</v>
      </c>
      <c r="Q475" s="36" t="s">
        <v>108</v>
      </c>
      <c r="R475" s="36" t="s">
        <v>14</v>
      </c>
      <c r="S475" s="38">
        <v>6.89</v>
      </c>
      <c r="T475" s="36" t="s">
        <v>100</v>
      </c>
      <c r="U475" s="36" t="s">
        <v>564</v>
      </c>
    </row>
    <row r="476" spans="10:21" x14ac:dyDescent="0.25">
      <c r="J476" s="37">
        <v>41836</v>
      </c>
      <c r="K476" s="36">
        <f t="shared" si="35"/>
        <v>2014</v>
      </c>
      <c r="L476" s="36" t="str">
        <f t="shared" si="36"/>
        <v>July</v>
      </c>
      <c r="M476" s="36">
        <f t="shared" si="37"/>
        <v>29</v>
      </c>
      <c r="N476" s="36">
        <f t="shared" si="38"/>
        <v>16</v>
      </c>
      <c r="O476" s="36" t="str">
        <f t="shared" si="39"/>
        <v>201429</v>
      </c>
      <c r="P476" s="36" t="str">
        <f>CONCATENATE(K476,MONTH(ExpensesDBTable[[#This Row],[Date]]))</f>
        <v>20147</v>
      </c>
      <c r="Q476" s="36" t="s">
        <v>119</v>
      </c>
      <c r="R476" s="36" t="s">
        <v>14</v>
      </c>
      <c r="S476" s="38">
        <v>10.130000000000001</v>
      </c>
      <c r="T476" s="36" t="s">
        <v>100</v>
      </c>
      <c r="U476" s="36" t="s">
        <v>565</v>
      </c>
    </row>
    <row r="477" spans="10:21" x14ac:dyDescent="0.25">
      <c r="J477" s="37">
        <v>41837</v>
      </c>
      <c r="K477" s="36">
        <f t="shared" si="35"/>
        <v>2014</v>
      </c>
      <c r="L477" s="36" t="str">
        <f t="shared" si="36"/>
        <v>July</v>
      </c>
      <c r="M477" s="36">
        <f t="shared" si="37"/>
        <v>29</v>
      </c>
      <c r="N477" s="36">
        <f t="shared" si="38"/>
        <v>17</v>
      </c>
      <c r="O477" s="36" t="str">
        <f t="shared" si="39"/>
        <v>201429</v>
      </c>
      <c r="P477" s="36" t="str">
        <f>CONCATENATE(K477,MONTH(ExpensesDBTable[[#This Row],[Date]]))</f>
        <v>20147</v>
      </c>
      <c r="Q477" s="36" t="s">
        <v>105</v>
      </c>
      <c r="R477" s="36" t="s">
        <v>18</v>
      </c>
      <c r="S477" s="38">
        <v>2</v>
      </c>
      <c r="T477" s="36" t="s">
        <v>100</v>
      </c>
      <c r="U477" s="36" t="s">
        <v>566</v>
      </c>
    </row>
    <row r="478" spans="10:21" x14ac:dyDescent="0.25">
      <c r="J478" s="37">
        <v>41837</v>
      </c>
      <c r="K478" s="36">
        <f t="shared" si="35"/>
        <v>2014</v>
      </c>
      <c r="L478" s="36" t="str">
        <f t="shared" si="36"/>
        <v>July</v>
      </c>
      <c r="M478" s="36">
        <f t="shared" si="37"/>
        <v>29</v>
      </c>
      <c r="N478" s="36">
        <f t="shared" si="38"/>
        <v>17</v>
      </c>
      <c r="O478" s="36" t="str">
        <f t="shared" si="39"/>
        <v>201429</v>
      </c>
      <c r="P478" s="36" t="str">
        <f>CONCATENATE(K478,MONTH(ExpensesDBTable[[#This Row],[Date]]))</f>
        <v>20147</v>
      </c>
      <c r="Q478" s="36" t="s">
        <v>108</v>
      </c>
      <c r="R478" s="36" t="s">
        <v>14</v>
      </c>
      <c r="S478" s="38">
        <v>7.83</v>
      </c>
      <c r="T478" s="36" t="s">
        <v>100</v>
      </c>
      <c r="U478" s="36" t="s">
        <v>316</v>
      </c>
    </row>
    <row r="479" spans="10:21" x14ac:dyDescent="0.25">
      <c r="J479" s="37">
        <v>41837</v>
      </c>
      <c r="K479" s="36">
        <f t="shared" si="35"/>
        <v>2014</v>
      </c>
      <c r="L479" s="36" t="str">
        <f t="shared" si="36"/>
        <v>July</v>
      </c>
      <c r="M479" s="36">
        <f t="shared" si="37"/>
        <v>29</v>
      </c>
      <c r="N479" s="36">
        <f t="shared" si="38"/>
        <v>17</v>
      </c>
      <c r="O479" s="36" t="str">
        <f t="shared" si="39"/>
        <v>201429</v>
      </c>
      <c r="P479" s="36" t="str">
        <f>CONCATENATE(K479,MONTH(ExpensesDBTable[[#This Row],[Date]]))</f>
        <v>20147</v>
      </c>
      <c r="Q479" s="36" t="s">
        <v>99</v>
      </c>
      <c r="R479" s="36" t="s">
        <v>14</v>
      </c>
      <c r="S479" s="38">
        <v>15.51</v>
      </c>
      <c r="T479" s="36" t="s">
        <v>100</v>
      </c>
      <c r="U479" s="36" t="s">
        <v>567</v>
      </c>
    </row>
    <row r="480" spans="10:21" x14ac:dyDescent="0.25">
      <c r="J480" s="37">
        <v>41838</v>
      </c>
      <c r="K480" s="36">
        <f t="shared" si="35"/>
        <v>2014</v>
      </c>
      <c r="L480" s="36" t="str">
        <f t="shared" si="36"/>
        <v>July</v>
      </c>
      <c r="M480" s="36">
        <f t="shared" si="37"/>
        <v>29</v>
      </c>
      <c r="N480" s="36">
        <f t="shared" si="38"/>
        <v>18</v>
      </c>
      <c r="O480" s="36" t="str">
        <f t="shared" si="39"/>
        <v>201429</v>
      </c>
      <c r="P480" s="36" t="str">
        <f>CONCATENATE(K480,MONTH(ExpensesDBTable[[#This Row],[Date]]))</f>
        <v>20147</v>
      </c>
      <c r="Q480" s="36" t="s">
        <v>526</v>
      </c>
      <c r="R480" s="36" t="s">
        <v>14</v>
      </c>
      <c r="S480" s="38">
        <v>15.42</v>
      </c>
      <c r="T480" s="36" t="s">
        <v>100</v>
      </c>
      <c r="U480" s="36" t="s">
        <v>568</v>
      </c>
    </row>
    <row r="481" spans="10:21" x14ac:dyDescent="0.25">
      <c r="J481" s="37">
        <v>41839</v>
      </c>
      <c r="K481" s="36">
        <f t="shared" si="35"/>
        <v>2014</v>
      </c>
      <c r="L481" s="36" t="str">
        <f t="shared" si="36"/>
        <v>July</v>
      </c>
      <c r="M481" s="36">
        <f t="shared" si="37"/>
        <v>29</v>
      </c>
      <c r="N481" s="36">
        <f t="shared" si="38"/>
        <v>19</v>
      </c>
      <c r="O481" s="36" t="str">
        <f t="shared" si="39"/>
        <v>201429</v>
      </c>
      <c r="P481" s="36" t="str">
        <f>CONCATENATE(K481,MONTH(ExpensesDBTable[[#This Row],[Date]]))</f>
        <v>20147</v>
      </c>
      <c r="Q481" s="36" t="s">
        <v>569</v>
      </c>
      <c r="R481" s="36" t="s">
        <v>18</v>
      </c>
      <c r="S481" s="38">
        <v>700</v>
      </c>
      <c r="T481" s="36" t="s">
        <v>106</v>
      </c>
      <c r="U481" s="36" t="s">
        <v>570</v>
      </c>
    </row>
    <row r="482" spans="10:21" x14ac:dyDescent="0.25">
      <c r="J482" s="37">
        <v>41839</v>
      </c>
      <c r="K482" s="36">
        <f t="shared" si="35"/>
        <v>2014</v>
      </c>
      <c r="L482" s="36" t="str">
        <f t="shared" si="36"/>
        <v>July</v>
      </c>
      <c r="M482" s="36">
        <f t="shared" si="37"/>
        <v>29</v>
      </c>
      <c r="N482" s="36">
        <f t="shared" si="38"/>
        <v>19</v>
      </c>
      <c r="O482" s="36" t="str">
        <f t="shared" si="39"/>
        <v>201429</v>
      </c>
      <c r="P482" s="36" t="str">
        <f>CONCATENATE(K482,MONTH(ExpensesDBTable[[#This Row],[Date]]))</f>
        <v>20147</v>
      </c>
      <c r="Q482" s="36" t="s">
        <v>526</v>
      </c>
      <c r="R482" s="36" t="s">
        <v>14</v>
      </c>
      <c r="S482" s="38">
        <v>4.04</v>
      </c>
      <c r="T482" s="36" t="s">
        <v>100</v>
      </c>
      <c r="U482" s="36" t="s">
        <v>571</v>
      </c>
    </row>
    <row r="483" spans="10:21" x14ac:dyDescent="0.25">
      <c r="J483" s="37">
        <v>41839</v>
      </c>
      <c r="K483" s="36">
        <f t="shared" si="35"/>
        <v>2014</v>
      </c>
      <c r="L483" s="36" t="str">
        <f t="shared" si="36"/>
        <v>July</v>
      </c>
      <c r="M483" s="36">
        <f t="shared" si="37"/>
        <v>29</v>
      </c>
      <c r="N483" s="36">
        <f t="shared" si="38"/>
        <v>19</v>
      </c>
      <c r="O483" s="36" t="str">
        <f t="shared" si="39"/>
        <v>201429</v>
      </c>
      <c r="P483" s="36" t="str">
        <f>CONCATENATE(K483,MONTH(ExpensesDBTable[[#This Row],[Date]]))</f>
        <v>20147</v>
      </c>
      <c r="Q483" s="36" t="s">
        <v>119</v>
      </c>
      <c r="R483" s="36" t="s">
        <v>14</v>
      </c>
      <c r="S483" s="38">
        <v>8.69</v>
      </c>
      <c r="T483" s="36" t="s">
        <v>100</v>
      </c>
      <c r="U483" s="36" t="s">
        <v>572</v>
      </c>
    </row>
    <row r="484" spans="10:21" x14ac:dyDescent="0.25">
      <c r="J484" s="37">
        <v>41839</v>
      </c>
      <c r="K484" s="36">
        <f t="shared" si="35"/>
        <v>2014</v>
      </c>
      <c r="L484" s="36" t="str">
        <f t="shared" si="36"/>
        <v>July</v>
      </c>
      <c r="M484" s="36">
        <f t="shared" si="37"/>
        <v>29</v>
      </c>
      <c r="N484" s="36">
        <f t="shared" si="38"/>
        <v>19</v>
      </c>
      <c r="O484" s="36" t="str">
        <f t="shared" si="39"/>
        <v>201429</v>
      </c>
      <c r="P484" s="36" t="str">
        <f>CONCATENATE(K484,MONTH(ExpensesDBTable[[#This Row],[Date]]))</f>
        <v>20147</v>
      </c>
      <c r="Q484" s="36" t="s">
        <v>122</v>
      </c>
      <c r="R484" s="36" t="s">
        <v>11</v>
      </c>
      <c r="S484" s="38">
        <v>9</v>
      </c>
      <c r="T484" s="36" t="s">
        <v>100</v>
      </c>
      <c r="U484" s="36" t="s">
        <v>573</v>
      </c>
    </row>
    <row r="485" spans="10:21" x14ac:dyDescent="0.25">
      <c r="J485" s="37">
        <v>41839</v>
      </c>
      <c r="K485" s="36">
        <f t="shared" si="35"/>
        <v>2014</v>
      </c>
      <c r="L485" s="36" t="str">
        <f t="shared" si="36"/>
        <v>July</v>
      </c>
      <c r="M485" s="36">
        <f t="shared" si="37"/>
        <v>29</v>
      </c>
      <c r="N485" s="36">
        <f t="shared" si="38"/>
        <v>19</v>
      </c>
      <c r="O485" s="36" t="str">
        <f t="shared" si="39"/>
        <v>201429</v>
      </c>
      <c r="P485" s="36" t="str">
        <f>CONCATENATE(K485,MONTH(ExpensesDBTable[[#This Row],[Date]]))</f>
        <v>20147</v>
      </c>
      <c r="Q485" s="36" t="s">
        <v>128</v>
      </c>
      <c r="R485" s="36" t="s">
        <v>22</v>
      </c>
      <c r="S485" s="38">
        <v>10</v>
      </c>
      <c r="T485" s="36" t="s">
        <v>100</v>
      </c>
      <c r="U485" s="36" t="s">
        <v>574</v>
      </c>
    </row>
    <row r="486" spans="10:21" x14ac:dyDescent="0.25">
      <c r="J486" s="37">
        <v>41840</v>
      </c>
      <c r="K486" s="36">
        <f t="shared" si="35"/>
        <v>2014</v>
      </c>
      <c r="L486" s="36" t="str">
        <f t="shared" si="36"/>
        <v>July</v>
      </c>
      <c r="M486" s="36">
        <f t="shared" si="37"/>
        <v>29</v>
      </c>
      <c r="N486" s="36">
        <f t="shared" si="38"/>
        <v>20</v>
      </c>
      <c r="O486" s="36" t="str">
        <f t="shared" si="39"/>
        <v>201429</v>
      </c>
      <c r="P486" s="36" t="str">
        <f>CONCATENATE(K486,MONTH(ExpensesDBTable[[#This Row],[Date]]))</f>
        <v>20147</v>
      </c>
      <c r="Q486" s="36" t="s">
        <v>119</v>
      </c>
      <c r="R486" s="36" t="s">
        <v>14</v>
      </c>
      <c r="S486" s="38">
        <v>5.5</v>
      </c>
      <c r="T486" s="36" t="s">
        <v>100</v>
      </c>
      <c r="U486" s="36" t="s">
        <v>575</v>
      </c>
    </row>
    <row r="487" spans="10:21" x14ac:dyDescent="0.25">
      <c r="J487" s="37">
        <v>41840</v>
      </c>
      <c r="K487" s="36">
        <f t="shared" si="35"/>
        <v>2014</v>
      </c>
      <c r="L487" s="36" t="str">
        <f t="shared" si="36"/>
        <v>July</v>
      </c>
      <c r="M487" s="36">
        <f t="shared" si="37"/>
        <v>29</v>
      </c>
      <c r="N487" s="36">
        <f t="shared" si="38"/>
        <v>20</v>
      </c>
      <c r="O487" s="36" t="str">
        <f t="shared" si="39"/>
        <v>201429</v>
      </c>
      <c r="P487" s="36" t="str">
        <f>CONCATENATE(K487,MONTH(ExpensesDBTable[[#This Row],[Date]]))</f>
        <v>20147</v>
      </c>
      <c r="Q487" s="36" t="s">
        <v>265</v>
      </c>
      <c r="R487" s="36" t="s">
        <v>18</v>
      </c>
      <c r="S487" s="38">
        <v>60</v>
      </c>
      <c r="T487" s="36" t="s">
        <v>106</v>
      </c>
      <c r="U487" s="36" t="s">
        <v>576</v>
      </c>
    </row>
    <row r="488" spans="10:21" x14ac:dyDescent="0.25">
      <c r="J488" s="37">
        <v>41841</v>
      </c>
      <c r="K488" s="36">
        <f t="shared" si="35"/>
        <v>2014</v>
      </c>
      <c r="L488" s="36" t="str">
        <f t="shared" si="36"/>
        <v>July</v>
      </c>
      <c r="M488" s="36">
        <f t="shared" si="37"/>
        <v>30</v>
      </c>
      <c r="N488" s="36">
        <f t="shared" si="38"/>
        <v>21</v>
      </c>
      <c r="O488" s="36" t="str">
        <f t="shared" si="39"/>
        <v>201430</v>
      </c>
      <c r="P488" s="36" t="str">
        <f>CONCATENATE(K488,MONTH(ExpensesDBTable[[#This Row],[Date]]))</f>
        <v>20147</v>
      </c>
      <c r="Q488" s="36" t="s">
        <v>273</v>
      </c>
      <c r="R488" s="36" t="s">
        <v>23</v>
      </c>
      <c r="S488" s="38">
        <v>39.9</v>
      </c>
      <c r="T488" s="36" t="s">
        <v>106</v>
      </c>
      <c r="U488" s="36" t="s">
        <v>577</v>
      </c>
    </row>
    <row r="489" spans="10:21" x14ac:dyDescent="0.25">
      <c r="J489" s="37">
        <v>41841</v>
      </c>
      <c r="K489" s="36">
        <f t="shared" si="35"/>
        <v>2014</v>
      </c>
      <c r="L489" s="36" t="str">
        <f t="shared" si="36"/>
        <v>July</v>
      </c>
      <c r="M489" s="36">
        <f t="shared" si="37"/>
        <v>30</v>
      </c>
      <c r="N489" s="36">
        <f t="shared" si="38"/>
        <v>21</v>
      </c>
      <c r="O489" s="36" t="str">
        <f t="shared" si="39"/>
        <v>201430</v>
      </c>
      <c r="P489" s="36" t="str">
        <f>CONCATENATE(K489,MONTH(ExpensesDBTable[[#This Row],[Date]]))</f>
        <v>20147</v>
      </c>
      <c r="Q489" s="36" t="s">
        <v>526</v>
      </c>
      <c r="R489" s="36" t="s">
        <v>14</v>
      </c>
      <c r="S489" s="38">
        <v>8.5299999999999994</v>
      </c>
      <c r="T489" s="36" t="s">
        <v>100</v>
      </c>
      <c r="U489" s="36" t="s">
        <v>578</v>
      </c>
    </row>
    <row r="490" spans="10:21" x14ac:dyDescent="0.25">
      <c r="J490" s="37">
        <v>41842</v>
      </c>
      <c r="K490" s="36">
        <f t="shared" si="35"/>
        <v>2014</v>
      </c>
      <c r="L490" s="36" t="str">
        <f t="shared" si="36"/>
        <v>July</v>
      </c>
      <c r="M490" s="36">
        <f t="shared" si="37"/>
        <v>30</v>
      </c>
      <c r="N490" s="36">
        <f t="shared" si="38"/>
        <v>22</v>
      </c>
      <c r="O490" s="36" t="str">
        <f t="shared" si="39"/>
        <v>201430</v>
      </c>
      <c r="P490" s="36" t="str">
        <f>CONCATENATE(K490,MONTH(ExpensesDBTable[[#This Row],[Date]]))</f>
        <v>20147</v>
      </c>
      <c r="Q490" s="36" t="s">
        <v>128</v>
      </c>
      <c r="R490" s="36" t="s">
        <v>22</v>
      </c>
      <c r="S490" s="38">
        <v>10</v>
      </c>
      <c r="T490" s="36" t="s">
        <v>100</v>
      </c>
      <c r="U490" s="36" t="s">
        <v>579</v>
      </c>
    </row>
    <row r="491" spans="10:21" x14ac:dyDescent="0.25">
      <c r="J491" s="37">
        <v>41842</v>
      </c>
      <c r="K491" s="36">
        <f t="shared" si="35"/>
        <v>2014</v>
      </c>
      <c r="L491" s="36" t="str">
        <f t="shared" si="36"/>
        <v>July</v>
      </c>
      <c r="M491" s="36">
        <f t="shared" si="37"/>
        <v>30</v>
      </c>
      <c r="N491" s="36">
        <f t="shared" si="38"/>
        <v>22</v>
      </c>
      <c r="O491" s="36" t="str">
        <f t="shared" si="39"/>
        <v>201430</v>
      </c>
      <c r="P491" s="36" t="str">
        <f>CONCATENATE(K491,MONTH(ExpensesDBTable[[#This Row],[Date]]))</f>
        <v>20147</v>
      </c>
      <c r="Q491" s="36" t="s">
        <v>558</v>
      </c>
      <c r="R491" s="36" t="s">
        <v>18</v>
      </c>
      <c r="S491" s="38">
        <v>5</v>
      </c>
      <c r="T491" s="36" t="s">
        <v>100</v>
      </c>
      <c r="U491" s="36" t="s">
        <v>580</v>
      </c>
    </row>
    <row r="492" spans="10:21" x14ac:dyDescent="0.25">
      <c r="J492" s="37">
        <v>41842</v>
      </c>
      <c r="K492" s="36">
        <f t="shared" si="35"/>
        <v>2014</v>
      </c>
      <c r="L492" s="36" t="str">
        <f t="shared" si="36"/>
        <v>July</v>
      </c>
      <c r="M492" s="36">
        <f t="shared" si="37"/>
        <v>30</v>
      </c>
      <c r="N492" s="36">
        <f t="shared" si="38"/>
        <v>22</v>
      </c>
      <c r="O492" s="36" t="str">
        <f t="shared" si="39"/>
        <v>201430</v>
      </c>
      <c r="P492" s="36" t="str">
        <f>CONCATENATE(K492,MONTH(ExpensesDBTable[[#This Row],[Date]]))</f>
        <v>20147</v>
      </c>
      <c r="Q492" s="36" t="s">
        <v>526</v>
      </c>
      <c r="R492" s="36" t="s">
        <v>14</v>
      </c>
      <c r="S492" s="38">
        <v>8.4</v>
      </c>
      <c r="T492" s="36" t="s">
        <v>100</v>
      </c>
      <c r="U492" s="36" t="s">
        <v>581</v>
      </c>
    </row>
    <row r="493" spans="10:21" x14ac:dyDescent="0.25">
      <c r="J493" s="37">
        <v>41843</v>
      </c>
      <c r="K493" s="36">
        <f t="shared" si="35"/>
        <v>2014</v>
      </c>
      <c r="L493" s="36" t="str">
        <f t="shared" si="36"/>
        <v>July</v>
      </c>
      <c r="M493" s="36">
        <f t="shared" si="37"/>
        <v>30</v>
      </c>
      <c r="N493" s="36">
        <f t="shared" si="38"/>
        <v>23</v>
      </c>
      <c r="O493" s="36" t="str">
        <f t="shared" si="39"/>
        <v>201430</v>
      </c>
      <c r="P493" s="36" t="str">
        <f>CONCATENATE(K493,MONTH(ExpensesDBTable[[#This Row],[Date]]))</f>
        <v>20147</v>
      </c>
      <c r="Q493" s="36" t="s">
        <v>526</v>
      </c>
      <c r="R493" s="36" t="s">
        <v>14</v>
      </c>
      <c r="S493" s="38">
        <v>19.239999999999998</v>
      </c>
      <c r="T493" s="36" t="s">
        <v>100</v>
      </c>
      <c r="U493" s="36" t="s">
        <v>582</v>
      </c>
    </row>
    <row r="494" spans="10:21" x14ac:dyDescent="0.25">
      <c r="J494" s="37">
        <v>41843</v>
      </c>
      <c r="K494" s="36">
        <f t="shared" si="35"/>
        <v>2014</v>
      </c>
      <c r="L494" s="36" t="str">
        <f t="shared" si="36"/>
        <v>July</v>
      </c>
      <c r="M494" s="36">
        <f t="shared" si="37"/>
        <v>30</v>
      </c>
      <c r="N494" s="36">
        <f t="shared" si="38"/>
        <v>23</v>
      </c>
      <c r="O494" s="36" t="str">
        <f t="shared" si="39"/>
        <v>201430</v>
      </c>
      <c r="P494" s="36" t="str">
        <f>CONCATENATE(K494,MONTH(ExpensesDBTable[[#This Row],[Date]]))</f>
        <v>20147</v>
      </c>
      <c r="Q494" s="36" t="s">
        <v>583</v>
      </c>
      <c r="R494" s="36" t="s">
        <v>18</v>
      </c>
      <c r="S494" s="38">
        <v>600</v>
      </c>
      <c r="T494" s="36" t="s">
        <v>106</v>
      </c>
      <c r="U494" s="36" t="s">
        <v>584</v>
      </c>
    </row>
    <row r="495" spans="10:21" x14ac:dyDescent="0.25">
      <c r="J495" s="37">
        <v>41843</v>
      </c>
      <c r="K495" s="36">
        <f t="shared" si="35"/>
        <v>2014</v>
      </c>
      <c r="L495" s="36" t="str">
        <f t="shared" si="36"/>
        <v>July</v>
      </c>
      <c r="M495" s="36">
        <f t="shared" si="37"/>
        <v>30</v>
      </c>
      <c r="N495" s="36">
        <f t="shared" si="38"/>
        <v>23</v>
      </c>
      <c r="O495" s="36" t="str">
        <f t="shared" si="39"/>
        <v>201430</v>
      </c>
      <c r="P495" s="36" t="str">
        <f>CONCATENATE(K495,MONTH(ExpensesDBTable[[#This Row],[Date]]))</f>
        <v>20147</v>
      </c>
      <c r="Q495" s="36" t="s">
        <v>128</v>
      </c>
      <c r="R495" s="36" t="s">
        <v>22</v>
      </c>
      <c r="S495" s="38">
        <v>132</v>
      </c>
      <c r="T495" s="36" t="s">
        <v>106</v>
      </c>
      <c r="U495" s="36" t="s">
        <v>585</v>
      </c>
    </row>
    <row r="496" spans="10:21" x14ac:dyDescent="0.25">
      <c r="J496" s="37">
        <v>41844</v>
      </c>
      <c r="K496" s="36">
        <f t="shared" si="35"/>
        <v>2014</v>
      </c>
      <c r="L496" s="36" t="str">
        <f t="shared" si="36"/>
        <v>July</v>
      </c>
      <c r="M496" s="36">
        <f t="shared" si="37"/>
        <v>30</v>
      </c>
      <c r="N496" s="36">
        <f t="shared" si="38"/>
        <v>24</v>
      </c>
      <c r="O496" s="36" t="str">
        <f t="shared" si="39"/>
        <v>201430</v>
      </c>
      <c r="P496" s="36" t="str">
        <f>CONCATENATE(K496,MONTH(ExpensesDBTable[[#This Row],[Date]]))</f>
        <v>20147</v>
      </c>
      <c r="Q496" s="36" t="s">
        <v>273</v>
      </c>
      <c r="R496" s="36" t="s">
        <v>23</v>
      </c>
      <c r="S496" s="38">
        <v>40</v>
      </c>
      <c r="T496" s="36" t="s">
        <v>106</v>
      </c>
      <c r="U496" s="36" t="s">
        <v>586</v>
      </c>
    </row>
    <row r="497" spans="10:21" x14ac:dyDescent="0.25">
      <c r="J497" s="37">
        <v>41844</v>
      </c>
      <c r="K497" s="36">
        <f t="shared" si="35"/>
        <v>2014</v>
      </c>
      <c r="L497" s="36" t="str">
        <f t="shared" si="36"/>
        <v>July</v>
      </c>
      <c r="M497" s="36">
        <f t="shared" si="37"/>
        <v>30</v>
      </c>
      <c r="N497" s="36">
        <f t="shared" si="38"/>
        <v>24</v>
      </c>
      <c r="O497" s="36" t="str">
        <f t="shared" si="39"/>
        <v>201430</v>
      </c>
      <c r="P497" s="36" t="str">
        <f>CONCATENATE(K497,MONTH(ExpensesDBTable[[#This Row],[Date]]))</f>
        <v>20147</v>
      </c>
      <c r="Q497" s="36" t="s">
        <v>526</v>
      </c>
      <c r="R497" s="36" t="s">
        <v>14</v>
      </c>
      <c r="S497" s="38">
        <v>2.79</v>
      </c>
      <c r="T497" s="36" t="s">
        <v>100</v>
      </c>
      <c r="U497" s="36" t="s">
        <v>271</v>
      </c>
    </row>
    <row r="498" spans="10:21" x14ac:dyDescent="0.25">
      <c r="J498" s="37">
        <v>41844</v>
      </c>
      <c r="K498" s="36">
        <f t="shared" si="35"/>
        <v>2014</v>
      </c>
      <c r="L498" s="36" t="str">
        <f t="shared" si="36"/>
        <v>July</v>
      </c>
      <c r="M498" s="36">
        <f t="shared" si="37"/>
        <v>30</v>
      </c>
      <c r="N498" s="36">
        <f t="shared" si="38"/>
        <v>24</v>
      </c>
      <c r="O498" s="36" t="str">
        <f t="shared" si="39"/>
        <v>201430</v>
      </c>
      <c r="P498" s="36" t="str">
        <f>CONCATENATE(K498,MONTH(ExpensesDBTable[[#This Row],[Date]]))</f>
        <v>20147</v>
      </c>
      <c r="Q498" s="36" t="s">
        <v>99</v>
      </c>
      <c r="R498" s="36" t="s">
        <v>14</v>
      </c>
      <c r="S498" s="38">
        <v>6</v>
      </c>
      <c r="T498" s="36" t="s">
        <v>100</v>
      </c>
      <c r="U498" s="36" t="s">
        <v>587</v>
      </c>
    </row>
    <row r="499" spans="10:21" x14ac:dyDescent="0.25">
      <c r="J499" s="37">
        <v>41844</v>
      </c>
      <c r="K499" s="36">
        <f t="shared" si="35"/>
        <v>2014</v>
      </c>
      <c r="L499" s="36" t="str">
        <f t="shared" si="36"/>
        <v>July</v>
      </c>
      <c r="M499" s="36">
        <f t="shared" si="37"/>
        <v>30</v>
      </c>
      <c r="N499" s="36">
        <f t="shared" si="38"/>
        <v>24</v>
      </c>
      <c r="O499" s="36" t="str">
        <f t="shared" si="39"/>
        <v>201430</v>
      </c>
      <c r="P499" s="36" t="str">
        <f>CONCATENATE(K499,MONTH(ExpensesDBTable[[#This Row],[Date]]))</f>
        <v>20147</v>
      </c>
      <c r="Q499" s="36" t="s">
        <v>99</v>
      </c>
      <c r="R499" s="36" t="s">
        <v>11</v>
      </c>
      <c r="S499" s="38">
        <v>10</v>
      </c>
      <c r="T499" s="36" t="s">
        <v>100</v>
      </c>
      <c r="U499" s="36" t="s">
        <v>509</v>
      </c>
    </row>
    <row r="500" spans="10:21" x14ac:dyDescent="0.25">
      <c r="J500" s="37">
        <v>41844</v>
      </c>
      <c r="K500" s="36">
        <f t="shared" si="35"/>
        <v>2014</v>
      </c>
      <c r="L500" s="36" t="str">
        <f t="shared" si="36"/>
        <v>July</v>
      </c>
      <c r="M500" s="36">
        <f t="shared" si="37"/>
        <v>30</v>
      </c>
      <c r="N500" s="36">
        <f t="shared" si="38"/>
        <v>24</v>
      </c>
      <c r="O500" s="36" t="str">
        <f t="shared" si="39"/>
        <v>201430</v>
      </c>
      <c r="P500" s="36" t="str">
        <f>CONCATENATE(K500,MONTH(ExpensesDBTable[[#This Row],[Date]]))</f>
        <v>20147</v>
      </c>
      <c r="Q500" s="36" t="s">
        <v>108</v>
      </c>
      <c r="R500" s="36" t="s">
        <v>14</v>
      </c>
      <c r="S500" s="38">
        <v>5.14</v>
      </c>
      <c r="T500" s="36" t="s">
        <v>100</v>
      </c>
      <c r="U500" s="36" t="s">
        <v>588</v>
      </c>
    </row>
    <row r="501" spans="10:21" x14ac:dyDescent="0.25">
      <c r="J501" s="37">
        <v>41845</v>
      </c>
      <c r="K501" s="36">
        <f t="shared" si="35"/>
        <v>2014</v>
      </c>
      <c r="L501" s="36" t="str">
        <f t="shared" si="36"/>
        <v>July</v>
      </c>
      <c r="M501" s="36">
        <f t="shared" si="37"/>
        <v>30</v>
      </c>
      <c r="N501" s="36">
        <f t="shared" si="38"/>
        <v>25</v>
      </c>
      <c r="O501" s="36" t="str">
        <f t="shared" si="39"/>
        <v>201430</v>
      </c>
      <c r="P501" s="36" t="str">
        <f>CONCATENATE(K501,MONTH(ExpensesDBTable[[#This Row],[Date]]))</f>
        <v>20147</v>
      </c>
      <c r="Q501" s="36" t="s">
        <v>550</v>
      </c>
      <c r="R501" s="36" t="s">
        <v>14</v>
      </c>
      <c r="S501" s="38">
        <v>5</v>
      </c>
      <c r="T501" s="36" t="s">
        <v>100</v>
      </c>
      <c r="U501" s="36" t="s">
        <v>462</v>
      </c>
    </row>
    <row r="502" spans="10:21" x14ac:dyDescent="0.25">
      <c r="J502" s="37">
        <v>41846</v>
      </c>
      <c r="K502" s="36">
        <f t="shared" si="35"/>
        <v>2014</v>
      </c>
      <c r="L502" s="36" t="str">
        <f t="shared" si="36"/>
        <v>July</v>
      </c>
      <c r="M502" s="36">
        <f t="shared" si="37"/>
        <v>30</v>
      </c>
      <c r="N502" s="36">
        <f t="shared" si="38"/>
        <v>26</v>
      </c>
      <c r="O502" s="36" t="str">
        <f t="shared" si="39"/>
        <v>201430</v>
      </c>
      <c r="P502" s="36" t="str">
        <f>CONCATENATE(K502,MONTH(ExpensesDBTable[[#This Row],[Date]]))</f>
        <v>20147</v>
      </c>
      <c r="Q502" s="36" t="s">
        <v>182</v>
      </c>
      <c r="R502" s="36" t="s">
        <v>18</v>
      </c>
      <c r="S502" s="38">
        <v>20</v>
      </c>
      <c r="T502" s="36" t="s">
        <v>106</v>
      </c>
      <c r="U502" s="36" t="s">
        <v>589</v>
      </c>
    </row>
    <row r="503" spans="10:21" x14ac:dyDescent="0.25">
      <c r="J503" s="37">
        <v>41846</v>
      </c>
      <c r="K503" s="36">
        <f t="shared" si="35"/>
        <v>2014</v>
      </c>
      <c r="L503" s="36" t="str">
        <f t="shared" si="36"/>
        <v>July</v>
      </c>
      <c r="M503" s="36">
        <f t="shared" si="37"/>
        <v>30</v>
      </c>
      <c r="N503" s="36">
        <f t="shared" si="38"/>
        <v>26</v>
      </c>
      <c r="O503" s="36" t="str">
        <f t="shared" si="39"/>
        <v>201430</v>
      </c>
      <c r="P503" s="36" t="str">
        <f>CONCATENATE(K503,MONTH(ExpensesDBTable[[#This Row],[Date]]))</f>
        <v>20147</v>
      </c>
      <c r="Q503" s="36" t="s">
        <v>155</v>
      </c>
      <c r="R503" s="36" t="s">
        <v>18</v>
      </c>
      <c r="S503" s="38">
        <v>35</v>
      </c>
      <c r="T503" s="36" t="s">
        <v>106</v>
      </c>
      <c r="U503" s="36" t="s">
        <v>590</v>
      </c>
    </row>
    <row r="504" spans="10:21" x14ac:dyDescent="0.25">
      <c r="J504" s="37">
        <v>41846</v>
      </c>
      <c r="K504" s="36">
        <f t="shared" si="35"/>
        <v>2014</v>
      </c>
      <c r="L504" s="36" t="str">
        <f t="shared" si="36"/>
        <v>July</v>
      </c>
      <c r="M504" s="36">
        <f t="shared" si="37"/>
        <v>30</v>
      </c>
      <c r="N504" s="36">
        <f t="shared" si="38"/>
        <v>26</v>
      </c>
      <c r="O504" s="36" t="str">
        <f t="shared" si="39"/>
        <v>201430</v>
      </c>
      <c r="P504" s="36" t="str">
        <f>CONCATENATE(K504,MONTH(ExpensesDBTable[[#This Row],[Date]]))</f>
        <v>20147</v>
      </c>
      <c r="Q504" s="36" t="s">
        <v>569</v>
      </c>
      <c r="R504" s="36" t="s">
        <v>18</v>
      </c>
      <c r="S504" s="38">
        <v>108.95</v>
      </c>
      <c r="T504" s="36" t="s">
        <v>106</v>
      </c>
      <c r="U504" s="36" t="s">
        <v>591</v>
      </c>
    </row>
    <row r="505" spans="10:21" x14ac:dyDescent="0.25">
      <c r="J505" s="37">
        <v>41846</v>
      </c>
      <c r="K505" s="36">
        <f t="shared" si="35"/>
        <v>2014</v>
      </c>
      <c r="L505" s="36" t="str">
        <f t="shared" si="36"/>
        <v>July</v>
      </c>
      <c r="M505" s="36">
        <f t="shared" si="37"/>
        <v>30</v>
      </c>
      <c r="N505" s="36">
        <f t="shared" si="38"/>
        <v>26</v>
      </c>
      <c r="O505" s="36" t="str">
        <f t="shared" si="39"/>
        <v>201430</v>
      </c>
      <c r="P505" s="36" t="str">
        <f>CONCATENATE(K505,MONTH(ExpensesDBTable[[#This Row],[Date]]))</f>
        <v>20147</v>
      </c>
      <c r="Q505" s="36" t="s">
        <v>592</v>
      </c>
      <c r="R505" s="36" t="s">
        <v>14</v>
      </c>
      <c r="S505" s="38">
        <v>10</v>
      </c>
      <c r="T505" s="36" t="s">
        <v>100</v>
      </c>
      <c r="U505" s="36" t="s">
        <v>593</v>
      </c>
    </row>
    <row r="506" spans="10:21" x14ac:dyDescent="0.25">
      <c r="J506" s="37">
        <v>41846</v>
      </c>
      <c r="K506" s="36">
        <f t="shared" si="35"/>
        <v>2014</v>
      </c>
      <c r="L506" s="36" t="str">
        <f t="shared" si="36"/>
        <v>July</v>
      </c>
      <c r="M506" s="36">
        <f t="shared" si="37"/>
        <v>30</v>
      </c>
      <c r="N506" s="36">
        <f t="shared" si="38"/>
        <v>26</v>
      </c>
      <c r="O506" s="36" t="str">
        <f t="shared" si="39"/>
        <v>201430</v>
      </c>
      <c r="P506" s="36" t="str">
        <f>CONCATENATE(K506,MONTH(ExpensesDBTable[[#This Row],[Date]]))</f>
        <v>20147</v>
      </c>
      <c r="Q506" s="36" t="s">
        <v>552</v>
      </c>
      <c r="R506" s="36" t="s">
        <v>18</v>
      </c>
      <c r="S506" s="38">
        <v>12.9</v>
      </c>
      <c r="T506" s="36" t="s">
        <v>100</v>
      </c>
      <c r="U506" s="36" t="s">
        <v>594</v>
      </c>
    </row>
    <row r="507" spans="10:21" x14ac:dyDescent="0.25">
      <c r="J507" s="37">
        <v>41847</v>
      </c>
      <c r="K507" s="36">
        <f t="shared" si="35"/>
        <v>2014</v>
      </c>
      <c r="L507" s="36" t="str">
        <f t="shared" si="36"/>
        <v>July</v>
      </c>
      <c r="M507" s="36">
        <f t="shared" si="37"/>
        <v>30</v>
      </c>
      <c r="N507" s="36">
        <f t="shared" si="38"/>
        <v>27</v>
      </c>
      <c r="O507" s="36" t="str">
        <f t="shared" si="39"/>
        <v>201430</v>
      </c>
      <c r="P507" s="36" t="str">
        <f>CONCATENATE(K507,MONTH(ExpensesDBTable[[#This Row],[Date]]))</f>
        <v>20147</v>
      </c>
      <c r="Q507" s="36" t="s">
        <v>99</v>
      </c>
      <c r="R507" s="36" t="s">
        <v>14</v>
      </c>
      <c r="S507" s="38">
        <v>6</v>
      </c>
      <c r="T507" s="36" t="s">
        <v>100</v>
      </c>
      <c r="U507" s="36" t="s">
        <v>595</v>
      </c>
    </row>
    <row r="508" spans="10:21" x14ac:dyDescent="0.25">
      <c r="J508" s="37">
        <v>41847</v>
      </c>
      <c r="K508" s="36">
        <f t="shared" si="35"/>
        <v>2014</v>
      </c>
      <c r="L508" s="36" t="str">
        <f t="shared" si="36"/>
        <v>July</v>
      </c>
      <c r="M508" s="36">
        <f t="shared" si="37"/>
        <v>30</v>
      </c>
      <c r="N508" s="36">
        <f t="shared" si="38"/>
        <v>27</v>
      </c>
      <c r="O508" s="36" t="str">
        <f t="shared" si="39"/>
        <v>201430</v>
      </c>
      <c r="P508" s="36" t="str">
        <f>CONCATENATE(K508,MONTH(ExpensesDBTable[[#This Row],[Date]]))</f>
        <v>20147</v>
      </c>
      <c r="Q508" s="36" t="s">
        <v>119</v>
      </c>
      <c r="R508" s="36" t="s">
        <v>14</v>
      </c>
      <c r="S508" s="38">
        <v>3.49</v>
      </c>
      <c r="T508" s="36" t="s">
        <v>100</v>
      </c>
      <c r="U508" s="36" t="s">
        <v>596</v>
      </c>
    </row>
    <row r="509" spans="10:21" x14ac:dyDescent="0.25">
      <c r="J509" s="37">
        <v>41847</v>
      </c>
      <c r="K509" s="36">
        <f t="shared" si="35"/>
        <v>2014</v>
      </c>
      <c r="L509" s="36" t="str">
        <f t="shared" si="36"/>
        <v>July</v>
      </c>
      <c r="M509" s="36">
        <f t="shared" si="37"/>
        <v>30</v>
      </c>
      <c r="N509" s="36">
        <f t="shared" si="38"/>
        <v>27</v>
      </c>
      <c r="O509" s="36" t="str">
        <f t="shared" si="39"/>
        <v>201430</v>
      </c>
      <c r="P509" s="36" t="str">
        <f>CONCATENATE(K509,MONTH(ExpensesDBTable[[#This Row],[Date]]))</f>
        <v>20147</v>
      </c>
      <c r="Q509" s="36" t="s">
        <v>526</v>
      </c>
      <c r="R509" s="36" t="s">
        <v>14</v>
      </c>
      <c r="S509" s="38">
        <v>8.3000000000000007</v>
      </c>
      <c r="T509" s="36" t="s">
        <v>100</v>
      </c>
      <c r="U509" s="36" t="s">
        <v>597</v>
      </c>
    </row>
    <row r="510" spans="10:21" x14ac:dyDescent="0.25">
      <c r="J510" s="37">
        <v>41847</v>
      </c>
      <c r="K510" s="36">
        <f t="shared" si="35"/>
        <v>2014</v>
      </c>
      <c r="L510" s="36" t="str">
        <f t="shared" si="36"/>
        <v>July</v>
      </c>
      <c r="M510" s="36">
        <f t="shared" si="37"/>
        <v>30</v>
      </c>
      <c r="N510" s="36">
        <f t="shared" si="38"/>
        <v>27</v>
      </c>
      <c r="O510" s="36" t="str">
        <f t="shared" si="39"/>
        <v>201430</v>
      </c>
      <c r="P510" s="36" t="str">
        <f>CONCATENATE(K510,MONTH(ExpensesDBTable[[#This Row],[Date]]))</f>
        <v>20147</v>
      </c>
      <c r="Q510" s="36" t="s">
        <v>128</v>
      </c>
      <c r="R510" s="36" t="s">
        <v>22</v>
      </c>
      <c r="S510" s="38">
        <v>10</v>
      </c>
      <c r="T510" s="36" t="s">
        <v>100</v>
      </c>
      <c r="U510" s="36" t="s">
        <v>598</v>
      </c>
    </row>
    <row r="511" spans="10:21" x14ac:dyDescent="0.25">
      <c r="J511" s="37">
        <v>41848</v>
      </c>
      <c r="K511" s="36">
        <f t="shared" si="35"/>
        <v>2014</v>
      </c>
      <c r="L511" s="36" t="str">
        <f t="shared" si="36"/>
        <v>July</v>
      </c>
      <c r="M511" s="36">
        <f t="shared" si="37"/>
        <v>31</v>
      </c>
      <c r="N511" s="36">
        <f t="shared" si="38"/>
        <v>28</v>
      </c>
      <c r="O511" s="36" t="str">
        <f t="shared" si="39"/>
        <v>201431</v>
      </c>
      <c r="P511" s="36" t="str">
        <f>CONCATENATE(K511,MONTH(ExpensesDBTable[[#This Row],[Date]]))</f>
        <v>20147</v>
      </c>
      <c r="Q511" s="36" t="s">
        <v>119</v>
      </c>
      <c r="R511" s="36" t="s">
        <v>14</v>
      </c>
      <c r="S511" s="38">
        <v>12.49</v>
      </c>
      <c r="T511" s="36" t="s">
        <v>100</v>
      </c>
      <c r="U511" s="36" t="s">
        <v>599</v>
      </c>
    </row>
    <row r="512" spans="10:21" x14ac:dyDescent="0.25">
      <c r="J512" s="37">
        <v>41848</v>
      </c>
      <c r="K512" s="36">
        <f t="shared" si="35"/>
        <v>2014</v>
      </c>
      <c r="L512" s="36" t="str">
        <f t="shared" si="36"/>
        <v>July</v>
      </c>
      <c r="M512" s="36">
        <f t="shared" si="37"/>
        <v>31</v>
      </c>
      <c r="N512" s="36">
        <f t="shared" si="38"/>
        <v>28</v>
      </c>
      <c r="O512" s="36" t="str">
        <f t="shared" si="39"/>
        <v>201431</v>
      </c>
      <c r="P512" s="36" t="str">
        <f>CONCATENATE(K512,MONTH(ExpensesDBTable[[#This Row],[Date]]))</f>
        <v>20147</v>
      </c>
      <c r="Q512" s="36" t="s">
        <v>182</v>
      </c>
      <c r="R512" s="36" t="s">
        <v>12</v>
      </c>
      <c r="S512" s="38">
        <v>5</v>
      </c>
      <c r="T512" s="36" t="s">
        <v>100</v>
      </c>
      <c r="U512" s="36" t="s">
        <v>427</v>
      </c>
    </row>
    <row r="513" spans="10:21" x14ac:dyDescent="0.25">
      <c r="J513" s="37">
        <v>41849</v>
      </c>
      <c r="K513" s="36">
        <f t="shared" si="35"/>
        <v>2014</v>
      </c>
      <c r="L513" s="36" t="str">
        <f t="shared" si="36"/>
        <v>July</v>
      </c>
      <c r="M513" s="36">
        <f t="shared" si="37"/>
        <v>31</v>
      </c>
      <c r="N513" s="36">
        <f t="shared" si="38"/>
        <v>29</v>
      </c>
      <c r="O513" s="36" t="str">
        <f t="shared" si="39"/>
        <v>201431</v>
      </c>
      <c r="P513" s="36" t="str">
        <f>CONCATENATE(K513,MONTH(ExpensesDBTable[[#This Row],[Date]]))</f>
        <v>20147</v>
      </c>
      <c r="Q513" s="36" t="s">
        <v>526</v>
      </c>
      <c r="R513" s="36" t="s">
        <v>11</v>
      </c>
      <c r="S513" s="38">
        <v>10</v>
      </c>
      <c r="T513" s="36" t="s">
        <v>100</v>
      </c>
      <c r="U513" s="36" t="s">
        <v>191</v>
      </c>
    </row>
    <row r="514" spans="10:21" x14ac:dyDescent="0.25">
      <c r="J514" s="37">
        <v>41849</v>
      </c>
      <c r="K514" s="36">
        <f t="shared" si="35"/>
        <v>2014</v>
      </c>
      <c r="L514" s="36" t="str">
        <f t="shared" si="36"/>
        <v>July</v>
      </c>
      <c r="M514" s="36">
        <f t="shared" si="37"/>
        <v>31</v>
      </c>
      <c r="N514" s="36">
        <f t="shared" si="38"/>
        <v>29</v>
      </c>
      <c r="O514" s="36" t="str">
        <f t="shared" si="39"/>
        <v>201431</v>
      </c>
      <c r="P514" s="36" t="str">
        <f>CONCATENATE(K514,MONTH(ExpensesDBTable[[#This Row],[Date]]))</f>
        <v>20147</v>
      </c>
      <c r="Q514" s="36" t="s">
        <v>526</v>
      </c>
      <c r="R514" s="36" t="s">
        <v>14</v>
      </c>
      <c r="S514" s="38">
        <v>0.7</v>
      </c>
      <c r="T514" s="36" t="s">
        <v>100</v>
      </c>
      <c r="U514" s="36" t="s">
        <v>249</v>
      </c>
    </row>
    <row r="515" spans="10:21" x14ac:dyDescent="0.25">
      <c r="J515" s="37">
        <v>41849</v>
      </c>
      <c r="K515" s="36">
        <f t="shared" si="35"/>
        <v>2014</v>
      </c>
      <c r="L515" s="36" t="str">
        <f t="shared" si="36"/>
        <v>July</v>
      </c>
      <c r="M515" s="36">
        <f t="shared" si="37"/>
        <v>31</v>
      </c>
      <c r="N515" s="36">
        <f t="shared" si="38"/>
        <v>29</v>
      </c>
      <c r="O515" s="36" t="str">
        <f t="shared" si="39"/>
        <v>201431</v>
      </c>
      <c r="P515" s="36" t="str">
        <f>CONCATENATE(K515,MONTH(ExpensesDBTable[[#This Row],[Date]]))</f>
        <v>20147</v>
      </c>
      <c r="Q515" s="36" t="s">
        <v>119</v>
      </c>
      <c r="R515" s="36" t="s">
        <v>14</v>
      </c>
      <c r="S515" s="38">
        <v>8</v>
      </c>
      <c r="T515" s="36" t="s">
        <v>100</v>
      </c>
      <c r="U515" s="36" t="s">
        <v>600</v>
      </c>
    </row>
    <row r="516" spans="10:21" x14ac:dyDescent="0.25">
      <c r="J516" s="37">
        <v>41850</v>
      </c>
      <c r="K516" s="36">
        <f t="shared" si="35"/>
        <v>2014</v>
      </c>
      <c r="L516" s="36" t="str">
        <f t="shared" si="36"/>
        <v>July</v>
      </c>
      <c r="M516" s="36">
        <f t="shared" si="37"/>
        <v>31</v>
      </c>
      <c r="N516" s="36">
        <f t="shared" si="38"/>
        <v>30</v>
      </c>
      <c r="O516" s="36" t="str">
        <f t="shared" si="39"/>
        <v>201431</v>
      </c>
      <c r="P516" s="36" t="str">
        <f>CONCATENATE(K516,MONTH(ExpensesDBTable[[#This Row],[Date]]))</f>
        <v>20147</v>
      </c>
      <c r="Q516" s="36" t="s">
        <v>119</v>
      </c>
      <c r="R516" s="36" t="s">
        <v>14</v>
      </c>
      <c r="S516" s="38">
        <v>3.5</v>
      </c>
      <c r="T516" s="36" t="s">
        <v>100</v>
      </c>
      <c r="U516" s="36" t="s">
        <v>307</v>
      </c>
    </row>
    <row r="517" spans="10:21" x14ac:dyDescent="0.25">
      <c r="J517" s="37">
        <v>41850</v>
      </c>
      <c r="K517" s="36">
        <f t="shared" si="35"/>
        <v>2014</v>
      </c>
      <c r="L517" s="36" t="str">
        <f t="shared" si="36"/>
        <v>July</v>
      </c>
      <c r="M517" s="36">
        <f t="shared" si="37"/>
        <v>31</v>
      </c>
      <c r="N517" s="36">
        <f t="shared" si="38"/>
        <v>30</v>
      </c>
      <c r="O517" s="36" t="str">
        <f t="shared" si="39"/>
        <v>201431</v>
      </c>
      <c r="P517" s="36" t="str">
        <f>CONCATENATE(K517,MONTH(ExpensesDBTable[[#This Row],[Date]]))</f>
        <v>20147</v>
      </c>
      <c r="Q517" s="36" t="s">
        <v>128</v>
      </c>
      <c r="R517" s="36" t="s">
        <v>22</v>
      </c>
      <c r="S517" s="38">
        <v>10</v>
      </c>
      <c r="T517" s="36" t="s">
        <v>100</v>
      </c>
      <c r="U517" s="36" t="s">
        <v>601</v>
      </c>
    </row>
    <row r="518" spans="10:21" x14ac:dyDescent="0.25">
      <c r="J518" s="37">
        <v>41851</v>
      </c>
      <c r="K518" s="36">
        <f t="shared" si="35"/>
        <v>2014</v>
      </c>
      <c r="L518" s="36" t="str">
        <f t="shared" si="36"/>
        <v>July</v>
      </c>
      <c r="M518" s="36">
        <f t="shared" si="37"/>
        <v>31</v>
      </c>
      <c r="N518" s="36">
        <f t="shared" si="38"/>
        <v>31</v>
      </c>
      <c r="O518" s="36" t="str">
        <f t="shared" si="39"/>
        <v>201431</v>
      </c>
      <c r="P518" s="36" t="str">
        <f>CONCATENATE(K518,MONTH(ExpensesDBTable[[#This Row],[Date]]))</f>
        <v>20147</v>
      </c>
      <c r="Q518" s="36" t="s">
        <v>119</v>
      </c>
      <c r="R518" s="36" t="s">
        <v>14</v>
      </c>
      <c r="S518" s="38">
        <v>12.73</v>
      </c>
      <c r="T518" s="36" t="s">
        <v>100</v>
      </c>
      <c r="U518" s="36" t="s">
        <v>389</v>
      </c>
    </row>
    <row r="519" spans="10:21" x14ac:dyDescent="0.25">
      <c r="J519" s="37">
        <v>41852</v>
      </c>
      <c r="K519" s="36">
        <f t="shared" si="35"/>
        <v>2014</v>
      </c>
      <c r="L519" s="36" t="str">
        <f t="shared" si="36"/>
        <v>August</v>
      </c>
      <c r="M519" s="36">
        <f t="shared" si="37"/>
        <v>31</v>
      </c>
      <c r="N519" s="36">
        <f t="shared" si="38"/>
        <v>1</v>
      </c>
      <c r="O519" s="36" t="str">
        <f t="shared" si="39"/>
        <v>201431</v>
      </c>
      <c r="P519" s="36" t="str">
        <f>CONCATENATE(K519,MONTH(ExpensesDBTable[[#This Row],[Date]]))</f>
        <v>20148</v>
      </c>
      <c r="Q519" s="36" t="s">
        <v>119</v>
      </c>
      <c r="R519" s="36" t="s">
        <v>14</v>
      </c>
      <c r="S519" s="38">
        <v>13.5</v>
      </c>
      <c r="T519" s="36" t="s">
        <v>100</v>
      </c>
      <c r="U519" s="36" t="s">
        <v>602</v>
      </c>
    </row>
    <row r="520" spans="10:21" x14ac:dyDescent="0.25">
      <c r="J520" s="37">
        <v>41852</v>
      </c>
      <c r="K520" s="36">
        <f t="shared" si="35"/>
        <v>2014</v>
      </c>
      <c r="L520" s="36" t="str">
        <f t="shared" si="36"/>
        <v>August</v>
      </c>
      <c r="M520" s="36">
        <f t="shared" si="37"/>
        <v>31</v>
      </c>
      <c r="N520" s="36">
        <f t="shared" si="38"/>
        <v>1</v>
      </c>
      <c r="O520" s="36" t="str">
        <f t="shared" si="39"/>
        <v>201431</v>
      </c>
      <c r="P520" s="36" t="str">
        <f>CONCATENATE(K520,MONTH(ExpensesDBTable[[#This Row],[Date]]))</f>
        <v>20148</v>
      </c>
      <c r="Q520" s="36" t="s">
        <v>526</v>
      </c>
      <c r="R520" s="36" t="s">
        <v>14</v>
      </c>
      <c r="S520" s="38">
        <v>8</v>
      </c>
      <c r="T520" s="36" t="s">
        <v>100</v>
      </c>
      <c r="U520" s="36" t="s">
        <v>603</v>
      </c>
    </row>
    <row r="521" spans="10:21" x14ac:dyDescent="0.25">
      <c r="J521" s="37">
        <v>41853</v>
      </c>
      <c r="K521" s="36">
        <f t="shared" si="35"/>
        <v>2014</v>
      </c>
      <c r="L521" s="36" t="str">
        <f t="shared" si="36"/>
        <v>August</v>
      </c>
      <c r="M521" s="36">
        <f t="shared" si="37"/>
        <v>31</v>
      </c>
      <c r="N521" s="36">
        <f t="shared" si="38"/>
        <v>2</v>
      </c>
      <c r="O521" s="36" t="str">
        <f t="shared" si="39"/>
        <v>201431</v>
      </c>
      <c r="P521" s="36" t="str">
        <f>CONCATENATE(K521,MONTH(ExpensesDBTable[[#This Row],[Date]]))</f>
        <v>20148</v>
      </c>
      <c r="Q521" s="36" t="s">
        <v>177</v>
      </c>
      <c r="R521" s="36" t="s">
        <v>14</v>
      </c>
      <c r="S521" s="38">
        <v>5</v>
      </c>
      <c r="T521" s="36" t="s">
        <v>100</v>
      </c>
      <c r="U521" s="36" t="s">
        <v>462</v>
      </c>
    </row>
    <row r="522" spans="10:21" x14ac:dyDescent="0.25">
      <c r="J522" s="37">
        <v>41853</v>
      </c>
      <c r="K522" s="36">
        <f t="shared" si="35"/>
        <v>2014</v>
      </c>
      <c r="L522" s="36" t="str">
        <f t="shared" si="36"/>
        <v>August</v>
      </c>
      <c r="M522" s="36">
        <f t="shared" si="37"/>
        <v>31</v>
      </c>
      <c r="N522" s="36">
        <f t="shared" si="38"/>
        <v>2</v>
      </c>
      <c r="O522" s="36" t="str">
        <f t="shared" si="39"/>
        <v>201431</v>
      </c>
      <c r="P522" s="36" t="str">
        <f>CONCATENATE(K522,MONTH(ExpensesDBTable[[#This Row],[Date]]))</f>
        <v>20148</v>
      </c>
      <c r="Q522" s="36" t="s">
        <v>604</v>
      </c>
      <c r="R522" s="36" t="s">
        <v>14</v>
      </c>
      <c r="S522" s="38">
        <v>28</v>
      </c>
      <c r="T522" s="36" t="s">
        <v>100</v>
      </c>
      <c r="U522" s="36" t="s">
        <v>605</v>
      </c>
    </row>
    <row r="523" spans="10:21" x14ac:dyDescent="0.25">
      <c r="J523" s="37">
        <v>41853</v>
      </c>
      <c r="K523" s="36">
        <f t="shared" ref="K523:K586" si="40">YEAR(J523)</f>
        <v>2014</v>
      </c>
      <c r="L523" s="36" t="str">
        <f t="shared" ref="L523:L586" si="41">TEXT(DATE(1,MONTH(J523),1),"MMMM")</f>
        <v>August</v>
      </c>
      <c r="M523" s="36">
        <f t="shared" ref="M523:M586" si="42">WEEKNUM(J523,2)</f>
        <v>31</v>
      </c>
      <c r="N523" s="36">
        <f t="shared" ref="N523:N586" si="43">DAY(J523)</f>
        <v>2</v>
      </c>
      <c r="O523" s="36" t="str">
        <f t="shared" ref="O523:O586" si="44">CONCATENATE(K523,M523)</f>
        <v>201431</v>
      </c>
      <c r="P523" s="36" t="str">
        <f>CONCATENATE(K523,MONTH(ExpensesDBTable[[#This Row],[Date]]))</f>
        <v>20148</v>
      </c>
      <c r="Q523" s="36" t="s">
        <v>182</v>
      </c>
      <c r="R523" s="36" t="s">
        <v>19</v>
      </c>
      <c r="S523" s="38">
        <v>3.5</v>
      </c>
      <c r="T523" s="36" t="s">
        <v>100</v>
      </c>
      <c r="U523" s="36" t="s">
        <v>606</v>
      </c>
    </row>
    <row r="524" spans="10:21" x14ac:dyDescent="0.25">
      <c r="J524" s="37">
        <v>41854</v>
      </c>
      <c r="K524" s="36">
        <f t="shared" si="40"/>
        <v>2014</v>
      </c>
      <c r="L524" s="36" t="str">
        <f t="shared" si="41"/>
        <v>August</v>
      </c>
      <c r="M524" s="36">
        <f t="shared" si="42"/>
        <v>31</v>
      </c>
      <c r="N524" s="36">
        <f t="shared" si="43"/>
        <v>3</v>
      </c>
      <c r="O524" s="36" t="str">
        <f t="shared" si="44"/>
        <v>201431</v>
      </c>
      <c r="P524" s="36" t="str">
        <f>CONCATENATE(K524,MONTH(ExpensesDBTable[[#This Row],[Date]]))</f>
        <v>20148</v>
      </c>
      <c r="Q524" s="36" t="s">
        <v>558</v>
      </c>
      <c r="R524" s="36" t="s">
        <v>18</v>
      </c>
      <c r="S524" s="38">
        <v>17.7</v>
      </c>
      <c r="T524" s="36" t="s">
        <v>100</v>
      </c>
      <c r="U524" s="36" t="s">
        <v>607</v>
      </c>
    </row>
    <row r="525" spans="10:21" x14ac:dyDescent="0.25">
      <c r="J525" s="37">
        <v>41854</v>
      </c>
      <c r="K525" s="36">
        <f t="shared" si="40"/>
        <v>2014</v>
      </c>
      <c r="L525" s="36" t="str">
        <f t="shared" si="41"/>
        <v>August</v>
      </c>
      <c r="M525" s="36">
        <f t="shared" si="42"/>
        <v>31</v>
      </c>
      <c r="N525" s="36">
        <f t="shared" si="43"/>
        <v>3</v>
      </c>
      <c r="O525" s="36" t="str">
        <f t="shared" si="44"/>
        <v>201431</v>
      </c>
      <c r="P525" s="36" t="str">
        <f>CONCATENATE(K525,MONTH(ExpensesDBTable[[#This Row],[Date]]))</f>
        <v>20148</v>
      </c>
      <c r="Q525" s="36" t="s">
        <v>552</v>
      </c>
      <c r="R525" s="36" t="s">
        <v>18</v>
      </c>
      <c r="S525" s="38">
        <v>1.8</v>
      </c>
      <c r="T525" s="36" t="s">
        <v>100</v>
      </c>
      <c r="U525" s="36" t="s">
        <v>608</v>
      </c>
    </row>
    <row r="526" spans="10:21" x14ac:dyDescent="0.25">
      <c r="J526" s="37">
        <v>41855</v>
      </c>
      <c r="K526" s="36">
        <f t="shared" si="40"/>
        <v>2014</v>
      </c>
      <c r="L526" s="36" t="str">
        <f t="shared" si="41"/>
        <v>August</v>
      </c>
      <c r="M526" s="36">
        <f t="shared" si="42"/>
        <v>32</v>
      </c>
      <c r="N526" s="36">
        <f t="shared" si="43"/>
        <v>4</v>
      </c>
      <c r="O526" s="36" t="str">
        <f t="shared" si="44"/>
        <v>201432</v>
      </c>
      <c r="P526" s="36" t="str">
        <f>CONCATENATE(K526,MONTH(ExpensesDBTable[[#This Row],[Date]]))</f>
        <v>20148</v>
      </c>
      <c r="Q526" s="36" t="s">
        <v>119</v>
      </c>
      <c r="R526" s="36" t="s">
        <v>14</v>
      </c>
      <c r="S526" s="38">
        <v>20</v>
      </c>
      <c r="T526" s="36" t="s">
        <v>100</v>
      </c>
      <c r="U526" s="36" t="s">
        <v>609</v>
      </c>
    </row>
    <row r="527" spans="10:21" x14ac:dyDescent="0.25">
      <c r="J527" s="37">
        <v>41855</v>
      </c>
      <c r="K527" s="36">
        <f t="shared" si="40"/>
        <v>2014</v>
      </c>
      <c r="L527" s="36" t="str">
        <f t="shared" si="41"/>
        <v>August</v>
      </c>
      <c r="M527" s="36">
        <f t="shared" si="42"/>
        <v>32</v>
      </c>
      <c r="N527" s="36">
        <f t="shared" si="43"/>
        <v>4</v>
      </c>
      <c r="O527" s="36" t="str">
        <f t="shared" si="44"/>
        <v>201432</v>
      </c>
      <c r="P527" s="36" t="str">
        <f>CONCATENATE(K527,MONTH(ExpensesDBTable[[#This Row],[Date]]))</f>
        <v>20148</v>
      </c>
      <c r="Q527" s="36" t="s">
        <v>128</v>
      </c>
      <c r="R527" s="36" t="s">
        <v>22</v>
      </c>
      <c r="S527" s="38">
        <v>10</v>
      </c>
      <c r="T527" s="36" t="s">
        <v>100</v>
      </c>
      <c r="U527" s="36" t="s">
        <v>610</v>
      </c>
    </row>
    <row r="528" spans="10:21" x14ac:dyDescent="0.25">
      <c r="J528" s="37">
        <v>41856</v>
      </c>
      <c r="K528" s="36">
        <f t="shared" si="40"/>
        <v>2014</v>
      </c>
      <c r="L528" s="36" t="str">
        <f t="shared" si="41"/>
        <v>August</v>
      </c>
      <c r="M528" s="36">
        <f t="shared" si="42"/>
        <v>32</v>
      </c>
      <c r="N528" s="36">
        <f t="shared" si="43"/>
        <v>5</v>
      </c>
      <c r="O528" s="36" t="str">
        <f t="shared" si="44"/>
        <v>201432</v>
      </c>
      <c r="P528" s="36" t="str">
        <f>CONCATENATE(K528,MONTH(ExpensesDBTable[[#This Row],[Date]]))</f>
        <v>20148</v>
      </c>
      <c r="Q528" s="36" t="s">
        <v>558</v>
      </c>
      <c r="R528" s="36" t="s">
        <v>18</v>
      </c>
      <c r="S528" s="38">
        <v>8</v>
      </c>
      <c r="T528" s="36" t="s">
        <v>100</v>
      </c>
      <c r="U528" s="36" t="s">
        <v>611</v>
      </c>
    </row>
    <row r="529" spans="10:21" x14ac:dyDescent="0.25">
      <c r="J529" s="37">
        <v>41856</v>
      </c>
      <c r="K529" s="36">
        <f t="shared" si="40"/>
        <v>2014</v>
      </c>
      <c r="L529" s="36" t="str">
        <f t="shared" si="41"/>
        <v>August</v>
      </c>
      <c r="M529" s="36">
        <f t="shared" si="42"/>
        <v>32</v>
      </c>
      <c r="N529" s="36">
        <f t="shared" si="43"/>
        <v>5</v>
      </c>
      <c r="O529" s="36" t="str">
        <f t="shared" si="44"/>
        <v>201432</v>
      </c>
      <c r="P529" s="36" t="str">
        <f>CONCATENATE(K529,MONTH(ExpensesDBTable[[#This Row],[Date]]))</f>
        <v>20148</v>
      </c>
      <c r="Q529" s="36" t="s">
        <v>182</v>
      </c>
      <c r="R529" s="36" t="s">
        <v>14</v>
      </c>
      <c r="S529" s="38">
        <v>2</v>
      </c>
      <c r="T529" s="36" t="s">
        <v>100</v>
      </c>
      <c r="U529" s="36" t="s">
        <v>612</v>
      </c>
    </row>
    <row r="530" spans="10:21" x14ac:dyDescent="0.25">
      <c r="J530" s="37">
        <v>41856</v>
      </c>
      <c r="K530" s="36">
        <f t="shared" si="40"/>
        <v>2014</v>
      </c>
      <c r="L530" s="36" t="str">
        <f t="shared" si="41"/>
        <v>August</v>
      </c>
      <c r="M530" s="36">
        <f t="shared" si="42"/>
        <v>32</v>
      </c>
      <c r="N530" s="36">
        <f t="shared" si="43"/>
        <v>5</v>
      </c>
      <c r="O530" s="36" t="str">
        <f t="shared" si="44"/>
        <v>201432</v>
      </c>
      <c r="P530" s="36" t="str">
        <f>CONCATENATE(K530,MONTH(ExpensesDBTable[[#This Row],[Date]]))</f>
        <v>20148</v>
      </c>
      <c r="Q530" s="36" t="s">
        <v>526</v>
      </c>
      <c r="R530" s="36" t="s">
        <v>14</v>
      </c>
      <c r="S530" s="38">
        <v>14</v>
      </c>
      <c r="T530" s="36" t="s">
        <v>100</v>
      </c>
      <c r="U530" s="36" t="s">
        <v>613</v>
      </c>
    </row>
    <row r="531" spans="10:21" x14ac:dyDescent="0.25">
      <c r="J531" s="37">
        <v>41858</v>
      </c>
      <c r="K531" s="36">
        <f t="shared" si="40"/>
        <v>2014</v>
      </c>
      <c r="L531" s="36" t="str">
        <f t="shared" si="41"/>
        <v>August</v>
      </c>
      <c r="M531" s="36">
        <f t="shared" si="42"/>
        <v>32</v>
      </c>
      <c r="N531" s="36">
        <f t="shared" si="43"/>
        <v>7</v>
      </c>
      <c r="O531" s="36" t="str">
        <f t="shared" si="44"/>
        <v>201432</v>
      </c>
      <c r="P531" s="36" t="str">
        <f>CONCATENATE(K531,MONTH(ExpensesDBTable[[#This Row],[Date]]))</f>
        <v>20148</v>
      </c>
      <c r="Q531" s="36" t="s">
        <v>446</v>
      </c>
      <c r="R531" s="36" t="s">
        <v>21</v>
      </c>
      <c r="S531" s="38">
        <v>1477</v>
      </c>
      <c r="T531" s="36" t="s">
        <v>106</v>
      </c>
      <c r="U531" s="36" t="s">
        <v>614</v>
      </c>
    </row>
    <row r="532" spans="10:21" x14ac:dyDescent="0.25">
      <c r="J532" s="37">
        <v>41858</v>
      </c>
      <c r="K532" s="36">
        <f t="shared" si="40"/>
        <v>2014</v>
      </c>
      <c r="L532" s="36" t="str">
        <f t="shared" si="41"/>
        <v>August</v>
      </c>
      <c r="M532" s="36">
        <f t="shared" si="42"/>
        <v>32</v>
      </c>
      <c r="N532" s="36">
        <f t="shared" si="43"/>
        <v>7</v>
      </c>
      <c r="O532" s="36" t="str">
        <f t="shared" si="44"/>
        <v>201432</v>
      </c>
      <c r="P532" s="36" t="str">
        <f>CONCATENATE(K532,MONTH(ExpensesDBTable[[#This Row],[Date]]))</f>
        <v>20148</v>
      </c>
      <c r="Q532" s="36" t="s">
        <v>182</v>
      </c>
      <c r="R532" s="36" t="s">
        <v>19</v>
      </c>
      <c r="S532" s="38">
        <v>50</v>
      </c>
      <c r="T532" s="36" t="s">
        <v>100</v>
      </c>
      <c r="U532" s="36" t="s">
        <v>615</v>
      </c>
    </row>
    <row r="533" spans="10:21" x14ac:dyDescent="0.25">
      <c r="J533" s="37">
        <v>41859</v>
      </c>
      <c r="K533" s="36">
        <f t="shared" si="40"/>
        <v>2014</v>
      </c>
      <c r="L533" s="36" t="str">
        <f t="shared" si="41"/>
        <v>August</v>
      </c>
      <c r="M533" s="36">
        <f t="shared" si="42"/>
        <v>32</v>
      </c>
      <c r="N533" s="36">
        <f t="shared" si="43"/>
        <v>8</v>
      </c>
      <c r="O533" s="36" t="str">
        <f t="shared" si="44"/>
        <v>201432</v>
      </c>
      <c r="P533" s="36" t="str">
        <f>CONCATENATE(K533,MONTH(ExpensesDBTable[[#This Row],[Date]]))</f>
        <v>20148</v>
      </c>
      <c r="Q533" s="36" t="s">
        <v>119</v>
      </c>
      <c r="R533" s="36" t="s">
        <v>14</v>
      </c>
      <c r="S533" s="38">
        <v>22</v>
      </c>
      <c r="T533" s="36" t="s">
        <v>100</v>
      </c>
      <c r="U533" s="36" t="s">
        <v>616</v>
      </c>
    </row>
    <row r="534" spans="10:21" x14ac:dyDescent="0.25">
      <c r="J534" s="37">
        <v>41859</v>
      </c>
      <c r="K534" s="36">
        <f t="shared" si="40"/>
        <v>2014</v>
      </c>
      <c r="L534" s="36" t="str">
        <f t="shared" si="41"/>
        <v>August</v>
      </c>
      <c r="M534" s="36">
        <f t="shared" si="42"/>
        <v>32</v>
      </c>
      <c r="N534" s="36">
        <f t="shared" si="43"/>
        <v>8</v>
      </c>
      <c r="O534" s="36" t="str">
        <f t="shared" si="44"/>
        <v>201432</v>
      </c>
      <c r="P534" s="36" t="str">
        <f>CONCATENATE(K534,MONTH(ExpensesDBTable[[#This Row],[Date]]))</f>
        <v>20148</v>
      </c>
      <c r="Q534" s="36" t="s">
        <v>526</v>
      </c>
      <c r="R534" s="36" t="s">
        <v>11</v>
      </c>
      <c r="S534" s="38">
        <v>10</v>
      </c>
      <c r="T534" s="36" t="s">
        <v>100</v>
      </c>
      <c r="U534" s="36" t="s">
        <v>509</v>
      </c>
    </row>
    <row r="535" spans="10:21" x14ac:dyDescent="0.25">
      <c r="J535" s="37">
        <v>41860</v>
      </c>
      <c r="K535" s="36">
        <f t="shared" si="40"/>
        <v>2014</v>
      </c>
      <c r="L535" s="36" t="str">
        <f t="shared" si="41"/>
        <v>August</v>
      </c>
      <c r="M535" s="36">
        <f t="shared" si="42"/>
        <v>32</v>
      </c>
      <c r="N535" s="36">
        <f t="shared" si="43"/>
        <v>9</v>
      </c>
      <c r="O535" s="36" t="str">
        <f t="shared" si="44"/>
        <v>201432</v>
      </c>
      <c r="P535" s="36" t="str">
        <f>CONCATENATE(K535,MONTH(ExpensesDBTable[[#This Row],[Date]]))</f>
        <v>20148</v>
      </c>
      <c r="Q535" s="36" t="s">
        <v>128</v>
      </c>
      <c r="R535" s="36" t="s">
        <v>22</v>
      </c>
      <c r="S535" s="38">
        <v>4</v>
      </c>
      <c r="T535" s="36" t="s">
        <v>100</v>
      </c>
      <c r="U535" s="36" t="s">
        <v>617</v>
      </c>
    </row>
    <row r="536" spans="10:21" x14ac:dyDescent="0.25">
      <c r="J536" s="37">
        <v>41860</v>
      </c>
      <c r="K536" s="36">
        <f t="shared" si="40"/>
        <v>2014</v>
      </c>
      <c r="L536" s="36" t="str">
        <f t="shared" si="41"/>
        <v>August</v>
      </c>
      <c r="M536" s="36">
        <f t="shared" si="42"/>
        <v>32</v>
      </c>
      <c r="N536" s="36">
        <f t="shared" si="43"/>
        <v>9</v>
      </c>
      <c r="O536" s="36" t="str">
        <f t="shared" si="44"/>
        <v>201432</v>
      </c>
      <c r="P536" s="36" t="str">
        <f>CONCATENATE(K536,MONTH(ExpensesDBTable[[#This Row],[Date]]))</f>
        <v>20148</v>
      </c>
      <c r="Q536" s="36" t="s">
        <v>604</v>
      </c>
      <c r="R536" s="36" t="s">
        <v>14</v>
      </c>
      <c r="S536" s="38">
        <v>2.8</v>
      </c>
      <c r="T536" s="36" t="s">
        <v>100</v>
      </c>
      <c r="U536" s="36" t="s">
        <v>618</v>
      </c>
    </row>
    <row r="537" spans="10:21" x14ac:dyDescent="0.25">
      <c r="J537" s="37">
        <v>41860</v>
      </c>
      <c r="K537" s="36">
        <f t="shared" si="40"/>
        <v>2014</v>
      </c>
      <c r="L537" s="36" t="str">
        <f t="shared" si="41"/>
        <v>August</v>
      </c>
      <c r="M537" s="36">
        <f t="shared" si="42"/>
        <v>32</v>
      </c>
      <c r="N537" s="36">
        <f t="shared" si="43"/>
        <v>9</v>
      </c>
      <c r="O537" s="36" t="str">
        <f t="shared" si="44"/>
        <v>201432</v>
      </c>
      <c r="P537" s="36" t="str">
        <f>CONCATENATE(K537,MONTH(ExpensesDBTable[[#This Row],[Date]]))</f>
        <v>20148</v>
      </c>
      <c r="Q537" s="36" t="s">
        <v>99</v>
      </c>
      <c r="R537" s="36" t="s">
        <v>14</v>
      </c>
      <c r="S537" s="38">
        <v>5.85</v>
      </c>
      <c r="T537" s="36" t="s">
        <v>100</v>
      </c>
      <c r="U537" s="36" t="s">
        <v>619</v>
      </c>
    </row>
    <row r="538" spans="10:21" x14ac:dyDescent="0.25">
      <c r="J538" s="37">
        <v>41860</v>
      </c>
      <c r="K538" s="36">
        <f t="shared" si="40"/>
        <v>2014</v>
      </c>
      <c r="L538" s="36" t="str">
        <f t="shared" si="41"/>
        <v>August</v>
      </c>
      <c r="M538" s="36">
        <f t="shared" si="42"/>
        <v>32</v>
      </c>
      <c r="N538" s="36">
        <f t="shared" si="43"/>
        <v>9</v>
      </c>
      <c r="O538" s="36" t="str">
        <f t="shared" si="44"/>
        <v>201432</v>
      </c>
      <c r="P538" s="36" t="str">
        <f>CONCATENATE(K538,MONTH(ExpensesDBTable[[#This Row],[Date]]))</f>
        <v>20148</v>
      </c>
      <c r="Q538" s="36" t="s">
        <v>620</v>
      </c>
      <c r="R538" s="36" t="s">
        <v>14</v>
      </c>
      <c r="S538" s="38">
        <v>12</v>
      </c>
      <c r="T538" s="36" t="s">
        <v>100</v>
      </c>
      <c r="U538" s="36" t="s">
        <v>621</v>
      </c>
    </row>
    <row r="539" spans="10:21" x14ac:dyDescent="0.25">
      <c r="J539" s="37">
        <v>41860</v>
      </c>
      <c r="K539" s="36">
        <f t="shared" si="40"/>
        <v>2014</v>
      </c>
      <c r="L539" s="36" t="str">
        <f t="shared" si="41"/>
        <v>August</v>
      </c>
      <c r="M539" s="36">
        <f t="shared" si="42"/>
        <v>32</v>
      </c>
      <c r="N539" s="36">
        <f t="shared" si="43"/>
        <v>9</v>
      </c>
      <c r="O539" s="36" t="str">
        <f t="shared" si="44"/>
        <v>201432</v>
      </c>
      <c r="P539" s="36" t="str">
        <f>CONCATENATE(K539,MONTH(ExpensesDBTable[[#This Row],[Date]]))</f>
        <v>20148</v>
      </c>
      <c r="Q539" s="36" t="s">
        <v>108</v>
      </c>
      <c r="R539" s="36" t="s">
        <v>14</v>
      </c>
      <c r="S539" s="38">
        <v>10</v>
      </c>
      <c r="T539" s="36" t="s">
        <v>100</v>
      </c>
      <c r="U539" s="36" t="s">
        <v>622</v>
      </c>
    </row>
    <row r="540" spans="10:21" x14ac:dyDescent="0.25">
      <c r="J540" s="37">
        <v>41860</v>
      </c>
      <c r="K540" s="36">
        <f t="shared" si="40"/>
        <v>2014</v>
      </c>
      <c r="L540" s="36" t="str">
        <f t="shared" si="41"/>
        <v>August</v>
      </c>
      <c r="M540" s="36">
        <f t="shared" si="42"/>
        <v>32</v>
      </c>
      <c r="N540" s="36">
        <f t="shared" si="43"/>
        <v>9</v>
      </c>
      <c r="O540" s="36" t="str">
        <f t="shared" si="44"/>
        <v>201432</v>
      </c>
      <c r="P540" s="36" t="str">
        <f>CONCATENATE(K540,MONTH(ExpensesDBTable[[#This Row],[Date]]))</f>
        <v>20148</v>
      </c>
      <c r="Q540" s="36" t="s">
        <v>108</v>
      </c>
      <c r="R540" s="36" t="s">
        <v>14</v>
      </c>
      <c r="S540" s="38">
        <v>11.63</v>
      </c>
      <c r="T540" s="36" t="s">
        <v>100</v>
      </c>
      <c r="U540" s="36" t="s">
        <v>623</v>
      </c>
    </row>
    <row r="541" spans="10:21" x14ac:dyDescent="0.25">
      <c r="J541" s="37">
        <v>41860</v>
      </c>
      <c r="K541" s="36">
        <f t="shared" si="40"/>
        <v>2014</v>
      </c>
      <c r="L541" s="36" t="str">
        <f t="shared" si="41"/>
        <v>August</v>
      </c>
      <c r="M541" s="36">
        <f t="shared" si="42"/>
        <v>32</v>
      </c>
      <c r="N541" s="36">
        <f t="shared" si="43"/>
        <v>9</v>
      </c>
      <c r="O541" s="36" t="str">
        <f t="shared" si="44"/>
        <v>201432</v>
      </c>
      <c r="P541" s="36" t="str">
        <f>CONCATENATE(K541,MONTH(ExpensesDBTable[[#This Row],[Date]]))</f>
        <v>20148</v>
      </c>
      <c r="Q541" s="36" t="s">
        <v>119</v>
      </c>
      <c r="R541" s="36" t="s">
        <v>14</v>
      </c>
      <c r="S541" s="38">
        <v>9.9700000000000006</v>
      </c>
      <c r="T541" s="36" t="s">
        <v>100</v>
      </c>
      <c r="U541" s="36" t="s">
        <v>624</v>
      </c>
    </row>
    <row r="542" spans="10:21" x14ac:dyDescent="0.25">
      <c r="J542" s="37">
        <v>41860</v>
      </c>
      <c r="K542" s="36">
        <f t="shared" si="40"/>
        <v>2014</v>
      </c>
      <c r="L542" s="36" t="str">
        <f t="shared" si="41"/>
        <v>August</v>
      </c>
      <c r="M542" s="36">
        <f t="shared" si="42"/>
        <v>32</v>
      </c>
      <c r="N542" s="36">
        <f t="shared" si="43"/>
        <v>9</v>
      </c>
      <c r="O542" s="36" t="str">
        <f t="shared" si="44"/>
        <v>201432</v>
      </c>
      <c r="P542" s="36" t="str">
        <f>CONCATENATE(K542,MONTH(ExpensesDBTable[[#This Row],[Date]]))</f>
        <v>20148</v>
      </c>
      <c r="Q542" s="36" t="s">
        <v>526</v>
      </c>
      <c r="R542" s="36" t="s">
        <v>14</v>
      </c>
      <c r="S542" s="38">
        <v>7.87</v>
      </c>
      <c r="T542" s="36" t="s">
        <v>100</v>
      </c>
      <c r="U542" s="36" t="s">
        <v>625</v>
      </c>
    </row>
    <row r="543" spans="10:21" x14ac:dyDescent="0.25">
      <c r="J543" s="37">
        <v>41860</v>
      </c>
      <c r="K543" s="36">
        <f t="shared" si="40"/>
        <v>2014</v>
      </c>
      <c r="L543" s="36" t="str">
        <f t="shared" si="41"/>
        <v>August</v>
      </c>
      <c r="M543" s="36">
        <f t="shared" si="42"/>
        <v>32</v>
      </c>
      <c r="N543" s="36">
        <f t="shared" si="43"/>
        <v>9</v>
      </c>
      <c r="O543" s="36" t="str">
        <f t="shared" si="44"/>
        <v>201432</v>
      </c>
      <c r="P543" s="36" t="str">
        <f>CONCATENATE(K543,MONTH(ExpensesDBTable[[#This Row],[Date]]))</f>
        <v>20148</v>
      </c>
      <c r="Q543" s="36" t="s">
        <v>145</v>
      </c>
      <c r="R543" s="36" t="s">
        <v>23</v>
      </c>
      <c r="S543" s="38">
        <v>69</v>
      </c>
      <c r="T543" s="36" t="s">
        <v>106</v>
      </c>
      <c r="U543" s="36" t="s">
        <v>626</v>
      </c>
    </row>
    <row r="544" spans="10:21" x14ac:dyDescent="0.25">
      <c r="J544" s="37">
        <v>41861</v>
      </c>
      <c r="K544" s="36">
        <f t="shared" si="40"/>
        <v>2014</v>
      </c>
      <c r="L544" s="36" t="str">
        <f t="shared" si="41"/>
        <v>August</v>
      </c>
      <c r="M544" s="36">
        <f t="shared" si="42"/>
        <v>32</v>
      </c>
      <c r="N544" s="36">
        <f t="shared" si="43"/>
        <v>10</v>
      </c>
      <c r="O544" s="36" t="str">
        <f t="shared" si="44"/>
        <v>201432</v>
      </c>
      <c r="P544" s="36" t="str">
        <f>CONCATENATE(K544,MONTH(ExpensesDBTable[[#This Row],[Date]]))</f>
        <v>20148</v>
      </c>
      <c r="Q544" s="36" t="s">
        <v>119</v>
      </c>
      <c r="R544" s="36" t="s">
        <v>14</v>
      </c>
      <c r="S544" s="38">
        <v>1.89</v>
      </c>
      <c r="T544" s="36" t="s">
        <v>100</v>
      </c>
      <c r="U544" s="36" t="s">
        <v>627</v>
      </c>
    </row>
    <row r="545" spans="10:21" x14ac:dyDescent="0.25">
      <c r="J545" s="37">
        <v>41861</v>
      </c>
      <c r="K545" s="36">
        <f t="shared" si="40"/>
        <v>2014</v>
      </c>
      <c r="L545" s="36" t="str">
        <f t="shared" si="41"/>
        <v>August</v>
      </c>
      <c r="M545" s="36">
        <f t="shared" si="42"/>
        <v>32</v>
      </c>
      <c r="N545" s="36">
        <f t="shared" si="43"/>
        <v>10</v>
      </c>
      <c r="O545" s="36" t="str">
        <f t="shared" si="44"/>
        <v>201432</v>
      </c>
      <c r="P545" s="36" t="str">
        <f>CONCATENATE(K545,MONTH(ExpensesDBTable[[#This Row],[Date]]))</f>
        <v>20148</v>
      </c>
      <c r="Q545" s="36" t="s">
        <v>526</v>
      </c>
      <c r="R545" s="36" t="s">
        <v>11</v>
      </c>
      <c r="S545" s="38">
        <v>10</v>
      </c>
      <c r="T545" s="36" t="s">
        <v>100</v>
      </c>
      <c r="U545" s="36" t="s">
        <v>509</v>
      </c>
    </row>
    <row r="546" spans="10:21" x14ac:dyDescent="0.25">
      <c r="J546" s="37">
        <v>41863</v>
      </c>
      <c r="K546" s="36">
        <f t="shared" si="40"/>
        <v>2014</v>
      </c>
      <c r="L546" s="36" t="str">
        <f t="shared" si="41"/>
        <v>August</v>
      </c>
      <c r="M546" s="36">
        <f t="shared" si="42"/>
        <v>33</v>
      </c>
      <c r="N546" s="36">
        <f t="shared" si="43"/>
        <v>12</v>
      </c>
      <c r="O546" s="36" t="str">
        <f t="shared" si="44"/>
        <v>201433</v>
      </c>
      <c r="P546" s="36" t="str">
        <f>CONCATENATE(K546,MONTH(ExpensesDBTable[[#This Row],[Date]]))</f>
        <v>20148</v>
      </c>
      <c r="Q546" s="36" t="s">
        <v>533</v>
      </c>
      <c r="R546" s="36" t="s">
        <v>23</v>
      </c>
      <c r="S546" s="38">
        <v>60</v>
      </c>
      <c r="T546" s="36" t="s">
        <v>106</v>
      </c>
      <c r="U546" s="36" t="s">
        <v>628</v>
      </c>
    </row>
    <row r="547" spans="10:21" x14ac:dyDescent="0.25">
      <c r="J547" s="37">
        <v>41865</v>
      </c>
      <c r="K547" s="36">
        <f t="shared" si="40"/>
        <v>2014</v>
      </c>
      <c r="L547" s="36" t="str">
        <f t="shared" si="41"/>
        <v>August</v>
      </c>
      <c r="M547" s="36">
        <f t="shared" si="42"/>
        <v>33</v>
      </c>
      <c r="N547" s="36">
        <f t="shared" si="43"/>
        <v>14</v>
      </c>
      <c r="O547" s="36" t="str">
        <f t="shared" si="44"/>
        <v>201433</v>
      </c>
      <c r="P547" s="36" t="str">
        <f>CONCATENATE(K547,MONTH(ExpensesDBTable[[#This Row],[Date]]))</f>
        <v>20148</v>
      </c>
      <c r="Q547" s="36" t="s">
        <v>550</v>
      </c>
      <c r="R547" s="36" t="s">
        <v>14</v>
      </c>
      <c r="S547" s="38">
        <v>10</v>
      </c>
      <c r="T547" s="36" t="s">
        <v>100</v>
      </c>
      <c r="U547" s="36" t="s">
        <v>629</v>
      </c>
    </row>
    <row r="548" spans="10:21" x14ac:dyDescent="0.25">
      <c r="J548" s="37">
        <v>41865</v>
      </c>
      <c r="K548" s="36">
        <f t="shared" si="40"/>
        <v>2014</v>
      </c>
      <c r="L548" s="36" t="str">
        <f t="shared" si="41"/>
        <v>August</v>
      </c>
      <c r="M548" s="36">
        <f t="shared" si="42"/>
        <v>33</v>
      </c>
      <c r="N548" s="36">
        <f t="shared" si="43"/>
        <v>14</v>
      </c>
      <c r="O548" s="36" t="str">
        <f t="shared" si="44"/>
        <v>201433</v>
      </c>
      <c r="P548" s="36" t="str">
        <f>CONCATENATE(K548,MONTH(ExpensesDBTable[[#This Row],[Date]]))</f>
        <v>20148</v>
      </c>
      <c r="Q548" s="36" t="s">
        <v>128</v>
      </c>
      <c r="R548" s="36" t="s">
        <v>22</v>
      </c>
      <c r="S548" s="38">
        <v>3</v>
      </c>
      <c r="T548" s="36" t="s">
        <v>100</v>
      </c>
      <c r="U548" s="36" t="s">
        <v>630</v>
      </c>
    </row>
    <row r="549" spans="10:21" x14ac:dyDescent="0.25">
      <c r="J549" s="37">
        <v>41866</v>
      </c>
      <c r="K549" s="36">
        <f t="shared" si="40"/>
        <v>2014</v>
      </c>
      <c r="L549" s="36" t="str">
        <f t="shared" si="41"/>
        <v>August</v>
      </c>
      <c r="M549" s="36">
        <f t="shared" si="42"/>
        <v>33</v>
      </c>
      <c r="N549" s="36">
        <f t="shared" si="43"/>
        <v>15</v>
      </c>
      <c r="O549" s="36" t="str">
        <f t="shared" si="44"/>
        <v>201433</v>
      </c>
      <c r="P549" s="36" t="str">
        <f>CONCATENATE(K549,MONTH(ExpensesDBTable[[#This Row],[Date]]))</f>
        <v>20148</v>
      </c>
      <c r="Q549" s="36" t="s">
        <v>119</v>
      </c>
      <c r="R549" s="36" t="s">
        <v>14</v>
      </c>
      <c r="S549" s="38">
        <v>5.8</v>
      </c>
      <c r="T549" s="36" t="s">
        <v>100</v>
      </c>
      <c r="U549" s="36" t="s">
        <v>631</v>
      </c>
    </row>
    <row r="550" spans="10:21" x14ac:dyDescent="0.25">
      <c r="J550" s="37">
        <v>41866</v>
      </c>
      <c r="K550" s="36">
        <f t="shared" si="40"/>
        <v>2014</v>
      </c>
      <c r="L550" s="36" t="str">
        <f t="shared" si="41"/>
        <v>August</v>
      </c>
      <c r="M550" s="36">
        <f t="shared" si="42"/>
        <v>33</v>
      </c>
      <c r="N550" s="36">
        <f t="shared" si="43"/>
        <v>15</v>
      </c>
      <c r="O550" s="36" t="str">
        <f t="shared" si="44"/>
        <v>201433</v>
      </c>
      <c r="P550" s="36" t="str">
        <f>CONCATENATE(K550,MONTH(ExpensesDBTable[[#This Row],[Date]]))</f>
        <v>20148</v>
      </c>
      <c r="Q550" s="36" t="s">
        <v>526</v>
      </c>
      <c r="R550" s="36" t="s">
        <v>14</v>
      </c>
      <c r="S550" s="38">
        <v>3.18</v>
      </c>
      <c r="T550" s="36" t="s">
        <v>100</v>
      </c>
      <c r="U550" s="36" t="s">
        <v>632</v>
      </c>
    </row>
    <row r="551" spans="10:21" x14ac:dyDescent="0.25">
      <c r="J551" s="37">
        <v>41866</v>
      </c>
      <c r="K551" s="36">
        <f t="shared" si="40"/>
        <v>2014</v>
      </c>
      <c r="L551" s="36" t="str">
        <f t="shared" si="41"/>
        <v>August</v>
      </c>
      <c r="M551" s="36">
        <f t="shared" si="42"/>
        <v>33</v>
      </c>
      <c r="N551" s="36">
        <f t="shared" si="43"/>
        <v>15</v>
      </c>
      <c r="O551" s="36" t="str">
        <f t="shared" si="44"/>
        <v>201433</v>
      </c>
      <c r="P551" s="36" t="str">
        <f>CONCATENATE(K551,MONTH(ExpensesDBTable[[#This Row],[Date]]))</f>
        <v>20148</v>
      </c>
      <c r="Q551" s="36" t="s">
        <v>182</v>
      </c>
      <c r="R551" s="36" t="s">
        <v>16</v>
      </c>
      <c r="S551" s="38">
        <v>76.900000000000006</v>
      </c>
      <c r="T551" s="36" t="s">
        <v>106</v>
      </c>
      <c r="U551" s="36" t="s">
        <v>633</v>
      </c>
    </row>
    <row r="552" spans="10:21" x14ac:dyDescent="0.25">
      <c r="J552" s="37">
        <v>41867</v>
      </c>
      <c r="K552" s="36">
        <f t="shared" si="40"/>
        <v>2014</v>
      </c>
      <c r="L552" s="36" t="str">
        <f t="shared" si="41"/>
        <v>August</v>
      </c>
      <c r="M552" s="36">
        <f t="shared" si="42"/>
        <v>33</v>
      </c>
      <c r="N552" s="36">
        <f t="shared" si="43"/>
        <v>16</v>
      </c>
      <c r="O552" s="36" t="str">
        <f t="shared" si="44"/>
        <v>201433</v>
      </c>
      <c r="P552" s="36" t="str">
        <f>CONCATENATE(K552,MONTH(ExpensesDBTable[[#This Row],[Date]]))</f>
        <v>20148</v>
      </c>
      <c r="Q552" s="36" t="s">
        <v>128</v>
      </c>
      <c r="R552" s="36" t="s">
        <v>22</v>
      </c>
      <c r="S552" s="38">
        <v>7</v>
      </c>
      <c r="T552" s="36" t="s">
        <v>100</v>
      </c>
      <c r="U552" s="36" t="s">
        <v>634</v>
      </c>
    </row>
    <row r="553" spans="10:21" x14ac:dyDescent="0.25">
      <c r="J553" s="37">
        <v>41867</v>
      </c>
      <c r="K553" s="36">
        <f t="shared" si="40"/>
        <v>2014</v>
      </c>
      <c r="L553" s="36" t="str">
        <f t="shared" si="41"/>
        <v>August</v>
      </c>
      <c r="M553" s="36">
        <f t="shared" si="42"/>
        <v>33</v>
      </c>
      <c r="N553" s="36">
        <f t="shared" si="43"/>
        <v>16</v>
      </c>
      <c r="O553" s="36" t="str">
        <f t="shared" si="44"/>
        <v>201433</v>
      </c>
      <c r="P553" s="36" t="str">
        <f>CONCATENATE(K553,MONTH(ExpensesDBTable[[#This Row],[Date]]))</f>
        <v>20148</v>
      </c>
      <c r="Q553" s="36" t="s">
        <v>182</v>
      </c>
      <c r="R553" s="36" t="s">
        <v>19</v>
      </c>
      <c r="S553" s="38">
        <v>30</v>
      </c>
      <c r="T553" s="36" t="s">
        <v>100</v>
      </c>
      <c r="U553" s="36" t="s">
        <v>635</v>
      </c>
    </row>
    <row r="554" spans="10:21" x14ac:dyDescent="0.25">
      <c r="J554" s="37">
        <v>41867</v>
      </c>
      <c r="K554" s="36">
        <f t="shared" si="40"/>
        <v>2014</v>
      </c>
      <c r="L554" s="36" t="str">
        <f t="shared" si="41"/>
        <v>August</v>
      </c>
      <c r="M554" s="36">
        <f t="shared" si="42"/>
        <v>33</v>
      </c>
      <c r="N554" s="36">
        <f t="shared" si="43"/>
        <v>16</v>
      </c>
      <c r="O554" s="36" t="str">
        <f t="shared" si="44"/>
        <v>201433</v>
      </c>
      <c r="P554" s="36" t="str">
        <f>CONCATENATE(K554,MONTH(ExpensesDBTable[[#This Row],[Date]]))</f>
        <v>20148</v>
      </c>
      <c r="Q554" s="36" t="s">
        <v>145</v>
      </c>
      <c r="R554" s="36" t="s">
        <v>23</v>
      </c>
      <c r="S554" s="38">
        <v>56</v>
      </c>
      <c r="T554" s="36" t="s">
        <v>106</v>
      </c>
      <c r="U554" s="36" t="s">
        <v>636</v>
      </c>
    </row>
    <row r="555" spans="10:21" x14ac:dyDescent="0.25">
      <c r="J555" s="37">
        <v>41868</v>
      </c>
      <c r="K555" s="36">
        <f t="shared" si="40"/>
        <v>2014</v>
      </c>
      <c r="L555" s="36" t="str">
        <f t="shared" si="41"/>
        <v>August</v>
      </c>
      <c r="M555" s="36">
        <f t="shared" si="42"/>
        <v>33</v>
      </c>
      <c r="N555" s="36">
        <f t="shared" si="43"/>
        <v>17</v>
      </c>
      <c r="O555" s="36" t="str">
        <f t="shared" si="44"/>
        <v>201433</v>
      </c>
      <c r="P555" s="36" t="str">
        <f>CONCATENATE(K555,MONTH(ExpensesDBTable[[#This Row],[Date]]))</f>
        <v>20148</v>
      </c>
      <c r="Q555" s="36" t="s">
        <v>128</v>
      </c>
      <c r="R555" s="36" t="s">
        <v>22</v>
      </c>
      <c r="S555" s="38">
        <v>5</v>
      </c>
      <c r="T555" s="36" t="s">
        <v>100</v>
      </c>
      <c r="U555" s="36" t="s">
        <v>637</v>
      </c>
    </row>
    <row r="556" spans="10:21" x14ac:dyDescent="0.25">
      <c r="J556" s="37">
        <v>41868</v>
      </c>
      <c r="K556" s="36">
        <f t="shared" si="40"/>
        <v>2014</v>
      </c>
      <c r="L556" s="36" t="str">
        <f t="shared" si="41"/>
        <v>August</v>
      </c>
      <c r="M556" s="36">
        <f t="shared" si="42"/>
        <v>33</v>
      </c>
      <c r="N556" s="36">
        <f t="shared" si="43"/>
        <v>17</v>
      </c>
      <c r="O556" s="36" t="str">
        <f t="shared" si="44"/>
        <v>201433</v>
      </c>
      <c r="P556" s="36" t="str">
        <f>CONCATENATE(K556,MONTH(ExpensesDBTable[[#This Row],[Date]]))</f>
        <v>20148</v>
      </c>
      <c r="Q556" s="36" t="s">
        <v>130</v>
      </c>
      <c r="R556" s="36" t="s">
        <v>14</v>
      </c>
      <c r="S556" s="38">
        <v>5.5</v>
      </c>
      <c r="T556" s="36" t="s">
        <v>100</v>
      </c>
      <c r="U556" s="36" t="s">
        <v>130</v>
      </c>
    </row>
    <row r="557" spans="10:21" x14ac:dyDescent="0.25">
      <c r="J557" s="37">
        <v>41868</v>
      </c>
      <c r="K557" s="36">
        <f t="shared" si="40"/>
        <v>2014</v>
      </c>
      <c r="L557" s="36" t="str">
        <f t="shared" si="41"/>
        <v>August</v>
      </c>
      <c r="M557" s="36">
        <f t="shared" si="42"/>
        <v>33</v>
      </c>
      <c r="N557" s="36">
        <f t="shared" si="43"/>
        <v>17</v>
      </c>
      <c r="O557" s="36" t="str">
        <f t="shared" si="44"/>
        <v>201433</v>
      </c>
      <c r="P557" s="36" t="str">
        <f>CONCATENATE(K557,MONTH(ExpensesDBTable[[#This Row],[Date]]))</f>
        <v>20148</v>
      </c>
      <c r="Q557" s="36" t="s">
        <v>182</v>
      </c>
      <c r="R557" s="36" t="s">
        <v>19</v>
      </c>
      <c r="S557" s="38">
        <v>5.5</v>
      </c>
      <c r="T557" s="36" t="s">
        <v>100</v>
      </c>
      <c r="U557" s="36" t="s">
        <v>638</v>
      </c>
    </row>
    <row r="558" spans="10:21" x14ac:dyDescent="0.25">
      <c r="J558" s="37">
        <v>41868</v>
      </c>
      <c r="K558" s="36">
        <f t="shared" si="40"/>
        <v>2014</v>
      </c>
      <c r="L558" s="36" t="str">
        <f t="shared" si="41"/>
        <v>August</v>
      </c>
      <c r="M558" s="36">
        <f t="shared" si="42"/>
        <v>33</v>
      </c>
      <c r="N558" s="36">
        <f t="shared" si="43"/>
        <v>17</v>
      </c>
      <c r="O558" s="36" t="str">
        <f t="shared" si="44"/>
        <v>201433</v>
      </c>
      <c r="P558" s="36" t="str">
        <f>CONCATENATE(K558,MONTH(ExpensesDBTable[[#This Row],[Date]]))</f>
        <v>20148</v>
      </c>
      <c r="Q558" s="36" t="s">
        <v>526</v>
      </c>
      <c r="R558" s="36" t="s">
        <v>11</v>
      </c>
      <c r="S558" s="38">
        <v>10</v>
      </c>
      <c r="T558" s="36" t="s">
        <v>100</v>
      </c>
      <c r="U558" s="36" t="s">
        <v>639</v>
      </c>
    </row>
    <row r="559" spans="10:21" x14ac:dyDescent="0.25">
      <c r="J559" s="37">
        <v>41868</v>
      </c>
      <c r="K559" s="36">
        <f t="shared" si="40"/>
        <v>2014</v>
      </c>
      <c r="L559" s="36" t="str">
        <f t="shared" si="41"/>
        <v>August</v>
      </c>
      <c r="M559" s="36">
        <f t="shared" si="42"/>
        <v>33</v>
      </c>
      <c r="N559" s="36">
        <f t="shared" si="43"/>
        <v>17</v>
      </c>
      <c r="O559" s="36" t="str">
        <f t="shared" si="44"/>
        <v>201433</v>
      </c>
      <c r="P559" s="36" t="str">
        <f>CONCATENATE(K559,MONTH(ExpensesDBTable[[#This Row],[Date]]))</f>
        <v>20148</v>
      </c>
      <c r="Q559" s="36" t="s">
        <v>526</v>
      </c>
      <c r="R559" s="36" t="s">
        <v>14</v>
      </c>
      <c r="S559" s="38">
        <v>5</v>
      </c>
      <c r="T559" s="36" t="s">
        <v>100</v>
      </c>
      <c r="U559" s="36" t="s">
        <v>640</v>
      </c>
    </row>
    <row r="560" spans="10:21" x14ac:dyDescent="0.25">
      <c r="J560" s="37">
        <v>41869</v>
      </c>
      <c r="K560" s="36">
        <f t="shared" si="40"/>
        <v>2014</v>
      </c>
      <c r="L560" s="36" t="str">
        <f t="shared" si="41"/>
        <v>August</v>
      </c>
      <c r="M560" s="36">
        <f t="shared" si="42"/>
        <v>34</v>
      </c>
      <c r="N560" s="36">
        <f t="shared" si="43"/>
        <v>18</v>
      </c>
      <c r="O560" s="36" t="str">
        <f t="shared" si="44"/>
        <v>201434</v>
      </c>
      <c r="P560" s="36" t="str">
        <f>CONCATENATE(K560,MONTH(ExpensesDBTable[[#This Row],[Date]]))</f>
        <v>20148</v>
      </c>
      <c r="Q560" s="36" t="s">
        <v>182</v>
      </c>
      <c r="R560" s="36" t="s">
        <v>19</v>
      </c>
      <c r="S560" s="38">
        <v>40</v>
      </c>
      <c r="T560" s="36" t="s">
        <v>100</v>
      </c>
      <c r="U560" s="36" t="s">
        <v>641</v>
      </c>
    </row>
    <row r="561" spans="10:21" x14ac:dyDescent="0.25">
      <c r="J561" s="37">
        <v>41869</v>
      </c>
      <c r="K561" s="36">
        <f t="shared" si="40"/>
        <v>2014</v>
      </c>
      <c r="L561" s="36" t="str">
        <f t="shared" si="41"/>
        <v>August</v>
      </c>
      <c r="M561" s="36">
        <f t="shared" si="42"/>
        <v>34</v>
      </c>
      <c r="N561" s="36">
        <f t="shared" si="43"/>
        <v>18</v>
      </c>
      <c r="O561" s="36" t="str">
        <f t="shared" si="44"/>
        <v>201434</v>
      </c>
      <c r="P561" s="36" t="str">
        <f>CONCATENATE(K561,MONTH(ExpensesDBTable[[#This Row],[Date]]))</f>
        <v>20148</v>
      </c>
      <c r="Q561" s="36" t="s">
        <v>99</v>
      </c>
      <c r="R561" s="36" t="s">
        <v>14</v>
      </c>
      <c r="S561" s="38">
        <v>10.07</v>
      </c>
      <c r="T561" s="36" t="s">
        <v>100</v>
      </c>
      <c r="U561" s="36" t="s">
        <v>642</v>
      </c>
    </row>
    <row r="562" spans="10:21" x14ac:dyDescent="0.25">
      <c r="J562" s="37">
        <v>41869</v>
      </c>
      <c r="K562" s="36">
        <f t="shared" si="40"/>
        <v>2014</v>
      </c>
      <c r="L562" s="36" t="str">
        <f t="shared" si="41"/>
        <v>August</v>
      </c>
      <c r="M562" s="36">
        <f t="shared" si="42"/>
        <v>34</v>
      </c>
      <c r="N562" s="36">
        <f t="shared" si="43"/>
        <v>18</v>
      </c>
      <c r="O562" s="36" t="str">
        <f t="shared" si="44"/>
        <v>201434</v>
      </c>
      <c r="P562" s="36" t="str">
        <f>CONCATENATE(K562,MONTH(ExpensesDBTable[[#This Row],[Date]]))</f>
        <v>20148</v>
      </c>
      <c r="Q562" s="36" t="s">
        <v>119</v>
      </c>
      <c r="R562" s="36" t="s">
        <v>14</v>
      </c>
      <c r="S562" s="38">
        <v>4.5</v>
      </c>
      <c r="T562" s="36" t="s">
        <v>100</v>
      </c>
      <c r="U562" s="36" t="s">
        <v>643</v>
      </c>
    </row>
    <row r="563" spans="10:21" x14ac:dyDescent="0.25">
      <c r="J563" s="37">
        <v>41870</v>
      </c>
      <c r="K563" s="36">
        <f t="shared" si="40"/>
        <v>2014</v>
      </c>
      <c r="L563" s="36" t="str">
        <f t="shared" si="41"/>
        <v>August</v>
      </c>
      <c r="M563" s="36">
        <f t="shared" si="42"/>
        <v>34</v>
      </c>
      <c r="N563" s="36">
        <f t="shared" si="43"/>
        <v>19</v>
      </c>
      <c r="O563" s="36" t="str">
        <f t="shared" si="44"/>
        <v>201434</v>
      </c>
      <c r="P563" s="36" t="str">
        <f>CONCATENATE(K563,MONTH(ExpensesDBTable[[#This Row],[Date]]))</f>
        <v>20148</v>
      </c>
      <c r="Q563" s="36" t="s">
        <v>526</v>
      </c>
      <c r="R563" s="36" t="s">
        <v>14</v>
      </c>
      <c r="S563" s="38">
        <v>2.4900000000000002</v>
      </c>
      <c r="T563" s="36" t="s">
        <v>100</v>
      </c>
      <c r="U563" s="36" t="s">
        <v>496</v>
      </c>
    </row>
    <row r="564" spans="10:21" x14ac:dyDescent="0.25">
      <c r="J564" s="37">
        <v>41870</v>
      </c>
      <c r="K564" s="36">
        <f t="shared" si="40"/>
        <v>2014</v>
      </c>
      <c r="L564" s="36" t="str">
        <f t="shared" si="41"/>
        <v>August</v>
      </c>
      <c r="M564" s="36">
        <f t="shared" si="42"/>
        <v>34</v>
      </c>
      <c r="N564" s="36">
        <f t="shared" si="43"/>
        <v>19</v>
      </c>
      <c r="O564" s="36" t="str">
        <f t="shared" si="44"/>
        <v>201434</v>
      </c>
      <c r="P564" s="36" t="str">
        <f>CONCATENATE(K564,MONTH(ExpensesDBTable[[#This Row],[Date]]))</f>
        <v>20148</v>
      </c>
      <c r="Q564" s="36" t="s">
        <v>119</v>
      </c>
      <c r="R564" s="36" t="s">
        <v>14</v>
      </c>
      <c r="S564" s="38">
        <v>2.11</v>
      </c>
      <c r="T564" s="36" t="s">
        <v>100</v>
      </c>
      <c r="U564" s="36" t="s">
        <v>644</v>
      </c>
    </row>
    <row r="565" spans="10:21" x14ac:dyDescent="0.25">
      <c r="J565" s="37">
        <v>41871</v>
      </c>
      <c r="K565" s="36">
        <f t="shared" si="40"/>
        <v>2014</v>
      </c>
      <c r="L565" s="36" t="str">
        <f t="shared" si="41"/>
        <v>August</v>
      </c>
      <c r="M565" s="36">
        <f t="shared" si="42"/>
        <v>34</v>
      </c>
      <c r="N565" s="36">
        <f t="shared" si="43"/>
        <v>20</v>
      </c>
      <c r="O565" s="36" t="str">
        <f t="shared" si="44"/>
        <v>201434</v>
      </c>
      <c r="P565" s="36" t="str">
        <f>CONCATENATE(K565,MONTH(ExpensesDBTable[[#This Row],[Date]]))</f>
        <v>20148</v>
      </c>
      <c r="Q565" s="36" t="s">
        <v>526</v>
      </c>
      <c r="R565" s="36" t="s">
        <v>14</v>
      </c>
      <c r="S565" s="38">
        <v>6</v>
      </c>
      <c r="T565" s="36" t="s">
        <v>100</v>
      </c>
      <c r="U565" s="36" t="s">
        <v>645</v>
      </c>
    </row>
    <row r="566" spans="10:21" x14ac:dyDescent="0.25">
      <c r="J566" s="37">
        <v>41871</v>
      </c>
      <c r="K566" s="36">
        <f t="shared" si="40"/>
        <v>2014</v>
      </c>
      <c r="L566" s="36" t="str">
        <f t="shared" si="41"/>
        <v>August</v>
      </c>
      <c r="M566" s="36">
        <f t="shared" si="42"/>
        <v>34</v>
      </c>
      <c r="N566" s="36">
        <f t="shared" si="43"/>
        <v>20</v>
      </c>
      <c r="O566" s="36" t="str">
        <f t="shared" si="44"/>
        <v>201434</v>
      </c>
      <c r="P566" s="36" t="str">
        <f>CONCATENATE(K566,MONTH(ExpensesDBTable[[#This Row],[Date]]))</f>
        <v>20148</v>
      </c>
      <c r="Q566" s="36" t="s">
        <v>119</v>
      </c>
      <c r="R566" s="36" t="s">
        <v>14</v>
      </c>
      <c r="S566" s="38">
        <v>14.5</v>
      </c>
      <c r="T566" s="36" t="s">
        <v>100</v>
      </c>
      <c r="U566" s="36" t="s">
        <v>646</v>
      </c>
    </row>
    <row r="567" spans="10:21" x14ac:dyDescent="0.25">
      <c r="J567" s="37">
        <v>41872</v>
      </c>
      <c r="K567" s="36">
        <f t="shared" si="40"/>
        <v>2014</v>
      </c>
      <c r="L567" s="36" t="str">
        <f t="shared" si="41"/>
        <v>August</v>
      </c>
      <c r="M567" s="36">
        <f t="shared" si="42"/>
        <v>34</v>
      </c>
      <c r="N567" s="36">
        <f t="shared" si="43"/>
        <v>21</v>
      </c>
      <c r="O567" s="36" t="str">
        <f t="shared" si="44"/>
        <v>201434</v>
      </c>
      <c r="P567" s="36" t="str">
        <f>CONCATENATE(K567,MONTH(ExpensesDBTable[[#This Row],[Date]]))</f>
        <v>20148</v>
      </c>
      <c r="Q567" s="36" t="s">
        <v>273</v>
      </c>
      <c r="R567" s="36" t="s">
        <v>23</v>
      </c>
      <c r="S567" s="38">
        <v>39.9</v>
      </c>
      <c r="T567" s="36" t="s">
        <v>106</v>
      </c>
      <c r="U567" s="36" t="s">
        <v>647</v>
      </c>
    </row>
    <row r="568" spans="10:21" x14ac:dyDescent="0.25">
      <c r="J568" s="37">
        <v>41872</v>
      </c>
      <c r="K568" s="36">
        <f t="shared" si="40"/>
        <v>2014</v>
      </c>
      <c r="L568" s="36" t="str">
        <f t="shared" si="41"/>
        <v>August</v>
      </c>
      <c r="M568" s="36">
        <f t="shared" si="42"/>
        <v>34</v>
      </c>
      <c r="N568" s="36">
        <f t="shared" si="43"/>
        <v>21</v>
      </c>
      <c r="O568" s="36" t="str">
        <f t="shared" si="44"/>
        <v>201434</v>
      </c>
      <c r="P568" s="36" t="str">
        <f>CONCATENATE(K568,MONTH(ExpensesDBTable[[#This Row],[Date]]))</f>
        <v>20148</v>
      </c>
      <c r="Q568" s="36" t="s">
        <v>648</v>
      </c>
      <c r="R568" s="36" t="s">
        <v>23</v>
      </c>
      <c r="S568" s="38">
        <v>61.22</v>
      </c>
      <c r="T568" s="36" t="s">
        <v>106</v>
      </c>
      <c r="U568" s="36" t="s">
        <v>649</v>
      </c>
    </row>
    <row r="569" spans="10:21" x14ac:dyDescent="0.25">
      <c r="J569" s="37">
        <v>41872</v>
      </c>
      <c r="K569" s="36">
        <f t="shared" si="40"/>
        <v>2014</v>
      </c>
      <c r="L569" s="36" t="str">
        <f t="shared" si="41"/>
        <v>August</v>
      </c>
      <c r="M569" s="36">
        <f t="shared" si="42"/>
        <v>34</v>
      </c>
      <c r="N569" s="36">
        <f t="shared" si="43"/>
        <v>21</v>
      </c>
      <c r="O569" s="36" t="str">
        <f t="shared" si="44"/>
        <v>201434</v>
      </c>
      <c r="P569" s="36" t="str">
        <f>CONCATENATE(K569,MONTH(ExpensesDBTable[[#This Row],[Date]]))</f>
        <v>20148</v>
      </c>
      <c r="Q569" s="36" t="s">
        <v>99</v>
      </c>
      <c r="R569" s="36" t="s">
        <v>14</v>
      </c>
      <c r="S569" s="38">
        <v>7</v>
      </c>
      <c r="T569" s="36" t="s">
        <v>100</v>
      </c>
      <c r="U569" s="36" t="s">
        <v>650</v>
      </c>
    </row>
    <row r="570" spans="10:21" x14ac:dyDescent="0.25">
      <c r="J570" s="37">
        <v>41873</v>
      </c>
      <c r="K570" s="36">
        <f t="shared" si="40"/>
        <v>2014</v>
      </c>
      <c r="L570" s="36" t="str">
        <f t="shared" si="41"/>
        <v>August</v>
      </c>
      <c r="M570" s="36">
        <f t="shared" si="42"/>
        <v>34</v>
      </c>
      <c r="N570" s="36">
        <f t="shared" si="43"/>
        <v>22</v>
      </c>
      <c r="O570" s="36" t="str">
        <f t="shared" si="44"/>
        <v>201434</v>
      </c>
      <c r="P570" s="36" t="str">
        <f>CONCATENATE(K570,MONTH(ExpensesDBTable[[#This Row],[Date]]))</f>
        <v>20148</v>
      </c>
      <c r="Q570" s="36" t="s">
        <v>119</v>
      </c>
      <c r="R570" s="36" t="s">
        <v>14</v>
      </c>
      <c r="S570" s="38">
        <v>22.5</v>
      </c>
      <c r="T570" s="36" t="s">
        <v>100</v>
      </c>
      <c r="U570" s="36" t="s">
        <v>651</v>
      </c>
    </row>
    <row r="571" spans="10:21" x14ac:dyDescent="0.25">
      <c r="J571" s="37">
        <v>41873</v>
      </c>
      <c r="K571" s="36">
        <f t="shared" si="40"/>
        <v>2014</v>
      </c>
      <c r="L571" s="36" t="str">
        <f t="shared" si="41"/>
        <v>August</v>
      </c>
      <c r="M571" s="36">
        <f t="shared" si="42"/>
        <v>34</v>
      </c>
      <c r="N571" s="36">
        <f t="shared" si="43"/>
        <v>22</v>
      </c>
      <c r="O571" s="36" t="str">
        <f t="shared" si="44"/>
        <v>201434</v>
      </c>
      <c r="P571" s="36" t="str">
        <f>CONCATENATE(K571,MONTH(ExpensesDBTable[[#This Row],[Date]]))</f>
        <v>20148</v>
      </c>
      <c r="Q571" s="36" t="s">
        <v>550</v>
      </c>
      <c r="R571" s="36" t="s">
        <v>19</v>
      </c>
      <c r="S571" s="38">
        <v>5</v>
      </c>
      <c r="T571" s="36" t="s">
        <v>100</v>
      </c>
      <c r="U571" s="36" t="s">
        <v>652</v>
      </c>
    </row>
    <row r="572" spans="10:21" x14ac:dyDescent="0.25">
      <c r="J572" s="37">
        <v>41874</v>
      </c>
      <c r="K572" s="36">
        <f t="shared" si="40"/>
        <v>2014</v>
      </c>
      <c r="L572" s="36" t="str">
        <f t="shared" si="41"/>
        <v>August</v>
      </c>
      <c r="M572" s="36">
        <f t="shared" si="42"/>
        <v>34</v>
      </c>
      <c r="N572" s="36">
        <f t="shared" si="43"/>
        <v>23</v>
      </c>
      <c r="O572" s="36" t="str">
        <f t="shared" si="44"/>
        <v>201434</v>
      </c>
      <c r="P572" s="36" t="str">
        <f>CONCATENATE(K572,MONTH(ExpensesDBTable[[#This Row],[Date]]))</f>
        <v>20148</v>
      </c>
      <c r="Q572" s="36" t="s">
        <v>128</v>
      </c>
      <c r="R572" s="36" t="s">
        <v>22</v>
      </c>
      <c r="S572" s="38">
        <v>132</v>
      </c>
      <c r="T572" s="36" t="s">
        <v>106</v>
      </c>
      <c r="U572" s="36" t="s">
        <v>653</v>
      </c>
    </row>
    <row r="573" spans="10:21" x14ac:dyDescent="0.25">
      <c r="J573" s="37">
        <v>41874</v>
      </c>
      <c r="K573" s="36">
        <f t="shared" si="40"/>
        <v>2014</v>
      </c>
      <c r="L573" s="36" t="str">
        <f t="shared" si="41"/>
        <v>August</v>
      </c>
      <c r="M573" s="36">
        <f t="shared" si="42"/>
        <v>34</v>
      </c>
      <c r="N573" s="36">
        <f t="shared" si="43"/>
        <v>23</v>
      </c>
      <c r="O573" s="36" t="str">
        <f t="shared" si="44"/>
        <v>201434</v>
      </c>
      <c r="P573" s="36" t="str">
        <f>CONCATENATE(K573,MONTH(ExpensesDBTable[[#This Row],[Date]]))</f>
        <v>20148</v>
      </c>
      <c r="Q573" s="36" t="s">
        <v>128</v>
      </c>
      <c r="R573" s="36" t="s">
        <v>14</v>
      </c>
      <c r="S573" s="38">
        <v>10</v>
      </c>
      <c r="T573" s="36" t="s">
        <v>100</v>
      </c>
      <c r="U573" s="36" t="s">
        <v>654</v>
      </c>
    </row>
    <row r="574" spans="10:21" x14ac:dyDescent="0.25">
      <c r="J574" s="37">
        <v>41874</v>
      </c>
      <c r="K574" s="36">
        <f t="shared" si="40"/>
        <v>2014</v>
      </c>
      <c r="L574" s="36" t="str">
        <f t="shared" si="41"/>
        <v>August</v>
      </c>
      <c r="M574" s="36">
        <f t="shared" si="42"/>
        <v>34</v>
      </c>
      <c r="N574" s="36">
        <f t="shared" si="43"/>
        <v>23</v>
      </c>
      <c r="O574" s="36" t="str">
        <f t="shared" si="44"/>
        <v>201434</v>
      </c>
      <c r="P574" s="36" t="str">
        <f>CONCATENATE(K574,MONTH(ExpensesDBTable[[#This Row],[Date]]))</f>
        <v>20148</v>
      </c>
      <c r="Q574" s="36" t="s">
        <v>604</v>
      </c>
      <c r="R574" s="36" t="s">
        <v>14</v>
      </c>
      <c r="S574" s="38">
        <v>10</v>
      </c>
      <c r="T574" s="36" t="s">
        <v>100</v>
      </c>
      <c r="U574" s="36" t="s">
        <v>655</v>
      </c>
    </row>
    <row r="575" spans="10:21" x14ac:dyDescent="0.25">
      <c r="J575" s="37">
        <v>41874</v>
      </c>
      <c r="K575" s="36">
        <f t="shared" si="40"/>
        <v>2014</v>
      </c>
      <c r="L575" s="36" t="str">
        <f t="shared" si="41"/>
        <v>August</v>
      </c>
      <c r="M575" s="36">
        <f t="shared" si="42"/>
        <v>34</v>
      </c>
      <c r="N575" s="36">
        <f t="shared" si="43"/>
        <v>23</v>
      </c>
      <c r="O575" s="36" t="str">
        <f t="shared" si="44"/>
        <v>201434</v>
      </c>
      <c r="P575" s="36" t="str">
        <f>CONCATENATE(K575,MONTH(ExpensesDBTable[[#This Row],[Date]]))</f>
        <v>20148</v>
      </c>
      <c r="Q575" s="36" t="s">
        <v>128</v>
      </c>
      <c r="R575" s="36" t="s">
        <v>22</v>
      </c>
      <c r="S575" s="38">
        <v>4.2</v>
      </c>
      <c r="T575" s="36" t="s">
        <v>100</v>
      </c>
      <c r="U575" s="36" t="s">
        <v>656</v>
      </c>
    </row>
    <row r="576" spans="10:21" x14ac:dyDescent="0.25">
      <c r="J576" s="37">
        <v>41874</v>
      </c>
      <c r="K576" s="36">
        <f t="shared" si="40"/>
        <v>2014</v>
      </c>
      <c r="L576" s="36" t="str">
        <f t="shared" si="41"/>
        <v>August</v>
      </c>
      <c r="M576" s="36">
        <f t="shared" si="42"/>
        <v>34</v>
      </c>
      <c r="N576" s="36">
        <f t="shared" si="43"/>
        <v>23</v>
      </c>
      <c r="O576" s="36" t="str">
        <f t="shared" si="44"/>
        <v>201434</v>
      </c>
      <c r="P576" s="36" t="str">
        <f>CONCATENATE(K576,MONTH(ExpensesDBTable[[#This Row],[Date]]))</f>
        <v>20148</v>
      </c>
      <c r="Q576" s="36" t="s">
        <v>592</v>
      </c>
      <c r="R576" s="36" t="s">
        <v>18</v>
      </c>
      <c r="S576" s="38">
        <v>20</v>
      </c>
      <c r="T576" s="36" t="s">
        <v>106</v>
      </c>
      <c r="U576" s="36" t="s">
        <v>589</v>
      </c>
    </row>
    <row r="577" spans="10:21" x14ac:dyDescent="0.25">
      <c r="J577" s="37">
        <v>41874</v>
      </c>
      <c r="K577" s="36">
        <f t="shared" si="40"/>
        <v>2014</v>
      </c>
      <c r="L577" s="36" t="str">
        <f t="shared" si="41"/>
        <v>August</v>
      </c>
      <c r="M577" s="36">
        <f t="shared" si="42"/>
        <v>34</v>
      </c>
      <c r="N577" s="36">
        <f t="shared" si="43"/>
        <v>23</v>
      </c>
      <c r="O577" s="36" t="str">
        <f t="shared" si="44"/>
        <v>201434</v>
      </c>
      <c r="P577" s="36" t="str">
        <f>CONCATENATE(K577,MONTH(ExpensesDBTable[[#This Row],[Date]]))</f>
        <v>20148</v>
      </c>
      <c r="Q577" s="36" t="s">
        <v>592</v>
      </c>
      <c r="R577" s="36" t="s">
        <v>14</v>
      </c>
      <c r="S577" s="38">
        <v>13.5</v>
      </c>
      <c r="T577" s="36" t="s">
        <v>100</v>
      </c>
      <c r="U577" s="36" t="s">
        <v>657</v>
      </c>
    </row>
    <row r="578" spans="10:21" x14ac:dyDescent="0.25">
      <c r="J578" s="37">
        <v>41874</v>
      </c>
      <c r="K578" s="36">
        <f t="shared" si="40"/>
        <v>2014</v>
      </c>
      <c r="L578" s="36" t="str">
        <f t="shared" si="41"/>
        <v>August</v>
      </c>
      <c r="M578" s="36">
        <f t="shared" si="42"/>
        <v>34</v>
      </c>
      <c r="N578" s="36">
        <f t="shared" si="43"/>
        <v>23</v>
      </c>
      <c r="O578" s="36" t="str">
        <f t="shared" si="44"/>
        <v>201434</v>
      </c>
      <c r="P578" s="36" t="str">
        <f>CONCATENATE(K578,MONTH(ExpensesDBTable[[#This Row],[Date]]))</f>
        <v>20148</v>
      </c>
      <c r="Q578" s="36" t="s">
        <v>182</v>
      </c>
      <c r="R578" s="36" t="s">
        <v>19</v>
      </c>
      <c r="S578" s="38">
        <v>3162</v>
      </c>
      <c r="T578" s="36" t="s">
        <v>106</v>
      </c>
      <c r="U578" s="36" t="s">
        <v>658</v>
      </c>
    </row>
    <row r="579" spans="10:21" x14ac:dyDescent="0.25">
      <c r="J579" s="37">
        <v>41874</v>
      </c>
      <c r="K579" s="36">
        <f t="shared" si="40"/>
        <v>2014</v>
      </c>
      <c r="L579" s="36" t="str">
        <f t="shared" si="41"/>
        <v>August</v>
      </c>
      <c r="M579" s="36">
        <f t="shared" si="42"/>
        <v>34</v>
      </c>
      <c r="N579" s="36">
        <f t="shared" si="43"/>
        <v>23</v>
      </c>
      <c r="O579" s="36" t="str">
        <f t="shared" si="44"/>
        <v>201434</v>
      </c>
      <c r="P579" s="36" t="str">
        <f>CONCATENATE(K579,MONTH(ExpensesDBTable[[#This Row],[Date]]))</f>
        <v>20148</v>
      </c>
      <c r="Q579" s="36" t="s">
        <v>182</v>
      </c>
      <c r="R579" s="36" t="s">
        <v>19</v>
      </c>
      <c r="S579" s="38">
        <v>296</v>
      </c>
      <c r="T579" s="36" t="s">
        <v>106</v>
      </c>
      <c r="U579" s="36" t="s">
        <v>659</v>
      </c>
    </row>
    <row r="580" spans="10:21" x14ac:dyDescent="0.25">
      <c r="J580" s="37">
        <v>41875</v>
      </c>
      <c r="K580" s="36">
        <f t="shared" si="40"/>
        <v>2014</v>
      </c>
      <c r="L580" s="36" t="str">
        <f t="shared" si="41"/>
        <v>August</v>
      </c>
      <c r="M580" s="36">
        <f t="shared" si="42"/>
        <v>34</v>
      </c>
      <c r="N580" s="36">
        <f t="shared" si="43"/>
        <v>24</v>
      </c>
      <c r="O580" s="36" t="str">
        <f t="shared" si="44"/>
        <v>201434</v>
      </c>
      <c r="P580" s="36" t="str">
        <f>CONCATENATE(K580,MONTH(ExpensesDBTable[[#This Row],[Date]]))</f>
        <v>20148</v>
      </c>
      <c r="Q580" s="36" t="s">
        <v>119</v>
      </c>
      <c r="R580" s="36" t="s">
        <v>14</v>
      </c>
      <c r="S580" s="38">
        <v>4.0999999999999996</v>
      </c>
      <c r="T580" s="36" t="s">
        <v>100</v>
      </c>
      <c r="U580" s="36" t="s">
        <v>660</v>
      </c>
    </row>
    <row r="581" spans="10:21" x14ac:dyDescent="0.25">
      <c r="J581" s="37">
        <v>41875</v>
      </c>
      <c r="K581" s="36">
        <f t="shared" si="40"/>
        <v>2014</v>
      </c>
      <c r="L581" s="36" t="str">
        <f t="shared" si="41"/>
        <v>August</v>
      </c>
      <c r="M581" s="36">
        <f t="shared" si="42"/>
        <v>34</v>
      </c>
      <c r="N581" s="36">
        <f t="shared" si="43"/>
        <v>24</v>
      </c>
      <c r="O581" s="36" t="str">
        <f t="shared" si="44"/>
        <v>201434</v>
      </c>
      <c r="P581" s="36" t="str">
        <f>CONCATENATE(K581,MONTH(ExpensesDBTable[[#This Row],[Date]]))</f>
        <v>20148</v>
      </c>
      <c r="Q581" s="36" t="s">
        <v>128</v>
      </c>
      <c r="R581" s="36" t="s">
        <v>22</v>
      </c>
      <c r="S581" s="38">
        <v>1</v>
      </c>
      <c r="T581" s="36" t="s">
        <v>100</v>
      </c>
      <c r="U581" s="36" t="s">
        <v>661</v>
      </c>
    </row>
    <row r="582" spans="10:21" x14ac:dyDescent="0.25">
      <c r="J582" s="37">
        <v>41876</v>
      </c>
      <c r="K582" s="36">
        <f t="shared" si="40"/>
        <v>2014</v>
      </c>
      <c r="L582" s="36" t="str">
        <f t="shared" si="41"/>
        <v>August</v>
      </c>
      <c r="M582" s="36">
        <f t="shared" si="42"/>
        <v>35</v>
      </c>
      <c r="N582" s="36">
        <f t="shared" si="43"/>
        <v>25</v>
      </c>
      <c r="O582" s="36" t="str">
        <f t="shared" si="44"/>
        <v>201435</v>
      </c>
      <c r="P582" s="36" t="str">
        <f>CONCATENATE(K582,MONTH(ExpensesDBTable[[#This Row],[Date]]))</f>
        <v>20148</v>
      </c>
      <c r="Q582" s="36" t="s">
        <v>552</v>
      </c>
      <c r="R582" s="36" t="s">
        <v>18</v>
      </c>
      <c r="S582" s="38">
        <v>15.45</v>
      </c>
      <c r="T582" s="36" t="s">
        <v>100</v>
      </c>
      <c r="U582" s="36" t="s">
        <v>662</v>
      </c>
    </row>
    <row r="583" spans="10:21" x14ac:dyDescent="0.25">
      <c r="J583" s="37">
        <v>41876</v>
      </c>
      <c r="K583" s="36">
        <f t="shared" si="40"/>
        <v>2014</v>
      </c>
      <c r="L583" s="36" t="str">
        <f t="shared" si="41"/>
        <v>August</v>
      </c>
      <c r="M583" s="36">
        <f t="shared" si="42"/>
        <v>35</v>
      </c>
      <c r="N583" s="36">
        <f t="shared" si="43"/>
        <v>25</v>
      </c>
      <c r="O583" s="36" t="str">
        <f t="shared" si="44"/>
        <v>201435</v>
      </c>
      <c r="P583" s="36" t="str">
        <f>CONCATENATE(K583,MONTH(ExpensesDBTable[[#This Row],[Date]]))</f>
        <v>20148</v>
      </c>
      <c r="Q583" s="36" t="s">
        <v>273</v>
      </c>
      <c r="R583" s="36" t="s">
        <v>23</v>
      </c>
      <c r="S583" s="38">
        <v>40</v>
      </c>
      <c r="T583" s="36" t="s">
        <v>106</v>
      </c>
      <c r="U583" s="36" t="s">
        <v>663</v>
      </c>
    </row>
    <row r="584" spans="10:21" x14ac:dyDescent="0.25">
      <c r="J584" s="37">
        <v>41879</v>
      </c>
      <c r="K584" s="36">
        <f t="shared" si="40"/>
        <v>2014</v>
      </c>
      <c r="L584" s="36" t="str">
        <f t="shared" si="41"/>
        <v>August</v>
      </c>
      <c r="M584" s="36">
        <f t="shared" si="42"/>
        <v>35</v>
      </c>
      <c r="N584" s="36">
        <f t="shared" si="43"/>
        <v>28</v>
      </c>
      <c r="O584" s="36" t="str">
        <f t="shared" si="44"/>
        <v>201435</v>
      </c>
      <c r="P584" s="36" t="str">
        <f>CONCATENATE(K584,MONTH(ExpensesDBTable[[#This Row],[Date]]))</f>
        <v>20148</v>
      </c>
      <c r="Q584" s="36" t="s">
        <v>182</v>
      </c>
      <c r="R584" s="36" t="s">
        <v>19</v>
      </c>
      <c r="S584" s="38">
        <v>23.45</v>
      </c>
      <c r="T584" s="36" t="s">
        <v>100</v>
      </c>
      <c r="U584" s="36" t="s">
        <v>664</v>
      </c>
    </row>
    <row r="585" spans="10:21" x14ac:dyDescent="0.25">
      <c r="J585" s="37">
        <v>41880</v>
      </c>
      <c r="K585" s="36">
        <f t="shared" si="40"/>
        <v>2014</v>
      </c>
      <c r="L585" s="36" t="str">
        <f t="shared" si="41"/>
        <v>August</v>
      </c>
      <c r="M585" s="36">
        <f t="shared" si="42"/>
        <v>35</v>
      </c>
      <c r="N585" s="36">
        <f t="shared" si="43"/>
        <v>29</v>
      </c>
      <c r="O585" s="36" t="str">
        <f t="shared" si="44"/>
        <v>201435</v>
      </c>
      <c r="P585" s="36" t="str">
        <f>CONCATENATE(K585,MONTH(ExpensesDBTable[[#This Row],[Date]]))</f>
        <v>20148</v>
      </c>
      <c r="Q585" s="36" t="s">
        <v>182</v>
      </c>
      <c r="R585" s="36" t="s">
        <v>18</v>
      </c>
      <c r="S585" s="38">
        <v>120</v>
      </c>
      <c r="T585" s="36" t="s">
        <v>106</v>
      </c>
      <c r="U585" s="36" t="s">
        <v>665</v>
      </c>
    </row>
    <row r="586" spans="10:21" x14ac:dyDescent="0.25">
      <c r="J586" s="37">
        <v>41880</v>
      </c>
      <c r="K586" s="36">
        <f t="shared" si="40"/>
        <v>2014</v>
      </c>
      <c r="L586" s="36" t="str">
        <f t="shared" si="41"/>
        <v>August</v>
      </c>
      <c r="M586" s="36">
        <f t="shared" si="42"/>
        <v>35</v>
      </c>
      <c r="N586" s="36">
        <f t="shared" si="43"/>
        <v>29</v>
      </c>
      <c r="O586" s="36" t="str">
        <f t="shared" si="44"/>
        <v>201435</v>
      </c>
      <c r="P586" s="36" t="str">
        <f>CONCATENATE(K586,MONTH(ExpensesDBTable[[#This Row],[Date]]))</f>
        <v>20148</v>
      </c>
      <c r="Q586" s="36" t="s">
        <v>128</v>
      </c>
      <c r="R586" s="36" t="s">
        <v>22</v>
      </c>
      <c r="S586" s="38">
        <v>10</v>
      </c>
      <c r="T586" s="36" t="s">
        <v>100</v>
      </c>
      <c r="U586" s="36" t="s">
        <v>666</v>
      </c>
    </row>
    <row r="587" spans="10:21" x14ac:dyDescent="0.25">
      <c r="J587" s="37">
        <v>41880</v>
      </c>
      <c r="K587" s="36">
        <f t="shared" ref="K587:K650" si="45">YEAR(J587)</f>
        <v>2014</v>
      </c>
      <c r="L587" s="36" t="str">
        <f t="shared" ref="L587:L650" si="46">TEXT(DATE(1,MONTH(J587),1),"MMMM")</f>
        <v>August</v>
      </c>
      <c r="M587" s="36">
        <f t="shared" ref="M587:M650" si="47">WEEKNUM(J587,2)</f>
        <v>35</v>
      </c>
      <c r="N587" s="36">
        <f t="shared" ref="N587:N650" si="48">DAY(J587)</f>
        <v>29</v>
      </c>
      <c r="O587" s="36" t="str">
        <f t="shared" ref="O587:O650" si="49">CONCATENATE(K587,M587)</f>
        <v>201435</v>
      </c>
      <c r="P587" s="36" t="str">
        <f>CONCATENATE(K587,MONTH(ExpensesDBTable[[#This Row],[Date]]))</f>
        <v>20148</v>
      </c>
      <c r="Q587" s="36" t="s">
        <v>119</v>
      </c>
      <c r="R587" s="36" t="s">
        <v>14</v>
      </c>
      <c r="S587" s="38">
        <v>2</v>
      </c>
      <c r="T587" s="36" t="s">
        <v>100</v>
      </c>
      <c r="U587" s="36" t="s">
        <v>667</v>
      </c>
    </row>
    <row r="588" spans="10:21" x14ac:dyDescent="0.25">
      <c r="J588" s="37">
        <v>41880</v>
      </c>
      <c r="K588" s="36">
        <f t="shared" si="45"/>
        <v>2014</v>
      </c>
      <c r="L588" s="36" t="str">
        <f t="shared" si="46"/>
        <v>August</v>
      </c>
      <c r="M588" s="36">
        <f t="shared" si="47"/>
        <v>35</v>
      </c>
      <c r="N588" s="36">
        <f t="shared" si="48"/>
        <v>29</v>
      </c>
      <c r="O588" s="36" t="str">
        <f t="shared" si="49"/>
        <v>201435</v>
      </c>
      <c r="P588" s="36" t="str">
        <f>CONCATENATE(K588,MONTH(ExpensesDBTable[[#This Row],[Date]]))</f>
        <v>20148</v>
      </c>
      <c r="Q588" s="36" t="s">
        <v>550</v>
      </c>
      <c r="R588" s="36" t="s">
        <v>19</v>
      </c>
      <c r="S588" s="38">
        <v>5</v>
      </c>
      <c r="T588" s="36" t="s">
        <v>100</v>
      </c>
      <c r="U588" s="36" t="s">
        <v>668</v>
      </c>
    </row>
    <row r="589" spans="10:21" x14ac:dyDescent="0.25">
      <c r="J589" s="37">
        <v>41881</v>
      </c>
      <c r="K589" s="36">
        <f t="shared" si="45"/>
        <v>2014</v>
      </c>
      <c r="L589" s="36" t="str">
        <f t="shared" si="46"/>
        <v>August</v>
      </c>
      <c r="M589" s="36">
        <f t="shared" si="47"/>
        <v>35</v>
      </c>
      <c r="N589" s="36">
        <f t="shared" si="48"/>
        <v>30</v>
      </c>
      <c r="O589" s="36" t="str">
        <f t="shared" si="49"/>
        <v>201435</v>
      </c>
      <c r="P589" s="36" t="str">
        <f>CONCATENATE(K589,MONTH(ExpensesDBTable[[#This Row],[Date]]))</f>
        <v>20148</v>
      </c>
      <c r="Q589" s="36" t="s">
        <v>128</v>
      </c>
      <c r="R589" s="36" t="s">
        <v>22</v>
      </c>
      <c r="S589" s="38">
        <v>1</v>
      </c>
      <c r="T589" s="36" t="s">
        <v>100</v>
      </c>
      <c r="U589" s="36" t="s">
        <v>669</v>
      </c>
    </row>
    <row r="590" spans="10:21" x14ac:dyDescent="0.25">
      <c r="J590" s="37">
        <v>41881</v>
      </c>
      <c r="K590" s="36">
        <f t="shared" si="45"/>
        <v>2014</v>
      </c>
      <c r="L590" s="36" t="str">
        <f t="shared" si="46"/>
        <v>August</v>
      </c>
      <c r="M590" s="36">
        <f t="shared" si="47"/>
        <v>35</v>
      </c>
      <c r="N590" s="36">
        <f t="shared" si="48"/>
        <v>30</v>
      </c>
      <c r="O590" s="36" t="str">
        <f t="shared" si="49"/>
        <v>201435</v>
      </c>
      <c r="P590" s="36" t="str">
        <f>CONCATENATE(K590,MONTH(ExpensesDBTable[[#This Row],[Date]]))</f>
        <v>20148</v>
      </c>
      <c r="Q590" s="36" t="s">
        <v>99</v>
      </c>
      <c r="R590" s="36" t="s">
        <v>14</v>
      </c>
      <c r="S590" s="38">
        <v>14.48</v>
      </c>
      <c r="T590" s="36" t="s">
        <v>100</v>
      </c>
      <c r="U590" s="36" t="s">
        <v>670</v>
      </c>
    </row>
    <row r="591" spans="10:21" x14ac:dyDescent="0.25">
      <c r="J591" s="37">
        <v>41881</v>
      </c>
      <c r="K591" s="36">
        <f t="shared" si="45"/>
        <v>2014</v>
      </c>
      <c r="L591" s="36" t="str">
        <f t="shared" si="46"/>
        <v>August</v>
      </c>
      <c r="M591" s="36">
        <f t="shared" si="47"/>
        <v>35</v>
      </c>
      <c r="N591" s="36">
        <f t="shared" si="48"/>
        <v>30</v>
      </c>
      <c r="O591" s="36" t="str">
        <f t="shared" si="49"/>
        <v>201435</v>
      </c>
      <c r="P591" s="36" t="str">
        <f>CONCATENATE(K591,MONTH(ExpensesDBTable[[#This Row],[Date]]))</f>
        <v>20148</v>
      </c>
      <c r="Q591" s="36" t="s">
        <v>604</v>
      </c>
      <c r="R591" s="36" t="s">
        <v>14</v>
      </c>
      <c r="S591" s="38">
        <v>5</v>
      </c>
      <c r="T591" s="36" t="s">
        <v>100</v>
      </c>
      <c r="U591" s="36" t="s">
        <v>671</v>
      </c>
    </row>
    <row r="592" spans="10:21" x14ac:dyDescent="0.25">
      <c r="J592" s="37">
        <v>41881</v>
      </c>
      <c r="K592" s="36">
        <f t="shared" si="45"/>
        <v>2014</v>
      </c>
      <c r="L592" s="36" t="str">
        <f t="shared" si="46"/>
        <v>August</v>
      </c>
      <c r="M592" s="36">
        <f t="shared" si="47"/>
        <v>35</v>
      </c>
      <c r="N592" s="36">
        <f t="shared" si="48"/>
        <v>30</v>
      </c>
      <c r="O592" s="36" t="str">
        <f t="shared" si="49"/>
        <v>201435</v>
      </c>
      <c r="P592" s="36" t="str">
        <f>CONCATENATE(K592,MONTH(ExpensesDBTable[[#This Row],[Date]]))</f>
        <v>20148</v>
      </c>
      <c r="Q592" s="36" t="s">
        <v>592</v>
      </c>
      <c r="R592" s="36" t="s">
        <v>14</v>
      </c>
      <c r="S592" s="38">
        <v>10</v>
      </c>
      <c r="T592" s="36" t="s">
        <v>100</v>
      </c>
      <c r="U592" s="36" t="s">
        <v>111</v>
      </c>
    </row>
    <row r="593" spans="10:21" x14ac:dyDescent="0.25">
      <c r="J593" s="37">
        <v>41881</v>
      </c>
      <c r="K593" s="36">
        <f t="shared" si="45"/>
        <v>2014</v>
      </c>
      <c r="L593" s="36" t="str">
        <f t="shared" si="46"/>
        <v>August</v>
      </c>
      <c r="M593" s="36">
        <f t="shared" si="47"/>
        <v>35</v>
      </c>
      <c r="N593" s="36">
        <f t="shared" si="48"/>
        <v>30</v>
      </c>
      <c r="O593" s="36" t="str">
        <f t="shared" si="49"/>
        <v>201435</v>
      </c>
      <c r="P593" s="36" t="str">
        <f>CONCATENATE(K593,MONTH(ExpensesDBTable[[#This Row],[Date]]))</f>
        <v>20148</v>
      </c>
      <c r="Q593" s="36" t="s">
        <v>108</v>
      </c>
      <c r="R593" s="36" t="s">
        <v>14</v>
      </c>
      <c r="S593" s="38">
        <v>3.9</v>
      </c>
      <c r="T593" s="36" t="s">
        <v>100</v>
      </c>
      <c r="U593" s="36" t="s">
        <v>672</v>
      </c>
    </row>
    <row r="594" spans="10:21" x14ac:dyDescent="0.25">
      <c r="J594" s="37">
        <v>41881</v>
      </c>
      <c r="K594" s="36">
        <f t="shared" si="45"/>
        <v>2014</v>
      </c>
      <c r="L594" s="36" t="str">
        <f t="shared" si="46"/>
        <v>August</v>
      </c>
      <c r="M594" s="36">
        <f t="shared" si="47"/>
        <v>35</v>
      </c>
      <c r="N594" s="36">
        <f t="shared" si="48"/>
        <v>30</v>
      </c>
      <c r="O594" s="36" t="str">
        <f t="shared" si="49"/>
        <v>201435</v>
      </c>
      <c r="P594" s="36" t="str">
        <f>CONCATENATE(K594,MONTH(ExpensesDBTable[[#This Row],[Date]]))</f>
        <v>20148</v>
      </c>
      <c r="Q594" s="36" t="s">
        <v>119</v>
      </c>
      <c r="R594" s="36" t="s">
        <v>14</v>
      </c>
      <c r="S594" s="38">
        <v>0.9</v>
      </c>
      <c r="T594" s="36" t="s">
        <v>100</v>
      </c>
      <c r="U594" s="36" t="s">
        <v>673</v>
      </c>
    </row>
    <row r="595" spans="10:21" x14ac:dyDescent="0.25">
      <c r="J595" s="37">
        <v>41881</v>
      </c>
      <c r="K595" s="36">
        <f t="shared" si="45"/>
        <v>2014</v>
      </c>
      <c r="L595" s="36" t="str">
        <f t="shared" si="46"/>
        <v>August</v>
      </c>
      <c r="M595" s="36">
        <f t="shared" si="47"/>
        <v>35</v>
      </c>
      <c r="N595" s="36">
        <f t="shared" si="48"/>
        <v>30</v>
      </c>
      <c r="O595" s="36" t="str">
        <f t="shared" si="49"/>
        <v>201435</v>
      </c>
      <c r="P595" s="36" t="str">
        <f>CONCATENATE(K595,MONTH(ExpensesDBTable[[#This Row],[Date]]))</f>
        <v>20148</v>
      </c>
      <c r="Q595" s="36" t="s">
        <v>526</v>
      </c>
      <c r="R595" s="36" t="s">
        <v>14</v>
      </c>
      <c r="S595" s="38">
        <v>7.5</v>
      </c>
      <c r="T595" s="36" t="s">
        <v>100</v>
      </c>
      <c r="U595" s="36" t="s">
        <v>674</v>
      </c>
    </row>
    <row r="596" spans="10:21" x14ac:dyDescent="0.25">
      <c r="J596" s="37">
        <v>41882</v>
      </c>
      <c r="K596" s="36">
        <f t="shared" si="45"/>
        <v>2014</v>
      </c>
      <c r="L596" s="36" t="str">
        <f t="shared" si="46"/>
        <v>August</v>
      </c>
      <c r="M596" s="36">
        <f t="shared" si="47"/>
        <v>35</v>
      </c>
      <c r="N596" s="36">
        <f t="shared" si="48"/>
        <v>31</v>
      </c>
      <c r="O596" s="36" t="str">
        <f t="shared" si="49"/>
        <v>201435</v>
      </c>
      <c r="P596" s="36" t="str">
        <f>CONCATENATE(K596,MONTH(ExpensesDBTable[[#This Row],[Date]]))</f>
        <v>20148</v>
      </c>
      <c r="Q596" s="36" t="s">
        <v>526</v>
      </c>
      <c r="R596" s="36" t="s">
        <v>14</v>
      </c>
      <c r="S596" s="38">
        <v>6.77</v>
      </c>
      <c r="T596" s="36" t="s">
        <v>100</v>
      </c>
      <c r="U596" s="36" t="s">
        <v>675</v>
      </c>
    </row>
    <row r="597" spans="10:21" x14ac:dyDescent="0.25">
      <c r="J597" s="37">
        <v>41883</v>
      </c>
      <c r="K597" s="36">
        <f t="shared" si="45"/>
        <v>2014</v>
      </c>
      <c r="L597" s="36" t="str">
        <f t="shared" si="46"/>
        <v>September</v>
      </c>
      <c r="M597" s="36">
        <f t="shared" si="47"/>
        <v>36</v>
      </c>
      <c r="N597" s="36">
        <f t="shared" si="48"/>
        <v>1</v>
      </c>
      <c r="O597" s="36" t="str">
        <f t="shared" si="49"/>
        <v>201436</v>
      </c>
      <c r="P597" s="36" t="str">
        <f>CONCATENATE(K597,MONTH(ExpensesDBTable[[#This Row],[Date]]))</f>
        <v>20149</v>
      </c>
      <c r="Q597" s="36" t="s">
        <v>119</v>
      </c>
      <c r="R597" s="36" t="s">
        <v>14</v>
      </c>
      <c r="S597" s="38">
        <v>11</v>
      </c>
      <c r="T597" s="36" t="s">
        <v>100</v>
      </c>
      <c r="U597" s="36" t="s">
        <v>676</v>
      </c>
    </row>
    <row r="598" spans="10:21" x14ac:dyDescent="0.25">
      <c r="J598" s="37">
        <v>41886</v>
      </c>
      <c r="K598" s="36">
        <f t="shared" si="45"/>
        <v>2014</v>
      </c>
      <c r="L598" s="36" t="str">
        <f t="shared" si="46"/>
        <v>September</v>
      </c>
      <c r="M598" s="36">
        <f t="shared" si="47"/>
        <v>36</v>
      </c>
      <c r="N598" s="36">
        <f t="shared" si="48"/>
        <v>4</v>
      </c>
      <c r="O598" s="36" t="str">
        <f t="shared" si="49"/>
        <v>201436</v>
      </c>
      <c r="P598" s="36" t="str">
        <f>CONCATENATE(K598,MONTH(ExpensesDBTable[[#This Row],[Date]]))</f>
        <v>20149</v>
      </c>
      <c r="Q598" s="36" t="s">
        <v>526</v>
      </c>
      <c r="R598" s="36" t="s">
        <v>14</v>
      </c>
      <c r="S598" s="38">
        <v>2.75</v>
      </c>
      <c r="T598" s="36" t="s">
        <v>100</v>
      </c>
      <c r="U598" s="36" t="s">
        <v>429</v>
      </c>
    </row>
    <row r="599" spans="10:21" x14ac:dyDescent="0.25">
      <c r="J599" s="37">
        <v>41886</v>
      </c>
      <c r="K599" s="36">
        <f t="shared" si="45"/>
        <v>2014</v>
      </c>
      <c r="L599" s="36" t="str">
        <f t="shared" si="46"/>
        <v>September</v>
      </c>
      <c r="M599" s="36">
        <f t="shared" si="47"/>
        <v>36</v>
      </c>
      <c r="N599" s="36">
        <f t="shared" si="48"/>
        <v>4</v>
      </c>
      <c r="O599" s="36" t="str">
        <f t="shared" si="49"/>
        <v>201436</v>
      </c>
      <c r="P599" s="36" t="str">
        <f>CONCATENATE(K599,MONTH(ExpensesDBTable[[#This Row],[Date]]))</f>
        <v>20149</v>
      </c>
      <c r="Q599" s="36" t="s">
        <v>119</v>
      </c>
      <c r="R599" s="36" t="s">
        <v>14</v>
      </c>
      <c r="S599" s="38">
        <v>14.5</v>
      </c>
      <c r="T599" s="36" t="s">
        <v>100</v>
      </c>
      <c r="U599" s="36" t="s">
        <v>677</v>
      </c>
    </row>
    <row r="600" spans="10:21" x14ac:dyDescent="0.25">
      <c r="J600" s="37">
        <v>41887</v>
      </c>
      <c r="K600" s="36">
        <f t="shared" si="45"/>
        <v>2014</v>
      </c>
      <c r="L600" s="36" t="str">
        <f t="shared" si="46"/>
        <v>September</v>
      </c>
      <c r="M600" s="36">
        <f t="shared" si="47"/>
        <v>36</v>
      </c>
      <c r="N600" s="36">
        <f t="shared" si="48"/>
        <v>5</v>
      </c>
      <c r="O600" s="36" t="str">
        <f t="shared" si="49"/>
        <v>201436</v>
      </c>
      <c r="P600" s="36" t="str">
        <f>CONCATENATE(K600,MONTH(ExpensesDBTable[[#This Row],[Date]]))</f>
        <v>20149</v>
      </c>
      <c r="Q600" s="36" t="s">
        <v>105</v>
      </c>
      <c r="R600" s="36" t="s">
        <v>18</v>
      </c>
      <c r="S600" s="38">
        <v>1.7</v>
      </c>
      <c r="T600" s="36" t="s">
        <v>100</v>
      </c>
      <c r="U600" s="36" t="s">
        <v>678</v>
      </c>
    </row>
    <row r="601" spans="10:21" x14ac:dyDescent="0.25">
      <c r="J601" s="37">
        <v>41887</v>
      </c>
      <c r="K601" s="36">
        <f t="shared" si="45"/>
        <v>2014</v>
      </c>
      <c r="L601" s="36" t="str">
        <f t="shared" si="46"/>
        <v>September</v>
      </c>
      <c r="M601" s="36">
        <f t="shared" si="47"/>
        <v>36</v>
      </c>
      <c r="N601" s="36">
        <f t="shared" si="48"/>
        <v>5</v>
      </c>
      <c r="O601" s="36" t="str">
        <f t="shared" si="49"/>
        <v>201436</v>
      </c>
      <c r="P601" s="36" t="str">
        <f>CONCATENATE(K601,MONTH(ExpensesDBTable[[#This Row],[Date]]))</f>
        <v>20149</v>
      </c>
      <c r="Q601" s="36" t="s">
        <v>105</v>
      </c>
      <c r="R601" s="36" t="s">
        <v>18</v>
      </c>
      <c r="S601" s="38">
        <v>10</v>
      </c>
      <c r="T601" s="36" t="s">
        <v>100</v>
      </c>
      <c r="U601" s="36" t="s">
        <v>679</v>
      </c>
    </row>
    <row r="602" spans="10:21" x14ac:dyDescent="0.25">
      <c r="J602" s="37">
        <v>41887</v>
      </c>
      <c r="K602" s="36">
        <f t="shared" si="45"/>
        <v>2014</v>
      </c>
      <c r="L602" s="36" t="str">
        <f t="shared" si="46"/>
        <v>September</v>
      </c>
      <c r="M602" s="36">
        <f t="shared" si="47"/>
        <v>36</v>
      </c>
      <c r="N602" s="36">
        <f t="shared" si="48"/>
        <v>5</v>
      </c>
      <c r="O602" s="36" t="str">
        <f t="shared" si="49"/>
        <v>201436</v>
      </c>
      <c r="P602" s="36" t="str">
        <f>CONCATENATE(K602,MONTH(ExpensesDBTable[[#This Row],[Date]]))</f>
        <v>20149</v>
      </c>
      <c r="Q602" s="36" t="s">
        <v>182</v>
      </c>
      <c r="R602" s="36" t="s">
        <v>19</v>
      </c>
      <c r="S602" s="38">
        <v>10</v>
      </c>
      <c r="T602" s="36" t="s">
        <v>100</v>
      </c>
      <c r="U602" s="36" t="s">
        <v>680</v>
      </c>
    </row>
    <row r="603" spans="10:21" x14ac:dyDescent="0.25">
      <c r="J603" s="37">
        <v>41887</v>
      </c>
      <c r="K603" s="36">
        <f t="shared" si="45"/>
        <v>2014</v>
      </c>
      <c r="L603" s="36" t="str">
        <f t="shared" si="46"/>
        <v>September</v>
      </c>
      <c r="M603" s="36">
        <f t="shared" si="47"/>
        <v>36</v>
      </c>
      <c r="N603" s="36">
        <f t="shared" si="48"/>
        <v>5</v>
      </c>
      <c r="O603" s="36" t="str">
        <f t="shared" si="49"/>
        <v>201436</v>
      </c>
      <c r="P603" s="36" t="str">
        <f>CONCATENATE(K603,MONTH(ExpensesDBTable[[#This Row],[Date]]))</f>
        <v>20149</v>
      </c>
      <c r="Q603" s="36" t="s">
        <v>550</v>
      </c>
      <c r="R603" s="36" t="s">
        <v>14</v>
      </c>
      <c r="S603" s="38">
        <v>5</v>
      </c>
      <c r="T603" s="36" t="s">
        <v>100</v>
      </c>
      <c r="U603" s="36" t="s">
        <v>681</v>
      </c>
    </row>
    <row r="604" spans="10:21" x14ac:dyDescent="0.25">
      <c r="J604" s="37">
        <v>41887</v>
      </c>
      <c r="K604" s="36">
        <f t="shared" si="45"/>
        <v>2014</v>
      </c>
      <c r="L604" s="36" t="str">
        <f t="shared" si="46"/>
        <v>September</v>
      </c>
      <c r="M604" s="36">
        <f t="shared" si="47"/>
        <v>36</v>
      </c>
      <c r="N604" s="36">
        <f t="shared" si="48"/>
        <v>5</v>
      </c>
      <c r="O604" s="36" t="str">
        <f t="shared" si="49"/>
        <v>201436</v>
      </c>
      <c r="P604" s="36" t="str">
        <f>CONCATENATE(K604,MONTH(ExpensesDBTable[[#This Row],[Date]]))</f>
        <v>20149</v>
      </c>
      <c r="Q604" s="36" t="s">
        <v>526</v>
      </c>
      <c r="R604" s="36" t="s">
        <v>11</v>
      </c>
      <c r="S604" s="38">
        <v>8</v>
      </c>
      <c r="T604" s="36" t="s">
        <v>100</v>
      </c>
      <c r="U604" s="36" t="s">
        <v>682</v>
      </c>
    </row>
    <row r="605" spans="10:21" x14ac:dyDescent="0.25">
      <c r="J605" s="37">
        <v>41887</v>
      </c>
      <c r="K605" s="36">
        <f t="shared" si="45"/>
        <v>2014</v>
      </c>
      <c r="L605" s="36" t="str">
        <f t="shared" si="46"/>
        <v>September</v>
      </c>
      <c r="M605" s="36">
        <f t="shared" si="47"/>
        <v>36</v>
      </c>
      <c r="N605" s="36">
        <f t="shared" si="48"/>
        <v>5</v>
      </c>
      <c r="O605" s="36" t="str">
        <f t="shared" si="49"/>
        <v>201436</v>
      </c>
      <c r="P605" s="36" t="str">
        <f>CONCATENATE(K605,MONTH(ExpensesDBTable[[#This Row],[Date]]))</f>
        <v>20149</v>
      </c>
      <c r="Q605" s="36" t="s">
        <v>446</v>
      </c>
      <c r="R605" s="36" t="s">
        <v>21</v>
      </c>
      <c r="S605" s="38">
        <v>1477</v>
      </c>
      <c r="T605" s="36" t="s">
        <v>106</v>
      </c>
      <c r="U605" s="36" t="s">
        <v>683</v>
      </c>
    </row>
    <row r="606" spans="10:21" x14ac:dyDescent="0.25">
      <c r="J606" s="37">
        <v>41888</v>
      </c>
      <c r="K606" s="36">
        <f t="shared" si="45"/>
        <v>2014</v>
      </c>
      <c r="L606" s="36" t="str">
        <f t="shared" si="46"/>
        <v>September</v>
      </c>
      <c r="M606" s="36">
        <f t="shared" si="47"/>
        <v>36</v>
      </c>
      <c r="N606" s="36">
        <f t="shared" si="48"/>
        <v>6</v>
      </c>
      <c r="O606" s="36" t="str">
        <f t="shared" si="49"/>
        <v>201436</v>
      </c>
      <c r="P606" s="36" t="str">
        <f>CONCATENATE(K606,MONTH(ExpensesDBTable[[#This Row],[Date]]))</f>
        <v>20149</v>
      </c>
      <c r="Q606" s="36" t="s">
        <v>604</v>
      </c>
      <c r="R606" s="36" t="s">
        <v>14</v>
      </c>
      <c r="S606" s="38">
        <v>4.5</v>
      </c>
      <c r="T606" s="36" t="s">
        <v>100</v>
      </c>
      <c r="U606" s="36" t="s">
        <v>684</v>
      </c>
    </row>
    <row r="607" spans="10:21" x14ac:dyDescent="0.25">
      <c r="J607" s="37">
        <v>41888</v>
      </c>
      <c r="K607" s="36">
        <f t="shared" si="45"/>
        <v>2014</v>
      </c>
      <c r="L607" s="36" t="str">
        <f t="shared" si="46"/>
        <v>September</v>
      </c>
      <c r="M607" s="36">
        <f t="shared" si="47"/>
        <v>36</v>
      </c>
      <c r="N607" s="36">
        <f t="shared" si="48"/>
        <v>6</v>
      </c>
      <c r="O607" s="36" t="str">
        <f t="shared" si="49"/>
        <v>201436</v>
      </c>
      <c r="P607" s="36" t="str">
        <f>CONCATENATE(K607,MONTH(ExpensesDBTable[[#This Row],[Date]]))</f>
        <v>20149</v>
      </c>
      <c r="Q607" s="36" t="s">
        <v>99</v>
      </c>
      <c r="R607" s="36" t="s">
        <v>14</v>
      </c>
      <c r="S607" s="38">
        <v>23.55</v>
      </c>
      <c r="T607" s="36" t="s">
        <v>100</v>
      </c>
      <c r="U607" s="36" t="s">
        <v>685</v>
      </c>
    </row>
    <row r="608" spans="10:21" x14ac:dyDescent="0.25">
      <c r="J608" s="37">
        <v>41888</v>
      </c>
      <c r="K608" s="36">
        <f t="shared" si="45"/>
        <v>2014</v>
      </c>
      <c r="L608" s="36" t="str">
        <f t="shared" si="46"/>
        <v>September</v>
      </c>
      <c r="M608" s="36">
        <f t="shared" si="47"/>
        <v>36</v>
      </c>
      <c r="N608" s="36">
        <f t="shared" si="48"/>
        <v>6</v>
      </c>
      <c r="O608" s="36" t="str">
        <f t="shared" si="49"/>
        <v>201436</v>
      </c>
      <c r="P608" s="36" t="str">
        <f>CONCATENATE(K608,MONTH(ExpensesDBTable[[#This Row],[Date]]))</f>
        <v>20149</v>
      </c>
      <c r="Q608" s="36" t="s">
        <v>128</v>
      </c>
      <c r="R608" s="36" t="s">
        <v>22</v>
      </c>
      <c r="S608" s="38">
        <v>10</v>
      </c>
      <c r="T608" s="36" t="s">
        <v>100</v>
      </c>
      <c r="U608" s="36" t="s">
        <v>686</v>
      </c>
    </row>
    <row r="609" spans="10:21" x14ac:dyDescent="0.25">
      <c r="J609" s="37">
        <v>41888</v>
      </c>
      <c r="K609" s="36">
        <f t="shared" si="45"/>
        <v>2014</v>
      </c>
      <c r="L609" s="36" t="str">
        <f t="shared" si="46"/>
        <v>September</v>
      </c>
      <c r="M609" s="36">
        <f t="shared" si="47"/>
        <v>36</v>
      </c>
      <c r="N609" s="36">
        <f t="shared" si="48"/>
        <v>6</v>
      </c>
      <c r="O609" s="36" t="str">
        <f t="shared" si="49"/>
        <v>201436</v>
      </c>
      <c r="P609" s="36" t="str">
        <f>CONCATENATE(K609,MONTH(ExpensesDBTable[[#This Row],[Date]]))</f>
        <v>20149</v>
      </c>
      <c r="Q609" s="36" t="s">
        <v>119</v>
      </c>
      <c r="R609" s="36" t="s">
        <v>14</v>
      </c>
      <c r="S609" s="38">
        <v>2.35</v>
      </c>
      <c r="T609" s="36" t="s">
        <v>100</v>
      </c>
      <c r="U609" s="36" t="s">
        <v>687</v>
      </c>
    </row>
    <row r="610" spans="10:21" x14ac:dyDescent="0.25">
      <c r="J610" s="37">
        <v>41888</v>
      </c>
      <c r="K610" s="36">
        <f t="shared" si="45"/>
        <v>2014</v>
      </c>
      <c r="L610" s="36" t="str">
        <f t="shared" si="46"/>
        <v>September</v>
      </c>
      <c r="M610" s="36">
        <f t="shared" si="47"/>
        <v>36</v>
      </c>
      <c r="N610" s="36">
        <f t="shared" si="48"/>
        <v>6</v>
      </c>
      <c r="O610" s="36" t="str">
        <f t="shared" si="49"/>
        <v>201436</v>
      </c>
      <c r="P610" s="36" t="str">
        <f>CONCATENATE(K610,MONTH(ExpensesDBTable[[#This Row],[Date]]))</f>
        <v>20149</v>
      </c>
      <c r="Q610" s="36" t="s">
        <v>592</v>
      </c>
      <c r="R610" s="36" t="s">
        <v>14</v>
      </c>
      <c r="S610" s="38">
        <v>3.55</v>
      </c>
      <c r="T610" s="36" t="s">
        <v>100</v>
      </c>
      <c r="U610" s="36" t="s">
        <v>688</v>
      </c>
    </row>
    <row r="611" spans="10:21" x14ac:dyDescent="0.25">
      <c r="J611" s="37">
        <v>41888</v>
      </c>
      <c r="K611" s="36">
        <f t="shared" si="45"/>
        <v>2014</v>
      </c>
      <c r="L611" s="36" t="str">
        <f t="shared" si="46"/>
        <v>September</v>
      </c>
      <c r="M611" s="36">
        <f t="shared" si="47"/>
        <v>36</v>
      </c>
      <c r="N611" s="36">
        <f t="shared" si="48"/>
        <v>6</v>
      </c>
      <c r="O611" s="36" t="str">
        <f t="shared" si="49"/>
        <v>201436</v>
      </c>
      <c r="P611" s="36" t="str">
        <f>CONCATENATE(K611,MONTH(ExpensesDBTable[[#This Row],[Date]]))</f>
        <v>20149</v>
      </c>
      <c r="Q611" s="36" t="s">
        <v>526</v>
      </c>
      <c r="R611" s="36" t="s">
        <v>14</v>
      </c>
      <c r="S611" s="38">
        <v>2.75</v>
      </c>
      <c r="T611" s="36" t="s">
        <v>100</v>
      </c>
      <c r="U611" s="36" t="s">
        <v>689</v>
      </c>
    </row>
    <row r="612" spans="10:21" x14ac:dyDescent="0.25">
      <c r="J612" s="37">
        <v>41888</v>
      </c>
      <c r="K612" s="36">
        <f t="shared" si="45"/>
        <v>2014</v>
      </c>
      <c r="L612" s="36" t="str">
        <f t="shared" si="46"/>
        <v>September</v>
      </c>
      <c r="M612" s="36">
        <f t="shared" si="47"/>
        <v>36</v>
      </c>
      <c r="N612" s="36">
        <f t="shared" si="48"/>
        <v>6</v>
      </c>
      <c r="O612" s="36" t="str">
        <f t="shared" si="49"/>
        <v>201436</v>
      </c>
      <c r="P612" s="36" t="str">
        <f>CONCATENATE(K612,MONTH(ExpensesDBTable[[#This Row],[Date]]))</f>
        <v>20149</v>
      </c>
      <c r="Q612" s="36" t="s">
        <v>130</v>
      </c>
      <c r="R612" s="36" t="s">
        <v>14</v>
      </c>
      <c r="S612" s="38">
        <v>5</v>
      </c>
      <c r="T612" s="36" t="s">
        <v>100</v>
      </c>
      <c r="U612" s="36" t="s">
        <v>690</v>
      </c>
    </row>
    <row r="613" spans="10:21" x14ac:dyDescent="0.25">
      <c r="J613" s="37">
        <v>41890</v>
      </c>
      <c r="K613" s="36">
        <f t="shared" si="45"/>
        <v>2014</v>
      </c>
      <c r="L613" s="36" t="str">
        <f t="shared" si="46"/>
        <v>September</v>
      </c>
      <c r="M613" s="36">
        <f t="shared" si="47"/>
        <v>37</v>
      </c>
      <c r="N613" s="36">
        <f t="shared" si="48"/>
        <v>8</v>
      </c>
      <c r="O613" s="36" t="str">
        <f t="shared" si="49"/>
        <v>201437</v>
      </c>
      <c r="P613" s="36" t="str">
        <f>CONCATENATE(K613,MONTH(ExpensesDBTable[[#This Row],[Date]]))</f>
        <v>20149</v>
      </c>
      <c r="Q613" s="36" t="s">
        <v>533</v>
      </c>
      <c r="R613" s="36" t="s">
        <v>23</v>
      </c>
      <c r="S613" s="38">
        <v>60</v>
      </c>
      <c r="T613" s="36" t="s">
        <v>106</v>
      </c>
      <c r="U613" s="36" t="s">
        <v>691</v>
      </c>
    </row>
    <row r="614" spans="10:21" x14ac:dyDescent="0.25">
      <c r="J614" s="37">
        <v>41890</v>
      </c>
      <c r="K614" s="36">
        <f t="shared" si="45"/>
        <v>2014</v>
      </c>
      <c r="L614" s="36" t="str">
        <f t="shared" si="46"/>
        <v>September</v>
      </c>
      <c r="M614" s="36">
        <f t="shared" si="47"/>
        <v>37</v>
      </c>
      <c r="N614" s="36">
        <f t="shared" si="48"/>
        <v>8</v>
      </c>
      <c r="O614" s="36" t="str">
        <f t="shared" si="49"/>
        <v>201437</v>
      </c>
      <c r="P614" s="36" t="str">
        <f>CONCATENATE(K614,MONTH(ExpensesDBTable[[#This Row],[Date]]))</f>
        <v>20149</v>
      </c>
      <c r="Q614" s="36" t="s">
        <v>119</v>
      </c>
      <c r="R614" s="36" t="s">
        <v>14</v>
      </c>
      <c r="S614" s="38">
        <v>15</v>
      </c>
      <c r="T614" s="36" t="s">
        <v>100</v>
      </c>
      <c r="U614" s="36" t="s">
        <v>692</v>
      </c>
    </row>
    <row r="615" spans="10:21" x14ac:dyDescent="0.25">
      <c r="J615" s="37">
        <v>41891</v>
      </c>
      <c r="K615" s="36">
        <f t="shared" si="45"/>
        <v>2014</v>
      </c>
      <c r="L615" s="36" t="str">
        <f t="shared" si="46"/>
        <v>September</v>
      </c>
      <c r="M615" s="36">
        <f t="shared" si="47"/>
        <v>37</v>
      </c>
      <c r="N615" s="36">
        <f t="shared" si="48"/>
        <v>9</v>
      </c>
      <c r="O615" s="36" t="str">
        <f t="shared" si="49"/>
        <v>201437</v>
      </c>
      <c r="P615" s="36" t="str">
        <f>CONCATENATE(K615,MONTH(ExpensesDBTable[[#This Row],[Date]]))</f>
        <v>20149</v>
      </c>
      <c r="Q615" s="36" t="s">
        <v>145</v>
      </c>
      <c r="R615" s="36" t="s">
        <v>23</v>
      </c>
      <c r="S615" s="38">
        <v>63</v>
      </c>
      <c r="T615" s="36" t="s">
        <v>106</v>
      </c>
      <c r="U615" s="36" t="s">
        <v>693</v>
      </c>
    </row>
    <row r="616" spans="10:21" x14ac:dyDescent="0.25">
      <c r="J616" s="37">
        <v>41891</v>
      </c>
      <c r="K616" s="36">
        <f t="shared" si="45"/>
        <v>2014</v>
      </c>
      <c r="L616" s="36" t="str">
        <f t="shared" si="46"/>
        <v>September</v>
      </c>
      <c r="M616" s="36">
        <f t="shared" si="47"/>
        <v>37</v>
      </c>
      <c r="N616" s="36">
        <f t="shared" si="48"/>
        <v>9</v>
      </c>
      <c r="O616" s="36" t="str">
        <f t="shared" si="49"/>
        <v>201437</v>
      </c>
      <c r="P616" s="36" t="str">
        <f>CONCATENATE(K616,MONTH(ExpensesDBTable[[#This Row],[Date]]))</f>
        <v>20149</v>
      </c>
      <c r="Q616" s="36" t="s">
        <v>526</v>
      </c>
      <c r="R616" s="36" t="s">
        <v>14</v>
      </c>
      <c r="S616" s="38">
        <v>6</v>
      </c>
      <c r="T616" s="36" t="s">
        <v>100</v>
      </c>
      <c r="U616" s="36" t="s">
        <v>694</v>
      </c>
    </row>
    <row r="617" spans="10:21" x14ac:dyDescent="0.25">
      <c r="J617" s="37">
        <v>41891</v>
      </c>
      <c r="K617" s="36">
        <f t="shared" si="45"/>
        <v>2014</v>
      </c>
      <c r="L617" s="36" t="str">
        <f t="shared" si="46"/>
        <v>September</v>
      </c>
      <c r="M617" s="36">
        <f t="shared" si="47"/>
        <v>37</v>
      </c>
      <c r="N617" s="36">
        <f t="shared" si="48"/>
        <v>9</v>
      </c>
      <c r="O617" s="36" t="str">
        <f t="shared" si="49"/>
        <v>201437</v>
      </c>
      <c r="P617" s="36" t="str">
        <f>CONCATENATE(K617,MONTH(ExpensesDBTable[[#This Row],[Date]]))</f>
        <v>20149</v>
      </c>
      <c r="Q617" s="36" t="s">
        <v>119</v>
      </c>
      <c r="R617" s="36" t="s">
        <v>14</v>
      </c>
      <c r="S617" s="38">
        <v>8</v>
      </c>
      <c r="T617" s="36" t="s">
        <v>100</v>
      </c>
      <c r="U617" s="36" t="s">
        <v>695</v>
      </c>
    </row>
    <row r="618" spans="10:21" x14ac:dyDescent="0.25">
      <c r="J618" s="37">
        <v>41892</v>
      </c>
      <c r="K618" s="36">
        <f t="shared" si="45"/>
        <v>2014</v>
      </c>
      <c r="L618" s="36" t="str">
        <f t="shared" si="46"/>
        <v>September</v>
      </c>
      <c r="M618" s="36">
        <f t="shared" si="47"/>
        <v>37</v>
      </c>
      <c r="N618" s="36">
        <f t="shared" si="48"/>
        <v>10</v>
      </c>
      <c r="O618" s="36" t="str">
        <f t="shared" si="49"/>
        <v>201437</v>
      </c>
      <c r="P618" s="36" t="str">
        <f>CONCATENATE(K618,MONTH(ExpensesDBTable[[#This Row],[Date]]))</f>
        <v>20149</v>
      </c>
      <c r="Q618" s="36" t="s">
        <v>119</v>
      </c>
      <c r="R618" s="36" t="s">
        <v>14</v>
      </c>
      <c r="S618" s="38">
        <v>10.73</v>
      </c>
      <c r="T618" s="36" t="s">
        <v>100</v>
      </c>
      <c r="U618" s="36" t="s">
        <v>696</v>
      </c>
    </row>
    <row r="619" spans="10:21" x14ac:dyDescent="0.25">
      <c r="J619" s="37">
        <v>41894</v>
      </c>
      <c r="K619" s="36">
        <f t="shared" si="45"/>
        <v>2014</v>
      </c>
      <c r="L619" s="36" t="str">
        <f t="shared" si="46"/>
        <v>September</v>
      </c>
      <c r="M619" s="36">
        <f t="shared" si="47"/>
        <v>37</v>
      </c>
      <c r="N619" s="36">
        <f t="shared" si="48"/>
        <v>12</v>
      </c>
      <c r="O619" s="36" t="str">
        <f t="shared" si="49"/>
        <v>201437</v>
      </c>
      <c r="P619" s="36" t="str">
        <f>CONCATENATE(K619,MONTH(ExpensesDBTable[[#This Row],[Date]]))</f>
        <v>20149</v>
      </c>
      <c r="Q619" s="36" t="s">
        <v>119</v>
      </c>
      <c r="R619" s="36" t="s">
        <v>14</v>
      </c>
      <c r="S619" s="38">
        <v>1.59</v>
      </c>
      <c r="T619" s="36" t="s">
        <v>100</v>
      </c>
      <c r="U619" s="36" t="s">
        <v>362</v>
      </c>
    </row>
    <row r="620" spans="10:21" x14ac:dyDescent="0.25">
      <c r="J620" s="37">
        <v>41894</v>
      </c>
      <c r="K620" s="36">
        <f t="shared" si="45"/>
        <v>2014</v>
      </c>
      <c r="L620" s="36" t="str">
        <f t="shared" si="46"/>
        <v>September</v>
      </c>
      <c r="M620" s="36">
        <f t="shared" si="47"/>
        <v>37</v>
      </c>
      <c r="N620" s="36">
        <f t="shared" si="48"/>
        <v>12</v>
      </c>
      <c r="O620" s="36" t="str">
        <f t="shared" si="49"/>
        <v>201437</v>
      </c>
      <c r="P620" s="36" t="str">
        <f>CONCATENATE(K620,MONTH(ExpensesDBTable[[#This Row],[Date]]))</f>
        <v>20149</v>
      </c>
      <c r="Q620" s="36" t="s">
        <v>526</v>
      </c>
      <c r="R620" s="36" t="s">
        <v>14</v>
      </c>
      <c r="S620" s="38">
        <v>13.17</v>
      </c>
      <c r="T620" s="36" t="s">
        <v>100</v>
      </c>
      <c r="U620" s="36" t="s">
        <v>697</v>
      </c>
    </row>
    <row r="621" spans="10:21" x14ac:dyDescent="0.25">
      <c r="J621" s="37">
        <v>41896</v>
      </c>
      <c r="K621" s="36">
        <f t="shared" si="45"/>
        <v>2014</v>
      </c>
      <c r="L621" s="36" t="str">
        <f t="shared" si="46"/>
        <v>September</v>
      </c>
      <c r="M621" s="36">
        <f t="shared" si="47"/>
        <v>37</v>
      </c>
      <c r="N621" s="36">
        <f t="shared" si="48"/>
        <v>14</v>
      </c>
      <c r="O621" s="36" t="str">
        <f t="shared" si="49"/>
        <v>201437</v>
      </c>
      <c r="P621" s="36" t="str">
        <f>CONCATENATE(K621,MONTH(ExpensesDBTable[[#This Row],[Date]]))</f>
        <v>20149</v>
      </c>
      <c r="Q621" s="36" t="s">
        <v>119</v>
      </c>
      <c r="R621" s="36" t="s">
        <v>14</v>
      </c>
      <c r="S621" s="38">
        <v>17.86</v>
      </c>
      <c r="T621" s="36" t="s">
        <v>100</v>
      </c>
      <c r="U621" s="36" t="s">
        <v>698</v>
      </c>
    </row>
    <row r="622" spans="10:21" x14ac:dyDescent="0.25">
      <c r="J622" s="37">
        <v>41896</v>
      </c>
      <c r="K622" s="36">
        <f t="shared" si="45"/>
        <v>2014</v>
      </c>
      <c r="L622" s="36" t="str">
        <f t="shared" si="46"/>
        <v>September</v>
      </c>
      <c r="M622" s="36">
        <f t="shared" si="47"/>
        <v>37</v>
      </c>
      <c r="N622" s="36">
        <f t="shared" si="48"/>
        <v>14</v>
      </c>
      <c r="O622" s="36" t="str">
        <f t="shared" si="49"/>
        <v>201437</v>
      </c>
      <c r="P622" s="36" t="str">
        <f>CONCATENATE(K622,MONTH(ExpensesDBTable[[#This Row],[Date]]))</f>
        <v>20149</v>
      </c>
      <c r="Q622" s="36" t="s">
        <v>526</v>
      </c>
      <c r="R622" s="36" t="s">
        <v>11</v>
      </c>
      <c r="S622" s="38">
        <v>6</v>
      </c>
      <c r="T622" s="36" t="s">
        <v>100</v>
      </c>
      <c r="U622" s="36" t="s">
        <v>481</v>
      </c>
    </row>
    <row r="623" spans="10:21" x14ac:dyDescent="0.25">
      <c r="J623" s="37">
        <v>41897</v>
      </c>
      <c r="K623" s="36">
        <f t="shared" si="45"/>
        <v>2014</v>
      </c>
      <c r="L623" s="36" t="str">
        <f t="shared" si="46"/>
        <v>September</v>
      </c>
      <c r="M623" s="36">
        <f t="shared" si="47"/>
        <v>38</v>
      </c>
      <c r="N623" s="36">
        <f t="shared" si="48"/>
        <v>15</v>
      </c>
      <c r="O623" s="36" t="str">
        <f t="shared" si="49"/>
        <v>201438</v>
      </c>
      <c r="P623" s="36" t="str">
        <f>CONCATENATE(K623,MONTH(ExpensesDBTable[[#This Row],[Date]]))</f>
        <v>20149</v>
      </c>
      <c r="Q623" s="36" t="s">
        <v>105</v>
      </c>
      <c r="R623" s="36" t="s">
        <v>18</v>
      </c>
      <c r="S623" s="38">
        <v>149</v>
      </c>
      <c r="T623" s="36" t="s">
        <v>106</v>
      </c>
      <c r="U623" s="36" t="s">
        <v>699</v>
      </c>
    </row>
    <row r="624" spans="10:21" x14ac:dyDescent="0.25">
      <c r="J624" s="37">
        <v>41897</v>
      </c>
      <c r="K624" s="36">
        <f t="shared" si="45"/>
        <v>2014</v>
      </c>
      <c r="L624" s="36" t="str">
        <f t="shared" si="46"/>
        <v>September</v>
      </c>
      <c r="M624" s="36">
        <f t="shared" si="47"/>
        <v>38</v>
      </c>
      <c r="N624" s="36">
        <f t="shared" si="48"/>
        <v>15</v>
      </c>
      <c r="O624" s="36" t="str">
        <f t="shared" si="49"/>
        <v>201438</v>
      </c>
      <c r="P624" s="36" t="str">
        <f>CONCATENATE(K624,MONTH(ExpensesDBTable[[#This Row],[Date]]))</f>
        <v>20149</v>
      </c>
      <c r="Q624" s="36" t="s">
        <v>99</v>
      </c>
      <c r="R624" s="36" t="s">
        <v>14</v>
      </c>
      <c r="S624" s="38">
        <v>21.49</v>
      </c>
      <c r="T624" s="36" t="s">
        <v>100</v>
      </c>
      <c r="U624" s="36" t="s">
        <v>700</v>
      </c>
    </row>
    <row r="625" spans="10:21" x14ac:dyDescent="0.25">
      <c r="J625" s="37">
        <v>41897</v>
      </c>
      <c r="K625" s="36">
        <f t="shared" si="45"/>
        <v>2014</v>
      </c>
      <c r="L625" s="36" t="str">
        <f t="shared" si="46"/>
        <v>September</v>
      </c>
      <c r="M625" s="36">
        <f t="shared" si="47"/>
        <v>38</v>
      </c>
      <c r="N625" s="36">
        <f t="shared" si="48"/>
        <v>15</v>
      </c>
      <c r="O625" s="36" t="str">
        <f t="shared" si="49"/>
        <v>201438</v>
      </c>
      <c r="P625" s="36" t="str">
        <f>CONCATENATE(K625,MONTH(ExpensesDBTable[[#This Row],[Date]]))</f>
        <v>20149</v>
      </c>
      <c r="Q625" s="36" t="s">
        <v>119</v>
      </c>
      <c r="R625" s="36" t="s">
        <v>14</v>
      </c>
      <c r="S625" s="38">
        <v>8.5</v>
      </c>
      <c r="T625" s="36" t="s">
        <v>100</v>
      </c>
      <c r="U625" s="36" t="s">
        <v>382</v>
      </c>
    </row>
    <row r="626" spans="10:21" x14ac:dyDescent="0.25">
      <c r="J626" s="37">
        <v>41898</v>
      </c>
      <c r="K626" s="36">
        <f t="shared" si="45"/>
        <v>2014</v>
      </c>
      <c r="L626" s="36" t="str">
        <f t="shared" si="46"/>
        <v>September</v>
      </c>
      <c r="M626" s="36">
        <f t="shared" si="47"/>
        <v>38</v>
      </c>
      <c r="N626" s="36">
        <f t="shared" si="48"/>
        <v>16</v>
      </c>
      <c r="O626" s="36" t="str">
        <f t="shared" si="49"/>
        <v>201438</v>
      </c>
      <c r="P626" s="36" t="str">
        <f>CONCATENATE(K626,MONTH(ExpensesDBTable[[#This Row],[Date]]))</f>
        <v>20149</v>
      </c>
      <c r="Q626" s="36" t="s">
        <v>119</v>
      </c>
      <c r="R626" s="36" t="s">
        <v>14</v>
      </c>
      <c r="S626" s="38">
        <v>6.78</v>
      </c>
      <c r="T626" s="36" t="s">
        <v>100</v>
      </c>
      <c r="U626" s="36" t="s">
        <v>701</v>
      </c>
    </row>
    <row r="627" spans="10:21" x14ac:dyDescent="0.25">
      <c r="J627" s="37">
        <v>41898</v>
      </c>
      <c r="K627" s="36">
        <f t="shared" si="45"/>
        <v>2014</v>
      </c>
      <c r="L627" s="36" t="str">
        <f t="shared" si="46"/>
        <v>September</v>
      </c>
      <c r="M627" s="36">
        <f t="shared" si="47"/>
        <v>38</v>
      </c>
      <c r="N627" s="36">
        <f t="shared" si="48"/>
        <v>16</v>
      </c>
      <c r="O627" s="36" t="str">
        <f t="shared" si="49"/>
        <v>201438</v>
      </c>
      <c r="P627" s="36" t="str">
        <f>CONCATENATE(K627,MONTH(ExpensesDBTable[[#This Row],[Date]]))</f>
        <v>20149</v>
      </c>
      <c r="Q627" s="36" t="s">
        <v>552</v>
      </c>
      <c r="R627" s="36" t="s">
        <v>14</v>
      </c>
      <c r="S627" s="38">
        <v>4.5</v>
      </c>
      <c r="T627" s="36" t="s">
        <v>100</v>
      </c>
      <c r="U627" s="36" t="s">
        <v>702</v>
      </c>
    </row>
    <row r="628" spans="10:21" x14ac:dyDescent="0.25">
      <c r="J628" s="37">
        <v>41898</v>
      </c>
      <c r="K628" s="36">
        <f t="shared" si="45"/>
        <v>2014</v>
      </c>
      <c r="L628" s="36" t="str">
        <f t="shared" si="46"/>
        <v>September</v>
      </c>
      <c r="M628" s="36">
        <f t="shared" si="47"/>
        <v>38</v>
      </c>
      <c r="N628" s="36">
        <f t="shared" si="48"/>
        <v>16</v>
      </c>
      <c r="O628" s="36" t="str">
        <f t="shared" si="49"/>
        <v>201438</v>
      </c>
      <c r="P628" s="36" t="str">
        <f>CONCATENATE(K628,MONTH(ExpensesDBTable[[#This Row],[Date]]))</f>
        <v>20149</v>
      </c>
      <c r="Q628" s="36" t="s">
        <v>119</v>
      </c>
      <c r="R628" s="36" t="s">
        <v>14</v>
      </c>
      <c r="S628" s="38">
        <v>7</v>
      </c>
      <c r="T628" s="36" t="s">
        <v>100</v>
      </c>
      <c r="U628" s="36" t="s">
        <v>703</v>
      </c>
    </row>
    <row r="629" spans="10:21" x14ac:dyDescent="0.25">
      <c r="J629" s="37">
        <v>41898</v>
      </c>
      <c r="K629" s="36">
        <f t="shared" si="45"/>
        <v>2014</v>
      </c>
      <c r="L629" s="36" t="str">
        <f t="shared" si="46"/>
        <v>September</v>
      </c>
      <c r="M629" s="36">
        <f t="shared" si="47"/>
        <v>38</v>
      </c>
      <c r="N629" s="36">
        <f t="shared" si="48"/>
        <v>16</v>
      </c>
      <c r="O629" s="36" t="str">
        <f t="shared" si="49"/>
        <v>201438</v>
      </c>
      <c r="P629" s="36" t="str">
        <f>CONCATENATE(K629,MONTH(ExpensesDBTable[[#This Row],[Date]]))</f>
        <v>20149</v>
      </c>
      <c r="Q629" s="36" t="s">
        <v>704</v>
      </c>
      <c r="R629" s="36" t="s">
        <v>23</v>
      </c>
      <c r="S629" s="38">
        <v>112.01</v>
      </c>
      <c r="T629" s="36" t="s">
        <v>106</v>
      </c>
      <c r="U629" s="36" t="s">
        <v>705</v>
      </c>
    </row>
    <row r="630" spans="10:21" x14ac:dyDescent="0.25">
      <c r="J630" s="37">
        <v>41900</v>
      </c>
      <c r="K630" s="36">
        <f t="shared" si="45"/>
        <v>2014</v>
      </c>
      <c r="L630" s="36" t="str">
        <f t="shared" si="46"/>
        <v>September</v>
      </c>
      <c r="M630" s="36">
        <f t="shared" si="47"/>
        <v>38</v>
      </c>
      <c r="N630" s="36">
        <f t="shared" si="48"/>
        <v>18</v>
      </c>
      <c r="O630" s="36" t="str">
        <f t="shared" si="49"/>
        <v>201438</v>
      </c>
      <c r="P630" s="36" t="str">
        <f>CONCATENATE(K630,MONTH(ExpensesDBTable[[#This Row],[Date]]))</f>
        <v>20149</v>
      </c>
      <c r="Q630" s="36" t="s">
        <v>105</v>
      </c>
      <c r="R630" s="36" t="s">
        <v>14</v>
      </c>
      <c r="S630" s="38">
        <v>13.5</v>
      </c>
      <c r="T630" s="36" t="s">
        <v>100</v>
      </c>
      <c r="U630" s="36" t="s">
        <v>706</v>
      </c>
    </row>
    <row r="631" spans="10:21" x14ac:dyDescent="0.25">
      <c r="J631" s="37">
        <v>41900</v>
      </c>
      <c r="K631" s="36">
        <f t="shared" si="45"/>
        <v>2014</v>
      </c>
      <c r="L631" s="36" t="str">
        <f t="shared" si="46"/>
        <v>September</v>
      </c>
      <c r="M631" s="36">
        <f t="shared" si="47"/>
        <v>38</v>
      </c>
      <c r="N631" s="36">
        <f t="shared" si="48"/>
        <v>18</v>
      </c>
      <c r="O631" s="36" t="str">
        <f t="shared" si="49"/>
        <v>201438</v>
      </c>
      <c r="P631" s="36" t="str">
        <f>CONCATENATE(K631,MONTH(ExpensesDBTable[[#This Row],[Date]]))</f>
        <v>20149</v>
      </c>
      <c r="Q631" s="36" t="s">
        <v>119</v>
      </c>
      <c r="R631" s="36" t="s">
        <v>14</v>
      </c>
      <c r="S631" s="38">
        <v>1.5</v>
      </c>
      <c r="T631" s="36" t="s">
        <v>100</v>
      </c>
      <c r="U631" s="36" t="s">
        <v>707</v>
      </c>
    </row>
    <row r="632" spans="10:21" x14ac:dyDescent="0.25">
      <c r="J632" s="37">
        <v>41900</v>
      </c>
      <c r="K632" s="36">
        <f t="shared" si="45"/>
        <v>2014</v>
      </c>
      <c r="L632" s="36" t="str">
        <f t="shared" si="46"/>
        <v>September</v>
      </c>
      <c r="M632" s="36">
        <f t="shared" si="47"/>
        <v>38</v>
      </c>
      <c r="N632" s="36">
        <f t="shared" si="48"/>
        <v>18</v>
      </c>
      <c r="O632" s="36" t="str">
        <f t="shared" si="49"/>
        <v>201438</v>
      </c>
      <c r="P632" s="36" t="str">
        <f>CONCATENATE(K632,MONTH(ExpensesDBTable[[#This Row],[Date]]))</f>
        <v>20149</v>
      </c>
      <c r="Q632" s="36" t="s">
        <v>99</v>
      </c>
      <c r="R632" s="36" t="s">
        <v>14</v>
      </c>
      <c r="S632" s="38">
        <v>5</v>
      </c>
      <c r="T632" s="36" t="s">
        <v>100</v>
      </c>
      <c r="U632" s="36" t="s">
        <v>708</v>
      </c>
    </row>
    <row r="633" spans="10:21" x14ac:dyDescent="0.25">
      <c r="J633" s="37">
        <v>41901</v>
      </c>
      <c r="K633" s="36">
        <f t="shared" si="45"/>
        <v>2014</v>
      </c>
      <c r="L633" s="36" t="str">
        <f t="shared" si="46"/>
        <v>September</v>
      </c>
      <c r="M633" s="36">
        <f t="shared" si="47"/>
        <v>38</v>
      </c>
      <c r="N633" s="36">
        <f t="shared" si="48"/>
        <v>19</v>
      </c>
      <c r="O633" s="36" t="str">
        <f t="shared" si="49"/>
        <v>201438</v>
      </c>
      <c r="P633" s="36" t="str">
        <f>CONCATENATE(K633,MONTH(ExpensesDBTable[[#This Row],[Date]]))</f>
        <v>20149</v>
      </c>
      <c r="Q633" s="36" t="s">
        <v>526</v>
      </c>
      <c r="R633" s="36" t="s">
        <v>14</v>
      </c>
      <c r="S633" s="38">
        <v>3</v>
      </c>
      <c r="T633" s="36" t="s">
        <v>100</v>
      </c>
      <c r="U633" s="36" t="s">
        <v>709</v>
      </c>
    </row>
    <row r="634" spans="10:21" x14ac:dyDescent="0.25">
      <c r="J634" s="37">
        <v>41901</v>
      </c>
      <c r="K634" s="36">
        <f t="shared" si="45"/>
        <v>2014</v>
      </c>
      <c r="L634" s="36" t="str">
        <f t="shared" si="46"/>
        <v>September</v>
      </c>
      <c r="M634" s="36">
        <f t="shared" si="47"/>
        <v>38</v>
      </c>
      <c r="N634" s="36">
        <f t="shared" si="48"/>
        <v>19</v>
      </c>
      <c r="O634" s="36" t="str">
        <f t="shared" si="49"/>
        <v>201438</v>
      </c>
      <c r="P634" s="36" t="str">
        <f>CONCATENATE(K634,MONTH(ExpensesDBTable[[#This Row],[Date]]))</f>
        <v>20149</v>
      </c>
      <c r="Q634" s="36" t="s">
        <v>128</v>
      </c>
      <c r="R634" s="36" t="s">
        <v>22</v>
      </c>
      <c r="S634" s="38">
        <v>10</v>
      </c>
      <c r="T634" s="36" t="s">
        <v>100</v>
      </c>
      <c r="U634" s="36" t="s">
        <v>710</v>
      </c>
    </row>
    <row r="635" spans="10:21" x14ac:dyDescent="0.25">
      <c r="J635" s="37">
        <v>41902</v>
      </c>
      <c r="K635" s="36">
        <f t="shared" si="45"/>
        <v>2014</v>
      </c>
      <c r="L635" s="36" t="str">
        <f t="shared" si="46"/>
        <v>September</v>
      </c>
      <c r="M635" s="36">
        <f t="shared" si="47"/>
        <v>38</v>
      </c>
      <c r="N635" s="36">
        <f t="shared" si="48"/>
        <v>20</v>
      </c>
      <c r="O635" s="36" t="str">
        <f t="shared" si="49"/>
        <v>201438</v>
      </c>
      <c r="P635" s="36" t="str">
        <f>CONCATENATE(K635,MONTH(ExpensesDBTable[[#This Row],[Date]]))</f>
        <v>20149</v>
      </c>
      <c r="Q635" s="36" t="s">
        <v>102</v>
      </c>
      <c r="R635" s="36" t="s">
        <v>14</v>
      </c>
      <c r="S635" s="38">
        <v>26</v>
      </c>
      <c r="T635" s="36" t="s">
        <v>100</v>
      </c>
      <c r="U635" s="36" t="s">
        <v>711</v>
      </c>
    </row>
    <row r="636" spans="10:21" x14ac:dyDescent="0.25">
      <c r="J636" s="37">
        <v>41902</v>
      </c>
      <c r="K636" s="36">
        <f t="shared" si="45"/>
        <v>2014</v>
      </c>
      <c r="L636" s="36" t="str">
        <f t="shared" si="46"/>
        <v>September</v>
      </c>
      <c r="M636" s="36">
        <f t="shared" si="47"/>
        <v>38</v>
      </c>
      <c r="N636" s="36">
        <f t="shared" si="48"/>
        <v>20</v>
      </c>
      <c r="O636" s="36" t="str">
        <f t="shared" si="49"/>
        <v>201438</v>
      </c>
      <c r="P636" s="36" t="str">
        <f>CONCATENATE(K636,MONTH(ExpensesDBTable[[#This Row],[Date]]))</f>
        <v>20149</v>
      </c>
      <c r="Q636" s="36" t="s">
        <v>526</v>
      </c>
      <c r="R636" s="36" t="s">
        <v>11</v>
      </c>
      <c r="S636" s="38">
        <v>8</v>
      </c>
      <c r="T636" s="36" t="s">
        <v>100</v>
      </c>
      <c r="U636" s="36" t="s">
        <v>481</v>
      </c>
    </row>
    <row r="637" spans="10:21" x14ac:dyDescent="0.25">
      <c r="J637" s="37">
        <v>41902</v>
      </c>
      <c r="K637" s="36">
        <f t="shared" si="45"/>
        <v>2014</v>
      </c>
      <c r="L637" s="36" t="str">
        <f t="shared" si="46"/>
        <v>September</v>
      </c>
      <c r="M637" s="36">
        <f t="shared" si="47"/>
        <v>38</v>
      </c>
      <c r="N637" s="36">
        <f t="shared" si="48"/>
        <v>20</v>
      </c>
      <c r="O637" s="36" t="str">
        <f t="shared" si="49"/>
        <v>201438</v>
      </c>
      <c r="P637" s="36" t="str">
        <f>CONCATENATE(K637,MONTH(ExpensesDBTable[[#This Row],[Date]]))</f>
        <v>20149</v>
      </c>
      <c r="Q637" s="36" t="s">
        <v>526</v>
      </c>
      <c r="R637" s="36" t="s">
        <v>11</v>
      </c>
      <c r="S637" s="38">
        <v>16</v>
      </c>
      <c r="T637" s="36" t="s">
        <v>100</v>
      </c>
      <c r="U637" s="36" t="s">
        <v>712</v>
      </c>
    </row>
    <row r="638" spans="10:21" x14ac:dyDescent="0.25">
      <c r="J638" s="37">
        <v>41903</v>
      </c>
      <c r="K638" s="36">
        <f t="shared" si="45"/>
        <v>2014</v>
      </c>
      <c r="L638" s="36" t="str">
        <f t="shared" si="46"/>
        <v>September</v>
      </c>
      <c r="M638" s="36">
        <f t="shared" si="47"/>
        <v>38</v>
      </c>
      <c r="N638" s="36">
        <f t="shared" si="48"/>
        <v>21</v>
      </c>
      <c r="O638" s="36" t="str">
        <f t="shared" si="49"/>
        <v>201438</v>
      </c>
      <c r="P638" s="36" t="str">
        <f>CONCATENATE(K638,MONTH(ExpensesDBTable[[#This Row],[Date]]))</f>
        <v>20149</v>
      </c>
      <c r="Q638" s="36" t="s">
        <v>167</v>
      </c>
      <c r="R638" s="36" t="s">
        <v>19</v>
      </c>
      <c r="S638" s="38">
        <v>20</v>
      </c>
      <c r="T638" s="36" t="s">
        <v>100</v>
      </c>
      <c r="U638" s="36" t="s">
        <v>713</v>
      </c>
    </row>
    <row r="639" spans="10:21" x14ac:dyDescent="0.25">
      <c r="J639" s="37">
        <v>41904</v>
      </c>
      <c r="K639" s="36">
        <f t="shared" si="45"/>
        <v>2014</v>
      </c>
      <c r="L639" s="36" t="str">
        <f t="shared" si="46"/>
        <v>September</v>
      </c>
      <c r="M639" s="36">
        <f t="shared" si="47"/>
        <v>39</v>
      </c>
      <c r="N639" s="36">
        <f t="shared" si="48"/>
        <v>22</v>
      </c>
      <c r="O639" s="36" t="str">
        <f t="shared" si="49"/>
        <v>201439</v>
      </c>
      <c r="P639" s="36" t="str">
        <f>CONCATENATE(K639,MONTH(ExpensesDBTable[[#This Row],[Date]]))</f>
        <v>20149</v>
      </c>
      <c r="Q639" s="36" t="s">
        <v>119</v>
      </c>
      <c r="R639" s="36" t="s">
        <v>14</v>
      </c>
      <c r="S639" s="38">
        <v>22.98</v>
      </c>
      <c r="T639" s="36" t="s">
        <v>100</v>
      </c>
      <c r="U639" s="36" t="s">
        <v>714</v>
      </c>
    </row>
    <row r="640" spans="10:21" x14ac:dyDescent="0.25">
      <c r="J640" s="37">
        <v>41905</v>
      </c>
      <c r="K640" s="36">
        <f t="shared" si="45"/>
        <v>2014</v>
      </c>
      <c r="L640" s="36" t="str">
        <f t="shared" si="46"/>
        <v>September</v>
      </c>
      <c r="M640" s="36">
        <f t="shared" si="47"/>
        <v>39</v>
      </c>
      <c r="N640" s="36">
        <f t="shared" si="48"/>
        <v>23</v>
      </c>
      <c r="O640" s="36" t="str">
        <f t="shared" si="49"/>
        <v>201439</v>
      </c>
      <c r="P640" s="36" t="str">
        <f>CONCATENATE(K640,MONTH(ExpensesDBTable[[#This Row],[Date]]))</f>
        <v>20149</v>
      </c>
      <c r="Q640" s="36" t="s">
        <v>128</v>
      </c>
      <c r="R640" s="36" t="s">
        <v>22</v>
      </c>
      <c r="S640" s="38">
        <v>176</v>
      </c>
      <c r="T640" s="36" t="s">
        <v>106</v>
      </c>
      <c r="U640" s="36" t="s">
        <v>715</v>
      </c>
    </row>
    <row r="641" spans="10:21" x14ac:dyDescent="0.25">
      <c r="J641" s="37">
        <v>41906</v>
      </c>
      <c r="K641" s="36">
        <f t="shared" si="45"/>
        <v>2014</v>
      </c>
      <c r="L641" s="36" t="str">
        <f t="shared" si="46"/>
        <v>September</v>
      </c>
      <c r="M641" s="36">
        <f t="shared" si="47"/>
        <v>39</v>
      </c>
      <c r="N641" s="36">
        <f t="shared" si="48"/>
        <v>24</v>
      </c>
      <c r="O641" s="36" t="str">
        <f t="shared" si="49"/>
        <v>201439</v>
      </c>
      <c r="P641" s="36" t="str">
        <f>CONCATENATE(K641,MONTH(ExpensesDBTable[[#This Row],[Date]]))</f>
        <v>20149</v>
      </c>
      <c r="Q641" s="36" t="s">
        <v>119</v>
      </c>
      <c r="R641" s="36" t="s">
        <v>14</v>
      </c>
      <c r="S641" s="38">
        <v>7</v>
      </c>
      <c r="T641" s="36" t="s">
        <v>100</v>
      </c>
      <c r="U641" s="36" t="s">
        <v>716</v>
      </c>
    </row>
    <row r="642" spans="10:21" x14ac:dyDescent="0.25">
      <c r="J642" s="37">
        <v>41908</v>
      </c>
      <c r="K642" s="36">
        <f t="shared" si="45"/>
        <v>2014</v>
      </c>
      <c r="L642" s="36" t="str">
        <f t="shared" si="46"/>
        <v>September</v>
      </c>
      <c r="M642" s="36">
        <f t="shared" si="47"/>
        <v>39</v>
      </c>
      <c r="N642" s="36">
        <f t="shared" si="48"/>
        <v>26</v>
      </c>
      <c r="O642" s="36" t="str">
        <f t="shared" si="49"/>
        <v>201439</v>
      </c>
      <c r="P642" s="36" t="str">
        <f>CONCATENATE(K642,MONTH(ExpensesDBTable[[#This Row],[Date]]))</f>
        <v>20149</v>
      </c>
      <c r="Q642" s="36" t="s">
        <v>273</v>
      </c>
      <c r="R642" s="36" t="s">
        <v>23</v>
      </c>
      <c r="S642" s="38">
        <v>19.899999999999999</v>
      </c>
      <c r="T642" s="36" t="s">
        <v>106</v>
      </c>
      <c r="U642" s="36" t="s">
        <v>717</v>
      </c>
    </row>
    <row r="643" spans="10:21" x14ac:dyDescent="0.25">
      <c r="J643" s="37">
        <v>41908</v>
      </c>
      <c r="K643" s="36">
        <f t="shared" si="45"/>
        <v>2014</v>
      </c>
      <c r="L643" s="36" t="str">
        <f t="shared" si="46"/>
        <v>September</v>
      </c>
      <c r="M643" s="36">
        <f t="shared" si="47"/>
        <v>39</v>
      </c>
      <c r="N643" s="36">
        <f t="shared" si="48"/>
        <v>26</v>
      </c>
      <c r="O643" s="36" t="str">
        <f t="shared" si="49"/>
        <v>201439</v>
      </c>
      <c r="P643" s="36" t="str">
        <f>CONCATENATE(K643,MONTH(ExpensesDBTable[[#This Row],[Date]]))</f>
        <v>20149</v>
      </c>
      <c r="Q643" s="36" t="s">
        <v>718</v>
      </c>
      <c r="R643" s="36" t="s">
        <v>23</v>
      </c>
      <c r="S643" s="38">
        <v>29.9</v>
      </c>
      <c r="T643" s="36" t="s">
        <v>106</v>
      </c>
      <c r="U643" s="36" t="s">
        <v>719</v>
      </c>
    </row>
    <row r="644" spans="10:21" x14ac:dyDescent="0.25">
      <c r="J644" s="37">
        <v>41908</v>
      </c>
      <c r="K644" s="36">
        <f t="shared" si="45"/>
        <v>2014</v>
      </c>
      <c r="L644" s="36" t="str">
        <f t="shared" si="46"/>
        <v>September</v>
      </c>
      <c r="M644" s="36">
        <f t="shared" si="47"/>
        <v>39</v>
      </c>
      <c r="N644" s="36">
        <f t="shared" si="48"/>
        <v>26</v>
      </c>
      <c r="O644" s="36" t="str">
        <f t="shared" si="49"/>
        <v>201439</v>
      </c>
      <c r="P644" s="36" t="str">
        <f>CONCATENATE(K644,MONTH(ExpensesDBTable[[#This Row],[Date]]))</f>
        <v>20149</v>
      </c>
      <c r="Q644" s="36" t="s">
        <v>558</v>
      </c>
      <c r="R644" s="36" t="s">
        <v>18</v>
      </c>
      <c r="S644" s="38">
        <v>25</v>
      </c>
      <c r="T644" s="36" t="s">
        <v>100</v>
      </c>
      <c r="U644" s="36" t="s">
        <v>720</v>
      </c>
    </row>
    <row r="645" spans="10:21" x14ac:dyDescent="0.25">
      <c r="J645" s="37">
        <v>41908</v>
      </c>
      <c r="K645" s="36">
        <f t="shared" si="45"/>
        <v>2014</v>
      </c>
      <c r="L645" s="36" t="str">
        <f t="shared" si="46"/>
        <v>September</v>
      </c>
      <c r="M645" s="36">
        <f t="shared" si="47"/>
        <v>39</v>
      </c>
      <c r="N645" s="36">
        <f t="shared" si="48"/>
        <v>26</v>
      </c>
      <c r="O645" s="36" t="str">
        <f t="shared" si="49"/>
        <v>201439</v>
      </c>
      <c r="P645" s="36" t="str">
        <f>CONCATENATE(K645,MONTH(ExpensesDBTable[[#This Row],[Date]]))</f>
        <v>20149</v>
      </c>
      <c r="Q645" s="36" t="s">
        <v>526</v>
      </c>
      <c r="R645" s="36" t="s">
        <v>11</v>
      </c>
      <c r="S645" s="38">
        <v>8</v>
      </c>
      <c r="T645" s="36" t="s">
        <v>100</v>
      </c>
      <c r="U645" s="36" t="s">
        <v>481</v>
      </c>
    </row>
    <row r="646" spans="10:21" x14ac:dyDescent="0.25">
      <c r="J646" s="37">
        <v>41908</v>
      </c>
      <c r="K646" s="36">
        <f t="shared" si="45"/>
        <v>2014</v>
      </c>
      <c r="L646" s="36" t="str">
        <f t="shared" si="46"/>
        <v>September</v>
      </c>
      <c r="M646" s="36">
        <f t="shared" si="47"/>
        <v>39</v>
      </c>
      <c r="N646" s="36">
        <f t="shared" si="48"/>
        <v>26</v>
      </c>
      <c r="O646" s="36" t="str">
        <f t="shared" si="49"/>
        <v>201439</v>
      </c>
      <c r="P646" s="36" t="str">
        <f>CONCATENATE(K646,MONTH(ExpensesDBTable[[#This Row],[Date]]))</f>
        <v>20149</v>
      </c>
      <c r="Q646" s="36" t="s">
        <v>128</v>
      </c>
      <c r="R646" s="36" t="s">
        <v>22</v>
      </c>
      <c r="S646" s="38">
        <v>10</v>
      </c>
      <c r="T646" s="36" t="s">
        <v>100</v>
      </c>
      <c r="U646" s="36" t="s">
        <v>721</v>
      </c>
    </row>
    <row r="647" spans="10:21" x14ac:dyDescent="0.25">
      <c r="J647" s="37">
        <v>41909</v>
      </c>
      <c r="K647" s="36">
        <f t="shared" si="45"/>
        <v>2014</v>
      </c>
      <c r="L647" s="36" t="str">
        <f t="shared" si="46"/>
        <v>September</v>
      </c>
      <c r="M647" s="36">
        <f t="shared" si="47"/>
        <v>39</v>
      </c>
      <c r="N647" s="36">
        <f t="shared" si="48"/>
        <v>27</v>
      </c>
      <c r="O647" s="36" t="str">
        <f t="shared" si="49"/>
        <v>201439</v>
      </c>
      <c r="P647" s="36" t="str">
        <f>CONCATENATE(K647,MONTH(ExpensesDBTable[[#This Row],[Date]]))</f>
        <v>20149</v>
      </c>
      <c r="Q647" s="36" t="s">
        <v>182</v>
      </c>
      <c r="R647" s="36" t="s">
        <v>19</v>
      </c>
      <c r="S647" s="38">
        <v>22.4</v>
      </c>
      <c r="T647" s="36" t="s">
        <v>100</v>
      </c>
      <c r="U647" s="36" t="s">
        <v>722</v>
      </c>
    </row>
    <row r="648" spans="10:21" x14ac:dyDescent="0.25">
      <c r="J648" s="37">
        <v>41909</v>
      </c>
      <c r="K648" s="36">
        <f t="shared" si="45"/>
        <v>2014</v>
      </c>
      <c r="L648" s="36" t="str">
        <f t="shared" si="46"/>
        <v>September</v>
      </c>
      <c r="M648" s="36">
        <f t="shared" si="47"/>
        <v>39</v>
      </c>
      <c r="N648" s="36">
        <f t="shared" si="48"/>
        <v>27</v>
      </c>
      <c r="O648" s="36" t="str">
        <f t="shared" si="49"/>
        <v>201439</v>
      </c>
      <c r="P648" s="36" t="str">
        <f>CONCATENATE(K648,MONTH(ExpensesDBTable[[#This Row],[Date]]))</f>
        <v>20149</v>
      </c>
      <c r="Q648" s="36" t="s">
        <v>102</v>
      </c>
      <c r="R648" s="36" t="s">
        <v>14</v>
      </c>
      <c r="S648" s="38">
        <v>1.7</v>
      </c>
      <c r="T648" s="36" t="s">
        <v>100</v>
      </c>
      <c r="U648" s="36" t="s">
        <v>723</v>
      </c>
    </row>
    <row r="649" spans="10:21" x14ac:dyDescent="0.25">
      <c r="J649" s="37">
        <v>41909</v>
      </c>
      <c r="K649" s="36">
        <f t="shared" si="45"/>
        <v>2014</v>
      </c>
      <c r="L649" s="36" t="str">
        <f t="shared" si="46"/>
        <v>September</v>
      </c>
      <c r="M649" s="36">
        <f t="shared" si="47"/>
        <v>39</v>
      </c>
      <c r="N649" s="36">
        <f t="shared" si="48"/>
        <v>27</v>
      </c>
      <c r="O649" s="36" t="str">
        <f t="shared" si="49"/>
        <v>201439</v>
      </c>
      <c r="P649" s="36" t="str">
        <f>CONCATENATE(K649,MONTH(ExpensesDBTable[[#This Row],[Date]]))</f>
        <v>20149</v>
      </c>
      <c r="Q649" s="36" t="s">
        <v>99</v>
      </c>
      <c r="R649" s="36" t="s">
        <v>14</v>
      </c>
      <c r="S649" s="38">
        <v>21.47</v>
      </c>
      <c r="T649" s="36" t="s">
        <v>100</v>
      </c>
      <c r="U649" s="36" t="s">
        <v>724</v>
      </c>
    </row>
    <row r="650" spans="10:21" x14ac:dyDescent="0.25">
      <c r="J650" s="37">
        <v>41909</v>
      </c>
      <c r="K650" s="36">
        <f t="shared" si="45"/>
        <v>2014</v>
      </c>
      <c r="L650" s="36" t="str">
        <f t="shared" si="46"/>
        <v>September</v>
      </c>
      <c r="M650" s="36">
        <f t="shared" si="47"/>
        <v>39</v>
      </c>
      <c r="N650" s="36">
        <f t="shared" si="48"/>
        <v>27</v>
      </c>
      <c r="O650" s="36" t="str">
        <f t="shared" si="49"/>
        <v>201439</v>
      </c>
      <c r="P650" s="36" t="str">
        <f>CONCATENATE(K650,MONTH(ExpensesDBTable[[#This Row],[Date]]))</f>
        <v>20149</v>
      </c>
      <c r="Q650" s="36" t="s">
        <v>130</v>
      </c>
      <c r="R650" s="36" t="s">
        <v>14</v>
      </c>
      <c r="S650" s="38">
        <v>3</v>
      </c>
      <c r="T650" s="36" t="s">
        <v>100</v>
      </c>
      <c r="U650" s="36" t="s">
        <v>725</v>
      </c>
    </row>
    <row r="651" spans="10:21" x14ac:dyDescent="0.25">
      <c r="J651" s="37">
        <v>41910</v>
      </c>
      <c r="K651" s="36">
        <f t="shared" ref="K651:K714" si="50">YEAR(J651)</f>
        <v>2014</v>
      </c>
      <c r="L651" s="36" t="str">
        <f t="shared" ref="L651:L714" si="51">TEXT(DATE(1,MONTH(J651),1),"MMMM")</f>
        <v>September</v>
      </c>
      <c r="M651" s="36">
        <f t="shared" ref="M651:M714" si="52">WEEKNUM(J651,2)</f>
        <v>39</v>
      </c>
      <c r="N651" s="36">
        <f t="shared" ref="N651:N714" si="53">DAY(J651)</f>
        <v>28</v>
      </c>
      <c r="O651" s="36" t="str">
        <f t="shared" ref="O651:O714" si="54">CONCATENATE(K651,M651)</f>
        <v>201439</v>
      </c>
      <c r="P651" s="36" t="str">
        <f>CONCATENATE(K651,MONTH(ExpensesDBTable[[#This Row],[Date]]))</f>
        <v>20149</v>
      </c>
      <c r="Q651" s="36" t="s">
        <v>102</v>
      </c>
      <c r="R651" s="36" t="s">
        <v>14</v>
      </c>
      <c r="S651" s="38">
        <v>13.2</v>
      </c>
      <c r="T651" s="36" t="s">
        <v>100</v>
      </c>
      <c r="U651" s="36" t="s">
        <v>726</v>
      </c>
    </row>
    <row r="652" spans="10:21" x14ac:dyDescent="0.25">
      <c r="J652" s="37">
        <v>41910</v>
      </c>
      <c r="K652" s="36">
        <f t="shared" si="50"/>
        <v>2014</v>
      </c>
      <c r="L652" s="36" t="str">
        <f t="shared" si="51"/>
        <v>September</v>
      </c>
      <c r="M652" s="36">
        <f t="shared" si="52"/>
        <v>39</v>
      </c>
      <c r="N652" s="36">
        <f t="shared" si="53"/>
        <v>28</v>
      </c>
      <c r="O652" s="36" t="str">
        <f t="shared" si="54"/>
        <v>201439</v>
      </c>
      <c r="P652" s="36" t="str">
        <f>CONCATENATE(K652,MONTH(ExpensesDBTable[[#This Row],[Date]]))</f>
        <v>20149</v>
      </c>
      <c r="Q652" s="36" t="s">
        <v>102</v>
      </c>
      <c r="R652" s="36" t="s">
        <v>11</v>
      </c>
      <c r="S652" s="38">
        <v>12</v>
      </c>
      <c r="T652" s="36" t="s">
        <v>100</v>
      </c>
      <c r="U652" s="36" t="s">
        <v>481</v>
      </c>
    </row>
    <row r="653" spans="10:21" x14ac:dyDescent="0.25">
      <c r="J653" s="37">
        <v>41910</v>
      </c>
      <c r="K653" s="36">
        <f t="shared" si="50"/>
        <v>2014</v>
      </c>
      <c r="L653" s="36" t="str">
        <f t="shared" si="51"/>
        <v>September</v>
      </c>
      <c r="M653" s="36">
        <f t="shared" si="52"/>
        <v>39</v>
      </c>
      <c r="N653" s="36">
        <f t="shared" si="53"/>
        <v>28</v>
      </c>
      <c r="O653" s="36" t="str">
        <f t="shared" si="54"/>
        <v>201439</v>
      </c>
      <c r="P653" s="36" t="str">
        <f>CONCATENATE(K653,MONTH(ExpensesDBTable[[#This Row],[Date]]))</f>
        <v>20149</v>
      </c>
      <c r="Q653" s="36" t="s">
        <v>552</v>
      </c>
      <c r="R653" s="36" t="s">
        <v>18</v>
      </c>
      <c r="S653" s="38">
        <v>21</v>
      </c>
      <c r="T653" s="36" t="s">
        <v>100</v>
      </c>
      <c r="U653" s="36" t="s">
        <v>727</v>
      </c>
    </row>
    <row r="654" spans="10:21" x14ac:dyDescent="0.25">
      <c r="J654" s="37">
        <v>41911</v>
      </c>
      <c r="K654" s="36">
        <f t="shared" si="50"/>
        <v>2014</v>
      </c>
      <c r="L654" s="36" t="str">
        <f t="shared" si="51"/>
        <v>September</v>
      </c>
      <c r="M654" s="36">
        <f t="shared" si="52"/>
        <v>40</v>
      </c>
      <c r="N654" s="36">
        <f t="shared" si="53"/>
        <v>29</v>
      </c>
      <c r="O654" s="36" t="str">
        <f t="shared" si="54"/>
        <v>201440</v>
      </c>
      <c r="P654" s="36" t="str">
        <f>CONCATENATE(K654,MONTH(ExpensesDBTable[[#This Row],[Date]]))</f>
        <v>20149</v>
      </c>
      <c r="Q654" s="36" t="s">
        <v>182</v>
      </c>
      <c r="R654" s="36" t="s">
        <v>11</v>
      </c>
      <c r="S654" s="38">
        <v>10</v>
      </c>
      <c r="T654" s="36" t="s">
        <v>100</v>
      </c>
      <c r="U654" s="36" t="s">
        <v>728</v>
      </c>
    </row>
    <row r="655" spans="10:21" x14ac:dyDescent="0.25">
      <c r="J655" s="37">
        <v>41911</v>
      </c>
      <c r="K655" s="36">
        <f t="shared" si="50"/>
        <v>2014</v>
      </c>
      <c r="L655" s="36" t="str">
        <f t="shared" si="51"/>
        <v>September</v>
      </c>
      <c r="M655" s="36">
        <f t="shared" si="52"/>
        <v>40</v>
      </c>
      <c r="N655" s="36">
        <f t="shared" si="53"/>
        <v>29</v>
      </c>
      <c r="O655" s="36" t="str">
        <f t="shared" si="54"/>
        <v>201440</v>
      </c>
      <c r="P655" s="36" t="str">
        <f>CONCATENATE(K655,MONTH(ExpensesDBTable[[#This Row],[Date]]))</f>
        <v>20149</v>
      </c>
      <c r="Q655" s="36" t="s">
        <v>128</v>
      </c>
      <c r="R655" s="36" t="s">
        <v>22</v>
      </c>
      <c r="S655" s="38">
        <v>10</v>
      </c>
      <c r="T655" s="36" t="s">
        <v>100</v>
      </c>
      <c r="U655" s="36" t="s">
        <v>729</v>
      </c>
    </row>
    <row r="656" spans="10:21" x14ac:dyDescent="0.25">
      <c r="J656" s="37">
        <v>41912</v>
      </c>
      <c r="K656" s="36">
        <f t="shared" si="50"/>
        <v>2014</v>
      </c>
      <c r="L656" s="36" t="str">
        <f t="shared" si="51"/>
        <v>September</v>
      </c>
      <c r="M656" s="36">
        <f t="shared" si="52"/>
        <v>40</v>
      </c>
      <c r="N656" s="36">
        <f t="shared" si="53"/>
        <v>30</v>
      </c>
      <c r="O656" s="36" t="str">
        <f t="shared" si="54"/>
        <v>201440</v>
      </c>
      <c r="P656" s="36" t="str">
        <f>CONCATENATE(K656,MONTH(ExpensesDBTable[[#This Row],[Date]]))</f>
        <v>20149</v>
      </c>
      <c r="Q656" s="36" t="s">
        <v>119</v>
      </c>
      <c r="R656" s="36" t="s">
        <v>14</v>
      </c>
      <c r="S656" s="38">
        <v>3.2</v>
      </c>
      <c r="T656" s="36" t="s">
        <v>100</v>
      </c>
      <c r="U656" s="36" t="s">
        <v>730</v>
      </c>
    </row>
    <row r="657" spans="10:21" x14ac:dyDescent="0.25">
      <c r="J657" s="37">
        <v>41914</v>
      </c>
      <c r="K657" s="36">
        <f t="shared" si="50"/>
        <v>2014</v>
      </c>
      <c r="L657" s="36" t="str">
        <f t="shared" si="51"/>
        <v>October</v>
      </c>
      <c r="M657" s="36">
        <f t="shared" si="52"/>
        <v>40</v>
      </c>
      <c r="N657" s="36">
        <f t="shared" si="53"/>
        <v>2</v>
      </c>
      <c r="O657" s="36" t="str">
        <f t="shared" si="54"/>
        <v>201440</v>
      </c>
      <c r="P657" s="36" t="str">
        <f>CONCATENATE(K657,MONTH(ExpensesDBTable[[#This Row],[Date]]))</f>
        <v>201410</v>
      </c>
      <c r="Q657" s="36" t="s">
        <v>119</v>
      </c>
      <c r="R657" s="36" t="s">
        <v>14</v>
      </c>
      <c r="S657" s="38">
        <v>5</v>
      </c>
      <c r="T657" s="36" t="s">
        <v>100</v>
      </c>
      <c r="U657" s="36" t="s">
        <v>731</v>
      </c>
    </row>
    <row r="658" spans="10:21" x14ac:dyDescent="0.25">
      <c r="J658" s="37">
        <v>41915</v>
      </c>
      <c r="K658" s="36">
        <f t="shared" si="50"/>
        <v>2014</v>
      </c>
      <c r="L658" s="36" t="str">
        <f t="shared" si="51"/>
        <v>October</v>
      </c>
      <c r="M658" s="36">
        <f t="shared" si="52"/>
        <v>40</v>
      </c>
      <c r="N658" s="36">
        <f t="shared" si="53"/>
        <v>3</v>
      </c>
      <c r="O658" s="36" t="str">
        <f t="shared" si="54"/>
        <v>201440</v>
      </c>
      <c r="P658" s="36" t="str">
        <f>CONCATENATE(K658,MONTH(ExpensesDBTable[[#This Row],[Date]]))</f>
        <v>201410</v>
      </c>
      <c r="Q658" s="36" t="s">
        <v>128</v>
      </c>
      <c r="R658" s="36" t="s">
        <v>22</v>
      </c>
      <c r="S658" s="38">
        <v>10</v>
      </c>
      <c r="T658" s="36" t="s">
        <v>100</v>
      </c>
      <c r="U658" s="36" t="s">
        <v>732</v>
      </c>
    </row>
    <row r="659" spans="10:21" x14ac:dyDescent="0.25">
      <c r="J659" s="37">
        <v>41915</v>
      </c>
      <c r="K659" s="36">
        <f t="shared" si="50"/>
        <v>2014</v>
      </c>
      <c r="L659" s="36" t="str">
        <f t="shared" si="51"/>
        <v>October</v>
      </c>
      <c r="M659" s="36">
        <f t="shared" si="52"/>
        <v>40</v>
      </c>
      <c r="N659" s="36">
        <f t="shared" si="53"/>
        <v>3</v>
      </c>
      <c r="O659" s="36" t="str">
        <f t="shared" si="54"/>
        <v>201440</v>
      </c>
      <c r="P659" s="36" t="str">
        <f>CONCATENATE(K659,MONTH(ExpensesDBTable[[#This Row],[Date]]))</f>
        <v>201410</v>
      </c>
      <c r="Q659" s="36" t="s">
        <v>119</v>
      </c>
      <c r="R659" s="36" t="s">
        <v>14</v>
      </c>
      <c r="S659" s="38">
        <v>9</v>
      </c>
      <c r="T659" s="36" t="s">
        <v>100</v>
      </c>
      <c r="U659" s="36" t="s">
        <v>733</v>
      </c>
    </row>
    <row r="660" spans="10:21" x14ac:dyDescent="0.25">
      <c r="J660" s="37">
        <v>41916</v>
      </c>
      <c r="K660" s="36">
        <f t="shared" si="50"/>
        <v>2014</v>
      </c>
      <c r="L660" s="36" t="str">
        <f t="shared" si="51"/>
        <v>October</v>
      </c>
      <c r="M660" s="36">
        <f t="shared" si="52"/>
        <v>40</v>
      </c>
      <c r="N660" s="36">
        <f t="shared" si="53"/>
        <v>4</v>
      </c>
      <c r="O660" s="36" t="str">
        <f t="shared" si="54"/>
        <v>201440</v>
      </c>
      <c r="P660" s="36" t="str">
        <f>CONCATENATE(K660,MONTH(ExpensesDBTable[[#This Row],[Date]]))</f>
        <v>201410</v>
      </c>
      <c r="Q660" s="36" t="s">
        <v>171</v>
      </c>
      <c r="R660" s="36" t="s">
        <v>14</v>
      </c>
      <c r="S660" s="38">
        <v>2</v>
      </c>
      <c r="T660" s="36" t="s">
        <v>100</v>
      </c>
      <c r="U660" s="36" t="s">
        <v>734</v>
      </c>
    </row>
    <row r="661" spans="10:21" x14ac:dyDescent="0.25">
      <c r="J661" s="37">
        <v>41916</v>
      </c>
      <c r="K661" s="36">
        <f t="shared" si="50"/>
        <v>2014</v>
      </c>
      <c r="L661" s="36" t="str">
        <f t="shared" si="51"/>
        <v>October</v>
      </c>
      <c r="M661" s="36">
        <f t="shared" si="52"/>
        <v>40</v>
      </c>
      <c r="N661" s="36">
        <f t="shared" si="53"/>
        <v>4</v>
      </c>
      <c r="O661" s="36" t="str">
        <f t="shared" si="54"/>
        <v>201440</v>
      </c>
      <c r="P661" s="36" t="str">
        <f>CONCATENATE(K661,MONTH(ExpensesDBTable[[#This Row],[Date]]))</f>
        <v>201410</v>
      </c>
      <c r="Q661" s="36" t="s">
        <v>735</v>
      </c>
      <c r="R661" s="36" t="s">
        <v>16</v>
      </c>
      <c r="S661" s="38">
        <v>50</v>
      </c>
      <c r="T661" s="36" t="s">
        <v>100</v>
      </c>
      <c r="U661" s="36" t="s">
        <v>736</v>
      </c>
    </row>
    <row r="662" spans="10:21" x14ac:dyDescent="0.25">
      <c r="J662" s="37">
        <v>41917</v>
      </c>
      <c r="K662" s="36">
        <f t="shared" si="50"/>
        <v>2014</v>
      </c>
      <c r="L662" s="36" t="str">
        <f t="shared" si="51"/>
        <v>October</v>
      </c>
      <c r="M662" s="36">
        <f t="shared" si="52"/>
        <v>40</v>
      </c>
      <c r="N662" s="36">
        <f t="shared" si="53"/>
        <v>5</v>
      </c>
      <c r="O662" s="36" t="str">
        <f t="shared" si="54"/>
        <v>201440</v>
      </c>
      <c r="P662" s="36" t="str">
        <f>CONCATENATE(K662,MONTH(ExpensesDBTable[[#This Row],[Date]]))</f>
        <v>201410</v>
      </c>
      <c r="Q662" s="36" t="s">
        <v>552</v>
      </c>
      <c r="R662" s="36" t="s">
        <v>18</v>
      </c>
      <c r="S662" s="38">
        <v>10</v>
      </c>
      <c r="T662" s="36" t="s">
        <v>100</v>
      </c>
      <c r="U662" s="36" t="s">
        <v>737</v>
      </c>
    </row>
    <row r="663" spans="10:21" x14ac:dyDescent="0.25">
      <c r="J663" s="37">
        <v>41918</v>
      </c>
      <c r="K663" s="36">
        <f t="shared" si="50"/>
        <v>2014</v>
      </c>
      <c r="L663" s="36" t="str">
        <f t="shared" si="51"/>
        <v>October</v>
      </c>
      <c r="M663" s="36">
        <f t="shared" si="52"/>
        <v>41</v>
      </c>
      <c r="N663" s="36">
        <f t="shared" si="53"/>
        <v>6</v>
      </c>
      <c r="O663" s="36" t="str">
        <f t="shared" si="54"/>
        <v>201441</v>
      </c>
      <c r="P663" s="36" t="str">
        <f>CONCATENATE(K663,MONTH(ExpensesDBTable[[#This Row],[Date]]))</f>
        <v>201410</v>
      </c>
      <c r="Q663" s="36" t="s">
        <v>446</v>
      </c>
      <c r="R663" s="36" t="s">
        <v>21</v>
      </c>
      <c r="S663" s="38">
        <v>1477</v>
      </c>
      <c r="T663" s="36" t="s">
        <v>106</v>
      </c>
      <c r="U663" s="36" t="s">
        <v>738</v>
      </c>
    </row>
    <row r="664" spans="10:21" x14ac:dyDescent="0.25">
      <c r="J664" s="37">
        <v>41919</v>
      </c>
      <c r="K664" s="36">
        <f t="shared" si="50"/>
        <v>2014</v>
      </c>
      <c r="L664" s="36" t="str">
        <f t="shared" si="51"/>
        <v>October</v>
      </c>
      <c r="M664" s="36">
        <f t="shared" si="52"/>
        <v>41</v>
      </c>
      <c r="N664" s="36">
        <f t="shared" si="53"/>
        <v>7</v>
      </c>
      <c r="O664" s="36" t="str">
        <f t="shared" si="54"/>
        <v>201441</v>
      </c>
      <c r="P664" s="36" t="str">
        <f>CONCATENATE(K664,MONTH(ExpensesDBTable[[#This Row],[Date]]))</f>
        <v>201410</v>
      </c>
      <c r="Q664" s="36" t="s">
        <v>119</v>
      </c>
      <c r="R664" s="36" t="s">
        <v>14</v>
      </c>
      <c r="S664" s="38">
        <v>0.9</v>
      </c>
      <c r="T664" s="36" t="s">
        <v>100</v>
      </c>
      <c r="U664" s="36" t="s">
        <v>739</v>
      </c>
    </row>
    <row r="665" spans="10:21" x14ac:dyDescent="0.25">
      <c r="J665" s="37">
        <v>41919</v>
      </c>
      <c r="K665" s="36">
        <f t="shared" si="50"/>
        <v>2014</v>
      </c>
      <c r="L665" s="36" t="str">
        <f t="shared" si="51"/>
        <v>October</v>
      </c>
      <c r="M665" s="36">
        <f t="shared" si="52"/>
        <v>41</v>
      </c>
      <c r="N665" s="36">
        <f t="shared" si="53"/>
        <v>7</v>
      </c>
      <c r="O665" s="36" t="str">
        <f t="shared" si="54"/>
        <v>201441</v>
      </c>
      <c r="P665" s="36" t="str">
        <f>CONCATENATE(K665,MONTH(ExpensesDBTable[[#This Row],[Date]]))</f>
        <v>201410</v>
      </c>
      <c r="Q665" s="36" t="s">
        <v>119</v>
      </c>
      <c r="R665" s="36" t="s">
        <v>14</v>
      </c>
      <c r="S665" s="38">
        <v>10.75</v>
      </c>
      <c r="T665" s="36" t="s">
        <v>100</v>
      </c>
      <c r="U665" s="36" t="s">
        <v>740</v>
      </c>
    </row>
    <row r="666" spans="10:21" x14ac:dyDescent="0.25">
      <c r="J666" s="37">
        <v>41920</v>
      </c>
      <c r="K666" s="36">
        <f t="shared" si="50"/>
        <v>2014</v>
      </c>
      <c r="L666" s="36" t="str">
        <f t="shared" si="51"/>
        <v>October</v>
      </c>
      <c r="M666" s="36">
        <f t="shared" si="52"/>
        <v>41</v>
      </c>
      <c r="N666" s="36">
        <f t="shared" si="53"/>
        <v>8</v>
      </c>
      <c r="O666" s="36" t="str">
        <f t="shared" si="54"/>
        <v>201441</v>
      </c>
      <c r="P666" s="36" t="str">
        <f>CONCATENATE(K666,MONTH(ExpensesDBTable[[#This Row],[Date]]))</f>
        <v>201410</v>
      </c>
      <c r="Q666" s="36" t="s">
        <v>122</v>
      </c>
      <c r="R666" s="36" t="s">
        <v>11</v>
      </c>
      <c r="S666" s="38">
        <v>57</v>
      </c>
      <c r="T666" s="36" t="s">
        <v>106</v>
      </c>
      <c r="U666" s="36" t="s">
        <v>741</v>
      </c>
    </row>
    <row r="667" spans="10:21" x14ac:dyDescent="0.25">
      <c r="J667" s="37">
        <v>41920</v>
      </c>
      <c r="K667" s="36">
        <f t="shared" si="50"/>
        <v>2014</v>
      </c>
      <c r="L667" s="36" t="str">
        <f t="shared" si="51"/>
        <v>October</v>
      </c>
      <c r="M667" s="36">
        <f t="shared" si="52"/>
        <v>41</v>
      </c>
      <c r="N667" s="36">
        <f t="shared" si="53"/>
        <v>8</v>
      </c>
      <c r="O667" s="36" t="str">
        <f t="shared" si="54"/>
        <v>201441</v>
      </c>
      <c r="P667" s="36" t="str">
        <f>CONCATENATE(K667,MONTH(ExpensesDBTable[[#This Row],[Date]]))</f>
        <v>201410</v>
      </c>
      <c r="Q667" s="36" t="s">
        <v>105</v>
      </c>
      <c r="R667" s="36" t="s">
        <v>18</v>
      </c>
      <c r="S667" s="38">
        <v>4</v>
      </c>
      <c r="T667" s="36" t="s">
        <v>100</v>
      </c>
      <c r="U667" s="36" t="s">
        <v>742</v>
      </c>
    </row>
    <row r="668" spans="10:21" x14ac:dyDescent="0.25">
      <c r="J668" s="37">
        <v>41921</v>
      </c>
      <c r="K668" s="36">
        <f t="shared" si="50"/>
        <v>2014</v>
      </c>
      <c r="L668" s="36" t="str">
        <f t="shared" si="51"/>
        <v>October</v>
      </c>
      <c r="M668" s="36">
        <f t="shared" si="52"/>
        <v>41</v>
      </c>
      <c r="N668" s="36">
        <f t="shared" si="53"/>
        <v>9</v>
      </c>
      <c r="O668" s="36" t="str">
        <f t="shared" si="54"/>
        <v>201441</v>
      </c>
      <c r="P668" s="36" t="str">
        <f>CONCATENATE(K668,MONTH(ExpensesDBTable[[#This Row],[Date]]))</f>
        <v>201410</v>
      </c>
      <c r="Q668" s="36" t="s">
        <v>128</v>
      </c>
      <c r="R668" s="36" t="s">
        <v>22</v>
      </c>
      <c r="S668" s="38">
        <v>10</v>
      </c>
      <c r="T668" s="36" t="s">
        <v>100</v>
      </c>
      <c r="U668" s="36" t="s">
        <v>743</v>
      </c>
    </row>
    <row r="669" spans="10:21" x14ac:dyDescent="0.25">
      <c r="J669" s="37">
        <v>41921</v>
      </c>
      <c r="K669" s="36">
        <f t="shared" si="50"/>
        <v>2014</v>
      </c>
      <c r="L669" s="36" t="str">
        <f t="shared" si="51"/>
        <v>October</v>
      </c>
      <c r="M669" s="36">
        <f t="shared" si="52"/>
        <v>41</v>
      </c>
      <c r="N669" s="36">
        <f t="shared" si="53"/>
        <v>9</v>
      </c>
      <c r="O669" s="36" t="str">
        <f t="shared" si="54"/>
        <v>201441</v>
      </c>
      <c r="P669" s="36" t="str">
        <f>CONCATENATE(K669,MONTH(ExpensesDBTable[[#This Row],[Date]]))</f>
        <v>201410</v>
      </c>
      <c r="Q669" s="36" t="s">
        <v>145</v>
      </c>
      <c r="R669" s="36" t="s">
        <v>23</v>
      </c>
      <c r="S669" s="38">
        <v>60.24</v>
      </c>
      <c r="T669" s="36" t="s">
        <v>106</v>
      </c>
      <c r="U669" s="36" t="s">
        <v>744</v>
      </c>
    </row>
    <row r="670" spans="10:21" x14ac:dyDescent="0.25">
      <c r="J670" s="37">
        <v>41921</v>
      </c>
      <c r="K670" s="36">
        <f t="shared" si="50"/>
        <v>2014</v>
      </c>
      <c r="L670" s="36" t="str">
        <f t="shared" si="51"/>
        <v>October</v>
      </c>
      <c r="M670" s="36">
        <f t="shared" si="52"/>
        <v>41</v>
      </c>
      <c r="N670" s="36">
        <f t="shared" si="53"/>
        <v>9</v>
      </c>
      <c r="O670" s="36" t="str">
        <f t="shared" si="54"/>
        <v>201441</v>
      </c>
      <c r="P670" s="36" t="str">
        <f>CONCATENATE(K670,MONTH(ExpensesDBTable[[#This Row],[Date]]))</f>
        <v>201410</v>
      </c>
      <c r="Q670" s="36" t="s">
        <v>119</v>
      </c>
      <c r="R670" s="36" t="s">
        <v>14</v>
      </c>
      <c r="S670" s="38">
        <v>4</v>
      </c>
      <c r="T670" s="36" t="s">
        <v>100</v>
      </c>
      <c r="U670" s="36" t="s">
        <v>745</v>
      </c>
    </row>
    <row r="671" spans="10:21" x14ac:dyDescent="0.25">
      <c r="J671" s="37">
        <v>41921</v>
      </c>
      <c r="K671" s="36">
        <f t="shared" si="50"/>
        <v>2014</v>
      </c>
      <c r="L671" s="36" t="str">
        <f t="shared" si="51"/>
        <v>October</v>
      </c>
      <c r="M671" s="36">
        <f t="shared" si="52"/>
        <v>41</v>
      </c>
      <c r="N671" s="36">
        <f t="shared" si="53"/>
        <v>9</v>
      </c>
      <c r="O671" s="36" t="str">
        <f t="shared" si="54"/>
        <v>201441</v>
      </c>
      <c r="P671" s="36" t="str">
        <f>CONCATENATE(K671,MONTH(ExpensesDBTable[[#This Row],[Date]]))</f>
        <v>201410</v>
      </c>
      <c r="Q671" s="36" t="s">
        <v>182</v>
      </c>
      <c r="R671" s="36" t="s">
        <v>16</v>
      </c>
      <c r="S671" s="38">
        <v>26</v>
      </c>
      <c r="T671" s="36" t="s">
        <v>100</v>
      </c>
      <c r="U671" s="36" t="s">
        <v>746</v>
      </c>
    </row>
    <row r="672" spans="10:21" x14ac:dyDescent="0.25">
      <c r="J672" s="37">
        <v>41921</v>
      </c>
      <c r="K672" s="36">
        <f t="shared" si="50"/>
        <v>2014</v>
      </c>
      <c r="L672" s="36" t="str">
        <f t="shared" si="51"/>
        <v>October</v>
      </c>
      <c r="M672" s="36">
        <f t="shared" si="52"/>
        <v>41</v>
      </c>
      <c r="N672" s="36">
        <f t="shared" si="53"/>
        <v>9</v>
      </c>
      <c r="O672" s="36" t="str">
        <f t="shared" si="54"/>
        <v>201441</v>
      </c>
      <c r="P672" s="36" t="str">
        <f>CONCATENATE(K672,MONTH(ExpensesDBTable[[#This Row],[Date]]))</f>
        <v>201410</v>
      </c>
      <c r="Q672" s="36" t="s">
        <v>533</v>
      </c>
      <c r="R672" s="36" t="s">
        <v>23</v>
      </c>
      <c r="S672" s="38">
        <v>60</v>
      </c>
      <c r="T672" s="36" t="s">
        <v>106</v>
      </c>
      <c r="U672" s="36" t="s">
        <v>747</v>
      </c>
    </row>
    <row r="673" spans="10:21" x14ac:dyDescent="0.25">
      <c r="J673" s="37">
        <v>41921</v>
      </c>
      <c r="K673" s="36">
        <f t="shared" si="50"/>
        <v>2014</v>
      </c>
      <c r="L673" s="36" t="str">
        <f t="shared" si="51"/>
        <v>October</v>
      </c>
      <c r="M673" s="36">
        <f t="shared" si="52"/>
        <v>41</v>
      </c>
      <c r="N673" s="36">
        <f t="shared" si="53"/>
        <v>9</v>
      </c>
      <c r="O673" s="36" t="str">
        <f t="shared" si="54"/>
        <v>201441</v>
      </c>
      <c r="P673" s="36" t="str">
        <f>CONCATENATE(K673,MONTH(ExpensesDBTable[[#This Row],[Date]]))</f>
        <v>201410</v>
      </c>
      <c r="Q673" s="36" t="s">
        <v>526</v>
      </c>
      <c r="R673" s="36" t="s">
        <v>11</v>
      </c>
      <c r="S673" s="38">
        <v>8</v>
      </c>
      <c r="T673" s="36" t="s">
        <v>100</v>
      </c>
      <c r="U673" s="36" t="s">
        <v>748</v>
      </c>
    </row>
    <row r="674" spans="10:21" x14ac:dyDescent="0.25">
      <c r="J674" s="37">
        <v>41921</v>
      </c>
      <c r="K674" s="36">
        <f t="shared" si="50"/>
        <v>2014</v>
      </c>
      <c r="L674" s="36" t="str">
        <f t="shared" si="51"/>
        <v>October</v>
      </c>
      <c r="M674" s="36">
        <f t="shared" si="52"/>
        <v>41</v>
      </c>
      <c r="N674" s="36">
        <f t="shared" si="53"/>
        <v>9</v>
      </c>
      <c r="O674" s="36" t="str">
        <f t="shared" si="54"/>
        <v>201441</v>
      </c>
      <c r="P674" s="36" t="str">
        <f>CONCATENATE(K674,MONTH(ExpensesDBTable[[#This Row],[Date]]))</f>
        <v>201410</v>
      </c>
      <c r="Q674" s="36" t="s">
        <v>182</v>
      </c>
      <c r="R674" s="36" t="s">
        <v>19</v>
      </c>
      <c r="S674" s="38">
        <v>42.5</v>
      </c>
      <c r="T674" s="36" t="s">
        <v>106</v>
      </c>
      <c r="U674" s="36" t="s">
        <v>749</v>
      </c>
    </row>
    <row r="675" spans="10:21" x14ac:dyDescent="0.25">
      <c r="J675" s="37">
        <v>41921</v>
      </c>
      <c r="K675" s="36">
        <f t="shared" si="50"/>
        <v>2014</v>
      </c>
      <c r="L675" s="36" t="str">
        <f t="shared" si="51"/>
        <v>October</v>
      </c>
      <c r="M675" s="36">
        <f t="shared" si="52"/>
        <v>41</v>
      </c>
      <c r="N675" s="36">
        <f t="shared" si="53"/>
        <v>9</v>
      </c>
      <c r="O675" s="36" t="str">
        <f t="shared" si="54"/>
        <v>201441</v>
      </c>
      <c r="P675" s="36" t="str">
        <f>CONCATENATE(K675,MONTH(ExpensesDBTable[[#This Row],[Date]]))</f>
        <v>201410</v>
      </c>
      <c r="Q675" s="36" t="s">
        <v>182</v>
      </c>
      <c r="R675" s="36" t="s">
        <v>14</v>
      </c>
      <c r="S675" s="38">
        <v>12</v>
      </c>
      <c r="T675" s="36" t="s">
        <v>100</v>
      </c>
      <c r="U675" s="36" t="s">
        <v>750</v>
      </c>
    </row>
    <row r="676" spans="10:21" x14ac:dyDescent="0.25">
      <c r="J676" s="37">
        <v>41921</v>
      </c>
      <c r="K676" s="36">
        <f t="shared" si="50"/>
        <v>2014</v>
      </c>
      <c r="L676" s="36" t="str">
        <f t="shared" si="51"/>
        <v>October</v>
      </c>
      <c r="M676" s="36">
        <f t="shared" si="52"/>
        <v>41</v>
      </c>
      <c r="N676" s="36">
        <f t="shared" si="53"/>
        <v>9</v>
      </c>
      <c r="O676" s="36" t="str">
        <f t="shared" si="54"/>
        <v>201441</v>
      </c>
      <c r="P676" s="36" t="str">
        <f>CONCATENATE(K676,MONTH(ExpensesDBTable[[#This Row],[Date]]))</f>
        <v>201410</v>
      </c>
      <c r="Q676" s="36" t="s">
        <v>182</v>
      </c>
      <c r="R676" s="36" t="s">
        <v>19</v>
      </c>
      <c r="S676" s="38">
        <v>18.5</v>
      </c>
      <c r="T676" s="36" t="s">
        <v>106</v>
      </c>
      <c r="U676" s="36" t="s">
        <v>751</v>
      </c>
    </row>
    <row r="677" spans="10:21" x14ac:dyDescent="0.25">
      <c r="J677" s="37">
        <v>41921</v>
      </c>
      <c r="K677" s="36">
        <f t="shared" si="50"/>
        <v>2014</v>
      </c>
      <c r="L677" s="36" t="str">
        <f t="shared" si="51"/>
        <v>October</v>
      </c>
      <c r="M677" s="36">
        <f t="shared" si="52"/>
        <v>41</v>
      </c>
      <c r="N677" s="36">
        <f t="shared" si="53"/>
        <v>9</v>
      </c>
      <c r="O677" s="36" t="str">
        <f t="shared" si="54"/>
        <v>201441</v>
      </c>
      <c r="P677" s="36" t="str">
        <f>CONCATENATE(K677,MONTH(ExpensesDBTable[[#This Row],[Date]]))</f>
        <v>201410</v>
      </c>
      <c r="Q677" s="36" t="s">
        <v>182</v>
      </c>
      <c r="R677" s="36" t="s">
        <v>18</v>
      </c>
      <c r="S677" s="38">
        <v>5</v>
      </c>
      <c r="T677" s="36" t="s">
        <v>106</v>
      </c>
      <c r="U677" s="36" t="s">
        <v>752</v>
      </c>
    </row>
    <row r="678" spans="10:21" x14ac:dyDescent="0.25">
      <c r="J678" s="37">
        <v>41922</v>
      </c>
      <c r="K678" s="36">
        <f t="shared" si="50"/>
        <v>2014</v>
      </c>
      <c r="L678" s="36" t="str">
        <f t="shared" si="51"/>
        <v>October</v>
      </c>
      <c r="M678" s="36">
        <f t="shared" si="52"/>
        <v>41</v>
      </c>
      <c r="N678" s="36">
        <f t="shared" si="53"/>
        <v>10</v>
      </c>
      <c r="O678" s="36" t="str">
        <f t="shared" si="54"/>
        <v>201441</v>
      </c>
      <c r="P678" s="36" t="str">
        <f>CONCATENATE(K678,MONTH(ExpensesDBTable[[#This Row],[Date]]))</f>
        <v>201410</v>
      </c>
      <c r="Q678" s="36" t="s">
        <v>558</v>
      </c>
      <c r="R678" s="36" t="s">
        <v>18</v>
      </c>
      <c r="S678" s="38">
        <v>22</v>
      </c>
      <c r="T678" s="36" t="s">
        <v>100</v>
      </c>
      <c r="U678" s="36" t="s">
        <v>753</v>
      </c>
    </row>
    <row r="679" spans="10:21" x14ac:dyDescent="0.25">
      <c r="J679" s="37">
        <v>41923</v>
      </c>
      <c r="K679" s="36">
        <f t="shared" si="50"/>
        <v>2014</v>
      </c>
      <c r="L679" s="36" t="str">
        <f t="shared" si="51"/>
        <v>October</v>
      </c>
      <c r="M679" s="36">
        <f t="shared" si="52"/>
        <v>41</v>
      </c>
      <c r="N679" s="36">
        <f t="shared" si="53"/>
        <v>11</v>
      </c>
      <c r="O679" s="36" t="str">
        <f t="shared" si="54"/>
        <v>201441</v>
      </c>
      <c r="P679" s="36" t="str">
        <f>CONCATENATE(K679,MONTH(ExpensesDBTable[[#This Row],[Date]]))</f>
        <v>201410</v>
      </c>
      <c r="Q679" s="36" t="s">
        <v>604</v>
      </c>
      <c r="R679" s="36" t="s">
        <v>14</v>
      </c>
      <c r="S679" s="38">
        <v>15</v>
      </c>
      <c r="T679" s="36" t="s">
        <v>100</v>
      </c>
      <c r="U679" s="36" t="s">
        <v>754</v>
      </c>
    </row>
    <row r="680" spans="10:21" x14ac:dyDescent="0.25">
      <c r="J680" s="37">
        <v>41923</v>
      </c>
      <c r="K680" s="36">
        <f t="shared" si="50"/>
        <v>2014</v>
      </c>
      <c r="L680" s="36" t="str">
        <f t="shared" si="51"/>
        <v>October</v>
      </c>
      <c r="M680" s="36">
        <f t="shared" si="52"/>
        <v>41</v>
      </c>
      <c r="N680" s="36">
        <f t="shared" si="53"/>
        <v>11</v>
      </c>
      <c r="O680" s="36" t="str">
        <f t="shared" si="54"/>
        <v>201441</v>
      </c>
      <c r="P680" s="36" t="str">
        <f>CONCATENATE(K680,MONTH(ExpensesDBTable[[#This Row],[Date]]))</f>
        <v>201410</v>
      </c>
      <c r="Q680" s="36" t="s">
        <v>99</v>
      </c>
      <c r="R680" s="36" t="s">
        <v>14</v>
      </c>
      <c r="S680" s="38">
        <v>8</v>
      </c>
      <c r="T680" s="36" t="s">
        <v>100</v>
      </c>
      <c r="U680" s="36" t="s">
        <v>754</v>
      </c>
    </row>
    <row r="681" spans="10:21" x14ac:dyDescent="0.25">
      <c r="J681" s="37">
        <v>41924</v>
      </c>
      <c r="K681" s="36">
        <f t="shared" si="50"/>
        <v>2014</v>
      </c>
      <c r="L681" s="36" t="str">
        <f t="shared" si="51"/>
        <v>October</v>
      </c>
      <c r="M681" s="36">
        <f t="shared" si="52"/>
        <v>41</v>
      </c>
      <c r="N681" s="36">
        <f t="shared" si="53"/>
        <v>12</v>
      </c>
      <c r="O681" s="36" t="str">
        <f t="shared" si="54"/>
        <v>201441</v>
      </c>
      <c r="P681" s="36" t="str">
        <f>CONCATENATE(K681,MONTH(ExpensesDBTable[[#This Row],[Date]]))</f>
        <v>201410</v>
      </c>
      <c r="Q681" s="36" t="s">
        <v>526</v>
      </c>
      <c r="R681" s="36" t="s">
        <v>14</v>
      </c>
      <c r="S681" s="38">
        <v>10</v>
      </c>
      <c r="T681" s="36" t="s">
        <v>100</v>
      </c>
      <c r="U681" s="36" t="s">
        <v>755</v>
      </c>
    </row>
    <row r="682" spans="10:21" x14ac:dyDescent="0.25">
      <c r="J682" s="37">
        <v>41925</v>
      </c>
      <c r="K682" s="36">
        <f t="shared" si="50"/>
        <v>2014</v>
      </c>
      <c r="L682" s="36" t="str">
        <f t="shared" si="51"/>
        <v>October</v>
      </c>
      <c r="M682" s="36">
        <f t="shared" si="52"/>
        <v>42</v>
      </c>
      <c r="N682" s="36">
        <f t="shared" si="53"/>
        <v>13</v>
      </c>
      <c r="O682" s="36" t="str">
        <f t="shared" si="54"/>
        <v>201442</v>
      </c>
      <c r="P682" s="36" t="str">
        <f>CONCATENATE(K682,MONTH(ExpensesDBTable[[#This Row],[Date]]))</f>
        <v>201410</v>
      </c>
      <c r="Q682" s="36" t="s">
        <v>182</v>
      </c>
      <c r="R682" s="36" t="s">
        <v>16</v>
      </c>
      <c r="S682" s="38">
        <v>60.71</v>
      </c>
      <c r="T682" s="36" t="s">
        <v>106</v>
      </c>
      <c r="U682" s="36" t="s">
        <v>756</v>
      </c>
    </row>
    <row r="683" spans="10:21" x14ac:dyDescent="0.25">
      <c r="J683" s="37">
        <v>41925</v>
      </c>
      <c r="K683" s="36">
        <f t="shared" si="50"/>
        <v>2014</v>
      </c>
      <c r="L683" s="36" t="str">
        <f t="shared" si="51"/>
        <v>October</v>
      </c>
      <c r="M683" s="36">
        <f t="shared" si="52"/>
        <v>42</v>
      </c>
      <c r="N683" s="36">
        <f t="shared" si="53"/>
        <v>13</v>
      </c>
      <c r="O683" s="36" t="str">
        <f t="shared" si="54"/>
        <v>201442</v>
      </c>
      <c r="P683" s="36" t="str">
        <f>CONCATENATE(K683,MONTH(ExpensesDBTable[[#This Row],[Date]]))</f>
        <v>201410</v>
      </c>
      <c r="Q683" s="36" t="s">
        <v>128</v>
      </c>
      <c r="R683" s="36" t="s">
        <v>22</v>
      </c>
      <c r="S683" s="38">
        <v>10</v>
      </c>
      <c r="T683" s="36" t="s">
        <v>100</v>
      </c>
      <c r="U683" s="36" t="s">
        <v>757</v>
      </c>
    </row>
    <row r="684" spans="10:21" x14ac:dyDescent="0.25">
      <c r="J684" s="37">
        <v>41925</v>
      </c>
      <c r="K684" s="36">
        <f t="shared" si="50"/>
        <v>2014</v>
      </c>
      <c r="L684" s="36" t="str">
        <f t="shared" si="51"/>
        <v>October</v>
      </c>
      <c r="M684" s="36">
        <f t="shared" si="52"/>
        <v>42</v>
      </c>
      <c r="N684" s="36">
        <f t="shared" si="53"/>
        <v>13</v>
      </c>
      <c r="O684" s="36" t="str">
        <f t="shared" si="54"/>
        <v>201442</v>
      </c>
      <c r="P684" s="36" t="str">
        <f>CONCATENATE(K684,MONTH(ExpensesDBTable[[#This Row],[Date]]))</f>
        <v>201410</v>
      </c>
      <c r="Q684" s="36" t="s">
        <v>119</v>
      </c>
      <c r="R684" s="36" t="s">
        <v>14</v>
      </c>
      <c r="S684" s="38">
        <v>19</v>
      </c>
      <c r="T684" s="36" t="s">
        <v>100</v>
      </c>
      <c r="U684" s="36" t="s">
        <v>758</v>
      </c>
    </row>
    <row r="685" spans="10:21" x14ac:dyDescent="0.25">
      <c r="J685" s="37">
        <v>41926</v>
      </c>
      <c r="K685" s="36">
        <f t="shared" si="50"/>
        <v>2014</v>
      </c>
      <c r="L685" s="36" t="str">
        <f t="shared" si="51"/>
        <v>October</v>
      </c>
      <c r="M685" s="36">
        <f t="shared" si="52"/>
        <v>42</v>
      </c>
      <c r="N685" s="36">
        <f t="shared" si="53"/>
        <v>14</v>
      </c>
      <c r="O685" s="36" t="str">
        <f t="shared" si="54"/>
        <v>201442</v>
      </c>
      <c r="P685" s="36" t="str">
        <f>CONCATENATE(K685,MONTH(ExpensesDBTable[[#This Row],[Date]]))</f>
        <v>201410</v>
      </c>
      <c r="Q685" s="36" t="s">
        <v>119</v>
      </c>
      <c r="R685" s="36" t="s">
        <v>14</v>
      </c>
      <c r="S685" s="38">
        <v>14</v>
      </c>
      <c r="T685" s="36" t="s">
        <v>100</v>
      </c>
      <c r="U685" s="36" t="s">
        <v>759</v>
      </c>
    </row>
    <row r="686" spans="10:21" x14ac:dyDescent="0.25">
      <c r="J686" s="37">
        <v>41928</v>
      </c>
      <c r="K686" s="36">
        <f t="shared" si="50"/>
        <v>2014</v>
      </c>
      <c r="L686" s="36" t="str">
        <f t="shared" si="51"/>
        <v>October</v>
      </c>
      <c r="M686" s="36">
        <f t="shared" si="52"/>
        <v>42</v>
      </c>
      <c r="N686" s="36">
        <f t="shared" si="53"/>
        <v>16</v>
      </c>
      <c r="O686" s="36" t="str">
        <f t="shared" si="54"/>
        <v>201442</v>
      </c>
      <c r="P686" s="36" t="str">
        <f>CONCATENATE(K686,MONTH(ExpensesDBTable[[#This Row],[Date]]))</f>
        <v>201410</v>
      </c>
      <c r="Q686" s="36" t="s">
        <v>119</v>
      </c>
      <c r="R686" s="36" t="s">
        <v>14</v>
      </c>
      <c r="S686" s="38">
        <v>17.559999999999999</v>
      </c>
      <c r="T686" s="36" t="s">
        <v>100</v>
      </c>
      <c r="U686" s="36" t="s">
        <v>760</v>
      </c>
    </row>
    <row r="687" spans="10:21" x14ac:dyDescent="0.25">
      <c r="J687" s="37">
        <v>41929</v>
      </c>
      <c r="K687" s="36">
        <f t="shared" si="50"/>
        <v>2014</v>
      </c>
      <c r="L687" s="36" t="str">
        <f t="shared" si="51"/>
        <v>October</v>
      </c>
      <c r="M687" s="36">
        <f t="shared" si="52"/>
        <v>42</v>
      </c>
      <c r="N687" s="36">
        <f t="shared" si="53"/>
        <v>17</v>
      </c>
      <c r="O687" s="36" t="str">
        <f t="shared" si="54"/>
        <v>201442</v>
      </c>
      <c r="P687" s="36" t="str">
        <f>CONCATENATE(K687,MONTH(ExpensesDBTable[[#This Row],[Date]]))</f>
        <v>201410</v>
      </c>
      <c r="Q687" s="36" t="s">
        <v>182</v>
      </c>
      <c r="R687" s="36" t="s">
        <v>14</v>
      </c>
      <c r="S687" s="38">
        <v>10</v>
      </c>
      <c r="T687" s="36" t="s">
        <v>100</v>
      </c>
      <c r="U687" s="36" t="s">
        <v>761</v>
      </c>
    </row>
    <row r="688" spans="10:21" x14ac:dyDescent="0.25">
      <c r="J688" s="37">
        <v>41929</v>
      </c>
      <c r="K688" s="36">
        <f t="shared" si="50"/>
        <v>2014</v>
      </c>
      <c r="L688" s="36" t="str">
        <f t="shared" si="51"/>
        <v>October</v>
      </c>
      <c r="M688" s="36">
        <f t="shared" si="52"/>
        <v>42</v>
      </c>
      <c r="N688" s="36">
        <f t="shared" si="53"/>
        <v>17</v>
      </c>
      <c r="O688" s="36" t="str">
        <f t="shared" si="54"/>
        <v>201442</v>
      </c>
      <c r="P688" s="36" t="str">
        <f>CONCATENATE(K688,MONTH(ExpensesDBTable[[#This Row],[Date]]))</f>
        <v>201410</v>
      </c>
      <c r="Q688" s="36" t="s">
        <v>105</v>
      </c>
      <c r="R688" s="36" t="s">
        <v>18</v>
      </c>
      <c r="S688" s="38">
        <v>6.65</v>
      </c>
      <c r="T688" s="36" t="s">
        <v>100</v>
      </c>
      <c r="U688" s="36" t="s">
        <v>762</v>
      </c>
    </row>
    <row r="689" spans="10:21" x14ac:dyDescent="0.25">
      <c r="J689" s="37">
        <v>41930</v>
      </c>
      <c r="K689" s="36">
        <f t="shared" si="50"/>
        <v>2014</v>
      </c>
      <c r="L689" s="36" t="str">
        <f t="shared" si="51"/>
        <v>October</v>
      </c>
      <c r="M689" s="36">
        <f t="shared" si="52"/>
        <v>42</v>
      </c>
      <c r="N689" s="36">
        <f t="shared" si="53"/>
        <v>18</v>
      </c>
      <c r="O689" s="36" t="str">
        <f t="shared" si="54"/>
        <v>201442</v>
      </c>
      <c r="P689" s="36" t="str">
        <f>CONCATENATE(K689,MONTH(ExpensesDBTable[[#This Row],[Date]]))</f>
        <v>201410</v>
      </c>
      <c r="Q689" s="36" t="s">
        <v>130</v>
      </c>
      <c r="R689" s="36" t="s">
        <v>14</v>
      </c>
      <c r="S689" s="38">
        <v>2</v>
      </c>
      <c r="T689" s="36" t="s">
        <v>100</v>
      </c>
      <c r="U689" s="36" t="s">
        <v>763</v>
      </c>
    </row>
    <row r="690" spans="10:21" x14ac:dyDescent="0.25">
      <c r="J690" s="37">
        <v>41931</v>
      </c>
      <c r="K690" s="36">
        <f t="shared" si="50"/>
        <v>2014</v>
      </c>
      <c r="L690" s="36" t="str">
        <f t="shared" si="51"/>
        <v>October</v>
      </c>
      <c r="M690" s="36">
        <f t="shared" si="52"/>
        <v>42</v>
      </c>
      <c r="N690" s="36">
        <f t="shared" si="53"/>
        <v>19</v>
      </c>
      <c r="O690" s="36" t="str">
        <f t="shared" si="54"/>
        <v>201442</v>
      </c>
      <c r="P690" s="36" t="str">
        <f>CONCATENATE(K690,MONTH(ExpensesDBTable[[#This Row],[Date]]))</f>
        <v>201410</v>
      </c>
      <c r="Q690" s="36" t="s">
        <v>128</v>
      </c>
      <c r="R690" s="36" t="s">
        <v>22</v>
      </c>
      <c r="S690" s="38">
        <v>10</v>
      </c>
      <c r="T690" s="36" t="s">
        <v>100</v>
      </c>
      <c r="U690" s="36" t="s">
        <v>764</v>
      </c>
    </row>
    <row r="691" spans="10:21" x14ac:dyDescent="0.25">
      <c r="J691" s="37">
        <v>41931</v>
      </c>
      <c r="K691" s="36">
        <f t="shared" si="50"/>
        <v>2014</v>
      </c>
      <c r="L691" s="36" t="str">
        <f t="shared" si="51"/>
        <v>October</v>
      </c>
      <c r="M691" s="36">
        <f t="shared" si="52"/>
        <v>42</v>
      </c>
      <c r="N691" s="36">
        <f t="shared" si="53"/>
        <v>19</v>
      </c>
      <c r="O691" s="36" t="str">
        <f t="shared" si="54"/>
        <v>201442</v>
      </c>
      <c r="P691" s="36" t="str">
        <f>CONCATENATE(K691,MONTH(ExpensesDBTable[[#This Row],[Date]]))</f>
        <v>201410</v>
      </c>
      <c r="Q691" s="36" t="s">
        <v>130</v>
      </c>
      <c r="R691" s="36" t="s">
        <v>14</v>
      </c>
      <c r="S691" s="38">
        <v>5</v>
      </c>
      <c r="T691" s="36" t="s">
        <v>100</v>
      </c>
      <c r="U691" s="36" t="s">
        <v>130</v>
      </c>
    </row>
    <row r="692" spans="10:21" x14ac:dyDescent="0.25">
      <c r="J692" s="37">
        <v>41931</v>
      </c>
      <c r="K692" s="36">
        <f t="shared" si="50"/>
        <v>2014</v>
      </c>
      <c r="L692" s="36" t="str">
        <f t="shared" si="51"/>
        <v>October</v>
      </c>
      <c r="M692" s="36">
        <f t="shared" si="52"/>
        <v>42</v>
      </c>
      <c r="N692" s="36">
        <f t="shared" si="53"/>
        <v>19</v>
      </c>
      <c r="O692" s="36" t="str">
        <f t="shared" si="54"/>
        <v>201442</v>
      </c>
      <c r="P692" s="36" t="str">
        <f>CONCATENATE(K692,MONTH(ExpensesDBTable[[#This Row],[Date]]))</f>
        <v>201410</v>
      </c>
      <c r="Q692" s="36" t="s">
        <v>102</v>
      </c>
      <c r="R692" s="36" t="s">
        <v>14</v>
      </c>
      <c r="S692" s="38">
        <v>24</v>
      </c>
      <c r="T692" s="36" t="s">
        <v>100</v>
      </c>
      <c r="U692" s="36" t="s">
        <v>765</v>
      </c>
    </row>
    <row r="693" spans="10:21" x14ac:dyDescent="0.25">
      <c r="J693" s="37">
        <v>41931</v>
      </c>
      <c r="K693" s="36">
        <f t="shared" si="50"/>
        <v>2014</v>
      </c>
      <c r="L693" s="36" t="str">
        <f t="shared" si="51"/>
        <v>October</v>
      </c>
      <c r="M693" s="36">
        <f t="shared" si="52"/>
        <v>42</v>
      </c>
      <c r="N693" s="36">
        <f t="shared" si="53"/>
        <v>19</v>
      </c>
      <c r="O693" s="36" t="str">
        <f t="shared" si="54"/>
        <v>201442</v>
      </c>
      <c r="P693" s="36" t="str">
        <f>CONCATENATE(K693,MONTH(ExpensesDBTable[[#This Row],[Date]]))</f>
        <v>201410</v>
      </c>
      <c r="Q693" s="36" t="s">
        <v>99</v>
      </c>
      <c r="R693" s="36" t="s">
        <v>14</v>
      </c>
      <c r="S693" s="38">
        <v>1</v>
      </c>
      <c r="T693" s="36" t="s">
        <v>100</v>
      </c>
      <c r="U693" s="36" t="s">
        <v>249</v>
      </c>
    </row>
    <row r="694" spans="10:21" x14ac:dyDescent="0.25">
      <c r="J694" s="37">
        <v>41931</v>
      </c>
      <c r="K694" s="36">
        <f t="shared" si="50"/>
        <v>2014</v>
      </c>
      <c r="L694" s="36" t="str">
        <f t="shared" si="51"/>
        <v>October</v>
      </c>
      <c r="M694" s="36">
        <f t="shared" si="52"/>
        <v>42</v>
      </c>
      <c r="N694" s="36">
        <f t="shared" si="53"/>
        <v>19</v>
      </c>
      <c r="O694" s="36" t="str">
        <f t="shared" si="54"/>
        <v>201442</v>
      </c>
      <c r="P694" s="36" t="str">
        <f>CONCATENATE(K694,MONTH(ExpensesDBTable[[#This Row],[Date]]))</f>
        <v>201410</v>
      </c>
      <c r="Q694" s="36" t="s">
        <v>319</v>
      </c>
      <c r="R694" s="36" t="s">
        <v>18</v>
      </c>
      <c r="S694" s="38">
        <v>0.7</v>
      </c>
      <c r="T694" s="36" t="s">
        <v>100</v>
      </c>
      <c r="U694" s="36" t="s">
        <v>766</v>
      </c>
    </row>
    <row r="695" spans="10:21" x14ac:dyDescent="0.25">
      <c r="J695" s="37">
        <v>41931</v>
      </c>
      <c r="K695" s="36">
        <f t="shared" si="50"/>
        <v>2014</v>
      </c>
      <c r="L695" s="36" t="str">
        <f t="shared" si="51"/>
        <v>October</v>
      </c>
      <c r="M695" s="36">
        <f t="shared" si="52"/>
        <v>42</v>
      </c>
      <c r="N695" s="36">
        <f t="shared" si="53"/>
        <v>19</v>
      </c>
      <c r="O695" s="36" t="str">
        <f t="shared" si="54"/>
        <v>201442</v>
      </c>
      <c r="P695" s="36" t="str">
        <f>CONCATENATE(K695,MONTH(ExpensesDBTable[[#This Row],[Date]]))</f>
        <v>201410</v>
      </c>
      <c r="Q695" s="36" t="s">
        <v>108</v>
      </c>
      <c r="R695" s="36" t="s">
        <v>18</v>
      </c>
      <c r="S695" s="38">
        <v>11.4</v>
      </c>
      <c r="T695" s="36" t="s">
        <v>100</v>
      </c>
      <c r="U695" s="36" t="s">
        <v>767</v>
      </c>
    </row>
    <row r="696" spans="10:21" x14ac:dyDescent="0.25">
      <c r="J696" s="37">
        <v>41932</v>
      </c>
      <c r="K696" s="36">
        <f t="shared" si="50"/>
        <v>2014</v>
      </c>
      <c r="L696" s="36" t="str">
        <f t="shared" si="51"/>
        <v>October</v>
      </c>
      <c r="M696" s="36">
        <f t="shared" si="52"/>
        <v>43</v>
      </c>
      <c r="N696" s="36">
        <f t="shared" si="53"/>
        <v>20</v>
      </c>
      <c r="O696" s="36" t="str">
        <f t="shared" si="54"/>
        <v>201443</v>
      </c>
      <c r="P696" s="36" t="str">
        <f>CONCATENATE(K696,MONTH(ExpensesDBTable[[#This Row],[Date]]))</f>
        <v>201410</v>
      </c>
      <c r="Q696" s="36" t="s">
        <v>648</v>
      </c>
      <c r="R696" s="36" t="s">
        <v>23</v>
      </c>
      <c r="S696" s="38">
        <v>67.7</v>
      </c>
      <c r="T696" s="36" t="s">
        <v>106</v>
      </c>
      <c r="U696" s="36" t="s">
        <v>768</v>
      </c>
    </row>
    <row r="697" spans="10:21" x14ac:dyDescent="0.25">
      <c r="J697" s="37">
        <v>41932</v>
      </c>
      <c r="K697" s="36">
        <f t="shared" si="50"/>
        <v>2014</v>
      </c>
      <c r="L697" s="36" t="str">
        <f t="shared" si="51"/>
        <v>October</v>
      </c>
      <c r="M697" s="36">
        <f t="shared" si="52"/>
        <v>43</v>
      </c>
      <c r="N697" s="36">
        <f t="shared" si="53"/>
        <v>20</v>
      </c>
      <c r="O697" s="36" t="str">
        <f t="shared" si="54"/>
        <v>201443</v>
      </c>
      <c r="P697" s="36" t="str">
        <f>CONCATENATE(K697,MONTH(ExpensesDBTable[[#This Row],[Date]]))</f>
        <v>201410</v>
      </c>
      <c r="Q697" s="36" t="s">
        <v>99</v>
      </c>
      <c r="R697" s="36" t="s">
        <v>14</v>
      </c>
      <c r="S697" s="38">
        <v>9.6300000000000008</v>
      </c>
      <c r="T697" s="36" t="s">
        <v>100</v>
      </c>
      <c r="U697" s="36" t="s">
        <v>769</v>
      </c>
    </row>
    <row r="698" spans="10:21" x14ac:dyDescent="0.25">
      <c r="J698" s="37">
        <v>41932</v>
      </c>
      <c r="K698" s="36">
        <f t="shared" si="50"/>
        <v>2014</v>
      </c>
      <c r="L698" s="36" t="str">
        <f t="shared" si="51"/>
        <v>October</v>
      </c>
      <c r="M698" s="36">
        <f t="shared" si="52"/>
        <v>43</v>
      </c>
      <c r="N698" s="36">
        <f t="shared" si="53"/>
        <v>20</v>
      </c>
      <c r="O698" s="36" t="str">
        <f t="shared" si="54"/>
        <v>201443</v>
      </c>
      <c r="P698" s="36" t="str">
        <f>CONCATENATE(K698,MONTH(ExpensesDBTable[[#This Row],[Date]]))</f>
        <v>201410</v>
      </c>
      <c r="Q698" s="36" t="s">
        <v>108</v>
      </c>
      <c r="R698" s="36" t="s">
        <v>14</v>
      </c>
      <c r="S698" s="38">
        <v>9.6999999999999993</v>
      </c>
      <c r="T698" s="36" t="s">
        <v>100</v>
      </c>
      <c r="U698" s="36" t="s">
        <v>770</v>
      </c>
    </row>
    <row r="699" spans="10:21" x14ac:dyDescent="0.25">
      <c r="J699" s="37">
        <v>41934</v>
      </c>
      <c r="K699" s="36">
        <f t="shared" si="50"/>
        <v>2014</v>
      </c>
      <c r="L699" s="36" t="str">
        <f t="shared" si="51"/>
        <v>October</v>
      </c>
      <c r="M699" s="36">
        <f t="shared" si="52"/>
        <v>43</v>
      </c>
      <c r="N699" s="36">
        <f t="shared" si="53"/>
        <v>22</v>
      </c>
      <c r="O699" s="36" t="str">
        <f t="shared" si="54"/>
        <v>201443</v>
      </c>
      <c r="P699" s="36" t="str">
        <f>CONCATENATE(K699,MONTH(ExpensesDBTable[[#This Row],[Date]]))</f>
        <v>201410</v>
      </c>
      <c r="Q699" s="36" t="s">
        <v>119</v>
      </c>
      <c r="R699" s="36" t="s">
        <v>14</v>
      </c>
      <c r="S699" s="38">
        <v>13.6</v>
      </c>
      <c r="T699" s="36" t="s">
        <v>100</v>
      </c>
      <c r="U699" s="36" t="s">
        <v>771</v>
      </c>
    </row>
    <row r="700" spans="10:21" x14ac:dyDescent="0.25">
      <c r="J700" s="37">
        <v>41935</v>
      </c>
      <c r="K700" s="36">
        <f t="shared" si="50"/>
        <v>2014</v>
      </c>
      <c r="L700" s="36" t="str">
        <f t="shared" si="51"/>
        <v>October</v>
      </c>
      <c r="M700" s="36">
        <f t="shared" si="52"/>
        <v>43</v>
      </c>
      <c r="N700" s="36">
        <f t="shared" si="53"/>
        <v>23</v>
      </c>
      <c r="O700" s="36" t="str">
        <f t="shared" si="54"/>
        <v>201443</v>
      </c>
      <c r="P700" s="36" t="str">
        <f>CONCATENATE(K700,MONTH(ExpensesDBTable[[#This Row],[Date]]))</f>
        <v>201410</v>
      </c>
      <c r="Q700" s="36" t="s">
        <v>105</v>
      </c>
      <c r="R700" s="36" t="s">
        <v>18</v>
      </c>
      <c r="S700" s="38">
        <v>30</v>
      </c>
      <c r="T700" s="36" t="s">
        <v>100</v>
      </c>
      <c r="U700" s="36" t="s">
        <v>772</v>
      </c>
    </row>
    <row r="701" spans="10:21" x14ac:dyDescent="0.25">
      <c r="J701" s="37">
        <v>41935</v>
      </c>
      <c r="K701" s="36">
        <f t="shared" si="50"/>
        <v>2014</v>
      </c>
      <c r="L701" s="36" t="str">
        <f t="shared" si="51"/>
        <v>October</v>
      </c>
      <c r="M701" s="36">
        <f t="shared" si="52"/>
        <v>43</v>
      </c>
      <c r="N701" s="36">
        <f t="shared" si="53"/>
        <v>23</v>
      </c>
      <c r="O701" s="36" t="str">
        <f t="shared" si="54"/>
        <v>201443</v>
      </c>
      <c r="P701" s="36" t="str">
        <f>CONCATENATE(K701,MONTH(ExpensesDBTable[[#This Row],[Date]]))</f>
        <v>201410</v>
      </c>
      <c r="Q701" s="36" t="s">
        <v>773</v>
      </c>
      <c r="R701" s="36" t="s">
        <v>16</v>
      </c>
      <c r="S701" s="38">
        <v>1000</v>
      </c>
      <c r="T701" s="36" t="s">
        <v>106</v>
      </c>
      <c r="U701" s="36" t="s">
        <v>774</v>
      </c>
    </row>
    <row r="702" spans="10:21" x14ac:dyDescent="0.25">
      <c r="J702" s="37">
        <v>41936</v>
      </c>
      <c r="K702" s="36">
        <f t="shared" si="50"/>
        <v>2014</v>
      </c>
      <c r="L702" s="36" t="str">
        <f t="shared" si="51"/>
        <v>October</v>
      </c>
      <c r="M702" s="36">
        <f t="shared" si="52"/>
        <v>43</v>
      </c>
      <c r="N702" s="36">
        <f t="shared" si="53"/>
        <v>24</v>
      </c>
      <c r="O702" s="36" t="str">
        <f t="shared" si="54"/>
        <v>201443</v>
      </c>
      <c r="P702" s="36" t="str">
        <f>CONCATENATE(K702,MONTH(ExpensesDBTable[[#This Row],[Date]]))</f>
        <v>201410</v>
      </c>
      <c r="Q702" s="36" t="s">
        <v>119</v>
      </c>
      <c r="R702" s="36" t="s">
        <v>14</v>
      </c>
      <c r="S702" s="38">
        <v>11</v>
      </c>
      <c r="T702" s="36" t="s">
        <v>100</v>
      </c>
      <c r="U702" s="36" t="s">
        <v>775</v>
      </c>
    </row>
    <row r="703" spans="10:21" x14ac:dyDescent="0.25">
      <c r="J703" s="37">
        <v>41937</v>
      </c>
      <c r="K703" s="36">
        <f t="shared" si="50"/>
        <v>2014</v>
      </c>
      <c r="L703" s="36" t="str">
        <f t="shared" si="51"/>
        <v>October</v>
      </c>
      <c r="M703" s="36">
        <f t="shared" si="52"/>
        <v>43</v>
      </c>
      <c r="N703" s="36">
        <f t="shared" si="53"/>
        <v>25</v>
      </c>
      <c r="O703" s="36" t="str">
        <f t="shared" si="54"/>
        <v>201443</v>
      </c>
      <c r="P703" s="36" t="str">
        <f>CONCATENATE(K703,MONTH(ExpensesDBTable[[#This Row],[Date]]))</f>
        <v>201410</v>
      </c>
      <c r="Q703" s="36" t="s">
        <v>102</v>
      </c>
      <c r="R703" s="36" t="s">
        <v>16</v>
      </c>
      <c r="S703" s="38">
        <v>32</v>
      </c>
      <c r="T703" s="36" t="s">
        <v>100</v>
      </c>
      <c r="U703" s="36" t="s">
        <v>776</v>
      </c>
    </row>
    <row r="704" spans="10:21" x14ac:dyDescent="0.25">
      <c r="J704" s="37">
        <v>41937</v>
      </c>
      <c r="K704" s="36">
        <f t="shared" si="50"/>
        <v>2014</v>
      </c>
      <c r="L704" s="36" t="str">
        <f t="shared" si="51"/>
        <v>October</v>
      </c>
      <c r="M704" s="36">
        <f t="shared" si="52"/>
        <v>43</v>
      </c>
      <c r="N704" s="36">
        <f t="shared" si="53"/>
        <v>25</v>
      </c>
      <c r="O704" s="36" t="str">
        <f t="shared" si="54"/>
        <v>201443</v>
      </c>
      <c r="P704" s="36" t="str">
        <f>CONCATENATE(K704,MONTH(ExpensesDBTable[[#This Row],[Date]]))</f>
        <v>201410</v>
      </c>
      <c r="Q704" s="36" t="s">
        <v>102</v>
      </c>
      <c r="R704" s="36" t="s">
        <v>14</v>
      </c>
      <c r="S704" s="38">
        <v>10</v>
      </c>
      <c r="T704" s="36" t="s">
        <v>100</v>
      </c>
      <c r="U704" s="36" t="s">
        <v>777</v>
      </c>
    </row>
    <row r="705" spans="10:21" x14ac:dyDescent="0.25">
      <c r="J705" s="37">
        <v>41937</v>
      </c>
      <c r="K705" s="36">
        <f t="shared" si="50"/>
        <v>2014</v>
      </c>
      <c r="L705" s="36" t="str">
        <f t="shared" si="51"/>
        <v>October</v>
      </c>
      <c r="M705" s="36">
        <f t="shared" si="52"/>
        <v>43</v>
      </c>
      <c r="N705" s="36">
        <f t="shared" si="53"/>
        <v>25</v>
      </c>
      <c r="O705" s="36" t="str">
        <f t="shared" si="54"/>
        <v>201443</v>
      </c>
      <c r="P705" s="36" t="str">
        <f>CONCATENATE(K705,MONTH(ExpensesDBTable[[#This Row],[Date]]))</f>
        <v>201410</v>
      </c>
      <c r="Q705" s="36" t="s">
        <v>102</v>
      </c>
      <c r="R705" s="36" t="s">
        <v>14</v>
      </c>
      <c r="S705" s="38">
        <v>6</v>
      </c>
      <c r="T705" s="36" t="s">
        <v>100</v>
      </c>
      <c r="U705" s="36" t="s">
        <v>778</v>
      </c>
    </row>
    <row r="706" spans="10:21" x14ac:dyDescent="0.25">
      <c r="J706" s="37">
        <v>41937</v>
      </c>
      <c r="K706" s="36">
        <f t="shared" si="50"/>
        <v>2014</v>
      </c>
      <c r="L706" s="36" t="str">
        <f t="shared" si="51"/>
        <v>October</v>
      </c>
      <c r="M706" s="36">
        <f t="shared" si="52"/>
        <v>43</v>
      </c>
      <c r="N706" s="36">
        <f t="shared" si="53"/>
        <v>25</v>
      </c>
      <c r="O706" s="36" t="str">
        <f t="shared" si="54"/>
        <v>201443</v>
      </c>
      <c r="P706" s="36" t="str">
        <f>CONCATENATE(K706,MONTH(ExpensesDBTable[[#This Row],[Date]]))</f>
        <v>201410</v>
      </c>
      <c r="Q706" s="36" t="s">
        <v>108</v>
      </c>
      <c r="R706" s="36" t="s">
        <v>14</v>
      </c>
      <c r="S706" s="38">
        <v>9.07</v>
      </c>
      <c r="T706" s="36" t="s">
        <v>100</v>
      </c>
      <c r="U706" s="36" t="s">
        <v>779</v>
      </c>
    </row>
    <row r="707" spans="10:21" x14ac:dyDescent="0.25">
      <c r="J707" s="37">
        <v>41937</v>
      </c>
      <c r="K707" s="36">
        <f t="shared" si="50"/>
        <v>2014</v>
      </c>
      <c r="L707" s="36" t="str">
        <f t="shared" si="51"/>
        <v>October</v>
      </c>
      <c r="M707" s="36">
        <f t="shared" si="52"/>
        <v>43</v>
      </c>
      <c r="N707" s="36">
        <f t="shared" si="53"/>
        <v>25</v>
      </c>
      <c r="O707" s="36" t="str">
        <f t="shared" si="54"/>
        <v>201443</v>
      </c>
      <c r="P707" s="36" t="str">
        <f>CONCATENATE(K707,MONTH(ExpensesDBTable[[#This Row],[Date]]))</f>
        <v>201410</v>
      </c>
      <c r="Q707" s="36" t="s">
        <v>130</v>
      </c>
      <c r="R707" s="36" t="s">
        <v>14</v>
      </c>
      <c r="S707" s="38">
        <v>2</v>
      </c>
      <c r="T707" s="36" t="s">
        <v>100</v>
      </c>
      <c r="U707" s="36" t="s">
        <v>130</v>
      </c>
    </row>
    <row r="708" spans="10:21" x14ac:dyDescent="0.25">
      <c r="J708" s="37">
        <v>41937</v>
      </c>
      <c r="K708" s="36">
        <f t="shared" si="50"/>
        <v>2014</v>
      </c>
      <c r="L708" s="36" t="str">
        <f t="shared" si="51"/>
        <v>October</v>
      </c>
      <c r="M708" s="36">
        <f t="shared" si="52"/>
        <v>43</v>
      </c>
      <c r="N708" s="36">
        <f t="shared" si="53"/>
        <v>25</v>
      </c>
      <c r="O708" s="36" t="str">
        <f t="shared" si="54"/>
        <v>201443</v>
      </c>
      <c r="P708" s="36" t="str">
        <f>CONCATENATE(K708,MONTH(ExpensesDBTable[[#This Row],[Date]]))</f>
        <v>201410</v>
      </c>
      <c r="Q708" s="36" t="s">
        <v>130</v>
      </c>
      <c r="R708" s="36" t="s">
        <v>14</v>
      </c>
      <c r="S708" s="38">
        <v>2</v>
      </c>
      <c r="T708" s="36" t="s">
        <v>100</v>
      </c>
      <c r="U708" s="36" t="s">
        <v>780</v>
      </c>
    </row>
    <row r="709" spans="10:21" x14ac:dyDescent="0.25">
      <c r="J709" s="37">
        <v>41938</v>
      </c>
      <c r="K709" s="36">
        <f t="shared" si="50"/>
        <v>2014</v>
      </c>
      <c r="L709" s="36" t="str">
        <f t="shared" si="51"/>
        <v>October</v>
      </c>
      <c r="M709" s="36">
        <f t="shared" si="52"/>
        <v>43</v>
      </c>
      <c r="N709" s="36">
        <f t="shared" si="53"/>
        <v>26</v>
      </c>
      <c r="O709" s="36" t="str">
        <f t="shared" si="54"/>
        <v>201443</v>
      </c>
      <c r="P709" s="36" t="str">
        <f>CONCATENATE(K709,MONTH(ExpensesDBTable[[#This Row],[Date]]))</f>
        <v>201410</v>
      </c>
      <c r="Q709" s="36" t="s">
        <v>552</v>
      </c>
      <c r="R709" s="36" t="s">
        <v>18</v>
      </c>
      <c r="S709" s="38">
        <v>11.5</v>
      </c>
      <c r="T709" s="36" t="s">
        <v>100</v>
      </c>
      <c r="U709" s="36" t="s">
        <v>781</v>
      </c>
    </row>
    <row r="710" spans="10:21" x14ac:dyDescent="0.25">
      <c r="J710" s="37">
        <v>41939</v>
      </c>
      <c r="K710" s="36">
        <f t="shared" si="50"/>
        <v>2014</v>
      </c>
      <c r="L710" s="36" t="str">
        <f t="shared" si="51"/>
        <v>October</v>
      </c>
      <c r="M710" s="36">
        <f t="shared" si="52"/>
        <v>44</v>
      </c>
      <c r="N710" s="36">
        <f t="shared" si="53"/>
        <v>27</v>
      </c>
      <c r="O710" s="36" t="str">
        <f t="shared" si="54"/>
        <v>201444</v>
      </c>
      <c r="P710" s="36" t="str">
        <f>CONCATENATE(K710,MONTH(ExpensesDBTable[[#This Row],[Date]]))</f>
        <v>201410</v>
      </c>
      <c r="Q710" s="36" t="s">
        <v>718</v>
      </c>
      <c r="R710" s="36" t="s">
        <v>23</v>
      </c>
      <c r="S710" s="38">
        <v>29.9</v>
      </c>
      <c r="T710" s="36" t="s">
        <v>106</v>
      </c>
      <c r="U710" s="36" t="s">
        <v>782</v>
      </c>
    </row>
    <row r="711" spans="10:21" x14ac:dyDescent="0.25">
      <c r="J711" s="37">
        <v>41939</v>
      </c>
      <c r="K711" s="36">
        <f t="shared" si="50"/>
        <v>2014</v>
      </c>
      <c r="L711" s="36" t="str">
        <f t="shared" si="51"/>
        <v>October</v>
      </c>
      <c r="M711" s="36">
        <f t="shared" si="52"/>
        <v>44</v>
      </c>
      <c r="N711" s="36">
        <f t="shared" si="53"/>
        <v>27</v>
      </c>
      <c r="O711" s="36" t="str">
        <f t="shared" si="54"/>
        <v>201444</v>
      </c>
      <c r="P711" s="36" t="str">
        <f>CONCATENATE(K711,MONTH(ExpensesDBTable[[#This Row],[Date]]))</f>
        <v>201410</v>
      </c>
      <c r="Q711" s="36" t="s">
        <v>228</v>
      </c>
      <c r="R711" s="36" t="s">
        <v>23</v>
      </c>
      <c r="S711" s="38">
        <v>19.899999999999999</v>
      </c>
      <c r="T711" s="36" t="s">
        <v>106</v>
      </c>
      <c r="U711" s="36" t="s">
        <v>783</v>
      </c>
    </row>
    <row r="712" spans="10:21" x14ac:dyDescent="0.25">
      <c r="J712" s="37">
        <v>41941</v>
      </c>
      <c r="K712" s="36">
        <f t="shared" si="50"/>
        <v>2014</v>
      </c>
      <c r="L712" s="36" t="str">
        <f t="shared" si="51"/>
        <v>October</v>
      </c>
      <c r="M712" s="36">
        <f t="shared" si="52"/>
        <v>44</v>
      </c>
      <c r="N712" s="36">
        <f t="shared" si="53"/>
        <v>29</v>
      </c>
      <c r="O712" s="36" t="str">
        <f t="shared" si="54"/>
        <v>201444</v>
      </c>
      <c r="P712" s="36" t="str">
        <f>CONCATENATE(K712,MONTH(ExpensesDBTable[[#This Row],[Date]]))</f>
        <v>201410</v>
      </c>
      <c r="Q712" s="36" t="s">
        <v>526</v>
      </c>
      <c r="R712" s="36" t="s">
        <v>11</v>
      </c>
      <c r="S712" s="38">
        <v>60</v>
      </c>
      <c r="T712" s="36" t="s">
        <v>100</v>
      </c>
      <c r="U712" s="36" t="s">
        <v>784</v>
      </c>
    </row>
    <row r="713" spans="10:21" x14ac:dyDescent="0.25">
      <c r="J713" s="37">
        <v>41942</v>
      </c>
      <c r="K713" s="36">
        <f t="shared" si="50"/>
        <v>2014</v>
      </c>
      <c r="L713" s="36" t="str">
        <f t="shared" si="51"/>
        <v>October</v>
      </c>
      <c r="M713" s="36">
        <f t="shared" si="52"/>
        <v>44</v>
      </c>
      <c r="N713" s="36">
        <f t="shared" si="53"/>
        <v>30</v>
      </c>
      <c r="O713" s="36" t="str">
        <f t="shared" si="54"/>
        <v>201444</v>
      </c>
      <c r="P713" s="36" t="str">
        <f>CONCATENATE(K713,MONTH(ExpensesDBTable[[#This Row],[Date]]))</f>
        <v>201410</v>
      </c>
      <c r="Q713" s="36" t="s">
        <v>119</v>
      </c>
      <c r="R713" s="36" t="s">
        <v>14</v>
      </c>
      <c r="S713" s="38">
        <v>8.68</v>
      </c>
      <c r="T713" s="36" t="s">
        <v>100</v>
      </c>
      <c r="U713" s="36" t="s">
        <v>785</v>
      </c>
    </row>
    <row r="714" spans="10:21" x14ac:dyDescent="0.25">
      <c r="J714" s="37">
        <v>41942</v>
      </c>
      <c r="K714" s="36">
        <f t="shared" si="50"/>
        <v>2014</v>
      </c>
      <c r="L714" s="36" t="str">
        <f t="shared" si="51"/>
        <v>October</v>
      </c>
      <c r="M714" s="36">
        <f t="shared" si="52"/>
        <v>44</v>
      </c>
      <c r="N714" s="36">
        <f t="shared" si="53"/>
        <v>30</v>
      </c>
      <c r="O714" s="36" t="str">
        <f t="shared" si="54"/>
        <v>201444</v>
      </c>
      <c r="P714" s="36" t="str">
        <f>CONCATENATE(K714,MONTH(ExpensesDBTable[[#This Row],[Date]]))</f>
        <v>201410</v>
      </c>
      <c r="Q714" s="36" t="s">
        <v>558</v>
      </c>
      <c r="R714" s="36" t="s">
        <v>18</v>
      </c>
      <c r="S714" s="38">
        <v>20</v>
      </c>
      <c r="T714" s="36" t="s">
        <v>100</v>
      </c>
      <c r="U714" s="36" t="s">
        <v>786</v>
      </c>
    </row>
    <row r="715" spans="10:21" x14ac:dyDescent="0.25">
      <c r="J715" s="37">
        <v>41943</v>
      </c>
      <c r="K715" s="36">
        <f t="shared" ref="K715:K778" si="55">YEAR(J715)</f>
        <v>2014</v>
      </c>
      <c r="L715" s="36" t="str">
        <f t="shared" ref="L715:L778" si="56">TEXT(DATE(1,MONTH(J715),1),"MMMM")</f>
        <v>October</v>
      </c>
      <c r="M715" s="36">
        <f t="shared" ref="M715:M778" si="57">WEEKNUM(J715,2)</f>
        <v>44</v>
      </c>
      <c r="N715" s="36">
        <f t="shared" ref="N715:N778" si="58">DAY(J715)</f>
        <v>31</v>
      </c>
      <c r="O715" s="36" t="str">
        <f t="shared" ref="O715:O778" si="59">CONCATENATE(K715,M715)</f>
        <v>201444</v>
      </c>
      <c r="P715" s="36" t="str">
        <f>CONCATENATE(K715,MONTH(ExpensesDBTable[[#This Row],[Date]]))</f>
        <v>201410</v>
      </c>
      <c r="Q715" s="36" t="s">
        <v>128</v>
      </c>
      <c r="R715" s="36" t="s">
        <v>22</v>
      </c>
      <c r="S715" s="38">
        <v>10</v>
      </c>
      <c r="T715" s="36" t="s">
        <v>100</v>
      </c>
      <c r="U715" s="36" t="s">
        <v>654</v>
      </c>
    </row>
    <row r="716" spans="10:21" x14ac:dyDescent="0.25">
      <c r="J716" s="37">
        <v>41943</v>
      </c>
      <c r="K716" s="36">
        <f t="shared" si="55"/>
        <v>2014</v>
      </c>
      <c r="L716" s="36" t="str">
        <f t="shared" si="56"/>
        <v>October</v>
      </c>
      <c r="M716" s="36">
        <f t="shared" si="57"/>
        <v>44</v>
      </c>
      <c r="N716" s="36">
        <f t="shared" si="58"/>
        <v>31</v>
      </c>
      <c r="O716" s="36" t="str">
        <f t="shared" si="59"/>
        <v>201444</v>
      </c>
      <c r="P716" s="36" t="str">
        <f>CONCATENATE(K716,MONTH(ExpensesDBTable[[#This Row],[Date]]))</f>
        <v>201410</v>
      </c>
      <c r="Q716" s="36" t="s">
        <v>182</v>
      </c>
      <c r="R716" s="36" t="s">
        <v>14</v>
      </c>
      <c r="S716" s="38">
        <v>2</v>
      </c>
      <c r="T716" s="36" t="s">
        <v>100</v>
      </c>
      <c r="U716" s="36" t="s">
        <v>787</v>
      </c>
    </row>
    <row r="717" spans="10:21" x14ac:dyDescent="0.25">
      <c r="J717" s="37">
        <v>41943</v>
      </c>
      <c r="K717" s="36">
        <f t="shared" si="55"/>
        <v>2014</v>
      </c>
      <c r="L717" s="36" t="str">
        <f t="shared" si="56"/>
        <v>October</v>
      </c>
      <c r="M717" s="36">
        <f t="shared" si="57"/>
        <v>44</v>
      </c>
      <c r="N717" s="36">
        <f t="shared" si="58"/>
        <v>31</v>
      </c>
      <c r="O717" s="36" t="str">
        <f t="shared" si="59"/>
        <v>201444</v>
      </c>
      <c r="P717" s="36" t="str">
        <f>CONCATENATE(K717,MONTH(ExpensesDBTable[[#This Row],[Date]]))</f>
        <v>201410</v>
      </c>
      <c r="Q717" s="36" t="s">
        <v>119</v>
      </c>
      <c r="R717" s="36" t="s">
        <v>14</v>
      </c>
      <c r="S717" s="38">
        <v>12.7</v>
      </c>
      <c r="T717" s="36" t="s">
        <v>100</v>
      </c>
      <c r="U717" s="36" t="s">
        <v>788</v>
      </c>
    </row>
    <row r="718" spans="10:21" x14ac:dyDescent="0.25">
      <c r="J718" s="37">
        <v>41944</v>
      </c>
      <c r="K718" s="36">
        <f t="shared" si="55"/>
        <v>2014</v>
      </c>
      <c r="L718" s="36" t="str">
        <f t="shared" si="56"/>
        <v>November</v>
      </c>
      <c r="M718" s="36">
        <f t="shared" si="57"/>
        <v>44</v>
      </c>
      <c r="N718" s="36">
        <f t="shared" si="58"/>
        <v>1</v>
      </c>
      <c r="O718" s="36" t="str">
        <f t="shared" si="59"/>
        <v>201444</v>
      </c>
      <c r="P718" s="36" t="str">
        <f>CONCATENATE(K718,MONTH(ExpensesDBTable[[#This Row],[Date]]))</f>
        <v>201411</v>
      </c>
      <c r="Q718" s="36" t="s">
        <v>182</v>
      </c>
      <c r="R718" s="36" t="s">
        <v>19</v>
      </c>
      <c r="S718" s="38">
        <v>260</v>
      </c>
      <c r="T718" s="36" t="s">
        <v>106</v>
      </c>
      <c r="U718" s="36" t="s">
        <v>789</v>
      </c>
    </row>
    <row r="719" spans="10:21" x14ac:dyDescent="0.25">
      <c r="J719" s="37">
        <v>41944</v>
      </c>
      <c r="K719" s="36">
        <f t="shared" si="55"/>
        <v>2014</v>
      </c>
      <c r="L719" s="36" t="str">
        <f t="shared" si="56"/>
        <v>November</v>
      </c>
      <c r="M719" s="36">
        <f t="shared" si="57"/>
        <v>44</v>
      </c>
      <c r="N719" s="36">
        <f t="shared" si="58"/>
        <v>1</v>
      </c>
      <c r="O719" s="36" t="str">
        <f t="shared" si="59"/>
        <v>201444</v>
      </c>
      <c r="P719" s="36" t="str">
        <f>CONCATENATE(K719,MONTH(ExpensesDBTable[[#This Row],[Date]]))</f>
        <v>201411</v>
      </c>
      <c r="Q719" s="36" t="s">
        <v>182</v>
      </c>
      <c r="R719" s="36" t="s">
        <v>14</v>
      </c>
      <c r="S719" s="38">
        <v>7.15</v>
      </c>
      <c r="T719" s="36" t="s">
        <v>100</v>
      </c>
      <c r="U719" s="36" t="s">
        <v>790</v>
      </c>
    </row>
    <row r="720" spans="10:21" x14ac:dyDescent="0.25">
      <c r="J720" s="37">
        <v>41944</v>
      </c>
      <c r="K720" s="36">
        <f t="shared" si="55"/>
        <v>2014</v>
      </c>
      <c r="L720" s="36" t="str">
        <f t="shared" si="56"/>
        <v>November</v>
      </c>
      <c r="M720" s="36">
        <f t="shared" si="57"/>
        <v>44</v>
      </c>
      <c r="N720" s="36">
        <f t="shared" si="58"/>
        <v>1</v>
      </c>
      <c r="O720" s="36" t="str">
        <f t="shared" si="59"/>
        <v>201444</v>
      </c>
      <c r="P720" s="36" t="str">
        <f>CONCATENATE(K720,MONTH(ExpensesDBTable[[#This Row],[Date]]))</f>
        <v>201411</v>
      </c>
      <c r="Q720" s="36" t="s">
        <v>108</v>
      </c>
      <c r="R720" s="36" t="s">
        <v>14</v>
      </c>
      <c r="S720" s="38">
        <v>14.52</v>
      </c>
      <c r="T720" s="36" t="s">
        <v>100</v>
      </c>
      <c r="U720" s="36" t="s">
        <v>791</v>
      </c>
    </row>
    <row r="721" spans="10:21" x14ac:dyDescent="0.25">
      <c r="J721" s="37">
        <v>41944</v>
      </c>
      <c r="K721" s="36">
        <f t="shared" si="55"/>
        <v>2014</v>
      </c>
      <c r="L721" s="36" t="str">
        <f t="shared" si="56"/>
        <v>November</v>
      </c>
      <c r="M721" s="36">
        <f t="shared" si="57"/>
        <v>44</v>
      </c>
      <c r="N721" s="36">
        <f t="shared" si="58"/>
        <v>1</v>
      </c>
      <c r="O721" s="36" t="str">
        <f t="shared" si="59"/>
        <v>201444</v>
      </c>
      <c r="P721" s="36" t="str">
        <f>CONCATENATE(K721,MONTH(ExpensesDBTable[[#This Row],[Date]]))</f>
        <v>201411</v>
      </c>
      <c r="Q721" s="36" t="s">
        <v>99</v>
      </c>
      <c r="R721" s="36" t="s">
        <v>14</v>
      </c>
      <c r="S721" s="38">
        <v>8.64</v>
      </c>
      <c r="T721" s="36" t="s">
        <v>100</v>
      </c>
      <c r="U721" s="36" t="s">
        <v>792</v>
      </c>
    </row>
    <row r="722" spans="10:21" x14ac:dyDescent="0.25">
      <c r="J722" s="37">
        <v>41944</v>
      </c>
      <c r="K722" s="36">
        <f t="shared" si="55"/>
        <v>2014</v>
      </c>
      <c r="L722" s="36" t="str">
        <f t="shared" si="56"/>
        <v>November</v>
      </c>
      <c r="M722" s="36">
        <f t="shared" si="57"/>
        <v>44</v>
      </c>
      <c r="N722" s="36">
        <f t="shared" si="58"/>
        <v>1</v>
      </c>
      <c r="O722" s="36" t="str">
        <f t="shared" si="59"/>
        <v>201444</v>
      </c>
      <c r="P722" s="36" t="str">
        <f>CONCATENATE(K722,MONTH(ExpensesDBTable[[#This Row],[Date]]))</f>
        <v>201411</v>
      </c>
      <c r="Q722" s="36" t="s">
        <v>604</v>
      </c>
      <c r="R722" s="36" t="s">
        <v>14</v>
      </c>
      <c r="S722" s="38">
        <v>5</v>
      </c>
      <c r="T722" s="36" t="s">
        <v>100</v>
      </c>
      <c r="U722" s="36" t="s">
        <v>793</v>
      </c>
    </row>
    <row r="723" spans="10:21" x14ac:dyDescent="0.25">
      <c r="J723" s="37">
        <v>41945</v>
      </c>
      <c r="K723" s="36">
        <f t="shared" si="55"/>
        <v>2014</v>
      </c>
      <c r="L723" s="36" t="str">
        <f t="shared" si="56"/>
        <v>November</v>
      </c>
      <c r="M723" s="36">
        <f t="shared" si="57"/>
        <v>44</v>
      </c>
      <c r="N723" s="36">
        <f t="shared" si="58"/>
        <v>2</v>
      </c>
      <c r="O723" s="36" t="str">
        <f t="shared" si="59"/>
        <v>201444</v>
      </c>
      <c r="P723" s="36" t="str">
        <f>CONCATENATE(K723,MONTH(ExpensesDBTable[[#This Row],[Date]]))</f>
        <v>201411</v>
      </c>
      <c r="Q723" s="36" t="s">
        <v>182</v>
      </c>
      <c r="R723" s="36" t="s">
        <v>19</v>
      </c>
      <c r="S723" s="38">
        <v>18</v>
      </c>
      <c r="T723" s="36" t="s">
        <v>100</v>
      </c>
      <c r="U723" s="36" t="s">
        <v>794</v>
      </c>
    </row>
    <row r="724" spans="10:21" x14ac:dyDescent="0.25">
      <c r="J724" s="37">
        <v>41946</v>
      </c>
      <c r="K724" s="36">
        <f t="shared" si="55"/>
        <v>2014</v>
      </c>
      <c r="L724" s="36" t="str">
        <f t="shared" si="56"/>
        <v>November</v>
      </c>
      <c r="M724" s="36">
        <f t="shared" si="57"/>
        <v>45</v>
      </c>
      <c r="N724" s="36">
        <f t="shared" si="58"/>
        <v>3</v>
      </c>
      <c r="O724" s="36" t="str">
        <f t="shared" si="59"/>
        <v>201445</v>
      </c>
      <c r="P724" s="36" t="str">
        <f>CONCATENATE(K724,MONTH(ExpensesDBTable[[#This Row],[Date]]))</f>
        <v>201411</v>
      </c>
      <c r="Q724" s="36" t="s">
        <v>119</v>
      </c>
      <c r="R724" s="36" t="s">
        <v>14</v>
      </c>
      <c r="S724" s="38">
        <v>19.600000000000001</v>
      </c>
      <c r="T724" s="36" t="s">
        <v>100</v>
      </c>
      <c r="U724" s="36" t="s">
        <v>795</v>
      </c>
    </row>
    <row r="725" spans="10:21" x14ac:dyDescent="0.25">
      <c r="J725" s="37">
        <v>41946</v>
      </c>
      <c r="K725" s="36">
        <f t="shared" si="55"/>
        <v>2014</v>
      </c>
      <c r="L725" s="36" t="str">
        <f t="shared" si="56"/>
        <v>November</v>
      </c>
      <c r="M725" s="36">
        <f t="shared" si="57"/>
        <v>45</v>
      </c>
      <c r="N725" s="36">
        <f t="shared" si="58"/>
        <v>3</v>
      </c>
      <c r="O725" s="36" t="str">
        <f t="shared" si="59"/>
        <v>201445</v>
      </c>
      <c r="P725" s="36" t="str">
        <f>CONCATENATE(K725,MONTH(ExpensesDBTable[[#This Row],[Date]]))</f>
        <v>201411</v>
      </c>
      <c r="Q725" s="36" t="s">
        <v>128</v>
      </c>
      <c r="R725" s="36" t="s">
        <v>22</v>
      </c>
      <c r="S725" s="38">
        <v>10</v>
      </c>
      <c r="T725" s="36" t="s">
        <v>100</v>
      </c>
      <c r="U725" s="36" t="s">
        <v>796</v>
      </c>
    </row>
    <row r="726" spans="10:21" x14ac:dyDescent="0.25">
      <c r="J726" s="37">
        <v>41947</v>
      </c>
      <c r="K726" s="36">
        <f t="shared" si="55"/>
        <v>2014</v>
      </c>
      <c r="L726" s="36" t="str">
        <f t="shared" si="56"/>
        <v>November</v>
      </c>
      <c r="M726" s="36">
        <f t="shared" si="57"/>
        <v>45</v>
      </c>
      <c r="N726" s="36">
        <f t="shared" si="58"/>
        <v>4</v>
      </c>
      <c r="O726" s="36" t="str">
        <f t="shared" si="59"/>
        <v>201445</v>
      </c>
      <c r="P726" s="36" t="str">
        <f>CONCATENATE(K726,MONTH(ExpensesDBTable[[#This Row],[Date]]))</f>
        <v>201411</v>
      </c>
      <c r="Q726" s="36" t="s">
        <v>128</v>
      </c>
      <c r="R726" s="36" t="s">
        <v>22</v>
      </c>
      <c r="S726" s="38">
        <v>136</v>
      </c>
      <c r="T726" s="36" t="s">
        <v>106</v>
      </c>
      <c r="U726" s="36" t="s">
        <v>797</v>
      </c>
    </row>
    <row r="727" spans="10:21" x14ac:dyDescent="0.25">
      <c r="J727" s="37">
        <v>41947</v>
      </c>
      <c r="K727" s="36">
        <f t="shared" si="55"/>
        <v>2014</v>
      </c>
      <c r="L727" s="36" t="str">
        <f t="shared" si="56"/>
        <v>November</v>
      </c>
      <c r="M727" s="36">
        <f t="shared" si="57"/>
        <v>45</v>
      </c>
      <c r="N727" s="36">
        <f t="shared" si="58"/>
        <v>4</v>
      </c>
      <c r="O727" s="36" t="str">
        <f t="shared" si="59"/>
        <v>201445</v>
      </c>
      <c r="P727" s="36" t="str">
        <f>CONCATENATE(K727,MONTH(ExpensesDBTable[[#This Row],[Date]]))</f>
        <v>201411</v>
      </c>
      <c r="Q727" s="36" t="s">
        <v>130</v>
      </c>
      <c r="R727" s="36" t="s">
        <v>14</v>
      </c>
      <c r="S727" s="38">
        <v>5</v>
      </c>
      <c r="T727" s="36" t="s">
        <v>100</v>
      </c>
      <c r="U727" s="36" t="s">
        <v>798</v>
      </c>
    </row>
    <row r="728" spans="10:21" x14ac:dyDescent="0.25">
      <c r="J728" s="37">
        <v>41947</v>
      </c>
      <c r="K728" s="36">
        <f t="shared" si="55"/>
        <v>2014</v>
      </c>
      <c r="L728" s="36" t="str">
        <f t="shared" si="56"/>
        <v>November</v>
      </c>
      <c r="M728" s="36">
        <f t="shared" si="57"/>
        <v>45</v>
      </c>
      <c r="N728" s="36">
        <f t="shared" si="58"/>
        <v>4</v>
      </c>
      <c r="O728" s="36" t="str">
        <f t="shared" si="59"/>
        <v>201445</v>
      </c>
      <c r="P728" s="36" t="str">
        <f>CONCATENATE(K728,MONTH(ExpensesDBTable[[#This Row],[Date]]))</f>
        <v>201411</v>
      </c>
      <c r="Q728" s="36" t="s">
        <v>108</v>
      </c>
      <c r="R728" s="36" t="s">
        <v>14</v>
      </c>
      <c r="S728" s="38">
        <v>19</v>
      </c>
      <c r="T728" s="36" t="s">
        <v>100</v>
      </c>
      <c r="U728" s="36" t="s">
        <v>799</v>
      </c>
    </row>
    <row r="729" spans="10:21" x14ac:dyDescent="0.25">
      <c r="J729" s="37">
        <v>41949</v>
      </c>
      <c r="K729" s="36">
        <f t="shared" si="55"/>
        <v>2014</v>
      </c>
      <c r="L729" s="36" t="str">
        <f t="shared" si="56"/>
        <v>November</v>
      </c>
      <c r="M729" s="36">
        <f t="shared" si="57"/>
        <v>45</v>
      </c>
      <c r="N729" s="36">
        <f t="shared" si="58"/>
        <v>6</v>
      </c>
      <c r="O729" s="36" t="str">
        <f t="shared" si="59"/>
        <v>201445</v>
      </c>
      <c r="P729" s="36" t="str">
        <f>CONCATENATE(K729,MONTH(ExpensesDBTable[[#This Row],[Date]]))</f>
        <v>201411</v>
      </c>
      <c r="Q729" s="36" t="s">
        <v>446</v>
      </c>
      <c r="R729" s="36" t="s">
        <v>21</v>
      </c>
      <c r="S729" s="38">
        <v>1477</v>
      </c>
      <c r="T729" s="36" t="s">
        <v>106</v>
      </c>
      <c r="U729" s="36" t="s">
        <v>800</v>
      </c>
    </row>
    <row r="730" spans="10:21" x14ac:dyDescent="0.25">
      <c r="J730" s="37">
        <v>41949</v>
      </c>
      <c r="K730" s="36">
        <f t="shared" si="55"/>
        <v>2014</v>
      </c>
      <c r="L730" s="36" t="str">
        <f t="shared" si="56"/>
        <v>November</v>
      </c>
      <c r="M730" s="36">
        <f t="shared" si="57"/>
        <v>45</v>
      </c>
      <c r="N730" s="36">
        <f t="shared" si="58"/>
        <v>6</v>
      </c>
      <c r="O730" s="36" t="str">
        <f t="shared" si="59"/>
        <v>201445</v>
      </c>
      <c r="P730" s="36" t="str">
        <f>CONCATENATE(K730,MONTH(ExpensesDBTable[[#This Row],[Date]]))</f>
        <v>201411</v>
      </c>
      <c r="Q730" s="36" t="s">
        <v>552</v>
      </c>
      <c r="R730" s="36" t="s">
        <v>18</v>
      </c>
      <c r="S730" s="38">
        <v>11.8</v>
      </c>
      <c r="T730" s="36" t="s">
        <v>100</v>
      </c>
      <c r="U730" s="36" t="s">
        <v>801</v>
      </c>
    </row>
    <row r="731" spans="10:21" x14ac:dyDescent="0.25">
      <c r="J731" s="37">
        <v>41949</v>
      </c>
      <c r="K731" s="36">
        <f t="shared" si="55"/>
        <v>2014</v>
      </c>
      <c r="L731" s="36" t="str">
        <f t="shared" si="56"/>
        <v>November</v>
      </c>
      <c r="M731" s="36">
        <f t="shared" si="57"/>
        <v>45</v>
      </c>
      <c r="N731" s="36">
        <f t="shared" si="58"/>
        <v>6</v>
      </c>
      <c r="O731" s="36" t="str">
        <f t="shared" si="59"/>
        <v>201445</v>
      </c>
      <c r="P731" s="36" t="str">
        <f>CONCATENATE(K731,MONTH(ExpensesDBTable[[#This Row],[Date]]))</f>
        <v>201411</v>
      </c>
      <c r="Q731" s="36" t="s">
        <v>119</v>
      </c>
      <c r="R731" s="36" t="s">
        <v>14</v>
      </c>
      <c r="S731" s="38">
        <v>8.8000000000000007</v>
      </c>
      <c r="T731" s="36" t="s">
        <v>100</v>
      </c>
      <c r="U731" s="36" t="s">
        <v>802</v>
      </c>
    </row>
    <row r="732" spans="10:21" x14ac:dyDescent="0.25">
      <c r="J732" s="37">
        <v>41950</v>
      </c>
      <c r="K732" s="36">
        <f t="shared" si="55"/>
        <v>2014</v>
      </c>
      <c r="L732" s="36" t="str">
        <f t="shared" si="56"/>
        <v>November</v>
      </c>
      <c r="M732" s="36">
        <f t="shared" si="57"/>
        <v>45</v>
      </c>
      <c r="N732" s="36">
        <f t="shared" si="58"/>
        <v>7</v>
      </c>
      <c r="O732" s="36" t="str">
        <f t="shared" si="59"/>
        <v>201445</v>
      </c>
      <c r="P732" s="36" t="str">
        <f>CONCATENATE(K732,MONTH(ExpensesDBTable[[#This Row],[Date]]))</f>
        <v>201411</v>
      </c>
      <c r="Q732" s="36" t="s">
        <v>526</v>
      </c>
      <c r="R732" s="36" t="s">
        <v>14</v>
      </c>
      <c r="S732" s="38">
        <v>2.48</v>
      </c>
      <c r="T732" s="36" t="s">
        <v>100</v>
      </c>
      <c r="U732" s="36" t="s">
        <v>803</v>
      </c>
    </row>
    <row r="733" spans="10:21" x14ac:dyDescent="0.25">
      <c r="J733" s="37">
        <v>41950</v>
      </c>
      <c r="K733" s="36">
        <f t="shared" si="55"/>
        <v>2014</v>
      </c>
      <c r="L733" s="36" t="str">
        <f t="shared" si="56"/>
        <v>November</v>
      </c>
      <c r="M733" s="36">
        <f t="shared" si="57"/>
        <v>45</v>
      </c>
      <c r="N733" s="36">
        <f t="shared" si="58"/>
        <v>7</v>
      </c>
      <c r="O733" s="36" t="str">
        <f t="shared" si="59"/>
        <v>201445</v>
      </c>
      <c r="P733" s="36" t="str">
        <f>CONCATENATE(K733,MONTH(ExpensesDBTable[[#This Row],[Date]]))</f>
        <v>201411</v>
      </c>
      <c r="Q733" s="36" t="s">
        <v>526</v>
      </c>
      <c r="R733" s="36" t="s">
        <v>11</v>
      </c>
      <c r="S733" s="38">
        <v>10</v>
      </c>
      <c r="T733" s="36" t="s">
        <v>100</v>
      </c>
      <c r="U733" s="36" t="s">
        <v>509</v>
      </c>
    </row>
    <row r="734" spans="10:21" x14ac:dyDescent="0.25">
      <c r="J734" s="37">
        <v>41950</v>
      </c>
      <c r="K734" s="36">
        <f t="shared" si="55"/>
        <v>2014</v>
      </c>
      <c r="L734" s="36" t="str">
        <f t="shared" si="56"/>
        <v>November</v>
      </c>
      <c r="M734" s="36">
        <f t="shared" si="57"/>
        <v>45</v>
      </c>
      <c r="N734" s="36">
        <f t="shared" si="58"/>
        <v>7</v>
      </c>
      <c r="O734" s="36" t="str">
        <f t="shared" si="59"/>
        <v>201445</v>
      </c>
      <c r="P734" s="36" t="str">
        <f>CONCATENATE(K734,MONTH(ExpensesDBTable[[#This Row],[Date]]))</f>
        <v>201411</v>
      </c>
      <c r="Q734" s="36" t="s">
        <v>119</v>
      </c>
      <c r="R734" s="36" t="s">
        <v>14</v>
      </c>
      <c r="S734" s="38">
        <v>7.2</v>
      </c>
      <c r="T734" s="36" t="s">
        <v>100</v>
      </c>
      <c r="U734" s="36" t="s">
        <v>804</v>
      </c>
    </row>
    <row r="735" spans="10:21" x14ac:dyDescent="0.25">
      <c r="J735" s="37">
        <v>41951</v>
      </c>
      <c r="K735" s="36">
        <f t="shared" si="55"/>
        <v>2014</v>
      </c>
      <c r="L735" s="36" t="str">
        <f t="shared" si="56"/>
        <v>November</v>
      </c>
      <c r="M735" s="36">
        <f t="shared" si="57"/>
        <v>45</v>
      </c>
      <c r="N735" s="36">
        <f t="shared" si="58"/>
        <v>8</v>
      </c>
      <c r="O735" s="36" t="str">
        <f t="shared" si="59"/>
        <v>201445</v>
      </c>
      <c r="P735" s="36" t="str">
        <f>CONCATENATE(K735,MONTH(ExpensesDBTable[[#This Row],[Date]]))</f>
        <v>201411</v>
      </c>
      <c r="Q735" s="36" t="s">
        <v>128</v>
      </c>
      <c r="R735" s="36" t="s">
        <v>22</v>
      </c>
      <c r="S735" s="38">
        <v>6</v>
      </c>
      <c r="T735" s="36" t="s">
        <v>100</v>
      </c>
      <c r="U735" s="36" t="s">
        <v>805</v>
      </c>
    </row>
    <row r="736" spans="10:21" x14ac:dyDescent="0.25">
      <c r="J736" s="37">
        <v>41951</v>
      </c>
      <c r="K736" s="36">
        <f t="shared" si="55"/>
        <v>2014</v>
      </c>
      <c r="L736" s="36" t="str">
        <f t="shared" si="56"/>
        <v>November</v>
      </c>
      <c r="M736" s="36">
        <f t="shared" si="57"/>
        <v>45</v>
      </c>
      <c r="N736" s="36">
        <f t="shared" si="58"/>
        <v>8</v>
      </c>
      <c r="O736" s="36" t="str">
        <f t="shared" si="59"/>
        <v>201445</v>
      </c>
      <c r="P736" s="36" t="str">
        <f>CONCATENATE(K736,MONTH(ExpensesDBTable[[#This Row],[Date]]))</f>
        <v>201411</v>
      </c>
      <c r="Q736" s="36" t="s">
        <v>108</v>
      </c>
      <c r="R736" s="36" t="s">
        <v>14</v>
      </c>
      <c r="S736" s="38">
        <v>2</v>
      </c>
      <c r="T736" s="36" t="s">
        <v>100</v>
      </c>
      <c r="U736" s="36" t="s">
        <v>806</v>
      </c>
    </row>
    <row r="737" spans="10:21" x14ac:dyDescent="0.25">
      <c r="J737" s="37">
        <v>41951</v>
      </c>
      <c r="K737" s="36">
        <f t="shared" si="55"/>
        <v>2014</v>
      </c>
      <c r="L737" s="36" t="str">
        <f t="shared" si="56"/>
        <v>November</v>
      </c>
      <c r="M737" s="36">
        <f t="shared" si="57"/>
        <v>45</v>
      </c>
      <c r="N737" s="36">
        <f t="shared" si="58"/>
        <v>8</v>
      </c>
      <c r="O737" s="36" t="str">
        <f t="shared" si="59"/>
        <v>201445</v>
      </c>
      <c r="P737" s="36" t="str">
        <f>CONCATENATE(K737,MONTH(ExpensesDBTable[[#This Row],[Date]]))</f>
        <v>201411</v>
      </c>
      <c r="Q737" s="36" t="s">
        <v>108</v>
      </c>
      <c r="R737" s="36" t="s">
        <v>11</v>
      </c>
      <c r="S737" s="38">
        <v>19</v>
      </c>
      <c r="T737" s="36" t="s">
        <v>100</v>
      </c>
      <c r="U737" s="36" t="s">
        <v>807</v>
      </c>
    </row>
    <row r="738" spans="10:21" x14ac:dyDescent="0.25">
      <c r="J738" s="37">
        <v>41952</v>
      </c>
      <c r="K738" s="36">
        <f t="shared" si="55"/>
        <v>2014</v>
      </c>
      <c r="L738" s="36" t="str">
        <f t="shared" si="56"/>
        <v>November</v>
      </c>
      <c r="M738" s="36">
        <f t="shared" si="57"/>
        <v>45</v>
      </c>
      <c r="N738" s="36">
        <f t="shared" si="58"/>
        <v>9</v>
      </c>
      <c r="O738" s="36" t="str">
        <f t="shared" si="59"/>
        <v>201445</v>
      </c>
      <c r="P738" s="36" t="str">
        <f>CONCATENATE(K738,MONTH(ExpensesDBTable[[#This Row],[Date]]))</f>
        <v>201411</v>
      </c>
      <c r="Q738" s="36" t="s">
        <v>128</v>
      </c>
      <c r="R738" s="36" t="s">
        <v>22</v>
      </c>
      <c r="S738" s="38">
        <v>10</v>
      </c>
      <c r="T738" s="36" t="s">
        <v>100</v>
      </c>
      <c r="U738" s="36" t="s">
        <v>808</v>
      </c>
    </row>
    <row r="739" spans="10:21" x14ac:dyDescent="0.25">
      <c r="J739" s="37">
        <v>41952</v>
      </c>
      <c r="K739" s="36">
        <f t="shared" si="55"/>
        <v>2014</v>
      </c>
      <c r="L739" s="36" t="str">
        <f t="shared" si="56"/>
        <v>November</v>
      </c>
      <c r="M739" s="36">
        <f t="shared" si="57"/>
        <v>45</v>
      </c>
      <c r="N739" s="36">
        <f t="shared" si="58"/>
        <v>9</v>
      </c>
      <c r="O739" s="36" t="str">
        <f t="shared" si="59"/>
        <v>201445</v>
      </c>
      <c r="P739" s="36" t="str">
        <f>CONCATENATE(K739,MONTH(ExpensesDBTable[[#This Row],[Date]]))</f>
        <v>201411</v>
      </c>
      <c r="Q739" s="36" t="s">
        <v>119</v>
      </c>
      <c r="R739" s="36" t="s">
        <v>14</v>
      </c>
      <c r="S739" s="38">
        <v>15</v>
      </c>
      <c r="T739" s="36" t="s">
        <v>100</v>
      </c>
      <c r="U739" s="36" t="s">
        <v>809</v>
      </c>
    </row>
    <row r="740" spans="10:21" x14ac:dyDescent="0.25">
      <c r="J740" s="37">
        <v>41952</v>
      </c>
      <c r="K740" s="36">
        <f t="shared" si="55"/>
        <v>2014</v>
      </c>
      <c r="L740" s="36" t="str">
        <f t="shared" si="56"/>
        <v>November</v>
      </c>
      <c r="M740" s="36">
        <f t="shared" si="57"/>
        <v>45</v>
      </c>
      <c r="N740" s="36">
        <f t="shared" si="58"/>
        <v>9</v>
      </c>
      <c r="O740" s="36" t="str">
        <f t="shared" si="59"/>
        <v>201445</v>
      </c>
      <c r="P740" s="36" t="str">
        <f>CONCATENATE(K740,MONTH(ExpensesDBTable[[#This Row],[Date]]))</f>
        <v>201411</v>
      </c>
      <c r="Q740" s="36" t="s">
        <v>130</v>
      </c>
      <c r="R740" s="36" t="s">
        <v>14</v>
      </c>
      <c r="S740" s="38">
        <v>6</v>
      </c>
      <c r="T740" s="36" t="s">
        <v>100</v>
      </c>
      <c r="U740" s="36" t="s">
        <v>810</v>
      </c>
    </row>
    <row r="741" spans="10:21" x14ac:dyDescent="0.25">
      <c r="J741" s="37">
        <v>41953</v>
      </c>
      <c r="K741" s="36">
        <f t="shared" si="55"/>
        <v>2014</v>
      </c>
      <c r="L741" s="36" t="str">
        <f t="shared" si="56"/>
        <v>November</v>
      </c>
      <c r="M741" s="36">
        <f t="shared" si="57"/>
        <v>46</v>
      </c>
      <c r="N741" s="36">
        <f t="shared" si="58"/>
        <v>10</v>
      </c>
      <c r="O741" s="36" t="str">
        <f t="shared" si="59"/>
        <v>201446</v>
      </c>
      <c r="P741" s="36" t="str">
        <f>CONCATENATE(K741,MONTH(ExpensesDBTable[[#This Row],[Date]]))</f>
        <v>201411</v>
      </c>
      <c r="Q741" s="36" t="s">
        <v>145</v>
      </c>
      <c r="R741" s="36" t="s">
        <v>23</v>
      </c>
      <c r="S741" s="38">
        <v>58.07</v>
      </c>
      <c r="T741" s="36" t="s">
        <v>106</v>
      </c>
      <c r="U741" s="36" t="s">
        <v>811</v>
      </c>
    </row>
    <row r="742" spans="10:21" x14ac:dyDescent="0.25">
      <c r="J742" s="37">
        <v>41953</v>
      </c>
      <c r="K742" s="36">
        <f t="shared" si="55"/>
        <v>2014</v>
      </c>
      <c r="L742" s="36" t="str">
        <f t="shared" si="56"/>
        <v>November</v>
      </c>
      <c r="M742" s="36">
        <f t="shared" si="57"/>
        <v>46</v>
      </c>
      <c r="N742" s="36">
        <f t="shared" si="58"/>
        <v>10</v>
      </c>
      <c r="O742" s="36" t="str">
        <f t="shared" si="59"/>
        <v>201446</v>
      </c>
      <c r="P742" s="36" t="str">
        <f>CONCATENATE(K742,MONTH(ExpensesDBTable[[#This Row],[Date]]))</f>
        <v>201411</v>
      </c>
      <c r="Q742" s="36" t="s">
        <v>526</v>
      </c>
      <c r="R742" s="36" t="s">
        <v>11</v>
      </c>
      <c r="S742" s="38">
        <v>8</v>
      </c>
      <c r="T742" s="36" t="s">
        <v>100</v>
      </c>
      <c r="U742" s="36" t="s">
        <v>812</v>
      </c>
    </row>
    <row r="743" spans="10:21" x14ac:dyDescent="0.25">
      <c r="J743" s="37">
        <v>41953</v>
      </c>
      <c r="K743" s="36">
        <f t="shared" si="55"/>
        <v>2014</v>
      </c>
      <c r="L743" s="36" t="str">
        <f t="shared" si="56"/>
        <v>November</v>
      </c>
      <c r="M743" s="36">
        <f t="shared" si="57"/>
        <v>46</v>
      </c>
      <c r="N743" s="36">
        <f t="shared" si="58"/>
        <v>10</v>
      </c>
      <c r="O743" s="36" t="str">
        <f t="shared" si="59"/>
        <v>201446</v>
      </c>
      <c r="P743" s="36" t="str">
        <f>CONCATENATE(K743,MONTH(ExpensesDBTable[[#This Row],[Date]]))</f>
        <v>201411</v>
      </c>
      <c r="Q743" s="36" t="s">
        <v>119</v>
      </c>
      <c r="R743" s="36" t="s">
        <v>14</v>
      </c>
      <c r="S743" s="38">
        <v>10.7</v>
      </c>
      <c r="T743" s="36" t="s">
        <v>100</v>
      </c>
      <c r="U743" s="36" t="s">
        <v>813</v>
      </c>
    </row>
    <row r="744" spans="10:21" x14ac:dyDescent="0.25">
      <c r="J744" s="37">
        <v>41954</v>
      </c>
      <c r="K744" s="36">
        <f t="shared" si="55"/>
        <v>2014</v>
      </c>
      <c r="L744" s="36" t="str">
        <f t="shared" si="56"/>
        <v>November</v>
      </c>
      <c r="M744" s="36">
        <f t="shared" si="57"/>
        <v>46</v>
      </c>
      <c r="N744" s="36">
        <f t="shared" si="58"/>
        <v>11</v>
      </c>
      <c r="O744" s="36" t="str">
        <f t="shared" si="59"/>
        <v>201446</v>
      </c>
      <c r="P744" s="36" t="str">
        <f>CONCATENATE(K744,MONTH(ExpensesDBTable[[#This Row],[Date]]))</f>
        <v>201411</v>
      </c>
      <c r="Q744" s="36" t="s">
        <v>533</v>
      </c>
      <c r="R744" s="36" t="s">
        <v>23</v>
      </c>
      <c r="S744" s="38">
        <v>60</v>
      </c>
      <c r="T744" s="36" t="s">
        <v>106</v>
      </c>
      <c r="U744" s="36" t="s">
        <v>814</v>
      </c>
    </row>
    <row r="745" spans="10:21" x14ac:dyDescent="0.25">
      <c r="J745" s="37">
        <v>41954</v>
      </c>
      <c r="K745" s="36">
        <f t="shared" si="55"/>
        <v>2014</v>
      </c>
      <c r="L745" s="36" t="str">
        <f t="shared" si="56"/>
        <v>November</v>
      </c>
      <c r="M745" s="36">
        <f t="shared" si="57"/>
        <v>46</v>
      </c>
      <c r="N745" s="36">
        <f t="shared" si="58"/>
        <v>11</v>
      </c>
      <c r="O745" s="36" t="str">
        <f t="shared" si="59"/>
        <v>201446</v>
      </c>
      <c r="P745" s="36" t="str">
        <f>CONCATENATE(K745,MONTH(ExpensesDBTable[[#This Row],[Date]]))</f>
        <v>201411</v>
      </c>
      <c r="Q745" s="36" t="s">
        <v>119</v>
      </c>
      <c r="R745" s="36" t="s">
        <v>18</v>
      </c>
      <c r="S745" s="38">
        <v>1.1499999999999999</v>
      </c>
      <c r="T745" s="36" t="s">
        <v>100</v>
      </c>
      <c r="U745" s="36" t="s">
        <v>815</v>
      </c>
    </row>
    <row r="746" spans="10:21" x14ac:dyDescent="0.25">
      <c r="J746" s="37">
        <v>41954</v>
      </c>
      <c r="K746" s="36">
        <f t="shared" si="55"/>
        <v>2014</v>
      </c>
      <c r="L746" s="36" t="str">
        <f t="shared" si="56"/>
        <v>November</v>
      </c>
      <c r="M746" s="36">
        <f t="shared" si="57"/>
        <v>46</v>
      </c>
      <c r="N746" s="36">
        <f t="shared" si="58"/>
        <v>11</v>
      </c>
      <c r="O746" s="36" t="str">
        <f t="shared" si="59"/>
        <v>201446</v>
      </c>
      <c r="P746" s="36" t="str">
        <f>CONCATENATE(K746,MONTH(ExpensesDBTable[[#This Row],[Date]]))</f>
        <v>201411</v>
      </c>
      <c r="Q746" s="36" t="s">
        <v>105</v>
      </c>
      <c r="R746" s="36" t="s">
        <v>18</v>
      </c>
      <c r="S746" s="38">
        <v>71.680000000000007</v>
      </c>
      <c r="T746" s="36" t="s">
        <v>106</v>
      </c>
      <c r="U746" s="36" t="s">
        <v>816</v>
      </c>
    </row>
    <row r="747" spans="10:21" x14ac:dyDescent="0.25">
      <c r="J747" s="37">
        <v>41954</v>
      </c>
      <c r="K747" s="36">
        <f t="shared" si="55"/>
        <v>2014</v>
      </c>
      <c r="L747" s="36" t="str">
        <f t="shared" si="56"/>
        <v>November</v>
      </c>
      <c r="M747" s="36">
        <f t="shared" si="57"/>
        <v>46</v>
      </c>
      <c r="N747" s="36">
        <f t="shared" si="58"/>
        <v>11</v>
      </c>
      <c r="O747" s="36" t="str">
        <f t="shared" si="59"/>
        <v>201446</v>
      </c>
      <c r="P747" s="36" t="str">
        <f>CONCATENATE(K747,MONTH(ExpensesDBTable[[#This Row],[Date]]))</f>
        <v>201411</v>
      </c>
      <c r="Q747" s="36" t="s">
        <v>119</v>
      </c>
      <c r="R747" s="36" t="s">
        <v>14</v>
      </c>
      <c r="S747" s="38">
        <v>5.53</v>
      </c>
      <c r="T747" s="36" t="s">
        <v>100</v>
      </c>
      <c r="U747" s="36" t="s">
        <v>817</v>
      </c>
    </row>
    <row r="748" spans="10:21" x14ac:dyDescent="0.25">
      <c r="J748" s="37">
        <v>41956</v>
      </c>
      <c r="K748" s="36">
        <f t="shared" si="55"/>
        <v>2014</v>
      </c>
      <c r="L748" s="36" t="str">
        <f t="shared" si="56"/>
        <v>November</v>
      </c>
      <c r="M748" s="36">
        <f t="shared" si="57"/>
        <v>46</v>
      </c>
      <c r="N748" s="36">
        <f t="shared" si="58"/>
        <v>13</v>
      </c>
      <c r="O748" s="36" t="str">
        <f t="shared" si="59"/>
        <v>201446</v>
      </c>
      <c r="P748" s="36" t="str">
        <f>CONCATENATE(K748,MONTH(ExpensesDBTable[[#This Row],[Date]]))</f>
        <v>201411</v>
      </c>
      <c r="Q748" s="36" t="s">
        <v>182</v>
      </c>
      <c r="R748" s="36" t="s">
        <v>19</v>
      </c>
      <c r="S748" s="38">
        <v>4.5</v>
      </c>
      <c r="T748" s="36" t="s">
        <v>100</v>
      </c>
      <c r="U748" s="36" t="s">
        <v>818</v>
      </c>
    </row>
    <row r="749" spans="10:21" x14ac:dyDescent="0.25">
      <c r="J749" s="37">
        <v>41957</v>
      </c>
      <c r="K749" s="36">
        <f t="shared" si="55"/>
        <v>2014</v>
      </c>
      <c r="L749" s="36" t="str">
        <f t="shared" si="56"/>
        <v>November</v>
      </c>
      <c r="M749" s="36">
        <f t="shared" si="57"/>
        <v>46</v>
      </c>
      <c r="N749" s="36">
        <f t="shared" si="58"/>
        <v>14</v>
      </c>
      <c r="O749" s="36" t="str">
        <f t="shared" si="59"/>
        <v>201446</v>
      </c>
      <c r="P749" s="36" t="str">
        <f>CONCATENATE(K749,MONTH(ExpensesDBTable[[#This Row],[Date]]))</f>
        <v>201411</v>
      </c>
      <c r="Q749" s="36" t="s">
        <v>182</v>
      </c>
      <c r="R749" s="36" t="s">
        <v>19</v>
      </c>
      <c r="S749" s="38">
        <v>5.5</v>
      </c>
      <c r="T749" s="36" t="s">
        <v>100</v>
      </c>
      <c r="U749" s="36" t="s">
        <v>819</v>
      </c>
    </row>
    <row r="750" spans="10:21" x14ac:dyDescent="0.25">
      <c r="J750" s="37">
        <v>41957</v>
      </c>
      <c r="K750" s="36">
        <f t="shared" si="55"/>
        <v>2014</v>
      </c>
      <c r="L750" s="36" t="str">
        <f t="shared" si="56"/>
        <v>November</v>
      </c>
      <c r="M750" s="36">
        <f t="shared" si="57"/>
        <v>46</v>
      </c>
      <c r="N750" s="36">
        <f t="shared" si="58"/>
        <v>14</v>
      </c>
      <c r="O750" s="36" t="str">
        <f t="shared" si="59"/>
        <v>201446</v>
      </c>
      <c r="P750" s="36" t="str">
        <f>CONCATENATE(K750,MONTH(ExpensesDBTable[[#This Row],[Date]]))</f>
        <v>201411</v>
      </c>
      <c r="Q750" s="36" t="s">
        <v>122</v>
      </c>
      <c r="R750" s="36" t="s">
        <v>11</v>
      </c>
      <c r="S750" s="38">
        <v>9</v>
      </c>
      <c r="T750" s="36" t="s">
        <v>100</v>
      </c>
      <c r="U750" s="36" t="s">
        <v>820</v>
      </c>
    </row>
    <row r="751" spans="10:21" x14ac:dyDescent="0.25">
      <c r="J751" s="37">
        <v>41957</v>
      </c>
      <c r="K751" s="36">
        <f t="shared" si="55"/>
        <v>2014</v>
      </c>
      <c r="L751" s="36" t="str">
        <f t="shared" si="56"/>
        <v>November</v>
      </c>
      <c r="M751" s="36">
        <f t="shared" si="57"/>
        <v>46</v>
      </c>
      <c r="N751" s="36">
        <f t="shared" si="58"/>
        <v>14</v>
      </c>
      <c r="O751" s="36" t="str">
        <f t="shared" si="59"/>
        <v>201446</v>
      </c>
      <c r="P751" s="36" t="str">
        <f>CONCATENATE(K751,MONTH(ExpensesDBTable[[#This Row],[Date]]))</f>
        <v>201411</v>
      </c>
      <c r="Q751" s="36" t="s">
        <v>128</v>
      </c>
      <c r="R751" s="36" t="s">
        <v>22</v>
      </c>
      <c r="S751" s="38">
        <v>10</v>
      </c>
      <c r="T751" s="36" t="s">
        <v>100</v>
      </c>
      <c r="U751" s="36" t="s">
        <v>821</v>
      </c>
    </row>
    <row r="752" spans="10:21" x14ac:dyDescent="0.25">
      <c r="J752" s="37">
        <v>41958</v>
      </c>
      <c r="K752" s="36">
        <f t="shared" si="55"/>
        <v>2014</v>
      </c>
      <c r="L752" s="36" t="str">
        <f t="shared" si="56"/>
        <v>November</v>
      </c>
      <c r="M752" s="36">
        <f t="shared" si="57"/>
        <v>46</v>
      </c>
      <c r="N752" s="36">
        <f t="shared" si="58"/>
        <v>15</v>
      </c>
      <c r="O752" s="36" t="str">
        <f t="shared" si="59"/>
        <v>201446</v>
      </c>
      <c r="P752" s="36" t="str">
        <f>CONCATENATE(K752,MONTH(ExpensesDBTable[[#This Row],[Date]]))</f>
        <v>201411</v>
      </c>
      <c r="Q752" s="36" t="s">
        <v>526</v>
      </c>
      <c r="R752" s="36" t="s">
        <v>11</v>
      </c>
      <c r="S752" s="38">
        <v>12.99</v>
      </c>
      <c r="T752" s="36" t="s">
        <v>100</v>
      </c>
      <c r="U752" s="36" t="s">
        <v>822</v>
      </c>
    </row>
    <row r="753" spans="10:21" x14ac:dyDescent="0.25">
      <c r="J753" s="37">
        <v>41958</v>
      </c>
      <c r="K753" s="36">
        <f t="shared" si="55"/>
        <v>2014</v>
      </c>
      <c r="L753" s="36" t="str">
        <f t="shared" si="56"/>
        <v>November</v>
      </c>
      <c r="M753" s="36">
        <f t="shared" si="57"/>
        <v>46</v>
      </c>
      <c r="N753" s="36">
        <f t="shared" si="58"/>
        <v>15</v>
      </c>
      <c r="O753" s="36" t="str">
        <f t="shared" si="59"/>
        <v>201446</v>
      </c>
      <c r="P753" s="36" t="str">
        <f>CONCATENATE(K753,MONTH(ExpensesDBTable[[#This Row],[Date]]))</f>
        <v>201411</v>
      </c>
      <c r="Q753" s="36" t="s">
        <v>182</v>
      </c>
      <c r="R753" s="36" t="s">
        <v>19</v>
      </c>
      <c r="S753" s="38">
        <v>30</v>
      </c>
      <c r="T753" s="36" t="s">
        <v>100</v>
      </c>
      <c r="U753" s="36" t="s">
        <v>823</v>
      </c>
    </row>
    <row r="754" spans="10:21" x14ac:dyDescent="0.25">
      <c r="J754" s="37">
        <v>41958</v>
      </c>
      <c r="K754" s="36">
        <f t="shared" si="55"/>
        <v>2014</v>
      </c>
      <c r="L754" s="36" t="str">
        <f t="shared" si="56"/>
        <v>November</v>
      </c>
      <c r="M754" s="36">
        <f t="shared" si="57"/>
        <v>46</v>
      </c>
      <c r="N754" s="36">
        <f t="shared" si="58"/>
        <v>15</v>
      </c>
      <c r="O754" s="36" t="str">
        <f t="shared" si="59"/>
        <v>201446</v>
      </c>
      <c r="P754" s="36" t="str">
        <f>CONCATENATE(K754,MONTH(ExpensesDBTable[[#This Row],[Date]]))</f>
        <v>201411</v>
      </c>
      <c r="Q754" s="36" t="s">
        <v>119</v>
      </c>
      <c r="R754" s="36" t="s">
        <v>14</v>
      </c>
      <c r="S754" s="38">
        <v>6</v>
      </c>
      <c r="T754" s="36" t="s">
        <v>100</v>
      </c>
      <c r="U754" s="36" t="s">
        <v>824</v>
      </c>
    </row>
    <row r="755" spans="10:21" x14ac:dyDescent="0.25">
      <c r="J755" s="37">
        <v>41959</v>
      </c>
      <c r="K755" s="36">
        <f t="shared" si="55"/>
        <v>2014</v>
      </c>
      <c r="L755" s="36" t="str">
        <f t="shared" si="56"/>
        <v>November</v>
      </c>
      <c r="M755" s="36">
        <f t="shared" si="57"/>
        <v>46</v>
      </c>
      <c r="N755" s="36">
        <f t="shared" si="58"/>
        <v>16</v>
      </c>
      <c r="O755" s="36" t="str">
        <f t="shared" si="59"/>
        <v>201446</v>
      </c>
      <c r="P755" s="36" t="str">
        <f>CONCATENATE(K755,MONTH(ExpensesDBTable[[#This Row],[Date]]))</f>
        <v>201411</v>
      </c>
      <c r="Q755" s="36" t="s">
        <v>119</v>
      </c>
      <c r="R755" s="36" t="s">
        <v>14</v>
      </c>
      <c r="S755" s="38">
        <v>30.78</v>
      </c>
      <c r="T755" s="36" t="s">
        <v>100</v>
      </c>
      <c r="U755" s="36" t="s">
        <v>825</v>
      </c>
    </row>
    <row r="756" spans="10:21" x14ac:dyDescent="0.25">
      <c r="J756" s="37">
        <v>41959</v>
      </c>
      <c r="K756" s="36">
        <f t="shared" si="55"/>
        <v>2014</v>
      </c>
      <c r="L756" s="36" t="str">
        <f t="shared" si="56"/>
        <v>November</v>
      </c>
      <c r="M756" s="36">
        <f t="shared" si="57"/>
        <v>46</v>
      </c>
      <c r="N756" s="36">
        <f t="shared" si="58"/>
        <v>16</v>
      </c>
      <c r="O756" s="36" t="str">
        <f t="shared" si="59"/>
        <v>201446</v>
      </c>
      <c r="P756" s="36" t="str">
        <f>CONCATENATE(K756,MONTH(ExpensesDBTable[[#This Row],[Date]]))</f>
        <v>201411</v>
      </c>
      <c r="Q756" s="36" t="s">
        <v>552</v>
      </c>
      <c r="R756" s="36" t="s">
        <v>18</v>
      </c>
      <c r="S756" s="38">
        <v>3.5</v>
      </c>
      <c r="T756" s="36" t="s">
        <v>100</v>
      </c>
      <c r="U756" s="36" t="s">
        <v>826</v>
      </c>
    </row>
    <row r="757" spans="10:21" x14ac:dyDescent="0.25">
      <c r="J757" s="37">
        <v>41960</v>
      </c>
      <c r="K757" s="36">
        <f t="shared" si="55"/>
        <v>2014</v>
      </c>
      <c r="L757" s="36" t="str">
        <f t="shared" si="56"/>
        <v>November</v>
      </c>
      <c r="M757" s="36">
        <f t="shared" si="57"/>
        <v>47</v>
      </c>
      <c r="N757" s="36">
        <f t="shared" si="58"/>
        <v>17</v>
      </c>
      <c r="O757" s="36" t="str">
        <f t="shared" si="59"/>
        <v>201447</v>
      </c>
      <c r="P757" s="36" t="str">
        <f>CONCATENATE(K757,MONTH(ExpensesDBTable[[#This Row],[Date]]))</f>
        <v>201411</v>
      </c>
      <c r="Q757" s="36" t="s">
        <v>119</v>
      </c>
      <c r="R757" s="36" t="s">
        <v>14</v>
      </c>
      <c r="S757" s="38">
        <v>6.49</v>
      </c>
      <c r="T757" s="36" t="s">
        <v>100</v>
      </c>
      <c r="U757" s="36" t="s">
        <v>827</v>
      </c>
    </row>
    <row r="758" spans="10:21" x14ac:dyDescent="0.25">
      <c r="J758" s="37">
        <v>41960</v>
      </c>
      <c r="K758" s="36">
        <f t="shared" si="55"/>
        <v>2014</v>
      </c>
      <c r="L758" s="36" t="str">
        <f t="shared" si="56"/>
        <v>November</v>
      </c>
      <c r="M758" s="36">
        <f t="shared" si="57"/>
        <v>47</v>
      </c>
      <c r="N758" s="36">
        <f t="shared" si="58"/>
        <v>17</v>
      </c>
      <c r="O758" s="36" t="str">
        <f t="shared" si="59"/>
        <v>201447</v>
      </c>
      <c r="P758" s="36" t="str">
        <f>CONCATENATE(K758,MONTH(ExpensesDBTable[[#This Row],[Date]]))</f>
        <v>201411</v>
      </c>
      <c r="Q758" s="36" t="s">
        <v>119</v>
      </c>
      <c r="R758" s="36" t="s">
        <v>17</v>
      </c>
      <c r="S758" s="38">
        <v>20.350000000000001</v>
      </c>
      <c r="T758" s="36" t="s">
        <v>100</v>
      </c>
      <c r="U758" s="36" t="s">
        <v>828</v>
      </c>
    </row>
    <row r="759" spans="10:21" x14ac:dyDescent="0.25">
      <c r="J759" s="37">
        <v>41961</v>
      </c>
      <c r="K759" s="36">
        <f t="shared" si="55"/>
        <v>2014</v>
      </c>
      <c r="L759" s="36" t="str">
        <f t="shared" si="56"/>
        <v>November</v>
      </c>
      <c r="M759" s="36">
        <f t="shared" si="57"/>
        <v>47</v>
      </c>
      <c r="N759" s="36">
        <f t="shared" si="58"/>
        <v>18</v>
      </c>
      <c r="O759" s="36" t="str">
        <f t="shared" si="59"/>
        <v>201447</v>
      </c>
      <c r="P759" s="36" t="str">
        <f>CONCATENATE(K759,MONTH(ExpensesDBTable[[#This Row],[Date]]))</f>
        <v>201411</v>
      </c>
      <c r="Q759" s="36" t="s">
        <v>108</v>
      </c>
      <c r="R759" s="36" t="s">
        <v>19</v>
      </c>
      <c r="S759" s="38">
        <v>10</v>
      </c>
      <c r="T759" s="36" t="s">
        <v>100</v>
      </c>
      <c r="U759" s="36" t="s">
        <v>829</v>
      </c>
    </row>
    <row r="760" spans="10:21" x14ac:dyDescent="0.25">
      <c r="J760" s="37">
        <v>41961</v>
      </c>
      <c r="K760" s="36">
        <f t="shared" si="55"/>
        <v>2014</v>
      </c>
      <c r="L760" s="36" t="str">
        <f t="shared" si="56"/>
        <v>November</v>
      </c>
      <c r="M760" s="36">
        <f t="shared" si="57"/>
        <v>47</v>
      </c>
      <c r="N760" s="36">
        <f t="shared" si="58"/>
        <v>18</v>
      </c>
      <c r="O760" s="36" t="str">
        <f t="shared" si="59"/>
        <v>201447</v>
      </c>
      <c r="P760" s="36" t="str">
        <f>CONCATENATE(K760,MONTH(ExpensesDBTable[[#This Row],[Date]]))</f>
        <v>201411</v>
      </c>
      <c r="Q760" s="36" t="s">
        <v>182</v>
      </c>
      <c r="R760" s="36" t="s">
        <v>19</v>
      </c>
      <c r="S760" s="38">
        <v>25.95</v>
      </c>
      <c r="T760" s="36" t="s">
        <v>100</v>
      </c>
      <c r="U760" s="36" t="s">
        <v>830</v>
      </c>
    </row>
    <row r="761" spans="10:21" x14ac:dyDescent="0.25">
      <c r="J761" s="37">
        <v>41961</v>
      </c>
      <c r="K761" s="36">
        <f t="shared" si="55"/>
        <v>2014</v>
      </c>
      <c r="L761" s="36" t="str">
        <f t="shared" si="56"/>
        <v>November</v>
      </c>
      <c r="M761" s="36">
        <f t="shared" si="57"/>
        <v>47</v>
      </c>
      <c r="N761" s="36">
        <f t="shared" si="58"/>
        <v>18</v>
      </c>
      <c r="O761" s="36" t="str">
        <f t="shared" si="59"/>
        <v>201447</v>
      </c>
      <c r="P761" s="36" t="str">
        <f>CONCATENATE(K761,MONTH(ExpensesDBTable[[#This Row],[Date]]))</f>
        <v>201411</v>
      </c>
      <c r="Q761" s="36" t="s">
        <v>122</v>
      </c>
      <c r="R761" s="36" t="s">
        <v>11</v>
      </c>
      <c r="S761" s="38">
        <v>9</v>
      </c>
      <c r="T761" s="36" t="s">
        <v>100</v>
      </c>
      <c r="U761" s="36" t="s">
        <v>831</v>
      </c>
    </row>
    <row r="762" spans="10:21" x14ac:dyDescent="0.25">
      <c r="J762" s="37">
        <v>41962</v>
      </c>
      <c r="K762" s="36">
        <f t="shared" si="55"/>
        <v>2014</v>
      </c>
      <c r="L762" s="36" t="str">
        <f t="shared" si="56"/>
        <v>November</v>
      </c>
      <c r="M762" s="36">
        <f t="shared" si="57"/>
        <v>47</v>
      </c>
      <c r="N762" s="36">
        <f t="shared" si="58"/>
        <v>19</v>
      </c>
      <c r="O762" s="36" t="str">
        <f t="shared" si="59"/>
        <v>201447</v>
      </c>
      <c r="P762" s="36" t="str">
        <f>CONCATENATE(K762,MONTH(ExpensesDBTable[[#This Row],[Date]]))</f>
        <v>201411</v>
      </c>
      <c r="Q762" s="36" t="s">
        <v>119</v>
      </c>
      <c r="R762" s="36" t="s">
        <v>14</v>
      </c>
      <c r="S762" s="38">
        <v>8.8000000000000007</v>
      </c>
      <c r="T762" s="36" t="s">
        <v>100</v>
      </c>
      <c r="U762" s="36" t="s">
        <v>832</v>
      </c>
    </row>
    <row r="763" spans="10:21" x14ac:dyDescent="0.25">
      <c r="J763" s="37">
        <v>41962</v>
      </c>
      <c r="K763" s="36">
        <f t="shared" si="55"/>
        <v>2014</v>
      </c>
      <c r="L763" s="36" t="str">
        <f t="shared" si="56"/>
        <v>November</v>
      </c>
      <c r="M763" s="36">
        <f t="shared" si="57"/>
        <v>47</v>
      </c>
      <c r="N763" s="36">
        <f t="shared" si="58"/>
        <v>19</v>
      </c>
      <c r="O763" s="36" t="str">
        <f t="shared" si="59"/>
        <v>201447</v>
      </c>
      <c r="P763" s="36" t="str">
        <f>CONCATENATE(K763,MONTH(ExpensesDBTable[[#This Row],[Date]]))</f>
        <v>201411</v>
      </c>
      <c r="Q763" s="36" t="s">
        <v>122</v>
      </c>
      <c r="R763" s="36" t="s">
        <v>11</v>
      </c>
      <c r="S763" s="38">
        <v>30</v>
      </c>
      <c r="T763" s="36" t="s">
        <v>100</v>
      </c>
      <c r="U763" s="36" t="s">
        <v>833</v>
      </c>
    </row>
    <row r="764" spans="10:21" x14ac:dyDescent="0.25">
      <c r="J764" s="37">
        <v>41963</v>
      </c>
      <c r="K764" s="36">
        <f t="shared" si="55"/>
        <v>2014</v>
      </c>
      <c r="L764" s="36" t="str">
        <f t="shared" si="56"/>
        <v>November</v>
      </c>
      <c r="M764" s="36">
        <f t="shared" si="57"/>
        <v>47</v>
      </c>
      <c r="N764" s="36">
        <f t="shared" si="58"/>
        <v>20</v>
      </c>
      <c r="O764" s="36" t="str">
        <f t="shared" si="59"/>
        <v>201447</v>
      </c>
      <c r="P764" s="36" t="str">
        <f>CONCATENATE(K764,MONTH(ExpensesDBTable[[#This Row],[Date]]))</f>
        <v>201411</v>
      </c>
      <c r="Q764" s="36" t="s">
        <v>182</v>
      </c>
      <c r="R764" s="36" t="s">
        <v>19</v>
      </c>
      <c r="S764" s="38">
        <v>31</v>
      </c>
      <c r="T764" s="36" t="s">
        <v>106</v>
      </c>
      <c r="U764" s="36" t="s">
        <v>834</v>
      </c>
    </row>
    <row r="765" spans="10:21" x14ac:dyDescent="0.25">
      <c r="J765" s="37">
        <v>41964</v>
      </c>
      <c r="K765" s="36">
        <f t="shared" si="55"/>
        <v>2014</v>
      </c>
      <c r="L765" s="36" t="str">
        <f t="shared" si="56"/>
        <v>November</v>
      </c>
      <c r="M765" s="36">
        <f t="shared" si="57"/>
        <v>47</v>
      </c>
      <c r="N765" s="36">
        <f t="shared" si="58"/>
        <v>21</v>
      </c>
      <c r="O765" s="36" t="str">
        <f t="shared" si="59"/>
        <v>201447</v>
      </c>
      <c r="P765" s="36" t="str">
        <f>CONCATENATE(K765,MONTH(ExpensesDBTable[[#This Row],[Date]]))</f>
        <v>201411</v>
      </c>
      <c r="Q765" s="36" t="s">
        <v>128</v>
      </c>
      <c r="R765" s="36" t="s">
        <v>22</v>
      </c>
      <c r="S765" s="38">
        <v>10</v>
      </c>
      <c r="T765" s="36" t="s">
        <v>100</v>
      </c>
      <c r="U765" s="36" t="s">
        <v>835</v>
      </c>
    </row>
    <row r="766" spans="10:21" x14ac:dyDescent="0.25">
      <c r="J766" s="37">
        <v>41964</v>
      </c>
      <c r="K766" s="36">
        <f t="shared" si="55"/>
        <v>2014</v>
      </c>
      <c r="L766" s="36" t="str">
        <f t="shared" si="56"/>
        <v>November</v>
      </c>
      <c r="M766" s="36">
        <f t="shared" si="57"/>
        <v>47</v>
      </c>
      <c r="N766" s="36">
        <f t="shared" si="58"/>
        <v>21</v>
      </c>
      <c r="O766" s="36" t="str">
        <f t="shared" si="59"/>
        <v>201447</v>
      </c>
      <c r="P766" s="36" t="str">
        <f>CONCATENATE(K766,MONTH(ExpensesDBTable[[#This Row],[Date]]))</f>
        <v>201411</v>
      </c>
      <c r="Q766" s="36" t="s">
        <v>119</v>
      </c>
      <c r="R766" s="36" t="s">
        <v>14</v>
      </c>
      <c r="S766" s="38">
        <v>4.0999999999999996</v>
      </c>
      <c r="T766" s="36" t="s">
        <v>100</v>
      </c>
      <c r="U766" s="36" t="s">
        <v>836</v>
      </c>
    </row>
    <row r="767" spans="10:21" x14ac:dyDescent="0.25">
      <c r="J767" s="37">
        <v>41965</v>
      </c>
      <c r="K767" s="36">
        <f t="shared" si="55"/>
        <v>2014</v>
      </c>
      <c r="L767" s="36" t="str">
        <f t="shared" si="56"/>
        <v>November</v>
      </c>
      <c r="M767" s="36">
        <f t="shared" si="57"/>
        <v>47</v>
      </c>
      <c r="N767" s="36">
        <f t="shared" si="58"/>
        <v>22</v>
      </c>
      <c r="O767" s="36" t="str">
        <f t="shared" si="59"/>
        <v>201447</v>
      </c>
      <c r="P767" s="36" t="str">
        <f>CONCATENATE(K767,MONTH(ExpensesDBTable[[#This Row],[Date]]))</f>
        <v>201411</v>
      </c>
      <c r="Q767" s="36" t="s">
        <v>604</v>
      </c>
      <c r="R767" s="36" t="s">
        <v>14</v>
      </c>
      <c r="S767" s="38">
        <v>5</v>
      </c>
      <c r="T767" s="36" t="s">
        <v>100</v>
      </c>
      <c r="U767" s="36" t="s">
        <v>837</v>
      </c>
    </row>
    <row r="768" spans="10:21" x14ac:dyDescent="0.25">
      <c r="J768" s="37">
        <v>41966</v>
      </c>
      <c r="K768" s="36">
        <f t="shared" si="55"/>
        <v>2014</v>
      </c>
      <c r="L768" s="36" t="str">
        <f t="shared" si="56"/>
        <v>November</v>
      </c>
      <c r="M768" s="36">
        <f t="shared" si="57"/>
        <v>47</v>
      </c>
      <c r="N768" s="36">
        <f t="shared" si="58"/>
        <v>23</v>
      </c>
      <c r="O768" s="36" t="str">
        <f t="shared" si="59"/>
        <v>201447</v>
      </c>
      <c r="P768" s="36" t="str">
        <f>CONCATENATE(K768,MONTH(ExpensesDBTable[[#This Row],[Date]]))</f>
        <v>201411</v>
      </c>
      <c r="Q768" s="36" t="s">
        <v>119</v>
      </c>
      <c r="R768" s="36" t="s">
        <v>14</v>
      </c>
      <c r="S768" s="38">
        <v>3.4</v>
      </c>
      <c r="T768" s="36" t="s">
        <v>100</v>
      </c>
      <c r="U768" s="36" t="s">
        <v>838</v>
      </c>
    </row>
    <row r="769" spans="10:21" x14ac:dyDescent="0.25">
      <c r="J769" s="37">
        <v>41967</v>
      </c>
      <c r="K769" s="36">
        <f t="shared" si="55"/>
        <v>2014</v>
      </c>
      <c r="L769" s="36" t="str">
        <f t="shared" si="56"/>
        <v>November</v>
      </c>
      <c r="M769" s="36">
        <f t="shared" si="57"/>
        <v>48</v>
      </c>
      <c r="N769" s="36">
        <f t="shared" si="58"/>
        <v>24</v>
      </c>
      <c r="O769" s="36" t="str">
        <f t="shared" si="59"/>
        <v>201448</v>
      </c>
      <c r="P769" s="36" t="str">
        <f>CONCATENATE(K769,MONTH(ExpensesDBTable[[#This Row],[Date]]))</f>
        <v>201411</v>
      </c>
      <c r="Q769" s="36" t="s">
        <v>569</v>
      </c>
      <c r="R769" s="36" t="s">
        <v>18</v>
      </c>
      <c r="S769" s="38">
        <v>28</v>
      </c>
      <c r="T769" s="36" t="s">
        <v>100</v>
      </c>
      <c r="U769" s="36" t="s">
        <v>839</v>
      </c>
    </row>
    <row r="770" spans="10:21" x14ac:dyDescent="0.25">
      <c r="J770" s="37">
        <v>41968</v>
      </c>
      <c r="K770" s="36">
        <f t="shared" si="55"/>
        <v>2014</v>
      </c>
      <c r="L770" s="36" t="str">
        <f t="shared" si="56"/>
        <v>November</v>
      </c>
      <c r="M770" s="36">
        <f t="shared" si="57"/>
        <v>48</v>
      </c>
      <c r="N770" s="36">
        <f t="shared" si="58"/>
        <v>25</v>
      </c>
      <c r="O770" s="36" t="str">
        <f t="shared" si="59"/>
        <v>201448</v>
      </c>
      <c r="P770" s="36" t="str">
        <f>CONCATENATE(K770,MONTH(ExpensesDBTable[[#This Row],[Date]]))</f>
        <v>201411</v>
      </c>
      <c r="Q770" s="36" t="s">
        <v>182</v>
      </c>
      <c r="R770" s="36" t="s">
        <v>18</v>
      </c>
      <c r="S770" s="38">
        <v>3.5</v>
      </c>
      <c r="T770" s="36" t="s">
        <v>100</v>
      </c>
      <c r="U770" s="36" t="s">
        <v>840</v>
      </c>
    </row>
    <row r="771" spans="10:21" x14ac:dyDescent="0.25">
      <c r="J771" s="37">
        <v>41968</v>
      </c>
      <c r="K771" s="36">
        <f t="shared" si="55"/>
        <v>2014</v>
      </c>
      <c r="L771" s="36" t="str">
        <f t="shared" si="56"/>
        <v>November</v>
      </c>
      <c r="M771" s="36">
        <f t="shared" si="57"/>
        <v>48</v>
      </c>
      <c r="N771" s="36">
        <f t="shared" si="58"/>
        <v>25</v>
      </c>
      <c r="O771" s="36" t="str">
        <f t="shared" si="59"/>
        <v>201448</v>
      </c>
      <c r="P771" s="36" t="str">
        <f>CONCATENATE(K771,MONTH(ExpensesDBTable[[#This Row],[Date]]))</f>
        <v>201411</v>
      </c>
      <c r="Q771" s="36" t="s">
        <v>841</v>
      </c>
      <c r="R771" s="36" t="s">
        <v>18</v>
      </c>
      <c r="S771" s="38">
        <v>13</v>
      </c>
      <c r="T771" s="36" t="s">
        <v>100</v>
      </c>
      <c r="U771" s="36" t="s">
        <v>842</v>
      </c>
    </row>
    <row r="772" spans="10:21" x14ac:dyDescent="0.25">
      <c r="J772" s="37">
        <v>41968</v>
      </c>
      <c r="K772" s="36">
        <f t="shared" si="55"/>
        <v>2014</v>
      </c>
      <c r="L772" s="36" t="str">
        <f t="shared" si="56"/>
        <v>November</v>
      </c>
      <c r="M772" s="36">
        <f t="shared" si="57"/>
        <v>48</v>
      </c>
      <c r="N772" s="36">
        <f t="shared" si="58"/>
        <v>25</v>
      </c>
      <c r="O772" s="36" t="str">
        <f t="shared" si="59"/>
        <v>201448</v>
      </c>
      <c r="P772" s="36" t="str">
        <f>CONCATENATE(K772,MONTH(ExpensesDBTable[[#This Row],[Date]]))</f>
        <v>201411</v>
      </c>
      <c r="Q772" s="36" t="s">
        <v>128</v>
      </c>
      <c r="R772" s="36" t="s">
        <v>22</v>
      </c>
      <c r="S772" s="38">
        <v>10</v>
      </c>
      <c r="T772" s="36" t="s">
        <v>100</v>
      </c>
      <c r="U772" s="36" t="s">
        <v>843</v>
      </c>
    </row>
    <row r="773" spans="10:21" x14ac:dyDescent="0.25">
      <c r="J773" s="37">
        <v>41968</v>
      </c>
      <c r="K773" s="36">
        <f t="shared" si="55"/>
        <v>2014</v>
      </c>
      <c r="L773" s="36" t="str">
        <f t="shared" si="56"/>
        <v>November</v>
      </c>
      <c r="M773" s="36">
        <f t="shared" si="57"/>
        <v>48</v>
      </c>
      <c r="N773" s="36">
        <f t="shared" si="58"/>
        <v>25</v>
      </c>
      <c r="O773" s="36" t="str">
        <f t="shared" si="59"/>
        <v>201448</v>
      </c>
      <c r="P773" s="36" t="str">
        <f>CONCATENATE(K773,MONTH(ExpensesDBTable[[#This Row],[Date]]))</f>
        <v>201411</v>
      </c>
      <c r="Q773" s="36" t="s">
        <v>718</v>
      </c>
      <c r="R773" s="36" t="s">
        <v>23</v>
      </c>
      <c r="S773" s="38">
        <v>30</v>
      </c>
      <c r="T773" s="36" t="s">
        <v>106</v>
      </c>
      <c r="U773" s="36" t="s">
        <v>844</v>
      </c>
    </row>
    <row r="774" spans="10:21" x14ac:dyDescent="0.25">
      <c r="J774" s="37">
        <v>41969</v>
      </c>
      <c r="K774" s="36">
        <f t="shared" si="55"/>
        <v>2014</v>
      </c>
      <c r="L774" s="36" t="str">
        <f t="shared" si="56"/>
        <v>November</v>
      </c>
      <c r="M774" s="36">
        <f t="shared" si="57"/>
        <v>48</v>
      </c>
      <c r="N774" s="36">
        <f t="shared" si="58"/>
        <v>26</v>
      </c>
      <c r="O774" s="36" t="str">
        <f t="shared" si="59"/>
        <v>201448</v>
      </c>
      <c r="P774" s="36" t="str">
        <f>CONCATENATE(K774,MONTH(ExpensesDBTable[[#This Row],[Date]]))</f>
        <v>201411</v>
      </c>
      <c r="Q774" s="36" t="s">
        <v>102</v>
      </c>
      <c r="R774" s="36" t="s">
        <v>14</v>
      </c>
      <c r="S774" s="38">
        <v>14</v>
      </c>
      <c r="T774" s="36" t="s">
        <v>100</v>
      </c>
      <c r="U774" s="36" t="s">
        <v>845</v>
      </c>
    </row>
    <row r="775" spans="10:21" x14ac:dyDescent="0.25">
      <c r="J775" s="37">
        <v>41969</v>
      </c>
      <c r="K775" s="36">
        <f t="shared" si="55"/>
        <v>2014</v>
      </c>
      <c r="L775" s="36" t="str">
        <f t="shared" si="56"/>
        <v>November</v>
      </c>
      <c r="M775" s="36">
        <f t="shared" si="57"/>
        <v>48</v>
      </c>
      <c r="N775" s="36">
        <f t="shared" si="58"/>
        <v>26</v>
      </c>
      <c r="O775" s="36" t="str">
        <f t="shared" si="59"/>
        <v>201448</v>
      </c>
      <c r="P775" s="36" t="str">
        <f>CONCATENATE(K775,MONTH(ExpensesDBTable[[#This Row],[Date]]))</f>
        <v>201411</v>
      </c>
      <c r="Q775" s="36" t="s">
        <v>735</v>
      </c>
      <c r="R775" s="36" t="s">
        <v>16</v>
      </c>
      <c r="S775" s="38">
        <v>26</v>
      </c>
      <c r="T775" s="36" t="s">
        <v>106</v>
      </c>
      <c r="U775" s="36" t="s">
        <v>846</v>
      </c>
    </row>
    <row r="776" spans="10:21" x14ac:dyDescent="0.25">
      <c r="J776" s="37">
        <v>41970</v>
      </c>
      <c r="K776" s="36">
        <f t="shared" si="55"/>
        <v>2014</v>
      </c>
      <c r="L776" s="36" t="str">
        <f t="shared" si="56"/>
        <v>November</v>
      </c>
      <c r="M776" s="36">
        <f t="shared" si="57"/>
        <v>48</v>
      </c>
      <c r="N776" s="36">
        <f t="shared" si="58"/>
        <v>27</v>
      </c>
      <c r="O776" s="36" t="str">
        <f t="shared" si="59"/>
        <v>201448</v>
      </c>
      <c r="P776" s="36" t="str">
        <f>CONCATENATE(K776,MONTH(ExpensesDBTable[[#This Row],[Date]]))</f>
        <v>201411</v>
      </c>
      <c r="Q776" s="36" t="s">
        <v>182</v>
      </c>
      <c r="R776" s="36" t="s">
        <v>18</v>
      </c>
      <c r="S776" s="38">
        <v>35</v>
      </c>
      <c r="T776" s="36" t="s">
        <v>106</v>
      </c>
      <c r="U776" s="36" t="s">
        <v>847</v>
      </c>
    </row>
    <row r="777" spans="10:21" x14ac:dyDescent="0.25">
      <c r="J777" s="37">
        <v>41970</v>
      </c>
      <c r="K777" s="36">
        <f t="shared" si="55"/>
        <v>2014</v>
      </c>
      <c r="L777" s="36" t="str">
        <f t="shared" si="56"/>
        <v>November</v>
      </c>
      <c r="M777" s="36">
        <f t="shared" si="57"/>
        <v>48</v>
      </c>
      <c r="N777" s="36">
        <f t="shared" si="58"/>
        <v>27</v>
      </c>
      <c r="O777" s="36" t="str">
        <f t="shared" si="59"/>
        <v>201448</v>
      </c>
      <c r="P777" s="36" t="str">
        <f>CONCATENATE(K777,MONTH(ExpensesDBTable[[#This Row],[Date]]))</f>
        <v>201411</v>
      </c>
      <c r="Q777" s="36" t="s">
        <v>273</v>
      </c>
      <c r="R777" s="36" t="s">
        <v>23</v>
      </c>
      <c r="S777" s="38">
        <v>19.899999999999999</v>
      </c>
      <c r="T777" s="36" t="s">
        <v>106</v>
      </c>
      <c r="U777" s="36" t="s">
        <v>848</v>
      </c>
    </row>
    <row r="778" spans="10:21" x14ac:dyDescent="0.25">
      <c r="J778" s="37">
        <v>41972</v>
      </c>
      <c r="K778" s="36">
        <f t="shared" si="55"/>
        <v>2014</v>
      </c>
      <c r="L778" s="36" t="str">
        <f t="shared" si="56"/>
        <v>November</v>
      </c>
      <c r="M778" s="36">
        <f t="shared" si="57"/>
        <v>48</v>
      </c>
      <c r="N778" s="36">
        <f t="shared" si="58"/>
        <v>29</v>
      </c>
      <c r="O778" s="36" t="str">
        <f t="shared" si="59"/>
        <v>201448</v>
      </c>
      <c r="P778" s="36" t="str">
        <f>CONCATENATE(K778,MONTH(ExpensesDBTable[[#This Row],[Date]]))</f>
        <v>201411</v>
      </c>
      <c r="Q778" s="36" t="s">
        <v>119</v>
      </c>
      <c r="R778" s="36" t="s">
        <v>14</v>
      </c>
      <c r="S778" s="38">
        <v>24.48</v>
      </c>
      <c r="T778" s="36" t="s">
        <v>100</v>
      </c>
      <c r="U778" s="36" t="s">
        <v>849</v>
      </c>
    </row>
    <row r="779" spans="10:21" x14ac:dyDescent="0.25">
      <c r="J779" s="37">
        <v>41972</v>
      </c>
      <c r="K779" s="36">
        <f t="shared" ref="K779:K842" si="60">YEAR(J779)</f>
        <v>2014</v>
      </c>
      <c r="L779" s="36" t="str">
        <f t="shared" ref="L779:L842" si="61">TEXT(DATE(1,MONTH(J779),1),"MMMM")</f>
        <v>November</v>
      </c>
      <c r="M779" s="36">
        <f t="shared" ref="M779:M842" si="62">WEEKNUM(J779,2)</f>
        <v>48</v>
      </c>
      <c r="N779" s="36">
        <f t="shared" ref="N779:N842" si="63">DAY(J779)</f>
        <v>29</v>
      </c>
      <c r="O779" s="36" t="str">
        <f t="shared" ref="O779:O842" si="64">CONCATENATE(K779,M779)</f>
        <v>201448</v>
      </c>
      <c r="P779" s="36" t="str">
        <f>CONCATENATE(K779,MONTH(ExpensesDBTable[[#This Row],[Date]]))</f>
        <v>201411</v>
      </c>
      <c r="Q779" s="36" t="s">
        <v>128</v>
      </c>
      <c r="R779" s="36" t="s">
        <v>22</v>
      </c>
      <c r="S779" s="38">
        <v>10</v>
      </c>
      <c r="T779" s="36" t="s">
        <v>100</v>
      </c>
      <c r="U779" s="36" t="s">
        <v>850</v>
      </c>
    </row>
    <row r="780" spans="10:21" x14ac:dyDescent="0.25">
      <c r="J780" s="37">
        <v>41973</v>
      </c>
      <c r="K780" s="36">
        <f t="shared" si="60"/>
        <v>2014</v>
      </c>
      <c r="L780" s="36" t="str">
        <f t="shared" si="61"/>
        <v>November</v>
      </c>
      <c r="M780" s="36">
        <f t="shared" si="62"/>
        <v>48</v>
      </c>
      <c r="N780" s="36">
        <f t="shared" si="63"/>
        <v>30</v>
      </c>
      <c r="O780" s="36" t="str">
        <f t="shared" si="64"/>
        <v>201448</v>
      </c>
      <c r="P780" s="36" t="str">
        <f>CONCATENATE(K780,MONTH(ExpensesDBTable[[#This Row],[Date]]))</f>
        <v>201411</v>
      </c>
      <c r="Q780" s="36" t="s">
        <v>130</v>
      </c>
      <c r="R780" s="36" t="s">
        <v>14</v>
      </c>
      <c r="S780" s="38">
        <v>7</v>
      </c>
      <c r="T780" s="36" t="s">
        <v>100</v>
      </c>
      <c r="U780" s="36" t="s">
        <v>851</v>
      </c>
    </row>
    <row r="781" spans="10:21" x14ac:dyDescent="0.25">
      <c r="J781" s="37">
        <v>41973</v>
      </c>
      <c r="K781" s="36">
        <f t="shared" si="60"/>
        <v>2014</v>
      </c>
      <c r="L781" s="36" t="str">
        <f t="shared" si="61"/>
        <v>November</v>
      </c>
      <c r="M781" s="36">
        <f t="shared" si="62"/>
        <v>48</v>
      </c>
      <c r="N781" s="36">
        <f t="shared" si="63"/>
        <v>30</v>
      </c>
      <c r="O781" s="36" t="str">
        <f t="shared" si="64"/>
        <v>201448</v>
      </c>
      <c r="P781" s="36" t="str">
        <f>CONCATENATE(K781,MONTH(ExpensesDBTable[[#This Row],[Date]]))</f>
        <v>201411</v>
      </c>
      <c r="Q781" s="36" t="s">
        <v>456</v>
      </c>
      <c r="R781" s="36" t="s">
        <v>18</v>
      </c>
      <c r="S781" s="38">
        <v>140</v>
      </c>
      <c r="T781" s="36" t="s">
        <v>106</v>
      </c>
      <c r="U781" s="36" t="s">
        <v>852</v>
      </c>
    </row>
    <row r="782" spans="10:21" x14ac:dyDescent="0.25">
      <c r="J782" s="37">
        <v>41974</v>
      </c>
      <c r="K782" s="36">
        <f t="shared" si="60"/>
        <v>2014</v>
      </c>
      <c r="L782" s="36" t="str">
        <f t="shared" si="61"/>
        <v>December</v>
      </c>
      <c r="M782" s="36">
        <f t="shared" si="62"/>
        <v>49</v>
      </c>
      <c r="N782" s="36">
        <f t="shared" si="63"/>
        <v>1</v>
      </c>
      <c r="O782" s="36" t="str">
        <f t="shared" si="64"/>
        <v>201449</v>
      </c>
      <c r="P782" s="36" t="str">
        <f>CONCATENATE(K782,MONTH(ExpensesDBTable[[#This Row],[Date]]))</f>
        <v>201412</v>
      </c>
      <c r="Q782" s="36" t="s">
        <v>853</v>
      </c>
      <c r="R782" s="36" t="s">
        <v>22</v>
      </c>
      <c r="S782" s="38">
        <v>37.700000000000003</v>
      </c>
      <c r="T782" s="36" t="s">
        <v>106</v>
      </c>
      <c r="U782" s="36" t="s">
        <v>854</v>
      </c>
    </row>
    <row r="783" spans="10:21" x14ac:dyDescent="0.25">
      <c r="J783" s="37">
        <v>41974</v>
      </c>
      <c r="K783" s="36">
        <f t="shared" si="60"/>
        <v>2014</v>
      </c>
      <c r="L783" s="36" t="str">
        <f t="shared" si="61"/>
        <v>December</v>
      </c>
      <c r="M783" s="36">
        <f t="shared" si="62"/>
        <v>49</v>
      </c>
      <c r="N783" s="36">
        <f t="shared" si="63"/>
        <v>1</v>
      </c>
      <c r="O783" s="36" t="str">
        <f t="shared" si="64"/>
        <v>201449</v>
      </c>
      <c r="P783" s="36" t="str">
        <f>CONCATENATE(K783,MONTH(ExpensesDBTable[[#This Row],[Date]]))</f>
        <v>201412</v>
      </c>
      <c r="Q783" s="36" t="s">
        <v>108</v>
      </c>
      <c r="R783" s="36" t="s">
        <v>14</v>
      </c>
      <c r="S783" s="38">
        <v>5.66</v>
      </c>
      <c r="T783" s="36" t="s">
        <v>100</v>
      </c>
      <c r="U783" s="36" t="s">
        <v>855</v>
      </c>
    </row>
    <row r="784" spans="10:21" x14ac:dyDescent="0.25">
      <c r="J784" s="37">
        <v>41974</v>
      </c>
      <c r="K784" s="36">
        <f t="shared" si="60"/>
        <v>2014</v>
      </c>
      <c r="L784" s="36" t="str">
        <f t="shared" si="61"/>
        <v>December</v>
      </c>
      <c r="M784" s="36">
        <f t="shared" si="62"/>
        <v>49</v>
      </c>
      <c r="N784" s="36">
        <f t="shared" si="63"/>
        <v>1</v>
      </c>
      <c r="O784" s="36" t="str">
        <f t="shared" si="64"/>
        <v>201449</v>
      </c>
      <c r="P784" s="36" t="str">
        <f>CONCATENATE(K784,MONTH(ExpensesDBTable[[#This Row],[Date]]))</f>
        <v>201412</v>
      </c>
      <c r="Q784" s="36" t="s">
        <v>552</v>
      </c>
      <c r="R784" s="36" t="s">
        <v>18</v>
      </c>
      <c r="S784" s="38">
        <v>2</v>
      </c>
      <c r="T784" s="36" t="s">
        <v>100</v>
      </c>
      <c r="U784" s="36" t="s">
        <v>856</v>
      </c>
    </row>
    <row r="785" spans="10:21" x14ac:dyDescent="0.25">
      <c r="J785" s="37">
        <v>41975</v>
      </c>
      <c r="K785" s="36">
        <f t="shared" si="60"/>
        <v>2014</v>
      </c>
      <c r="L785" s="36" t="str">
        <f t="shared" si="61"/>
        <v>December</v>
      </c>
      <c r="M785" s="36">
        <f t="shared" si="62"/>
        <v>49</v>
      </c>
      <c r="N785" s="36">
        <f t="shared" si="63"/>
        <v>2</v>
      </c>
      <c r="O785" s="36" t="str">
        <f t="shared" si="64"/>
        <v>201449</v>
      </c>
      <c r="P785" s="36" t="str">
        <f>CONCATENATE(K785,MONTH(ExpensesDBTable[[#This Row],[Date]]))</f>
        <v>201412</v>
      </c>
      <c r="Q785" s="36" t="s">
        <v>119</v>
      </c>
      <c r="R785" s="36" t="s">
        <v>14</v>
      </c>
      <c r="S785" s="38">
        <v>7.3</v>
      </c>
      <c r="T785" s="36" t="s">
        <v>100</v>
      </c>
      <c r="U785" s="36" t="s">
        <v>857</v>
      </c>
    </row>
    <row r="786" spans="10:21" x14ac:dyDescent="0.25">
      <c r="J786" s="37">
        <v>41975</v>
      </c>
      <c r="K786" s="36">
        <f t="shared" si="60"/>
        <v>2014</v>
      </c>
      <c r="L786" s="36" t="str">
        <f t="shared" si="61"/>
        <v>December</v>
      </c>
      <c r="M786" s="36">
        <f t="shared" si="62"/>
        <v>49</v>
      </c>
      <c r="N786" s="36">
        <f t="shared" si="63"/>
        <v>2</v>
      </c>
      <c r="O786" s="36" t="str">
        <f t="shared" si="64"/>
        <v>201449</v>
      </c>
      <c r="P786" s="36" t="str">
        <f>CONCATENATE(K786,MONTH(ExpensesDBTable[[#This Row],[Date]]))</f>
        <v>201412</v>
      </c>
      <c r="Q786" s="36" t="s">
        <v>119</v>
      </c>
      <c r="R786" s="36" t="s">
        <v>14</v>
      </c>
      <c r="S786" s="38">
        <v>5</v>
      </c>
      <c r="T786" s="36" t="s">
        <v>100</v>
      </c>
      <c r="U786" s="36" t="s">
        <v>527</v>
      </c>
    </row>
    <row r="787" spans="10:21" x14ac:dyDescent="0.25">
      <c r="J787" s="37">
        <v>41976</v>
      </c>
      <c r="K787" s="36">
        <f t="shared" si="60"/>
        <v>2014</v>
      </c>
      <c r="L787" s="36" t="str">
        <f t="shared" si="61"/>
        <v>December</v>
      </c>
      <c r="M787" s="36">
        <f t="shared" si="62"/>
        <v>49</v>
      </c>
      <c r="N787" s="36">
        <f t="shared" si="63"/>
        <v>3</v>
      </c>
      <c r="O787" s="36" t="str">
        <f t="shared" si="64"/>
        <v>201449</v>
      </c>
      <c r="P787" s="36" t="str">
        <f>CONCATENATE(K787,MONTH(ExpensesDBTable[[#This Row],[Date]]))</f>
        <v>201412</v>
      </c>
      <c r="Q787" s="36" t="s">
        <v>119</v>
      </c>
      <c r="R787" s="36" t="s">
        <v>14</v>
      </c>
      <c r="S787" s="38">
        <v>28.95</v>
      </c>
      <c r="T787" s="36" t="s">
        <v>100</v>
      </c>
      <c r="U787" s="36" t="s">
        <v>858</v>
      </c>
    </row>
    <row r="788" spans="10:21" x14ac:dyDescent="0.25">
      <c r="J788" s="37">
        <v>41977</v>
      </c>
      <c r="K788" s="36">
        <f t="shared" si="60"/>
        <v>2014</v>
      </c>
      <c r="L788" s="36" t="str">
        <f t="shared" si="61"/>
        <v>December</v>
      </c>
      <c r="M788" s="36">
        <f t="shared" si="62"/>
        <v>49</v>
      </c>
      <c r="N788" s="36">
        <f t="shared" si="63"/>
        <v>4</v>
      </c>
      <c r="O788" s="36" t="str">
        <f t="shared" si="64"/>
        <v>201449</v>
      </c>
      <c r="P788" s="36" t="str">
        <f>CONCATENATE(K788,MONTH(ExpensesDBTable[[#This Row],[Date]]))</f>
        <v>201412</v>
      </c>
      <c r="Q788" s="36" t="s">
        <v>853</v>
      </c>
      <c r="R788" s="36" t="s">
        <v>22</v>
      </c>
      <c r="S788" s="38">
        <v>40</v>
      </c>
      <c r="T788" s="36" t="s">
        <v>106</v>
      </c>
      <c r="U788" s="36" t="s">
        <v>859</v>
      </c>
    </row>
    <row r="789" spans="10:21" x14ac:dyDescent="0.25">
      <c r="J789" s="37">
        <v>41977</v>
      </c>
      <c r="K789" s="36">
        <f t="shared" si="60"/>
        <v>2014</v>
      </c>
      <c r="L789" s="36" t="str">
        <f t="shared" si="61"/>
        <v>December</v>
      </c>
      <c r="M789" s="36">
        <f t="shared" si="62"/>
        <v>49</v>
      </c>
      <c r="N789" s="36">
        <f t="shared" si="63"/>
        <v>4</v>
      </c>
      <c r="O789" s="36" t="str">
        <f t="shared" si="64"/>
        <v>201449</v>
      </c>
      <c r="P789" s="36" t="str">
        <f>CONCATENATE(K789,MONTH(ExpensesDBTable[[#This Row],[Date]]))</f>
        <v>201412</v>
      </c>
      <c r="Q789" s="36" t="s">
        <v>128</v>
      </c>
      <c r="R789" s="36" t="s">
        <v>22</v>
      </c>
      <c r="S789" s="38">
        <v>128.19999999999999</v>
      </c>
      <c r="T789" s="36" t="s">
        <v>106</v>
      </c>
      <c r="U789" s="36" t="s">
        <v>860</v>
      </c>
    </row>
    <row r="790" spans="10:21" x14ac:dyDescent="0.25">
      <c r="J790" s="37">
        <v>41977</v>
      </c>
      <c r="K790" s="36">
        <f t="shared" si="60"/>
        <v>2014</v>
      </c>
      <c r="L790" s="36" t="str">
        <f t="shared" si="61"/>
        <v>December</v>
      </c>
      <c r="M790" s="36">
        <f t="shared" si="62"/>
        <v>49</v>
      </c>
      <c r="N790" s="36">
        <f t="shared" si="63"/>
        <v>4</v>
      </c>
      <c r="O790" s="36" t="str">
        <f t="shared" si="64"/>
        <v>201449</v>
      </c>
      <c r="P790" s="36" t="str">
        <f>CONCATENATE(K790,MONTH(ExpensesDBTable[[#This Row],[Date]]))</f>
        <v>201412</v>
      </c>
      <c r="Q790" s="36" t="s">
        <v>853</v>
      </c>
      <c r="R790" s="36" t="s">
        <v>22</v>
      </c>
      <c r="S790" s="38">
        <v>33.700000000000003</v>
      </c>
      <c r="T790" s="36" t="s">
        <v>106</v>
      </c>
      <c r="U790" s="36" t="s">
        <v>861</v>
      </c>
    </row>
    <row r="791" spans="10:21" x14ac:dyDescent="0.25">
      <c r="J791" s="37">
        <v>41977</v>
      </c>
      <c r="K791" s="36">
        <f t="shared" si="60"/>
        <v>2014</v>
      </c>
      <c r="L791" s="36" t="str">
        <f t="shared" si="61"/>
        <v>December</v>
      </c>
      <c r="M791" s="36">
        <f t="shared" si="62"/>
        <v>49</v>
      </c>
      <c r="N791" s="36">
        <f t="shared" si="63"/>
        <v>4</v>
      </c>
      <c r="O791" s="36" t="str">
        <f t="shared" si="64"/>
        <v>201449</v>
      </c>
      <c r="P791" s="36" t="str">
        <f>CONCATENATE(K791,MONTH(ExpensesDBTable[[#This Row],[Date]]))</f>
        <v>201412</v>
      </c>
      <c r="Q791" s="36" t="s">
        <v>648</v>
      </c>
      <c r="R791" s="36" t="s">
        <v>23</v>
      </c>
      <c r="S791" s="38">
        <v>58.77</v>
      </c>
      <c r="T791" s="36" t="s">
        <v>106</v>
      </c>
      <c r="U791" s="36" t="s">
        <v>862</v>
      </c>
    </row>
    <row r="792" spans="10:21" x14ac:dyDescent="0.25">
      <c r="J792" s="37">
        <v>41977</v>
      </c>
      <c r="K792" s="36">
        <f t="shared" si="60"/>
        <v>2014</v>
      </c>
      <c r="L792" s="36" t="str">
        <f t="shared" si="61"/>
        <v>December</v>
      </c>
      <c r="M792" s="36">
        <f t="shared" si="62"/>
        <v>49</v>
      </c>
      <c r="N792" s="36">
        <f t="shared" si="63"/>
        <v>4</v>
      </c>
      <c r="O792" s="36" t="str">
        <f t="shared" si="64"/>
        <v>201449</v>
      </c>
      <c r="P792" s="36" t="str">
        <f>CONCATENATE(K792,MONTH(ExpensesDBTable[[#This Row],[Date]]))</f>
        <v>201412</v>
      </c>
      <c r="Q792" s="36" t="s">
        <v>853</v>
      </c>
      <c r="R792" s="36" t="s">
        <v>22</v>
      </c>
      <c r="S792" s="38">
        <v>57.7</v>
      </c>
      <c r="T792" s="36" t="s">
        <v>106</v>
      </c>
      <c r="U792" s="36" t="s">
        <v>863</v>
      </c>
    </row>
    <row r="793" spans="10:21" x14ac:dyDescent="0.25">
      <c r="J793" s="37">
        <v>41977</v>
      </c>
      <c r="K793" s="36">
        <f t="shared" si="60"/>
        <v>2014</v>
      </c>
      <c r="L793" s="36" t="str">
        <f t="shared" si="61"/>
        <v>December</v>
      </c>
      <c r="M793" s="36">
        <f t="shared" si="62"/>
        <v>49</v>
      </c>
      <c r="N793" s="36">
        <f t="shared" si="63"/>
        <v>4</v>
      </c>
      <c r="O793" s="36" t="str">
        <f t="shared" si="64"/>
        <v>201449</v>
      </c>
      <c r="P793" s="36" t="str">
        <f>CONCATENATE(K793,MONTH(ExpensesDBTable[[#This Row],[Date]]))</f>
        <v>201412</v>
      </c>
      <c r="Q793" s="36" t="s">
        <v>182</v>
      </c>
      <c r="R793" s="36" t="s">
        <v>19</v>
      </c>
      <c r="S793" s="38">
        <v>5.5</v>
      </c>
      <c r="T793" s="36" t="s">
        <v>100</v>
      </c>
      <c r="U793" s="36" t="s">
        <v>864</v>
      </c>
    </row>
    <row r="794" spans="10:21" x14ac:dyDescent="0.25">
      <c r="J794" s="37">
        <v>41978</v>
      </c>
      <c r="K794" s="36">
        <f t="shared" si="60"/>
        <v>2014</v>
      </c>
      <c r="L794" s="36" t="str">
        <f t="shared" si="61"/>
        <v>December</v>
      </c>
      <c r="M794" s="36">
        <f t="shared" si="62"/>
        <v>49</v>
      </c>
      <c r="N794" s="36">
        <f t="shared" si="63"/>
        <v>5</v>
      </c>
      <c r="O794" s="36" t="str">
        <f t="shared" si="64"/>
        <v>201449</v>
      </c>
      <c r="P794" s="36" t="str">
        <f>CONCATENATE(K794,MONTH(ExpensesDBTable[[#This Row],[Date]]))</f>
        <v>201412</v>
      </c>
      <c r="Q794" s="36" t="s">
        <v>558</v>
      </c>
      <c r="R794" s="36" t="s">
        <v>18</v>
      </c>
      <c r="S794" s="38">
        <v>13</v>
      </c>
      <c r="T794" s="36" t="s">
        <v>100</v>
      </c>
      <c r="U794" s="36" t="s">
        <v>786</v>
      </c>
    </row>
    <row r="795" spans="10:21" x14ac:dyDescent="0.25">
      <c r="J795" s="37">
        <v>41978</v>
      </c>
      <c r="K795" s="36">
        <f t="shared" si="60"/>
        <v>2014</v>
      </c>
      <c r="L795" s="36" t="str">
        <f t="shared" si="61"/>
        <v>December</v>
      </c>
      <c r="M795" s="36">
        <f t="shared" si="62"/>
        <v>49</v>
      </c>
      <c r="N795" s="36">
        <f t="shared" si="63"/>
        <v>5</v>
      </c>
      <c r="O795" s="36" t="str">
        <f t="shared" si="64"/>
        <v>201449</v>
      </c>
      <c r="P795" s="36" t="str">
        <f>CONCATENATE(K795,MONTH(ExpensesDBTable[[#This Row],[Date]]))</f>
        <v>201412</v>
      </c>
      <c r="Q795" s="36" t="s">
        <v>446</v>
      </c>
      <c r="R795" s="36" t="s">
        <v>21</v>
      </c>
      <c r="S795" s="38">
        <v>1477</v>
      </c>
      <c r="T795" s="36" t="s">
        <v>106</v>
      </c>
      <c r="U795" s="36" t="s">
        <v>865</v>
      </c>
    </row>
    <row r="796" spans="10:21" x14ac:dyDescent="0.25">
      <c r="J796" s="37">
        <v>41979</v>
      </c>
      <c r="K796" s="36">
        <f t="shared" si="60"/>
        <v>2014</v>
      </c>
      <c r="L796" s="36" t="str">
        <f t="shared" si="61"/>
        <v>December</v>
      </c>
      <c r="M796" s="36">
        <f t="shared" si="62"/>
        <v>49</v>
      </c>
      <c r="N796" s="36">
        <f t="shared" si="63"/>
        <v>6</v>
      </c>
      <c r="O796" s="36" t="str">
        <f t="shared" si="64"/>
        <v>201449</v>
      </c>
      <c r="P796" s="36" t="str">
        <f>CONCATENATE(K796,MONTH(ExpensesDBTable[[#This Row],[Date]]))</f>
        <v>201412</v>
      </c>
      <c r="Q796" s="36" t="s">
        <v>102</v>
      </c>
      <c r="R796" s="36" t="s">
        <v>14</v>
      </c>
      <c r="S796" s="38">
        <v>15</v>
      </c>
      <c r="T796" s="36" t="s">
        <v>100</v>
      </c>
      <c r="U796" s="36" t="s">
        <v>866</v>
      </c>
    </row>
    <row r="797" spans="10:21" x14ac:dyDescent="0.25">
      <c r="J797" s="37">
        <v>41979</v>
      </c>
      <c r="K797" s="36">
        <f t="shared" si="60"/>
        <v>2014</v>
      </c>
      <c r="L797" s="36" t="str">
        <f t="shared" si="61"/>
        <v>December</v>
      </c>
      <c r="M797" s="36">
        <f t="shared" si="62"/>
        <v>49</v>
      </c>
      <c r="N797" s="36">
        <f t="shared" si="63"/>
        <v>6</v>
      </c>
      <c r="O797" s="36" t="str">
        <f t="shared" si="64"/>
        <v>201449</v>
      </c>
      <c r="P797" s="36" t="str">
        <f>CONCATENATE(K797,MONTH(ExpensesDBTable[[#This Row],[Date]]))</f>
        <v>201412</v>
      </c>
      <c r="Q797" s="36" t="s">
        <v>119</v>
      </c>
      <c r="R797" s="36" t="s">
        <v>14</v>
      </c>
      <c r="S797" s="38">
        <v>12.62</v>
      </c>
      <c r="T797" s="36" t="s">
        <v>100</v>
      </c>
      <c r="U797" s="36" t="s">
        <v>867</v>
      </c>
    </row>
    <row r="798" spans="10:21" x14ac:dyDescent="0.25">
      <c r="J798" s="37">
        <v>41979</v>
      </c>
      <c r="K798" s="36">
        <f t="shared" si="60"/>
        <v>2014</v>
      </c>
      <c r="L798" s="36" t="str">
        <f t="shared" si="61"/>
        <v>December</v>
      </c>
      <c r="M798" s="36">
        <f t="shared" si="62"/>
        <v>49</v>
      </c>
      <c r="N798" s="36">
        <f t="shared" si="63"/>
        <v>6</v>
      </c>
      <c r="O798" s="36" t="str">
        <f t="shared" si="64"/>
        <v>201449</v>
      </c>
      <c r="P798" s="36" t="str">
        <f>CONCATENATE(K798,MONTH(ExpensesDBTable[[#This Row],[Date]]))</f>
        <v>201412</v>
      </c>
      <c r="Q798" s="36" t="s">
        <v>456</v>
      </c>
      <c r="R798" s="36" t="s">
        <v>18</v>
      </c>
      <c r="S798" s="38">
        <v>1029.57</v>
      </c>
      <c r="T798" s="36" t="s">
        <v>106</v>
      </c>
      <c r="U798" s="36" t="s">
        <v>868</v>
      </c>
    </row>
    <row r="799" spans="10:21" x14ac:dyDescent="0.25">
      <c r="J799" s="37">
        <v>41980</v>
      </c>
      <c r="K799" s="36">
        <f t="shared" si="60"/>
        <v>2014</v>
      </c>
      <c r="L799" s="36" t="str">
        <f t="shared" si="61"/>
        <v>December</v>
      </c>
      <c r="M799" s="36">
        <f t="shared" si="62"/>
        <v>49</v>
      </c>
      <c r="N799" s="36">
        <f t="shared" si="63"/>
        <v>7</v>
      </c>
      <c r="O799" s="36" t="str">
        <f t="shared" si="64"/>
        <v>201449</v>
      </c>
      <c r="P799" s="36" t="str">
        <f>CONCATENATE(K799,MONTH(ExpensesDBTable[[#This Row],[Date]]))</f>
        <v>201412</v>
      </c>
      <c r="Q799" s="36" t="s">
        <v>128</v>
      </c>
      <c r="R799" s="36" t="s">
        <v>22</v>
      </c>
      <c r="S799" s="38">
        <v>10</v>
      </c>
      <c r="T799" s="36" t="s">
        <v>100</v>
      </c>
      <c r="U799" s="36" t="s">
        <v>869</v>
      </c>
    </row>
    <row r="800" spans="10:21" x14ac:dyDescent="0.25">
      <c r="J800" s="37">
        <v>41980</v>
      </c>
      <c r="K800" s="36">
        <f t="shared" si="60"/>
        <v>2014</v>
      </c>
      <c r="L800" s="36" t="str">
        <f t="shared" si="61"/>
        <v>December</v>
      </c>
      <c r="M800" s="36">
        <f t="shared" si="62"/>
        <v>49</v>
      </c>
      <c r="N800" s="36">
        <f t="shared" si="63"/>
        <v>7</v>
      </c>
      <c r="O800" s="36" t="str">
        <f t="shared" si="64"/>
        <v>201449</v>
      </c>
      <c r="P800" s="36" t="str">
        <f>CONCATENATE(K800,MONTH(ExpensesDBTable[[#This Row],[Date]]))</f>
        <v>201412</v>
      </c>
      <c r="Q800" s="36" t="s">
        <v>569</v>
      </c>
      <c r="R800" s="36" t="s">
        <v>16</v>
      </c>
      <c r="S800" s="38">
        <v>84.91</v>
      </c>
      <c r="T800" s="36" t="s">
        <v>106</v>
      </c>
      <c r="U800" s="36" t="s">
        <v>870</v>
      </c>
    </row>
    <row r="801" spans="10:21" x14ac:dyDescent="0.25">
      <c r="J801" s="37">
        <v>41980</v>
      </c>
      <c r="K801" s="36">
        <f t="shared" si="60"/>
        <v>2014</v>
      </c>
      <c r="L801" s="36" t="str">
        <f t="shared" si="61"/>
        <v>December</v>
      </c>
      <c r="M801" s="36">
        <f t="shared" si="62"/>
        <v>49</v>
      </c>
      <c r="N801" s="36">
        <f t="shared" si="63"/>
        <v>7</v>
      </c>
      <c r="O801" s="36" t="str">
        <f t="shared" si="64"/>
        <v>201449</v>
      </c>
      <c r="P801" s="36" t="str">
        <f>CONCATENATE(K801,MONTH(ExpensesDBTable[[#This Row],[Date]]))</f>
        <v>201412</v>
      </c>
      <c r="Q801" s="36" t="s">
        <v>620</v>
      </c>
      <c r="R801" s="36" t="s">
        <v>18</v>
      </c>
      <c r="S801" s="38">
        <v>17</v>
      </c>
      <c r="T801" s="36" t="s">
        <v>106</v>
      </c>
      <c r="U801" s="36" t="s">
        <v>871</v>
      </c>
    </row>
    <row r="802" spans="10:21" x14ac:dyDescent="0.25">
      <c r="J802" s="37">
        <v>41980</v>
      </c>
      <c r="K802" s="36">
        <f t="shared" si="60"/>
        <v>2014</v>
      </c>
      <c r="L802" s="36" t="str">
        <f t="shared" si="61"/>
        <v>December</v>
      </c>
      <c r="M802" s="36">
        <f t="shared" si="62"/>
        <v>49</v>
      </c>
      <c r="N802" s="36">
        <f t="shared" si="63"/>
        <v>7</v>
      </c>
      <c r="O802" s="36" t="str">
        <f t="shared" si="64"/>
        <v>201449</v>
      </c>
      <c r="P802" s="36" t="str">
        <f>CONCATENATE(K802,MONTH(ExpensesDBTable[[#This Row],[Date]]))</f>
        <v>201412</v>
      </c>
      <c r="Q802" s="36" t="s">
        <v>182</v>
      </c>
      <c r="R802" s="36" t="s">
        <v>18</v>
      </c>
      <c r="S802" s="38">
        <v>10</v>
      </c>
      <c r="T802" s="36" t="s">
        <v>100</v>
      </c>
      <c r="U802" s="36" t="s">
        <v>871</v>
      </c>
    </row>
    <row r="803" spans="10:21" x14ac:dyDescent="0.25">
      <c r="J803" s="37">
        <v>41980</v>
      </c>
      <c r="K803" s="36">
        <f t="shared" si="60"/>
        <v>2014</v>
      </c>
      <c r="L803" s="36" t="str">
        <f t="shared" si="61"/>
        <v>December</v>
      </c>
      <c r="M803" s="36">
        <f t="shared" si="62"/>
        <v>49</v>
      </c>
      <c r="N803" s="36">
        <f t="shared" si="63"/>
        <v>7</v>
      </c>
      <c r="O803" s="36" t="str">
        <f t="shared" si="64"/>
        <v>201449</v>
      </c>
      <c r="P803" s="36" t="str">
        <f>CONCATENATE(K803,MONTH(ExpensesDBTable[[#This Row],[Date]]))</f>
        <v>201412</v>
      </c>
      <c r="Q803" s="36" t="s">
        <v>182</v>
      </c>
      <c r="R803" s="36" t="s">
        <v>16</v>
      </c>
      <c r="S803" s="38">
        <v>10</v>
      </c>
      <c r="T803" s="36" t="s">
        <v>100</v>
      </c>
      <c r="U803" s="36" t="s">
        <v>872</v>
      </c>
    </row>
    <row r="804" spans="10:21" x14ac:dyDescent="0.25">
      <c r="J804" s="37">
        <v>41980</v>
      </c>
      <c r="K804" s="36">
        <f t="shared" si="60"/>
        <v>2014</v>
      </c>
      <c r="L804" s="36" t="str">
        <f t="shared" si="61"/>
        <v>December</v>
      </c>
      <c r="M804" s="36">
        <f t="shared" si="62"/>
        <v>49</v>
      </c>
      <c r="N804" s="36">
        <f t="shared" si="63"/>
        <v>7</v>
      </c>
      <c r="O804" s="36" t="str">
        <f t="shared" si="64"/>
        <v>201449</v>
      </c>
      <c r="P804" s="36" t="str">
        <f>CONCATENATE(K804,MONTH(ExpensesDBTable[[#This Row],[Date]]))</f>
        <v>201412</v>
      </c>
      <c r="Q804" s="36" t="s">
        <v>130</v>
      </c>
      <c r="R804" s="36" t="s">
        <v>14</v>
      </c>
      <c r="S804" s="38">
        <v>4.5</v>
      </c>
      <c r="T804" s="36" t="s">
        <v>100</v>
      </c>
      <c r="U804" s="36" t="s">
        <v>130</v>
      </c>
    </row>
    <row r="805" spans="10:21" x14ac:dyDescent="0.25">
      <c r="J805" s="37">
        <v>41980</v>
      </c>
      <c r="K805" s="36">
        <f t="shared" si="60"/>
        <v>2014</v>
      </c>
      <c r="L805" s="36" t="str">
        <f t="shared" si="61"/>
        <v>December</v>
      </c>
      <c r="M805" s="36">
        <f t="shared" si="62"/>
        <v>49</v>
      </c>
      <c r="N805" s="36">
        <f t="shared" si="63"/>
        <v>7</v>
      </c>
      <c r="O805" s="36" t="str">
        <f t="shared" si="64"/>
        <v>201449</v>
      </c>
      <c r="P805" s="36" t="str">
        <f>CONCATENATE(K805,MONTH(ExpensesDBTable[[#This Row],[Date]]))</f>
        <v>201412</v>
      </c>
      <c r="Q805" s="36" t="s">
        <v>182</v>
      </c>
      <c r="R805" s="36" t="s">
        <v>11</v>
      </c>
      <c r="S805" s="38">
        <v>20</v>
      </c>
      <c r="T805" s="36" t="s">
        <v>100</v>
      </c>
      <c r="U805" s="36" t="s">
        <v>509</v>
      </c>
    </row>
    <row r="806" spans="10:21" x14ac:dyDescent="0.25">
      <c r="J806" s="37">
        <v>41981</v>
      </c>
      <c r="K806" s="36">
        <f t="shared" si="60"/>
        <v>2014</v>
      </c>
      <c r="L806" s="36" t="str">
        <f t="shared" si="61"/>
        <v>December</v>
      </c>
      <c r="M806" s="36">
        <f t="shared" si="62"/>
        <v>50</v>
      </c>
      <c r="N806" s="36">
        <f t="shared" si="63"/>
        <v>8</v>
      </c>
      <c r="O806" s="36" t="str">
        <f t="shared" si="64"/>
        <v>201450</v>
      </c>
      <c r="P806" s="36" t="str">
        <f>CONCATENATE(K806,MONTH(ExpensesDBTable[[#This Row],[Date]]))</f>
        <v>201412</v>
      </c>
      <c r="Q806" s="36" t="s">
        <v>533</v>
      </c>
      <c r="R806" s="36" t="s">
        <v>23</v>
      </c>
      <c r="S806" s="38">
        <v>60</v>
      </c>
      <c r="T806" s="36" t="s">
        <v>106</v>
      </c>
      <c r="U806" s="36" t="s">
        <v>873</v>
      </c>
    </row>
    <row r="807" spans="10:21" x14ac:dyDescent="0.25">
      <c r="J807" s="37">
        <v>41981</v>
      </c>
      <c r="K807" s="36">
        <f t="shared" si="60"/>
        <v>2014</v>
      </c>
      <c r="L807" s="36" t="str">
        <f t="shared" si="61"/>
        <v>December</v>
      </c>
      <c r="M807" s="36">
        <f t="shared" si="62"/>
        <v>50</v>
      </c>
      <c r="N807" s="36">
        <f t="shared" si="63"/>
        <v>8</v>
      </c>
      <c r="O807" s="36" t="str">
        <f t="shared" si="64"/>
        <v>201450</v>
      </c>
      <c r="P807" s="36" t="str">
        <f>CONCATENATE(K807,MONTH(ExpensesDBTable[[#This Row],[Date]]))</f>
        <v>201412</v>
      </c>
      <c r="Q807" s="36" t="s">
        <v>128</v>
      </c>
      <c r="R807" s="36" t="s">
        <v>22</v>
      </c>
      <c r="S807" s="38">
        <v>10</v>
      </c>
      <c r="T807" s="36" t="s">
        <v>100</v>
      </c>
      <c r="U807" s="36" t="s">
        <v>874</v>
      </c>
    </row>
    <row r="808" spans="10:21" x14ac:dyDescent="0.25">
      <c r="J808" s="37">
        <v>41981</v>
      </c>
      <c r="K808" s="36">
        <f t="shared" si="60"/>
        <v>2014</v>
      </c>
      <c r="L808" s="36" t="str">
        <f t="shared" si="61"/>
        <v>December</v>
      </c>
      <c r="M808" s="36">
        <f t="shared" si="62"/>
        <v>50</v>
      </c>
      <c r="N808" s="36">
        <f t="shared" si="63"/>
        <v>8</v>
      </c>
      <c r="O808" s="36" t="str">
        <f t="shared" si="64"/>
        <v>201450</v>
      </c>
      <c r="P808" s="36" t="str">
        <f>CONCATENATE(K808,MONTH(ExpensesDBTable[[#This Row],[Date]]))</f>
        <v>201412</v>
      </c>
      <c r="Q808" s="36" t="s">
        <v>533</v>
      </c>
      <c r="R808" s="36" t="s">
        <v>23</v>
      </c>
      <c r="S808" s="38">
        <v>60</v>
      </c>
      <c r="T808" s="36" t="s">
        <v>106</v>
      </c>
      <c r="U808" s="36" t="s">
        <v>875</v>
      </c>
    </row>
    <row r="809" spans="10:21" x14ac:dyDescent="0.25">
      <c r="J809" s="37">
        <v>41981</v>
      </c>
      <c r="K809" s="36">
        <f t="shared" si="60"/>
        <v>2014</v>
      </c>
      <c r="L809" s="36" t="str">
        <f t="shared" si="61"/>
        <v>December</v>
      </c>
      <c r="M809" s="36">
        <f t="shared" si="62"/>
        <v>50</v>
      </c>
      <c r="N809" s="36">
        <f t="shared" si="63"/>
        <v>8</v>
      </c>
      <c r="O809" s="36" t="str">
        <f t="shared" si="64"/>
        <v>201450</v>
      </c>
      <c r="P809" s="36" t="str">
        <f>CONCATENATE(K809,MONTH(ExpensesDBTable[[#This Row],[Date]]))</f>
        <v>201412</v>
      </c>
      <c r="Q809" s="36" t="s">
        <v>182</v>
      </c>
      <c r="R809" s="36" t="s">
        <v>19</v>
      </c>
      <c r="S809" s="38">
        <v>98.31</v>
      </c>
      <c r="T809" s="36" t="s">
        <v>106</v>
      </c>
      <c r="U809" s="36" t="s">
        <v>876</v>
      </c>
    </row>
    <row r="810" spans="10:21" x14ac:dyDescent="0.25">
      <c r="J810" s="37">
        <v>41982</v>
      </c>
      <c r="K810" s="36">
        <f t="shared" si="60"/>
        <v>2014</v>
      </c>
      <c r="L810" s="36" t="str">
        <f t="shared" si="61"/>
        <v>December</v>
      </c>
      <c r="M810" s="36">
        <f t="shared" si="62"/>
        <v>50</v>
      </c>
      <c r="N810" s="36">
        <f t="shared" si="63"/>
        <v>9</v>
      </c>
      <c r="O810" s="36" t="str">
        <f t="shared" si="64"/>
        <v>201450</v>
      </c>
      <c r="P810" s="36" t="str">
        <f>CONCATENATE(K810,MONTH(ExpensesDBTable[[#This Row],[Date]]))</f>
        <v>201412</v>
      </c>
      <c r="Q810" s="36" t="s">
        <v>119</v>
      </c>
      <c r="R810" s="36" t="s">
        <v>14</v>
      </c>
      <c r="S810" s="38">
        <v>22.15</v>
      </c>
      <c r="T810" s="36" t="s">
        <v>100</v>
      </c>
      <c r="U810" s="36" t="s">
        <v>877</v>
      </c>
    </row>
    <row r="811" spans="10:21" x14ac:dyDescent="0.25">
      <c r="J811" s="37">
        <v>41982</v>
      </c>
      <c r="K811" s="36">
        <f t="shared" si="60"/>
        <v>2014</v>
      </c>
      <c r="L811" s="36" t="str">
        <f t="shared" si="61"/>
        <v>December</v>
      </c>
      <c r="M811" s="36">
        <f t="shared" si="62"/>
        <v>50</v>
      </c>
      <c r="N811" s="36">
        <f t="shared" si="63"/>
        <v>9</v>
      </c>
      <c r="O811" s="36" t="str">
        <f t="shared" si="64"/>
        <v>201450</v>
      </c>
      <c r="P811" s="36" t="str">
        <f>CONCATENATE(K811,MONTH(ExpensesDBTable[[#This Row],[Date]]))</f>
        <v>201412</v>
      </c>
      <c r="Q811" s="36" t="s">
        <v>558</v>
      </c>
      <c r="R811" s="36" t="s">
        <v>17</v>
      </c>
      <c r="S811" s="38">
        <v>10</v>
      </c>
      <c r="T811" s="36" t="s">
        <v>100</v>
      </c>
      <c r="U811" s="36" t="s">
        <v>878</v>
      </c>
    </row>
    <row r="812" spans="10:21" x14ac:dyDescent="0.25">
      <c r="J812" s="37">
        <v>41982</v>
      </c>
      <c r="K812" s="36">
        <f t="shared" si="60"/>
        <v>2014</v>
      </c>
      <c r="L812" s="36" t="str">
        <f t="shared" si="61"/>
        <v>December</v>
      </c>
      <c r="M812" s="36">
        <f t="shared" si="62"/>
        <v>50</v>
      </c>
      <c r="N812" s="36">
        <f t="shared" si="63"/>
        <v>9</v>
      </c>
      <c r="O812" s="36" t="str">
        <f t="shared" si="64"/>
        <v>201450</v>
      </c>
      <c r="P812" s="36" t="str">
        <f>CONCATENATE(K812,MONTH(ExpensesDBTable[[#This Row],[Date]]))</f>
        <v>201412</v>
      </c>
      <c r="Q812" s="36" t="s">
        <v>552</v>
      </c>
      <c r="R812" s="36" t="s">
        <v>18</v>
      </c>
      <c r="S812" s="38">
        <v>5.5</v>
      </c>
      <c r="T812" s="36" t="s">
        <v>100</v>
      </c>
      <c r="U812" s="36" t="s">
        <v>879</v>
      </c>
    </row>
    <row r="813" spans="10:21" x14ac:dyDescent="0.25">
      <c r="J813" s="37">
        <v>41982</v>
      </c>
      <c r="K813" s="36">
        <f t="shared" si="60"/>
        <v>2014</v>
      </c>
      <c r="L813" s="36" t="str">
        <f t="shared" si="61"/>
        <v>December</v>
      </c>
      <c r="M813" s="36">
        <f t="shared" si="62"/>
        <v>50</v>
      </c>
      <c r="N813" s="36">
        <f t="shared" si="63"/>
        <v>9</v>
      </c>
      <c r="O813" s="36" t="str">
        <f t="shared" si="64"/>
        <v>201450</v>
      </c>
      <c r="P813" s="36" t="str">
        <f>CONCATENATE(K813,MONTH(ExpensesDBTable[[#This Row],[Date]]))</f>
        <v>201412</v>
      </c>
      <c r="Q813" s="36" t="s">
        <v>145</v>
      </c>
      <c r="R813" s="36" t="s">
        <v>23</v>
      </c>
      <c r="S813" s="38">
        <v>47.82</v>
      </c>
      <c r="T813" s="36" t="s">
        <v>106</v>
      </c>
      <c r="U813" s="36" t="s">
        <v>880</v>
      </c>
    </row>
    <row r="814" spans="10:21" x14ac:dyDescent="0.25">
      <c r="J814" s="37">
        <v>41983</v>
      </c>
      <c r="K814" s="36">
        <f t="shared" si="60"/>
        <v>2014</v>
      </c>
      <c r="L814" s="36" t="str">
        <f t="shared" si="61"/>
        <v>December</v>
      </c>
      <c r="M814" s="36">
        <f t="shared" si="62"/>
        <v>50</v>
      </c>
      <c r="N814" s="36">
        <f t="shared" si="63"/>
        <v>10</v>
      </c>
      <c r="O814" s="36" t="str">
        <f t="shared" si="64"/>
        <v>201450</v>
      </c>
      <c r="P814" s="36" t="str">
        <f>CONCATENATE(K814,MONTH(ExpensesDBTable[[#This Row],[Date]]))</f>
        <v>201412</v>
      </c>
      <c r="Q814" s="36" t="s">
        <v>182</v>
      </c>
      <c r="R814" s="36" t="s">
        <v>16</v>
      </c>
      <c r="S814" s="38">
        <v>70</v>
      </c>
      <c r="T814" s="36" t="s">
        <v>106</v>
      </c>
      <c r="U814" s="36" t="s">
        <v>881</v>
      </c>
    </row>
    <row r="815" spans="10:21" x14ac:dyDescent="0.25">
      <c r="J815" s="37">
        <v>41983</v>
      </c>
      <c r="K815" s="36">
        <f t="shared" si="60"/>
        <v>2014</v>
      </c>
      <c r="L815" s="36" t="str">
        <f t="shared" si="61"/>
        <v>December</v>
      </c>
      <c r="M815" s="36">
        <f t="shared" si="62"/>
        <v>50</v>
      </c>
      <c r="N815" s="36">
        <f t="shared" si="63"/>
        <v>10</v>
      </c>
      <c r="O815" s="36" t="str">
        <f t="shared" si="64"/>
        <v>201450</v>
      </c>
      <c r="P815" s="36" t="str">
        <f>CONCATENATE(K815,MONTH(ExpensesDBTable[[#This Row],[Date]]))</f>
        <v>201412</v>
      </c>
      <c r="Q815" s="36" t="s">
        <v>182</v>
      </c>
      <c r="R815" s="36" t="s">
        <v>16</v>
      </c>
      <c r="S815" s="38">
        <v>48</v>
      </c>
      <c r="T815" s="36" t="s">
        <v>106</v>
      </c>
      <c r="U815" s="36" t="s">
        <v>882</v>
      </c>
    </row>
    <row r="816" spans="10:21" x14ac:dyDescent="0.25">
      <c r="J816" s="37">
        <v>41983</v>
      </c>
      <c r="K816" s="36">
        <f t="shared" si="60"/>
        <v>2014</v>
      </c>
      <c r="L816" s="36" t="str">
        <f t="shared" si="61"/>
        <v>December</v>
      </c>
      <c r="M816" s="36">
        <f t="shared" si="62"/>
        <v>50</v>
      </c>
      <c r="N816" s="36">
        <f t="shared" si="63"/>
        <v>10</v>
      </c>
      <c r="O816" s="36" t="str">
        <f t="shared" si="64"/>
        <v>201450</v>
      </c>
      <c r="P816" s="36" t="str">
        <f>CONCATENATE(K816,MONTH(ExpensesDBTable[[#This Row],[Date]]))</f>
        <v>201412</v>
      </c>
      <c r="Q816" s="36" t="s">
        <v>99</v>
      </c>
      <c r="R816" s="36" t="s">
        <v>14</v>
      </c>
      <c r="S816" s="38">
        <v>6.9</v>
      </c>
      <c r="T816" s="36" t="s">
        <v>100</v>
      </c>
      <c r="U816" s="36" t="s">
        <v>883</v>
      </c>
    </row>
    <row r="817" spans="10:21" x14ac:dyDescent="0.25">
      <c r="J817" s="37">
        <v>41983</v>
      </c>
      <c r="K817" s="36">
        <f t="shared" si="60"/>
        <v>2014</v>
      </c>
      <c r="L817" s="36" t="str">
        <f t="shared" si="61"/>
        <v>December</v>
      </c>
      <c r="M817" s="36">
        <f t="shared" si="62"/>
        <v>50</v>
      </c>
      <c r="N817" s="36">
        <f t="shared" si="63"/>
        <v>10</v>
      </c>
      <c r="O817" s="36" t="str">
        <f t="shared" si="64"/>
        <v>201450</v>
      </c>
      <c r="P817" s="36" t="str">
        <f>CONCATENATE(K817,MONTH(ExpensesDBTable[[#This Row],[Date]]))</f>
        <v>201412</v>
      </c>
      <c r="Q817" s="36" t="s">
        <v>182</v>
      </c>
      <c r="R817" s="36" t="s">
        <v>16</v>
      </c>
      <c r="S817" s="38">
        <v>30</v>
      </c>
      <c r="T817" s="36" t="s">
        <v>106</v>
      </c>
      <c r="U817" s="36" t="s">
        <v>884</v>
      </c>
    </row>
    <row r="818" spans="10:21" x14ac:dyDescent="0.25">
      <c r="J818" s="37">
        <v>41984</v>
      </c>
      <c r="K818" s="36">
        <f t="shared" si="60"/>
        <v>2014</v>
      </c>
      <c r="L818" s="36" t="str">
        <f t="shared" si="61"/>
        <v>December</v>
      </c>
      <c r="M818" s="36">
        <f t="shared" si="62"/>
        <v>50</v>
      </c>
      <c r="N818" s="36">
        <f t="shared" si="63"/>
        <v>11</v>
      </c>
      <c r="O818" s="36" t="str">
        <f t="shared" si="64"/>
        <v>201450</v>
      </c>
      <c r="P818" s="36" t="str">
        <f>CONCATENATE(K818,MONTH(ExpensesDBTable[[#This Row],[Date]]))</f>
        <v>201412</v>
      </c>
      <c r="Q818" s="36" t="s">
        <v>119</v>
      </c>
      <c r="R818" s="36" t="s">
        <v>14</v>
      </c>
      <c r="S818" s="38">
        <v>17.239999999999998</v>
      </c>
      <c r="T818" s="36" t="s">
        <v>100</v>
      </c>
      <c r="U818" s="36" t="s">
        <v>885</v>
      </c>
    </row>
    <row r="819" spans="10:21" x14ac:dyDescent="0.25">
      <c r="J819" s="37">
        <v>41986</v>
      </c>
      <c r="K819" s="36">
        <f t="shared" si="60"/>
        <v>2014</v>
      </c>
      <c r="L819" s="36" t="str">
        <f t="shared" si="61"/>
        <v>December</v>
      </c>
      <c r="M819" s="36">
        <f t="shared" si="62"/>
        <v>50</v>
      </c>
      <c r="N819" s="36">
        <f t="shared" si="63"/>
        <v>13</v>
      </c>
      <c r="O819" s="36" t="str">
        <f t="shared" si="64"/>
        <v>201450</v>
      </c>
      <c r="P819" s="36" t="str">
        <f>CONCATENATE(K819,MONTH(ExpensesDBTable[[#This Row],[Date]]))</f>
        <v>201412</v>
      </c>
      <c r="Q819" s="36" t="s">
        <v>122</v>
      </c>
      <c r="R819" s="36" t="s">
        <v>11</v>
      </c>
      <c r="S819" s="38">
        <v>15</v>
      </c>
      <c r="T819" s="36" t="s">
        <v>106</v>
      </c>
      <c r="U819" s="36" t="s">
        <v>886</v>
      </c>
    </row>
    <row r="820" spans="10:21" x14ac:dyDescent="0.25">
      <c r="J820" s="37">
        <v>41986</v>
      </c>
      <c r="K820" s="36">
        <f t="shared" si="60"/>
        <v>2014</v>
      </c>
      <c r="L820" s="36" t="str">
        <f t="shared" si="61"/>
        <v>December</v>
      </c>
      <c r="M820" s="36">
        <f t="shared" si="62"/>
        <v>50</v>
      </c>
      <c r="N820" s="36">
        <f t="shared" si="63"/>
        <v>13</v>
      </c>
      <c r="O820" s="36" t="str">
        <f t="shared" si="64"/>
        <v>201450</v>
      </c>
      <c r="P820" s="36" t="str">
        <f>CONCATENATE(K820,MONTH(ExpensesDBTable[[#This Row],[Date]]))</f>
        <v>201412</v>
      </c>
      <c r="Q820" s="36" t="s">
        <v>128</v>
      </c>
      <c r="R820" s="36" t="s">
        <v>22</v>
      </c>
      <c r="S820" s="38">
        <v>5</v>
      </c>
      <c r="T820" s="36" t="s">
        <v>100</v>
      </c>
      <c r="U820" s="36" t="s">
        <v>887</v>
      </c>
    </row>
    <row r="821" spans="10:21" x14ac:dyDescent="0.25">
      <c r="J821" s="37">
        <v>41986</v>
      </c>
      <c r="K821" s="36">
        <f t="shared" si="60"/>
        <v>2014</v>
      </c>
      <c r="L821" s="36" t="str">
        <f t="shared" si="61"/>
        <v>December</v>
      </c>
      <c r="M821" s="36">
        <f t="shared" si="62"/>
        <v>50</v>
      </c>
      <c r="N821" s="36">
        <f t="shared" si="63"/>
        <v>13</v>
      </c>
      <c r="O821" s="36" t="str">
        <f t="shared" si="64"/>
        <v>201450</v>
      </c>
      <c r="P821" s="36" t="str">
        <f>CONCATENATE(K821,MONTH(ExpensesDBTable[[#This Row],[Date]]))</f>
        <v>201412</v>
      </c>
      <c r="Q821" s="36" t="s">
        <v>105</v>
      </c>
      <c r="R821" s="36" t="s">
        <v>16</v>
      </c>
      <c r="S821" s="38">
        <v>3</v>
      </c>
      <c r="T821" s="36" t="s">
        <v>100</v>
      </c>
      <c r="U821" s="36" t="s">
        <v>888</v>
      </c>
    </row>
    <row r="822" spans="10:21" x14ac:dyDescent="0.25">
      <c r="J822" s="37">
        <v>41986</v>
      </c>
      <c r="K822" s="36">
        <f t="shared" si="60"/>
        <v>2014</v>
      </c>
      <c r="L822" s="36" t="str">
        <f t="shared" si="61"/>
        <v>December</v>
      </c>
      <c r="M822" s="36">
        <f t="shared" si="62"/>
        <v>50</v>
      </c>
      <c r="N822" s="36">
        <f t="shared" si="63"/>
        <v>13</v>
      </c>
      <c r="O822" s="36" t="str">
        <f t="shared" si="64"/>
        <v>201450</v>
      </c>
      <c r="P822" s="36" t="str">
        <f>CONCATENATE(K822,MONTH(ExpensesDBTable[[#This Row],[Date]]))</f>
        <v>201412</v>
      </c>
      <c r="Q822" s="36" t="s">
        <v>319</v>
      </c>
      <c r="R822" t="s">
        <v>27</v>
      </c>
      <c r="S822" s="38">
        <v>5</v>
      </c>
      <c r="T822" s="36" t="s">
        <v>100</v>
      </c>
      <c r="U822" s="36" t="s">
        <v>889</v>
      </c>
    </row>
    <row r="823" spans="10:21" x14ac:dyDescent="0.25">
      <c r="J823" s="37">
        <v>41986</v>
      </c>
      <c r="K823" s="36">
        <f t="shared" si="60"/>
        <v>2014</v>
      </c>
      <c r="L823" s="36" t="str">
        <f t="shared" si="61"/>
        <v>December</v>
      </c>
      <c r="M823" s="36">
        <f t="shared" si="62"/>
        <v>50</v>
      </c>
      <c r="N823" s="36">
        <f t="shared" si="63"/>
        <v>13</v>
      </c>
      <c r="O823" s="36" t="str">
        <f t="shared" si="64"/>
        <v>201450</v>
      </c>
      <c r="P823" s="36" t="str">
        <f>CONCATENATE(K823,MONTH(ExpensesDBTable[[#This Row],[Date]]))</f>
        <v>201412</v>
      </c>
      <c r="Q823" s="36" t="s">
        <v>182</v>
      </c>
      <c r="R823" s="36" t="s">
        <v>16</v>
      </c>
      <c r="S823" s="38">
        <v>60</v>
      </c>
      <c r="T823" s="36" t="s">
        <v>106</v>
      </c>
      <c r="U823" s="36" t="s">
        <v>890</v>
      </c>
    </row>
    <row r="824" spans="10:21" x14ac:dyDescent="0.25">
      <c r="J824" s="37">
        <v>41986</v>
      </c>
      <c r="K824" s="36">
        <f t="shared" si="60"/>
        <v>2014</v>
      </c>
      <c r="L824" s="36" t="str">
        <f t="shared" si="61"/>
        <v>December</v>
      </c>
      <c r="M824" s="36">
        <f t="shared" si="62"/>
        <v>50</v>
      </c>
      <c r="N824" s="36">
        <f t="shared" si="63"/>
        <v>13</v>
      </c>
      <c r="O824" s="36" t="str">
        <f t="shared" si="64"/>
        <v>201450</v>
      </c>
      <c r="P824" s="36" t="str">
        <f>CONCATENATE(K824,MONTH(ExpensesDBTable[[#This Row],[Date]]))</f>
        <v>201412</v>
      </c>
      <c r="Q824" s="36" t="s">
        <v>182</v>
      </c>
      <c r="R824" s="36" t="s">
        <v>16</v>
      </c>
      <c r="S824" s="38">
        <v>29.5</v>
      </c>
      <c r="T824" s="36" t="s">
        <v>106</v>
      </c>
      <c r="U824" s="36" t="s">
        <v>891</v>
      </c>
    </row>
    <row r="825" spans="10:21" x14ac:dyDescent="0.25">
      <c r="J825" s="37">
        <v>41986</v>
      </c>
      <c r="K825" s="36">
        <f t="shared" si="60"/>
        <v>2014</v>
      </c>
      <c r="L825" s="36" t="str">
        <f t="shared" si="61"/>
        <v>December</v>
      </c>
      <c r="M825" s="36">
        <f t="shared" si="62"/>
        <v>50</v>
      </c>
      <c r="N825" s="36">
        <f t="shared" si="63"/>
        <v>13</v>
      </c>
      <c r="O825" s="36" t="str">
        <f t="shared" si="64"/>
        <v>201450</v>
      </c>
      <c r="P825" s="36" t="str">
        <f>CONCATENATE(K825,MONTH(ExpensesDBTable[[#This Row],[Date]]))</f>
        <v>201412</v>
      </c>
      <c r="Q825" s="36" t="s">
        <v>182</v>
      </c>
      <c r="R825" s="36" t="s">
        <v>16</v>
      </c>
      <c r="S825" s="38">
        <v>324</v>
      </c>
      <c r="T825" s="36" t="s">
        <v>106</v>
      </c>
      <c r="U825" s="36" t="s">
        <v>892</v>
      </c>
    </row>
    <row r="826" spans="10:21" x14ac:dyDescent="0.25">
      <c r="J826" s="37">
        <v>41986</v>
      </c>
      <c r="K826" s="36">
        <f t="shared" si="60"/>
        <v>2014</v>
      </c>
      <c r="L826" s="36" t="str">
        <f t="shared" si="61"/>
        <v>December</v>
      </c>
      <c r="M826" s="36">
        <f t="shared" si="62"/>
        <v>50</v>
      </c>
      <c r="N826" s="36">
        <f t="shared" si="63"/>
        <v>13</v>
      </c>
      <c r="O826" s="36" t="str">
        <f t="shared" si="64"/>
        <v>201450</v>
      </c>
      <c r="P826" s="36" t="str">
        <f>CONCATENATE(K826,MONTH(ExpensesDBTable[[#This Row],[Date]]))</f>
        <v>201412</v>
      </c>
      <c r="Q826" s="36" t="s">
        <v>182</v>
      </c>
      <c r="R826" s="36" t="s">
        <v>19</v>
      </c>
      <c r="S826" s="38">
        <v>10</v>
      </c>
      <c r="T826" s="36" t="s">
        <v>100</v>
      </c>
      <c r="U826" s="36" t="s">
        <v>893</v>
      </c>
    </row>
    <row r="827" spans="10:21" x14ac:dyDescent="0.25">
      <c r="J827" s="37">
        <v>41986</v>
      </c>
      <c r="K827" s="36">
        <f t="shared" si="60"/>
        <v>2014</v>
      </c>
      <c r="L827" s="36" t="str">
        <f t="shared" si="61"/>
        <v>December</v>
      </c>
      <c r="M827" s="36">
        <f t="shared" si="62"/>
        <v>50</v>
      </c>
      <c r="N827" s="36">
        <f t="shared" si="63"/>
        <v>13</v>
      </c>
      <c r="O827" s="36" t="str">
        <f t="shared" si="64"/>
        <v>201450</v>
      </c>
      <c r="P827" s="36" t="str">
        <f>CONCATENATE(K827,MONTH(ExpensesDBTable[[#This Row],[Date]]))</f>
        <v>201412</v>
      </c>
      <c r="Q827" s="36" t="s">
        <v>102</v>
      </c>
      <c r="R827" s="36" t="s">
        <v>16</v>
      </c>
      <c r="S827" s="38">
        <v>25</v>
      </c>
      <c r="T827" s="36" t="s">
        <v>106</v>
      </c>
      <c r="U827" s="36" t="s">
        <v>894</v>
      </c>
    </row>
    <row r="828" spans="10:21" x14ac:dyDescent="0.25">
      <c r="J828" s="37">
        <v>41986</v>
      </c>
      <c r="K828" s="36">
        <f t="shared" si="60"/>
        <v>2014</v>
      </c>
      <c r="L828" s="36" t="str">
        <f t="shared" si="61"/>
        <v>December</v>
      </c>
      <c r="M828" s="36">
        <f t="shared" si="62"/>
        <v>50</v>
      </c>
      <c r="N828" s="36">
        <f t="shared" si="63"/>
        <v>13</v>
      </c>
      <c r="O828" s="36" t="str">
        <f t="shared" si="64"/>
        <v>201450</v>
      </c>
      <c r="P828" s="36" t="str">
        <f>CONCATENATE(K828,MONTH(ExpensesDBTable[[#This Row],[Date]]))</f>
        <v>201412</v>
      </c>
      <c r="Q828" s="36" t="s">
        <v>108</v>
      </c>
      <c r="R828" s="36" t="s">
        <v>14</v>
      </c>
      <c r="S828" s="38">
        <v>2</v>
      </c>
      <c r="T828" s="36" t="s">
        <v>100</v>
      </c>
      <c r="U828" s="36" t="s">
        <v>249</v>
      </c>
    </row>
    <row r="829" spans="10:21" x14ac:dyDescent="0.25">
      <c r="J829" s="37">
        <v>41986</v>
      </c>
      <c r="K829" s="36">
        <f t="shared" si="60"/>
        <v>2014</v>
      </c>
      <c r="L829" s="36" t="str">
        <f t="shared" si="61"/>
        <v>December</v>
      </c>
      <c r="M829" s="36">
        <f t="shared" si="62"/>
        <v>50</v>
      </c>
      <c r="N829" s="36">
        <f t="shared" si="63"/>
        <v>13</v>
      </c>
      <c r="O829" s="36" t="str">
        <f t="shared" si="64"/>
        <v>201450</v>
      </c>
      <c r="P829" s="36" t="str">
        <f>CONCATENATE(K829,MONTH(ExpensesDBTable[[#This Row],[Date]]))</f>
        <v>201412</v>
      </c>
      <c r="Q829" s="36" t="s">
        <v>119</v>
      </c>
      <c r="R829" s="36" t="s">
        <v>14</v>
      </c>
      <c r="S829" s="38">
        <v>22.61</v>
      </c>
      <c r="T829" s="36" t="s">
        <v>100</v>
      </c>
      <c r="U829" s="36" t="s">
        <v>895</v>
      </c>
    </row>
    <row r="830" spans="10:21" x14ac:dyDescent="0.25">
      <c r="J830" s="37">
        <v>41986</v>
      </c>
      <c r="K830" s="36">
        <f t="shared" si="60"/>
        <v>2014</v>
      </c>
      <c r="L830" s="36" t="str">
        <f t="shared" si="61"/>
        <v>December</v>
      </c>
      <c r="M830" s="36">
        <f t="shared" si="62"/>
        <v>50</v>
      </c>
      <c r="N830" s="36">
        <f t="shared" si="63"/>
        <v>13</v>
      </c>
      <c r="O830" s="36" t="str">
        <f t="shared" si="64"/>
        <v>201450</v>
      </c>
      <c r="P830" s="36" t="str">
        <f>CONCATENATE(K830,MONTH(ExpensesDBTable[[#This Row],[Date]]))</f>
        <v>201412</v>
      </c>
      <c r="Q830" s="36" t="s">
        <v>526</v>
      </c>
      <c r="R830" s="36" t="s">
        <v>11</v>
      </c>
      <c r="S830" s="38">
        <v>15</v>
      </c>
      <c r="T830" s="36" t="s">
        <v>100</v>
      </c>
      <c r="U830" s="36" t="s">
        <v>509</v>
      </c>
    </row>
    <row r="831" spans="10:21" x14ac:dyDescent="0.25">
      <c r="J831" s="37">
        <v>41987</v>
      </c>
      <c r="K831" s="36">
        <f t="shared" si="60"/>
        <v>2014</v>
      </c>
      <c r="L831" s="36" t="str">
        <f t="shared" si="61"/>
        <v>December</v>
      </c>
      <c r="M831" s="36">
        <f t="shared" si="62"/>
        <v>50</v>
      </c>
      <c r="N831" s="36">
        <f t="shared" si="63"/>
        <v>14</v>
      </c>
      <c r="O831" s="36" t="str">
        <f t="shared" si="64"/>
        <v>201450</v>
      </c>
      <c r="P831" s="36" t="str">
        <f>CONCATENATE(K831,MONTH(ExpensesDBTable[[#This Row],[Date]]))</f>
        <v>201412</v>
      </c>
      <c r="Q831" s="36" t="s">
        <v>119</v>
      </c>
      <c r="R831" s="36" t="s">
        <v>14</v>
      </c>
      <c r="S831" s="38">
        <v>9.83</v>
      </c>
      <c r="T831" s="36" t="s">
        <v>100</v>
      </c>
      <c r="U831" s="36" t="s">
        <v>896</v>
      </c>
    </row>
    <row r="832" spans="10:21" x14ac:dyDescent="0.25">
      <c r="J832" s="37">
        <v>41988</v>
      </c>
      <c r="K832" s="36">
        <f t="shared" si="60"/>
        <v>2014</v>
      </c>
      <c r="L832" s="36" t="str">
        <f t="shared" si="61"/>
        <v>December</v>
      </c>
      <c r="M832" s="36">
        <f t="shared" si="62"/>
        <v>51</v>
      </c>
      <c r="N832" s="36">
        <f t="shared" si="63"/>
        <v>15</v>
      </c>
      <c r="O832" s="36" t="str">
        <f t="shared" si="64"/>
        <v>201451</v>
      </c>
      <c r="P832" s="36" t="str">
        <f>CONCATENATE(K832,MONTH(ExpensesDBTable[[#This Row],[Date]]))</f>
        <v>201412</v>
      </c>
      <c r="Q832" s="36" t="s">
        <v>108</v>
      </c>
      <c r="R832" s="36" t="s">
        <v>14</v>
      </c>
      <c r="S832" s="38">
        <v>5.5</v>
      </c>
      <c r="T832" s="36" t="s">
        <v>100</v>
      </c>
      <c r="U832" s="36" t="s">
        <v>897</v>
      </c>
    </row>
    <row r="833" spans="10:21" x14ac:dyDescent="0.25">
      <c r="J833" s="37">
        <v>41990</v>
      </c>
      <c r="K833" s="36">
        <f t="shared" si="60"/>
        <v>2014</v>
      </c>
      <c r="L833" s="36" t="str">
        <f t="shared" si="61"/>
        <v>December</v>
      </c>
      <c r="M833" s="36">
        <f t="shared" si="62"/>
        <v>51</v>
      </c>
      <c r="N833" s="36">
        <f t="shared" si="63"/>
        <v>17</v>
      </c>
      <c r="O833" s="36" t="str">
        <f t="shared" si="64"/>
        <v>201451</v>
      </c>
      <c r="P833" s="36" t="str">
        <f>CONCATENATE(K833,MONTH(ExpensesDBTable[[#This Row],[Date]]))</f>
        <v>201412</v>
      </c>
      <c r="Q833" s="36" t="s">
        <v>128</v>
      </c>
      <c r="R833" s="36" t="s">
        <v>22</v>
      </c>
      <c r="S833" s="38">
        <v>10</v>
      </c>
      <c r="T833" s="36" t="s">
        <v>100</v>
      </c>
      <c r="U833" s="36" t="s">
        <v>898</v>
      </c>
    </row>
    <row r="834" spans="10:21" x14ac:dyDescent="0.25">
      <c r="J834" s="37">
        <v>41990</v>
      </c>
      <c r="K834" s="36">
        <f t="shared" si="60"/>
        <v>2014</v>
      </c>
      <c r="L834" s="36" t="str">
        <f t="shared" si="61"/>
        <v>December</v>
      </c>
      <c r="M834" s="36">
        <f t="shared" si="62"/>
        <v>51</v>
      </c>
      <c r="N834" s="36">
        <f t="shared" si="63"/>
        <v>17</v>
      </c>
      <c r="O834" s="36" t="str">
        <f t="shared" si="64"/>
        <v>201451</v>
      </c>
      <c r="P834" s="36" t="str">
        <f>CONCATENATE(K834,MONTH(ExpensesDBTable[[#This Row],[Date]]))</f>
        <v>201412</v>
      </c>
      <c r="Q834" s="36" t="s">
        <v>526</v>
      </c>
      <c r="R834" s="36" t="s">
        <v>14</v>
      </c>
      <c r="S834" s="38">
        <v>6</v>
      </c>
      <c r="T834" s="36" t="s">
        <v>100</v>
      </c>
      <c r="U834" s="36" t="s">
        <v>899</v>
      </c>
    </row>
    <row r="835" spans="10:21" x14ac:dyDescent="0.25">
      <c r="J835" s="37">
        <v>41990</v>
      </c>
      <c r="K835" s="36">
        <f t="shared" si="60"/>
        <v>2014</v>
      </c>
      <c r="L835" s="36" t="str">
        <f t="shared" si="61"/>
        <v>December</v>
      </c>
      <c r="M835" s="36">
        <f t="shared" si="62"/>
        <v>51</v>
      </c>
      <c r="N835" s="36">
        <f t="shared" si="63"/>
        <v>17</v>
      </c>
      <c r="O835" s="36" t="str">
        <f t="shared" si="64"/>
        <v>201451</v>
      </c>
      <c r="P835" s="36" t="str">
        <f>CONCATENATE(K835,MONTH(ExpensesDBTable[[#This Row],[Date]]))</f>
        <v>201412</v>
      </c>
      <c r="Q835" s="36" t="s">
        <v>119</v>
      </c>
      <c r="R835" s="36" t="s">
        <v>14</v>
      </c>
      <c r="S835" s="38">
        <v>9.6999999999999993</v>
      </c>
      <c r="T835" s="36" t="s">
        <v>100</v>
      </c>
      <c r="U835" s="36" t="s">
        <v>900</v>
      </c>
    </row>
    <row r="836" spans="10:21" x14ac:dyDescent="0.25">
      <c r="J836" s="37">
        <v>41991</v>
      </c>
      <c r="K836" s="36">
        <f t="shared" si="60"/>
        <v>2014</v>
      </c>
      <c r="L836" s="36" t="str">
        <f t="shared" si="61"/>
        <v>December</v>
      </c>
      <c r="M836" s="36">
        <f t="shared" si="62"/>
        <v>51</v>
      </c>
      <c r="N836" s="36">
        <f t="shared" si="63"/>
        <v>18</v>
      </c>
      <c r="O836" s="36" t="str">
        <f t="shared" si="64"/>
        <v>201451</v>
      </c>
      <c r="P836" s="36" t="str">
        <f>CONCATENATE(K836,MONTH(ExpensesDBTable[[#This Row],[Date]]))</f>
        <v>201412</v>
      </c>
      <c r="Q836" s="36" t="s">
        <v>119</v>
      </c>
      <c r="R836" s="36" t="s">
        <v>18</v>
      </c>
      <c r="S836" s="38">
        <v>7.25</v>
      </c>
      <c r="T836" s="36" t="s">
        <v>100</v>
      </c>
      <c r="U836" s="36" t="s">
        <v>901</v>
      </c>
    </row>
    <row r="837" spans="10:21" x14ac:dyDescent="0.25">
      <c r="J837" s="37">
        <v>41992</v>
      </c>
      <c r="K837" s="36">
        <f t="shared" si="60"/>
        <v>2014</v>
      </c>
      <c r="L837" s="36" t="str">
        <f t="shared" si="61"/>
        <v>December</v>
      </c>
      <c r="M837" s="36">
        <f t="shared" si="62"/>
        <v>51</v>
      </c>
      <c r="N837" s="36">
        <f t="shared" si="63"/>
        <v>19</v>
      </c>
      <c r="O837" s="36" t="str">
        <f t="shared" si="64"/>
        <v>201451</v>
      </c>
      <c r="P837" s="36" t="str">
        <f>CONCATENATE(K837,MONTH(ExpensesDBTable[[#This Row],[Date]]))</f>
        <v>201412</v>
      </c>
      <c r="Q837" s="36" t="s">
        <v>853</v>
      </c>
      <c r="R837" s="36" t="s">
        <v>22</v>
      </c>
      <c r="S837" s="38">
        <v>150</v>
      </c>
      <c r="T837" s="36" t="s">
        <v>106</v>
      </c>
      <c r="U837" s="36" t="s">
        <v>902</v>
      </c>
    </row>
    <row r="838" spans="10:21" x14ac:dyDescent="0.25">
      <c r="J838" s="37">
        <v>41992</v>
      </c>
      <c r="K838" s="36">
        <f t="shared" si="60"/>
        <v>2014</v>
      </c>
      <c r="L838" s="36" t="str">
        <f t="shared" si="61"/>
        <v>December</v>
      </c>
      <c r="M838" s="36">
        <f t="shared" si="62"/>
        <v>51</v>
      </c>
      <c r="N838" s="36">
        <f t="shared" si="63"/>
        <v>19</v>
      </c>
      <c r="O838" s="36" t="str">
        <f t="shared" si="64"/>
        <v>201451</v>
      </c>
      <c r="P838" s="36" t="str">
        <f>CONCATENATE(K838,MONTH(ExpensesDBTable[[#This Row],[Date]]))</f>
        <v>201412</v>
      </c>
      <c r="Q838" s="36" t="s">
        <v>853</v>
      </c>
      <c r="R838" s="36" t="s">
        <v>22</v>
      </c>
      <c r="S838" s="38">
        <v>80.2</v>
      </c>
      <c r="T838" s="36" t="s">
        <v>106</v>
      </c>
      <c r="U838" s="36" t="s">
        <v>903</v>
      </c>
    </row>
    <row r="839" spans="10:21" x14ac:dyDescent="0.25">
      <c r="J839" s="37">
        <v>41992</v>
      </c>
      <c r="K839" s="36">
        <f t="shared" si="60"/>
        <v>2014</v>
      </c>
      <c r="L839" s="36" t="str">
        <f t="shared" si="61"/>
        <v>December</v>
      </c>
      <c r="M839" s="36">
        <f t="shared" si="62"/>
        <v>51</v>
      </c>
      <c r="N839" s="36">
        <f t="shared" si="63"/>
        <v>19</v>
      </c>
      <c r="O839" s="36" t="str">
        <f t="shared" si="64"/>
        <v>201451</v>
      </c>
      <c r="P839" s="36" t="str">
        <f>CONCATENATE(K839,MONTH(ExpensesDBTable[[#This Row],[Date]]))</f>
        <v>201412</v>
      </c>
      <c r="Q839" s="36" t="s">
        <v>526</v>
      </c>
      <c r="R839" s="36" t="s">
        <v>11</v>
      </c>
      <c r="S839" s="38">
        <v>16.98</v>
      </c>
      <c r="T839" s="36" t="s">
        <v>100</v>
      </c>
      <c r="U839" s="36" t="s">
        <v>904</v>
      </c>
    </row>
    <row r="840" spans="10:21" x14ac:dyDescent="0.25">
      <c r="J840" s="37">
        <v>41992</v>
      </c>
      <c r="K840" s="36">
        <f t="shared" si="60"/>
        <v>2014</v>
      </c>
      <c r="L840" s="36" t="str">
        <f t="shared" si="61"/>
        <v>December</v>
      </c>
      <c r="M840" s="36">
        <f t="shared" si="62"/>
        <v>51</v>
      </c>
      <c r="N840" s="36">
        <f t="shared" si="63"/>
        <v>19</v>
      </c>
      <c r="O840" s="36" t="str">
        <f t="shared" si="64"/>
        <v>201451</v>
      </c>
      <c r="P840" s="36" t="str">
        <f>CONCATENATE(K840,MONTH(ExpensesDBTable[[#This Row],[Date]]))</f>
        <v>201412</v>
      </c>
      <c r="Q840" s="36" t="s">
        <v>122</v>
      </c>
      <c r="R840" s="36" t="s">
        <v>11</v>
      </c>
      <c r="S840" s="38">
        <v>9.4</v>
      </c>
      <c r="T840" s="36" t="s">
        <v>100</v>
      </c>
      <c r="U840" s="36" t="s">
        <v>481</v>
      </c>
    </row>
    <row r="841" spans="10:21" x14ac:dyDescent="0.25">
      <c r="J841" s="37">
        <v>41992</v>
      </c>
      <c r="K841" s="36">
        <f t="shared" si="60"/>
        <v>2014</v>
      </c>
      <c r="L841" s="36" t="str">
        <f t="shared" si="61"/>
        <v>December</v>
      </c>
      <c r="M841" s="36">
        <f t="shared" si="62"/>
        <v>51</v>
      </c>
      <c r="N841" s="36">
        <f t="shared" si="63"/>
        <v>19</v>
      </c>
      <c r="O841" s="36" t="str">
        <f t="shared" si="64"/>
        <v>201451</v>
      </c>
      <c r="P841" s="36" t="str">
        <f>CONCATENATE(K841,MONTH(ExpensesDBTable[[#This Row],[Date]]))</f>
        <v>201412</v>
      </c>
      <c r="Q841" s="36" t="s">
        <v>119</v>
      </c>
      <c r="R841" s="36" t="s">
        <v>14</v>
      </c>
      <c r="S841" s="38">
        <v>8.24</v>
      </c>
      <c r="T841" s="36" t="s">
        <v>100</v>
      </c>
      <c r="U841" s="36" t="s">
        <v>905</v>
      </c>
    </row>
    <row r="842" spans="10:21" x14ac:dyDescent="0.25">
      <c r="J842" s="37">
        <v>41992</v>
      </c>
      <c r="K842" s="36">
        <f t="shared" si="60"/>
        <v>2014</v>
      </c>
      <c r="L842" s="36" t="str">
        <f t="shared" si="61"/>
        <v>December</v>
      </c>
      <c r="M842" s="36">
        <f t="shared" si="62"/>
        <v>51</v>
      </c>
      <c r="N842" s="36">
        <f t="shared" si="63"/>
        <v>19</v>
      </c>
      <c r="O842" s="36" t="str">
        <f t="shared" si="64"/>
        <v>201451</v>
      </c>
      <c r="P842" s="36" t="str">
        <f>CONCATENATE(K842,MONTH(ExpensesDBTable[[#This Row],[Date]]))</f>
        <v>201412</v>
      </c>
      <c r="Q842" s="36" t="s">
        <v>108</v>
      </c>
      <c r="R842" s="36" t="s">
        <v>14</v>
      </c>
      <c r="S842" s="38">
        <v>4.75</v>
      </c>
      <c r="T842" s="36" t="s">
        <v>100</v>
      </c>
      <c r="U842" s="36" t="s">
        <v>906</v>
      </c>
    </row>
    <row r="843" spans="10:21" x14ac:dyDescent="0.25">
      <c r="J843" s="37">
        <v>41993</v>
      </c>
      <c r="K843" s="36">
        <f t="shared" ref="K843:K906" si="65">YEAR(J843)</f>
        <v>2014</v>
      </c>
      <c r="L843" s="36" t="str">
        <f t="shared" ref="L843:L906" si="66">TEXT(DATE(1,MONTH(J843),1),"MMMM")</f>
        <v>December</v>
      </c>
      <c r="M843" s="36">
        <f t="shared" ref="M843:M906" si="67">WEEKNUM(J843,2)</f>
        <v>51</v>
      </c>
      <c r="N843" s="36">
        <f t="shared" ref="N843:N906" si="68">DAY(J843)</f>
        <v>20</v>
      </c>
      <c r="O843" s="36" t="str">
        <f t="shared" ref="O843:O906" si="69">CONCATENATE(K843,M843)</f>
        <v>201451</v>
      </c>
      <c r="P843" s="36" t="str">
        <f>CONCATENATE(K843,MONTH(ExpensesDBTable[[#This Row],[Date]]))</f>
        <v>201412</v>
      </c>
      <c r="Q843" s="36" t="s">
        <v>108</v>
      </c>
      <c r="R843" s="36" t="s">
        <v>14</v>
      </c>
      <c r="S843" s="38">
        <v>13.2</v>
      </c>
      <c r="T843" s="36" t="s">
        <v>100</v>
      </c>
      <c r="U843" s="36" t="s">
        <v>907</v>
      </c>
    </row>
    <row r="844" spans="10:21" x14ac:dyDescent="0.25">
      <c r="J844" s="37">
        <v>41993</v>
      </c>
      <c r="K844" s="36">
        <f t="shared" si="65"/>
        <v>2014</v>
      </c>
      <c r="L844" s="36" t="str">
        <f t="shared" si="66"/>
        <v>December</v>
      </c>
      <c r="M844" s="36">
        <f t="shared" si="67"/>
        <v>51</v>
      </c>
      <c r="N844" s="36">
        <f t="shared" si="68"/>
        <v>20</v>
      </c>
      <c r="O844" s="36" t="str">
        <f t="shared" si="69"/>
        <v>201451</v>
      </c>
      <c r="P844" s="36" t="str">
        <f>CONCATENATE(K844,MONTH(ExpensesDBTable[[#This Row],[Date]]))</f>
        <v>201412</v>
      </c>
      <c r="Q844" s="36" t="s">
        <v>102</v>
      </c>
      <c r="R844" s="36" t="s">
        <v>14</v>
      </c>
      <c r="S844" s="38">
        <v>17</v>
      </c>
      <c r="T844" s="36" t="s">
        <v>100</v>
      </c>
      <c r="U844" s="36" t="s">
        <v>908</v>
      </c>
    </row>
    <row r="845" spans="10:21" x14ac:dyDescent="0.25">
      <c r="J845" s="37">
        <v>41993</v>
      </c>
      <c r="K845" s="36">
        <f t="shared" si="65"/>
        <v>2014</v>
      </c>
      <c r="L845" s="36" t="str">
        <f t="shared" si="66"/>
        <v>December</v>
      </c>
      <c r="M845" s="36">
        <f t="shared" si="67"/>
        <v>51</v>
      </c>
      <c r="N845" s="36">
        <f t="shared" si="68"/>
        <v>20</v>
      </c>
      <c r="O845" s="36" t="str">
        <f t="shared" si="69"/>
        <v>201451</v>
      </c>
      <c r="P845" s="36" t="str">
        <f>CONCATENATE(K845,MONTH(ExpensesDBTable[[#This Row],[Date]]))</f>
        <v>201412</v>
      </c>
      <c r="Q845" s="36" t="s">
        <v>119</v>
      </c>
      <c r="R845" s="36" t="s">
        <v>14</v>
      </c>
      <c r="S845" s="38">
        <v>17.96</v>
      </c>
      <c r="T845" s="36" t="s">
        <v>100</v>
      </c>
      <c r="U845" s="36" t="s">
        <v>909</v>
      </c>
    </row>
    <row r="846" spans="10:21" x14ac:dyDescent="0.25">
      <c r="J846" s="37">
        <v>41993</v>
      </c>
      <c r="K846" s="36">
        <f t="shared" si="65"/>
        <v>2014</v>
      </c>
      <c r="L846" s="36" t="str">
        <f t="shared" si="66"/>
        <v>December</v>
      </c>
      <c r="M846" s="36">
        <f t="shared" si="67"/>
        <v>51</v>
      </c>
      <c r="N846" s="36">
        <f t="shared" si="68"/>
        <v>20</v>
      </c>
      <c r="O846" s="36" t="str">
        <f t="shared" si="69"/>
        <v>201451</v>
      </c>
      <c r="P846" s="36" t="str">
        <f>CONCATENATE(K846,MONTH(ExpensesDBTable[[#This Row],[Date]]))</f>
        <v>201412</v>
      </c>
      <c r="Q846" s="36" t="s">
        <v>102</v>
      </c>
      <c r="R846" s="36" t="s">
        <v>14</v>
      </c>
      <c r="S846" s="38">
        <v>13</v>
      </c>
      <c r="T846" s="36" t="s">
        <v>100</v>
      </c>
      <c r="U846" s="36" t="s">
        <v>910</v>
      </c>
    </row>
    <row r="847" spans="10:21" x14ac:dyDescent="0.25">
      <c r="J847" s="37">
        <v>41993</v>
      </c>
      <c r="K847" s="36">
        <f t="shared" si="65"/>
        <v>2014</v>
      </c>
      <c r="L847" s="36" t="str">
        <f t="shared" si="66"/>
        <v>December</v>
      </c>
      <c r="M847" s="36">
        <f t="shared" si="67"/>
        <v>51</v>
      </c>
      <c r="N847" s="36">
        <f t="shared" si="68"/>
        <v>20</v>
      </c>
      <c r="O847" s="36" t="str">
        <f t="shared" si="69"/>
        <v>201451</v>
      </c>
      <c r="P847" s="36" t="str">
        <f>CONCATENATE(K847,MONTH(ExpensesDBTable[[#This Row],[Date]]))</f>
        <v>201412</v>
      </c>
      <c r="Q847" s="36" t="s">
        <v>102</v>
      </c>
      <c r="R847" s="36" t="s">
        <v>16</v>
      </c>
      <c r="S847" s="38">
        <v>94</v>
      </c>
      <c r="T847" s="36" t="s">
        <v>106</v>
      </c>
      <c r="U847" s="36" t="s">
        <v>911</v>
      </c>
    </row>
    <row r="848" spans="10:21" x14ac:dyDescent="0.25">
      <c r="J848" s="37">
        <v>41994</v>
      </c>
      <c r="K848" s="36">
        <f t="shared" si="65"/>
        <v>2014</v>
      </c>
      <c r="L848" s="36" t="str">
        <f t="shared" si="66"/>
        <v>December</v>
      </c>
      <c r="M848" s="36">
        <f t="shared" si="67"/>
        <v>51</v>
      </c>
      <c r="N848" s="36">
        <f t="shared" si="68"/>
        <v>21</v>
      </c>
      <c r="O848" s="36" t="str">
        <f t="shared" si="69"/>
        <v>201451</v>
      </c>
      <c r="P848" s="36" t="str">
        <f>CONCATENATE(K848,MONTH(ExpensesDBTable[[#This Row],[Date]]))</f>
        <v>201412</v>
      </c>
      <c r="Q848" s="36" t="s">
        <v>130</v>
      </c>
      <c r="R848" s="36" t="s">
        <v>14</v>
      </c>
      <c r="S848" s="38">
        <v>6</v>
      </c>
      <c r="T848" s="36" t="s">
        <v>100</v>
      </c>
      <c r="U848" s="36" t="s">
        <v>912</v>
      </c>
    </row>
    <row r="849" spans="10:21" x14ac:dyDescent="0.25">
      <c r="J849" s="37">
        <v>41994</v>
      </c>
      <c r="K849" s="36">
        <f t="shared" si="65"/>
        <v>2014</v>
      </c>
      <c r="L849" s="36" t="str">
        <f t="shared" si="66"/>
        <v>December</v>
      </c>
      <c r="M849" s="36">
        <f t="shared" si="67"/>
        <v>51</v>
      </c>
      <c r="N849" s="36">
        <f t="shared" si="68"/>
        <v>21</v>
      </c>
      <c r="O849" s="36" t="str">
        <f t="shared" si="69"/>
        <v>201451</v>
      </c>
      <c r="P849" s="36" t="str">
        <f>CONCATENATE(K849,MONTH(ExpensesDBTable[[#This Row],[Date]]))</f>
        <v>201412</v>
      </c>
      <c r="Q849" s="36" t="s">
        <v>102</v>
      </c>
      <c r="R849" s="36" t="s">
        <v>16</v>
      </c>
      <c r="S849" s="38">
        <v>12</v>
      </c>
      <c r="T849" s="36" t="s">
        <v>106</v>
      </c>
      <c r="U849" s="36" t="s">
        <v>913</v>
      </c>
    </row>
    <row r="850" spans="10:21" x14ac:dyDescent="0.25">
      <c r="J850" s="37">
        <v>41994</v>
      </c>
      <c r="K850" s="36">
        <f t="shared" si="65"/>
        <v>2014</v>
      </c>
      <c r="L850" s="36" t="str">
        <f t="shared" si="66"/>
        <v>December</v>
      </c>
      <c r="M850" s="36">
        <f t="shared" si="67"/>
        <v>51</v>
      </c>
      <c r="N850" s="36">
        <f t="shared" si="68"/>
        <v>21</v>
      </c>
      <c r="O850" s="36" t="str">
        <f t="shared" si="69"/>
        <v>201451</v>
      </c>
      <c r="P850" s="36" t="str">
        <f>CONCATENATE(K850,MONTH(ExpensesDBTable[[#This Row],[Date]]))</f>
        <v>201412</v>
      </c>
      <c r="Q850" s="36" t="s">
        <v>99</v>
      </c>
      <c r="R850" s="36" t="s">
        <v>14</v>
      </c>
      <c r="S850" s="38">
        <v>4</v>
      </c>
      <c r="T850" s="36" t="s">
        <v>100</v>
      </c>
      <c r="U850" s="36" t="s">
        <v>914</v>
      </c>
    </row>
    <row r="851" spans="10:21" x14ac:dyDescent="0.25">
      <c r="J851" s="37">
        <v>41994</v>
      </c>
      <c r="K851" s="36">
        <f t="shared" si="65"/>
        <v>2014</v>
      </c>
      <c r="L851" s="36" t="str">
        <f t="shared" si="66"/>
        <v>December</v>
      </c>
      <c r="M851" s="36">
        <f t="shared" si="67"/>
        <v>51</v>
      </c>
      <c r="N851" s="36">
        <f t="shared" si="68"/>
        <v>21</v>
      </c>
      <c r="O851" s="36" t="str">
        <f t="shared" si="69"/>
        <v>201451</v>
      </c>
      <c r="P851" s="36" t="str">
        <f>CONCATENATE(K851,MONTH(ExpensesDBTable[[#This Row],[Date]]))</f>
        <v>201412</v>
      </c>
      <c r="Q851" s="36" t="s">
        <v>122</v>
      </c>
      <c r="R851" s="36" t="s">
        <v>11</v>
      </c>
      <c r="S851" s="38">
        <v>52.84</v>
      </c>
      <c r="T851" s="36" t="s">
        <v>100</v>
      </c>
      <c r="U851" s="36" t="s">
        <v>915</v>
      </c>
    </row>
    <row r="852" spans="10:21" x14ac:dyDescent="0.25">
      <c r="J852" s="37">
        <v>41995</v>
      </c>
      <c r="K852" s="36">
        <f t="shared" si="65"/>
        <v>2014</v>
      </c>
      <c r="L852" s="36" t="str">
        <f t="shared" si="66"/>
        <v>December</v>
      </c>
      <c r="M852" s="36">
        <f t="shared" si="67"/>
        <v>52</v>
      </c>
      <c r="N852" s="36">
        <f t="shared" si="68"/>
        <v>22</v>
      </c>
      <c r="O852" s="36" t="str">
        <f t="shared" si="69"/>
        <v>201452</v>
      </c>
      <c r="P852" s="36" t="str">
        <f>CONCATENATE(K852,MONTH(ExpensesDBTable[[#This Row],[Date]]))</f>
        <v>201412</v>
      </c>
      <c r="Q852" s="36" t="s">
        <v>182</v>
      </c>
      <c r="R852" s="36" t="s">
        <v>16</v>
      </c>
      <c r="S852" s="38">
        <v>12</v>
      </c>
      <c r="T852" s="36" t="s">
        <v>100</v>
      </c>
      <c r="U852" s="36" t="s">
        <v>916</v>
      </c>
    </row>
    <row r="853" spans="10:21" x14ac:dyDescent="0.25">
      <c r="J853" s="37">
        <v>41995</v>
      </c>
      <c r="K853" s="36">
        <f t="shared" si="65"/>
        <v>2014</v>
      </c>
      <c r="L853" s="36" t="str">
        <f t="shared" si="66"/>
        <v>December</v>
      </c>
      <c r="M853" s="36">
        <f t="shared" si="67"/>
        <v>52</v>
      </c>
      <c r="N853" s="36">
        <f t="shared" si="68"/>
        <v>22</v>
      </c>
      <c r="O853" s="36" t="str">
        <f t="shared" si="69"/>
        <v>201452</v>
      </c>
      <c r="P853" s="36" t="str">
        <f>CONCATENATE(K853,MONTH(ExpensesDBTable[[#This Row],[Date]]))</f>
        <v>201412</v>
      </c>
      <c r="Q853" s="36" t="s">
        <v>108</v>
      </c>
      <c r="R853" s="36" t="s">
        <v>14</v>
      </c>
      <c r="S853" s="38">
        <v>11</v>
      </c>
      <c r="T853" s="36" t="s">
        <v>100</v>
      </c>
      <c r="U853" s="36" t="s">
        <v>917</v>
      </c>
    </row>
    <row r="854" spans="10:21" x14ac:dyDescent="0.25">
      <c r="J854" s="37">
        <v>41995</v>
      </c>
      <c r="K854" s="36">
        <f t="shared" si="65"/>
        <v>2014</v>
      </c>
      <c r="L854" s="36" t="str">
        <f t="shared" si="66"/>
        <v>December</v>
      </c>
      <c r="M854" s="36">
        <f t="shared" si="67"/>
        <v>52</v>
      </c>
      <c r="N854" s="36">
        <f t="shared" si="68"/>
        <v>22</v>
      </c>
      <c r="O854" s="36" t="str">
        <f t="shared" si="69"/>
        <v>201452</v>
      </c>
      <c r="P854" s="36" t="str">
        <f>CONCATENATE(K854,MONTH(ExpensesDBTable[[#This Row],[Date]]))</f>
        <v>201412</v>
      </c>
      <c r="Q854" s="36" t="s">
        <v>182</v>
      </c>
      <c r="R854" s="36" t="s">
        <v>14</v>
      </c>
      <c r="S854" s="38">
        <v>8.5</v>
      </c>
      <c r="T854" s="36" t="s">
        <v>100</v>
      </c>
      <c r="U854" s="36" t="s">
        <v>918</v>
      </c>
    </row>
    <row r="855" spans="10:21" x14ac:dyDescent="0.25">
      <c r="J855" s="37">
        <v>41995</v>
      </c>
      <c r="K855" s="36">
        <f t="shared" si="65"/>
        <v>2014</v>
      </c>
      <c r="L855" s="36" t="str">
        <f t="shared" si="66"/>
        <v>December</v>
      </c>
      <c r="M855" s="36">
        <f t="shared" si="67"/>
        <v>52</v>
      </c>
      <c r="N855" s="36">
        <f t="shared" si="68"/>
        <v>22</v>
      </c>
      <c r="O855" s="36" t="str">
        <f t="shared" si="69"/>
        <v>201452</v>
      </c>
      <c r="P855" s="36" t="str">
        <f>CONCATENATE(K855,MONTH(ExpensesDBTable[[#This Row],[Date]]))</f>
        <v>201412</v>
      </c>
      <c r="Q855" s="36" t="s">
        <v>119</v>
      </c>
      <c r="R855" s="36" t="s">
        <v>14</v>
      </c>
      <c r="S855" s="38">
        <v>9.5</v>
      </c>
      <c r="T855" s="36" t="s">
        <v>100</v>
      </c>
      <c r="U855" s="36" t="s">
        <v>919</v>
      </c>
    </row>
    <row r="856" spans="10:21" x14ac:dyDescent="0.25">
      <c r="J856" s="37">
        <v>41995</v>
      </c>
      <c r="K856" s="36">
        <f t="shared" si="65"/>
        <v>2014</v>
      </c>
      <c r="L856" s="36" t="str">
        <f t="shared" si="66"/>
        <v>December</v>
      </c>
      <c r="M856" s="36">
        <f t="shared" si="67"/>
        <v>52</v>
      </c>
      <c r="N856" s="36">
        <f t="shared" si="68"/>
        <v>22</v>
      </c>
      <c r="O856" s="36" t="str">
        <f t="shared" si="69"/>
        <v>201452</v>
      </c>
      <c r="P856" s="36" t="str">
        <f>CONCATENATE(K856,MONTH(ExpensesDBTable[[#This Row],[Date]]))</f>
        <v>201412</v>
      </c>
      <c r="Q856" s="36" t="s">
        <v>526</v>
      </c>
      <c r="R856" s="36" t="s">
        <v>11</v>
      </c>
      <c r="S856" s="38">
        <v>10</v>
      </c>
      <c r="T856" s="36" t="s">
        <v>100</v>
      </c>
      <c r="U856" s="36" t="s">
        <v>548</v>
      </c>
    </row>
    <row r="857" spans="10:21" x14ac:dyDescent="0.25">
      <c r="J857" s="37">
        <v>41996</v>
      </c>
      <c r="K857" s="36">
        <f t="shared" si="65"/>
        <v>2014</v>
      </c>
      <c r="L857" s="36" t="str">
        <f t="shared" si="66"/>
        <v>December</v>
      </c>
      <c r="M857" s="36">
        <f t="shared" si="67"/>
        <v>52</v>
      </c>
      <c r="N857" s="36">
        <f t="shared" si="68"/>
        <v>23</v>
      </c>
      <c r="O857" s="36" t="str">
        <f t="shared" si="69"/>
        <v>201452</v>
      </c>
      <c r="P857" s="36" t="str">
        <f>CONCATENATE(K857,MONTH(ExpensesDBTable[[#This Row],[Date]]))</f>
        <v>201412</v>
      </c>
      <c r="Q857" s="36" t="s">
        <v>182</v>
      </c>
      <c r="R857" s="36" t="s">
        <v>14</v>
      </c>
      <c r="S857" s="38">
        <v>12</v>
      </c>
      <c r="T857" s="36" t="s">
        <v>100</v>
      </c>
      <c r="U857" s="36" t="s">
        <v>920</v>
      </c>
    </row>
    <row r="858" spans="10:21" x14ac:dyDescent="0.25">
      <c r="J858" s="37">
        <v>41996</v>
      </c>
      <c r="K858" s="36">
        <f t="shared" si="65"/>
        <v>2014</v>
      </c>
      <c r="L858" s="36" t="str">
        <f t="shared" si="66"/>
        <v>December</v>
      </c>
      <c r="M858" s="36">
        <f t="shared" si="67"/>
        <v>52</v>
      </c>
      <c r="N858" s="36">
        <f t="shared" si="68"/>
        <v>23</v>
      </c>
      <c r="O858" s="36" t="str">
        <f t="shared" si="69"/>
        <v>201452</v>
      </c>
      <c r="P858" s="36" t="str">
        <f>CONCATENATE(K858,MONTH(ExpensesDBTable[[#This Row],[Date]]))</f>
        <v>201412</v>
      </c>
      <c r="Q858" s="36" t="s">
        <v>171</v>
      </c>
      <c r="R858" s="36" t="s">
        <v>14</v>
      </c>
      <c r="S858" s="38">
        <v>2</v>
      </c>
      <c r="T858" s="36" t="s">
        <v>100</v>
      </c>
      <c r="U858" s="36" t="s">
        <v>921</v>
      </c>
    </row>
    <row r="859" spans="10:21" x14ac:dyDescent="0.25">
      <c r="J859" s="37">
        <v>41996</v>
      </c>
      <c r="K859" s="36">
        <f t="shared" si="65"/>
        <v>2014</v>
      </c>
      <c r="L859" s="36" t="str">
        <f t="shared" si="66"/>
        <v>December</v>
      </c>
      <c r="M859" s="36">
        <f t="shared" si="67"/>
        <v>52</v>
      </c>
      <c r="N859" s="36">
        <f t="shared" si="68"/>
        <v>23</v>
      </c>
      <c r="O859" s="36" t="str">
        <f t="shared" si="69"/>
        <v>201452</v>
      </c>
      <c r="P859" s="36" t="str">
        <f>CONCATENATE(K859,MONTH(ExpensesDBTable[[#This Row],[Date]]))</f>
        <v>201412</v>
      </c>
      <c r="Q859" s="36" t="s">
        <v>119</v>
      </c>
      <c r="R859" s="36" t="s">
        <v>14</v>
      </c>
      <c r="S859" s="38">
        <v>2</v>
      </c>
      <c r="T859" s="36" t="s">
        <v>100</v>
      </c>
      <c r="U859" s="36" t="s">
        <v>922</v>
      </c>
    </row>
    <row r="860" spans="10:21" x14ac:dyDescent="0.25">
      <c r="J860" s="37">
        <v>41997</v>
      </c>
      <c r="K860" s="36">
        <f t="shared" si="65"/>
        <v>2014</v>
      </c>
      <c r="L860" s="36" t="str">
        <f t="shared" si="66"/>
        <v>December</v>
      </c>
      <c r="M860" s="36">
        <f t="shared" si="67"/>
        <v>52</v>
      </c>
      <c r="N860" s="36">
        <f t="shared" si="68"/>
        <v>24</v>
      </c>
      <c r="O860" s="36" t="str">
        <f t="shared" si="69"/>
        <v>201452</v>
      </c>
      <c r="P860" s="36" t="str">
        <f>CONCATENATE(K860,MONTH(ExpensesDBTable[[#This Row],[Date]]))</f>
        <v>201412</v>
      </c>
      <c r="Q860" s="36" t="s">
        <v>319</v>
      </c>
      <c r="R860" s="36" t="s">
        <v>18</v>
      </c>
      <c r="S860" s="38">
        <v>4.5</v>
      </c>
      <c r="T860" s="36" t="s">
        <v>100</v>
      </c>
      <c r="U860" s="36" t="s">
        <v>923</v>
      </c>
    </row>
    <row r="861" spans="10:21" x14ac:dyDescent="0.25">
      <c r="J861" s="37">
        <v>41997</v>
      </c>
      <c r="K861" s="36">
        <f t="shared" si="65"/>
        <v>2014</v>
      </c>
      <c r="L861" s="36" t="str">
        <f t="shared" si="66"/>
        <v>December</v>
      </c>
      <c r="M861" s="36">
        <f t="shared" si="67"/>
        <v>52</v>
      </c>
      <c r="N861" s="36">
        <f t="shared" si="68"/>
        <v>24</v>
      </c>
      <c r="O861" s="36" t="str">
        <f t="shared" si="69"/>
        <v>201452</v>
      </c>
      <c r="P861" s="36" t="str">
        <f>CONCATENATE(K861,MONTH(ExpensesDBTable[[#This Row],[Date]]))</f>
        <v>201412</v>
      </c>
      <c r="Q861" s="36" t="s">
        <v>128</v>
      </c>
      <c r="R861" s="36" t="s">
        <v>22</v>
      </c>
      <c r="S861" s="38">
        <v>5</v>
      </c>
      <c r="T861" s="36" t="s">
        <v>100</v>
      </c>
      <c r="U861" s="36" t="s">
        <v>924</v>
      </c>
    </row>
    <row r="862" spans="10:21" x14ac:dyDescent="0.25">
      <c r="J862" s="37">
        <v>41997</v>
      </c>
      <c r="K862" s="36">
        <f t="shared" si="65"/>
        <v>2014</v>
      </c>
      <c r="L862" s="36" t="str">
        <f t="shared" si="66"/>
        <v>December</v>
      </c>
      <c r="M862" s="36">
        <f t="shared" si="67"/>
        <v>52</v>
      </c>
      <c r="N862" s="36">
        <f t="shared" si="68"/>
        <v>24</v>
      </c>
      <c r="O862" s="36" t="str">
        <f t="shared" si="69"/>
        <v>201452</v>
      </c>
      <c r="P862" s="36" t="str">
        <f>CONCATENATE(K862,MONTH(ExpensesDBTable[[#This Row],[Date]]))</f>
        <v>201412</v>
      </c>
      <c r="Q862" s="36" t="s">
        <v>704</v>
      </c>
      <c r="R862" s="36" t="s">
        <v>23</v>
      </c>
      <c r="S862" s="38">
        <v>150.38999999999999</v>
      </c>
      <c r="T862" s="36" t="s">
        <v>106</v>
      </c>
      <c r="U862" s="36" t="s">
        <v>925</v>
      </c>
    </row>
    <row r="863" spans="10:21" x14ac:dyDescent="0.25">
      <c r="J863" s="37">
        <v>41997</v>
      </c>
      <c r="K863" s="36">
        <f t="shared" si="65"/>
        <v>2014</v>
      </c>
      <c r="L863" s="36" t="str">
        <f t="shared" si="66"/>
        <v>December</v>
      </c>
      <c r="M863" s="36">
        <f t="shared" si="67"/>
        <v>52</v>
      </c>
      <c r="N863" s="36">
        <f t="shared" si="68"/>
        <v>24</v>
      </c>
      <c r="O863" s="36" t="str">
        <f t="shared" si="69"/>
        <v>201452</v>
      </c>
      <c r="P863" s="36" t="str">
        <f>CONCATENATE(K863,MONTH(ExpensesDBTable[[#This Row],[Date]]))</f>
        <v>201412</v>
      </c>
      <c r="Q863" s="36" t="s">
        <v>119</v>
      </c>
      <c r="R863" s="36" t="s">
        <v>14</v>
      </c>
      <c r="S863" s="38">
        <v>3.5</v>
      </c>
      <c r="T863" s="36" t="s">
        <v>100</v>
      </c>
      <c r="U863" s="36" t="s">
        <v>926</v>
      </c>
    </row>
    <row r="864" spans="10:21" x14ac:dyDescent="0.25">
      <c r="J864" s="37">
        <v>41997</v>
      </c>
      <c r="K864" s="36">
        <f t="shared" si="65"/>
        <v>2014</v>
      </c>
      <c r="L864" s="36" t="str">
        <f t="shared" si="66"/>
        <v>December</v>
      </c>
      <c r="M864" s="36">
        <f t="shared" si="67"/>
        <v>52</v>
      </c>
      <c r="N864" s="36">
        <f t="shared" si="68"/>
        <v>24</v>
      </c>
      <c r="O864" s="36" t="str">
        <f t="shared" si="69"/>
        <v>201452</v>
      </c>
      <c r="P864" s="36" t="str">
        <f>CONCATENATE(K864,MONTH(ExpensesDBTable[[#This Row],[Date]]))</f>
        <v>201412</v>
      </c>
      <c r="Q864" s="36" t="s">
        <v>119</v>
      </c>
      <c r="R864" s="36" t="s">
        <v>14</v>
      </c>
      <c r="S864" s="38">
        <v>40</v>
      </c>
      <c r="T864" s="36" t="s">
        <v>100</v>
      </c>
      <c r="U864" s="36" t="s">
        <v>927</v>
      </c>
    </row>
    <row r="865" spans="10:21" x14ac:dyDescent="0.25">
      <c r="J865" s="37">
        <v>41997</v>
      </c>
      <c r="K865" s="36">
        <f t="shared" si="65"/>
        <v>2014</v>
      </c>
      <c r="L865" s="36" t="str">
        <f t="shared" si="66"/>
        <v>December</v>
      </c>
      <c r="M865" s="36">
        <f t="shared" si="67"/>
        <v>52</v>
      </c>
      <c r="N865" s="36">
        <f t="shared" si="68"/>
        <v>24</v>
      </c>
      <c r="O865" s="36" t="str">
        <f t="shared" si="69"/>
        <v>201452</v>
      </c>
      <c r="P865" s="36" t="str">
        <f>CONCATENATE(K865,MONTH(ExpensesDBTable[[#This Row],[Date]]))</f>
        <v>201412</v>
      </c>
      <c r="Q865" s="36" t="s">
        <v>128</v>
      </c>
      <c r="R865" s="36" t="s">
        <v>22</v>
      </c>
      <c r="S865" s="38">
        <v>10</v>
      </c>
      <c r="T865" s="36" t="s">
        <v>100</v>
      </c>
      <c r="U865" s="36" t="s">
        <v>928</v>
      </c>
    </row>
    <row r="866" spans="10:21" x14ac:dyDescent="0.25">
      <c r="J866" s="37">
        <v>41997</v>
      </c>
      <c r="K866" s="36">
        <f t="shared" si="65"/>
        <v>2014</v>
      </c>
      <c r="L866" s="36" t="str">
        <f t="shared" si="66"/>
        <v>December</v>
      </c>
      <c r="M866" s="36">
        <f t="shared" si="67"/>
        <v>52</v>
      </c>
      <c r="N866" s="36">
        <f t="shared" si="68"/>
        <v>24</v>
      </c>
      <c r="O866" s="36" t="str">
        <f t="shared" si="69"/>
        <v>201452</v>
      </c>
      <c r="P866" s="36" t="str">
        <f>CONCATENATE(K866,MONTH(ExpensesDBTable[[#This Row],[Date]]))</f>
        <v>201412</v>
      </c>
      <c r="Q866" s="36" t="s">
        <v>130</v>
      </c>
      <c r="R866" s="36" t="s">
        <v>14</v>
      </c>
      <c r="S866" s="38">
        <v>3.5</v>
      </c>
      <c r="T866" s="36" t="s">
        <v>100</v>
      </c>
      <c r="U866" s="36" t="s">
        <v>929</v>
      </c>
    </row>
    <row r="867" spans="10:21" x14ac:dyDescent="0.25">
      <c r="J867" s="37">
        <v>41998</v>
      </c>
      <c r="K867" s="36">
        <f t="shared" si="65"/>
        <v>2014</v>
      </c>
      <c r="L867" s="36" t="str">
        <f t="shared" si="66"/>
        <v>December</v>
      </c>
      <c r="M867" s="36">
        <f t="shared" si="67"/>
        <v>52</v>
      </c>
      <c r="N867" s="36">
        <f t="shared" si="68"/>
        <v>25</v>
      </c>
      <c r="O867" s="36" t="str">
        <f t="shared" si="69"/>
        <v>201452</v>
      </c>
      <c r="P867" s="36" t="str">
        <f>CONCATENATE(K867,MONTH(ExpensesDBTable[[#This Row],[Date]]))</f>
        <v>201412</v>
      </c>
      <c r="Q867" s="36" t="s">
        <v>319</v>
      </c>
      <c r="R867" s="36" t="s">
        <v>16</v>
      </c>
      <c r="S867" s="38">
        <v>50</v>
      </c>
      <c r="T867" s="36" t="s">
        <v>106</v>
      </c>
      <c r="U867" s="36" t="s">
        <v>930</v>
      </c>
    </row>
    <row r="868" spans="10:21" x14ac:dyDescent="0.25">
      <c r="J868" s="37">
        <v>41999</v>
      </c>
      <c r="K868" s="36">
        <f t="shared" si="65"/>
        <v>2014</v>
      </c>
      <c r="L868" s="36" t="str">
        <f t="shared" si="66"/>
        <v>December</v>
      </c>
      <c r="M868" s="36">
        <f t="shared" si="67"/>
        <v>52</v>
      </c>
      <c r="N868" s="36">
        <f t="shared" si="68"/>
        <v>26</v>
      </c>
      <c r="O868" s="36" t="str">
        <f t="shared" si="69"/>
        <v>201452</v>
      </c>
      <c r="P868" s="36" t="str">
        <f>CONCATENATE(K868,MONTH(ExpensesDBTable[[#This Row],[Date]]))</f>
        <v>201412</v>
      </c>
      <c r="Q868" s="36" t="s">
        <v>182</v>
      </c>
      <c r="R868" s="36" t="s">
        <v>14</v>
      </c>
      <c r="S868" s="38">
        <v>17.75</v>
      </c>
      <c r="T868" s="36" t="s">
        <v>100</v>
      </c>
      <c r="U868" s="36" t="s">
        <v>931</v>
      </c>
    </row>
    <row r="869" spans="10:21" x14ac:dyDescent="0.25">
      <c r="J869" s="37">
        <v>42003</v>
      </c>
      <c r="K869" s="36">
        <f t="shared" si="65"/>
        <v>2014</v>
      </c>
      <c r="L869" s="36" t="str">
        <f t="shared" si="66"/>
        <v>December</v>
      </c>
      <c r="M869" s="36">
        <f t="shared" si="67"/>
        <v>53</v>
      </c>
      <c r="N869" s="36">
        <f t="shared" si="68"/>
        <v>30</v>
      </c>
      <c r="O869" s="36" t="str">
        <f t="shared" si="69"/>
        <v>201453</v>
      </c>
      <c r="P869" s="36" t="str">
        <f>CONCATENATE(K869,MONTH(ExpensesDBTable[[#This Row],[Date]]))</f>
        <v>201412</v>
      </c>
      <c r="Q869" s="36" t="s">
        <v>182</v>
      </c>
      <c r="R869" s="36" t="s">
        <v>19</v>
      </c>
      <c r="S869" s="38">
        <v>297.56</v>
      </c>
      <c r="T869" s="36" t="s">
        <v>106</v>
      </c>
      <c r="U869" s="36" t="s">
        <v>932</v>
      </c>
    </row>
    <row r="870" spans="10:21" x14ac:dyDescent="0.25">
      <c r="J870" s="37">
        <v>42008</v>
      </c>
      <c r="K870" s="36">
        <f t="shared" si="65"/>
        <v>2015</v>
      </c>
      <c r="L870" s="36" t="str">
        <f t="shared" si="66"/>
        <v>January</v>
      </c>
      <c r="M870" s="36">
        <f t="shared" si="67"/>
        <v>1</v>
      </c>
      <c r="N870" s="36">
        <f t="shared" si="68"/>
        <v>4</v>
      </c>
      <c r="O870" s="36" t="str">
        <f t="shared" si="69"/>
        <v>20151</v>
      </c>
      <c r="P870" s="36" t="str">
        <f>CONCATENATE(K870,MONTH(ExpensesDBTable[[#This Row],[Date]]))</f>
        <v>20151</v>
      </c>
      <c r="Q870" s="36" t="s">
        <v>145</v>
      </c>
      <c r="R870" s="36" t="s">
        <v>23</v>
      </c>
      <c r="S870" s="38">
        <v>56.15</v>
      </c>
      <c r="T870" s="36" t="s">
        <v>106</v>
      </c>
      <c r="U870" s="36" t="s">
        <v>933</v>
      </c>
    </row>
    <row r="871" spans="10:21" x14ac:dyDescent="0.25">
      <c r="J871" s="37">
        <v>42009</v>
      </c>
      <c r="K871" s="36">
        <f t="shared" si="65"/>
        <v>2015</v>
      </c>
      <c r="L871" s="36" t="str">
        <f t="shared" si="66"/>
        <v>January</v>
      </c>
      <c r="M871" s="36">
        <f t="shared" si="67"/>
        <v>2</v>
      </c>
      <c r="N871" s="36">
        <f t="shared" si="68"/>
        <v>5</v>
      </c>
      <c r="O871" s="36" t="str">
        <f t="shared" si="69"/>
        <v>20152</v>
      </c>
      <c r="P871" s="36" t="str">
        <f>CONCATENATE(K871,MONTH(ExpensesDBTable[[#This Row],[Date]]))</f>
        <v>20151</v>
      </c>
      <c r="Q871" s="36" t="s">
        <v>446</v>
      </c>
      <c r="R871" s="36" t="s">
        <v>21</v>
      </c>
      <c r="S871" s="38">
        <v>1477</v>
      </c>
      <c r="T871" s="36" t="s">
        <v>106</v>
      </c>
      <c r="U871" s="36" t="s">
        <v>934</v>
      </c>
    </row>
    <row r="872" spans="10:21" x14ac:dyDescent="0.25">
      <c r="J872" s="37">
        <v>42009</v>
      </c>
      <c r="K872" s="36">
        <f t="shared" si="65"/>
        <v>2015</v>
      </c>
      <c r="L872" s="36" t="str">
        <f t="shared" si="66"/>
        <v>January</v>
      </c>
      <c r="M872" s="36">
        <f t="shared" si="67"/>
        <v>2</v>
      </c>
      <c r="N872" s="36">
        <f t="shared" si="68"/>
        <v>5</v>
      </c>
      <c r="O872" s="36" t="str">
        <f t="shared" si="69"/>
        <v>20152</v>
      </c>
      <c r="P872" s="36" t="str">
        <f>CONCATENATE(K872,MONTH(ExpensesDBTable[[#This Row],[Date]]))</f>
        <v>20151</v>
      </c>
      <c r="Q872" s="36" t="s">
        <v>182</v>
      </c>
      <c r="R872" s="36" t="s">
        <v>16</v>
      </c>
      <c r="S872" s="38">
        <v>153.54</v>
      </c>
      <c r="T872" s="36" t="s">
        <v>106</v>
      </c>
      <c r="U872" s="36" t="s">
        <v>935</v>
      </c>
    </row>
    <row r="873" spans="10:21" x14ac:dyDescent="0.25">
      <c r="J873" s="37">
        <v>42013</v>
      </c>
      <c r="K873" s="36">
        <f t="shared" si="65"/>
        <v>2015</v>
      </c>
      <c r="L873" s="36" t="str">
        <f t="shared" si="66"/>
        <v>January</v>
      </c>
      <c r="M873" s="36">
        <f t="shared" si="67"/>
        <v>2</v>
      </c>
      <c r="N873" s="36">
        <f t="shared" si="68"/>
        <v>9</v>
      </c>
      <c r="O873" s="36" t="str">
        <f t="shared" si="69"/>
        <v>20152</v>
      </c>
      <c r="P873" s="36" t="str">
        <f>CONCATENATE(K873,MONTH(ExpensesDBTable[[#This Row],[Date]]))</f>
        <v>20151</v>
      </c>
      <c r="Q873" s="36" t="s">
        <v>182</v>
      </c>
      <c r="R873" s="36" t="s">
        <v>14</v>
      </c>
      <c r="S873" s="38">
        <v>17.649999999999999</v>
      </c>
      <c r="T873" s="36" t="s">
        <v>100</v>
      </c>
      <c r="U873" s="36" t="s">
        <v>936</v>
      </c>
    </row>
    <row r="874" spans="10:21" x14ac:dyDescent="0.25">
      <c r="J874" s="37">
        <v>42014</v>
      </c>
      <c r="K874" s="36">
        <f t="shared" si="65"/>
        <v>2015</v>
      </c>
      <c r="L874" s="36" t="str">
        <f t="shared" si="66"/>
        <v>January</v>
      </c>
      <c r="M874" s="36">
        <f t="shared" si="67"/>
        <v>2</v>
      </c>
      <c r="N874" s="36">
        <f t="shared" si="68"/>
        <v>10</v>
      </c>
      <c r="O874" s="36" t="str">
        <f t="shared" si="69"/>
        <v>20152</v>
      </c>
      <c r="P874" s="36" t="str">
        <f>CONCATENATE(K874,MONTH(ExpensesDBTable[[#This Row],[Date]]))</f>
        <v>20151</v>
      </c>
      <c r="Q874" s="36" t="s">
        <v>550</v>
      </c>
      <c r="R874" s="36" t="s">
        <v>14</v>
      </c>
      <c r="S874" s="38">
        <v>4.95</v>
      </c>
      <c r="T874" s="36" t="s">
        <v>100</v>
      </c>
      <c r="U874" s="36" t="s">
        <v>937</v>
      </c>
    </row>
    <row r="875" spans="10:21" x14ac:dyDescent="0.25">
      <c r="J875" s="37">
        <v>42014</v>
      </c>
      <c r="K875" s="36">
        <f t="shared" si="65"/>
        <v>2015</v>
      </c>
      <c r="L875" s="36" t="str">
        <f t="shared" si="66"/>
        <v>January</v>
      </c>
      <c r="M875" s="36">
        <f t="shared" si="67"/>
        <v>2</v>
      </c>
      <c r="N875" s="36">
        <f t="shared" si="68"/>
        <v>10</v>
      </c>
      <c r="O875" s="36" t="str">
        <f t="shared" si="69"/>
        <v>20152</v>
      </c>
      <c r="P875" s="36" t="str">
        <f>CONCATENATE(K875,MONTH(ExpensesDBTable[[#This Row],[Date]]))</f>
        <v>20151</v>
      </c>
      <c r="Q875" s="36" t="s">
        <v>119</v>
      </c>
      <c r="R875" s="36" t="s">
        <v>14</v>
      </c>
      <c r="S875" s="38">
        <v>4.18</v>
      </c>
      <c r="T875" s="36" t="s">
        <v>100</v>
      </c>
      <c r="U875" s="36" t="s">
        <v>938</v>
      </c>
    </row>
    <row r="876" spans="10:21" x14ac:dyDescent="0.25">
      <c r="J876" s="37">
        <v>42014</v>
      </c>
      <c r="K876" s="36">
        <f t="shared" si="65"/>
        <v>2015</v>
      </c>
      <c r="L876" s="36" t="str">
        <f t="shared" si="66"/>
        <v>January</v>
      </c>
      <c r="M876" s="36">
        <f t="shared" si="67"/>
        <v>2</v>
      </c>
      <c r="N876" s="36">
        <f t="shared" si="68"/>
        <v>10</v>
      </c>
      <c r="O876" s="36" t="str">
        <f t="shared" si="69"/>
        <v>20152</v>
      </c>
      <c r="P876" s="36" t="str">
        <f>CONCATENATE(K876,MONTH(ExpensesDBTable[[#This Row],[Date]]))</f>
        <v>20151</v>
      </c>
      <c r="Q876" s="36" t="s">
        <v>273</v>
      </c>
      <c r="R876" s="36" t="s">
        <v>23</v>
      </c>
      <c r="S876" s="38">
        <v>19.899999999999999</v>
      </c>
      <c r="T876" s="36" t="s">
        <v>106</v>
      </c>
      <c r="U876" s="36" t="s">
        <v>939</v>
      </c>
    </row>
    <row r="877" spans="10:21" x14ac:dyDescent="0.25">
      <c r="J877" s="37">
        <v>42014</v>
      </c>
      <c r="K877" s="36">
        <f t="shared" si="65"/>
        <v>2015</v>
      </c>
      <c r="L877" s="36" t="str">
        <f t="shared" si="66"/>
        <v>January</v>
      </c>
      <c r="M877" s="36">
        <f t="shared" si="67"/>
        <v>2</v>
      </c>
      <c r="N877" s="36">
        <f t="shared" si="68"/>
        <v>10</v>
      </c>
      <c r="O877" s="36" t="str">
        <f t="shared" si="69"/>
        <v>20152</v>
      </c>
      <c r="P877" s="36" t="str">
        <f>CONCATENATE(K877,MONTH(ExpensesDBTable[[#This Row],[Date]]))</f>
        <v>20151</v>
      </c>
      <c r="Q877" s="36" t="s">
        <v>182</v>
      </c>
      <c r="R877" s="36" t="s">
        <v>22</v>
      </c>
      <c r="S877" s="38">
        <v>48.3</v>
      </c>
      <c r="T877" s="36" t="s">
        <v>106</v>
      </c>
      <c r="U877" s="36" t="s">
        <v>940</v>
      </c>
    </row>
    <row r="878" spans="10:21" x14ac:dyDescent="0.25">
      <c r="J878" s="37">
        <v>42015</v>
      </c>
      <c r="K878" s="36">
        <f t="shared" si="65"/>
        <v>2015</v>
      </c>
      <c r="L878" s="36" t="str">
        <f t="shared" si="66"/>
        <v>January</v>
      </c>
      <c r="M878" s="36">
        <f t="shared" si="67"/>
        <v>2</v>
      </c>
      <c r="N878" s="36">
        <f t="shared" si="68"/>
        <v>11</v>
      </c>
      <c r="O878" s="36" t="str">
        <f t="shared" si="69"/>
        <v>20152</v>
      </c>
      <c r="P878" s="36" t="str">
        <f>CONCATENATE(K878,MONTH(ExpensesDBTable[[#This Row],[Date]]))</f>
        <v>20151</v>
      </c>
      <c r="Q878" s="36" t="s">
        <v>550</v>
      </c>
      <c r="R878" s="36" t="s">
        <v>14</v>
      </c>
      <c r="S878" s="38">
        <v>4.95</v>
      </c>
      <c r="T878" s="36" t="s">
        <v>100</v>
      </c>
      <c r="U878" s="36" t="s">
        <v>941</v>
      </c>
    </row>
    <row r="879" spans="10:21" x14ac:dyDescent="0.25">
      <c r="J879" s="37">
        <v>42015</v>
      </c>
      <c r="K879" s="36">
        <f t="shared" si="65"/>
        <v>2015</v>
      </c>
      <c r="L879" s="36" t="str">
        <f t="shared" si="66"/>
        <v>January</v>
      </c>
      <c r="M879" s="36">
        <f t="shared" si="67"/>
        <v>2</v>
      </c>
      <c r="N879" s="36">
        <f t="shared" si="68"/>
        <v>11</v>
      </c>
      <c r="O879" s="36" t="str">
        <f t="shared" si="69"/>
        <v>20152</v>
      </c>
      <c r="P879" s="36" t="str">
        <f>CONCATENATE(K879,MONTH(ExpensesDBTable[[#This Row],[Date]]))</f>
        <v>20151</v>
      </c>
      <c r="Q879" s="36" t="s">
        <v>105</v>
      </c>
      <c r="R879" s="36" t="s">
        <v>13</v>
      </c>
      <c r="S879" s="38">
        <v>4.1399999999999997</v>
      </c>
      <c r="T879" s="36" t="s">
        <v>100</v>
      </c>
      <c r="U879" s="36" t="s">
        <v>942</v>
      </c>
    </row>
    <row r="880" spans="10:21" x14ac:dyDescent="0.25">
      <c r="J880" s="37">
        <v>42015</v>
      </c>
      <c r="K880" s="36">
        <f t="shared" si="65"/>
        <v>2015</v>
      </c>
      <c r="L880" s="36" t="str">
        <f t="shared" si="66"/>
        <v>January</v>
      </c>
      <c r="M880" s="36">
        <f t="shared" si="67"/>
        <v>2</v>
      </c>
      <c r="N880" s="36">
        <f t="shared" si="68"/>
        <v>11</v>
      </c>
      <c r="O880" s="36" t="str">
        <f t="shared" si="69"/>
        <v>20152</v>
      </c>
      <c r="P880" s="36" t="str">
        <f>CONCATENATE(K880,MONTH(ExpensesDBTable[[#This Row],[Date]]))</f>
        <v>20151</v>
      </c>
      <c r="Q880" s="36" t="s">
        <v>105</v>
      </c>
      <c r="R880" s="36" t="s">
        <v>13</v>
      </c>
      <c r="S880" s="38">
        <v>5.95</v>
      </c>
      <c r="T880" s="36" t="s">
        <v>100</v>
      </c>
      <c r="U880" s="36" t="s">
        <v>943</v>
      </c>
    </row>
    <row r="881" spans="10:21" x14ac:dyDescent="0.25">
      <c r="J881" s="37">
        <v>42015</v>
      </c>
      <c r="K881" s="36">
        <f t="shared" si="65"/>
        <v>2015</v>
      </c>
      <c r="L881" s="36" t="str">
        <f t="shared" si="66"/>
        <v>January</v>
      </c>
      <c r="M881" s="36">
        <f t="shared" si="67"/>
        <v>2</v>
      </c>
      <c r="N881" s="36">
        <f t="shared" si="68"/>
        <v>11</v>
      </c>
      <c r="O881" s="36" t="str">
        <f t="shared" si="69"/>
        <v>20152</v>
      </c>
      <c r="P881" s="36" t="str">
        <f>CONCATENATE(K881,MONTH(ExpensesDBTable[[#This Row],[Date]]))</f>
        <v>20151</v>
      </c>
      <c r="Q881" s="36" t="s">
        <v>119</v>
      </c>
      <c r="R881" s="36" t="s">
        <v>14</v>
      </c>
      <c r="S881" s="38">
        <v>5.64</v>
      </c>
      <c r="T881" s="36" t="s">
        <v>100</v>
      </c>
      <c r="U881" s="36" t="s">
        <v>944</v>
      </c>
    </row>
    <row r="882" spans="10:21" x14ac:dyDescent="0.25">
      <c r="J882" s="37">
        <v>42016</v>
      </c>
      <c r="K882" s="36">
        <f t="shared" si="65"/>
        <v>2015</v>
      </c>
      <c r="L882" s="36" t="str">
        <f t="shared" si="66"/>
        <v>January</v>
      </c>
      <c r="M882" s="36">
        <f t="shared" si="67"/>
        <v>3</v>
      </c>
      <c r="N882" s="36">
        <f t="shared" si="68"/>
        <v>12</v>
      </c>
      <c r="O882" s="36" t="str">
        <f t="shared" si="69"/>
        <v>20153</v>
      </c>
      <c r="P882" s="36" t="str">
        <f>CONCATENATE(K882,MONTH(ExpensesDBTable[[#This Row],[Date]]))</f>
        <v>20151</v>
      </c>
      <c r="Q882" s="36" t="s">
        <v>119</v>
      </c>
      <c r="R882" s="36" t="s">
        <v>14</v>
      </c>
      <c r="S882" s="38">
        <v>20.34</v>
      </c>
      <c r="T882" s="36" t="s">
        <v>100</v>
      </c>
      <c r="U882" s="36" t="s">
        <v>945</v>
      </c>
    </row>
    <row r="883" spans="10:21" x14ac:dyDescent="0.25">
      <c r="J883" s="37">
        <v>42016</v>
      </c>
      <c r="K883" s="36">
        <f t="shared" si="65"/>
        <v>2015</v>
      </c>
      <c r="L883" s="36" t="str">
        <f t="shared" si="66"/>
        <v>January</v>
      </c>
      <c r="M883" s="36">
        <f t="shared" si="67"/>
        <v>3</v>
      </c>
      <c r="N883" s="36">
        <f t="shared" si="68"/>
        <v>12</v>
      </c>
      <c r="O883" s="36" t="str">
        <f t="shared" si="69"/>
        <v>20153</v>
      </c>
      <c r="P883" s="36" t="str">
        <f>CONCATENATE(K883,MONTH(ExpensesDBTable[[#This Row],[Date]]))</f>
        <v>20151</v>
      </c>
      <c r="Q883" s="36" t="s">
        <v>550</v>
      </c>
      <c r="R883" s="36" t="s">
        <v>14</v>
      </c>
      <c r="S883" s="38">
        <v>4.95</v>
      </c>
      <c r="T883" s="36" t="s">
        <v>100</v>
      </c>
      <c r="U883" s="36" t="s">
        <v>946</v>
      </c>
    </row>
    <row r="884" spans="10:21" x14ac:dyDescent="0.25">
      <c r="J884" s="37">
        <v>42017</v>
      </c>
      <c r="K884" s="36">
        <f t="shared" si="65"/>
        <v>2015</v>
      </c>
      <c r="L884" s="36" t="str">
        <f t="shared" si="66"/>
        <v>January</v>
      </c>
      <c r="M884" s="36">
        <f t="shared" si="67"/>
        <v>3</v>
      </c>
      <c r="N884" s="36">
        <f t="shared" si="68"/>
        <v>13</v>
      </c>
      <c r="O884" s="36" t="str">
        <f t="shared" si="69"/>
        <v>20153</v>
      </c>
      <c r="P884" s="36" t="str">
        <f>CONCATENATE(K884,MONTH(ExpensesDBTable[[#This Row],[Date]]))</f>
        <v>20151</v>
      </c>
      <c r="Q884" s="36" t="s">
        <v>853</v>
      </c>
      <c r="R884" s="36" t="s">
        <v>22</v>
      </c>
      <c r="S884" s="38">
        <v>74</v>
      </c>
      <c r="T884" s="36" t="s">
        <v>106</v>
      </c>
      <c r="U884" s="36" t="s">
        <v>947</v>
      </c>
    </row>
    <row r="885" spans="10:21" x14ac:dyDescent="0.25">
      <c r="J885" s="37">
        <v>42017</v>
      </c>
      <c r="K885" s="36">
        <f t="shared" si="65"/>
        <v>2015</v>
      </c>
      <c r="L885" s="36" t="str">
        <f t="shared" si="66"/>
        <v>January</v>
      </c>
      <c r="M885" s="36">
        <f t="shared" si="67"/>
        <v>3</v>
      </c>
      <c r="N885" s="36">
        <f t="shared" si="68"/>
        <v>13</v>
      </c>
      <c r="O885" s="36" t="str">
        <f t="shared" si="69"/>
        <v>20153</v>
      </c>
      <c r="P885" s="36" t="str">
        <f>CONCATENATE(K885,MONTH(ExpensesDBTable[[#This Row],[Date]]))</f>
        <v>20151</v>
      </c>
      <c r="Q885" s="36" t="s">
        <v>853</v>
      </c>
      <c r="R885" s="36" t="s">
        <v>22</v>
      </c>
      <c r="S885" s="38">
        <v>100</v>
      </c>
      <c r="T885" s="36" t="s">
        <v>106</v>
      </c>
      <c r="U885" s="36" t="s">
        <v>948</v>
      </c>
    </row>
    <row r="886" spans="10:21" x14ac:dyDescent="0.25">
      <c r="J886" s="37">
        <v>42017</v>
      </c>
      <c r="K886" s="36">
        <f t="shared" si="65"/>
        <v>2015</v>
      </c>
      <c r="L886" s="36" t="str">
        <f t="shared" si="66"/>
        <v>January</v>
      </c>
      <c r="M886" s="36">
        <f t="shared" si="67"/>
        <v>3</v>
      </c>
      <c r="N886" s="36">
        <f t="shared" si="68"/>
        <v>13</v>
      </c>
      <c r="O886" s="36" t="str">
        <f t="shared" si="69"/>
        <v>20153</v>
      </c>
      <c r="P886" s="36" t="str">
        <f>CONCATENATE(K886,MONTH(ExpensesDBTable[[#This Row],[Date]]))</f>
        <v>20151</v>
      </c>
      <c r="Q886" s="36" t="s">
        <v>550</v>
      </c>
      <c r="R886" s="36" t="s">
        <v>14</v>
      </c>
      <c r="S886" s="38">
        <v>4.95</v>
      </c>
      <c r="T886" s="36" t="s">
        <v>100</v>
      </c>
      <c r="U886" s="36" t="s">
        <v>949</v>
      </c>
    </row>
    <row r="887" spans="10:21" x14ac:dyDescent="0.25">
      <c r="J887" s="37">
        <v>42017</v>
      </c>
      <c r="K887" s="36">
        <f t="shared" si="65"/>
        <v>2015</v>
      </c>
      <c r="L887" s="36" t="str">
        <f t="shared" si="66"/>
        <v>January</v>
      </c>
      <c r="M887" s="36">
        <f t="shared" si="67"/>
        <v>3</v>
      </c>
      <c r="N887" s="36">
        <f t="shared" si="68"/>
        <v>13</v>
      </c>
      <c r="O887" s="36" t="str">
        <f t="shared" si="69"/>
        <v>20153</v>
      </c>
      <c r="P887" s="36" t="str">
        <f>CONCATENATE(K887,MONTH(ExpensesDBTable[[#This Row],[Date]]))</f>
        <v>20151</v>
      </c>
      <c r="Q887" s="36" t="s">
        <v>119</v>
      </c>
      <c r="R887" s="36" t="s">
        <v>14</v>
      </c>
      <c r="S887" s="38">
        <v>19.36</v>
      </c>
      <c r="T887" s="36" t="s">
        <v>100</v>
      </c>
      <c r="U887" s="36" t="s">
        <v>950</v>
      </c>
    </row>
    <row r="888" spans="10:21" x14ac:dyDescent="0.25">
      <c r="J888" s="37">
        <v>42018</v>
      </c>
      <c r="K888" s="36">
        <f t="shared" si="65"/>
        <v>2015</v>
      </c>
      <c r="L888" s="36" t="str">
        <f t="shared" si="66"/>
        <v>January</v>
      </c>
      <c r="M888" s="36">
        <f t="shared" si="67"/>
        <v>3</v>
      </c>
      <c r="N888" s="36">
        <f t="shared" si="68"/>
        <v>14</v>
      </c>
      <c r="O888" s="36" t="str">
        <f t="shared" si="69"/>
        <v>20153</v>
      </c>
      <c r="P888" s="36" t="str">
        <f>CONCATENATE(K888,MONTH(ExpensesDBTable[[#This Row],[Date]]))</f>
        <v>20151</v>
      </c>
      <c r="Q888" s="36" t="s">
        <v>718</v>
      </c>
      <c r="R888" s="36" t="s">
        <v>23</v>
      </c>
      <c r="S888" s="38">
        <v>29.9</v>
      </c>
      <c r="T888" s="36" t="s">
        <v>106</v>
      </c>
      <c r="U888" s="36" t="s">
        <v>951</v>
      </c>
    </row>
    <row r="889" spans="10:21" x14ac:dyDescent="0.25">
      <c r="J889" s="37">
        <v>42018</v>
      </c>
      <c r="K889" s="36">
        <f t="shared" si="65"/>
        <v>2015</v>
      </c>
      <c r="L889" s="36" t="str">
        <f t="shared" si="66"/>
        <v>January</v>
      </c>
      <c r="M889" s="36">
        <f t="shared" si="67"/>
        <v>3</v>
      </c>
      <c r="N889" s="36">
        <f t="shared" si="68"/>
        <v>14</v>
      </c>
      <c r="O889" s="36" t="str">
        <f t="shared" si="69"/>
        <v>20153</v>
      </c>
      <c r="P889" s="36" t="str">
        <f>CONCATENATE(K889,MONTH(ExpensesDBTable[[#This Row],[Date]]))</f>
        <v>20151</v>
      </c>
      <c r="Q889" s="36" t="s">
        <v>526</v>
      </c>
      <c r="R889" s="36" t="s">
        <v>11</v>
      </c>
      <c r="S889" s="38">
        <v>14</v>
      </c>
      <c r="T889" s="36" t="s">
        <v>100</v>
      </c>
      <c r="U889" s="36" t="s">
        <v>952</v>
      </c>
    </row>
    <row r="890" spans="10:21" x14ac:dyDescent="0.25">
      <c r="J890" s="37">
        <v>42018</v>
      </c>
      <c r="K890" s="36">
        <f t="shared" si="65"/>
        <v>2015</v>
      </c>
      <c r="L890" s="36" t="str">
        <f t="shared" si="66"/>
        <v>January</v>
      </c>
      <c r="M890" s="36">
        <f t="shared" si="67"/>
        <v>3</v>
      </c>
      <c r="N890" s="36">
        <f t="shared" si="68"/>
        <v>14</v>
      </c>
      <c r="O890" s="36" t="str">
        <f t="shared" si="69"/>
        <v>20153</v>
      </c>
      <c r="P890" s="36" t="str">
        <f>CONCATENATE(K890,MONTH(ExpensesDBTable[[#This Row],[Date]]))</f>
        <v>20151</v>
      </c>
      <c r="Q890" s="36" t="s">
        <v>526</v>
      </c>
      <c r="R890" s="36" t="s">
        <v>14</v>
      </c>
      <c r="S890" s="38">
        <v>6.6</v>
      </c>
      <c r="T890" s="36" t="s">
        <v>100</v>
      </c>
      <c r="U890" s="36" t="s">
        <v>953</v>
      </c>
    </row>
    <row r="891" spans="10:21" x14ac:dyDescent="0.25">
      <c r="J891" s="37">
        <v>42018</v>
      </c>
      <c r="K891" s="36">
        <f t="shared" si="65"/>
        <v>2015</v>
      </c>
      <c r="L891" s="36" t="str">
        <f t="shared" si="66"/>
        <v>January</v>
      </c>
      <c r="M891" s="36">
        <f t="shared" si="67"/>
        <v>3</v>
      </c>
      <c r="N891" s="36">
        <f t="shared" si="68"/>
        <v>14</v>
      </c>
      <c r="O891" s="36" t="str">
        <f t="shared" si="69"/>
        <v>20153</v>
      </c>
      <c r="P891" s="36" t="str">
        <f>CONCATENATE(K891,MONTH(ExpensesDBTable[[#This Row],[Date]]))</f>
        <v>20151</v>
      </c>
      <c r="Q891" s="36" t="s">
        <v>128</v>
      </c>
      <c r="R891" s="36" t="s">
        <v>22</v>
      </c>
      <c r="S891" s="38">
        <v>138.6</v>
      </c>
      <c r="T891" s="36" t="s">
        <v>106</v>
      </c>
      <c r="U891" s="36" t="s">
        <v>954</v>
      </c>
    </row>
    <row r="892" spans="10:21" x14ac:dyDescent="0.25">
      <c r="J892" s="37">
        <v>42018</v>
      </c>
      <c r="K892" s="36">
        <f t="shared" si="65"/>
        <v>2015</v>
      </c>
      <c r="L892" s="36" t="str">
        <f t="shared" si="66"/>
        <v>January</v>
      </c>
      <c r="M892" s="36">
        <f t="shared" si="67"/>
        <v>3</v>
      </c>
      <c r="N892" s="36">
        <f t="shared" si="68"/>
        <v>14</v>
      </c>
      <c r="O892" s="36" t="str">
        <f t="shared" si="69"/>
        <v>20153</v>
      </c>
      <c r="P892" s="36" t="str">
        <f>CONCATENATE(K892,MONTH(ExpensesDBTable[[#This Row],[Date]]))</f>
        <v>20151</v>
      </c>
      <c r="Q892" s="36" t="s">
        <v>554</v>
      </c>
      <c r="R892" s="36" t="s">
        <v>14</v>
      </c>
      <c r="S892" s="38">
        <v>7.6</v>
      </c>
      <c r="T892" s="36" t="s">
        <v>100</v>
      </c>
      <c r="U892" s="36" t="s">
        <v>955</v>
      </c>
    </row>
    <row r="893" spans="10:21" x14ac:dyDescent="0.25">
      <c r="J893" s="37">
        <v>42019</v>
      </c>
      <c r="K893" s="36">
        <f t="shared" si="65"/>
        <v>2015</v>
      </c>
      <c r="L893" s="36" t="str">
        <f t="shared" si="66"/>
        <v>January</v>
      </c>
      <c r="M893" s="36">
        <f t="shared" si="67"/>
        <v>3</v>
      </c>
      <c r="N893" s="36">
        <f t="shared" si="68"/>
        <v>15</v>
      </c>
      <c r="O893" s="36" t="str">
        <f t="shared" si="69"/>
        <v>20153</v>
      </c>
      <c r="P893" s="36" t="str">
        <f>CONCATENATE(K893,MONTH(ExpensesDBTable[[#This Row],[Date]]))</f>
        <v>20151</v>
      </c>
      <c r="Q893" s="36" t="s">
        <v>182</v>
      </c>
      <c r="R893" s="36" t="s">
        <v>24</v>
      </c>
      <c r="S893" s="38">
        <v>17.23</v>
      </c>
      <c r="T893" s="36" t="s">
        <v>106</v>
      </c>
      <c r="U893" s="36" t="s">
        <v>956</v>
      </c>
    </row>
    <row r="894" spans="10:21" x14ac:dyDescent="0.25">
      <c r="J894" s="37">
        <v>42019</v>
      </c>
      <c r="K894" s="36">
        <f t="shared" si="65"/>
        <v>2015</v>
      </c>
      <c r="L894" s="36" t="str">
        <f t="shared" si="66"/>
        <v>January</v>
      </c>
      <c r="M894" s="36">
        <f t="shared" si="67"/>
        <v>3</v>
      </c>
      <c r="N894" s="36">
        <f t="shared" si="68"/>
        <v>15</v>
      </c>
      <c r="O894" s="36" t="str">
        <f t="shared" si="69"/>
        <v>20153</v>
      </c>
      <c r="P894" s="36" t="str">
        <f>CONCATENATE(K894,MONTH(ExpensesDBTable[[#This Row],[Date]]))</f>
        <v>20151</v>
      </c>
      <c r="Q894" s="36" t="s">
        <v>554</v>
      </c>
      <c r="R894" s="36" t="s">
        <v>14</v>
      </c>
      <c r="S894" s="38">
        <v>4.4000000000000004</v>
      </c>
      <c r="T894" s="36" t="s">
        <v>100</v>
      </c>
      <c r="U894" s="36" t="s">
        <v>957</v>
      </c>
    </row>
    <row r="895" spans="10:21" x14ac:dyDescent="0.25">
      <c r="J895" s="37">
        <v>42019</v>
      </c>
      <c r="K895" s="36">
        <f t="shared" si="65"/>
        <v>2015</v>
      </c>
      <c r="L895" s="36" t="str">
        <f t="shared" si="66"/>
        <v>January</v>
      </c>
      <c r="M895" s="36">
        <f t="shared" si="67"/>
        <v>3</v>
      </c>
      <c r="N895" s="36">
        <f t="shared" si="68"/>
        <v>15</v>
      </c>
      <c r="O895" s="36" t="str">
        <f t="shared" si="69"/>
        <v>20153</v>
      </c>
      <c r="P895" s="36" t="str">
        <f>CONCATENATE(K895,MONTH(ExpensesDBTable[[#This Row],[Date]]))</f>
        <v>20151</v>
      </c>
      <c r="Q895" s="36" t="s">
        <v>128</v>
      </c>
      <c r="R895" s="36" t="s">
        <v>22</v>
      </c>
      <c r="S895" s="38">
        <v>5</v>
      </c>
      <c r="T895" s="36" t="s">
        <v>100</v>
      </c>
      <c r="U895" s="36" t="s">
        <v>958</v>
      </c>
    </row>
    <row r="896" spans="10:21" x14ac:dyDescent="0.25">
      <c r="J896" s="37">
        <v>42019</v>
      </c>
      <c r="K896" s="36">
        <f t="shared" si="65"/>
        <v>2015</v>
      </c>
      <c r="L896" s="36" t="str">
        <f t="shared" si="66"/>
        <v>January</v>
      </c>
      <c r="M896" s="36">
        <f t="shared" si="67"/>
        <v>3</v>
      </c>
      <c r="N896" s="36">
        <f t="shared" si="68"/>
        <v>15</v>
      </c>
      <c r="O896" s="36" t="str">
        <f t="shared" si="69"/>
        <v>20153</v>
      </c>
      <c r="P896" s="36" t="str">
        <f>CONCATENATE(K896,MONTH(ExpensesDBTable[[#This Row],[Date]]))</f>
        <v>20151</v>
      </c>
      <c r="Q896" s="36" t="s">
        <v>119</v>
      </c>
      <c r="R896" s="36" t="s">
        <v>14</v>
      </c>
      <c r="S896" s="38">
        <v>15.34</v>
      </c>
      <c r="T896" s="36" t="s">
        <v>100</v>
      </c>
      <c r="U896" s="36" t="s">
        <v>959</v>
      </c>
    </row>
    <row r="897" spans="10:21" x14ac:dyDescent="0.25">
      <c r="J897" s="37">
        <v>42020</v>
      </c>
      <c r="K897" s="36">
        <f t="shared" si="65"/>
        <v>2015</v>
      </c>
      <c r="L897" s="36" t="str">
        <f t="shared" si="66"/>
        <v>January</v>
      </c>
      <c r="M897" s="36">
        <f t="shared" si="67"/>
        <v>3</v>
      </c>
      <c r="N897" s="36">
        <f t="shared" si="68"/>
        <v>16</v>
      </c>
      <c r="O897" s="36" t="str">
        <f t="shared" si="69"/>
        <v>20153</v>
      </c>
      <c r="P897" s="36" t="str">
        <f>CONCATENATE(K897,MONTH(ExpensesDBTable[[#This Row],[Date]]))</f>
        <v>20151</v>
      </c>
      <c r="Q897" s="36" t="s">
        <v>122</v>
      </c>
      <c r="R897" s="36" t="s">
        <v>11</v>
      </c>
      <c r="S897" s="38">
        <v>11.9</v>
      </c>
      <c r="T897" s="36" t="s">
        <v>100</v>
      </c>
      <c r="U897" s="36" t="s">
        <v>960</v>
      </c>
    </row>
    <row r="898" spans="10:21" x14ac:dyDescent="0.25">
      <c r="J898" s="37">
        <v>42020</v>
      </c>
      <c r="K898" s="36">
        <f t="shared" si="65"/>
        <v>2015</v>
      </c>
      <c r="L898" s="36" t="str">
        <f t="shared" si="66"/>
        <v>January</v>
      </c>
      <c r="M898" s="36">
        <f t="shared" si="67"/>
        <v>3</v>
      </c>
      <c r="N898" s="36">
        <f t="shared" si="68"/>
        <v>16</v>
      </c>
      <c r="O898" s="36" t="str">
        <f t="shared" si="69"/>
        <v>20153</v>
      </c>
      <c r="P898" s="36" t="str">
        <f>CONCATENATE(K898,MONTH(ExpensesDBTable[[#This Row],[Date]]))</f>
        <v>20151</v>
      </c>
      <c r="Q898" s="36" t="s">
        <v>108</v>
      </c>
      <c r="R898" s="36" t="s">
        <v>14</v>
      </c>
      <c r="S898" s="38">
        <v>4.76</v>
      </c>
      <c r="T898" s="36" t="s">
        <v>100</v>
      </c>
      <c r="U898" s="36" t="s">
        <v>961</v>
      </c>
    </row>
    <row r="899" spans="10:21" x14ac:dyDescent="0.25">
      <c r="J899" s="37">
        <v>42020</v>
      </c>
      <c r="K899" s="36">
        <f t="shared" si="65"/>
        <v>2015</v>
      </c>
      <c r="L899" s="36" t="str">
        <f t="shared" si="66"/>
        <v>January</v>
      </c>
      <c r="M899" s="36">
        <f t="shared" si="67"/>
        <v>3</v>
      </c>
      <c r="N899" s="36">
        <f t="shared" si="68"/>
        <v>16</v>
      </c>
      <c r="O899" s="36" t="str">
        <f t="shared" si="69"/>
        <v>20153</v>
      </c>
      <c r="P899" s="36" t="str">
        <f>CONCATENATE(K899,MONTH(ExpensesDBTable[[#This Row],[Date]]))</f>
        <v>20151</v>
      </c>
      <c r="Q899" s="36" t="s">
        <v>558</v>
      </c>
      <c r="R899" s="36" t="s">
        <v>17</v>
      </c>
      <c r="S899" s="38">
        <v>27</v>
      </c>
      <c r="T899" s="36" t="s">
        <v>106</v>
      </c>
      <c r="U899" s="36" t="s">
        <v>962</v>
      </c>
    </row>
    <row r="900" spans="10:21" x14ac:dyDescent="0.25">
      <c r="J900" s="37">
        <v>42021</v>
      </c>
      <c r="K900" s="36">
        <f t="shared" si="65"/>
        <v>2015</v>
      </c>
      <c r="L900" s="36" t="str">
        <f t="shared" si="66"/>
        <v>January</v>
      </c>
      <c r="M900" s="36">
        <f t="shared" si="67"/>
        <v>3</v>
      </c>
      <c r="N900" s="36">
        <f t="shared" si="68"/>
        <v>17</v>
      </c>
      <c r="O900" s="36" t="str">
        <f t="shared" si="69"/>
        <v>20153</v>
      </c>
      <c r="P900" s="36" t="str">
        <f>CONCATENATE(K900,MONTH(ExpensesDBTable[[#This Row],[Date]]))</f>
        <v>20151</v>
      </c>
      <c r="Q900" s="36" t="s">
        <v>182</v>
      </c>
      <c r="R900" s="36" t="s">
        <v>19</v>
      </c>
      <c r="S900" s="38">
        <v>630.5</v>
      </c>
      <c r="T900" s="36" t="s">
        <v>106</v>
      </c>
      <c r="U900" s="36" t="s">
        <v>963</v>
      </c>
    </row>
    <row r="901" spans="10:21" x14ac:dyDescent="0.25">
      <c r="J901" s="37">
        <v>42021</v>
      </c>
      <c r="K901" s="36">
        <f t="shared" si="65"/>
        <v>2015</v>
      </c>
      <c r="L901" s="36" t="str">
        <f t="shared" si="66"/>
        <v>January</v>
      </c>
      <c r="M901" s="36">
        <f t="shared" si="67"/>
        <v>3</v>
      </c>
      <c r="N901" s="36">
        <f t="shared" si="68"/>
        <v>17</v>
      </c>
      <c r="O901" s="36" t="str">
        <f t="shared" si="69"/>
        <v>20153</v>
      </c>
      <c r="P901" s="36" t="str">
        <f>CONCATENATE(K901,MONTH(ExpensesDBTable[[#This Row],[Date]]))</f>
        <v>20151</v>
      </c>
      <c r="Q901" s="36" t="s">
        <v>552</v>
      </c>
      <c r="R901" s="36" t="s">
        <v>18</v>
      </c>
      <c r="S901" s="38">
        <v>12</v>
      </c>
      <c r="T901" s="36" t="s">
        <v>106</v>
      </c>
      <c r="U901" s="36" t="s">
        <v>964</v>
      </c>
    </row>
    <row r="902" spans="10:21" x14ac:dyDescent="0.25">
      <c r="J902" s="37">
        <v>42021</v>
      </c>
      <c r="K902" s="36">
        <f t="shared" si="65"/>
        <v>2015</v>
      </c>
      <c r="L902" s="36" t="str">
        <f t="shared" si="66"/>
        <v>January</v>
      </c>
      <c r="M902" s="36">
        <f t="shared" si="67"/>
        <v>3</v>
      </c>
      <c r="N902" s="36">
        <f t="shared" si="68"/>
        <v>17</v>
      </c>
      <c r="O902" s="36" t="str">
        <f t="shared" si="69"/>
        <v>20153</v>
      </c>
      <c r="P902" s="36" t="str">
        <f>CONCATENATE(K902,MONTH(ExpensesDBTable[[#This Row],[Date]]))</f>
        <v>20151</v>
      </c>
      <c r="Q902" s="36" t="s">
        <v>119</v>
      </c>
      <c r="R902" s="36" t="s">
        <v>14</v>
      </c>
      <c r="S902" s="38">
        <v>12.54</v>
      </c>
      <c r="T902" s="36" t="s">
        <v>100</v>
      </c>
      <c r="U902" s="36" t="s">
        <v>965</v>
      </c>
    </row>
    <row r="903" spans="10:21" x14ac:dyDescent="0.25">
      <c r="J903" s="37">
        <v>42022</v>
      </c>
      <c r="K903" s="36">
        <f t="shared" si="65"/>
        <v>2015</v>
      </c>
      <c r="L903" s="36" t="str">
        <f t="shared" si="66"/>
        <v>January</v>
      </c>
      <c r="M903" s="36">
        <f t="shared" si="67"/>
        <v>3</v>
      </c>
      <c r="N903" s="36">
        <f t="shared" si="68"/>
        <v>18</v>
      </c>
      <c r="O903" s="36" t="str">
        <f t="shared" si="69"/>
        <v>20153</v>
      </c>
      <c r="P903" s="36" t="str">
        <f>CONCATENATE(K903,MONTH(ExpensesDBTable[[#This Row],[Date]]))</f>
        <v>20151</v>
      </c>
      <c r="Q903" s="36" t="s">
        <v>119</v>
      </c>
      <c r="R903" s="36" t="s">
        <v>14</v>
      </c>
      <c r="S903" s="38">
        <v>11.62</v>
      </c>
      <c r="T903" s="36" t="s">
        <v>100</v>
      </c>
      <c r="U903" s="36" t="s">
        <v>966</v>
      </c>
    </row>
    <row r="904" spans="10:21" x14ac:dyDescent="0.25">
      <c r="J904" s="37">
        <v>42022</v>
      </c>
      <c r="K904" s="36">
        <f t="shared" si="65"/>
        <v>2015</v>
      </c>
      <c r="L904" s="36" t="str">
        <f t="shared" si="66"/>
        <v>January</v>
      </c>
      <c r="M904" s="36">
        <f t="shared" si="67"/>
        <v>3</v>
      </c>
      <c r="N904" s="36">
        <f t="shared" si="68"/>
        <v>18</v>
      </c>
      <c r="O904" s="36" t="str">
        <f t="shared" si="69"/>
        <v>20153</v>
      </c>
      <c r="P904" s="36" t="str">
        <f>CONCATENATE(K904,MONTH(ExpensesDBTable[[#This Row],[Date]]))</f>
        <v>20151</v>
      </c>
      <c r="Q904" s="36" t="s">
        <v>130</v>
      </c>
      <c r="R904" s="36" t="s">
        <v>14</v>
      </c>
      <c r="S904" s="38">
        <v>5.5</v>
      </c>
      <c r="T904" s="36" t="s">
        <v>100</v>
      </c>
      <c r="U904" s="36" t="s">
        <v>967</v>
      </c>
    </row>
    <row r="905" spans="10:21" x14ac:dyDescent="0.25">
      <c r="J905" s="37">
        <v>42023</v>
      </c>
      <c r="K905" s="36">
        <f t="shared" si="65"/>
        <v>2015</v>
      </c>
      <c r="L905" s="36" t="str">
        <f t="shared" si="66"/>
        <v>January</v>
      </c>
      <c r="M905" s="36">
        <f t="shared" si="67"/>
        <v>4</v>
      </c>
      <c r="N905" s="36">
        <f t="shared" si="68"/>
        <v>19</v>
      </c>
      <c r="O905" s="36" t="str">
        <f t="shared" si="69"/>
        <v>20154</v>
      </c>
      <c r="P905" s="36" t="str">
        <f>CONCATENATE(K905,MONTH(ExpensesDBTable[[#This Row],[Date]]))</f>
        <v>20151</v>
      </c>
      <c r="Q905" s="36" t="s">
        <v>119</v>
      </c>
      <c r="R905" s="36" t="s">
        <v>14</v>
      </c>
      <c r="S905" s="38">
        <v>31</v>
      </c>
      <c r="T905" s="36" t="s">
        <v>100</v>
      </c>
      <c r="U905" s="36" t="s">
        <v>968</v>
      </c>
    </row>
    <row r="906" spans="10:21" x14ac:dyDescent="0.25">
      <c r="J906" s="37">
        <v>42024</v>
      </c>
      <c r="K906" s="36">
        <f t="shared" si="65"/>
        <v>2015</v>
      </c>
      <c r="L906" s="36" t="str">
        <f t="shared" si="66"/>
        <v>January</v>
      </c>
      <c r="M906" s="36">
        <f t="shared" si="67"/>
        <v>4</v>
      </c>
      <c r="N906" s="36">
        <f t="shared" si="68"/>
        <v>20</v>
      </c>
      <c r="O906" s="36" t="str">
        <f t="shared" si="69"/>
        <v>20154</v>
      </c>
      <c r="P906" s="36" t="str">
        <f>CONCATENATE(K906,MONTH(ExpensesDBTable[[#This Row],[Date]]))</f>
        <v>20151</v>
      </c>
      <c r="Q906" s="36" t="s">
        <v>128</v>
      </c>
      <c r="R906" s="36" t="s">
        <v>22</v>
      </c>
      <c r="S906" s="38">
        <v>10</v>
      </c>
      <c r="T906" s="36" t="s">
        <v>100</v>
      </c>
      <c r="U906" s="36" t="s">
        <v>969</v>
      </c>
    </row>
    <row r="907" spans="10:21" x14ac:dyDescent="0.25">
      <c r="J907" s="37">
        <v>42024</v>
      </c>
      <c r="K907" s="36">
        <f t="shared" ref="K907:K970" si="70">YEAR(J907)</f>
        <v>2015</v>
      </c>
      <c r="L907" s="36" t="str">
        <f t="shared" ref="L907:L970" si="71">TEXT(DATE(1,MONTH(J907),1),"MMMM")</f>
        <v>January</v>
      </c>
      <c r="M907" s="36">
        <f t="shared" ref="M907:M970" si="72">WEEKNUM(J907,2)</f>
        <v>4</v>
      </c>
      <c r="N907" s="36">
        <f t="shared" ref="N907:N970" si="73">DAY(J907)</f>
        <v>20</v>
      </c>
      <c r="O907" s="36" t="str">
        <f t="shared" ref="O907:O970" si="74">CONCATENATE(K907,M907)</f>
        <v>20154</v>
      </c>
      <c r="P907" s="36" t="str">
        <f>CONCATENATE(K907,MONTH(ExpensesDBTable[[#This Row],[Date]]))</f>
        <v>20151</v>
      </c>
      <c r="Q907" s="36" t="s">
        <v>319</v>
      </c>
      <c r="R907" s="36" t="s">
        <v>14</v>
      </c>
      <c r="S907" s="38">
        <v>4</v>
      </c>
      <c r="T907" s="36" t="s">
        <v>100</v>
      </c>
      <c r="U907" s="36" t="s">
        <v>970</v>
      </c>
    </row>
    <row r="908" spans="10:21" x14ac:dyDescent="0.25">
      <c r="J908" s="37">
        <v>42024</v>
      </c>
      <c r="K908" s="36">
        <f t="shared" si="70"/>
        <v>2015</v>
      </c>
      <c r="L908" s="36" t="str">
        <f t="shared" si="71"/>
        <v>January</v>
      </c>
      <c r="M908" s="36">
        <f t="shared" si="72"/>
        <v>4</v>
      </c>
      <c r="N908" s="36">
        <f t="shared" si="73"/>
        <v>20</v>
      </c>
      <c r="O908" s="36" t="str">
        <f t="shared" si="74"/>
        <v>20154</v>
      </c>
      <c r="P908" s="36" t="str">
        <f>CONCATENATE(K908,MONTH(ExpensesDBTable[[#This Row],[Date]]))</f>
        <v>20151</v>
      </c>
      <c r="Q908" s="36" t="s">
        <v>128</v>
      </c>
      <c r="R908" s="36" t="s">
        <v>22</v>
      </c>
      <c r="S908" s="38">
        <v>10</v>
      </c>
      <c r="T908" s="36" t="s">
        <v>100</v>
      </c>
      <c r="U908" s="36" t="s">
        <v>971</v>
      </c>
    </row>
    <row r="909" spans="10:21" x14ac:dyDescent="0.25">
      <c r="J909" s="37">
        <v>42024</v>
      </c>
      <c r="K909" s="36">
        <f t="shared" si="70"/>
        <v>2015</v>
      </c>
      <c r="L909" s="36" t="str">
        <f t="shared" si="71"/>
        <v>January</v>
      </c>
      <c r="M909" s="36">
        <f t="shared" si="72"/>
        <v>4</v>
      </c>
      <c r="N909" s="36">
        <f t="shared" si="73"/>
        <v>20</v>
      </c>
      <c r="O909" s="36" t="str">
        <f t="shared" si="74"/>
        <v>20154</v>
      </c>
      <c r="P909" s="36" t="str">
        <f>CONCATENATE(K909,MONTH(ExpensesDBTable[[#This Row],[Date]]))</f>
        <v>20151</v>
      </c>
      <c r="Q909" s="36" t="s">
        <v>182</v>
      </c>
      <c r="R909" s="36" t="s">
        <v>19</v>
      </c>
      <c r="S909" s="38">
        <v>20</v>
      </c>
      <c r="T909" s="36" t="s">
        <v>100</v>
      </c>
      <c r="U909" s="36" t="s">
        <v>972</v>
      </c>
    </row>
    <row r="910" spans="10:21" x14ac:dyDescent="0.25">
      <c r="J910" s="37">
        <v>42024</v>
      </c>
      <c r="K910" s="36">
        <f t="shared" si="70"/>
        <v>2015</v>
      </c>
      <c r="L910" s="36" t="str">
        <f t="shared" si="71"/>
        <v>January</v>
      </c>
      <c r="M910" s="36">
        <f t="shared" si="72"/>
        <v>4</v>
      </c>
      <c r="N910" s="36">
        <f t="shared" si="73"/>
        <v>20</v>
      </c>
      <c r="O910" s="36" t="str">
        <f t="shared" si="74"/>
        <v>20154</v>
      </c>
      <c r="P910" s="36" t="str">
        <f>CONCATENATE(K910,MONTH(ExpensesDBTable[[#This Row],[Date]]))</f>
        <v>20151</v>
      </c>
      <c r="Q910" s="36" t="s">
        <v>182</v>
      </c>
      <c r="R910" s="36" t="s">
        <v>14</v>
      </c>
      <c r="S910" s="38">
        <v>9.4</v>
      </c>
      <c r="T910" s="36" t="s">
        <v>100</v>
      </c>
      <c r="U910" s="36" t="s">
        <v>864</v>
      </c>
    </row>
    <row r="911" spans="10:21" x14ac:dyDescent="0.25">
      <c r="J911" s="37">
        <v>42025</v>
      </c>
      <c r="K911" s="36">
        <f t="shared" si="70"/>
        <v>2015</v>
      </c>
      <c r="L911" s="36" t="str">
        <f t="shared" si="71"/>
        <v>January</v>
      </c>
      <c r="M911" s="36">
        <f t="shared" si="72"/>
        <v>4</v>
      </c>
      <c r="N911" s="36">
        <f t="shared" si="73"/>
        <v>21</v>
      </c>
      <c r="O911" s="36" t="str">
        <f t="shared" si="74"/>
        <v>20154</v>
      </c>
      <c r="P911" s="36" t="str">
        <f>CONCATENATE(K911,MONTH(ExpensesDBTable[[#This Row],[Date]]))</f>
        <v>20151</v>
      </c>
      <c r="Q911" s="36" t="s">
        <v>108</v>
      </c>
      <c r="R911" s="36" t="s">
        <v>14</v>
      </c>
      <c r="S911" s="38">
        <v>3.05</v>
      </c>
      <c r="T911" s="36" t="s">
        <v>100</v>
      </c>
      <c r="U911" s="36" t="s">
        <v>973</v>
      </c>
    </row>
    <row r="912" spans="10:21" x14ac:dyDescent="0.25">
      <c r="J912" s="37">
        <v>42025</v>
      </c>
      <c r="K912" s="36">
        <f t="shared" si="70"/>
        <v>2015</v>
      </c>
      <c r="L912" s="36" t="str">
        <f t="shared" si="71"/>
        <v>January</v>
      </c>
      <c r="M912" s="36">
        <f t="shared" si="72"/>
        <v>4</v>
      </c>
      <c r="N912" s="36">
        <f t="shared" si="73"/>
        <v>21</v>
      </c>
      <c r="O912" s="36" t="str">
        <f t="shared" si="74"/>
        <v>20154</v>
      </c>
      <c r="P912" s="36" t="str">
        <f>CONCATENATE(K912,MONTH(ExpensesDBTable[[#This Row],[Date]]))</f>
        <v>20151</v>
      </c>
      <c r="Q912" s="36" t="s">
        <v>119</v>
      </c>
      <c r="R912" s="36" t="s">
        <v>14</v>
      </c>
      <c r="S912" s="38">
        <v>10.35</v>
      </c>
      <c r="T912" s="36" t="s">
        <v>100</v>
      </c>
      <c r="U912" s="36" t="s">
        <v>974</v>
      </c>
    </row>
    <row r="913" spans="10:21" x14ac:dyDescent="0.25">
      <c r="J913" s="37">
        <v>42026</v>
      </c>
      <c r="K913" s="36">
        <f t="shared" si="70"/>
        <v>2015</v>
      </c>
      <c r="L913" s="36" t="str">
        <f t="shared" si="71"/>
        <v>January</v>
      </c>
      <c r="M913" s="36">
        <f t="shared" si="72"/>
        <v>4</v>
      </c>
      <c r="N913" s="36">
        <f t="shared" si="73"/>
        <v>22</v>
      </c>
      <c r="O913" s="36" t="str">
        <f t="shared" si="74"/>
        <v>20154</v>
      </c>
      <c r="P913" s="36" t="str">
        <f>CONCATENATE(K913,MONTH(ExpensesDBTable[[#This Row],[Date]]))</f>
        <v>20151</v>
      </c>
      <c r="Q913" s="36" t="s">
        <v>119</v>
      </c>
      <c r="R913" s="36" t="s">
        <v>14</v>
      </c>
      <c r="S913" s="38">
        <v>9</v>
      </c>
      <c r="T913" s="36" t="s">
        <v>100</v>
      </c>
      <c r="U913" s="36" t="s">
        <v>645</v>
      </c>
    </row>
    <row r="914" spans="10:21" x14ac:dyDescent="0.25">
      <c r="J914" s="37">
        <v>42027</v>
      </c>
      <c r="K914" s="36">
        <f t="shared" si="70"/>
        <v>2015</v>
      </c>
      <c r="L914" s="36" t="str">
        <f t="shared" si="71"/>
        <v>January</v>
      </c>
      <c r="M914" s="36">
        <f t="shared" si="72"/>
        <v>4</v>
      </c>
      <c r="N914" s="36">
        <f t="shared" si="73"/>
        <v>23</v>
      </c>
      <c r="O914" s="36" t="str">
        <f t="shared" si="74"/>
        <v>20154</v>
      </c>
      <c r="P914" s="36" t="str">
        <f>CONCATENATE(K914,MONTH(ExpensesDBTable[[#This Row],[Date]]))</f>
        <v>20151</v>
      </c>
      <c r="Q914" s="36" t="s">
        <v>119</v>
      </c>
      <c r="R914" s="36" t="s">
        <v>14</v>
      </c>
      <c r="S914" s="38">
        <v>10.36</v>
      </c>
      <c r="T914" s="36" t="s">
        <v>100</v>
      </c>
      <c r="U914" s="36" t="s">
        <v>975</v>
      </c>
    </row>
    <row r="915" spans="10:21" x14ac:dyDescent="0.25">
      <c r="J915" s="37">
        <v>42027</v>
      </c>
      <c r="K915" s="36">
        <f t="shared" si="70"/>
        <v>2015</v>
      </c>
      <c r="L915" s="36" t="str">
        <f t="shared" si="71"/>
        <v>January</v>
      </c>
      <c r="M915" s="36">
        <f t="shared" si="72"/>
        <v>4</v>
      </c>
      <c r="N915" s="36">
        <f t="shared" si="73"/>
        <v>23</v>
      </c>
      <c r="O915" s="36" t="str">
        <f t="shared" si="74"/>
        <v>20154</v>
      </c>
      <c r="P915" s="36" t="str">
        <f>CONCATENATE(K915,MONTH(ExpensesDBTable[[#This Row],[Date]]))</f>
        <v>20151</v>
      </c>
      <c r="Q915" s="36" t="s">
        <v>526</v>
      </c>
      <c r="R915" s="36" t="s">
        <v>11</v>
      </c>
      <c r="S915" s="38">
        <v>66.63</v>
      </c>
      <c r="T915" s="36" t="s">
        <v>100</v>
      </c>
      <c r="U915" s="36" t="s">
        <v>976</v>
      </c>
    </row>
    <row r="916" spans="10:21" x14ac:dyDescent="0.25">
      <c r="J916" s="37">
        <v>42028</v>
      </c>
      <c r="K916" s="36">
        <f t="shared" si="70"/>
        <v>2015</v>
      </c>
      <c r="L916" s="36" t="str">
        <f t="shared" si="71"/>
        <v>January</v>
      </c>
      <c r="M916" s="36">
        <f t="shared" si="72"/>
        <v>4</v>
      </c>
      <c r="N916" s="36">
        <f t="shared" si="73"/>
        <v>24</v>
      </c>
      <c r="O916" s="36" t="str">
        <f t="shared" si="74"/>
        <v>20154</v>
      </c>
      <c r="P916" s="36" t="str">
        <f>CONCATENATE(K916,MONTH(ExpensesDBTable[[#This Row],[Date]]))</f>
        <v>20151</v>
      </c>
      <c r="Q916" s="36" t="s">
        <v>592</v>
      </c>
      <c r="R916" s="36" t="s">
        <v>14</v>
      </c>
      <c r="S916" s="38">
        <v>5.5</v>
      </c>
      <c r="T916" s="36" t="s">
        <v>100</v>
      </c>
      <c r="U916" s="36" t="s">
        <v>688</v>
      </c>
    </row>
    <row r="917" spans="10:21" x14ac:dyDescent="0.25">
      <c r="J917" s="37">
        <v>42028</v>
      </c>
      <c r="K917" s="36">
        <f t="shared" si="70"/>
        <v>2015</v>
      </c>
      <c r="L917" s="36" t="str">
        <f t="shared" si="71"/>
        <v>January</v>
      </c>
      <c r="M917" s="36">
        <f t="shared" si="72"/>
        <v>4</v>
      </c>
      <c r="N917" s="36">
        <f t="shared" si="73"/>
        <v>24</v>
      </c>
      <c r="O917" s="36" t="str">
        <f t="shared" si="74"/>
        <v>20154</v>
      </c>
      <c r="P917" s="36" t="str">
        <f>CONCATENATE(K917,MONTH(ExpensesDBTable[[#This Row],[Date]]))</f>
        <v>20151</v>
      </c>
      <c r="Q917" s="36" t="s">
        <v>119</v>
      </c>
      <c r="R917" s="36" t="s">
        <v>14</v>
      </c>
      <c r="S917" s="38">
        <v>20.49</v>
      </c>
      <c r="T917" s="36" t="s">
        <v>100</v>
      </c>
      <c r="U917" s="36" t="s">
        <v>977</v>
      </c>
    </row>
    <row r="918" spans="10:21" x14ac:dyDescent="0.25">
      <c r="J918" s="37">
        <v>42031</v>
      </c>
      <c r="K918" s="36">
        <f t="shared" si="70"/>
        <v>2015</v>
      </c>
      <c r="L918" s="36" t="str">
        <f t="shared" si="71"/>
        <v>January</v>
      </c>
      <c r="M918" s="36">
        <f t="shared" si="72"/>
        <v>5</v>
      </c>
      <c r="N918" s="36">
        <f t="shared" si="73"/>
        <v>27</v>
      </c>
      <c r="O918" s="36" t="str">
        <f t="shared" si="74"/>
        <v>20155</v>
      </c>
      <c r="P918" s="36" t="str">
        <f>CONCATENATE(K918,MONTH(ExpensesDBTable[[#This Row],[Date]]))</f>
        <v>20151</v>
      </c>
      <c r="Q918" s="36" t="s">
        <v>182</v>
      </c>
      <c r="R918" s="36" t="s">
        <v>19</v>
      </c>
      <c r="S918" s="38">
        <v>40</v>
      </c>
      <c r="T918" s="36" t="s">
        <v>100</v>
      </c>
      <c r="U918" s="36" t="s">
        <v>978</v>
      </c>
    </row>
    <row r="919" spans="10:21" x14ac:dyDescent="0.25">
      <c r="J919" s="37">
        <v>42031</v>
      </c>
      <c r="K919" s="36">
        <f t="shared" si="70"/>
        <v>2015</v>
      </c>
      <c r="L919" s="36" t="str">
        <f t="shared" si="71"/>
        <v>January</v>
      </c>
      <c r="M919" s="36">
        <f t="shared" si="72"/>
        <v>5</v>
      </c>
      <c r="N919" s="36">
        <f t="shared" si="73"/>
        <v>27</v>
      </c>
      <c r="O919" s="36" t="str">
        <f t="shared" si="74"/>
        <v>20155</v>
      </c>
      <c r="P919" s="36" t="str">
        <f>CONCATENATE(K919,MONTH(ExpensesDBTable[[#This Row],[Date]]))</f>
        <v>20151</v>
      </c>
      <c r="Q919" s="36" t="s">
        <v>119</v>
      </c>
      <c r="R919" s="36" t="s">
        <v>14</v>
      </c>
      <c r="S919" s="38">
        <v>3.5</v>
      </c>
      <c r="T919" s="36" t="s">
        <v>100</v>
      </c>
      <c r="U919" s="36" t="s">
        <v>357</v>
      </c>
    </row>
    <row r="920" spans="10:21" x14ac:dyDescent="0.25">
      <c r="J920" s="37">
        <v>42032</v>
      </c>
      <c r="K920" s="36">
        <f t="shared" si="70"/>
        <v>2015</v>
      </c>
      <c r="L920" s="36" t="str">
        <f t="shared" si="71"/>
        <v>January</v>
      </c>
      <c r="M920" s="36">
        <f t="shared" si="72"/>
        <v>5</v>
      </c>
      <c r="N920" s="36">
        <f t="shared" si="73"/>
        <v>28</v>
      </c>
      <c r="O920" s="36" t="str">
        <f t="shared" si="74"/>
        <v>20155</v>
      </c>
      <c r="P920" s="36" t="str">
        <f>CONCATENATE(K920,MONTH(ExpensesDBTable[[#This Row],[Date]]))</f>
        <v>20151</v>
      </c>
      <c r="Q920" s="36" t="s">
        <v>119</v>
      </c>
      <c r="R920" s="36" t="s">
        <v>14</v>
      </c>
      <c r="S920" s="38">
        <v>5</v>
      </c>
      <c r="T920" s="36" t="s">
        <v>100</v>
      </c>
      <c r="U920" s="36" t="s">
        <v>979</v>
      </c>
    </row>
    <row r="921" spans="10:21" x14ac:dyDescent="0.25">
      <c r="J921" s="37">
        <v>42033</v>
      </c>
      <c r="K921" s="36">
        <f t="shared" si="70"/>
        <v>2015</v>
      </c>
      <c r="L921" s="36" t="str">
        <f t="shared" si="71"/>
        <v>January</v>
      </c>
      <c r="M921" s="36">
        <f t="shared" si="72"/>
        <v>5</v>
      </c>
      <c r="N921" s="36">
        <f t="shared" si="73"/>
        <v>29</v>
      </c>
      <c r="O921" s="36" t="str">
        <f t="shared" si="74"/>
        <v>20155</v>
      </c>
      <c r="P921" s="36" t="str">
        <f>CONCATENATE(K921,MONTH(ExpensesDBTable[[#This Row],[Date]]))</f>
        <v>20151</v>
      </c>
      <c r="Q921" s="36" t="s">
        <v>119</v>
      </c>
      <c r="R921" s="36" t="s">
        <v>14</v>
      </c>
      <c r="S921" s="38">
        <v>11.34</v>
      </c>
      <c r="T921" s="36" t="s">
        <v>100</v>
      </c>
      <c r="U921" s="36" t="s">
        <v>980</v>
      </c>
    </row>
    <row r="922" spans="10:21" x14ac:dyDescent="0.25">
      <c r="J922" s="37">
        <v>42034</v>
      </c>
      <c r="K922" s="36">
        <f t="shared" si="70"/>
        <v>2015</v>
      </c>
      <c r="L922" s="36" t="str">
        <f t="shared" si="71"/>
        <v>January</v>
      </c>
      <c r="M922" s="36">
        <f t="shared" si="72"/>
        <v>5</v>
      </c>
      <c r="N922" s="36">
        <f t="shared" si="73"/>
        <v>30</v>
      </c>
      <c r="O922" s="36" t="str">
        <f t="shared" si="74"/>
        <v>20155</v>
      </c>
      <c r="P922" s="36" t="str">
        <f>CONCATENATE(K922,MONTH(ExpensesDBTable[[#This Row],[Date]]))</f>
        <v>20151</v>
      </c>
      <c r="Q922" s="36" t="s">
        <v>128</v>
      </c>
      <c r="R922" s="36" t="s">
        <v>22</v>
      </c>
      <c r="S922" s="38">
        <v>10</v>
      </c>
      <c r="T922" s="36" t="s">
        <v>100</v>
      </c>
      <c r="U922" s="36" t="s">
        <v>981</v>
      </c>
    </row>
    <row r="923" spans="10:21" x14ac:dyDescent="0.25">
      <c r="J923" s="37">
        <v>42035</v>
      </c>
      <c r="K923" s="36">
        <f t="shared" si="70"/>
        <v>2015</v>
      </c>
      <c r="L923" s="36" t="str">
        <f t="shared" si="71"/>
        <v>January</v>
      </c>
      <c r="M923" s="36">
        <f t="shared" si="72"/>
        <v>5</v>
      </c>
      <c r="N923" s="36">
        <f t="shared" si="73"/>
        <v>31</v>
      </c>
      <c r="O923" s="36" t="str">
        <f t="shared" si="74"/>
        <v>20155</v>
      </c>
      <c r="P923" s="36" t="str">
        <f>CONCATENATE(K923,MONTH(ExpensesDBTable[[#This Row],[Date]]))</f>
        <v>20151</v>
      </c>
      <c r="Q923" s="36" t="s">
        <v>199</v>
      </c>
      <c r="R923" s="36" t="s">
        <v>19</v>
      </c>
      <c r="S923" s="38">
        <v>15</v>
      </c>
      <c r="T923" s="36" t="s">
        <v>100</v>
      </c>
      <c r="U923" s="36" t="s">
        <v>982</v>
      </c>
    </row>
    <row r="924" spans="10:21" x14ac:dyDescent="0.25">
      <c r="J924" s="37">
        <v>42036</v>
      </c>
      <c r="K924" s="36">
        <f t="shared" si="70"/>
        <v>2015</v>
      </c>
      <c r="L924" s="36" t="str">
        <f t="shared" si="71"/>
        <v>February</v>
      </c>
      <c r="M924" s="36">
        <f t="shared" si="72"/>
        <v>5</v>
      </c>
      <c r="N924" s="36">
        <f t="shared" si="73"/>
        <v>1</v>
      </c>
      <c r="O924" s="36" t="str">
        <f t="shared" si="74"/>
        <v>20155</v>
      </c>
      <c r="P924" s="36" t="str">
        <f>CONCATENATE(K924,MONTH(ExpensesDBTable[[#This Row],[Date]]))</f>
        <v>20152</v>
      </c>
      <c r="Q924" s="36" t="s">
        <v>119</v>
      </c>
      <c r="R924" s="36" t="s">
        <v>14</v>
      </c>
      <c r="S924" s="38">
        <v>15.42</v>
      </c>
      <c r="T924" s="36" t="s">
        <v>100</v>
      </c>
      <c r="U924" s="36" t="s">
        <v>983</v>
      </c>
    </row>
    <row r="925" spans="10:21" x14ac:dyDescent="0.25">
      <c r="J925" s="37">
        <v>42036</v>
      </c>
      <c r="K925" s="36">
        <f t="shared" si="70"/>
        <v>2015</v>
      </c>
      <c r="L925" s="36" t="str">
        <f t="shared" si="71"/>
        <v>February</v>
      </c>
      <c r="M925" s="36">
        <f t="shared" si="72"/>
        <v>5</v>
      </c>
      <c r="N925" s="36">
        <f t="shared" si="73"/>
        <v>1</v>
      </c>
      <c r="O925" s="36" t="str">
        <f t="shared" si="74"/>
        <v>20155</v>
      </c>
      <c r="P925" s="36" t="str">
        <f>CONCATENATE(K925,MONTH(ExpensesDBTable[[#This Row],[Date]]))</f>
        <v>20152</v>
      </c>
      <c r="Q925" s="36" t="s">
        <v>130</v>
      </c>
      <c r="R925" s="36" t="s">
        <v>14</v>
      </c>
      <c r="S925" s="38">
        <v>7</v>
      </c>
      <c r="T925" s="36" t="s">
        <v>100</v>
      </c>
      <c r="U925" s="36" t="s">
        <v>725</v>
      </c>
    </row>
    <row r="926" spans="10:21" x14ac:dyDescent="0.25">
      <c r="J926" s="37">
        <v>42037</v>
      </c>
      <c r="K926" s="36">
        <f t="shared" si="70"/>
        <v>2015</v>
      </c>
      <c r="L926" s="36" t="str">
        <f t="shared" si="71"/>
        <v>February</v>
      </c>
      <c r="M926" s="36">
        <f t="shared" si="72"/>
        <v>6</v>
      </c>
      <c r="N926" s="36">
        <f t="shared" si="73"/>
        <v>2</v>
      </c>
      <c r="O926" s="36" t="str">
        <f t="shared" si="74"/>
        <v>20156</v>
      </c>
      <c r="P926" s="36" t="str">
        <f>CONCATENATE(K926,MONTH(ExpensesDBTable[[#This Row],[Date]]))</f>
        <v>20152</v>
      </c>
      <c r="Q926" s="36" t="s">
        <v>108</v>
      </c>
      <c r="R926" s="36" t="s">
        <v>14</v>
      </c>
      <c r="S926" s="38">
        <v>17</v>
      </c>
      <c r="T926" s="36" t="s">
        <v>100</v>
      </c>
      <c r="U926" s="36" t="s">
        <v>984</v>
      </c>
    </row>
    <row r="927" spans="10:21" x14ac:dyDescent="0.25">
      <c r="J927" s="37">
        <v>42037</v>
      </c>
      <c r="K927" s="36">
        <f t="shared" si="70"/>
        <v>2015</v>
      </c>
      <c r="L927" s="36" t="str">
        <f t="shared" si="71"/>
        <v>February</v>
      </c>
      <c r="M927" s="36">
        <f t="shared" si="72"/>
        <v>6</v>
      </c>
      <c r="N927" s="36">
        <f t="shared" si="73"/>
        <v>2</v>
      </c>
      <c r="O927" s="36" t="str">
        <f t="shared" si="74"/>
        <v>20156</v>
      </c>
      <c r="P927" s="36" t="str">
        <f>CONCATENATE(K927,MONTH(ExpensesDBTable[[#This Row],[Date]]))</f>
        <v>20152</v>
      </c>
      <c r="Q927" s="36" t="s">
        <v>119</v>
      </c>
      <c r="R927" s="36" t="s">
        <v>14</v>
      </c>
      <c r="S927" s="38">
        <v>4</v>
      </c>
      <c r="T927" s="36" t="s">
        <v>100</v>
      </c>
      <c r="U927" s="36" t="s">
        <v>985</v>
      </c>
    </row>
    <row r="928" spans="10:21" x14ac:dyDescent="0.25">
      <c r="J928" s="37">
        <v>42038</v>
      </c>
      <c r="K928" s="36">
        <f t="shared" si="70"/>
        <v>2015</v>
      </c>
      <c r="L928" s="36" t="str">
        <f t="shared" si="71"/>
        <v>February</v>
      </c>
      <c r="M928" s="36">
        <f t="shared" si="72"/>
        <v>6</v>
      </c>
      <c r="N928" s="36">
        <f t="shared" si="73"/>
        <v>3</v>
      </c>
      <c r="O928" s="36" t="str">
        <f t="shared" si="74"/>
        <v>20156</v>
      </c>
      <c r="P928" s="36" t="str">
        <f>CONCATENATE(K928,MONTH(ExpensesDBTable[[#This Row],[Date]]))</f>
        <v>20152</v>
      </c>
      <c r="Q928" s="36" t="s">
        <v>119</v>
      </c>
      <c r="R928" s="36" t="s">
        <v>14</v>
      </c>
      <c r="S928" s="38">
        <v>2.7</v>
      </c>
      <c r="T928" s="36" t="s">
        <v>100</v>
      </c>
      <c r="U928" s="36" t="s">
        <v>318</v>
      </c>
    </row>
    <row r="929" spans="10:21" x14ac:dyDescent="0.25">
      <c r="J929" s="37">
        <v>42038</v>
      </c>
      <c r="K929" s="36">
        <f t="shared" si="70"/>
        <v>2015</v>
      </c>
      <c r="L929" s="36" t="str">
        <f t="shared" si="71"/>
        <v>February</v>
      </c>
      <c r="M929" s="36">
        <f t="shared" si="72"/>
        <v>6</v>
      </c>
      <c r="N929" s="36">
        <f t="shared" si="73"/>
        <v>3</v>
      </c>
      <c r="O929" s="36" t="str">
        <f t="shared" si="74"/>
        <v>20156</v>
      </c>
      <c r="P929" s="36" t="str">
        <f>CONCATENATE(K929,MONTH(ExpensesDBTable[[#This Row],[Date]]))</f>
        <v>20152</v>
      </c>
      <c r="Q929" s="36" t="s">
        <v>552</v>
      </c>
      <c r="R929" s="36" t="s">
        <v>18</v>
      </c>
      <c r="S929" s="38">
        <v>7.5</v>
      </c>
      <c r="T929" s="36" t="s">
        <v>100</v>
      </c>
      <c r="U929" s="36" t="s">
        <v>986</v>
      </c>
    </row>
    <row r="930" spans="10:21" x14ac:dyDescent="0.25">
      <c r="J930" s="37">
        <v>42039</v>
      </c>
      <c r="K930" s="36">
        <f t="shared" si="70"/>
        <v>2015</v>
      </c>
      <c r="L930" s="36" t="str">
        <f t="shared" si="71"/>
        <v>February</v>
      </c>
      <c r="M930" s="36">
        <f t="shared" si="72"/>
        <v>6</v>
      </c>
      <c r="N930" s="36">
        <f t="shared" si="73"/>
        <v>4</v>
      </c>
      <c r="O930" s="36" t="str">
        <f t="shared" si="74"/>
        <v>20156</v>
      </c>
      <c r="P930" s="36" t="str">
        <f>CONCATENATE(K930,MONTH(ExpensesDBTable[[#This Row],[Date]]))</f>
        <v>20152</v>
      </c>
      <c r="Q930" s="36" t="s">
        <v>145</v>
      </c>
      <c r="R930" s="36" t="s">
        <v>23</v>
      </c>
      <c r="S930" s="38">
        <v>55.47</v>
      </c>
      <c r="T930" s="36" t="s">
        <v>106</v>
      </c>
      <c r="U930" s="36" t="s">
        <v>233</v>
      </c>
    </row>
    <row r="931" spans="10:21" x14ac:dyDescent="0.25">
      <c r="J931" s="37">
        <v>42039</v>
      </c>
      <c r="K931" s="36">
        <f t="shared" si="70"/>
        <v>2015</v>
      </c>
      <c r="L931" s="36" t="str">
        <f t="shared" si="71"/>
        <v>February</v>
      </c>
      <c r="M931" s="36">
        <f t="shared" si="72"/>
        <v>6</v>
      </c>
      <c r="N931" s="36">
        <f t="shared" si="73"/>
        <v>4</v>
      </c>
      <c r="O931" s="36" t="str">
        <f t="shared" si="74"/>
        <v>20156</v>
      </c>
      <c r="P931" s="36" t="str">
        <f>CONCATENATE(K931,MONTH(ExpensesDBTable[[#This Row],[Date]]))</f>
        <v>20152</v>
      </c>
      <c r="Q931" s="36" t="s">
        <v>119</v>
      </c>
      <c r="R931" s="36" t="s">
        <v>14</v>
      </c>
      <c r="S931" s="38">
        <v>23.37</v>
      </c>
      <c r="T931" s="36" t="s">
        <v>100</v>
      </c>
      <c r="U931" s="36" t="s">
        <v>987</v>
      </c>
    </row>
    <row r="932" spans="10:21" x14ac:dyDescent="0.25">
      <c r="J932" s="37">
        <v>42040</v>
      </c>
      <c r="K932" s="36">
        <f t="shared" si="70"/>
        <v>2015</v>
      </c>
      <c r="L932" s="36" t="str">
        <f t="shared" si="71"/>
        <v>February</v>
      </c>
      <c r="M932" s="36">
        <f t="shared" si="72"/>
        <v>6</v>
      </c>
      <c r="N932" s="36">
        <f t="shared" si="73"/>
        <v>5</v>
      </c>
      <c r="O932" s="36" t="str">
        <f t="shared" si="74"/>
        <v>20156</v>
      </c>
      <c r="P932" s="36" t="str">
        <f>CONCATENATE(K932,MONTH(ExpensesDBTable[[#This Row],[Date]]))</f>
        <v>20152</v>
      </c>
      <c r="Q932" s="36" t="s">
        <v>128</v>
      </c>
      <c r="R932" s="36" t="s">
        <v>22</v>
      </c>
      <c r="S932" s="38">
        <v>3</v>
      </c>
      <c r="T932" s="36" t="s">
        <v>100</v>
      </c>
      <c r="U932" s="36" t="s">
        <v>988</v>
      </c>
    </row>
    <row r="933" spans="10:21" x14ac:dyDescent="0.25">
      <c r="J933" s="37">
        <v>42040</v>
      </c>
      <c r="K933" s="36">
        <f t="shared" si="70"/>
        <v>2015</v>
      </c>
      <c r="L933" s="36" t="str">
        <f t="shared" si="71"/>
        <v>February</v>
      </c>
      <c r="M933" s="36">
        <f t="shared" si="72"/>
        <v>6</v>
      </c>
      <c r="N933" s="36">
        <f t="shared" si="73"/>
        <v>5</v>
      </c>
      <c r="O933" s="36" t="str">
        <f t="shared" si="74"/>
        <v>20156</v>
      </c>
      <c r="P933" s="36" t="str">
        <f>CONCATENATE(K933,MONTH(ExpensesDBTable[[#This Row],[Date]]))</f>
        <v>20152</v>
      </c>
      <c r="Q933" s="36" t="s">
        <v>989</v>
      </c>
      <c r="R933" s="36" t="s">
        <v>19</v>
      </c>
      <c r="S933" s="38">
        <v>20.9</v>
      </c>
      <c r="T933" s="36" t="s">
        <v>100</v>
      </c>
      <c r="U933" s="36" t="s">
        <v>990</v>
      </c>
    </row>
    <row r="934" spans="10:21" x14ac:dyDescent="0.25">
      <c r="J934" s="37">
        <v>42040</v>
      </c>
      <c r="K934" s="36">
        <f t="shared" si="70"/>
        <v>2015</v>
      </c>
      <c r="L934" s="36" t="str">
        <f t="shared" si="71"/>
        <v>February</v>
      </c>
      <c r="M934" s="36">
        <f t="shared" si="72"/>
        <v>6</v>
      </c>
      <c r="N934" s="36">
        <f t="shared" si="73"/>
        <v>5</v>
      </c>
      <c r="O934" s="36" t="str">
        <f t="shared" si="74"/>
        <v>20156</v>
      </c>
      <c r="P934" s="36" t="str">
        <f>CONCATENATE(K934,MONTH(ExpensesDBTable[[#This Row],[Date]]))</f>
        <v>20152</v>
      </c>
      <c r="Q934" s="36" t="s">
        <v>102</v>
      </c>
      <c r="R934" s="36" t="s">
        <v>14</v>
      </c>
      <c r="S934" s="38">
        <v>19</v>
      </c>
      <c r="T934" s="36" t="s">
        <v>100</v>
      </c>
      <c r="U934" s="36" t="s">
        <v>991</v>
      </c>
    </row>
    <row r="935" spans="10:21" x14ac:dyDescent="0.25">
      <c r="J935" s="37">
        <v>42040</v>
      </c>
      <c r="K935" s="36">
        <f t="shared" si="70"/>
        <v>2015</v>
      </c>
      <c r="L935" s="36" t="str">
        <f t="shared" si="71"/>
        <v>February</v>
      </c>
      <c r="M935" s="36">
        <f t="shared" si="72"/>
        <v>6</v>
      </c>
      <c r="N935" s="36">
        <f t="shared" si="73"/>
        <v>5</v>
      </c>
      <c r="O935" s="36" t="str">
        <f t="shared" si="74"/>
        <v>20156</v>
      </c>
      <c r="P935" s="36" t="str">
        <f>CONCATENATE(K935,MONTH(ExpensesDBTable[[#This Row],[Date]]))</f>
        <v>20152</v>
      </c>
      <c r="Q935" s="36" t="s">
        <v>122</v>
      </c>
      <c r="R935" s="36" t="s">
        <v>11</v>
      </c>
      <c r="S935" s="38">
        <v>7</v>
      </c>
      <c r="T935" s="36" t="s">
        <v>100</v>
      </c>
      <c r="U935" s="36" t="s">
        <v>992</v>
      </c>
    </row>
    <row r="936" spans="10:21" x14ac:dyDescent="0.25">
      <c r="J936" s="37">
        <v>42040</v>
      </c>
      <c r="K936" s="36">
        <f t="shared" si="70"/>
        <v>2015</v>
      </c>
      <c r="L936" s="36" t="str">
        <f t="shared" si="71"/>
        <v>February</v>
      </c>
      <c r="M936" s="36">
        <f t="shared" si="72"/>
        <v>6</v>
      </c>
      <c r="N936" s="36">
        <f t="shared" si="73"/>
        <v>5</v>
      </c>
      <c r="O936" s="36" t="str">
        <f t="shared" si="74"/>
        <v>20156</v>
      </c>
      <c r="P936" s="36" t="str">
        <f>CONCATENATE(K936,MONTH(ExpensesDBTable[[#This Row],[Date]]))</f>
        <v>20152</v>
      </c>
      <c r="Q936" s="36" t="s">
        <v>446</v>
      </c>
      <c r="R936" s="36" t="s">
        <v>21</v>
      </c>
      <c r="S936" s="38">
        <v>1477</v>
      </c>
      <c r="T936" s="36" t="s">
        <v>106</v>
      </c>
      <c r="U936" s="36" t="s">
        <v>993</v>
      </c>
    </row>
    <row r="937" spans="10:21" x14ac:dyDescent="0.25">
      <c r="J937" s="37">
        <v>42041</v>
      </c>
      <c r="K937" s="36">
        <f t="shared" si="70"/>
        <v>2015</v>
      </c>
      <c r="L937" s="36" t="str">
        <f t="shared" si="71"/>
        <v>February</v>
      </c>
      <c r="M937" s="36">
        <f t="shared" si="72"/>
        <v>6</v>
      </c>
      <c r="N937" s="36">
        <f t="shared" si="73"/>
        <v>6</v>
      </c>
      <c r="O937" s="36" t="str">
        <f t="shared" si="74"/>
        <v>20156</v>
      </c>
      <c r="P937" s="36" t="str">
        <f>CONCATENATE(K937,MONTH(ExpensesDBTable[[#This Row],[Date]]))</f>
        <v>20152</v>
      </c>
      <c r="Q937" s="36" t="s">
        <v>648</v>
      </c>
      <c r="R937" s="36" t="s">
        <v>23</v>
      </c>
      <c r="S937" s="38">
        <v>48.33</v>
      </c>
      <c r="T937" s="36" t="s">
        <v>106</v>
      </c>
      <c r="U937" s="36" t="s">
        <v>994</v>
      </c>
    </row>
    <row r="938" spans="10:21" x14ac:dyDescent="0.25">
      <c r="J938" s="37">
        <v>42041</v>
      </c>
      <c r="K938" s="36">
        <f t="shared" si="70"/>
        <v>2015</v>
      </c>
      <c r="L938" s="36" t="str">
        <f t="shared" si="71"/>
        <v>February</v>
      </c>
      <c r="M938" s="36">
        <f t="shared" si="72"/>
        <v>6</v>
      </c>
      <c r="N938" s="36">
        <f t="shared" si="73"/>
        <v>6</v>
      </c>
      <c r="O938" s="36" t="str">
        <f t="shared" si="74"/>
        <v>20156</v>
      </c>
      <c r="P938" s="36" t="str">
        <f>CONCATENATE(K938,MONTH(ExpensesDBTable[[#This Row],[Date]]))</f>
        <v>20152</v>
      </c>
      <c r="Q938" s="36" t="s">
        <v>108</v>
      </c>
      <c r="R938" s="36" t="s">
        <v>14</v>
      </c>
      <c r="S938" s="38">
        <v>9.9</v>
      </c>
      <c r="T938" s="36" t="s">
        <v>100</v>
      </c>
      <c r="U938" s="36" t="s">
        <v>995</v>
      </c>
    </row>
    <row r="939" spans="10:21" x14ac:dyDescent="0.25">
      <c r="J939" s="37">
        <v>42041</v>
      </c>
      <c r="K939" s="36">
        <f t="shared" si="70"/>
        <v>2015</v>
      </c>
      <c r="L939" s="36" t="str">
        <f t="shared" si="71"/>
        <v>February</v>
      </c>
      <c r="M939" s="36">
        <f t="shared" si="72"/>
        <v>6</v>
      </c>
      <c r="N939" s="36">
        <f t="shared" si="73"/>
        <v>6</v>
      </c>
      <c r="O939" s="36" t="str">
        <f t="shared" si="74"/>
        <v>20156</v>
      </c>
      <c r="P939" s="36" t="str">
        <f>CONCATENATE(K939,MONTH(ExpensesDBTable[[#This Row],[Date]]))</f>
        <v>20152</v>
      </c>
      <c r="Q939" s="36" t="s">
        <v>119</v>
      </c>
      <c r="R939" s="36" t="s">
        <v>14</v>
      </c>
      <c r="S939" s="38">
        <v>15.36</v>
      </c>
      <c r="T939" s="36" t="s">
        <v>100</v>
      </c>
      <c r="U939" s="36" t="s">
        <v>996</v>
      </c>
    </row>
    <row r="940" spans="10:21" x14ac:dyDescent="0.25">
      <c r="J940" s="37">
        <v>42042</v>
      </c>
      <c r="K940" s="36">
        <f t="shared" si="70"/>
        <v>2015</v>
      </c>
      <c r="L940" s="36" t="str">
        <f t="shared" si="71"/>
        <v>February</v>
      </c>
      <c r="M940" s="36">
        <f t="shared" si="72"/>
        <v>6</v>
      </c>
      <c r="N940" s="36">
        <f t="shared" si="73"/>
        <v>7</v>
      </c>
      <c r="O940" s="36" t="str">
        <f t="shared" si="74"/>
        <v>20156</v>
      </c>
      <c r="P940" s="36" t="str">
        <f>CONCATENATE(K940,MONTH(ExpensesDBTable[[#This Row],[Date]]))</f>
        <v>20152</v>
      </c>
      <c r="Q940" s="36" t="s">
        <v>128</v>
      </c>
      <c r="R940" s="36" t="s">
        <v>22</v>
      </c>
      <c r="S940" s="38">
        <v>2</v>
      </c>
      <c r="T940" s="36" t="s">
        <v>100</v>
      </c>
      <c r="U940" s="36" t="s">
        <v>997</v>
      </c>
    </row>
    <row r="941" spans="10:21" x14ac:dyDescent="0.25">
      <c r="J941" s="37">
        <v>42042</v>
      </c>
      <c r="K941" s="36">
        <f t="shared" si="70"/>
        <v>2015</v>
      </c>
      <c r="L941" s="36" t="str">
        <f t="shared" si="71"/>
        <v>February</v>
      </c>
      <c r="M941" s="36">
        <f t="shared" si="72"/>
        <v>6</v>
      </c>
      <c r="N941" s="36">
        <f t="shared" si="73"/>
        <v>7</v>
      </c>
      <c r="O941" s="36" t="str">
        <f t="shared" si="74"/>
        <v>20156</v>
      </c>
      <c r="P941" s="36" t="str">
        <f>CONCATENATE(K941,MONTH(ExpensesDBTable[[#This Row],[Date]]))</f>
        <v>20152</v>
      </c>
      <c r="Q941" s="36" t="s">
        <v>119</v>
      </c>
      <c r="R941" s="36" t="s">
        <v>14</v>
      </c>
      <c r="S941" s="38">
        <v>2.16</v>
      </c>
      <c r="T941" s="36" t="s">
        <v>100</v>
      </c>
      <c r="U941" s="36" t="s">
        <v>496</v>
      </c>
    </row>
    <row r="942" spans="10:21" x14ac:dyDescent="0.25">
      <c r="J942" s="37">
        <v>42043</v>
      </c>
      <c r="K942" s="36">
        <f t="shared" si="70"/>
        <v>2015</v>
      </c>
      <c r="L942" s="36" t="str">
        <f t="shared" si="71"/>
        <v>February</v>
      </c>
      <c r="M942" s="36">
        <f t="shared" si="72"/>
        <v>6</v>
      </c>
      <c r="N942" s="36">
        <f t="shared" si="73"/>
        <v>8</v>
      </c>
      <c r="O942" s="36" t="str">
        <f t="shared" si="74"/>
        <v>20156</v>
      </c>
      <c r="P942" s="36" t="str">
        <f>CONCATENATE(K942,MONTH(ExpensesDBTable[[#This Row],[Date]]))</f>
        <v>20152</v>
      </c>
      <c r="Q942" s="36" t="s">
        <v>533</v>
      </c>
      <c r="R942" s="36" t="s">
        <v>23</v>
      </c>
      <c r="S942" s="38">
        <v>60</v>
      </c>
      <c r="T942" s="36" t="s">
        <v>106</v>
      </c>
      <c r="U942" s="36" t="s">
        <v>998</v>
      </c>
    </row>
    <row r="943" spans="10:21" x14ac:dyDescent="0.25">
      <c r="J943" s="37">
        <v>42043</v>
      </c>
      <c r="K943" s="36">
        <f t="shared" si="70"/>
        <v>2015</v>
      </c>
      <c r="L943" s="36" t="str">
        <f t="shared" si="71"/>
        <v>February</v>
      </c>
      <c r="M943" s="36">
        <f t="shared" si="72"/>
        <v>6</v>
      </c>
      <c r="N943" s="36">
        <f t="shared" si="73"/>
        <v>8</v>
      </c>
      <c r="O943" s="36" t="str">
        <f t="shared" si="74"/>
        <v>20156</v>
      </c>
      <c r="P943" s="36" t="str">
        <f>CONCATENATE(K943,MONTH(ExpensesDBTable[[#This Row],[Date]]))</f>
        <v>20152</v>
      </c>
      <c r="Q943" s="36" t="s">
        <v>119</v>
      </c>
      <c r="R943" s="36" t="s">
        <v>14</v>
      </c>
      <c r="S943" s="38">
        <v>12.3</v>
      </c>
      <c r="T943" s="36" t="s">
        <v>100</v>
      </c>
      <c r="U943" s="36" t="s">
        <v>999</v>
      </c>
    </row>
    <row r="944" spans="10:21" x14ac:dyDescent="0.25">
      <c r="J944" s="37">
        <v>42044</v>
      </c>
      <c r="K944" s="36">
        <f t="shared" si="70"/>
        <v>2015</v>
      </c>
      <c r="L944" s="36" t="str">
        <f t="shared" si="71"/>
        <v>February</v>
      </c>
      <c r="M944" s="36">
        <f t="shared" si="72"/>
        <v>7</v>
      </c>
      <c r="N944" s="36">
        <f t="shared" si="73"/>
        <v>9</v>
      </c>
      <c r="O944" s="36" t="str">
        <f t="shared" si="74"/>
        <v>20157</v>
      </c>
      <c r="P944" s="36" t="str">
        <f>CONCATENATE(K944,MONTH(ExpensesDBTable[[#This Row],[Date]]))</f>
        <v>20152</v>
      </c>
      <c r="Q944" s="36" t="s">
        <v>119</v>
      </c>
      <c r="R944" s="36" t="s">
        <v>14</v>
      </c>
      <c r="S944" s="38">
        <v>15.79</v>
      </c>
      <c r="T944" s="36" t="s">
        <v>100</v>
      </c>
      <c r="U944" s="36" t="s">
        <v>1000</v>
      </c>
    </row>
    <row r="945" spans="10:21" x14ac:dyDescent="0.25">
      <c r="J945" s="37">
        <v>42045</v>
      </c>
      <c r="K945" s="36">
        <f t="shared" si="70"/>
        <v>2015</v>
      </c>
      <c r="L945" s="36" t="str">
        <f t="shared" si="71"/>
        <v>February</v>
      </c>
      <c r="M945" s="36">
        <f t="shared" si="72"/>
        <v>7</v>
      </c>
      <c r="N945" s="36">
        <f t="shared" si="73"/>
        <v>10</v>
      </c>
      <c r="O945" s="36" t="str">
        <f t="shared" si="74"/>
        <v>20157</v>
      </c>
      <c r="P945" s="36" t="str">
        <f>CONCATENATE(K945,MONTH(ExpensesDBTable[[#This Row],[Date]]))</f>
        <v>20152</v>
      </c>
      <c r="Q945" s="36" t="s">
        <v>718</v>
      </c>
      <c r="R945" s="36" t="s">
        <v>23</v>
      </c>
      <c r="S945" s="38">
        <v>51</v>
      </c>
      <c r="T945" s="36" t="s">
        <v>106</v>
      </c>
      <c r="U945" s="36" t="s">
        <v>1001</v>
      </c>
    </row>
    <row r="946" spans="10:21" x14ac:dyDescent="0.25">
      <c r="J946" s="37">
        <v>42045</v>
      </c>
      <c r="K946" s="36">
        <f t="shared" si="70"/>
        <v>2015</v>
      </c>
      <c r="L946" s="36" t="str">
        <f t="shared" si="71"/>
        <v>February</v>
      </c>
      <c r="M946" s="36">
        <f t="shared" si="72"/>
        <v>7</v>
      </c>
      <c r="N946" s="36">
        <f t="shared" si="73"/>
        <v>10</v>
      </c>
      <c r="O946" s="36" t="str">
        <f t="shared" si="74"/>
        <v>20157</v>
      </c>
      <c r="P946" s="36" t="str">
        <f>CONCATENATE(K946,MONTH(ExpensesDBTable[[#This Row],[Date]]))</f>
        <v>20152</v>
      </c>
      <c r="Q946" s="36" t="s">
        <v>105</v>
      </c>
      <c r="R946" s="36" t="s">
        <v>16</v>
      </c>
      <c r="S946" s="38">
        <v>54</v>
      </c>
      <c r="T946" s="36" t="s">
        <v>106</v>
      </c>
      <c r="U946" s="36" t="s">
        <v>1002</v>
      </c>
    </row>
    <row r="947" spans="10:21" x14ac:dyDescent="0.25">
      <c r="J947" s="37">
        <v>42045</v>
      </c>
      <c r="K947" s="36">
        <f t="shared" si="70"/>
        <v>2015</v>
      </c>
      <c r="L947" s="36" t="str">
        <f t="shared" si="71"/>
        <v>February</v>
      </c>
      <c r="M947" s="36">
        <f t="shared" si="72"/>
        <v>7</v>
      </c>
      <c r="N947" s="36">
        <f t="shared" si="73"/>
        <v>10</v>
      </c>
      <c r="O947" s="36" t="str">
        <f t="shared" si="74"/>
        <v>20157</v>
      </c>
      <c r="P947" s="36" t="str">
        <f>CONCATENATE(K947,MONTH(ExpensesDBTable[[#This Row],[Date]]))</f>
        <v>20152</v>
      </c>
      <c r="Q947" s="36" t="s">
        <v>108</v>
      </c>
      <c r="R947" s="36" t="s">
        <v>14</v>
      </c>
      <c r="S947" s="38">
        <v>7.24</v>
      </c>
      <c r="T947" s="36" t="s">
        <v>100</v>
      </c>
      <c r="U947" s="36" t="s">
        <v>1003</v>
      </c>
    </row>
    <row r="948" spans="10:21" x14ac:dyDescent="0.25">
      <c r="J948" s="37">
        <v>42045</v>
      </c>
      <c r="K948" s="36">
        <f t="shared" si="70"/>
        <v>2015</v>
      </c>
      <c r="L948" s="36" t="str">
        <f t="shared" si="71"/>
        <v>February</v>
      </c>
      <c r="M948" s="36">
        <f t="shared" si="72"/>
        <v>7</v>
      </c>
      <c r="N948" s="36">
        <f t="shared" si="73"/>
        <v>10</v>
      </c>
      <c r="O948" s="36" t="str">
        <f t="shared" si="74"/>
        <v>20157</v>
      </c>
      <c r="P948" s="36" t="str">
        <f>CONCATENATE(K948,MONTH(ExpensesDBTable[[#This Row],[Date]]))</f>
        <v>20152</v>
      </c>
      <c r="Q948" s="36" t="s">
        <v>119</v>
      </c>
      <c r="R948" s="36" t="s">
        <v>14</v>
      </c>
      <c r="S948" s="38">
        <v>4.68</v>
      </c>
      <c r="T948" s="36" t="s">
        <v>100</v>
      </c>
      <c r="U948" s="36" t="s">
        <v>307</v>
      </c>
    </row>
    <row r="949" spans="10:21" x14ac:dyDescent="0.25">
      <c r="J949" s="37">
        <v>42046</v>
      </c>
      <c r="K949" s="36">
        <f t="shared" si="70"/>
        <v>2015</v>
      </c>
      <c r="L949" s="36" t="str">
        <f t="shared" si="71"/>
        <v>February</v>
      </c>
      <c r="M949" s="36">
        <f t="shared" si="72"/>
        <v>7</v>
      </c>
      <c r="N949" s="36">
        <f t="shared" si="73"/>
        <v>11</v>
      </c>
      <c r="O949" s="36" t="str">
        <f t="shared" si="74"/>
        <v>20157</v>
      </c>
      <c r="P949" s="36" t="str">
        <f>CONCATENATE(K949,MONTH(ExpensesDBTable[[#This Row],[Date]]))</f>
        <v>20152</v>
      </c>
      <c r="Q949" s="36" t="s">
        <v>119</v>
      </c>
      <c r="R949" s="36" t="s">
        <v>14</v>
      </c>
      <c r="S949" s="38">
        <v>15.33</v>
      </c>
      <c r="T949" s="36" t="s">
        <v>100</v>
      </c>
      <c r="U949" s="36" t="s">
        <v>1004</v>
      </c>
    </row>
    <row r="950" spans="10:21" x14ac:dyDescent="0.25">
      <c r="J950" s="37">
        <v>42047</v>
      </c>
      <c r="K950" s="36">
        <f t="shared" si="70"/>
        <v>2015</v>
      </c>
      <c r="L950" s="36" t="str">
        <f t="shared" si="71"/>
        <v>February</v>
      </c>
      <c r="M950" s="36">
        <f t="shared" si="72"/>
        <v>7</v>
      </c>
      <c r="N950" s="36">
        <f t="shared" si="73"/>
        <v>12</v>
      </c>
      <c r="O950" s="36" t="str">
        <f t="shared" si="74"/>
        <v>20157</v>
      </c>
      <c r="P950" s="36" t="str">
        <f>CONCATENATE(K950,MONTH(ExpensesDBTable[[#This Row],[Date]]))</f>
        <v>20152</v>
      </c>
      <c r="Q950" s="36" t="s">
        <v>128</v>
      </c>
      <c r="R950" s="36" t="s">
        <v>22</v>
      </c>
      <c r="S950" s="38">
        <v>276</v>
      </c>
      <c r="T950" s="36" t="s">
        <v>106</v>
      </c>
      <c r="U950" s="36" t="s">
        <v>1005</v>
      </c>
    </row>
    <row r="951" spans="10:21" x14ac:dyDescent="0.25">
      <c r="J951" s="37">
        <v>42047</v>
      </c>
      <c r="K951" s="36">
        <f t="shared" si="70"/>
        <v>2015</v>
      </c>
      <c r="L951" s="36" t="str">
        <f t="shared" si="71"/>
        <v>February</v>
      </c>
      <c r="M951" s="36">
        <f t="shared" si="72"/>
        <v>7</v>
      </c>
      <c r="N951" s="36">
        <f t="shared" si="73"/>
        <v>12</v>
      </c>
      <c r="O951" s="36" t="str">
        <f t="shared" si="74"/>
        <v>20157</v>
      </c>
      <c r="P951" s="36" t="str">
        <f>CONCATENATE(K951,MONTH(ExpensesDBTable[[#This Row],[Date]]))</f>
        <v>20152</v>
      </c>
      <c r="Q951" s="36" t="s">
        <v>119</v>
      </c>
      <c r="R951" s="36" t="s">
        <v>14</v>
      </c>
      <c r="S951" s="38">
        <v>16.23</v>
      </c>
      <c r="T951" s="36" t="s">
        <v>100</v>
      </c>
      <c r="U951" s="36" t="s">
        <v>1006</v>
      </c>
    </row>
    <row r="952" spans="10:21" x14ac:dyDescent="0.25">
      <c r="J952" s="37">
        <v>42048</v>
      </c>
      <c r="K952" s="36">
        <f t="shared" si="70"/>
        <v>2015</v>
      </c>
      <c r="L952" s="36" t="str">
        <f t="shared" si="71"/>
        <v>February</v>
      </c>
      <c r="M952" s="36">
        <f t="shared" si="72"/>
        <v>7</v>
      </c>
      <c r="N952" s="36">
        <f t="shared" si="73"/>
        <v>13</v>
      </c>
      <c r="O952" s="36" t="str">
        <f t="shared" si="74"/>
        <v>20157</v>
      </c>
      <c r="P952" s="36" t="str">
        <f>CONCATENATE(K952,MONTH(ExpensesDBTable[[#This Row],[Date]]))</f>
        <v>20152</v>
      </c>
      <c r="Q952" s="36" t="s">
        <v>108</v>
      </c>
      <c r="R952" s="36" t="s">
        <v>14</v>
      </c>
      <c r="S952" s="38">
        <v>21.45</v>
      </c>
      <c r="T952" s="36" t="s">
        <v>100</v>
      </c>
      <c r="U952" s="36" t="s">
        <v>1007</v>
      </c>
    </row>
    <row r="953" spans="10:21" x14ac:dyDescent="0.25">
      <c r="J953" s="37">
        <v>42048</v>
      </c>
      <c r="K953" s="36">
        <f t="shared" si="70"/>
        <v>2015</v>
      </c>
      <c r="L953" s="36" t="str">
        <f t="shared" si="71"/>
        <v>February</v>
      </c>
      <c r="M953" s="36">
        <f t="shared" si="72"/>
        <v>7</v>
      </c>
      <c r="N953" s="36">
        <f t="shared" si="73"/>
        <v>13</v>
      </c>
      <c r="O953" s="36" t="str">
        <f t="shared" si="74"/>
        <v>20157</v>
      </c>
      <c r="P953" s="36" t="str">
        <f>CONCATENATE(K953,MONTH(ExpensesDBTable[[#This Row],[Date]]))</f>
        <v>20152</v>
      </c>
      <c r="Q953" s="36" t="s">
        <v>130</v>
      </c>
      <c r="R953" s="36" t="s">
        <v>14</v>
      </c>
      <c r="S953" s="38">
        <v>30</v>
      </c>
      <c r="T953" s="36" t="s">
        <v>106</v>
      </c>
      <c r="U953" s="36" t="s">
        <v>1008</v>
      </c>
    </row>
    <row r="954" spans="10:21" x14ac:dyDescent="0.25">
      <c r="J954" s="37">
        <v>42048</v>
      </c>
      <c r="K954" s="36">
        <f t="shared" si="70"/>
        <v>2015</v>
      </c>
      <c r="L954" s="36" t="str">
        <f t="shared" si="71"/>
        <v>February</v>
      </c>
      <c r="M954" s="36">
        <f t="shared" si="72"/>
        <v>7</v>
      </c>
      <c r="N954" s="36">
        <f t="shared" si="73"/>
        <v>13</v>
      </c>
      <c r="O954" s="36" t="str">
        <f t="shared" si="74"/>
        <v>20157</v>
      </c>
      <c r="P954" s="36" t="str">
        <f>CONCATENATE(K954,MONTH(ExpensesDBTable[[#This Row],[Date]]))</f>
        <v>20152</v>
      </c>
      <c r="Q954" s="36" t="s">
        <v>119</v>
      </c>
      <c r="R954" s="36" t="s">
        <v>11</v>
      </c>
      <c r="S954" s="38">
        <v>13</v>
      </c>
      <c r="T954" s="36" t="s">
        <v>100</v>
      </c>
      <c r="U954" s="36" t="s">
        <v>1009</v>
      </c>
    </row>
    <row r="955" spans="10:21" x14ac:dyDescent="0.25">
      <c r="J955" s="37">
        <v>42049</v>
      </c>
      <c r="K955" s="36">
        <f t="shared" si="70"/>
        <v>2015</v>
      </c>
      <c r="L955" s="36" t="str">
        <f t="shared" si="71"/>
        <v>February</v>
      </c>
      <c r="M955" s="36">
        <f t="shared" si="72"/>
        <v>7</v>
      </c>
      <c r="N955" s="36">
        <f t="shared" si="73"/>
        <v>14</v>
      </c>
      <c r="O955" s="36" t="str">
        <f t="shared" si="74"/>
        <v>20157</v>
      </c>
      <c r="P955" s="36" t="str">
        <f>CONCATENATE(K955,MONTH(ExpensesDBTable[[#This Row],[Date]]))</f>
        <v>20152</v>
      </c>
      <c r="Q955" s="36" t="s">
        <v>99</v>
      </c>
      <c r="R955" s="36" t="s">
        <v>14</v>
      </c>
      <c r="S955" s="38">
        <v>16</v>
      </c>
      <c r="T955" s="36" t="s">
        <v>100</v>
      </c>
      <c r="U955" s="36" t="s">
        <v>1010</v>
      </c>
    </row>
    <row r="956" spans="10:21" x14ac:dyDescent="0.25">
      <c r="J956" s="37">
        <v>42049</v>
      </c>
      <c r="K956" s="36">
        <f t="shared" si="70"/>
        <v>2015</v>
      </c>
      <c r="L956" s="36" t="str">
        <f t="shared" si="71"/>
        <v>February</v>
      </c>
      <c r="M956" s="36">
        <f t="shared" si="72"/>
        <v>7</v>
      </c>
      <c r="N956" s="36">
        <f t="shared" si="73"/>
        <v>14</v>
      </c>
      <c r="O956" s="36" t="str">
        <f t="shared" si="74"/>
        <v>20157</v>
      </c>
      <c r="P956" s="36" t="str">
        <f>CONCATENATE(K956,MONTH(ExpensesDBTable[[#This Row],[Date]]))</f>
        <v>20152</v>
      </c>
      <c r="Q956" s="36" t="s">
        <v>592</v>
      </c>
      <c r="R956" s="36" t="s">
        <v>14</v>
      </c>
      <c r="S956" s="38">
        <v>13</v>
      </c>
      <c r="T956" s="36" t="s">
        <v>100</v>
      </c>
      <c r="U956" s="36" t="s">
        <v>1011</v>
      </c>
    </row>
    <row r="957" spans="10:21" x14ac:dyDescent="0.25">
      <c r="J957" s="37">
        <v>42049</v>
      </c>
      <c r="K957" s="36">
        <f t="shared" si="70"/>
        <v>2015</v>
      </c>
      <c r="L957" s="36" t="str">
        <f t="shared" si="71"/>
        <v>February</v>
      </c>
      <c r="M957" s="36">
        <f t="shared" si="72"/>
        <v>7</v>
      </c>
      <c r="N957" s="36">
        <f t="shared" si="73"/>
        <v>14</v>
      </c>
      <c r="O957" s="36" t="str">
        <f t="shared" si="74"/>
        <v>20157</v>
      </c>
      <c r="P957" s="36" t="str">
        <f>CONCATENATE(K957,MONTH(ExpensesDBTable[[#This Row],[Date]]))</f>
        <v>20152</v>
      </c>
      <c r="Q957" s="36" t="s">
        <v>119</v>
      </c>
      <c r="R957" s="36" t="s">
        <v>14</v>
      </c>
      <c r="S957" s="38">
        <v>3</v>
      </c>
      <c r="T957" s="36" t="s">
        <v>100</v>
      </c>
      <c r="U957" s="36" t="s">
        <v>1012</v>
      </c>
    </row>
    <row r="958" spans="10:21" x14ac:dyDescent="0.25">
      <c r="J958" s="37">
        <v>42050</v>
      </c>
      <c r="K958" s="36">
        <f t="shared" si="70"/>
        <v>2015</v>
      </c>
      <c r="L958" s="36" t="str">
        <f t="shared" si="71"/>
        <v>February</v>
      </c>
      <c r="M958" s="36">
        <f t="shared" si="72"/>
        <v>7</v>
      </c>
      <c r="N958" s="36">
        <f t="shared" si="73"/>
        <v>15</v>
      </c>
      <c r="O958" s="36" t="str">
        <f t="shared" si="74"/>
        <v>20157</v>
      </c>
      <c r="P958" s="36" t="str">
        <f>CONCATENATE(K958,MONTH(ExpensesDBTable[[#This Row],[Date]]))</f>
        <v>20152</v>
      </c>
      <c r="Q958" s="36" t="s">
        <v>1013</v>
      </c>
      <c r="R958" s="36" t="s">
        <v>13</v>
      </c>
      <c r="S958" s="38">
        <v>13</v>
      </c>
      <c r="T958" s="36" t="s">
        <v>100</v>
      </c>
      <c r="U958" s="36" t="s">
        <v>1014</v>
      </c>
    </row>
    <row r="959" spans="10:21" x14ac:dyDescent="0.25">
      <c r="J959" s="37">
        <v>42051</v>
      </c>
      <c r="K959" s="36">
        <f t="shared" si="70"/>
        <v>2015</v>
      </c>
      <c r="L959" s="36" t="str">
        <f t="shared" si="71"/>
        <v>February</v>
      </c>
      <c r="M959" s="36">
        <f t="shared" si="72"/>
        <v>8</v>
      </c>
      <c r="N959" s="36">
        <f t="shared" si="73"/>
        <v>16</v>
      </c>
      <c r="O959" s="36" t="str">
        <f t="shared" si="74"/>
        <v>20158</v>
      </c>
      <c r="P959" s="36" t="str">
        <f>CONCATENATE(K959,MONTH(ExpensesDBTable[[#This Row],[Date]]))</f>
        <v>20152</v>
      </c>
      <c r="Q959" s="36" t="s">
        <v>119</v>
      </c>
      <c r="R959" s="36" t="s">
        <v>14</v>
      </c>
      <c r="S959" s="38">
        <v>2.5</v>
      </c>
      <c r="T959" s="36" t="s">
        <v>100</v>
      </c>
      <c r="U959" s="36" t="s">
        <v>307</v>
      </c>
    </row>
    <row r="960" spans="10:21" x14ac:dyDescent="0.25">
      <c r="J960" s="37">
        <v>42051</v>
      </c>
      <c r="K960" s="36">
        <f t="shared" si="70"/>
        <v>2015</v>
      </c>
      <c r="L960" s="36" t="str">
        <f t="shared" si="71"/>
        <v>February</v>
      </c>
      <c r="M960" s="36">
        <f t="shared" si="72"/>
        <v>8</v>
      </c>
      <c r="N960" s="36">
        <f t="shared" si="73"/>
        <v>16</v>
      </c>
      <c r="O960" s="36" t="str">
        <f t="shared" si="74"/>
        <v>20158</v>
      </c>
      <c r="P960" s="36" t="str">
        <f>CONCATENATE(K960,MONTH(ExpensesDBTable[[#This Row],[Date]]))</f>
        <v>20152</v>
      </c>
      <c r="Q960" s="36" t="s">
        <v>1015</v>
      </c>
      <c r="R960" s="36" t="s">
        <v>14</v>
      </c>
      <c r="S960" s="38">
        <v>45</v>
      </c>
      <c r="T960" s="36" t="s">
        <v>100</v>
      </c>
      <c r="U960" s="36" t="s">
        <v>1016</v>
      </c>
    </row>
    <row r="961" spans="10:21" x14ac:dyDescent="0.25">
      <c r="J961" s="37">
        <v>42054</v>
      </c>
      <c r="K961" s="36">
        <f t="shared" si="70"/>
        <v>2015</v>
      </c>
      <c r="L961" s="36" t="str">
        <f t="shared" si="71"/>
        <v>February</v>
      </c>
      <c r="M961" s="36">
        <f t="shared" si="72"/>
        <v>8</v>
      </c>
      <c r="N961" s="36">
        <f t="shared" si="73"/>
        <v>19</v>
      </c>
      <c r="O961" s="36" t="str">
        <f t="shared" si="74"/>
        <v>20158</v>
      </c>
      <c r="P961" s="36" t="str">
        <f>CONCATENATE(K961,MONTH(ExpensesDBTable[[#This Row],[Date]]))</f>
        <v>20152</v>
      </c>
      <c r="Q961" s="36" t="s">
        <v>119</v>
      </c>
      <c r="R961" s="36" t="s">
        <v>14</v>
      </c>
      <c r="S961" s="38">
        <v>10.49</v>
      </c>
      <c r="T961" s="36" t="s">
        <v>100</v>
      </c>
      <c r="U961" s="36" t="s">
        <v>1017</v>
      </c>
    </row>
    <row r="962" spans="10:21" x14ac:dyDescent="0.25">
      <c r="J962" s="37">
        <v>42054</v>
      </c>
      <c r="K962" s="36">
        <f t="shared" si="70"/>
        <v>2015</v>
      </c>
      <c r="L962" s="36" t="str">
        <f t="shared" si="71"/>
        <v>February</v>
      </c>
      <c r="M962" s="36">
        <f t="shared" si="72"/>
        <v>8</v>
      </c>
      <c r="N962" s="36">
        <f t="shared" si="73"/>
        <v>19</v>
      </c>
      <c r="O962" s="36" t="str">
        <f t="shared" si="74"/>
        <v>20158</v>
      </c>
      <c r="P962" s="36" t="str">
        <f>CONCATENATE(K962,MONTH(ExpensesDBTable[[#This Row],[Date]]))</f>
        <v>20152</v>
      </c>
      <c r="Q962" s="36" t="s">
        <v>182</v>
      </c>
      <c r="R962" s="36" t="s">
        <v>14</v>
      </c>
      <c r="S962" s="38">
        <v>5</v>
      </c>
      <c r="T962" s="36" t="s">
        <v>100</v>
      </c>
      <c r="U962" s="36" t="s">
        <v>1018</v>
      </c>
    </row>
    <row r="963" spans="10:21" x14ac:dyDescent="0.25">
      <c r="J963" s="37">
        <v>42054</v>
      </c>
      <c r="K963" s="36">
        <f t="shared" si="70"/>
        <v>2015</v>
      </c>
      <c r="L963" s="36" t="str">
        <f t="shared" si="71"/>
        <v>February</v>
      </c>
      <c r="M963" s="36">
        <f t="shared" si="72"/>
        <v>8</v>
      </c>
      <c r="N963" s="36">
        <f t="shared" si="73"/>
        <v>19</v>
      </c>
      <c r="O963" s="36" t="str">
        <f t="shared" si="74"/>
        <v>20158</v>
      </c>
      <c r="P963" s="36" t="str">
        <f>CONCATENATE(K963,MONTH(ExpensesDBTable[[#This Row],[Date]]))</f>
        <v>20152</v>
      </c>
      <c r="Q963" s="36" t="s">
        <v>119</v>
      </c>
      <c r="R963" s="36" t="s">
        <v>14</v>
      </c>
      <c r="S963" s="38">
        <v>14.5</v>
      </c>
      <c r="T963" s="36" t="s">
        <v>100</v>
      </c>
      <c r="U963" s="36" t="s">
        <v>1019</v>
      </c>
    </row>
    <row r="964" spans="10:21" x14ac:dyDescent="0.25">
      <c r="J964" s="37">
        <v>42055</v>
      </c>
      <c r="K964" s="36">
        <f t="shared" si="70"/>
        <v>2015</v>
      </c>
      <c r="L964" s="36" t="str">
        <f t="shared" si="71"/>
        <v>February</v>
      </c>
      <c r="M964" s="36">
        <f t="shared" si="72"/>
        <v>8</v>
      </c>
      <c r="N964" s="36">
        <f t="shared" si="73"/>
        <v>20</v>
      </c>
      <c r="O964" s="36" t="str">
        <f t="shared" si="74"/>
        <v>20158</v>
      </c>
      <c r="P964" s="36" t="str">
        <f>CONCATENATE(K964,MONTH(ExpensesDBTable[[#This Row],[Date]]))</f>
        <v>20152</v>
      </c>
      <c r="Q964" s="36" t="s">
        <v>108</v>
      </c>
      <c r="R964" s="36" t="s">
        <v>14</v>
      </c>
      <c r="S964" s="38">
        <v>6.25</v>
      </c>
      <c r="T964" s="36" t="s">
        <v>100</v>
      </c>
      <c r="U964" s="36" t="s">
        <v>1020</v>
      </c>
    </row>
    <row r="965" spans="10:21" x14ac:dyDescent="0.25">
      <c r="J965" s="37">
        <v>42056</v>
      </c>
      <c r="K965" s="36">
        <f t="shared" si="70"/>
        <v>2015</v>
      </c>
      <c r="L965" s="36" t="str">
        <f t="shared" si="71"/>
        <v>February</v>
      </c>
      <c r="M965" s="36">
        <f t="shared" si="72"/>
        <v>8</v>
      </c>
      <c r="N965" s="36">
        <f t="shared" si="73"/>
        <v>21</v>
      </c>
      <c r="O965" s="36" t="str">
        <f t="shared" si="74"/>
        <v>20158</v>
      </c>
      <c r="P965" s="36" t="str">
        <f>CONCATENATE(K965,MONTH(ExpensesDBTable[[#This Row],[Date]]))</f>
        <v>20152</v>
      </c>
      <c r="Q965" s="36" t="s">
        <v>479</v>
      </c>
      <c r="R965" s="36" t="s">
        <v>19</v>
      </c>
      <c r="S965" s="38">
        <v>30</v>
      </c>
      <c r="T965" s="36" t="s">
        <v>100</v>
      </c>
      <c r="U965" s="36" t="s">
        <v>1021</v>
      </c>
    </row>
    <row r="966" spans="10:21" x14ac:dyDescent="0.25">
      <c r="J966" s="37">
        <v>42056</v>
      </c>
      <c r="K966" s="36">
        <f t="shared" si="70"/>
        <v>2015</v>
      </c>
      <c r="L966" s="36" t="str">
        <f t="shared" si="71"/>
        <v>February</v>
      </c>
      <c r="M966" s="36">
        <f t="shared" si="72"/>
        <v>8</v>
      </c>
      <c r="N966" s="36">
        <f t="shared" si="73"/>
        <v>21</v>
      </c>
      <c r="O966" s="36" t="str">
        <f t="shared" si="74"/>
        <v>20158</v>
      </c>
      <c r="P966" s="36" t="str">
        <f>CONCATENATE(K966,MONTH(ExpensesDBTable[[#This Row],[Date]]))</f>
        <v>20152</v>
      </c>
      <c r="Q966" s="36" t="s">
        <v>108</v>
      </c>
      <c r="R966" s="36" t="s">
        <v>14</v>
      </c>
      <c r="S966" s="38">
        <v>8.74</v>
      </c>
      <c r="T966" s="36" t="s">
        <v>100</v>
      </c>
      <c r="U966" s="36" t="s">
        <v>1017</v>
      </c>
    </row>
    <row r="967" spans="10:21" x14ac:dyDescent="0.25">
      <c r="J967" s="37">
        <v>42057</v>
      </c>
      <c r="K967" s="36">
        <f t="shared" si="70"/>
        <v>2015</v>
      </c>
      <c r="L967" s="36" t="str">
        <f t="shared" si="71"/>
        <v>February</v>
      </c>
      <c r="M967" s="36">
        <f t="shared" si="72"/>
        <v>8</v>
      </c>
      <c r="N967" s="36">
        <f t="shared" si="73"/>
        <v>22</v>
      </c>
      <c r="O967" s="36" t="str">
        <f t="shared" si="74"/>
        <v>20158</v>
      </c>
      <c r="P967" s="36" t="str">
        <f>CONCATENATE(K967,MONTH(ExpensesDBTable[[#This Row],[Date]]))</f>
        <v>20152</v>
      </c>
      <c r="Q967" s="36" t="s">
        <v>552</v>
      </c>
      <c r="R967" s="36" t="s">
        <v>18</v>
      </c>
      <c r="S967" s="38">
        <v>2</v>
      </c>
      <c r="T967" s="36" t="s">
        <v>100</v>
      </c>
      <c r="U967" s="36" t="s">
        <v>1022</v>
      </c>
    </row>
    <row r="968" spans="10:21" x14ac:dyDescent="0.25">
      <c r="J968" s="37">
        <v>42057</v>
      </c>
      <c r="K968" s="36">
        <f t="shared" si="70"/>
        <v>2015</v>
      </c>
      <c r="L968" s="36" t="str">
        <f t="shared" si="71"/>
        <v>February</v>
      </c>
      <c r="M968" s="36">
        <f t="shared" si="72"/>
        <v>8</v>
      </c>
      <c r="N968" s="36">
        <f t="shared" si="73"/>
        <v>22</v>
      </c>
      <c r="O968" s="36" t="str">
        <f t="shared" si="74"/>
        <v>20158</v>
      </c>
      <c r="P968" s="36" t="str">
        <f>CONCATENATE(K968,MONTH(ExpensesDBTable[[#This Row],[Date]]))</f>
        <v>20152</v>
      </c>
      <c r="Q968" s="36" t="s">
        <v>119</v>
      </c>
      <c r="R968" s="36" t="s">
        <v>14</v>
      </c>
      <c r="S968" s="38">
        <v>3</v>
      </c>
      <c r="T968" s="36" t="s">
        <v>100</v>
      </c>
      <c r="U968" s="36" t="s">
        <v>1023</v>
      </c>
    </row>
    <row r="969" spans="10:21" x14ac:dyDescent="0.25">
      <c r="J969" s="37">
        <v>42057</v>
      </c>
      <c r="K969" s="36">
        <f t="shared" si="70"/>
        <v>2015</v>
      </c>
      <c r="L969" s="36" t="str">
        <f t="shared" si="71"/>
        <v>February</v>
      </c>
      <c r="M969" s="36">
        <f t="shared" si="72"/>
        <v>8</v>
      </c>
      <c r="N969" s="36">
        <f t="shared" si="73"/>
        <v>22</v>
      </c>
      <c r="O969" s="36" t="str">
        <f t="shared" si="74"/>
        <v>20158</v>
      </c>
      <c r="P969" s="36" t="str">
        <f>CONCATENATE(K969,MONTH(ExpensesDBTable[[#This Row],[Date]]))</f>
        <v>20152</v>
      </c>
      <c r="Q969" s="36" t="s">
        <v>130</v>
      </c>
      <c r="R969" s="36" t="s">
        <v>14</v>
      </c>
      <c r="S969" s="38">
        <v>6.5</v>
      </c>
      <c r="T969" s="36" t="s">
        <v>100</v>
      </c>
      <c r="U969" s="36" t="s">
        <v>130</v>
      </c>
    </row>
    <row r="970" spans="10:21" x14ac:dyDescent="0.25">
      <c r="J970" s="37">
        <v>42057</v>
      </c>
      <c r="K970" s="36">
        <f t="shared" si="70"/>
        <v>2015</v>
      </c>
      <c r="L970" s="36" t="str">
        <f t="shared" si="71"/>
        <v>February</v>
      </c>
      <c r="M970" s="36">
        <f t="shared" si="72"/>
        <v>8</v>
      </c>
      <c r="N970" s="36">
        <f t="shared" si="73"/>
        <v>22</v>
      </c>
      <c r="O970" s="36" t="str">
        <f t="shared" si="74"/>
        <v>20158</v>
      </c>
      <c r="P970" s="36" t="str">
        <f>CONCATENATE(K970,MONTH(ExpensesDBTable[[#This Row],[Date]]))</f>
        <v>20152</v>
      </c>
      <c r="Q970" s="36" t="s">
        <v>102</v>
      </c>
      <c r="R970" s="36" t="s">
        <v>14</v>
      </c>
      <c r="S970" s="38">
        <v>16</v>
      </c>
      <c r="T970" s="36" t="s">
        <v>100</v>
      </c>
      <c r="U970" s="36" t="s">
        <v>1024</v>
      </c>
    </row>
    <row r="971" spans="10:21" x14ac:dyDescent="0.25">
      <c r="J971" s="37">
        <v>42058</v>
      </c>
      <c r="K971" s="36">
        <f t="shared" ref="K971:K1034" si="75">YEAR(J971)</f>
        <v>2015</v>
      </c>
      <c r="L971" s="36" t="str">
        <f t="shared" ref="L971:L1034" si="76">TEXT(DATE(1,MONTH(J971),1),"MMMM")</f>
        <v>February</v>
      </c>
      <c r="M971" s="36">
        <f t="shared" ref="M971:M1034" si="77">WEEKNUM(J971,2)</f>
        <v>9</v>
      </c>
      <c r="N971" s="36">
        <f t="shared" ref="N971:N1034" si="78">DAY(J971)</f>
        <v>23</v>
      </c>
      <c r="O971" s="36" t="str">
        <f t="shared" ref="O971:O1034" si="79">CONCATENATE(K971,M971)</f>
        <v>20159</v>
      </c>
      <c r="P971" s="36" t="str">
        <f>CONCATENATE(K971,MONTH(ExpensesDBTable[[#This Row],[Date]]))</f>
        <v>20152</v>
      </c>
      <c r="Q971" s="36" t="s">
        <v>119</v>
      </c>
      <c r="R971" s="36" t="s">
        <v>14</v>
      </c>
      <c r="S971" s="38">
        <v>5.2</v>
      </c>
      <c r="T971" s="36" t="s">
        <v>100</v>
      </c>
      <c r="U971" s="36" t="s">
        <v>1025</v>
      </c>
    </row>
    <row r="972" spans="10:21" x14ac:dyDescent="0.25">
      <c r="J972" s="37">
        <v>42058</v>
      </c>
      <c r="K972" s="36">
        <f t="shared" si="75"/>
        <v>2015</v>
      </c>
      <c r="L972" s="36" t="str">
        <f t="shared" si="76"/>
        <v>February</v>
      </c>
      <c r="M972" s="36">
        <f t="shared" si="77"/>
        <v>9</v>
      </c>
      <c r="N972" s="36">
        <f t="shared" si="78"/>
        <v>23</v>
      </c>
      <c r="O972" s="36" t="str">
        <f t="shared" si="79"/>
        <v>20159</v>
      </c>
      <c r="P972" s="36" t="str">
        <f>CONCATENATE(K972,MONTH(ExpensesDBTable[[#This Row],[Date]]))</f>
        <v>20152</v>
      </c>
      <c r="Q972" s="36" t="s">
        <v>1026</v>
      </c>
      <c r="R972" s="36" t="s">
        <v>19</v>
      </c>
      <c r="S972" s="38">
        <v>40</v>
      </c>
      <c r="T972" s="36" t="s">
        <v>106</v>
      </c>
      <c r="U972" s="36" t="s">
        <v>1027</v>
      </c>
    </row>
    <row r="973" spans="10:21" x14ac:dyDescent="0.25">
      <c r="J973" s="37">
        <v>42059</v>
      </c>
      <c r="K973" s="36">
        <f t="shared" si="75"/>
        <v>2015</v>
      </c>
      <c r="L973" s="36" t="str">
        <f t="shared" si="76"/>
        <v>February</v>
      </c>
      <c r="M973" s="36">
        <f t="shared" si="77"/>
        <v>9</v>
      </c>
      <c r="N973" s="36">
        <f t="shared" si="78"/>
        <v>24</v>
      </c>
      <c r="O973" s="36" t="str">
        <f t="shared" si="79"/>
        <v>20159</v>
      </c>
      <c r="P973" s="36" t="str">
        <f>CONCATENATE(K973,MONTH(ExpensesDBTable[[#This Row],[Date]]))</f>
        <v>20152</v>
      </c>
      <c r="Q973" s="36" t="s">
        <v>182</v>
      </c>
      <c r="R973" s="36" t="s">
        <v>19</v>
      </c>
      <c r="S973" s="38">
        <v>20</v>
      </c>
      <c r="T973" s="36" t="s">
        <v>100</v>
      </c>
      <c r="U973" s="36" t="s">
        <v>1028</v>
      </c>
    </row>
    <row r="974" spans="10:21" x14ac:dyDescent="0.25">
      <c r="J974" s="37">
        <v>42059</v>
      </c>
      <c r="K974" s="36">
        <f t="shared" si="75"/>
        <v>2015</v>
      </c>
      <c r="L974" s="36" t="str">
        <f t="shared" si="76"/>
        <v>February</v>
      </c>
      <c r="M974" s="36">
        <f t="shared" si="77"/>
        <v>9</v>
      </c>
      <c r="N974" s="36">
        <f t="shared" si="78"/>
        <v>24</v>
      </c>
      <c r="O974" s="36" t="str">
        <f t="shared" si="79"/>
        <v>20159</v>
      </c>
      <c r="P974" s="36" t="str">
        <f>CONCATENATE(K974,MONTH(ExpensesDBTable[[#This Row],[Date]]))</f>
        <v>20152</v>
      </c>
      <c r="Q974" s="36" t="s">
        <v>108</v>
      </c>
      <c r="R974" s="36" t="s">
        <v>14</v>
      </c>
      <c r="S974" s="38">
        <v>3.4</v>
      </c>
      <c r="T974" s="36" t="s">
        <v>100</v>
      </c>
      <c r="U974" s="36" t="s">
        <v>321</v>
      </c>
    </row>
    <row r="975" spans="10:21" x14ac:dyDescent="0.25">
      <c r="J975" s="37">
        <v>42060</v>
      </c>
      <c r="K975" s="36">
        <f t="shared" si="75"/>
        <v>2015</v>
      </c>
      <c r="L975" s="36" t="str">
        <f t="shared" si="76"/>
        <v>February</v>
      </c>
      <c r="M975" s="36">
        <f t="shared" si="77"/>
        <v>9</v>
      </c>
      <c r="N975" s="36">
        <f t="shared" si="78"/>
        <v>25</v>
      </c>
      <c r="O975" s="36" t="str">
        <f t="shared" si="79"/>
        <v>20159</v>
      </c>
      <c r="P975" s="36" t="str">
        <f>CONCATENATE(K975,MONTH(ExpensesDBTable[[#This Row],[Date]]))</f>
        <v>20152</v>
      </c>
      <c r="Q975" s="36" t="s">
        <v>108</v>
      </c>
      <c r="R975" s="36" t="s">
        <v>14</v>
      </c>
      <c r="S975" s="38">
        <v>12.83</v>
      </c>
      <c r="T975" s="36" t="s">
        <v>100</v>
      </c>
      <c r="U975" s="36" t="s">
        <v>1029</v>
      </c>
    </row>
    <row r="976" spans="10:21" x14ac:dyDescent="0.25">
      <c r="J976" s="37">
        <v>42061</v>
      </c>
      <c r="K976" s="36">
        <f t="shared" si="75"/>
        <v>2015</v>
      </c>
      <c r="L976" s="36" t="str">
        <f t="shared" si="76"/>
        <v>February</v>
      </c>
      <c r="M976" s="36">
        <f t="shared" si="77"/>
        <v>9</v>
      </c>
      <c r="N976" s="36">
        <f t="shared" si="78"/>
        <v>26</v>
      </c>
      <c r="O976" s="36" t="str">
        <f t="shared" si="79"/>
        <v>20159</v>
      </c>
      <c r="P976" s="36" t="str">
        <f>CONCATENATE(K976,MONTH(ExpensesDBTable[[#This Row],[Date]]))</f>
        <v>20152</v>
      </c>
      <c r="Q976" s="36" t="s">
        <v>119</v>
      </c>
      <c r="R976" s="36" t="s">
        <v>14</v>
      </c>
      <c r="S976" s="38">
        <v>18.8</v>
      </c>
      <c r="T976" s="36" t="s">
        <v>100</v>
      </c>
      <c r="U976" s="36" t="s">
        <v>1030</v>
      </c>
    </row>
    <row r="977" spans="10:21" x14ac:dyDescent="0.25">
      <c r="J977" s="37">
        <v>42063</v>
      </c>
      <c r="K977" s="36">
        <f t="shared" si="75"/>
        <v>2015</v>
      </c>
      <c r="L977" s="36" t="str">
        <f t="shared" si="76"/>
        <v>February</v>
      </c>
      <c r="M977" s="36">
        <f t="shared" si="77"/>
        <v>9</v>
      </c>
      <c r="N977" s="36">
        <f t="shared" si="78"/>
        <v>28</v>
      </c>
      <c r="O977" s="36" t="str">
        <f t="shared" si="79"/>
        <v>20159</v>
      </c>
      <c r="P977" s="36" t="str">
        <f>CONCATENATE(K977,MONTH(ExpensesDBTable[[#This Row],[Date]]))</f>
        <v>20152</v>
      </c>
      <c r="Q977" s="36" t="s">
        <v>199</v>
      </c>
      <c r="R977" s="36" t="s">
        <v>19</v>
      </c>
      <c r="S977" s="38">
        <v>27</v>
      </c>
      <c r="T977" s="36" t="s">
        <v>100</v>
      </c>
      <c r="U977" s="36" t="s">
        <v>1031</v>
      </c>
    </row>
    <row r="978" spans="10:21" x14ac:dyDescent="0.25">
      <c r="J978" s="37">
        <v>42063</v>
      </c>
      <c r="K978" s="36">
        <f t="shared" si="75"/>
        <v>2015</v>
      </c>
      <c r="L978" s="36" t="str">
        <f t="shared" si="76"/>
        <v>February</v>
      </c>
      <c r="M978" s="36">
        <f t="shared" si="77"/>
        <v>9</v>
      </c>
      <c r="N978" s="36">
        <f t="shared" si="78"/>
        <v>28</v>
      </c>
      <c r="O978" s="36" t="str">
        <f t="shared" si="79"/>
        <v>20159</v>
      </c>
      <c r="P978" s="36" t="str">
        <f>CONCATENATE(K978,MONTH(ExpensesDBTable[[#This Row],[Date]]))</f>
        <v>20152</v>
      </c>
      <c r="Q978" s="36" t="s">
        <v>199</v>
      </c>
      <c r="R978" s="36" t="s">
        <v>14</v>
      </c>
      <c r="S978" s="38">
        <v>3</v>
      </c>
      <c r="T978" s="36" t="s">
        <v>100</v>
      </c>
      <c r="U978" s="36" t="s">
        <v>1032</v>
      </c>
    </row>
    <row r="979" spans="10:21" x14ac:dyDescent="0.25">
      <c r="J979" s="37">
        <v>42063</v>
      </c>
      <c r="K979" s="36">
        <f t="shared" si="75"/>
        <v>2015</v>
      </c>
      <c r="L979" s="36" t="str">
        <f t="shared" si="76"/>
        <v>February</v>
      </c>
      <c r="M979" s="36">
        <f t="shared" si="77"/>
        <v>9</v>
      </c>
      <c r="N979" s="36">
        <f t="shared" si="78"/>
        <v>28</v>
      </c>
      <c r="O979" s="36" t="str">
        <f t="shared" si="79"/>
        <v>20159</v>
      </c>
      <c r="P979" s="36" t="str">
        <f>CONCATENATE(K979,MONTH(ExpensesDBTable[[#This Row],[Date]]))</f>
        <v>20152</v>
      </c>
      <c r="Q979" s="36" t="s">
        <v>119</v>
      </c>
      <c r="R979" s="36" t="s">
        <v>14</v>
      </c>
      <c r="S979" s="38">
        <v>5.2</v>
      </c>
      <c r="T979" s="36" t="s">
        <v>100</v>
      </c>
      <c r="U979" s="36" t="s">
        <v>1033</v>
      </c>
    </row>
    <row r="980" spans="10:21" x14ac:dyDescent="0.25">
      <c r="J980" s="37">
        <v>42064</v>
      </c>
      <c r="K980" s="36">
        <f t="shared" si="75"/>
        <v>2015</v>
      </c>
      <c r="L980" s="36" t="str">
        <f t="shared" si="76"/>
        <v>March</v>
      </c>
      <c r="M980" s="36">
        <f t="shared" si="77"/>
        <v>9</v>
      </c>
      <c r="N980" s="36">
        <f t="shared" si="78"/>
        <v>1</v>
      </c>
      <c r="O980" s="36" t="str">
        <f t="shared" si="79"/>
        <v>20159</v>
      </c>
      <c r="P980" s="36" t="str">
        <f>CONCATENATE(K980,MONTH(ExpensesDBTable[[#This Row],[Date]]))</f>
        <v>20153</v>
      </c>
      <c r="Q980" s="36" t="s">
        <v>119</v>
      </c>
      <c r="R980" s="36" t="s">
        <v>14</v>
      </c>
      <c r="S980" s="38">
        <v>8.08</v>
      </c>
      <c r="T980" s="36" t="s">
        <v>100</v>
      </c>
      <c r="U980" s="36" t="s">
        <v>1034</v>
      </c>
    </row>
    <row r="981" spans="10:21" x14ac:dyDescent="0.25">
      <c r="J981" s="37">
        <v>42064</v>
      </c>
      <c r="K981" s="36">
        <f t="shared" si="75"/>
        <v>2015</v>
      </c>
      <c r="L981" s="36" t="str">
        <f t="shared" si="76"/>
        <v>March</v>
      </c>
      <c r="M981" s="36">
        <f t="shared" si="77"/>
        <v>9</v>
      </c>
      <c r="N981" s="36">
        <f t="shared" si="78"/>
        <v>1</v>
      </c>
      <c r="O981" s="36" t="str">
        <f t="shared" si="79"/>
        <v>20159</v>
      </c>
      <c r="P981" s="36" t="str">
        <f>CONCATENATE(K981,MONTH(ExpensesDBTable[[#This Row],[Date]]))</f>
        <v>20153</v>
      </c>
      <c r="Q981" s="36" t="s">
        <v>102</v>
      </c>
      <c r="R981" s="36" t="s">
        <v>14</v>
      </c>
      <c r="S981" s="38">
        <v>17.7</v>
      </c>
      <c r="T981" s="36" t="s">
        <v>100</v>
      </c>
      <c r="U981" s="36" t="s">
        <v>1035</v>
      </c>
    </row>
    <row r="982" spans="10:21" x14ac:dyDescent="0.25">
      <c r="J982" s="37">
        <v>42065</v>
      </c>
      <c r="K982" s="36">
        <f t="shared" si="75"/>
        <v>2015</v>
      </c>
      <c r="L982" s="36" t="str">
        <f t="shared" si="76"/>
        <v>March</v>
      </c>
      <c r="M982" s="36">
        <f t="shared" si="77"/>
        <v>10</v>
      </c>
      <c r="N982" s="36">
        <f t="shared" si="78"/>
        <v>2</v>
      </c>
      <c r="O982" s="36" t="str">
        <f t="shared" si="79"/>
        <v>201510</v>
      </c>
      <c r="P982" s="36" t="str">
        <f>CONCATENATE(K982,MONTH(ExpensesDBTable[[#This Row],[Date]]))</f>
        <v>20153</v>
      </c>
      <c r="Q982" s="36" t="s">
        <v>108</v>
      </c>
      <c r="R982" s="36" t="s">
        <v>14</v>
      </c>
      <c r="S982" s="38">
        <v>12.94</v>
      </c>
      <c r="T982" s="36" t="s">
        <v>100</v>
      </c>
      <c r="U982" s="36" t="s">
        <v>1036</v>
      </c>
    </row>
    <row r="983" spans="10:21" x14ac:dyDescent="0.25">
      <c r="J983" s="37">
        <v>42066</v>
      </c>
      <c r="K983" s="36">
        <f t="shared" si="75"/>
        <v>2015</v>
      </c>
      <c r="L983" s="36" t="str">
        <f t="shared" si="76"/>
        <v>March</v>
      </c>
      <c r="M983" s="36">
        <f t="shared" si="77"/>
        <v>10</v>
      </c>
      <c r="N983" s="36">
        <f t="shared" si="78"/>
        <v>3</v>
      </c>
      <c r="O983" s="36" t="str">
        <f t="shared" si="79"/>
        <v>201510</v>
      </c>
      <c r="P983" s="36" t="str">
        <f>CONCATENATE(K983,MONTH(ExpensesDBTable[[#This Row],[Date]]))</f>
        <v>20153</v>
      </c>
      <c r="Q983" s="36" t="s">
        <v>182</v>
      </c>
      <c r="R983" s="36" t="s">
        <v>19</v>
      </c>
      <c r="S983" s="38">
        <v>20</v>
      </c>
      <c r="T983" s="36" t="s">
        <v>100</v>
      </c>
      <c r="U983" s="36" t="s">
        <v>1037</v>
      </c>
    </row>
    <row r="984" spans="10:21" x14ac:dyDescent="0.25">
      <c r="J984" s="37">
        <v>42067</v>
      </c>
      <c r="K984" s="36">
        <f t="shared" si="75"/>
        <v>2015</v>
      </c>
      <c r="L984" s="36" t="str">
        <f t="shared" si="76"/>
        <v>March</v>
      </c>
      <c r="M984" s="36">
        <f t="shared" si="77"/>
        <v>10</v>
      </c>
      <c r="N984" s="36">
        <f t="shared" si="78"/>
        <v>4</v>
      </c>
      <c r="O984" s="36" t="str">
        <f t="shared" si="79"/>
        <v>201510</v>
      </c>
      <c r="P984" s="36" t="str">
        <f>CONCATENATE(K984,MONTH(ExpensesDBTable[[#This Row],[Date]]))</f>
        <v>20153</v>
      </c>
      <c r="Q984" s="36" t="s">
        <v>99</v>
      </c>
      <c r="R984" s="36" t="s">
        <v>14</v>
      </c>
      <c r="S984" s="38">
        <v>20.75</v>
      </c>
      <c r="T984" s="36" t="s">
        <v>100</v>
      </c>
      <c r="U984" s="36" t="s">
        <v>1038</v>
      </c>
    </row>
    <row r="985" spans="10:21" x14ac:dyDescent="0.25">
      <c r="J985" s="37">
        <v>42068</v>
      </c>
      <c r="K985" s="36">
        <f t="shared" si="75"/>
        <v>2015</v>
      </c>
      <c r="L985" s="36" t="str">
        <f t="shared" si="76"/>
        <v>March</v>
      </c>
      <c r="M985" s="36">
        <f t="shared" si="77"/>
        <v>10</v>
      </c>
      <c r="N985" s="36">
        <f t="shared" si="78"/>
        <v>5</v>
      </c>
      <c r="O985" s="36" t="str">
        <f t="shared" si="79"/>
        <v>201510</v>
      </c>
      <c r="P985" s="36" t="str">
        <f>CONCATENATE(K985,MONTH(ExpensesDBTable[[#This Row],[Date]]))</f>
        <v>20153</v>
      </c>
      <c r="Q985" s="36" t="s">
        <v>108</v>
      </c>
      <c r="R985" s="36" t="s">
        <v>14</v>
      </c>
      <c r="S985" s="38">
        <v>6.5</v>
      </c>
      <c r="T985" s="36" t="s">
        <v>100</v>
      </c>
      <c r="U985" s="36" t="s">
        <v>1039</v>
      </c>
    </row>
    <row r="986" spans="10:21" x14ac:dyDescent="0.25">
      <c r="J986" s="37">
        <v>42068</v>
      </c>
      <c r="K986" s="36">
        <f t="shared" si="75"/>
        <v>2015</v>
      </c>
      <c r="L986" s="36" t="str">
        <f t="shared" si="76"/>
        <v>March</v>
      </c>
      <c r="M986" s="36">
        <f t="shared" si="77"/>
        <v>10</v>
      </c>
      <c r="N986" s="36">
        <f t="shared" si="78"/>
        <v>5</v>
      </c>
      <c r="O986" s="36" t="str">
        <f t="shared" si="79"/>
        <v>201510</v>
      </c>
      <c r="P986" s="36" t="str">
        <f>CONCATENATE(K986,MONTH(ExpensesDBTable[[#This Row],[Date]]))</f>
        <v>20153</v>
      </c>
      <c r="Q986" s="36" t="s">
        <v>446</v>
      </c>
      <c r="R986" s="36" t="s">
        <v>21</v>
      </c>
      <c r="S986" s="38">
        <v>1477</v>
      </c>
      <c r="T986" s="36" t="s">
        <v>106</v>
      </c>
      <c r="U986" s="36" t="s">
        <v>341</v>
      </c>
    </row>
    <row r="987" spans="10:21" x14ac:dyDescent="0.25">
      <c r="J987" s="37">
        <v>42069</v>
      </c>
      <c r="K987" s="36">
        <f t="shared" si="75"/>
        <v>2015</v>
      </c>
      <c r="L987" s="36" t="str">
        <f t="shared" si="76"/>
        <v>March</v>
      </c>
      <c r="M987" s="36">
        <f t="shared" si="77"/>
        <v>10</v>
      </c>
      <c r="N987" s="36">
        <f t="shared" si="78"/>
        <v>6</v>
      </c>
      <c r="O987" s="36" t="str">
        <f t="shared" si="79"/>
        <v>201510</v>
      </c>
      <c r="P987" s="36" t="str">
        <f>CONCATENATE(K987,MONTH(ExpensesDBTable[[#This Row],[Date]]))</f>
        <v>20153</v>
      </c>
      <c r="Q987" s="36" t="s">
        <v>108</v>
      </c>
      <c r="R987" s="36" t="s">
        <v>14</v>
      </c>
      <c r="S987" s="38">
        <v>1</v>
      </c>
      <c r="T987" s="36" t="s">
        <v>100</v>
      </c>
      <c r="U987" s="36" t="s">
        <v>1040</v>
      </c>
    </row>
    <row r="988" spans="10:21" x14ac:dyDescent="0.25">
      <c r="J988" s="37">
        <v>42069</v>
      </c>
      <c r="K988" s="36">
        <f t="shared" si="75"/>
        <v>2015</v>
      </c>
      <c r="L988" s="36" t="str">
        <f t="shared" si="76"/>
        <v>March</v>
      </c>
      <c r="M988" s="36">
        <f t="shared" si="77"/>
        <v>10</v>
      </c>
      <c r="N988" s="36">
        <f t="shared" si="78"/>
        <v>6</v>
      </c>
      <c r="O988" s="36" t="str">
        <f t="shared" si="79"/>
        <v>201510</v>
      </c>
      <c r="P988" s="36" t="str">
        <f>CONCATENATE(K988,MONTH(ExpensesDBTable[[#This Row],[Date]]))</f>
        <v>20153</v>
      </c>
      <c r="Q988" s="36" t="s">
        <v>119</v>
      </c>
      <c r="R988" s="36" t="s">
        <v>14</v>
      </c>
      <c r="S988" s="38">
        <v>4.0999999999999996</v>
      </c>
      <c r="T988" s="36" t="s">
        <v>100</v>
      </c>
      <c r="U988" s="36" t="s">
        <v>1041</v>
      </c>
    </row>
    <row r="989" spans="10:21" x14ac:dyDescent="0.25">
      <c r="J989" s="37">
        <v>42069</v>
      </c>
      <c r="K989" s="36">
        <f t="shared" si="75"/>
        <v>2015</v>
      </c>
      <c r="L989" s="36" t="str">
        <f t="shared" si="76"/>
        <v>March</v>
      </c>
      <c r="M989" s="36">
        <f t="shared" si="77"/>
        <v>10</v>
      </c>
      <c r="N989" s="36">
        <f t="shared" si="78"/>
        <v>6</v>
      </c>
      <c r="O989" s="36" t="str">
        <f t="shared" si="79"/>
        <v>201510</v>
      </c>
      <c r="P989" s="36" t="str">
        <f>CONCATENATE(K989,MONTH(ExpensesDBTable[[#This Row],[Date]]))</f>
        <v>20153</v>
      </c>
      <c r="Q989" s="36" t="s">
        <v>526</v>
      </c>
      <c r="R989" s="36" t="s">
        <v>14</v>
      </c>
      <c r="S989" s="38">
        <v>3.66</v>
      </c>
      <c r="T989" s="36" t="s">
        <v>100</v>
      </c>
      <c r="U989" s="36" t="s">
        <v>1042</v>
      </c>
    </row>
    <row r="990" spans="10:21" x14ac:dyDescent="0.25">
      <c r="J990" s="37">
        <v>42069</v>
      </c>
      <c r="K990" s="36">
        <f t="shared" si="75"/>
        <v>2015</v>
      </c>
      <c r="L990" s="36" t="str">
        <f t="shared" si="76"/>
        <v>March</v>
      </c>
      <c r="M990" s="36">
        <f t="shared" si="77"/>
        <v>10</v>
      </c>
      <c r="N990" s="36">
        <f t="shared" si="78"/>
        <v>6</v>
      </c>
      <c r="O990" s="36" t="str">
        <f t="shared" si="79"/>
        <v>201510</v>
      </c>
      <c r="P990" s="36" t="str">
        <f>CONCATENATE(K990,MONTH(ExpensesDBTable[[#This Row],[Date]]))</f>
        <v>20153</v>
      </c>
      <c r="Q990" s="36" t="s">
        <v>145</v>
      </c>
      <c r="R990" s="36" t="s">
        <v>18</v>
      </c>
      <c r="S990" s="38">
        <v>59.4</v>
      </c>
      <c r="T990" s="36" t="s">
        <v>106</v>
      </c>
      <c r="U990" s="36" t="s">
        <v>1043</v>
      </c>
    </row>
    <row r="991" spans="10:21" x14ac:dyDescent="0.25">
      <c r="J991" s="37">
        <v>42071</v>
      </c>
      <c r="K991" s="36">
        <f t="shared" si="75"/>
        <v>2015</v>
      </c>
      <c r="L991" s="36" t="str">
        <f t="shared" si="76"/>
        <v>March</v>
      </c>
      <c r="M991" s="36">
        <f t="shared" si="77"/>
        <v>10</v>
      </c>
      <c r="N991" s="36">
        <f t="shared" si="78"/>
        <v>8</v>
      </c>
      <c r="O991" s="36" t="str">
        <f t="shared" si="79"/>
        <v>201510</v>
      </c>
      <c r="P991" s="36" t="str">
        <f>CONCATENATE(K991,MONTH(ExpensesDBTable[[#This Row],[Date]]))</f>
        <v>20153</v>
      </c>
      <c r="Q991" s="36" t="s">
        <v>130</v>
      </c>
      <c r="R991" s="36" t="s">
        <v>14</v>
      </c>
      <c r="S991" s="38">
        <v>7</v>
      </c>
      <c r="T991" s="36" t="s">
        <v>100</v>
      </c>
      <c r="U991" s="36" t="s">
        <v>131</v>
      </c>
    </row>
    <row r="992" spans="10:21" x14ac:dyDescent="0.25">
      <c r="J992" s="37">
        <v>42071</v>
      </c>
      <c r="K992" s="36">
        <f t="shared" si="75"/>
        <v>2015</v>
      </c>
      <c r="L992" s="36" t="str">
        <f t="shared" si="76"/>
        <v>March</v>
      </c>
      <c r="M992" s="36">
        <f t="shared" si="77"/>
        <v>10</v>
      </c>
      <c r="N992" s="36">
        <f t="shared" si="78"/>
        <v>8</v>
      </c>
      <c r="O992" s="36" t="str">
        <f t="shared" si="79"/>
        <v>201510</v>
      </c>
      <c r="P992" s="36" t="str">
        <f>CONCATENATE(K992,MONTH(ExpensesDBTable[[#This Row],[Date]]))</f>
        <v>20153</v>
      </c>
      <c r="Q992" s="36" t="s">
        <v>119</v>
      </c>
      <c r="R992" s="36" t="s">
        <v>14</v>
      </c>
      <c r="S992" s="38">
        <v>2.66</v>
      </c>
      <c r="T992" s="36" t="s">
        <v>100</v>
      </c>
      <c r="U992" s="36" t="s">
        <v>1044</v>
      </c>
    </row>
    <row r="993" spans="10:21" x14ac:dyDescent="0.25">
      <c r="J993" s="37">
        <v>42072</v>
      </c>
      <c r="K993" s="36">
        <f t="shared" si="75"/>
        <v>2015</v>
      </c>
      <c r="L993" s="36" t="str">
        <f t="shared" si="76"/>
        <v>March</v>
      </c>
      <c r="M993" s="36">
        <f t="shared" si="77"/>
        <v>11</v>
      </c>
      <c r="N993" s="36">
        <f t="shared" si="78"/>
        <v>9</v>
      </c>
      <c r="O993" s="36" t="str">
        <f t="shared" si="79"/>
        <v>201511</v>
      </c>
      <c r="P993" s="36" t="str">
        <f>CONCATENATE(K993,MONTH(ExpensesDBTable[[#This Row],[Date]]))</f>
        <v>20153</v>
      </c>
      <c r="Q993" s="36" t="s">
        <v>99</v>
      </c>
      <c r="R993" s="36" t="s">
        <v>14</v>
      </c>
      <c r="S993" s="38">
        <v>9.02</v>
      </c>
      <c r="T993" s="36" t="s">
        <v>100</v>
      </c>
      <c r="U993" s="36" t="s">
        <v>1045</v>
      </c>
    </row>
    <row r="994" spans="10:21" x14ac:dyDescent="0.25">
      <c r="J994" s="37">
        <v>42072</v>
      </c>
      <c r="K994" s="36">
        <f t="shared" si="75"/>
        <v>2015</v>
      </c>
      <c r="L994" s="36" t="str">
        <f t="shared" si="76"/>
        <v>March</v>
      </c>
      <c r="M994" s="36">
        <f t="shared" si="77"/>
        <v>11</v>
      </c>
      <c r="N994" s="36">
        <f t="shared" si="78"/>
        <v>9</v>
      </c>
      <c r="O994" s="36" t="str">
        <f t="shared" si="79"/>
        <v>201511</v>
      </c>
      <c r="P994" s="36" t="str">
        <f>CONCATENATE(K994,MONTH(ExpensesDBTable[[#This Row],[Date]]))</f>
        <v>20153</v>
      </c>
      <c r="Q994" s="36" t="s">
        <v>108</v>
      </c>
      <c r="R994" s="36" t="s">
        <v>14</v>
      </c>
      <c r="S994" s="38">
        <v>5.12</v>
      </c>
      <c r="T994" s="36" t="s">
        <v>100</v>
      </c>
      <c r="U994" s="36" t="s">
        <v>1046</v>
      </c>
    </row>
    <row r="995" spans="10:21" x14ac:dyDescent="0.25">
      <c r="J995" s="37">
        <v>42072</v>
      </c>
      <c r="K995" s="36">
        <f t="shared" si="75"/>
        <v>2015</v>
      </c>
      <c r="L995" s="36" t="str">
        <f t="shared" si="76"/>
        <v>March</v>
      </c>
      <c r="M995" s="36">
        <f t="shared" si="77"/>
        <v>11</v>
      </c>
      <c r="N995" s="36">
        <f t="shared" si="78"/>
        <v>9</v>
      </c>
      <c r="O995" s="36" t="str">
        <f t="shared" si="79"/>
        <v>201511</v>
      </c>
      <c r="P995" s="36" t="str">
        <f>CONCATENATE(K995,MONTH(ExpensesDBTable[[#This Row],[Date]]))</f>
        <v>20153</v>
      </c>
      <c r="Q995" s="36" t="s">
        <v>119</v>
      </c>
      <c r="R995" s="36" t="s">
        <v>14</v>
      </c>
      <c r="S995" s="38">
        <v>8.65</v>
      </c>
      <c r="T995" s="36" t="s">
        <v>100</v>
      </c>
      <c r="U995" s="36" t="s">
        <v>1047</v>
      </c>
    </row>
    <row r="996" spans="10:21" x14ac:dyDescent="0.25">
      <c r="J996" s="37">
        <v>42072</v>
      </c>
      <c r="K996" s="36">
        <f t="shared" si="75"/>
        <v>2015</v>
      </c>
      <c r="L996" s="36" t="str">
        <f t="shared" si="76"/>
        <v>March</v>
      </c>
      <c r="M996" s="36">
        <f t="shared" si="77"/>
        <v>11</v>
      </c>
      <c r="N996" s="36">
        <f t="shared" si="78"/>
        <v>9</v>
      </c>
      <c r="O996" s="36" t="str">
        <f t="shared" si="79"/>
        <v>201511</v>
      </c>
      <c r="P996" s="36" t="str">
        <f>CONCATENATE(K996,MONTH(ExpensesDBTable[[#This Row],[Date]]))</f>
        <v>20153</v>
      </c>
      <c r="Q996" s="36" t="s">
        <v>533</v>
      </c>
      <c r="R996" s="36" t="s">
        <v>23</v>
      </c>
      <c r="S996" s="38">
        <v>60</v>
      </c>
      <c r="T996" s="36" t="s">
        <v>106</v>
      </c>
      <c r="U996" s="36" t="s">
        <v>285</v>
      </c>
    </row>
    <row r="997" spans="10:21" x14ac:dyDescent="0.25">
      <c r="J997" s="37">
        <v>42073</v>
      </c>
      <c r="K997" s="36">
        <f t="shared" si="75"/>
        <v>2015</v>
      </c>
      <c r="L997" s="36" t="str">
        <f t="shared" si="76"/>
        <v>March</v>
      </c>
      <c r="M997" s="36">
        <f t="shared" si="77"/>
        <v>11</v>
      </c>
      <c r="N997" s="36">
        <f t="shared" si="78"/>
        <v>10</v>
      </c>
      <c r="O997" s="36" t="str">
        <f t="shared" si="79"/>
        <v>201511</v>
      </c>
      <c r="P997" s="36" t="str">
        <f>CONCATENATE(K997,MONTH(ExpensesDBTable[[#This Row],[Date]]))</f>
        <v>20153</v>
      </c>
      <c r="Q997" s="36" t="s">
        <v>108</v>
      </c>
      <c r="R997" s="36" t="s">
        <v>14</v>
      </c>
      <c r="S997" s="38">
        <v>6.4</v>
      </c>
      <c r="T997" s="36" t="s">
        <v>100</v>
      </c>
      <c r="U997" s="36" t="s">
        <v>1048</v>
      </c>
    </row>
    <row r="998" spans="10:21" x14ac:dyDescent="0.25">
      <c r="J998" s="37">
        <v>42076</v>
      </c>
      <c r="K998" s="36">
        <f t="shared" si="75"/>
        <v>2015</v>
      </c>
      <c r="L998" s="36" t="str">
        <f t="shared" si="76"/>
        <v>March</v>
      </c>
      <c r="M998" s="36">
        <f t="shared" si="77"/>
        <v>11</v>
      </c>
      <c r="N998" s="36">
        <f t="shared" si="78"/>
        <v>13</v>
      </c>
      <c r="O998" s="36" t="str">
        <f t="shared" si="79"/>
        <v>201511</v>
      </c>
      <c r="P998" s="36" t="str">
        <f>CONCATENATE(K998,MONTH(ExpensesDBTable[[#This Row],[Date]]))</f>
        <v>20153</v>
      </c>
      <c r="Q998" s="36" t="s">
        <v>108</v>
      </c>
      <c r="R998" s="36" t="s">
        <v>14</v>
      </c>
      <c r="S998" s="38">
        <v>4.3499999999999996</v>
      </c>
      <c r="T998" s="36" t="s">
        <v>100</v>
      </c>
      <c r="U998" s="36" t="s">
        <v>1049</v>
      </c>
    </row>
    <row r="999" spans="10:21" x14ac:dyDescent="0.25">
      <c r="J999" s="37">
        <v>42076</v>
      </c>
      <c r="K999" s="36">
        <f t="shared" si="75"/>
        <v>2015</v>
      </c>
      <c r="L999" s="36" t="str">
        <f t="shared" si="76"/>
        <v>March</v>
      </c>
      <c r="M999" s="36">
        <f t="shared" si="77"/>
        <v>11</v>
      </c>
      <c r="N999" s="36">
        <f t="shared" si="78"/>
        <v>13</v>
      </c>
      <c r="O999" s="36" t="str">
        <f t="shared" si="79"/>
        <v>201511</v>
      </c>
      <c r="P999" s="36" t="str">
        <f>CONCATENATE(K999,MONTH(ExpensesDBTable[[#This Row],[Date]]))</f>
        <v>20153</v>
      </c>
      <c r="Q999" s="36" t="s">
        <v>119</v>
      </c>
      <c r="R999" s="36" t="s">
        <v>14</v>
      </c>
      <c r="S999" s="38">
        <v>15</v>
      </c>
      <c r="T999" s="36" t="s">
        <v>100</v>
      </c>
      <c r="U999" s="36" t="s">
        <v>1050</v>
      </c>
    </row>
    <row r="1000" spans="10:21" x14ac:dyDescent="0.25">
      <c r="J1000" s="37">
        <v>42078</v>
      </c>
      <c r="K1000" s="36">
        <f t="shared" si="75"/>
        <v>2015</v>
      </c>
      <c r="L1000" s="36" t="str">
        <f t="shared" si="76"/>
        <v>March</v>
      </c>
      <c r="M1000" s="36">
        <f t="shared" si="77"/>
        <v>11</v>
      </c>
      <c r="N1000" s="36">
        <f t="shared" si="78"/>
        <v>15</v>
      </c>
      <c r="O1000" s="36" t="str">
        <f t="shared" si="79"/>
        <v>201511</v>
      </c>
      <c r="P1000" s="36" t="str">
        <f>CONCATENATE(K1000,MONTH(ExpensesDBTable[[#This Row],[Date]]))</f>
        <v>20153</v>
      </c>
      <c r="Q1000" s="36" t="s">
        <v>1051</v>
      </c>
      <c r="R1000" s="36" t="s">
        <v>14</v>
      </c>
      <c r="S1000" s="38">
        <v>18.34</v>
      </c>
      <c r="T1000" s="36" t="s">
        <v>100</v>
      </c>
      <c r="U1000" s="36" t="s">
        <v>1052</v>
      </c>
    </row>
    <row r="1001" spans="10:21" x14ac:dyDescent="0.25">
      <c r="J1001" s="37">
        <v>42078</v>
      </c>
      <c r="K1001" s="36">
        <f t="shared" si="75"/>
        <v>2015</v>
      </c>
      <c r="L1001" s="36" t="str">
        <f t="shared" si="76"/>
        <v>March</v>
      </c>
      <c r="M1001" s="36">
        <f t="shared" si="77"/>
        <v>11</v>
      </c>
      <c r="N1001" s="36">
        <f t="shared" si="78"/>
        <v>15</v>
      </c>
      <c r="O1001" s="36" t="str">
        <f t="shared" si="79"/>
        <v>201511</v>
      </c>
      <c r="P1001" s="36" t="str">
        <f>CONCATENATE(K1001,MONTH(ExpensesDBTable[[#This Row],[Date]]))</f>
        <v>20153</v>
      </c>
      <c r="Q1001" s="36" t="s">
        <v>119</v>
      </c>
      <c r="R1001" s="36" t="s">
        <v>14</v>
      </c>
      <c r="S1001" s="38">
        <v>12.42</v>
      </c>
      <c r="T1001" s="36" t="s">
        <v>100</v>
      </c>
      <c r="U1001" s="36" t="s">
        <v>1053</v>
      </c>
    </row>
    <row r="1002" spans="10:21" x14ac:dyDescent="0.25">
      <c r="J1002" s="37">
        <v>42078</v>
      </c>
      <c r="K1002" s="36">
        <f t="shared" si="75"/>
        <v>2015</v>
      </c>
      <c r="L1002" s="36" t="str">
        <f t="shared" si="76"/>
        <v>March</v>
      </c>
      <c r="M1002" s="36">
        <f t="shared" si="77"/>
        <v>11</v>
      </c>
      <c r="N1002" s="36">
        <f t="shared" si="78"/>
        <v>15</v>
      </c>
      <c r="O1002" s="36" t="str">
        <f t="shared" si="79"/>
        <v>201511</v>
      </c>
      <c r="P1002" s="36" t="str">
        <f>CONCATENATE(K1002,MONTH(ExpensesDBTable[[#This Row],[Date]]))</f>
        <v>20153</v>
      </c>
      <c r="Q1002" s="36" t="s">
        <v>182</v>
      </c>
      <c r="R1002" s="36" t="s">
        <v>16</v>
      </c>
      <c r="S1002" s="38">
        <v>49</v>
      </c>
      <c r="T1002" s="36" t="s">
        <v>106</v>
      </c>
      <c r="U1002" s="36" t="s">
        <v>1054</v>
      </c>
    </row>
    <row r="1003" spans="10:21" x14ac:dyDescent="0.25">
      <c r="J1003" s="37">
        <v>42078</v>
      </c>
      <c r="K1003" s="36">
        <f t="shared" si="75"/>
        <v>2015</v>
      </c>
      <c r="L1003" s="36" t="str">
        <f t="shared" si="76"/>
        <v>March</v>
      </c>
      <c r="M1003" s="36">
        <f t="shared" si="77"/>
        <v>11</v>
      </c>
      <c r="N1003" s="36">
        <f t="shared" si="78"/>
        <v>15</v>
      </c>
      <c r="O1003" s="36" t="str">
        <f t="shared" si="79"/>
        <v>201511</v>
      </c>
      <c r="P1003" s="36" t="str">
        <f>CONCATENATE(K1003,MONTH(ExpensesDBTable[[#This Row],[Date]]))</f>
        <v>20153</v>
      </c>
      <c r="Q1003" s="36" t="s">
        <v>128</v>
      </c>
      <c r="R1003" s="36" t="s">
        <v>22</v>
      </c>
      <c r="S1003" s="38">
        <v>304.92</v>
      </c>
      <c r="T1003" s="36" t="s">
        <v>106</v>
      </c>
      <c r="U1003" s="36" t="s">
        <v>1055</v>
      </c>
    </row>
    <row r="1004" spans="10:21" x14ac:dyDescent="0.25">
      <c r="J1004" s="37">
        <v>42078</v>
      </c>
      <c r="K1004" s="36">
        <f t="shared" si="75"/>
        <v>2015</v>
      </c>
      <c r="L1004" s="36" t="str">
        <f t="shared" si="76"/>
        <v>March</v>
      </c>
      <c r="M1004" s="36">
        <f t="shared" si="77"/>
        <v>11</v>
      </c>
      <c r="N1004" s="36">
        <f t="shared" si="78"/>
        <v>15</v>
      </c>
      <c r="O1004" s="36" t="str">
        <f t="shared" si="79"/>
        <v>201511</v>
      </c>
      <c r="P1004" s="36" t="str">
        <f>CONCATENATE(K1004,MONTH(ExpensesDBTable[[#This Row],[Date]]))</f>
        <v>20153</v>
      </c>
      <c r="Q1004" s="36" t="s">
        <v>718</v>
      </c>
      <c r="R1004" s="36" t="s">
        <v>23</v>
      </c>
      <c r="S1004" s="38">
        <v>59.8</v>
      </c>
      <c r="T1004" s="36" t="s">
        <v>106</v>
      </c>
      <c r="U1004" s="36" t="s">
        <v>1056</v>
      </c>
    </row>
    <row r="1005" spans="10:21" x14ac:dyDescent="0.25">
      <c r="J1005" s="37">
        <v>42078</v>
      </c>
      <c r="K1005" s="36">
        <f t="shared" si="75"/>
        <v>2015</v>
      </c>
      <c r="L1005" s="36" t="str">
        <f t="shared" si="76"/>
        <v>March</v>
      </c>
      <c r="M1005" s="36">
        <f t="shared" si="77"/>
        <v>11</v>
      </c>
      <c r="N1005" s="36">
        <f t="shared" si="78"/>
        <v>15</v>
      </c>
      <c r="O1005" s="36" t="str">
        <f t="shared" si="79"/>
        <v>201511</v>
      </c>
      <c r="P1005" s="36" t="str">
        <f>CONCATENATE(K1005,MONTH(ExpensesDBTable[[#This Row],[Date]]))</f>
        <v>20153</v>
      </c>
      <c r="Q1005" s="36" t="s">
        <v>182</v>
      </c>
      <c r="R1005" s="36" t="s">
        <v>19</v>
      </c>
      <c r="S1005" s="38">
        <v>127.94</v>
      </c>
      <c r="T1005" s="36" t="s">
        <v>106</v>
      </c>
      <c r="U1005" s="36" t="s">
        <v>1057</v>
      </c>
    </row>
    <row r="1006" spans="10:21" x14ac:dyDescent="0.25">
      <c r="J1006" s="37">
        <v>42079</v>
      </c>
      <c r="K1006" s="36">
        <f t="shared" si="75"/>
        <v>2015</v>
      </c>
      <c r="L1006" s="36" t="str">
        <f t="shared" si="76"/>
        <v>March</v>
      </c>
      <c r="M1006" s="36">
        <f t="shared" si="77"/>
        <v>12</v>
      </c>
      <c r="N1006" s="36">
        <f t="shared" si="78"/>
        <v>16</v>
      </c>
      <c r="O1006" s="36" t="str">
        <f t="shared" si="79"/>
        <v>201512</v>
      </c>
      <c r="P1006" s="36" t="str">
        <f>CONCATENATE(K1006,MONTH(ExpensesDBTable[[#This Row],[Date]]))</f>
        <v>20153</v>
      </c>
      <c r="Q1006" s="36" t="s">
        <v>119</v>
      </c>
      <c r="R1006" s="36" t="s">
        <v>14</v>
      </c>
      <c r="S1006" s="38">
        <v>17</v>
      </c>
      <c r="T1006" s="36" t="s">
        <v>100</v>
      </c>
      <c r="U1006" s="36" t="s">
        <v>1058</v>
      </c>
    </row>
    <row r="1007" spans="10:21" x14ac:dyDescent="0.25">
      <c r="J1007" s="37">
        <v>42079</v>
      </c>
      <c r="K1007" s="36">
        <f t="shared" si="75"/>
        <v>2015</v>
      </c>
      <c r="L1007" s="36" t="str">
        <f t="shared" si="76"/>
        <v>March</v>
      </c>
      <c r="M1007" s="36">
        <f t="shared" si="77"/>
        <v>12</v>
      </c>
      <c r="N1007" s="36">
        <f t="shared" si="78"/>
        <v>16</v>
      </c>
      <c r="O1007" s="36" t="str">
        <f t="shared" si="79"/>
        <v>201512</v>
      </c>
      <c r="P1007" s="36" t="str">
        <f>CONCATENATE(K1007,MONTH(ExpensesDBTable[[#This Row],[Date]]))</f>
        <v>20153</v>
      </c>
      <c r="Q1007" s="36" t="s">
        <v>1059</v>
      </c>
      <c r="R1007" s="36" t="s">
        <v>17</v>
      </c>
      <c r="S1007" s="38">
        <v>265.08</v>
      </c>
      <c r="T1007" s="36" t="s">
        <v>106</v>
      </c>
      <c r="U1007" s="36" t="s">
        <v>1060</v>
      </c>
    </row>
    <row r="1008" spans="10:21" x14ac:dyDescent="0.25">
      <c r="J1008" s="37">
        <v>42079</v>
      </c>
      <c r="K1008" s="36">
        <f t="shared" si="75"/>
        <v>2015</v>
      </c>
      <c r="L1008" s="36" t="str">
        <f t="shared" si="76"/>
        <v>March</v>
      </c>
      <c r="M1008" s="36">
        <f t="shared" si="77"/>
        <v>12</v>
      </c>
      <c r="N1008" s="36">
        <f t="shared" si="78"/>
        <v>16</v>
      </c>
      <c r="O1008" s="36" t="str">
        <f t="shared" si="79"/>
        <v>201512</v>
      </c>
      <c r="P1008" s="36" t="str">
        <f>CONCATENATE(K1008,MONTH(ExpensesDBTable[[#This Row],[Date]]))</f>
        <v>20153</v>
      </c>
      <c r="Q1008" s="36" t="s">
        <v>182</v>
      </c>
      <c r="R1008" s="36" t="s">
        <v>16</v>
      </c>
      <c r="S1008" s="38">
        <v>453</v>
      </c>
      <c r="T1008" s="36" t="s">
        <v>106</v>
      </c>
      <c r="U1008" s="36" t="s">
        <v>1061</v>
      </c>
    </row>
    <row r="1009" spans="10:21" x14ac:dyDescent="0.25">
      <c r="J1009" s="37">
        <v>42081</v>
      </c>
      <c r="K1009" s="36">
        <f t="shared" si="75"/>
        <v>2015</v>
      </c>
      <c r="L1009" s="36" t="str">
        <f t="shared" si="76"/>
        <v>March</v>
      </c>
      <c r="M1009" s="36">
        <f t="shared" si="77"/>
        <v>12</v>
      </c>
      <c r="N1009" s="36">
        <f t="shared" si="78"/>
        <v>18</v>
      </c>
      <c r="O1009" s="36" t="str">
        <f t="shared" si="79"/>
        <v>201512</v>
      </c>
      <c r="P1009" s="36" t="str">
        <f>CONCATENATE(K1009,MONTH(ExpensesDBTable[[#This Row],[Date]]))</f>
        <v>20153</v>
      </c>
      <c r="Q1009" s="36" t="s">
        <v>108</v>
      </c>
      <c r="R1009" s="36" t="s">
        <v>14</v>
      </c>
      <c r="S1009" s="38">
        <v>24.43</v>
      </c>
      <c r="T1009" s="36" t="s">
        <v>100</v>
      </c>
      <c r="U1009" s="36" t="s">
        <v>1062</v>
      </c>
    </row>
    <row r="1010" spans="10:21" x14ac:dyDescent="0.25">
      <c r="J1010" s="37">
        <v>42082</v>
      </c>
      <c r="K1010" s="36">
        <f t="shared" si="75"/>
        <v>2015</v>
      </c>
      <c r="L1010" s="36" t="str">
        <f t="shared" si="76"/>
        <v>March</v>
      </c>
      <c r="M1010" s="36">
        <f t="shared" si="77"/>
        <v>12</v>
      </c>
      <c r="N1010" s="36">
        <f t="shared" si="78"/>
        <v>19</v>
      </c>
      <c r="O1010" s="36" t="str">
        <f t="shared" si="79"/>
        <v>201512</v>
      </c>
      <c r="P1010" s="36" t="str">
        <f>CONCATENATE(K1010,MONTH(ExpensesDBTable[[#This Row],[Date]]))</f>
        <v>20153</v>
      </c>
      <c r="Q1010" s="36" t="s">
        <v>119</v>
      </c>
      <c r="R1010" s="36" t="s">
        <v>14</v>
      </c>
      <c r="S1010" s="38">
        <v>12.74</v>
      </c>
      <c r="T1010" s="36" t="s">
        <v>100</v>
      </c>
      <c r="U1010" s="36" t="s">
        <v>1063</v>
      </c>
    </row>
    <row r="1011" spans="10:21" x14ac:dyDescent="0.25">
      <c r="J1011" s="37">
        <v>42084</v>
      </c>
      <c r="K1011" s="36">
        <f t="shared" si="75"/>
        <v>2015</v>
      </c>
      <c r="L1011" s="36" t="str">
        <f t="shared" si="76"/>
        <v>March</v>
      </c>
      <c r="M1011" s="36">
        <f t="shared" si="77"/>
        <v>12</v>
      </c>
      <c r="N1011" s="36">
        <f t="shared" si="78"/>
        <v>21</v>
      </c>
      <c r="O1011" s="36" t="str">
        <f t="shared" si="79"/>
        <v>201512</v>
      </c>
      <c r="P1011" s="36" t="str">
        <f>CONCATENATE(K1011,MONTH(ExpensesDBTable[[#This Row],[Date]]))</f>
        <v>20153</v>
      </c>
      <c r="Q1011" s="36" t="s">
        <v>989</v>
      </c>
      <c r="R1011" s="36" t="s">
        <v>19</v>
      </c>
      <c r="S1011" s="38">
        <v>20.9</v>
      </c>
      <c r="T1011" s="36" t="s">
        <v>100</v>
      </c>
      <c r="U1011" s="36" t="s">
        <v>1064</v>
      </c>
    </row>
    <row r="1012" spans="10:21" x14ac:dyDescent="0.25">
      <c r="J1012" s="37">
        <v>42084</v>
      </c>
      <c r="K1012" s="36">
        <f t="shared" si="75"/>
        <v>2015</v>
      </c>
      <c r="L1012" s="36" t="str">
        <f t="shared" si="76"/>
        <v>March</v>
      </c>
      <c r="M1012" s="36">
        <f t="shared" si="77"/>
        <v>12</v>
      </c>
      <c r="N1012" s="36">
        <f t="shared" si="78"/>
        <v>21</v>
      </c>
      <c r="O1012" s="36" t="str">
        <f t="shared" si="79"/>
        <v>201512</v>
      </c>
      <c r="P1012" s="36" t="str">
        <f>CONCATENATE(K1012,MONTH(ExpensesDBTable[[#This Row],[Date]]))</f>
        <v>20153</v>
      </c>
      <c r="Q1012" s="36" t="s">
        <v>167</v>
      </c>
      <c r="R1012" s="36" t="s">
        <v>19</v>
      </c>
      <c r="S1012" s="38">
        <v>21.9</v>
      </c>
      <c r="T1012" s="36" t="s">
        <v>100</v>
      </c>
      <c r="U1012" s="36" t="s">
        <v>1065</v>
      </c>
    </row>
    <row r="1013" spans="10:21" x14ac:dyDescent="0.25">
      <c r="J1013" s="37">
        <v>42084</v>
      </c>
      <c r="K1013" s="36">
        <f t="shared" si="75"/>
        <v>2015</v>
      </c>
      <c r="L1013" s="36" t="str">
        <f t="shared" si="76"/>
        <v>March</v>
      </c>
      <c r="M1013" s="36">
        <f t="shared" si="77"/>
        <v>12</v>
      </c>
      <c r="N1013" s="36">
        <f t="shared" si="78"/>
        <v>21</v>
      </c>
      <c r="O1013" s="36" t="str">
        <f t="shared" si="79"/>
        <v>201512</v>
      </c>
      <c r="P1013" s="36" t="str">
        <f>CONCATENATE(K1013,MONTH(ExpensesDBTable[[#This Row],[Date]]))</f>
        <v>20153</v>
      </c>
      <c r="Q1013" s="36" t="s">
        <v>182</v>
      </c>
      <c r="R1013" s="36" t="s">
        <v>11</v>
      </c>
      <c r="S1013" s="38">
        <v>20</v>
      </c>
      <c r="T1013" s="36" t="s">
        <v>100</v>
      </c>
      <c r="U1013" s="36" t="s">
        <v>1066</v>
      </c>
    </row>
    <row r="1014" spans="10:21" x14ac:dyDescent="0.25">
      <c r="J1014" s="37">
        <v>42084</v>
      </c>
      <c r="K1014" s="36">
        <f t="shared" si="75"/>
        <v>2015</v>
      </c>
      <c r="L1014" s="36" t="str">
        <f t="shared" si="76"/>
        <v>March</v>
      </c>
      <c r="M1014" s="36">
        <f t="shared" si="77"/>
        <v>12</v>
      </c>
      <c r="N1014" s="36">
        <f t="shared" si="78"/>
        <v>21</v>
      </c>
      <c r="O1014" s="36" t="str">
        <f t="shared" si="79"/>
        <v>201512</v>
      </c>
      <c r="P1014" s="36" t="str">
        <f>CONCATENATE(K1014,MONTH(ExpensesDBTable[[#This Row],[Date]]))</f>
        <v>20153</v>
      </c>
      <c r="Q1014" s="36" t="s">
        <v>1067</v>
      </c>
      <c r="R1014" s="36" t="s">
        <v>16</v>
      </c>
      <c r="S1014" s="38">
        <v>159</v>
      </c>
      <c r="T1014" s="36" t="s">
        <v>106</v>
      </c>
      <c r="U1014" s="36" t="s">
        <v>1068</v>
      </c>
    </row>
    <row r="1015" spans="10:21" x14ac:dyDescent="0.25">
      <c r="J1015" s="37">
        <v>42084</v>
      </c>
      <c r="K1015" s="36">
        <f t="shared" si="75"/>
        <v>2015</v>
      </c>
      <c r="L1015" s="36" t="str">
        <f t="shared" si="76"/>
        <v>March</v>
      </c>
      <c r="M1015" s="36">
        <f t="shared" si="77"/>
        <v>12</v>
      </c>
      <c r="N1015" s="36">
        <f t="shared" si="78"/>
        <v>21</v>
      </c>
      <c r="O1015" s="36" t="str">
        <f t="shared" si="79"/>
        <v>201512</v>
      </c>
      <c r="P1015" s="36" t="str">
        <f>CONCATENATE(K1015,MONTH(ExpensesDBTable[[#This Row],[Date]]))</f>
        <v>20153</v>
      </c>
      <c r="Q1015" s="36" t="s">
        <v>1051</v>
      </c>
      <c r="R1015" s="36" t="s">
        <v>14</v>
      </c>
      <c r="S1015" s="38">
        <v>9.6</v>
      </c>
      <c r="T1015" s="36" t="s">
        <v>100</v>
      </c>
      <c r="U1015" s="36" t="s">
        <v>1069</v>
      </c>
    </row>
    <row r="1016" spans="10:21" x14ac:dyDescent="0.25">
      <c r="J1016" s="37">
        <v>42084</v>
      </c>
      <c r="K1016" s="36">
        <f t="shared" si="75"/>
        <v>2015</v>
      </c>
      <c r="L1016" s="36" t="str">
        <f t="shared" si="76"/>
        <v>March</v>
      </c>
      <c r="M1016" s="36">
        <f t="shared" si="77"/>
        <v>12</v>
      </c>
      <c r="N1016" s="36">
        <f t="shared" si="78"/>
        <v>21</v>
      </c>
      <c r="O1016" s="36" t="str">
        <f t="shared" si="79"/>
        <v>201512</v>
      </c>
      <c r="P1016" s="36" t="str">
        <f>CONCATENATE(K1016,MONTH(ExpensesDBTable[[#This Row],[Date]]))</f>
        <v>20153</v>
      </c>
      <c r="Q1016" s="36" t="s">
        <v>119</v>
      </c>
      <c r="R1016" s="36" t="s">
        <v>14</v>
      </c>
      <c r="S1016" s="38">
        <v>2</v>
      </c>
      <c r="T1016" s="36" t="s">
        <v>100</v>
      </c>
      <c r="U1016" s="36" t="s">
        <v>1070</v>
      </c>
    </row>
    <row r="1017" spans="10:21" x14ac:dyDescent="0.25">
      <c r="J1017" s="37">
        <v>42085</v>
      </c>
      <c r="K1017" s="36">
        <f t="shared" si="75"/>
        <v>2015</v>
      </c>
      <c r="L1017" s="36" t="str">
        <f t="shared" si="76"/>
        <v>March</v>
      </c>
      <c r="M1017" s="36">
        <f t="shared" si="77"/>
        <v>12</v>
      </c>
      <c r="N1017" s="36">
        <f t="shared" si="78"/>
        <v>22</v>
      </c>
      <c r="O1017" s="36" t="str">
        <f t="shared" si="79"/>
        <v>201512</v>
      </c>
      <c r="P1017" s="36" t="str">
        <f>CONCATENATE(K1017,MONTH(ExpensesDBTable[[#This Row],[Date]]))</f>
        <v>20153</v>
      </c>
      <c r="Q1017" s="36" t="s">
        <v>119</v>
      </c>
      <c r="R1017" s="36" t="s">
        <v>14</v>
      </c>
      <c r="S1017" s="38">
        <v>25.45</v>
      </c>
      <c r="T1017" s="36" t="s">
        <v>100</v>
      </c>
      <c r="U1017" s="36" t="s">
        <v>1071</v>
      </c>
    </row>
    <row r="1018" spans="10:21" x14ac:dyDescent="0.25">
      <c r="J1018" s="37">
        <v>42086</v>
      </c>
      <c r="K1018" s="36">
        <f t="shared" si="75"/>
        <v>2015</v>
      </c>
      <c r="L1018" s="36" t="str">
        <f t="shared" si="76"/>
        <v>March</v>
      </c>
      <c r="M1018" s="36">
        <f t="shared" si="77"/>
        <v>13</v>
      </c>
      <c r="N1018" s="36">
        <f t="shared" si="78"/>
        <v>23</v>
      </c>
      <c r="O1018" s="36" t="str">
        <f t="shared" si="79"/>
        <v>201513</v>
      </c>
      <c r="P1018" s="36" t="str">
        <f>CONCATENATE(K1018,MONTH(ExpensesDBTable[[#This Row],[Date]]))</f>
        <v>20153</v>
      </c>
      <c r="Q1018" s="36" t="s">
        <v>182</v>
      </c>
      <c r="R1018" s="36" t="s">
        <v>14</v>
      </c>
      <c r="S1018" s="38">
        <v>16</v>
      </c>
      <c r="T1018" s="36" t="s">
        <v>100</v>
      </c>
      <c r="U1018" s="36" t="s">
        <v>1072</v>
      </c>
    </row>
    <row r="1019" spans="10:21" x14ac:dyDescent="0.25">
      <c r="J1019" s="37">
        <v>42086</v>
      </c>
      <c r="K1019" s="36">
        <f t="shared" si="75"/>
        <v>2015</v>
      </c>
      <c r="L1019" s="36" t="str">
        <f t="shared" si="76"/>
        <v>March</v>
      </c>
      <c r="M1019" s="36">
        <f t="shared" si="77"/>
        <v>13</v>
      </c>
      <c r="N1019" s="36">
        <f t="shared" si="78"/>
        <v>23</v>
      </c>
      <c r="O1019" s="36" t="str">
        <f t="shared" si="79"/>
        <v>201513</v>
      </c>
      <c r="P1019" s="36" t="str">
        <f>CONCATENATE(K1019,MONTH(ExpensesDBTable[[#This Row],[Date]]))</f>
        <v>20153</v>
      </c>
      <c r="Q1019" s="36" t="s">
        <v>704</v>
      </c>
      <c r="R1019" s="36" t="s">
        <v>23</v>
      </c>
      <c r="S1019" s="38">
        <v>94.92</v>
      </c>
      <c r="T1019" s="36" t="s">
        <v>106</v>
      </c>
      <c r="U1019" s="36" t="s">
        <v>1073</v>
      </c>
    </row>
    <row r="1020" spans="10:21" x14ac:dyDescent="0.25">
      <c r="J1020" s="37">
        <v>42087</v>
      </c>
      <c r="K1020" s="36">
        <f t="shared" si="75"/>
        <v>2015</v>
      </c>
      <c r="L1020" s="36" t="str">
        <f t="shared" si="76"/>
        <v>March</v>
      </c>
      <c r="M1020" s="36">
        <f t="shared" si="77"/>
        <v>13</v>
      </c>
      <c r="N1020" s="36">
        <f t="shared" si="78"/>
        <v>24</v>
      </c>
      <c r="O1020" s="36" t="str">
        <f t="shared" si="79"/>
        <v>201513</v>
      </c>
      <c r="P1020" s="36" t="str">
        <f>CONCATENATE(K1020,MONTH(ExpensesDBTable[[#This Row],[Date]]))</f>
        <v>20153</v>
      </c>
      <c r="Q1020" s="36" t="s">
        <v>108</v>
      </c>
      <c r="R1020" s="36" t="s">
        <v>14</v>
      </c>
      <c r="S1020" s="38">
        <v>7.33</v>
      </c>
      <c r="T1020" s="36" t="s">
        <v>100</v>
      </c>
      <c r="U1020" s="36" t="s">
        <v>1074</v>
      </c>
    </row>
    <row r="1021" spans="10:21" x14ac:dyDescent="0.25">
      <c r="J1021" s="37">
        <v>42087</v>
      </c>
      <c r="K1021" s="36">
        <f t="shared" si="75"/>
        <v>2015</v>
      </c>
      <c r="L1021" s="36" t="str">
        <f t="shared" si="76"/>
        <v>March</v>
      </c>
      <c r="M1021" s="36">
        <f t="shared" si="77"/>
        <v>13</v>
      </c>
      <c r="N1021" s="36">
        <f t="shared" si="78"/>
        <v>24</v>
      </c>
      <c r="O1021" s="36" t="str">
        <f t="shared" si="79"/>
        <v>201513</v>
      </c>
      <c r="P1021" s="36" t="str">
        <f>CONCATENATE(K1021,MONTH(ExpensesDBTable[[#This Row],[Date]]))</f>
        <v>20153</v>
      </c>
      <c r="Q1021" s="36" t="s">
        <v>1075</v>
      </c>
      <c r="R1021" s="36" t="s">
        <v>23</v>
      </c>
      <c r="S1021" s="38">
        <v>29.95</v>
      </c>
      <c r="T1021" s="36" t="s">
        <v>106</v>
      </c>
      <c r="U1021" s="36" t="s">
        <v>1076</v>
      </c>
    </row>
    <row r="1022" spans="10:21" x14ac:dyDescent="0.25">
      <c r="J1022" s="37">
        <v>42087</v>
      </c>
      <c r="K1022" s="36">
        <f t="shared" si="75"/>
        <v>2015</v>
      </c>
      <c r="L1022" s="36" t="str">
        <f t="shared" si="76"/>
        <v>March</v>
      </c>
      <c r="M1022" s="36">
        <f t="shared" si="77"/>
        <v>13</v>
      </c>
      <c r="N1022" s="36">
        <f t="shared" si="78"/>
        <v>24</v>
      </c>
      <c r="O1022" s="36" t="str">
        <f t="shared" si="79"/>
        <v>201513</v>
      </c>
      <c r="P1022" s="36" t="str">
        <f>CONCATENATE(K1022,MONTH(ExpensesDBTable[[#This Row],[Date]]))</f>
        <v>20153</v>
      </c>
      <c r="Q1022" s="36" t="s">
        <v>1075</v>
      </c>
      <c r="R1022" s="36" t="s">
        <v>23</v>
      </c>
      <c r="S1022" s="38">
        <v>524.54</v>
      </c>
      <c r="T1022" s="36" t="s">
        <v>106</v>
      </c>
      <c r="U1022" s="36" t="s">
        <v>1077</v>
      </c>
    </row>
    <row r="1023" spans="10:21" x14ac:dyDescent="0.25">
      <c r="J1023" s="37">
        <v>42088</v>
      </c>
      <c r="K1023" s="36">
        <f t="shared" si="75"/>
        <v>2015</v>
      </c>
      <c r="L1023" s="36" t="str">
        <f t="shared" si="76"/>
        <v>March</v>
      </c>
      <c r="M1023" s="36">
        <f t="shared" si="77"/>
        <v>13</v>
      </c>
      <c r="N1023" s="36">
        <f t="shared" si="78"/>
        <v>25</v>
      </c>
      <c r="O1023" s="36" t="str">
        <f t="shared" si="79"/>
        <v>201513</v>
      </c>
      <c r="P1023" s="36" t="str">
        <f>CONCATENATE(K1023,MONTH(ExpensesDBTable[[#This Row],[Date]]))</f>
        <v>20153</v>
      </c>
      <c r="Q1023" s="36" t="s">
        <v>119</v>
      </c>
      <c r="R1023" s="36" t="s">
        <v>14</v>
      </c>
      <c r="S1023" s="38">
        <v>35.47</v>
      </c>
      <c r="T1023" s="36" t="s">
        <v>100</v>
      </c>
      <c r="U1023" s="36" t="s">
        <v>1078</v>
      </c>
    </row>
    <row r="1024" spans="10:21" x14ac:dyDescent="0.25">
      <c r="J1024" s="37">
        <v>42088</v>
      </c>
      <c r="K1024" s="36">
        <f t="shared" si="75"/>
        <v>2015</v>
      </c>
      <c r="L1024" s="36" t="str">
        <f t="shared" si="76"/>
        <v>March</v>
      </c>
      <c r="M1024" s="36">
        <f t="shared" si="77"/>
        <v>13</v>
      </c>
      <c r="N1024" s="36">
        <f t="shared" si="78"/>
        <v>25</v>
      </c>
      <c r="O1024" s="36" t="str">
        <f t="shared" si="79"/>
        <v>201513</v>
      </c>
      <c r="P1024" s="36" t="str">
        <f>CONCATENATE(K1024,MONTH(ExpensesDBTable[[#This Row],[Date]]))</f>
        <v>20153</v>
      </c>
      <c r="Q1024" s="36" t="s">
        <v>130</v>
      </c>
      <c r="R1024" s="36" t="s">
        <v>14</v>
      </c>
      <c r="S1024" s="38">
        <v>3</v>
      </c>
      <c r="T1024" s="36" t="s">
        <v>100</v>
      </c>
      <c r="U1024" s="36" t="s">
        <v>1079</v>
      </c>
    </row>
    <row r="1025" spans="10:21" x14ac:dyDescent="0.25">
      <c r="J1025" s="37">
        <v>42089</v>
      </c>
      <c r="K1025" s="36">
        <f t="shared" si="75"/>
        <v>2015</v>
      </c>
      <c r="L1025" s="36" t="str">
        <f t="shared" si="76"/>
        <v>March</v>
      </c>
      <c r="M1025" s="36">
        <f t="shared" si="77"/>
        <v>13</v>
      </c>
      <c r="N1025" s="36">
        <f t="shared" si="78"/>
        <v>26</v>
      </c>
      <c r="O1025" s="36" t="str">
        <f t="shared" si="79"/>
        <v>201513</v>
      </c>
      <c r="P1025" s="36" t="str">
        <f>CONCATENATE(K1025,MONTH(ExpensesDBTable[[#This Row],[Date]]))</f>
        <v>20153</v>
      </c>
      <c r="Q1025" s="36" t="s">
        <v>119</v>
      </c>
      <c r="R1025" s="36" t="s">
        <v>14</v>
      </c>
      <c r="S1025" s="38">
        <v>8.6</v>
      </c>
      <c r="T1025" s="36" t="s">
        <v>100</v>
      </c>
      <c r="U1025" s="36" t="s">
        <v>1080</v>
      </c>
    </row>
    <row r="1026" spans="10:21" x14ac:dyDescent="0.25">
      <c r="J1026" s="37">
        <v>42090</v>
      </c>
      <c r="K1026" s="36">
        <f t="shared" si="75"/>
        <v>2015</v>
      </c>
      <c r="L1026" s="36" t="str">
        <f t="shared" si="76"/>
        <v>March</v>
      </c>
      <c r="M1026" s="36">
        <f t="shared" si="77"/>
        <v>13</v>
      </c>
      <c r="N1026" s="36">
        <f t="shared" si="78"/>
        <v>27</v>
      </c>
      <c r="O1026" s="36" t="str">
        <f t="shared" si="79"/>
        <v>201513</v>
      </c>
      <c r="P1026" s="36" t="str">
        <f>CONCATENATE(K1026,MONTH(ExpensesDBTable[[#This Row],[Date]]))</f>
        <v>20153</v>
      </c>
      <c r="Q1026" s="36" t="s">
        <v>108</v>
      </c>
      <c r="R1026" s="36" t="s">
        <v>14</v>
      </c>
      <c r="S1026" s="38">
        <v>10</v>
      </c>
      <c r="T1026" s="36" t="s">
        <v>100</v>
      </c>
      <c r="U1026" s="36" t="s">
        <v>1081</v>
      </c>
    </row>
    <row r="1027" spans="10:21" x14ac:dyDescent="0.25">
      <c r="J1027" s="37">
        <v>42090</v>
      </c>
      <c r="K1027" s="36">
        <f t="shared" si="75"/>
        <v>2015</v>
      </c>
      <c r="L1027" s="36" t="str">
        <f t="shared" si="76"/>
        <v>March</v>
      </c>
      <c r="M1027" s="36">
        <f t="shared" si="77"/>
        <v>13</v>
      </c>
      <c r="N1027" s="36">
        <f t="shared" si="78"/>
        <v>27</v>
      </c>
      <c r="O1027" s="36" t="str">
        <f t="shared" si="79"/>
        <v>201513</v>
      </c>
      <c r="P1027" s="36" t="str">
        <f>CONCATENATE(K1027,MONTH(ExpensesDBTable[[#This Row],[Date]]))</f>
        <v>20153</v>
      </c>
      <c r="Q1027" s="36" t="s">
        <v>182</v>
      </c>
      <c r="R1027" s="36" t="s">
        <v>13</v>
      </c>
      <c r="S1027" s="38">
        <v>36</v>
      </c>
      <c r="T1027" s="36" t="s">
        <v>106</v>
      </c>
      <c r="U1027" s="36" t="s">
        <v>1082</v>
      </c>
    </row>
    <row r="1028" spans="10:21" x14ac:dyDescent="0.25">
      <c r="J1028" s="37">
        <v>42091</v>
      </c>
      <c r="K1028" s="36">
        <f t="shared" si="75"/>
        <v>2015</v>
      </c>
      <c r="L1028" s="36" t="str">
        <f t="shared" si="76"/>
        <v>March</v>
      </c>
      <c r="M1028" s="36">
        <f t="shared" si="77"/>
        <v>13</v>
      </c>
      <c r="N1028" s="36">
        <f t="shared" si="78"/>
        <v>28</v>
      </c>
      <c r="O1028" s="36" t="str">
        <f t="shared" si="79"/>
        <v>201513</v>
      </c>
      <c r="P1028" s="36" t="str">
        <f>CONCATENATE(K1028,MONTH(ExpensesDBTable[[#This Row],[Date]]))</f>
        <v>20153</v>
      </c>
      <c r="Q1028" s="36" t="s">
        <v>182</v>
      </c>
      <c r="R1028" s="36" t="s">
        <v>14</v>
      </c>
      <c r="S1028" s="38">
        <v>3.5</v>
      </c>
      <c r="T1028" s="36" t="s">
        <v>100</v>
      </c>
      <c r="U1028" s="36" t="s">
        <v>1083</v>
      </c>
    </row>
    <row r="1029" spans="10:21" x14ac:dyDescent="0.25">
      <c r="J1029" s="37">
        <v>42091</v>
      </c>
      <c r="K1029" s="36">
        <f t="shared" si="75"/>
        <v>2015</v>
      </c>
      <c r="L1029" s="36" t="str">
        <f t="shared" si="76"/>
        <v>March</v>
      </c>
      <c r="M1029" s="36">
        <f t="shared" si="77"/>
        <v>13</v>
      </c>
      <c r="N1029" s="36">
        <f t="shared" si="78"/>
        <v>28</v>
      </c>
      <c r="O1029" s="36" t="str">
        <f t="shared" si="79"/>
        <v>201513</v>
      </c>
      <c r="P1029" s="36" t="str">
        <f>CONCATENATE(K1029,MONTH(ExpensesDBTable[[#This Row],[Date]]))</f>
        <v>20153</v>
      </c>
      <c r="Q1029" s="36" t="s">
        <v>108</v>
      </c>
      <c r="R1029" s="36" t="s">
        <v>14</v>
      </c>
      <c r="S1029" s="38">
        <v>7</v>
      </c>
      <c r="T1029" s="36" t="s">
        <v>100</v>
      </c>
      <c r="U1029" s="36" t="s">
        <v>1084</v>
      </c>
    </row>
    <row r="1030" spans="10:21" x14ac:dyDescent="0.25">
      <c r="J1030" s="37">
        <v>42091</v>
      </c>
      <c r="K1030" s="36">
        <f t="shared" si="75"/>
        <v>2015</v>
      </c>
      <c r="L1030" s="36" t="str">
        <f t="shared" si="76"/>
        <v>March</v>
      </c>
      <c r="M1030" s="36">
        <f t="shared" si="77"/>
        <v>13</v>
      </c>
      <c r="N1030" s="36">
        <f t="shared" si="78"/>
        <v>28</v>
      </c>
      <c r="O1030" s="36" t="str">
        <f t="shared" si="79"/>
        <v>201513</v>
      </c>
      <c r="P1030" s="36" t="str">
        <f>CONCATENATE(K1030,MONTH(ExpensesDBTable[[#This Row],[Date]]))</f>
        <v>20153</v>
      </c>
      <c r="Q1030" s="36" t="s">
        <v>102</v>
      </c>
      <c r="R1030" s="36" t="s">
        <v>14</v>
      </c>
      <c r="S1030" s="38">
        <v>3.5</v>
      </c>
      <c r="T1030" s="36" t="s">
        <v>100</v>
      </c>
      <c r="U1030" s="36" t="s">
        <v>1085</v>
      </c>
    </row>
    <row r="1031" spans="10:21" x14ac:dyDescent="0.25">
      <c r="J1031" s="37">
        <v>42092</v>
      </c>
      <c r="K1031" s="36">
        <f t="shared" si="75"/>
        <v>2015</v>
      </c>
      <c r="L1031" s="36" t="str">
        <f t="shared" si="76"/>
        <v>March</v>
      </c>
      <c r="M1031" s="36">
        <f t="shared" si="77"/>
        <v>13</v>
      </c>
      <c r="N1031" s="36">
        <f t="shared" si="78"/>
        <v>29</v>
      </c>
      <c r="O1031" s="36" t="str">
        <f t="shared" si="79"/>
        <v>201513</v>
      </c>
      <c r="P1031" s="36" t="str">
        <f>CONCATENATE(K1031,MONTH(ExpensesDBTable[[#This Row],[Date]]))</f>
        <v>20153</v>
      </c>
      <c r="Q1031" s="36" t="s">
        <v>119</v>
      </c>
      <c r="R1031" s="36" t="s">
        <v>14</v>
      </c>
      <c r="S1031" s="38">
        <v>7.89</v>
      </c>
      <c r="T1031" s="36" t="s">
        <v>100</v>
      </c>
      <c r="U1031" s="36" t="s">
        <v>613</v>
      </c>
    </row>
    <row r="1032" spans="10:21" x14ac:dyDescent="0.25">
      <c r="J1032" s="37">
        <v>42092</v>
      </c>
      <c r="K1032" s="36">
        <f t="shared" si="75"/>
        <v>2015</v>
      </c>
      <c r="L1032" s="36" t="str">
        <f t="shared" si="76"/>
        <v>March</v>
      </c>
      <c r="M1032" s="36">
        <f t="shared" si="77"/>
        <v>13</v>
      </c>
      <c r="N1032" s="36">
        <f t="shared" si="78"/>
        <v>29</v>
      </c>
      <c r="O1032" s="36" t="str">
        <f t="shared" si="79"/>
        <v>201513</v>
      </c>
      <c r="P1032" s="36" t="str">
        <f>CONCATENATE(K1032,MONTH(ExpensesDBTable[[#This Row],[Date]]))</f>
        <v>20153</v>
      </c>
      <c r="Q1032" s="36" t="s">
        <v>558</v>
      </c>
      <c r="R1032" s="36" t="s">
        <v>17</v>
      </c>
      <c r="S1032" s="38">
        <v>13</v>
      </c>
      <c r="T1032" s="36" t="s">
        <v>100</v>
      </c>
      <c r="U1032" s="36" t="s">
        <v>1086</v>
      </c>
    </row>
    <row r="1033" spans="10:21" x14ac:dyDescent="0.25">
      <c r="J1033" s="37">
        <v>42092</v>
      </c>
      <c r="K1033" s="36">
        <f t="shared" si="75"/>
        <v>2015</v>
      </c>
      <c r="L1033" s="36" t="str">
        <f t="shared" si="76"/>
        <v>March</v>
      </c>
      <c r="M1033" s="36">
        <f t="shared" si="77"/>
        <v>13</v>
      </c>
      <c r="N1033" s="36">
        <f t="shared" si="78"/>
        <v>29</v>
      </c>
      <c r="O1033" s="36" t="str">
        <f t="shared" si="79"/>
        <v>201513</v>
      </c>
      <c r="P1033" s="36" t="str">
        <f>CONCATENATE(K1033,MONTH(ExpensesDBTable[[#This Row],[Date]]))</f>
        <v>20153</v>
      </c>
      <c r="Q1033" s="36" t="s">
        <v>130</v>
      </c>
      <c r="R1033" s="36" t="s">
        <v>14</v>
      </c>
      <c r="S1033" s="38">
        <v>6</v>
      </c>
      <c r="T1033" s="36" t="s">
        <v>100</v>
      </c>
      <c r="U1033" s="36" t="s">
        <v>1087</v>
      </c>
    </row>
    <row r="1034" spans="10:21" x14ac:dyDescent="0.25">
      <c r="J1034" s="37">
        <v>42093</v>
      </c>
      <c r="K1034" s="36">
        <f t="shared" si="75"/>
        <v>2015</v>
      </c>
      <c r="L1034" s="36" t="str">
        <f t="shared" si="76"/>
        <v>March</v>
      </c>
      <c r="M1034" s="36">
        <f t="shared" si="77"/>
        <v>14</v>
      </c>
      <c r="N1034" s="36">
        <f t="shared" si="78"/>
        <v>30</v>
      </c>
      <c r="O1034" s="36" t="str">
        <f t="shared" si="79"/>
        <v>201514</v>
      </c>
      <c r="P1034" s="36" t="str">
        <f>CONCATENATE(K1034,MONTH(ExpensesDBTable[[#This Row],[Date]]))</f>
        <v>20153</v>
      </c>
      <c r="Q1034" s="36" t="s">
        <v>119</v>
      </c>
      <c r="R1034" s="36" t="s">
        <v>14</v>
      </c>
      <c r="S1034" s="38">
        <v>28.15</v>
      </c>
      <c r="T1034" s="36" t="s">
        <v>100</v>
      </c>
      <c r="U1034" s="36" t="s">
        <v>1088</v>
      </c>
    </row>
    <row r="1035" spans="10:21" x14ac:dyDescent="0.25">
      <c r="J1035" s="37">
        <v>42094</v>
      </c>
      <c r="K1035" s="36">
        <f t="shared" ref="K1035:K1098" si="80">YEAR(J1035)</f>
        <v>2015</v>
      </c>
      <c r="L1035" s="36" t="str">
        <f t="shared" ref="L1035:L1098" si="81">TEXT(DATE(1,MONTH(J1035),1),"MMMM")</f>
        <v>March</v>
      </c>
      <c r="M1035" s="36">
        <f t="shared" ref="M1035:M1098" si="82">WEEKNUM(J1035,2)</f>
        <v>14</v>
      </c>
      <c r="N1035" s="36">
        <f t="shared" ref="N1035:N1098" si="83">DAY(J1035)</f>
        <v>31</v>
      </c>
      <c r="O1035" s="36" t="str">
        <f t="shared" ref="O1035:O1098" si="84">CONCATENATE(K1035,M1035)</f>
        <v>201514</v>
      </c>
      <c r="P1035" s="36" t="str">
        <f>CONCATENATE(K1035,MONTH(ExpensesDBTable[[#This Row],[Date]]))</f>
        <v>20153</v>
      </c>
      <c r="Q1035" s="36" t="s">
        <v>108</v>
      </c>
      <c r="R1035" s="36" t="s">
        <v>14</v>
      </c>
      <c r="S1035" s="38">
        <v>11.14</v>
      </c>
      <c r="T1035" s="36" t="s">
        <v>100</v>
      </c>
      <c r="U1035" s="36" t="s">
        <v>1089</v>
      </c>
    </row>
    <row r="1036" spans="10:21" x14ac:dyDescent="0.25">
      <c r="J1036" s="37">
        <v>42094</v>
      </c>
      <c r="K1036" s="36">
        <f t="shared" si="80"/>
        <v>2015</v>
      </c>
      <c r="L1036" s="36" t="str">
        <f t="shared" si="81"/>
        <v>March</v>
      </c>
      <c r="M1036" s="36">
        <f t="shared" si="82"/>
        <v>14</v>
      </c>
      <c r="N1036" s="36">
        <f t="shared" si="83"/>
        <v>31</v>
      </c>
      <c r="O1036" s="36" t="str">
        <f t="shared" si="84"/>
        <v>201514</v>
      </c>
      <c r="P1036" s="36" t="str">
        <f>CONCATENATE(K1036,MONTH(ExpensesDBTable[[#This Row],[Date]]))</f>
        <v>20153</v>
      </c>
      <c r="Q1036" s="36" t="s">
        <v>989</v>
      </c>
      <c r="R1036" s="36" t="s">
        <v>14</v>
      </c>
      <c r="S1036" s="38">
        <v>5.5</v>
      </c>
      <c r="T1036" s="36" t="s">
        <v>100</v>
      </c>
      <c r="U1036" s="36" t="s">
        <v>1090</v>
      </c>
    </row>
    <row r="1037" spans="10:21" x14ac:dyDescent="0.25">
      <c r="J1037" s="37">
        <v>42095</v>
      </c>
      <c r="K1037" s="36">
        <f t="shared" si="80"/>
        <v>2015</v>
      </c>
      <c r="L1037" s="36" t="str">
        <f t="shared" si="81"/>
        <v>April</v>
      </c>
      <c r="M1037" s="36">
        <f t="shared" si="82"/>
        <v>14</v>
      </c>
      <c r="N1037" s="36">
        <f t="shared" si="83"/>
        <v>1</v>
      </c>
      <c r="O1037" s="36" t="str">
        <f t="shared" si="84"/>
        <v>201514</v>
      </c>
      <c r="P1037" s="36" t="str">
        <f>CONCATENATE(K1037,MONTH(ExpensesDBTable[[#This Row],[Date]]))</f>
        <v>20154</v>
      </c>
      <c r="Q1037" s="36" t="s">
        <v>1051</v>
      </c>
      <c r="R1037" s="36" t="s">
        <v>14</v>
      </c>
      <c r="S1037" s="38">
        <v>11.4</v>
      </c>
      <c r="T1037" s="36" t="s">
        <v>100</v>
      </c>
      <c r="U1037" s="36" t="s">
        <v>1091</v>
      </c>
    </row>
    <row r="1038" spans="10:21" x14ac:dyDescent="0.25">
      <c r="J1038" s="37">
        <v>42096</v>
      </c>
      <c r="K1038" s="36">
        <f t="shared" si="80"/>
        <v>2015</v>
      </c>
      <c r="L1038" s="36" t="str">
        <f t="shared" si="81"/>
        <v>April</v>
      </c>
      <c r="M1038" s="36">
        <f t="shared" si="82"/>
        <v>14</v>
      </c>
      <c r="N1038" s="36">
        <f t="shared" si="83"/>
        <v>2</v>
      </c>
      <c r="O1038" s="36" t="str">
        <f t="shared" si="84"/>
        <v>201514</v>
      </c>
      <c r="P1038" s="36" t="str">
        <f>CONCATENATE(K1038,MONTH(ExpensesDBTable[[#This Row],[Date]]))</f>
        <v>20154</v>
      </c>
      <c r="Q1038" s="36" t="s">
        <v>182</v>
      </c>
      <c r="R1038" s="36" t="s">
        <v>14</v>
      </c>
      <c r="S1038" s="38">
        <v>5</v>
      </c>
      <c r="T1038" s="36" t="s">
        <v>100</v>
      </c>
      <c r="U1038" s="36" t="s">
        <v>1092</v>
      </c>
    </row>
    <row r="1039" spans="10:21" x14ac:dyDescent="0.25">
      <c r="J1039" s="37">
        <v>42096</v>
      </c>
      <c r="K1039" s="36">
        <f t="shared" si="80"/>
        <v>2015</v>
      </c>
      <c r="L1039" s="36" t="str">
        <f t="shared" si="81"/>
        <v>April</v>
      </c>
      <c r="M1039" s="36">
        <f t="shared" si="82"/>
        <v>14</v>
      </c>
      <c r="N1039" s="36">
        <f t="shared" si="83"/>
        <v>2</v>
      </c>
      <c r="O1039" s="36" t="str">
        <f t="shared" si="84"/>
        <v>201514</v>
      </c>
      <c r="P1039" s="36" t="str">
        <f>CONCATENATE(K1039,MONTH(ExpensesDBTable[[#This Row],[Date]]))</f>
        <v>20154</v>
      </c>
      <c r="Q1039" s="36" t="s">
        <v>182</v>
      </c>
      <c r="R1039" s="36" t="s">
        <v>11</v>
      </c>
      <c r="S1039" s="38">
        <v>10</v>
      </c>
      <c r="T1039" s="36" t="s">
        <v>100</v>
      </c>
      <c r="U1039" s="36" t="s">
        <v>1093</v>
      </c>
    </row>
    <row r="1040" spans="10:21" x14ac:dyDescent="0.25">
      <c r="J1040" s="37">
        <v>42096</v>
      </c>
      <c r="K1040" s="36">
        <f t="shared" si="80"/>
        <v>2015</v>
      </c>
      <c r="L1040" s="36" t="str">
        <f t="shared" si="81"/>
        <v>April</v>
      </c>
      <c r="M1040" s="36">
        <f t="shared" si="82"/>
        <v>14</v>
      </c>
      <c r="N1040" s="36">
        <f t="shared" si="83"/>
        <v>2</v>
      </c>
      <c r="O1040" s="36" t="str">
        <f t="shared" si="84"/>
        <v>201514</v>
      </c>
      <c r="P1040" s="36" t="str">
        <f>CONCATENATE(K1040,MONTH(ExpensesDBTable[[#This Row],[Date]]))</f>
        <v>20154</v>
      </c>
      <c r="Q1040" s="36" t="s">
        <v>119</v>
      </c>
      <c r="R1040" s="36" t="s">
        <v>14</v>
      </c>
      <c r="S1040" s="38">
        <v>5.48</v>
      </c>
      <c r="T1040" s="36" t="s">
        <v>100</v>
      </c>
      <c r="U1040" s="36" t="s">
        <v>1094</v>
      </c>
    </row>
    <row r="1041" spans="10:21" x14ac:dyDescent="0.25">
      <c r="J1041" s="37">
        <v>42097</v>
      </c>
      <c r="K1041" s="36">
        <f t="shared" si="80"/>
        <v>2015</v>
      </c>
      <c r="L1041" s="36" t="str">
        <f t="shared" si="81"/>
        <v>April</v>
      </c>
      <c r="M1041" s="36">
        <f t="shared" si="82"/>
        <v>14</v>
      </c>
      <c r="N1041" s="36">
        <f t="shared" si="83"/>
        <v>3</v>
      </c>
      <c r="O1041" s="36" t="str">
        <f t="shared" si="84"/>
        <v>201514</v>
      </c>
      <c r="P1041" s="36" t="str">
        <f>CONCATENATE(K1041,MONTH(ExpensesDBTable[[#This Row],[Date]]))</f>
        <v>20154</v>
      </c>
      <c r="Q1041" s="36" t="s">
        <v>182</v>
      </c>
      <c r="R1041" s="36" t="s">
        <v>14</v>
      </c>
      <c r="S1041" s="38">
        <v>5.4</v>
      </c>
      <c r="T1041" s="36" t="s">
        <v>100</v>
      </c>
      <c r="U1041" s="36" t="s">
        <v>1095</v>
      </c>
    </row>
    <row r="1042" spans="10:21" x14ac:dyDescent="0.25">
      <c r="J1042" s="37">
        <v>42097</v>
      </c>
      <c r="K1042" s="36">
        <f t="shared" si="80"/>
        <v>2015</v>
      </c>
      <c r="L1042" s="36" t="str">
        <f t="shared" si="81"/>
        <v>April</v>
      </c>
      <c r="M1042" s="36">
        <f t="shared" si="82"/>
        <v>14</v>
      </c>
      <c r="N1042" s="36">
        <f t="shared" si="83"/>
        <v>3</v>
      </c>
      <c r="O1042" s="36" t="str">
        <f t="shared" si="84"/>
        <v>201514</v>
      </c>
      <c r="P1042" s="36" t="str">
        <f>CONCATENATE(K1042,MONTH(ExpensesDBTable[[#This Row],[Date]]))</f>
        <v>20154</v>
      </c>
      <c r="Q1042" s="36" t="s">
        <v>526</v>
      </c>
      <c r="R1042" s="36" t="s">
        <v>14</v>
      </c>
      <c r="S1042" s="38">
        <v>27.5</v>
      </c>
      <c r="T1042" s="36" t="s">
        <v>100</v>
      </c>
      <c r="U1042" s="36" t="s">
        <v>1096</v>
      </c>
    </row>
    <row r="1043" spans="10:21" x14ac:dyDescent="0.25">
      <c r="J1043" s="37">
        <v>42098</v>
      </c>
      <c r="K1043" s="36">
        <f t="shared" si="80"/>
        <v>2015</v>
      </c>
      <c r="L1043" s="36" t="str">
        <f t="shared" si="81"/>
        <v>April</v>
      </c>
      <c r="M1043" s="36">
        <f t="shared" si="82"/>
        <v>14</v>
      </c>
      <c r="N1043" s="36">
        <f t="shared" si="83"/>
        <v>4</v>
      </c>
      <c r="O1043" s="36" t="str">
        <f t="shared" si="84"/>
        <v>201514</v>
      </c>
      <c r="P1043" s="36" t="str">
        <f>CONCATENATE(K1043,MONTH(ExpensesDBTable[[#This Row],[Date]]))</f>
        <v>20154</v>
      </c>
      <c r="Q1043" s="36" t="s">
        <v>119</v>
      </c>
      <c r="R1043" s="36" t="s">
        <v>14</v>
      </c>
      <c r="S1043" s="38">
        <v>6.78</v>
      </c>
      <c r="T1043" s="36" t="s">
        <v>100</v>
      </c>
      <c r="U1043" s="36" t="s">
        <v>1097</v>
      </c>
    </row>
    <row r="1044" spans="10:21" x14ac:dyDescent="0.25">
      <c r="J1044" s="37">
        <v>42098</v>
      </c>
      <c r="K1044" s="36">
        <f t="shared" si="80"/>
        <v>2015</v>
      </c>
      <c r="L1044" s="36" t="str">
        <f t="shared" si="81"/>
        <v>April</v>
      </c>
      <c r="M1044" s="36">
        <f t="shared" si="82"/>
        <v>14</v>
      </c>
      <c r="N1044" s="36">
        <f t="shared" si="83"/>
        <v>4</v>
      </c>
      <c r="O1044" s="36" t="str">
        <f t="shared" si="84"/>
        <v>201514</v>
      </c>
      <c r="P1044" s="36" t="str">
        <f>CONCATENATE(K1044,MONTH(ExpensesDBTable[[#This Row],[Date]]))</f>
        <v>20154</v>
      </c>
      <c r="Q1044" s="36" t="s">
        <v>604</v>
      </c>
      <c r="R1044" s="36" t="s">
        <v>14</v>
      </c>
      <c r="S1044" s="38">
        <v>20</v>
      </c>
      <c r="T1044" s="36" t="s">
        <v>100</v>
      </c>
      <c r="U1044" s="36" t="s">
        <v>1098</v>
      </c>
    </row>
    <row r="1045" spans="10:21" x14ac:dyDescent="0.25">
      <c r="J1045" s="37">
        <v>42099</v>
      </c>
      <c r="K1045" s="36">
        <f t="shared" si="80"/>
        <v>2015</v>
      </c>
      <c r="L1045" s="36" t="str">
        <f t="shared" si="81"/>
        <v>April</v>
      </c>
      <c r="M1045" s="36">
        <f t="shared" si="82"/>
        <v>14</v>
      </c>
      <c r="N1045" s="36">
        <f t="shared" si="83"/>
        <v>5</v>
      </c>
      <c r="O1045" s="36" t="str">
        <f t="shared" si="84"/>
        <v>201514</v>
      </c>
      <c r="P1045" s="36" t="str">
        <f>CONCATENATE(K1045,MONTH(ExpensesDBTable[[#This Row],[Date]]))</f>
        <v>20154</v>
      </c>
      <c r="Q1045" s="36" t="s">
        <v>130</v>
      </c>
      <c r="R1045" s="36" t="s">
        <v>14</v>
      </c>
      <c r="S1045" s="38">
        <v>8</v>
      </c>
      <c r="T1045" s="36" t="s">
        <v>100</v>
      </c>
      <c r="U1045" s="36" t="s">
        <v>130</v>
      </c>
    </row>
    <row r="1046" spans="10:21" x14ac:dyDescent="0.25">
      <c r="J1046" s="37">
        <v>42099</v>
      </c>
      <c r="K1046" s="36">
        <f t="shared" si="80"/>
        <v>2015</v>
      </c>
      <c r="L1046" s="36" t="str">
        <f t="shared" si="81"/>
        <v>April</v>
      </c>
      <c r="M1046" s="36">
        <f t="shared" si="82"/>
        <v>14</v>
      </c>
      <c r="N1046" s="36">
        <f t="shared" si="83"/>
        <v>5</v>
      </c>
      <c r="O1046" s="36" t="str">
        <f t="shared" si="84"/>
        <v>201514</v>
      </c>
      <c r="P1046" s="36" t="str">
        <f>CONCATENATE(K1046,MONTH(ExpensesDBTable[[#This Row],[Date]]))</f>
        <v>20154</v>
      </c>
      <c r="Q1046" s="36" t="s">
        <v>456</v>
      </c>
      <c r="R1046" s="36" t="s">
        <v>18</v>
      </c>
      <c r="S1046" s="38">
        <v>9.9600000000000009</v>
      </c>
      <c r="T1046" s="36" t="s">
        <v>106</v>
      </c>
      <c r="U1046" s="36" t="s">
        <v>1099</v>
      </c>
    </row>
    <row r="1047" spans="10:21" x14ac:dyDescent="0.25">
      <c r="J1047" s="37">
        <v>42099</v>
      </c>
      <c r="K1047" s="36">
        <f t="shared" si="80"/>
        <v>2015</v>
      </c>
      <c r="L1047" s="36" t="str">
        <f t="shared" si="81"/>
        <v>April</v>
      </c>
      <c r="M1047" s="36">
        <f t="shared" si="82"/>
        <v>14</v>
      </c>
      <c r="N1047" s="36">
        <f t="shared" si="83"/>
        <v>5</v>
      </c>
      <c r="O1047" s="36" t="str">
        <f t="shared" si="84"/>
        <v>201514</v>
      </c>
      <c r="P1047" s="36" t="str">
        <f>CONCATENATE(K1047,MONTH(ExpensesDBTable[[#This Row],[Date]]))</f>
        <v>20154</v>
      </c>
      <c r="Q1047" s="36" t="s">
        <v>119</v>
      </c>
      <c r="R1047" s="36" t="s">
        <v>14</v>
      </c>
      <c r="S1047" s="38">
        <v>7.5</v>
      </c>
      <c r="T1047" s="36" t="s">
        <v>100</v>
      </c>
      <c r="U1047" s="36" t="s">
        <v>1100</v>
      </c>
    </row>
    <row r="1048" spans="10:21" x14ac:dyDescent="0.25">
      <c r="J1048" s="37">
        <v>42099</v>
      </c>
      <c r="K1048" s="36">
        <f t="shared" si="80"/>
        <v>2015</v>
      </c>
      <c r="L1048" s="36" t="str">
        <f t="shared" si="81"/>
        <v>April</v>
      </c>
      <c r="M1048" s="36">
        <f t="shared" si="82"/>
        <v>14</v>
      </c>
      <c r="N1048" s="36">
        <f t="shared" si="83"/>
        <v>5</v>
      </c>
      <c r="O1048" s="36" t="str">
        <f t="shared" si="84"/>
        <v>201514</v>
      </c>
      <c r="P1048" s="36" t="str">
        <f>CONCATENATE(K1048,MONTH(ExpensesDBTable[[#This Row],[Date]]))</f>
        <v>20154</v>
      </c>
      <c r="Q1048" s="36" t="s">
        <v>145</v>
      </c>
      <c r="R1048" s="36" t="s">
        <v>23</v>
      </c>
      <c r="S1048" s="38">
        <v>60</v>
      </c>
      <c r="T1048" s="36" t="s">
        <v>106</v>
      </c>
      <c r="U1048" s="36" t="s">
        <v>1101</v>
      </c>
    </row>
    <row r="1049" spans="10:21" x14ac:dyDescent="0.25">
      <c r="J1049" s="37">
        <v>42100</v>
      </c>
      <c r="K1049" s="36">
        <f t="shared" si="80"/>
        <v>2015</v>
      </c>
      <c r="L1049" s="36" t="str">
        <f t="shared" si="81"/>
        <v>April</v>
      </c>
      <c r="M1049" s="36">
        <f t="shared" si="82"/>
        <v>15</v>
      </c>
      <c r="N1049" s="36">
        <f t="shared" si="83"/>
        <v>6</v>
      </c>
      <c r="O1049" s="36" t="str">
        <f t="shared" si="84"/>
        <v>201515</v>
      </c>
      <c r="P1049" s="36" t="str">
        <f>CONCATENATE(K1049,MONTH(ExpensesDBTable[[#This Row],[Date]]))</f>
        <v>20154</v>
      </c>
      <c r="Q1049" s="36" t="s">
        <v>182</v>
      </c>
      <c r="R1049" s="36" t="s">
        <v>19</v>
      </c>
      <c r="S1049" s="38">
        <v>63.25</v>
      </c>
      <c r="T1049" s="36" t="s">
        <v>100</v>
      </c>
      <c r="U1049" s="36" t="s">
        <v>1102</v>
      </c>
    </row>
    <row r="1050" spans="10:21" x14ac:dyDescent="0.25">
      <c r="J1050" s="37">
        <v>42101</v>
      </c>
      <c r="K1050" s="36">
        <f t="shared" si="80"/>
        <v>2015</v>
      </c>
      <c r="L1050" s="36" t="str">
        <f t="shared" si="81"/>
        <v>April</v>
      </c>
      <c r="M1050" s="36">
        <f t="shared" si="82"/>
        <v>15</v>
      </c>
      <c r="N1050" s="36">
        <f t="shared" si="83"/>
        <v>7</v>
      </c>
      <c r="O1050" s="36" t="str">
        <f t="shared" si="84"/>
        <v>201515</v>
      </c>
      <c r="P1050" s="36" t="str">
        <f>CONCATENATE(K1050,MONTH(ExpensesDBTable[[#This Row],[Date]]))</f>
        <v>20154</v>
      </c>
      <c r="Q1050" s="36" t="s">
        <v>12</v>
      </c>
      <c r="R1050" s="36" t="s">
        <v>12</v>
      </c>
      <c r="S1050" s="38">
        <v>167.37</v>
      </c>
      <c r="T1050" s="36" t="s">
        <v>106</v>
      </c>
      <c r="U1050" s="36" t="s">
        <v>1103</v>
      </c>
    </row>
    <row r="1051" spans="10:21" x14ac:dyDescent="0.25">
      <c r="J1051" s="37">
        <v>42102</v>
      </c>
      <c r="K1051" s="36">
        <f t="shared" si="80"/>
        <v>2015</v>
      </c>
      <c r="L1051" s="36" t="str">
        <f t="shared" si="81"/>
        <v>April</v>
      </c>
      <c r="M1051" s="36">
        <f t="shared" si="82"/>
        <v>15</v>
      </c>
      <c r="N1051" s="36">
        <f t="shared" si="83"/>
        <v>8</v>
      </c>
      <c r="O1051" s="36" t="str">
        <f t="shared" si="84"/>
        <v>201515</v>
      </c>
      <c r="P1051" s="36" t="str">
        <f>CONCATENATE(K1051,MONTH(ExpensesDBTable[[#This Row],[Date]]))</f>
        <v>20154</v>
      </c>
      <c r="Q1051" s="36" t="s">
        <v>446</v>
      </c>
      <c r="R1051" s="36" t="s">
        <v>21</v>
      </c>
      <c r="S1051" s="38">
        <v>1477</v>
      </c>
      <c r="T1051" s="36" t="s">
        <v>106</v>
      </c>
      <c r="U1051" s="36" t="s">
        <v>1104</v>
      </c>
    </row>
    <row r="1052" spans="10:21" x14ac:dyDescent="0.25">
      <c r="J1052" s="37">
        <v>42102</v>
      </c>
      <c r="K1052" s="36">
        <f t="shared" si="80"/>
        <v>2015</v>
      </c>
      <c r="L1052" s="36" t="str">
        <f t="shared" si="81"/>
        <v>April</v>
      </c>
      <c r="M1052" s="36">
        <f t="shared" si="82"/>
        <v>15</v>
      </c>
      <c r="N1052" s="36">
        <f t="shared" si="83"/>
        <v>8</v>
      </c>
      <c r="O1052" s="36" t="str">
        <f t="shared" si="84"/>
        <v>201515</v>
      </c>
      <c r="P1052" s="36" t="str">
        <f>CONCATENATE(K1052,MONTH(ExpensesDBTable[[#This Row],[Date]]))</f>
        <v>20154</v>
      </c>
      <c r="Q1052" s="36" t="s">
        <v>119</v>
      </c>
      <c r="R1052" s="36" t="s">
        <v>14</v>
      </c>
      <c r="S1052" s="38">
        <v>5.01</v>
      </c>
      <c r="T1052" s="36" t="s">
        <v>100</v>
      </c>
      <c r="U1052" s="36" t="s">
        <v>1105</v>
      </c>
    </row>
    <row r="1053" spans="10:21" x14ac:dyDescent="0.25">
      <c r="J1053" s="37">
        <v>42104</v>
      </c>
      <c r="K1053" s="36">
        <f t="shared" si="80"/>
        <v>2015</v>
      </c>
      <c r="L1053" s="36" t="str">
        <f t="shared" si="81"/>
        <v>April</v>
      </c>
      <c r="M1053" s="36">
        <f t="shared" si="82"/>
        <v>15</v>
      </c>
      <c r="N1053" s="36">
        <f t="shared" si="83"/>
        <v>10</v>
      </c>
      <c r="O1053" s="36" t="str">
        <f t="shared" si="84"/>
        <v>201515</v>
      </c>
      <c r="P1053" s="36" t="str">
        <f>CONCATENATE(K1053,MONTH(ExpensesDBTable[[#This Row],[Date]]))</f>
        <v>20154</v>
      </c>
      <c r="Q1053" s="36" t="s">
        <v>533</v>
      </c>
      <c r="R1053" s="36" t="s">
        <v>23</v>
      </c>
      <c r="S1053" s="38">
        <v>60</v>
      </c>
      <c r="T1053" s="36" t="s">
        <v>106</v>
      </c>
      <c r="U1053" s="36" t="s">
        <v>1106</v>
      </c>
    </row>
    <row r="1054" spans="10:21" x14ac:dyDescent="0.25">
      <c r="J1054" s="37">
        <v>42104</v>
      </c>
      <c r="K1054" s="36">
        <f t="shared" si="80"/>
        <v>2015</v>
      </c>
      <c r="L1054" s="36" t="str">
        <f t="shared" si="81"/>
        <v>April</v>
      </c>
      <c r="M1054" s="36">
        <f t="shared" si="82"/>
        <v>15</v>
      </c>
      <c r="N1054" s="36">
        <f t="shared" si="83"/>
        <v>10</v>
      </c>
      <c r="O1054" s="36" t="str">
        <f t="shared" si="84"/>
        <v>201515</v>
      </c>
      <c r="P1054" s="36" t="str">
        <f>CONCATENATE(K1054,MONTH(ExpensesDBTable[[#This Row],[Date]]))</f>
        <v>20154</v>
      </c>
      <c r="Q1054" s="36" t="s">
        <v>648</v>
      </c>
      <c r="R1054" s="36" t="s">
        <v>23</v>
      </c>
      <c r="S1054" s="38">
        <v>54.91</v>
      </c>
      <c r="T1054" s="36" t="s">
        <v>106</v>
      </c>
      <c r="U1054" s="36" t="s">
        <v>1107</v>
      </c>
    </row>
    <row r="1055" spans="10:21" x14ac:dyDescent="0.25">
      <c r="J1055" s="37">
        <v>42105</v>
      </c>
      <c r="K1055" s="36">
        <f t="shared" si="80"/>
        <v>2015</v>
      </c>
      <c r="L1055" s="36" t="str">
        <f t="shared" si="81"/>
        <v>April</v>
      </c>
      <c r="M1055" s="36">
        <f t="shared" si="82"/>
        <v>15</v>
      </c>
      <c r="N1055" s="36">
        <f t="shared" si="83"/>
        <v>11</v>
      </c>
      <c r="O1055" s="36" t="str">
        <f t="shared" si="84"/>
        <v>201515</v>
      </c>
      <c r="P1055" s="36" t="str">
        <f>CONCATENATE(K1055,MONTH(ExpensesDBTable[[#This Row],[Date]]))</f>
        <v>20154</v>
      </c>
      <c r="Q1055" s="36" t="s">
        <v>552</v>
      </c>
      <c r="R1055" s="36" t="s">
        <v>14</v>
      </c>
      <c r="S1055" s="38">
        <v>2</v>
      </c>
      <c r="T1055" s="36" t="s">
        <v>100</v>
      </c>
      <c r="U1055" s="36" t="s">
        <v>1108</v>
      </c>
    </row>
    <row r="1056" spans="10:21" x14ac:dyDescent="0.25">
      <c r="J1056" s="37">
        <v>42105</v>
      </c>
      <c r="K1056" s="36">
        <f t="shared" si="80"/>
        <v>2015</v>
      </c>
      <c r="L1056" s="36" t="str">
        <f t="shared" si="81"/>
        <v>April</v>
      </c>
      <c r="M1056" s="36">
        <f t="shared" si="82"/>
        <v>15</v>
      </c>
      <c r="N1056" s="36">
        <f t="shared" si="83"/>
        <v>11</v>
      </c>
      <c r="O1056" s="36" t="str">
        <f t="shared" si="84"/>
        <v>201515</v>
      </c>
      <c r="P1056" s="36" t="str">
        <f>CONCATENATE(K1056,MONTH(ExpensesDBTable[[#This Row],[Date]]))</f>
        <v>20154</v>
      </c>
      <c r="Q1056" s="36" t="s">
        <v>119</v>
      </c>
      <c r="R1056" s="36" t="s">
        <v>14</v>
      </c>
      <c r="S1056" s="38">
        <v>1.56</v>
      </c>
      <c r="T1056" s="36" t="s">
        <v>100</v>
      </c>
      <c r="U1056" s="36" t="s">
        <v>1109</v>
      </c>
    </row>
    <row r="1057" spans="10:21" x14ac:dyDescent="0.25">
      <c r="J1057" s="37">
        <v>42105</v>
      </c>
      <c r="K1057" s="36">
        <f t="shared" si="80"/>
        <v>2015</v>
      </c>
      <c r="L1057" s="36" t="str">
        <f t="shared" si="81"/>
        <v>April</v>
      </c>
      <c r="M1057" s="36">
        <f t="shared" si="82"/>
        <v>15</v>
      </c>
      <c r="N1057" s="36">
        <f t="shared" si="83"/>
        <v>11</v>
      </c>
      <c r="O1057" s="36" t="str">
        <f t="shared" si="84"/>
        <v>201515</v>
      </c>
      <c r="P1057" s="36" t="str">
        <f>CONCATENATE(K1057,MONTH(ExpensesDBTable[[#This Row],[Date]]))</f>
        <v>20154</v>
      </c>
      <c r="Q1057" s="36" t="s">
        <v>526</v>
      </c>
      <c r="R1057" s="36" t="s">
        <v>14</v>
      </c>
      <c r="S1057" s="38">
        <v>3</v>
      </c>
      <c r="T1057" s="36" t="s">
        <v>100</v>
      </c>
      <c r="U1057" s="36" t="s">
        <v>730</v>
      </c>
    </row>
    <row r="1058" spans="10:21" x14ac:dyDescent="0.25">
      <c r="J1058" s="37">
        <v>42105</v>
      </c>
      <c r="K1058" s="36">
        <f t="shared" si="80"/>
        <v>2015</v>
      </c>
      <c r="L1058" s="36" t="str">
        <f t="shared" si="81"/>
        <v>April</v>
      </c>
      <c r="M1058" s="36">
        <f t="shared" si="82"/>
        <v>15</v>
      </c>
      <c r="N1058" s="36">
        <f t="shared" si="83"/>
        <v>11</v>
      </c>
      <c r="O1058" s="36" t="str">
        <f t="shared" si="84"/>
        <v>201515</v>
      </c>
      <c r="P1058" s="36" t="str">
        <f>CONCATENATE(K1058,MONTH(ExpensesDBTable[[#This Row],[Date]]))</f>
        <v>20154</v>
      </c>
      <c r="Q1058" s="36" t="s">
        <v>122</v>
      </c>
      <c r="R1058" s="36" t="s">
        <v>11</v>
      </c>
      <c r="S1058" s="38">
        <v>22</v>
      </c>
      <c r="T1058" s="36" t="s">
        <v>100</v>
      </c>
      <c r="U1058" s="36" t="s">
        <v>481</v>
      </c>
    </row>
    <row r="1059" spans="10:21" x14ac:dyDescent="0.25">
      <c r="J1059" s="37">
        <v>42105</v>
      </c>
      <c r="K1059" s="36">
        <f t="shared" si="80"/>
        <v>2015</v>
      </c>
      <c r="L1059" s="36" t="str">
        <f t="shared" si="81"/>
        <v>April</v>
      </c>
      <c r="M1059" s="36">
        <f t="shared" si="82"/>
        <v>15</v>
      </c>
      <c r="N1059" s="36">
        <f t="shared" si="83"/>
        <v>11</v>
      </c>
      <c r="O1059" s="36" t="str">
        <f t="shared" si="84"/>
        <v>201515</v>
      </c>
      <c r="P1059" s="36" t="str">
        <f>CONCATENATE(K1059,MONTH(ExpensesDBTable[[#This Row],[Date]]))</f>
        <v>20154</v>
      </c>
      <c r="Q1059" s="36" t="s">
        <v>119</v>
      </c>
      <c r="R1059" s="36" t="s">
        <v>14</v>
      </c>
      <c r="S1059" s="38">
        <v>11.22</v>
      </c>
      <c r="T1059" s="36" t="s">
        <v>100</v>
      </c>
      <c r="U1059" s="36" t="s">
        <v>1110</v>
      </c>
    </row>
    <row r="1060" spans="10:21" x14ac:dyDescent="0.25">
      <c r="J1060" s="37">
        <v>42105</v>
      </c>
      <c r="K1060" s="36">
        <f t="shared" si="80"/>
        <v>2015</v>
      </c>
      <c r="L1060" s="36" t="str">
        <f t="shared" si="81"/>
        <v>April</v>
      </c>
      <c r="M1060" s="36">
        <f t="shared" si="82"/>
        <v>15</v>
      </c>
      <c r="N1060" s="36">
        <f t="shared" si="83"/>
        <v>11</v>
      </c>
      <c r="O1060" s="36" t="str">
        <f t="shared" si="84"/>
        <v>201515</v>
      </c>
      <c r="P1060" s="36" t="str">
        <f>CONCATENATE(K1060,MONTH(ExpensesDBTable[[#This Row],[Date]]))</f>
        <v>20154</v>
      </c>
      <c r="Q1060" s="36" t="s">
        <v>105</v>
      </c>
      <c r="R1060" s="36" t="s">
        <v>16</v>
      </c>
      <c r="S1060" s="38">
        <v>17</v>
      </c>
      <c r="T1060" s="36" t="s">
        <v>106</v>
      </c>
      <c r="U1060" s="36" t="s">
        <v>1111</v>
      </c>
    </row>
    <row r="1061" spans="10:21" x14ac:dyDescent="0.25">
      <c r="J1061" s="37">
        <v>42105</v>
      </c>
      <c r="K1061" s="36">
        <f t="shared" si="80"/>
        <v>2015</v>
      </c>
      <c r="L1061" s="36" t="str">
        <f t="shared" si="81"/>
        <v>April</v>
      </c>
      <c r="M1061" s="36">
        <f t="shared" si="82"/>
        <v>15</v>
      </c>
      <c r="N1061" s="36">
        <f t="shared" si="83"/>
        <v>11</v>
      </c>
      <c r="O1061" s="36" t="str">
        <f t="shared" si="84"/>
        <v>201515</v>
      </c>
      <c r="P1061" s="36" t="str">
        <f>CONCATENATE(K1061,MONTH(ExpensesDBTable[[#This Row],[Date]]))</f>
        <v>20154</v>
      </c>
      <c r="Q1061" s="36" t="s">
        <v>12</v>
      </c>
      <c r="R1061" s="36" t="s">
        <v>12</v>
      </c>
      <c r="S1061" s="38">
        <v>173.27</v>
      </c>
      <c r="T1061" s="36" t="s">
        <v>106</v>
      </c>
      <c r="U1061" s="36" t="s">
        <v>1112</v>
      </c>
    </row>
    <row r="1062" spans="10:21" x14ac:dyDescent="0.25">
      <c r="J1062" s="37">
        <v>42105</v>
      </c>
      <c r="K1062" s="36">
        <f t="shared" si="80"/>
        <v>2015</v>
      </c>
      <c r="L1062" s="36" t="str">
        <f t="shared" si="81"/>
        <v>April</v>
      </c>
      <c r="M1062" s="36">
        <f t="shared" si="82"/>
        <v>15</v>
      </c>
      <c r="N1062" s="36">
        <f t="shared" si="83"/>
        <v>11</v>
      </c>
      <c r="O1062" s="36" t="str">
        <f t="shared" si="84"/>
        <v>201515</v>
      </c>
      <c r="P1062" s="36" t="str">
        <f>CONCATENATE(K1062,MONTH(ExpensesDBTable[[#This Row],[Date]]))</f>
        <v>20154</v>
      </c>
      <c r="Q1062" s="36" t="s">
        <v>841</v>
      </c>
      <c r="R1062" s="36" t="s">
        <v>18</v>
      </c>
      <c r="S1062" s="38">
        <v>13</v>
      </c>
      <c r="T1062" s="36" t="s">
        <v>106</v>
      </c>
      <c r="U1062" s="36" t="s">
        <v>1113</v>
      </c>
    </row>
    <row r="1063" spans="10:21" x14ac:dyDescent="0.25">
      <c r="J1063" s="37">
        <v>42105</v>
      </c>
      <c r="K1063" s="36">
        <f t="shared" si="80"/>
        <v>2015</v>
      </c>
      <c r="L1063" s="36" t="str">
        <f t="shared" si="81"/>
        <v>April</v>
      </c>
      <c r="M1063" s="36">
        <f t="shared" si="82"/>
        <v>15</v>
      </c>
      <c r="N1063" s="36">
        <f t="shared" si="83"/>
        <v>11</v>
      </c>
      <c r="O1063" s="36" t="str">
        <f t="shared" si="84"/>
        <v>201515</v>
      </c>
      <c r="P1063" s="36" t="str">
        <f>CONCATENATE(K1063,MONTH(ExpensesDBTable[[#This Row],[Date]]))</f>
        <v>20154</v>
      </c>
      <c r="Q1063" s="36" t="s">
        <v>718</v>
      </c>
      <c r="R1063" s="36" t="s">
        <v>23</v>
      </c>
      <c r="S1063" s="38">
        <v>10</v>
      </c>
      <c r="T1063" s="36" t="s">
        <v>106</v>
      </c>
      <c r="U1063" s="36" t="s">
        <v>1114</v>
      </c>
    </row>
    <row r="1064" spans="10:21" x14ac:dyDescent="0.25">
      <c r="J1064" s="37">
        <v>42105</v>
      </c>
      <c r="K1064" s="36">
        <f t="shared" si="80"/>
        <v>2015</v>
      </c>
      <c r="L1064" s="36" t="str">
        <f t="shared" si="81"/>
        <v>April</v>
      </c>
      <c r="M1064" s="36">
        <f t="shared" si="82"/>
        <v>15</v>
      </c>
      <c r="N1064" s="36">
        <f t="shared" si="83"/>
        <v>11</v>
      </c>
      <c r="O1064" s="36" t="str">
        <f t="shared" si="84"/>
        <v>201515</v>
      </c>
      <c r="P1064" s="36" t="str">
        <f>CONCATENATE(K1064,MONTH(ExpensesDBTable[[#This Row],[Date]]))</f>
        <v>20154</v>
      </c>
      <c r="Q1064" s="36" t="s">
        <v>130</v>
      </c>
      <c r="R1064" s="36" t="s">
        <v>14</v>
      </c>
      <c r="S1064" s="38">
        <v>7</v>
      </c>
      <c r="T1064" s="36" t="s">
        <v>100</v>
      </c>
      <c r="U1064" s="36" t="s">
        <v>1115</v>
      </c>
    </row>
    <row r="1065" spans="10:21" x14ac:dyDescent="0.25">
      <c r="J1065" s="37">
        <v>42105</v>
      </c>
      <c r="K1065" s="36">
        <f t="shared" si="80"/>
        <v>2015</v>
      </c>
      <c r="L1065" s="36" t="str">
        <f t="shared" si="81"/>
        <v>April</v>
      </c>
      <c r="M1065" s="36">
        <f t="shared" si="82"/>
        <v>15</v>
      </c>
      <c r="N1065" s="36">
        <f t="shared" si="83"/>
        <v>11</v>
      </c>
      <c r="O1065" s="36" t="str">
        <f t="shared" si="84"/>
        <v>201515</v>
      </c>
      <c r="P1065" s="36" t="str">
        <f>CONCATENATE(K1065,MONTH(ExpensesDBTable[[#This Row],[Date]]))</f>
        <v>20154</v>
      </c>
      <c r="Q1065" s="36" t="s">
        <v>182</v>
      </c>
      <c r="R1065" s="36" t="s">
        <v>18</v>
      </c>
      <c r="S1065" s="38">
        <v>37.14</v>
      </c>
      <c r="T1065" s="36" t="s">
        <v>106</v>
      </c>
      <c r="U1065" s="36" t="s">
        <v>1116</v>
      </c>
    </row>
    <row r="1066" spans="10:21" x14ac:dyDescent="0.25">
      <c r="J1066" s="37">
        <v>42106</v>
      </c>
      <c r="K1066" s="36">
        <f t="shared" si="80"/>
        <v>2015</v>
      </c>
      <c r="L1066" s="36" t="str">
        <f t="shared" si="81"/>
        <v>April</v>
      </c>
      <c r="M1066" s="36">
        <f t="shared" si="82"/>
        <v>15</v>
      </c>
      <c r="N1066" s="36">
        <f t="shared" si="83"/>
        <v>12</v>
      </c>
      <c r="O1066" s="36" t="str">
        <f t="shared" si="84"/>
        <v>201515</v>
      </c>
      <c r="P1066" s="36" t="str">
        <f>CONCATENATE(K1066,MONTH(ExpensesDBTable[[#This Row],[Date]]))</f>
        <v>20154</v>
      </c>
      <c r="Q1066" s="36" t="s">
        <v>1117</v>
      </c>
      <c r="R1066" s="36" t="s">
        <v>22</v>
      </c>
      <c r="S1066" s="38">
        <v>8.6999999999999993</v>
      </c>
      <c r="T1066" s="36" t="s">
        <v>100</v>
      </c>
      <c r="U1066" s="36" t="s">
        <v>1118</v>
      </c>
    </row>
    <row r="1067" spans="10:21" x14ac:dyDescent="0.25">
      <c r="J1067" s="37">
        <v>42108</v>
      </c>
      <c r="K1067" s="36">
        <f t="shared" si="80"/>
        <v>2015</v>
      </c>
      <c r="L1067" s="36" t="str">
        <f t="shared" si="81"/>
        <v>April</v>
      </c>
      <c r="M1067" s="36">
        <f t="shared" si="82"/>
        <v>16</v>
      </c>
      <c r="N1067" s="36">
        <f t="shared" si="83"/>
        <v>14</v>
      </c>
      <c r="O1067" s="36" t="str">
        <f t="shared" si="84"/>
        <v>201516</v>
      </c>
      <c r="P1067" s="36" t="str">
        <f>CONCATENATE(K1067,MONTH(ExpensesDBTable[[#This Row],[Date]]))</f>
        <v>20154</v>
      </c>
      <c r="Q1067" s="36" t="s">
        <v>108</v>
      </c>
      <c r="R1067" s="36" t="s">
        <v>14</v>
      </c>
      <c r="S1067" s="38">
        <v>5.01</v>
      </c>
      <c r="T1067" s="36" t="s">
        <v>100</v>
      </c>
      <c r="U1067" s="36" t="s">
        <v>1119</v>
      </c>
    </row>
    <row r="1068" spans="10:21" x14ac:dyDescent="0.25">
      <c r="J1068" s="37">
        <v>42109</v>
      </c>
      <c r="K1068" s="36">
        <f t="shared" si="80"/>
        <v>2015</v>
      </c>
      <c r="L1068" s="36" t="str">
        <f t="shared" si="81"/>
        <v>April</v>
      </c>
      <c r="M1068" s="36">
        <f t="shared" si="82"/>
        <v>16</v>
      </c>
      <c r="N1068" s="36">
        <f t="shared" si="83"/>
        <v>15</v>
      </c>
      <c r="O1068" s="36" t="str">
        <f t="shared" si="84"/>
        <v>201516</v>
      </c>
      <c r="P1068" s="36" t="str">
        <f>CONCATENATE(K1068,MONTH(ExpensesDBTable[[#This Row],[Date]]))</f>
        <v>20154</v>
      </c>
      <c r="Q1068" s="36" t="s">
        <v>119</v>
      </c>
      <c r="R1068" s="36" t="s">
        <v>14</v>
      </c>
      <c r="S1068" s="38">
        <v>14.54</v>
      </c>
      <c r="T1068" s="36" t="s">
        <v>100</v>
      </c>
      <c r="U1068" s="36" t="s">
        <v>1120</v>
      </c>
    </row>
    <row r="1069" spans="10:21" x14ac:dyDescent="0.25">
      <c r="J1069" s="37">
        <v>42110</v>
      </c>
      <c r="K1069" s="36">
        <f t="shared" si="80"/>
        <v>2015</v>
      </c>
      <c r="L1069" s="36" t="str">
        <f t="shared" si="81"/>
        <v>April</v>
      </c>
      <c r="M1069" s="36">
        <f t="shared" si="82"/>
        <v>16</v>
      </c>
      <c r="N1069" s="36">
        <f t="shared" si="83"/>
        <v>16</v>
      </c>
      <c r="O1069" s="36" t="str">
        <f t="shared" si="84"/>
        <v>201516</v>
      </c>
      <c r="P1069" s="36" t="str">
        <f>CONCATENATE(K1069,MONTH(ExpensesDBTable[[#This Row],[Date]]))</f>
        <v>20154</v>
      </c>
      <c r="Q1069" s="36" t="s">
        <v>122</v>
      </c>
      <c r="R1069" s="36" t="s">
        <v>14</v>
      </c>
      <c r="S1069" s="38">
        <v>14.9</v>
      </c>
      <c r="T1069" s="36" t="s">
        <v>100</v>
      </c>
      <c r="U1069" s="36" t="s">
        <v>1121</v>
      </c>
    </row>
    <row r="1070" spans="10:21" x14ac:dyDescent="0.25">
      <c r="J1070" s="37">
        <v>42111</v>
      </c>
      <c r="K1070" s="36">
        <f t="shared" si="80"/>
        <v>2015</v>
      </c>
      <c r="L1070" s="36" t="str">
        <f t="shared" si="81"/>
        <v>April</v>
      </c>
      <c r="M1070" s="36">
        <f t="shared" si="82"/>
        <v>16</v>
      </c>
      <c r="N1070" s="36">
        <f t="shared" si="83"/>
        <v>17</v>
      </c>
      <c r="O1070" s="36" t="str">
        <f t="shared" si="84"/>
        <v>201516</v>
      </c>
      <c r="P1070" s="36" t="str">
        <f>CONCATENATE(K1070,MONTH(ExpensesDBTable[[#This Row],[Date]]))</f>
        <v>20154</v>
      </c>
      <c r="Q1070" s="36" t="s">
        <v>119</v>
      </c>
      <c r="R1070" s="36" t="s">
        <v>14</v>
      </c>
      <c r="S1070" s="38">
        <v>8.94</v>
      </c>
      <c r="T1070" s="36" t="s">
        <v>100</v>
      </c>
      <c r="U1070" s="36" t="s">
        <v>1122</v>
      </c>
    </row>
    <row r="1071" spans="10:21" x14ac:dyDescent="0.25">
      <c r="J1071" s="37">
        <v>42111</v>
      </c>
      <c r="K1071" s="36">
        <f t="shared" si="80"/>
        <v>2015</v>
      </c>
      <c r="L1071" s="36" t="str">
        <f t="shared" si="81"/>
        <v>April</v>
      </c>
      <c r="M1071" s="36">
        <f t="shared" si="82"/>
        <v>16</v>
      </c>
      <c r="N1071" s="36">
        <f t="shared" si="83"/>
        <v>17</v>
      </c>
      <c r="O1071" s="36" t="str">
        <f t="shared" si="84"/>
        <v>201516</v>
      </c>
      <c r="P1071" s="36" t="str">
        <f>CONCATENATE(K1071,MONTH(ExpensesDBTable[[#This Row],[Date]]))</f>
        <v>20154</v>
      </c>
      <c r="Q1071" s="36" t="s">
        <v>1051</v>
      </c>
      <c r="R1071" s="36" t="s">
        <v>14</v>
      </c>
      <c r="S1071" s="38">
        <v>15</v>
      </c>
      <c r="T1071" s="36" t="s">
        <v>100</v>
      </c>
      <c r="U1071" s="36" t="s">
        <v>1121</v>
      </c>
    </row>
    <row r="1072" spans="10:21" x14ac:dyDescent="0.25">
      <c r="J1072" s="37">
        <v>42111</v>
      </c>
      <c r="K1072" s="36">
        <f t="shared" si="80"/>
        <v>2015</v>
      </c>
      <c r="L1072" s="36" t="str">
        <f t="shared" si="81"/>
        <v>April</v>
      </c>
      <c r="M1072" s="36">
        <f t="shared" si="82"/>
        <v>16</v>
      </c>
      <c r="N1072" s="36">
        <f t="shared" si="83"/>
        <v>17</v>
      </c>
      <c r="O1072" s="36" t="str">
        <f t="shared" si="84"/>
        <v>201516</v>
      </c>
      <c r="P1072" s="36" t="str">
        <f>CONCATENATE(K1072,MONTH(ExpensesDBTable[[#This Row],[Date]]))</f>
        <v>20154</v>
      </c>
      <c r="Q1072" s="36" t="s">
        <v>1059</v>
      </c>
      <c r="R1072" s="36" t="s">
        <v>17</v>
      </c>
      <c r="S1072" s="38">
        <v>173.6</v>
      </c>
      <c r="T1072" s="36" t="s">
        <v>106</v>
      </c>
      <c r="U1072" s="36" t="s">
        <v>1123</v>
      </c>
    </row>
    <row r="1073" spans="10:21" x14ac:dyDescent="0.25">
      <c r="J1073" s="37">
        <v>42112</v>
      </c>
      <c r="K1073" s="36">
        <f t="shared" si="80"/>
        <v>2015</v>
      </c>
      <c r="L1073" s="36" t="str">
        <f t="shared" si="81"/>
        <v>April</v>
      </c>
      <c r="M1073" s="36">
        <f t="shared" si="82"/>
        <v>16</v>
      </c>
      <c r="N1073" s="36">
        <f t="shared" si="83"/>
        <v>18</v>
      </c>
      <c r="O1073" s="36" t="str">
        <f t="shared" si="84"/>
        <v>201516</v>
      </c>
      <c r="P1073" s="36" t="str">
        <f>CONCATENATE(K1073,MONTH(ExpensesDBTable[[#This Row],[Date]]))</f>
        <v>20154</v>
      </c>
      <c r="Q1073" s="36" t="s">
        <v>1117</v>
      </c>
      <c r="R1073" s="36" t="s">
        <v>22</v>
      </c>
      <c r="S1073" s="38">
        <v>14203.54</v>
      </c>
      <c r="T1073" s="36" t="s">
        <v>106</v>
      </c>
      <c r="U1073" s="36" t="s">
        <v>1124</v>
      </c>
    </row>
    <row r="1074" spans="10:21" x14ac:dyDescent="0.25">
      <c r="J1074" s="37">
        <v>42112</v>
      </c>
      <c r="K1074" s="36">
        <f t="shared" si="80"/>
        <v>2015</v>
      </c>
      <c r="L1074" s="36" t="str">
        <f t="shared" si="81"/>
        <v>April</v>
      </c>
      <c r="M1074" s="36">
        <f t="shared" si="82"/>
        <v>16</v>
      </c>
      <c r="N1074" s="36">
        <f t="shared" si="83"/>
        <v>18</v>
      </c>
      <c r="O1074" s="36" t="str">
        <f t="shared" si="84"/>
        <v>201516</v>
      </c>
      <c r="P1074" s="36" t="str">
        <f>CONCATENATE(K1074,MONTH(ExpensesDBTable[[#This Row],[Date]]))</f>
        <v>20154</v>
      </c>
      <c r="Q1074" s="36" t="s">
        <v>1117</v>
      </c>
      <c r="R1074" s="36" t="s">
        <v>22</v>
      </c>
      <c r="S1074" s="38">
        <v>44.75</v>
      </c>
      <c r="T1074" s="36" t="s">
        <v>106</v>
      </c>
      <c r="U1074" s="36" t="s">
        <v>1125</v>
      </c>
    </row>
    <row r="1075" spans="10:21" x14ac:dyDescent="0.25">
      <c r="J1075" s="37">
        <v>42112</v>
      </c>
      <c r="K1075" s="36">
        <f t="shared" si="80"/>
        <v>2015</v>
      </c>
      <c r="L1075" s="36" t="str">
        <f t="shared" si="81"/>
        <v>April</v>
      </c>
      <c r="M1075" s="36">
        <f t="shared" si="82"/>
        <v>16</v>
      </c>
      <c r="N1075" s="36">
        <f t="shared" si="83"/>
        <v>18</v>
      </c>
      <c r="O1075" s="36" t="str">
        <f t="shared" si="84"/>
        <v>201516</v>
      </c>
      <c r="P1075" s="36" t="str">
        <f>CONCATENATE(K1075,MONTH(ExpensesDBTable[[#This Row],[Date]]))</f>
        <v>20154</v>
      </c>
      <c r="Q1075" s="36" t="s">
        <v>1117</v>
      </c>
      <c r="R1075" s="36" t="s">
        <v>22</v>
      </c>
      <c r="S1075" s="38">
        <v>21</v>
      </c>
      <c r="T1075" s="36" t="s">
        <v>106</v>
      </c>
      <c r="U1075" s="36" t="s">
        <v>1126</v>
      </c>
    </row>
    <row r="1076" spans="10:21" x14ac:dyDescent="0.25">
      <c r="J1076" s="37">
        <v>42112</v>
      </c>
      <c r="K1076" s="36">
        <f t="shared" si="80"/>
        <v>2015</v>
      </c>
      <c r="L1076" s="36" t="str">
        <f t="shared" si="81"/>
        <v>April</v>
      </c>
      <c r="M1076" s="36">
        <f t="shared" si="82"/>
        <v>16</v>
      </c>
      <c r="N1076" s="36">
        <f t="shared" si="83"/>
        <v>18</v>
      </c>
      <c r="O1076" s="36" t="str">
        <f t="shared" si="84"/>
        <v>201516</v>
      </c>
      <c r="P1076" s="36" t="str">
        <f>CONCATENATE(K1076,MONTH(ExpensesDBTable[[#This Row],[Date]]))</f>
        <v>20154</v>
      </c>
      <c r="Q1076" s="36" t="s">
        <v>526</v>
      </c>
      <c r="R1076" s="36" t="s">
        <v>11</v>
      </c>
      <c r="S1076" s="38">
        <v>12</v>
      </c>
      <c r="T1076" s="36" t="s">
        <v>100</v>
      </c>
      <c r="U1076" s="36" t="s">
        <v>1127</v>
      </c>
    </row>
    <row r="1077" spans="10:21" x14ac:dyDescent="0.25">
      <c r="J1077" s="37">
        <v>42113</v>
      </c>
      <c r="K1077" s="36">
        <f t="shared" si="80"/>
        <v>2015</v>
      </c>
      <c r="L1077" s="36" t="str">
        <f t="shared" si="81"/>
        <v>April</v>
      </c>
      <c r="M1077" s="36">
        <f t="shared" si="82"/>
        <v>16</v>
      </c>
      <c r="N1077" s="36">
        <f t="shared" si="83"/>
        <v>19</v>
      </c>
      <c r="O1077" s="36" t="str">
        <f t="shared" si="84"/>
        <v>201516</v>
      </c>
      <c r="P1077" s="36" t="str">
        <f>CONCATENATE(K1077,MONTH(ExpensesDBTable[[#This Row],[Date]]))</f>
        <v>20154</v>
      </c>
      <c r="Q1077" s="36" t="s">
        <v>130</v>
      </c>
      <c r="R1077" s="36" t="s">
        <v>14</v>
      </c>
      <c r="S1077" s="38">
        <v>7</v>
      </c>
      <c r="T1077" s="36" t="s">
        <v>100</v>
      </c>
      <c r="U1077" s="36" t="s">
        <v>1128</v>
      </c>
    </row>
    <row r="1078" spans="10:21" x14ac:dyDescent="0.25">
      <c r="J1078" s="37">
        <v>42114</v>
      </c>
      <c r="K1078" s="36">
        <f t="shared" si="80"/>
        <v>2015</v>
      </c>
      <c r="L1078" s="36" t="str">
        <f t="shared" si="81"/>
        <v>April</v>
      </c>
      <c r="M1078" s="36">
        <f t="shared" si="82"/>
        <v>17</v>
      </c>
      <c r="N1078" s="36">
        <f t="shared" si="83"/>
        <v>20</v>
      </c>
      <c r="O1078" s="36" t="str">
        <f t="shared" si="84"/>
        <v>201517</v>
      </c>
      <c r="P1078" s="36" t="str">
        <f>CONCATENATE(K1078,MONTH(ExpensesDBTable[[#This Row],[Date]]))</f>
        <v>20154</v>
      </c>
      <c r="Q1078" s="36" t="s">
        <v>853</v>
      </c>
      <c r="R1078" s="36" t="s">
        <v>22</v>
      </c>
      <c r="S1078" s="38">
        <v>43.9</v>
      </c>
      <c r="T1078" s="36" t="s">
        <v>106</v>
      </c>
      <c r="U1078" s="36" t="s">
        <v>1129</v>
      </c>
    </row>
    <row r="1079" spans="10:21" x14ac:dyDescent="0.25">
      <c r="J1079" s="37">
        <v>42114</v>
      </c>
      <c r="K1079" s="36">
        <f t="shared" si="80"/>
        <v>2015</v>
      </c>
      <c r="L1079" s="36" t="str">
        <f t="shared" si="81"/>
        <v>April</v>
      </c>
      <c r="M1079" s="36">
        <f t="shared" si="82"/>
        <v>17</v>
      </c>
      <c r="N1079" s="36">
        <f t="shared" si="83"/>
        <v>20</v>
      </c>
      <c r="O1079" s="36" t="str">
        <f t="shared" si="84"/>
        <v>201517</v>
      </c>
      <c r="P1079" s="36" t="str">
        <f>CONCATENATE(K1079,MONTH(ExpensesDBTable[[#This Row],[Date]]))</f>
        <v>20154</v>
      </c>
      <c r="Q1079" s="36" t="s">
        <v>119</v>
      </c>
      <c r="R1079" s="36" t="s">
        <v>14</v>
      </c>
      <c r="S1079" s="38">
        <v>7.5</v>
      </c>
      <c r="T1079" s="36" t="s">
        <v>100</v>
      </c>
      <c r="U1079" s="36" t="s">
        <v>1130</v>
      </c>
    </row>
    <row r="1080" spans="10:21" x14ac:dyDescent="0.25">
      <c r="J1080" s="37">
        <v>42115</v>
      </c>
      <c r="K1080" s="36">
        <f t="shared" si="80"/>
        <v>2015</v>
      </c>
      <c r="L1080" s="36" t="str">
        <f t="shared" si="81"/>
        <v>April</v>
      </c>
      <c r="M1080" s="36">
        <f t="shared" si="82"/>
        <v>17</v>
      </c>
      <c r="N1080" s="36">
        <f t="shared" si="83"/>
        <v>21</v>
      </c>
      <c r="O1080" s="36" t="str">
        <f t="shared" si="84"/>
        <v>201517</v>
      </c>
      <c r="P1080" s="36" t="str">
        <f>CONCATENATE(K1080,MONTH(ExpensesDBTable[[#This Row],[Date]]))</f>
        <v>20154</v>
      </c>
      <c r="Q1080" s="36" t="s">
        <v>119</v>
      </c>
      <c r="R1080" s="36" t="s">
        <v>14</v>
      </c>
      <c r="S1080" s="38">
        <v>6.8</v>
      </c>
      <c r="T1080" s="36" t="s">
        <v>100</v>
      </c>
      <c r="U1080" s="36" t="s">
        <v>1131</v>
      </c>
    </row>
    <row r="1081" spans="10:21" x14ac:dyDescent="0.25">
      <c r="J1081" s="37">
        <v>42115</v>
      </c>
      <c r="K1081" s="36">
        <f t="shared" si="80"/>
        <v>2015</v>
      </c>
      <c r="L1081" s="36" t="str">
        <f t="shared" si="81"/>
        <v>April</v>
      </c>
      <c r="M1081" s="36">
        <f t="shared" si="82"/>
        <v>17</v>
      </c>
      <c r="N1081" s="36">
        <f t="shared" si="83"/>
        <v>21</v>
      </c>
      <c r="O1081" s="36" t="str">
        <f t="shared" si="84"/>
        <v>201517</v>
      </c>
      <c r="P1081" s="36" t="str">
        <f>CONCATENATE(K1081,MONTH(ExpensesDBTable[[#This Row],[Date]]))</f>
        <v>20154</v>
      </c>
      <c r="Q1081" s="36" t="s">
        <v>119</v>
      </c>
      <c r="R1081" s="36" t="s">
        <v>14</v>
      </c>
      <c r="S1081" s="38">
        <v>1</v>
      </c>
      <c r="T1081" s="36" t="s">
        <v>100</v>
      </c>
      <c r="U1081" s="36" t="s">
        <v>1132</v>
      </c>
    </row>
    <row r="1082" spans="10:21" x14ac:dyDescent="0.25">
      <c r="J1082" s="37">
        <v>42117</v>
      </c>
      <c r="K1082" s="36">
        <f t="shared" si="80"/>
        <v>2015</v>
      </c>
      <c r="L1082" s="36" t="str">
        <f t="shared" si="81"/>
        <v>April</v>
      </c>
      <c r="M1082" s="36">
        <f t="shared" si="82"/>
        <v>17</v>
      </c>
      <c r="N1082" s="36">
        <f t="shared" si="83"/>
        <v>23</v>
      </c>
      <c r="O1082" s="36" t="str">
        <f t="shared" si="84"/>
        <v>201517</v>
      </c>
      <c r="P1082" s="36" t="str">
        <f>CONCATENATE(K1082,MONTH(ExpensesDBTable[[#This Row],[Date]]))</f>
        <v>20154</v>
      </c>
      <c r="Q1082" s="36" t="s">
        <v>119</v>
      </c>
      <c r="R1082" s="36" t="s">
        <v>14</v>
      </c>
      <c r="S1082" s="38">
        <v>11.8</v>
      </c>
      <c r="T1082" s="36" t="s">
        <v>100</v>
      </c>
      <c r="U1082" s="36" t="s">
        <v>1133</v>
      </c>
    </row>
    <row r="1083" spans="10:21" x14ac:dyDescent="0.25">
      <c r="J1083" s="37">
        <v>42118</v>
      </c>
      <c r="K1083" s="36">
        <f t="shared" si="80"/>
        <v>2015</v>
      </c>
      <c r="L1083" s="36" t="str">
        <f t="shared" si="81"/>
        <v>April</v>
      </c>
      <c r="M1083" s="36">
        <f t="shared" si="82"/>
        <v>17</v>
      </c>
      <c r="N1083" s="36">
        <f t="shared" si="83"/>
        <v>24</v>
      </c>
      <c r="O1083" s="36" t="str">
        <f t="shared" si="84"/>
        <v>201517</v>
      </c>
      <c r="P1083" s="36" t="str">
        <f>CONCATENATE(K1083,MONTH(ExpensesDBTable[[#This Row],[Date]]))</f>
        <v>20154</v>
      </c>
      <c r="Q1083" s="36" t="s">
        <v>128</v>
      </c>
      <c r="R1083" s="36" t="s">
        <v>14</v>
      </c>
      <c r="S1083" s="38">
        <v>10</v>
      </c>
      <c r="T1083" s="36" t="s">
        <v>100</v>
      </c>
      <c r="U1083" s="36" t="s">
        <v>1134</v>
      </c>
    </row>
    <row r="1084" spans="10:21" x14ac:dyDescent="0.25">
      <c r="J1084" s="37">
        <v>42118</v>
      </c>
      <c r="K1084" s="36">
        <f t="shared" si="80"/>
        <v>2015</v>
      </c>
      <c r="L1084" s="36" t="str">
        <f t="shared" si="81"/>
        <v>April</v>
      </c>
      <c r="M1084" s="36">
        <f t="shared" si="82"/>
        <v>17</v>
      </c>
      <c r="N1084" s="36">
        <f t="shared" si="83"/>
        <v>24</v>
      </c>
      <c r="O1084" s="36" t="str">
        <f t="shared" si="84"/>
        <v>201517</v>
      </c>
      <c r="P1084" s="36" t="str">
        <f>CONCATENATE(K1084,MONTH(ExpensesDBTable[[#This Row],[Date]]))</f>
        <v>20154</v>
      </c>
      <c r="Q1084" s="36" t="s">
        <v>119</v>
      </c>
      <c r="R1084" s="36" t="s">
        <v>14</v>
      </c>
      <c r="S1084" s="38">
        <v>8.34</v>
      </c>
      <c r="T1084" s="36" t="s">
        <v>100</v>
      </c>
      <c r="U1084" s="36" t="s">
        <v>1135</v>
      </c>
    </row>
    <row r="1085" spans="10:21" x14ac:dyDescent="0.25">
      <c r="J1085" s="37">
        <v>42119</v>
      </c>
      <c r="K1085" s="36">
        <f t="shared" si="80"/>
        <v>2015</v>
      </c>
      <c r="L1085" s="36" t="str">
        <f t="shared" si="81"/>
        <v>April</v>
      </c>
      <c r="M1085" s="36">
        <f t="shared" si="82"/>
        <v>17</v>
      </c>
      <c r="N1085" s="36">
        <f t="shared" si="83"/>
        <v>25</v>
      </c>
      <c r="O1085" s="36" t="str">
        <f t="shared" si="84"/>
        <v>201517</v>
      </c>
      <c r="P1085" s="36" t="str">
        <f>CONCATENATE(K1085,MONTH(ExpensesDBTable[[#This Row],[Date]]))</f>
        <v>20154</v>
      </c>
      <c r="Q1085" s="36" t="s">
        <v>119</v>
      </c>
      <c r="R1085" s="36" t="s">
        <v>14</v>
      </c>
      <c r="S1085" s="38">
        <v>6.92</v>
      </c>
      <c r="T1085" s="36" t="s">
        <v>100</v>
      </c>
      <c r="U1085" s="36" t="s">
        <v>1136</v>
      </c>
    </row>
    <row r="1086" spans="10:21" x14ac:dyDescent="0.25">
      <c r="J1086" s="37">
        <v>42119</v>
      </c>
      <c r="K1086" s="36">
        <f t="shared" si="80"/>
        <v>2015</v>
      </c>
      <c r="L1086" s="36" t="str">
        <f t="shared" si="81"/>
        <v>April</v>
      </c>
      <c r="M1086" s="36">
        <f t="shared" si="82"/>
        <v>17</v>
      </c>
      <c r="N1086" s="36">
        <f t="shared" si="83"/>
        <v>25</v>
      </c>
      <c r="O1086" s="36" t="str">
        <f t="shared" si="84"/>
        <v>201517</v>
      </c>
      <c r="P1086" s="36" t="str">
        <f>CONCATENATE(K1086,MONTH(ExpensesDBTable[[#This Row],[Date]]))</f>
        <v>20154</v>
      </c>
      <c r="Q1086" s="36" t="s">
        <v>122</v>
      </c>
      <c r="R1086" s="36" t="s">
        <v>11</v>
      </c>
      <c r="S1086" s="38">
        <v>37</v>
      </c>
      <c r="T1086" s="36" t="s">
        <v>106</v>
      </c>
      <c r="U1086" s="36" t="s">
        <v>1137</v>
      </c>
    </row>
    <row r="1087" spans="10:21" x14ac:dyDescent="0.25">
      <c r="J1087" s="37">
        <v>42119</v>
      </c>
      <c r="K1087" s="36">
        <f t="shared" si="80"/>
        <v>2015</v>
      </c>
      <c r="L1087" s="36" t="str">
        <f t="shared" si="81"/>
        <v>April</v>
      </c>
      <c r="M1087" s="36">
        <f t="shared" si="82"/>
        <v>17</v>
      </c>
      <c r="N1087" s="36">
        <f t="shared" si="83"/>
        <v>25</v>
      </c>
      <c r="O1087" s="36" t="str">
        <f t="shared" si="84"/>
        <v>201517</v>
      </c>
      <c r="P1087" s="36" t="str">
        <f>CONCATENATE(K1087,MONTH(ExpensesDBTable[[#This Row],[Date]]))</f>
        <v>20154</v>
      </c>
      <c r="Q1087" s="36" t="s">
        <v>108</v>
      </c>
      <c r="R1087" s="36" t="s">
        <v>14</v>
      </c>
      <c r="S1087" s="38">
        <v>23.95</v>
      </c>
      <c r="T1087" s="36" t="s">
        <v>100</v>
      </c>
      <c r="U1087" s="36" t="s">
        <v>1138</v>
      </c>
    </row>
    <row r="1088" spans="10:21" x14ac:dyDescent="0.25">
      <c r="J1088" s="37">
        <v>42120</v>
      </c>
      <c r="K1088" s="36">
        <f t="shared" si="80"/>
        <v>2015</v>
      </c>
      <c r="L1088" s="36" t="str">
        <f t="shared" si="81"/>
        <v>April</v>
      </c>
      <c r="M1088" s="36">
        <f t="shared" si="82"/>
        <v>17</v>
      </c>
      <c r="N1088" s="36">
        <f t="shared" si="83"/>
        <v>26</v>
      </c>
      <c r="O1088" s="36" t="str">
        <f t="shared" si="84"/>
        <v>201517</v>
      </c>
      <c r="P1088" s="36" t="str">
        <f>CONCATENATE(K1088,MONTH(ExpensesDBTable[[#This Row],[Date]]))</f>
        <v>20154</v>
      </c>
      <c r="Q1088" s="36" t="s">
        <v>319</v>
      </c>
      <c r="R1088" s="36" t="s">
        <v>22</v>
      </c>
      <c r="S1088" s="38">
        <v>0.6</v>
      </c>
      <c r="T1088" s="36" t="s">
        <v>100</v>
      </c>
      <c r="U1088" s="36" t="s">
        <v>1139</v>
      </c>
    </row>
    <row r="1089" spans="10:21" x14ac:dyDescent="0.25">
      <c r="J1089" s="37">
        <v>42120</v>
      </c>
      <c r="K1089" s="36">
        <f t="shared" si="80"/>
        <v>2015</v>
      </c>
      <c r="L1089" s="36" t="str">
        <f t="shared" si="81"/>
        <v>April</v>
      </c>
      <c r="M1089" s="36">
        <f t="shared" si="82"/>
        <v>17</v>
      </c>
      <c r="N1089" s="36">
        <f t="shared" si="83"/>
        <v>26</v>
      </c>
      <c r="O1089" s="36" t="str">
        <f t="shared" si="84"/>
        <v>201517</v>
      </c>
      <c r="P1089" s="36" t="str">
        <f>CONCATENATE(K1089,MONTH(ExpensesDBTable[[#This Row],[Date]]))</f>
        <v>20154</v>
      </c>
      <c r="Q1089" s="36" t="s">
        <v>517</v>
      </c>
      <c r="R1089" s="36" t="s">
        <v>22</v>
      </c>
      <c r="S1089" s="38">
        <v>6.9</v>
      </c>
      <c r="T1089" s="36" t="s">
        <v>100</v>
      </c>
      <c r="U1089" s="36" t="s">
        <v>1140</v>
      </c>
    </row>
    <row r="1090" spans="10:21" x14ac:dyDescent="0.25">
      <c r="J1090" s="37">
        <v>42120</v>
      </c>
      <c r="K1090" s="36">
        <f t="shared" si="80"/>
        <v>2015</v>
      </c>
      <c r="L1090" s="36" t="str">
        <f t="shared" si="81"/>
        <v>April</v>
      </c>
      <c r="M1090" s="36">
        <f t="shared" si="82"/>
        <v>17</v>
      </c>
      <c r="N1090" s="36">
        <f t="shared" si="83"/>
        <v>26</v>
      </c>
      <c r="O1090" s="36" t="str">
        <f t="shared" si="84"/>
        <v>201517</v>
      </c>
      <c r="P1090" s="36" t="str">
        <f>CONCATENATE(K1090,MONTH(ExpensesDBTable[[#This Row],[Date]]))</f>
        <v>20154</v>
      </c>
      <c r="Q1090" s="36" t="s">
        <v>105</v>
      </c>
      <c r="R1090" s="36" t="s">
        <v>22</v>
      </c>
      <c r="S1090" s="38">
        <v>9</v>
      </c>
      <c r="T1090" s="36" t="s">
        <v>100</v>
      </c>
      <c r="U1090" s="36" t="s">
        <v>1141</v>
      </c>
    </row>
    <row r="1091" spans="10:21" x14ac:dyDescent="0.25">
      <c r="J1091" s="37">
        <v>42121</v>
      </c>
      <c r="K1091" s="36">
        <f t="shared" si="80"/>
        <v>2015</v>
      </c>
      <c r="L1091" s="36" t="str">
        <f t="shared" si="81"/>
        <v>April</v>
      </c>
      <c r="M1091" s="36">
        <f t="shared" si="82"/>
        <v>18</v>
      </c>
      <c r="N1091" s="36">
        <f t="shared" si="83"/>
        <v>27</v>
      </c>
      <c r="O1091" s="36" t="str">
        <f t="shared" si="84"/>
        <v>201518</v>
      </c>
      <c r="P1091" s="36" t="str">
        <f>CONCATENATE(K1091,MONTH(ExpensesDBTable[[#This Row],[Date]]))</f>
        <v>20154</v>
      </c>
      <c r="Q1091" s="36" t="s">
        <v>853</v>
      </c>
      <c r="R1091" s="36" t="s">
        <v>22</v>
      </c>
      <c r="S1091" s="38">
        <v>1329.3</v>
      </c>
      <c r="T1091" s="36" t="s">
        <v>106</v>
      </c>
      <c r="U1091" s="36" t="s">
        <v>1142</v>
      </c>
    </row>
    <row r="1092" spans="10:21" x14ac:dyDescent="0.25">
      <c r="J1092" s="37">
        <v>42121</v>
      </c>
      <c r="K1092" s="36">
        <f t="shared" si="80"/>
        <v>2015</v>
      </c>
      <c r="L1092" s="36" t="str">
        <f t="shared" si="81"/>
        <v>April</v>
      </c>
      <c r="M1092" s="36">
        <f t="shared" si="82"/>
        <v>18</v>
      </c>
      <c r="N1092" s="36">
        <f t="shared" si="83"/>
        <v>27</v>
      </c>
      <c r="O1092" s="36" t="str">
        <f t="shared" si="84"/>
        <v>201518</v>
      </c>
      <c r="P1092" s="36" t="str">
        <f>CONCATENATE(K1092,MONTH(ExpensesDBTable[[#This Row],[Date]]))</f>
        <v>20154</v>
      </c>
      <c r="Q1092" s="36" t="s">
        <v>119</v>
      </c>
      <c r="R1092" s="36" t="s">
        <v>14</v>
      </c>
      <c r="S1092" s="38">
        <v>37</v>
      </c>
      <c r="T1092" s="36" t="s">
        <v>100</v>
      </c>
      <c r="U1092" s="36" t="s">
        <v>1143</v>
      </c>
    </row>
    <row r="1093" spans="10:21" x14ac:dyDescent="0.25">
      <c r="J1093" s="37">
        <v>42122</v>
      </c>
      <c r="K1093" s="36">
        <f t="shared" si="80"/>
        <v>2015</v>
      </c>
      <c r="L1093" s="36" t="str">
        <f t="shared" si="81"/>
        <v>April</v>
      </c>
      <c r="M1093" s="36">
        <f t="shared" si="82"/>
        <v>18</v>
      </c>
      <c r="N1093" s="36">
        <f t="shared" si="83"/>
        <v>28</v>
      </c>
      <c r="O1093" s="36" t="str">
        <f t="shared" si="84"/>
        <v>201518</v>
      </c>
      <c r="P1093" s="36" t="str">
        <f>CONCATENATE(K1093,MONTH(ExpensesDBTable[[#This Row],[Date]]))</f>
        <v>20154</v>
      </c>
      <c r="Q1093" s="36" t="s">
        <v>128</v>
      </c>
      <c r="R1093" s="36" t="s">
        <v>14</v>
      </c>
      <c r="S1093" s="38">
        <v>10</v>
      </c>
      <c r="T1093" s="36" t="s">
        <v>100</v>
      </c>
      <c r="U1093" s="36" t="s">
        <v>1144</v>
      </c>
    </row>
    <row r="1094" spans="10:21" x14ac:dyDescent="0.25">
      <c r="J1094" s="37">
        <v>42125</v>
      </c>
      <c r="K1094" s="36">
        <f t="shared" si="80"/>
        <v>2015</v>
      </c>
      <c r="L1094" s="36" t="str">
        <f t="shared" si="81"/>
        <v>May</v>
      </c>
      <c r="M1094" s="36">
        <f t="shared" si="82"/>
        <v>18</v>
      </c>
      <c r="N1094" s="36">
        <f t="shared" si="83"/>
        <v>1</v>
      </c>
      <c r="O1094" s="36" t="str">
        <f t="shared" si="84"/>
        <v>201518</v>
      </c>
      <c r="P1094" s="36" t="str">
        <f>CONCATENATE(K1094,MONTH(ExpensesDBTable[[#This Row],[Date]]))</f>
        <v>20155</v>
      </c>
      <c r="Q1094" s="36" t="s">
        <v>119</v>
      </c>
      <c r="R1094" s="36" t="s">
        <v>14</v>
      </c>
      <c r="S1094" s="38">
        <v>6.4</v>
      </c>
      <c r="T1094" s="36" t="s">
        <v>100</v>
      </c>
      <c r="U1094" s="36" t="s">
        <v>1145</v>
      </c>
    </row>
    <row r="1095" spans="10:21" x14ac:dyDescent="0.25">
      <c r="J1095" s="37">
        <v>42125</v>
      </c>
      <c r="K1095" s="36">
        <f t="shared" si="80"/>
        <v>2015</v>
      </c>
      <c r="L1095" s="36" t="str">
        <f t="shared" si="81"/>
        <v>May</v>
      </c>
      <c r="M1095" s="36">
        <f t="shared" si="82"/>
        <v>18</v>
      </c>
      <c r="N1095" s="36">
        <f t="shared" si="83"/>
        <v>1</v>
      </c>
      <c r="O1095" s="36" t="str">
        <f t="shared" si="84"/>
        <v>201518</v>
      </c>
      <c r="P1095" s="36" t="str">
        <f>CONCATENATE(K1095,MONTH(ExpensesDBTable[[#This Row],[Date]]))</f>
        <v>20155</v>
      </c>
      <c r="Q1095" s="36" t="s">
        <v>526</v>
      </c>
      <c r="R1095" s="36" t="s">
        <v>14</v>
      </c>
      <c r="S1095" s="38">
        <v>16.13</v>
      </c>
      <c r="T1095" s="36" t="s">
        <v>100</v>
      </c>
      <c r="U1095" s="36" t="s">
        <v>1146</v>
      </c>
    </row>
    <row r="1096" spans="10:21" x14ac:dyDescent="0.25">
      <c r="J1096" s="37">
        <v>42125</v>
      </c>
      <c r="K1096" s="36">
        <f t="shared" si="80"/>
        <v>2015</v>
      </c>
      <c r="L1096" s="36" t="str">
        <f t="shared" si="81"/>
        <v>May</v>
      </c>
      <c r="M1096" s="36">
        <f t="shared" si="82"/>
        <v>18</v>
      </c>
      <c r="N1096" s="36">
        <f t="shared" si="83"/>
        <v>1</v>
      </c>
      <c r="O1096" s="36" t="str">
        <f t="shared" si="84"/>
        <v>201518</v>
      </c>
      <c r="P1096" s="36" t="str">
        <f>CONCATENATE(K1096,MONTH(ExpensesDBTable[[#This Row],[Date]]))</f>
        <v>20155</v>
      </c>
      <c r="Q1096" s="36" t="s">
        <v>526</v>
      </c>
      <c r="R1096" s="36" t="s">
        <v>11</v>
      </c>
      <c r="S1096" s="38">
        <v>14</v>
      </c>
      <c r="T1096" s="36" t="s">
        <v>100</v>
      </c>
      <c r="U1096" s="36" t="s">
        <v>1121</v>
      </c>
    </row>
    <row r="1097" spans="10:21" x14ac:dyDescent="0.25">
      <c r="J1097" s="37">
        <v>42127</v>
      </c>
      <c r="K1097" s="36">
        <f t="shared" si="80"/>
        <v>2015</v>
      </c>
      <c r="L1097" s="36" t="str">
        <f t="shared" si="81"/>
        <v>May</v>
      </c>
      <c r="M1097" s="36">
        <f t="shared" si="82"/>
        <v>18</v>
      </c>
      <c r="N1097" s="36">
        <f t="shared" si="83"/>
        <v>3</v>
      </c>
      <c r="O1097" s="36" t="str">
        <f t="shared" si="84"/>
        <v>201518</v>
      </c>
      <c r="P1097" s="36" t="str">
        <f>CONCATENATE(K1097,MONTH(ExpensesDBTable[[#This Row],[Date]]))</f>
        <v>20155</v>
      </c>
      <c r="Q1097" s="36" t="s">
        <v>128</v>
      </c>
      <c r="R1097" s="36" t="s">
        <v>22</v>
      </c>
      <c r="S1097" s="38">
        <v>20</v>
      </c>
      <c r="T1097" s="36" t="s">
        <v>100</v>
      </c>
      <c r="U1097" s="36" t="s">
        <v>1147</v>
      </c>
    </row>
    <row r="1098" spans="10:21" x14ac:dyDescent="0.25">
      <c r="J1098" s="37">
        <v>42127</v>
      </c>
      <c r="K1098" s="36">
        <f t="shared" si="80"/>
        <v>2015</v>
      </c>
      <c r="L1098" s="36" t="str">
        <f t="shared" si="81"/>
        <v>May</v>
      </c>
      <c r="M1098" s="36">
        <f t="shared" si="82"/>
        <v>18</v>
      </c>
      <c r="N1098" s="36">
        <f t="shared" si="83"/>
        <v>3</v>
      </c>
      <c r="O1098" s="36" t="str">
        <f t="shared" si="84"/>
        <v>201518</v>
      </c>
      <c r="P1098" s="36" t="str">
        <f>CONCATENATE(K1098,MONTH(ExpensesDBTable[[#This Row],[Date]]))</f>
        <v>20155</v>
      </c>
      <c r="Q1098" s="36" t="s">
        <v>479</v>
      </c>
      <c r="R1098" s="36" t="s">
        <v>19</v>
      </c>
      <c r="S1098" s="38">
        <v>25</v>
      </c>
      <c r="T1098" s="36" t="s">
        <v>100</v>
      </c>
      <c r="U1098" s="36" t="s">
        <v>1148</v>
      </c>
    </row>
    <row r="1099" spans="10:21" x14ac:dyDescent="0.25">
      <c r="J1099" s="37">
        <v>42127</v>
      </c>
      <c r="K1099" s="36">
        <f t="shared" ref="K1099:K1162" si="85">YEAR(J1099)</f>
        <v>2015</v>
      </c>
      <c r="L1099" s="36" t="str">
        <f t="shared" ref="L1099:L1162" si="86">TEXT(DATE(1,MONTH(J1099),1),"MMMM")</f>
        <v>May</v>
      </c>
      <c r="M1099" s="36">
        <f t="shared" ref="M1099:M1162" si="87">WEEKNUM(J1099,2)</f>
        <v>18</v>
      </c>
      <c r="N1099" s="36">
        <f t="shared" ref="N1099:N1162" si="88">DAY(J1099)</f>
        <v>3</v>
      </c>
      <c r="O1099" s="36" t="str">
        <f t="shared" ref="O1099:O1162" si="89">CONCATENATE(K1099,M1099)</f>
        <v>201518</v>
      </c>
      <c r="P1099" s="36" t="str">
        <f>CONCATENATE(K1099,MONTH(ExpensesDBTable[[#This Row],[Date]]))</f>
        <v>20155</v>
      </c>
      <c r="Q1099" s="36" t="s">
        <v>558</v>
      </c>
      <c r="R1099" s="36" t="s">
        <v>17</v>
      </c>
      <c r="S1099" s="38">
        <v>8</v>
      </c>
      <c r="T1099" s="36" t="s">
        <v>100</v>
      </c>
      <c r="U1099" s="36" t="s">
        <v>149</v>
      </c>
    </row>
    <row r="1100" spans="10:21" x14ac:dyDescent="0.25">
      <c r="J1100" s="37">
        <v>42127</v>
      </c>
      <c r="K1100" s="36">
        <f t="shared" si="85"/>
        <v>2015</v>
      </c>
      <c r="L1100" s="36" t="str">
        <f t="shared" si="86"/>
        <v>May</v>
      </c>
      <c r="M1100" s="36">
        <f t="shared" si="87"/>
        <v>18</v>
      </c>
      <c r="N1100" s="36">
        <f t="shared" si="88"/>
        <v>3</v>
      </c>
      <c r="O1100" s="36" t="str">
        <f t="shared" si="89"/>
        <v>201518</v>
      </c>
      <c r="P1100" s="36" t="str">
        <f>CONCATENATE(K1100,MONTH(ExpensesDBTable[[#This Row],[Date]]))</f>
        <v>20155</v>
      </c>
      <c r="Q1100" s="36" t="s">
        <v>119</v>
      </c>
      <c r="R1100" s="36" t="s">
        <v>14</v>
      </c>
      <c r="S1100" s="38">
        <v>11.1</v>
      </c>
      <c r="T1100" s="36" t="s">
        <v>100</v>
      </c>
      <c r="U1100" s="36" t="s">
        <v>1149</v>
      </c>
    </row>
    <row r="1101" spans="10:21" x14ac:dyDescent="0.25">
      <c r="J1101" s="37">
        <v>42128</v>
      </c>
      <c r="K1101" s="36">
        <f t="shared" si="85"/>
        <v>2015</v>
      </c>
      <c r="L1101" s="36" t="str">
        <f t="shared" si="86"/>
        <v>May</v>
      </c>
      <c r="M1101" s="36">
        <f t="shared" si="87"/>
        <v>19</v>
      </c>
      <c r="N1101" s="36">
        <f t="shared" si="88"/>
        <v>4</v>
      </c>
      <c r="O1101" s="36" t="str">
        <f t="shared" si="89"/>
        <v>201519</v>
      </c>
      <c r="P1101" s="36" t="str">
        <f>CONCATENATE(K1101,MONTH(ExpensesDBTable[[#This Row],[Date]]))</f>
        <v>20155</v>
      </c>
      <c r="Q1101" s="36" t="s">
        <v>128</v>
      </c>
      <c r="R1101" s="36" t="s">
        <v>14</v>
      </c>
      <c r="S1101" s="38">
        <v>10</v>
      </c>
      <c r="T1101" s="36" t="s">
        <v>100</v>
      </c>
      <c r="U1101" s="36" t="s">
        <v>1144</v>
      </c>
    </row>
    <row r="1102" spans="10:21" x14ac:dyDescent="0.25">
      <c r="J1102" s="37">
        <v>42128</v>
      </c>
      <c r="K1102" s="36">
        <f t="shared" si="85"/>
        <v>2015</v>
      </c>
      <c r="L1102" s="36" t="str">
        <f t="shared" si="86"/>
        <v>May</v>
      </c>
      <c r="M1102" s="36">
        <f t="shared" si="87"/>
        <v>19</v>
      </c>
      <c r="N1102" s="36">
        <f t="shared" si="88"/>
        <v>4</v>
      </c>
      <c r="O1102" s="36" t="str">
        <f t="shared" si="89"/>
        <v>201519</v>
      </c>
      <c r="P1102" s="36" t="str">
        <f>CONCATENATE(K1102,MONTH(ExpensesDBTable[[#This Row],[Date]]))</f>
        <v>20155</v>
      </c>
      <c r="Q1102" s="36" t="s">
        <v>119</v>
      </c>
      <c r="R1102" s="36" t="s">
        <v>14</v>
      </c>
      <c r="S1102" s="38">
        <v>11.03</v>
      </c>
      <c r="T1102" s="36" t="s">
        <v>100</v>
      </c>
      <c r="U1102" s="36" t="s">
        <v>1150</v>
      </c>
    </row>
    <row r="1103" spans="10:21" x14ac:dyDescent="0.25">
      <c r="J1103" s="37">
        <v>42129</v>
      </c>
      <c r="K1103" s="36">
        <f t="shared" si="85"/>
        <v>2015</v>
      </c>
      <c r="L1103" s="36" t="str">
        <f t="shared" si="86"/>
        <v>May</v>
      </c>
      <c r="M1103" s="36">
        <f t="shared" si="87"/>
        <v>19</v>
      </c>
      <c r="N1103" s="36">
        <f t="shared" si="88"/>
        <v>5</v>
      </c>
      <c r="O1103" s="36" t="str">
        <f t="shared" si="89"/>
        <v>201519</v>
      </c>
      <c r="P1103" s="36" t="str">
        <f>CONCATENATE(K1103,MONTH(ExpensesDBTable[[#This Row],[Date]]))</f>
        <v>20155</v>
      </c>
      <c r="Q1103" s="36" t="s">
        <v>119</v>
      </c>
      <c r="R1103" s="36" t="s">
        <v>14</v>
      </c>
      <c r="S1103" s="38">
        <v>2.69</v>
      </c>
      <c r="T1103" s="36" t="s">
        <v>100</v>
      </c>
      <c r="U1103" s="36" t="s">
        <v>1151</v>
      </c>
    </row>
    <row r="1104" spans="10:21" x14ac:dyDescent="0.25">
      <c r="J1104" s="37">
        <v>42130</v>
      </c>
      <c r="K1104" s="36">
        <f t="shared" si="85"/>
        <v>2015</v>
      </c>
      <c r="L1104" s="36" t="str">
        <f t="shared" si="86"/>
        <v>May</v>
      </c>
      <c r="M1104" s="36">
        <f t="shared" si="87"/>
        <v>19</v>
      </c>
      <c r="N1104" s="36">
        <f t="shared" si="88"/>
        <v>6</v>
      </c>
      <c r="O1104" s="36" t="str">
        <f t="shared" si="89"/>
        <v>201519</v>
      </c>
      <c r="P1104" s="36" t="str">
        <f>CONCATENATE(K1104,MONTH(ExpensesDBTable[[#This Row],[Date]]))</f>
        <v>20155</v>
      </c>
      <c r="Q1104" s="36" t="s">
        <v>446</v>
      </c>
      <c r="R1104" s="36" t="s">
        <v>21</v>
      </c>
      <c r="S1104" s="38">
        <v>1477</v>
      </c>
      <c r="T1104" s="36" t="s">
        <v>106</v>
      </c>
      <c r="U1104" s="36" t="s">
        <v>1152</v>
      </c>
    </row>
    <row r="1105" spans="10:21" x14ac:dyDescent="0.25">
      <c r="J1105" s="37">
        <v>42130</v>
      </c>
      <c r="K1105" s="36">
        <f t="shared" si="85"/>
        <v>2015</v>
      </c>
      <c r="L1105" s="36" t="str">
        <f t="shared" si="86"/>
        <v>May</v>
      </c>
      <c r="M1105" s="36">
        <f t="shared" si="87"/>
        <v>19</v>
      </c>
      <c r="N1105" s="36">
        <f t="shared" si="88"/>
        <v>6</v>
      </c>
      <c r="O1105" s="36" t="str">
        <f t="shared" si="89"/>
        <v>201519</v>
      </c>
      <c r="P1105" s="36" t="str">
        <f>CONCATENATE(K1105,MONTH(ExpensesDBTable[[#This Row],[Date]]))</f>
        <v>20155</v>
      </c>
      <c r="Q1105" s="36" t="s">
        <v>119</v>
      </c>
      <c r="R1105" s="36" t="s">
        <v>14</v>
      </c>
      <c r="S1105" s="38">
        <v>15</v>
      </c>
      <c r="T1105" s="36" t="s">
        <v>100</v>
      </c>
      <c r="U1105" s="36" t="s">
        <v>1153</v>
      </c>
    </row>
    <row r="1106" spans="10:21" x14ac:dyDescent="0.25">
      <c r="J1106" s="37">
        <v>42131</v>
      </c>
      <c r="K1106" s="36">
        <f t="shared" si="85"/>
        <v>2015</v>
      </c>
      <c r="L1106" s="36" t="str">
        <f t="shared" si="86"/>
        <v>May</v>
      </c>
      <c r="M1106" s="36">
        <f t="shared" si="87"/>
        <v>19</v>
      </c>
      <c r="N1106" s="36">
        <f t="shared" si="88"/>
        <v>7</v>
      </c>
      <c r="O1106" s="36" t="str">
        <f t="shared" si="89"/>
        <v>201519</v>
      </c>
      <c r="P1106" s="36" t="str">
        <f>CONCATENATE(K1106,MONTH(ExpensesDBTable[[#This Row],[Date]]))</f>
        <v>20155</v>
      </c>
      <c r="Q1106" s="36" t="s">
        <v>108</v>
      </c>
      <c r="R1106" s="36" t="s">
        <v>14</v>
      </c>
      <c r="S1106" s="38">
        <v>8.7799999999999994</v>
      </c>
      <c r="T1106" s="36" t="s">
        <v>100</v>
      </c>
      <c r="U1106" s="36" t="s">
        <v>1154</v>
      </c>
    </row>
    <row r="1107" spans="10:21" x14ac:dyDescent="0.25">
      <c r="J1107" s="37">
        <v>42131</v>
      </c>
      <c r="K1107" s="36">
        <f t="shared" si="85"/>
        <v>2015</v>
      </c>
      <c r="L1107" s="36" t="str">
        <f t="shared" si="86"/>
        <v>May</v>
      </c>
      <c r="M1107" s="36">
        <f t="shared" si="87"/>
        <v>19</v>
      </c>
      <c r="N1107" s="36">
        <f t="shared" si="88"/>
        <v>7</v>
      </c>
      <c r="O1107" s="36" t="str">
        <f t="shared" si="89"/>
        <v>201519</v>
      </c>
      <c r="P1107" s="36" t="str">
        <f>CONCATENATE(K1107,MONTH(ExpensesDBTable[[#This Row],[Date]]))</f>
        <v>20155</v>
      </c>
      <c r="Q1107" s="36" t="s">
        <v>145</v>
      </c>
      <c r="R1107" s="36" t="s">
        <v>23</v>
      </c>
      <c r="S1107" s="38">
        <v>71.75</v>
      </c>
      <c r="T1107" s="36" t="s">
        <v>106</v>
      </c>
      <c r="U1107" s="36" t="s">
        <v>1155</v>
      </c>
    </row>
    <row r="1108" spans="10:21" x14ac:dyDescent="0.25">
      <c r="J1108" s="37">
        <v>42131</v>
      </c>
      <c r="K1108" s="36">
        <f t="shared" si="85"/>
        <v>2015</v>
      </c>
      <c r="L1108" s="36" t="str">
        <f t="shared" si="86"/>
        <v>May</v>
      </c>
      <c r="M1108" s="36">
        <f t="shared" si="87"/>
        <v>19</v>
      </c>
      <c r="N1108" s="36">
        <f t="shared" si="88"/>
        <v>7</v>
      </c>
      <c r="O1108" s="36" t="str">
        <f t="shared" si="89"/>
        <v>201519</v>
      </c>
      <c r="P1108" s="36" t="str">
        <f>CONCATENATE(K1108,MONTH(ExpensesDBTable[[#This Row],[Date]]))</f>
        <v>20155</v>
      </c>
      <c r="Q1108" s="36" t="s">
        <v>128</v>
      </c>
      <c r="R1108" s="36" t="s">
        <v>22</v>
      </c>
      <c r="S1108" s="38">
        <v>129.36000000000001</v>
      </c>
      <c r="T1108" s="36" t="s">
        <v>106</v>
      </c>
      <c r="U1108" s="36" t="s">
        <v>1156</v>
      </c>
    </row>
    <row r="1109" spans="10:21" x14ac:dyDescent="0.25">
      <c r="J1109" s="37">
        <v>42133</v>
      </c>
      <c r="K1109" s="36">
        <f t="shared" si="85"/>
        <v>2015</v>
      </c>
      <c r="L1109" s="36" t="str">
        <f t="shared" si="86"/>
        <v>May</v>
      </c>
      <c r="M1109" s="36">
        <f t="shared" si="87"/>
        <v>19</v>
      </c>
      <c r="N1109" s="36">
        <f t="shared" si="88"/>
        <v>9</v>
      </c>
      <c r="O1109" s="36" t="str">
        <f t="shared" si="89"/>
        <v>201519</v>
      </c>
      <c r="P1109" s="36" t="str">
        <f>CONCATENATE(K1109,MONTH(ExpensesDBTable[[#This Row],[Date]]))</f>
        <v>20155</v>
      </c>
      <c r="Q1109" s="36" t="s">
        <v>533</v>
      </c>
      <c r="R1109" s="36" t="s">
        <v>23</v>
      </c>
      <c r="S1109" s="38">
        <v>60</v>
      </c>
      <c r="T1109" s="36" t="s">
        <v>106</v>
      </c>
      <c r="U1109" s="36" t="s">
        <v>1157</v>
      </c>
    </row>
    <row r="1110" spans="10:21" x14ac:dyDescent="0.25">
      <c r="J1110" s="37">
        <v>42133</v>
      </c>
      <c r="K1110" s="36">
        <f t="shared" si="85"/>
        <v>2015</v>
      </c>
      <c r="L1110" s="36" t="str">
        <f t="shared" si="86"/>
        <v>May</v>
      </c>
      <c r="M1110" s="36">
        <f t="shared" si="87"/>
        <v>19</v>
      </c>
      <c r="N1110" s="36">
        <f t="shared" si="88"/>
        <v>9</v>
      </c>
      <c r="O1110" s="36" t="str">
        <f t="shared" si="89"/>
        <v>201519</v>
      </c>
      <c r="P1110" s="36" t="str">
        <f>CONCATENATE(K1110,MONTH(ExpensesDBTable[[#This Row],[Date]]))</f>
        <v>20155</v>
      </c>
      <c r="Q1110" s="36" t="s">
        <v>592</v>
      </c>
      <c r="R1110" s="36" t="s">
        <v>16</v>
      </c>
      <c r="S1110" s="38">
        <v>41</v>
      </c>
      <c r="T1110" s="36" t="s">
        <v>106</v>
      </c>
      <c r="U1110" s="36" t="s">
        <v>1158</v>
      </c>
    </row>
    <row r="1111" spans="10:21" x14ac:dyDescent="0.25">
      <c r="J1111" s="37">
        <v>42133</v>
      </c>
      <c r="K1111" s="36">
        <f t="shared" si="85"/>
        <v>2015</v>
      </c>
      <c r="L1111" s="36" t="str">
        <f t="shared" si="86"/>
        <v>May</v>
      </c>
      <c r="M1111" s="36">
        <f t="shared" si="87"/>
        <v>19</v>
      </c>
      <c r="N1111" s="36">
        <f t="shared" si="88"/>
        <v>9</v>
      </c>
      <c r="O1111" s="36" t="str">
        <f t="shared" si="89"/>
        <v>201519</v>
      </c>
      <c r="P1111" s="36" t="str">
        <f>CONCATENATE(K1111,MONTH(ExpensesDBTable[[#This Row],[Date]]))</f>
        <v>20155</v>
      </c>
      <c r="Q1111" s="36" t="s">
        <v>182</v>
      </c>
      <c r="R1111" s="36" t="s">
        <v>19</v>
      </c>
      <c r="S1111" s="38">
        <v>40</v>
      </c>
      <c r="T1111" s="36" t="s">
        <v>100</v>
      </c>
      <c r="U1111" s="36" t="s">
        <v>1159</v>
      </c>
    </row>
    <row r="1112" spans="10:21" x14ac:dyDescent="0.25">
      <c r="J1112" s="37">
        <v>42133</v>
      </c>
      <c r="K1112" s="36">
        <f t="shared" si="85"/>
        <v>2015</v>
      </c>
      <c r="L1112" s="36" t="str">
        <f t="shared" si="86"/>
        <v>May</v>
      </c>
      <c r="M1112" s="36">
        <f t="shared" si="87"/>
        <v>19</v>
      </c>
      <c r="N1112" s="36">
        <f t="shared" si="88"/>
        <v>9</v>
      </c>
      <c r="O1112" s="36" t="str">
        <f t="shared" si="89"/>
        <v>201519</v>
      </c>
      <c r="P1112" s="36" t="str">
        <f>CONCATENATE(K1112,MONTH(ExpensesDBTable[[#This Row],[Date]]))</f>
        <v>20155</v>
      </c>
      <c r="Q1112" s="36" t="s">
        <v>128</v>
      </c>
      <c r="R1112" s="36" t="s">
        <v>22</v>
      </c>
      <c r="S1112" s="38">
        <v>2</v>
      </c>
      <c r="T1112" s="36" t="s">
        <v>100</v>
      </c>
      <c r="U1112" s="36" t="s">
        <v>1160</v>
      </c>
    </row>
    <row r="1113" spans="10:21" x14ac:dyDescent="0.25">
      <c r="J1113" s="37">
        <v>42133</v>
      </c>
      <c r="K1113" s="36">
        <f t="shared" si="85"/>
        <v>2015</v>
      </c>
      <c r="L1113" s="36" t="str">
        <f t="shared" si="86"/>
        <v>May</v>
      </c>
      <c r="M1113" s="36">
        <f t="shared" si="87"/>
        <v>19</v>
      </c>
      <c r="N1113" s="36">
        <f t="shared" si="88"/>
        <v>9</v>
      </c>
      <c r="O1113" s="36" t="str">
        <f t="shared" si="89"/>
        <v>201519</v>
      </c>
      <c r="P1113" s="36" t="str">
        <f>CONCATENATE(K1113,MONTH(ExpensesDBTable[[#This Row],[Date]]))</f>
        <v>20155</v>
      </c>
      <c r="Q1113" s="36" t="s">
        <v>119</v>
      </c>
      <c r="R1113" s="36" t="s">
        <v>14</v>
      </c>
      <c r="S1113" s="38">
        <v>1</v>
      </c>
      <c r="T1113" s="36" t="s">
        <v>100</v>
      </c>
      <c r="U1113" s="36" t="s">
        <v>1161</v>
      </c>
    </row>
    <row r="1114" spans="10:21" x14ac:dyDescent="0.25">
      <c r="J1114" s="37">
        <v>42133</v>
      </c>
      <c r="K1114" s="36">
        <f t="shared" si="85"/>
        <v>2015</v>
      </c>
      <c r="L1114" s="36" t="str">
        <f t="shared" si="86"/>
        <v>May</v>
      </c>
      <c r="M1114" s="36">
        <f t="shared" si="87"/>
        <v>19</v>
      </c>
      <c r="N1114" s="36">
        <f t="shared" si="88"/>
        <v>9</v>
      </c>
      <c r="O1114" s="36" t="str">
        <f t="shared" si="89"/>
        <v>201519</v>
      </c>
      <c r="P1114" s="36" t="str">
        <f>CONCATENATE(K1114,MONTH(ExpensesDBTable[[#This Row],[Date]]))</f>
        <v>20155</v>
      </c>
      <c r="Q1114" s="36" t="s">
        <v>177</v>
      </c>
      <c r="R1114" s="36" t="s">
        <v>14</v>
      </c>
      <c r="S1114" s="38">
        <v>7</v>
      </c>
      <c r="T1114" s="36" t="s">
        <v>100</v>
      </c>
      <c r="U1114" s="36" t="s">
        <v>1162</v>
      </c>
    </row>
    <row r="1115" spans="10:21" x14ac:dyDescent="0.25">
      <c r="J1115" s="37">
        <v>42134</v>
      </c>
      <c r="K1115" s="36">
        <f t="shared" si="85"/>
        <v>2015</v>
      </c>
      <c r="L1115" s="36" t="str">
        <f t="shared" si="86"/>
        <v>May</v>
      </c>
      <c r="M1115" s="36">
        <f t="shared" si="87"/>
        <v>19</v>
      </c>
      <c r="N1115" s="36">
        <f t="shared" si="88"/>
        <v>10</v>
      </c>
      <c r="O1115" s="36" t="str">
        <f t="shared" si="89"/>
        <v>201519</v>
      </c>
      <c r="P1115" s="36" t="str">
        <f>CONCATENATE(K1115,MONTH(ExpensesDBTable[[#This Row],[Date]]))</f>
        <v>20155</v>
      </c>
      <c r="Q1115" s="36" t="s">
        <v>130</v>
      </c>
      <c r="R1115" s="36" t="s">
        <v>14</v>
      </c>
      <c r="S1115" s="38">
        <v>22</v>
      </c>
      <c r="T1115" s="36" t="s">
        <v>100</v>
      </c>
      <c r="U1115" s="36" t="s">
        <v>1163</v>
      </c>
    </row>
    <row r="1116" spans="10:21" x14ac:dyDescent="0.25">
      <c r="J1116" s="37">
        <v>42134</v>
      </c>
      <c r="K1116" s="36">
        <f t="shared" si="85"/>
        <v>2015</v>
      </c>
      <c r="L1116" s="36" t="str">
        <f t="shared" si="86"/>
        <v>May</v>
      </c>
      <c r="M1116" s="36">
        <f t="shared" si="87"/>
        <v>19</v>
      </c>
      <c r="N1116" s="36">
        <f t="shared" si="88"/>
        <v>10</v>
      </c>
      <c r="O1116" s="36" t="str">
        <f t="shared" si="89"/>
        <v>201519</v>
      </c>
      <c r="P1116" s="36" t="str">
        <f>CONCATENATE(K1116,MONTH(ExpensesDBTable[[#This Row],[Date]]))</f>
        <v>20155</v>
      </c>
      <c r="Q1116" s="36" t="s">
        <v>119</v>
      </c>
      <c r="R1116" s="36" t="s">
        <v>14</v>
      </c>
      <c r="S1116" s="38">
        <v>9.4</v>
      </c>
      <c r="T1116" s="36" t="s">
        <v>100</v>
      </c>
      <c r="U1116" s="36" t="s">
        <v>1164</v>
      </c>
    </row>
    <row r="1117" spans="10:21" x14ac:dyDescent="0.25">
      <c r="J1117" s="37">
        <v>42135</v>
      </c>
      <c r="K1117" s="36">
        <f t="shared" si="85"/>
        <v>2015</v>
      </c>
      <c r="L1117" s="36" t="str">
        <f t="shared" si="86"/>
        <v>May</v>
      </c>
      <c r="M1117" s="36">
        <f t="shared" si="87"/>
        <v>20</v>
      </c>
      <c r="N1117" s="36">
        <f t="shared" si="88"/>
        <v>11</v>
      </c>
      <c r="O1117" s="36" t="str">
        <f t="shared" si="89"/>
        <v>201520</v>
      </c>
      <c r="P1117" s="36" t="str">
        <f>CONCATENATE(K1117,MONTH(ExpensesDBTable[[#This Row],[Date]]))</f>
        <v>20155</v>
      </c>
      <c r="Q1117" s="36" t="s">
        <v>108</v>
      </c>
      <c r="R1117" s="36" t="s">
        <v>14</v>
      </c>
      <c r="S1117" s="38">
        <v>14.55</v>
      </c>
      <c r="T1117" s="36" t="s">
        <v>100</v>
      </c>
      <c r="U1117" s="36" t="s">
        <v>1165</v>
      </c>
    </row>
    <row r="1118" spans="10:21" x14ac:dyDescent="0.25">
      <c r="J1118" s="37">
        <v>42135</v>
      </c>
      <c r="K1118" s="36">
        <f t="shared" si="85"/>
        <v>2015</v>
      </c>
      <c r="L1118" s="36" t="str">
        <f t="shared" si="86"/>
        <v>May</v>
      </c>
      <c r="M1118" s="36">
        <f t="shared" si="87"/>
        <v>20</v>
      </c>
      <c r="N1118" s="36">
        <f t="shared" si="88"/>
        <v>11</v>
      </c>
      <c r="O1118" s="36" t="str">
        <f t="shared" si="89"/>
        <v>201520</v>
      </c>
      <c r="P1118" s="36" t="str">
        <f>CONCATENATE(K1118,MONTH(ExpensesDBTable[[#This Row],[Date]]))</f>
        <v>20155</v>
      </c>
      <c r="Q1118" s="36" t="s">
        <v>119</v>
      </c>
      <c r="R1118" s="36" t="s">
        <v>14</v>
      </c>
      <c r="S1118" s="38">
        <v>8.4</v>
      </c>
      <c r="T1118" s="36" t="s">
        <v>100</v>
      </c>
      <c r="U1118" s="36" t="s">
        <v>1166</v>
      </c>
    </row>
    <row r="1119" spans="10:21" x14ac:dyDescent="0.25">
      <c r="J1119" s="37">
        <v>42137</v>
      </c>
      <c r="K1119" s="36">
        <f t="shared" si="85"/>
        <v>2015</v>
      </c>
      <c r="L1119" s="36" t="str">
        <f t="shared" si="86"/>
        <v>May</v>
      </c>
      <c r="M1119" s="36">
        <f t="shared" si="87"/>
        <v>20</v>
      </c>
      <c r="N1119" s="36">
        <f t="shared" si="88"/>
        <v>13</v>
      </c>
      <c r="O1119" s="36" t="str">
        <f t="shared" si="89"/>
        <v>201520</v>
      </c>
      <c r="P1119" s="36" t="str">
        <f>CONCATENATE(K1119,MONTH(ExpensesDBTable[[#This Row],[Date]]))</f>
        <v>20155</v>
      </c>
      <c r="Q1119" s="36" t="s">
        <v>108</v>
      </c>
      <c r="R1119" s="36" t="s">
        <v>14</v>
      </c>
      <c r="S1119" s="38">
        <v>2.4500000000000002</v>
      </c>
      <c r="T1119" s="36" t="s">
        <v>100</v>
      </c>
      <c r="U1119" s="36" t="s">
        <v>1167</v>
      </c>
    </row>
    <row r="1120" spans="10:21" x14ac:dyDescent="0.25">
      <c r="J1120" s="37">
        <v>42138</v>
      </c>
      <c r="K1120" s="36">
        <f t="shared" si="85"/>
        <v>2015</v>
      </c>
      <c r="L1120" s="36" t="str">
        <f t="shared" si="86"/>
        <v>May</v>
      </c>
      <c r="M1120" s="36">
        <f t="shared" si="87"/>
        <v>20</v>
      </c>
      <c r="N1120" s="36">
        <f t="shared" si="88"/>
        <v>14</v>
      </c>
      <c r="O1120" s="36" t="str">
        <f t="shared" si="89"/>
        <v>201520</v>
      </c>
      <c r="P1120" s="36" t="str">
        <f>CONCATENATE(K1120,MONTH(ExpensesDBTable[[#This Row],[Date]]))</f>
        <v>20155</v>
      </c>
      <c r="Q1120" s="36" t="s">
        <v>1059</v>
      </c>
      <c r="R1120" s="36" t="s">
        <v>17</v>
      </c>
      <c r="S1120" s="38">
        <v>173.6</v>
      </c>
      <c r="T1120" s="36" t="s">
        <v>106</v>
      </c>
      <c r="U1120" s="36" t="s">
        <v>1168</v>
      </c>
    </row>
    <row r="1121" spans="10:21" x14ac:dyDescent="0.25">
      <c r="J1121" s="37">
        <v>42138</v>
      </c>
      <c r="K1121" s="36">
        <f t="shared" si="85"/>
        <v>2015</v>
      </c>
      <c r="L1121" s="36" t="str">
        <f t="shared" si="86"/>
        <v>May</v>
      </c>
      <c r="M1121" s="36">
        <f t="shared" si="87"/>
        <v>20</v>
      </c>
      <c r="N1121" s="36">
        <f t="shared" si="88"/>
        <v>14</v>
      </c>
      <c r="O1121" s="36" t="str">
        <f t="shared" si="89"/>
        <v>201520</v>
      </c>
      <c r="P1121" s="36" t="str">
        <f>CONCATENATE(K1121,MONTH(ExpensesDBTable[[#This Row],[Date]]))</f>
        <v>20155</v>
      </c>
      <c r="Q1121" s="36" t="s">
        <v>119</v>
      </c>
      <c r="R1121" s="36" t="s">
        <v>14</v>
      </c>
      <c r="S1121" s="38">
        <v>11.65</v>
      </c>
      <c r="T1121" s="36" t="s">
        <v>100</v>
      </c>
      <c r="U1121" s="36" t="s">
        <v>1169</v>
      </c>
    </row>
    <row r="1122" spans="10:21" x14ac:dyDescent="0.25">
      <c r="J1122" s="37">
        <v>42141</v>
      </c>
      <c r="K1122" s="36">
        <f t="shared" si="85"/>
        <v>2015</v>
      </c>
      <c r="L1122" s="36" t="str">
        <f t="shared" si="86"/>
        <v>May</v>
      </c>
      <c r="M1122" s="36">
        <f t="shared" si="87"/>
        <v>20</v>
      </c>
      <c r="N1122" s="36">
        <f t="shared" si="88"/>
        <v>17</v>
      </c>
      <c r="O1122" s="36" t="str">
        <f t="shared" si="89"/>
        <v>201520</v>
      </c>
      <c r="P1122" s="36" t="str">
        <f>CONCATENATE(K1122,MONTH(ExpensesDBTable[[#This Row],[Date]]))</f>
        <v>20155</v>
      </c>
      <c r="Q1122" s="36" t="s">
        <v>108</v>
      </c>
      <c r="R1122" s="36" t="s">
        <v>19</v>
      </c>
      <c r="S1122" s="38">
        <v>19.98</v>
      </c>
      <c r="T1122" s="36" t="s">
        <v>100</v>
      </c>
      <c r="U1122" s="36" t="s">
        <v>1170</v>
      </c>
    </row>
    <row r="1123" spans="10:21" x14ac:dyDescent="0.25">
      <c r="J1123" s="37">
        <v>42141</v>
      </c>
      <c r="K1123" s="36">
        <f t="shared" si="85"/>
        <v>2015</v>
      </c>
      <c r="L1123" s="36" t="str">
        <f t="shared" si="86"/>
        <v>May</v>
      </c>
      <c r="M1123" s="36">
        <f t="shared" si="87"/>
        <v>20</v>
      </c>
      <c r="N1123" s="36">
        <f t="shared" si="88"/>
        <v>17</v>
      </c>
      <c r="O1123" s="36" t="str">
        <f t="shared" si="89"/>
        <v>201520</v>
      </c>
      <c r="P1123" s="36" t="str">
        <f>CONCATENATE(K1123,MONTH(ExpensesDBTable[[#This Row],[Date]]))</f>
        <v>20155</v>
      </c>
      <c r="Q1123" s="36" t="s">
        <v>1051</v>
      </c>
      <c r="R1123" s="36" t="s">
        <v>16</v>
      </c>
      <c r="S1123" s="38">
        <v>12.89</v>
      </c>
      <c r="T1123" s="36" t="s">
        <v>100</v>
      </c>
      <c r="U1123" s="36" t="s">
        <v>1171</v>
      </c>
    </row>
    <row r="1124" spans="10:21" x14ac:dyDescent="0.25">
      <c r="J1124" s="37">
        <v>42141</v>
      </c>
      <c r="K1124" s="36">
        <f t="shared" si="85"/>
        <v>2015</v>
      </c>
      <c r="L1124" s="36" t="str">
        <f t="shared" si="86"/>
        <v>May</v>
      </c>
      <c r="M1124" s="36">
        <f t="shared" si="87"/>
        <v>20</v>
      </c>
      <c r="N1124" s="36">
        <f t="shared" si="88"/>
        <v>17</v>
      </c>
      <c r="O1124" s="36" t="str">
        <f t="shared" si="89"/>
        <v>201520</v>
      </c>
      <c r="P1124" s="36" t="str">
        <f>CONCATENATE(K1124,MONTH(ExpensesDBTable[[#This Row],[Date]]))</f>
        <v>20155</v>
      </c>
      <c r="Q1124" s="36" t="s">
        <v>130</v>
      </c>
      <c r="R1124" s="36" t="s">
        <v>14</v>
      </c>
      <c r="S1124" s="38">
        <v>8.5</v>
      </c>
      <c r="T1124" s="36" t="s">
        <v>100</v>
      </c>
      <c r="U1124" s="36" t="s">
        <v>1172</v>
      </c>
    </row>
    <row r="1125" spans="10:21" x14ac:dyDescent="0.25">
      <c r="J1125" s="37">
        <v>42141</v>
      </c>
      <c r="K1125" s="36">
        <f t="shared" si="85"/>
        <v>2015</v>
      </c>
      <c r="L1125" s="36" t="str">
        <f t="shared" si="86"/>
        <v>May</v>
      </c>
      <c r="M1125" s="36">
        <f t="shared" si="87"/>
        <v>20</v>
      </c>
      <c r="N1125" s="36">
        <f t="shared" si="88"/>
        <v>17</v>
      </c>
      <c r="O1125" s="36" t="str">
        <f t="shared" si="89"/>
        <v>201520</v>
      </c>
      <c r="P1125" s="36" t="str">
        <f>CONCATENATE(K1125,MONTH(ExpensesDBTable[[#This Row],[Date]]))</f>
        <v>20155</v>
      </c>
      <c r="Q1125" s="36" t="s">
        <v>182</v>
      </c>
      <c r="R1125" s="36" t="s">
        <v>19</v>
      </c>
      <c r="S1125" s="38">
        <v>20</v>
      </c>
      <c r="T1125" s="36" t="s">
        <v>100</v>
      </c>
      <c r="U1125" s="36" t="s">
        <v>1173</v>
      </c>
    </row>
    <row r="1126" spans="10:21" x14ac:dyDescent="0.25">
      <c r="J1126" s="37">
        <v>42141</v>
      </c>
      <c r="K1126" s="36">
        <f t="shared" si="85"/>
        <v>2015</v>
      </c>
      <c r="L1126" s="36" t="str">
        <f t="shared" si="86"/>
        <v>May</v>
      </c>
      <c r="M1126" s="36">
        <f t="shared" si="87"/>
        <v>20</v>
      </c>
      <c r="N1126" s="36">
        <f t="shared" si="88"/>
        <v>17</v>
      </c>
      <c r="O1126" s="36" t="str">
        <f t="shared" si="89"/>
        <v>201520</v>
      </c>
      <c r="P1126" s="36" t="str">
        <f>CONCATENATE(K1126,MONTH(ExpensesDBTable[[#This Row],[Date]]))</f>
        <v>20155</v>
      </c>
      <c r="Q1126" s="36" t="s">
        <v>182</v>
      </c>
      <c r="R1126" s="36" t="s">
        <v>16</v>
      </c>
      <c r="S1126" s="38">
        <v>50</v>
      </c>
      <c r="T1126" s="36" t="s">
        <v>106</v>
      </c>
      <c r="U1126" s="36" t="s">
        <v>1174</v>
      </c>
    </row>
    <row r="1127" spans="10:21" x14ac:dyDescent="0.25">
      <c r="J1127" s="37">
        <v>42142</v>
      </c>
      <c r="K1127" s="36">
        <f t="shared" si="85"/>
        <v>2015</v>
      </c>
      <c r="L1127" s="36" t="str">
        <f t="shared" si="86"/>
        <v>May</v>
      </c>
      <c r="M1127" s="36">
        <f t="shared" si="87"/>
        <v>21</v>
      </c>
      <c r="N1127" s="36">
        <f t="shared" si="88"/>
        <v>18</v>
      </c>
      <c r="O1127" s="36" t="str">
        <f t="shared" si="89"/>
        <v>201521</v>
      </c>
      <c r="P1127" s="36" t="str">
        <f>CONCATENATE(K1127,MONTH(ExpensesDBTable[[#This Row],[Date]]))</f>
        <v>20155</v>
      </c>
      <c r="Q1127" s="36" t="s">
        <v>1175</v>
      </c>
      <c r="R1127" s="36" t="s">
        <v>14</v>
      </c>
      <c r="S1127" s="38">
        <v>7.5</v>
      </c>
      <c r="T1127" s="36" t="s">
        <v>100</v>
      </c>
      <c r="U1127" s="36" t="s">
        <v>1176</v>
      </c>
    </row>
    <row r="1128" spans="10:21" x14ac:dyDescent="0.25">
      <c r="J1128" s="37">
        <v>42142</v>
      </c>
      <c r="K1128" s="36">
        <f t="shared" si="85"/>
        <v>2015</v>
      </c>
      <c r="L1128" s="36" t="str">
        <f t="shared" si="86"/>
        <v>May</v>
      </c>
      <c r="M1128" s="36">
        <f t="shared" si="87"/>
        <v>21</v>
      </c>
      <c r="N1128" s="36">
        <f t="shared" si="88"/>
        <v>18</v>
      </c>
      <c r="O1128" s="36" t="str">
        <f t="shared" si="89"/>
        <v>201521</v>
      </c>
      <c r="P1128" s="36" t="str">
        <f>CONCATENATE(K1128,MONTH(ExpensesDBTable[[#This Row],[Date]]))</f>
        <v>20155</v>
      </c>
      <c r="Q1128" s="36" t="s">
        <v>108</v>
      </c>
      <c r="R1128" s="36" t="s">
        <v>14</v>
      </c>
      <c r="S1128" s="38">
        <v>11.32</v>
      </c>
      <c r="T1128" s="36" t="s">
        <v>100</v>
      </c>
      <c r="U1128" s="36" t="s">
        <v>1177</v>
      </c>
    </row>
    <row r="1129" spans="10:21" x14ac:dyDescent="0.25">
      <c r="J1129" s="37">
        <v>42143</v>
      </c>
      <c r="K1129" s="36">
        <f t="shared" si="85"/>
        <v>2015</v>
      </c>
      <c r="L1129" s="36" t="str">
        <f t="shared" si="86"/>
        <v>May</v>
      </c>
      <c r="M1129" s="36">
        <f t="shared" si="87"/>
        <v>21</v>
      </c>
      <c r="N1129" s="36">
        <f t="shared" si="88"/>
        <v>19</v>
      </c>
      <c r="O1129" s="36" t="str">
        <f t="shared" si="89"/>
        <v>201521</v>
      </c>
      <c r="P1129" s="36" t="str">
        <f>CONCATENATE(K1129,MONTH(ExpensesDBTable[[#This Row],[Date]]))</f>
        <v>20155</v>
      </c>
      <c r="Q1129" s="36" t="s">
        <v>1015</v>
      </c>
      <c r="R1129" s="36" t="s">
        <v>14</v>
      </c>
      <c r="S1129" s="38">
        <v>30</v>
      </c>
      <c r="T1129" s="36" t="s">
        <v>100</v>
      </c>
      <c r="U1129" s="36" t="s">
        <v>1178</v>
      </c>
    </row>
    <row r="1130" spans="10:21" x14ac:dyDescent="0.25">
      <c r="J1130" s="37">
        <v>42144</v>
      </c>
      <c r="K1130" s="36">
        <f t="shared" si="85"/>
        <v>2015</v>
      </c>
      <c r="L1130" s="36" t="str">
        <f t="shared" si="86"/>
        <v>May</v>
      </c>
      <c r="M1130" s="36">
        <f t="shared" si="87"/>
        <v>21</v>
      </c>
      <c r="N1130" s="36">
        <f t="shared" si="88"/>
        <v>20</v>
      </c>
      <c r="O1130" s="36" t="str">
        <f t="shared" si="89"/>
        <v>201521</v>
      </c>
      <c r="P1130" s="36" t="str">
        <f>CONCATENATE(K1130,MONTH(ExpensesDBTable[[#This Row],[Date]]))</f>
        <v>20155</v>
      </c>
      <c r="Q1130" s="36" t="s">
        <v>108</v>
      </c>
      <c r="R1130" s="36" t="s">
        <v>14</v>
      </c>
      <c r="S1130" s="38">
        <v>6.33</v>
      </c>
      <c r="T1130" s="36" t="s">
        <v>100</v>
      </c>
      <c r="U1130" s="36" t="s">
        <v>1179</v>
      </c>
    </row>
    <row r="1131" spans="10:21" x14ac:dyDescent="0.25">
      <c r="J1131" s="37">
        <v>42146</v>
      </c>
      <c r="K1131" s="36">
        <f t="shared" si="85"/>
        <v>2015</v>
      </c>
      <c r="L1131" s="36" t="str">
        <f t="shared" si="86"/>
        <v>May</v>
      </c>
      <c r="M1131" s="36">
        <f t="shared" si="87"/>
        <v>21</v>
      </c>
      <c r="N1131" s="36">
        <f t="shared" si="88"/>
        <v>22</v>
      </c>
      <c r="O1131" s="36" t="str">
        <f t="shared" si="89"/>
        <v>201521</v>
      </c>
      <c r="P1131" s="36" t="str">
        <f>CONCATENATE(K1131,MONTH(ExpensesDBTable[[#This Row],[Date]]))</f>
        <v>20155</v>
      </c>
      <c r="Q1131" s="36" t="s">
        <v>1075</v>
      </c>
      <c r="R1131" s="36" t="s">
        <v>16</v>
      </c>
      <c r="S1131" s="38">
        <v>244</v>
      </c>
      <c r="T1131" s="36" t="s">
        <v>106</v>
      </c>
      <c r="U1131" s="36" t="s">
        <v>1180</v>
      </c>
    </row>
    <row r="1132" spans="10:21" x14ac:dyDescent="0.25">
      <c r="J1132" s="37">
        <v>42146</v>
      </c>
      <c r="K1132" s="36">
        <f t="shared" si="85"/>
        <v>2015</v>
      </c>
      <c r="L1132" s="36" t="str">
        <f t="shared" si="86"/>
        <v>May</v>
      </c>
      <c r="M1132" s="36">
        <f t="shared" si="87"/>
        <v>21</v>
      </c>
      <c r="N1132" s="36">
        <f t="shared" si="88"/>
        <v>22</v>
      </c>
      <c r="O1132" s="36" t="str">
        <f t="shared" si="89"/>
        <v>201521</v>
      </c>
      <c r="P1132" s="36" t="str">
        <f>CONCATENATE(K1132,MONTH(ExpensesDBTable[[#This Row],[Date]]))</f>
        <v>20155</v>
      </c>
      <c r="Q1132" s="36" t="s">
        <v>989</v>
      </c>
      <c r="R1132" s="36" t="s">
        <v>14</v>
      </c>
      <c r="S1132" s="38">
        <v>10.3</v>
      </c>
      <c r="T1132" s="36" t="s">
        <v>100</v>
      </c>
      <c r="U1132" s="36" t="s">
        <v>1181</v>
      </c>
    </row>
    <row r="1133" spans="10:21" x14ac:dyDescent="0.25">
      <c r="J1133" s="37">
        <v>42146</v>
      </c>
      <c r="K1133" s="36">
        <f t="shared" si="85"/>
        <v>2015</v>
      </c>
      <c r="L1133" s="36" t="str">
        <f t="shared" si="86"/>
        <v>May</v>
      </c>
      <c r="M1133" s="36">
        <f t="shared" si="87"/>
        <v>21</v>
      </c>
      <c r="N1133" s="36">
        <f t="shared" si="88"/>
        <v>22</v>
      </c>
      <c r="O1133" s="36" t="str">
        <f t="shared" si="89"/>
        <v>201521</v>
      </c>
      <c r="P1133" s="36" t="str">
        <f>CONCATENATE(K1133,MONTH(ExpensesDBTable[[#This Row],[Date]]))</f>
        <v>20155</v>
      </c>
      <c r="Q1133" s="36" t="s">
        <v>119</v>
      </c>
      <c r="R1133" s="36" t="s">
        <v>14</v>
      </c>
      <c r="S1133" s="38">
        <v>5.4</v>
      </c>
      <c r="T1133" s="36" t="s">
        <v>100</v>
      </c>
      <c r="U1133" s="36" t="s">
        <v>307</v>
      </c>
    </row>
    <row r="1134" spans="10:21" x14ac:dyDescent="0.25">
      <c r="J1134" s="37">
        <v>42147</v>
      </c>
      <c r="K1134" s="36">
        <f t="shared" si="85"/>
        <v>2015</v>
      </c>
      <c r="L1134" s="36" t="str">
        <f t="shared" si="86"/>
        <v>May</v>
      </c>
      <c r="M1134" s="36">
        <f t="shared" si="87"/>
        <v>21</v>
      </c>
      <c r="N1134" s="36">
        <f t="shared" si="88"/>
        <v>23</v>
      </c>
      <c r="O1134" s="36" t="str">
        <f t="shared" si="89"/>
        <v>201521</v>
      </c>
      <c r="P1134" s="36" t="str">
        <f>CONCATENATE(K1134,MONTH(ExpensesDBTable[[#This Row],[Date]]))</f>
        <v>20155</v>
      </c>
      <c r="Q1134" s="36" t="s">
        <v>182</v>
      </c>
      <c r="R1134" s="36" t="s">
        <v>16</v>
      </c>
      <c r="S1134" s="38">
        <v>146</v>
      </c>
      <c r="T1134" s="36" t="s">
        <v>106</v>
      </c>
      <c r="U1134" s="36" t="s">
        <v>1182</v>
      </c>
    </row>
    <row r="1135" spans="10:21" x14ac:dyDescent="0.25">
      <c r="J1135" s="37">
        <v>42147</v>
      </c>
      <c r="K1135" s="36">
        <f t="shared" si="85"/>
        <v>2015</v>
      </c>
      <c r="L1135" s="36" t="str">
        <f t="shared" si="86"/>
        <v>May</v>
      </c>
      <c r="M1135" s="36">
        <f t="shared" si="87"/>
        <v>21</v>
      </c>
      <c r="N1135" s="36">
        <f t="shared" si="88"/>
        <v>23</v>
      </c>
      <c r="O1135" s="36" t="str">
        <f t="shared" si="89"/>
        <v>201521</v>
      </c>
      <c r="P1135" s="36" t="str">
        <f>CONCATENATE(K1135,MONTH(ExpensesDBTable[[#This Row],[Date]]))</f>
        <v>20155</v>
      </c>
      <c r="Q1135" s="36" t="s">
        <v>128</v>
      </c>
      <c r="R1135" s="36" t="s">
        <v>22</v>
      </c>
      <c r="S1135" s="38">
        <v>7.6</v>
      </c>
      <c r="T1135" s="36" t="s">
        <v>100</v>
      </c>
      <c r="U1135" s="36" t="s">
        <v>1183</v>
      </c>
    </row>
    <row r="1136" spans="10:21" x14ac:dyDescent="0.25">
      <c r="J1136" s="37">
        <v>42147</v>
      </c>
      <c r="K1136" s="36">
        <f t="shared" si="85"/>
        <v>2015</v>
      </c>
      <c r="L1136" s="36" t="str">
        <f t="shared" si="86"/>
        <v>May</v>
      </c>
      <c r="M1136" s="36">
        <f t="shared" si="87"/>
        <v>21</v>
      </c>
      <c r="N1136" s="36">
        <f t="shared" si="88"/>
        <v>23</v>
      </c>
      <c r="O1136" s="36" t="str">
        <f t="shared" si="89"/>
        <v>201521</v>
      </c>
      <c r="P1136" s="36" t="str">
        <f>CONCATENATE(K1136,MONTH(ExpensesDBTable[[#This Row],[Date]]))</f>
        <v>20155</v>
      </c>
      <c r="Q1136" s="36" t="s">
        <v>554</v>
      </c>
      <c r="R1136" s="36" t="s">
        <v>14</v>
      </c>
      <c r="S1136" s="38">
        <v>1.95</v>
      </c>
      <c r="T1136" s="36" t="s">
        <v>100</v>
      </c>
      <c r="U1136" s="36" t="s">
        <v>1184</v>
      </c>
    </row>
    <row r="1137" spans="10:21" x14ac:dyDescent="0.25">
      <c r="J1137" s="37">
        <v>42147</v>
      </c>
      <c r="K1137" s="36">
        <f t="shared" si="85"/>
        <v>2015</v>
      </c>
      <c r="L1137" s="36" t="str">
        <f t="shared" si="86"/>
        <v>May</v>
      </c>
      <c r="M1137" s="36">
        <f t="shared" si="87"/>
        <v>21</v>
      </c>
      <c r="N1137" s="36">
        <f t="shared" si="88"/>
        <v>23</v>
      </c>
      <c r="O1137" s="36" t="str">
        <f t="shared" si="89"/>
        <v>201521</v>
      </c>
      <c r="P1137" s="36" t="str">
        <f>CONCATENATE(K1137,MONTH(ExpensesDBTable[[#This Row],[Date]]))</f>
        <v>20155</v>
      </c>
      <c r="Q1137" s="36" t="s">
        <v>108</v>
      </c>
      <c r="R1137" s="36" t="s">
        <v>14</v>
      </c>
      <c r="S1137" s="38">
        <v>5.13</v>
      </c>
      <c r="T1137" s="36" t="s">
        <v>100</v>
      </c>
      <c r="U1137" s="36" t="s">
        <v>111</v>
      </c>
    </row>
    <row r="1138" spans="10:21" x14ac:dyDescent="0.25">
      <c r="J1138" s="37">
        <v>42147</v>
      </c>
      <c r="K1138" s="36">
        <f t="shared" si="85"/>
        <v>2015</v>
      </c>
      <c r="L1138" s="36" t="str">
        <f t="shared" si="86"/>
        <v>May</v>
      </c>
      <c r="M1138" s="36">
        <f t="shared" si="87"/>
        <v>21</v>
      </c>
      <c r="N1138" s="36">
        <f t="shared" si="88"/>
        <v>23</v>
      </c>
      <c r="O1138" s="36" t="str">
        <f t="shared" si="89"/>
        <v>201521</v>
      </c>
      <c r="P1138" s="36" t="str">
        <f>CONCATENATE(K1138,MONTH(ExpensesDBTable[[#This Row],[Date]]))</f>
        <v>20155</v>
      </c>
      <c r="Q1138" s="36" t="s">
        <v>119</v>
      </c>
      <c r="R1138" s="36" t="s">
        <v>14</v>
      </c>
      <c r="S1138" s="38">
        <v>9.83</v>
      </c>
      <c r="T1138" s="36" t="s">
        <v>100</v>
      </c>
      <c r="U1138" s="36" t="s">
        <v>1185</v>
      </c>
    </row>
    <row r="1139" spans="10:21" x14ac:dyDescent="0.25">
      <c r="J1139" s="37">
        <v>42148</v>
      </c>
      <c r="K1139" s="36">
        <f t="shared" si="85"/>
        <v>2015</v>
      </c>
      <c r="L1139" s="36" t="str">
        <f t="shared" si="86"/>
        <v>May</v>
      </c>
      <c r="M1139" s="36">
        <f t="shared" si="87"/>
        <v>21</v>
      </c>
      <c r="N1139" s="36">
        <f t="shared" si="88"/>
        <v>24</v>
      </c>
      <c r="O1139" s="36" t="str">
        <f t="shared" si="89"/>
        <v>201521</v>
      </c>
      <c r="P1139" s="36" t="str">
        <f>CONCATENATE(K1139,MONTH(ExpensesDBTable[[#This Row],[Date]]))</f>
        <v>20155</v>
      </c>
      <c r="Q1139" s="36" t="s">
        <v>119</v>
      </c>
      <c r="R1139" s="36" t="s">
        <v>14</v>
      </c>
      <c r="S1139" s="38">
        <v>12.28</v>
      </c>
      <c r="T1139" s="36" t="s">
        <v>100</v>
      </c>
      <c r="U1139" s="36" t="s">
        <v>1186</v>
      </c>
    </row>
    <row r="1140" spans="10:21" x14ac:dyDescent="0.25">
      <c r="J1140" s="37">
        <v>42148</v>
      </c>
      <c r="K1140" s="36">
        <f t="shared" si="85"/>
        <v>2015</v>
      </c>
      <c r="L1140" s="36" t="str">
        <f t="shared" si="86"/>
        <v>May</v>
      </c>
      <c r="M1140" s="36">
        <f t="shared" si="87"/>
        <v>21</v>
      </c>
      <c r="N1140" s="36">
        <f t="shared" si="88"/>
        <v>24</v>
      </c>
      <c r="O1140" s="36" t="str">
        <f t="shared" si="89"/>
        <v>201521</v>
      </c>
      <c r="P1140" s="36" t="str">
        <f>CONCATENATE(K1140,MONTH(ExpensesDBTable[[#This Row],[Date]]))</f>
        <v>20155</v>
      </c>
      <c r="Q1140" s="36" t="s">
        <v>1059</v>
      </c>
      <c r="R1140" s="36" t="s">
        <v>17</v>
      </c>
      <c r="S1140" s="38">
        <v>7</v>
      </c>
      <c r="T1140" s="36" t="s">
        <v>106</v>
      </c>
      <c r="U1140" s="36" t="s">
        <v>1187</v>
      </c>
    </row>
    <row r="1141" spans="10:21" x14ac:dyDescent="0.25">
      <c r="J1141" s="37">
        <v>42148</v>
      </c>
      <c r="K1141" s="36">
        <f t="shared" si="85"/>
        <v>2015</v>
      </c>
      <c r="L1141" s="36" t="str">
        <f t="shared" si="86"/>
        <v>May</v>
      </c>
      <c r="M1141" s="36">
        <f t="shared" si="87"/>
        <v>21</v>
      </c>
      <c r="N1141" s="36">
        <f t="shared" si="88"/>
        <v>24</v>
      </c>
      <c r="O1141" s="36" t="str">
        <f t="shared" si="89"/>
        <v>201521</v>
      </c>
      <c r="P1141" s="36" t="str">
        <f>CONCATENATE(K1141,MONTH(ExpensesDBTable[[#This Row],[Date]]))</f>
        <v>20155</v>
      </c>
      <c r="Q1141" s="36" t="s">
        <v>1188</v>
      </c>
      <c r="R1141" s="36" t="s">
        <v>22</v>
      </c>
      <c r="S1141" s="38">
        <v>50</v>
      </c>
      <c r="T1141" s="36" t="s">
        <v>106</v>
      </c>
      <c r="U1141" s="36" t="s">
        <v>1189</v>
      </c>
    </row>
    <row r="1142" spans="10:21" x14ac:dyDescent="0.25">
      <c r="J1142" s="37">
        <v>42149</v>
      </c>
      <c r="K1142" s="36">
        <f t="shared" si="85"/>
        <v>2015</v>
      </c>
      <c r="L1142" s="36" t="str">
        <f t="shared" si="86"/>
        <v>May</v>
      </c>
      <c r="M1142" s="36">
        <f t="shared" si="87"/>
        <v>22</v>
      </c>
      <c r="N1142" s="36">
        <f t="shared" si="88"/>
        <v>25</v>
      </c>
      <c r="O1142" s="36" t="str">
        <f t="shared" si="89"/>
        <v>201522</v>
      </c>
      <c r="P1142" s="36" t="str">
        <f>CONCATENATE(K1142,MONTH(ExpensesDBTable[[#This Row],[Date]]))</f>
        <v>20155</v>
      </c>
      <c r="Q1142" s="36" t="s">
        <v>119</v>
      </c>
      <c r="R1142" s="36" t="s">
        <v>14</v>
      </c>
      <c r="S1142" s="38">
        <v>9.9700000000000006</v>
      </c>
      <c r="T1142" s="36" t="s">
        <v>100</v>
      </c>
      <c r="U1142" s="36" t="s">
        <v>1190</v>
      </c>
    </row>
    <row r="1143" spans="10:21" x14ac:dyDescent="0.25">
      <c r="J1143" s="37">
        <v>42149</v>
      </c>
      <c r="K1143" s="36">
        <f t="shared" si="85"/>
        <v>2015</v>
      </c>
      <c r="L1143" s="36" t="str">
        <f t="shared" si="86"/>
        <v>May</v>
      </c>
      <c r="M1143" s="36">
        <f t="shared" si="87"/>
        <v>22</v>
      </c>
      <c r="N1143" s="36">
        <f t="shared" si="88"/>
        <v>25</v>
      </c>
      <c r="O1143" s="36" t="str">
        <f t="shared" si="89"/>
        <v>201522</v>
      </c>
      <c r="P1143" s="36" t="str">
        <f>CONCATENATE(K1143,MONTH(ExpensesDBTable[[#This Row],[Date]]))</f>
        <v>20155</v>
      </c>
      <c r="Q1143" s="36" t="s">
        <v>526</v>
      </c>
      <c r="R1143" s="36" t="s">
        <v>14</v>
      </c>
      <c r="S1143" s="38">
        <v>6.5</v>
      </c>
      <c r="T1143" s="36" t="s">
        <v>100</v>
      </c>
      <c r="U1143" s="36" t="s">
        <v>1191</v>
      </c>
    </row>
    <row r="1144" spans="10:21" x14ac:dyDescent="0.25">
      <c r="J1144" s="37">
        <v>42151</v>
      </c>
      <c r="K1144" s="36">
        <f t="shared" si="85"/>
        <v>2015</v>
      </c>
      <c r="L1144" s="36" t="str">
        <f t="shared" si="86"/>
        <v>May</v>
      </c>
      <c r="M1144" s="36">
        <f t="shared" si="87"/>
        <v>22</v>
      </c>
      <c r="N1144" s="36">
        <f t="shared" si="88"/>
        <v>27</v>
      </c>
      <c r="O1144" s="36" t="str">
        <f t="shared" si="89"/>
        <v>201522</v>
      </c>
      <c r="P1144" s="36" t="str">
        <f>CONCATENATE(K1144,MONTH(ExpensesDBTable[[#This Row],[Date]]))</f>
        <v>20155</v>
      </c>
      <c r="Q1144" s="36" t="s">
        <v>1192</v>
      </c>
      <c r="R1144" s="36" t="s">
        <v>21</v>
      </c>
      <c r="S1144" s="38">
        <v>1520</v>
      </c>
      <c r="T1144" s="36" t="s">
        <v>106</v>
      </c>
      <c r="U1144" s="36" t="s">
        <v>1193</v>
      </c>
    </row>
    <row r="1145" spans="10:21" x14ac:dyDescent="0.25">
      <c r="J1145" s="37">
        <v>42152</v>
      </c>
      <c r="K1145" s="36">
        <f t="shared" si="85"/>
        <v>2015</v>
      </c>
      <c r="L1145" s="36" t="str">
        <f t="shared" si="86"/>
        <v>May</v>
      </c>
      <c r="M1145" s="36">
        <f t="shared" si="87"/>
        <v>22</v>
      </c>
      <c r="N1145" s="36">
        <f t="shared" si="88"/>
        <v>28</v>
      </c>
      <c r="O1145" s="36" t="str">
        <f t="shared" si="89"/>
        <v>201522</v>
      </c>
      <c r="P1145" s="36" t="str">
        <f>CONCATENATE(K1145,MONTH(ExpensesDBTable[[#This Row],[Date]]))</f>
        <v>20155</v>
      </c>
      <c r="Q1145" s="36" t="s">
        <v>108</v>
      </c>
      <c r="R1145" s="36" t="s">
        <v>14</v>
      </c>
      <c r="S1145" s="38">
        <v>6.12</v>
      </c>
      <c r="T1145" s="36" t="s">
        <v>100</v>
      </c>
      <c r="U1145" s="36" t="s">
        <v>1194</v>
      </c>
    </row>
    <row r="1146" spans="10:21" x14ac:dyDescent="0.25">
      <c r="J1146" s="37">
        <v>42152</v>
      </c>
      <c r="K1146" s="36">
        <f t="shared" si="85"/>
        <v>2015</v>
      </c>
      <c r="L1146" s="36" t="str">
        <f t="shared" si="86"/>
        <v>May</v>
      </c>
      <c r="M1146" s="36">
        <f t="shared" si="87"/>
        <v>22</v>
      </c>
      <c r="N1146" s="36">
        <f t="shared" si="88"/>
        <v>28</v>
      </c>
      <c r="O1146" s="36" t="str">
        <f t="shared" si="89"/>
        <v>201522</v>
      </c>
      <c r="P1146" s="36" t="str">
        <f>CONCATENATE(K1146,MONTH(ExpensesDBTable[[#This Row],[Date]]))</f>
        <v>20155</v>
      </c>
      <c r="Q1146" s="36" t="s">
        <v>119</v>
      </c>
      <c r="R1146" s="36" t="s">
        <v>14</v>
      </c>
      <c r="S1146" s="38">
        <v>1</v>
      </c>
      <c r="T1146" s="36" t="s">
        <v>100</v>
      </c>
      <c r="U1146" s="36" t="s">
        <v>1195</v>
      </c>
    </row>
    <row r="1147" spans="10:21" x14ac:dyDescent="0.25">
      <c r="J1147" s="37">
        <v>42154</v>
      </c>
      <c r="K1147" s="36">
        <f t="shared" si="85"/>
        <v>2015</v>
      </c>
      <c r="L1147" s="36" t="str">
        <f t="shared" si="86"/>
        <v>May</v>
      </c>
      <c r="M1147" s="36">
        <f t="shared" si="87"/>
        <v>22</v>
      </c>
      <c r="N1147" s="36">
        <f t="shared" si="88"/>
        <v>30</v>
      </c>
      <c r="O1147" s="36" t="str">
        <f t="shared" si="89"/>
        <v>201522</v>
      </c>
      <c r="P1147" s="36" t="str">
        <f>CONCATENATE(K1147,MONTH(ExpensesDBTable[[#This Row],[Date]]))</f>
        <v>20155</v>
      </c>
      <c r="Q1147" s="36" t="s">
        <v>108</v>
      </c>
      <c r="R1147" s="36" t="s">
        <v>14</v>
      </c>
      <c r="S1147" s="38">
        <v>6</v>
      </c>
      <c r="T1147" s="36" t="s">
        <v>100</v>
      </c>
      <c r="U1147" s="36" t="s">
        <v>307</v>
      </c>
    </row>
    <row r="1148" spans="10:21" x14ac:dyDescent="0.25">
      <c r="J1148" s="37">
        <v>42154</v>
      </c>
      <c r="K1148" s="36">
        <f t="shared" si="85"/>
        <v>2015</v>
      </c>
      <c r="L1148" s="36" t="str">
        <f t="shared" si="86"/>
        <v>May</v>
      </c>
      <c r="M1148" s="36">
        <f t="shared" si="87"/>
        <v>22</v>
      </c>
      <c r="N1148" s="36">
        <f t="shared" si="88"/>
        <v>30</v>
      </c>
      <c r="O1148" s="36" t="str">
        <f t="shared" si="89"/>
        <v>201522</v>
      </c>
      <c r="P1148" s="36" t="str">
        <f>CONCATENATE(K1148,MONTH(ExpensesDBTable[[#This Row],[Date]]))</f>
        <v>20155</v>
      </c>
      <c r="Q1148" s="36" t="s">
        <v>1117</v>
      </c>
      <c r="R1148" s="36" t="s">
        <v>22</v>
      </c>
      <c r="S1148" s="38">
        <v>46.98</v>
      </c>
      <c r="T1148" s="36" t="s">
        <v>106</v>
      </c>
      <c r="U1148" s="36" t="s">
        <v>1196</v>
      </c>
    </row>
    <row r="1149" spans="10:21" x14ac:dyDescent="0.25">
      <c r="J1149" s="37">
        <v>42154</v>
      </c>
      <c r="K1149" s="36">
        <f t="shared" si="85"/>
        <v>2015</v>
      </c>
      <c r="L1149" s="36" t="str">
        <f t="shared" si="86"/>
        <v>May</v>
      </c>
      <c r="M1149" s="36">
        <f t="shared" si="87"/>
        <v>22</v>
      </c>
      <c r="N1149" s="36">
        <f t="shared" si="88"/>
        <v>30</v>
      </c>
      <c r="O1149" s="36" t="str">
        <f t="shared" si="89"/>
        <v>201522</v>
      </c>
      <c r="P1149" s="36" t="str">
        <f>CONCATENATE(K1149,MONTH(ExpensesDBTable[[#This Row],[Date]]))</f>
        <v>20155</v>
      </c>
      <c r="Q1149" s="36" t="s">
        <v>604</v>
      </c>
      <c r="R1149" s="36" t="s">
        <v>14</v>
      </c>
      <c r="S1149" s="38">
        <v>5</v>
      </c>
      <c r="T1149" s="36" t="s">
        <v>100</v>
      </c>
      <c r="U1149" s="36" t="s">
        <v>1197</v>
      </c>
    </row>
    <row r="1150" spans="10:21" x14ac:dyDescent="0.25">
      <c r="J1150" s="37">
        <v>42154</v>
      </c>
      <c r="K1150" s="36">
        <f t="shared" si="85"/>
        <v>2015</v>
      </c>
      <c r="L1150" s="36" t="str">
        <f t="shared" si="86"/>
        <v>May</v>
      </c>
      <c r="M1150" s="36">
        <f t="shared" si="87"/>
        <v>22</v>
      </c>
      <c r="N1150" s="36">
        <f t="shared" si="88"/>
        <v>30</v>
      </c>
      <c r="O1150" s="36" t="str">
        <f t="shared" si="89"/>
        <v>201522</v>
      </c>
      <c r="P1150" s="36" t="str">
        <f>CONCATENATE(K1150,MONTH(ExpensesDBTable[[#This Row],[Date]]))</f>
        <v>20155</v>
      </c>
      <c r="Q1150" s="36" t="s">
        <v>604</v>
      </c>
      <c r="R1150" s="36" t="s">
        <v>14</v>
      </c>
      <c r="S1150" s="38">
        <v>10.35</v>
      </c>
      <c r="T1150" s="36" t="s">
        <v>100</v>
      </c>
      <c r="U1150" s="36" t="s">
        <v>1198</v>
      </c>
    </row>
    <row r="1151" spans="10:21" x14ac:dyDescent="0.25">
      <c r="J1151" s="37">
        <v>42154</v>
      </c>
      <c r="K1151" s="36">
        <f t="shared" si="85"/>
        <v>2015</v>
      </c>
      <c r="L1151" s="36" t="str">
        <f t="shared" si="86"/>
        <v>May</v>
      </c>
      <c r="M1151" s="36">
        <f t="shared" si="87"/>
        <v>22</v>
      </c>
      <c r="N1151" s="36">
        <f t="shared" si="88"/>
        <v>30</v>
      </c>
      <c r="O1151" s="36" t="str">
        <f t="shared" si="89"/>
        <v>201522</v>
      </c>
      <c r="P1151" s="36" t="str">
        <f>CONCATENATE(K1151,MONTH(ExpensesDBTable[[#This Row],[Date]]))</f>
        <v>20155</v>
      </c>
      <c r="Q1151" s="36" t="s">
        <v>1051</v>
      </c>
      <c r="R1151" s="36" t="s">
        <v>14</v>
      </c>
      <c r="S1151" s="38">
        <v>33</v>
      </c>
      <c r="T1151" s="36" t="s">
        <v>100</v>
      </c>
      <c r="U1151" s="36" t="s">
        <v>1199</v>
      </c>
    </row>
    <row r="1152" spans="10:21" x14ac:dyDescent="0.25">
      <c r="J1152" s="37">
        <v>42155</v>
      </c>
      <c r="K1152" s="36">
        <f t="shared" si="85"/>
        <v>2015</v>
      </c>
      <c r="L1152" s="36" t="str">
        <f t="shared" si="86"/>
        <v>May</v>
      </c>
      <c r="M1152" s="36">
        <f t="shared" si="87"/>
        <v>22</v>
      </c>
      <c r="N1152" s="36">
        <f t="shared" si="88"/>
        <v>31</v>
      </c>
      <c r="O1152" s="36" t="str">
        <f t="shared" si="89"/>
        <v>201522</v>
      </c>
      <c r="P1152" s="36" t="str">
        <f>CONCATENATE(K1152,MONTH(ExpensesDBTable[[#This Row],[Date]]))</f>
        <v>20155</v>
      </c>
      <c r="Q1152" s="36" t="s">
        <v>130</v>
      </c>
      <c r="R1152" s="36" t="s">
        <v>14</v>
      </c>
      <c r="S1152" s="38">
        <v>6</v>
      </c>
      <c r="T1152" s="36" t="s">
        <v>100</v>
      </c>
      <c r="U1152" s="36" t="s">
        <v>1200</v>
      </c>
    </row>
    <row r="1153" spans="10:21" x14ac:dyDescent="0.25">
      <c r="J1153" s="37">
        <v>42155</v>
      </c>
      <c r="K1153" s="36">
        <f t="shared" si="85"/>
        <v>2015</v>
      </c>
      <c r="L1153" s="36" t="str">
        <f t="shared" si="86"/>
        <v>May</v>
      </c>
      <c r="M1153" s="36">
        <f t="shared" si="87"/>
        <v>22</v>
      </c>
      <c r="N1153" s="36">
        <f t="shared" si="88"/>
        <v>31</v>
      </c>
      <c r="O1153" s="36" t="str">
        <f t="shared" si="89"/>
        <v>201522</v>
      </c>
      <c r="P1153" s="36" t="str">
        <f>CONCATENATE(K1153,MONTH(ExpensesDBTable[[#This Row],[Date]]))</f>
        <v>20155</v>
      </c>
      <c r="Q1153" s="36" t="s">
        <v>108</v>
      </c>
      <c r="R1153" s="36" t="s">
        <v>14</v>
      </c>
      <c r="S1153" s="38">
        <v>4.6500000000000004</v>
      </c>
      <c r="T1153" s="36" t="s">
        <v>100</v>
      </c>
      <c r="U1153" s="36" t="s">
        <v>817</v>
      </c>
    </row>
    <row r="1154" spans="10:21" x14ac:dyDescent="0.25">
      <c r="J1154" s="37">
        <v>42155</v>
      </c>
      <c r="K1154" s="36">
        <f t="shared" si="85"/>
        <v>2015</v>
      </c>
      <c r="L1154" s="36" t="str">
        <f t="shared" si="86"/>
        <v>May</v>
      </c>
      <c r="M1154" s="36">
        <f t="shared" si="87"/>
        <v>22</v>
      </c>
      <c r="N1154" s="36">
        <f t="shared" si="88"/>
        <v>31</v>
      </c>
      <c r="O1154" s="36" t="str">
        <f t="shared" si="89"/>
        <v>201522</v>
      </c>
      <c r="P1154" s="36" t="str">
        <f>CONCATENATE(K1154,MONTH(ExpensesDBTable[[#This Row],[Date]]))</f>
        <v>20155</v>
      </c>
      <c r="Q1154" s="36" t="s">
        <v>592</v>
      </c>
      <c r="R1154" s="36" t="s">
        <v>14</v>
      </c>
      <c r="S1154" s="38">
        <v>11.5</v>
      </c>
      <c r="T1154" s="36" t="s">
        <v>100</v>
      </c>
      <c r="U1154" s="36" t="s">
        <v>1201</v>
      </c>
    </row>
    <row r="1155" spans="10:21" x14ac:dyDescent="0.25">
      <c r="J1155" s="37">
        <v>42155</v>
      </c>
      <c r="K1155" s="36">
        <f t="shared" si="85"/>
        <v>2015</v>
      </c>
      <c r="L1155" s="36" t="str">
        <f t="shared" si="86"/>
        <v>May</v>
      </c>
      <c r="M1155" s="36">
        <f t="shared" si="87"/>
        <v>22</v>
      </c>
      <c r="N1155" s="36">
        <f t="shared" si="88"/>
        <v>31</v>
      </c>
      <c r="O1155" s="36" t="str">
        <f t="shared" si="89"/>
        <v>201522</v>
      </c>
      <c r="P1155" s="36" t="str">
        <f>CONCATENATE(K1155,MONTH(ExpensesDBTable[[#This Row],[Date]]))</f>
        <v>20155</v>
      </c>
      <c r="Q1155" s="36" t="s">
        <v>1051</v>
      </c>
      <c r="R1155" s="36" t="s">
        <v>14</v>
      </c>
      <c r="S1155" s="38">
        <v>11.5</v>
      </c>
      <c r="T1155" s="36" t="s">
        <v>100</v>
      </c>
      <c r="U1155" s="36" t="s">
        <v>1202</v>
      </c>
    </row>
    <row r="1156" spans="10:21" x14ac:dyDescent="0.25">
      <c r="J1156" s="37">
        <v>42155</v>
      </c>
      <c r="K1156" s="36">
        <f t="shared" si="85"/>
        <v>2015</v>
      </c>
      <c r="L1156" s="36" t="str">
        <f t="shared" si="86"/>
        <v>May</v>
      </c>
      <c r="M1156" s="36">
        <f t="shared" si="87"/>
        <v>22</v>
      </c>
      <c r="N1156" s="36">
        <f t="shared" si="88"/>
        <v>31</v>
      </c>
      <c r="O1156" s="36" t="str">
        <f t="shared" si="89"/>
        <v>201522</v>
      </c>
      <c r="P1156" s="36" t="str">
        <f>CONCATENATE(K1156,MONTH(ExpensesDBTable[[#This Row],[Date]]))</f>
        <v>20155</v>
      </c>
      <c r="Q1156" s="36" t="s">
        <v>592</v>
      </c>
      <c r="R1156" s="36" t="s">
        <v>14</v>
      </c>
      <c r="S1156" s="38">
        <v>6</v>
      </c>
      <c r="T1156" s="36" t="s">
        <v>100</v>
      </c>
      <c r="U1156" s="36" t="s">
        <v>1203</v>
      </c>
    </row>
    <row r="1157" spans="10:21" x14ac:dyDescent="0.25">
      <c r="J1157" s="37">
        <v>42157</v>
      </c>
      <c r="K1157" s="36">
        <f t="shared" si="85"/>
        <v>2015</v>
      </c>
      <c r="L1157" s="36" t="str">
        <f t="shared" si="86"/>
        <v>June</v>
      </c>
      <c r="M1157" s="36">
        <f t="shared" si="87"/>
        <v>23</v>
      </c>
      <c r="N1157" s="36">
        <f t="shared" si="88"/>
        <v>2</v>
      </c>
      <c r="O1157" s="36" t="str">
        <f t="shared" si="89"/>
        <v>201523</v>
      </c>
      <c r="P1157" s="36" t="str">
        <f>CONCATENATE(K1157,MONTH(ExpensesDBTable[[#This Row],[Date]]))</f>
        <v>20156</v>
      </c>
      <c r="Q1157" s="36" t="s">
        <v>1204</v>
      </c>
      <c r="R1157" s="36" t="s">
        <v>23</v>
      </c>
      <c r="S1157" s="38">
        <v>70</v>
      </c>
      <c r="T1157" s="36" t="s">
        <v>106</v>
      </c>
      <c r="U1157" s="36" t="s">
        <v>1205</v>
      </c>
    </row>
    <row r="1158" spans="10:21" x14ac:dyDescent="0.25">
      <c r="J1158" s="37">
        <v>42157</v>
      </c>
      <c r="K1158" s="36">
        <f t="shared" si="85"/>
        <v>2015</v>
      </c>
      <c r="L1158" s="36" t="str">
        <f t="shared" si="86"/>
        <v>June</v>
      </c>
      <c r="M1158" s="36">
        <f t="shared" si="87"/>
        <v>23</v>
      </c>
      <c r="N1158" s="36">
        <f t="shared" si="88"/>
        <v>2</v>
      </c>
      <c r="O1158" s="36" t="str">
        <f t="shared" si="89"/>
        <v>201523</v>
      </c>
      <c r="P1158" s="36" t="str">
        <f>CONCATENATE(K1158,MONTH(ExpensesDBTable[[#This Row],[Date]]))</f>
        <v>20156</v>
      </c>
      <c r="Q1158" s="36" t="s">
        <v>119</v>
      </c>
      <c r="R1158" s="36" t="s">
        <v>14</v>
      </c>
      <c r="S1158" s="38">
        <v>4</v>
      </c>
      <c r="T1158" s="36" t="s">
        <v>100</v>
      </c>
      <c r="U1158" s="36" t="s">
        <v>1206</v>
      </c>
    </row>
    <row r="1159" spans="10:21" x14ac:dyDescent="0.25">
      <c r="J1159" s="37">
        <v>42157</v>
      </c>
      <c r="K1159" s="36">
        <f t="shared" si="85"/>
        <v>2015</v>
      </c>
      <c r="L1159" s="36" t="str">
        <f t="shared" si="86"/>
        <v>June</v>
      </c>
      <c r="M1159" s="36">
        <f t="shared" si="87"/>
        <v>23</v>
      </c>
      <c r="N1159" s="36">
        <f t="shared" si="88"/>
        <v>2</v>
      </c>
      <c r="O1159" s="36" t="str">
        <f t="shared" si="89"/>
        <v>201523</v>
      </c>
      <c r="P1159" s="36" t="str">
        <f>CONCATENATE(K1159,MONTH(ExpensesDBTable[[#This Row],[Date]]))</f>
        <v>20156</v>
      </c>
      <c r="Q1159" s="36" t="s">
        <v>108</v>
      </c>
      <c r="R1159" s="36" t="s">
        <v>14</v>
      </c>
      <c r="S1159" s="38">
        <v>3</v>
      </c>
      <c r="T1159" s="36" t="s">
        <v>100</v>
      </c>
      <c r="U1159" s="36" t="s">
        <v>645</v>
      </c>
    </row>
    <row r="1160" spans="10:21" x14ac:dyDescent="0.25">
      <c r="J1160" s="37">
        <v>42160</v>
      </c>
      <c r="K1160" s="36">
        <f t="shared" si="85"/>
        <v>2015</v>
      </c>
      <c r="L1160" s="36" t="str">
        <f t="shared" si="86"/>
        <v>June</v>
      </c>
      <c r="M1160" s="36">
        <f t="shared" si="87"/>
        <v>23</v>
      </c>
      <c r="N1160" s="36">
        <f t="shared" si="88"/>
        <v>5</v>
      </c>
      <c r="O1160" s="36" t="str">
        <f t="shared" si="89"/>
        <v>201523</v>
      </c>
      <c r="P1160" s="36" t="str">
        <f>CONCATENATE(K1160,MONTH(ExpensesDBTable[[#This Row],[Date]]))</f>
        <v>20156</v>
      </c>
      <c r="Q1160" s="36" t="s">
        <v>446</v>
      </c>
      <c r="R1160" s="36" t="s">
        <v>21</v>
      </c>
      <c r="S1160" s="38">
        <v>1477</v>
      </c>
      <c r="T1160" s="36" t="s">
        <v>106</v>
      </c>
      <c r="U1160" s="36" t="s">
        <v>1207</v>
      </c>
    </row>
    <row r="1161" spans="10:21" x14ac:dyDescent="0.25">
      <c r="J1161" s="37">
        <v>42160</v>
      </c>
      <c r="K1161" s="36">
        <f t="shared" si="85"/>
        <v>2015</v>
      </c>
      <c r="L1161" s="36" t="str">
        <f t="shared" si="86"/>
        <v>June</v>
      </c>
      <c r="M1161" s="36">
        <f t="shared" si="87"/>
        <v>23</v>
      </c>
      <c r="N1161" s="36">
        <f t="shared" si="88"/>
        <v>5</v>
      </c>
      <c r="O1161" s="36" t="str">
        <f t="shared" si="89"/>
        <v>201523</v>
      </c>
      <c r="P1161" s="36" t="str">
        <f>CONCATENATE(K1161,MONTH(ExpensesDBTable[[#This Row],[Date]]))</f>
        <v>20156</v>
      </c>
      <c r="Q1161" s="36" t="s">
        <v>182</v>
      </c>
      <c r="R1161" s="36" t="s">
        <v>18</v>
      </c>
      <c r="S1161" s="38">
        <v>20</v>
      </c>
      <c r="T1161" s="36" t="s">
        <v>100</v>
      </c>
      <c r="U1161" s="36" t="s">
        <v>1208</v>
      </c>
    </row>
    <row r="1162" spans="10:21" x14ac:dyDescent="0.25">
      <c r="J1162" s="37">
        <v>42160</v>
      </c>
      <c r="K1162" s="36">
        <f t="shared" si="85"/>
        <v>2015</v>
      </c>
      <c r="L1162" s="36" t="str">
        <f t="shared" si="86"/>
        <v>June</v>
      </c>
      <c r="M1162" s="36">
        <f t="shared" si="87"/>
        <v>23</v>
      </c>
      <c r="N1162" s="36">
        <f t="shared" si="88"/>
        <v>5</v>
      </c>
      <c r="O1162" s="36" t="str">
        <f t="shared" si="89"/>
        <v>201523</v>
      </c>
      <c r="P1162" s="36" t="str">
        <f>CONCATENATE(K1162,MONTH(ExpensesDBTable[[#This Row],[Date]]))</f>
        <v>20156</v>
      </c>
      <c r="Q1162" s="36" t="s">
        <v>128</v>
      </c>
      <c r="R1162" s="36" t="s">
        <v>22</v>
      </c>
      <c r="S1162" s="38">
        <v>10</v>
      </c>
      <c r="T1162" s="36" t="s">
        <v>100</v>
      </c>
      <c r="U1162" s="36" t="s">
        <v>1209</v>
      </c>
    </row>
    <row r="1163" spans="10:21" x14ac:dyDescent="0.25">
      <c r="J1163" s="37">
        <v>42161</v>
      </c>
      <c r="K1163" s="36">
        <f t="shared" ref="K1163:K1226" si="90">YEAR(J1163)</f>
        <v>2015</v>
      </c>
      <c r="L1163" s="36" t="str">
        <f t="shared" ref="L1163:L1226" si="91">TEXT(DATE(1,MONTH(J1163),1),"MMMM")</f>
        <v>June</v>
      </c>
      <c r="M1163" s="36">
        <f t="shared" ref="M1163:M1226" si="92">WEEKNUM(J1163,2)</f>
        <v>23</v>
      </c>
      <c r="N1163" s="36">
        <f t="shared" ref="N1163:N1226" si="93">DAY(J1163)</f>
        <v>6</v>
      </c>
      <c r="O1163" s="36" t="str">
        <f t="shared" ref="O1163:O1226" si="94">CONCATENATE(K1163,M1163)</f>
        <v>201523</v>
      </c>
      <c r="P1163" s="36" t="str">
        <f>CONCATENATE(K1163,MONTH(ExpensesDBTable[[#This Row],[Date]]))</f>
        <v>20156</v>
      </c>
      <c r="Q1163" s="36" t="s">
        <v>182</v>
      </c>
      <c r="R1163" s="36" t="s">
        <v>19</v>
      </c>
      <c r="S1163" s="38">
        <v>9</v>
      </c>
      <c r="T1163" s="36" t="s">
        <v>100</v>
      </c>
      <c r="U1163" s="36" t="s">
        <v>1210</v>
      </c>
    </row>
    <row r="1164" spans="10:21" x14ac:dyDescent="0.25">
      <c r="J1164" s="37">
        <v>42161</v>
      </c>
      <c r="K1164" s="36">
        <f t="shared" si="90"/>
        <v>2015</v>
      </c>
      <c r="L1164" s="36" t="str">
        <f t="shared" si="91"/>
        <v>June</v>
      </c>
      <c r="M1164" s="36">
        <f t="shared" si="92"/>
        <v>23</v>
      </c>
      <c r="N1164" s="36">
        <f t="shared" si="93"/>
        <v>6</v>
      </c>
      <c r="O1164" s="36" t="str">
        <f t="shared" si="94"/>
        <v>201523</v>
      </c>
      <c r="P1164" s="36" t="str">
        <f>CONCATENATE(K1164,MONTH(ExpensesDBTable[[#This Row],[Date]]))</f>
        <v>20156</v>
      </c>
      <c r="Q1164" s="36" t="s">
        <v>182</v>
      </c>
      <c r="R1164" s="36" t="s">
        <v>19</v>
      </c>
      <c r="S1164" s="38">
        <v>63</v>
      </c>
      <c r="T1164" s="36" t="s">
        <v>100</v>
      </c>
      <c r="U1164" s="36" t="s">
        <v>1211</v>
      </c>
    </row>
    <row r="1165" spans="10:21" x14ac:dyDescent="0.25">
      <c r="J1165" s="37">
        <v>42162</v>
      </c>
      <c r="K1165" s="36">
        <f t="shared" si="90"/>
        <v>2015</v>
      </c>
      <c r="L1165" s="36" t="str">
        <f t="shared" si="91"/>
        <v>June</v>
      </c>
      <c r="M1165" s="36">
        <f t="shared" si="92"/>
        <v>23</v>
      </c>
      <c r="N1165" s="36">
        <f t="shared" si="93"/>
        <v>7</v>
      </c>
      <c r="O1165" s="36" t="str">
        <f t="shared" si="94"/>
        <v>201523</v>
      </c>
      <c r="P1165" s="36" t="str">
        <f>CONCATENATE(K1165,MONTH(ExpensesDBTable[[#This Row],[Date]]))</f>
        <v>20156</v>
      </c>
      <c r="Q1165" s="36" t="s">
        <v>182</v>
      </c>
      <c r="R1165" s="36" t="s">
        <v>19</v>
      </c>
      <c r="S1165" s="38">
        <v>18.399999999999999</v>
      </c>
      <c r="T1165" s="36" t="s">
        <v>100</v>
      </c>
      <c r="U1165" s="36" t="s">
        <v>1212</v>
      </c>
    </row>
    <row r="1166" spans="10:21" x14ac:dyDescent="0.25">
      <c r="J1166" s="37">
        <v>42162</v>
      </c>
      <c r="K1166" s="36">
        <f t="shared" si="90"/>
        <v>2015</v>
      </c>
      <c r="L1166" s="36" t="str">
        <f t="shared" si="91"/>
        <v>June</v>
      </c>
      <c r="M1166" s="36">
        <f t="shared" si="92"/>
        <v>23</v>
      </c>
      <c r="N1166" s="36">
        <f t="shared" si="93"/>
        <v>7</v>
      </c>
      <c r="O1166" s="36" t="str">
        <f t="shared" si="94"/>
        <v>201523</v>
      </c>
      <c r="P1166" s="36" t="str">
        <f>CONCATENATE(K1166,MONTH(ExpensesDBTable[[#This Row],[Date]]))</f>
        <v>20156</v>
      </c>
      <c r="Q1166" s="36" t="s">
        <v>182</v>
      </c>
      <c r="R1166" s="36" t="s">
        <v>19</v>
      </c>
      <c r="S1166" s="38">
        <v>21</v>
      </c>
      <c r="T1166" s="36" t="s">
        <v>100</v>
      </c>
      <c r="U1166" s="36" t="s">
        <v>1213</v>
      </c>
    </row>
    <row r="1167" spans="10:21" x14ac:dyDescent="0.25">
      <c r="J1167" s="37">
        <v>42163</v>
      </c>
      <c r="K1167" s="36">
        <f t="shared" si="90"/>
        <v>2015</v>
      </c>
      <c r="L1167" s="36" t="str">
        <f t="shared" si="91"/>
        <v>June</v>
      </c>
      <c r="M1167" s="36">
        <f t="shared" si="92"/>
        <v>24</v>
      </c>
      <c r="N1167" s="36">
        <f t="shared" si="93"/>
        <v>8</v>
      </c>
      <c r="O1167" s="36" t="str">
        <f t="shared" si="94"/>
        <v>201524</v>
      </c>
      <c r="P1167" s="36" t="str">
        <f>CONCATENATE(K1167,MONTH(ExpensesDBTable[[#This Row],[Date]]))</f>
        <v>20156</v>
      </c>
      <c r="Q1167" s="36" t="s">
        <v>1117</v>
      </c>
      <c r="R1167" s="36" t="s">
        <v>22</v>
      </c>
      <c r="S1167" s="38">
        <v>30.46</v>
      </c>
      <c r="T1167" s="36" t="s">
        <v>106</v>
      </c>
      <c r="U1167" s="36" t="s">
        <v>1214</v>
      </c>
    </row>
    <row r="1168" spans="10:21" x14ac:dyDescent="0.25">
      <c r="J1168" s="37">
        <v>42163</v>
      </c>
      <c r="K1168" s="36">
        <f t="shared" si="90"/>
        <v>2015</v>
      </c>
      <c r="L1168" s="36" t="str">
        <f t="shared" si="91"/>
        <v>June</v>
      </c>
      <c r="M1168" s="36">
        <f t="shared" si="92"/>
        <v>24</v>
      </c>
      <c r="N1168" s="36">
        <f t="shared" si="93"/>
        <v>8</v>
      </c>
      <c r="O1168" s="36" t="str">
        <f t="shared" si="94"/>
        <v>201524</v>
      </c>
      <c r="P1168" s="36" t="str">
        <f>CONCATENATE(K1168,MONTH(ExpensesDBTable[[#This Row],[Date]]))</f>
        <v>20156</v>
      </c>
      <c r="Q1168" s="36" t="s">
        <v>119</v>
      </c>
      <c r="R1168" s="36" t="s">
        <v>14</v>
      </c>
      <c r="S1168" s="38">
        <v>11.89</v>
      </c>
      <c r="T1168" s="36" t="s">
        <v>100</v>
      </c>
      <c r="U1168" s="36" t="s">
        <v>1215</v>
      </c>
    </row>
    <row r="1169" spans="10:21" x14ac:dyDescent="0.25">
      <c r="J1169" s="37">
        <v>42163</v>
      </c>
      <c r="K1169" s="36">
        <f t="shared" si="90"/>
        <v>2015</v>
      </c>
      <c r="L1169" s="36" t="str">
        <f t="shared" si="91"/>
        <v>June</v>
      </c>
      <c r="M1169" s="36">
        <f t="shared" si="92"/>
        <v>24</v>
      </c>
      <c r="N1169" s="36">
        <f t="shared" si="93"/>
        <v>8</v>
      </c>
      <c r="O1169" s="36" t="str">
        <f t="shared" si="94"/>
        <v>201524</v>
      </c>
      <c r="P1169" s="36" t="str">
        <f>CONCATENATE(K1169,MONTH(ExpensesDBTable[[#This Row],[Date]]))</f>
        <v>20156</v>
      </c>
      <c r="Q1169" s="36" t="s">
        <v>526</v>
      </c>
      <c r="R1169" s="36" t="s">
        <v>14</v>
      </c>
      <c r="S1169" s="38">
        <v>2.4900000000000002</v>
      </c>
      <c r="T1169" s="36" t="s">
        <v>100</v>
      </c>
      <c r="U1169" s="36" t="s">
        <v>1216</v>
      </c>
    </row>
    <row r="1170" spans="10:21" x14ac:dyDescent="0.25">
      <c r="J1170" s="37">
        <v>42163</v>
      </c>
      <c r="K1170" s="36">
        <f t="shared" si="90"/>
        <v>2015</v>
      </c>
      <c r="L1170" s="36" t="str">
        <f t="shared" si="91"/>
        <v>June</v>
      </c>
      <c r="M1170" s="36">
        <f t="shared" si="92"/>
        <v>24</v>
      </c>
      <c r="N1170" s="36">
        <f t="shared" si="93"/>
        <v>8</v>
      </c>
      <c r="O1170" s="36" t="str">
        <f t="shared" si="94"/>
        <v>201524</v>
      </c>
      <c r="P1170" s="36" t="str">
        <f>CONCATENATE(K1170,MONTH(ExpensesDBTable[[#This Row],[Date]]))</f>
        <v>20156</v>
      </c>
      <c r="Q1170" s="36" t="s">
        <v>533</v>
      </c>
      <c r="R1170" s="36" t="s">
        <v>23</v>
      </c>
      <c r="S1170" s="38">
        <v>60</v>
      </c>
      <c r="T1170" s="36" t="s">
        <v>106</v>
      </c>
      <c r="U1170" s="36" t="s">
        <v>1217</v>
      </c>
    </row>
    <row r="1171" spans="10:21" x14ac:dyDescent="0.25">
      <c r="J1171" s="37">
        <v>42164</v>
      </c>
      <c r="K1171" s="36">
        <f t="shared" si="90"/>
        <v>2015</v>
      </c>
      <c r="L1171" s="36" t="str">
        <f t="shared" si="91"/>
        <v>June</v>
      </c>
      <c r="M1171" s="36">
        <f t="shared" si="92"/>
        <v>24</v>
      </c>
      <c r="N1171" s="36">
        <f t="shared" si="93"/>
        <v>9</v>
      </c>
      <c r="O1171" s="36" t="str">
        <f t="shared" si="94"/>
        <v>201524</v>
      </c>
      <c r="P1171" s="36" t="str">
        <f>CONCATENATE(K1171,MONTH(ExpensesDBTable[[#This Row],[Date]]))</f>
        <v>20156</v>
      </c>
      <c r="Q1171" s="36" t="s">
        <v>648</v>
      </c>
      <c r="R1171" s="36" t="s">
        <v>23</v>
      </c>
      <c r="S1171" s="38">
        <v>58.59</v>
      </c>
      <c r="T1171" s="36" t="s">
        <v>106</v>
      </c>
      <c r="U1171" s="36" t="s">
        <v>1218</v>
      </c>
    </row>
    <row r="1172" spans="10:21" x14ac:dyDescent="0.25">
      <c r="J1172" s="37">
        <v>42164</v>
      </c>
      <c r="K1172" s="36">
        <f t="shared" si="90"/>
        <v>2015</v>
      </c>
      <c r="L1172" s="36" t="str">
        <f t="shared" si="91"/>
        <v>June</v>
      </c>
      <c r="M1172" s="36">
        <f t="shared" si="92"/>
        <v>24</v>
      </c>
      <c r="N1172" s="36">
        <f t="shared" si="93"/>
        <v>9</v>
      </c>
      <c r="O1172" s="36" t="str">
        <f t="shared" si="94"/>
        <v>201524</v>
      </c>
      <c r="P1172" s="36" t="str">
        <f>CONCATENATE(K1172,MONTH(ExpensesDBTable[[#This Row],[Date]]))</f>
        <v>20156</v>
      </c>
      <c r="Q1172" s="36" t="s">
        <v>145</v>
      </c>
      <c r="R1172" s="36" t="s">
        <v>23</v>
      </c>
      <c r="S1172" s="38">
        <v>60.98</v>
      </c>
      <c r="T1172" s="36" t="s">
        <v>106</v>
      </c>
      <c r="U1172" s="36" t="s">
        <v>1219</v>
      </c>
    </row>
    <row r="1173" spans="10:21" x14ac:dyDescent="0.25">
      <c r="J1173" s="37">
        <v>42164</v>
      </c>
      <c r="K1173" s="36">
        <f t="shared" si="90"/>
        <v>2015</v>
      </c>
      <c r="L1173" s="36" t="str">
        <f t="shared" si="91"/>
        <v>June</v>
      </c>
      <c r="M1173" s="36">
        <f t="shared" si="92"/>
        <v>24</v>
      </c>
      <c r="N1173" s="36">
        <f t="shared" si="93"/>
        <v>9</v>
      </c>
      <c r="O1173" s="36" t="str">
        <f t="shared" si="94"/>
        <v>201524</v>
      </c>
      <c r="P1173" s="36" t="str">
        <f>CONCATENATE(K1173,MONTH(ExpensesDBTable[[#This Row],[Date]]))</f>
        <v>20156</v>
      </c>
      <c r="Q1173" s="36" t="s">
        <v>119</v>
      </c>
      <c r="R1173" s="36" t="s">
        <v>14</v>
      </c>
      <c r="S1173" s="38">
        <v>8.2799999999999994</v>
      </c>
      <c r="T1173" s="36" t="s">
        <v>100</v>
      </c>
      <c r="U1173" s="36" t="s">
        <v>1220</v>
      </c>
    </row>
    <row r="1174" spans="10:21" x14ac:dyDescent="0.25">
      <c r="J1174" s="37">
        <v>42165</v>
      </c>
      <c r="K1174" s="36">
        <f t="shared" si="90"/>
        <v>2015</v>
      </c>
      <c r="L1174" s="36" t="str">
        <f t="shared" si="91"/>
        <v>June</v>
      </c>
      <c r="M1174" s="36">
        <f t="shared" si="92"/>
        <v>24</v>
      </c>
      <c r="N1174" s="36">
        <f t="shared" si="93"/>
        <v>10</v>
      </c>
      <c r="O1174" s="36" t="str">
        <f t="shared" si="94"/>
        <v>201524</v>
      </c>
      <c r="P1174" s="36" t="str">
        <f>CONCATENATE(K1174,MONTH(ExpensesDBTable[[#This Row],[Date]]))</f>
        <v>20156</v>
      </c>
      <c r="Q1174" s="36" t="s">
        <v>119</v>
      </c>
      <c r="R1174" s="36" t="s">
        <v>14</v>
      </c>
      <c r="S1174" s="38">
        <v>4.95</v>
      </c>
      <c r="T1174" s="36" t="s">
        <v>100</v>
      </c>
      <c r="U1174" s="36" t="s">
        <v>1220</v>
      </c>
    </row>
    <row r="1175" spans="10:21" x14ac:dyDescent="0.25">
      <c r="J1175" s="37">
        <v>42166</v>
      </c>
      <c r="K1175" s="36">
        <f t="shared" si="90"/>
        <v>2015</v>
      </c>
      <c r="L1175" s="36" t="str">
        <f t="shared" si="91"/>
        <v>June</v>
      </c>
      <c r="M1175" s="36">
        <f t="shared" si="92"/>
        <v>24</v>
      </c>
      <c r="N1175" s="36">
        <f t="shared" si="93"/>
        <v>11</v>
      </c>
      <c r="O1175" s="36" t="str">
        <f t="shared" si="94"/>
        <v>201524</v>
      </c>
      <c r="P1175" s="36" t="str">
        <f>CONCATENATE(K1175,MONTH(ExpensesDBTable[[#This Row],[Date]]))</f>
        <v>20156</v>
      </c>
      <c r="Q1175" s="36" t="s">
        <v>182</v>
      </c>
      <c r="R1175" s="36" t="s">
        <v>19</v>
      </c>
      <c r="S1175" s="38">
        <v>10</v>
      </c>
      <c r="T1175" s="36" t="s">
        <v>100</v>
      </c>
      <c r="U1175" s="36" t="s">
        <v>1221</v>
      </c>
    </row>
    <row r="1176" spans="10:21" x14ac:dyDescent="0.25">
      <c r="J1176" s="37">
        <v>42166</v>
      </c>
      <c r="K1176" s="36">
        <f t="shared" si="90"/>
        <v>2015</v>
      </c>
      <c r="L1176" s="36" t="str">
        <f t="shared" si="91"/>
        <v>June</v>
      </c>
      <c r="M1176" s="36">
        <f t="shared" si="92"/>
        <v>24</v>
      </c>
      <c r="N1176" s="36">
        <f t="shared" si="93"/>
        <v>11</v>
      </c>
      <c r="O1176" s="36" t="str">
        <f t="shared" si="94"/>
        <v>201524</v>
      </c>
      <c r="P1176" s="36" t="str">
        <f>CONCATENATE(K1176,MONTH(ExpensesDBTable[[#This Row],[Date]]))</f>
        <v>20156</v>
      </c>
      <c r="Q1176" s="36" t="s">
        <v>128</v>
      </c>
      <c r="R1176" s="36" t="s">
        <v>22</v>
      </c>
      <c r="S1176" s="38">
        <v>138.6</v>
      </c>
      <c r="T1176" s="36" t="s">
        <v>106</v>
      </c>
      <c r="U1176" s="36" t="s">
        <v>1222</v>
      </c>
    </row>
    <row r="1177" spans="10:21" x14ac:dyDescent="0.25">
      <c r="J1177" s="37">
        <v>42166</v>
      </c>
      <c r="K1177" s="36">
        <f t="shared" si="90"/>
        <v>2015</v>
      </c>
      <c r="L1177" s="36" t="str">
        <f t="shared" si="91"/>
        <v>June</v>
      </c>
      <c r="M1177" s="36">
        <f t="shared" si="92"/>
        <v>24</v>
      </c>
      <c r="N1177" s="36">
        <f t="shared" si="93"/>
        <v>11</v>
      </c>
      <c r="O1177" s="36" t="str">
        <f t="shared" si="94"/>
        <v>201524</v>
      </c>
      <c r="P1177" s="36" t="str">
        <f>CONCATENATE(K1177,MONTH(ExpensesDBTable[[#This Row],[Date]]))</f>
        <v>20156</v>
      </c>
      <c r="Q1177" s="36" t="s">
        <v>108</v>
      </c>
      <c r="R1177" s="36" t="s">
        <v>14</v>
      </c>
      <c r="S1177" s="38">
        <v>10</v>
      </c>
      <c r="T1177" s="36" t="s">
        <v>100</v>
      </c>
      <c r="U1177" s="36" t="s">
        <v>1223</v>
      </c>
    </row>
    <row r="1178" spans="10:21" x14ac:dyDescent="0.25">
      <c r="J1178" s="37">
        <v>42167</v>
      </c>
      <c r="K1178" s="36">
        <f t="shared" si="90"/>
        <v>2015</v>
      </c>
      <c r="L1178" s="36" t="str">
        <f t="shared" si="91"/>
        <v>June</v>
      </c>
      <c r="M1178" s="36">
        <f t="shared" si="92"/>
        <v>24</v>
      </c>
      <c r="N1178" s="36">
        <f t="shared" si="93"/>
        <v>12</v>
      </c>
      <c r="O1178" s="36" t="str">
        <f t="shared" si="94"/>
        <v>201524</v>
      </c>
      <c r="P1178" s="36" t="str">
        <f>CONCATENATE(K1178,MONTH(ExpensesDBTable[[#This Row],[Date]]))</f>
        <v>20156</v>
      </c>
      <c r="Q1178" s="36" t="s">
        <v>108</v>
      </c>
      <c r="R1178" s="36" t="s">
        <v>14</v>
      </c>
      <c r="S1178" s="38">
        <v>9.32</v>
      </c>
      <c r="T1178" s="36" t="s">
        <v>100</v>
      </c>
      <c r="U1178" s="36" t="s">
        <v>1224</v>
      </c>
    </row>
    <row r="1179" spans="10:21" x14ac:dyDescent="0.25">
      <c r="J1179" s="37">
        <v>42167</v>
      </c>
      <c r="K1179" s="36">
        <f t="shared" si="90"/>
        <v>2015</v>
      </c>
      <c r="L1179" s="36" t="str">
        <f t="shared" si="91"/>
        <v>June</v>
      </c>
      <c r="M1179" s="36">
        <f t="shared" si="92"/>
        <v>24</v>
      </c>
      <c r="N1179" s="36">
        <f t="shared" si="93"/>
        <v>12</v>
      </c>
      <c r="O1179" s="36" t="str">
        <f t="shared" si="94"/>
        <v>201524</v>
      </c>
      <c r="P1179" s="36" t="str">
        <f>CONCATENATE(K1179,MONTH(ExpensesDBTable[[#This Row],[Date]]))</f>
        <v>20156</v>
      </c>
      <c r="Q1179" s="36" t="s">
        <v>1225</v>
      </c>
      <c r="R1179" s="36" t="s">
        <v>22</v>
      </c>
      <c r="S1179" s="38">
        <v>986.41</v>
      </c>
      <c r="T1179" s="36" t="s">
        <v>106</v>
      </c>
      <c r="U1179" s="36" t="s">
        <v>1226</v>
      </c>
    </row>
    <row r="1180" spans="10:21" x14ac:dyDescent="0.25">
      <c r="J1180" s="37">
        <v>42168</v>
      </c>
      <c r="K1180" s="36">
        <f t="shared" si="90"/>
        <v>2015</v>
      </c>
      <c r="L1180" s="36" t="str">
        <f t="shared" si="91"/>
        <v>June</v>
      </c>
      <c r="M1180" s="36">
        <f t="shared" si="92"/>
        <v>24</v>
      </c>
      <c r="N1180" s="36">
        <f t="shared" si="93"/>
        <v>13</v>
      </c>
      <c r="O1180" s="36" t="str">
        <f t="shared" si="94"/>
        <v>201524</v>
      </c>
      <c r="P1180" s="36" t="str">
        <f>CONCATENATE(K1180,MONTH(ExpensesDBTable[[#This Row],[Date]]))</f>
        <v>20156</v>
      </c>
      <c r="Q1180" s="36" t="s">
        <v>182</v>
      </c>
      <c r="R1180" s="36" t="s">
        <v>19</v>
      </c>
      <c r="S1180" s="38">
        <v>60.28</v>
      </c>
      <c r="T1180" s="36" t="s">
        <v>100</v>
      </c>
      <c r="U1180" s="36" t="s">
        <v>1227</v>
      </c>
    </row>
    <row r="1181" spans="10:21" x14ac:dyDescent="0.25">
      <c r="J1181" s="37">
        <v>42169</v>
      </c>
      <c r="K1181" s="36">
        <f t="shared" si="90"/>
        <v>2015</v>
      </c>
      <c r="L1181" s="36" t="str">
        <f t="shared" si="91"/>
        <v>June</v>
      </c>
      <c r="M1181" s="36">
        <f t="shared" si="92"/>
        <v>24</v>
      </c>
      <c r="N1181" s="36">
        <f t="shared" si="93"/>
        <v>14</v>
      </c>
      <c r="O1181" s="36" t="str">
        <f t="shared" si="94"/>
        <v>201524</v>
      </c>
      <c r="P1181" s="36" t="str">
        <f>CONCATENATE(K1181,MONTH(ExpensesDBTable[[#This Row],[Date]]))</f>
        <v>20156</v>
      </c>
      <c r="Q1181" s="36" t="s">
        <v>108</v>
      </c>
      <c r="R1181" s="36" t="s">
        <v>14</v>
      </c>
      <c r="S1181" s="38">
        <v>1.2</v>
      </c>
      <c r="T1181" s="36" t="s">
        <v>100</v>
      </c>
      <c r="U1181" s="36" t="s">
        <v>1228</v>
      </c>
    </row>
    <row r="1182" spans="10:21" x14ac:dyDescent="0.25">
      <c r="J1182" s="37">
        <v>42169</v>
      </c>
      <c r="K1182" s="36">
        <f t="shared" si="90"/>
        <v>2015</v>
      </c>
      <c r="L1182" s="36" t="str">
        <f t="shared" si="91"/>
        <v>June</v>
      </c>
      <c r="M1182" s="36">
        <f t="shared" si="92"/>
        <v>24</v>
      </c>
      <c r="N1182" s="36">
        <f t="shared" si="93"/>
        <v>14</v>
      </c>
      <c r="O1182" s="36" t="str">
        <f t="shared" si="94"/>
        <v>201524</v>
      </c>
      <c r="P1182" s="36" t="str">
        <f>CONCATENATE(K1182,MONTH(ExpensesDBTable[[#This Row],[Date]]))</f>
        <v>20156</v>
      </c>
      <c r="Q1182" s="36" t="s">
        <v>119</v>
      </c>
      <c r="R1182" s="36" t="s">
        <v>14</v>
      </c>
      <c r="S1182" s="38">
        <v>6</v>
      </c>
      <c r="T1182" s="36" t="s">
        <v>100</v>
      </c>
      <c r="U1182" s="36" t="s">
        <v>1229</v>
      </c>
    </row>
    <row r="1183" spans="10:21" x14ac:dyDescent="0.25">
      <c r="J1183" s="37">
        <v>42169</v>
      </c>
      <c r="K1183" s="36">
        <f t="shared" si="90"/>
        <v>2015</v>
      </c>
      <c r="L1183" s="36" t="str">
        <f t="shared" si="91"/>
        <v>June</v>
      </c>
      <c r="M1183" s="36">
        <f t="shared" si="92"/>
        <v>24</v>
      </c>
      <c r="N1183" s="36">
        <f t="shared" si="93"/>
        <v>14</v>
      </c>
      <c r="O1183" s="36" t="str">
        <f t="shared" si="94"/>
        <v>201524</v>
      </c>
      <c r="P1183" s="36" t="str">
        <f>CONCATENATE(K1183,MONTH(ExpensesDBTable[[#This Row],[Date]]))</f>
        <v>20156</v>
      </c>
      <c r="Q1183" s="36" t="s">
        <v>604</v>
      </c>
      <c r="R1183" s="36" t="s">
        <v>14</v>
      </c>
      <c r="S1183" s="38">
        <v>12</v>
      </c>
      <c r="T1183" s="36" t="s">
        <v>100</v>
      </c>
      <c r="U1183" s="36" t="s">
        <v>1230</v>
      </c>
    </row>
    <row r="1184" spans="10:21" x14ac:dyDescent="0.25">
      <c r="J1184" s="37">
        <v>42169</v>
      </c>
      <c r="K1184" s="36">
        <f t="shared" si="90"/>
        <v>2015</v>
      </c>
      <c r="L1184" s="36" t="str">
        <f t="shared" si="91"/>
        <v>June</v>
      </c>
      <c r="M1184" s="36">
        <f t="shared" si="92"/>
        <v>24</v>
      </c>
      <c r="N1184" s="36">
        <f t="shared" si="93"/>
        <v>14</v>
      </c>
      <c r="O1184" s="36" t="str">
        <f t="shared" si="94"/>
        <v>201524</v>
      </c>
      <c r="P1184" s="36" t="str">
        <f>CONCATENATE(K1184,MONTH(ExpensesDBTable[[#This Row],[Date]]))</f>
        <v>20156</v>
      </c>
      <c r="Q1184" s="36" t="s">
        <v>119</v>
      </c>
      <c r="R1184" s="36" t="s">
        <v>14</v>
      </c>
      <c r="S1184" s="38">
        <v>6.32</v>
      </c>
      <c r="T1184" s="36" t="s">
        <v>100</v>
      </c>
      <c r="U1184" s="36" t="s">
        <v>1231</v>
      </c>
    </row>
    <row r="1185" spans="10:21" x14ac:dyDescent="0.25">
      <c r="J1185" s="37">
        <v>42171</v>
      </c>
      <c r="K1185" s="36">
        <f t="shared" si="90"/>
        <v>2015</v>
      </c>
      <c r="L1185" s="36" t="str">
        <f t="shared" si="91"/>
        <v>June</v>
      </c>
      <c r="M1185" s="36">
        <f t="shared" si="92"/>
        <v>25</v>
      </c>
      <c r="N1185" s="36">
        <f t="shared" si="93"/>
        <v>16</v>
      </c>
      <c r="O1185" s="36" t="str">
        <f t="shared" si="94"/>
        <v>201525</v>
      </c>
      <c r="P1185" s="36" t="str">
        <f>CONCATENATE(K1185,MONTH(ExpensesDBTable[[#This Row],[Date]]))</f>
        <v>20156</v>
      </c>
      <c r="Q1185" s="36" t="s">
        <v>1204</v>
      </c>
      <c r="R1185" s="36" t="s">
        <v>23</v>
      </c>
      <c r="S1185" s="38">
        <v>50</v>
      </c>
      <c r="T1185" s="36" t="s">
        <v>106</v>
      </c>
      <c r="U1185" s="36" t="s">
        <v>1232</v>
      </c>
    </row>
    <row r="1186" spans="10:21" x14ac:dyDescent="0.25">
      <c r="J1186" s="37">
        <v>42171</v>
      </c>
      <c r="K1186" s="36">
        <f t="shared" si="90"/>
        <v>2015</v>
      </c>
      <c r="L1186" s="36" t="str">
        <f t="shared" si="91"/>
        <v>June</v>
      </c>
      <c r="M1186" s="36">
        <f t="shared" si="92"/>
        <v>25</v>
      </c>
      <c r="N1186" s="36">
        <f t="shared" si="93"/>
        <v>16</v>
      </c>
      <c r="O1186" s="36" t="str">
        <f t="shared" si="94"/>
        <v>201525</v>
      </c>
      <c r="P1186" s="36" t="str">
        <f>CONCATENATE(K1186,MONTH(ExpensesDBTable[[#This Row],[Date]]))</f>
        <v>20156</v>
      </c>
      <c r="Q1186" s="36" t="s">
        <v>108</v>
      </c>
      <c r="R1186" s="36" t="s">
        <v>14</v>
      </c>
      <c r="S1186" s="38">
        <v>9.81</v>
      </c>
      <c r="T1186" s="36" t="s">
        <v>100</v>
      </c>
      <c r="U1186" s="36" t="s">
        <v>1233</v>
      </c>
    </row>
    <row r="1187" spans="10:21" x14ac:dyDescent="0.25">
      <c r="J1187" s="37">
        <v>42171</v>
      </c>
      <c r="K1187" s="36">
        <f t="shared" si="90"/>
        <v>2015</v>
      </c>
      <c r="L1187" s="36" t="str">
        <f t="shared" si="91"/>
        <v>June</v>
      </c>
      <c r="M1187" s="36">
        <f t="shared" si="92"/>
        <v>25</v>
      </c>
      <c r="N1187" s="36">
        <f t="shared" si="93"/>
        <v>16</v>
      </c>
      <c r="O1187" s="36" t="str">
        <f t="shared" si="94"/>
        <v>201525</v>
      </c>
      <c r="P1187" s="36" t="str">
        <f>CONCATENATE(K1187,MONTH(ExpensesDBTable[[#This Row],[Date]]))</f>
        <v>20156</v>
      </c>
      <c r="Q1187" s="36" t="s">
        <v>515</v>
      </c>
      <c r="R1187" s="36" t="s">
        <v>18</v>
      </c>
      <c r="S1187" s="38">
        <v>1530</v>
      </c>
      <c r="T1187" s="36" t="s">
        <v>106</v>
      </c>
      <c r="U1187" s="36" t="s">
        <v>1234</v>
      </c>
    </row>
    <row r="1188" spans="10:21" x14ac:dyDescent="0.25">
      <c r="J1188" s="37">
        <v>42171</v>
      </c>
      <c r="K1188" s="36">
        <f t="shared" si="90"/>
        <v>2015</v>
      </c>
      <c r="L1188" s="36" t="str">
        <f t="shared" si="91"/>
        <v>June</v>
      </c>
      <c r="M1188" s="36">
        <f t="shared" si="92"/>
        <v>25</v>
      </c>
      <c r="N1188" s="36">
        <f t="shared" si="93"/>
        <v>16</v>
      </c>
      <c r="O1188" s="36" t="str">
        <f t="shared" si="94"/>
        <v>201525</v>
      </c>
      <c r="P1188" s="36" t="str">
        <f>CONCATENATE(K1188,MONTH(ExpensesDBTable[[#This Row],[Date]]))</f>
        <v>20156</v>
      </c>
      <c r="Q1188" s="36" t="s">
        <v>182</v>
      </c>
      <c r="R1188" s="36" t="s">
        <v>16</v>
      </c>
      <c r="S1188" s="38">
        <v>220.66</v>
      </c>
      <c r="T1188" s="36" t="s">
        <v>106</v>
      </c>
      <c r="U1188" s="36" t="s">
        <v>1235</v>
      </c>
    </row>
    <row r="1189" spans="10:21" x14ac:dyDescent="0.25">
      <c r="J1189" s="37">
        <v>42174</v>
      </c>
      <c r="K1189" s="36">
        <f t="shared" si="90"/>
        <v>2015</v>
      </c>
      <c r="L1189" s="36" t="str">
        <f t="shared" si="91"/>
        <v>June</v>
      </c>
      <c r="M1189" s="36">
        <f t="shared" si="92"/>
        <v>25</v>
      </c>
      <c r="N1189" s="36">
        <f t="shared" si="93"/>
        <v>19</v>
      </c>
      <c r="O1189" s="36" t="str">
        <f t="shared" si="94"/>
        <v>201525</v>
      </c>
      <c r="P1189" s="36" t="str">
        <f>CONCATENATE(K1189,MONTH(ExpensesDBTable[[#This Row],[Date]]))</f>
        <v>20156</v>
      </c>
      <c r="Q1189" s="36" t="s">
        <v>108</v>
      </c>
      <c r="R1189" s="36" t="s">
        <v>14</v>
      </c>
      <c r="S1189" s="38">
        <v>17.79</v>
      </c>
      <c r="T1189" s="36" t="s">
        <v>100</v>
      </c>
      <c r="U1189" s="36" t="s">
        <v>1236</v>
      </c>
    </row>
    <row r="1190" spans="10:21" x14ac:dyDescent="0.25">
      <c r="J1190" s="37">
        <v>42174</v>
      </c>
      <c r="K1190" s="36">
        <f t="shared" si="90"/>
        <v>2015</v>
      </c>
      <c r="L1190" s="36" t="str">
        <f t="shared" si="91"/>
        <v>June</v>
      </c>
      <c r="M1190" s="36">
        <f t="shared" si="92"/>
        <v>25</v>
      </c>
      <c r="N1190" s="36">
        <f t="shared" si="93"/>
        <v>19</v>
      </c>
      <c r="O1190" s="36" t="str">
        <f t="shared" si="94"/>
        <v>201525</v>
      </c>
      <c r="P1190" s="36" t="str">
        <f>CONCATENATE(K1190,MONTH(ExpensesDBTable[[#This Row],[Date]]))</f>
        <v>20156</v>
      </c>
      <c r="Q1190" s="36" t="s">
        <v>108</v>
      </c>
      <c r="R1190" s="36" t="s">
        <v>14</v>
      </c>
      <c r="S1190" s="38">
        <v>6.37</v>
      </c>
      <c r="T1190" s="36" t="s">
        <v>100</v>
      </c>
      <c r="U1190" s="36" t="s">
        <v>1237</v>
      </c>
    </row>
    <row r="1191" spans="10:21" x14ac:dyDescent="0.25">
      <c r="J1191" s="37">
        <v>42175</v>
      </c>
      <c r="K1191" s="36">
        <f t="shared" si="90"/>
        <v>2015</v>
      </c>
      <c r="L1191" s="36" t="str">
        <f t="shared" si="91"/>
        <v>June</v>
      </c>
      <c r="M1191" s="36">
        <f t="shared" si="92"/>
        <v>25</v>
      </c>
      <c r="N1191" s="36">
        <f t="shared" si="93"/>
        <v>20</v>
      </c>
      <c r="O1191" s="36" t="str">
        <f t="shared" si="94"/>
        <v>201525</v>
      </c>
      <c r="P1191" s="36" t="str">
        <f>CONCATENATE(K1191,MONTH(ExpensesDBTable[[#This Row],[Date]]))</f>
        <v>20156</v>
      </c>
      <c r="Q1191" s="36" t="s">
        <v>1238</v>
      </c>
      <c r="R1191" s="36" t="s">
        <v>22</v>
      </c>
      <c r="S1191" s="38">
        <v>48.67</v>
      </c>
      <c r="T1191" s="36" t="s">
        <v>106</v>
      </c>
      <c r="U1191" s="36" t="s">
        <v>1239</v>
      </c>
    </row>
    <row r="1192" spans="10:21" x14ac:dyDescent="0.25">
      <c r="J1192" s="37">
        <v>42175</v>
      </c>
      <c r="K1192" s="36">
        <f t="shared" si="90"/>
        <v>2015</v>
      </c>
      <c r="L1192" s="36" t="str">
        <f t="shared" si="91"/>
        <v>June</v>
      </c>
      <c r="M1192" s="36">
        <f t="shared" si="92"/>
        <v>25</v>
      </c>
      <c r="N1192" s="36">
        <f t="shared" si="93"/>
        <v>20</v>
      </c>
      <c r="O1192" s="36" t="str">
        <f t="shared" si="94"/>
        <v>201525</v>
      </c>
      <c r="P1192" s="36" t="str">
        <f>CONCATENATE(K1192,MONTH(ExpensesDBTable[[#This Row],[Date]]))</f>
        <v>20156</v>
      </c>
      <c r="Q1192" s="36" t="s">
        <v>533</v>
      </c>
      <c r="R1192" s="36" t="s">
        <v>23</v>
      </c>
      <c r="S1192" s="38">
        <v>30</v>
      </c>
      <c r="T1192" s="36" t="s">
        <v>106</v>
      </c>
      <c r="U1192" s="36" t="s">
        <v>1240</v>
      </c>
    </row>
    <row r="1193" spans="10:21" x14ac:dyDescent="0.25">
      <c r="J1193" s="37">
        <v>42175</v>
      </c>
      <c r="K1193" s="36">
        <f t="shared" si="90"/>
        <v>2015</v>
      </c>
      <c r="L1193" s="36" t="str">
        <f t="shared" si="91"/>
        <v>June</v>
      </c>
      <c r="M1193" s="36">
        <f t="shared" si="92"/>
        <v>25</v>
      </c>
      <c r="N1193" s="36">
        <f t="shared" si="93"/>
        <v>20</v>
      </c>
      <c r="O1193" s="36" t="str">
        <f t="shared" si="94"/>
        <v>201525</v>
      </c>
      <c r="P1193" s="36" t="str">
        <f>CONCATENATE(K1193,MONTH(ExpensesDBTable[[#This Row],[Date]]))</f>
        <v>20156</v>
      </c>
      <c r="Q1193" s="36" t="s">
        <v>182</v>
      </c>
      <c r="R1193" s="36" t="s">
        <v>22</v>
      </c>
      <c r="S1193" s="38">
        <v>4</v>
      </c>
      <c r="T1193" s="36" t="s">
        <v>106</v>
      </c>
      <c r="U1193" s="36" t="s">
        <v>1241</v>
      </c>
    </row>
    <row r="1194" spans="10:21" x14ac:dyDescent="0.25">
      <c r="J1194" s="37">
        <v>42175</v>
      </c>
      <c r="K1194" s="36">
        <f t="shared" si="90"/>
        <v>2015</v>
      </c>
      <c r="L1194" s="36" t="str">
        <f t="shared" si="91"/>
        <v>June</v>
      </c>
      <c r="M1194" s="36">
        <f t="shared" si="92"/>
        <v>25</v>
      </c>
      <c r="N1194" s="36">
        <f t="shared" si="93"/>
        <v>20</v>
      </c>
      <c r="O1194" s="36" t="str">
        <f t="shared" si="94"/>
        <v>201525</v>
      </c>
      <c r="P1194" s="36" t="str">
        <f>CONCATENATE(K1194,MONTH(ExpensesDBTable[[#This Row],[Date]]))</f>
        <v>20156</v>
      </c>
      <c r="Q1194" s="36" t="s">
        <v>704</v>
      </c>
      <c r="R1194" s="36" t="s">
        <v>23</v>
      </c>
      <c r="S1194" s="38">
        <v>98.78</v>
      </c>
      <c r="T1194" s="36" t="s">
        <v>106</v>
      </c>
      <c r="U1194" s="36" t="s">
        <v>1242</v>
      </c>
    </row>
    <row r="1195" spans="10:21" x14ac:dyDescent="0.25">
      <c r="J1195" s="37">
        <v>42175</v>
      </c>
      <c r="K1195" s="36">
        <f t="shared" si="90"/>
        <v>2015</v>
      </c>
      <c r="L1195" s="36" t="str">
        <f t="shared" si="91"/>
        <v>June</v>
      </c>
      <c r="M1195" s="36">
        <f t="shared" si="92"/>
        <v>25</v>
      </c>
      <c r="N1195" s="36">
        <f t="shared" si="93"/>
        <v>20</v>
      </c>
      <c r="O1195" s="36" t="str">
        <f t="shared" si="94"/>
        <v>201525</v>
      </c>
      <c r="P1195" s="36" t="str">
        <f>CONCATENATE(K1195,MONTH(ExpensesDBTable[[#This Row],[Date]]))</f>
        <v>20156</v>
      </c>
      <c r="Q1195" s="36" t="s">
        <v>119</v>
      </c>
      <c r="R1195" s="36" t="s">
        <v>14</v>
      </c>
      <c r="S1195" s="38">
        <v>17.38</v>
      </c>
      <c r="T1195" s="36" t="s">
        <v>100</v>
      </c>
      <c r="U1195" s="36" t="s">
        <v>1243</v>
      </c>
    </row>
    <row r="1196" spans="10:21" x14ac:dyDescent="0.25">
      <c r="J1196" s="37">
        <v>42175</v>
      </c>
      <c r="K1196" s="36">
        <f t="shared" si="90"/>
        <v>2015</v>
      </c>
      <c r="L1196" s="36" t="str">
        <f t="shared" si="91"/>
        <v>June</v>
      </c>
      <c r="M1196" s="36">
        <f t="shared" si="92"/>
        <v>25</v>
      </c>
      <c r="N1196" s="36">
        <f t="shared" si="93"/>
        <v>20</v>
      </c>
      <c r="O1196" s="36" t="str">
        <f t="shared" si="94"/>
        <v>201525</v>
      </c>
      <c r="P1196" s="36" t="str">
        <f>CONCATENATE(K1196,MONTH(ExpensesDBTable[[#This Row],[Date]]))</f>
        <v>20156</v>
      </c>
      <c r="Q1196" s="36" t="s">
        <v>108</v>
      </c>
      <c r="R1196" s="36" t="s">
        <v>14</v>
      </c>
      <c r="S1196" s="38">
        <v>8</v>
      </c>
      <c r="T1196" s="36" t="s">
        <v>100</v>
      </c>
      <c r="U1196" s="36" t="s">
        <v>1244</v>
      </c>
    </row>
    <row r="1197" spans="10:21" x14ac:dyDescent="0.25">
      <c r="J1197" s="37">
        <v>42176</v>
      </c>
      <c r="K1197" s="36">
        <f t="shared" si="90"/>
        <v>2015</v>
      </c>
      <c r="L1197" s="36" t="str">
        <f t="shared" si="91"/>
        <v>June</v>
      </c>
      <c r="M1197" s="36">
        <f t="shared" si="92"/>
        <v>25</v>
      </c>
      <c r="N1197" s="36">
        <f t="shared" si="93"/>
        <v>21</v>
      </c>
      <c r="O1197" s="36" t="str">
        <f t="shared" si="94"/>
        <v>201525</v>
      </c>
      <c r="P1197" s="36" t="str">
        <f>CONCATENATE(K1197,MONTH(ExpensesDBTable[[#This Row],[Date]]))</f>
        <v>20156</v>
      </c>
      <c r="Q1197" s="36" t="s">
        <v>108</v>
      </c>
      <c r="R1197" s="36" t="s">
        <v>14</v>
      </c>
      <c r="S1197" s="38">
        <v>11.61</v>
      </c>
      <c r="T1197" s="36" t="s">
        <v>100</v>
      </c>
      <c r="U1197" s="36" t="s">
        <v>1245</v>
      </c>
    </row>
    <row r="1198" spans="10:21" x14ac:dyDescent="0.25">
      <c r="J1198" s="37">
        <v>42177</v>
      </c>
      <c r="K1198" s="36">
        <f t="shared" si="90"/>
        <v>2015</v>
      </c>
      <c r="L1198" s="36" t="str">
        <f t="shared" si="91"/>
        <v>June</v>
      </c>
      <c r="M1198" s="36">
        <f t="shared" si="92"/>
        <v>26</v>
      </c>
      <c r="N1198" s="36">
        <f t="shared" si="93"/>
        <v>22</v>
      </c>
      <c r="O1198" s="36" t="str">
        <f t="shared" si="94"/>
        <v>201526</v>
      </c>
      <c r="P1198" s="36" t="str">
        <f>CONCATENATE(K1198,MONTH(ExpensesDBTable[[#This Row],[Date]]))</f>
        <v>20156</v>
      </c>
      <c r="Q1198" s="36" t="s">
        <v>108</v>
      </c>
      <c r="R1198" s="36" t="s">
        <v>14</v>
      </c>
      <c r="S1198" s="38">
        <v>8.58</v>
      </c>
      <c r="T1198" s="36" t="s">
        <v>100</v>
      </c>
      <c r="U1198" s="36" t="s">
        <v>1246</v>
      </c>
    </row>
    <row r="1199" spans="10:21" x14ac:dyDescent="0.25">
      <c r="J1199" s="37">
        <v>42179</v>
      </c>
      <c r="K1199" s="36">
        <f t="shared" si="90"/>
        <v>2015</v>
      </c>
      <c r="L1199" s="36" t="str">
        <f t="shared" si="91"/>
        <v>June</v>
      </c>
      <c r="M1199" s="36">
        <f t="shared" si="92"/>
        <v>26</v>
      </c>
      <c r="N1199" s="36">
        <f t="shared" si="93"/>
        <v>24</v>
      </c>
      <c r="O1199" s="36" t="str">
        <f t="shared" si="94"/>
        <v>201526</v>
      </c>
      <c r="P1199" s="36" t="str">
        <f>CONCATENATE(K1199,MONTH(ExpensesDBTable[[#This Row],[Date]]))</f>
        <v>20156</v>
      </c>
      <c r="Q1199" s="36" t="s">
        <v>108</v>
      </c>
      <c r="R1199" s="36" t="s">
        <v>14</v>
      </c>
      <c r="S1199" s="38">
        <v>4</v>
      </c>
      <c r="T1199" s="36" t="s">
        <v>100</v>
      </c>
      <c r="U1199" s="36" t="s">
        <v>1247</v>
      </c>
    </row>
    <row r="1200" spans="10:21" x14ac:dyDescent="0.25">
      <c r="J1200" s="37">
        <v>42179</v>
      </c>
      <c r="K1200" s="36">
        <f t="shared" si="90"/>
        <v>2015</v>
      </c>
      <c r="L1200" s="36" t="str">
        <f t="shared" si="91"/>
        <v>June</v>
      </c>
      <c r="M1200" s="36">
        <f t="shared" si="92"/>
        <v>26</v>
      </c>
      <c r="N1200" s="36">
        <f t="shared" si="93"/>
        <v>24</v>
      </c>
      <c r="O1200" s="36" t="str">
        <f t="shared" si="94"/>
        <v>201526</v>
      </c>
      <c r="P1200" s="36" t="str">
        <f>CONCATENATE(K1200,MONTH(ExpensesDBTable[[#This Row],[Date]]))</f>
        <v>20156</v>
      </c>
      <c r="Q1200" s="36" t="s">
        <v>119</v>
      </c>
      <c r="R1200" s="36" t="s">
        <v>14</v>
      </c>
      <c r="S1200" s="38">
        <v>3.6</v>
      </c>
      <c r="T1200" s="36" t="s">
        <v>100</v>
      </c>
      <c r="U1200" s="36" t="s">
        <v>1248</v>
      </c>
    </row>
    <row r="1201" spans="10:21" x14ac:dyDescent="0.25">
      <c r="J1201" s="37">
        <v>42180</v>
      </c>
      <c r="K1201" s="36">
        <f t="shared" si="90"/>
        <v>2015</v>
      </c>
      <c r="L1201" s="36" t="str">
        <f t="shared" si="91"/>
        <v>June</v>
      </c>
      <c r="M1201" s="36">
        <f t="shared" si="92"/>
        <v>26</v>
      </c>
      <c r="N1201" s="36">
        <f t="shared" si="93"/>
        <v>25</v>
      </c>
      <c r="O1201" s="36" t="str">
        <f t="shared" si="94"/>
        <v>201526</v>
      </c>
      <c r="P1201" s="36" t="str">
        <f>CONCATENATE(K1201,MONTH(ExpensesDBTable[[#This Row],[Date]]))</f>
        <v>20156</v>
      </c>
      <c r="Q1201" s="36" t="s">
        <v>108</v>
      </c>
      <c r="R1201" s="36" t="s">
        <v>14</v>
      </c>
      <c r="S1201" s="38">
        <v>9</v>
      </c>
      <c r="T1201" s="36" t="s">
        <v>100</v>
      </c>
      <c r="U1201" s="36" t="s">
        <v>1249</v>
      </c>
    </row>
    <row r="1202" spans="10:21" x14ac:dyDescent="0.25">
      <c r="J1202" s="37">
        <v>42182</v>
      </c>
      <c r="K1202" s="36">
        <f t="shared" si="90"/>
        <v>2015</v>
      </c>
      <c r="L1202" s="36" t="str">
        <f t="shared" si="91"/>
        <v>June</v>
      </c>
      <c r="M1202" s="36">
        <f t="shared" si="92"/>
        <v>26</v>
      </c>
      <c r="N1202" s="36">
        <f t="shared" si="93"/>
        <v>27</v>
      </c>
      <c r="O1202" s="36" t="str">
        <f t="shared" si="94"/>
        <v>201526</v>
      </c>
      <c r="P1202" s="36" t="str">
        <f>CONCATENATE(K1202,MONTH(ExpensesDBTable[[#This Row],[Date]]))</f>
        <v>20156</v>
      </c>
      <c r="Q1202" s="36" t="s">
        <v>182</v>
      </c>
      <c r="R1202" s="36" t="s">
        <v>19</v>
      </c>
      <c r="S1202" s="38">
        <v>18</v>
      </c>
      <c r="T1202" s="36" t="s">
        <v>100</v>
      </c>
      <c r="U1202" s="36" t="s">
        <v>1250</v>
      </c>
    </row>
    <row r="1203" spans="10:21" x14ac:dyDescent="0.25">
      <c r="J1203" s="37">
        <v>42182</v>
      </c>
      <c r="K1203" s="36">
        <f t="shared" si="90"/>
        <v>2015</v>
      </c>
      <c r="L1203" s="36" t="str">
        <f t="shared" si="91"/>
        <v>June</v>
      </c>
      <c r="M1203" s="36">
        <f t="shared" si="92"/>
        <v>26</v>
      </c>
      <c r="N1203" s="36">
        <f t="shared" si="93"/>
        <v>27</v>
      </c>
      <c r="O1203" s="36" t="str">
        <f t="shared" si="94"/>
        <v>201526</v>
      </c>
      <c r="P1203" s="36" t="str">
        <f>CONCATENATE(K1203,MONTH(ExpensesDBTable[[#This Row],[Date]]))</f>
        <v>20156</v>
      </c>
      <c r="Q1203" s="36" t="s">
        <v>182</v>
      </c>
      <c r="R1203" s="36" t="s">
        <v>18</v>
      </c>
      <c r="S1203" s="38">
        <v>158</v>
      </c>
      <c r="T1203" s="36" t="s">
        <v>106</v>
      </c>
      <c r="U1203" s="36" t="s">
        <v>1251</v>
      </c>
    </row>
    <row r="1204" spans="10:21" x14ac:dyDescent="0.25">
      <c r="J1204" s="37">
        <v>42183</v>
      </c>
      <c r="K1204" s="36">
        <f t="shared" si="90"/>
        <v>2015</v>
      </c>
      <c r="L1204" s="36" t="str">
        <f t="shared" si="91"/>
        <v>June</v>
      </c>
      <c r="M1204" s="36">
        <f t="shared" si="92"/>
        <v>26</v>
      </c>
      <c r="N1204" s="36">
        <f t="shared" si="93"/>
        <v>28</v>
      </c>
      <c r="O1204" s="36" t="str">
        <f t="shared" si="94"/>
        <v>201526</v>
      </c>
      <c r="P1204" s="36" t="str">
        <f>CONCATENATE(K1204,MONTH(ExpensesDBTable[[#This Row],[Date]]))</f>
        <v>20156</v>
      </c>
      <c r="Q1204" s="36" t="s">
        <v>119</v>
      </c>
      <c r="R1204" s="36" t="s">
        <v>14</v>
      </c>
      <c r="S1204" s="38">
        <v>49.27</v>
      </c>
      <c r="T1204" s="36" t="s">
        <v>100</v>
      </c>
      <c r="U1204" s="36" t="s">
        <v>1252</v>
      </c>
    </row>
    <row r="1205" spans="10:21" x14ac:dyDescent="0.25">
      <c r="J1205" s="37">
        <v>42183</v>
      </c>
      <c r="K1205" s="36">
        <f t="shared" si="90"/>
        <v>2015</v>
      </c>
      <c r="L1205" s="36" t="str">
        <f t="shared" si="91"/>
        <v>June</v>
      </c>
      <c r="M1205" s="36">
        <f t="shared" si="92"/>
        <v>26</v>
      </c>
      <c r="N1205" s="36">
        <f t="shared" si="93"/>
        <v>28</v>
      </c>
      <c r="O1205" s="36" t="str">
        <f t="shared" si="94"/>
        <v>201526</v>
      </c>
      <c r="P1205" s="36" t="str">
        <f>CONCATENATE(K1205,MONTH(ExpensesDBTable[[#This Row],[Date]]))</f>
        <v>20156</v>
      </c>
      <c r="Q1205" s="36" t="s">
        <v>182</v>
      </c>
      <c r="R1205" s="36" t="s">
        <v>19</v>
      </c>
      <c r="S1205" s="38">
        <v>18</v>
      </c>
      <c r="T1205" s="36" t="s">
        <v>100</v>
      </c>
      <c r="U1205" s="36" t="s">
        <v>1253</v>
      </c>
    </row>
    <row r="1206" spans="10:21" x14ac:dyDescent="0.25">
      <c r="J1206" s="37">
        <v>42183</v>
      </c>
      <c r="K1206" s="36">
        <f t="shared" si="90"/>
        <v>2015</v>
      </c>
      <c r="L1206" s="36" t="str">
        <f t="shared" si="91"/>
        <v>June</v>
      </c>
      <c r="M1206" s="36">
        <f t="shared" si="92"/>
        <v>26</v>
      </c>
      <c r="N1206" s="36">
        <f t="shared" si="93"/>
        <v>28</v>
      </c>
      <c r="O1206" s="36" t="str">
        <f t="shared" si="94"/>
        <v>201526</v>
      </c>
      <c r="P1206" s="36" t="str">
        <f>CONCATENATE(K1206,MONTH(ExpensesDBTable[[#This Row],[Date]]))</f>
        <v>20156</v>
      </c>
      <c r="Q1206" s="36" t="s">
        <v>620</v>
      </c>
      <c r="R1206" s="36" t="s">
        <v>14</v>
      </c>
      <c r="S1206" s="38">
        <v>3</v>
      </c>
      <c r="T1206" s="36" t="s">
        <v>100</v>
      </c>
      <c r="U1206" s="36" t="s">
        <v>1254</v>
      </c>
    </row>
    <row r="1207" spans="10:21" x14ac:dyDescent="0.25">
      <c r="J1207" s="37">
        <v>42183</v>
      </c>
      <c r="K1207" s="36">
        <f t="shared" si="90"/>
        <v>2015</v>
      </c>
      <c r="L1207" s="36" t="str">
        <f t="shared" si="91"/>
        <v>June</v>
      </c>
      <c r="M1207" s="36">
        <f t="shared" si="92"/>
        <v>26</v>
      </c>
      <c r="N1207" s="36">
        <f t="shared" si="93"/>
        <v>28</v>
      </c>
      <c r="O1207" s="36" t="str">
        <f t="shared" si="94"/>
        <v>201526</v>
      </c>
      <c r="P1207" s="36" t="str">
        <f>CONCATENATE(K1207,MONTH(ExpensesDBTable[[#This Row],[Date]]))</f>
        <v>20156</v>
      </c>
      <c r="Q1207" s="36" t="s">
        <v>456</v>
      </c>
      <c r="R1207" s="36" t="s">
        <v>18</v>
      </c>
      <c r="S1207" s="38">
        <v>151.88</v>
      </c>
      <c r="T1207" s="36" t="s">
        <v>106</v>
      </c>
      <c r="U1207" s="36" t="s">
        <v>1255</v>
      </c>
    </row>
    <row r="1208" spans="10:21" x14ac:dyDescent="0.25">
      <c r="J1208" s="37">
        <v>42183</v>
      </c>
      <c r="K1208" s="36">
        <f t="shared" si="90"/>
        <v>2015</v>
      </c>
      <c r="L1208" s="36" t="str">
        <f t="shared" si="91"/>
        <v>June</v>
      </c>
      <c r="M1208" s="36">
        <f t="shared" si="92"/>
        <v>26</v>
      </c>
      <c r="N1208" s="36">
        <f t="shared" si="93"/>
        <v>28</v>
      </c>
      <c r="O1208" s="36" t="str">
        <f t="shared" si="94"/>
        <v>201526</v>
      </c>
      <c r="P1208" s="36" t="str">
        <f>CONCATENATE(K1208,MONTH(ExpensesDBTable[[#This Row],[Date]]))</f>
        <v>20156</v>
      </c>
      <c r="Q1208" s="36" t="s">
        <v>182</v>
      </c>
      <c r="R1208" s="36" t="s">
        <v>18</v>
      </c>
      <c r="S1208" s="38">
        <v>50</v>
      </c>
      <c r="T1208" s="36" t="s">
        <v>106</v>
      </c>
      <c r="U1208" s="36" t="s">
        <v>1256</v>
      </c>
    </row>
    <row r="1209" spans="10:21" x14ac:dyDescent="0.25">
      <c r="J1209" s="37">
        <v>42186</v>
      </c>
      <c r="K1209" s="36">
        <f t="shared" si="90"/>
        <v>2015</v>
      </c>
      <c r="L1209" s="36" t="str">
        <f t="shared" si="91"/>
        <v>July</v>
      </c>
      <c r="M1209" s="36">
        <f t="shared" si="92"/>
        <v>27</v>
      </c>
      <c r="N1209" s="36">
        <f t="shared" si="93"/>
        <v>1</v>
      </c>
      <c r="O1209" s="36" t="str">
        <f t="shared" si="94"/>
        <v>201527</v>
      </c>
      <c r="P1209" s="36" t="str">
        <f>CONCATENATE(K1209,MONTH(ExpensesDBTable[[#This Row],[Date]]))</f>
        <v>20157</v>
      </c>
      <c r="Q1209" s="36" t="s">
        <v>119</v>
      </c>
      <c r="R1209" s="36" t="s">
        <v>14</v>
      </c>
      <c r="S1209" s="38">
        <v>17.41</v>
      </c>
      <c r="T1209" s="36" t="s">
        <v>100</v>
      </c>
      <c r="U1209" s="36" t="s">
        <v>1257</v>
      </c>
    </row>
    <row r="1210" spans="10:21" x14ac:dyDescent="0.25">
      <c r="J1210" s="37">
        <v>42188</v>
      </c>
      <c r="K1210" s="36">
        <f t="shared" si="90"/>
        <v>2015</v>
      </c>
      <c r="L1210" s="36" t="str">
        <f t="shared" si="91"/>
        <v>July</v>
      </c>
      <c r="M1210" s="36">
        <f t="shared" si="92"/>
        <v>27</v>
      </c>
      <c r="N1210" s="36">
        <f t="shared" si="93"/>
        <v>3</v>
      </c>
      <c r="O1210" s="36" t="str">
        <f t="shared" si="94"/>
        <v>201527</v>
      </c>
      <c r="P1210" s="36" t="str">
        <f>CONCATENATE(K1210,MONTH(ExpensesDBTable[[#This Row],[Date]]))</f>
        <v>20157</v>
      </c>
      <c r="Q1210" s="36" t="s">
        <v>128</v>
      </c>
      <c r="R1210" s="36" t="s">
        <v>22</v>
      </c>
      <c r="S1210" s="38">
        <v>1</v>
      </c>
      <c r="T1210" s="36" t="s">
        <v>100</v>
      </c>
      <c r="U1210" s="36" t="s">
        <v>1258</v>
      </c>
    </row>
    <row r="1211" spans="10:21" x14ac:dyDescent="0.25">
      <c r="J1211" s="37">
        <v>42188</v>
      </c>
      <c r="K1211" s="36">
        <f t="shared" si="90"/>
        <v>2015</v>
      </c>
      <c r="L1211" s="36" t="str">
        <f t="shared" si="91"/>
        <v>July</v>
      </c>
      <c r="M1211" s="36">
        <f t="shared" si="92"/>
        <v>27</v>
      </c>
      <c r="N1211" s="36">
        <f t="shared" si="93"/>
        <v>3</v>
      </c>
      <c r="O1211" s="36" t="str">
        <f t="shared" si="94"/>
        <v>201527</v>
      </c>
      <c r="P1211" s="36" t="str">
        <f>CONCATENATE(K1211,MONTH(ExpensesDBTable[[#This Row],[Date]]))</f>
        <v>20157</v>
      </c>
      <c r="Q1211" s="36" t="s">
        <v>182</v>
      </c>
      <c r="R1211" s="36" t="s">
        <v>16</v>
      </c>
      <c r="S1211" s="38">
        <v>52</v>
      </c>
      <c r="T1211" s="36" t="s">
        <v>106</v>
      </c>
      <c r="U1211" s="36" t="s">
        <v>1259</v>
      </c>
    </row>
    <row r="1212" spans="10:21" x14ac:dyDescent="0.25">
      <c r="J1212" s="37">
        <v>42188</v>
      </c>
      <c r="K1212" s="36">
        <f t="shared" si="90"/>
        <v>2015</v>
      </c>
      <c r="L1212" s="36" t="str">
        <f t="shared" si="91"/>
        <v>July</v>
      </c>
      <c r="M1212" s="36">
        <f t="shared" si="92"/>
        <v>27</v>
      </c>
      <c r="N1212" s="36">
        <f t="shared" si="93"/>
        <v>3</v>
      </c>
      <c r="O1212" s="36" t="str">
        <f t="shared" si="94"/>
        <v>201527</v>
      </c>
      <c r="P1212" s="36" t="str">
        <f>CONCATENATE(K1212,MONTH(ExpensesDBTable[[#This Row],[Date]]))</f>
        <v>20157</v>
      </c>
      <c r="Q1212" s="36" t="s">
        <v>171</v>
      </c>
      <c r="R1212" s="36" t="s">
        <v>16</v>
      </c>
      <c r="S1212" s="38">
        <v>9</v>
      </c>
      <c r="T1212" s="36" t="s">
        <v>106</v>
      </c>
      <c r="U1212" s="36" t="s">
        <v>1260</v>
      </c>
    </row>
    <row r="1213" spans="10:21" x14ac:dyDescent="0.25">
      <c r="J1213" s="37">
        <v>42188</v>
      </c>
      <c r="K1213" s="36">
        <f t="shared" si="90"/>
        <v>2015</v>
      </c>
      <c r="L1213" s="36" t="str">
        <f t="shared" si="91"/>
        <v>July</v>
      </c>
      <c r="M1213" s="36">
        <f t="shared" si="92"/>
        <v>27</v>
      </c>
      <c r="N1213" s="36">
        <f t="shared" si="93"/>
        <v>3</v>
      </c>
      <c r="O1213" s="36" t="str">
        <f t="shared" si="94"/>
        <v>201527</v>
      </c>
      <c r="P1213" s="36" t="str">
        <f>CONCATENATE(K1213,MONTH(ExpensesDBTable[[#This Row],[Date]]))</f>
        <v>20157</v>
      </c>
      <c r="Q1213" s="36" t="s">
        <v>108</v>
      </c>
      <c r="R1213" s="36" t="s">
        <v>14</v>
      </c>
      <c r="S1213" s="38">
        <v>4</v>
      </c>
      <c r="T1213" s="36" t="s">
        <v>100</v>
      </c>
      <c r="U1213" s="36" t="s">
        <v>1261</v>
      </c>
    </row>
    <row r="1214" spans="10:21" x14ac:dyDescent="0.25">
      <c r="J1214" s="37">
        <v>42188</v>
      </c>
      <c r="K1214" s="36">
        <f t="shared" si="90"/>
        <v>2015</v>
      </c>
      <c r="L1214" s="36" t="str">
        <f t="shared" si="91"/>
        <v>July</v>
      </c>
      <c r="M1214" s="36">
        <f t="shared" si="92"/>
        <v>27</v>
      </c>
      <c r="N1214" s="36">
        <f t="shared" si="93"/>
        <v>3</v>
      </c>
      <c r="O1214" s="36" t="str">
        <f t="shared" si="94"/>
        <v>201527</v>
      </c>
      <c r="P1214" s="36" t="str">
        <f>CONCATENATE(K1214,MONTH(ExpensesDBTable[[#This Row],[Date]]))</f>
        <v>20157</v>
      </c>
      <c r="Q1214" s="36" t="s">
        <v>182</v>
      </c>
      <c r="R1214" s="36" t="s">
        <v>19</v>
      </c>
      <c r="S1214" s="38">
        <v>26</v>
      </c>
      <c r="T1214" s="36" t="s">
        <v>106</v>
      </c>
      <c r="U1214" s="36" t="s">
        <v>1262</v>
      </c>
    </row>
    <row r="1215" spans="10:21" x14ac:dyDescent="0.25">
      <c r="J1215" s="37">
        <v>42188</v>
      </c>
      <c r="K1215" s="36">
        <f t="shared" si="90"/>
        <v>2015</v>
      </c>
      <c r="L1215" s="36" t="str">
        <f t="shared" si="91"/>
        <v>July</v>
      </c>
      <c r="M1215" s="36">
        <f t="shared" si="92"/>
        <v>27</v>
      </c>
      <c r="N1215" s="36">
        <f t="shared" si="93"/>
        <v>3</v>
      </c>
      <c r="O1215" s="36" t="str">
        <f t="shared" si="94"/>
        <v>201527</v>
      </c>
      <c r="P1215" s="36" t="str">
        <f>CONCATENATE(K1215,MONTH(ExpensesDBTable[[#This Row],[Date]]))</f>
        <v>20157</v>
      </c>
      <c r="Q1215" s="36" t="s">
        <v>182</v>
      </c>
      <c r="R1215" s="36" t="s">
        <v>14</v>
      </c>
      <c r="S1215" s="38">
        <v>3.4</v>
      </c>
      <c r="T1215" s="36" t="s">
        <v>100</v>
      </c>
      <c r="U1215" s="36" t="s">
        <v>1263</v>
      </c>
    </row>
    <row r="1216" spans="10:21" x14ac:dyDescent="0.25">
      <c r="J1216" s="37">
        <v>42189</v>
      </c>
      <c r="K1216" s="36">
        <f t="shared" si="90"/>
        <v>2015</v>
      </c>
      <c r="L1216" s="36" t="str">
        <f t="shared" si="91"/>
        <v>July</v>
      </c>
      <c r="M1216" s="36">
        <f t="shared" si="92"/>
        <v>27</v>
      </c>
      <c r="N1216" s="36">
        <f t="shared" si="93"/>
        <v>4</v>
      </c>
      <c r="O1216" s="36" t="str">
        <f t="shared" si="94"/>
        <v>201527</v>
      </c>
      <c r="P1216" s="36" t="str">
        <f>CONCATENATE(K1216,MONTH(ExpensesDBTable[[#This Row],[Date]]))</f>
        <v>20157</v>
      </c>
      <c r="Q1216" s="36" t="s">
        <v>182</v>
      </c>
      <c r="R1216" s="36" t="s">
        <v>19</v>
      </c>
      <c r="S1216" s="38">
        <v>13</v>
      </c>
      <c r="T1216" s="36" t="s">
        <v>106</v>
      </c>
      <c r="U1216" s="36" t="s">
        <v>1264</v>
      </c>
    </row>
    <row r="1217" spans="10:21" x14ac:dyDescent="0.25">
      <c r="J1217" s="37">
        <v>42189</v>
      </c>
      <c r="K1217" s="36">
        <f t="shared" si="90"/>
        <v>2015</v>
      </c>
      <c r="L1217" s="36" t="str">
        <f t="shared" si="91"/>
        <v>July</v>
      </c>
      <c r="M1217" s="36">
        <f t="shared" si="92"/>
        <v>27</v>
      </c>
      <c r="N1217" s="36">
        <f t="shared" si="93"/>
        <v>4</v>
      </c>
      <c r="O1217" s="36" t="str">
        <f t="shared" si="94"/>
        <v>201527</v>
      </c>
      <c r="P1217" s="36" t="str">
        <f>CONCATENATE(K1217,MONTH(ExpensesDBTable[[#This Row],[Date]]))</f>
        <v>20157</v>
      </c>
      <c r="Q1217" s="36" t="s">
        <v>182</v>
      </c>
      <c r="R1217" s="36" t="s">
        <v>19</v>
      </c>
      <c r="S1217" s="38">
        <v>58.75</v>
      </c>
      <c r="T1217" s="36" t="s">
        <v>106</v>
      </c>
      <c r="U1217" s="36" t="s">
        <v>1265</v>
      </c>
    </row>
    <row r="1218" spans="10:21" x14ac:dyDescent="0.25">
      <c r="J1218" s="37">
        <v>42189</v>
      </c>
      <c r="K1218" s="36">
        <f t="shared" si="90"/>
        <v>2015</v>
      </c>
      <c r="L1218" s="36" t="str">
        <f t="shared" si="91"/>
        <v>July</v>
      </c>
      <c r="M1218" s="36">
        <f t="shared" si="92"/>
        <v>27</v>
      </c>
      <c r="N1218" s="36">
        <f t="shared" si="93"/>
        <v>4</v>
      </c>
      <c r="O1218" s="36" t="str">
        <f t="shared" si="94"/>
        <v>201527</v>
      </c>
      <c r="P1218" s="36" t="str">
        <f>CONCATENATE(K1218,MONTH(ExpensesDBTable[[#This Row],[Date]]))</f>
        <v>20157</v>
      </c>
      <c r="Q1218" s="36" t="s">
        <v>182</v>
      </c>
      <c r="R1218" s="36" t="s">
        <v>19</v>
      </c>
      <c r="S1218" s="38">
        <v>96.63</v>
      </c>
      <c r="T1218" s="36" t="s">
        <v>106</v>
      </c>
      <c r="U1218" s="36" t="s">
        <v>1266</v>
      </c>
    </row>
    <row r="1219" spans="10:21" x14ac:dyDescent="0.25">
      <c r="J1219" s="37">
        <v>42189</v>
      </c>
      <c r="K1219" s="36">
        <f t="shared" si="90"/>
        <v>2015</v>
      </c>
      <c r="L1219" s="36" t="str">
        <f t="shared" si="91"/>
        <v>July</v>
      </c>
      <c r="M1219" s="36">
        <f t="shared" si="92"/>
        <v>27</v>
      </c>
      <c r="N1219" s="36">
        <f t="shared" si="93"/>
        <v>4</v>
      </c>
      <c r="O1219" s="36" t="str">
        <f t="shared" si="94"/>
        <v>201527</v>
      </c>
      <c r="P1219" s="36" t="str">
        <f>CONCATENATE(K1219,MONTH(ExpensesDBTable[[#This Row],[Date]]))</f>
        <v>20157</v>
      </c>
      <c r="Q1219" s="36" t="s">
        <v>554</v>
      </c>
      <c r="R1219" s="36" t="s">
        <v>19</v>
      </c>
      <c r="S1219" s="38">
        <v>2.75</v>
      </c>
      <c r="T1219" s="36" t="s">
        <v>106</v>
      </c>
      <c r="U1219" s="36" t="s">
        <v>1267</v>
      </c>
    </row>
    <row r="1220" spans="10:21" x14ac:dyDescent="0.25">
      <c r="J1220" s="37">
        <v>42189</v>
      </c>
      <c r="K1220" s="36">
        <f t="shared" si="90"/>
        <v>2015</v>
      </c>
      <c r="L1220" s="36" t="str">
        <f t="shared" si="91"/>
        <v>July</v>
      </c>
      <c r="M1220" s="36">
        <f t="shared" si="92"/>
        <v>27</v>
      </c>
      <c r="N1220" s="36">
        <f t="shared" si="93"/>
        <v>4</v>
      </c>
      <c r="O1220" s="36" t="str">
        <f t="shared" si="94"/>
        <v>201527</v>
      </c>
      <c r="P1220" s="36" t="str">
        <f>CONCATENATE(K1220,MONTH(ExpensesDBTable[[#This Row],[Date]]))</f>
        <v>20157</v>
      </c>
      <c r="Q1220" s="36" t="s">
        <v>199</v>
      </c>
      <c r="R1220" s="36" t="s">
        <v>19</v>
      </c>
      <c r="S1220" s="38">
        <v>12.5</v>
      </c>
      <c r="T1220" s="36" t="s">
        <v>106</v>
      </c>
      <c r="U1220" s="36" t="s">
        <v>1268</v>
      </c>
    </row>
    <row r="1221" spans="10:21" x14ac:dyDescent="0.25">
      <c r="J1221" s="37">
        <v>42189</v>
      </c>
      <c r="K1221" s="36">
        <f t="shared" si="90"/>
        <v>2015</v>
      </c>
      <c r="L1221" s="36" t="str">
        <f t="shared" si="91"/>
        <v>July</v>
      </c>
      <c r="M1221" s="36">
        <f t="shared" si="92"/>
        <v>27</v>
      </c>
      <c r="N1221" s="36">
        <f t="shared" si="93"/>
        <v>4</v>
      </c>
      <c r="O1221" s="36" t="str">
        <f t="shared" si="94"/>
        <v>201527</v>
      </c>
      <c r="P1221" s="36" t="str">
        <f>CONCATENATE(K1221,MONTH(ExpensesDBTable[[#This Row],[Date]]))</f>
        <v>20157</v>
      </c>
      <c r="Q1221" s="36" t="s">
        <v>182</v>
      </c>
      <c r="R1221" s="36" t="s">
        <v>19</v>
      </c>
      <c r="S1221" s="38">
        <v>4.4000000000000004</v>
      </c>
      <c r="T1221" s="36" t="s">
        <v>106</v>
      </c>
      <c r="U1221" s="36" t="s">
        <v>1269</v>
      </c>
    </row>
    <row r="1222" spans="10:21" x14ac:dyDescent="0.25">
      <c r="J1222" s="37">
        <v>42190</v>
      </c>
      <c r="K1222" s="36">
        <f t="shared" si="90"/>
        <v>2015</v>
      </c>
      <c r="L1222" s="36" t="str">
        <f t="shared" si="91"/>
        <v>July</v>
      </c>
      <c r="M1222" s="36">
        <f t="shared" si="92"/>
        <v>27</v>
      </c>
      <c r="N1222" s="36">
        <f t="shared" si="93"/>
        <v>5</v>
      </c>
      <c r="O1222" s="36" t="str">
        <f t="shared" si="94"/>
        <v>201527</v>
      </c>
      <c r="P1222" s="36" t="str">
        <f>CONCATENATE(K1222,MONTH(ExpensesDBTable[[#This Row],[Date]]))</f>
        <v>20157</v>
      </c>
      <c r="Q1222" s="36" t="s">
        <v>735</v>
      </c>
      <c r="R1222" s="36" t="s">
        <v>19</v>
      </c>
      <c r="S1222" s="38">
        <v>89.9</v>
      </c>
      <c r="T1222" s="36" t="s">
        <v>106</v>
      </c>
      <c r="U1222" s="36" t="s">
        <v>1270</v>
      </c>
    </row>
    <row r="1223" spans="10:21" x14ac:dyDescent="0.25">
      <c r="J1223" s="37">
        <v>42190</v>
      </c>
      <c r="K1223" s="36">
        <f t="shared" si="90"/>
        <v>2015</v>
      </c>
      <c r="L1223" s="36" t="str">
        <f t="shared" si="91"/>
        <v>July</v>
      </c>
      <c r="M1223" s="36">
        <f t="shared" si="92"/>
        <v>27</v>
      </c>
      <c r="N1223" s="36">
        <f t="shared" si="93"/>
        <v>5</v>
      </c>
      <c r="O1223" s="36" t="str">
        <f t="shared" si="94"/>
        <v>201527</v>
      </c>
      <c r="P1223" s="36" t="str">
        <f>CONCATENATE(K1223,MONTH(ExpensesDBTable[[#This Row],[Date]]))</f>
        <v>20157</v>
      </c>
      <c r="Q1223" s="36" t="s">
        <v>182</v>
      </c>
      <c r="R1223" s="36" t="s">
        <v>19</v>
      </c>
      <c r="S1223" s="38">
        <v>27</v>
      </c>
      <c r="T1223" s="36" t="s">
        <v>106</v>
      </c>
      <c r="U1223" s="36" t="s">
        <v>1271</v>
      </c>
    </row>
    <row r="1224" spans="10:21" x14ac:dyDescent="0.25">
      <c r="J1224" s="37">
        <v>42190</v>
      </c>
      <c r="K1224" s="36">
        <f t="shared" si="90"/>
        <v>2015</v>
      </c>
      <c r="L1224" s="36" t="str">
        <f t="shared" si="91"/>
        <v>July</v>
      </c>
      <c r="M1224" s="36">
        <f t="shared" si="92"/>
        <v>27</v>
      </c>
      <c r="N1224" s="36">
        <f t="shared" si="93"/>
        <v>5</v>
      </c>
      <c r="O1224" s="36" t="str">
        <f t="shared" si="94"/>
        <v>201527</v>
      </c>
      <c r="P1224" s="36" t="str">
        <f>CONCATENATE(K1224,MONTH(ExpensesDBTable[[#This Row],[Date]]))</f>
        <v>20157</v>
      </c>
      <c r="Q1224" s="36" t="s">
        <v>182</v>
      </c>
      <c r="R1224" s="36" t="s">
        <v>19</v>
      </c>
      <c r="S1224" s="38">
        <v>11</v>
      </c>
      <c r="T1224" s="36" t="s">
        <v>106</v>
      </c>
      <c r="U1224" s="36" t="s">
        <v>1272</v>
      </c>
    </row>
    <row r="1225" spans="10:21" x14ac:dyDescent="0.25">
      <c r="J1225" s="37">
        <v>42190</v>
      </c>
      <c r="K1225" s="36">
        <f t="shared" si="90"/>
        <v>2015</v>
      </c>
      <c r="L1225" s="36" t="str">
        <f t="shared" si="91"/>
        <v>July</v>
      </c>
      <c r="M1225" s="36">
        <f t="shared" si="92"/>
        <v>27</v>
      </c>
      <c r="N1225" s="36">
        <f t="shared" si="93"/>
        <v>5</v>
      </c>
      <c r="O1225" s="36" t="str">
        <f t="shared" si="94"/>
        <v>201527</v>
      </c>
      <c r="P1225" s="36" t="str">
        <f>CONCATENATE(K1225,MONTH(ExpensesDBTable[[#This Row],[Date]]))</f>
        <v>20157</v>
      </c>
      <c r="Q1225" s="36" t="s">
        <v>182</v>
      </c>
      <c r="R1225" s="36" t="s">
        <v>19</v>
      </c>
      <c r="S1225" s="38">
        <v>18</v>
      </c>
      <c r="T1225" s="36" t="s">
        <v>106</v>
      </c>
      <c r="U1225" s="36" t="s">
        <v>1273</v>
      </c>
    </row>
    <row r="1226" spans="10:21" x14ac:dyDescent="0.25">
      <c r="J1226" s="37">
        <v>42190</v>
      </c>
      <c r="K1226" s="36">
        <f t="shared" si="90"/>
        <v>2015</v>
      </c>
      <c r="L1226" s="36" t="str">
        <f t="shared" si="91"/>
        <v>July</v>
      </c>
      <c r="M1226" s="36">
        <f t="shared" si="92"/>
        <v>27</v>
      </c>
      <c r="N1226" s="36">
        <f t="shared" si="93"/>
        <v>5</v>
      </c>
      <c r="O1226" s="36" t="str">
        <f t="shared" si="94"/>
        <v>201527</v>
      </c>
      <c r="P1226" s="36" t="str">
        <f>CONCATENATE(K1226,MONTH(ExpensesDBTable[[#This Row],[Date]]))</f>
        <v>20157</v>
      </c>
      <c r="Q1226" s="36" t="s">
        <v>182</v>
      </c>
      <c r="R1226" s="36" t="s">
        <v>19</v>
      </c>
      <c r="S1226" s="38">
        <v>10.5</v>
      </c>
      <c r="T1226" s="36" t="s">
        <v>106</v>
      </c>
      <c r="U1226" s="36" t="s">
        <v>1274</v>
      </c>
    </row>
    <row r="1227" spans="10:21" x14ac:dyDescent="0.25">
      <c r="J1227" s="37">
        <v>42190</v>
      </c>
      <c r="K1227" s="36">
        <f t="shared" ref="K1227:K1290" si="95">YEAR(J1227)</f>
        <v>2015</v>
      </c>
      <c r="L1227" s="36" t="str">
        <f t="shared" ref="L1227:L1290" si="96">TEXT(DATE(1,MONTH(J1227),1),"MMMM")</f>
        <v>July</v>
      </c>
      <c r="M1227" s="36">
        <f t="shared" ref="M1227:M1290" si="97">WEEKNUM(J1227,2)</f>
        <v>27</v>
      </c>
      <c r="N1227" s="36">
        <f t="shared" ref="N1227:N1290" si="98">DAY(J1227)</f>
        <v>5</v>
      </c>
      <c r="O1227" s="36" t="str">
        <f t="shared" ref="O1227:O1290" si="99">CONCATENATE(K1227,M1227)</f>
        <v>201527</v>
      </c>
      <c r="P1227" s="36" t="str">
        <f>CONCATENATE(K1227,MONTH(ExpensesDBTable[[#This Row],[Date]]))</f>
        <v>20157</v>
      </c>
      <c r="Q1227" s="36" t="s">
        <v>128</v>
      </c>
      <c r="R1227" s="36" t="s">
        <v>22</v>
      </c>
      <c r="S1227" s="38">
        <v>138.6</v>
      </c>
      <c r="T1227" s="36" t="s">
        <v>106</v>
      </c>
      <c r="U1227" s="36" t="s">
        <v>1275</v>
      </c>
    </row>
    <row r="1228" spans="10:21" x14ac:dyDescent="0.25">
      <c r="J1228" s="37">
        <v>42190</v>
      </c>
      <c r="K1228" s="36">
        <f t="shared" si="95"/>
        <v>2015</v>
      </c>
      <c r="L1228" s="36" t="str">
        <f t="shared" si="96"/>
        <v>July</v>
      </c>
      <c r="M1228" s="36">
        <f t="shared" si="97"/>
        <v>27</v>
      </c>
      <c r="N1228" s="36">
        <f t="shared" si="98"/>
        <v>5</v>
      </c>
      <c r="O1228" s="36" t="str">
        <f t="shared" si="99"/>
        <v>201527</v>
      </c>
      <c r="P1228" s="36" t="str">
        <f>CONCATENATE(K1228,MONTH(ExpensesDBTable[[#This Row],[Date]]))</f>
        <v>20157</v>
      </c>
      <c r="Q1228" s="36" t="s">
        <v>182</v>
      </c>
      <c r="R1228" s="36" t="s">
        <v>19</v>
      </c>
      <c r="S1228" s="38">
        <v>18</v>
      </c>
      <c r="T1228" s="36" t="s">
        <v>106</v>
      </c>
      <c r="U1228" s="36" t="s">
        <v>1276</v>
      </c>
    </row>
    <row r="1229" spans="10:21" x14ac:dyDescent="0.25">
      <c r="J1229" s="37">
        <v>42191</v>
      </c>
      <c r="K1229" s="36">
        <f t="shared" si="95"/>
        <v>2015</v>
      </c>
      <c r="L1229" s="36" t="str">
        <f t="shared" si="96"/>
        <v>July</v>
      </c>
      <c r="M1229" s="36">
        <f t="shared" si="97"/>
        <v>28</v>
      </c>
      <c r="N1229" s="36">
        <f t="shared" si="98"/>
        <v>6</v>
      </c>
      <c r="O1229" s="36" t="str">
        <f t="shared" si="99"/>
        <v>201528</v>
      </c>
      <c r="P1229" s="36" t="str">
        <f>CONCATENATE(K1229,MONTH(ExpensesDBTable[[#This Row],[Date]]))</f>
        <v>20157</v>
      </c>
      <c r="Q1229" s="36" t="s">
        <v>648</v>
      </c>
      <c r="R1229" s="36" t="s">
        <v>23</v>
      </c>
      <c r="S1229" s="38">
        <v>43.17</v>
      </c>
      <c r="T1229" s="36" t="s">
        <v>106</v>
      </c>
      <c r="U1229" s="36" t="s">
        <v>1277</v>
      </c>
    </row>
    <row r="1230" spans="10:21" x14ac:dyDescent="0.25">
      <c r="J1230" s="37">
        <v>42191</v>
      </c>
      <c r="K1230" s="36">
        <f t="shared" si="95"/>
        <v>2015</v>
      </c>
      <c r="L1230" s="36" t="str">
        <f t="shared" si="96"/>
        <v>July</v>
      </c>
      <c r="M1230" s="36">
        <f t="shared" si="97"/>
        <v>28</v>
      </c>
      <c r="N1230" s="36">
        <f t="shared" si="98"/>
        <v>6</v>
      </c>
      <c r="O1230" s="36" t="str">
        <f t="shared" si="99"/>
        <v>201528</v>
      </c>
      <c r="P1230" s="36" t="str">
        <f>CONCATENATE(K1230,MONTH(ExpensesDBTable[[#This Row],[Date]]))</f>
        <v>20157</v>
      </c>
      <c r="Q1230" s="36" t="s">
        <v>182</v>
      </c>
      <c r="R1230" s="36" t="s">
        <v>11</v>
      </c>
      <c r="S1230" s="38">
        <v>19</v>
      </c>
      <c r="T1230" s="36" t="s">
        <v>106</v>
      </c>
      <c r="U1230" s="36" t="s">
        <v>1278</v>
      </c>
    </row>
    <row r="1231" spans="10:21" x14ac:dyDescent="0.25">
      <c r="J1231" s="37">
        <v>42191</v>
      </c>
      <c r="K1231" s="36">
        <f t="shared" si="95"/>
        <v>2015</v>
      </c>
      <c r="L1231" s="36" t="str">
        <f t="shared" si="96"/>
        <v>July</v>
      </c>
      <c r="M1231" s="36">
        <f t="shared" si="97"/>
        <v>28</v>
      </c>
      <c r="N1231" s="36">
        <f t="shared" si="98"/>
        <v>6</v>
      </c>
      <c r="O1231" s="36" t="str">
        <f t="shared" si="99"/>
        <v>201528</v>
      </c>
      <c r="P1231" s="36" t="str">
        <f>CONCATENATE(K1231,MONTH(ExpensesDBTable[[#This Row],[Date]]))</f>
        <v>20157</v>
      </c>
      <c r="Q1231" s="36" t="s">
        <v>182</v>
      </c>
      <c r="R1231" s="36" t="s">
        <v>22</v>
      </c>
      <c r="S1231" s="38">
        <v>18</v>
      </c>
      <c r="T1231" s="36" t="s">
        <v>106</v>
      </c>
      <c r="U1231" s="36" t="s">
        <v>1279</v>
      </c>
    </row>
    <row r="1232" spans="10:21" x14ac:dyDescent="0.25">
      <c r="J1232" s="37">
        <v>42192</v>
      </c>
      <c r="K1232" s="36">
        <f t="shared" si="95"/>
        <v>2015</v>
      </c>
      <c r="L1232" s="36" t="str">
        <f t="shared" si="96"/>
        <v>July</v>
      </c>
      <c r="M1232" s="36">
        <f t="shared" si="97"/>
        <v>28</v>
      </c>
      <c r="N1232" s="36">
        <f t="shared" si="98"/>
        <v>7</v>
      </c>
      <c r="O1232" s="36" t="str">
        <f t="shared" si="99"/>
        <v>201528</v>
      </c>
      <c r="P1232" s="36" t="str">
        <f>CONCATENATE(K1232,MONTH(ExpensesDBTable[[#This Row],[Date]]))</f>
        <v>20157</v>
      </c>
      <c r="Q1232" s="36" t="s">
        <v>128</v>
      </c>
      <c r="R1232" s="36" t="s">
        <v>22</v>
      </c>
      <c r="S1232" s="38">
        <v>11</v>
      </c>
      <c r="T1232" s="36" t="s">
        <v>100</v>
      </c>
      <c r="U1232" s="36" t="s">
        <v>1280</v>
      </c>
    </row>
    <row r="1233" spans="10:21" x14ac:dyDescent="0.25">
      <c r="J1233" s="37">
        <v>42192</v>
      </c>
      <c r="K1233" s="36">
        <f t="shared" si="95"/>
        <v>2015</v>
      </c>
      <c r="L1233" s="36" t="str">
        <f t="shared" si="96"/>
        <v>July</v>
      </c>
      <c r="M1233" s="36">
        <f t="shared" si="97"/>
        <v>28</v>
      </c>
      <c r="N1233" s="36">
        <f t="shared" si="98"/>
        <v>7</v>
      </c>
      <c r="O1233" s="36" t="str">
        <f t="shared" si="99"/>
        <v>201528</v>
      </c>
      <c r="P1233" s="36" t="str">
        <f>CONCATENATE(K1233,MONTH(ExpensesDBTable[[#This Row],[Date]]))</f>
        <v>20157</v>
      </c>
      <c r="Q1233" s="36" t="s">
        <v>119</v>
      </c>
      <c r="R1233" s="36" t="s">
        <v>14</v>
      </c>
      <c r="S1233" s="38">
        <v>12.82</v>
      </c>
      <c r="T1233" s="36" t="s">
        <v>100</v>
      </c>
      <c r="U1233" s="36" t="s">
        <v>1281</v>
      </c>
    </row>
    <row r="1234" spans="10:21" x14ac:dyDescent="0.25">
      <c r="J1234" s="37">
        <v>42192</v>
      </c>
      <c r="K1234" s="36">
        <f t="shared" si="95"/>
        <v>2015</v>
      </c>
      <c r="L1234" s="36" t="str">
        <f t="shared" si="96"/>
        <v>July</v>
      </c>
      <c r="M1234" s="36">
        <f t="shared" si="97"/>
        <v>28</v>
      </c>
      <c r="N1234" s="36">
        <f t="shared" si="98"/>
        <v>7</v>
      </c>
      <c r="O1234" s="36" t="str">
        <f t="shared" si="99"/>
        <v>201528</v>
      </c>
      <c r="P1234" s="36" t="str">
        <f>CONCATENATE(K1234,MONTH(ExpensesDBTable[[#This Row],[Date]]))</f>
        <v>20157</v>
      </c>
      <c r="Q1234" s="36" t="s">
        <v>1204</v>
      </c>
      <c r="R1234" s="36" t="s">
        <v>23</v>
      </c>
      <c r="S1234" s="38">
        <v>70</v>
      </c>
      <c r="T1234" s="36" t="s">
        <v>106</v>
      </c>
      <c r="U1234" s="36" t="s">
        <v>586</v>
      </c>
    </row>
    <row r="1235" spans="10:21" x14ac:dyDescent="0.25">
      <c r="J1235" s="37">
        <v>42192</v>
      </c>
      <c r="K1235" s="36">
        <f t="shared" si="95"/>
        <v>2015</v>
      </c>
      <c r="L1235" s="36" t="str">
        <f t="shared" si="96"/>
        <v>July</v>
      </c>
      <c r="M1235" s="36">
        <f t="shared" si="97"/>
        <v>28</v>
      </c>
      <c r="N1235" s="36">
        <f t="shared" si="98"/>
        <v>7</v>
      </c>
      <c r="O1235" s="36" t="str">
        <f t="shared" si="99"/>
        <v>201528</v>
      </c>
      <c r="P1235" s="36" t="str">
        <f>CONCATENATE(K1235,MONTH(ExpensesDBTable[[#This Row],[Date]]))</f>
        <v>20157</v>
      </c>
      <c r="Q1235" s="36" t="s">
        <v>1204</v>
      </c>
      <c r="R1235" s="36" t="s">
        <v>23</v>
      </c>
      <c r="S1235" s="38">
        <v>50</v>
      </c>
      <c r="T1235" s="36" t="s">
        <v>106</v>
      </c>
      <c r="U1235" s="36" t="s">
        <v>1282</v>
      </c>
    </row>
    <row r="1236" spans="10:21" x14ac:dyDescent="0.25">
      <c r="J1236" s="37">
        <v>42192</v>
      </c>
      <c r="K1236" s="36">
        <f t="shared" si="95"/>
        <v>2015</v>
      </c>
      <c r="L1236" s="36" t="str">
        <f t="shared" si="96"/>
        <v>July</v>
      </c>
      <c r="M1236" s="36">
        <f t="shared" si="97"/>
        <v>28</v>
      </c>
      <c r="N1236" s="36">
        <f t="shared" si="98"/>
        <v>7</v>
      </c>
      <c r="O1236" s="36" t="str">
        <f t="shared" si="99"/>
        <v>201528</v>
      </c>
      <c r="P1236" s="36" t="str">
        <f>CONCATENATE(K1236,MONTH(ExpensesDBTable[[#This Row],[Date]]))</f>
        <v>20157</v>
      </c>
      <c r="Q1236" s="36" t="s">
        <v>145</v>
      </c>
      <c r="R1236" s="36" t="s">
        <v>23</v>
      </c>
      <c r="S1236" s="38">
        <v>81.400000000000006</v>
      </c>
      <c r="T1236" s="36" t="s">
        <v>106</v>
      </c>
      <c r="U1236" s="36" t="s">
        <v>1283</v>
      </c>
    </row>
    <row r="1237" spans="10:21" x14ac:dyDescent="0.25">
      <c r="J1237" s="37">
        <v>42193</v>
      </c>
      <c r="K1237" s="36">
        <f t="shared" si="95"/>
        <v>2015</v>
      </c>
      <c r="L1237" s="36" t="str">
        <f t="shared" si="96"/>
        <v>July</v>
      </c>
      <c r="M1237" s="36">
        <f t="shared" si="97"/>
        <v>28</v>
      </c>
      <c r="N1237" s="36">
        <f t="shared" si="98"/>
        <v>8</v>
      </c>
      <c r="O1237" s="36" t="str">
        <f t="shared" si="99"/>
        <v>201528</v>
      </c>
      <c r="P1237" s="36" t="str">
        <f>CONCATENATE(K1237,MONTH(ExpensesDBTable[[#This Row],[Date]]))</f>
        <v>20157</v>
      </c>
      <c r="Q1237" s="36" t="s">
        <v>119</v>
      </c>
      <c r="R1237" s="36" t="s">
        <v>14</v>
      </c>
      <c r="S1237" s="38">
        <v>1.23</v>
      </c>
      <c r="T1237" s="36" t="s">
        <v>100</v>
      </c>
      <c r="U1237" s="36" t="s">
        <v>1284</v>
      </c>
    </row>
    <row r="1238" spans="10:21" x14ac:dyDescent="0.25">
      <c r="J1238" s="37">
        <v>42193</v>
      </c>
      <c r="K1238" s="36">
        <f t="shared" si="95"/>
        <v>2015</v>
      </c>
      <c r="L1238" s="36" t="str">
        <f t="shared" si="96"/>
        <v>July</v>
      </c>
      <c r="M1238" s="36">
        <f t="shared" si="97"/>
        <v>28</v>
      </c>
      <c r="N1238" s="36">
        <f t="shared" si="98"/>
        <v>8</v>
      </c>
      <c r="O1238" s="36" t="str">
        <f t="shared" si="99"/>
        <v>201528</v>
      </c>
      <c r="P1238" s="36" t="str">
        <f>CONCATENATE(K1238,MONTH(ExpensesDBTable[[#This Row],[Date]]))</f>
        <v>20157</v>
      </c>
      <c r="Q1238" s="36" t="s">
        <v>182</v>
      </c>
      <c r="R1238" s="36" t="s">
        <v>14</v>
      </c>
      <c r="S1238" s="38">
        <v>15</v>
      </c>
      <c r="T1238" s="36" t="s">
        <v>100</v>
      </c>
      <c r="U1238" s="36" t="s">
        <v>1285</v>
      </c>
    </row>
    <row r="1239" spans="10:21" x14ac:dyDescent="0.25">
      <c r="J1239" s="37">
        <v>42194</v>
      </c>
      <c r="K1239" s="36">
        <f t="shared" si="95"/>
        <v>2015</v>
      </c>
      <c r="L1239" s="36" t="str">
        <f t="shared" si="96"/>
        <v>July</v>
      </c>
      <c r="M1239" s="36">
        <f t="shared" si="97"/>
        <v>28</v>
      </c>
      <c r="N1239" s="36">
        <f t="shared" si="98"/>
        <v>9</v>
      </c>
      <c r="O1239" s="36" t="str">
        <f t="shared" si="99"/>
        <v>201528</v>
      </c>
      <c r="P1239" s="36" t="str">
        <f>CONCATENATE(K1239,MONTH(ExpensesDBTable[[#This Row],[Date]]))</f>
        <v>20157</v>
      </c>
      <c r="Q1239" s="36" t="s">
        <v>119</v>
      </c>
      <c r="R1239" s="36" t="s">
        <v>14</v>
      </c>
      <c r="S1239" s="38">
        <v>6</v>
      </c>
      <c r="T1239" s="36" t="s">
        <v>100</v>
      </c>
      <c r="U1239" s="36" t="s">
        <v>1286</v>
      </c>
    </row>
    <row r="1240" spans="10:21" x14ac:dyDescent="0.25">
      <c r="J1240" s="37">
        <v>42195</v>
      </c>
      <c r="K1240" s="36">
        <f t="shared" si="95"/>
        <v>2015</v>
      </c>
      <c r="L1240" s="36" t="str">
        <f t="shared" si="96"/>
        <v>July</v>
      </c>
      <c r="M1240" s="36">
        <f t="shared" si="97"/>
        <v>28</v>
      </c>
      <c r="N1240" s="36">
        <f t="shared" si="98"/>
        <v>10</v>
      </c>
      <c r="O1240" s="36" t="str">
        <f t="shared" si="99"/>
        <v>201528</v>
      </c>
      <c r="P1240" s="36" t="str">
        <f>CONCATENATE(K1240,MONTH(ExpensesDBTable[[#This Row],[Date]]))</f>
        <v>20157</v>
      </c>
      <c r="Q1240" s="36" t="s">
        <v>182</v>
      </c>
      <c r="R1240" s="36" t="s">
        <v>19</v>
      </c>
      <c r="S1240" s="38">
        <v>37.299999999999997</v>
      </c>
      <c r="T1240" s="36" t="s">
        <v>100</v>
      </c>
      <c r="U1240" s="36" t="s">
        <v>1287</v>
      </c>
    </row>
    <row r="1241" spans="10:21" x14ac:dyDescent="0.25">
      <c r="J1241" s="37">
        <v>42195</v>
      </c>
      <c r="K1241" s="36">
        <f t="shared" si="95"/>
        <v>2015</v>
      </c>
      <c r="L1241" s="36" t="str">
        <f t="shared" si="96"/>
        <v>July</v>
      </c>
      <c r="M1241" s="36">
        <f t="shared" si="97"/>
        <v>28</v>
      </c>
      <c r="N1241" s="36">
        <f t="shared" si="98"/>
        <v>10</v>
      </c>
      <c r="O1241" s="36" t="str">
        <f t="shared" si="99"/>
        <v>201528</v>
      </c>
      <c r="P1241" s="36" t="str">
        <f>CONCATENATE(K1241,MONTH(ExpensesDBTable[[#This Row],[Date]]))</f>
        <v>20157</v>
      </c>
      <c r="Q1241" s="36" t="s">
        <v>1051</v>
      </c>
      <c r="R1241" s="36" t="s">
        <v>14</v>
      </c>
      <c r="S1241" s="38">
        <v>7.82</v>
      </c>
      <c r="T1241" s="36" t="s">
        <v>100</v>
      </c>
      <c r="U1241" s="36" t="s">
        <v>1288</v>
      </c>
    </row>
    <row r="1242" spans="10:21" x14ac:dyDescent="0.25">
      <c r="J1242" s="37">
        <v>42196</v>
      </c>
      <c r="K1242" s="36">
        <f t="shared" si="95"/>
        <v>2015</v>
      </c>
      <c r="L1242" s="36" t="str">
        <f t="shared" si="96"/>
        <v>July</v>
      </c>
      <c r="M1242" s="36">
        <f t="shared" si="97"/>
        <v>28</v>
      </c>
      <c r="N1242" s="36">
        <f t="shared" si="98"/>
        <v>11</v>
      </c>
      <c r="O1242" s="36" t="str">
        <f t="shared" si="99"/>
        <v>201528</v>
      </c>
      <c r="P1242" s="36" t="str">
        <f>CONCATENATE(K1242,MONTH(ExpensesDBTable[[#This Row],[Date]]))</f>
        <v>20157</v>
      </c>
      <c r="Q1242" s="36" t="s">
        <v>456</v>
      </c>
      <c r="R1242" s="36" t="s">
        <v>18</v>
      </c>
      <c r="S1242" s="38">
        <v>508.82</v>
      </c>
      <c r="T1242" s="36" t="s">
        <v>106</v>
      </c>
      <c r="U1242" s="36" t="s">
        <v>1289</v>
      </c>
    </row>
    <row r="1243" spans="10:21" x14ac:dyDescent="0.25">
      <c r="J1243" s="37">
        <v>42196</v>
      </c>
      <c r="K1243" s="36">
        <f t="shared" si="95"/>
        <v>2015</v>
      </c>
      <c r="L1243" s="36" t="str">
        <f t="shared" si="96"/>
        <v>July</v>
      </c>
      <c r="M1243" s="36">
        <f t="shared" si="97"/>
        <v>28</v>
      </c>
      <c r="N1243" s="36">
        <f t="shared" si="98"/>
        <v>11</v>
      </c>
      <c r="O1243" s="36" t="str">
        <f t="shared" si="99"/>
        <v>201528</v>
      </c>
      <c r="P1243" s="36" t="str">
        <f>CONCATENATE(K1243,MONTH(ExpensesDBTable[[#This Row],[Date]]))</f>
        <v>20157</v>
      </c>
      <c r="Q1243" s="36" t="s">
        <v>108</v>
      </c>
      <c r="R1243" s="36" t="s">
        <v>14</v>
      </c>
      <c r="S1243" s="38">
        <v>17.57</v>
      </c>
      <c r="T1243" s="36" t="s">
        <v>100</v>
      </c>
      <c r="U1243" s="36" t="s">
        <v>1290</v>
      </c>
    </row>
    <row r="1244" spans="10:21" x14ac:dyDescent="0.25">
      <c r="J1244" s="37">
        <v>42196</v>
      </c>
      <c r="K1244" s="36">
        <f t="shared" si="95"/>
        <v>2015</v>
      </c>
      <c r="L1244" s="36" t="str">
        <f t="shared" si="96"/>
        <v>July</v>
      </c>
      <c r="M1244" s="36">
        <f t="shared" si="97"/>
        <v>28</v>
      </c>
      <c r="N1244" s="36">
        <f t="shared" si="98"/>
        <v>11</v>
      </c>
      <c r="O1244" s="36" t="str">
        <f t="shared" si="99"/>
        <v>201528</v>
      </c>
      <c r="P1244" s="36" t="str">
        <f>CONCATENATE(K1244,MONTH(ExpensesDBTable[[#This Row],[Date]]))</f>
        <v>20157</v>
      </c>
      <c r="Q1244" s="36" t="s">
        <v>604</v>
      </c>
      <c r="R1244" s="36" t="s">
        <v>14</v>
      </c>
      <c r="S1244" s="38">
        <v>4</v>
      </c>
      <c r="T1244" s="36" t="s">
        <v>100</v>
      </c>
      <c r="U1244" s="36" t="s">
        <v>1291</v>
      </c>
    </row>
    <row r="1245" spans="10:21" x14ac:dyDescent="0.25">
      <c r="J1245" s="37">
        <v>42197</v>
      </c>
      <c r="K1245" s="36">
        <f t="shared" si="95"/>
        <v>2015</v>
      </c>
      <c r="L1245" s="36" t="str">
        <f t="shared" si="96"/>
        <v>July</v>
      </c>
      <c r="M1245" s="36">
        <f t="shared" si="97"/>
        <v>28</v>
      </c>
      <c r="N1245" s="36">
        <f t="shared" si="98"/>
        <v>12</v>
      </c>
      <c r="O1245" s="36" t="str">
        <f t="shared" si="99"/>
        <v>201528</v>
      </c>
      <c r="P1245" s="36" t="str">
        <f>CONCATENATE(K1245,MONTH(ExpensesDBTable[[#This Row],[Date]]))</f>
        <v>20157</v>
      </c>
      <c r="Q1245" s="36" t="s">
        <v>1292</v>
      </c>
      <c r="R1245" s="36" t="s">
        <v>18</v>
      </c>
      <c r="S1245" s="38">
        <v>92.22</v>
      </c>
      <c r="T1245" s="36" t="s">
        <v>106</v>
      </c>
      <c r="U1245" s="36" t="s">
        <v>1293</v>
      </c>
    </row>
    <row r="1246" spans="10:21" x14ac:dyDescent="0.25">
      <c r="J1246" s="37">
        <v>42197</v>
      </c>
      <c r="K1246" s="36">
        <f t="shared" si="95"/>
        <v>2015</v>
      </c>
      <c r="L1246" s="36" t="str">
        <f t="shared" si="96"/>
        <v>July</v>
      </c>
      <c r="M1246" s="36">
        <f t="shared" si="97"/>
        <v>28</v>
      </c>
      <c r="N1246" s="36">
        <f t="shared" si="98"/>
        <v>12</v>
      </c>
      <c r="O1246" s="36" t="str">
        <f t="shared" si="99"/>
        <v>201528</v>
      </c>
      <c r="P1246" s="36" t="str">
        <f>CONCATENATE(K1246,MONTH(ExpensesDBTable[[#This Row],[Date]]))</f>
        <v>20157</v>
      </c>
      <c r="Q1246" s="36" t="s">
        <v>130</v>
      </c>
      <c r="R1246" s="36" t="s">
        <v>14</v>
      </c>
      <c r="S1246" s="38">
        <v>8</v>
      </c>
      <c r="T1246" s="36" t="s">
        <v>100</v>
      </c>
      <c r="U1246" s="36" t="s">
        <v>1294</v>
      </c>
    </row>
    <row r="1247" spans="10:21" x14ac:dyDescent="0.25">
      <c r="J1247" s="37">
        <v>42198</v>
      </c>
      <c r="K1247" s="36">
        <f t="shared" si="95"/>
        <v>2015</v>
      </c>
      <c r="L1247" s="36" t="str">
        <f t="shared" si="96"/>
        <v>July</v>
      </c>
      <c r="M1247" s="36">
        <f t="shared" si="97"/>
        <v>29</v>
      </c>
      <c r="N1247" s="36">
        <f t="shared" si="98"/>
        <v>13</v>
      </c>
      <c r="O1247" s="36" t="str">
        <f t="shared" si="99"/>
        <v>201529</v>
      </c>
      <c r="P1247" s="36" t="str">
        <f>CONCATENATE(K1247,MONTH(ExpensesDBTable[[#This Row],[Date]]))</f>
        <v>20157</v>
      </c>
      <c r="Q1247" s="36" t="s">
        <v>119</v>
      </c>
      <c r="R1247" s="36" t="s">
        <v>14</v>
      </c>
      <c r="S1247" s="38">
        <v>12.27</v>
      </c>
      <c r="T1247" s="36" t="s">
        <v>100</v>
      </c>
      <c r="U1247" s="36" t="s">
        <v>1295</v>
      </c>
    </row>
    <row r="1248" spans="10:21" x14ac:dyDescent="0.25">
      <c r="J1248" s="37">
        <v>42199</v>
      </c>
      <c r="K1248" s="36">
        <f t="shared" si="95"/>
        <v>2015</v>
      </c>
      <c r="L1248" s="36" t="str">
        <f t="shared" si="96"/>
        <v>July</v>
      </c>
      <c r="M1248" s="36">
        <f t="shared" si="97"/>
        <v>29</v>
      </c>
      <c r="N1248" s="36">
        <f t="shared" si="98"/>
        <v>14</v>
      </c>
      <c r="O1248" s="36" t="str">
        <f t="shared" si="99"/>
        <v>201529</v>
      </c>
      <c r="P1248" s="36" t="str">
        <f>CONCATENATE(K1248,MONTH(ExpensesDBTable[[#This Row],[Date]]))</f>
        <v>20157</v>
      </c>
      <c r="Q1248" s="36" t="s">
        <v>119</v>
      </c>
      <c r="R1248" s="36" t="s">
        <v>14</v>
      </c>
      <c r="S1248" s="38">
        <v>2</v>
      </c>
      <c r="T1248" s="36" t="s">
        <v>100</v>
      </c>
      <c r="U1248" s="36" t="s">
        <v>1085</v>
      </c>
    </row>
    <row r="1249" spans="10:21" x14ac:dyDescent="0.25">
      <c r="J1249" s="37">
        <v>42199</v>
      </c>
      <c r="K1249" s="36">
        <f t="shared" si="95"/>
        <v>2015</v>
      </c>
      <c r="L1249" s="36" t="str">
        <f t="shared" si="96"/>
        <v>July</v>
      </c>
      <c r="M1249" s="36">
        <f t="shared" si="97"/>
        <v>29</v>
      </c>
      <c r="N1249" s="36">
        <f t="shared" si="98"/>
        <v>14</v>
      </c>
      <c r="O1249" s="36" t="str">
        <f t="shared" si="99"/>
        <v>201529</v>
      </c>
      <c r="P1249" s="36" t="str">
        <f>CONCATENATE(K1249,MONTH(ExpensesDBTable[[#This Row],[Date]]))</f>
        <v>20157</v>
      </c>
      <c r="Q1249" s="36" t="s">
        <v>119</v>
      </c>
      <c r="R1249" s="36" t="s">
        <v>14</v>
      </c>
      <c r="S1249" s="38">
        <v>5.19</v>
      </c>
      <c r="T1249" s="36" t="s">
        <v>100</v>
      </c>
      <c r="U1249" s="36" t="s">
        <v>1296</v>
      </c>
    </row>
    <row r="1250" spans="10:21" x14ac:dyDescent="0.25">
      <c r="J1250" s="37">
        <v>42200</v>
      </c>
      <c r="K1250" s="36">
        <f t="shared" si="95"/>
        <v>2015</v>
      </c>
      <c r="L1250" s="36" t="str">
        <f t="shared" si="96"/>
        <v>July</v>
      </c>
      <c r="M1250" s="36">
        <f t="shared" si="97"/>
        <v>29</v>
      </c>
      <c r="N1250" s="36">
        <f t="shared" si="98"/>
        <v>15</v>
      </c>
      <c r="O1250" s="36" t="str">
        <f t="shared" si="99"/>
        <v>201529</v>
      </c>
      <c r="P1250" s="36" t="str">
        <f>CONCATENATE(K1250,MONTH(ExpensesDBTable[[#This Row],[Date]]))</f>
        <v>20157</v>
      </c>
      <c r="Q1250" s="36" t="s">
        <v>1297</v>
      </c>
      <c r="R1250" s="36" t="s">
        <v>19</v>
      </c>
      <c r="S1250" s="38">
        <v>7107.84</v>
      </c>
      <c r="T1250" s="36" t="s">
        <v>106</v>
      </c>
      <c r="U1250" s="36" t="s">
        <v>1298</v>
      </c>
    </row>
    <row r="1251" spans="10:21" x14ac:dyDescent="0.25">
      <c r="J1251" s="37">
        <v>42201</v>
      </c>
      <c r="K1251" s="36">
        <f t="shared" si="95"/>
        <v>2015</v>
      </c>
      <c r="L1251" s="36" t="str">
        <f t="shared" si="96"/>
        <v>July</v>
      </c>
      <c r="M1251" s="36">
        <f t="shared" si="97"/>
        <v>29</v>
      </c>
      <c r="N1251" s="36">
        <f t="shared" si="98"/>
        <v>16</v>
      </c>
      <c r="O1251" s="36" t="str">
        <f t="shared" si="99"/>
        <v>201529</v>
      </c>
      <c r="P1251" s="36" t="str">
        <f>CONCATENATE(K1251,MONTH(ExpensesDBTable[[#This Row],[Date]]))</f>
        <v>20157</v>
      </c>
      <c r="Q1251" s="36" t="s">
        <v>1059</v>
      </c>
      <c r="R1251" s="36" t="s">
        <v>17</v>
      </c>
      <c r="S1251" s="38">
        <v>173.6</v>
      </c>
      <c r="T1251" s="36" t="s">
        <v>106</v>
      </c>
      <c r="U1251" s="36" t="s">
        <v>1299</v>
      </c>
    </row>
    <row r="1252" spans="10:21" x14ac:dyDescent="0.25">
      <c r="J1252" s="37">
        <v>42203</v>
      </c>
      <c r="K1252" s="36">
        <f t="shared" si="95"/>
        <v>2015</v>
      </c>
      <c r="L1252" s="36" t="str">
        <f t="shared" si="96"/>
        <v>July</v>
      </c>
      <c r="M1252" s="36">
        <f t="shared" si="97"/>
        <v>29</v>
      </c>
      <c r="N1252" s="36">
        <f t="shared" si="98"/>
        <v>18</v>
      </c>
      <c r="O1252" s="36" t="str">
        <f t="shared" si="99"/>
        <v>201529</v>
      </c>
      <c r="P1252" s="36" t="str">
        <f>CONCATENATE(K1252,MONTH(ExpensesDBTable[[#This Row],[Date]]))</f>
        <v>20157</v>
      </c>
      <c r="Q1252" s="36" t="s">
        <v>119</v>
      </c>
      <c r="R1252" s="36" t="s">
        <v>14</v>
      </c>
      <c r="S1252" s="38">
        <v>48.04</v>
      </c>
      <c r="T1252" s="36" t="s">
        <v>100</v>
      </c>
      <c r="U1252" s="36" t="s">
        <v>1300</v>
      </c>
    </row>
    <row r="1253" spans="10:21" x14ac:dyDescent="0.25">
      <c r="J1253" s="37">
        <v>42203</v>
      </c>
      <c r="K1253" s="36">
        <f t="shared" si="95"/>
        <v>2015</v>
      </c>
      <c r="L1253" s="36" t="str">
        <f t="shared" si="96"/>
        <v>July</v>
      </c>
      <c r="M1253" s="36">
        <f t="shared" si="97"/>
        <v>29</v>
      </c>
      <c r="N1253" s="36">
        <f t="shared" si="98"/>
        <v>18</v>
      </c>
      <c r="O1253" s="36" t="str">
        <f t="shared" si="99"/>
        <v>201529</v>
      </c>
      <c r="P1253" s="36" t="str">
        <f>CONCATENATE(K1253,MONTH(ExpensesDBTable[[#This Row],[Date]]))</f>
        <v>20157</v>
      </c>
      <c r="Q1253" s="36" t="s">
        <v>182</v>
      </c>
      <c r="R1253" s="36" t="s">
        <v>19</v>
      </c>
      <c r="S1253" s="38">
        <v>11</v>
      </c>
      <c r="T1253" s="36" t="s">
        <v>100</v>
      </c>
      <c r="U1253" s="36" t="s">
        <v>357</v>
      </c>
    </row>
    <row r="1254" spans="10:21" x14ac:dyDescent="0.25">
      <c r="J1254" s="37">
        <v>42203</v>
      </c>
      <c r="K1254" s="36">
        <f t="shared" si="95"/>
        <v>2015</v>
      </c>
      <c r="L1254" s="36" t="str">
        <f t="shared" si="96"/>
        <v>July</v>
      </c>
      <c r="M1254" s="36">
        <f t="shared" si="97"/>
        <v>29</v>
      </c>
      <c r="N1254" s="36">
        <f t="shared" si="98"/>
        <v>18</v>
      </c>
      <c r="O1254" s="36" t="str">
        <f t="shared" si="99"/>
        <v>201529</v>
      </c>
      <c r="P1254" s="36" t="str">
        <f>CONCATENATE(K1254,MONTH(ExpensesDBTable[[#This Row],[Date]]))</f>
        <v>20157</v>
      </c>
      <c r="Q1254" s="36" t="s">
        <v>182</v>
      </c>
      <c r="R1254" s="36" t="s">
        <v>22</v>
      </c>
      <c r="S1254" s="38">
        <v>6</v>
      </c>
      <c r="T1254" s="36" t="s">
        <v>100</v>
      </c>
      <c r="U1254" s="36" t="s">
        <v>1301</v>
      </c>
    </row>
    <row r="1255" spans="10:21" x14ac:dyDescent="0.25">
      <c r="J1255" s="37">
        <v>42203</v>
      </c>
      <c r="K1255" s="36">
        <f t="shared" si="95"/>
        <v>2015</v>
      </c>
      <c r="L1255" s="36" t="str">
        <f t="shared" si="96"/>
        <v>July</v>
      </c>
      <c r="M1255" s="36">
        <f t="shared" si="97"/>
        <v>29</v>
      </c>
      <c r="N1255" s="36">
        <f t="shared" si="98"/>
        <v>18</v>
      </c>
      <c r="O1255" s="36" t="str">
        <f t="shared" si="99"/>
        <v>201529</v>
      </c>
      <c r="P1255" s="36" t="str">
        <f>CONCATENATE(K1255,MONTH(ExpensesDBTable[[#This Row],[Date]]))</f>
        <v>20157</v>
      </c>
      <c r="Q1255" s="36" t="s">
        <v>108</v>
      </c>
      <c r="R1255" s="36" t="s">
        <v>14</v>
      </c>
      <c r="S1255" s="38">
        <v>8</v>
      </c>
      <c r="T1255" s="36" t="s">
        <v>100</v>
      </c>
      <c r="U1255" s="36" t="s">
        <v>400</v>
      </c>
    </row>
    <row r="1256" spans="10:21" x14ac:dyDescent="0.25">
      <c r="J1256" s="37">
        <v>42203</v>
      </c>
      <c r="K1256" s="36">
        <f t="shared" si="95"/>
        <v>2015</v>
      </c>
      <c r="L1256" s="36" t="str">
        <f t="shared" si="96"/>
        <v>July</v>
      </c>
      <c r="M1256" s="36">
        <f t="shared" si="97"/>
        <v>29</v>
      </c>
      <c r="N1256" s="36">
        <f t="shared" si="98"/>
        <v>18</v>
      </c>
      <c r="O1256" s="36" t="str">
        <f t="shared" si="99"/>
        <v>201529</v>
      </c>
      <c r="P1256" s="36" t="str">
        <f>CONCATENATE(K1256,MONTH(ExpensesDBTable[[#This Row],[Date]]))</f>
        <v>20157</v>
      </c>
      <c r="Q1256" s="36" t="s">
        <v>1192</v>
      </c>
      <c r="R1256" s="36" t="s">
        <v>21</v>
      </c>
      <c r="S1256" s="38">
        <v>1520</v>
      </c>
      <c r="T1256" s="36" t="s">
        <v>106</v>
      </c>
      <c r="U1256" s="36" t="s">
        <v>447</v>
      </c>
    </row>
    <row r="1257" spans="10:21" x14ac:dyDescent="0.25">
      <c r="J1257" s="37">
        <v>42204</v>
      </c>
      <c r="K1257" s="36">
        <f t="shared" si="95"/>
        <v>2015</v>
      </c>
      <c r="L1257" s="36" t="str">
        <f t="shared" si="96"/>
        <v>July</v>
      </c>
      <c r="M1257" s="36">
        <f t="shared" si="97"/>
        <v>29</v>
      </c>
      <c r="N1257" s="36">
        <f t="shared" si="98"/>
        <v>19</v>
      </c>
      <c r="O1257" s="36" t="str">
        <f t="shared" si="99"/>
        <v>201529</v>
      </c>
      <c r="P1257" s="36" t="str">
        <f>CONCATENATE(K1257,MONTH(ExpensesDBTable[[#This Row],[Date]]))</f>
        <v>20157</v>
      </c>
      <c r="Q1257" s="36" t="s">
        <v>1051</v>
      </c>
      <c r="R1257" s="36" t="s">
        <v>14</v>
      </c>
      <c r="S1257" s="38">
        <v>12.57</v>
      </c>
      <c r="T1257" s="36" t="s">
        <v>100</v>
      </c>
      <c r="U1257" s="36" t="s">
        <v>1302</v>
      </c>
    </row>
    <row r="1258" spans="10:21" x14ac:dyDescent="0.25">
      <c r="J1258" s="37">
        <v>42204</v>
      </c>
      <c r="K1258" s="36">
        <f t="shared" si="95"/>
        <v>2015</v>
      </c>
      <c r="L1258" s="36" t="str">
        <f t="shared" si="96"/>
        <v>July</v>
      </c>
      <c r="M1258" s="36">
        <f t="shared" si="97"/>
        <v>29</v>
      </c>
      <c r="N1258" s="36">
        <f t="shared" si="98"/>
        <v>19</v>
      </c>
      <c r="O1258" s="36" t="str">
        <f t="shared" si="99"/>
        <v>201529</v>
      </c>
      <c r="P1258" s="36" t="str">
        <f>CONCATENATE(K1258,MONTH(ExpensesDBTable[[#This Row],[Date]]))</f>
        <v>20157</v>
      </c>
      <c r="Q1258" s="36" t="s">
        <v>108</v>
      </c>
      <c r="R1258" s="36" t="s">
        <v>14</v>
      </c>
      <c r="S1258" s="38">
        <v>6.14</v>
      </c>
      <c r="T1258" s="36" t="s">
        <v>100</v>
      </c>
      <c r="U1258" s="36" t="s">
        <v>1255</v>
      </c>
    </row>
    <row r="1259" spans="10:21" x14ac:dyDescent="0.25">
      <c r="J1259" s="37">
        <v>42204</v>
      </c>
      <c r="K1259" s="36">
        <f t="shared" si="95"/>
        <v>2015</v>
      </c>
      <c r="L1259" s="36" t="str">
        <f t="shared" si="96"/>
        <v>July</v>
      </c>
      <c r="M1259" s="36">
        <f t="shared" si="97"/>
        <v>29</v>
      </c>
      <c r="N1259" s="36">
        <f t="shared" si="98"/>
        <v>19</v>
      </c>
      <c r="O1259" s="36" t="str">
        <f t="shared" si="99"/>
        <v>201529</v>
      </c>
      <c r="P1259" s="36" t="str">
        <f>CONCATENATE(K1259,MONTH(ExpensesDBTable[[#This Row],[Date]]))</f>
        <v>20157</v>
      </c>
      <c r="Q1259" s="36" t="s">
        <v>604</v>
      </c>
      <c r="R1259" s="36" t="s">
        <v>14</v>
      </c>
      <c r="S1259" s="38">
        <v>7.34</v>
      </c>
      <c r="T1259" s="36" t="s">
        <v>100</v>
      </c>
      <c r="U1259" s="36" t="s">
        <v>1303</v>
      </c>
    </row>
    <row r="1260" spans="10:21" x14ac:dyDescent="0.25">
      <c r="J1260" s="37">
        <v>42205</v>
      </c>
      <c r="K1260" s="36">
        <f t="shared" si="95"/>
        <v>2015</v>
      </c>
      <c r="L1260" s="36" t="str">
        <f t="shared" si="96"/>
        <v>July</v>
      </c>
      <c r="M1260" s="36">
        <f t="shared" si="97"/>
        <v>30</v>
      </c>
      <c r="N1260" s="36">
        <f t="shared" si="98"/>
        <v>20</v>
      </c>
      <c r="O1260" s="36" t="str">
        <f t="shared" si="99"/>
        <v>201530</v>
      </c>
      <c r="P1260" s="36" t="str">
        <f>CONCATENATE(K1260,MONTH(ExpensesDBTable[[#This Row],[Date]]))</f>
        <v>20157</v>
      </c>
      <c r="Q1260" s="36" t="s">
        <v>108</v>
      </c>
      <c r="R1260" s="36" t="s">
        <v>14</v>
      </c>
      <c r="S1260" s="38">
        <v>4.08</v>
      </c>
      <c r="T1260" s="36" t="s">
        <v>100</v>
      </c>
      <c r="U1260" s="36" t="s">
        <v>645</v>
      </c>
    </row>
    <row r="1261" spans="10:21" x14ac:dyDescent="0.25">
      <c r="J1261" s="37">
        <v>42207</v>
      </c>
      <c r="K1261" s="36">
        <f t="shared" si="95"/>
        <v>2015</v>
      </c>
      <c r="L1261" s="36" t="str">
        <f t="shared" si="96"/>
        <v>July</v>
      </c>
      <c r="M1261" s="36">
        <f t="shared" si="97"/>
        <v>30</v>
      </c>
      <c r="N1261" s="36">
        <f t="shared" si="98"/>
        <v>22</v>
      </c>
      <c r="O1261" s="36" t="str">
        <f t="shared" si="99"/>
        <v>201530</v>
      </c>
      <c r="P1261" s="36" t="str">
        <f>CONCATENATE(K1261,MONTH(ExpensesDBTable[[#This Row],[Date]]))</f>
        <v>20157</v>
      </c>
      <c r="Q1261" s="36" t="s">
        <v>182</v>
      </c>
      <c r="R1261" s="36" t="s">
        <v>22</v>
      </c>
      <c r="S1261" s="38">
        <v>24.15</v>
      </c>
      <c r="T1261" s="36" t="s">
        <v>100</v>
      </c>
      <c r="U1261" s="36" t="s">
        <v>1304</v>
      </c>
    </row>
    <row r="1262" spans="10:21" x14ac:dyDescent="0.25">
      <c r="J1262" s="37">
        <v>42209</v>
      </c>
      <c r="K1262" s="36">
        <f t="shared" si="95"/>
        <v>2015</v>
      </c>
      <c r="L1262" s="36" t="str">
        <f t="shared" si="96"/>
        <v>July</v>
      </c>
      <c r="M1262" s="36">
        <f t="shared" si="97"/>
        <v>30</v>
      </c>
      <c r="N1262" s="36">
        <f t="shared" si="98"/>
        <v>24</v>
      </c>
      <c r="O1262" s="36" t="str">
        <f t="shared" si="99"/>
        <v>201530</v>
      </c>
      <c r="P1262" s="36" t="str">
        <f>CONCATENATE(K1262,MONTH(ExpensesDBTable[[#This Row],[Date]]))</f>
        <v>20157</v>
      </c>
      <c r="Q1262" s="36" t="s">
        <v>1075</v>
      </c>
      <c r="R1262" s="36" t="s">
        <v>22</v>
      </c>
      <c r="S1262" s="38">
        <v>36</v>
      </c>
      <c r="T1262" s="36" t="s">
        <v>106</v>
      </c>
      <c r="U1262" s="36" t="s">
        <v>1305</v>
      </c>
    </row>
    <row r="1263" spans="10:21" x14ac:dyDescent="0.25">
      <c r="J1263" s="37">
        <v>42209</v>
      </c>
      <c r="K1263" s="36">
        <f t="shared" si="95"/>
        <v>2015</v>
      </c>
      <c r="L1263" s="36" t="str">
        <f t="shared" si="96"/>
        <v>July</v>
      </c>
      <c r="M1263" s="36">
        <f t="shared" si="97"/>
        <v>30</v>
      </c>
      <c r="N1263" s="36">
        <f t="shared" si="98"/>
        <v>24</v>
      </c>
      <c r="O1263" s="36" t="str">
        <f t="shared" si="99"/>
        <v>201530</v>
      </c>
      <c r="P1263" s="36" t="str">
        <f>CONCATENATE(K1263,MONTH(ExpensesDBTable[[#This Row],[Date]]))</f>
        <v>20157</v>
      </c>
      <c r="Q1263" s="36" t="s">
        <v>182</v>
      </c>
      <c r="R1263" s="36" t="s">
        <v>14</v>
      </c>
      <c r="S1263" s="38">
        <v>12.69</v>
      </c>
      <c r="T1263" s="36" t="s">
        <v>100</v>
      </c>
      <c r="U1263" s="36" t="s">
        <v>1306</v>
      </c>
    </row>
    <row r="1264" spans="10:21" x14ac:dyDescent="0.25">
      <c r="J1264" s="37">
        <v>42209</v>
      </c>
      <c r="K1264" s="36">
        <f t="shared" si="95"/>
        <v>2015</v>
      </c>
      <c r="L1264" s="36" t="str">
        <f t="shared" si="96"/>
        <v>July</v>
      </c>
      <c r="M1264" s="36">
        <f t="shared" si="97"/>
        <v>30</v>
      </c>
      <c r="N1264" s="36">
        <f t="shared" si="98"/>
        <v>24</v>
      </c>
      <c r="O1264" s="36" t="str">
        <f t="shared" si="99"/>
        <v>201530</v>
      </c>
      <c r="P1264" s="36" t="str">
        <f>CONCATENATE(K1264,MONTH(ExpensesDBTable[[#This Row],[Date]]))</f>
        <v>20157</v>
      </c>
      <c r="Q1264" s="36" t="s">
        <v>1051</v>
      </c>
      <c r="R1264" s="36" t="s">
        <v>11</v>
      </c>
      <c r="S1264" s="38">
        <v>11.04</v>
      </c>
      <c r="T1264" s="36" t="s">
        <v>100</v>
      </c>
      <c r="U1264" s="36" t="s">
        <v>1307</v>
      </c>
    </row>
    <row r="1265" spans="10:21" x14ac:dyDescent="0.25">
      <c r="J1265" s="37">
        <v>42210</v>
      </c>
      <c r="K1265" s="36">
        <f t="shared" si="95"/>
        <v>2015</v>
      </c>
      <c r="L1265" s="36" t="str">
        <f t="shared" si="96"/>
        <v>July</v>
      </c>
      <c r="M1265" s="36">
        <f t="shared" si="97"/>
        <v>30</v>
      </c>
      <c r="N1265" s="36">
        <f t="shared" si="98"/>
        <v>25</v>
      </c>
      <c r="O1265" s="36" t="str">
        <f t="shared" si="99"/>
        <v>201530</v>
      </c>
      <c r="P1265" s="36" t="str">
        <f>CONCATENATE(K1265,MONTH(ExpensesDBTable[[#This Row],[Date]]))</f>
        <v>20157</v>
      </c>
      <c r="Q1265" s="36" t="s">
        <v>1308</v>
      </c>
      <c r="R1265" s="36" t="s">
        <v>14</v>
      </c>
      <c r="S1265" s="38">
        <v>13</v>
      </c>
      <c r="T1265" s="36" t="s">
        <v>100</v>
      </c>
      <c r="U1265" s="36" t="s">
        <v>1309</v>
      </c>
    </row>
    <row r="1266" spans="10:21" x14ac:dyDescent="0.25">
      <c r="J1266" s="37">
        <v>42210</v>
      </c>
      <c r="K1266" s="36">
        <f t="shared" si="95"/>
        <v>2015</v>
      </c>
      <c r="L1266" s="36" t="str">
        <f t="shared" si="96"/>
        <v>July</v>
      </c>
      <c r="M1266" s="36">
        <f t="shared" si="97"/>
        <v>30</v>
      </c>
      <c r="N1266" s="36">
        <f t="shared" si="98"/>
        <v>25</v>
      </c>
      <c r="O1266" s="36" t="str">
        <f t="shared" si="99"/>
        <v>201530</v>
      </c>
      <c r="P1266" s="36" t="str">
        <f>CONCATENATE(K1266,MONTH(ExpensesDBTable[[#This Row],[Date]]))</f>
        <v>20157</v>
      </c>
      <c r="Q1266" s="36" t="s">
        <v>1238</v>
      </c>
      <c r="R1266" s="36" t="s">
        <v>22</v>
      </c>
      <c r="S1266" s="38">
        <v>51.27</v>
      </c>
      <c r="T1266" s="36" t="s">
        <v>106</v>
      </c>
      <c r="U1266" s="36" t="s">
        <v>1310</v>
      </c>
    </row>
    <row r="1267" spans="10:21" x14ac:dyDescent="0.25">
      <c r="J1267" s="37">
        <v>42210</v>
      </c>
      <c r="K1267" s="36">
        <f t="shared" si="95"/>
        <v>2015</v>
      </c>
      <c r="L1267" s="36" t="str">
        <f t="shared" si="96"/>
        <v>July</v>
      </c>
      <c r="M1267" s="36">
        <f t="shared" si="97"/>
        <v>30</v>
      </c>
      <c r="N1267" s="36">
        <f t="shared" si="98"/>
        <v>25</v>
      </c>
      <c r="O1267" s="36" t="str">
        <f t="shared" si="99"/>
        <v>201530</v>
      </c>
      <c r="P1267" s="36" t="str">
        <f>CONCATENATE(K1267,MONTH(ExpensesDBTable[[#This Row],[Date]]))</f>
        <v>20157</v>
      </c>
      <c r="Q1267" s="36" t="s">
        <v>1292</v>
      </c>
      <c r="R1267" s="36" t="s">
        <v>18</v>
      </c>
      <c r="S1267" s="38">
        <v>316.26</v>
      </c>
      <c r="T1267" s="36" t="s">
        <v>106</v>
      </c>
      <c r="U1267" s="36" t="s">
        <v>1311</v>
      </c>
    </row>
    <row r="1268" spans="10:21" x14ac:dyDescent="0.25">
      <c r="J1268" s="37">
        <v>42210</v>
      </c>
      <c r="K1268" s="36">
        <f t="shared" si="95"/>
        <v>2015</v>
      </c>
      <c r="L1268" s="36" t="str">
        <f t="shared" si="96"/>
        <v>July</v>
      </c>
      <c r="M1268" s="36">
        <f t="shared" si="97"/>
        <v>30</v>
      </c>
      <c r="N1268" s="36">
        <f t="shared" si="98"/>
        <v>25</v>
      </c>
      <c r="O1268" s="36" t="str">
        <f t="shared" si="99"/>
        <v>201530</v>
      </c>
      <c r="P1268" s="36" t="str">
        <f>CONCATENATE(K1268,MONTH(ExpensesDBTable[[#This Row],[Date]]))</f>
        <v>20157</v>
      </c>
      <c r="Q1268" s="36" t="s">
        <v>182</v>
      </c>
      <c r="R1268" s="36" t="s">
        <v>18</v>
      </c>
      <c r="S1268" s="38">
        <v>127.83</v>
      </c>
      <c r="T1268" s="36" t="s">
        <v>106</v>
      </c>
      <c r="U1268" s="36" t="s">
        <v>1312</v>
      </c>
    </row>
    <row r="1269" spans="10:21" x14ac:dyDescent="0.25">
      <c r="J1269" s="37">
        <v>42210</v>
      </c>
      <c r="K1269" s="36">
        <f t="shared" si="95"/>
        <v>2015</v>
      </c>
      <c r="L1269" s="36" t="str">
        <f t="shared" si="96"/>
        <v>July</v>
      </c>
      <c r="M1269" s="36">
        <f t="shared" si="97"/>
        <v>30</v>
      </c>
      <c r="N1269" s="36">
        <f t="shared" si="98"/>
        <v>25</v>
      </c>
      <c r="O1269" s="36" t="str">
        <f t="shared" si="99"/>
        <v>201530</v>
      </c>
      <c r="P1269" s="36" t="str">
        <f>CONCATENATE(K1269,MONTH(ExpensesDBTable[[#This Row],[Date]]))</f>
        <v>20157</v>
      </c>
      <c r="Q1269" s="36" t="s">
        <v>119</v>
      </c>
      <c r="R1269" s="36" t="s">
        <v>14</v>
      </c>
      <c r="S1269" s="38">
        <v>54.46</v>
      </c>
      <c r="T1269" s="36" t="s">
        <v>100</v>
      </c>
      <c r="U1269" s="36" t="s">
        <v>1313</v>
      </c>
    </row>
    <row r="1270" spans="10:21" x14ac:dyDescent="0.25">
      <c r="J1270" s="37">
        <v>42210</v>
      </c>
      <c r="K1270" s="36">
        <f t="shared" si="95"/>
        <v>2015</v>
      </c>
      <c r="L1270" s="36" t="str">
        <f t="shared" si="96"/>
        <v>July</v>
      </c>
      <c r="M1270" s="36">
        <f t="shared" si="97"/>
        <v>30</v>
      </c>
      <c r="N1270" s="36">
        <f t="shared" si="98"/>
        <v>25</v>
      </c>
      <c r="O1270" s="36" t="str">
        <f t="shared" si="99"/>
        <v>201530</v>
      </c>
      <c r="P1270" s="36" t="str">
        <f>CONCATENATE(K1270,MONTH(ExpensesDBTable[[#This Row],[Date]]))</f>
        <v>20157</v>
      </c>
      <c r="Q1270" s="36" t="s">
        <v>1292</v>
      </c>
      <c r="R1270" s="36" t="s">
        <v>18</v>
      </c>
      <c r="S1270" s="38">
        <v>27.42</v>
      </c>
      <c r="T1270" s="36" t="s">
        <v>106</v>
      </c>
      <c r="U1270" s="36" t="s">
        <v>1314</v>
      </c>
    </row>
    <row r="1271" spans="10:21" x14ac:dyDescent="0.25">
      <c r="J1271" s="37">
        <v>42210</v>
      </c>
      <c r="K1271" s="36">
        <f t="shared" si="95"/>
        <v>2015</v>
      </c>
      <c r="L1271" s="36" t="str">
        <f t="shared" si="96"/>
        <v>July</v>
      </c>
      <c r="M1271" s="36">
        <f t="shared" si="97"/>
        <v>30</v>
      </c>
      <c r="N1271" s="36">
        <f t="shared" si="98"/>
        <v>25</v>
      </c>
      <c r="O1271" s="36" t="str">
        <f t="shared" si="99"/>
        <v>201530</v>
      </c>
      <c r="P1271" s="36" t="str">
        <f>CONCATENATE(K1271,MONTH(ExpensesDBTable[[#This Row],[Date]]))</f>
        <v>20157</v>
      </c>
      <c r="Q1271" s="36" t="s">
        <v>119</v>
      </c>
      <c r="R1271" s="36" t="s">
        <v>11</v>
      </c>
      <c r="S1271" s="38">
        <v>59</v>
      </c>
      <c r="T1271" s="36" t="s">
        <v>106</v>
      </c>
      <c r="U1271" s="36" t="s">
        <v>1315</v>
      </c>
    </row>
    <row r="1272" spans="10:21" x14ac:dyDescent="0.25">
      <c r="J1272" s="37">
        <v>42211</v>
      </c>
      <c r="K1272" s="36">
        <f t="shared" si="95"/>
        <v>2015</v>
      </c>
      <c r="L1272" s="36" t="str">
        <f t="shared" si="96"/>
        <v>July</v>
      </c>
      <c r="M1272" s="36">
        <f t="shared" si="97"/>
        <v>30</v>
      </c>
      <c r="N1272" s="36">
        <f t="shared" si="98"/>
        <v>26</v>
      </c>
      <c r="O1272" s="36" t="str">
        <f t="shared" si="99"/>
        <v>201530</v>
      </c>
      <c r="P1272" s="36" t="str">
        <f>CONCATENATE(K1272,MONTH(ExpensesDBTable[[#This Row],[Date]]))</f>
        <v>20157</v>
      </c>
      <c r="Q1272" s="36" t="s">
        <v>592</v>
      </c>
      <c r="R1272" s="36" t="s">
        <v>14</v>
      </c>
      <c r="S1272" s="38">
        <v>29.3</v>
      </c>
      <c r="T1272" s="36" t="s">
        <v>100</v>
      </c>
      <c r="U1272" s="36" t="s">
        <v>1316</v>
      </c>
    </row>
    <row r="1273" spans="10:21" x14ac:dyDescent="0.25">
      <c r="J1273" s="37">
        <v>42211</v>
      </c>
      <c r="K1273" s="36">
        <f t="shared" si="95"/>
        <v>2015</v>
      </c>
      <c r="L1273" s="36" t="str">
        <f t="shared" si="96"/>
        <v>July</v>
      </c>
      <c r="M1273" s="36">
        <f t="shared" si="97"/>
        <v>30</v>
      </c>
      <c r="N1273" s="36">
        <f t="shared" si="98"/>
        <v>26</v>
      </c>
      <c r="O1273" s="36" t="str">
        <f t="shared" si="99"/>
        <v>201530</v>
      </c>
      <c r="P1273" s="36" t="str">
        <f>CONCATENATE(K1273,MONTH(ExpensesDBTable[[#This Row],[Date]]))</f>
        <v>20157</v>
      </c>
      <c r="Q1273" s="36" t="s">
        <v>1051</v>
      </c>
      <c r="R1273" s="36" t="s">
        <v>18</v>
      </c>
      <c r="S1273" s="38">
        <v>40</v>
      </c>
      <c r="T1273" s="36" t="s">
        <v>106</v>
      </c>
      <c r="U1273" s="36" t="s">
        <v>1317</v>
      </c>
    </row>
    <row r="1274" spans="10:21" x14ac:dyDescent="0.25">
      <c r="J1274" s="37">
        <v>42211</v>
      </c>
      <c r="K1274" s="36">
        <f t="shared" si="95"/>
        <v>2015</v>
      </c>
      <c r="L1274" s="36" t="str">
        <f t="shared" si="96"/>
        <v>July</v>
      </c>
      <c r="M1274" s="36">
        <f t="shared" si="97"/>
        <v>30</v>
      </c>
      <c r="N1274" s="36">
        <f t="shared" si="98"/>
        <v>26</v>
      </c>
      <c r="O1274" s="36" t="str">
        <f t="shared" si="99"/>
        <v>201530</v>
      </c>
      <c r="P1274" s="36" t="str">
        <f>CONCATENATE(K1274,MONTH(ExpensesDBTable[[#This Row],[Date]]))</f>
        <v>20157</v>
      </c>
      <c r="Q1274" s="36" t="s">
        <v>1051</v>
      </c>
      <c r="R1274" s="36" t="s">
        <v>14</v>
      </c>
      <c r="S1274" s="38">
        <v>21.71</v>
      </c>
      <c r="T1274" s="36" t="s">
        <v>100</v>
      </c>
      <c r="U1274" s="36" t="s">
        <v>1318</v>
      </c>
    </row>
    <row r="1275" spans="10:21" x14ac:dyDescent="0.25">
      <c r="J1275" s="37">
        <v>42212</v>
      </c>
      <c r="K1275" s="36">
        <f t="shared" si="95"/>
        <v>2015</v>
      </c>
      <c r="L1275" s="36" t="str">
        <f t="shared" si="96"/>
        <v>July</v>
      </c>
      <c r="M1275" s="36">
        <f t="shared" si="97"/>
        <v>31</v>
      </c>
      <c r="N1275" s="36">
        <f t="shared" si="98"/>
        <v>27</v>
      </c>
      <c r="O1275" s="36" t="str">
        <f t="shared" si="99"/>
        <v>201531</v>
      </c>
      <c r="P1275" s="36" t="str">
        <f>CONCATENATE(K1275,MONTH(ExpensesDBTable[[#This Row],[Date]]))</f>
        <v>20157</v>
      </c>
      <c r="Q1275" s="36" t="s">
        <v>182</v>
      </c>
      <c r="R1275" s="36" t="s">
        <v>19</v>
      </c>
      <c r="S1275" s="38">
        <v>19.5</v>
      </c>
      <c r="T1275" s="36" t="s">
        <v>100</v>
      </c>
      <c r="U1275" s="36" t="s">
        <v>1319</v>
      </c>
    </row>
    <row r="1276" spans="10:21" x14ac:dyDescent="0.25">
      <c r="J1276" s="37">
        <v>42212</v>
      </c>
      <c r="K1276" s="36">
        <f t="shared" si="95"/>
        <v>2015</v>
      </c>
      <c r="L1276" s="36" t="str">
        <f t="shared" si="96"/>
        <v>July</v>
      </c>
      <c r="M1276" s="36">
        <f t="shared" si="97"/>
        <v>31</v>
      </c>
      <c r="N1276" s="36">
        <f t="shared" si="98"/>
        <v>27</v>
      </c>
      <c r="O1276" s="36" t="str">
        <f t="shared" si="99"/>
        <v>201531</v>
      </c>
      <c r="P1276" s="36" t="str">
        <f>CONCATENATE(K1276,MONTH(ExpensesDBTable[[#This Row],[Date]]))</f>
        <v>20157</v>
      </c>
      <c r="Q1276" s="36" t="s">
        <v>145</v>
      </c>
      <c r="R1276" s="36" t="s">
        <v>23</v>
      </c>
      <c r="S1276" s="38">
        <v>50</v>
      </c>
      <c r="T1276" s="36" t="s">
        <v>106</v>
      </c>
      <c r="U1276" s="36" t="s">
        <v>1320</v>
      </c>
    </row>
    <row r="1277" spans="10:21" x14ac:dyDescent="0.25">
      <c r="J1277" s="37">
        <v>42216</v>
      </c>
      <c r="K1277" s="36">
        <f t="shared" si="95"/>
        <v>2015</v>
      </c>
      <c r="L1277" s="36" t="str">
        <f t="shared" si="96"/>
        <v>July</v>
      </c>
      <c r="M1277" s="36">
        <f t="shared" si="97"/>
        <v>31</v>
      </c>
      <c r="N1277" s="36">
        <f t="shared" si="98"/>
        <v>31</v>
      </c>
      <c r="O1277" s="36" t="str">
        <f t="shared" si="99"/>
        <v>201531</v>
      </c>
      <c r="P1277" s="36" t="str">
        <f>CONCATENATE(K1277,MONTH(ExpensesDBTable[[#This Row],[Date]]))</f>
        <v>20157</v>
      </c>
      <c r="Q1277" s="36" t="s">
        <v>145</v>
      </c>
      <c r="R1277" s="36" t="s">
        <v>23</v>
      </c>
      <c r="S1277" s="38">
        <v>118.16</v>
      </c>
      <c r="T1277" s="36" t="s">
        <v>106</v>
      </c>
      <c r="U1277" s="36" t="s">
        <v>1321</v>
      </c>
    </row>
    <row r="1278" spans="10:21" x14ac:dyDescent="0.25">
      <c r="J1278" s="37">
        <v>42217</v>
      </c>
      <c r="K1278" s="36">
        <f t="shared" si="95"/>
        <v>2015</v>
      </c>
      <c r="L1278" s="36" t="str">
        <f t="shared" si="96"/>
        <v>August</v>
      </c>
      <c r="M1278" s="36">
        <f t="shared" si="97"/>
        <v>31</v>
      </c>
      <c r="N1278" s="36">
        <f t="shared" si="98"/>
        <v>1</v>
      </c>
      <c r="O1278" s="36" t="str">
        <f t="shared" si="99"/>
        <v>201531</v>
      </c>
      <c r="P1278" s="36" t="str">
        <f>CONCATENATE(K1278,MONTH(ExpensesDBTable[[#This Row],[Date]]))</f>
        <v>20158</v>
      </c>
      <c r="Q1278" s="36" t="s">
        <v>182</v>
      </c>
      <c r="R1278" s="36" t="s">
        <v>14</v>
      </c>
      <c r="S1278" s="38">
        <v>9.5</v>
      </c>
      <c r="T1278" s="36" t="s">
        <v>100</v>
      </c>
      <c r="U1278" s="36" t="s">
        <v>1322</v>
      </c>
    </row>
    <row r="1279" spans="10:21" x14ac:dyDescent="0.25">
      <c r="J1279" s="37">
        <v>42217</v>
      </c>
      <c r="K1279" s="36">
        <f t="shared" si="95"/>
        <v>2015</v>
      </c>
      <c r="L1279" s="36" t="str">
        <f t="shared" si="96"/>
        <v>August</v>
      </c>
      <c r="M1279" s="36">
        <f t="shared" si="97"/>
        <v>31</v>
      </c>
      <c r="N1279" s="36">
        <f t="shared" si="98"/>
        <v>1</v>
      </c>
      <c r="O1279" s="36" t="str">
        <f t="shared" si="99"/>
        <v>201531</v>
      </c>
      <c r="P1279" s="36" t="str">
        <f>CONCATENATE(K1279,MONTH(ExpensesDBTable[[#This Row],[Date]]))</f>
        <v>20158</v>
      </c>
      <c r="Q1279" s="36" t="s">
        <v>348</v>
      </c>
      <c r="R1279" s="36" t="s">
        <v>13</v>
      </c>
      <c r="S1279" s="38">
        <v>40</v>
      </c>
      <c r="T1279" s="36" t="s">
        <v>106</v>
      </c>
      <c r="U1279" s="36" t="s">
        <v>1323</v>
      </c>
    </row>
    <row r="1280" spans="10:21" x14ac:dyDescent="0.25">
      <c r="J1280" s="37">
        <v>42217</v>
      </c>
      <c r="K1280" s="36">
        <f t="shared" si="95"/>
        <v>2015</v>
      </c>
      <c r="L1280" s="36" t="str">
        <f t="shared" si="96"/>
        <v>August</v>
      </c>
      <c r="M1280" s="36">
        <f t="shared" si="97"/>
        <v>31</v>
      </c>
      <c r="N1280" s="36">
        <f t="shared" si="98"/>
        <v>1</v>
      </c>
      <c r="O1280" s="36" t="str">
        <f t="shared" si="99"/>
        <v>201531</v>
      </c>
      <c r="P1280" s="36" t="str">
        <f>CONCATENATE(K1280,MONTH(ExpensesDBTable[[#This Row],[Date]]))</f>
        <v>20158</v>
      </c>
      <c r="Q1280" s="36" t="s">
        <v>456</v>
      </c>
      <c r="R1280" s="36" t="s">
        <v>18</v>
      </c>
      <c r="S1280" s="38">
        <v>540.72</v>
      </c>
      <c r="T1280" s="36" t="s">
        <v>106</v>
      </c>
      <c r="U1280" s="36" t="s">
        <v>1324</v>
      </c>
    </row>
    <row r="1281" spans="10:21" x14ac:dyDescent="0.25">
      <c r="J1281" s="37">
        <v>42217</v>
      </c>
      <c r="K1281" s="36">
        <f t="shared" si="95"/>
        <v>2015</v>
      </c>
      <c r="L1281" s="36" t="str">
        <f t="shared" si="96"/>
        <v>August</v>
      </c>
      <c r="M1281" s="36">
        <f t="shared" si="97"/>
        <v>31</v>
      </c>
      <c r="N1281" s="36">
        <f t="shared" si="98"/>
        <v>1</v>
      </c>
      <c r="O1281" s="36" t="str">
        <f t="shared" si="99"/>
        <v>201531</v>
      </c>
      <c r="P1281" s="36" t="str">
        <f>CONCATENATE(K1281,MONTH(ExpensesDBTable[[#This Row],[Date]]))</f>
        <v>20158</v>
      </c>
      <c r="Q1281" s="36" t="s">
        <v>119</v>
      </c>
      <c r="R1281" s="36" t="s">
        <v>11</v>
      </c>
      <c r="S1281" s="38">
        <v>12.65</v>
      </c>
      <c r="T1281" s="36" t="s">
        <v>100</v>
      </c>
      <c r="U1281" s="36" t="s">
        <v>481</v>
      </c>
    </row>
    <row r="1282" spans="10:21" x14ac:dyDescent="0.25">
      <c r="J1282" s="37">
        <v>42217</v>
      </c>
      <c r="K1282" s="36">
        <f t="shared" si="95"/>
        <v>2015</v>
      </c>
      <c r="L1282" s="36" t="str">
        <f t="shared" si="96"/>
        <v>August</v>
      </c>
      <c r="M1282" s="36">
        <f t="shared" si="97"/>
        <v>31</v>
      </c>
      <c r="N1282" s="36">
        <f t="shared" si="98"/>
        <v>1</v>
      </c>
      <c r="O1282" s="36" t="str">
        <f t="shared" si="99"/>
        <v>201531</v>
      </c>
      <c r="P1282" s="36" t="str">
        <f>CONCATENATE(K1282,MONTH(ExpensesDBTable[[#This Row],[Date]]))</f>
        <v>20158</v>
      </c>
      <c r="Q1282" s="36" t="s">
        <v>108</v>
      </c>
      <c r="R1282" s="36" t="s">
        <v>14</v>
      </c>
      <c r="S1282" s="38">
        <v>9.56</v>
      </c>
      <c r="T1282" s="36" t="s">
        <v>100</v>
      </c>
      <c r="U1282" s="36" t="s">
        <v>1325</v>
      </c>
    </row>
    <row r="1283" spans="10:21" x14ac:dyDescent="0.25">
      <c r="J1283" s="37">
        <v>42217</v>
      </c>
      <c r="K1283" s="36">
        <f t="shared" si="95"/>
        <v>2015</v>
      </c>
      <c r="L1283" s="36" t="str">
        <f t="shared" si="96"/>
        <v>August</v>
      </c>
      <c r="M1283" s="36">
        <f t="shared" si="97"/>
        <v>31</v>
      </c>
      <c r="N1283" s="36">
        <f t="shared" si="98"/>
        <v>1</v>
      </c>
      <c r="O1283" s="36" t="str">
        <f t="shared" si="99"/>
        <v>201531</v>
      </c>
      <c r="P1283" s="36" t="str">
        <f>CONCATENATE(K1283,MONTH(ExpensesDBTable[[#This Row],[Date]]))</f>
        <v>20158</v>
      </c>
      <c r="Q1283" s="36" t="s">
        <v>604</v>
      </c>
      <c r="R1283" s="36" t="s">
        <v>14</v>
      </c>
      <c r="S1283" s="38">
        <v>20</v>
      </c>
      <c r="T1283" s="36" t="s">
        <v>100</v>
      </c>
      <c r="U1283" s="36" t="s">
        <v>1326</v>
      </c>
    </row>
    <row r="1284" spans="10:21" x14ac:dyDescent="0.25">
      <c r="J1284" s="37">
        <v>42218</v>
      </c>
      <c r="K1284" s="36">
        <f t="shared" si="95"/>
        <v>2015</v>
      </c>
      <c r="L1284" s="36" t="str">
        <f t="shared" si="96"/>
        <v>August</v>
      </c>
      <c r="M1284" s="36">
        <f t="shared" si="97"/>
        <v>31</v>
      </c>
      <c r="N1284" s="36">
        <f t="shared" si="98"/>
        <v>2</v>
      </c>
      <c r="O1284" s="36" t="str">
        <f t="shared" si="99"/>
        <v>201531</v>
      </c>
      <c r="P1284" s="36" t="str">
        <f>CONCATENATE(K1284,MONTH(ExpensesDBTable[[#This Row],[Date]]))</f>
        <v>20158</v>
      </c>
      <c r="Q1284" s="36" t="s">
        <v>108</v>
      </c>
      <c r="R1284" s="36" t="s">
        <v>14</v>
      </c>
      <c r="S1284" s="38">
        <v>34</v>
      </c>
      <c r="T1284" s="36" t="s">
        <v>100</v>
      </c>
      <c r="U1284" s="36" t="s">
        <v>1327</v>
      </c>
    </row>
    <row r="1285" spans="10:21" x14ac:dyDescent="0.25">
      <c r="J1285" s="37">
        <v>42221</v>
      </c>
      <c r="K1285" s="36">
        <f t="shared" si="95"/>
        <v>2015</v>
      </c>
      <c r="L1285" s="36" t="str">
        <f t="shared" si="96"/>
        <v>August</v>
      </c>
      <c r="M1285" s="36">
        <f t="shared" si="97"/>
        <v>32</v>
      </c>
      <c r="N1285" s="36">
        <f t="shared" si="98"/>
        <v>5</v>
      </c>
      <c r="O1285" s="36" t="str">
        <f t="shared" si="99"/>
        <v>201532</v>
      </c>
      <c r="P1285" s="36" t="str">
        <f>CONCATENATE(K1285,MONTH(ExpensesDBTable[[#This Row],[Date]]))</f>
        <v>20158</v>
      </c>
      <c r="Q1285" s="36" t="s">
        <v>853</v>
      </c>
      <c r="R1285" s="36" t="s">
        <v>22</v>
      </c>
      <c r="S1285" s="38">
        <v>40</v>
      </c>
      <c r="T1285" s="36" t="s">
        <v>106</v>
      </c>
      <c r="U1285" s="36" t="s">
        <v>1328</v>
      </c>
    </row>
    <row r="1286" spans="10:21" x14ac:dyDescent="0.25">
      <c r="J1286" s="37">
        <v>42221</v>
      </c>
      <c r="K1286" s="36">
        <f t="shared" si="95"/>
        <v>2015</v>
      </c>
      <c r="L1286" s="36" t="str">
        <f t="shared" si="96"/>
        <v>August</v>
      </c>
      <c r="M1286" s="36">
        <f t="shared" si="97"/>
        <v>32</v>
      </c>
      <c r="N1286" s="36">
        <f t="shared" si="98"/>
        <v>5</v>
      </c>
      <c r="O1286" s="36" t="str">
        <f t="shared" si="99"/>
        <v>201532</v>
      </c>
      <c r="P1286" s="36" t="str">
        <f>CONCATENATE(K1286,MONTH(ExpensesDBTable[[#This Row],[Date]]))</f>
        <v>20158</v>
      </c>
      <c r="Q1286" s="36" t="s">
        <v>128</v>
      </c>
      <c r="R1286" s="36" t="s">
        <v>22</v>
      </c>
      <c r="S1286" s="38">
        <v>7</v>
      </c>
      <c r="T1286" s="36" t="s">
        <v>100</v>
      </c>
      <c r="U1286" s="36" t="s">
        <v>1329</v>
      </c>
    </row>
    <row r="1287" spans="10:21" x14ac:dyDescent="0.25">
      <c r="J1287" s="37">
        <v>42221</v>
      </c>
      <c r="K1287" s="36">
        <f t="shared" si="95"/>
        <v>2015</v>
      </c>
      <c r="L1287" s="36" t="str">
        <f t="shared" si="96"/>
        <v>August</v>
      </c>
      <c r="M1287" s="36">
        <f t="shared" si="97"/>
        <v>32</v>
      </c>
      <c r="N1287" s="36">
        <f t="shared" si="98"/>
        <v>5</v>
      </c>
      <c r="O1287" s="36" t="str">
        <f t="shared" si="99"/>
        <v>201532</v>
      </c>
      <c r="P1287" s="36" t="str">
        <f>CONCATENATE(K1287,MONTH(ExpensesDBTable[[#This Row],[Date]]))</f>
        <v>20158</v>
      </c>
      <c r="Q1287" s="36" t="s">
        <v>128</v>
      </c>
      <c r="R1287" s="36" t="s">
        <v>22</v>
      </c>
      <c r="S1287" s="38">
        <v>138</v>
      </c>
      <c r="T1287" s="36" t="s">
        <v>106</v>
      </c>
      <c r="U1287" s="36" t="s">
        <v>1330</v>
      </c>
    </row>
    <row r="1288" spans="10:21" x14ac:dyDescent="0.25">
      <c r="J1288" s="37">
        <v>42221</v>
      </c>
      <c r="K1288" s="36">
        <f t="shared" si="95"/>
        <v>2015</v>
      </c>
      <c r="L1288" s="36" t="str">
        <f t="shared" si="96"/>
        <v>August</v>
      </c>
      <c r="M1288" s="36">
        <f t="shared" si="97"/>
        <v>32</v>
      </c>
      <c r="N1288" s="36">
        <f t="shared" si="98"/>
        <v>5</v>
      </c>
      <c r="O1288" s="36" t="str">
        <f t="shared" si="99"/>
        <v>201532</v>
      </c>
      <c r="P1288" s="36" t="str">
        <f>CONCATENATE(K1288,MONTH(ExpensesDBTable[[#This Row],[Date]]))</f>
        <v>20158</v>
      </c>
      <c r="Q1288" s="36" t="s">
        <v>1204</v>
      </c>
      <c r="R1288" s="36" t="s">
        <v>23</v>
      </c>
      <c r="S1288" s="38">
        <v>120.5</v>
      </c>
      <c r="T1288" s="36" t="s">
        <v>106</v>
      </c>
      <c r="U1288" s="36" t="s">
        <v>1331</v>
      </c>
    </row>
    <row r="1289" spans="10:21" x14ac:dyDescent="0.25">
      <c r="J1289" s="37">
        <v>42223</v>
      </c>
      <c r="K1289" s="36">
        <f t="shared" si="95"/>
        <v>2015</v>
      </c>
      <c r="L1289" s="36" t="str">
        <f t="shared" si="96"/>
        <v>August</v>
      </c>
      <c r="M1289" s="36">
        <f t="shared" si="97"/>
        <v>32</v>
      </c>
      <c r="N1289" s="36">
        <f t="shared" si="98"/>
        <v>7</v>
      </c>
      <c r="O1289" s="36" t="str">
        <f t="shared" si="99"/>
        <v>201532</v>
      </c>
      <c r="P1289" s="36" t="str">
        <f>CONCATENATE(K1289,MONTH(ExpensesDBTable[[#This Row],[Date]]))</f>
        <v>20158</v>
      </c>
      <c r="Q1289" s="36" t="s">
        <v>182</v>
      </c>
      <c r="R1289" s="36" t="s">
        <v>14</v>
      </c>
      <c r="S1289" s="38">
        <v>9</v>
      </c>
      <c r="T1289" s="36" t="s">
        <v>100</v>
      </c>
      <c r="U1289" s="36" t="s">
        <v>1162</v>
      </c>
    </row>
    <row r="1290" spans="10:21" x14ac:dyDescent="0.25">
      <c r="J1290" s="37">
        <v>42223</v>
      </c>
      <c r="K1290" s="36">
        <f t="shared" si="95"/>
        <v>2015</v>
      </c>
      <c r="L1290" s="36" t="str">
        <f t="shared" si="96"/>
        <v>August</v>
      </c>
      <c r="M1290" s="36">
        <f t="shared" si="97"/>
        <v>32</v>
      </c>
      <c r="N1290" s="36">
        <f t="shared" si="98"/>
        <v>7</v>
      </c>
      <c r="O1290" s="36" t="str">
        <f t="shared" si="99"/>
        <v>201532</v>
      </c>
      <c r="P1290" s="36" t="str">
        <f>CONCATENATE(K1290,MONTH(ExpensesDBTable[[#This Row],[Date]]))</f>
        <v>20158</v>
      </c>
      <c r="Q1290" s="36" t="s">
        <v>526</v>
      </c>
      <c r="R1290" s="36" t="s">
        <v>18</v>
      </c>
      <c r="S1290" s="38">
        <v>13.47</v>
      </c>
      <c r="T1290" s="36" t="s">
        <v>100</v>
      </c>
      <c r="U1290" s="36" t="s">
        <v>1332</v>
      </c>
    </row>
    <row r="1291" spans="10:21" x14ac:dyDescent="0.25">
      <c r="J1291" s="37">
        <v>42223</v>
      </c>
      <c r="K1291" s="36">
        <f t="shared" ref="K1291:K1354" si="100">YEAR(J1291)</f>
        <v>2015</v>
      </c>
      <c r="L1291" s="36" t="str">
        <f t="shared" ref="L1291:L1354" si="101">TEXT(DATE(1,MONTH(J1291),1),"MMMM")</f>
        <v>August</v>
      </c>
      <c r="M1291" s="36">
        <f t="shared" ref="M1291:M1354" si="102">WEEKNUM(J1291,2)</f>
        <v>32</v>
      </c>
      <c r="N1291" s="36">
        <f t="shared" ref="N1291:N1354" si="103">DAY(J1291)</f>
        <v>7</v>
      </c>
      <c r="O1291" s="36" t="str">
        <f t="shared" ref="O1291:O1354" si="104">CONCATENATE(K1291,M1291)</f>
        <v>201532</v>
      </c>
      <c r="P1291" s="36" t="str">
        <f>CONCATENATE(K1291,MONTH(ExpensesDBTable[[#This Row],[Date]]))</f>
        <v>20158</v>
      </c>
      <c r="Q1291" s="36" t="s">
        <v>108</v>
      </c>
      <c r="R1291" s="36" t="s">
        <v>14</v>
      </c>
      <c r="S1291" s="38">
        <v>20.34</v>
      </c>
      <c r="T1291" s="36" t="s">
        <v>100</v>
      </c>
      <c r="U1291" s="36" t="s">
        <v>466</v>
      </c>
    </row>
    <row r="1292" spans="10:21" x14ac:dyDescent="0.25">
      <c r="J1292" s="37">
        <v>42223</v>
      </c>
      <c r="K1292" s="36">
        <f t="shared" si="100"/>
        <v>2015</v>
      </c>
      <c r="L1292" s="36" t="str">
        <f t="shared" si="101"/>
        <v>August</v>
      </c>
      <c r="M1292" s="36">
        <f t="shared" si="102"/>
        <v>32</v>
      </c>
      <c r="N1292" s="36">
        <f t="shared" si="103"/>
        <v>7</v>
      </c>
      <c r="O1292" s="36" t="str">
        <f t="shared" si="104"/>
        <v>201532</v>
      </c>
      <c r="P1292" s="36" t="str">
        <f>CONCATENATE(K1292,MONTH(ExpensesDBTable[[#This Row],[Date]]))</f>
        <v>20158</v>
      </c>
      <c r="Q1292" s="36" t="s">
        <v>119</v>
      </c>
      <c r="R1292" s="36" t="s">
        <v>14</v>
      </c>
      <c r="S1292" s="38">
        <v>5</v>
      </c>
      <c r="T1292" s="36" t="s">
        <v>100</v>
      </c>
      <c r="U1292" s="36" t="s">
        <v>1333</v>
      </c>
    </row>
    <row r="1293" spans="10:21" x14ac:dyDescent="0.25">
      <c r="J1293" s="37">
        <v>42223</v>
      </c>
      <c r="K1293" s="36">
        <f t="shared" si="100"/>
        <v>2015</v>
      </c>
      <c r="L1293" s="36" t="str">
        <f t="shared" si="101"/>
        <v>August</v>
      </c>
      <c r="M1293" s="36">
        <f t="shared" si="102"/>
        <v>32</v>
      </c>
      <c r="N1293" s="36">
        <f t="shared" si="103"/>
        <v>7</v>
      </c>
      <c r="O1293" s="36" t="str">
        <f t="shared" si="104"/>
        <v>201532</v>
      </c>
      <c r="P1293" s="36" t="str">
        <f>CONCATENATE(K1293,MONTH(ExpensesDBTable[[#This Row],[Date]]))</f>
        <v>20158</v>
      </c>
      <c r="Q1293" s="36" t="s">
        <v>182</v>
      </c>
      <c r="R1293" s="36" t="s">
        <v>14</v>
      </c>
      <c r="S1293" s="38">
        <v>2</v>
      </c>
      <c r="T1293" s="36" t="s">
        <v>100</v>
      </c>
      <c r="U1293" s="36" t="s">
        <v>170</v>
      </c>
    </row>
    <row r="1294" spans="10:21" x14ac:dyDescent="0.25">
      <c r="J1294" s="37">
        <v>42223</v>
      </c>
      <c r="K1294" s="36">
        <f t="shared" si="100"/>
        <v>2015</v>
      </c>
      <c r="L1294" s="36" t="str">
        <f t="shared" si="101"/>
        <v>August</v>
      </c>
      <c r="M1294" s="36">
        <f t="shared" si="102"/>
        <v>32</v>
      </c>
      <c r="N1294" s="36">
        <f t="shared" si="103"/>
        <v>7</v>
      </c>
      <c r="O1294" s="36" t="str">
        <f t="shared" si="104"/>
        <v>201532</v>
      </c>
      <c r="P1294" s="36" t="str">
        <f>CONCATENATE(K1294,MONTH(ExpensesDBTable[[#This Row],[Date]]))</f>
        <v>20158</v>
      </c>
      <c r="Q1294" s="36" t="s">
        <v>1059</v>
      </c>
      <c r="R1294" s="36" t="s">
        <v>17</v>
      </c>
      <c r="S1294" s="38">
        <v>150</v>
      </c>
      <c r="T1294" s="36" t="s">
        <v>106</v>
      </c>
      <c r="U1294" s="36" t="s">
        <v>1334</v>
      </c>
    </row>
    <row r="1295" spans="10:21" x14ac:dyDescent="0.25">
      <c r="J1295" s="37">
        <v>42225</v>
      </c>
      <c r="K1295" s="36">
        <f t="shared" si="100"/>
        <v>2015</v>
      </c>
      <c r="L1295" s="36" t="str">
        <f t="shared" si="101"/>
        <v>August</v>
      </c>
      <c r="M1295" s="36">
        <f t="shared" si="102"/>
        <v>32</v>
      </c>
      <c r="N1295" s="36">
        <f t="shared" si="103"/>
        <v>9</v>
      </c>
      <c r="O1295" s="36" t="str">
        <f t="shared" si="104"/>
        <v>201532</v>
      </c>
      <c r="P1295" s="36" t="str">
        <f>CONCATENATE(K1295,MONTH(ExpensesDBTable[[#This Row],[Date]]))</f>
        <v>20158</v>
      </c>
      <c r="Q1295" s="36" t="s">
        <v>1335</v>
      </c>
      <c r="R1295" s="36" t="s">
        <v>22</v>
      </c>
      <c r="S1295" s="38">
        <v>5</v>
      </c>
      <c r="T1295" s="36" t="s">
        <v>100</v>
      </c>
      <c r="U1295" s="36" t="s">
        <v>1336</v>
      </c>
    </row>
    <row r="1296" spans="10:21" x14ac:dyDescent="0.25">
      <c r="J1296" s="37">
        <v>42225</v>
      </c>
      <c r="K1296" s="36">
        <f t="shared" si="100"/>
        <v>2015</v>
      </c>
      <c r="L1296" s="36" t="str">
        <f t="shared" si="101"/>
        <v>August</v>
      </c>
      <c r="M1296" s="36">
        <f t="shared" si="102"/>
        <v>32</v>
      </c>
      <c r="N1296" s="36">
        <f t="shared" si="103"/>
        <v>9</v>
      </c>
      <c r="O1296" s="36" t="str">
        <f t="shared" si="104"/>
        <v>201532</v>
      </c>
      <c r="P1296" s="36" t="str">
        <f>CONCATENATE(K1296,MONTH(ExpensesDBTable[[#This Row],[Date]]))</f>
        <v>20158</v>
      </c>
      <c r="Q1296" s="36" t="s">
        <v>1067</v>
      </c>
      <c r="R1296" s="36" t="s">
        <v>13</v>
      </c>
      <c r="S1296" s="38">
        <v>17</v>
      </c>
      <c r="T1296" s="36" t="s">
        <v>106</v>
      </c>
      <c r="U1296" s="36" t="s">
        <v>1337</v>
      </c>
    </row>
    <row r="1297" spans="10:21" x14ac:dyDescent="0.25">
      <c r="J1297" s="37">
        <v>42225</v>
      </c>
      <c r="K1297" s="36">
        <f t="shared" si="100"/>
        <v>2015</v>
      </c>
      <c r="L1297" s="36" t="str">
        <f t="shared" si="101"/>
        <v>August</v>
      </c>
      <c r="M1297" s="36">
        <f t="shared" si="102"/>
        <v>32</v>
      </c>
      <c r="N1297" s="36">
        <f t="shared" si="103"/>
        <v>9</v>
      </c>
      <c r="O1297" s="36" t="str">
        <f t="shared" si="104"/>
        <v>201532</v>
      </c>
      <c r="P1297" s="36" t="str">
        <f>CONCATENATE(K1297,MONTH(ExpensesDBTable[[#This Row],[Date]]))</f>
        <v>20158</v>
      </c>
      <c r="Q1297" s="36" t="s">
        <v>1067</v>
      </c>
      <c r="R1297" s="36" t="s">
        <v>13</v>
      </c>
      <c r="S1297" s="38">
        <v>140</v>
      </c>
      <c r="T1297" s="36" t="s">
        <v>106</v>
      </c>
      <c r="U1297" s="36" t="s">
        <v>1338</v>
      </c>
    </row>
    <row r="1298" spans="10:21" x14ac:dyDescent="0.25">
      <c r="J1298" s="37">
        <v>42225</v>
      </c>
      <c r="K1298" s="36">
        <f t="shared" si="100"/>
        <v>2015</v>
      </c>
      <c r="L1298" s="36" t="str">
        <f t="shared" si="101"/>
        <v>August</v>
      </c>
      <c r="M1298" s="36">
        <f t="shared" si="102"/>
        <v>32</v>
      </c>
      <c r="N1298" s="36">
        <f t="shared" si="103"/>
        <v>9</v>
      </c>
      <c r="O1298" s="36" t="str">
        <f t="shared" si="104"/>
        <v>201532</v>
      </c>
      <c r="P1298" s="36" t="str">
        <f>CONCATENATE(K1298,MONTH(ExpensesDBTable[[#This Row],[Date]]))</f>
        <v>20158</v>
      </c>
      <c r="Q1298" s="36" t="s">
        <v>182</v>
      </c>
      <c r="R1298" s="36" t="s">
        <v>19</v>
      </c>
      <c r="S1298" s="38">
        <v>28.2</v>
      </c>
      <c r="T1298" s="36" t="s">
        <v>100</v>
      </c>
      <c r="U1298" s="36" t="s">
        <v>1339</v>
      </c>
    </row>
    <row r="1299" spans="10:21" x14ac:dyDescent="0.25">
      <c r="J1299" s="37">
        <v>42225</v>
      </c>
      <c r="K1299" s="36">
        <f t="shared" si="100"/>
        <v>2015</v>
      </c>
      <c r="L1299" s="36" t="str">
        <f t="shared" si="101"/>
        <v>August</v>
      </c>
      <c r="M1299" s="36">
        <f t="shared" si="102"/>
        <v>32</v>
      </c>
      <c r="N1299" s="36">
        <f t="shared" si="103"/>
        <v>9</v>
      </c>
      <c r="O1299" s="36" t="str">
        <f t="shared" si="104"/>
        <v>201532</v>
      </c>
      <c r="P1299" s="36" t="str">
        <f>CONCATENATE(K1299,MONTH(ExpensesDBTable[[#This Row],[Date]]))</f>
        <v>20158</v>
      </c>
      <c r="Q1299" s="36" t="s">
        <v>182</v>
      </c>
      <c r="R1299" s="36" t="s">
        <v>18</v>
      </c>
      <c r="S1299" s="38">
        <v>1899</v>
      </c>
      <c r="T1299" s="36" t="s">
        <v>106</v>
      </c>
      <c r="U1299" s="36" t="s">
        <v>1340</v>
      </c>
    </row>
    <row r="1300" spans="10:21" x14ac:dyDescent="0.25">
      <c r="J1300" s="37">
        <v>42225</v>
      </c>
      <c r="K1300" s="36">
        <f t="shared" si="100"/>
        <v>2015</v>
      </c>
      <c r="L1300" s="36" t="str">
        <f t="shared" si="101"/>
        <v>August</v>
      </c>
      <c r="M1300" s="36">
        <f t="shared" si="102"/>
        <v>32</v>
      </c>
      <c r="N1300" s="36">
        <f t="shared" si="103"/>
        <v>9</v>
      </c>
      <c r="O1300" s="36" t="str">
        <f t="shared" si="104"/>
        <v>201532</v>
      </c>
      <c r="P1300" s="36" t="str">
        <f>CONCATENATE(K1300,MONTH(ExpensesDBTable[[#This Row],[Date]]))</f>
        <v>20158</v>
      </c>
      <c r="Q1300" s="36" t="s">
        <v>130</v>
      </c>
      <c r="R1300" s="36" t="s">
        <v>14</v>
      </c>
      <c r="S1300" s="38">
        <v>6</v>
      </c>
      <c r="T1300" s="36" t="s">
        <v>100</v>
      </c>
      <c r="U1300" s="36" t="s">
        <v>1341</v>
      </c>
    </row>
    <row r="1301" spans="10:21" x14ac:dyDescent="0.25">
      <c r="J1301" s="37">
        <v>42226</v>
      </c>
      <c r="K1301" s="36">
        <f t="shared" si="100"/>
        <v>2015</v>
      </c>
      <c r="L1301" s="36" t="str">
        <f t="shared" si="101"/>
        <v>August</v>
      </c>
      <c r="M1301" s="36">
        <f t="shared" si="102"/>
        <v>33</v>
      </c>
      <c r="N1301" s="36">
        <f t="shared" si="103"/>
        <v>10</v>
      </c>
      <c r="O1301" s="36" t="str">
        <f t="shared" si="104"/>
        <v>201533</v>
      </c>
      <c r="P1301" s="36" t="str">
        <f>CONCATENATE(K1301,MONTH(ExpensesDBTable[[#This Row],[Date]]))</f>
        <v>20158</v>
      </c>
      <c r="Q1301" s="36" t="s">
        <v>108</v>
      </c>
      <c r="R1301" s="36" t="s">
        <v>14</v>
      </c>
      <c r="S1301" s="38">
        <v>3</v>
      </c>
      <c r="T1301" s="36" t="s">
        <v>100</v>
      </c>
      <c r="U1301" s="36" t="s">
        <v>1342</v>
      </c>
    </row>
    <row r="1302" spans="10:21" x14ac:dyDescent="0.25">
      <c r="J1302" s="37">
        <v>42226</v>
      </c>
      <c r="K1302" s="36">
        <f t="shared" si="100"/>
        <v>2015</v>
      </c>
      <c r="L1302" s="36" t="str">
        <f t="shared" si="101"/>
        <v>August</v>
      </c>
      <c r="M1302" s="36">
        <f t="shared" si="102"/>
        <v>33</v>
      </c>
      <c r="N1302" s="36">
        <f t="shared" si="103"/>
        <v>10</v>
      </c>
      <c r="O1302" s="36" t="str">
        <f t="shared" si="104"/>
        <v>201533</v>
      </c>
      <c r="P1302" s="36" t="str">
        <f>CONCATENATE(K1302,MONTH(ExpensesDBTable[[#This Row],[Date]]))</f>
        <v>20158</v>
      </c>
      <c r="Q1302" s="36" t="s">
        <v>182</v>
      </c>
      <c r="R1302" s="36" t="s">
        <v>16</v>
      </c>
      <c r="S1302" s="38">
        <v>71.290000000000006</v>
      </c>
      <c r="T1302" s="36" t="s">
        <v>106</v>
      </c>
      <c r="U1302" s="36" t="s">
        <v>1343</v>
      </c>
    </row>
    <row r="1303" spans="10:21" x14ac:dyDescent="0.25">
      <c r="J1303" s="37">
        <v>42228</v>
      </c>
      <c r="K1303" s="36">
        <f t="shared" si="100"/>
        <v>2015</v>
      </c>
      <c r="L1303" s="36" t="str">
        <f t="shared" si="101"/>
        <v>August</v>
      </c>
      <c r="M1303" s="36">
        <f t="shared" si="102"/>
        <v>33</v>
      </c>
      <c r="N1303" s="36">
        <f t="shared" si="103"/>
        <v>12</v>
      </c>
      <c r="O1303" s="36" t="str">
        <f t="shared" si="104"/>
        <v>201533</v>
      </c>
      <c r="P1303" s="36" t="str">
        <f>CONCATENATE(K1303,MONTH(ExpensesDBTable[[#This Row],[Date]]))</f>
        <v>20158</v>
      </c>
      <c r="Q1303" s="36" t="s">
        <v>119</v>
      </c>
      <c r="R1303" s="36" t="s">
        <v>14</v>
      </c>
      <c r="S1303" s="38">
        <v>4</v>
      </c>
      <c r="T1303" s="36" t="s">
        <v>100</v>
      </c>
      <c r="U1303" s="36" t="s">
        <v>1344</v>
      </c>
    </row>
    <row r="1304" spans="10:21" x14ac:dyDescent="0.25">
      <c r="J1304" s="37">
        <v>42229</v>
      </c>
      <c r="K1304" s="36">
        <f t="shared" si="100"/>
        <v>2015</v>
      </c>
      <c r="L1304" s="36" t="str">
        <f t="shared" si="101"/>
        <v>August</v>
      </c>
      <c r="M1304" s="36">
        <f t="shared" si="102"/>
        <v>33</v>
      </c>
      <c r="N1304" s="36">
        <f t="shared" si="103"/>
        <v>13</v>
      </c>
      <c r="O1304" s="36" t="str">
        <f t="shared" si="104"/>
        <v>201533</v>
      </c>
      <c r="P1304" s="36" t="str">
        <f>CONCATENATE(K1304,MONTH(ExpensesDBTable[[#This Row],[Date]]))</f>
        <v>20158</v>
      </c>
      <c r="Q1304" s="36" t="s">
        <v>1059</v>
      </c>
      <c r="R1304" s="36" t="s">
        <v>17</v>
      </c>
      <c r="S1304" s="38">
        <v>173.6</v>
      </c>
      <c r="T1304" s="36" t="s">
        <v>1345</v>
      </c>
      <c r="U1304" s="36" t="s">
        <v>1346</v>
      </c>
    </row>
    <row r="1305" spans="10:21" x14ac:dyDescent="0.25">
      <c r="J1305" s="37">
        <v>42230</v>
      </c>
      <c r="K1305" s="36">
        <f t="shared" si="100"/>
        <v>2015</v>
      </c>
      <c r="L1305" s="36" t="str">
        <f t="shared" si="101"/>
        <v>August</v>
      </c>
      <c r="M1305" s="36">
        <f t="shared" si="102"/>
        <v>33</v>
      </c>
      <c r="N1305" s="36">
        <f t="shared" si="103"/>
        <v>14</v>
      </c>
      <c r="O1305" s="36" t="str">
        <f t="shared" si="104"/>
        <v>201533</v>
      </c>
      <c r="P1305" s="36" t="str">
        <f>CONCATENATE(K1305,MONTH(ExpensesDBTable[[#This Row],[Date]]))</f>
        <v>20158</v>
      </c>
      <c r="Q1305" s="36" t="s">
        <v>108</v>
      </c>
      <c r="R1305" s="36" t="s">
        <v>14</v>
      </c>
      <c r="S1305" s="38">
        <v>24.09</v>
      </c>
      <c r="T1305" s="36" t="s">
        <v>100</v>
      </c>
      <c r="U1305" s="36" t="s">
        <v>1347</v>
      </c>
    </row>
    <row r="1306" spans="10:21" x14ac:dyDescent="0.25">
      <c r="J1306" s="37">
        <v>42231</v>
      </c>
      <c r="K1306" s="36">
        <f t="shared" si="100"/>
        <v>2015</v>
      </c>
      <c r="L1306" s="36" t="str">
        <f t="shared" si="101"/>
        <v>August</v>
      </c>
      <c r="M1306" s="36">
        <f t="shared" si="102"/>
        <v>33</v>
      </c>
      <c r="N1306" s="36">
        <f t="shared" si="103"/>
        <v>15</v>
      </c>
      <c r="O1306" s="36" t="str">
        <f t="shared" si="104"/>
        <v>201533</v>
      </c>
      <c r="P1306" s="36" t="str">
        <f>CONCATENATE(K1306,MONTH(ExpensesDBTable[[#This Row],[Date]]))</f>
        <v>20158</v>
      </c>
      <c r="Q1306" s="36" t="s">
        <v>1067</v>
      </c>
      <c r="R1306" s="36" t="s">
        <v>13</v>
      </c>
      <c r="S1306" s="38">
        <v>45</v>
      </c>
      <c r="T1306" s="36" t="s">
        <v>106</v>
      </c>
      <c r="U1306" s="36" t="s">
        <v>1348</v>
      </c>
    </row>
    <row r="1307" spans="10:21" x14ac:dyDescent="0.25">
      <c r="J1307" s="37">
        <v>42231</v>
      </c>
      <c r="K1307" s="36">
        <f t="shared" si="100"/>
        <v>2015</v>
      </c>
      <c r="L1307" s="36" t="str">
        <f t="shared" si="101"/>
        <v>August</v>
      </c>
      <c r="M1307" s="36">
        <f t="shared" si="102"/>
        <v>33</v>
      </c>
      <c r="N1307" s="36">
        <f t="shared" si="103"/>
        <v>15</v>
      </c>
      <c r="O1307" s="36" t="str">
        <f t="shared" si="104"/>
        <v>201533</v>
      </c>
      <c r="P1307" s="36" t="str">
        <f>CONCATENATE(K1307,MONTH(ExpensesDBTable[[#This Row],[Date]]))</f>
        <v>20158</v>
      </c>
      <c r="Q1307" s="36" t="s">
        <v>1067</v>
      </c>
      <c r="R1307" s="36" t="s">
        <v>13</v>
      </c>
      <c r="S1307" s="38">
        <v>115.5</v>
      </c>
      <c r="T1307" s="36" t="s">
        <v>106</v>
      </c>
      <c r="U1307" s="36" t="s">
        <v>1349</v>
      </c>
    </row>
    <row r="1308" spans="10:21" x14ac:dyDescent="0.25">
      <c r="J1308" s="37">
        <v>42231</v>
      </c>
      <c r="K1308" s="36">
        <f t="shared" si="100"/>
        <v>2015</v>
      </c>
      <c r="L1308" s="36" t="str">
        <f t="shared" si="101"/>
        <v>August</v>
      </c>
      <c r="M1308" s="36">
        <f t="shared" si="102"/>
        <v>33</v>
      </c>
      <c r="N1308" s="36">
        <f t="shared" si="103"/>
        <v>15</v>
      </c>
      <c r="O1308" s="36" t="str">
        <f t="shared" si="104"/>
        <v>201533</v>
      </c>
      <c r="P1308" s="36" t="str">
        <f>CONCATENATE(K1308,MONTH(ExpensesDBTable[[#This Row],[Date]]))</f>
        <v>20158</v>
      </c>
      <c r="Q1308" s="36" t="s">
        <v>1067</v>
      </c>
      <c r="R1308" s="36" t="s">
        <v>13</v>
      </c>
      <c r="S1308" s="38">
        <v>72</v>
      </c>
      <c r="T1308" s="36" t="s">
        <v>106</v>
      </c>
      <c r="U1308" s="36" t="s">
        <v>1350</v>
      </c>
    </row>
    <row r="1309" spans="10:21" x14ac:dyDescent="0.25">
      <c r="J1309" s="37">
        <v>42231</v>
      </c>
      <c r="K1309" s="36">
        <f t="shared" si="100"/>
        <v>2015</v>
      </c>
      <c r="L1309" s="36" t="str">
        <f t="shared" si="101"/>
        <v>August</v>
      </c>
      <c r="M1309" s="36">
        <f t="shared" si="102"/>
        <v>33</v>
      </c>
      <c r="N1309" s="36">
        <f t="shared" si="103"/>
        <v>15</v>
      </c>
      <c r="O1309" s="36" t="str">
        <f t="shared" si="104"/>
        <v>201533</v>
      </c>
      <c r="P1309" s="36" t="str">
        <f>CONCATENATE(K1309,MONTH(ExpensesDBTable[[#This Row],[Date]]))</f>
        <v>20158</v>
      </c>
      <c r="Q1309" s="36" t="s">
        <v>1067</v>
      </c>
      <c r="R1309" s="36" t="s">
        <v>19</v>
      </c>
      <c r="S1309" s="38">
        <v>26.95</v>
      </c>
      <c r="T1309" s="36" t="s">
        <v>100</v>
      </c>
      <c r="U1309" s="36" t="s">
        <v>1351</v>
      </c>
    </row>
    <row r="1310" spans="10:21" x14ac:dyDescent="0.25">
      <c r="J1310" s="37">
        <v>42232</v>
      </c>
      <c r="K1310" s="36">
        <f t="shared" si="100"/>
        <v>2015</v>
      </c>
      <c r="L1310" s="36" t="str">
        <f t="shared" si="101"/>
        <v>August</v>
      </c>
      <c r="M1310" s="36">
        <f t="shared" si="102"/>
        <v>33</v>
      </c>
      <c r="N1310" s="36">
        <f t="shared" si="103"/>
        <v>16</v>
      </c>
      <c r="O1310" s="36" t="str">
        <f t="shared" si="104"/>
        <v>201533</v>
      </c>
      <c r="P1310" s="36" t="str">
        <f>CONCATENATE(K1310,MONTH(ExpensesDBTable[[#This Row],[Date]]))</f>
        <v>20158</v>
      </c>
      <c r="Q1310" s="36" t="s">
        <v>102</v>
      </c>
      <c r="R1310" s="36" t="s">
        <v>14</v>
      </c>
      <c r="S1310" s="38">
        <v>30</v>
      </c>
      <c r="T1310" s="36" t="s">
        <v>100</v>
      </c>
      <c r="U1310" s="36" t="s">
        <v>1352</v>
      </c>
    </row>
    <row r="1311" spans="10:21" x14ac:dyDescent="0.25">
      <c r="J1311" s="37">
        <v>42232</v>
      </c>
      <c r="K1311" s="36">
        <f t="shared" si="100"/>
        <v>2015</v>
      </c>
      <c r="L1311" s="36" t="str">
        <f t="shared" si="101"/>
        <v>August</v>
      </c>
      <c r="M1311" s="36">
        <f t="shared" si="102"/>
        <v>33</v>
      </c>
      <c r="N1311" s="36">
        <f t="shared" si="103"/>
        <v>16</v>
      </c>
      <c r="O1311" s="36" t="str">
        <f t="shared" si="104"/>
        <v>201533</v>
      </c>
      <c r="P1311" s="36" t="str">
        <f>CONCATENATE(K1311,MONTH(ExpensesDBTable[[#This Row],[Date]]))</f>
        <v>20158</v>
      </c>
      <c r="Q1311" s="36" t="s">
        <v>1051</v>
      </c>
      <c r="R1311" s="36" t="s">
        <v>14</v>
      </c>
      <c r="S1311" s="38">
        <v>25.79</v>
      </c>
      <c r="T1311" s="36" t="s">
        <v>100</v>
      </c>
      <c r="U1311" s="36" t="s">
        <v>1353</v>
      </c>
    </row>
    <row r="1312" spans="10:21" x14ac:dyDescent="0.25">
      <c r="J1312" s="37">
        <v>42233</v>
      </c>
      <c r="K1312" s="36">
        <f t="shared" si="100"/>
        <v>2015</v>
      </c>
      <c r="L1312" s="36" t="str">
        <f t="shared" si="101"/>
        <v>August</v>
      </c>
      <c r="M1312" s="36">
        <f t="shared" si="102"/>
        <v>34</v>
      </c>
      <c r="N1312" s="36">
        <f t="shared" si="103"/>
        <v>17</v>
      </c>
      <c r="O1312" s="36" t="str">
        <f t="shared" si="104"/>
        <v>201534</v>
      </c>
      <c r="P1312" s="36" t="str">
        <f>CONCATENATE(K1312,MONTH(ExpensesDBTable[[#This Row],[Date]]))</f>
        <v>20158</v>
      </c>
      <c r="Q1312" s="36" t="s">
        <v>119</v>
      </c>
      <c r="R1312" s="36" t="s">
        <v>14</v>
      </c>
      <c r="S1312" s="38">
        <v>5.2</v>
      </c>
      <c r="T1312" s="36" t="s">
        <v>100</v>
      </c>
      <c r="U1312" s="36" t="s">
        <v>483</v>
      </c>
    </row>
    <row r="1313" spans="10:21" x14ac:dyDescent="0.25">
      <c r="J1313" s="37">
        <v>42234</v>
      </c>
      <c r="K1313" s="36">
        <f t="shared" si="100"/>
        <v>2015</v>
      </c>
      <c r="L1313" s="36" t="str">
        <f t="shared" si="101"/>
        <v>August</v>
      </c>
      <c r="M1313" s="36">
        <f t="shared" si="102"/>
        <v>34</v>
      </c>
      <c r="N1313" s="36">
        <f t="shared" si="103"/>
        <v>18</v>
      </c>
      <c r="O1313" s="36" t="str">
        <f t="shared" si="104"/>
        <v>201534</v>
      </c>
      <c r="P1313" s="36" t="str">
        <f>CONCATENATE(K1313,MONTH(ExpensesDBTable[[#This Row],[Date]]))</f>
        <v>20158</v>
      </c>
      <c r="Q1313" s="36" t="s">
        <v>1192</v>
      </c>
      <c r="R1313" s="36" t="s">
        <v>21</v>
      </c>
      <c r="S1313" s="38">
        <v>1520</v>
      </c>
      <c r="T1313" s="36" t="s">
        <v>106</v>
      </c>
      <c r="U1313" s="36" t="s">
        <v>1354</v>
      </c>
    </row>
    <row r="1314" spans="10:21" x14ac:dyDescent="0.25">
      <c r="J1314" s="37">
        <v>42236</v>
      </c>
      <c r="K1314" s="36">
        <f t="shared" si="100"/>
        <v>2015</v>
      </c>
      <c r="L1314" s="36" t="str">
        <f t="shared" si="101"/>
        <v>August</v>
      </c>
      <c r="M1314" s="36">
        <f t="shared" si="102"/>
        <v>34</v>
      </c>
      <c r="N1314" s="36">
        <f t="shared" si="103"/>
        <v>20</v>
      </c>
      <c r="O1314" s="36" t="str">
        <f t="shared" si="104"/>
        <v>201534</v>
      </c>
      <c r="P1314" s="36" t="str">
        <f>CONCATENATE(K1314,MONTH(ExpensesDBTable[[#This Row],[Date]]))</f>
        <v>20158</v>
      </c>
      <c r="Q1314" s="36" t="s">
        <v>108</v>
      </c>
      <c r="R1314" s="36" t="s">
        <v>14</v>
      </c>
      <c r="S1314" s="38">
        <v>6.35</v>
      </c>
      <c r="T1314" s="36" t="s">
        <v>100</v>
      </c>
      <c r="U1314" s="36" t="s">
        <v>159</v>
      </c>
    </row>
    <row r="1315" spans="10:21" x14ac:dyDescent="0.25">
      <c r="J1315" s="37">
        <v>42237</v>
      </c>
      <c r="K1315" s="36">
        <f t="shared" si="100"/>
        <v>2015</v>
      </c>
      <c r="L1315" s="36" t="str">
        <f t="shared" si="101"/>
        <v>August</v>
      </c>
      <c r="M1315" s="36">
        <f t="shared" si="102"/>
        <v>34</v>
      </c>
      <c r="N1315" s="36">
        <f t="shared" si="103"/>
        <v>21</v>
      </c>
      <c r="O1315" s="36" t="str">
        <f t="shared" si="104"/>
        <v>201534</v>
      </c>
      <c r="P1315" s="36" t="str">
        <f>CONCATENATE(K1315,MONTH(ExpensesDBTable[[#This Row],[Date]]))</f>
        <v>20158</v>
      </c>
      <c r="Q1315" s="36" t="s">
        <v>182</v>
      </c>
      <c r="R1315" s="36" t="s">
        <v>17</v>
      </c>
      <c r="S1315" s="38">
        <v>165</v>
      </c>
      <c r="T1315" s="36" t="s">
        <v>106</v>
      </c>
      <c r="U1315" s="36" t="s">
        <v>1355</v>
      </c>
    </row>
    <row r="1316" spans="10:21" x14ac:dyDescent="0.25">
      <c r="J1316" s="37">
        <v>42237</v>
      </c>
      <c r="K1316" s="36">
        <f t="shared" si="100"/>
        <v>2015</v>
      </c>
      <c r="L1316" s="36" t="str">
        <f t="shared" si="101"/>
        <v>August</v>
      </c>
      <c r="M1316" s="36">
        <f t="shared" si="102"/>
        <v>34</v>
      </c>
      <c r="N1316" s="36">
        <f t="shared" si="103"/>
        <v>21</v>
      </c>
      <c r="O1316" s="36" t="str">
        <f t="shared" si="104"/>
        <v>201534</v>
      </c>
      <c r="P1316" s="36" t="str">
        <f>CONCATENATE(K1316,MONTH(ExpensesDBTable[[#This Row],[Date]]))</f>
        <v>20158</v>
      </c>
      <c r="Q1316" s="36" t="s">
        <v>119</v>
      </c>
      <c r="R1316" s="36" t="s">
        <v>14</v>
      </c>
      <c r="S1316" s="38">
        <v>3.5</v>
      </c>
      <c r="T1316" s="36" t="s">
        <v>100</v>
      </c>
      <c r="U1316" s="36" t="s">
        <v>1356</v>
      </c>
    </row>
    <row r="1317" spans="10:21" x14ac:dyDescent="0.25">
      <c r="J1317" s="37">
        <v>42237</v>
      </c>
      <c r="K1317" s="36">
        <f t="shared" si="100"/>
        <v>2015</v>
      </c>
      <c r="L1317" s="36" t="str">
        <f t="shared" si="101"/>
        <v>August</v>
      </c>
      <c r="M1317" s="36">
        <f t="shared" si="102"/>
        <v>34</v>
      </c>
      <c r="N1317" s="36">
        <f t="shared" si="103"/>
        <v>21</v>
      </c>
      <c r="O1317" s="36" t="str">
        <f t="shared" si="104"/>
        <v>201534</v>
      </c>
      <c r="P1317" s="36" t="str">
        <f>CONCATENATE(K1317,MONTH(ExpensesDBTable[[#This Row],[Date]]))</f>
        <v>20158</v>
      </c>
      <c r="Q1317" s="36" t="s">
        <v>182</v>
      </c>
      <c r="R1317" s="36" t="s">
        <v>14</v>
      </c>
      <c r="S1317" s="38">
        <v>11</v>
      </c>
      <c r="T1317" s="36" t="s">
        <v>100</v>
      </c>
      <c r="U1317" s="36" t="s">
        <v>1357</v>
      </c>
    </row>
    <row r="1318" spans="10:21" x14ac:dyDescent="0.25">
      <c r="J1318" s="37">
        <v>42237</v>
      </c>
      <c r="K1318" s="36">
        <f t="shared" si="100"/>
        <v>2015</v>
      </c>
      <c r="L1318" s="36" t="str">
        <f t="shared" si="101"/>
        <v>August</v>
      </c>
      <c r="M1318" s="36">
        <f t="shared" si="102"/>
        <v>34</v>
      </c>
      <c r="N1318" s="36">
        <f t="shared" si="103"/>
        <v>21</v>
      </c>
      <c r="O1318" s="36" t="str">
        <f t="shared" si="104"/>
        <v>201534</v>
      </c>
      <c r="P1318" s="36" t="str">
        <f>CONCATENATE(K1318,MONTH(ExpensesDBTable[[#This Row],[Date]]))</f>
        <v>20158</v>
      </c>
      <c r="Q1318" s="36" t="s">
        <v>182</v>
      </c>
      <c r="R1318" s="36" t="s">
        <v>19</v>
      </c>
      <c r="S1318" s="38">
        <v>553.29999999999995</v>
      </c>
      <c r="T1318" s="36" t="s">
        <v>106</v>
      </c>
      <c r="U1318" s="36" t="s">
        <v>1358</v>
      </c>
    </row>
    <row r="1319" spans="10:21" x14ac:dyDescent="0.25">
      <c r="J1319" s="37">
        <v>42237</v>
      </c>
      <c r="K1319" s="36">
        <f t="shared" si="100"/>
        <v>2015</v>
      </c>
      <c r="L1319" s="36" t="str">
        <f t="shared" si="101"/>
        <v>August</v>
      </c>
      <c r="M1319" s="36">
        <f t="shared" si="102"/>
        <v>34</v>
      </c>
      <c r="N1319" s="36">
        <f t="shared" si="103"/>
        <v>21</v>
      </c>
      <c r="O1319" s="36" t="str">
        <f t="shared" si="104"/>
        <v>201534</v>
      </c>
      <c r="P1319" s="36" t="str">
        <f>CONCATENATE(K1319,MONTH(ExpensesDBTable[[#This Row],[Date]]))</f>
        <v>20158</v>
      </c>
      <c r="Q1319" s="36" t="s">
        <v>182</v>
      </c>
      <c r="R1319" s="36" t="s">
        <v>19</v>
      </c>
      <c r="S1319" s="38">
        <v>50</v>
      </c>
      <c r="T1319" s="36" t="s">
        <v>106</v>
      </c>
      <c r="U1319" s="36" t="s">
        <v>1359</v>
      </c>
    </row>
    <row r="1320" spans="10:21" x14ac:dyDescent="0.25">
      <c r="J1320" s="37">
        <v>42237</v>
      </c>
      <c r="K1320" s="36">
        <f t="shared" si="100"/>
        <v>2015</v>
      </c>
      <c r="L1320" s="36" t="str">
        <f t="shared" si="101"/>
        <v>August</v>
      </c>
      <c r="M1320" s="36">
        <f t="shared" si="102"/>
        <v>34</v>
      </c>
      <c r="N1320" s="36">
        <f t="shared" si="103"/>
        <v>21</v>
      </c>
      <c r="O1320" s="36" t="str">
        <f t="shared" si="104"/>
        <v>201534</v>
      </c>
      <c r="P1320" s="36" t="str">
        <f>CONCATENATE(K1320,MONTH(ExpensesDBTable[[#This Row],[Date]]))</f>
        <v>20158</v>
      </c>
      <c r="Q1320" s="36" t="s">
        <v>145</v>
      </c>
      <c r="R1320" s="36" t="s">
        <v>23</v>
      </c>
      <c r="S1320" s="38">
        <v>51.75</v>
      </c>
      <c r="T1320" s="36" t="s">
        <v>106</v>
      </c>
      <c r="U1320" s="36" t="s">
        <v>649</v>
      </c>
    </row>
    <row r="1321" spans="10:21" x14ac:dyDescent="0.25">
      <c r="J1321" s="37">
        <v>42238</v>
      </c>
      <c r="K1321" s="36">
        <f t="shared" si="100"/>
        <v>2015</v>
      </c>
      <c r="L1321" s="36" t="str">
        <f t="shared" si="101"/>
        <v>August</v>
      </c>
      <c r="M1321" s="36">
        <f t="shared" si="102"/>
        <v>34</v>
      </c>
      <c r="N1321" s="36">
        <f t="shared" si="103"/>
        <v>22</v>
      </c>
      <c r="O1321" s="36" t="str">
        <f t="shared" si="104"/>
        <v>201534</v>
      </c>
      <c r="P1321" s="36" t="str">
        <f>CONCATENATE(K1321,MONTH(ExpensesDBTable[[#This Row],[Date]]))</f>
        <v>20158</v>
      </c>
      <c r="Q1321" s="36" t="s">
        <v>1238</v>
      </c>
      <c r="R1321" s="36" t="s">
        <v>22</v>
      </c>
      <c r="S1321" s="38">
        <v>44.51</v>
      </c>
      <c r="T1321" s="36" t="s">
        <v>106</v>
      </c>
      <c r="U1321" s="36" t="s">
        <v>1238</v>
      </c>
    </row>
    <row r="1322" spans="10:21" x14ac:dyDescent="0.25">
      <c r="J1322" s="37">
        <v>42238</v>
      </c>
      <c r="K1322" s="36">
        <f t="shared" si="100"/>
        <v>2015</v>
      </c>
      <c r="L1322" s="36" t="str">
        <f t="shared" si="101"/>
        <v>August</v>
      </c>
      <c r="M1322" s="36">
        <f t="shared" si="102"/>
        <v>34</v>
      </c>
      <c r="N1322" s="36">
        <f t="shared" si="103"/>
        <v>22</v>
      </c>
      <c r="O1322" s="36" t="str">
        <f t="shared" si="104"/>
        <v>201534</v>
      </c>
      <c r="P1322" s="36" t="str">
        <f>CONCATENATE(K1322,MONTH(ExpensesDBTable[[#This Row],[Date]]))</f>
        <v>20158</v>
      </c>
      <c r="Q1322" s="36" t="s">
        <v>1051</v>
      </c>
      <c r="R1322" s="36" t="s">
        <v>14</v>
      </c>
      <c r="S1322" s="38">
        <v>18.46</v>
      </c>
      <c r="T1322" s="36" t="s">
        <v>100</v>
      </c>
      <c r="U1322" s="36" t="s">
        <v>1360</v>
      </c>
    </row>
    <row r="1323" spans="10:21" x14ac:dyDescent="0.25">
      <c r="J1323" s="37">
        <v>42238</v>
      </c>
      <c r="K1323" s="36">
        <f t="shared" si="100"/>
        <v>2015</v>
      </c>
      <c r="L1323" s="36" t="str">
        <f t="shared" si="101"/>
        <v>August</v>
      </c>
      <c r="M1323" s="36">
        <f t="shared" si="102"/>
        <v>34</v>
      </c>
      <c r="N1323" s="36">
        <f t="shared" si="103"/>
        <v>22</v>
      </c>
      <c r="O1323" s="36" t="str">
        <f t="shared" si="104"/>
        <v>201534</v>
      </c>
      <c r="P1323" s="36" t="str">
        <f>CONCATENATE(K1323,MONTH(ExpensesDBTable[[#This Row],[Date]]))</f>
        <v>20158</v>
      </c>
      <c r="Q1323" s="36" t="s">
        <v>108</v>
      </c>
      <c r="R1323" s="36" t="s">
        <v>14</v>
      </c>
      <c r="S1323" s="38">
        <v>8.06</v>
      </c>
      <c r="T1323" s="36" t="s">
        <v>100</v>
      </c>
      <c r="U1323" s="36" t="s">
        <v>1361</v>
      </c>
    </row>
    <row r="1324" spans="10:21" x14ac:dyDescent="0.25">
      <c r="J1324" s="37">
        <v>42238</v>
      </c>
      <c r="K1324" s="36">
        <f t="shared" si="100"/>
        <v>2015</v>
      </c>
      <c r="L1324" s="36" t="str">
        <f t="shared" si="101"/>
        <v>August</v>
      </c>
      <c r="M1324" s="36">
        <f t="shared" si="102"/>
        <v>34</v>
      </c>
      <c r="N1324" s="36">
        <f t="shared" si="103"/>
        <v>22</v>
      </c>
      <c r="O1324" s="36" t="str">
        <f t="shared" si="104"/>
        <v>201534</v>
      </c>
      <c r="P1324" s="36" t="str">
        <f>CONCATENATE(K1324,MONTH(ExpensesDBTable[[#This Row],[Date]]))</f>
        <v>20158</v>
      </c>
      <c r="Q1324" s="36" t="s">
        <v>102</v>
      </c>
      <c r="R1324" s="36" t="s">
        <v>14</v>
      </c>
      <c r="S1324" s="38">
        <v>7</v>
      </c>
      <c r="T1324" s="36" t="s">
        <v>100</v>
      </c>
      <c r="U1324" s="36" t="s">
        <v>313</v>
      </c>
    </row>
    <row r="1325" spans="10:21" x14ac:dyDescent="0.25">
      <c r="J1325" s="37">
        <v>42239</v>
      </c>
      <c r="K1325" s="36">
        <f t="shared" si="100"/>
        <v>2015</v>
      </c>
      <c r="L1325" s="36" t="str">
        <f t="shared" si="101"/>
        <v>August</v>
      </c>
      <c r="M1325" s="36">
        <f t="shared" si="102"/>
        <v>34</v>
      </c>
      <c r="N1325" s="36">
        <f t="shared" si="103"/>
        <v>23</v>
      </c>
      <c r="O1325" s="36" t="str">
        <f t="shared" si="104"/>
        <v>201534</v>
      </c>
      <c r="P1325" s="36" t="str">
        <f>CONCATENATE(K1325,MONTH(ExpensesDBTable[[#This Row],[Date]]))</f>
        <v>20158</v>
      </c>
      <c r="Q1325" s="36" t="s">
        <v>108</v>
      </c>
      <c r="R1325" s="36" t="s">
        <v>14</v>
      </c>
      <c r="S1325" s="38">
        <v>9.5</v>
      </c>
      <c r="T1325" s="36" t="s">
        <v>100</v>
      </c>
      <c r="U1325" s="36" t="s">
        <v>1362</v>
      </c>
    </row>
    <row r="1326" spans="10:21" x14ac:dyDescent="0.25">
      <c r="J1326" s="37">
        <v>42239</v>
      </c>
      <c r="K1326" s="36">
        <f t="shared" si="100"/>
        <v>2015</v>
      </c>
      <c r="L1326" s="36" t="str">
        <f t="shared" si="101"/>
        <v>August</v>
      </c>
      <c r="M1326" s="36">
        <f t="shared" si="102"/>
        <v>34</v>
      </c>
      <c r="N1326" s="36">
        <f t="shared" si="103"/>
        <v>23</v>
      </c>
      <c r="O1326" s="36" t="str">
        <f t="shared" si="104"/>
        <v>201534</v>
      </c>
      <c r="P1326" s="36" t="str">
        <f>CONCATENATE(K1326,MONTH(ExpensesDBTable[[#This Row],[Date]]))</f>
        <v>20158</v>
      </c>
      <c r="Q1326" s="36" t="s">
        <v>1051</v>
      </c>
      <c r="R1326" s="36" t="s">
        <v>14</v>
      </c>
      <c r="S1326" s="38">
        <v>6.5</v>
      </c>
      <c r="T1326" s="36" t="s">
        <v>100</v>
      </c>
      <c r="U1326" s="36" t="s">
        <v>1363</v>
      </c>
    </row>
    <row r="1327" spans="10:21" x14ac:dyDescent="0.25">
      <c r="J1327" s="37">
        <v>42240</v>
      </c>
      <c r="K1327" s="36">
        <f t="shared" si="100"/>
        <v>2015</v>
      </c>
      <c r="L1327" s="36" t="str">
        <f t="shared" si="101"/>
        <v>August</v>
      </c>
      <c r="M1327" s="36">
        <f t="shared" si="102"/>
        <v>35</v>
      </c>
      <c r="N1327" s="36">
        <f t="shared" si="103"/>
        <v>24</v>
      </c>
      <c r="O1327" s="36" t="str">
        <f t="shared" si="104"/>
        <v>201535</v>
      </c>
      <c r="P1327" s="36" t="str">
        <f>CONCATENATE(K1327,MONTH(ExpensesDBTable[[#This Row],[Date]]))</f>
        <v>20158</v>
      </c>
      <c r="Q1327" s="36" t="s">
        <v>108</v>
      </c>
      <c r="R1327" s="36" t="s">
        <v>17</v>
      </c>
      <c r="S1327" s="38">
        <v>22.16</v>
      </c>
      <c r="T1327" s="36" t="s">
        <v>100</v>
      </c>
      <c r="U1327" s="36" t="s">
        <v>1364</v>
      </c>
    </row>
    <row r="1328" spans="10:21" x14ac:dyDescent="0.25">
      <c r="J1328" s="37">
        <v>42242</v>
      </c>
      <c r="K1328" s="36">
        <f t="shared" si="100"/>
        <v>2015</v>
      </c>
      <c r="L1328" s="36" t="str">
        <f t="shared" si="101"/>
        <v>August</v>
      </c>
      <c r="M1328" s="36">
        <f t="shared" si="102"/>
        <v>35</v>
      </c>
      <c r="N1328" s="36">
        <f t="shared" si="103"/>
        <v>26</v>
      </c>
      <c r="O1328" s="36" t="str">
        <f t="shared" si="104"/>
        <v>201535</v>
      </c>
      <c r="P1328" s="36" t="str">
        <f>CONCATENATE(K1328,MONTH(ExpensesDBTable[[#This Row],[Date]]))</f>
        <v>20158</v>
      </c>
      <c r="Q1328" s="36" t="s">
        <v>853</v>
      </c>
      <c r="R1328" s="36" t="s">
        <v>22</v>
      </c>
      <c r="S1328" s="38">
        <v>34.700000000000003</v>
      </c>
      <c r="T1328" s="36" t="s">
        <v>106</v>
      </c>
      <c r="U1328" s="36" t="s">
        <v>1365</v>
      </c>
    </row>
    <row r="1329" spans="10:21" x14ac:dyDescent="0.25">
      <c r="J1329" s="37">
        <v>42242</v>
      </c>
      <c r="K1329" s="36">
        <f t="shared" si="100"/>
        <v>2015</v>
      </c>
      <c r="L1329" s="36" t="str">
        <f t="shared" si="101"/>
        <v>August</v>
      </c>
      <c r="M1329" s="36">
        <f t="shared" si="102"/>
        <v>35</v>
      </c>
      <c r="N1329" s="36">
        <f t="shared" si="103"/>
        <v>26</v>
      </c>
      <c r="O1329" s="36" t="str">
        <f t="shared" si="104"/>
        <v>201535</v>
      </c>
      <c r="P1329" s="36" t="str">
        <f>CONCATENATE(K1329,MONTH(ExpensesDBTable[[#This Row],[Date]]))</f>
        <v>20158</v>
      </c>
      <c r="Q1329" s="36" t="s">
        <v>108</v>
      </c>
      <c r="R1329" s="36" t="s">
        <v>14</v>
      </c>
      <c r="S1329" s="38">
        <v>21.04</v>
      </c>
      <c r="T1329" s="36" t="s">
        <v>100</v>
      </c>
      <c r="U1329" s="36" t="s">
        <v>1220</v>
      </c>
    </row>
    <row r="1330" spans="10:21" x14ac:dyDescent="0.25">
      <c r="J1330" s="37">
        <v>42242</v>
      </c>
      <c r="K1330" s="36">
        <f t="shared" si="100"/>
        <v>2015</v>
      </c>
      <c r="L1330" s="36" t="str">
        <f t="shared" si="101"/>
        <v>August</v>
      </c>
      <c r="M1330" s="36">
        <f t="shared" si="102"/>
        <v>35</v>
      </c>
      <c r="N1330" s="36">
        <f t="shared" si="103"/>
        <v>26</v>
      </c>
      <c r="O1330" s="36" t="str">
        <f t="shared" si="104"/>
        <v>201535</v>
      </c>
      <c r="P1330" s="36" t="str">
        <f>CONCATENATE(K1330,MONTH(ExpensesDBTable[[#This Row],[Date]]))</f>
        <v>20158</v>
      </c>
      <c r="Q1330" s="36" t="s">
        <v>182</v>
      </c>
      <c r="R1330" s="36" t="s">
        <v>14</v>
      </c>
      <c r="S1330" s="38">
        <v>21.65</v>
      </c>
      <c r="T1330" s="36" t="s">
        <v>100</v>
      </c>
      <c r="U1330" s="36" t="s">
        <v>1366</v>
      </c>
    </row>
    <row r="1331" spans="10:21" x14ac:dyDescent="0.25">
      <c r="J1331" s="37">
        <v>42243</v>
      </c>
      <c r="K1331" s="36">
        <f t="shared" si="100"/>
        <v>2015</v>
      </c>
      <c r="L1331" s="36" t="str">
        <f t="shared" si="101"/>
        <v>August</v>
      </c>
      <c r="M1331" s="36">
        <f t="shared" si="102"/>
        <v>35</v>
      </c>
      <c r="N1331" s="36">
        <f t="shared" si="103"/>
        <v>27</v>
      </c>
      <c r="O1331" s="36" t="str">
        <f t="shared" si="104"/>
        <v>201535</v>
      </c>
      <c r="P1331" s="36" t="str">
        <f>CONCATENATE(K1331,MONTH(ExpensesDBTable[[#This Row],[Date]]))</f>
        <v>20158</v>
      </c>
      <c r="Q1331" s="36" t="s">
        <v>108</v>
      </c>
      <c r="R1331" s="36" t="s">
        <v>14</v>
      </c>
      <c r="S1331" s="38">
        <v>15</v>
      </c>
      <c r="T1331" s="36" t="s">
        <v>100</v>
      </c>
      <c r="U1331" s="36" t="s">
        <v>1367</v>
      </c>
    </row>
    <row r="1332" spans="10:21" x14ac:dyDescent="0.25">
      <c r="J1332" s="37">
        <v>42244</v>
      </c>
      <c r="K1332" s="36">
        <f t="shared" si="100"/>
        <v>2015</v>
      </c>
      <c r="L1332" s="36" t="str">
        <f t="shared" si="101"/>
        <v>August</v>
      </c>
      <c r="M1332" s="36">
        <f t="shared" si="102"/>
        <v>35</v>
      </c>
      <c r="N1332" s="36">
        <f t="shared" si="103"/>
        <v>28</v>
      </c>
      <c r="O1332" s="36" t="str">
        <f t="shared" si="104"/>
        <v>201535</v>
      </c>
      <c r="P1332" s="36" t="str">
        <f>CONCATENATE(K1332,MONTH(ExpensesDBTable[[#This Row],[Date]]))</f>
        <v>20158</v>
      </c>
      <c r="Q1332" s="36" t="s">
        <v>128</v>
      </c>
      <c r="R1332" s="36" t="s">
        <v>22</v>
      </c>
      <c r="S1332" s="38">
        <v>10</v>
      </c>
      <c r="T1332" s="36" t="s">
        <v>100</v>
      </c>
      <c r="U1332" s="36" t="s">
        <v>1368</v>
      </c>
    </row>
    <row r="1333" spans="10:21" x14ac:dyDescent="0.25">
      <c r="J1333" s="37">
        <v>42245</v>
      </c>
      <c r="K1333" s="36">
        <f t="shared" si="100"/>
        <v>2015</v>
      </c>
      <c r="L1333" s="36" t="str">
        <f t="shared" si="101"/>
        <v>August</v>
      </c>
      <c r="M1333" s="36">
        <f t="shared" si="102"/>
        <v>35</v>
      </c>
      <c r="N1333" s="36">
        <f t="shared" si="103"/>
        <v>29</v>
      </c>
      <c r="O1333" s="36" t="str">
        <f t="shared" si="104"/>
        <v>201535</v>
      </c>
      <c r="P1333" s="36" t="str">
        <f>CONCATENATE(K1333,MONTH(ExpensesDBTable[[#This Row],[Date]]))</f>
        <v>20158</v>
      </c>
      <c r="Q1333" s="36" t="s">
        <v>182</v>
      </c>
      <c r="R1333" s="36" t="s">
        <v>19</v>
      </c>
      <c r="S1333" s="38">
        <v>150</v>
      </c>
      <c r="T1333" s="36" t="s">
        <v>106</v>
      </c>
      <c r="U1333" s="36" t="s">
        <v>1369</v>
      </c>
    </row>
    <row r="1334" spans="10:21" x14ac:dyDescent="0.25">
      <c r="J1334" s="37">
        <v>42245</v>
      </c>
      <c r="K1334" s="36">
        <f t="shared" si="100"/>
        <v>2015</v>
      </c>
      <c r="L1334" s="36" t="str">
        <f t="shared" si="101"/>
        <v>August</v>
      </c>
      <c r="M1334" s="36">
        <f t="shared" si="102"/>
        <v>35</v>
      </c>
      <c r="N1334" s="36">
        <f t="shared" si="103"/>
        <v>29</v>
      </c>
      <c r="O1334" s="36" t="str">
        <f t="shared" si="104"/>
        <v>201535</v>
      </c>
      <c r="P1334" s="36" t="str">
        <f>CONCATENATE(K1334,MONTH(ExpensesDBTable[[#This Row],[Date]]))</f>
        <v>20158</v>
      </c>
      <c r="Q1334" s="36" t="s">
        <v>119</v>
      </c>
      <c r="R1334" s="36" t="s">
        <v>14</v>
      </c>
      <c r="S1334" s="38">
        <v>11.52</v>
      </c>
      <c r="T1334" s="36" t="s">
        <v>100</v>
      </c>
      <c r="U1334" s="36" t="s">
        <v>1370</v>
      </c>
    </row>
    <row r="1335" spans="10:21" x14ac:dyDescent="0.25">
      <c r="J1335" s="37">
        <v>42245</v>
      </c>
      <c r="K1335" s="36">
        <f t="shared" si="100"/>
        <v>2015</v>
      </c>
      <c r="L1335" s="36" t="str">
        <f t="shared" si="101"/>
        <v>August</v>
      </c>
      <c r="M1335" s="36">
        <f t="shared" si="102"/>
        <v>35</v>
      </c>
      <c r="N1335" s="36">
        <f t="shared" si="103"/>
        <v>29</v>
      </c>
      <c r="O1335" s="36" t="str">
        <f t="shared" si="104"/>
        <v>201535</v>
      </c>
      <c r="P1335" s="36" t="str">
        <f>CONCATENATE(K1335,MONTH(ExpensesDBTable[[#This Row],[Date]]))</f>
        <v>20158</v>
      </c>
      <c r="Q1335" s="36" t="s">
        <v>1371</v>
      </c>
      <c r="R1335" s="36" t="s">
        <v>17</v>
      </c>
      <c r="S1335" s="38">
        <v>80</v>
      </c>
      <c r="T1335" s="36" t="s">
        <v>106</v>
      </c>
      <c r="U1335" s="36" t="s">
        <v>1372</v>
      </c>
    </row>
    <row r="1336" spans="10:21" x14ac:dyDescent="0.25">
      <c r="J1336" s="37">
        <v>42245</v>
      </c>
      <c r="K1336" s="36">
        <f t="shared" si="100"/>
        <v>2015</v>
      </c>
      <c r="L1336" s="36" t="str">
        <f t="shared" si="101"/>
        <v>August</v>
      </c>
      <c r="M1336" s="36">
        <f t="shared" si="102"/>
        <v>35</v>
      </c>
      <c r="N1336" s="36">
        <f t="shared" si="103"/>
        <v>29</v>
      </c>
      <c r="O1336" s="36" t="str">
        <f t="shared" si="104"/>
        <v>201535</v>
      </c>
      <c r="P1336" s="36" t="str">
        <f>CONCATENATE(K1336,MONTH(ExpensesDBTable[[#This Row],[Date]]))</f>
        <v>20158</v>
      </c>
      <c r="Q1336" s="36" t="s">
        <v>108</v>
      </c>
      <c r="R1336" s="36" t="s">
        <v>14</v>
      </c>
      <c r="S1336" s="38">
        <v>7.6</v>
      </c>
      <c r="T1336" s="36" t="s">
        <v>100</v>
      </c>
      <c r="U1336" s="36" t="s">
        <v>1373</v>
      </c>
    </row>
    <row r="1337" spans="10:21" x14ac:dyDescent="0.25">
      <c r="J1337" s="37">
        <v>42245</v>
      </c>
      <c r="K1337" s="36">
        <f t="shared" si="100"/>
        <v>2015</v>
      </c>
      <c r="L1337" s="36" t="str">
        <f t="shared" si="101"/>
        <v>August</v>
      </c>
      <c r="M1337" s="36">
        <f t="shared" si="102"/>
        <v>35</v>
      </c>
      <c r="N1337" s="36">
        <f t="shared" si="103"/>
        <v>29</v>
      </c>
      <c r="O1337" s="36" t="str">
        <f t="shared" si="104"/>
        <v>201535</v>
      </c>
      <c r="P1337" s="36" t="str">
        <f>CONCATENATE(K1337,MONTH(ExpensesDBTable[[#This Row],[Date]]))</f>
        <v>20158</v>
      </c>
      <c r="Q1337" s="36" t="s">
        <v>182</v>
      </c>
      <c r="R1337" s="36" t="s">
        <v>13</v>
      </c>
      <c r="S1337" s="38">
        <v>12</v>
      </c>
      <c r="T1337" s="36" t="s">
        <v>100</v>
      </c>
      <c r="U1337" s="36" t="s">
        <v>1374</v>
      </c>
    </row>
    <row r="1338" spans="10:21" x14ac:dyDescent="0.25">
      <c r="J1338" s="37">
        <v>42246</v>
      </c>
      <c r="K1338" s="36">
        <f t="shared" si="100"/>
        <v>2015</v>
      </c>
      <c r="L1338" s="36" t="str">
        <f t="shared" si="101"/>
        <v>August</v>
      </c>
      <c r="M1338" s="36">
        <f t="shared" si="102"/>
        <v>35</v>
      </c>
      <c r="N1338" s="36">
        <f t="shared" si="103"/>
        <v>30</v>
      </c>
      <c r="O1338" s="36" t="str">
        <f t="shared" si="104"/>
        <v>201535</v>
      </c>
      <c r="P1338" s="36" t="str">
        <f>CONCATENATE(K1338,MONTH(ExpensesDBTable[[#This Row],[Date]]))</f>
        <v>20158</v>
      </c>
      <c r="Q1338" s="36" t="s">
        <v>1051</v>
      </c>
      <c r="R1338" s="36" t="s">
        <v>14</v>
      </c>
      <c r="S1338" s="38">
        <v>20</v>
      </c>
      <c r="T1338" s="36" t="s">
        <v>100</v>
      </c>
      <c r="U1338" s="36" t="s">
        <v>1375</v>
      </c>
    </row>
    <row r="1339" spans="10:21" x14ac:dyDescent="0.25">
      <c r="J1339" s="37">
        <v>42246</v>
      </c>
      <c r="K1339" s="36">
        <f t="shared" si="100"/>
        <v>2015</v>
      </c>
      <c r="L1339" s="36" t="str">
        <f t="shared" si="101"/>
        <v>August</v>
      </c>
      <c r="M1339" s="36">
        <f t="shared" si="102"/>
        <v>35</v>
      </c>
      <c r="N1339" s="36">
        <f t="shared" si="103"/>
        <v>30</v>
      </c>
      <c r="O1339" s="36" t="str">
        <f t="shared" si="104"/>
        <v>201535</v>
      </c>
      <c r="P1339" s="36" t="str">
        <f>CONCATENATE(K1339,MONTH(ExpensesDBTable[[#This Row],[Date]]))</f>
        <v>20158</v>
      </c>
      <c r="Q1339" s="36" t="s">
        <v>182</v>
      </c>
      <c r="R1339" s="36" t="s">
        <v>17</v>
      </c>
      <c r="S1339" s="38">
        <v>9</v>
      </c>
      <c r="T1339" s="36" t="s">
        <v>100</v>
      </c>
      <c r="U1339" s="36" t="s">
        <v>1376</v>
      </c>
    </row>
    <row r="1340" spans="10:21" x14ac:dyDescent="0.25">
      <c r="J1340" s="37">
        <v>42246</v>
      </c>
      <c r="K1340" s="36">
        <f t="shared" si="100"/>
        <v>2015</v>
      </c>
      <c r="L1340" s="36" t="str">
        <f t="shared" si="101"/>
        <v>August</v>
      </c>
      <c r="M1340" s="36">
        <f t="shared" si="102"/>
        <v>35</v>
      </c>
      <c r="N1340" s="36">
        <f t="shared" si="103"/>
        <v>30</v>
      </c>
      <c r="O1340" s="36" t="str">
        <f t="shared" si="104"/>
        <v>201535</v>
      </c>
      <c r="P1340" s="36" t="str">
        <f>CONCATENATE(K1340,MONTH(ExpensesDBTable[[#This Row],[Date]]))</f>
        <v>20158</v>
      </c>
      <c r="Q1340" s="36" t="s">
        <v>1371</v>
      </c>
      <c r="R1340" s="36" t="s">
        <v>17</v>
      </c>
      <c r="S1340" s="38">
        <v>58.65</v>
      </c>
      <c r="T1340" s="36" t="s">
        <v>106</v>
      </c>
      <c r="U1340" s="36" t="s">
        <v>1377</v>
      </c>
    </row>
    <row r="1341" spans="10:21" x14ac:dyDescent="0.25">
      <c r="J1341" s="37">
        <v>42246</v>
      </c>
      <c r="K1341" s="36">
        <f t="shared" si="100"/>
        <v>2015</v>
      </c>
      <c r="L1341" s="36" t="str">
        <f t="shared" si="101"/>
        <v>August</v>
      </c>
      <c r="M1341" s="36">
        <f t="shared" si="102"/>
        <v>35</v>
      </c>
      <c r="N1341" s="36">
        <f t="shared" si="103"/>
        <v>30</v>
      </c>
      <c r="O1341" s="36" t="str">
        <f t="shared" si="104"/>
        <v>201535</v>
      </c>
      <c r="P1341" s="36" t="str">
        <f>CONCATENATE(K1341,MONTH(ExpensesDBTable[[#This Row],[Date]]))</f>
        <v>20158</v>
      </c>
      <c r="Q1341" s="36" t="s">
        <v>145</v>
      </c>
      <c r="R1341" s="36" t="s">
        <v>23</v>
      </c>
      <c r="S1341" s="38">
        <v>25.22</v>
      </c>
      <c r="T1341" s="36" t="s">
        <v>106</v>
      </c>
      <c r="U1341" s="36" t="s">
        <v>1378</v>
      </c>
    </row>
    <row r="1342" spans="10:21" x14ac:dyDescent="0.25">
      <c r="J1342" s="37">
        <v>42247</v>
      </c>
      <c r="K1342" s="36">
        <f t="shared" si="100"/>
        <v>2015</v>
      </c>
      <c r="L1342" s="36" t="str">
        <f t="shared" si="101"/>
        <v>August</v>
      </c>
      <c r="M1342" s="36">
        <f t="shared" si="102"/>
        <v>36</v>
      </c>
      <c r="N1342" s="36">
        <f t="shared" si="103"/>
        <v>31</v>
      </c>
      <c r="O1342" s="36" t="str">
        <f t="shared" si="104"/>
        <v>201536</v>
      </c>
      <c r="P1342" s="36" t="str">
        <f>CONCATENATE(K1342,MONTH(ExpensesDBTable[[#This Row],[Date]]))</f>
        <v>20158</v>
      </c>
      <c r="Q1342" s="36" t="s">
        <v>533</v>
      </c>
      <c r="R1342" s="36" t="s">
        <v>23</v>
      </c>
      <c r="S1342" s="38">
        <v>44.26</v>
      </c>
      <c r="T1342" s="36" t="s">
        <v>106</v>
      </c>
      <c r="U1342" s="36" t="s">
        <v>1379</v>
      </c>
    </row>
    <row r="1343" spans="10:21" x14ac:dyDescent="0.25">
      <c r="J1343" s="37">
        <v>42247</v>
      </c>
      <c r="K1343" s="36">
        <f t="shared" si="100"/>
        <v>2015</v>
      </c>
      <c r="L1343" s="36" t="str">
        <f t="shared" si="101"/>
        <v>August</v>
      </c>
      <c r="M1343" s="36">
        <f t="shared" si="102"/>
        <v>36</v>
      </c>
      <c r="N1343" s="36">
        <f t="shared" si="103"/>
        <v>31</v>
      </c>
      <c r="O1343" s="36" t="str">
        <f t="shared" si="104"/>
        <v>201536</v>
      </c>
      <c r="P1343" s="36" t="str">
        <f>CONCATENATE(K1343,MONTH(ExpensesDBTable[[#This Row],[Date]]))</f>
        <v>20158</v>
      </c>
      <c r="Q1343" s="36" t="s">
        <v>182</v>
      </c>
      <c r="R1343" s="36" t="s">
        <v>14</v>
      </c>
      <c r="S1343" s="38">
        <v>9</v>
      </c>
      <c r="T1343" s="36" t="s">
        <v>100</v>
      </c>
      <c r="U1343" s="36" t="s">
        <v>462</v>
      </c>
    </row>
    <row r="1344" spans="10:21" x14ac:dyDescent="0.25">
      <c r="J1344" s="37">
        <v>42250</v>
      </c>
      <c r="K1344" s="36">
        <f t="shared" si="100"/>
        <v>2015</v>
      </c>
      <c r="L1344" s="36" t="str">
        <f t="shared" si="101"/>
        <v>September</v>
      </c>
      <c r="M1344" s="36">
        <f t="shared" si="102"/>
        <v>36</v>
      </c>
      <c r="N1344" s="36">
        <f t="shared" si="103"/>
        <v>3</v>
      </c>
      <c r="O1344" s="36" t="str">
        <f t="shared" si="104"/>
        <v>201536</v>
      </c>
      <c r="P1344" s="36" t="str">
        <f>CONCATENATE(K1344,MONTH(ExpensesDBTable[[#This Row],[Date]]))</f>
        <v>20159</v>
      </c>
      <c r="Q1344" s="36" t="s">
        <v>1371</v>
      </c>
      <c r="R1344" s="36" t="s">
        <v>17</v>
      </c>
      <c r="S1344" s="38">
        <v>55</v>
      </c>
      <c r="T1344" s="36" t="s">
        <v>106</v>
      </c>
      <c r="U1344" s="36" t="s">
        <v>1380</v>
      </c>
    </row>
    <row r="1345" spans="10:21" x14ac:dyDescent="0.25">
      <c r="J1345" s="37">
        <v>42251</v>
      </c>
      <c r="K1345" s="36">
        <f t="shared" si="100"/>
        <v>2015</v>
      </c>
      <c r="L1345" s="36" t="str">
        <f t="shared" si="101"/>
        <v>September</v>
      </c>
      <c r="M1345" s="36">
        <f t="shared" si="102"/>
        <v>36</v>
      </c>
      <c r="N1345" s="36">
        <f t="shared" si="103"/>
        <v>4</v>
      </c>
      <c r="O1345" s="36" t="str">
        <f t="shared" si="104"/>
        <v>201536</v>
      </c>
      <c r="P1345" s="36" t="str">
        <f>CONCATENATE(K1345,MONTH(ExpensesDBTable[[#This Row],[Date]]))</f>
        <v>20159</v>
      </c>
      <c r="Q1345" s="36" t="s">
        <v>119</v>
      </c>
      <c r="R1345" s="36" t="s">
        <v>11</v>
      </c>
      <c r="S1345" s="38">
        <v>65</v>
      </c>
      <c r="T1345" s="36" t="s">
        <v>106</v>
      </c>
      <c r="U1345" s="36" t="s">
        <v>1381</v>
      </c>
    </row>
    <row r="1346" spans="10:21" x14ac:dyDescent="0.25">
      <c r="J1346" s="37">
        <v>42251</v>
      </c>
      <c r="K1346" s="36">
        <f t="shared" si="100"/>
        <v>2015</v>
      </c>
      <c r="L1346" s="36" t="str">
        <f t="shared" si="101"/>
        <v>September</v>
      </c>
      <c r="M1346" s="36">
        <f t="shared" si="102"/>
        <v>36</v>
      </c>
      <c r="N1346" s="36">
        <f t="shared" si="103"/>
        <v>4</v>
      </c>
      <c r="O1346" s="36" t="str">
        <f t="shared" si="104"/>
        <v>201536</v>
      </c>
      <c r="P1346" s="36" t="str">
        <f>CONCATENATE(K1346,MONTH(ExpensesDBTable[[#This Row],[Date]]))</f>
        <v>20159</v>
      </c>
      <c r="Q1346" s="36" t="s">
        <v>108</v>
      </c>
      <c r="R1346" s="36" t="s">
        <v>14</v>
      </c>
      <c r="S1346" s="38">
        <v>17.61</v>
      </c>
      <c r="T1346" s="36" t="s">
        <v>100</v>
      </c>
      <c r="U1346" s="36" t="s">
        <v>1382</v>
      </c>
    </row>
    <row r="1347" spans="10:21" x14ac:dyDescent="0.25">
      <c r="J1347" s="37">
        <v>42251</v>
      </c>
      <c r="K1347" s="36">
        <f t="shared" si="100"/>
        <v>2015</v>
      </c>
      <c r="L1347" s="36" t="str">
        <f t="shared" si="101"/>
        <v>September</v>
      </c>
      <c r="M1347" s="36">
        <f t="shared" si="102"/>
        <v>36</v>
      </c>
      <c r="N1347" s="36">
        <f t="shared" si="103"/>
        <v>4</v>
      </c>
      <c r="O1347" s="36" t="str">
        <f t="shared" si="104"/>
        <v>201536</v>
      </c>
      <c r="P1347" s="36" t="str">
        <f>CONCATENATE(K1347,MONTH(ExpensesDBTable[[#This Row],[Date]]))</f>
        <v>20159</v>
      </c>
      <c r="Q1347" s="36" t="s">
        <v>119</v>
      </c>
      <c r="R1347" s="36" t="s">
        <v>14</v>
      </c>
      <c r="S1347" s="38">
        <v>30.71</v>
      </c>
      <c r="T1347" s="36" t="s">
        <v>100</v>
      </c>
      <c r="U1347" s="36" t="s">
        <v>1383</v>
      </c>
    </row>
    <row r="1348" spans="10:21" x14ac:dyDescent="0.25">
      <c r="J1348" s="37">
        <v>42252</v>
      </c>
      <c r="K1348" s="36">
        <f t="shared" si="100"/>
        <v>2015</v>
      </c>
      <c r="L1348" s="36" t="str">
        <f t="shared" si="101"/>
        <v>September</v>
      </c>
      <c r="M1348" s="36">
        <f t="shared" si="102"/>
        <v>36</v>
      </c>
      <c r="N1348" s="36">
        <f t="shared" si="103"/>
        <v>5</v>
      </c>
      <c r="O1348" s="36" t="str">
        <f t="shared" si="104"/>
        <v>201536</v>
      </c>
      <c r="P1348" s="36" t="str">
        <f>CONCATENATE(K1348,MONTH(ExpensesDBTable[[#This Row],[Date]]))</f>
        <v>20159</v>
      </c>
      <c r="Q1348" s="36" t="s">
        <v>526</v>
      </c>
      <c r="R1348" s="36" t="s">
        <v>14</v>
      </c>
      <c r="S1348" s="38">
        <v>6.49</v>
      </c>
      <c r="T1348" s="36" t="s">
        <v>100</v>
      </c>
      <c r="U1348" s="36" t="s">
        <v>1384</v>
      </c>
    </row>
    <row r="1349" spans="10:21" x14ac:dyDescent="0.25">
      <c r="J1349" s="37">
        <v>42252</v>
      </c>
      <c r="K1349" s="36">
        <f t="shared" si="100"/>
        <v>2015</v>
      </c>
      <c r="L1349" s="36" t="str">
        <f t="shared" si="101"/>
        <v>September</v>
      </c>
      <c r="M1349" s="36">
        <f t="shared" si="102"/>
        <v>36</v>
      </c>
      <c r="N1349" s="36">
        <f t="shared" si="103"/>
        <v>5</v>
      </c>
      <c r="O1349" s="36" t="str">
        <f t="shared" si="104"/>
        <v>201536</v>
      </c>
      <c r="P1349" s="36" t="str">
        <f>CONCATENATE(K1349,MONTH(ExpensesDBTable[[#This Row],[Date]]))</f>
        <v>20159</v>
      </c>
      <c r="Q1349" s="36" t="s">
        <v>1238</v>
      </c>
      <c r="R1349" s="36" t="s">
        <v>22</v>
      </c>
      <c r="S1349" s="38">
        <v>59.07</v>
      </c>
      <c r="T1349" s="36" t="s">
        <v>106</v>
      </c>
      <c r="U1349" s="36" t="s">
        <v>1385</v>
      </c>
    </row>
    <row r="1350" spans="10:21" x14ac:dyDescent="0.25">
      <c r="J1350" s="37">
        <v>42254</v>
      </c>
      <c r="K1350" s="36">
        <f t="shared" si="100"/>
        <v>2015</v>
      </c>
      <c r="L1350" s="36" t="str">
        <f t="shared" si="101"/>
        <v>September</v>
      </c>
      <c r="M1350" s="36">
        <f t="shared" si="102"/>
        <v>37</v>
      </c>
      <c r="N1350" s="36">
        <f t="shared" si="103"/>
        <v>7</v>
      </c>
      <c r="O1350" s="36" t="str">
        <f t="shared" si="104"/>
        <v>201537</v>
      </c>
      <c r="P1350" s="36" t="str">
        <f>CONCATENATE(K1350,MONTH(ExpensesDBTable[[#This Row],[Date]]))</f>
        <v>20159</v>
      </c>
      <c r="Q1350" s="36" t="s">
        <v>1204</v>
      </c>
      <c r="R1350" s="36" t="s">
        <v>23</v>
      </c>
      <c r="S1350" s="38">
        <v>17.5</v>
      </c>
      <c r="T1350" s="36" t="s">
        <v>106</v>
      </c>
      <c r="U1350" s="36" t="s">
        <v>1386</v>
      </c>
    </row>
    <row r="1351" spans="10:21" x14ac:dyDescent="0.25">
      <c r="J1351" s="37">
        <v>42254</v>
      </c>
      <c r="K1351" s="36">
        <f t="shared" si="100"/>
        <v>2015</v>
      </c>
      <c r="L1351" s="36" t="str">
        <f t="shared" si="101"/>
        <v>September</v>
      </c>
      <c r="M1351" s="36">
        <f t="shared" si="102"/>
        <v>37</v>
      </c>
      <c r="N1351" s="36">
        <f t="shared" si="103"/>
        <v>7</v>
      </c>
      <c r="O1351" s="36" t="str">
        <f t="shared" si="104"/>
        <v>201537</v>
      </c>
      <c r="P1351" s="36" t="str">
        <f>CONCATENATE(K1351,MONTH(ExpensesDBTable[[#This Row],[Date]]))</f>
        <v>20159</v>
      </c>
      <c r="Q1351" s="36" t="s">
        <v>1204</v>
      </c>
      <c r="R1351" s="36" t="s">
        <v>23</v>
      </c>
      <c r="S1351" s="38">
        <v>12.5</v>
      </c>
      <c r="T1351" s="36" t="s">
        <v>106</v>
      </c>
      <c r="U1351" s="36" t="s">
        <v>1387</v>
      </c>
    </row>
    <row r="1352" spans="10:21" x14ac:dyDescent="0.25">
      <c r="J1352" s="37">
        <v>42256</v>
      </c>
      <c r="K1352" s="36">
        <f t="shared" si="100"/>
        <v>2015</v>
      </c>
      <c r="L1352" s="36" t="str">
        <f t="shared" si="101"/>
        <v>September</v>
      </c>
      <c r="M1352" s="36">
        <f t="shared" si="102"/>
        <v>37</v>
      </c>
      <c r="N1352" s="36">
        <f t="shared" si="103"/>
        <v>9</v>
      </c>
      <c r="O1352" s="36" t="str">
        <f t="shared" si="104"/>
        <v>201537</v>
      </c>
      <c r="P1352" s="36" t="str">
        <f>CONCATENATE(K1352,MONTH(ExpensesDBTable[[#This Row],[Date]]))</f>
        <v>20159</v>
      </c>
      <c r="Q1352" s="36" t="s">
        <v>199</v>
      </c>
      <c r="R1352" s="36" t="s">
        <v>14</v>
      </c>
      <c r="S1352" s="38">
        <v>12.5</v>
      </c>
      <c r="T1352" s="36" t="s">
        <v>100</v>
      </c>
      <c r="U1352" s="36" t="s">
        <v>1388</v>
      </c>
    </row>
    <row r="1353" spans="10:21" x14ac:dyDescent="0.25">
      <c r="J1353" s="37">
        <v>42256</v>
      </c>
      <c r="K1353" s="36">
        <f t="shared" si="100"/>
        <v>2015</v>
      </c>
      <c r="L1353" s="36" t="str">
        <f t="shared" si="101"/>
        <v>September</v>
      </c>
      <c r="M1353" s="36">
        <f t="shared" si="102"/>
        <v>37</v>
      </c>
      <c r="N1353" s="36">
        <f t="shared" si="103"/>
        <v>9</v>
      </c>
      <c r="O1353" s="36" t="str">
        <f t="shared" si="104"/>
        <v>201537</v>
      </c>
      <c r="P1353" s="36" t="str">
        <f>CONCATENATE(K1353,MONTH(ExpensesDBTable[[#This Row],[Date]]))</f>
        <v>20159</v>
      </c>
      <c r="Q1353" s="36" t="s">
        <v>128</v>
      </c>
      <c r="R1353" s="36" t="s">
        <v>22</v>
      </c>
      <c r="S1353" s="38">
        <v>148.6</v>
      </c>
      <c r="T1353" s="36" t="s">
        <v>106</v>
      </c>
      <c r="U1353" s="36" t="s">
        <v>1389</v>
      </c>
    </row>
    <row r="1354" spans="10:21" x14ac:dyDescent="0.25">
      <c r="J1354" s="37">
        <v>42259</v>
      </c>
      <c r="K1354" s="36">
        <f t="shared" si="100"/>
        <v>2015</v>
      </c>
      <c r="L1354" s="36" t="str">
        <f t="shared" si="101"/>
        <v>September</v>
      </c>
      <c r="M1354" s="36">
        <f t="shared" si="102"/>
        <v>37</v>
      </c>
      <c r="N1354" s="36">
        <f t="shared" si="103"/>
        <v>12</v>
      </c>
      <c r="O1354" s="36" t="str">
        <f t="shared" si="104"/>
        <v>201537</v>
      </c>
      <c r="P1354" s="36" t="str">
        <f>CONCATENATE(K1354,MONTH(ExpensesDBTable[[#This Row],[Date]]))</f>
        <v>20159</v>
      </c>
      <c r="Q1354" s="36" t="s">
        <v>108</v>
      </c>
      <c r="R1354" s="36" t="s">
        <v>14</v>
      </c>
      <c r="S1354" s="38">
        <v>62.74</v>
      </c>
      <c r="T1354" s="36" t="s">
        <v>100</v>
      </c>
      <c r="U1354" s="36" t="s">
        <v>1390</v>
      </c>
    </row>
    <row r="1355" spans="10:21" x14ac:dyDescent="0.25">
      <c r="J1355" s="37">
        <v>42259</v>
      </c>
      <c r="K1355" s="36">
        <f t="shared" ref="K1355:K1418" si="105">YEAR(J1355)</f>
        <v>2015</v>
      </c>
      <c r="L1355" s="36" t="str">
        <f t="shared" ref="L1355:L1418" si="106">TEXT(DATE(1,MONTH(J1355),1),"MMMM")</f>
        <v>September</v>
      </c>
      <c r="M1355" s="36">
        <f t="shared" ref="M1355:M1418" si="107">WEEKNUM(J1355,2)</f>
        <v>37</v>
      </c>
      <c r="N1355" s="36">
        <f t="shared" ref="N1355:N1418" si="108">DAY(J1355)</f>
        <v>12</v>
      </c>
      <c r="O1355" s="36" t="str">
        <f t="shared" ref="O1355:O1418" si="109">CONCATENATE(K1355,M1355)</f>
        <v>201537</v>
      </c>
      <c r="P1355" s="36" t="str">
        <f>CONCATENATE(K1355,MONTH(ExpensesDBTable[[#This Row],[Date]]))</f>
        <v>20159</v>
      </c>
      <c r="Q1355" s="36" t="s">
        <v>456</v>
      </c>
      <c r="R1355" s="36" t="s">
        <v>18</v>
      </c>
      <c r="S1355" s="38">
        <v>55.69</v>
      </c>
      <c r="T1355" s="36" t="s">
        <v>106</v>
      </c>
      <c r="U1355" s="36" t="s">
        <v>1391</v>
      </c>
    </row>
    <row r="1356" spans="10:21" x14ac:dyDescent="0.25">
      <c r="J1356" s="37">
        <v>42259</v>
      </c>
      <c r="K1356" s="36">
        <f t="shared" si="105"/>
        <v>2015</v>
      </c>
      <c r="L1356" s="36" t="str">
        <f t="shared" si="106"/>
        <v>September</v>
      </c>
      <c r="M1356" s="36">
        <f t="shared" si="107"/>
        <v>37</v>
      </c>
      <c r="N1356" s="36">
        <f t="shared" si="108"/>
        <v>12</v>
      </c>
      <c r="O1356" s="36" t="str">
        <f t="shared" si="109"/>
        <v>201537</v>
      </c>
      <c r="P1356" s="36" t="str">
        <f>CONCATENATE(K1356,MONTH(ExpensesDBTable[[#This Row],[Date]]))</f>
        <v>20159</v>
      </c>
      <c r="Q1356" s="36" t="s">
        <v>182</v>
      </c>
      <c r="R1356" s="36" t="s">
        <v>14</v>
      </c>
      <c r="S1356" s="38">
        <v>7</v>
      </c>
      <c r="T1356" s="36" t="s">
        <v>100</v>
      </c>
      <c r="U1356" s="36" t="s">
        <v>1392</v>
      </c>
    </row>
    <row r="1357" spans="10:21" x14ac:dyDescent="0.25">
      <c r="J1357" s="37">
        <v>42260</v>
      </c>
      <c r="K1357" s="36">
        <f t="shared" si="105"/>
        <v>2015</v>
      </c>
      <c r="L1357" s="36" t="str">
        <f t="shared" si="106"/>
        <v>September</v>
      </c>
      <c r="M1357" s="36">
        <f t="shared" si="107"/>
        <v>37</v>
      </c>
      <c r="N1357" s="36">
        <f t="shared" si="108"/>
        <v>13</v>
      </c>
      <c r="O1357" s="36" t="str">
        <f t="shared" si="109"/>
        <v>201537</v>
      </c>
      <c r="P1357" s="36" t="str">
        <f>CONCATENATE(K1357,MONTH(ExpensesDBTable[[#This Row],[Date]]))</f>
        <v>20159</v>
      </c>
      <c r="Q1357" s="36" t="s">
        <v>1067</v>
      </c>
      <c r="R1357" s="36" t="s">
        <v>13</v>
      </c>
      <c r="S1357" s="38">
        <v>260</v>
      </c>
      <c r="T1357" s="36" t="s">
        <v>106</v>
      </c>
      <c r="U1357" s="36" t="s">
        <v>1393</v>
      </c>
    </row>
    <row r="1358" spans="10:21" x14ac:dyDescent="0.25">
      <c r="J1358" s="37">
        <v>42260</v>
      </c>
      <c r="K1358" s="36">
        <f t="shared" si="105"/>
        <v>2015</v>
      </c>
      <c r="L1358" s="36" t="str">
        <f t="shared" si="106"/>
        <v>September</v>
      </c>
      <c r="M1358" s="36">
        <f t="shared" si="107"/>
        <v>37</v>
      </c>
      <c r="N1358" s="36">
        <f t="shared" si="108"/>
        <v>13</v>
      </c>
      <c r="O1358" s="36" t="str">
        <f t="shared" si="109"/>
        <v>201537</v>
      </c>
      <c r="P1358" s="36" t="str">
        <f>CONCATENATE(K1358,MONTH(ExpensesDBTable[[#This Row],[Date]]))</f>
        <v>20159</v>
      </c>
      <c r="Q1358" s="36" t="s">
        <v>108</v>
      </c>
      <c r="R1358" s="36" t="s">
        <v>14</v>
      </c>
      <c r="S1358" s="38">
        <v>16.34</v>
      </c>
      <c r="T1358" s="36" t="s">
        <v>100</v>
      </c>
      <c r="U1358" s="36" t="s">
        <v>159</v>
      </c>
    </row>
    <row r="1359" spans="10:21" x14ac:dyDescent="0.25">
      <c r="J1359" s="37">
        <v>42261</v>
      </c>
      <c r="K1359" s="36">
        <f t="shared" si="105"/>
        <v>2015</v>
      </c>
      <c r="L1359" s="36" t="str">
        <f t="shared" si="106"/>
        <v>September</v>
      </c>
      <c r="M1359" s="36">
        <f t="shared" si="107"/>
        <v>38</v>
      </c>
      <c r="N1359" s="36">
        <f t="shared" si="108"/>
        <v>14</v>
      </c>
      <c r="O1359" s="36" t="str">
        <f t="shared" si="109"/>
        <v>201538</v>
      </c>
      <c r="P1359" s="36" t="str">
        <f>CONCATENATE(K1359,MONTH(ExpensesDBTable[[#This Row],[Date]]))</f>
        <v>20159</v>
      </c>
      <c r="Q1359" s="36" t="s">
        <v>1059</v>
      </c>
      <c r="R1359" s="36" t="s">
        <v>17</v>
      </c>
      <c r="S1359" s="38">
        <v>173.6</v>
      </c>
      <c r="T1359" s="36" t="s">
        <v>106</v>
      </c>
      <c r="U1359" s="36" t="s">
        <v>1394</v>
      </c>
    </row>
    <row r="1360" spans="10:21" x14ac:dyDescent="0.25">
      <c r="J1360" s="37">
        <v>42265</v>
      </c>
      <c r="K1360" s="36">
        <f t="shared" si="105"/>
        <v>2015</v>
      </c>
      <c r="L1360" s="36" t="str">
        <f t="shared" si="106"/>
        <v>September</v>
      </c>
      <c r="M1360" s="36">
        <f t="shared" si="107"/>
        <v>38</v>
      </c>
      <c r="N1360" s="36">
        <f t="shared" si="108"/>
        <v>18</v>
      </c>
      <c r="O1360" s="36" t="str">
        <f t="shared" si="109"/>
        <v>201538</v>
      </c>
      <c r="P1360" s="36" t="str">
        <f>CONCATENATE(K1360,MONTH(ExpensesDBTable[[#This Row],[Date]]))</f>
        <v>20159</v>
      </c>
      <c r="Q1360" s="36" t="s">
        <v>122</v>
      </c>
      <c r="R1360" s="36" t="s">
        <v>11</v>
      </c>
      <c r="S1360" s="38">
        <v>31.9</v>
      </c>
      <c r="T1360" s="36" t="s">
        <v>100</v>
      </c>
      <c r="U1360" s="36" t="s">
        <v>1395</v>
      </c>
    </row>
    <row r="1361" spans="10:21" x14ac:dyDescent="0.25">
      <c r="J1361" s="37">
        <v>42267</v>
      </c>
      <c r="K1361" s="36">
        <f t="shared" si="105"/>
        <v>2015</v>
      </c>
      <c r="L1361" s="36" t="str">
        <f t="shared" si="106"/>
        <v>September</v>
      </c>
      <c r="M1361" s="36">
        <f t="shared" si="107"/>
        <v>38</v>
      </c>
      <c r="N1361" s="36">
        <f t="shared" si="108"/>
        <v>20</v>
      </c>
      <c r="O1361" s="36" t="str">
        <f t="shared" si="109"/>
        <v>201538</v>
      </c>
      <c r="P1361" s="36" t="str">
        <f>CONCATENATE(K1361,MONTH(ExpensesDBTable[[#This Row],[Date]]))</f>
        <v>20159</v>
      </c>
      <c r="Q1361" s="36" t="s">
        <v>182</v>
      </c>
      <c r="R1361" s="36" t="s">
        <v>14</v>
      </c>
      <c r="S1361" s="38">
        <v>13</v>
      </c>
      <c r="T1361" s="36" t="s">
        <v>100</v>
      </c>
      <c r="U1361" s="36" t="s">
        <v>1396</v>
      </c>
    </row>
    <row r="1362" spans="10:21" x14ac:dyDescent="0.25">
      <c r="J1362" s="37">
        <v>42267</v>
      </c>
      <c r="K1362" s="36">
        <f t="shared" si="105"/>
        <v>2015</v>
      </c>
      <c r="L1362" s="36" t="str">
        <f t="shared" si="106"/>
        <v>September</v>
      </c>
      <c r="M1362" s="36">
        <f t="shared" si="107"/>
        <v>38</v>
      </c>
      <c r="N1362" s="36">
        <f t="shared" si="108"/>
        <v>20</v>
      </c>
      <c r="O1362" s="36" t="str">
        <f t="shared" si="109"/>
        <v>201538</v>
      </c>
      <c r="P1362" s="36" t="str">
        <f>CONCATENATE(K1362,MONTH(ExpensesDBTable[[#This Row],[Date]]))</f>
        <v>20159</v>
      </c>
      <c r="Q1362" s="36" t="s">
        <v>182</v>
      </c>
      <c r="R1362" s="36" t="s">
        <v>19</v>
      </c>
      <c r="S1362" s="38">
        <v>18</v>
      </c>
      <c r="T1362" s="36" t="s">
        <v>100</v>
      </c>
      <c r="U1362" s="36" t="s">
        <v>1397</v>
      </c>
    </row>
    <row r="1363" spans="10:21" x14ac:dyDescent="0.25">
      <c r="J1363" s="37">
        <v>42267</v>
      </c>
      <c r="K1363" s="36">
        <f t="shared" si="105"/>
        <v>2015</v>
      </c>
      <c r="L1363" s="36" t="str">
        <f t="shared" si="106"/>
        <v>September</v>
      </c>
      <c r="M1363" s="36">
        <f t="shared" si="107"/>
        <v>38</v>
      </c>
      <c r="N1363" s="36">
        <f t="shared" si="108"/>
        <v>20</v>
      </c>
      <c r="O1363" s="36" t="str">
        <f t="shared" si="109"/>
        <v>201538</v>
      </c>
      <c r="P1363" s="36" t="str">
        <f>CONCATENATE(K1363,MONTH(ExpensesDBTable[[#This Row],[Date]]))</f>
        <v>20159</v>
      </c>
      <c r="Q1363" s="36" t="s">
        <v>182</v>
      </c>
      <c r="R1363" s="36" t="s">
        <v>14</v>
      </c>
      <c r="S1363" s="38">
        <v>2.5</v>
      </c>
      <c r="T1363" s="36" t="s">
        <v>100</v>
      </c>
      <c r="U1363" s="36" t="s">
        <v>1398</v>
      </c>
    </row>
    <row r="1364" spans="10:21" x14ac:dyDescent="0.25">
      <c r="J1364" s="37">
        <v>42267</v>
      </c>
      <c r="K1364" s="36">
        <f t="shared" si="105"/>
        <v>2015</v>
      </c>
      <c r="L1364" s="36" t="str">
        <f t="shared" si="106"/>
        <v>September</v>
      </c>
      <c r="M1364" s="36">
        <f t="shared" si="107"/>
        <v>38</v>
      </c>
      <c r="N1364" s="36">
        <f t="shared" si="108"/>
        <v>20</v>
      </c>
      <c r="O1364" s="36" t="str">
        <f t="shared" si="109"/>
        <v>201538</v>
      </c>
      <c r="P1364" s="36" t="str">
        <f>CONCATENATE(K1364,MONTH(ExpensesDBTable[[#This Row],[Date]]))</f>
        <v>20159</v>
      </c>
      <c r="Q1364" s="36" t="s">
        <v>122</v>
      </c>
      <c r="R1364" s="36" t="s">
        <v>11</v>
      </c>
      <c r="S1364" s="38">
        <v>26.39</v>
      </c>
      <c r="T1364" s="36" t="s">
        <v>106</v>
      </c>
      <c r="U1364" s="36" t="s">
        <v>1399</v>
      </c>
    </row>
    <row r="1365" spans="10:21" x14ac:dyDescent="0.25">
      <c r="J1365" s="37">
        <v>42267</v>
      </c>
      <c r="K1365" s="36">
        <f t="shared" si="105"/>
        <v>2015</v>
      </c>
      <c r="L1365" s="36" t="str">
        <f t="shared" si="106"/>
        <v>September</v>
      </c>
      <c r="M1365" s="36">
        <f t="shared" si="107"/>
        <v>38</v>
      </c>
      <c r="N1365" s="36">
        <f t="shared" si="108"/>
        <v>20</v>
      </c>
      <c r="O1365" s="36" t="str">
        <f t="shared" si="109"/>
        <v>201538</v>
      </c>
      <c r="P1365" s="36" t="str">
        <f>CONCATENATE(K1365,MONTH(ExpensesDBTable[[#This Row],[Date]]))</f>
        <v>20159</v>
      </c>
      <c r="Q1365" s="36" t="s">
        <v>182</v>
      </c>
      <c r="R1365" s="36" t="s">
        <v>11</v>
      </c>
      <c r="S1365" s="38">
        <v>13</v>
      </c>
      <c r="T1365" s="36" t="s">
        <v>100</v>
      </c>
      <c r="U1365" s="36" t="s">
        <v>1400</v>
      </c>
    </row>
    <row r="1366" spans="10:21" x14ac:dyDescent="0.25">
      <c r="J1366" s="37">
        <v>42267</v>
      </c>
      <c r="K1366" s="36">
        <f t="shared" si="105"/>
        <v>2015</v>
      </c>
      <c r="L1366" s="36" t="str">
        <f t="shared" si="106"/>
        <v>September</v>
      </c>
      <c r="M1366" s="36">
        <f t="shared" si="107"/>
        <v>38</v>
      </c>
      <c r="N1366" s="36">
        <f t="shared" si="108"/>
        <v>20</v>
      </c>
      <c r="O1366" s="36" t="str">
        <f t="shared" si="109"/>
        <v>201538</v>
      </c>
      <c r="P1366" s="36" t="str">
        <f>CONCATENATE(K1366,MONTH(ExpensesDBTable[[#This Row],[Date]]))</f>
        <v>20159</v>
      </c>
      <c r="Q1366" s="36" t="s">
        <v>182</v>
      </c>
      <c r="R1366" s="36" t="s">
        <v>14</v>
      </c>
      <c r="S1366" s="38">
        <v>10</v>
      </c>
      <c r="T1366" s="36" t="s">
        <v>100</v>
      </c>
      <c r="U1366" s="36" t="s">
        <v>1401</v>
      </c>
    </row>
    <row r="1367" spans="10:21" x14ac:dyDescent="0.25">
      <c r="J1367" s="37">
        <v>42267</v>
      </c>
      <c r="K1367" s="36">
        <f t="shared" si="105"/>
        <v>2015</v>
      </c>
      <c r="L1367" s="36" t="str">
        <f t="shared" si="106"/>
        <v>September</v>
      </c>
      <c r="M1367" s="36">
        <f t="shared" si="107"/>
        <v>38</v>
      </c>
      <c r="N1367" s="36">
        <f t="shared" si="108"/>
        <v>20</v>
      </c>
      <c r="O1367" s="36" t="str">
        <f t="shared" si="109"/>
        <v>201538</v>
      </c>
      <c r="P1367" s="36" t="str">
        <f>CONCATENATE(K1367,MONTH(ExpensesDBTable[[#This Row],[Date]]))</f>
        <v>20159</v>
      </c>
      <c r="Q1367" s="36" t="s">
        <v>182</v>
      </c>
      <c r="R1367" s="36" t="s">
        <v>22</v>
      </c>
      <c r="S1367" s="38">
        <v>8</v>
      </c>
      <c r="T1367" s="36" t="s">
        <v>100</v>
      </c>
      <c r="U1367" s="36" t="s">
        <v>1402</v>
      </c>
    </row>
    <row r="1368" spans="10:21" x14ac:dyDescent="0.25">
      <c r="J1368" s="37">
        <v>42267</v>
      </c>
      <c r="K1368" s="36">
        <f t="shared" si="105"/>
        <v>2015</v>
      </c>
      <c r="L1368" s="36" t="str">
        <f t="shared" si="106"/>
        <v>September</v>
      </c>
      <c r="M1368" s="36">
        <f t="shared" si="107"/>
        <v>38</v>
      </c>
      <c r="N1368" s="36">
        <f t="shared" si="108"/>
        <v>20</v>
      </c>
      <c r="O1368" s="36" t="str">
        <f t="shared" si="109"/>
        <v>201538</v>
      </c>
      <c r="P1368" s="36" t="str">
        <f>CONCATENATE(K1368,MONTH(ExpensesDBTable[[#This Row],[Date]]))</f>
        <v>20159</v>
      </c>
      <c r="Q1368" s="36" t="s">
        <v>182</v>
      </c>
      <c r="R1368" s="36" t="s">
        <v>14</v>
      </c>
      <c r="S1368" s="38">
        <v>13</v>
      </c>
      <c r="T1368" s="36" t="s">
        <v>100</v>
      </c>
      <c r="U1368" s="36" t="s">
        <v>1403</v>
      </c>
    </row>
    <row r="1369" spans="10:21" x14ac:dyDescent="0.25">
      <c r="J1369" s="37">
        <v>42267</v>
      </c>
      <c r="K1369" s="36">
        <f t="shared" si="105"/>
        <v>2015</v>
      </c>
      <c r="L1369" s="36" t="str">
        <f t="shared" si="106"/>
        <v>September</v>
      </c>
      <c r="M1369" s="36">
        <f t="shared" si="107"/>
        <v>38</v>
      </c>
      <c r="N1369" s="36">
        <f t="shared" si="108"/>
        <v>20</v>
      </c>
      <c r="O1369" s="36" t="str">
        <f t="shared" si="109"/>
        <v>201538</v>
      </c>
      <c r="P1369" s="36" t="str">
        <f>CONCATENATE(K1369,MONTH(ExpensesDBTable[[#This Row],[Date]]))</f>
        <v>20159</v>
      </c>
      <c r="Q1369" s="36" t="s">
        <v>182</v>
      </c>
      <c r="R1369" s="36" t="s">
        <v>14</v>
      </c>
      <c r="S1369" s="38">
        <v>13.9</v>
      </c>
      <c r="T1369" s="36" t="s">
        <v>100</v>
      </c>
      <c r="U1369" s="36" t="s">
        <v>1404</v>
      </c>
    </row>
    <row r="1370" spans="10:21" x14ac:dyDescent="0.25">
      <c r="J1370" s="37">
        <v>42267</v>
      </c>
      <c r="K1370" s="36">
        <f t="shared" si="105"/>
        <v>2015</v>
      </c>
      <c r="L1370" s="36" t="str">
        <f t="shared" si="106"/>
        <v>September</v>
      </c>
      <c r="M1370" s="36">
        <f t="shared" si="107"/>
        <v>38</v>
      </c>
      <c r="N1370" s="36">
        <f t="shared" si="108"/>
        <v>20</v>
      </c>
      <c r="O1370" s="36" t="str">
        <f t="shared" si="109"/>
        <v>201538</v>
      </c>
      <c r="P1370" s="36" t="str">
        <f>CONCATENATE(K1370,MONTH(ExpensesDBTable[[#This Row],[Date]]))</f>
        <v>20159</v>
      </c>
      <c r="Q1370" s="36" t="s">
        <v>182</v>
      </c>
      <c r="R1370" s="36" t="s">
        <v>19</v>
      </c>
      <c r="S1370" s="38">
        <v>6</v>
      </c>
      <c r="T1370" s="36" t="s">
        <v>100</v>
      </c>
      <c r="U1370" s="36" t="s">
        <v>357</v>
      </c>
    </row>
    <row r="1371" spans="10:21" x14ac:dyDescent="0.25">
      <c r="J1371" s="37">
        <v>42267</v>
      </c>
      <c r="K1371" s="36">
        <f t="shared" si="105"/>
        <v>2015</v>
      </c>
      <c r="L1371" s="36" t="str">
        <f t="shared" si="106"/>
        <v>September</v>
      </c>
      <c r="M1371" s="36">
        <f t="shared" si="107"/>
        <v>38</v>
      </c>
      <c r="N1371" s="36">
        <f t="shared" si="108"/>
        <v>20</v>
      </c>
      <c r="O1371" s="36" t="str">
        <f t="shared" si="109"/>
        <v>201538</v>
      </c>
      <c r="P1371" s="36" t="str">
        <f>CONCATENATE(K1371,MONTH(ExpensesDBTable[[#This Row],[Date]]))</f>
        <v>20159</v>
      </c>
      <c r="Q1371" s="36" t="s">
        <v>1238</v>
      </c>
      <c r="R1371" s="36" t="s">
        <v>22</v>
      </c>
      <c r="S1371" s="38">
        <v>28.29</v>
      </c>
      <c r="T1371" s="36" t="s">
        <v>100</v>
      </c>
      <c r="U1371" s="36" t="s">
        <v>1405</v>
      </c>
    </row>
    <row r="1372" spans="10:21" x14ac:dyDescent="0.25">
      <c r="J1372" s="37">
        <v>42268</v>
      </c>
      <c r="K1372" s="36">
        <f t="shared" si="105"/>
        <v>2015</v>
      </c>
      <c r="L1372" s="36" t="str">
        <f t="shared" si="106"/>
        <v>September</v>
      </c>
      <c r="M1372" s="36">
        <f t="shared" si="107"/>
        <v>39</v>
      </c>
      <c r="N1372" s="36">
        <f t="shared" si="108"/>
        <v>21</v>
      </c>
      <c r="O1372" s="36" t="str">
        <f t="shared" si="109"/>
        <v>201539</v>
      </c>
      <c r="P1372" s="36" t="str">
        <f>CONCATENATE(K1372,MONTH(ExpensesDBTable[[#This Row],[Date]]))</f>
        <v>20159</v>
      </c>
      <c r="Q1372" s="36" t="s">
        <v>182</v>
      </c>
      <c r="R1372" s="36" t="s">
        <v>14</v>
      </c>
      <c r="S1372" s="38">
        <v>12</v>
      </c>
      <c r="T1372" s="36" t="s">
        <v>100</v>
      </c>
      <c r="U1372" s="36" t="s">
        <v>1406</v>
      </c>
    </row>
    <row r="1373" spans="10:21" x14ac:dyDescent="0.25">
      <c r="J1373" s="37">
        <v>42269</v>
      </c>
      <c r="K1373" s="36">
        <f t="shared" si="105"/>
        <v>2015</v>
      </c>
      <c r="L1373" s="36" t="str">
        <f t="shared" si="106"/>
        <v>September</v>
      </c>
      <c r="M1373" s="36">
        <f t="shared" si="107"/>
        <v>39</v>
      </c>
      <c r="N1373" s="36">
        <f t="shared" si="108"/>
        <v>22</v>
      </c>
      <c r="O1373" s="36" t="str">
        <f t="shared" si="109"/>
        <v>201539</v>
      </c>
      <c r="P1373" s="36" t="str">
        <f>CONCATENATE(K1373,MONTH(ExpensesDBTable[[#This Row],[Date]]))</f>
        <v>20159</v>
      </c>
      <c r="Q1373" s="36" t="s">
        <v>145</v>
      </c>
      <c r="R1373" s="36" t="s">
        <v>23</v>
      </c>
      <c r="S1373" s="38">
        <v>42.08</v>
      </c>
      <c r="T1373" s="36" t="s">
        <v>106</v>
      </c>
      <c r="U1373" s="36" t="s">
        <v>1407</v>
      </c>
    </row>
    <row r="1374" spans="10:21" x14ac:dyDescent="0.25">
      <c r="J1374" s="37">
        <v>42270</v>
      </c>
      <c r="K1374" s="36">
        <f t="shared" si="105"/>
        <v>2015</v>
      </c>
      <c r="L1374" s="36" t="str">
        <f t="shared" si="106"/>
        <v>September</v>
      </c>
      <c r="M1374" s="36">
        <f t="shared" si="107"/>
        <v>39</v>
      </c>
      <c r="N1374" s="36">
        <f t="shared" si="108"/>
        <v>23</v>
      </c>
      <c r="O1374" s="36" t="str">
        <f t="shared" si="109"/>
        <v>201539</v>
      </c>
      <c r="P1374" s="36" t="str">
        <f>CONCATENATE(K1374,MONTH(ExpensesDBTable[[#This Row],[Date]]))</f>
        <v>20159</v>
      </c>
      <c r="Q1374" s="36" t="s">
        <v>119</v>
      </c>
      <c r="R1374" s="36" t="s">
        <v>14</v>
      </c>
      <c r="S1374" s="38">
        <v>14</v>
      </c>
      <c r="T1374" s="36" t="s">
        <v>100</v>
      </c>
      <c r="U1374" s="36" t="s">
        <v>1408</v>
      </c>
    </row>
    <row r="1375" spans="10:21" x14ac:dyDescent="0.25">
      <c r="J1375" s="37">
        <v>42271</v>
      </c>
      <c r="K1375" s="36">
        <f t="shared" si="105"/>
        <v>2015</v>
      </c>
      <c r="L1375" s="36" t="str">
        <f t="shared" si="106"/>
        <v>September</v>
      </c>
      <c r="M1375" s="36">
        <f t="shared" si="107"/>
        <v>39</v>
      </c>
      <c r="N1375" s="36">
        <f t="shared" si="108"/>
        <v>24</v>
      </c>
      <c r="O1375" s="36" t="str">
        <f t="shared" si="109"/>
        <v>201539</v>
      </c>
      <c r="P1375" s="36" t="str">
        <f>CONCATENATE(K1375,MONTH(ExpensesDBTable[[#This Row],[Date]]))</f>
        <v>20159</v>
      </c>
      <c r="Q1375" s="36" t="s">
        <v>1192</v>
      </c>
      <c r="R1375" s="36" t="s">
        <v>21</v>
      </c>
      <c r="S1375" s="38">
        <v>1520</v>
      </c>
      <c r="T1375" s="36" t="s">
        <v>106</v>
      </c>
      <c r="U1375" s="36" t="s">
        <v>1409</v>
      </c>
    </row>
    <row r="1376" spans="10:21" x14ac:dyDescent="0.25">
      <c r="J1376" s="37">
        <v>42271</v>
      </c>
      <c r="K1376" s="36">
        <f t="shared" si="105"/>
        <v>2015</v>
      </c>
      <c r="L1376" s="36" t="str">
        <f t="shared" si="106"/>
        <v>September</v>
      </c>
      <c r="M1376" s="36">
        <f t="shared" si="107"/>
        <v>39</v>
      </c>
      <c r="N1376" s="36">
        <f t="shared" si="108"/>
        <v>24</v>
      </c>
      <c r="O1376" s="36" t="str">
        <f t="shared" si="109"/>
        <v>201539</v>
      </c>
      <c r="P1376" s="36" t="str">
        <f>CONCATENATE(K1376,MONTH(ExpensesDBTable[[#This Row],[Date]]))</f>
        <v>20159</v>
      </c>
      <c r="Q1376" s="36" t="s">
        <v>182</v>
      </c>
      <c r="R1376" s="36" t="s">
        <v>18</v>
      </c>
      <c r="S1376" s="38">
        <v>120</v>
      </c>
      <c r="T1376" s="36" t="s">
        <v>106</v>
      </c>
      <c r="U1376" s="36" t="s">
        <v>1410</v>
      </c>
    </row>
    <row r="1377" spans="10:21" x14ac:dyDescent="0.25">
      <c r="J1377" s="37">
        <v>42272</v>
      </c>
      <c r="K1377" s="36">
        <f t="shared" si="105"/>
        <v>2015</v>
      </c>
      <c r="L1377" s="36" t="str">
        <f t="shared" si="106"/>
        <v>September</v>
      </c>
      <c r="M1377" s="36">
        <f t="shared" si="107"/>
        <v>39</v>
      </c>
      <c r="N1377" s="36">
        <f t="shared" si="108"/>
        <v>25</v>
      </c>
      <c r="O1377" s="36" t="str">
        <f t="shared" si="109"/>
        <v>201539</v>
      </c>
      <c r="P1377" s="36" t="str">
        <f>CONCATENATE(K1377,MONTH(ExpensesDBTable[[#This Row],[Date]]))</f>
        <v>20159</v>
      </c>
      <c r="Q1377" s="36" t="s">
        <v>122</v>
      </c>
      <c r="R1377" s="36" t="s">
        <v>11</v>
      </c>
      <c r="S1377" s="38">
        <v>29</v>
      </c>
      <c r="T1377" s="36" t="s">
        <v>100</v>
      </c>
      <c r="U1377" s="36" t="s">
        <v>1411</v>
      </c>
    </row>
    <row r="1378" spans="10:21" x14ac:dyDescent="0.25">
      <c r="J1378" s="37">
        <v>42272</v>
      </c>
      <c r="K1378" s="36">
        <f t="shared" si="105"/>
        <v>2015</v>
      </c>
      <c r="L1378" s="36" t="str">
        <f t="shared" si="106"/>
        <v>September</v>
      </c>
      <c r="M1378" s="36">
        <f t="shared" si="107"/>
        <v>39</v>
      </c>
      <c r="N1378" s="36">
        <f t="shared" si="108"/>
        <v>25</v>
      </c>
      <c r="O1378" s="36" t="str">
        <f t="shared" si="109"/>
        <v>201539</v>
      </c>
      <c r="P1378" s="36" t="str">
        <f>CONCATENATE(K1378,MONTH(ExpensesDBTable[[#This Row],[Date]]))</f>
        <v>20159</v>
      </c>
      <c r="Q1378" s="36" t="s">
        <v>182</v>
      </c>
      <c r="R1378" s="36" t="s">
        <v>19</v>
      </c>
      <c r="S1378" s="38">
        <v>24</v>
      </c>
      <c r="T1378" s="36" t="s">
        <v>100</v>
      </c>
      <c r="U1378" s="36" t="s">
        <v>1412</v>
      </c>
    </row>
    <row r="1379" spans="10:21" x14ac:dyDescent="0.25">
      <c r="J1379" s="37">
        <v>42273</v>
      </c>
      <c r="K1379" s="36">
        <f t="shared" si="105"/>
        <v>2015</v>
      </c>
      <c r="L1379" s="36" t="str">
        <f t="shared" si="106"/>
        <v>September</v>
      </c>
      <c r="M1379" s="36">
        <f t="shared" si="107"/>
        <v>39</v>
      </c>
      <c r="N1379" s="36">
        <f t="shared" si="108"/>
        <v>26</v>
      </c>
      <c r="O1379" s="36" t="str">
        <f t="shared" si="109"/>
        <v>201539</v>
      </c>
      <c r="P1379" s="36" t="str">
        <f>CONCATENATE(K1379,MONTH(ExpensesDBTable[[#This Row],[Date]]))</f>
        <v>20159</v>
      </c>
      <c r="Q1379" s="36" t="s">
        <v>319</v>
      </c>
      <c r="R1379" s="36" t="s">
        <v>17</v>
      </c>
      <c r="S1379" s="38">
        <v>165</v>
      </c>
      <c r="T1379" s="36" t="s">
        <v>106</v>
      </c>
      <c r="U1379" s="36" t="s">
        <v>1413</v>
      </c>
    </row>
    <row r="1380" spans="10:21" x14ac:dyDescent="0.25">
      <c r="J1380" s="37">
        <v>42273</v>
      </c>
      <c r="K1380" s="36">
        <f t="shared" si="105"/>
        <v>2015</v>
      </c>
      <c r="L1380" s="36" t="str">
        <f t="shared" si="106"/>
        <v>September</v>
      </c>
      <c r="M1380" s="36">
        <f t="shared" si="107"/>
        <v>39</v>
      </c>
      <c r="N1380" s="36">
        <f t="shared" si="108"/>
        <v>26</v>
      </c>
      <c r="O1380" s="36" t="str">
        <f t="shared" si="109"/>
        <v>201539</v>
      </c>
      <c r="P1380" s="36" t="str">
        <f>CONCATENATE(K1380,MONTH(ExpensesDBTable[[#This Row],[Date]]))</f>
        <v>20159</v>
      </c>
      <c r="Q1380" s="36" t="s">
        <v>119</v>
      </c>
      <c r="R1380" s="36" t="s">
        <v>14</v>
      </c>
      <c r="S1380" s="38">
        <v>7.65</v>
      </c>
      <c r="T1380" s="36" t="s">
        <v>100</v>
      </c>
      <c r="U1380" s="36" t="s">
        <v>1414</v>
      </c>
    </row>
    <row r="1381" spans="10:21" x14ac:dyDescent="0.25">
      <c r="J1381" s="37">
        <v>42274</v>
      </c>
      <c r="K1381" s="36">
        <f t="shared" si="105"/>
        <v>2015</v>
      </c>
      <c r="L1381" s="36" t="str">
        <f t="shared" si="106"/>
        <v>September</v>
      </c>
      <c r="M1381" s="36">
        <f t="shared" si="107"/>
        <v>39</v>
      </c>
      <c r="N1381" s="36">
        <f t="shared" si="108"/>
        <v>27</v>
      </c>
      <c r="O1381" s="36" t="str">
        <f t="shared" si="109"/>
        <v>201539</v>
      </c>
      <c r="P1381" s="36" t="str">
        <f>CONCATENATE(K1381,MONTH(ExpensesDBTable[[#This Row],[Date]]))</f>
        <v>20159</v>
      </c>
      <c r="Q1381" s="36" t="s">
        <v>119</v>
      </c>
      <c r="R1381" s="36" t="s">
        <v>14</v>
      </c>
      <c r="S1381" s="38">
        <v>4.5</v>
      </c>
      <c r="T1381" s="36" t="s">
        <v>100</v>
      </c>
      <c r="U1381" s="36" t="s">
        <v>688</v>
      </c>
    </row>
    <row r="1382" spans="10:21" x14ac:dyDescent="0.25">
      <c r="J1382" s="37">
        <v>42274</v>
      </c>
      <c r="K1382" s="36">
        <f t="shared" si="105"/>
        <v>2015</v>
      </c>
      <c r="L1382" s="36" t="str">
        <f t="shared" si="106"/>
        <v>September</v>
      </c>
      <c r="M1382" s="36">
        <f t="shared" si="107"/>
        <v>39</v>
      </c>
      <c r="N1382" s="36">
        <f t="shared" si="108"/>
        <v>27</v>
      </c>
      <c r="O1382" s="36" t="str">
        <f t="shared" si="109"/>
        <v>201539</v>
      </c>
      <c r="P1382" s="36" t="str">
        <f>CONCATENATE(K1382,MONTH(ExpensesDBTable[[#This Row],[Date]]))</f>
        <v>20159</v>
      </c>
      <c r="Q1382" s="36" t="s">
        <v>517</v>
      </c>
      <c r="R1382" s="36" t="s">
        <v>18</v>
      </c>
      <c r="S1382" s="38">
        <v>4.5</v>
      </c>
      <c r="T1382" s="36" t="s">
        <v>100</v>
      </c>
      <c r="U1382" s="36" t="s">
        <v>1415</v>
      </c>
    </row>
    <row r="1383" spans="10:21" x14ac:dyDescent="0.25">
      <c r="J1383" s="37">
        <v>42274</v>
      </c>
      <c r="K1383" s="36">
        <f t="shared" si="105"/>
        <v>2015</v>
      </c>
      <c r="L1383" s="36" t="str">
        <f t="shared" si="106"/>
        <v>September</v>
      </c>
      <c r="M1383" s="36">
        <f t="shared" si="107"/>
        <v>39</v>
      </c>
      <c r="N1383" s="36">
        <f t="shared" si="108"/>
        <v>27</v>
      </c>
      <c r="O1383" s="36" t="str">
        <f t="shared" si="109"/>
        <v>201539</v>
      </c>
      <c r="P1383" s="36" t="str">
        <f>CONCATENATE(K1383,MONTH(ExpensesDBTable[[#This Row],[Date]]))</f>
        <v>20159</v>
      </c>
      <c r="Q1383" s="36" t="s">
        <v>1416</v>
      </c>
      <c r="R1383" s="36" t="s">
        <v>18</v>
      </c>
      <c r="S1383" s="38">
        <v>15</v>
      </c>
      <c r="T1383" s="36" t="s">
        <v>100</v>
      </c>
      <c r="U1383" s="36" t="s">
        <v>1417</v>
      </c>
    </row>
    <row r="1384" spans="10:21" x14ac:dyDescent="0.25">
      <c r="J1384" s="37">
        <v>42274</v>
      </c>
      <c r="K1384" s="36">
        <f t="shared" si="105"/>
        <v>2015</v>
      </c>
      <c r="L1384" s="36" t="str">
        <f t="shared" si="106"/>
        <v>September</v>
      </c>
      <c r="M1384" s="36">
        <f t="shared" si="107"/>
        <v>39</v>
      </c>
      <c r="N1384" s="36">
        <f t="shared" si="108"/>
        <v>27</v>
      </c>
      <c r="O1384" s="36" t="str">
        <f t="shared" si="109"/>
        <v>201539</v>
      </c>
      <c r="P1384" s="36" t="str">
        <f>CONCATENATE(K1384,MONTH(ExpensesDBTable[[#This Row],[Date]]))</f>
        <v>20159</v>
      </c>
      <c r="Q1384" s="36" t="s">
        <v>108</v>
      </c>
      <c r="R1384" s="36" t="s">
        <v>14</v>
      </c>
      <c r="S1384" s="38">
        <v>21.45</v>
      </c>
      <c r="T1384" s="36" t="s">
        <v>100</v>
      </c>
      <c r="U1384" s="36" t="s">
        <v>1418</v>
      </c>
    </row>
    <row r="1385" spans="10:21" x14ac:dyDescent="0.25">
      <c r="J1385" s="37">
        <v>42275</v>
      </c>
      <c r="K1385" s="36">
        <f t="shared" si="105"/>
        <v>2015</v>
      </c>
      <c r="L1385" s="36" t="str">
        <f t="shared" si="106"/>
        <v>September</v>
      </c>
      <c r="M1385" s="36">
        <f t="shared" si="107"/>
        <v>40</v>
      </c>
      <c r="N1385" s="36">
        <f t="shared" si="108"/>
        <v>28</v>
      </c>
      <c r="O1385" s="36" t="str">
        <f t="shared" si="109"/>
        <v>201540</v>
      </c>
      <c r="P1385" s="36" t="str">
        <f>CONCATENATE(K1385,MONTH(ExpensesDBTable[[#This Row],[Date]]))</f>
        <v>20159</v>
      </c>
      <c r="Q1385" s="36" t="s">
        <v>558</v>
      </c>
      <c r="R1385" s="36" t="s">
        <v>17</v>
      </c>
      <c r="S1385" s="38">
        <v>10</v>
      </c>
      <c r="T1385" s="36" t="s">
        <v>100</v>
      </c>
      <c r="U1385" s="36" t="s">
        <v>149</v>
      </c>
    </row>
    <row r="1386" spans="10:21" x14ac:dyDescent="0.25">
      <c r="J1386" s="37">
        <v>42277</v>
      </c>
      <c r="K1386" s="36">
        <f t="shared" si="105"/>
        <v>2015</v>
      </c>
      <c r="L1386" s="36" t="str">
        <f t="shared" si="106"/>
        <v>September</v>
      </c>
      <c r="M1386" s="36">
        <f t="shared" si="107"/>
        <v>40</v>
      </c>
      <c r="N1386" s="36">
        <f t="shared" si="108"/>
        <v>30</v>
      </c>
      <c r="O1386" s="36" t="str">
        <f t="shared" si="109"/>
        <v>201540</v>
      </c>
      <c r="P1386" s="36" t="str">
        <f>CONCATENATE(K1386,MONTH(ExpensesDBTable[[#This Row],[Date]]))</f>
        <v>20159</v>
      </c>
      <c r="Q1386" s="36" t="s">
        <v>171</v>
      </c>
      <c r="R1386" s="36" t="s">
        <v>19</v>
      </c>
      <c r="S1386" s="38">
        <v>93</v>
      </c>
      <c r="T1386" s="36" t="s">
        <v>106</v>
      </c>
      <c r="U1386" s="36" t="s">
        <v>1419</v>
      </c>
    </row>
    <row r="1387" spans="10:21" x14ac:dyDescent="0.25">
      <c r="J1387" s="37">
        <v>42277</v>
      </c>
      <c r="K1387" s="36">
        <f t="shared" si="105"/>
        <v>2015</v>
      </c>
      <c r="L1387" s="36" t="str">
        <f t="shared" si="106"/>
        <v>September</v>
      </c>
      <c r="M1387" s="36">
        <f t="shared" si="107"/>
        <v>40</v>
      </c>
      <c r="N1387" s="36">
        <f t="shared" si="108"/>
        <v>30</v>
      </c>
      <c r="O1387" s="36" t="str">
        <f t="shared" si="109"/>
        <v>201540</v>
      </c>
      <c r="P1387" s="36" t="str">
        <f>CONCATENATE(K1387,MONTH(ExpensesDBTable[[#This Row],[Date]]))</f>
        <v>20159</v>
      </c>
      <c r="Q1387" s="36" t="s">
        <v>533</v>
      </c>
      <c r="R1387" s="36" t="s">
        <v>23</v>
      </c>
      <c r="S1387" s="38">
        <v>59.99</v>
      </c>
      <c r="T1387" s="36" t="s">
        <v>106</v>
      </c>
      <c r="U1387" s="36" t="s">
        <v>1420</v>
      </c>
    </row>
    <row r="1388" spans="10:21" x14ac:dyDescent="0.25">
      <c r="J1388" s="37">
        <v>42277</v>
      </c>
      <c r="K1388" s="36">
        <f t="shared" si="105"/>
        <v>2015</v>
      </c>
      <c r="L1388" s="36" t="str">
        <f t="shared" si="106"/>
        <v>September</v>
      </c>
      <c r="M1388" s="36">
        <f t="shared" si="107"/>
        <v>40</v>
      </c>
      <c r="N1388" s="36">
        <f t="shared" si="108"/>
        <v>30</v>
      </c>
      <c r="O1388" s="36" t="str">
        <f t="shared" si="109"/>
        <v>201540</v>
      </c>
      <c r="P1388" s="36" t="str">
        <f>CONCATENATE(K1388,MONTH(ExpensesDBTable[[#This Row],[Date]]))</f>
        <v>20159</v>
      </c>
      <c r="Q1388" s="36" t="s">
        <v>1204</v>
      </c>
      <c r="R1388" s="36" t="s">
        <v>23</v>
      </c>
      <c r="S1388" s="38">
        <v>12.5</v>
      </c>
      <c r="T1388" s="36" t="s">
        <v>106</v>
      </c>
      <c r="U1388" s="36" t="s">
        <v>1421</v>
      </c>
    </row>
    <row r="1389" spans="10:21" x14ac:dyDescent="0.25">
      <c r="J1389" s="37">
        <v>42277</v>
      </c>
      <c r="K1389" s="36">
        <f t="shared" si="105"/>
        <v>2015</v>
      </c>
      <c r="L1389" s="36" t="str">
        <f t="shared" si="106"/>
        <v>September</v>
      </c>
      <c r="M1389" s="36">
        <f t="shared" si="107"/>
        <v>40</v>
      </c>
      <c r="N1389" s="36">
        <f t="shared" si="108"/>
        <v>30</v>
      </c>
      <c r="O1389" s="36" t="str">
        <f t="shared" si="109"/>
        <v>201540</v>
      </c>
      <c r="P1389" s="36" t="str">
        <f>CONCATENATE(K1389,MONTH(ExpensesDBTable[[#This Row],[Date]]))</f>
        <v>20159</v>
      </c>
      <c r="Q1389" s="36" t="s">
        <v>119</v>
      </c>
      <c r="R1389" s="36" t="s">
        <v>14</v>
      </c>
      <c r="S1389" s="38">
        <v>1.59</v>
      </c>
      <c r="T1389" s="36" t="s">
        <v>100</v>
      </c>
      <c r="U1389" s="36" t="s">
        <v>1422</v>
      </c>
    </row>
    <row r="1390" spans="10:21" x14ac:dyDescent="0.25">
      <c r="J1390" s="37">
        <v>42278</v>
      </c>
      <c r="K1390" s="36">
        <f t="shared" si="105"/>
        <v>2015</v>
      </c>
      <c r="L1390" s="36" t="str">
        <f t="shared" si="106"/>
        <v>October</v>
      </c>
      <c r="M1390" s="36">
        <f t="shared" si="107"/>
        <v>40</v>
      </c>
      <c r="N1390" s="36">
        <f t="shared" si="108"/>
        <v>1</v>
      </c>
      <c r="O1390" s="36" t="str">
        <f t="shared" si="109"/>
        <v>201540</v>
      </c>
      <c r="P1390" s="36" t="str">
        <f>CONCATENATE(K1390,MONTH(ExpensesDBTable[[#This Row],[Date]]))</f>
        <v>201510</v>
      </c>
      <c r="Q1390" s="36" t="s">
        <v>119</v>
      </c>
      <c r="R1390" s="36" t="s">
        <v>14</v>
      </c>
      <c r="S1390" s="38">
        <v>46</v>
      </c>
      <c r="T1390" s="36" t="s">
        <v>100</v>
      </c>
      <c r="U1390" s="36" t="s">
        <v>1423</v>
      </c>
    </row>
    <row r="1391" spans="10:21" x14ac:dyDescent="0.25">
      <c r="J1391" s="37">
        <v>42278</v>
      </c>
      <c r="K1391" s="36">
        <f t="shared" si="105"/>
        <v>2015</v>
      </c>
      <c r="L1391" s="36" t="str">
        <f t="shared" si="106"/>
        <v>October</v>
      </c>
      <c r="M1391" s="36">
        <f t="shared" si="107"/>
        <v>40</v>
      </c>
      <c r="N1391" s="36">
        <f t="shared" si="108"/>
        <v>1</v>
      </c>
      <c r="O1391" s="36" t="str">
        <f t="shared" si="109"/>
        <v>201540</v>
      </c>
      <c r="P1391" s="36" t="str">
        <f>CONCATENATE(K1391,MONTH(ExpensesDBTable[[#This Row],[Date]]))</f>
        <v>201510</v>
      </c>
      <c r="Q1391" s="36" t="s">
        <v>119</v>
      </c>
      <c r="R1391" s="36" t="s">
        <v>18</v>
      </c>
      <c r="S1391" s="38">
        <v>25</v>
      </c>
      <c r="T1391" s="36" t="s">
        <v>106</v>
      </c>
      <c r="U1391" s="36" t="s">
        <v>1424</v>
      </c>
    </row>
    <row r="1392" spans="10:21" x14ac:dyDescent="0.25">
      <c r="J1392" s="37">
        <v>42280</v>
      </c>
      <c r="K1392" s="36">
        <f t="shared" si="105"/>
        <v>2015</v>
      </c>
      <c r="L1392" s="36" t="str">
        <f t="shared" si="106"/>
        <v>October</v>
      </c>
      <c r="M1392" s="36">
        <f t="shared" si="107"/>
        <v>40</v>
      </c>
      <c r="N1392" s="36">
        <f t="shared" si="108"/>
        <v>3</v>
      </c>
      <c r="O1392" s="36" t="str">
        <f t="shared" si="109"/>
        <v>201540</v>
      </c>
      <c r="P1392" s="36" t="str">
        <f>CONCATENATE(K1392,MONTH(ExpensesDBTable[[#This Row],[Date]]))</f>
        <v>201510</v>
      </c>
      <c r="Q1392" s="36" t="s">
        <v>1238</v>
      </c>
      <c r="R1392" s="36" t="s">
        <v>22</v>
      </c>
      <c r="S1392" s="38">
        <v>47.05</v>
      </c>
      <c r="T1392" s="36" t="s">
        <v>106</v>
      </c>
      <c r="U1392" s="36" t="s">
        <v>1425</v>
      </c>
    </row>
    <row r="1393" spans="10:21" x14ac:dyDescent="0.25">
      <c r="J1393" s="37">
        <v>42280</v>
      </c>
      <c r="K1393" s="36">
        <f t="shared" si="105"/>
        <v>2015</v>
      </c>
      <c r="L1393" s="36" t="str">
        <f t="shared" si="106"/>
        <v>October</v>
      </c>
      <c r="M1393" s="36">
        <f t="shared" si="107"/>
        <v>40</v>
      </c>
      <c r="N1393" s="36">
        <f t="shared" si="108"/>
        <v>3</v>
      </c>
      <c r="O1393" s="36" t="str">
        <f t="shared" si="109"/>
        <v>201540</v>
      </c>
      <c r="P1393" s="36" t="str">
        <f>CONCATENATE(K1393,MONTH(ExpensesDBTable[[#This Row],[Date]]))</f>
        <v>201510</v>
      </c>
      <c r="Q1393" s="36" t="s">
        <v>182</v>
      </c>
      <c r="R1393" s="36" t="s">
        <v>19</v>
      </c>
      <c r="S1393" s="38">
        <v>24.5</v>
      </c>
      <c r="T1393" s="36" t="s">
        <v>106</v>
      </c>
      <c r="U1393" s="36" t="s">
        <v>1426</v>
      </c>
    </row>
    <row r="1394" spans="10:21" x14ac:dyDescent="0.25">
      <c r="J1394" s="37">
        <v>42280</v>
      </c>
      <c r="K1394" s="36">
        <f t="shared" si="105"/>
        <v>2015</v>
      </c>
      <c r="L1394" s="36" t="str">
        <f t="shared" si="106"/>
        <v>October</v>
      </c>
      <c r="M1394" s="36">
        <f t="shared" si="107"/>
        <v>40</v>
      </c>
      <c r="N1394" s="36">
        <f t="shared" si="108"/>
        <v>3</v>
      </c>
      <c r="O1394" s="36" t="str">
        <f t="shared" si="109"/>
        <v>201540</v>
      </c>
      <c r="P1394" s="36" t="str">
        <f>CONCATENATE(K1394,MONTH(ExpensesDBTable[[#This Row],[Date]]))</f>
        <v>201510</v>
      </c>
      <c r="Q1394" s="36" t="s">
        <v>119</v>
      </c>
      <c r="R1394" s="36" t="s">
        <v>14</v>
      </c>
      <c r="S1394" s="38">
        <v>5</v>
      </c>
      <c r="T1394" s="36" t="s">
        <v>100</v>
      </c>
      <c r="U1394" s="36" t="s">
        <v>1427</v>
      </c>
    </row>
    <row r="1395" spans="10:21" x14ac:dyDescent="0.25">
      <c r="J1395" s="37">
        <v>42280</v>
      </c>
      <c r="K1395" s="36">
        <f t="shared" si="105"/>
        <v>2015</v>
      </c>
      <c r="L1395" s="36" t="str">
        <f t="shared" si="106"/>
        <v>October</v>
      </c>
      <c r="M1395" s="36">
        <f t="shared" si="107"/>
        <v>40</v>
      </c>
      <c r="N1395" s="36">
        <f t="shared" si="108"/>
        <v>3</v>
      </c>
      <c r="O1395" s="36" t="str">
        <f t="shared" si="109"/>
        <v>201540</v>
      </c>
      <c r="P1395" s="36" t="str">
        <f>CONCATENATE(K1395,MONTH(ExpensesDBTable[[#This Row],[Date]]))</f>
        <v>201510</v>
      </c>
      <c r="Q1395" s="36" t="s">
        <v>182</v>
      </c>
      <c r="R1395" s="36" t="s">
        <v>11</v>
      </c>
      <c r="S1395" s="38">
        <v>18</v>
      </c>
      <c r="T1395" s="36" t="s">
        <v>100</v>
      </c>
      <c r="U1395" s="36" t="s">
        <v>1428</v>
      </c>
    </row>
    <row r="1396" spans="10:21" x14ac:dyDescent="0.25">
      <c r="J1396" s="37">
        <v>42280</v>
      </c>
      <c r="K1396" s="36">
        <f t="shared" si="105"/>
        <v>2015</v>
      </c>
      <c r="L1396" s="36" t="str">
        <f t="shared" si="106"/>
        <v>October</v>
      </c>
      <c r="M1396" s="36">
        <f t="shared" si="107"/>
        <v>40</v>
      </c>
      <c r="N1396" s="36">
        <f t="shared" si="108"/>
        <v>3</v>
      </c>
      <c r="O1396" s="36" t="str">
        <f t="shared" si="109"/>
        <v>201540</v>
      </c>
      <c r="P1396" s="36" t="str">
        <f>CONCATENATE(K1396,MONTH(ExpensesDBTable[[#This Row],[Date]]))</f>
        <v>201510</v>
      </c>
      <c r="Q1396" s="36" t="s">
        <v>182</v>
      </c>
      <c r="R1396" s="36" t="s">
        <v>22</v>
      </c>
      <c r="S1396" s="38">
        <v>21</v>
      </c>
      <c r="T1396" s="36" t="s">
        <v>106</v>
      </c>
      <c r="U1396" s="36" t="s">
        <v>1429</v>
      </c>
    </row>
    <row r="1397" spans="10:21" x14ac:dyDescent="0.25">
      <c r="J1397" s="37">
        <v>42280</v>
      </c>
      <c r="K1397" s="36">
        <f t="shared" si="105"/>
        <v>2015</v>
      </c>
      <c r="L1397" s="36" t="str">
        <f t="shared" si="106"/>
        <v>October</v>
      </c>
      <c r="M1397" s="36">
        <f t="shared" si="107"/>
        <v>40</v>
      </c>
      <c r="N1397" s="36">
        <f t="shared" si="108"/>
        <v>3</v>
      </c>
      <c r="O1397" s="36" t="str">
        <f t="shared" si="109"/>
        <v>201540</v>
      </c>
      <c r="P1397" s="36" t="str">
        <f>CONCATENATE(K1397,MONTH(ExpensesDBTable[[#This Row],[Date]]))</f>
        <v>201510</v>
      </c>
      <c r="Q1397" s="36" t="s">
        <v>1416</v>
      </c>
      <c r="R1397" s="36" t="s">
        <v>18</v>
      </c>
      <c r="S1397" s="38">
        <v>23</v>
      </c>
      <c r="T1397" s="36" t="s">
        <v>106</v>
      </c>
      <c r="U1397" s="36" t="s">
        <v>1430</v>
      </c>
    </row>
    <row r="1398" spans="10:21" x14ac:dyDescent="0.25">
      <c r="J1398" s="37">
        <v>42280</v>
      </c>
      <c r="K1398" s="36">
        <f t="shared" si="105"/>
        <v>2015</v>
      </c>
      <c r="L1398" s="36" t="str">
        <f t="shared" si="106"/>
        <v>October</v>
      </c>
      <c r="M1398" s="36">
        <f t="shared" si="107"/>
        <v>40</v>
      </c>
      <c r="N1398" s="36">
        <f t="shared" si="108"/>
        <v>3</v>
      </c>
      <c r="O1398" s="36" t="str">
        <f t="shared" si="109"/>
        <v>201540</v>
      </c>
      <c r="P1398" s="36" t="str">
        <f>CONCATENATE(K1398,MONTH(ExpensesDBTable[[#This Row],[Date]]))</f>
        <v>201510</v>
      </c>
      <c r="Q1398" s="36" t="s">
        <v>182</v>
      </c>
      <c r="R1398" s="36" t="s">
        <v>14</v>
      </c>
      <c r="S1398" s="38">
        <v>7</v>
      </c>
      <c r="T1398" s="36" t="s">
        <v>100</v>
      </c>
      <c r="U1398" s="36" t="s">
        <v>1431</v>
      </c>
    </row>
    <row r="1399" spans="10:21" x14ac:dyDescent="0.25">
      <c r="J1399" s="37">
        <v>42280</v>
      </c>
      <c r="K1399" s="36">
        <f t="shared" si="105"/>
        <v>2015</v>
      </c>
      <c r="L1399" s="36" t="str">
        <f t="shared" si="106"/>
        <v>October</v>
      </c>
      <c r="M1399" s="36">
        <f t="shared" si="107"/>
        <v>40</v>
      </c>
      <c r="N1399" s="36">
        <f t="shared" si="108"/>
        <v>3</v>
      </c>
      <c r="O1399" s="36" t="str">
        <f t="shared" si="109"/>
        <v>201540</v>
      </c>
      <c r="P1399" s="36" t="str">
        <f>CONCATENATE(K1399,MONTH(ExpensesDBTable[[#This Row],[Date]]))</f>
        <v>201510</v>
      </c>
      <c r="Q1399" s="36" t="s">
        <v>1238</v>
      </c>
      <c r="R1399" s="36" t="s">
        <v>22</v>
      </c>
      <c r="S1399" s="38">
        <v>38.409999999999997</v>
      </c>
      <c r="T1399" s="36" t="s">
        <v>106</v>
      </c>
      <c r="U1399" s="36" t="s">
        <v>1432</v>
      </c>
    </row>
    <row r="1400" spans="10:21" x14ac:dyDescent="0.25">
      <c r="J1400" s="37">
        <v>42280</v>
      </c>
      <c r="K1400" s="36">
        <f t="shared" si="105"/>
        <v>2015</v>
      </c>
      <c r="L1400" s="36" t="str">
        <f t="shared" si="106"/>
        <v>October</v>
      </c>
      <c r="M1400" s="36">
        <f t="shared" si="107"/>
        <v>40</v>
      </c>
      <c r="N1400" s="36">
        <f t="shared" si="108"/>
        <v>3</v>
      </c>
      <c r="O1400" s="36" t="str">
        <f t="shared" si="109"/>
        <v>201540</v>
      </c>
      <c r="P1400" s="36" t="str">
        <f>CONCATENATE(K1400,MONTH(ExpensesDBTable[[#This Row],[Date]]))</f>
        <v>201510</v>
      </c>
      <c r="Q1400" s="36" t="s">
        <v>1051</v>
      </c>
      <c r="R1400" s="36" t="s">
        <v>14</v>
      </c>
      <c r="S1400" s="38">
        <v>16.43</v>
      </c>
      <c r="T1400" s="36" t="s">
        <v>100</v>
      </c>
      <c r="U1400" s="36" t="s">
        <v>1433</v>
      </c>
    </row>
    <row r="1401" spans="10:21" x14ac:dyDescent="0.25">
      <c r="J1401" s="37">
        <v>42281</v>
      </c>
      <c r="K1401" s="36">
        <f t="shared" si="105"/>
        <v>2015</v>
      </c>
      <c r="L1401" s="36" t="str">
        <f t="shared" si="106"/>
        <v>October</v>
      </c>
      <c r="M1401" s="36">
        <f t="shared" si="107"/>
        <v>40</v>
      </c>
      <c r="N1401" s="36">
        <f t="shared" si="108"/>
        <v>4</v>
      </c>
      <c r="O1401" s="36" t="str">
        <f t="shared" si="109"/>
        <v>201540</v>
      </c>
      <c r="P1401" s="36" t="str">
        <f>CONCATENATE(K1401,MONTH(ExpensesDBTable[[#This Row],[Date]]))</f>
        <v>201510</v>
      </c>
      <c r="Q1401" s="36" t="s">
        <v>1067</v>
      </c>
      <c r="R1401" s="36" t="s">
        <v>13</v>
      </c>
      <c r="S1401" s="38">
        <v>186.48</v>
      </c>
      <c r="T1401" s="36" t="s">
        <v>106</v>
      </c>
      <c r="U1401" s="36" t="s">
        <v>1434</v>
      </c>
    </row>
    <row r="1402" spans="10:21" x14ac:dyDescent="0.25">
      <c r="J1402" s="37">
        <v>42281</v>
      </c>
      <c r="K1402" s="36">
        <f t="shared" si="105"/>
        <v>2015</v>
      </c>
      <c r="L1402" s="36" t="str">
        <f t="shared" si="106"/>
        <v>October</v>
      </c>
      <c r="M1402" s="36">
        <f t="shared" si="107"/>
        <v>40</v>
      </c>
      <c r="N1402" s="36">
        <f t="shared" si="108"/>
        <v>4</v>
      </c>
      <c r="O1402" s="36" t="str">
        <f t="shared" si="109"/>
        <v>201540</v>
      </c>
      <c r="P1402" s="36" t="str">
        <f>CONCATENATE(K1402,MONTH(ExpensesDBTable[[#This Row],[Date]]))</f>
        <v>201510</v>
      </c>
      <c r="Q1402" s="36" t="s">
        <v>182</v>
      </c>
      <c r="R1402" s="36" t="s">
        <v>19</v>
      </c>
      <c r="S1402" s="38">
        <v>32.5</v>
      </c>
      <c r="T1402" s="36" t="s">
        <v>100</v>
      </c>
      <c r="U1402" s="36" t="s">
        <v>1435</v>
      </c>
    </row>
    <row r="1403" spans="10:21" x14ac:dyDescent="0.25">
      <c r="J1403" s="37">
        <v>42281</v>
      </c>
      <c r="K1403" s="36">
        <f t="shared" si="105"/>
        <v>2015</v>
      </c>
      <c r="L1403" s="36" t="str">
        <f t="shared" si="106"/>
        <v>October</v>
      </c>
      <c r="M1403" s="36">
        <f t="shared" si="107"/>
        <v>40</v>
      </c>
      <c r="N1403" s="36">
        <f t="shared" si="108"/>
        <v>4</v>
      </c>
      <c r="O1403" s="36" t="str">
        <f t="shared" si="109"/>
        <v>201540</v>
      </c>
      <c r="P1403" s="36" t="str">
        <f>CONCATENATE(K1403,MONTH(ExpensesDBTable[[#This Row],[Date]]))</f>
        <v>201510</v>
      </c>
      <c r="Q1403" s="36" t="s">
        <v>119</v>
      </c>
      <c r="R1403" s="36" t="s">
        <v>14</v>
      </c>
      <c r="S1403" s="38">
        <v>31.96</v>
      </c>
      <c r="T1403" s="36" t="s">
        <v>100</v>
      </c>
      <c r="U1403" s="36" t="s">
        <v>1436</v>
      </c>
    </row>
    <row r="1404" spans="10:21" x14ac:dyDescent="0.25">
      <c r="J1404" s="37">
        <v>42281</v>
      </c>
      <c r="K1404" s="36">
        <f t="shared" si="105"/>
        <v>2015</v>
      </c>
      <c r="L1404" s="36" t="str">
        <f t="shared" si="106"/>
        <v>October</v>
      </c>
      <c r="M1404" s="36">
        <f t="shared" si="107"/>
        <v>40</v>
      </c>
      <c r="N1404" s="36">
        <f t="shared" si="108"/>
        <v>4</v>
      </c>
      <c r="O1404" s="36" t="str">
        <f t="shared" si="109"/>
        <v>201540</v>
      </c>
      <c r="P1404" s="36" t="str">
        <f>CONCATENATE(K1404,MONTH(ExpensesDBTable[[#This Row],[Date]]))</f>
        <v>201510</v>
      </c>
      <c r="Q1404" s="36" t="s">
        <v>130</v>
      </c>
      <c r="R1404" s="36" t="s">
        <v>14</v>
      </c>
      <c r="S1404" s="38">
        <v>7</v>
      </c>
      <c r="T1404" s="36" t="s">
        <v>100</v>
      </c>
      <c r="U1404" s="36" t="s">
        <v>130</v>
      </c>
    </row>
    <row r="1405" spans="10:21" x14ac:dyDescent="0.25">
      <c r="J1405" s="37">
        <v>42281</v>
      </c>
      <c r="K1405" s="36">
        <f t="shared" si="105"/>
        <v>2015</v>
      </c>
      <c r="L1405" s="36" t="str">
        <f t="shared" si="106"/>
        <v>October</v>
      </c>
      <c r="M1405" s="36">
        <f t="shared" si="107"/>
        <v>40</v>
      </c>
      <c r="N1405" s="36">
        <f t="shared" si="108"/>
        <v>4</v>
      </c>
      <c r="O1405" s="36" t="str">
        <f t="shared" si="109"/>
        <v>201540</v>
      </c>
      <c r="P1405" s="36" t="str">
        <f>CONCATENATE(K1405,MONTH(ExpensesDBTable[[#This Row],[Date]]))</f>
        <v>201510</v>
      </c>
      <c r="Q1405" s="36" t="s">
        <v>182</v>
      </c>
      <c r="R1405" s="36" t="s">
        <v>19</v>
      </c>
      <c r="S1405" s="38">
        <v>7160</v>
      </c>
      <c r="T1405" s="36" t="s">
        <v>106</v>
      </c>
      <c r="U1405" s="36" t="s">
        <v>1437</v>
      </c>
    </row>
    <row r="1406" spans="10:21" x14ac:dyDescent="0.25">
      <c r="J1406" s="37">
        <v>42283</v>
      </c>
      <c r="K1406" s="36">
        <f t="shared" si="105"/>
        <v>2015</v>
      </c>
      <c r="L1406" s="36" t="str">
        <f t="shared" si="106"/>
        <v>October</v>
      </c>
      <c r="M1406" s="36">
        <f t="shared" si="107"/>
        <v>41</v>
      </c>
      <c r="N1406" s="36">
        <f t="shared" si="108"/>
        <v>6</v>
      </c>
      <c r="O1406" s="36" t="str">
        <f t="shared" si="109"/>
        <v>201541</v>
      </c>
      <c r="P1406" s="36" t="str">
        <f>CONCATENATE(K1406,MONTH(ExpensesDBTable[[#This Row],[Date]]))</f>
        <v>201510</v>
      </c>
      <c r="Q1406" s="36" t="s">
        <v>145</v>
      </c>
      <c r="R1406" s="36" t="s">
        <v>23</v>
      </c>
      <c r="S1406" s="38">
        <v>93.97</v>
      </c>
      <c r="T1406" s="36" t="s">
        <v>106</v>
      </c>
      <c r="U1406" s="36" t="s">
        <v>1438</v>
      </c>
    </row>
    <row r="1407" spans="10:21" x14ac:dyDescent="0.25">
      <c r="J1407" s="37">
        <v>42283</v>
      </c>
      <c r="K1407" s="36">
        <f t="shared" si="105"/>
        <v>2015</v>
      </c>
      <c r="L1407" s="36" t="str">
        <f t="shared" si="106"/>
        <v>October</v>
      </c>
      <c r="M1407" s="36">
        <f t="shared" si="107"/>
        <v>41</v>
      </c>
      <c r="N1407" s="36">
        <f t="shared" si="108"/>
        <v>6</v>
      </c>
      <c r="O1407" s="36" t="str">
        <f t="shared" si="109"/>
        <v>201541</v>
      </c>
      <c r="P1407" s="36" t="str">
        <f>CONCATENATE(K1407,MONTH(ExpensesDBTable[[#This Row],[Date]]))</f>
        <v>201510</v>
      </c>
      <c r="Q1407" s="36" t="s">
        <v>105</v>
      </c>
      <c r="R1407" s="36" t="s">
        <v>16</v>
      </c>
      <c r="S1407" s="38">
        <v>436</v>
      </c>
      <c r="T1407" s="36" t="s">
        <v>106</v>
      </c>
      <c r="U1407" s="36" t="s">
        <v>1439</v>
      </c>
    </row>
    <row r="1408" spans="10:21" x14ac:dyDescent="0.25">
      <c r="J1408" s="37">
        <v>42283</v>
      </c>
      <c r="K1408" s="36">
        <f t="shared" si="105"/>
        <v>2015</v>
      </c>
      <c r="L1408" s="36" t="str">
        <f t="shared" si="106"/>
        <v>October</v>
      </c>
      <c r="M1408" s="36">
        <f t="shared" si="107"/>
        <v>41</v>
      </c>
      <c r="N1408" s="36">
        <f t="shared" si="108"/>
        <v>6</v>
      </c>
      <c r="O1408" s="36" t="str">
        <f t="shared" si="109"/>
        <v>201541</v>
      </c>
      <c r="P1408" s="36" t="str">
        <f>CONCATENATE(K1408,MONTH(ExpensesDBTable[[#This Row],[Date]]))</f>
        <v>201510</v>
      </c>
      <c r="Q1408" s="36" t="s">
        <v>108</v>
      </c>
      <c r="R1408" s="36" t="s">
        <v>14</v>
      </c>
      <c r="S1408" s="38">
        <v>2.93</v>
      </c>
      <c r="T1408" s="36" t="s">
        <v>100</v>
      </c>
      <c r="U1408" s="36" t="s">
        <v>1440</v>
      </c>
    </row>
    <row r="1409" spans="10:21" x14ac:dyDescent="0.25">
      <c r="J1409" s="37">
        <v>42283</v>
      </c>
      <c r="K1409" s="36">
        <f t="shared" si="105"/>
        <v>2015</v>
      </c>
      <c r="L1409" s="36" t="str">
        <f t="shared" si="106"/>
        <v>October</v>
      </c>
      <c r="M1409" s="36">
        <f t="shared" si="107"/>
        <v>41</v>
      </c>
      <c r="N1409" s="36">
        <f t="shared" si="108"/>
        <v>6</v>
      </c>
      <c r="O1409" s="36" t="str">
        <f t="shared" si="109"/>
        <v>201541</v>
      </c>
      <c r="P1409" s="36" t="str">
        <f>CONCATENATE(K1409,MONTH(ExpensesDBTable[[#This Row],[Date]]))</f>
        <v>201510</v>
      </c>
      <c r="Q1409" s="36" t="s">
        <v>128</v>
      </c>
      <c r="R1409" s="36" t="s">
        <v>22</v>
      </c>
      <c r="S1409" s="38">
        <v>143</v>
      </c>
      <c r="T1409" s="36" t="s">
        <v>106</v>
      </c>
      <c r="U1409" s="36" t="s">
        <v>1441</v>
      </c>
    </row>
    <row r="1410" spans="10:21" x14ac:dyDescent="0.25">
      <c r="J1410" s="37">
        <v>42284</v>
      </c>
      <c r="K1410" s="36">
        <f t="shared" si="105"/>
        <v>2015</v>
      </c>
      <c r="L1410" s="36" t="str">
        <f t="shared" si="106"/>
        <v>October</v>
      </c>
      <c r="M1410" s="36">
        <f t="shared" si="107"/>
        <v>41</v>
      </c>
      <c r="N1410" s="36">
        <f t="shared" si="108"/>
        <v>7</v>
      </c>
      <c r="O1410" s="36" t="str">
        <f t="shared" si="109"/>
        <v>201541</v>
      </c>
      <c r="P1410" s="36" t="str">
        <f>CONCATENATE(K1410,MONTH(ExpensesDBTable[[#This Row],[Date]]))</f>
        <v>201510</v>
      </c>
      <c r="Q1410" s="36" t="s">
        <v>1204</v>
      </c>
      <c r="R1410" s="36" t="s">
        <v>23</v>
      </c>
      <c r="S1410" s="38">
        <v>17.5</v>
      </c>
      <c r="T1410" s="36" t="s">
        <v>106</v>
      </c>
      <c r="U1410" s="36" t="s">
        <v>663</v>
      </c>
    </row>
    <row r="1411" spans="10:21" x14ac:dyDescent="0.25">
      <c r="J1411" s="37">
        <v>42284</v>
      </c>
      <c r="K1411" s="36">
        <f t="shared" si="105"/>
        <v>2015</v>
      </c>
      <c r="L1411" s="36" t="str">
        <f t="shared" si="106"/>
        <v>October</v>
      </c>
      <c r="M1411" s="36">
        <f t="shared" si="107"/>
        <v>41</v>
      </c>
      <c r="N1411" s="36">
        <f t="shared" si="108"/>
        <v>7</v>
      </c>
      <c r="O1411" s="36" t="str">
        <f t="shared" si="109"/>
        <v>201541</v>
      </c>
      <c r="P1411" s="36" t="str">
        <f>CONCATENATE(K1411,MONTH(ExpensesDBTable[[#This Row],[Date]]))</f>
        <v>201510</v>
      </c>
      <c r="Q1411" s="36" t="s">
        <v>182</v>
      </c>
      <c r="R1411" s="36" t="s">
        <v>16</v>
      </c>
      <c r="S1411" s="38">
        <v>539</v>
      </c>
      <c r="T1411" s="36" t="s">
        <v>106</v>
      </c>
      <c r="U1411" s="36" t="s">
        <v>1442</v>
      </c>
    </row>
    <row r="1412" spans="10:21" x14ac:dyDescent="0.25">
      <c r="J1412" s="37">
        <v>42286</v>
      </c>
      <c r="K1412" s="36">
        <f t="shared" si="105"/>
        <v>2015</v>
      </c>
      <c r="L1412" s="36" t="str">
        <f t="shared" si="106"/>
        <v>October</v>
      </c>
      <c r="M1412" s="36">
        <f t="shared" si="107"/>
        <v>41</v>
      </c>
      <c r="N1412" s="36">
        <f t="shared" si="108"/>
        <v>9</v>
      </c>
      <c r="O1412" s="36" t="str">
        <f t="shared" si="109"/>
        <v>201541</v>
      </c>
      <c r="P1412" s="36" t="str">
        <f>CONCATENATE(K1412,MONTH(ExpensesDBTable[[#This Row],[Date]]))</f>
        <v>201510</v>
      </c>
      <c r="Q1412" s="36" t="s">
        <v>182</v>
      </c>
      <c r="R1412" s="36" t="s">
        <v>18</v>
      </c>
      <c r="S1412" s="38">
        <v>250</v>
      </c>
      <c r="T1412" s="36" t="s">
        <v>106</v>
      </c>
      <c r="U1412" s="36" t="s">
        <v>1443</v>
      </c>
    </row>
    <row r="1413" spans="10:21" x14ac:dyDescent="0.25">
      <c r="J1413" s="37">
        <v>42286</v>
      </c>
      <c r="K1413" s="36">
        <f t="shared" si="105"/>
        <v>2015</v>
      </c>
      <c r="L1413" s="36" t="str">
        <f t="shared" si="106"/>
        <v>October</v>
      </c>
      <c r="M1413" s="36">
        <f t="shared" si="107"/>
        <v>41</v>
      </c>
      <c r="N1413" s="36">
        <f t="shared" si="108"/>
        <v>9</v>
      </c>
      <c r="O1413" s="36" t="str">
        <f t="shared" si="109"/>
        <v>201541</v>
      </c>
      <c r="P1413" s="36" t="str">
        <f>CONCATENATE(K1413,MONTH(ExpensesDBTable[[#This Row],[Date]]))</f>
        <v>201510</v>
      </c>
      <c r="Q1413" s="36" t="s">
        <v>182</v>
      </c>
      <c r="R1413" s="36" t="s">
        <v>16</v>
      </c>
      <c r="S1413" s="38">
        <v>26</v>
      </c>
      <c r="T1413" s="36" t="s">
        <v>106</v>
      </c>
      <c r="U1413" s="36" t="s">
        <v>1444</v>
      </c>
    </row>
    <row r="1414" spans="10:21" x14ac:dyDescent="0.25">
      <c r="J1414" s="37">
        <v>42286</v>
      </c>
      <c r="K1414" s="36">
        <f t="shared" si="105"/>
        <v>2015</v>
      </c>
      <c r="L1414" s="36" t="str">
        <f t="shared" si="106"/>
        <v>October</v>
      </c>
      <c r="M1414" s="36">
        <f t="shared" si="107"/>
        <v>41</v>
      </c>
      <c r="N1414" s="36">
        <f t="shared" si="108"/>
        <v>9</v>
      </c>
      <c r="O1414" s="36" t="str">
        <f t="shared" si="109"/>
        <v>201541</v>
      </c>
      <c r="P1414" s="36" t="str">
        <f>CONCATENATE(K1414,MONTH(ExpensesDBTable[[#This Row],[Date]]))</f>
        <v>201510</v>
      </c>
      <c r="Q1414" s="36" t="s">
        <v>182</v>
      </c>
      <c r="R1414" s="36" t="s">
        <v>16</v>
      </c>
      <c r="S1414" s="38">
        <v>54.5</v>
      </c>
      <c r="T1414" s="36" t="s">
        <v>106</v>
      </c>
      <c r="U1414" s="36" t="s">
        <v>1445</v>
      </c>
    </row>
    <row r="1415" spans="10:21" x14ac:dyDescent="0.25">
      <c r="J1415" s="37">
        <v>42286</v>
      </c>
      <c r="K1415" s="36">
        <f t="shared" si="105"/>
        <v>2015</v>
      </c>
      <c r="L1415" s="36" t="str">
        <f t="shared" si="106"/>
        <v>October</v>
      </c>
      <c r="M1415" s="36">
        <f t="shared" si="107"/>
        <v>41</v>
      </c>
      <c r="N1415" s="36">
        <f t="shared" si="108"/>
        <v>9</v>
      </c>
      <c r="O1415" s="36" t="str">
        <f t="shared" si="109"/>
        <v>201541</v>
      </c>
      <c r="P1415" s="36" t="str">
        <f>CONCATENATE(K1415,MONTH(ExpensesDBTable[[#This Row],[Date]]))</f>
        <v>201510</v>
      </c>
      <c r="Q1415" s="36" t="s">
        <v>182</v>
      </c>
      <c r="R1415" s="36" t="s">
        <v>16</v>
      </c>
      <c r="S1415" s="38">
        <v>79</v>
      </c>
      <c r="T1415" s="36" t="s">
        <v>106</v>
      </c>
      <c r="U1415" s="36" t="s">
        <v>1446</v>
      </c>
    </row>
    <row r="1416" spans="10:21" x14ac:dyDescent="0.25">
      <c r="J1416" s="37">
        <v>42286</v>
      </c>
      <c r="K1416" s="36">
        <f t="shared" si="105"/>
        <v>2015</v>
      </c>
      <c r="L1416" s="36" t="str">
        <f t="shared" si="106"/>
        <v>October</v>
      </c>
      <c r="M1416" s="36">
        <f t="shared" si="107"/>
        <v>41</v>
      </c>
      <c r="N1416" s="36">
        <f t="shared" si="108"/>
        <v>9</v>
      </c>
      <c r="O1416" s="36" t="str">
        <f t="shared" si="109"/>
        <v>201541</v>
      </c>
      <c r="P1416" s="36" t="str">
        <f>CONCATENATE(K1416,MONTH(ExpensesDBTable[[#This Row],[Date]]))</f>
        <v>201510</v>
      </c>
      <c r="Q1416" s="36" t="s">
        <v>128</v>
      </c>
      <c r="R1416" s="36" t="s">
        <v>22</v>
      </c>
      <c r="S1416" s="38">
        <v>4</v>
      </c>
      <c r="T1416" s="36" t="s">
        <v>100</v>
      </c>
      <c r="U1416" s="36" t="s">
        <v>1447</v>
      </c>
    </row>
    <row r="1417" spans="10:21" x14ac:dyDescent="0.25">
      <c r="J1417" s="37">
        <v>42286</v>
      </c>
      <c r="K1417" s="36">
        <f t="shared" si="105"/>
        <v>2015</v>
      </c>
      <c r="L1417" s="36" t="str">
        <f t="shared" si="106"/>
        <v>October</v>
      </c>
      <c r="M1417" s="36">
        <f t="shared" si="107"/>
        <v>41</v>
      </c>
      <c r="N1417" s="36">
        <f t="shared" si="108"/>
        <v>9</v>
      </c>
      <c r="O1417" s="36" t="str">
        <f t="shared" si="109"/>
        <v>201541</v>
      </c>
      <c r="P1417" s="36" t="str">
        <f>CONCATENATE(K1417,MONTH(ExpensesDBTable[[#This Row],[Date]]))</f>
        <v>201510</v>
      </c>
      <c r="Q1417" s="36" t="s">
        <v>108</v>
      </c>
      <c r="R1417" s="36" t="s">
        <v>14</v>
      </c>
      <c r="S1417" s="38">
        <v>8</v>
      </c>
      <c r="T1417" s="36" t="s">
        <v>100</v>
      </c>
      <c r="U1417" s="36" t="s">
        <v>1448</v>
      </c>
    </row>
    <row r="1418" spans="10:21" x14ac:dyDescent="0.25">
      <c r="J1418" s="37">
        <v>42288</v>
      </c>
      <c r="K1418" s="36">
        <f t="shared" si="105"/>
        <v>2015</v>
      </c>
      <c r="L1418" s="36" t="str">
        <f t="shared" si="106"/>
        <v>October</v>
      </c>
      <c r="M1418" s="36">
        <f t="shared" si="107"/>
        <v>41</v>
      </c>
      <c r="N1418" s="36">
        <f t="shared" si="108"/>
        <v>11</v>
      </c>
      <c r="O1418" s="36" t="str">
        <f t="shared" si="109"/>
        <v>201541</v>
      </c>
      <c r="P1418" s="36" t="str">
        <f>CONCATENATE(K1418,MONTH(ExpensesDBTable[[#This Row],[Date]]))</f>
        <v>201510</v>
      </c>
      <c r="Q1418" s="36" t="s">
        <v>119</v>
      </c>
      <c r="R1418" s="36" t="s">
        <v>14</v>
      </c>
      <c r="S1418" s="38">
        <v>8</v>
      </c>
      <c r="T1418" s="36" t="s">
        <v>100</v>
      </c>
      <c r="U1418" s="36" t="s">
        <v>1249</v>
      </c>
    </row>
    <row r="1419" spans="10:21" x14ac:dyDescent="0.25">
      <c r="J1419" s="37">
        <v>42288</v>
      </c>
      <c r="K1419" s="36">
        <f t="shared" ref="K1419:K1482" si="110">YEAR(J1419)</f>
        <v>2015</v>
      </c>
      <c r="L1419" s="36" t="str">
        <f t="shared" ref="L1419:L1482" si="111">TEXT(DATE(1,MONTH(J1419),1),"MMMM")</f>
        <v>October</v>
      </c>
      <c r="M1419" s="36">
        <f t="shared" ref="M1419:M1482" si="112">WEEKNUM(J1419,2)</f>
        <v>41</v>
      </c>
      <c r="N1419" s="36">
        <f t="shared" ref="N1419:N1482" si="113">DAY(J1419)</f>
        <v>11</v>
      </c>
      <c r="O1419" s="36" t="str">
        <f t="shared" ref="O1419:O1482" si="114">CONCATENATE(K1419,M1419)</f>
        <v>201541</v>
      </c>
      <c r="P1419" s="36" t="str">
        <f>CONCATENATE(K1419,MONTH(ExpensesDBTable[[#This Row],[Date]]))</f>
        <v>201510</v>
      </c>
      <c r="Q1419" s="36" t="s">
        <v>526</v>
      </c>
      <c r="R1419" s="36" t="s">
        <v>11</v>
      </c>
      <c r="S1419" s="38">
        <v>18.989999999999998</v>
      </c>
      <c r="T1419" s="36" t="s">
        <v>100</v>
      </c>
      <c r="U1419" s="36" t="s">
        <v>548</v>
      </c>
    </row>
    <row r="1420" spans="10:21" x14ac:dyDescent="0.25">
      <c r="J1420" s="37">
        <v>42288</v>
      </c>
      <c r="K1420" s="36">
        <f t="shared" si="110"/>
        <v>2015</v>
      </c>
      <c r="L1420" s="36" t="str">
        <f t="shared" si="111"/>
        <v>October</v>
      </c>
      <c r="M1420" s="36">
        <f t="shared" si="112"/>
        <v>41</v>
      </c>
      <c r="N1420" s="36">
        <f t="shared" si="113"/>
        <v>11</v>
      </c>
      <c r="O1420" s="36" t="str">
        <f t="shared" si="114"/>
        <v>201541</v>
      </c>
      <c r="P1420" s="36" t="str">
        <f>CONCATENATE(K1420,MONTH(ExpensesDBTable[[#This Row],[Date]]))</f>
        <v>201510</v>
      </c>
      <c r="Q1420" s="36" t="s">
        <v>108</v>
      </c>
      <c r="R1420" s="36" t="s">
        <v>14</v>
      </c>
      <c r="S1420" s="38">
        <v>16.13</v>
      </c>
      <c r="T1420" s="36" t="s">
        <v>100</v>
      </c>
      <c r="U1420" s="36" t="s">
        <v>1449</v>
      </c>
    </row>
    <row r="1421" spans="10:21" x14ac:dyDescent="0.25">
      <c r="J1421" s="37">
        <v>42288</v>
      </c>
      <c r="K1421" s="36">
        <f t="shared" si="110"/>
        <v>2015</v>
      </c>
      <c r="L1421" s="36" t="str">
        <f t="shared" si="111"/>
        <v>October</v>
      </c>
      <c r="M1421" s="36">
        <f t="shared" si="112"/>
        <v>41</v>
      </c>
      <c r="N1421" s="36">
        <f t="shared" si="113"/>
        <v>11</v>
      </c>
      <c r="O1421" s="36" t="str">
        <f t="shared" si="114"/>
        <v>201541</v>
      </c>
      <c r="P1421" s="36" t="str">
        <f>CONCATENATE(K1421,MONTH(ExpensesDBTable[[#This Row],[Date]]))</f>
        <v>201510</v>
      </c>
      <c r="Q1421" s="36" t="s">
        <v>182</v>
      </c>
      <c r="R1421" s="36" t="s">
        <v>14</v>
      </c>
      <c r="S1421" s="38">
        <v>9</v>
      </c>
      <c r="T1421" s="36" t="s">
        <v>100</v>
      </c>
      <c r="U1421" s="36" t="s">
        <v>1450</v>
      </c>
    </row>
    <row r="1422" spans="10:21" x14ac:dyDescent="0.25">
      <c r="J1422" s="37">
        <v>42288</v>
      </c>
      <c r="K1422" s="36">
        <f t="shared" si="110"/>
        <v>2015</v>
      </c>
      <c r="L1422" s="36" t="str">
        <f t="shared" si="111"/>
        <v>October</v>
      </c>
      <c r="M1422" s="36">
        <f t="shared" si="112"/>
        <v>41</v>
      </c>
      <c r="N1422" s="36">
        <f t="shared" si="113"/>
        <v>11</v>
      </c>
      <c r="O1422" s="36" t="str">
        <f t="shared" si="114"/>
        <v>201541</v>
      </c>
      <c r="P1422" s="36" t="str">
        <f>CONCATENATE(K1422,MONTH(ExpensesDBTable[[#This Row],[Date]]))</f>
        <v>201510</v>
      </c>
      <c r="Q1422" s="36" t="s">
        <v>1051</v>
      </c>
      <c r="R1422" s="36" t="s">
        <v>14</v>
      </c>
      <c r="S1422" s="38">
        <v>29.06</v>
      </c>
      <c r="T1422" s="36" t="s">
        <v>100</v>
      </c>
      <c r="U1422" s="36" t="s">
        <v>1451</v>
      </c>
    </row>
    <row r="1423" spans="10:21" x14ac:dyDescent="0.25">
      <c r="J1423" s="37">
        <v>42288</v>
      </c>
      <c r="K1423" s="36">
        <f t="shared" si="110"/>
        <v>2015</v>
      </c>
      <c r="L1423" s="36" t="str">
        <f t="shared" si="111"/>
        <v>October</v>
      </c>
      <c r="M1423" s="36">
        <f t="shared" si="112"/>
        <v>41</v>
      </c>
      <c r="N1423" s="36">
        <f t="shared" si="113"/>
        <v>11</v>
      </c>
      <c r="O1423" s="36" t="str">
        <f t="shared" si="114"/>
        <v>201541</v>
      </c>
      <c r="P1423" s="36" t="str">
        <f>CONCATENATE(K1423,MONTH(ExpensesDBTable[[#This Row],[Date]]))</f>
        <v>201510</v>
      </c>
      <c r="Q1423" s="36" t="s">
        <v>182</v>
      </c>
      <c r="R1423" s="36" t="s">
        <v>17</v>
      </c>
      <c r="S1423" s="38">
        <v>70</v>
      </c>
      <c r="T1423" s="36" t="s">
        <v>106</v>
      </c>
      <c r="U1423" s="36" t="s">
        <v>1187</v>
      </c>
    </row>
    <row r="1424" spans="10:21" x14ac:dyDescent="0.25">
      <c r="J1424" s="37">
        <v>42288</v>
      </c>
      <c r="K1424" s="36">
        <f t="shared" si="110"/>
        <v>2015</v>
      </c>
      <c r="L1424" s="36" t="str">
        <f t="shared" si="111"/>
        <v>October</v>
      </c>
      <c r="M1424" s="36">
        <f t="shared" si="112"/>
        <v>41</v>
      </c>
      <c r="N1424" s="36">
        <f t="shared" si="113"/>
        <v>11</v>
      </c>
      <c r="O1424" s="36" t="str">
        <f t="shared" si="114"/>
        <v>201541</v>
      </c>
      <c r="P1424" s="36" t="str">
        <f>CONCATENATE(K1424,MONTH(ExpensesDBTable[[#This Row],[Date]]))</f>
        <v>201510</v>
      </c>
      <c r="Q1424" s="36" t="s">
        <v>171</v>
      </c>
      <c r="R1424" s="36" t="s">
        <v>18</v>
      </c>
      <c r="S1424" s="38">
        <v>4</v>
      </c>
      <c r="T1424" s="36" t="s">
        <v>100</v>
      </c>
      <c r="U1424" s="36" t="s">
        <v>1452</v>
      </c>
    </row>
    <row r="1425" spans="10:21" x14ac:dyDescent="0.25">
      <c r="J1425" s="37">
        <v>42288</v>
      </c>
      <c r="K1425" s="36">
        <f t="shared" si="110"/>
        <v>2015</v>
      </c>
      <c r="L1425" s="36" t="str">
        <f t="shared" si="111"/>
        <v>October</v>
      </c>
      <c r="M1425" s="36">
        <f t="shared" si="112"/>
        <v>41</v>
      </c>
      <c r="N1425" s="36">
        <f t="shared" si="113"/>
        <v>11</v>
      </c>
      <c r="O1425" s="36" t="str">
        <f t="shared" si="114"/>
        <v>201541</v>
      </c>
      <c r="P1425" s="36" t="str">
        <f>CONCATENATE(K1425,MONTH(ExpensesDBTable[[#This Row],[Date]]))</f>
        <v>201510</v>
      </c>
      <c r="Q1425" s="36" t="s">
        <v>119</v>
      </c>
      <c r="R1425" s="36" t="s">
        <v>14</v>
      </c>
      <c r="S1425" s="38">
        <v>10.27</v>
      </c>
      <c r="T1425" s="36" t="s">
        <v>100</v>
      </c>
      <c r="U1425" s="36" t="s">
        <v>1453</v>
      </c>
    </row>
    <row r="1426" spans="10:21" x14ac:dyDescent="0.25">
      <c r="J1426" s="37">
        <v>42288</v>
      </c>
      <c r="K1426" s="36">
        <f t="shared" si="110"/>
        <v>2015</v>
      </c>
      <c r="L1426" s="36" t="str">
        <f t="shared" si="111"/>
        <v>October</v>
      </c>
      <c r="M1426" s="36">
        <f t="shared" si="112"/>
        <v>41</v>
      </c>
      <c r="N1426" s="36">
        <f t="shared" si="113"/>
        <v>11</v>
      </c>
      <c r="O1426" s="36" t="str">
        <f t="shared" si="114"/>
        <v>201541</v>
      </c>
      <c r="P1426" s="36" t="str">
        <f>CONCATENATE(K1426,MONTH(ExpensesDBTable[[#This Row],[Date]]))</f>
        <v>201510</v>
      </c>
      <c r="Q1426" s="36" t="s">
        <v>119</v>
      </c>
      <c r="R1426" s="36" t="s">
        <v>11</v>
      </c>
      <c r="S1426" s="38">
        <v>13</v>
      </c>
      <c r="T1426" s="36" t="s">
        <v>100</v>
      </c>
      <c r="U1426" s="36" t="s">
        <v>1454</v>
      </c>
    </row>
    <row r="1427" spans="10:21" x14ac:dyDescent="0.25">
      <c r="J1427" s="37">
        <v>42288</v>
      </c>
      <c r="K1427" s="36">
        <f t="shared" si="110"/>
        <v>2015</v>
      </c>
      <c r="L1427" s="36" t="str">
        <f t="shared" si="111"/>
        <v>October</v>
      </c>
      <c r="M1427" s="36">
        <f t="shared" si="112"/>
        <v>41</v>
      </c>
      <c r="N1427" s="36">
        <f t="shared" si="113"/>
        <v>11</v>
      </c>
      <c r="O1427" s="36" t="str">
        <f t="shared" si="114"/>
        <v>201541</v>
      </c>
      <c r="P1427" s="36" t="str">
        <f>CONCATENATE(K1427,MONTH(ExpensesDBTable[[#This Row],[Date]]))</f>
        <v>201510</v>
      </c>
      <c r="Q1427" s="36" t="s">
        <v>128</v>
      </c>
      <c r="R1427" s="36" t="s">
        <v>22</v>
      </c>
      <c r="S1427" s="38">
        <v>10</v>
      </c>
      <c r="T1427" s="36" t="s">
        <v>100</v>
      </c>
      <c r="U1427" s="36" t="s">
        <v>1455</v>
      </c>
    </row>
    <row r="1428" spans="10:21" x14ac:dyDescent="0.25">
      <c r="J1428" s="37">
        <v>42290</v>
      </c>
      <c r="K1428" s="36">
        <f t="shared" si="110"/>
        <v>2015</v>
      </c>
      <c r="L1428" s="36" t="str">
        <f t="shared" si="111"/>
        <v>October</v>
      </c>
      <c r="M1428" s="36">
        <f t="shared" si="112"/>
        <v>42</v>
      </c>
      <c r="N1428" s="36">
        <f t="shared" si="113"/>
        <v>13</v>
      </c>
      <c r="O1428" s="36" t="str">
        <f t="shared" si="114"/>
        <v>201542</v>
      </c>
      <c r="P1428" s="36" t="str">
        <f>CONCATENATE(K1428,MONTH(ExpensesDBTable[[#This Row],[Date]]))</f>
        <v>201510</v>
      </c>
      <c r="Q1428" s="36" t="s">
        <v>119</v>
      </c>
      <c r="R1428" s="36" t="s">
        <v>14</v>
      </c>
      <c r="S1428" s="38">
        <v>5.72</v>
      </c>
      <c r="T1428" s="36" t="s">
        <v>100</v>
      </c>
      <c r="U1428" s="36" t="s">
        <v>1074</v>
      </c>
    </row>
    <row r="1429" spans="10:21" x14ac:dyDescent="0.25">
      <c r="J1429" s="37">
        <v>42290</v>
      </c>
      <c r="K1429" s="36">
        <f t="shared" si="110"/>
        <v>2015</v>
      </c>
      <c r="L1429" s="36" t="str">
        <f t="shared" si="111"/>
        <v>October</v>
      </c>
      <c r="M1429" s="36">
        <f t="shared" si="112"/>
        <v>42</v>
      </c>
      <c r="N1429" s="36">
        <f t="shared" si="113"/>
        <v>13</v>
      </c>
      <c r="O1429" s="36" t="str">
        <f t="shared" si="114"/>
        <v>201542</v>
      </c>
      <c r="P1429" s="36" t="str">
        <f>CONCATENATE(K1429,MONTH(ExpensesDBTable[[#This Row],[Date]]))</f>
        <v>201510</v>
      </c>
      <c r="Q1429" s="36" t="s">
        <v>119</v>
      </c>
      <c r="R1429" s="36" t="s">
        <v>14</v>
      </c>
      <c r="S1429" s="38">
        <v>3.3</v>
      </c>
      <c r="T1429" s="36" t="s">
        <v>100</v>
      </c>
      <c r="U1429" s="36" t="s">
        <v>1456</v>
      </c>
    </row>
    <row r="1430" spans="10:21" x14ac:dyDescent="0.25">
      <c r="J1430" s="37">
        <v>42291</v>
      </c>
      <c r="K1430" s="36">
        <f t="shared" si="110"/>
        <v>2015</v>
      </c>
      <c r="L1430" s="36" t="str">
        <f t="shared" si="111"/>
        <v>October</v>
      </c>
      <c r="M1430" s="36">
        <f t="shared" si="112"/>
        <v>42</v>
      </c>
      <c r="N1430" s="36">
        <f t="shared" si="113"/>
        <v>14</v>
      </c>
      <c r="O1430" s="36" t="str">
        <f t="shared" si="114"/>
        <v>201542</v>
      </c>
      <c r="P1430" s="36" t="str">
        <f>CONCATENATE(K1430,MONTH(ExpensesDBTable[[#This Row],[Date]]))</f>
        <v>201510</v>
      </c>
      <c r="Q1430" s="36" t="s">
        <v>108</v>
      </c>
      <c r="R1430" s="36" t="s">
        <v>14</v>
      </c>
      <c r="S1430" s="38">
        <v>4.1900000000000004</v>
      </c>
      <c r="T1430" s="36" t="s">
        <v>100</v>
      </c>
      <c r="U1430" s="36" t="s">
        <v>1457</v>
      </c>
    </row>
    <row r="1431" spans="10:21" x14ac:dyDescent="0.25">
      <c r="J1431" s="37">
        <v>42293</v>
      </c>
      <c r="K1431" s="36">
        <f t="shared" si="110"/>
        <v>2015</v>
      </c>
      <c r="L1431" s="36" t="str">
        <f t="shared" si="111"/>
        <v>October</v>
      </c>
      <c r="M1431" s="36">
        <f t="shared" si="112"/>
        <v>42</v>
      </c>
      <c r="N1431" s="36">
        <f t="shared" si="113"/>
        <v>16</v>
      </c>
      <c r="O1431" s="36" t="str">
        <f t="shared" si="114"/>
        <v>201542</v>
      </c>
      <c r="P1431" s="36" t="str">
        <f>CONCATENATE(K1431,MONTH(ExpensesDBTable[[#This Row],[Date]]))</f>
        <v>201510</v>
      </c>
      <c r="Q1431" s="36" t="s">
        <v>119</v>
      </c>
      <c r="R1431" s="36" t="s">
        <v>14</v>
      </c>
      <c r="S1431" s="38">
        <v>13.66</v>
      </c>
      <c r="T1431" s="36" t="s">
        <v>100</v>
      </c>
      <c r="U1431" s="36" t="s">
        <v>1458</v>
      </c>
    </row>
    <row r="1432" spans="10:21" x14ac:dyDescent="0.25">
      <c r="J1432" s="37">
        <v>42293</v>
      </c>
      <c r="K1432" s="36">
        <f t="shared" si="110"/>
        <v>2015</v>
      </c>
      <c r="L1432" s="36" t="str">
        <f t="shared" si="111"/>
        <v>October</v>
      </c>
      <c r="M1432" s="36">
        <f t="shared" si="112"/>
        <v>42</v>
      </c>
      <c r="N1432" s="36">
        <f t="shared" si="113"/>
        <v>16</v>
      </c>
      <c r="O1432" s="36" t="str">
        <f t="shared" si="114"/>
        <v>201542</v>
      </c>
      <c r="P1432" s="36" t="str">
        <f>CONCATENATE(K1432,MONTH(ExpensesDBTable[[#This Row],[Date]]))</f>
        <v>201510</v>
      </c>
      <c r="Q1432" s="36" t="s">
        <v>108</v>
      </c>
      <c r="R1432" s="36" t="s">
        <v>14</v>
      </c>
      <c r="S1432" s="38">
        <v>24.85</v>
      </c>
      <c r="T1432" s="36" t="s">
        <v>100</v>
      </c>
      <c r="U1432" s="36" t="s">
        <v>1459</v>
      </c>
    </row>
    <row r="1433" spans="10:21" x14ac:dyDescent="0.25">
      <c r="J1433" s="37">
        <v>42293</v>
      </c>
      <c r="K1433" s="36">
        <f t="shared" si="110"/>
        <v>2015</v>
      </c>
      <c r="L1433" s="36" t="str">
        <f t="shared" si="111"/>
        <v>October</v>
      </c>
      <c r="M1433" s="36">
        <f t="shared" si="112"/>
        <v>42</v>
      </c>
      <c r="N1433" s="36">
        <f t="shared" si="113"/>
        <v>16</v>
      </c>
      <c r="O1433" s="36" t="str">
        <f t="shared" si="114"/>
        <v>201542</v>
      </c>
      <c r="P1433" s="36" t="str">
        <f>CONCATENATE(K1433,MONTH(ExpensesDBTable[[#This Row],[Date]]))</f>
        <v>201510</v>
      </c>
      <c r="Q1433" s="36" t="s">
        <v>182</v>
      </c>
      <c r="R1433" s="36" t="s">
        <v>14</v>
      </c>
      <c r="S1433" s="38">
        <v>3.5</v>
      </c>
      <c r="T1433" s="36" t="s">
        <v>100</v>
      </c>
      <c r="U1433" s="36" t="s">
        <v>1460</v>
      </c>
    </row>
    <row r="1434" spans="10:21" x14ac:dyDescent="0.25">
      <c r="J1434" s="37">
        <v>42294</v>
      </c>
      <c r="K1434" s="36">
        <f t="shared" si="110"/>
        <v>2015</v>
      </c>
      <c r="L1434" s="36" t="str">
        <f t="shared" si="111"/>
        <v>October</v>
      </c>
      <c r="M1434" s="36">
        <f t="shared" si="112"/>
        <v>42</v>
      </c>
      <c r="N1434" s="36">
        <f t="shared" si="113"/>
        <v>17</v>
      </c>
      <c r="O1434" s="36" t="str">
        <f t="shared" si="114"/>
        <v>201542</v>
      </c>
      <c r="P1434" s="36" t="str">
        <f>CONCATENATE(K1434,MONTH(ExpensesDBTable[[#This Row],[Date]]))</f>
        <v>201510</v>
      </c>
      <c r="Q1434" s="36" t="s">
        <v>122</v>
      </c>
      <c r="R1434" s="36" t="s">
        <v>11</v>
      </c>
      <c r="S1434" s="38">
        <v>25.4</v>
      </c>
      <c r="T1434" s="36" t="s">
        <v>100</v>
      </c>
      <c r="U1434" s="36" t="s">
        <v>1411</v>
      </c>
    </row>
    <row r="1435" spans="10:21" x14ac:dyDescent="0.25">
      <c r="J1435" s="37">
        <v>42294</v>
      </c>
      <c r="K1435" s="36">
        <f t="shared" si="110"/>
        <v>2015</v>
      </c>
      <c r="L1435" s="36" t="str">
        <f t="shared" si="111"/>
        <v>October</v>
      </c>
      <c r="M1435" s="36">
        <f t="shared" si="112"/>
        <v>42</v>
      </c>
      <c r="N1435" s="36">
        <f t="shared" si="113"/>
        <v>17</v>
      </c>
      <c r="O1435" s="36" t="str">
        <f t="shared" si="114"/>
        <v>201542</v>
      </c>
      <c r="P1435" s="36" t="str">
        <f>CONCATENATE(K1435,MONTH(ExpensesDBTable[[#This Row],[Date]]))</f>
        <v>201510</v>
      </c>
      <c r="Q1435" s="36" t="s">
        <v>1051</v>
      </c>
      <c r="R1435" s="36" t="s">
        <v>14</v>
      </c>
      <c r="S1435" s="38">
        <v>4.4000000000000004</v>
      </c>
      <c r="T1435" s="36" t="s">
        <v>100</v>
      </c>
      <c r="U1435" s="36" t="s">
        <v>1461</v>
      </c>
    </row>
    <row r="1436" spans="10:21" x14ac:dyDescent="0.25">
      <c r="J1436" s="37">
        <v>42294</v>
      </c>
      <c r="K1436" s="36">
        <f t="shared" si="110"/>
        <v>2015</v>
      </c>
      <c r="L1436" s="36" t="str">
        <f t="shared" si="111"/>
        <v>October</v>
      </c>
      <c r="M1436" s="36">
        <f t="shared" si="112"/>
        <v>42</v>
      </c>
      <c r="N1436" s="36">
        <f t="shared" si="113"/>
        <v>17</v>
      </c>
      <c r="O1436" s="36" t="str">
        <f t="shared" si="114"/>
        <v>201542</v>
      </c>
      <c r="P1436" s="36" t="str">
        <f>CONCATENATE(K1436,MONTH(ExpensesDBTable[[#This Row],[Date]]))</f>
        <v>201510</v>
      </c>
      <c r="Q1436" s="36" t="s">
        <v>1292</v>
      </c>
      <c r="R1436" s="36" t="s">
        <v>14</v>
      </c>
      <c r="S1436" s="38">
        <v>16.350000000000001</v>
      </c>
      <c r="T1436" s="36" t="s">
        <v>100</v>
      </c>
      <c r="U1436" s="36" t="s">
        <v>1462</v>
      </c>
    </row>
    <row r="1437" spans="10:21" x14ac:dyDescent="0.25">
      <c r="J1437" s="37">
        <v>42294</v>
      </c>
      <c r="K1437" s="36">
        <f t="shared" si="110"/>
        <v>2015</v>
      </c>
      <c r="L1437" s="36" t="str">
        <f t="shared" si="111"/>
        <v>October</v>
      </c>
      <c r="M1437" s="36">
        <f t="shared" si="112"/>
        <v>42</v>
      </c>
      <c r="N1437" s="36">
        <f t="shared" si="113"/>
        <v>17</v>
      </c>
      <c r="O1437" s="36" t="str">
        <f t="shared" si="114"/>
        <v>201542</v>
      </c>
      <c r="P1437" s="36" t="str">
        <f>CONCATENATE(K1437,MONTH(ExpensesDBTable[[#This Row],[Date]]))</f>
        <v>201510</v>
      </c>
      <c r="Q1437" s="36" t="s">
        <v>592</v>
      </c>
      <c r="R1437" s="36" t="s">
        <v>14</v>
      </c>
      <c r="S1437" s="38">
        <v>6.25</v>
      </c>
      <c r="T1437" s="36" t="s">
        <v>100</v>
      </c>
      <c r="U1437" s="36" t="s">
        <v>1463</v>
      </c>
    </row>
    <row r="1438" spans="10:21" x14ac:dyDescent="0.25">
      <c r="J1438" s="37">
        <v>42294</v>
      </c>
      <c r="K1438" s="36">
        <f t="shared" si="110"/>
        <v>2015</v>
      </c>
      <c r="L1438" s="36" t="str">
        <f t="shared" si="111"/>
        <v>October</v>
      </c>
      <c r="M1438" s="36">
        <f t="shared" si="112"/>
        <v>42</v>
      </c>
      <c r="N1438" s="36">
        <f t="shared" si="113"/>
        <v>17</v>
      </c>
      <c r="O1438" s="36" t="str">
        <f t="shared" si="114"/>
        <v>201542</v>
      </c>
      <c r="P1438" s="36" t="str">
        <f>CONCATENATE(K1438,MONTH(ExpensesDBTable[[#This Row],[Date]]))</f>
        <v>201510</v>
      </c>
      <c r="Q1438" s="36" t="s">
        <v>604</v>
      </c>
      <c r="R1438" s="36" t="s">
        <v>14</v>
      </c>
      <c r="S1438" s="38">
        <v>27</v>
      </c>
      <c r="T1438" s="36" t="s">
        <v>100</v>
      </c>
      <c r="U1438" s="36" t="s">
        <v>1464</v>
      </c>
    </row>
    <row r="1439" spans="10:21" x14ac:dyDescent="0.25">
      <c r="J1439" s="37">
        <v>42295</v>
      </c>
      <c r="K1439" s="36">
        <f t="shared" si="110"/>
        <v>2015</v>
      </c>
      <c r="L1439" s="36" t="str">
        <f t="shared" si="111"/>
        <v>October</v>
      </c>
      <c r="M1439" s="36">
        <f t="shared" si="112"/>
        <v>42</v>
      </c>
      <c r="N1439" s="36">
        <f t="shared" si="113"/>
        <v>18</v>
      </c>
      <c r="O1439" s="36" t="str">
        <f t="shared" si="114"/>
        <v>201542</v>
      </c>
      <c r="P1439" s="36" t="str">
        <f>CONCATENATE(K1439,MONTH(ExpensesDBTable[[#This Row],[Date]]))</f>
        <v>201510</v>
      </c>
      <c r="Q1439" s="36" t="s">
        <v>1238</v>
      </c>
      <c r="R1439" s="36" t="s">
        <v>22</v>
      </c>
      <c r="S1439" s="38">
        <v>44.09</v>
      </c>
      <c r="T1439" s="36" t="s">
        <v>106</v>
      </c>
      <c r="U1439" s="36" t="s">
        <v>1465</v>
      </c>
    </row>
    <row r="1440" spans="10:21" x14ac:dyDescent="0.25">
      <c r="J1440" s="37">
        <v>42295</v>
      </c>
      <c r="K1440" s="36">
        <f t="shared" si="110"/>
        <v>2015</v>
      </c>
      <c r="L1440" s="36" t="str">
        <f t="shared" si="111"/>
        <v>October</v>
      </c>
      <c r="M1440" s="36">
        <f t="shared" si="112"/>
        <v>42</v>
      </c>
      <c r="N1440" s="36">
        <f t="shared" si="113"/>
        <v>18</v>
      </c>
      <c r="O1440" s="36" t="str">
        <f t="shared" si="114"/>
        <v>201542</v>
      </c>
      <c r="P1440" s="36" t="str">
        <f>CONCATENATE(K1440,MONTH(ExpensesDBTable[[#This Row],[Date]]))</f>
        <v>201510</v>
      </c>
      <c r="Q1440" s="36" t="s">
        <v>130</v>
      </c>
      <c r="R1440" s="36" t="s">
        <v>14</v>
      </c>
      <c r="S1440" s="38">
        <v>5</v>
      </c>
      <c r="T1440" s="36" t="s">
        <v>100</v>
      </c>
      <c r="U1440" s="36" t="s">
        <v>1466</v>
      </c>
    </row>
    <row r="1441" spans="10:21" x14ac:dyDescent="0.25">
      <c r="J1441" s="37">
        <v>42295</v>
      </c>
      <c r="K1441" s="36">
        <f t="shared" si="110"/>
        <v>2015</v>
      </c>
      <c r="L1441" s="36" t="str">
        <f t="shared" si="111"/>
        <v>October</v>
      </c>
      <c r="M1441" s="36">
        <f t="shared" si="112"/>
        <v>42</v>
      </c>
      <c r="N1441" s="36">
        <f t="shared" si="113"/>
        <v>18</v>
      </c>
      <c r="O1441" s="36" t="str">
        <f t="shared" si="114"/>
        <v>201542</v>
      </c>
      <c r="P1441" s="36" t="str">
        <f>CONCATENATE(K1441,MONTH(ExpensesDBTable[[#This Row],[Date]]))</f>
        <v>201510</v>
      </c>
      <c r="Q1441" s="36" t="s">
        <v>171</v>
      </c>
      <c r="R1441" s="36" t="s">
        <v>22</v>
      </c>
      <c r="S1441" s="38">
        <v>10</v>
      </c>
      <c r="T1441" s="36" t="s">
        <v>106</v>
      </c>
      <c r="U1441" s="36" t="s">
        <v>1467</v>
      </c>
    </row>
    <row r="1442" spans="10:21" x14ac:dyDescent="0.25">
      <c r="J1442" s="37">
        <v>42295</v>
      </c>
      <c r="K1442" s="36">
        <f t="shared" si="110"/>
        <v>2015</v>
      </c>
      <c r="L1442" s="36" t="str">
        <f t="shared" si="111"/>
        <v>October</v>
      </c>
      <c r="M1442" s="36">
        <f t="shared" si="112"/>
        <v>42</v>
      </c>
      <c r="N1442" s="36">
        <f t="shared" si="113"/>
        <v>18</v>
      </c>
      <c r="O1442" s="36" t="str">
        <f t="shared" si="114"/>
        <v>201542</v>
      </c>
      <c r="P1442" s="36" t="str">
        <f>CONCATENATE(K1442,MONTH(ExpensesDBTable[[#This Row],[Date]]))</f>
        <v>201510</v>
      </c>
      <c r="Q1442" s="36" t="s">
        <v>108</v>
      </c>
      <c r="R1442" s="36" t="s">
        <v>14</v>
      </c>
      <c r="S1442" s="38">
        <v>6.08</v>
      </c>
      <c r="T1442" s="36" t="s">
        <v>100</v>
      </c>
      <c r="U1442" s="36" t="s">
        <v>1468</v>
      </c>
    </row>
    <row r="1443" spans="10:21" x14ac:dyDescent="0.25">
      <c r="J1443" s="37">
        <v>42295</v>
      </c>
      <c r="K1443" s="36">
        <f t="shared" si="110"/>
        <v>2015</v>
      </c>
      <c r="L1443" s="36" t="str">
        <f t="shared" si="111"/>
        <v>October</v>
      </c>
      <c r="M1443" s="36">
        <f t="shared" si="112"/>
        <v>42</v>
      </c>
      <c r="N1443" s="36">
        <f t="shared" si="113"/>
        <v>18</v>
      </c>
      <c r="O1443" s="36" t="str">
        <f t="shared" si="114"/>
        <v>201542</v>
      </c>
      <c r="P1443" s="36" t="str">
        <f>CONCATENATE(K1443,MONTH(ExpensesDBTable[[#This Row],[Date]]))</f>
        <v>201510</v>
      </c>
      <c r="Q1443" s="36" t="s">
        <v>558</v>
      </c>
      <c r="R1443" s="36" t="s">
        <v>17</v>
      </c>
      <c r="S1443" s="38">
        <v>25.98</v>
      </c>
      <c r="T1443" s="36" t="s">
        <v>106</v>
      </c>
      <c r="U1443" s="36" t="s">
        <v>1469</v>
      </c>
    </row>
    <row r="1444" spans="10:21" x14ac:dyDescent="0.25">
      <c r="J1444" s="37">
        <v>42295</v>
      </c>
      <c r="K1444" s="36">
        <f t="shared" si="110"/>
        <v>2015</v>
      </c>
      <c r="L1444" s="36" t="str">
        <f t="shared" si="111"/>
        <v>October</v>
      </c>
      <c r="M1444" s="36">
        <f t="shared" si="112"/>
        <v>42</v>
      </c>
      <c r="N1444" s="36">
        <f t="shared" si="113"/>
        <v>18</v>
      </c>
      <c r="O1444" s="36" t="str">
        <f t="shared" si="114"/>
        <v>201542</v>
      </c>
      <c r="P1444" s="36" t="str">
        <f>CONCATENATE(K1444,MONTH(ExpensesDBTable[[#This Row],[Date]]))</f>
        <v>201510</v>
      </c>
      <c r="Q1444" s="36" t="s">
        <v>1051</v>
      </c>
      <c r="R1444" s="36" t="s">
        <v>14</v>
      </c>
      <c r="S1444" s="38">
        <v>7.37</v>
      </c>
      <c r="T1444" s="36" t="s">
        <v>100</v>
      </c>
      <c r="U1444" s="36" t="s">
        <v>1470</v>
      </c>
    </row>
    <row r="1445" spans="10:21" x14ac:dyDescent="0.25">
      <c r="J1445" s="37">
        <v>42295</v>
      </c>
      <c r="K1445" s="36">
        <f t="shared" si="110"/>
        <v>2015</v>
      </c>
      <c r="L1445" s="36" t="str">
        <f t="shared" si="111"/>
        <v>October</v>
      </c>
      <c r="M1445" s="36">
        <f t="shared" si="112"/>
        <v>42</v>
      </c>
      <c r="N1445" s="36">
        <f t="shared" si="113"/>
        <v>18</v>
      </c>
      <c r="O1445" s="36" t="str">
        <f t="shared" si="114"/>
        <v>201542</v>
      </c>
      <c r="P1445" s="36" t="str">
        <f>CONCATENATE(K1445,MONTH(ExpensesDBTable[[#This Row],[Date]]))</f>
        <v>201510</v>
      </c>
      <c r="Q1445" s="36" t="s">
        <v>182</v>
      </c>
      <c r="R1445" s="36" t="s">
        <v>18</v>
      </c>
      <c r="S1445" s="38">
        <v>27.95</v>
      </c>
      <c r="T1445" s="36" t="s">
        <v>106</v>
      </c>
      <c r="U1445" s="36" t="s">
        <v>1471</v>
      </c>
    </row>
    <row r="1446" spans="10:21" x14ac:dyDescent="0.25">
      <c r="J1446" s="37">
        <v>42295</v>
      </c>
      <c r="K1446" s="36">
        <f t="shared" si="110"/>
        <v>2015</v>
      </c>
      <c r="L1446" s="36" t="str">
        <f t="shared" si="111"/>
        <v>October</v>
      </c>
      <c r="M1446" s="36">
        <f t="shared" si="112"/>
        <v>42</v>
      </c>
      <c r="N1446" s="36">
        <f t="shared" si="113"/>
        <v>18</v>
      </c>
      <c r="O1446" s="36" t="str">
        <f t="shared" si="114"/>
        <v>201542</v>
      </c>
      <c r="P1446" s="36" t="str">
        <f>CONCATENATE(K1446,MONTH(ExpensesDBTable[[#This Row],[Date]]))</f>
        <v>201510</v>
      </c>
      <c r="Q1446" s="36" t="s">
        <v>171</v>
      </c>
      <c r="R1446" s="36" t="s">
        <v>13</v>
      </c>
      <c r="S1446" s="38">
        <v>15</v>
      </c>
      <c r="T1446" s="36" t="s">
        <v>100</v>
      </c>
      <c r="U1446" s="36" t="s">
        <v>1472</v>
      </c>
    </row>
    <row r="1447" spans="10:21" x14ac:dyDescent="0.25">
      <c r="J1447" s="37">
        <v>42295</v>
      </c>
      <c r="K1447" s="36">
        <f t="shared" si="110"/>
        <v>2015</v>
      </c>
      <c r="L1447" s="36" t="str">
        <f t="shared" si="111"/>
        <v>October</v>
      </c>
      <c r="M1447" s="36">
        <f t="shared" si="112"/>
        <v>42</v>
      </c>
      <c r="N1447" s="36">
        <f t="shared" si="113"/>
        <v>18</v>
      </c>
      <c r="O1447" s="36" t="str">
        <f t="shared" si="114"/>
        <v>201542</v>
      </c>
      <c r="P1447" s="36" t="str">
        <f>CONCATENATE(K1447,MONTH(ExpensesDBTable[[#This Row],[Date]]))</f>
        <v>201510</v>
      </c>
      <c r="Q1447" s="36" t="s">
        <v>1192</v>
      </c>
      <c r="R1447" s="36" t="s">
        <v>21</v>
      </c>
      <c r="S1447" s="38">
        <v>1520</v>
      </c>
      <c r="T1447" s="36" t="s">
        <v>106</v>
      </c>
      <c r="U1447" s="36" t="s">
        <v>1473</v>
      </c>
    </row>
    <row r="1448" spans="10:21" x14ac:dyDescent="0.25">
      <c r="J1448" s="37">
        <v>42297</v>
      </c>
      <c r="K1448" s="36">
        <f t="shared" si="110"/>
        <v>2015</v>
      </c>
      <c r="L1448" s="36" t="str">
        <f t="shared" si="111"/>
        <v>October</v>
      </c>
      <c r="M1448" s="36">
        <f t="shared" si="112"/>
        <v>43</v>
      </c>
      <c r="N1448" s="36">
        <f t="shared" si="113"/>
        <v>20</v>
      </c>
      <c r="O1448" s="36" t="str">
        <f t="shared" si="114"/>
        <v>201543</v>
      </c>
      <c r="P1448" s="36" t="str">
        <f>CONCATENATE(K1448,MONTH(ExpensesDBTable[[#This Row],[Date]]))</f>
        <v>201510</v>
      </c>
      <c r="Q1448" s="36" t="s">
        <v>108</v>
      </c>
      <c r="R1448" s="36" t="s">
        <v>14</v>
      </c>
      <c r="S1448" s="38">
        <v>19.64</v>
      </c>
      <c r="T1448" s="36" t="s">
        <v>100</v>
      </c>
      <c r="U1448" s="36" t="s">
        <v>1474</v>
      </c>
    </row>
    <row r="1449" spans="10:21" x14ac:dyDescent="0.25">
      <c r="J1449" s="37">
        <v>42298</v>
      </c>
      <c r="K1449" s="36">
        <f t="shared" si="110"/>
        <v>2015</v>
      </c>
      <c r="L1449" s="36" t="str">
        <f t="shared" si="111"/>
        <v>October</v>
      </c>
      <c r="M1449" s="36">
        <f t="shared" si="112"/>
        <v>43</v>
      </c>
      <c r="N1449" s="36">
        <f t="shared" si="113"/>
        <v>21</v>
      </c>
      <c r="O1449" s="36" t="str">
        <f t="shared" si="114"/>
        <v>201543</v>
      </c>
      <c r="P1449" s="36" t="str">
        <f>CONCATENATE(K1449,MONTH(ExpensesDBTable[[#This Row],[Date]]))</f>
        <v>201510</v>
      </c>
      <c r="Q1449" s="36" t="s">
        <v>108</v>
      </c>
      <c r="R1449" s="36" t="s">
        <v>22</v>
      </c>
      <c r="S1449" s="38">
        <v>29.55</v>
      </c>
      <c r="T1449" s="36" t="s">
        <v>100</v>
      </c>
      <c r="U1449" s="36" t="s">
        <v>1475</v>
      </c>
    </row>
    <row r="1450" spans="10:21" x14ac:dyDescent="0.25">
      <c r="J1450" s="37">
        <v>42300</v>
      </c>
      <c r="K1450" s="36">
        <f t="shared" si="110"/>
        <v>2015</v>
      </c>
      <c r="L1450" s="36" t="str">
        <f t="shared" si="111"/>
        <v>October</v>
      </c>
      <c r="M1450" s="36">
        <f t="shared" si="112"/>
        <v>43</v>
      </c>
      <c r="N1450" s="36">
        <f t="shared" si="113"/>
        <v>23</v>
      </c>
      <c r="O1450" s="36" t="str">
        <f t="shared" si="114"/>
        <v>201543</v>
      </c>
      <c r="P1450" s="36" t="str">
        <f>CONCATENATE(K1450,MONTH(ExpensesDBTable[[#This Row],[Date]]))</f>
        <v>201510</v>
      </c>
      <c r="Q1450" s="36" t="s">
        <v>1476</v>
      </c>
      <c r="R1450" s="36" t="s">
        <v>23</v>
      </c>
      <c r="S1450" s="38">
        <v>12</v>
      </c>
      <c r="T1450" s="36" t="s">
        <v>100</v>
      </c>
      <c r="U1450" s="36" t="s">
        <v>1477</v>
      </c>
    </row>
    <row r="1451" spans="10:21" x14ac:dyDescent="0.25">
      <c r="J1451" s="37">
        <v>42300</v>
      </c>
      <c r="K1451" s="36">
        <f t="shared" si="110"/>
        <v>2015</v>
      </c>
      <c r="L1451" s="36" t="str">
        <f t="shared" si="111"/>
        <v>October</v>
      </c>
      <c r="M1451" s="36">
        <f t="shared" si="112"/>
        <v>43</v>
      </c>
      <c r="N1451" s="36">
        <f t="shared" si="113"/>
        <v>23</v>
      </c>
      <c r="O1451" s="36" t="str">
        <f t="shared" si="114"/>
        <v>201543</v>
      </c>
      <c r="P1451" s="36" t="str">
        <f>CONCATENATE(K1451,MONTH(ExpensesDBTable[[#This Row],[Date]]))</f>
        <v>201510</v>
      </c>
      <c r="Q1451" s="36" t="s">
        <v>105</v>
      </c>
      <c r="R1451" s="36" t="s">
        <v>16</v>
      </c>
      <c r="S1451" s="38">
        <v>250</v>
      </c>
      <c r="T1451" s="36" t="s">
        <v>106</v>
      </c>
      <c r="U1451" s="36" t="s">
        <v>1478</v>
      </c>
    </row>
    <row r="1452" spans="10:21" x14ac:dyDescent="0.25">
      <c r="J1452" s="37">
        <v>42301</v>
      </c>
      <c r="K1452" s="36">
        <f t="shared" si="110"/>
        <v>2015</v>
      </c>
      <c r="L1452" s="36" t="str">
        <f t="shared" si="111"/>
        <v>October</v>
      </c>
      <c r="M1452" s="36">
        <f t="shared" si="112"/>
        <v>43</v>
      </c>
      <c r="N1452" s="36">
        <f t="shared" si="113"/>
        <v>24</v>
      </c>
      <c r="O1452" s="36" t="str">
        <f t="shared" si="114"/>
        <v>201543</v>
      </c>
      <c r="P1452" s="36" t="str">
        <f>CONCATENATE(K1452,MONTH(ExpensesDBTable[[#This Row],[Date]]))</f>
        <v>201510</v>
      </c>
      <c r="Q1452" s="36" t="s">
        <v>128</v>
      </c>
      <c r="R1452" s="36" t="s">
        <v>22</v>
      </c>
      <c r="S1452" s="38">
        <v>10</v>
      </c>
      <c r="T1452" s="36" t="s">
        <v>100</v>
      </c>
      <c r="U1452" s="36" t="s">
        <v>1479</v>
      </c>
    </row>
    <row r="1453" spans="10:21" x14ac:dyDescent="0.25">
      <c r="J1453" s="37">
        <v>42301</v>
      </c>
      <c r="K1453" s="36">
        <f t="shared" si="110"/>
        <v>2015</v>
      </c>
      <c r="L1453" s="36" t="str">
        <f t="shared" si="111"/>
        <v>October</v>
      </c>
      <c r="M1453" s="36">
        <f t="shared" si="112"/>
        <v>43</v>
      </c>
      <c r="N1453" s="36">
        <f t="shared" si="113"/>
        <v>24</v>
      </c>
      <c r="O1453" s="36" t="str">
        <f t="shared" si="114"/>
        <v>201543</v>
      </c>
      <c r="P1453" s="36" t="str">
        <f>CONCATENATE(K1453,MONTH(ExpensesDBTable[[#This Row],[Date]]))</f>
        <v>201510</v>
      </c>
      <c r="Q1453" s="36" t="s">
        <v>105</v>
      </c>
      <c r="R1453" s="36" t="s">
        <v>19</v>
      </c>
      <c r="S1453" s="38">
        <v>115.95</v>
      </c>
      <c r="T1453" s="36" t="s">
        <v>106</v>
      </c>
      <c r="U1453" s="36" t="s">
        <v>1480</v>
      </c>
    </row>
    <row r="1454" spans="10:21" x14ac:dyDescent="0.25">
      <c r="J1454" s="37">
        <v>42301</v>
      </c>
      <c r="K1454" s="36">
        <f t="shared" si="110"/>
        <v>2015</v>
      </c>
      <c r="L1454" s="36" t="str">
        <f t="shared" si="111"/>
        <v>October</v>
      </c>
      <c r="M1454" s="36">
        <f t="shared" si="112"/>
        <v>43</v>
      </c>
      <c r="N1454" s="36">
        <f t="shared" si="113"/>
        <v>24</v>
      </c>
      <c r="O1454" s="36" t="str">
        <f t="shared" si="114"/>
        <v>201543</v>
      </c>
      <c r="P1454" s="36" t="str">
        <f>CONCATENATE(K1454,MONTH(ExpensesDBTable[[#This Row],[Date]]))</f>
        <v>201510</v>
      </c>
      <c r="Q1454" s="36" t="s">
        <v>145</v>
      </c>
      <c r="R1454" s="36" t="s">
        <v>23</v>
      </c>
      <c r="S1454" s="38">
        <v>87.04</v>
      </c>
      <c r="T1454" s="36" t="s">
        <v>106</v>
      </c>
      <c r="U1454" s="36" t="s">
        <v>1481</v>
      </c>
    </row>
    <row r="1455" spans="10:21" x14ac:dyDescent="0.25">
      <c r="J1455" s="37">
        <v>42301</v>
      </c>
      <c r="K1455" s="36">
        <f t="shared" si="110"/>
        <v>2015</v>
      </c>
      <c r="L1455" s="36" t="str">
        <f t="shared" si="111"/>
        <v>October</v>
      </c>
      <c r="M1455" s="36">
        <f t="shared" si="112"/>
        <v>43</v>
      </c>
      <c r="N1455" s="36">
        <f t="shared" si="113"/>
        <v>24</v>
      </c>
      <c r="O1455" s="36" t="str">
        <f t="shared" si="114"/>
        <v>201543</v>
      </c>
      <c r="P1455" s="36" t="str">
        <f>CONCATENATE(K1455,MONTH(ExpensesDBTable[[#This Row],[Date]]))</f>
        <v>201510</v>
      </c>
      <c r="Q1455" s="36" t="s">
        <v>604</v>
      </c>
      <c r="R1455" s="36" t="s">
        <v>14</v>
      </c>
      <c r="S1455" s="38">
        <v>25</v>
      </c>
      <c r="T1455" s="36" t="s">
        <v>100</v>
      </c>
      <c r="U1455" s="36" t="s">
        <v>1482</v>
      </c>
    </row>
    <row r="1456" spans="10:21" x14ac:dyDescent="0.25">
      <c r="J1456" s="37">
        <v>42301</v>
      </c>
      <c r="K1456" s="36">
        <f t="shared" si="110"/>
        <v>2015</v>
      </c>
      <c r="L1456" s="36" t="str">
        <f t="shared" si="111"/>
        <v>October</v>
      </c>
      <c r="M1456" s="36">
        <f t="shared" si="112"/>
        <v>43</v>
      </c>
      <c r="N1456" s="36">
        <f t="shared" si="113"/>
        <v>24</v>
      </c>
      <c r="O1456" s="36" t="str">
        <f t="shared" si="114"/>
        <v>201543</v>
      </c>
      <c r="P1456" s="36" t="str">
        <f>CONCATENATE(K1456,MONTH(ExpensesDBTable[[#This Row],[Date]]))</f>
        <v>201510</v>
      </c>
      <c r="Q1456" s="36" t="s">
        <v>171</v>
      </c>
      <c r="R1456" s="36" t="s">
        <v>11</v>
      </c>
      <c r="S1456" s="38">
        <v>12</v>
      </c>
      <c r="T1456" s="36" t="s">
        <v>100</v>
      </c>
      <c r="U1456" s="36" t="s">
        <v>1483</v>
      </c>
    </row>
    <row r="1457" spans="10:21" x14ac:dyDescent="0.25">
      <c r="J1457" s="37">
        <v>42301</v>
      </c>
      <c r="K1457" s="36">
        <f t="shared" si="110"/>
        <v>2015</v>
      </c>
      <c r="L1457" s="36" t="str">
        <f t="shared" si="111"/>
        <v>October</v>
      </c>
      <c r="M1457" s="36">
        <f t="shared" si="112"/>
        <v>43</v>
      </c>
      <c r="N1457" s="36">
        <f t="shared" si="113"/>
        <v>24</v>
      </c>
      <c r="O1457" s="36" t="str">
        <f t="shared" si="114"/>
        <v>201543</v>
      </c>
      <c r="P1457" s="36" t="str">
        <f>CONCATENATE(K1457,MONTH(ExpensesDBTable[[#This Row],[Date]]))</f>
        <v>201510</v>
      </c>
      <c r="Q1457" s="36" t="s">
        <v>122</v>
      </c>
      <c r="R1457" s="36" t="s">
        <v>11</v>
      </c>
      <c r="S1457" s="38">
        <v>37.54</v>
      </c>
      <c r="T1457" s="36" t="s">
        <v>100</v>
      </c>
      <c r="U1457" s="36" t="s">
        <v>11</v>
      </c>
    </row>
    <row r="1458" spans="10:21" x14ac:dyDescent="0.25">
      <c r="J1458" s="37">
        <v>42301</v>
      </c>
      <c r="K1458" s="36">
        <f t="shared" si="110"/>
        <v>2015</v>
      </c>
      <c r="L1458" s="36" t="str">
        <f t="shared" si="111"/>
        <v>October</v>
      </c>
      <c r="M1458" s="36">
        <f t="shared" si="112"/>
        <v>43</v>
      </c>
      <c r="N1458" s="36">
        <f t="shared" si="113"/>
        <v>24</v>
      </c>
      <c r="O1458" s="36" t="str">
        <f t="shared" si="114"/>
        <v>201543</v>
      </c>
      <c r="P1458" s="36" t="str">
        <f>CONCATENATE(K1458,MONTH(ExpensesDBTable[[#This Row],[Date]]))</f>
        <v>201510</v>
      </c>
      <c r="Q1458" s="36" t="s">
        <v>182</v>
      </c>
      <c r="R1458" s="36" t="s">
        <v>11</v>
      </c>
      <c r="S1458" s="38">
        <v>26.5</v>
      </c>
      <c r="T1458" s="36" t="s">
        <v>100</v>
      </c>
      <c r="U1458" s="36" t="s">
        <v>509</v>
      </c>
    </row>
    <row r="1459" spans="10:21" x14ac:dyDescent="0.25">
      <c r="J1459" s="37">
        <v>42302</v>
      </c>
      <c r="K1459" s="36">
        <f t="shared" si="110"/>
        <v>2015</v>
      </c>
      <c r="L1459" s="36" t="str">
        <f t="shared" si="111"/>
        <v>October</v>
      </c>
      <c r="M1459" s="36">
        <f t="shared" si="112"/>
        <v>43</v>
      </c>
      <c r="N1459" s="36">
        <f t="shared" si="113"/>
        <v>25</v>
      </c>
      <c r="O1459" s="36" t="str">
        <f t="shared" si="114"/>
        <v>201543</v>
      </c>
      <c r="P1459" s="36" t="str">
        <f>CONCATENATE(K1459,MONTH(ExpensesDBTable[[#This Row],[Date]]))</f>
        <v>201510</v>
      </c>
      <c r="Q1459" s="36" t="s">
        <v>108</v>
      </c>
      <c r="R1459" s="36" t="s">
        <v>14</v>
      </c>
      <c r="S1459" s="38">
        <v>33.200000000000003</v>
      </c>
      <c r="T1459" s="36" t="s">
        <v>100</v>
      </c>
      <c r="U1459" s="36" t="s">
        <v>1484</v>
      </c>
    </row>
    <row r="1460" spans="10:21" x14ac:dyDescent="0.25">
      <c r="J1460" s="37">
        <v>42302</v>
      </c>
      <c r="K1460" s="36">
        <f t="shared" si="110"/>
        <v>2015</v>
      </c>
      <c r="L1460" s="36" t="str">
        <f t="shared" si="111"/>
        <v>October</v>
      </c>
      <c r="M1460" s="36">
        <f t="shared" si="112"/>
        <v>43</v>
      </c>
      <c r="N1460" s="36">
        <f t="shared" si="113"/>
        <v>25</v>
      </c>
      <c r="O1460" s="36" t="str">
        <f t="shared" si="114"/>
        <v>201543</v>
      </c>
      <c r="P1460" s="36" t="str">
        <f>CONCATENATE(K1460,MONTH(ExpensesDBTable[[#This Row],[Date]]))</f>
        <v>201510</v>
      </c>
      <c r="Q1460" s="36" t="s">
        <v>1051</v>
      </c>
      <c r="R1460" s="36" t="s">
        <v>14</v>
      </c>
      <c r="S1460" s="38">
        <v>16.84</v>
      </c>
      <c r="T1460" s="36" t="s">
        <v>100</v>
      </c>
      <c r="U1460" s="36" t="s">
        <v>1367</v>
      </c>
    </row>
    <row r="1461" spans="10:21" x14ac:dyDescent="0.25">
      <c r="J1461" s="37">
        <v>42305</v>
      </c>
      <c r="K1461" s="36">
        <f t="shared" si="110"/>
        <v>2015</v>
      </c>
      <c r="L1461" s="36" t="str">
        <f t="shared" si="111"/>
        <v>October</v>
      </c>
      <c r="M1461" s="36">
        <f t="shared" si="112"/>
        <v>44</v>
      </c>
      <c r="N1461" s="36">
        <f t="shared" si="113"/>
        <v>28</v>
      </c>
      <c r="O1461" s="36" t="str">
        <f t="shared" si="114"/>
        <v>201544</v>
      </c>
      <c r="P1461" s="36" t="str">
        <f>CONCATENATE(K1461,MONTH(ExpensesDBTable[[#This Row],[Date]]))</f>
        <v>201510</v>
      </c>
      <c r="Q1461" s="36" t="s">
        <v>108</v>
      </c>
      <c r="R1461" s="36" t="s">
        <v>14</v>
      </c>
      <c r="S1461" s="38">
        <v>2</v>
      </c>
      <c r="T1461" s="36" t="s">
        <v>100</v>
      </c>
      <c r="U1461" s="36" t="s">
        <v>1485</v>
      </c>
    </row>
    <row r="1462" spans="10:21" x14ac:dyDescent="0.25">
      <c r="J1462" s="37">
        <v>42305</v>
      </c>
      <c r="K1462" s="36">
        <f t="shared" si="110"/>
        <v>2015</v>
      </c>
      <c r="L1462" s="36" t="str">
        <f t="shared" si="111"/>
        <v>October</v>
      </c>
      <c r="M1462" s="36">
        <f t="shared" si="112"/>
        <v>44</v>
      </c>
      <c r="N1462" s="36">
        <f t="shared" si="113"/>
        <v>28</v>
      </c>
      <c r="O1462" s="36" t="str">
        <f t="shared" si="114"/>
        <v>201544</v>
      </c>
      <c r="P1462" s="36" t="str">
        <f>CONCATENATE(K1462,MONTH(ExpensesDBTable[[#This Row],[Date]]))</f>
        <v>201510</v>
      </c>
      <c r="Q1462" s="36" t="s">
        <v>182</v>
      </c>
      <c r="R1462" s="36" t="s">
        <v>19</v>
      </c>
      <c r="S1462" s="38">
        <v>16</v>
      </c>
      <c r="T1462" s="36" t="s">
        <v>100</v>
      </c>
      <c r="U1462" s="36" t="s">
        <v>1486</v>
      </c>
    </row>
    <row r="1463" spans="10:21" x14ac:dyDescent="0.25">
      <c r="J1463" s="37">
        <v>42305</v>
      </c>
      <c r="K1463" s="36">
        <f t="shared" si="110"/>
        <v>2015</v>
      </c>
      <c r="L1463" s="36" t="str">
        <f t="shared" si="111"/>
        <v>October</v>
      </c>
      <c r="M1463" s="36">
        <f t="shared" si="112"/>
        <v>44</v>
      </c>
      <c r="N1463" s="36">
        <f t="shared" si="113"/>
        <v>28</v>
      </c>
      <c r="O1463" s="36" t="str">
        <f t="shared" si="114"/>
        <v>201544</v>
      </c>
      <c r="P1463" s="36" t="str">
        <f>CONCATENATE(K1463,MONTH(ExpensesDBTable[[#This Row],[Date]]))</f>
        <v>201510</v>
      </c>
      <c r="Q1463" s="36" t="s">
        <v>108</v>
      </c>
      <c r="R1463" s="36" t="s">
        <v>14</v>
      </c>
      <c r="S1463" s="38">
        <v>7.52</v>
      </c>
      <c r="T1463" s="36" t="s">
        <v>100</v>
      </c>
      <c r="U1463" s="36" t="s">
        <v>159</v>
      </c>
    </row>
    <row r="1464" spans="10:21" x14ac:dyDescent="0.25">
      <c r="J1464" s="37">
        <v>42305</v>
      </c>
      <c r="K1464" s="36">
        <f t="shared" si="110"/>
        <v>2015</v>
      </c>
      <c r="L1464" s="36" t="str">
        <f t="shared" si="111"/>
        <v>October</v>
      </c>
      <c r="M1464" s="36">
        <f t="shared" si="112"/>
        <v>44</v>
      </c>
      <c r="N1464" s="36">
        <f t="shared" si="113"/>
        <v>28</v>
      </c>
      <c r="O1464" s="36" t="str">
        <f t="shared" si="114"/>
        <v>201544</v>
      </c>
      <c r="P1464" s="36" t="str">
        <f>CONCATENATE(K1464,MONTH(ExpensesDBTable[[#This Row],[Date]]))</f>
        <v>201510</v>
      </c>
      <c r="Q1464" s="36" t="s">
        <v>128</v>
      </c>
      <c r="R1464" s="36" t="s">
        <v>22</v>
      </c>
      <c r="S1464" s="38">
        <v>10</v>
      </c>
      <c r="T1464" s="36" t="s">
        <v>100</v>
      </c>
      <c r="U1464" s="36" t="s">
        <v>1487</v>
      </c>
    </row>
    <row r="1465" spans="10:21" x14ac:dyDescent="0.25">
      <c r="J1465" s="37">
        <v>42307</v>
      </c>
      <c r="K1465" s="36">
        <f t="shared" si="110"/>
        <v>2015</v>
      </c>
      <c r="L1465" s="36" t="str">
        <f t="shared" si="111"/>
        <v>October</v>
      </c>
      <c r="M1465" s="36">
        <f t="shared" si="112"/>
        <v>44</v>
      </c>
      <c r="N1465" s="36">
        <f t="shared" si="113"/>
        <v>30</v>
      </c>
      <c r="O1465" s="36" t="str">
        <f t="shared" si="114"/>
        <v>201544</v>
      </c>
      <c r="P1465" s="36" t="str">
        <f>CONCATENATE(K1465,MONTH(ExpensesDBTable[[#This Row],[Date]]))</f>
        <v>201510</v>
      </c>
      <c r="Q1465" s="36" t="s">
        <v>119</v>
      </c>
      <c r="R1465" s="36" t="s">
        <v>14</v>
      </c>
      <c r="S1465" s="38">
        <v>14</v>
      </c>
      <c r="T1465" s="36" t="s">
        <v>100</v>
      </c>
      <c r="U1465" s="36" t="s">
        <v>1488</v>
      </c>
    </row>
    <row r="1466" spans="10:21" x14ac:dyDescent="0.25">
      <c r="J1466" s="37">
        <v>42309</v>
      </c>
      <c r="K1466" s="36">
        <f t="shared" si="110"/>
        <v>2015</v>
      </c>
      <c r="L1466" s="36" t="str">
        <f t="shared" si="111"/>
        <v>November</v>
      </c>
      <c r="M1466" s="36">
        <f t="shared" si="112"/>
        <v>44</v>
      </c>
      <c r="N1466" s="36">
        <f t="shared" si="113"/>
        <v>1</v>
      </c>
      <c r="O1466" s="36" t="str">
        <f t="shared" si="114"/>
        <v>201544</v>
      </c>
      <c r="P1466" s="36" t="str">
        <f>CONCATENATE(K1466,MONTH(ExpensesDBTable[[#This Row],[Date]]))</f>
        <v>201511</v>
      </c>
      <c r="Q1466" s="36" t="s">
        <v>1238</v>
      </c>
      <c r="R1466" s="36" t="s">
        <v>22</v>
      </c>
      <c r="S1466" s="38">
        <v>41.88</v>
      </c>
      <c r="T1466" s="36" t="s">
        <v>106</v>
      </c>
      <c r="U1466" s="36" t="s">
        <v>1489</v>
      </c>
    </row>
    <row r="1467" spans="10:21" x14ac:dyDescent="0.25">
      <c r="J1467" s="37">
        <v>42309</v>
      </c>
      <c r="K1467" s="36">
        <f t="shared" si="110"/>
        <v>2015</v>
      </c>
      <c r="L1467" s="36" t="str">
        <f t="shared" si="111"/>
        <v>November</v>
      </c>
      <c r="M1467" s="36">
        <f t="shared" si="112"/>
        <v>44</v>
      </c>
      <c r="N1467" s="36">
        <f t="shared" si="113"/>
        <v>1</v>
      </c>
      <c r="O1467" s="36" t="str">
        <f t="shared" si="114"/>
        <v>201544</v>
      </c>
      <c r="P1467" s="36" t="str">
        <f>CONCATENATE(K1467,MONTH(ExpensesDBTable[[#This Row],[Date]]))</f>
        <v>201511</v>
      </c>
      <c r="Q1467" s="36" t="s">
        <v>122</v>
      </c>
      <c r="R1467" s="36" t="s">
        <v>11</v>
      </c>
      <c r="S1467" s="38">
        <v>23.89</v>
      </c>
      <c r="T1467" s="36" t="s">
        <v>100</v>
      </c>
      <c r="U1467" s="36" t="s">
        <v>1490</v>
      </c>
    </row>
    <row r="1468" spans="10:21" x14ac:dyDescent="0.25">
      <c r="J1468" s="37">
        <v>42309</v>
      </c>
      <c r="K1468" s="36">
        <f t="shared" si="110"/>
        <v>2015</v>
      </c>
      <c r="L1468" s="36" t="str">
        <f t="shared" si="111"/>
        <v>November</v>
      </c>
      <c r="M1468" s="36">
        <f t="shared" si="112"/>
        <v>44</v>
      </c>
      <c r="N1468" s="36">
        <f t="shared" si="113"/>
        <v>1</v>
      </c>
      <c r="O1468" s="36" t="str">
        <f t="shared" si="114"/>
        <v>201544</v>
      </c>
      <c r="P1468" s="36" t="str">
        <f>CONCATENATE(K1468,MONTH(ExpensesDBTable[[#This Row],[Date]]))</f>
        <v>201511</v>
      </c>
      <c r="Q1468" s="36" t="s">
        <v>119</v>
      </c>
      <c r="R1468" s="36" t="s">
        <v>14</v>
      </c>
      <c r="S1468" s="38">
        <v>13.44</v>
      </c>
      <c r="T1468" s="36" t="s">
        <v>100</v>
      </c>
      <c r="U1468" s="36" t="s">
        <v>1491</v>
      </c>
    </row>
    <row r="1469" spans="10:21" x14ac:dyDescent="0.25">
      <c r="J1469" s="37">
        <v>42309</v>
      </c>
      <c r="K1469" s="36">
        <f t="shared" si="110"/>
        <v>2015</v>
      </c>
      <c r="L1469" s="36" t="str">
        <f t="shared" si="111"/>
        <v>November</v>
      </c>
      <c r="M1469" s="36">
        <f t="shared" si="112"/>
        <v>44</v>
      </c>
      <c r="N1469" s="36">
        <f t="shared" si="113"/>
        <v>1</v>
      </c>
      <c r="O1469" s="36" t="str">
        <f t="shared" si="114"/>
        <v>201544</v>
      </c>
      <c r="P1469" s="36" t="str">
        <f>CONCATENATE(K1469,MONTH(ExpensesDBTable[[#This Row],[Date]]))</f>
        <v>201511</v>
      </c>
      <c r="Q1469" s="36" t="s">
        <v>533</v>
      </c>
      <c r="R1469" s="36" t="s">
        <v>23</v>
      </c>
      <c r="S1469" s="38">
        <v>60</v>
      </c>
      <c r="T1469" s="36" t="s">
        <v>106</v>
      </c>
      <c r="U1469" s="36" t="s">
        <v>1492</v>
      </c>
    </row>
    <row r="1470" spans="10:21" x14ac:dyDescent="0.25">
      <c r="J1470" s="37">
        <v>42309</v>
      </c>
      <c r="K1470" s="36">
        <f t="shared" si="110"/>
        <v>2015</v>
      </c>
      <c r="L1470" s="36" t="str">
        <f t="shared" si="111"/>
        <v>November</v>
      </c>
      <c r="M1470" s="36">
        <f t="shared" si="112"/>
        <v>44</v>
      </c>
      <c r="N1470" s="36">
        <f t="shared" si="113"/>
        <v>1</v>
      </c>
      <c r="O1470" s="36" t="str">
        <f t="shared" si="114"/>
        <v>201544</v>
      </c>
      <c r="P1470" s="36" t="str">
        <f>CONCATENATE(K1470,MONTH(ExpensesDBTable[[#This Row],[Date]]))</f>
        <v>201511</v>
      </c>
      <c r="Q1470" s="36" t="s">
        <v>108</v>
      </c>
      <c r="R1470" s="36" t="s">
        <v>14</v>
      </c>
      <c r="S1470" s="38">
        <v>2.61</v>
      </c>
      <c r="T1470" s="36" t="s">
        <v>100</v>
      </c>
      <c r="U1470" s="36" t="s">
        <v>1220</v>
      </c>
    </row>
    <row r="1471" spans="10:21" x14ac:dyDescent="0.25">
      <c r="J1471" s="37">
        <v>42309</v>
      </c>
      <c r="K1471" s="36">
        <f t="shared" si="110"/>
        <v>2015</v>
      </c>
      <c r="L1471" s="36" t="str">
        <f t="shared" si="111"/>
        <v>November</v>
      </c>
      <c r="M1471" s="36">
        <f t="shared" si="112"/>
        <v>44</v>
      </c>
      <c r="N1471" s="36">
        <f t="shared" si="113"/>
        <v>1</v>
      </c>
      <c r="O1471" s="36" t="str">
        <f t="shared" si="114"/>
        <v>201544</v>
      </c>
      <c r="P1471" s="36" t="str">
        <f>CONCATENATE(K1471,MONTH(ExpensesDBTable[[#This Row],[Date]]))</f>
        <v>201511</v>
      </c>
      <c r="Q1471" s="36" t="s">
        <v>108</v>
      </c>
      <c r="R1471" s="36" t="s">
        <v>14</v>
      </c>
      <c r="S1471" s="38">
        <v>39.729999999999997</v>
      </c>
      <c r="T1471" s="36" t="s">
        <v>100</v>
      </c>
      <c r="U1471" s="36" t="s">
        <v>1493</v>
      </c>
    </row>
    <row r="1472" spans="10:21" x14ac:dyDescent="0.25">
      <c r="J1472" s="37">
        <v>42309</v>
      </c>
      <c r="K1472" s="36">
        <f t="shared" si="110"/>
        <v>2015</v>
      </c>
      <c r="L1472" s="36" t="str">
        <f t="shared" si="111"/>
        <v>November</v>
      </c>
      <c r="M1472" s="36">
        <f t="shared" si="112"/>
        <v>44</v>
      </c>
      <c r="N1472" s="36">
        <f t="shared" si="113"/>
        <v>1</v>
      </c>
      <c r="O1472" s="36" t="str">
        <f t="shared" si="114"/>
        <v>201544</v>
      </c>
      <c r="P1472" s="36" t="str">
        <f>CONCATENATE(K1472,MONTH(ExpensesDBTable[[#This Row],[Date]]))</f>
        <v>201511</v>
      </c>
      <c r="Q1472" s="36" t="s">
        <v>319</v>
      </c>
      <c r="R1472" s="36" t="s">
        <v>18</v>
      </c>
      <c r="S1472" s="38">
        <v>6.98</v>
      </c>
      <c r="T1472" s="36" t="s">
        <v>100</v>
      </c>
      <c r="U1472" s="36" t="s">
        <v>1494</v>
      </c>
    </row>
    <row r="1473" spans="10:21" x14ac:dyDescent="0.25">
      <c r="J1473" s="37">
        <v>42311</v>
      </c>
      <c r="K1473" s="36">
        <f t="shared" si="110"/>
        <v>2015</v>
      </c>
      <c r="L1473" s="36" t="str">
        <f t="shared" si="111"/>
        <v>November</v>
      </c>
      <c r="M1473" s="36">
        <f t="shared" si="112"/>
        <v>45</v>
      </c>
      <c r="N1473" s="36">
        <f t="shared" si="113"/>
        <v>3</v>
      </c>
      <c r="O1473" s="36" t="str">
        <f t="shared" si="114"/>
        <v>201545</v>
      </c>
      <c r="P1473" s="36" t="str">
        <f>CONCATENATE(K1473,MONTH(ExpensesDBTable[[#This Row],[Date]]))</f>
        <v>201511</v>
      </c>
      <c r="Q1473" s="36" t="s">
        <v>119</v>
      </c>
      <c r="R1473" s="36" t="s">
        <v>14</v>
      </c>
      <c r="S1473" s="38">
        <v>5</v>
      </c>
      <c r="T1473" s="36" t="s">
        <v>100</v>
      </c>
      <c r="U1473" s="36" t="s">
        <v>1495</v>
      </c>
    </row>
    <row r="1474" spans="10:21" x14ac:dyDescent="0.25">
      <c r="J1474" s="37">
        <v>42314</v>
      </c>
      <c r="K1474" s="36">
        <f t="shared" si="110"/>
        <v>2015</v>
      </c>
      <c r="L1474" s="36" t="str">
        <f t="shared" si="111"/>
        <v>November</v>
      </c>
      <c r="M1474" s="36">
        <f t="shared" si="112"/>
        <v>45</v>
      </c>
      <c r="N1474" s="36">
        <f t="shared" si="113"/>
        <v>6</v>
      </c>
      <c r="O1474" s="36" t="str">
        <f t="shared" si="114"/>
        <v>201545</v>
      </c>
      <c r="P1474" s="36" t="str">
        <f>CONCATENATE(K1474,MONTH(ExpensesDBTable[[#This Row],[Date]]))</f>
        <v>201511</v>
      </c>
      <c r="Q1474" s="36" t="s">
        <v>182</v>
      </c>
      <c r="R1474" s="36" t="s">
        <v>14</v>
      </c>
      <c r="S1474" s="38">
        <v>8</v>
      </c>
      <c r="T1474" s="36" t="s">
        <v>100</v>
      </c>
      <c r="U1474" s="36" t="s">
        <v>1496</v>
      </c>
    </row>
    <row r="1475" spans="10:21" x14ac:dyDescent="0.25">
      <c r="J1475" s="37">
        <v>42314</v>
      </c>
      <c r="K1475" s="36">
        <f t="shared" si="110"/>
        <v>2015</v>
      </c>
      <c r="L1475" s="36" t="str">
        <f t="shared" si="111"/>
        <v>November</v>
      </c>
      <c r="M1475" s="36">
        <f t="shared" si="112"/>
        <v>45</v>
      </c>
      <c r="N1475" s="36">
        <f t="shared" si="113"/>
        <v>6</v>
      </c>
      <c r="O1475" s="36" t="str">
        <f t="shared" si="114"/>
        <v>201545</v>
      </c>
      <c r="P1475" s="36" t="str">
        <f>CONCATENATE(K1475,MONTH(ExpensesDBTable[[#This Row],[Date]]))</f>
        <v>201511</v>
      </c>
      <c r="Q1475" s="36" t="s">
        <v>1204</v>
      </c>
      <c r="R1475" s="36" t="s">
        <v>23</v>
      </c>
      <c r="S1475" s="38">
        <v>12.5</v>
      </c>
      <c r="T1475" s="36" t="s">
        <v>106</v>
      </c>
      <c r="U1475" s="36" t="s">
        <v>1497</v>
      </c>
    </row>
    <row r="1476" spans="10:21" x14ac:dyDescent="0.25">
      <c r="J1476" s="37">
        <v>42314</v>
      </c>
      <c r="K1476" s="36">
        <f t="shared" si="110"/>
        <v>2015</v>
      </c>
      <c r="L1476" s="36" t="str">
        <f t="shared" si="111"/>
        <v>November</v>
      </c>
      <c r="M1476" s="36">
        <f t="shared" si="112"/>
        <v>45</v>
      </c>
      <c r="N1476" s="36">
        <f t="shared" si="113"/>
        <v>6</v>
      </c>
      <c r="O1476" s="36" t="str">
        <f t="shared" si="114"/>
        <v>201545</v>
      </c>
      <c r="P1476" s="36" t="str">
        <f>CONCATENATE(K1476,MONTH(ExpensesDBTable[[#This Row],[Date]]))</f>
        <v>201511</v>
      </c>
      <c r="Q1476" s="36" t="s">
        <v>122</v>
      </c>
      <c r="R1476" s="36" t="s">
        <v>11</v>
      </c>
      <c r="S1476" s="38">
        <v>34</v>
      </c>
      <c r="T1476" s="36" t="s">
        <v>100</v>
      </c>
      <c r="U1476" s="36" t="s">
        <v>1498</v>
      </c>
    </row>
    <row r="1477" spans="10:21" x14ac:dyDescent="0.25">
      <c r="J1477" s="37">
        <v>42314</v>
      </c>
      <c r="K1477" s="36">
        <f t="shared" si="110"/>
        <v>2015</v>
      </c>
      <c r="L1477" s="36" t="str">
        <f t="shared" si="111"/>
        <v>November</v>
      </c>
      <c r="M1477" s="36">
        <f t="shared" si="112"/>
        <v>45</v>
      </c>
      <c r="N1477" s="36">
        <f t="shared" si="113"/>
        <v>6</v>
      </c>
      <c r="O1477" s="36" t="str">
        <f t="shared" si="114"/>
        <v>201545</v>
      </c>
      <c r="P1477" s="36" t="str">
        <f>CONCATENATE(K1477,MONTH(ExpensesDBTable[[#This Row],[Date]]))</f>
        <v>201511</v>
      </c>
      <c r="Q1477" s="36" t="s">
        <v>182</v>
      </c>
      <c r="R1477" s="36" t="s">
        <v>18</v>
      </c>
      <c r="S1477" s="38">
        <v>15</v>
      </c>
      <c r="T1477" s="36" t="s">
        <v>106</v>
      </c>
      <c r="U1477" s="36" t="s">
        <v>1499</v>
      </c>
    </row>
    <row r="1478" spans="10:21" x14ac:dyDescent="0.25">
      <c r="J1478" s="37">
        <v>42314</v>
      </c>
      <c r="K1478" s="36">
        <f t="shared" si="110"/>
        <v>2015</v>
      </c>
      <c r="L1478" s="36" t="str">
        <f t="shared" si="111"/>
        <v>November</v>
      </c>
      <c r="M1478" s="36">
        <f t="shared" si="112"/>
        <v>45</v>
      </c>
      <c r="N1478" s="36">
        <f t="shared" si="113"/>
        <v>6</v>
      </c>
      <c r="O1478" s="36" t="str">
        <f t="shared" si="114"/>
        <v>201545</v>
      </c>
      <c r="P1478" s="36" t="str">
        <f>CONCATENATE(K1478,MONTH(ExpensesDBTable[[#This Row],[Date]]))</f>
        <v>201511</v>
      </c>
      <c r="Q1478" s="36" t="s">
        <v>182</v>
      </c>
      <c r="R1478" s="36" t="s">
        <v>14</v>
      </c>
      <c r="S1478" s="38">
        <v>7.5</v>
      </c>
      <c r="T1478" s="36" t="s">
        <v>100</v>
      </c>
      <c r="U1478" s="36" t="s">
        <v>1500</v>
      </c>
    </row>
    <row r="1479" spans="10:21" x14ac:dyDescent="0.25">
      <c r="J1479" s="37">
        <v>42316</v>
      </c>
      <c r="K1479" s="36">
        <f t="shared" si="110"/>
        <v>2015</v>
      </c>
      <c r="L1479" s="36" t="str">
        <f t="shared" si="111"/>
        <v>November</v>
      </c>
      <c r="M1479" s="36">
        <f t="shared" si="112"/>
        <v>45</v>
      </c>
      <c r="N1479" s="36">
        <f t="shared" si="113"/>
        <v>8</v>
      </c>
      <c r="O1479" s="36" t="str">
        <f t="shared" si="114"/>
        <v>201545</v>
      </c>
      <c r="P1479" s="36" t="str">
        <f>CONCATENATE(K1479,MONTH(ExpensesDBTable[[#This Row],[Date]]))</f>
        <v>201511</v>
      </c>
      <c r="Q1479" s="36" t="s">
        <v>1204</v>
      </c>
      <c r="R1479" s="36" t="s">
        <v>23</v>
      </c>
      <c r="S1479" s="38">
        <v>17.5</v>
      </c>
      <c r="T1479" s="36" t="s">
        <v>106</v>
      </c>
      <c r="U1479" s="36" t="s">
        <v>1501</v>
      </c>
    </row>
    <row r="1480" spans="10:21" x14ac:dyDescent="0.25">
      <c r="J1480" s="37">
        <v>42316</v>
      </c>
      <c r="K1480" s="36">
        <f t="shared" si="110"/>
        <v>2015</v>
      </c>
      <c r="L1480" s="36" t="str">
        <f t="shared" si="111"/>
        <v>November</v>
      </c>
      <c r="M1480" s="36">
        <f t="shared" si="112"/>
        <v>45</v>
      </c>
      <c r="N1480" s="36">
        <f t="shared" si="113"/>
        <v>8</v>
      </c>
      <c r="O1480" s="36" t="str">
        <f t="shared" si="114"/>
        <v>201545</v>
      </c>
      <c r="P1480" s="36" t="str">
        <f>CONCATENATE(K1480,MONTH(ExpensesDBTable[[#This Row],[Date]]))</f>
        <v>201511</v>
      </c>
      <c r="Q1480" s="36" t="s">
        <v>182</v>
      </c>
      <c r="R1480" s="36" t="s">
        <v>19</v>
      </c>
      <c r="S1480" s="38">
        <v>15.7</v>
      </c>
      <c r="T1480" s="36" t="s">
        <v>100</v>
      </c>
      <c r="U1480" s="36" t="s">
        <v>1502</v>
      </c>
    </row>
    <row r="1481" spans="10:21" x14ac:dyDescent="0.25">
      <c r="J1481" s="37">
        <v>42316</v>
      </c>
      <c r="K1481" s="36">
        <f t="shared" si="110"/>
        <v>2015</v>
      </c>
      <c r="L1481" s="36" t="str">
        <f t="shared" si="111"/>
        <v>November</v>
      </c>
      <c r="M1481" s="36">
        <f t="shared" si="112"/>
        <v>45</v>
      </c>
      <c r="N1481" s="36">
        <f t="shared" si="113"/>
        <v>8</v>
      </c>
      <c r="O1481" s="36" t="str">
        <f t="shared" si="114"/>
        <v>201545</v>
      </c>
      <c r="P1481" s="36" t="str">
        <f>CONCATENATE(K1481,MONTH(ExpensesDBTable[[#This Row],[Date]]))</f>
        <v>201511</v>
      </c>
      <c r="Q1481" s="36" t="s">
        <v>108</v>
      </c>
      <c r="R1481" s="36" t="s">
        <v>14</v>
      </c>
      <c r="S1481" s="38">
        <v>17.14</v>
      </c>
      <c r="T1481" s="36" t="s">
        <v>100</v>
      </c>
      <c r="U1481" s="36" t="s">
        <v>1503</v>
      </c>
    </row>
    <row r="1482" spans="10:21" x14ac:dyDescent="0.25">
      <c r="J1482" s="37">
        <v>42316</v>
      </c>
      <c r="K1482" s="36">
        <f t="shared" si="110"/>
        <v>2015</v>
      </c>
      <c r="L1482" s="36" t="str">
        <f t="shared" si="111"/>
        <v>November</v>
      </c>
      <c r="M1482" s="36">
        <f t="shared" si="112"/>
        <v>45</v>
      </c>
      <c r="N1482" s="36">
        <f t="shared" si="113"/>
        <v>8</v>
      </c>
      <c r="O1482" s="36" t="str">
        <f t="shared" si="114"/>
        <v>201545</v>
      </c>
      <c r="P1482" s="36" t="str">
        <f>CONCATENATE(K1482,MONTH(ExpensesDBTable[[#This Row],[Date]]))</f>
        <v>201511</v>
      </c>
      <c r="Q1482" s="36" t="s">
        <v>182</v>
      </c>
      <c r="R1482" s="36" t="s">
        <v>17</v>
      </c>
      <c r="S1482" s="38">
        <v>90</v>
      </c>
      <c r="T1482" s="36" t="s">
        <v>106</v>
      </c>
      <c r="U1482" s="36" t="s">
        <v>1504</v>
      </c>
    </row>
    <row r="1483" spans="10:21" x14ac:dyDescent="0.25">
      <c r="J1483" s="37">
        <v>42316</v>
      </c>
      <c r="K1483" s="36">
        <f t="shared" ref="K1483:K1546" si="115">YEAR(J1483)</f>
        <v>2015</v>
      </c>
      <c r="L1483" s="36" t="str">
        <f t="shared" ref="L1483:L1546" si="116">TEXT(DATE(1,MONTH(J1483),1),"MMMM")</f>
        <v>November</v>
      </c>
      <c r="M1483" s="36">
        <f t="shared" ref="M1483:M1546" si="117">WEEKNUM(J1483,2)</f>
        <v>45</v>
      </c>
      <c r="N1483" s="36">
        <f t="shared" ref="N1483:N1546" si="118">DAY(J1483)</f>
        <v>8</v>
      </c>
      <c r="O1483" s="36" t="str">
        <f t="shared" ref="O1483:O1546" si="119">CONCATENATE(K1483,M1483)</f>
        <v>201545</v>
      </c>
      <c r="P1483" s="36" t="str">
        <f>CONCATENATE(K1483,MONTH(ExpensesDBTable[[#This Row],[Date]]))</f>
        <v>201511</v>
      </c>
      <c r="Q1483" s="36" t="s">
        <v>182</v>
      </c>
      <c r="R1483" s="36" t="s">
        <v>14</v>
      </c>
      <c r="S1483" s="38">
        <v>30</v>
      </c>
      <c r="T1483" s="36" t="s">
        <v>100</v>
      </c>
      <c r="U1483" s="36" t="s">
        <v>1505</v>
      </c>
    </row>
    <row r="1484" spans="10:21" x14ac:dyDescent="0.25">
      <c r="J1484" s="37">
        <v>42317</v>
      </c>
      <c r="K1484" s="36">
        <f t="shared" si="115"/>
        <v>2015</v>
      </c>
      <c r="L1484" s="36" t="str">
        <f t="shared" si="116"/>
        <v>November</v>
      </c>
      <c r="M1484" s="36">
        <f t="shared" si="117"/>
        <v>46</v>
      </c>
      <c r="N1484" s="36">
        <f t="shared" si="118"/>
        <v>9</v>
      </c>
      <c r="O1484" s="36" t="str">
        <f t="shared" si="119"/>
        <v>201546</v>
      </c>
      <c r="P1484" s="36" t="str">
        <f>CONCATENATE(K1484,MONTH(ExpensesDBTable[[#This Row],[Date]]))</f>
        <v>201511</v>
      </c>
      <c r="Q1484" s="36" t="s">
        <v>128</v>
      </c>
      <c r="R1484" s="36" t="s">
        <v>22</v>
      </c>
      <c r="S1484" s="38">
        <v>198</v>
      </c>
      <c r="T1484" s="36" t="s">
        <v>106</v>
      </c>
      <c r="U1484" s="36" t="s">
        <v>1506</v>
      </c>
    </row>
    <row r="1485" spans="10:21" x14ac:dyDescent="0.25">
      <c r="J1485" s="37">
        <v>42318</v>
      </c>
      <c r="K1485" s="36">
        <f t="shared" si="115"/>
        <v>2015</v>
      </c>
      <c r="L1485" s="36" t="str">
        <f t="shared" si="116"/>
        <v>November</v>
      </c>
      <c r="M1485" s="36">
        <f t="shared" si="117"/>
        <v>46</v>
      </c>
      <c r="N1485" s="36">
        <f t="shared" si="118"/>
        <v>10</v>
      </c>
      <c r="O1485" s="36" t="str">
        <f t="shared" si="119"/>
        <v>201546</v>
      </c>
      <c r="P1485" s="36" t="str">
        <f>CONCATENATE(K1485,MONTH(ExpensesDBTable[[#This Row],[Date]]))</f>
        <v>201511</v>
      </c>
      <c r="Q1485" s="36" t="s">
        <v>119</v>
      </c>
      <c r="R1485" s="36" t="s">
        <v>14</v>
      </c>
      <c r="S1485" s="38">
        <v>11.48</v>
      </c>
      <c r="T1485" s="36" t="s">
        <v>100</v>
      </c>
      <c r="U1485" s="36" t="s">
        <v>817</v>
      </c>
    </row>
    <row r="1486" spans="10:21" x14ac:dyDescent="0.25">
      <c r="J1486" s="37">
        <v>42318</v>
      </c>
      <c r="K1486" s="36">
        <f t="shared" si="115"/>
        <v>2015</v>
      </c>
      <c r="L1486" s="36" t="str">
        <f t="shared" si="116"/>
        <v>November</v>
      </c>
      <c r="M1486" s="36">
        <f t="shared" si="117"/>
        <v>46</v>
      </c>
      <c r="N1486" s="36">
        <f t="shared" si="118"/>
        <v>10</v>
      </c>
      <c r="O1486" s="36" t="str">
        <f t="shared" si="119"/>
        <v>201546</v>
      </c>
      <c r="P1486" s="36" t="str">
        <f>CONCATENATE(K1486,MONTH(ExpensesDBTable[[#This Row],[Date]]))</f>
        <v>201511</v>
      </c>
      <c r="Q1486" s="36" t="s">
        <v>182</v>
      </c>
      <c r="R1486" s="36" t="s">
        <v>22</v>
      </c>
      <c r="S1486" s="38">
        <v>10</v>
      </c>
      <c r="T1486" s="36" t="s">
        <v>100</v>
      </c>
      <c r="U1486" s="36" t="s">
        <v>1507</v>
      </c>
    </row>
    <row r="1487" spans="10:21" x14ac:dyDescent="0.25">
      <c r="J1487" s="37">
        <v>42319</v>
      </c>
      <c r="K1487" s="36">
        <f t="shared" si="115"/>
        <v>2015</v>
      </c>
      <c r="L1487" s="36" t="str">
        <f t="shared" si="116"/>
        <v>November</v>
      </c>
      <c r="M1487" s="36">
        <f t="shared" si="117"/>
        <v>46</v>
      </c>
      <c r="N1487" s="36">
        <f t="shared" si="118"/>
        <v>11</v>
      </c>
      <c r="O1487" s="36" t="str">
        <f t="shared" si="119"/>
        <v>201546</v>
      </c>
      <c r="P1487" s="36" t="str">
        <f>CONCATENATE(K1487,MONTH(ExpensesDBTable[[#This Row],[Date]]))</f>
        <v>201511</v>
      </c>
      <c r="Q1487" s="36" t="s">
        <v>122</v>
      </c>
      <c r="R1487" s="36" t="s">
        <v>11</v>
      </c>
      <c r="S1487" s="38">
        <v>68.44</v>
      </c>
      <c r="T1487" s="36" t="s">
        <v>106</v>
      </c>
      <c r="U1487" s="36" t="s">
        <v>1508</v>
      </c>
    </row>
    <row r="1488" spans="10:21" x14ac:dyDescent="0.25">
      <c r="J1488" s="37">
        <v>42319</v>
      </c>
      <c r="K1488" s="36">
        <f t="shared" si="115"/>
        <v>2015</v>
      </c>
      <c r="L1488" s="36" t="str">
        <f t="shared" si="116"/>
        <v>November</v>
      </c>
      <c r="M1488" s="36">
        <f t="shared" si="117"/>
        <v>46</v>
      </c>
      <c r="N1488" s="36">
        <f t="shared" si="118"/>
        <v>11</v>
      </c>
      <c r="O1488" s="36" t="str">
        <f t="shared" si="119"/>
        <v>201546</v>
      </c>
      <c r="P1488" s="36" t="str">
        <f>CONCATENATE(K1488,MONTH(ExpensesDBTable[[#This Row],[Date]]))</f>
        <v>201511</v>
      </c>
      <c r="Q1488" s="36" t="s">
        <v>1051</v>
      </c>
      <c r="R1488" s="36" t="s">
        <v>14</v>
      </c>
      <c r="S1488" s="38">
        <v>8.91</v>
      </c>
      <c r="T1488" s="36" t="s">
        <v>100</v>
      </c>
      <c r="U1488" s="36" t="s">
        <v>429</v>
      </c>
    </row>
    <row r="1489" spans="10:21" x14ac:dyDescent="0.25">
      <c r="J1489" s="37">
        <v>42319</v>
      </c>
      <c r="K1489" s="36">
        <f t="shared" si="115"/>
        <v>2015</v>
      </c>
      <c r="L1489" s="36" t="str">
        <f t="shared" si="116"/>
        <v>November</v>
      </c>
      <c r="M1489" s="36">
        <f t="shared" si="117"/>
        <v>46</v>
      </c>
      <c r="N1489" s="36">
        <f t="shared" si="118"/>
        <v>11</v>
      </c>
      <c r="O1489" s="36" t="str">
        <f t="shared" si="119"/>
        <v>201546</v>
      </c>
      <c r="P1489" s="36" t="str">
        <f>CONCATENATE(K1489,MONTH(ExpensesDBTable[[#This Row],[Date]]))</f>
        <v>201511</v>
      </c>
      <c r="Q1489" s="36" t="s">
        <v>1335</v>
      </c>
      <c r="R1489" s="36" t="s">
        <v>22</v>
      </c>
      <c r="S1489" s="38">
        <v>2</v>
      </c>
      <c r="T1489" s="36" t="s">
        <v>100</v>
      </c>
      <c r="U1489" s="36" t="s">
        <v>1509</v>
      </c>
    </row>
    <row r="1490" spans="10:21" x14ac:dyDescent="0.25">
      <c r="J1490" s="37">
        <v>42321</v>
      </c>
      <c r="K1490" s="36">
        <f t="shared" si="115"/>
        <v>2015</v>
      </c>
      <c r="L1490" s="36" t="str">
        <f t="shared" si="116"/>
        <v>November</v>
      </c>
      <c r="M1490" s="36">
        <f t="shared" si="117"/>
        <v>46</v>
      </c>
      <c r="N1490" s="36">
        <f t="shared" si="118"/>
        <v>13</v>
      </c>
      <c r="O1490" s="36" t="str">
        <f t="shared" si="119"/>
        <v>201546</v>
      </c>
      <c r="P1490" s="36" t="str">
        <f>CONCATENATE(K1490,MONTH(ExpensesDBTable[[#This Row],[Date]]))</f>
        <v>201511</v>
      </c>
      <c r="Q1490" s="36" t="s">
        <v>119</v>
      </c>
      <c r="R1490" s="36" t="s">
        <v>14</v>
      </c>
      <c r="S1490" s="38">
        <v>13.55</v>
      </c>
      <c r="T1490" s="36" t="s">
        <v>100</v>
      </c>
      <c r="U1490" s="36" t="s">
        <v>1220</v>
      </c>
    </row>
    <row r="1491" spans="10:21" x14ac:dyDescent="0.25">
      <c r="J1491" s="37">
        <v>42323</v>
      </c>
      <c r="K1491" s="36">
        <f t="shared" si="115"/>
        <v>2015</v>
      </c>
      <c r="L1491" s="36" t="str">
        <f t="shared" si="116"/>
        <v>November</v>
      </c>
      <c r="M1491" s="36">
        <f t="shared" si="117"/>
        <v>46</v>
      </c>
      <c r="N1491" s="36">
        <f t="shared" si="118"/>
        <v>15</v>
      </c>
      <c r="O1491" s="36" t="str">
        <f t="shared" si="119"/>
        <v>201546</v>
      </c>
      <c r="P1491" s="36" t="str">
        <f>CONCATENATE(K1491,MONTH(ExpensesDBTable[[#This Row],[Date]]))</f>
        <v>201511</v>
      </c>
      <c r="Q1491" s="36" t="s">
        <v>1059</v>
      </c>
      <c r="R1491" s="36" t="s">
        <v>17</v>
      </c>
      <c r="S1491" s="38">
        <v>173.6</v>
      </c>
      <c r="T1491" s="36" t="s">
        <v>106</v>
      </c>
      <c r="U1491" s="36" t="s">
        <v>53</v>
      </c>
    </row>
    <row r="1492" spans="10:21" x14ac:dyDescent="0.25">
      <c r="J1492" s="37">
        <v>42323</v>
      </c>
      <c r="K1492" s="36">
        <f t="shared" si="115"/>
        <v>2015</v>
      </c>
      <c r="L1492" s="36" t="str">
        <f t="shared" si="116"/>
        <v>November</v>
      </c>
      <c r="M1492" s="36">
        <f t="shared" si="117"/>
        <v>46</v>
      </c>
      <c r="N1492" s="36">
        <f t="shared" si="118"/>
        <v>15</v>
      </c>
      <c r="O1492" s="36" t="str">
        <f t="shared" si="119"/>
        <v>201546</v>
      </c>
      <c r="P1492" s="36" t="str">
        <f>CONCATENATE(K1492,MONTH(ExpensesDBTable[[#This Row],[Date]]))</f>
        <v>201511</v>
      </c>
      <c r="Q1492" s="36" t="s">
        <v>1238</v>
      </c>
      <c r="R1492" s="36" t="s">
        <v>22</v>
      </c>
      <c r="S1492" s="38">
        <v>46.44</v>
      </c>
      <c r="T1492" s="36" t="s">
        <v>106</v>
      </c>
      <c r="U1492" s="36" t="s">
        <v>1238</v>
      </c>
    </row>
    <row r="1493" spans="10:21" x14ac:dyDescent="0.25">
      <c r="J1493" s="37">
        <v>42323</v>
      </c>
      <c r="K1493" s="36">
        <f t="shared" si="115"/>
        <v>2015</v>
      </c>
      <c r="L1493" s="36" t="str">
        <f t="shared" si="116"/>
        <v>November</v>
      </c>
      <c r="M1493" s="36">
        <f t="shared" si="117"/>
        <v>46</v>
      </c>
      <c r="N1493" s="36">
        <f t="shared" si="118"/>
        <v>15</v>
      </c>
      <c r="O1493" s="36" t="str">
        <f t="shared" si="119"/>
        <v>201546</v>
      </c>
      <c r="P1493" s="36" t="str">
        <f>CONCATENATE(K1493,MONTH(ExpensesDBTable[[#This Row],[Date]]))</f>
        <v>201511</v>
      </c>
      <c r="Q1493" s="36" t="s">
        <v>119</v>
      </c>
      <c r="R1493" s="36" t="s">
        <v>14</v>
      </c>
      <c r="S1493" s="38">
        <v>8.8000000000000007</v>
      </c>
      <c r="T1493" s="36" t="s">
        <v>100</v>
      </c>
      <c r="U1493" s="36" t="s">
        <v>1510</v>
      </c>
    </row>
    <row r="1494" spans="10:21" x14ac:dyDescent="0.25">
      <c r="J1494" s="37">
        <v>42323</v>
      </c>
      <c r="K1494" s="36">
        <f t="shared" si="115"/>
        <v>2015</v>
      </c>
      <c r="L1494" s="36" t="str">
        <f t="shared" si="116"/>
        <v>November</v>
      </c>
      <c r="M1494" s="36">
        <f t="shared" si="117"/>
        <v>46</v>
      </c>
      <c r="N1494" s="36">
        <f t="shared" si="118"/>
        <v>15</v>
      </c>
      <c r="O1494" s="36" t="str">
        <f t="shared" si="119"/>
        <v>201546</v>
      </c>
      <c r="P1494" s="36" t="str">
        <f>CONCATENATE(K1494,MONTH(ExpensesDBTable[[#This Row],[Date]]))</f>
        <v>201511</v>
      </c>
      <c r="Q1494" s="36" t="s">
        <v>1335</v>
      </c>
      <c r="R1494" s="36" t="s">
        <v>22</v>
      </c>
      <c r="S1494" s="38">
        <v>12</v>
      </c>
      <c r="T1494" s="36" t="s">
        <v>100</v>
      </c>
      <c r="U1494" s="36" t="s">
        <v>1511</v>
      </c>
    </row>
    <row r="1495" spans="10:21" x14ac:dyDescent="0.25">
      <c r="J1495" s="37">
        <v>42323</v>
      </c>
      <c r="K1495" s="36">
        <f t="shared" si="115"/>
        <v>2015</v>
      </c>
      <c r="L1495" s="36" t="str">
        <f t="shared" si="116"/>
        <v>November</v>
      </c>
      <c r="M1495" s="36">
        <f t="shared" si="117"/>
        <v>46</v>
      </c>
      <c r="N1495" s="36">
        <f t="shared" si="118"/>
        <v>15</v>
      </c>
      <c r="O1495" s="36" t="str">
        <f t="shared" si="119"/>
        <v>201546</v>
      </c>
      <c r="P1495" s="36" t="str">
        <f>CONCATENATE(K1495,MONTH(ExpensesDBTable[[#This Row],[Date]]))</f>
        <v>201511</v>
      </c>
      <c r="Q1495" s="36" t="s">
        <v>1067</v>
      </c>
      <c r="R1495" s="36" t="s">
        <v>13</v>
      </c>
      <c r="S1495" s="38">
        <v>24.5</v>
      </c>
      <c r="T1495" s="36" t="s">
        <v>106</v>
      </c>
      <c r="U1495" s="36" t="s">
        <v>1512</v>
      </c>
    </row>
    <row r="1496" spans="10:21" x14ac:dyDescent="0.25">
      <c r="J1496" s="37">
        <v>42323</v>
      </c>
      <c r="K1496" s="36">
        <f t="shared" si="115"/>
        <v>2015</v>
      </c>
      <c r="L1496" s="36" t="str">
        <f t="shared" si="116"/>
        <v>November</v>
      </c>
      <c r="M1496" s="36">
        <f t="shared" si="117"/>
        <v>46</v>
      </c>
      <c r="N1496" s="36">
        <f t="shared" si="118"/>
        <v>15</v>
      </c>
      <c r="O1496" s="36" t="str">
        <f t="shared" si="119"/>
        <v>201546</v>
      </c>
      <c r="P1496" s="36" t="str">
        <f>CONCATENATE(K1496,MONTH(ExpensesDBTable[[#This Row],[Date]]))</f>
        <v>201511</v>
      </c>
      <c r="Q1496" s="36" t="s">
        <v>1051</v>
      </c>
      <c r="R1496" s="36" t="s">
        <v>14</v>
      </c>
      <c r="S1496" s="38">
        <v>20.41</v>
      </c>
      <c r="T1496" s="36" t="s">
        <v>100</v>
      </c>
      <c r="U1496" s="36" t="s">
        <v>1513</v>
      </c>
    </row>
    <row r="1497" spans="10:21" x14ac:dyDescent="0.25">
      <c r="J1497" s="37">
        <v>42323</v>
      </c>
      <c r="K1497" s="36">
        <f t="shared" si="115"/>
        <v>2015</v>
      </c>
      <c r="L1497" s="36" t="str">
        <f t="shared" si="116"/>
        <v>November</v>
      </c>
      <c r="M1497" s="36">
        <f t="shared" si="117"/>
        <v>46</v>
      </c>
      <c r="N1497" s="36">
        <f t="shared" si="118"/>
        <v>15</v>
      </c>
      <c r="O1497" s="36" t="str">
        <f t="shared" si="119"/>
        <v>201546</v>
      </c>
      <c r="P1497" s="36" t="str">
        <f>CONCATENATE(K1497,MONTH(ExpensesDBTable[[#This Row],[Date]]))</f>
        <v>201511</v>
      </c>
      <c r="Q1497" s="36" t="s">
        <v>704</v>
      </c>
      <c r="R1497" s="36" t="s">
        <v>23</v>
      </c>
      <c r="S1497" s="38">
        <v>142.31</v>
      </c>
      <c r="T1497" s="36" t="s">
        <v>106</v>
      </c>
      <c r="U1497" s="36" t="s">
        <v>1514</v>
      </c>
    </row>
    <row r="1498" spans="10:21" x14ac:dyDescent="0.25">
      <c r="J1498" s="37">
        <v>42326</v>
      </c>
      <c r="K1498" s="36">
        <f t="shared" si="115"/>
        <v>2015</v>
      </c>
      <c r="L1498" s="36" t="str">
        <f t="shared" si="116"/>
        <v>November</v>
      </c>
      <c r="M1498" s="36">
        <f t="shared" si="117"/>
        <v>47</v>
      </c>
      <c r="N1498" s="36">
        <f t="shared" si="118"/>
        <v>18</v>
      </c>
      <c r="O1498" s="36" t="str">
        <f t="shared" si="119"/>
        <v>201547</v>
      </c>
      <c r="P1498" s="36" t="str">
        <f>CONCATENATE(K1498,MONTH(ExpensesDBTable[[#This Row],[Date]]))</f>
        <v>201511</v>
      </c>
      <c r="Q1498" s="36" t="s">
        <v>119</v>
      </c>
      <c r="R1498" s="36" t="s">
        <v>14</v>
      </c>
      <c r="S1498" s="38">
        <v>16</v>
      </c>
      <c r="T1498" s="36" t="s">
        <v>100</v>
      </c>
      <c r="U1498" s="36" t="s">
        <v>1220</v>
      </c>
    </row>
    <row r="1499" spans="10:21" x14ac:dyDescent="0.25">
      <c r="J1499" s="37">
        <v>42326</v>
      </c>
      <c r="K1499" s="36">
        <f t="shared" si="115"/>
        <v>2015</v>
      </c>
      <c r="L1499" s="36" t="str">
        <f t="shared" si="116"/>
        <v>November</v>
      </c>
      <c r="M1499" s="36">
        <f t="shared" si="117"/>
        <v>47</v>
      </c>
      <c r="N1499" s="36">
        <f t="shared" si="118"/>
        <v>18</v>
      </c>
      <c r="O1499" s="36" t="str">
        <f t="shared" si="119"/>
        <v>201547</v>
      </c>
      <c r="P1499" s="36" t="str">
        <f>CONCATENATE(K1499,MONTH(ExpensesDBTable[[#This Row],[Date]]))</f>
        <v>201511</v>
      </c>
      <c r="Q1499" s="36" t="s">
        <v>182</v>
      </c>
      <c r="R1499" s="36" t="s">
        <v>14</v>
      </c>
      <c r="S1499" s="38">
        <v>20</v>
      </c>
      <c r="T1499" s="36" t="s">
        <v>100</v>
      </c>
      <c r="U1499" s="36" t="s">
        <v>1028</v>
      </c>
    </row>
    <row r="1500" spans="10:21" x14ac:dyDescent="0.25">
      <c r="J1500" s="37">
        <v>42326</v>
      </c>
      <c r="K1500" s="36">
        <f t="shared" si="115"/>
        <v>2015</v>
      </c>
      <c r="L1500" s="36" t="str">
        <f t="shared" si="116"/>
        <v>November</v>
      </c>
      <c r="M1500" s="36">
        <f t="shared" si="117"/>
        <v>47</v>
      </c>
      <c r="N1500" s="36">
        <f t="shared" si="118"/>
        <v>18</v>
      </c>
      <c r="O1500" s="36" t="str">
        <f t="shared" si="119"/>
        <v>201547</v>
      </c>
      <c r="P1500" s="36" t="str">
        <f>CONCATENATE(K1500,MONTH(ExpensesDBTable[[#This Row],[Date]]))</f>
        <v>201511</v>
      </c>
      <c r="Q1500" s="36" t="s">
        <v>1192</v>
      </c>
      <c r="R1500" s="36" t="s">
        <v>21</v>
      </c>
      <c r="S1500" s="38">
        <v>1520</v>
      </c>
      <c r="T1500" s="36" t="s">
        <v>106</v>
      </c>
      <c r="U1500" s="36" t="s">
        <v>1515</v>
      </c>
    </row>
    <row r="1501" spans="10:21" x14ac:dyDescent="0.25">
      <c r="J1501" s="37">
        <v>42329</v>
      </c>
      <c r="K1501" s="36">
        <f t="shared" si="115"/>
        <v>2015</v>
      </c>
      <c r="L1501" s="36" t="str">
        <f t="shared" si="116"/>
        <v>November</v>
      </c>
      <c r="M1501" s="36">
        <f t="shared" si="117"/>
        <v>47</v>
      </c>
      <c r="N1501" s="36">
        <f t="shared" si="118"/>
        <v>21</v>
      </c>
      <c r="O1501" s="36" t="str">
        <f t="shared" si="119"/>
        <v>201547</v>
      </c>
      <c r="P1501" s="36" t="str">
        <f>CONCATENATE(K1501,MONTH(ExpensesDBTable[[#This Row],[Date]]))</f>
        <v>201511</v>
      </c>
      <c r="Q1501" s="36" t="s">
        <v>105</v>
      </c>
      <c r="R1501" s="36" t="s">
        <v>18</v>
      </c>
      <c r="S1501" s="38">
        <v>27.9</v>
      </c>
      <c r="T1501" s="36" t="s">
        <v>106</v>
      </c>
      <c r="U1501" s="36" t="s">
        <v>1516</v>
      </c>
    </row>
    <row r="1502" spans="10:21" x14ac:dyDescent="0.25">
      <c r="J1502" s="37">
        <v>42329</v>
      </c>
      <c r="K1502" s="36">
        <f t="shared" si="115"/>
        <v>2015</v>
      </c>
      <c r="L1502" s="36" t="str">
        <f t="shared" si="116"/>
        <v>November</v>
      </c>
      <c r="M1502" s="36">
        <f t="shared" si="117"/>
        <v>47</v>
      </c>
      <c r="N1502" s="36">
        <f t="shared" si="118"/>
        <v>21</v>
      </c>
      <c r="O1502" s="36" t="str">
        <f t="shared" si="119"/>
        <v>201547</v>
      </c>
      <c r="P1502" s="36" t="str">
        <f>CONCATENATE(K1502,MONTH(ExpensesDBTable[[#This Row],[Date]]))</f>
        <v>201511</v>
      </c>
      <c r="Q1502" s="36" t="s">
        <v>128</v>
      </c>
      <c r="R1502" s="36" t="s">
        <v>22</v>
      </c>
      <c r="S1502" s="38">
        <v>5</v>
      </c>
      <c r="T1502" s="36" t="s">
        <v>100</v>
      </c>
      <c r="U1502" s="36" t="s">
        <v>1517</v>
      </c>
    </row>
    <row r="1503" spans="10:21" x14ac:dyDescent="0.25">
      <c r="J1503" s="37">
        <v>42329</v>
      </c>
      <c r="K1503" s="36">
        <f t="shared" si="115"/>
        <v>2015</v>
      </c>
      <c r="L1503" s="36" t="str">
        <f t="shared" si="116"/>
        <v>November</v>
      </c>
      <c r="M1503" s="36">
        <f t="shared" si="117"/>
        <v>47</v>
      </c>
      <c r="N1503" s="36">
        <f t="shared" si="118"/>
        <v>21</v>
      </c>
      <c r="O1503" s="36" t="str">
        <f t="shared" si="119"/>
        <v>201547</v>
      </c>
      <c r="P1503" s="36" t="str">
        <f>CONCATENATE(K1503,MONTH(ExpensesDBTable[[#This Row],[Date]]))</f>
        <v>201511</v>
      </c>
      <c r="Q1503" s="36" t="s">
        <v>122</v>
      </c>
      <c r="R1503" s="36" t="s">
        <v>11</v>
      </c>
      <c r="S1503" s="38">
        <v>17.75</v>
      </c>
      <c r="T1503" s="36" t="s">
        <v>100</v>
      </c>
      <c r="U1503" s="36" t="s">
        <v>1518</v>
      </c>
    </row>
    <row r="1504" spans="10:21" x14ac:dyDescent="0.25">
      <c r="J1504" s="37">
        <v>42329</v>
      </c>
      <c r="K1504" s="36">
        <f t="shared" si="115"/>
        <v>2015</v>
      </c>
      <c r="L1504" s="36" t="str">
        <f t="shared" si="116"/>
        <v>November</v>
      </c>
      <c r="M1504" s="36">
        <f t="shared" si="117"/>
        <v>47</v>
      </c>
      <c r="N1504" s="36">
        <f t="shared" si="118"/>
        <v>21</v>
      </c>
      <c r="O1504" s="36" t="str">
        <f t="shared" si="119"/>
        <v>201547</v>
      </c>
      <c r="P1504" s="36" t="str">
        <f>CONCATENATE(K1504,MONTH(ExpensesDBTable[[#This Row],[Date]]))</f>
        <v>201511</v>
      </c>
      <c r="Q1504" s="36" t="s">
        <v>119</v>
      </c>
      <c r="R1504" s="36" t="s">
        <v>14</v>
      </c>
      <c r="S1504" s="38">
        <v>30.13</v>
      </c>
      <c r="T1504" s="36" t="s">
        <v>100</v>
      </c>
      <c r="U1504" s="36" t="s">
        <v>1519</v>
      </c>
    </row>
    <row r="1505" spans="10:21" x14ac:dyDescent="0.25">
      <c r="J1505" s="37">
        <v>42329</v>
      </c>
      <c r="K1505" s="36">
        <f t="shared" si="115"/>
        <v>2015</v>
      </c>
      <c r="L1505" s="36" t="str">
        <f t="shared" si="116"/>
        <v>November</v>
      </c>
      <c r="M1505" s="36">
        <f t="shared" si="117"/>
        <v>47</v>
      </c>
      <c r="N1505" s="36">
        <f t="shared" si="118"/>
        <v>21</v>
      </c>
      <c r="O1505" s="36" t="str">
        <f t="shared" si="119"/>
        <v>201547</v>
      </c>
      <c r="P1505" s="36" t="str">
        <f>CONCATENATE(K1505,MONTH(ExpensesDBTable[[#This Row],[Date]]))</f>
        <v>201511</v>
      </c>
      <c r="Q1505" s="36" t="s">
        <v>108</v>
      </c>
      <c r="R1505" s="36" t="s">
        <v>14</v>
      </c>
      <c r="S1505" s="38">
        <v>4.5999999999999996</v>
      </c>
      <c r="T1505" s="36" t="s">
        <v>100</v>
      </c>
      <c r="U1505" s="36" t="s">
        <v>1440</v>
      </c>
    </row>
    <row r="1506" spans="10:21" x14ac:dyDescent="0.25">
      <c r="J1506" s="37">
        <v>42330</v>
      </c>
      <c r="K1506" s="36">
        <f t="shared" si="115"/>
        <v>2015</v>
      </c>
      <c r="L1506" s="36" t="str">
        <f t="shared" si="116"/>
        <v>November</v>
      </c>
      <c r="M1506" s="36">
        <f t="shared" si="117"/>
        <v>47</v>
      </c>
      <c r="N1506" s="36">
        <f t="shared" si="118"/>
        <v>22</v>
      </c>
      <c r="O1506" s="36" t="str">
        <f t="shared" si="119"/>
        <v>201547</v>
      </c>
      <c r="P1506" s="36" t="str">
        <f>CONCATENATE(K1506,MONTH(ExpensesDBTable[[#This Row],[Date]]))</f>
        <v>201511</v>
      </c>
      <c r="Q1506" s="36" t="s">
        <v>182</v>
      </c>
      <c r="R1506" s="36" t="s">
        <v>18</v>
      </c>
      <c r="S1506" s="38">
        <v>10</v>
      </c>
      <c r="T1506" s="36" t="s">
        <v>100</v>
      </c>
      <c r="U1506" s="36" t="s">
        <v>1520</v>
      </c>
    </row>
    <row r="1507" spans="10:21" x14ac:dyDescent="0.25">
      <c r="J1507" s="37">
        <v>42330</v>
      </c>
      <c r="K1507" s="36">
        <f t="shared" si="115"/>
        <v>2015</v>
      </c>
      <c r="L1507" s="36" t="str">
        <f t="shared" si="116"/>
        <v>November</v>
      </c>
      <c r="M1507" s="36">
        <f t="shared" si="117"/>
        <v>47</v>
      </c>
      <c r="N1507" s="36">
        <f t="shared" si="118"/>
        <v>22</v>
      </c>
      <c r="O1507" s="36" t="str">
        <f t="shared" si="119"/>
        <v>201547</v>
      </c>
      <c r="P1507" s="36" t="str">
        <f>CONCATENATE(K1507,MONTH(ExpensesDBTable[[#This Row],[Date]]))</f>
        <v>201511</v>
      </c>
      <c r="Q1507" s="36" t="s">
        <v>319</v>
      </c>
      <c r="R1507" s="36" t="s">
        <v>12</v>
      </c>
      <c r="S1507" s="38">
        <v>1.8</v>
      </c>
      <c r="T1507" s="36" t="s">
        <v>100</v>
      </c>
      <c r="U1507" s="36" t="s">
        <v>1521</v>
      </c>
    </row>
    <row r="1508" spans="10:21" x14ac:dyDescent="0.25">
      <c r="J1508" s="37">
        <v>42330</v>
      </c>
      <c r="K1508" s="36">
        <f t="shared" si="115"/>
        <v>2015</v>
      </c>
      <c r="L1508" s="36" t="str">
        <f t="shared" si="116"/>
        <v>November</v>
      </c>
      <c r="M1508" s="36">
        <f t="shared" si="117"/>
        <v>47</v>
      </c>
      <c r="N1508" s="36">
        <f t="shared" si="118"/>
        <v>22</v>
      </c>
      <c r="O1508" s="36" t="str">
        <f t="shared" si="119"/>
        <v>201547</v>
      </c>
      <c r="P1508" s="36" t="str">
        <f>CONCATENATE(K1508,MONTH(ExpensesDBTable[[#This Row],[Date]]))</f>
        <v>201511</v>
      </c>
      <c r="Q1508" s="36" t="s">
        <v>182</v>
      </c>
      <c r="R1508" s="36" t="s">
        <v>19</v>
      </c>
      <c r="S1508" s="38">
        <v>19</v>
      </c>
      <c r="T1508" s="36" t="s">
        <v>100</v>
      </c>
      <c r="U1508" s="36" t="s">
        <v>462</v>
      </c>
    </row>
    <row r="1509" spans="10:21" x14ac:dyDescent="0.25">
      <c r="J1509" s="37">
        <v>42330</v>
      </c>
      <c r="K1509" s="36">
        <f t="shared" si="115"/>
        <v>2015</v>
      </c>
      <c r="L1509" s="36" t="str">
        <f t="shared" si="116"/>
        <v>November</v>
      </c>
      <c r="M1509" s="36">
        <f t="shared" si="117"/>
        <v>47</v>
      </c>
      <c r="N1509" s="36">
        <f t="shared" si="118"/>
        <v>22</v>
      </c>
      <c r="O1509" s="36" t="str">
        <f t="shared" si="119"/>
        <v>201547</v>
      </c>
      <c r="P1509" s="36" t="str">
        <f>CONCATENATE(K1509,MONTH(ExpensesDBTable[[#This Row],[Date]]))</f>
        <v>201511</v>
      </c>
      <c r="Q1509" s="36" t="s">
        <v>108</v>
      </c>
      <c r="R1509" s="36" t="s">
        <v>14</v>
      </c>
      <c r="S1509" s="38">
        <v>16</v>
      </c>
      <c r="T1509" s="36" t="s">
        <v>100</v>
      </c>
      <c r="U1509" s="36" t="s">
        <v>1522</v>
      </c>
    </row>
    <row r="1510" spans="10:21" x14ac:dyDescent="0.25">
      <c r="J1510" s="37">
        <v>42331</v>
      </c>
      <c r="K1510" s="36">
        <f t="shared" si="115"/>
        <v>2015</v>
      </c>
      <c r="L1510" s="36" t="str">
        <f t="shared" si="116"/>
        <v>November</v>
      </c>
      <c r="M1510" s="36">
        <f t="shared" si="117"/>
        <v>48</v>
      </c>
      <c r="N1510" s="36">
        <f t="shared" si="118"/>
        <v>23</v>
      </c>
      <c r="O1510" s="36" t="str">
        <f t="shared" si="119"/>
        <v>201548</v>
      </c>
      <c r="P1510" s="36" t="str">
        <f>CONCATENATE(K1510,MONTH(ExpensesDBTable[[#This Row],[Date]]))</f>
        <v>201511</v>
      </c>
      <c r="Q1510" s="36" t="s">
        <v>145</v>
      </c>
      <c r="R1510" s="36" t="s">
        <v>23</v>
      </c>
      <c r="S1510" s="38">
        <v>36.83</v>
      </c>
      <c r="T1510" s="36" t="s">
        <v>106</v>
      </c>
      <c r="U1510" s="36" t="s">
        <v>1523</v>
      </c>
    </row>
    <row r="1511" spans="10:21" x14ac:dyDescent="0.25">
      <c r="J1511" s="37">
        <v>42331</v>
      </c>
      <c r="K1511" s="36">
        <f t="shared" si="115"/>
        <v>2015</v>
      </c>
      <c r="L1511" s="36" t="str">
        <f t="shared" si="116"/>
        <v>November</v>
      </c>
      <c r="M1511" s="36">
        <f t="shared" si="117"/>
        <v>48</v>
      </c>
      <c r="N1511" s="36">
        <f t="shared" si="118"/>
        <v>23</v>
      </c>
      <c r="O1511" s="36" t="str">
        <f t="shared" si="119"/>
        <v>201548</v>
      </c>
      <c r="P1511" s="36" t="str">
        <f>CONCATENATE(K1511,MONTH(ExpensesDBTable[[#This Row],[Date]]))</f>
        <v>201511</v>
      </c>
      <c r="Q1511" s="36" t="s">
        <v>119</v>
      </c>
      <c r="R1511" s="36" t="s">
        <v>14</v>
      </c>
      <c r="S1511" s="38">
        <v>6</v>
      </c>
      <c r="T1511" s="36" t="s">
        <v>100</v>
      </c>
      <c r="U1511" s="36" t="s">
        <v>1524</v>
      </c>
    </row>
    <row r="1512" spans="10:21" x14ac:dyDescent="0.25">
      <c r="J1512" s="37">
        <v>42332</v>
      </c>
      <c r="K1512" s="36">
        <f t="shared" si="115"/>
        <v>2015</v>
      </c>
      <c r="L1512" s="36" t="str">
        <f t="shared" si="116"/>
        <v>November</v>
      </c>
      <c r="M1512" s="36">
        <f t="shared" si="117"/>
        <v>48</v>
      </c>
      <c r="N1512" s="36">
        <f t="shared" si="118"/>
        <v>24</v>
      </c>
      <c r="O1512" s="36" t="str">
        <f t="shared" si="119"/>
        <v>201548</v>
      </c>
      <c r="P1512" s="36" t="str">
        <f>CONCATENATE(K1512,MONTH(ExpensesDBTable[[#This Row],[Date]]))</f>
        <v>201511</v>
      </c>
      <c r="Q1512" s="36" t="s">
        <v>119</v>
      </c>
      <c r="R1512" s="36" t="s">
        <v>14</v>
      </c>
      <c r="S1512" s="38">
        <v>8.5500000000000007</v>
      </c>
      <c r="T1512" s="36" t="s">
        <v>100</v>
      </c>
      <c r="U1512" s="36" t="s">
        <v>527</v>
      </c>
    </row>
    <row r="1513" spans="10:21" x14ac:dyDescent="0.25">
      <c r="J1513" s="37">
        <v>42332</v>
      </c>
      <c r="K1513" s="36">
        <f t="shared" si="115"/>
        <v>2015</v>
      </c>
      <c r="L1513" s="36" t="str">
        <f t="shared" si="116"/>
        <v>November</v>
      </c>
      <c r="M1513" s="36">
        <f t="shared" si="117"/>
        <v>48</v>
      </c>
      <c r="N1513" s="36">
        <f t="shared" si="118"/>
        <v>24</v>
      </c>
      <c r="O1513" s="36" t="str">
        <f t="shared" si="119"/>
        <v>201548</v>
      </c>
      <c r="P1513" s="36" t="str">
        <f>CONCATENATE(K1513,MONTH(ExpensesDBTable[[#This Row],[Date]]))</f>
        <v>201511</v>
      </c>
      <c r="Q1513" s="36" t="s">
        <v>1476</v>
      </c>
      <c r="R1513" s="36" t="s">
        <v>23</v>
      </c>
      <c r="S1513" s="38">
        <v>12</v>
      </c>
      <c r="T1513" s="36" t="s">
        <v>106</v>
      </c>
      <c r="U1513" s="36" t="s">
        <v>1525</v>
      </c>
    </row>
    <row r="1514" spans="10:21" x14ac:dyDescent="0.25">
      <c r="J1514" s="37">
        <v>42333</v>
      </c>
      <c r="K1514" s="36">
        <f t="shared" si="115"/>
        <v>2015</v>
      </c>
      <c r="L1514" s="36" t="str">
        <f t="shared" si="116"/>
        <v>November</v>
      </c>
      <c r="M1514" s="36">
        <f t="shared" si="117"/>
        <v>48</v>
      </c>
      <c r="N1514" s="36">
        <f t="shared" si="118"/>
        <v>25</v>
      </c>
      <c r="O1514" s="36" t="str">
        <f t="shared" si="119"/>
        <v>201548</v>
      </c>
      <c r="P1514" s="36" t="str">
        <f>CONCATENATE(K1514,MONTH(ExpensesDBTable[[#This Row],[Date]]))</f>
        <v>201511</v>
      </c>
      <c r="Q1514" s="36" t="s">
        <v>119</v>
      </c>
      <c r="R1514" s="36" t="s">
        <v>14</v>
      </c>
      <c r="S1514" s="38">
        <v>12.06</v>
      </c>
      <c r="T1514" s="36" t="s">
        <v>100</v>
      </c>
      <c r="U1514" s="36" t="s">
        <v>527</v>
      </c>
    </row>
    <row r="1515" spans="10:21" x14ac:dyDescent="0.25">
      <c r="J1515" s="37">
        <v>42334</v>
      </c>
      <c r="K1515" s="36">
        <f t="shared" si="115"/>
        <v>2015</v>
      </c>
      <c r="L1515" s="36" t="str">
        <f t="shared" si="116"/>
        <v>November</v>
      </c>
      <c r="M1515" s="36">
        <f t="shared" si="117"/>
        <v>48</v>
      </c>
      <c r="N1515" s="36">
        <f t="shared" si="118"/>
        <v>26</v>
      </c>
      <c r="O1515" s="36" t="str">
        <f t="shared" si="119"/>
        <v>201548</v>
      </c>
      <c r="P1515" s="36" t="str">
        <f>CONCATENATE(K1515,MONTH(ExpensesDBTable[[#This Row],[Date]]))</f>
        <v>201511</v>
      </c>
      <c r="Q1515" s="36" t="s">
        <v>1051</v>
      </c>
      <c r="R1515" s="36" t="s">
        <v>14</v>
      </c>
      <c r="S1515" s="38">
        <v>33.36</v>
      </c>
      <c r="T1515" s="36" t="s">
        <v>100</v>
      </c>
      <c r="U1515" s="36" t="s">
        <v>1526</v>
      </c>
    </row>
    <row r="1516" spans="10:21" x14ac:dyDescent="0.25">
      <c r="J1516" s="37">
        <v>42335</v>
      </c>
      <c r="K1516" s="36">
        <f t="shared" si="115"/>
        <v>2015</v>
      </c>
      <c r="L1516" s="36" t="str">
        <f t="shared" si="116"/>
        <v>November</v>
      </c>
      <c r="M1516" s="36">
        <f t="shared" si="117"/>
        <v>48</v>
      </c>
      <c r="N1516" s="36">
        <f t="shared" si="118"/>
        <v>27</v>
      </c>
      <c r="O1516" s="36" t="str">
        <f t="shared" si="119"/>
        <v>201548</v>
      </c>
      <c r="P1516" s="36" t="str">
        <f>CONCATENATE(K1516,MONTH(ExpensesDBTable[[#This Row],[Date]]))</f>
        <v>201511</v>
      </c>
      <c r="Q1516" s="36" t="s">
        <v>319</v>
      </c>
      <c r="R1516" s="36" t="s">
        <v>16</v>
      </c>
      <c r="S1516" s="38">
        <v>65</v>
      </c>
      <c r="T1516" s="36" t="s">
        <v>106</v>
      </c>
      <c r="U1516" s="36" t="s">
        <v>1527</v>
      </c>
    </row>
    <row r="1517" spans="10:21" x14ac:dyDescent="0.25">
      <c r="J1517" s="37">
        <v>42336</v>
      </c>
      <c r="K1517" s="36">
        <f t="shared" si="115"/>
        <v>2015</v>
      </c>
      <c r="L1517" s="36" t="str">
        <f t="shared" si="116"/>
        <v>November</v>
      </c>
      <c r="M1517" s="36">
        <f t="shared" si="117"/>
        <v>48</v>
      </c>
      <c r="N1517" s="36">
        <f t="shared" si="118"/>
        <v>28</v>
      </c>
      <c r="O1517" s="36" t="str">
        <f t="shared" si="119"/>
        <v>201548</v>
      </c>
      <c r="P1517" s="36" t="str">
        <f>CONCATENATE(K1517,MONTH(ExpensesDBTable[[#This Row],[Date]]))</f>
        <v>201511</v>
      </c>
      <c r="Q1517" s="36" t="s">
        <v>182</v>
      </c>
      <c r="R1517" s="36" t="s">
        <v>19</v>
      </c>
      <c r="S1517" s="38">
        <v>40.9</v>
      </c>
      <c r="T1517" s="36" t="s">
        <v>106</v>
      </c>
      <c r="U1517" s="36" t="s">
        <v>1528</v>
      </c>
    </row>
    <row r="1518" spans="10:21" x14ac:dyDescent="0.25">
      <c r="J1518" s="37">
        <v>42336</v>
      </c>
      <c r="K1518" s="36">
        <f t="shared" si="115"/>
        <v>2015</v>
      </c>
      <c r="L1518" s="36" t="str">
        <f t="shared" si="116"/>
        <v>November</v>
      </c>
      <c r="M1518" s="36">
        <f t="shared" si="117"/>
        <v>48</v>
      </c>
      <c r="N1518" s="36">
        <f t="shared" si="118"/>
        <v>28</v>
      </c>
      <c r="O1518" s="36" t="str">
        <f t="shared" si="119"/>
        <v>201548</v>
      </c>
      <c r="P1518" s="36" t="str">
        <f>CONCATENATE(K1518,MONTH(ExpensesDBTable[[#This Row],[Date]]))</f>
        <v>201511</v>
      </c>
      <c r="Q1518" s="36" t="s">
        <v>1067</v>
      </c>
      <c r="R1518" s="36" t="s">
        <v>13</v>
      </c>
      <c r="S1518" s="38">
        <v>40</v>
      </c>
      <c r="T1518" s="36" t="s">
        <v>106</v>
      </c>
      <c r="U1518" s="36" t="s">
        <v>1529</v>
      </c>
    </row>
    <row r="1519" spans="10:21" x14ac:dyDescent="0.25">
      <c r="J1519" s="37">
        <v>42336</v>
      </c>
      <c r="K1519" s="36">
        <f t="shared" si="115"/>
        <v>2015</v>
      </c>
      <c r="L1519" s="36" t="str">
        <f t="shared" si="116"/>
        <v>November</v>
      </c>
      <c r="M1519" s="36">
        <f t="shared" si="117"/>
        <v>48</v>
      </c>
      <c r="N1519" s="36">
        <f t="shared" si="118"/>
        <v>28</v>
      </c>
      <c r="O1519" s="36" t="str">
        <f t="shared" si="119"/>
        <v>201548</v>
      </c>
      <c r="P1519" s="36" t="str">
        <f>CONCATENATE(K1519,MONTH(ExpensesDBTable[[#This Row],[Date]]))</f>
        <v>201511</v>
      </c>
      <c r="Q1519" s="36" t="s">
        <v>1067</v>
      </c>
      <c r="R1519" s="36" t="s">
        <v>16</v>
      </c>
      <c r="S1519" s="38">
        <v>30</v>
      </c>
      <c r="T1519" s="36" t="s">
        <v>106</v>
      </c>
      <c r="U1519" s="36" t="s">
        <v>1530</v>
      </c>
    </row>
    <row r="1520" spans="10:21" x14ac:dyDescent="0.25">
      <c r="J1520" s="37">
        <v>42336</v>
      </c>
      <c r="K1520" s="36">
        <f t="shared" si="115"/>
        <v>2015</v>
      </c>
      <c r="L1520" s="36" t="str">
        <f t="shared" si="116"/>
        <v>November</v>
      </c>
      <c r="M1520" s="36">
        <f t="shared" si="117"/>
        <v>48</v>
      </c>
      <c r="N1520" s="36">
        <f t="shared" si="118"/>
        <v>28</v>
      </c>
      <c r="O1520" s="36" t="str">
        <f t="shared" si="119"/>
        <v>201548</v>
      </c>
      <c r="P1520" s="36" t="str">
        <f>CONCATENATE(K1520,MONTH(ExpensesDBTable[[#This Row],[Date]]))</f>
        <v>201511</v>
      </c>
      <c r="Q1520" s="36" t="s">
        <v>102</v>
      </c>
      <c r="R1520" s="36" t="s">
        <v>16</v>
      </c>
      <c r="S1520" s="38">
        <v>189</v>
      </c>
      <c r="T1520" s="36" t="s">
        <v>106</v>
      </c>
      <c r="U1520" s="36" t="s">
        <v>1531</v>
      </c>
    </row>
    <row r="1521" spans="10:21" x14ac:dyDescent="0.25">
      <c r="J1521" s="37">
        <v>42336</v>
      </c>
      <c r="K1521" s="36">
        <f t="shared" si="115"/>
        <v>2015</v>
      </c>
      <c r="L1521" s="36" t="str">
        <f t="shared" si="116"/>
        <v>November</v>
      </c>
      <c r="M1521" s="36">
        <f t="shared" si="117"/>
        <v>48</v>
      </c>
      <c r="N1521" s="36">
        <f t="shared" si="118"/>
        <v>28</v>
      </c>
      <c r="O1521" s="36" t="str">
        <f t="shared" si="119"/>
        <v>201548</v>
      </c>
      <c r="P1521" s="36" t="str">
        <f>CONCATENATE(K1521,MONTH(ExpensesDBTable[[#This Row],[Date]]))</f>
        <v>201511</v>
      </c>
      <c r="Q1521" s="36" t="s">
        <v>569</v>
      </c>
      <c r="R1521" s="36" t="s">
        <v>16</v>
      </c>
      <c r="S1521" s="38">
        <v>303.2</v>
      </c>
      <c r="T1521" s="36" t="s">
        <v>106</v>
      </c>
      <c r="U1521" s="36" t="s">
        <v>1532</v>
      </c>
    </row>
    <row r="1522" spans="10:21" x14ac:dyDescent="0.25">
      <c r="J1522" s="37">
        <v>42336</v>
      </c>
      <c r="K1522" s="36">
        <f t="shared" si="115"/>
        <v>2015</v>
      </c>
      <c r="L1522" s="36" t="str">
        <f t="shared" si="116"/>
        <v>November</v>
      </c>
      <c r="M1522" s="36">
        <f t="shared" si="117"/>
        <v>48</v>
      </c>
      <c r="N1522" s="36">
        <f t="shared" si="118"/>
        <v>28</v>
      </c>
      <c r="O1522" s="36" t="str">
        <f t="shared" si="119"/>
        <v>201548</v>
      </c>
      <c r="P1522" s="36" t="str">
        <f>CONCATENATE(K1522,MONTH(ExpensesDBTable[[#This Row],[Date]]))</f>
        <v>201511</v>
      </c>
      <c r="Q1522" s="36" t="s">
        <v>1238</v>
      </c>
      <c r="R1522" s="36" t="s">
        <v>22</v>
      </c>
      <c r="S1522" s="38">
        <v>47.75</v>
      </c>
      <c r="T1522" s="36" t="s">
        <v>106</v>
      </c>
      <c r="U1522" s="36" t="s">
        <v>1432</v>
      </c>
    </row>
    <row r="1523" spans="10:21" x14ac:dyDescent="0.25">
      <c r="J1523" s="37">
        <v>42337</v>
      </c>
      <c r="K1523" s="36">
        <f t="shared" si="115"/>
        <v>2015</v>
      </c>
      <c r="L1523" s="36" t="str">
        <f t="shared" si="116"/>
        <v>November</v>
      </c>
      <c r="M1523" s="36">
        <f t="shared" si="117"/>
        <v>48</v>
      </c>
      <c r="N1523" s="36">
        <f t="shared" si="118"/>
        <v>29</v>
      </c>
      <c r="O1523" s="36" t="str">
        <f t="shared" si="119"/>
        <v>201548</v>
      </c>
      <c r="P1523" s="36" t="str">
        <f>CONCATENATE(K1523,MONTH(ExpensesDBTable[[#This Row],[Date]]))</f>
        <v>201511</v>
      </c>
      <c r="Q1523" s="36" t="s">
        <v>1051</v>
      </c>
      <c r="R1523" s="36" t="s">
        <v>14</v>
      </c>
      <c r="S1523" s="38">
        <v>18.11</v>
      </c>
      <c r="T1523" s="36" t="s">
        <v>100</v>
      </c>
      <c r="U1523" s="36" t="s">
        <v>1533</v>
      </c>
    </row>
    <row r="1524" spans="10:21" x14ac:dyDescent="0.25">
      <c r="J1524" s="37">
        <v>42337</v>
      </c>
      <c r="K1524" s="36">
        <f t="shared" si="115"/>
        <v>2015</v>
      </c>
      <c r="L1524" s="36" t="str">
        <f t="shared" si="116"/>
        <v>November</v>
      </c>
      <c r="M1524" s="36">
        <f t="shared" si="117"/>
        <v>48</v>
      </c>
      <c r="N1524" s="36">
        <f t="shared" si="118"/>
        <v>29</v>
      </c>
      <c r="O1524" s="36" t="str">
        <f t="shared" si="119"/>
        <v>201548</v>
      </c>
      <c r="P1524" s="36" t="str">
        <f>CONCATENATE(K1524,MONTH(ExpensesDBTable[[#This Row],[Date]]))</f>
        <v>201511</v>
      </c>
      <c r="Q1524" s="36" t="s">
        <v>119</v>
      </c>
      <c r="R1524" s="36" t="s">
        <v>14</v>
      </c>
      <c r="S1524" s="38">
        <v>16.37</v>
      </c>
      <c r="T1524" s="36" t="s">
        <v>100</v>
      </c>
      <c r="U1524" s="36" t="s">
        <v>1533</v>
      </c>
    </row>
    <row r="1525" spans="10:21" x14ac:dyDescent="0.25">
      <c r="J1525" s="37">
        <v>42337</v>
      </c>
      <c r="K1525" s="36">
        <f t="shared" si="115"/>
        <v>2015</v>
      </c>
      <c r="L1525" s="36" t="str">
        <f t="shared" si="116"/>
        <v>November</v>
      </c>
      <c r="M1525" s="36">
        <f t="shared" si="117"/>
        <v>48</v>
      </c>
      <c r="N1525" s="36">
        <f t="shared" si="118"/>
        <v>29</v>
      </c>
      <c r="O1525" s="36" t="str">
        <f t="shared" si="119"/>
        <v>201548</v>
      </c>
      <c r="P1525" s="36" t="str">
        <f>CONCATENATE(K1525,MONTH(ExpensesDBTable[[#This Row],[Date]]))</f>
        <v>201511</v>
      </c>
      <c r="Q1525" s="36" t="s">
        <v>108</v>
      </c>
      <c r="R1525" s="36" t="s">
        <v>14</v>
      </c>
      <c r="S1525" s="38">
        <v>10.8</v>
      </c>
      <c r="T1525" s="36" t="s">
        <v>100</v>
      </c>
      <c r="U1525" s="36" t="s">
        <v>1534</v>
      </c>
    </row>
    <row r="1526" spans="10:21" x14ac:dyDescent="0.25">
      <c r="J1526" s="37">
        <v>42338</v>
      </c>
      <c r="K1526" s="36">
        <f t="shared" si="115"/>
        <v>2015</v>
      </c>
      <c r="L1526" s="36" t="str">
        <f t="shared" si="116"/>
        <v>November</v>
      </c>
      <c r="M1526" s="36">
        <f t="shared" si="117"/>
        <v>49</v>
      </c>
      <c r="N1526" s="36">
        <f t="shared" si="118"/>
        <v>30</v>
      </c>
      <c r="O1526" s="36" t="str">
        <f t="shared" si="119"/>
        <v>201549</v>
      </c>
      <c r="P1526" s="36" t="str">
        <f>CONCATENATE(K1526,MONTH(ExpensesDBTable[[#This Row],[Date]]))</f>
        <v>201511</v>
      </c>
      <c r="Q1526" s="36" t="s">
        <v>533</v>
      </c>
      <c r="R1526" s="36" t="s">
        <v>23</v>
      </c>
      <c r="S1526" s="38">
        <v>60</v>
      </c>
      <c r="T1526" s="36" t="s">
        <v>106</v>
      </c>
      <c r="U1526" s="36" t="s">
        <v>1492</v>
      </c>
    </row>
    <row r="1527" spans="10:21" x14ac:dyDescent="0.25">
      <c r="J1527" s="37">
        <v>42339</v>
      </c>
      <c r="K1527" s="36">
        <f t="shared" si="115"/>
        <v>2015</v>
      </c>
      <c r="L1527" s="36" t="str">
        <f t="shared" si="116"/>
        <v>December</v>
      </c>
      <c r="M1527" s="36">
        <f t="shared" si="117"/>
        <v>49</v>
      </c>
      <c r="N1527" s="36">
        <f t="shared" si="118"/>
        <v>1</v>
      </c>
      <c r="O1527" s="36" t="str">
        <f t="shared" si="119"/>
        <v>201549</v>
      </c>
      <c r="P1527" s="36" t="str">
        <f>CONCATENATE(K1527,MONTH(ExpensesDBTable[[#This Row],[Date]]))</f>
        <v>201512</v>
      </c>
      <c r="Q1527" s="36" t="s">
        <v>1059</v>
      </c>
      <c r="R1527" s="36" t="s">
        <v>17</v>
      </c>
      <c r="S1527" s="38">
        <v>29.8</v>
      </c>
      <c r="T1527" s="36" t="s">
        <v>106</v>
      </c>
      <c r="U1527" s="36" t="s">
        <v>1535</v>
      </c>
    </row>
    <row r="1528" spans="10:21" x14ac:dyDescent="0.25">
      <c r="J1528" s="37">
        <v>42339</v>
      </c>
      <c r="K1528" s="36">
        <f t="shared" si="115"/>
        <v>2015</v>
      </c>
      <c r="L1528" s="36" t="str">
        <f t="shared" si="116"/>
        <v>December</v>
      </c>
      <c r="M1528" s="36">
        <f t="shared" si="117"/>
        <v>49</v>
      </c>
      <c r="N1528" s="36">
        <f t="shared" si="118"/>
        <v>1</v>
      </c>
      <c r="O1528" s="36" t="str">
        <f t="shared" si="119"/>
        <v>201549</v>
      </c>
      <c r="P1528" s="36" t="str">
        <f>CONCATENATE(K1528,MONTH(ExpensesDBTable[[#This Row],[Date]]))</f>
        <v>201512</v>
      </c>
      <c r="Q1528" s="36" t="s">
        <v>182</v>
      </c>
      <c r="R1528" s="36" t="s">
        <v>19</v>
      </c>
      <c r="S1528" s="38">
        <v>12.95</v>
      </c>
      <c r="T1528" s="36" t="s">
        <v>100</v>
      </c>
      <c r="U1528" s="36" t="s">
        <v>1536</v>
      </c>
    </row>
    <row r="1529" spans="10:21" x14ac:dyDescent="0.25">
      <c r="J1529" s="37">
        <v>42339</v>
      </c>
      <c r="K1529" s="36">
        <f t="shared" si="115"/>
        <v>2015</v>
      </c>
      <c r="L1529" s="36" t="str">
        <f t="shared" si="116"/>
        <v>December</v>
      </c>
      <c r="M1529" s="36">
        <f t="shared" si="117"/>
        <v>49</v>
      </c>
      <c r="N1529" s="36">
        <f t="shared" si="118"/>
        <v>1</v>
      </c>
      <c r="O1529" s="36" t="str">
        <f t="shared" si="119"/>
        <v>201549</v>
      </c>
      <c r="P1529" s="36" t="str">
        <f>CONCATENATE(K1529,MONTH(ExpensesDBTable[[#This Row],[Date]]))</f>
        <v>201512</v>
      </c>
      <c r="Q1529" s="36" t="s">
        <v>145</v>
      </c>
      <c r="R1529" s="36" t="s">
        <v>23</v>
      </c>
      <c r="S1529" s="38">
        <v>5.84</v>
      </c>
      <c r="T1529" s="36" t="s">
        <v>106</v>
      </c>
      <c r="U1529" s="36" t="s">
        <v>1537</v>
      </c>
    </row>
    <row r="1530" spans="10:21" x14ac:dyDescent="0.25">
      <c r="J1530" s="37">
        <v>42339</v>
      </c>
      <c r="K1530" s="36">
        <f t="shared" si="115"/>
        <v>2015</v>
      </c>
      <c r="L1530" s="36" t="str">
        <f t="shared" si="116"/>
        <v>December</v>
      </c>
      <c r="M1530" s="36">
        <f t="shared" si="117"/>
        <v>49</v>
      </c>
      <c r="N1530" s="36">
        <f t="shared" si="118"/>
        <v>1</v>
      </c>
      <c r="O1530" s="36" t="str">
        <f t="shared" si="119"/>
        <v>201549</v>
      </c>
      <c r="P1530" s="36" t="str">
        <f>CONCATENATE(K1530,MONTH(ExpensesDBTable[[#This Row],[Date]]))</f>
        <v>201512</v>
      </c>
      <c r="Q1530" s="36" t="s">
        <v>119</v>
      </c>
      <c r="R1530" s="36" t="s">
        <v>14</v>
      </c>
      <c r="S1530" s="38">
        <v>6.91</v>
      </c>
      <c r="T1530" s="36" t="s">
        <v>100</v>
      </c>
      <c r="U1530" s="36" t="s">
        <v>1538</v>
      </c>
    </row>
    <row r="1531" spans="10:21" x14ac:dyDescent="0.25">
      <c r="J1531" s="37">
        <v>42339</v>
      </c>
      <c r="K1531" s="36">
        <f t="shared" si="115"/>
        <v>2015</v>
      </c>
      <c r="L1531" s="36" t="str">
        <f t="shared" si="116"/>
        <v>December</v>
      </c>
      <c r="M1531" s="36">
        <f t="shared" si="117"/>
        <v>49</v>
      </c>
      <c r="N1531" s="36">
        <f t="shared" si="118"/>
        <v>1</v>
      </c>
      <c r="O1531" s="36" t="str">
        <f t="shared" si="119"/>
        <v>201549</v>
      </c>
      <c r="P1531" s="36" t="str">
        <f>CONCATENATE(K1531,MONTH(ExpensesDBTable[[#This Row],[Date]]))</f>
        <v>201512</v>
      </c>
      <c r="Q1531" s="36" t="s">
        <v>1292</v>
      </c>
      <c r="R1531" s="36" t="s">
        <v>18</v>
      </c>
      <c r="S1531" s="38">
        <v>13.48</v>
      </c>
      <c r="T1531" s="36" t="s">
        <v>106</v>
      </c>
      <c r="U1531" s="36" t="s">
        <v>1539</v>
      </c>
    </row>
    <row r="1532" spans="10:21" x14ac:dyDescent="0.25">
      <c r="J1532" s="37">
        <v>42339</v>
      </c>
      <c r="K1532" s="36">
        <f t="shared" si="115"/>
        <v>2015</v>
      </c>
      <c r="L1532" s="36" t="str">
        <f t="shared" si="116"/>
        <v>December</v>
      </c>
      <c r="M1532" s="36">
        <f t="shared" si="117"/>
        <v>49</v>
      </c>
      <c r="N1532" s="36">
        <f t="shared" si="118"/>
        <v>1</v>
      </c>
      <c r="O1532" s="36" t="str">
        <f t="shared" si="119"/>
        <v>201549</v>
      </c>
      <c r="P1532" s="36" t="str">
        <f>CONCATENATE(K1532,MONTH(ExpensesDBTable[[#This Row],[Date]]))</f>
        <v>201512</v>
      </c>
      <c r="Q1532" s="36" t="s">
        <v>122</v>
      </c>
      <c r="R1532" s="36" t="s">
        <v>16</v>
      </c>
      <c r="S1532" s="38">
        <v>41.97</v>
      </c>
      <c r="T1532" s="36" t="s">
        <v>106</v>
      </c>
      <c r="U1532" s="36" t="s">
        <v>1540</v>
      </c>
    </row>
    <row r="1533" spans="10:21" x14ac:dyDescent="0.25">
      <c r="J1533" s="37">
        <v>42339</v>
      </c>
      <c r="K1533" s="36">
        <f t="shared" si="115"/>
        <v>2015</v>
      </c>
      <c r="L1533" s="36" t="str">
        <f t="shared" si="116"/>
        <v>December</v>
      </c>
      <c r="M1533" s="36">
        <f t="shared" si="117"/>
        <v>49</v>
      </c>
      <c r="N1533" s="36">
        <f t="shared" si="118"/>
        <v>1</v>
      </c>
      <c r="O1533" s="36" t="str">
        <f t="shared" si="119"/>
        <v>201549</v>
      </c>
      <c r="P1533" s="36" t="str">
        <f>CONCATENATE(K1533,MONTH(ExpensesDBTable[[#This Row],[Date]]))</f>
        <v>201512</v>
      </c>
      <c r="Q1533" s="36" t="s">
        <v>122</v>
      </c>
      <c r="R1533" s="36" t="s">
        <v>11</v>
      </c>
      <c r="S1533" s="38">
        <v>13</v>
      </c>
      <c r="T1533" s="36" t="s">
        <v>100</v>
      </c>
      <c r="U1533" s="36" t="s">
        <v>1541</v>
      </c>
    </row>
    <row r="1534" spans="10:21" x14ac:dyDescent="0.25">
      <c r="J1534" s="37">
        <v>42341</v>
      </c>
      <c r="K1534" s="36">
        <f t="shared" si="115"/>
        <v>2015</v>
      </c>
      <c r="L1534" s="36" t="str">
        <f t="shared" si="116"/>
        <v>December</v>
      </c>
      <c r="M1534" s="36">
        <f t="shared" si="117"/>
        <v>49</v>
      </c>
      <c r="N1534" s="36">
        <f t="shared" si="118"/>
        <v>3</v>
      </c>
      <c r="O1534" s="36" t="str">
        <f t="shared" si="119"/>
        <v>201549</v>
      </c>
      <c r="P1534" s="36" t="str">
        <f>CONCATENATE(K1534,MONTH(ExpensesDBTable[[#This Row],[Date]]))</f>
        <v>201512</v>
      </c>
      <c r="Q1534" s="36" t="s">
        <v>182</v>
      </c>
      <c r="R1534" s="36" t="s">
        <v>19</v>
      </c>
      <c r="S1534" s="38">
        <v>77.400000000000006</v>
      </c>
      <c r="T1534" s="36" t="s">
        <v>106</v>
      </c>
      <c r="U1534" s="36" t="s">
        <v>1542</v>
      </c>
    </row>
    <row r="1535" spans="10:21" x14ac:dyDescent="0.25">
      <c r="J1535" s="37">
        <v>42341</v>
      </c>
      <c r="K1535" s="36">
        <f t="shared" si="115"/>
        <v>2015</v>
      </c>
      <c r="L1535" s="36" t="str">
        <f t="shared" si="116"/>
        <v>December</v>
      </c>
      <c r="M1535" s="36">
        <f t="shared" si="117"/>
        <v>49</v>
      </c>
      <c r="N1535" s="36">
        <f t="shared" si="118"/>
        <v>3</v>
      </c>
      <c r="O1535" s="36" t="str">
        <f t="shared" si="119"/>
        <v>201549</v>
      </c>
      <c r="P1535" s="36" t="str">
        <f>CONCATENATE(K1535,MONTH(ExpensesDBTable[[#This Row],[Date]]))</f>
        <v>201512</v>
      </c>
      <c r="Q1535" s="36" t="s">
        <v>182</v>
      </c>
      <c r="R1535" s="36" t="s">
        <v>19</v>
      </c>
      <c r="S1535" s="38">
        <v>1252.19</v>
      </c>
      <c r="T1535" s="36" t="s">
        <v>106</v>
      </c>
      <c r="U1535" s="36" t="s">
        <v>1543</v>
      </c>
    </row>
    <row r="1536" spans="10:21" x14ac:dyDescent="0.25">
      <c r="J1536" s="37">
        <v>42341</v>
      </c>
      <c r="K1536" s="36">
        <f t="shared" si="115"/>
        <v>2015</v>
      </c>
      <c r="L1536" s="36" t="str">
        <f t="shared" si="116"/>
        <v>December</v>
      </c>
      <c r="M1536" s="36">
        <f t="shared" si="117"/>
        <v>49</v>
      </c>
      <c r="N1536" s="36">
        <f t="shared" si="118"/>
        <v>3</v>
      </c>
      <c r="O1536" s="36" t="str">
        <f t="shared" si="119"/>
        <v>201549</v>
      </c>
      <c r="P1536" s="36" t="str">
        <f>CONCATENATE(K1536,MONTH(ExpensesDBTable[[#This Row],[Date]]))</f>
        <v>201512</v>
      </c>
      <c r="Q1536" s="36" t="s">
        <v>182</v>
      </c>
      <c r="R1536" s="36" t="s">
        <v>22</v>
      </c>
      <c r="S1536" s="38">
        <v>15</v>
      </c>
      <c r="T1536" s="36" t="s">
        <v>100</v>
      </c>
      <c r="U1536" s="36" t="s">
        <v>1544</v>
      </c>
    </row>
    <row r="1537" spans="10:21" x14ac:dyDescent="0.25">
      <c r="J1537" s="37">
        <v>42342</v>
      </c>
      <c r="K1537" s="36">
        <f t="shared" si="115"/>
        <v>2015</v>
      </c>
      <c r="L1537" s="36" t="str">
        <f t="shared" si="116"/>
        <v>December</v>
      </c>
      <c r="M1537" s="36">
        <f t="shared" si="117"/>
        <v>49</v>
      </c>
      <c r="N1537" s="36">
        <f t="shared" si="118"/>
        <v>4</v>
      </c>
      <c r="O1537" s="36" t="str">
        <f t="shared" si="119"/>
        <v>201549</v>
      </c>
      <c r="P1537" s="36" t="str">
        <f>CONCATENATE(K1537,MONTH(ExpensesDBTable[[#This Row],[Date]]))</f>
        <v>201512</v>
      </c>
      <c r="Q1537" s="36" t="s">
        <v>119</v>
      </c>
      <c r="R1537" s="36" t="s">
        <v>14</v>
      </c>
      <c r="S1537" s="38">
        <v>15</v>
      </c>
      <c r="T1537" s="36" t="s">
        <v>100</v>
      </c>
      <c r="U1537" s="36" t="s">
        <v>1545</v>
      </c>
    </row>
    <row r="1538" spans="10:21" x14ac:dyDescent="0.25">
      <c r="J1538" s="37">
        <v>42342</v>
      </c>
      <c r="K1538" s="36">
        <f t="shared" si="115"/>
        <v>2015</v>
      </c>
      <c r="L1538" s="36" t="str">
        <f t="shared" si="116"/>
        <v>December</v>
      </c>
      <c r="M1538" s="36">
        <f t="shared" si="117"/>
        <v>49</v>
      </c>
      <c r="N1538" s="36">
        <f t="shared" si="118"/>
        <v>4</v>
      </c>
      <c r="O1538" s="36" t="str">
        <f t="shared" si="119"/>
        <v>201549</v>
      </c>
      <c r="P1538" s="36" t="str">
        <f>CONCATENATE(K1538,MONTH(ExpensesDBTable[[#This Row],[Date]]))</f>
        <v>201512</v>
      </c>
      <c r="Q1538" s="36" t="s">
        <v>182</v>
      </c>
      <c r="R1538" s="36" t="s">
        <v>18</v>
      </c>
      <c r="S1538" s="38">
        <v>25</v>
      </c>
      <c r="T1538" s="36" t="s">
        <v>106</v>
      </c>
      <c r="U1538" s="36" t="s">
        <v>1546</v>
      </c>
    </row>
    <row r="1539" spans="10:21" x14ac:dyDescent="0.25">
      <c r="J1539" s="37">
        <v>42342</v>
      </c>
      <c r="K1539" s="36">
        <f t="shared" si="115"/>
        <v>2015</v>
      </c>
      <c r="L1539" s="36" t="str">
        <f t="shared" si="116"/>
        <v>December</v>
      </c>
      <c r="M1539" s="36">
        <f t="shared" si="117"/>
        <v>49</v>
      </c>
      <c r="N1539" s="36">
        <f t="shared" si="118"/>
        <v>4</v>
      </c>
      <c r="O1539" s="36" t="str">
        <f t="shared" si="119"/>
        <v>201549</v>
      </c>
      <c r="P1539" s="36" t="str">
        <f>CONCATENATE(K1539,MONTH(ExpensesDBTable[[#This Row],[Date]]))</f>
        <v>201512</v>
      </c>
      <c r="Q1539" s="36" t="s">
        <v>182</v>
      </c>
      <c r="R1539" s="36" t="s">
        <v>14</v>
      </c>
      <c r="S1539" s="38">
        <v>4</v>
      </c>
      <c r="T1539" s="36" t="s">
        <v>100</v>
      </c>
      <c r="U1539" s="36" t="s">
        <v>1547</v>
      </c>
    </row>
    <row r="1540" spans="10:21" x14ac:dyDescent="0.25">
      <c r="J1540" s="37">
        <v>42342</v>
      </c>
      <c r="K1540" s="36">
        <f t="shared" si="115"/>
        <v>2015</v>
      </c>
      <c r="L1540" s="36" t="str">
        <f t="shared" si="116"/>
        <v>December</v>
      </c>
      <c r="M1540" s="36">
        <f t="shared" si="117"/>
        <v>49</v>
      </c>
      <c r="N1540" s="36">
        <f t="shared" si="118"/>
        <v>4</v>
      </c>
      <c r="O1540" s="36" t="str">
        <f t="shared" si="119"/>
        <v>201549</v>
      </c>
      <c r="P1540" s="36" t="str">
        <f>CONCATENATE(K1540,MONTH(ExpensesDBTable[[#This Row],[Date]]))</f>
        <v>201512</v>
      </c>
      <c r="Q1540" s="36" t="s">
        <v>1051</v>
      </c>
      <c r="R1540" s="36" t="s">
        <v>14</v>
      </c>
      <c r="S1540" s="38">
        <v>5.7</v>
      </c>
      <c r="T1540" s="36" t="s">
        <v>100</v>
      </c>
      <c r="U1540" s="36" t="s">
        <v>1548</v>
      </c>
    </row>
    <row r="1541" spans="10:21" x14ac:dyDescent="0.25">
      <c r="J1541" s="37">
        <v>42343</v>
      </c>
      <c r="K1541" s="36">
        <f t="shared" si="115"/>
        <v>2015</v>
      </c>
      <c r="L1541" s="36" t="str">
        <f t="shared" si="116"/>
        <v>December</v>
      </c>
      <c r="M1541" s="36">
        <f t="shared" si="117"/>
        <v>49</v>
      </c>
      <c r="N1541" s="36">
        <f t="shared" si="118"/>
        <v>5</v>
      </c>
      <c r="O1541" s="36" t="str">
        <f t="shared" si="119"/>
        <v>201549</v>
      </c>
      <c r="P1541" s="36" t="str">
        <f>CONCATENATE(K1541,MONTH(ExpensesDBTable[[#This Row],[Date]]))</f>
        <v>201512</v>
      </c>
      <c r="Q1541" s="36" t="s">
        <v>102</v>
      </c>
      <c r="R1541" s="36" t="s">
        <v>16</v>
      </c>
      <c r="S1541" s="38">
        <v>16</v>
      </c>
      <c r="T1541" s="36" t="s">
        <v>106</v>
      </c>
      <c r="U1541" s="36" t="s">
        <v>1549</v>
      </c>
    </row>
    <row r="1542" spans="10:21" x14ac:dyDescent="0.25">
      <c r="J1542" s="37">
        <v>42343</v>
      </c>
      <c r="K1542" s="36">
        <f t="shared" si="115"/>
        <v>2015</v>
      </c>
      <c r="L1542" s="36" t="str">
        <f t="shared" si="116"/>
        <v>December</v>
      </c>
      <c r="M1542" s="36">
        <f t="shared" si="117"/>
        <v>49</v>
      </c>
      <c r="N1542" s="36">
        <f t="shared" si="118"/>
        <v>5</v>
      </c>
      <c r="O1542" s="36" t="str">
        <f t="shared" si="119"/>
        <v>201549</v>
      </c>
      <c r="P1542" s="36" t="str">
        <f>CONCATENATE(K1542,MONTH(ExpensesDBTable[[#This Row],[Date]]))</f>
        <v>201512</v>
      </c>
      <c r="Q1542" s="36" t="s">
        <v>102</v>
      </c>
      <c r="R1542" s="36" t="s">
        <v>14</v>
      </c>
      <c r="S1542" s="38">
        <v>14</v>
      </c>
      <c r="T1542" s="36" t="s">
        <v>100</v>
      </c>
      <c r="U1542" s="36" t="s">
        <v>1550</v>
      </c>
    </row>
    <row r="1543" spans="10:21" x14ac:dyDescent="0.25">
      <c r="J1543" s="37">
        <v>42343</v>
      </c>
      <c r="K1543" s="36">
        <f t="shared" si="115"/>
        <v>2015</v>
      </c>
      <c r="L1543" s="36" t="str">
        <f t="shared" si="116"/>
        <v>December</v>
      </c>
      <c r="M1543" s="36">
        <f t="shared" si="117"/>
        <v>49</v>
      </c>
      <c r="N1543" s="36">
        <f t="shared" si="118"/>
        <v>5</v>
      </c>
      <c r="O1543" s="36" t="str">
        <f t="shared" si="119"/>
        <v>201549</v>
      </c>
      <c r="P1543" s="36" t="str">
        <f>CONCATENATE(K1543,MONTH(ExpensesDBTable[[#This Row],[Date]]))</f>
        <v>201512</v>
      </c>
      <c r="Q1543" s="36" t="s">
        <v>348</v>
      </c>
      <c r="R1543" s="36" t="s">
        <v>13</v>
      </c>
      <c r="S1543" s="38">
        <v>43.5</v>
      </c>
      <c r="T1543" s="36" t="s">
        <v>106</v>
      </c>
      <c r="U1543" s="36" t="s">
        <v>1551</v>
      </c>
    </row>
    <row r="1544" spans="10:21" x14ac:dyDescent="0.25">
      <c r="J1544" s="37">
        <v>42343</v>
      </c>
      <c r="K1544" s="36">
        <f t="shared" si="115"/>
        <v>2015</v>
      </c>
      <c r="L1544" s="36" t="str">
        <f t="shared" si="116"/>
        <v>December</v>
      </c>
      <c r="M1544" s="36">
        <f t="shared" si="117"/>
        <v>49</v>
      </c>
      <c r="N1544" s="36">
        <f t="shared" si="118"/>
        <v>5</v>
      </c>
      <c r="O1544" s="36" t="str">
        <f t="shared" si="119"/>
        <v>201549</v>
      </c>
      <c r="P1544" s="36" t="str">
        <f>CONCATENATE(K1544,MONTH(ExpensesDBTable[[#This Row],[Date]]))</f>
        <v>201512</v>
      </c>
      <c r="Q1544" s="36" t="s">
        <v>1067</v>
      </c>
      <c r="R1544" s="36" t="s">
        <v>13</v>
      </c>
      <c r="S1544" s="38">
        <v>37.770000000000003</v>
      </c>
      <c r="T1544" s="36" t="s">
        <v>106</v>
      </c>
      <c r="U1544" s="36" t="s">
        <v>1552</v>
      </c>
    </row>
    <row r="1545" spans="10:21" x14ac:dyDescent="0.25">
      <c r="J1545" s="37">
        <v>42343</v>
      </c>
      <c r="K1545" s="36">
        <f t="shared" si="115"/>
        <v>2015</v>
      </c>
      <c r="L1545" s="36" t="str">
        <f t="shared" si="116"/>
        <v>December</v>
      </c>
      <c r="M1545" s="36">
        <f t="shared" si="117"/>
        <v>49</v>
      </c>
      <c r="N1545" s="36">
        <f t="shared" si="118"/>
        <v>5</v>
      </c>
      <c r="O1545" s="36" t="str">
        <f t="shared" si="119"/>
        <v>201549</v>
      </c>
      <c r="P1545" s="36" t="str">
        <f>CONCATENATE(K1545,MONTH(ExpensesDBTable[[#This Row],[Date]]))</f>
        <v>201512</v>
      </c>
      <c r="Q1545" s="36" t="s">
        <v>1238</v>
      </c>
      <c r="R1545" s="36" t="s">
        <v>22</v>
      </c>
      <c r="S1545" s="38">
        <v>44.9</v>
      </c>
      <c r="T1545" s="36" t="s">
        <v>106</v>
      </c>
      <c r="U1545" s="36" t="s">
        <v>1553</v>
      </c>
    </row>
    <row r="1546" spans="10:21" x14ac:dyDescent="0.25">
      <c r="J1546" s="37">
        <v>42343</v>
      </c>
      <c r="K1546" s="36">
        <f t="shared" si="115"/>
        <v>2015</v>
      </c>
      <c r="L1546" s="36" t="str">
        <f t="shared" si="116"/>
        <v>December</v>
      </c>
      <c r="M1546" s="36">
        <f t="shared" si="117"/>
        <v>49</v>
      </c>
      <c r="N1546" s="36">
        <f t="shared" si="118"/>
        <v>5</v>
      </c>
      <c r="O1546" s="36" t="str">
        <f t="shared" si="119"/>
        <v>201549</v>
      </c>
      <c r="P1546" s="36" t="str">
        <f>CONCATENATE(K1546,MONTH(ExpensesDBTable[[#This Row],[Date]]))</f>
        <v>201512</v>
      </c>
      <c r="Q1546" s="36" t="s">
        <v>1067</v>
      </c>
      <c r="R1546" s="36" t="s">
        <v>18</v>
      </c>
      <c r="S1546" s="38">
        <v>63.99</v>
      </c>
      <c r="T1546" s="36" t="s">
        <v>106</v>
      </c>
      <c r="U1546" s="36" t="s">
        <v>1554</v>
      </c>
    </row>
    <row r="1547" spans="10:21" x14ac:dyDescent="0.25">
      <c r="J1547" s="37">
        <v>42343</v>
      </c>
      <c r="K1547" s="36">
        <f t="shared" ref="K1547:K1610" si="120">YEAR(J1547)</f>
        <v>2015</v>
      </c>
      <c r="L1547" s="36" t="str">
        <f t="shared" ref="L1547:L1610" si="121">TEXT(DATE(1,MONTH(J1547),1),"MMMM")</f>
        <v>December</v>
      </c>
      <c r="M1547" s="36">
        <f t="shared" ref="M1547:M1610" si="122">WEEKNUM(J1547,2)</f>
        <v>49</v>
      </c>
      <c r="N1547" s="36">
        <f t="shared" ref="N1547:N1610" si="123">DAY(J1547)</f>
        <v>5</v>
      </c>
      <c r="O1547" s="36" t="str">
        <f t="shared" ref="O1547:O1610" si="124">CONCATENATE(K1547,M1547)</f>
        <v>201549</v>
      </c>
      <c r="P1547" s="36" t="str">
        <f>CONCATENATE(K1547,MONTH(ExpensesDBTable[[#This Row],[Date]]))</f>
        <v>201512</v>
      </c>
      <c r="Q1547" s="36" t="s">
        <v>199</v>
      </c>
      <c r="R1547" s="36" t="s">
        <v>14</v>
      </c>
      <c r="S1547" s="38">
        <v>3.9</v>
      </c>
      <c r="T1547" s="36" t="s">
        <v>100</v>
      </c>
      <c r="U1547" s="36" t="s">
        <v>1555</v>
      </c>
    </row>
    <row r="1548" spans="10:21" x14ac:dyDescent="0.25">
      <c r="J1548" s="37">
        <v>42343</v>
      </c>
      <c r="K1548" s="36">
        <f t="shared" si="120"/>
        <v>2015</v>
      </c>
      <c r="L1548" s="36" t="str">
        <f t="shared" si="121"/>
        <v>December</v>
      </c>
      <c r="M1548" s="36">
        <f t="shared" si="122"/>
        <v>49</v>
      </c>
      <c r="N1548" s="36">
        <f t="shared" si="123"/>
        <v>5</v>
      </c>
      <c r="O1548" s="36" t="str">
        <f t="shared" si="124"/>
        <v>201549</v>
      </c>
      <c r="P1548" s="36" t="str">
        <f>CONCATENATE(K1548,MONTH(ExpensesDBTable[[#This Row],[Date]]))</f>
        <v>201512</v>
      </c>
      <c r="Q1548" s="36" t="s">
        <v>1051</v>
      </c>
      <c r="R1548" s="36" t="s">
        <v>14</v>
      </c>
      <c r="S1548" s="38">
        <v>7.5</v>
      </c>
      <c r="T1548" s="36" t="s">
        <v>100</v>
      </c>
      <c r="U1548" s="36" t="s">
        <v>1556</v>
      </c>
    </row>
    <row r="1549" spans="10:21" x14ac:dyDescent="0.25">
      <c r="J1549" s="37">
        <v>42344</v>
      </c>
      <c r="K1549" s="36">
        <f t="shared" si="120"/>
        <v>2015</v>
      </c>
      <c r="L1549" s="36" t="str">
        <f t="shared" si="121"/>
        <v>December</v>
      </c>
      <c r="M1549" s="36">
        <f t="shared" si="122"/>
        <v>49</v>
      </c>
      <c r="N1549" s="36">
        <f t="shared" si="123"/>
        <v>6</v>
      </c>
      <c r="O1549" s="36" t="str">
        <f t="shared" si="124"/>
        <v>201549</v>
      </c>
      <c r="P1549" s="36" t="str">
        <f>CONCATENATE(K1549,MONTH(ExpensesDBTable[[#This Row],[Date]]))</f>
        <v>201512</v>
      </c>
      <c r="Q1549" s="36" t="s">
        <v>1335</v>
      </c>
      <c r="R1549" s="36" t="s">
        <v>22</v>
      </c>
      <c r="S1549" s="38">
        <v>4</v>
      </c>
      <c r="T1549" s="36" t="s">
        <v>100</v>
      </c>
      <c r="U1549" s="36" t="s">
        <v>1557</v>
      </c>
    </row>
    <row r="1550" spans="10:21" x14ac:dyDescent="0.25">
      <c r="J1550" s="37">
        <v>42344</v>
      </c>
      <c r="K1550" s="36">
        <f t="shared" si="120"/>
        <v>2015</v>
      </c>
      <c r="L1550" s="36" t="str">
        <f t="shared" si="121"/>
        <v>December</v>
      </c>
      <c r="M1550" s="36">
        <f t="shared" si="122"/>
        <v>49</v>
      </c>
      <c r="N1550" s="36">
        <f t="shared" si="123"/>
        <v>6</v>
      </c>
      <c r="O1550" s="36" t="str">
        <f t="shared" si="124"/>
        <v>201549</v>
      </c>
      <c r="P1550" s="36" t="str">
        <f>CONCATENATE(K1550,MONTH(ExpensesDBTable[[#This Row],[Date]]))</f>
        <v>201512</v>
      </c>
      <c r="Q1550" s="36" t="s">
        <v>182</v>
      </c>
      <c r="R1550" s="36" t="s">
        <v>14</v>
      </c>
      <c r="S1550" s="38">
        <v>10</v>
      </c>
      <c r="T1550" s="36" t="s">
        <v>100</v>
      </c>
      <c r="U1550" s="36" t="s">
        <v>1558</v>
      </c>
    </row>
    <row r="1551" spans="10:21" x14ac:dyDescent="0.25">
      <c r="J1551" s="37">
        <v>42344</v>
      </c>
      <c r="K1551" s="36">
        <f t="shared" si="120"/>
        <v>2015</v>
      </c>
      <c r="L1551" s="36" t="str">
        <f t="shared" si="121"/>
        <v>December</v>
      </c>
      <c r="M1551" s="36">
        <f t="shared" si="122"/>
        <v>49</v>
      </c>
      <c r="N1551" s="36">
        <f t="shared" si="123"/>
        <v>6</v>
      </c>
      <c r="O1551" s="36" t="str">
        <f t="shared" si="124"/>
        <v>201549</v>
      </c>
      <c r="P1551" s="36" t="str">
        <f>CONCATENATE(K1551,MONTH(ExpensesDBTable[[#This Row],[Date]]))</f>
        <v>201512</v>
      </c>
      <c r="Q1551" s="36" t="s">
        <v>171</v>
      </c>
      <c r="R1551" s="36" t="s">
        <v>18</v>
      </c>
      <c r="S1551" s="38">
        <v>100.9</v>
      </c>
      <c r="T1551" s="36" t="s">
        <v>106</v>
      </c>
      <c r="U1551" s="36" t="s">
        <v>1559</v>
      </c>
    </row>
    <row r="1552" spans="10:21" x14ac:dyDescent="0.25">
      <c r="J1552" s="37">
        <v>42344</v>
      </c>
      <c r="K1552" s="36">
        <f t="shared" si="120"/>
        <v>2015</v>
      </c>
      <c r="L1552" s="36" t="str">
        <f t="shared" si="121"/>
        <v>December</v>
      </c>
      <c r="M1552" s="36">
        <f t="shared" si="122"/>
        <v>49</v>
      </c>
      <c r="N1552" s="36">
        <f t="shared" si="123"/>
        <v>6</v>
      </c>
      <c r="O1552" s="36" t="str">
        <f t="shared" si="124"/>
        <v>201549</v>
      </c>
      <c r="P1552" s="36" t="str">
        <f>CONCATENATE(K1552,MONTH(ExpensesDBTable[[#This Row],[Date]]))</f>
        <v>201512</v>
      </c>
      <c r="Q1552" s="36" t="s">
        <v>182</v>
      </c>
      <c r="R1552" s="36" t="s">
        <v>14</v>
      </c>
      <c r="S1552" s="38">
        <v>11.5</v>
      </c>
      <c r="T1552" s="36" t="s">
        <v>100</v>
      </c>
      <c r="U1552" s="36" t="s">
        <v>1560</v>
      </c>
    </row>
    <row r="1553" spans="10:21" x14ac:dyDescent="0.25">
      <c r="J1553" s="37">
        <v>42344</v>
      </c>
      <c r="K1553" s="36">
        <f t="shared" si="120"/>
        <v>2015</v>
      </c>
      <c r="L1553" s="36" t="str">
        <f t="shared" si="121"/>
        <v>December</v>
      </c>
      <c r="M1553" s="36">
        <f t="shared" si="122"/>
        <v>49</v>
      </c>
      <c r="N1553" s="36">
        <f t="shared" si="123"/>
        <v>6</v>
      </c>
      <c r="O1553" s="36" t="str">
        <f t="shared" si="124"/>
        <v>201549</v>
      </c>
      <c r="P1553" s="36" t="str">
        <f>CONCATENATE(K1553,MONTH(ExpensesDBTable[[#This Row],[Date]]))</f>
        <v>201512</v>
      </c>
      <c r="Q1553" s="36" t="s">
        <v>108</v>
      </c>
      <c r="R1553" s="36" t="s">
        <v>14</v>
      </c>
      <c r="S1553" s="38">
        <v>4.95</v>
      </c>
      <c r="T1553" s="36" t="s">
        <v>100</v>
      </c>
      <c r="U1553" s="36" t="s">
        <v>1561</v>
      </c>
    </row>
    <row r="1554" spans="10:21" x14ac:dyDescent="0.25">
      <c r="J1554" s="37">
        <v>42345</v>
      </c>
      <c r="K1554" s="36">
        <f t="shared" si="120"/>
        <v>2015</v>
      </c>
      <c r="L1554" s="36" t="str">
        <f t="shared" si="121"/>
        <v>December</v>
      </c>
      <c r="M1554" s="36">
        <f t="shared" si="122"/>
        <v>50</v>
      </c>
      <c r="N1554" s="36">
        <f t="shared" si="123"/>
        <v>7</v>
      </c>
      <c r="O1554" s="36" t="str">
        <f t="shared" si="124"/>
        <v>201550</v>
      </c>
      <c r="P1554" s="36" t="str">
        <f>CONCATENATE(K1554,MONTH(ExpensesDBTable[[#This Row],[Date]]))</f>
        <v>201512</v>
      </c>
      <c r="Q1554" s="36" t="s">
        <v>1067</v>
      </c>
      <c r="R1554" s="36" t="s">
        <v>16</v>
      </c>
      <c r="S1554" s="38">
        <v>64.2</v>
      </c>
      <c r="T1554" s="36" t="s">
        <v>106</v>
      </c>
      <c r="U1554" s="36" t="s">
        <v>1562</v>
      </c>
    </row>
    <row r="1555" spans="10:21" x14ac:dyDescent="0.25">
      <c r="J1555" s="37">
        <v>42346</v>
      </c>
      <c r="K1555" s="36">
        <f t="shared" si="120"/>
        <v>2015</v>
      </c>
      <c r="L1555" s="36" t="str">
        <f t="shared" si="121"/>
        <v>December</v>
      </c>
      <c r="M1555" s="36">
        <f t="shared" si="122"/>
        <v>50</v>
      </c>
      <c r="N1555" s="36">
        <f t="shared" si="123"/>
        <v>8</v>
      </c>
      <c r="O1555" s="36" t="str">
        <f t="shared" si="124"/>
        <v>201550</v>
      </c>
      <c r="P1555" s="36" t="str">
        <f>CONCATENATE(K1555,MONTH(ExpensesDBTable[[#This Row],[Date]]))</f>
        <v>201512</v>
      </c>
      <c r="Q1555" s="36" t="s">
        <v>128</v>
      </c>
      <c r="R1555" s="36" t="s">
        <v>22</v>
      </c>
      <c r="S1555" s="38">
        <v>20</v>
      </c>
      <c r="T1555" s="36" t="s">
        <v>100</v>
      </c>
      <c r="U1555" s="36" t="s">
        <v>1563</v>
      </c>
    </row>
    <row r="1556" spans="10:21" x14ac:dyDescent="0.25">
      <c r="J1556" s="37">
        <v>42346</v>
      </c>
      <c r="K1556" s="36">
        <f t="shared" si="120"/>
        <v>2015</v>
      </c>
      <c r="L1556" s="36" t="str">
        <f t="shared" si="121"/>
        <v>December</v>
      </c>
      <c r="M1556" s="36">
        <f t="shared" si="122"/>
        <v>50</v>
      </c>
      <c r="N1556" s="36">
        <f t="shared" si="123"/>
        <v>8</v>
      </c>
      <c r="O1556" s="36" t="str">
        <f t="shared" si="124"/>
        <v>201550</v>
      </c>
      <c r="P1556" s="36" t="str">
        <f>CONCATENATE(K1556,MONTH(ExpensesDBTable[[#This Row],[Date]]))</f>
        <v>201512</v>
      </c>
      <c r="Q1556" s="36" t="s">
        <v>1238</v>
      </c>
      <c r="R1556" s="36" t="s">
        <v>22</v>
      </c>
      <c r="S1556" s="38">
        <v>223</v>
      </c>
      <c r="T1556" s="36" t="s">
        <v>106</v>
      </c>
      <c r="U1556" s="36" t="s">
        <v>1564</v>
      </c>
    </row>
    <row r="1557" spans="10:21" x14ac:dyDescent="0.25">
      <c r="J1557" s="37">
        <v>42346</v>
      </c>
      <c r="K1557" s="36">
        <f t="shared" si="120"/>
        <v>2015</v>
      </c>
      <c r="L1557" s="36" t="str">
        <f t="shared" si="121"/>
        <v>December</v>
      </c>
      <c r="M1557" s="36">
        <f t="shared" si="122"/>
        <v>50</v>
      </c>
      <c r="N1557" s="36">
        <f t="shared" si="123"/>
        <v>8</v>
      </c>
      <c r="O1557" s="36" t="str">
        <f t="shared" si="124"/>
        <v>201550</v>
      </c>
      <c r="P1557" s="36" t="str">
        <f>CONCATENATE(K1557,MONTH(ExpensesDBTable[[#This Row],[Date]]))</f>
        <v>201512</v>
      </c>
      <c r="Q1557" s="36" t="s">
        <v>119</v>
      </c>
      <c r="R1557" s="36" t="s">
        <v>14</v>
      </c>
      <c r="S1557" s="38">
        <v>20.29</v>
      </c>
      <c r="T1557" s="36" t="s">
        <v>100</v>
      </c>
      <c r="U1557" s="36" t="s">
        <v>927</v>
      </c>
    </row>
    <row r="1558" spans="10:21" x14ac:dyDescent="0.25">
      <c r="J1558" s="37">
        <v>42346</v>
      </c>
      <c r="K1558" s="36">
        <f t="shared" si="120"/>
        <v>2015</v>
      </c>
      <c r="L1558" s="36" t="str">
        <f t="shared" si="121"/>
        <v>December</v>
      </c>
      <c r="M1558" s="36">
        <f t="shared" si="122"/>
        <v>50</v>
      </c>
      <c r="N1558" s="36">
        <f t="shared" si="123"/>
        <v>8</v>
      </c>
      <c r="O1558" s="36" t="str">
        <f t="shared" si="124"/>
        <v>201550</v>
      </c>
      <c r="P1558" s="36" t="str">
        <f>CONCATENATE(K1558,MONTH(ExpensesDBTable[[#This Row],[Date]]))</f>
        <v>201512</v>
      </c>
      <c r="Q1558" s="36" t="s">
        <v>1204</v>
      </c>
      <c r="R1558" s="36" t="s">
        <v>23</v>
      </c>
      <c r="S1558" s="38">
        <v>12.5</v>
      </c>
      <c r="T1558" s="36" t="s">
        <v>106</v>
      </c>
      <c r="U1558" s="36" t="s">
        <v>1565</v>
      </c>
    </row>
    <row r="1559" spans="10:21" x14ac:dyDescent="0.25">
      <c r="J1559" s="37">
        <v>42346</v>
      </c>
      <c r="K1559" s="36">
        <f t="shared" si="120"/>
        <v>2015</v>
      </c>
      <c r="L1559" s="36" t="str">
        <f t="shared" si="121"/>
        <v>December</v>
      </c>
      <c r="M1559" s="36">
        <f t="shared" si="122"/>
        <v>50</v>
      </c>
      <c r="N1559" s="36">
        <f t="shared" si="123"/>
        <v>8</v>
      </c>
      <c r="O1559" s="36" t="str">
        <f t="shared" si="124"/>
        <v>201550</v>
      </c>
      <c r="P1559" s="36" t="str">
        <f>CONCATENATE(K1559,MONTH(ExpensesDBTable[[#This Row],[Date]]))</f>
        <v>201512</v>
      </c>
      <c r="Q1559" s="36" t="s">
        <v>1204</v>
      </c>
      <c r="R1559" s="36" t="s">
        <v>23</v>
      </c>
      <c r="S1559" s="38">
        <v>17.5</v>
      </c>
      <c r="T1559" s="36" t="s">
        <v>106</v>
      </c>
      <c r="U1559" s="36" t="s">
        <v>1566</v>
      </c>
    </row>
    <row r="1560" spans="10:21" x14ac:dyDescent="0.25">
      <c r="J1560" s="37">
        <v>42348</v>
      </c>
      <c r="K1560" s="36">
        <f t="shared" si="120"/>
        <v>2015</v>
      </c>
      <c r="L1560" s="36" t="str">
        <f t="shared" si="121"/>
        <v>December</v>
      </c>
      <c r="M1560" s="36">
        <f t="shared" si="122"/>
        <v>50</v>
      </c>
      <c r="N1560" s="36">
        <f t="shared" si="123"/>
        <v>10</v>
      </c>
      <c r="O1560" s="36" t="str">
        <f t="shared" si="124"/>
        <v>201550</v>
      </c>
      <c r="P1560" s="36" t="str">
        <f>CONCATENATE(K1560,MONTH(ExpensesDBTable[[#This Row],[Date]]))</f>
        <v>201512</v>
      </c>
      <c r="Q1560" s="36" t="s">
        <v>1567</v>
      </c>
      <c r="R1560" s="36" t="s">
        <v>18</v>
      </c>
      <c r="S1560" s="38">
        <v>6</v>
      </c>
      <c r="T1560" s="36" t="s">
        <v>100</v>
      </c>
      <c r="U1560" s="36" t="s">
        <v>1568</v>
      </c>
    </row>
    <row r="1561" spans="10:21" x14ac:dyDescent="0.25">
      <c r="J1561" s="37">
        <v>42350</v>
      </c>
      <c r="K1561" s="36">
        <f t="shared" si="120"/>
        <v>2015</v>
      </c>
      <c r="L1561" s="36" t="str">
        <f t="shared" si="121"/>
        <v>December</v>
      </c>
      <c r="M1561" s="36">
        <f t="shared" si="122"/>
        <v>50</v>
      </c>
      <c r="N1561" s="36">
        <f t="shared" si="123"/>
        <v>12</v>
      </c>
      <c r="O1561" s="36" t="str">
        <f t="shared" si="124"/>
        <v>201550</v>
      </c>
      <c r="P1561" s="36" t="str">
        <f>CONCATENATE(K1561,MONTH(ExpensesDBTable[[#This Row],[Date]]))</f>
        <v>201512</v>
      </c>
      <c r="Q1561" s="36" t="s">
        <v>1059</v>
      </c>
      <c r="R1561" s="36" t="s">
        <v>17</v>
      </c>
      <c r="S1561" s="38">
        <v>55.4</v>
      </c>
      <c r="T1561" s="36" t="s">
        <v>106</v>
      </c>
      <c r="U1561" s="36" t="s">
        <v>1569</v>
      </c>
    </row>
    <row r="1562" spans="10:21" x14ac:dyDescent="0.25">
      <c r="J1562" s="37">
        <v>42350</v>
      </c>
      <c r="K1562" s="36">
        <f t="shared" si="120"/>
        <v>2015</v>
      </c>
      <c r="L1562" s="36" t="str">
        <f t="shared" si="121"/>
        <v>December</v>
      </c>
      <c r="M1562" s="36">
        <f t="shared" si="122"/>
        <v>50</v>
      </c>
      <c r="N1562" s="36">
        <f t="shared" si="123"/>
        <v>12</v>
      </c>
      <c r="O1562" s="36" t="str">
        <f t="shared" si="124"/>
        <v>201550</v>
      </c>
      <c r="P1562" s="36" t="str">
        <f>CONCATENATE(K1562,MONTH(ExpensesDBTable[[#This Row],[Date]]))</f>
        <v>201512</v>
      </c>
      <c r="Q1562" s="36" t="s">
        <v>182</v>
      </c>
      <c r="R1562" s="36" t="s">
        <v>14</v>
      </c>
      <c r="S1562" s="38">
        <v>2.2400000000000002</v>
      </c>
      <c r="T1562" s="36" t="s">
        <v>100</v>
      </c>
      <c r="U1562" s="36" t="s">
        <v>139</v>
      </c>
    </row>
    <row r="1563" spans="10:21" x14ac:dyDescent="0.25">
      <c r="J1563" s="37">
        <v>42350</v>
      </c>
      <c r="K1563" s="36">
        <f t="shared" si="120"/>
        <v>2015</v>
      </c>
      <c r="L1563" s="36" t="str">
        <f t="shared" si="121"/>
        <v>December</v>
      </c>
      <c r="M1563" s="36">
        <f t="shared" si="122"/>
        <v>50</v>
      </c>
      <c r="N1563" s="36">
        <f t="shared" si="123"/>
        <v>12</v>
      </c>
      <c r="O1563" s="36" t="str">
        <f t="shared" si="124"/>
        <v>201550</v>
      </c>
      <c r="P1563" s="36" t="str">
        <f>CONCATENATE(K1563,MONTH(ExpensesDBTable[[#This Row],[Date]]))</f>
        <v>201512</v>
      </c>
      <c r="Q1563" s="36" t="s">
        <v>182</v>
      </c>
      <c r="R1563" s="36" t="s">
        <v>22</v>
      </c>
      <c r="S1563" s="38">
        <v>10.84</v>
      </c>
      <c r="T1563" s="36" t="s">
        <v>100</v>
      </c>
      <c r="U1563" s="36" t="s">
        <v>1570</v>
      </c>
    </row>
    <row r="1564" spans="10:21" x14ac:dyDescent="0.25">
      <c r="J1564" s="37">
        <v>42350</v>
      </c>
      <c r="K1564" s="36">
        <f t="shared" si="120"/>
        <v>2015</v>
      </c>
      <c r="L1564" s="36" t="str">
        <f t="shared" si="121"/>
        <v>December</v>
      </c>
      <c r="M1564" s="36">
        <f t="shared" si="122"/>
        <v>50</v>
      </c>
      <c r="N1564" s="36">
        <f t="shared" si="123"/>
        <v>12</v>
      </c>
      <c r="O1564" s="36" t="str">
        <f t="shared" si="124"/>
        <v>201550</v>
      </c>
      <c r="P1564" s="36" t="str">
        <f>CONCATENATE(K1564,MONTH(ExpensesDBTable[[#This Row],[Date]]))</f>
        <v>201512</v>
      </c>
      <c r="Q1564" s="36" t="s">
        <v>182</v>
      </c>
      <c r="R1564" s="36" t="s">
        <v>14</v>
      </c>
      <c r="S1564" s="38">
        <v>4</v>
      </c>
      <c r="T1564" s="36" t="s">
        <v>100</v>
      </c>
      <c r="U1564" s="36" t="s">
        <v>287</v>
      </c>
    </row>
    <row r="1565" spans="10:21" x14ac:dyDescent="0.25">
      <c r="J1565" s="37">
        <v>42350</v>
      </c>
      <c r="K1565" s="36">
        <f t="shared" si="120"/>
        <v>2015</v>
      </c>
      <c r="L1565" s="36" t="str">
        <f t="shared" si="121"/>
        <v>December</v>
      </c>
      <c r="M1565" s="36">
        <f t="shared" si="122"/>
        <v>50</v>
      </c>
      <c r="N1565" s="36">
        <f t="shared" si="123"/>
        <v>12</v>
      </c>
      <c r="O1565" s="36" t="str">
        <f t="shared" si="124"/>
        <v>201550</v>
      </c>
      <c r="P1565" s="36" t="str">
        <f>CONCATENATE(K1565,MONTH(ExpensesDBTable[[#This Row],[Date]]))</f>
        <v>201512</v>
      </c>
      <c r="Q1565" s="36" t="s">
        <v>182</v>
      </c>
      <c r="R1565" s="36" t="s">
        <v>22</v>
      </c>
      <c r="S1565" s="38">
        <v>10</v>
      </c>
      <c r="T1565" s="36" t="s">
        <v>100</v>
      </c>
      <c r="U1565" s="36" t="s">
        <v>1571</v>
      </c>
    </row>
    <row r="1566" spans="10:21" x14ac:dyDescent="0.25">
      <c r="J1566" s="37">
        <v>42350</v>
      </c>
      <c r="K1566" s="36">
        <f t="shared" si="120"/>
        <v>2015</v>
      </c>
      <c r="L1566" s="36" t="str">
        <f t="shared" si="121"/>
        <v>December</v>
      </c>
      <c r="M1566" s="36">
        <f t="shared" si="122"/>
        <v>50</v>
      </c>
      <c r="N1566" s="36">
        <f t="shared" si="123"/>
        <v>12</v>
      </c>
      <c r="O1566" s="36" t="str">
        <f t="shared" si="124"/>
        <v>201550</v>
      </c>
      <c r="P1566" s="36" t="str">
        <f>CONCATENATE(K1566,MONTH(ExpensesDBTable[[#This Row],[Date]]))</f>
        <v>201512</v>
      </c>
      <c r="Q1566" s="36" t="s">
        <v>148</v>
      </c>
      <c r="R1566" s="36" t="s">
        <v>17</v>
      </c>
      <c r="S1566" s="38">
        <v>3</v>
      </c>
      <c r="T1566" s="36" t="s">
        <v>100</v>
      </c>
      <c r="U1566" s="36" t="s">
        <v>1572</v>
      </c>
    </row>
    <row r="1567" spans="10:21" x14ac:dyDescent="0.25">
      <c r="J1567" s="37">
        <v>42350</v>
      </c>
      <c r="K1567" s="36">
        <f t="shared" si="120"/>
        <v>2015</v>
      </c>
      <c r="L1567" s="36" t="str">
        <f t="shared" si="121"/>
        <v>December</v>
      </c>
      <c r="M1567" s="36">
        <f t="shared" si="122"/>
        <v>50</v>
      </c>
      <c r="N1567" s="36">
        <f t="shared" si="123"/>
        <v>12</v>
      </c>
      <c r="O1567" s="36" t="str">
        <f t="shared" si="124"/>
        <v>201550</v>
      </c>
      <c r="P1567" s="36" t="str">
        <f>CONCATENATE(K1567,MONTH(ExpensesDBTable[[#This Row],[Date]]))</f>
        <v>201512</v>
      </c>
      <c r="Q1567" s="36" t="s">
        <v>119</v>
      </c>
      <c r="R1567" s="36" t="s">
        <v>14</v>
      </c>
      <c r="S1567" s="38">
        <v>8.69</v>
      </c>
      <c r="T1567" s="36" t="s">
        <v>100</v>
      </c>
      <c r="U1567" s="36" t="s">
        <v>1573</v>
      </c>
    </row>
    <row r="1568" spans="10:21" x14ac:dyDescent="0.25">
      <c r="J1568" s="37">
        <v>42350</v>
      </c>
      <c r="K1568" s="36">
        <f t="shared" si="120"/>
        <v>2015</v>
      </c>
      <c r="L1568" s="36" t="str">
        <f t="shared" si="121"/>
        <v>December</v>
      </c>
      <c r="M1568" s="36">
        <f t="shared" si="122"/>
        <v>50</v>
      </c>
      <c r="N1568" s="36">
        <f t="shared" si="123"/>
        <v>12</v>
      </c>
      <c r="O1568" s="36" t="str">
        <f t="shared" si="124"/>
        <v>201550</v>
      </c>
      <c r="P1568" s="36" t="str">
        <f>CONCATENATE(K1568,MONTH(ExpensesDBTable[[#This Row],[Date]]))</f>
        <v>201512</v>
      </c>
      <c r="Q1568" s="36" t="s">
        <v>108</v>
      </c>
      <c r="R1568" s="36" t="s">
        <v>14</v>
      </c>
      <c r="S1568" s="38">
        <v>10.84</v>
      </c>
      <c r="T1568" s="36" t="s">
        <v>100</v>
      </c>
      <c r="U1568" s="36" t="s">
        <v>1574</v>
      </c>
    </row>
    <row r="1569" spans="10:21" x14ac:dyDescent="0.25">
      <c r="J1569" s="37">
        <v>42350</v>
      </c>
      <c r="K1569" s="36">
        <f t="shared" si="120"/>
        <v>2015</v>
      </c>
      <c r="L1569" s="36" t="str">
        <f t="shared" si="121"/>
        <v>December</v>
      </c>
      <c r="M1569" s="36">
        <f t="shared" si="122"/>
        <v>50</v>
      </c>
      <c r="N1569" s="36">
        <f t="shared" si="123"/>
        <v>12</v>
      </c>
      <c r="O1569" s="36" t="str">
        <f t="shared" si="124"/>
        <v>201550</v>
      </c>
      <c r="P1569" s="36" t="str">
        <f>CONCATENATE(K1569,MONTH(ExpensesDBTable[[#This Row],[Date]]))</f>
        <v>201512</v>
      </c>
      <c r="Q1569" s="36" t="s">
        <v>1051</v>
      </c>
      <c r="R1569" s="36" t="s">
        <v>14</v>
      </c>
      <c r="S1569" s="38">
        <v>6.4</v>
      </c>
      <c r="T1569" s="36" t="s">
        <v>100</v>
      </c>
      <c r="U1569" s="36" t="s">
        <v>1575</v>
      </c>
    </row>
    <row r="1570" spans="10:21" x14ac:dyDescent="0.25">
      <c r="J1570" s="37">
        <v>42350</v>
      </c>
      <c r="K1570" s="36">
        <f t="shared" si="120"/>
        <v>2015</v>
      </c>
      <c r="L1570" s="36" t="str">
        <f t="shared" si="121"/>
        <v>December</v>
      </c>
      <c r="M1570" s="36">
        <f t="shared" si="122"/>
        <v>50</v>
      </c>
      <c r="N1570" s="36">
        <f t="shared" si="123"/>
        <v>12</v>
      </c>
      <c r="O1570" s="36" t="str">
        <f t="shared" si="124"/>
        <v>201550</v>
      </c>
      <c r="P1570" s="36" t="str">
        <f>CONCATENATE(K1570,MONTH(ExpensesDBTable[[#This Row],[Date]]))</f>
        <v>201512</v>
      </c>
      <c r="Q1570" s="36" t="s">
        <v>604</v>
      </c>
      <c r="R1570" s="36" t="s">
        <v>14</v>
      </c>
      <c r="S1570" s="38">
        <v>25</v>
      </c>
      <c r="T1570" s="36" t="s">
        <v>100</v>
      </c>
      <c r="U1570" s="36" t="s">
        <v>1576</v>
      </c>
    </row>
    <row r="1571" spans="10:21" x14ac:dyDescent="0.25">
      <c r="J1571" s="37">
        <v>42351</v>
      </c>
      <c r="K1571" s="36">
        <f t="shared" si="120"/>
        <v>2015</v>
      </c>
      <c r="L1571" s="36" t="str">
        <f t="shared" si="121"/>
        <v>December</v>
      </c>
      <c r="M1571" s="36">
        <f t="shared" si="122"/>
        <v>50</v>
      </c>
      <c r="N1571" s="36">
        <f t="shared" si="123"/>
        <v>13</v>
      </c>
      <c r="O1571" s="36" t="str">
        <f t="shared" si="124"/>
        <v>201550</v>
      </c>
      <c r="P1571" s="36" t="str">
        <f>CONCATENATE(K1571,MONTH(ExpensesDBTable[[#This Row],[Date]]))</f>
        <v>201512</v>
      </c>
      <c r="Q1571" s="36" t="s">
        <v>182</v>
      </c>
      <c r="R1571" s="36" t="s">
        <v>19</v>
      </c>
      <c r="S1571" s="38">
        <v>20.9</v>
      </c>
      <c r="T1571" s="36" t="s">
        <v>100</v>
      </c>
      <c r="U1571" s="36" t="s">
        <v>1577</v>
      </c>
    </row>
    <row r="1572" spans="10:21" x14ac:dyDescent="0.25">
      <c r="J1572" s="37">
        <v>42351</v>
      </c>
      <c r="K1572" s="36">
        <f t="shared" si="120"/>
        <v>2015</v>
      </c>
      <c r="L1572" s="36" t="str">
        <f t="shared" si="121"/>
        <v>December</v>
      </c>
      <c r="M1572" s="36">
        <f t="shared" si="122"/>
        <v>50</v>
      </c>
      <c r="N1572" s="36">
        <f t="shared" si="123"/>
        <v>13</v>
      </c>
      <c r="O1572" s="36" t="str">
        <f t="shared" si="124"/>
        <v>201550</v>
      </c>
      <c r="P1572" s="36" t="str">
        <f>CONCATENATE(K1572,MONTH(ExpensesDBTable[[#This Row],[Date]]))</f>
        <v>201512</v>
      </c>
      <c r="Q1572" s="36" t="s">
        <v>155</v>
      </c>
      <c r="R1572" s="36" t="s">
        <v>18</v>
      </c>
      <c r="S1572" s="38">
        <v>9.5</v>
      </c>
      <c r="T1572" s="36" t="s">
        <v>106</v>
      </c>
      <c r="U1572" s="36" t="s">
        <v>1578</v>
      </c>
    </row>
    <row r="1573" spans="10:21" x14ac:dyDescent="0.25">
      <c r="J1573" s="37">
        <v>42351</v>
      </c>
      <c r="K1573" s="36">
        <f t="shared" si="120"/>
        <v>2015</v>
      </c>
      <c r="L1573" s="36" t="str">
        <f t="shared" si="121"/>
        <v>December</v>
      </c>
      <c r="M1573" s="36">
        <f t="shared" si="122"/>
        <v>50</v>
      </c>
      <c r="N1573" s="36">
        <f t="shared" si="123"/>
        <v>13</v>
      </c>
      <c r="O1573" s="36" t="str">
        <f t="shared" si="124"/>
        <v>201550</v>
      </c>
      <c r="P1573" s="36" t="str">
        <f>CONCATENATE(K1573,MONTH(ExpensesDBTable[[#This Row],[Date]]))</f>
        <v>201512</v>
      </c>
      <c r="Q1573" s="36" t="s">
        <v>108</v>
      </c>
      <c r="R1573" s="36" t="s">
        <v>14</v>
      </c>
      <c r="S1573" s="38">
        <v>8.98</v>
      </c>
      <c r="T1573" s="36" t="s">
        <v>100</v>
      </c>
      <c r="U1573" s="36" t="s">
        <v>1579</v>
      </c>
    </row>
    <row r="1574" spans="10:21" x14ac:dyDescent="0.25">
      <c r="J1574" s="37">
        <v>42352</v>
      </c>
      <c r="K1574" s="36">
        <f t="shared" si="120"/>
        <v>2015</v>
      </c>
      <c r="L1574" s="36" t="str">
        <f t="shared" si="121"/>
        <v>December</v>
      </c>
      <c r="M1574" s="36">
        <f t="shared" si="122"/>
        <v>51</v>
      </c>
      <c r="N1574" s="36">
        <f t="shared" si="123"/>
        <v>14</v>
      </c>
      <c r="O1574" s="36" t="str">
        <f t="shared" si="124"/>
        <v>201551</v>
      </c>
      <c r="P1574" s="36" t="str">
        <f>CONCATENATE(K1574,MONTH(ExpensesDBTable[[#This Row],[Date]]))</f>
        <v>201512</v>
      </c>
      <c r="Q1574" s="36" t="s">
        <v>182</v>
      </c>
      <c r="R1574" s="36" t="s">
        <v>22</v>
      </c>
      <c r="S1574" s="38">
        <v>61</v>
      </c>
      <c r="T1574" s="36" t="s">
        <v>106</v>
      </c>
      <c r="U1574" s="36" t="s">
        <v>1580</v>
      </c>
    </row>
    <row r="1575" spans="10:21" x14ac:dyDescent="0.25">
      <c r="J1575" s="37">
        <v>42352</v>
      </c>
      <c r="K1575" s="36">
        <f t="shared" si="120"/>
        <v>2015</v>
      </c>
      <c r="L1575" s="36" t="str">
        <f t="shared" si="121"/>
        <v>December</v>
      </c>
      <c r="M1575" s="36">
        <f t="shared" si="122"/>
        <v>51</v>
      </c>
      <c r="N1575" s="36">
        <f t="shared" si="123"/>
        <v>14</v>
      </c>
      <c r="O1575" s="36" t="str">
        <f t="shared" si="124"/>
        <v>201551</v>
      </c>
      <c r="P1575" s="36" t="str">
        <f>CONCATENATE(K1575,MONTH(ExpensesDBTable[[#This Row],[Date]]))</f>
        <v>201512</v>
      </c>
      <c r="Q1575" s="36" t="s">
        <v>182</v>
      </c>
      <c r="R1575" s="36" t="s">
        <v>17</v>
      </c>
      <c r="S1575" s="38">
        <v>23</v>
      </c>
      <c r="T1575" s="36" t="s">
        <v>106</v>
      </c>
      <c r="U1575" s="36" t="s">
        <v>1581</v>
      </c>
    </row>
    <row r="1576" spans="10:21" x14ac:dyDescent="0.25">
      <c r="J1576" s="37">
        <v>42353</v>
      </c>
      <c r="K1576" s="36">
        <f t="shared" si="120"/>
        <v>2015</v>
      </c>
      <c r="L1576" s="36" t="str">
        <f t="shared" si="121"/>
        <v>December</v>
      </c>
      <c r="M1576" s="36">
        <f t="shared" si="122"/>
        <v>51</v>
      </c>
      <c r="N1576" s="36">
        <f t="shared" si="123"/>
        <v>15</v>
      </c>
      <c r="O1576" s="36" t="str">
        <f t="shared" si="124"/>
        <v>201551</v>
      </c>
      <c r="P1576" s="36" t="str">
        <f>CONCATENATE(K1576,MONTH(ExpensesDBTable[[#This Row],[Date]]))</f>
        <v>201512</v>
      </c>
      <c r="Q1576" s="36" t="s">
        <v>1059</v>
      </c>
      <c r="R1576" s="36" t="s">
        <v>17</v>
      </c>
      <c r="S1576" s="38">
        <v>173.6</v>
      </c>
      <c r="T1576" s="36" t="s">
        <v>106</v>
      </c>
      <c r="U1576" s="36" t="s">
        <v>1582</v>
      </c>
    </row>
    <row r="1577" spans="10:21" x14ac:dyDescent="0.25">
      <c r="J1577" s="37">
        <v>42353</v>
      </c>
      <c r="K1577" s="36">
        <f t="shared" si="120"/>
        <v>2015</v>
      </c>
      <c r="L1577" s="36" t="str">
        <f t="shared" si="121"/>
        <v>December</v>
      </c>
      <c r="M1577" s="36">
        <f t="shared" si="122"/>
        <v>51</v>
      </c>
      <c r="N1577" s="36">
        <f t="shared" si="123"/>
        <v>15</v>
      </c>
      <c r="O1577" s="36" t="str">
        <f t="shared" si="124"/>
        <v>201551</v>
      </c>
      <c r="P1577" s="36" t="str">
        <f>CONCATENATE(K1577,MONTH(ExpensesDBTable[[#This Row],[Date]]))</f>
        <v>201512</v>
      </c>
      <c r="Q1577" s="36" t="s">
        <v>1567</v>
      </c>
      <c r="R1577" s="36" t="s">
        <v>16</v>
      </c>
      <c r="S1577" s="38">
        <v>39</v>
      </c>
      <c r="T1577" s="36" t="s">
        <v>106</v>
      </c>
      <c r="U1577" s="36" t="s">
        <v>1583</v>
      </c>
    </row>
    <row r="1578" spans="10:21" x14ac:dyDescent="0.25">
      <c r="J1578" s="37">
        <v>42354</v>
      </c>
      <c r="K1578" s="36">
        <f t="shared" si="120"/>
        <v>2015</v>
      </c>
      <c r="L1578" s="36" t="str">
        <f t="shared" si="121"/>
        <v>December</v>
      </c>
      <c r="M1578" s="36">
        <f t="shared" si="122"/>
        <v>51</v>
      </c>
      <c r="N1578" s="36">
        <f t="shared" si="123"/>
        <v>16</v>
      </c>
      <c r="O1578" s="36" t="str">
        <f t="shared" si="124"/>
        <v>201551</v>
      </c>
      <c r="P1578" s="36" t="str">
        <f>CONCATENATE(K1578,MONTH(ExpensesDBTable[[#This Row],[Date]]))</f>
        <v>201512</v>
      </c>
      <c r="Q1578" s="36" t="s">
        <v>108</v>
      </c>
      <c r="R1578" s="36" t="s">
        <v>14</v>
      </c>
      <c r="S1578" s="38">
        <v>24</v>
      </c>
      <c r="T1578" s="36" t="s">
        <v>100</v>
      </c>
      <c r="U1578" s="36" t="s">
        <v>1584</v>
      </c>
    </row>
    <row r="1579" spans="10:21" x14ac:dyDescent="0.25">
      <c r="J1579" s="37">
        <v>42354</v>
      </c>
      <c r="K1579" s="36">
        <f t="shared" si="120"/>
        <v>2015</v>
      </c>
      <c r="L1579" s="36" t="str">
        <f t="shared" si="121"/>
        <v>December</v>
      </c>
      <c r="M1579" s="36">
        <f t="shared" si="122"/>
        <v>51</v>
      </c>
      <c r="N1579" s="36">
        <f t="shared" si="123"/>
        <v>16</v>
      </c>
      <c r="O1579" s="36" t="str">
        <f t="shared" si="124"/>
        <v>201551</v>
      </c>
      <c r="P1579" s="36" t="str">
        <f>CONCATENATE(K1579,MONTH(ExpensesDBTable[[#This Row],[Date]]))</f>
        <v>201512</v>
      </c>
      <c r="Q1579" s="36" t="s">
        <v>1567</v>
      </c>
      <c r="R1579" s="36" t="s">
        <v>16</v>
      </c>
      <c r="S1579" s="38">
        <v>10</v>
      </c>
      <c r="T1579" s="36" t="s">
        <v>106</v>
      </c>
      <c r="U1579" s="36" t="s">
        <v>1585</v>
      </c>
    </row>
    <row r="1580" spans="10:21" x14ac:dyDescent="0.25">
      <c r="J1580" s="37">
        <v>42354</v>
      </c>
      <c r="K1580" s="36">
        <f t="shared" si="120"/>
        <v>2015</v>
      </c>
      <c r="L1580" s="36" t="str">
        <f t="shared" si="121"/>
        <v>December</v>
      </c>
      <c r="M1580" s="36">
        <f t="shared" si="122"/>
        <v>51</v>
      </c>
      <c r="N1580" s="36">
        <f t="shared" si="123"/>
        <v>16</v>
      </c>
      <c r="O1580" s="36" t="str">
        <f t="shared" si="124"/>
        <v>201551</v>
      </c>
      <c r="P1580" s="36" t="str">
        <f>CONCATENATE(K1580,MONTH(ExpensesDBTable[[#This Row],[Date]]))</f>
        <v>201512</v>
      </c>
      <c r="Q1580" s="36" t="s">
        <v>1238</v>
      </c>
      <c r="R1580" s="36" t="s">
        <v>22</v>
      </c>
      <c r="S1580" s="38">
        <v>45.1</v>
      </c>
      <c r="T1580" s="36" t="s">
        <v>106</v>
      </c>
      <c r="U1580" s="36" t="s">
        <v>1586</v>
      </c>
    </row>
    <row r="1581" spans="10:21" x14ac:dyDescent="0.25">
      <c r="J1581" s="37">
        <v>42354</v>
      </c>
      <c r="K1581" s="36">
        <f t="shared" si="120"/>
        <v>2015</v>
      </c>
      <c r="L1581" s="36" t="str">
        <f t="shared" si="121"/>
        <v>December</v>
      </c>
      <c r="M1581" s="36">
        <f t="shared" si="122"/>
        <v>51</v>
      </c>
      <c r="N1581" s="36">
        <f t="shared" si="123"/>
        <v>16</v>
      </c>
      <c r="O1581" s="36" t="str">
        <f t="shared" si="124"/>
        <v>201551</v>
      </c>
      <c r="P1581" s="36" t="str">
        <f>CONCATENATE(K1581,MONTH(ExpensesDBTable[[#This Row],[Date]]))</f>
        <v>201512</v>
      </c>
      <c r="Q1581" s="36" t="s">
        <v>182</v>
      </c>
      <c r="R1581" s="36" t="s">
        <v>16</v>
      </c>
      <c r="S1581" s="38">
        <v>411.45</v>
      </c>
      <c r="T1581" s="36" t="s">
        <v>106</v>
      </c>
      <c r="U1581" s="36" t="s">
        <v>1587</v>
      </c>
    </row>
    <row r="1582" spans="10:21" x14ac:dyDescent="0.25">
      <c r="J1582" s="37">
        <v>42354</v>
      </c>
      <c r="K1582" s="36">
        <f t="shared" si="120"/>
        <v>2015</v>
      </c>
      <c r="L1582" s="36" t="str">
        <f t="shared" si="121"/>
        <v>December</v>
      </c>
      <c r="M1582" s="36">
        <f t="shared" si="122"/>
        <v>51</v>
      </c>
      <c r="N1582" s="36">
        <f t="shared" si="123"/>
        <v>16</v>
      </c>
      <c r="O1582" s="36" t="str">
        <f t="shared" si="124"/>
        <v>201551</v>
      </c>
      <c r="P1582" s="36" t="str">
        <f>CONCATENATE(K1582,MONTH(ExpensesDBTable[[#This Row],[Date]]))</f>
        <v>201512</v>
      </c>
      <c r="Q1582" s="36" t="s">
        <v>1192</v>
      </c>
      <c r="R1582" s="36" t="s">
        <v>21</v>
      </c>
      <c r="S1582" s="38">
        <v>1520</v>
      </c>
      <c r="T1582" s="36" t="s">
        <v>106</v>
      </c>
      <c r="U1582" s="36" t="s">
        <v>54</v>
      </c>
    </row>
    <row r="1583" spans="10:21" x14ac:dyDescent="0.25">
      <c r="J1583" s="37">
        <v>42387</v>
      </c>
      <c r="K1583" s="36">
        <f t="shared" si="120"/>
        <v>2016</v>
      </c>
      <c r="L1583" s="36" t="str">
        <f t="shared" si="121"/>
        <v>January</v>
      </c>
      <c r="M1583" s="36">
        <f t="shared" si="122"/>
        <v>4</v>
      </c>
      <c r="N1583" s="36">
        <f t="shared" si="123"/>
        <v>18</v>
      </c>
      <c r="O1583" s="36" t="str">
        <f t="shared" si="124"/>
        <v>20164</v>
      </c>
      <c r="P1583" s="36" t="str">
        <f>CONCATENATE(K1583,MONTH(ExpensesDBTable[[#This Row],[Date]]))</f>
        <v>20161</v>
      </c>
      <c r="Q1583" s="36" t="s">
        <v>182</v>
      </c>
      <c r="R1583" s="36" t="s">
        <v>19</v>
      </c>
      <c r="S1583" s="38">
        <v>167.86</v>
      </c>
      <c r="T1583" s="36" t="s">
        <v>106</v>
      </c>
      <c r="U1583" s="36" t="s">
        <v>1588</v>
      </c>
    </row>
    <row r="1584" spans="10:21" x14ac:dyDescent="0.25">
      <c r="J1584" s="37">
        <v>42387</v>
      </c>
      <c r="K1584" s="36">
        <f t="shared" si="120"/>
        <v>2016</v>
      </c>
      <c r="L1584" s="36" t="str">
        <f t="shared" si="121"/>
        <v>January</v>
      </c>
      <c r="M1584" s="36">
        <f t="shared" si="122"/>
        <v>4</v>
      </c>
      <c r="N1584" s="36">
        <f t="shared" si="123"/>
        <v>18</v>
      </c>
      <c r="O1584" s="36" t="str">
        <f t="shared" si="124"/>
        <v>20164</v>
      </c>
      <c r="P1584" s="36" t="str">
        <f>CONCATENATE(K1584,MONTH(ExpensesDBTable[[#This Row],[Date]]))</f>
        <v>20161</v>
      </c>
      <c r="Q1584" s="36" t="s">
        <v>182</v>
      </c>
      <c r="R1584" s="36" t="s">
        <v>16</v>
      </c>
      <c r="S1584" s="38">
        <v>302.95</v>
      </c>
      <c r="T1584" s="36" t="s">
        <v>106</v>
      </c>
      <c r="U1584" s="36" t="s">
        <v>1589</v>
      </c>
    </row>
    <row r="1585" spans="10:21" x14ac:dyDescent="0.25">
      <c r="J1585" s="37">
        <v>42387</v>
      </c>
      <c r="K1585" s="36">
        <f t="shared" si="120"/>
        <v>2016</v>
      </c>
      <c r="L1585" s="36" t="str">
        <f t="shared" si="121"/>
        <v>January</v>
      </c>
      <c r="M1585" s="36">
        <f t="shared" si="122"/>
        <v>4</v>
      </c>
      <c r="N1585" s="36">
        <f t="shared" si="123"/>
        <v>18</v>
      </c>
      <c r="O1585" s="36" t="str">
        <f t="shared" si="124"/>
        <v>20164</v>
      </c>
      <c r="P1585" s="36" t="str">
        <f>CONCATENATE(K1585,MONTH(ExpensesDBTable[[#This Row],[Date]]))</f>
        <v>20161</v>
      </c>
      <c r="Q1585" s="36" t="s">
        <v>145</v>
      </c>
      <c r="R1585" s="36" t="s">
        <v>23</v>
      </c>
      <c r="S1585" s="38">
        <v>43.52</v>
      </c>
      <c r="T1585" s="36" t="s">
        <v>106</v>
      </c>
      <c r="U1585" s="36" t="s">
        <v>1590</v>
      </c>
    </row>
    <row r="1586" spans="10:21" x14ac:dyDescent="0.25">
      <c r="J1586" s="37">
        <v>42387</v>
      </c>
      <c r="K1586" s="36">
        <f t="shared" si="120"/>
        <v>2016</v>
      </c>
      <c r="L1586" s="36" t="str">
        <f t="shared" si="121"/>
        <v>January</v>
      </c>
      <c r="M1586" s="36">
        <f t="shared" si="122"/>
        <v>4</v>
      </c>
      <c r="N1586" s="36">
        <f t="shared" si="123"/>
        <v>18</v>
      </c>
      <c r="O1586" s="36" t="str">
        <f t="shared" si="124"/>
        <v>20164</v>
      </c>
      <c r="P1586" s="36" t="str">
        <f>CONCATENATE(K1586,MONTH(ExpensesDBTable[[#This Row],[Date]]))</f>
        <v>20161</v>
      </c>
      <c r="Q1586" s="36" t="s">
        <v>182</v>
      </c>
      <c r="R1586" s="36" t="s">
        <v>14</v>
      </c>
      <c r="S1586" s="38">
        <v>10</v>
      </c>
      <c r="T1586" s="36" t="s">
        <v>100</v>
      </c>
      <c r="U1586" s="36" t="s">
        <v>462</v>
      </c>
    </row>
    <row r="1587" spans="10:21" x14ac:dyDescent="0.25">
      <c r="J1587" s="37">
        <v>42387</v>
      </c>
      <c r="K1587" s="36">
        <f t="shared" si="120"/>
        <v>2016</v>
      </c>
      <c r="L1587" s="36" t="str">
        <f t="shared" si="121"/>
        <v>January</v>
      </c>
      <c r="M1587" s="36">
        <f t="shared" si="122"/>
        <v>4</v>
      </c>
      <c r="N1587" s="36">
        <f t="shared" si="123"/>
        <v>18</v>
      </c>
      <c r="O1587" s="36" t="str">
        <f t="shared" si="124"/>
        <v>20164</v>
      </c>
      <c r="P1587" s="36" t="str">
        <f>CONCATENATE(K1587,MONTH(ExpensesDBTable[[#This Row],[Date]]))</f>
        <v>20161</v>
      </c>
      <c r="Q1587" s="36" t="s">
        <v>128</v>
      </c>
      <c r="R1587" s="36" t="s">
        <v>22</v>
      </c>
      <c r="S1587" s="38">
        <v>149.76</v>
      </c>
      <c r="T1587" s="36" t="s">
        <v>106</v>
      </c>
      <c r="U1587" s="36" t="s">
        <v>1591</v>
      </c>
    </row>
    <row r="1588" spans="10:21" x14ac:dyDescent="0.25">
      <c r="J1588" s="37">
        <v>42387</v>
      </c>
      <c r="K1588" s="36">
        <f t="shared" si="120"/>
        <v>2016</v>
      </c>
      <c r="L1588" s="36" t="str">
        <f t="shared" si="121"/>
        <v>January</v>
      </c>
      <c r="M1588" s="36">
        <f t="shared" si="122"/>
        <v>4</v>
      </c>
      <c r="N1588" s="36">
        <f t="shared" si="123"/>
        <v>18</v>
      </c>
      <c r="O1588" s="36" t="str">
        <f t="shared" si="124"/>
        <v>20164</v>
      </c>
      <c r="P1588" s="36" t="str">
        <f>CONCATENATE(K1588,MONTH(ExpensesDBTable[[#This Row],[Date]]))</f>
        <v>20161</v>
      </c>
      <c r="Q1588" s="36" t="s">
        <v>1192</v>
      </c>
      <c r="R1588" s="36" t="s">
        <v>21</v>
      </c>
      <c r="S1588" s="38">
        <v>1520</v>
      </c>
      <c r="T1588" s="36" t="s">
        <v>106</v>
      </c>
      <c r="U1588" s="36" t="s">
        <v>1592</v>
      </c>
    </row>
    <row r="1589" spans="10:21" x14ac:dyDescent="0.25">
      <c r="J1589" s="37">
        <v>42388</v>
      </c>
      <c r="K1589" s="36">
        <f t="shared" si="120"/>
        <v>2016</v>
      </c>
      <c r="L1589" s="36" t="str">
        <f t="shared" si="121"/>
        <v>January</v>
      </c>
      <c r="M1589" s="36">
        <f t="shared" si="122"/>
        <v>4</v>
      </c>
      <c r="N1589" s="36">
        <f t="shared" si="123"/>
        <v>19</v>
      </c>
      <c r="O1589" s="36" t="str">
        <f t="shared" si="124"/>
        <v>20164</v>
      </c>
      <c r="P1589" s="36" t="str">
        <f>CONCATENATE(K1589,MONTH(ExpensesDBTable[[#This Row],[Date]]))</f>
        <v>20161</v>
      </c>
      <c r="Q1589" s="36" t="s">
        <v>182</v>
      </c>
      <c r="R1589" s="36" t="s">
        <v>14</v>
      </c>
      <c r="S1589" s="38">
        <v>14.4</v>
      </c>
      <c r="T1589" s="36" t="s">
        <v>100</v>
      </c>
      <c r="U1589" s="36" t="s">
        <v>1593</v>
      </c>
    </row>
    <row r="1590" spans="10:21" x14ac:dyDescent="0.25">
      <c r="J1590" s="37">
        <v>42388</v>
      </c>
      <c r="K1590" s="36">
        <f t="shared" si="120"/>
        <v>2016</v>
      </c>
      <c r="L1590" s="36" t="str">
        <f t="shared" si="121"/>
        <v>January</v>
      </c>
      <c r="M1590" s="36">
        <f t="shared" si="122"/>
        <v>4</v>
      </c>
      <c r="N1590" s="36">
        <f t="shared" si="123"/>
        <v>19</v>
      </c>
      <c r="O1590" s="36" t="str">
        <f t="shared" si="124"/>
        <v>20164</v>
      </c>
      <c r="P1590" s="36" t="str">
        <f>CONCATENATE(K1590,MONTH(ExpensesDBTable[[#This Row],[Date]]))</f>
        <v>20161</v>
      </c>
      <c r="Q1590" s="36" t="s">
        <v>119</v>
      </c>
      <c r="R1590" s="36" t="s">
        <v>14</v>
      </c>
      <c r="S1590" s="38">
        <v>31.35</v>
      </c>
      <c r="T1590" s="36" t="s">
        <v>100</v>
      </c>
      <c r="U1590" s="36" t="s">
        <v>1594</v>
      </c>
    </row>
    <row r="1591" spans="10:21" x14ac:dyDescent="0.25">
      <c r="J1591" s="37">
        <v>42389</v>
      </c>
      <c r="K1591" s="36">
        <f t="shared" si="120"/>
        <v>2016</v>
      </c>
      <c r="L1591" s="36" t="str">
        <f t="shared" si="121"/>
        <v>January</v>
      </c>
      <c r="M1591" s="36">
        <f t="shared" si="122"/>
        <v>4</v>
      </c>
      <c r="N1591" s="36">
        <f t="shared" si="123"/>
        <v>20</v>
      </c>
      <c r="O1591" s="36" t="str">
        <f t="shared" si="124"/>
        <v>20164</v>
      </c>
      <c r="P1591" s="36" t="str">
        <f>CONCATENATE(K1591,MONTH(ExpensesDBTable[[#This Row],[Date]]))</f>
        <v>20161</v>
      </c>
      <c r="Q1591" s="36" t="s">
        <v>182</v>
      </c>
      <c r="R1591" s="36" t="s">
        <v>16</v>
      </c>
      <c r="S1591" s="38">
        <v>119.4</v>
      </c>
      <c r="T1591" s="36" t="s">
        <v>106</v>
      </c>
      <c r="U1591" s="36" t="s">
        <v>1595</v>
      </c>
    </row>
    <row r="1592" spans="10:21" x14ac:dyDescent="0.25">
      <c r="J1592" s="37">
        <v>42389</v>
      </c>
      <c r="K1592" s="36">
        <f t="shared" si="120"/>
        <v>2016</v>
      </c>
      <c r="L1592" s="36" t="str">
        <f t="shared" si="121"/>
        <v>January</v>
      </c>
      <c r="M1592" s="36">
        <f t="shared" si="122"/>
        <v>4</v>
      </c>
      <c r="N1592" s="36">
        <f t="shared" si="123"/>
        <v>20</v>
      </c>
      <c r="O1592" s="36" t="str">
        <f t="shared" si="124"/>
        <v>20164</v>
      </c>
      <c r="P1592" s="36" t="str">
        <f>CONCATENATE(K1592,MONTH(ExpensesDBTable[[#This Row],[Date]]))</f>
        <v>20161</v>
      </c>
      <c r="Q1592" s="36" t="s">
        <v>182</v>
      </c>
      <c r="R1592" s="36" t="s">
        <v>19</v>
      </c>
      <c r="S1592" s="38">
        <v>15.36</v>
      </c>
      <c r="T1592" s="36" t="s">
        <v>106</v>
      </c>
      <c r="U1592" s="36" t="s">
        <v>1596</v>
      </c>
    </row>
    <row r="1593" spans="10:21" x14ac:dyDescent="0.25">
      <c r="J1593" s="37">
        <v>42390</v>
      </c>
      <c r="K1593" s="36">
        <f t="shared" si="120"/>
        <v>2016</v>
      </c>
      <c r="L1593" s="36" t="str">
        <f t="shared" si="121"/>
        <v>January</v>
      </c>
      <c r="M1593" s="36">
        <f t="shared" si="122"/>
        <v>4</v>
      </c>
      <c r="N1593" s="36">
        <f t="shared" si="123"/>
        <v>21</v>
      </c>
      <c r="O1593" s="36" t="str">
        <f t="shared" si="124"/>
        <v>20164</v>
      </c>
      <c r="P1593" s="36" t="str">
        <f>CONCATENATE(K1593,MONTH(ExpensesDBTable[[#This Row],[Date]]))</f>
        <v>20161</v>
      </c>
      <c r="Q1593" s="36" t="s">
        <v>182</v>
      </c>
      <c r="R1593" s="36" t="s">
        <v>19</v>
      </c>
      <c r="S1593" s="38">
        <v>13.64</v>
      </c>
      <c r="T1593" s="36" t="s">
        <v>106</v>
      </c>
      <c r="U1593" s="36" t="s">
        <v>1597</v>
      </c>
    </row>
    <row r="1594" spans="10:21" x14ac:dyDescent="0.25">
      <c r="J1594" s="37">
        <v>42390</v>
      </c>
      <c r="K1594" s="36">
        <f t="shared" si="120"/>
        <v>2016</v>
      </c>
      <c r="L1594" s="36" t="str">
        <f t="shared" si="121"/>
        <v>January</v>
      </c>
      <c r="M1594" s="36">
        <f t="shared" si="122"/>
        <v>4</v>
      </c>
      <c r="N1594" s="36">
        <f t="shared" si="123"/>
        <v>21</v>
      </c>
      <c r="O1594" s="36" t="str">
        <f t="shared" si="124"/>
        <v>20164</v>
      </c>
      <c r="P1594" s="36" t="str">
        <f>CONCATENATE(K1594,MONTH(ExpensesDBTable[[#This Row],[Date]]))</f>
        <v>20161</v>
      </c>
      <c r="Q1594" s="36" t="s">
        <v>182</v>
      </c>
      <c r="R1594" s="36" t="s">
        <v>18</v>
      </c>
      <c r="S1594" s="38">
        <v>15</v>
      </c>
      <c r="T1594" s="36" t="s">
        <v>100</v>
      </c>
      <c r="U1594" s="36" t="s">
        <v>1598</v>
      </c>
    </row>
    <row r="1595" spans="10:21" x14ac:dyDescent="0.25">
      <c r="J1595" s="37">
        <v>42391</v>
      </c>
      <c r="K1595" s="36">
        <f t="shared" si="120"/>
        <v>2016</v>
      </c>
      <c r="L1595" s="36" t="str">
        <f t="shared" si="121"/>
        <v>January</v>
      </c>
      <c r="M1595" s="36">
        <f t="shared" si="122"/>
        <v>4</v>
      </c>
      <c r="N1595" s="36">
        <f t="shared" si="123"/>
        <v>22</v>
      </c>
      <c r="O1595" s="36" t="str">
        <f t="shared" si="124"/>
        <v>20164</v>
      </c>
      <c r="P1595" s="36" t="str">
        <f>CONCATENATE(K1595,MONTH(ExpensesDBTable[[#This Row],[Date]]))</f>
        <v>20161</v>
      </c>
      <c r="Q1595" s="36" t="s">
        <v>108</v>
      </c>
      <c r="R1595" s="36" t="s">
        <v>14</v>
      </c>
      <c r="S1595" s="38">
        <v>12.48</v>
      </c>
      <c r="T1595" s="36" t="s">
        <v>100</v>
      </c>
      <c r="U1595" s="36" t="s">
        <v>1599</v>
      </c>
    </row>
    <row r="1596" spans="10:21" x14ac:dyDescent="0.25">
      <c r="J1596" s="37">
        <v>42391</v>
      </c>
      <c r="K1596" s="36">
        <f t="shared" si="120"/>
        <v>2016</v>
      </c>
      <c r="L1596" s="36" t="str">
        <f t="shared" si="121"/>
        <v>January</v>
      </c>
      <c r="M1596" s="36">
        <f t="shared" si="122"/>
        <v>4</v>
      </c>
      <c r="N1596" s="36">
        <f t="shared" si="123"/>
        <v>22</v>
      </c>
      <c r="O1596" s="36" t="str">
        <f t="shared" si="124"/>
        <v>20164</v>
      </c>
      <c r="P1596" s="36" t="str">
        <f>CONCATENATE(K1596,MONTH(ExpensesDBTable[[#This Row],[Date]]))</f>
        <v>20161</v>
      </c>
      <c r="Q1596" s="36" t="s">
        <v>1051</v>
      </c>
      <c r="R1596" s="36" t="s">
        <v>14</v>
      </c>
      <c r="S1596" s="38">
        <v>4.68</v>
      </c>
      <c r="T1596" s="36" t="s">
        <v>100</v>
      </c>
      <c r="U1596" s="36" t="s">
        <v>1599</v>
      </c>
    </row>
    <row r="1597" spans="10:21" x14ac:dyDescent="0.25">
      <c r="J1597" s="37">
        <v>42392</v>
      </c>
      <c r="K1597" s="36">
        <f t="shared" si="120"/>
        <v>2016</v>
      </c>
      <c r="L1597" s="36" t="str">
        <f t="shared" si="121"/>
        <v>January</v>
      </c>
      <c r="M1597" s="36">
        <f t="shared" si="122"/>
        <v>4</v>
      </c>
      <c r="N1597" s="36">
        <f t="shared" si="123"/>
        <v>23</v>
      </c>
      <c r="O1597" s="36" t="str">
        <f t="shared" si="124"/>
        <v>20164</v>
      </c>
      <c r="P1597" s="36" t="str">
        <f>CONCATENATE(K1597,MONTH(ExpensesDBTable[[#This Row],[Date]]))</f>
        <v>20161</v>
      </c>
      <c r="Q1597" s="36" t="s">
        <v>1238</v>
      </c>
      <c r="R1597" s="36" t="s">
        <v>22</v>
      </c>
      <c r="S1597" s="38">
        <v>69.09</v>
      </c>
      <c r="T1597" s="36" t="s">
        <v>106</v>
      </c>
      <c r="U1597" s="36" t="s">
        <v>1600</v>
      </c>
    </row>
    <row r="1598" spans="10:21" x14ac:dyDescent="0.25">
      <c r="J1598" s="37">
        <v>42392</v>
      </c>
      <c r="K1598" s="36">
        <f t="shared" si="120"/>
        <v>2016</v>
      </c>
      <c r="L1598" s="36" t="str">
        <f t="shared" si="121"/>
        <v>January</v>
      </c>
      <c r="M1598" s="36">
        <f t="shared" si="122"/>
        <v>4</v>
      </c>
      <c r="N1598" s="36">
        <f t="shared" si="123"/>
        <v>23</v>
      </c>
      <c r="O1598" s="36" t="str">
        <f t="shared" si="124"/>
        <v>20164</v>
      </c>
      <c r="P1598" s="36" t="str">
        <f>CONCATENATE(K1598,MONTH(ExpensesDBTable[[#This Row],[Date]]))</f>
        <v>20161</v>
      </c>
      <c r="Q1598" s="36" t="s">
        <v>182</v>
      </c>
      <c r="R1598" s="36" t="s">
        <v>19</v>
      </c>
      <c r="S1598" s="38">
        <v>41</v>
      </c>
      <c r="T1598" s="36" t="s">
        <v>106</v>
      </c>
      <c r="U1598" s="36" t="s">
        <v>1601</v>
      </c>
    </row>
    <row r="1599" spans="10:21" x14ac:dyDescent="0.25">
      <c r="J1599" s="37">
        <v>42392</v>
      </c>
      <c r="K1599" s="36">
        <f t="shared" si="120"/>
        <v>2016</v>
      </c>
      <c r="L1599" s="36" t="str">
        <f t="shared" si="121"/>
        <v>January</v>
      </c>
      <c r="M1599" s="36">
        <f t="shared" si="122"/>
        <v>4</v>
      </c>
      <c r="N1599" s="36">
        <f t="shared" si="123"/>
        <v>23</v>
      </c>
      <c r="O1599" s="36" t="str">
        <f t="shared" si="124"/>
        <v>20164</v>
      </c>
      <c r="P1599" s="36" t="str">
        <f>CONCATENATE(K1599,MONTH(ExpensesDBTable[[#This Row],[Date]]))</f>
        <v>20161</v>
      </c>
      <c r="Q1599" s="36" t="s">
        <v>108</v>
      </c>
      <c r="R1599" s="36" t="s">
        <v>11</v>
      </c>
      <c r="S1599" s="38">
        <v>12.5</v>
      </c>
      <c r="T1599" s="36" t="s">
        <v>100</v>
      </c>
      <c r="U1599" s="36" t="s">
        <v>1602</v>
      </c>
    </row>
    <row r="1600" spans="10:21" x14ac:dyDescent="0.25">
      <c r="J1600" s="37">
        <v>42393</v>
      </c>
      <c r="K1600" s="36">
        <f t="shared" si="120"/>
        <v>2016</v>
      </c>
      <c r="L1600" s="36" t="str">
        <f t="shared" si="121"/>
        <v>January</v>
      </c>
      <c r="M1600" s="36">
        <f t="shared" si="122"/>
        <v>4</v>
      </c>
      <c r="N1600" s="36">
        <f t="shared" si="123"/>
        <v>24</v>
      </c>
      <c r="O1600" s="36" t="str">
        <f t="shared" si="124"/>
        <v>20164</v>
      </c>
      <c r="P1600" s="36" t="str">
        <f>CONCATENATE(K1600,MONTH(ExpensesDBTable[[#This Row],[Date]]))</f>
        <v>20161</v>
      </c>
      <c r="Q1600" s="36" t="s">
        <v>108</v>
      </c>
      <c r="R1600" s="36" t="s">
        <v>14</v>
      </c>
      <c r="S1600" s="38">
        <v>3.53</v>
      </c>
      <c r="T1600" s="36" t="s">
        <v>100</v>
      </c>
      <c r="U1600" s="36" t="s">
        <v>1603</v>
      </c>
    </row>
    <row r="1601" spans="10:21" x14ac:dyDescent="0.25">
      <c r="J1601" s="37">
        <v>42393</v>
      </c>
      <c r="K1601" s="36">
        <f t="shared" si="120"/>
        <v>2016</v>
      </c>
      <c r="L1601" s="36" t="str">
        <f t="shared" si="121"/>
        <v>January</v>
      </c>
      <c r="M1601" s="36">
        <f t="shared" si="122"/>
        <v>4</v>
      </c>
      <c r="N1601" s="36">
        <f t="shared" si="123"/>
        <v>24</v>
      </c>
      <c r="O1601" s="36" t="str">
        <f t="shared" si="124"/>
        <v>20164</v>
      </c>
      <c r="P1601" s="36" t="str">
        <f>CONCATENATE(K1601,MONTH(ExpensesDBTable[[#This Row],[Date]]))</f>
        <v>20161</v>
      </c>
      <c r="Q1601" s="36" t="s">
        <v>182</v>
      </c>
      <c r="R1601" s="36" t="s">
        <v>19</v>
      </c>
      <c r="S1601" s="38">
        <v>55</v>
      </c>
      <c r="T1601" s="36" t="s">
        <v>106</v>
      </c>
      <c r="U1601" s="36" t="s">
        <v>1604</v>
      </c>
    </row>
    <row r="1602" spans="10:21" x14ac:dyDescent="0.25">
      <c r="J1602" s="37">
        <v>42393</v>
      </c>
      <c r="K1602" s="36">
        <f t="shared" si="120"/>
        <v>2016</v>
      </c>
      <c r="L1602" s="36" t="str">
        <f t="shared" si="121"/>
        <v>January</v>
      </c>
      <c r="M1602" s="36">
        <f t="shared" si="122"/>
        <v>4</v>
      </c>
      <c r="N1602" s="36">
        <f t="shared" si="123"/>
        <v>24</v>
      </c>
      <c r="O1602" s="36" t="str">
        <f t="shared" si="124"/>
        <v>20164</v>
      </c>
      <c r="P1602" s="36" t="str">
        <f>CONCATENATE(K1602,MONTH(ExpensesDBTable[[#This Row],[Date]]))</f>
        <v>20161</v>
      </c>
      <c r="Q1602" s="36" t="s">
        <v>182</v>
      </c>
      <c r="R1602" s="36" t="s">
        <v>14</v>
      </c>
      <c r="S1602" s="38">
        <v>20.79</v>
      </c>
      <c r="T1602" s="36" t="s">
        <v>100</v>
      </c>
      <c r="U1602" s="36" t="s">
        <v>1605</v>
      </c>
    </row>
    <row r="1603" spans="10:21" x14ac:dyDescent="0.25">
      <c r="J1603" s="37">
        <v>42393</v>
      </c>
      <c r="K1603" s="36">
        <f t="shared" si="120"/>
        <v>2016</v>
      </c>
      <c r="L1603" s="36" t="str">
        <f t="shared" si="121"/>
        <v>January</v>
      </c>
      <c r="M1603" s="36">
        <f t="shared" si="122"/>
        <v>4</v>
      </c>
      <c r="N1603" s="36">
        <f t="shared" si="123"/>
        <v>24</v>
      </c>
      <c r="O1603" s="36" t="str">
        <f t="shared" si="124"/>
        <v>20164</v>
      </c>
      <c r="P1603" s="36" t="str">
        <f>CONCATENATE(K1603,MONTH(ExpensesDBTable[[#This Row],[Date]]))</f>
        <v>20161</v>
      </c>
      <c r="Q1603" s="36" t="s">
        <v>182</v>
      </c>
      <c r="R1603" s="36" t="s">
        <v>19</v>
      </c>
      <c r="S1603" s="38">
        <v>18.5</v>
      </c>
      <c r="T1603" s="36" t="s">
        <v>106</v>
      </c>
      <c r="U1603" s="36" t="s">
        <v>1606</v>
      </c>
    </row>
    <row r="1604" spans="10:21" x14ac:dyDescent="0.25">
      <c r="J1604" s="37">
        <v>42393</v>
      </c>
      <c r="K1604" s="36">
        <f t="shared" si="120"/>
        <v>2016</v>
      </c>
      <c r="L1604" s="36" t="str">
        <f t="shared" si="121"/>
        <v>January</v>
      </c>
      <c r="M1604" s="36">
        <f t="shared" si="122"/>
        <v>4</v>
      </c>
      <c r="N1604" s="36">
        <f t="shared" si="123"/>
        <v>24</v>
      </c>
      <c r="O1604" s="36" t="str">
        <f t="shared" si="124"/>
        <v>20164</v>
      </c>
      <c r="P1604" s="36" t="str">
        <f>CONCATENATE(K1604,MONTH(ExpensesDBTable[[#This Row],[Date]]))</f>
        <v>20161</v>
      </c>
      <c r="Q1604" s="36" t="s">
        <v>1238</v>
      </c>
      <c r="R1604" s="36" t="s">
        <v>22</v>
      </c>
      <c r="S1604" s="38">
        <v>26.75</v>
      </c>
      <c r="T1604" s="36" t="s">
        <v>106</v>
      </c>
      <c r="U1604" s="36" t="s">
        <v>1607</v>
      </c>
    </row>
    <row r="1605" spans="10:21" x14ac:dyDescent="0.25">
      <c r="J1605" s="37">
        <v>42393</v>
      </c>
      <c r="K1605" s="36">
        <f t="shared" si="120"/>
        <v>2016</v>
      </c>
      <c r="L1605" s="36" t="str">
        <f t="shared" si="121"/>
        <v>January</v>
      </c>
      <c r="M1605" s="36">
        <f t="shared" si="122"/>
        <v>4</v>
      </c>
      <c r="N1605" s="36">
        <f t="shared" si="123"/>
        <v>24</v>
      </c>
      <c r="O1605" s="36" t="str">
        <f t="shared" si="124"/>
        <v>20164</v>
      </c>
      <c r="P1605" s="36" t="str">
        <f>CONCATENATE(K1605,MONTH(ExpensesDBTable[[#This Row],[Date]]))</f>
        <v>20161</v>
      </c>
      <c r="Q1605" s="36" t="s">
        <v>1476</v>
      </c>
      <c r="R1605" s="36" t="s">
        <v>23</v>
      </c>
      <c r="S1605" s="38">
        <v>12</v>
      </c>
      <c r="T1605" s="36" t="s">
        <v>100</v>
      </c>
      <c r="U1605" s="36" t="s">
        <v>1608</v>
      </c>
    </row>
    <row r="1606" spans="10:21" x14ac:dyDescent="0.25">
      <c r="J1606" s="37">
        <v>42394</v>
      </c>
      <c r="K1606" s="36">
        <f t="shared" si="120"/>
        <v>2016</v>
      </c>
      <c r="L1606" s="36" t="str">
        <f t="shared" si="121"/>
        <v>January</v>
      </c>
      <c r="M1606" s="36">
        <f t="shared" si="122"/>
        <v>5</v>
      </c>
      <c r="N1606" s="36">
        <f t="shared" si="123"/>
        <v>25</v>
      </c>
      <c r="O1606" s="36" t="str">
        <f t="shared" si="124"/>
        <v>20165</v>
      </c>
      <c r="P1606" s="36" t="str">
        <f>CONCATENATE(K1606,MONTH(ExpensesDBTable[[#This Row],[Date]]))</f>
        <v>20161</v>
      </c>
      <c r="Q1606" s="36" t="s">
        <v>182</v>
      </c>
      <c r="R1606" s="36" t="s">
        <v>14</v>
      </c>
      <c r="S1606" s="38">
        <v>17.3</v>
      </c>
      <c r="T1606" s="36" t="s">
        <v>100</v>
      </c>
      <c r="U1606" s="36" t="s">
        <v>1609</v>
      </c>
    </row>
    <row r="1607" spans="10:21" x14ac:dyDescent="0.25">
      <c r="J1607" s="37">
        <v>42394</v>
      </c>
      <c r="K1607" s="36">
        <f t="shared" si="120"/>
        <v>2016</v>
      </c>
      <c r="L1607" s="36" t="str">
        <f t="shared" si="121"/>
        <v>January</v>
      </c>
      <c r="M1607" s="36">
        <f t="shared" si="122"/>
        <v>5</v>
      </c>
      <c r="N1607" s="36">
        <f t="shared" si="123"/>
        <v>25</v>
      </c>
      <c r="O1607" s="36" t="str">
        <f t="shared" si="124"/>
        <v>20165</v>
      </c>
      <c r="P1607" s="36" t="str">
        <f>CONCATENATE(K1607,MONTH(ExpensesDBTable[[#This Row],[Date]]))</f>
        <v>20161</v>
      </c>
      <c r="Q1607" s="36" t="s">
        <v>1238</v>
      </c>
      <c r="R1607" s="36" t="s">
        <v>22</v>
      </c>
      <c r="S1607" s="38">
        <v>71.05</v>
      </c>
      <c r="T1607" s="36" t="s">
        <v>106</v>
      </c>
      <c r="U1607" s="36" t="s">
        <v>1610</v>
      </c>
    </row>
    <row r="1608" spans="10:21" x14ac:dyDescent="0.25">
      <c r="J1608" s="37">
        <v>42394</v>
      </c>
      <c r="K1608" s="36">
        <f t="shared" si="120"/>
        <v>2016</v>
      </c>
      <c r="L1608" s="36" t="str">
        <f t="shared" si="121"/>
        <v>January</v>
      </c>
      <c r="M1608" s="36">
        <f t="shared" si="122"/>
        <v>5</v>
      </c>
      <c r="N1608" s="36">
        <f t="shared" si="123"/>
        <v>25</v>
      </c>
      <c r="O1608" s="36" t="str">
        <f t="shared" si="124"/>
        <v>20165</v>
      </c>
      <c r="P1608" s="36" t="str">
        <f>CONCATENATE(K1608,MONTH(ExpensesDBTable[[#This Row],[Date]]))</f>
        <v>20161</v>
      </c>
      <c r="Q1608" s="36" t="s">
        <v>182</v>
      </c>
      <c r="R1608" s="36" t="s">
        <v>14</v>
      </c>
      <c r="S1608" s="38">
        <v>15.4</v>
      </c>
      <c r="T1608" s="36" t="s">
        <v>100</v>
      </c>
      <c r="U1608" s="36" t="s">
        <v>1018</v>
      </c>
    </row>
    <row r="1609" spans="10:21" x14ac:dyDescent="0.25">
      <c r="J1609" s="37">
        <v>42394</v>
      </c>
      <c r="K1609" s="36">
        <f t="shared" si="120"/>
        <v>2016</v>
      </c>
      <c r="L1609" s="36" t="str">
        <f t="shared" si="121"/>
        <v>January</v>
      </c>
      <c r="M1609" s="36">
        <f t="shared" si="122"/>
        <v>5</v>
      </c>
      <c r="N1609" s="36">
        <f t="shared" si="123"/>
        <v>25</v>
      </c>
      <c r="O1609" s="36" t="str">
        <f t="shared" si="124"/>
        <v>20165</v>
      </c>
      <c r="P1609" s="36" t="str">
        <f>CONCATENATE(K1609,MONTH(ExpensesDBTable[[#This Row],[Date]]))</f>
        <v>20161</v>
      </c>
      <c r="Q1609" s="36" t="s">
        <v>122</v>
      </c>
      <c r="R1609" s="36" t="s">
        <v>11</v>
      </c>
      <c r="S1609" s="38">
        <v>10</v>
      </c>
      <c r="T1609" s="36" t="s">
        <v>106</v>
      </c>
      <c r="U1609" s="36" t="s">
        <v>1611</v>
      </c>
    </row>
    <row r="1610" spans="10:21" x14ac:dyDescent="0.25">
      <c r="J1610" s="37">
        <v>42394</v>
      </c>
      <c r="K1610" s="36">
        <f t="shared" si="120"/>
        <v>2016</v>
      </c>
      <c r="L1610" s="36" t="str">
        <f t="shared" si="121"/>
        <v>January</v>
      </c>
      <c r="M1610" s="36">
        <f t="shared" si="122"/>
        <v>5</v>
      </c>
      <c r="N1610" s="36">
        <f t="shared" si="123"/>
        <v>25</v>
      </c>
      <c r="O1610" s="36" t="str">
        <f t="shared" si="124"/>
        <v>20165</v>
      </c>
      <c r="P1610" s="36" t="str">
        <f>CONCATENATE(K1610,MONTH(ExpensesDBTable[[#This Row],[Date]]))</f>
        <v>20161</v>
      </c>
      <c r="Q1610" s="36" t="s">
        <v>119</v>
      </c>
      <c r="R1610" s="36" t="s">
        <v>14</v>
      </c>
      <c r="S1610" s="38">
        <v>9.08</v>
      </c>
      <c r="T1610" s="36" t="s">
        <v>100</v>
      </c>
      <c r="U1610" s="36" t="s">
        <v>1612</v>
      </c>
    </row>
    <row r="1611" spans="10:21" x14ac:dyDescent="0.25">
      <c r="J1611" s="37">
        <v>42396</v>
      </c>
      <c r="K1611" s="36">
        <f t="shared" ref="K1611:K1674" si="125">YEAR(J1611)</f>
        <v>2016</v>
      </c>
      <c r="L1611" s="36" t="str">
        <f t="shared" ref="L1611:L1674" si="126">TEXT(DATE(1,MONTH(J1611),1),"MMMM")</f>
        <v>January</v>
      </c>
      <c r="M1611" s="36">
        <f t="shared" ref="M1611:M1674" si="127">WEEKNUM(J1611,2)</f>
        <v>5</v>
      </c>
      <c r="N1611" s="36">
        <f t="shared" ref="N1611:N1674" si="128">DAY(J1611)</f>
        <v>27</v>
      </c>
      <c r="O1611" s="36" t="str">
        <f t="shared" ref="O1611:O1674" si="129">CONCATENATE(K1611,M1611)</f>
        <v>20165</v>
      </c>
      <c r="P1611" s="36" t="str">
        <f>CONCATENATE(K1611,MONTH(ExpensesDBTable[[#This Row],[Date]]))</f>
        <v>20161</v>
      </c>
      <c r="Q1611" s="36" t="s">
        <v>1059</v>
      </c>
      <c r="R1611" s="36" t="s">
        <v>17</v>
      </c>
      <c r="S1611" s="38">
        <v>4</v>
      </c>
      <c r="T1611" s="36" t="s">
        <v>106</v>
      </c>
      <c r="U1611" s="36" t="s">
        <v>1535</v>
      </c>
    </row>
    <row r="1612" spans="10:21" x14ac:dyDescent="0.25">
      <c r="J1612" s="37">
        <v>42396</v>
      </c>
      <c r="K1612" s="36">
        <f t="shared" si="125"/>
        <v>2016</v>
      </c>
      <c r="L1612" s="36" t="str">
        <f t="shared" si="126"/>
        <v>January</v>
      </c>
      <c r="M1612" s="36">
        <f t="shared" si="127"/>
        <v>5</v>
      </c>
      <c r="N1612" s="36">
        <f t="shared" si="128"/>
        <v>27</v>
      </c>
      <c r="O1612" s="36" t="str">
        <f t="shared" si="129"/>
        <v>20165</v>
      </c>
      <c r="P1612" s="36" t="str">
        <f>CONCATENATE(K1612,MONTH(ExpensesDBTable[[#This Row],[Date]]))</f>
        <v>20161</v>
      </c>
      <c r="Q1612" s="36" t="s">
        <v>119</v>
      </c>
      <c r="R1612" s="36" t="s">
        <v>14</v>
      </c>
      <c r="S1612" s="38">
        <v>13.05</v>
      </c>
      <c r="T1612" s="36" t="s">
        <v>100</v>
      </c>
      <c r="U1612" s="36" t="s">
        <v>1613</v>
      </c>
    </row>
    <row r="1613" spans="10:21" x14ac:dyDescent="0.25">
      <c r="J1613" s="37">
        <v>42396</v>
      </c>
      <c r="K1613" s="36">
        <f t="shared" si="125"/>
        <v>2016</v>
      </c>
      <c r="L1613" s="36" t="str">
        <f t="shared" si="126"/>
        <v>January</v>
      </c>
      <c r="M1613" s="36">
        <f t="shared" si="127"/>
        <v>5</v>
      </c>
      <c r="N1613" s="36">
        <f t="shared" si="128"/>
        <v>27</v>
      </c>
      <c r="O1613" s="36" t="str">
        <f t="shared" si="129"/>
        <v>20165</v>
      </c>
      <c r="P1613" s="36" t="str">
        <f>CONCATENATE(K1613,MONTH(ExpensesDBTable[[#This Row],[Date]]))</f>
        <v>20161</v>
      </c>
      <c r="Q1613" s="36" t="s">
        <v>1051</v>
      </c>
      <c r="R1613" s="36" t="s">
        <v>14</v>
      </c>
      <c r="S1613" s="38">
        <v>11.05</v>
      </c>
      <c r="T1613" s="36" t="s">
        <v>100</v>
      </c>
      <c r="U1613" s="36" t="s">
        <v>1614</v>
      </c>
    </row>
    <row r="1614" spans="10:21" x14ac:dyDescent="0.25">
      <c r="J1614" s="37">
        <v>42396</v>
      </c>
      <c r="K1614" s="36">
        <f t="shared" si="125"/>
        <v>2016</v>
      </c>
      <c r="L1614" s="36" t="str">
        <f t="shared" si="126"/>
        <v>January</v>
      </c>
      <c r="M1614" s="36">
        <f t="shared" si="127"/>
        <v>5</v>
      </c>
      <c r="N1614" s="36">
        <f t="shared" si="128"/>
        <v>27</v>
      </c>
      <c r="O1614" s="36" t="str">
        <f t="shared" si="129"/>
        <v>20165</v>
      </c>
      <c r="P1614" s="36" t="str">
        <f>CONCATENATE(K1614,MONTH(ExpensesDBTable[[#This Row],[Date]]))</f>
        <v>20161</v>
      </c>
      <c r="Q1614" s="36" t="s">
        <v>558</v>
      </c>
      <c r="R1614" s="36" t="s">
        <v>17</v>
      </c>
      <c r="S1614" s="38">
        <v>5.2</v>
      </c>
      <c r="T1614" s="36" t="s">
        <v>106</v>
      </c>
      <c r="U1614" s="36" t="s">
        <v>1615</v>
      </c>
    </row>
    <row r="1615" spans="10:21" x14ac:dyDescent="0.25">
      <c r="J1615" s="37">
        <v>42397</v>
      </c>
      <c r="K1615" s="36">
        <f t="shared" si="125"/>
        <v>2016</v>
      </c>
      <c r="L1615" s="36" t="str">
        <f t="shared" si="126"/>
        <v>January</v>
      </c>
      <c r="M1615" s="36">
        <f t="shared" si="127"/>
        <v>5</v>
      </c>
      <c r="N1615" s="36">
        <f t="shared" si="128"/>
        <v>28</v>
      </c>
      <c r="O1615" s="36" t="str">
        <f t="shared" si="129"/>
        <v>20165</v>
      </c>
      <c r="P1615" s="36" t="str">
        <f>CONCATENATE(K1615,MONTH(ExpensesDBTable[[#This Row],[Date]]))</f>
        <v>20161</v>
      </c>
      <c r="Q1615" s="36" t="s">
        <v>119</v>
      </c>
      <c r="R1615" s="36" t="s">
        <v>14</v>
      </c>
      <c r="S1615" s="38">
        <v>11</v>
      </c>
      <c r="T1615" s="36" t="s">
        <v>100</v>
      </c>
      <c r="U1615" s="36" t="s">
        <v>1555</v>
      </c>
    </row>
    <row r="1616" spans="10:21" x14ac:dyDescent="0.25">
      <c r="J1616" s="37">
        <v>42397</v>
      </c>
      <c r="K1616" s="36">
        <f t="shared" si="125"/>
        <v>2016</v>
      </c>
      <c r="L1616" s="36" t="str">
        <f t="shared" si="126"/>
        <v>January</v>
      </c>
      <c r="M1616" s="36">
        <f t="shared" si="127"/>
        <v>5</v>
      </c>
      <c r="N1616" s="36">
        <f t="shared" si="128"/>
        <v>28</v>
      </c>
      <c r="O1616" s="36" t="str">
        <f t="shared" si="129"/>
        <v>20165</v>
      </c>
      <c r="P1616" s="36" t="str">
        <f>CONCATENATE(K1616,MONTH(ExpensesDBTable[[#This Row],[Date]]))</f>
        <v>20161</v>
      </c>
      <c r="Q1616" s="36" t="s">
        <v>108</v>
      </c>
      <c r="R1616" s="36" t="s">
        <v>14</v>
      </c>
      <c r="S1616" s="38">
        <v>19.579999999999998</v>
      </c>
      <c r="T1616" s="36" t="s">
        <v>100</v>
      </c>
      <c r="U1616" s="36" t="s">
        <v>1616</v>
      </c>
    </row>
    <row r="1617" spans="10:21" x14ac:dyDescent="0.25">
      <c r="J1617" s="37">
        <v>42397</v>
      </c>
      <c r="K1617" s="36">
        <f t="shared" si="125"/>
        <v>2016</v>
      </c>
      <c r="L1617" s="36" t="str">
        <f t="shared" si="126"/>
        <v>January</v>
      </c>
      <c r="M1617" s="36">
        <f t="shared" si="127"/>
        <v>5</v>
      </c>
      <c r="N1617" s="36">
        <f t="shared" si="128"/>
        <v>28</v>
      </c>
      <c r="O1617" s="36" t="str">
        <f t="shared" si="129"/>
        <v>20165</v>
      </c>
      <c r="P1617" s="36" t="str">
        <f>CONCATENATE(K1617,MONTH(ExpensesDBTable[[#This Row],[Date]]))</f>
        <v>20161</v>
      </c>
      <c r="Q1617" s="36" t="s">
        <v>182</v>
      </c>
      <c r="R1617" s="36" t="s">
        <v>17</v>
      </c>
      <c r="S1617" s="38">
        <v>53</v>
      </c>
      <c r="T1617" s="36" t="s">
        <v>106</v>
      </c>
      <c r="U1617" s="36" t="s">
        <v>1617</v>
      </c>
    </row>
    <row r="1618" spans="10:21" x14ac:dyDescent="0.25">
      <c r="J1618" s="37">
        <v>42397</v>
      </c>
      <c r="K1618" s="36">
        <f t="shared" si="125"/>
        <v>2016</v>
      </c>
      <c r="L1618" s="36" t="str">
        <f t="shared" si="126"/>
        <v>January</v>
      </c>
      <c r="M1618" s="36">
        <f t="shared" si="127"/>
        <v>5</v>
      </c>
      <c r="N1618" s="36">
        <f t="shared" si="128"/>
        <v>28</v>
      </c>
      <c r="O1618" s="36" t="str">
        <f t="shared" si="129"/>
        <v>20165</v>
      </c>
      <c r="P1618" s="36" t="str">
        <f>CONCATENATE(K1618,MONTH(ExpensesDBTable[[#This Row],[Date]]))</f>
        <v>20161</v>
      </c>
      <c r="Q1618" s="36" t="s">
        <v>1051</v>
      </c>
      <c r="R1618" s="36" t="s">
        <v>14</v>
      </c>
      <c r="S1618" s="38">
        <v>9.01</v>
      </c>
      <c r="T1618" s="36" t="s">
        <v>100</v>
      </c>
      <c r="U1618" s="36" t="s">
        <v>1618</v>
      </c>
    </row>
    <row r="1619" spans="10:21" x14ac:dyDescent="0.25">
      <c r="J1619" s="37">
        <v>42400</v>
      </c>
      <c r="K1619" s="36">
        <f t="shared" si="125"/>
        <v>2016</v>
      </c>
      <c r="L1619" s="36" t="str">
        <f t="shared" si="126"/>
        <v>January</v>
      </c>
      <c r="M1619" s="36">
        <f t="shared" si="127"/>
        <v>5</v>
      </c>
      <c r="N1619" s="36">
        <f t="shared" si="128"/>
        <v>31</v>
      </c>
      <c r="O1619" s="36" t="str">
        <f t="shared" si="129"/>
        <v>20165</v>
      </c>
      <c r="P1619" s="36" t="str">
        <f>CONCATENATE(K1619,MONTH(ExpensesDBTable[[#This Row],[Date]]))</f>
        <v>20161</v>
      </c>
      <c r="Q1619" s="36" t="s">
        <v>182</v>
      </c>
      <c r="R1619" s="36" t="s">
        <v>19</v>
      </c>
      <c r="S1619" s="38">
        <v>6.5</v>
      </c>
      <c r="T1619" s="36" t="s">
        <v>106</v>
      </c>
      <c r="U1619" s="36" t="s">
        <v>1619</v>
      </c>
    </row>
    <row r="1620" spans="10:21" x14ac:dyDescent="0.25">
      <c r="J1620" s="37">
        <v>42400</v>
      </c>
      <c r="K1620" s="36">
        <f t="shared" si="125"/>
        <v>2016</v>
      </c>
      <c r="L1620" s="36" t="str">
        <f t="shared" si="126"/>
        <v>January</v>
      </c>
      <c r="M1620" s="36">
        <f t="shared" si="127"/>
        <v>5</v>
      </c>
      <c r="N1620" s="36">
        <f t="shared" si="128"/>
        <v>31</v>
      </c>
      <c r="O1620" s="36" t="str">
        <f t="shared" si="129"/>
        <v>20165</v>
      </c>
      <c r="P1620" s="36" t="str">
        <f>CONCATENATE(K1620,MONTH(ExpensesDBTable[[#This Row],[Date]]))</f>
        <v>20161</v>
      </c>
      <c r="Q1620" s="36" t="s">
        <v>108</v>
      </c>
      <c r="R1620" s="36" t="s">
        <v>14</v>
      </c>
      <c r="S1620" s="38">
        <v>9.5299999999999994</v>
      </c>
      <c r="T1620" s="36" t="s">
        <v>100</v>
      </c>
      <c r="U1620" s="36" t="s">
        <v>1620</v>
      </c>
    </row>
    <row r="1621" spans="10:21" x14ac:dyDescent="0.25">
      <c r="J1621" s="37">
        <v>42400</v>
      </c>
      <c r="K1621" s="36">
        <f t="shared" si="125"/>
        <v>2016</v>
      </c>
      <c r="L1621" s="36" t="str">
        <f t="shared" si="126"/>
        <v>January</v>
      </c>
      <c r="M1621" s="36">
        <f t="shared" si="127"/>
        <v>5</v>
      </c>
      <c r="N1621" s="36">
        <f t="shared" si="128"/>
        <v>31</v>
      </c>
      <c r="O1621" s="36" t="str">
        <f t="shared" si="129"/>
        <v>20165</v>
      </c>
      <c r="P1621" s="36" t="str">
        <f>CONCATENATE(K1621,MONTH(ExpensesDBTable[[#This Row],[Date]]))</f>
        <v>20161</v>
      </c>
      <c r="Q1621" s="36" t="s">
        <v>182</v>
      </c>
      <c r="R1621" s="36" t="s">
        <v>14</v>
      </c>
      <c r="S1621" s="38">
        <v>11</v>
      </c>
      <c r="T1621" s="36" t="s">
        <v>100</v>
      </c>
      <c r="U1621" s="36" t="s">
        <v>1621</v>
      </c>
    </row>
    <row r="1622" spans="10:21" x14ac:dyDescent="0.25">
      <c r="J1622" s="37">
        <v>42400</v>
      </c>
      <c r="K1622" s="36">
        <f t="shared" si="125"/>
        <v>2016</v>
      </c>
      <c r="L1622" s="36" t="str">
        <f t="shared" si="126"/>
        <v>January</v>
      </c>
      <c r="M1622" s="36">
        <f t="shared" si="127"/>
        <v>5</v>
      </c>
      <c r="N1622" s="36">
        <f t="shared" si="128"/>
        <v>31</v>
      </c>
      <c r="O1622" s="36" t="str">
        <f t="shared" si="129"/>
        <v>20165</v>
      </c>
      <c r="P1622" s="36" t="str">
        <f>CONCATENATE(K1622,MONTH(ExpensesDBTable[[#This Row],[Date]]))</f>
        <v>20161</v>
      </c>
      <c r="Q1622" s="36" t="s">
        <v>1051</v>
      </c>
      <c r="R1622" s="36" t="s">
        <v>14</v>
      </c>
      <c r="S1622" s="38">
        <v>7.41</v>
      </c>
      <c r="T1622" s="36" t="s">
        <v>100</v>
      </c>
      <c r="U1622" s="36" t="s">
        <v>603</v>
      </c>
    </row>
    <row r="1623" spans="10:21" x14ac:dyDescent="0.25">
      <c r="J1623" s="37">
        <v>42400</v>
      </c>
      <c r="K1623" s="36">
        <f t="shared" si="125"/>
        <v>2016</v>
      </c>
      <c r="L1623" s="36" t="str">
        <f t="shared" si="126"/>
        <v>January</v>
      </c>
      <c r="M1623" s="36">
        <f t="shared" si="127"/>
        <v>5</v>
      </c>
      <c r="N1623" s="36">
        <f t="shared" si="128"/>
        <v>31</v>
      </c>
      <c r="O1623" s="36" t="str">
        <f t="shared" si="129"/>
        <v>20165</v>
      </c>
      <c r="P1623" s="36" t="str">
        <f>CONCATENATE(K1623,MONTH(ExpensesDBTable[[#This Row],[Date]]))</f>
        <v>20161</v>
      </c>
      <c r="Q1623" s="36" t="s">
        <v>122</v>
      </c>
      <c r="R1623" s="36" t="s">
        <v>11</v>
      </c>
      <c r="S1623" s="38">
        <v>10</v>
      </c>
      <c r="T1623" s="36" t="s">
        <v>106</v>
      </c>
      <c r="U1623" s="36" t="s">
        <v>886</v>
      </c>
    </row>
    <row r="1624" spans="10:21" x14ac:dyDescent="0.25">
      <c r="J1624" s="37">
        <v>42400</v>
      </c>
      <c r="K1624" s="36">
        <f t="shared" si="125"/>
        <v>2016</v>
      </c>
      <c r="L1624" s="36" t="str">
        <f t="shared" si="126"/>
        <v>January</v>
      </c>
      <c r="M1624" s="36">
        <f t="shared" si="127"/>
        <v>5</v>
      </c>
      <c r="N1624" s="36">
        <f t="shared" si="128"/>
        <v>31</v>
      </c>
      <c r="O1624" s="36" t="str">
        <f t="shared" si="129"/>
        <v>20165</v>
      </c>
      <c r="P1624" s="36" t="str">
        <f>CONCATENATE(K1624,MONTH(ExpensesDBTable[[#This Row],[Date]]))</f>
        <v>20161</v>
      </c>
      <c r="Q1624" s="36" t="s">
        <v>108</v>
      </c>
      <c r="R1624" s="36" t="s">
        <v>14</v>
      </c>
      <c r="S1624" s="38">
        <v>1.52</v>
      </c>
      <c r="T1624" s="36" t="s">
        <v>100</v>
      </c>
      <c r="U1624" s="36" t="s">
        <v>645</v>
      </c>
    </row>
    <row r="1625" spans="10:21" x14ac:dyDescent="0.25">
      <c r="J1625" s="37">
        <v>42400</v>
      </c>
      <c r="K1625" s="36">
        <f t="shared" si="125"/>
        <v>2016</v>
      </c>
      <c r="L1625" s="36" t="str">
        <f t="shared" si="126"/>
        <v>January</v>
      </c>
      <c r="M1625" s="36">
        <f t="shared" si="127"/>
        <v>5</v>
      </c>
      <c r="N1625" s="36">
        <f t="shared" si="128"/>
        <v>31</v>
      </c>
      <c r="O1625" s="36" t="str">
        <f t="shared" si="129"/>
        <v>20165</v>
      </c>
      <c r="P1625" s="36" t="str">
        <f>CONCATENATE(K1625,MONTH(ExpensesDBTable[[#This Row],[Date]]))</f>
        <v>20161</v>
      </c>
      <c r="Q1625" s="36" t="s">
        <v>119</v>
      </c>
      <c r="R1625" s="36" t="s">
        <v>14</v>
      </c>
      <c r="S1625" s="38">
        <v>21.49</v>
      </c>
      <c r="T1625" s="36" t="s">
        <v>100</v>
      </c>
      <c r="U1625" s="36" t="s">
        <v>1622</v>
      </c>
    </row>
    <row r="1626" spans="10:21" x14ac:dyDescent="0.25">
      <c r="J1626" s="37">
        <v>42400</v>
      </c>
      <c r="K1626" s="36">
        <f t="shared" si="125"/>
        <v>2016</v>
      </c>
      <c r="L1626" s="36" t="str">
        <f t="shared" si="126"/>
        <v>January</v>
      </c>
      <c r="M1626" s="36">
        <f t="shared" si="127"/>
        <v>5</v>
      </c>
      <c r="N1626" s="36">
        <f t="shared" si="128"/>
        <v>31</v>
      </c>
      <c r="O1626" s="36" t="str">
        <f t="shared" si="129"/>
        <v>20165</v>
      </c>
      <c r="P1626" s="36" t="str">
        <f>CONCATENATE(K1626,MONTH(ExpensesDBTable[[#This Row],[Date]]))</f>
        <v>20161</v>
      </c>
      <c r="Q1626" s="36" t="s">
        <v>130</v>
      </c>
      <c r="R1626" s="36" t="s">
        <v>14</v>
      </c>
      <c r="S1626" s="38">
        <v>3</v>
      </c>
      <c r="T1626" s="36" t="s">
        <v>106</v>
      </c>
      <c r="U1626" s="36" t="s">
        <v>131</v>
      </c>
    </row>
    <row r="1627" spans="10:21" x14ac:dyDescent="0.25">
      <c r="J1627" s="37">
        <v>42400</v>
      </c>
      <c r="K1627" s="36">
        <f t="shared" si="125"/>
        <v>2016</v>
      </c>
      <c r="L1627" s="36" t="str">
        <f t="shared" si="126"/>
        <v>January</v>
      </c>
      <c r="M1627" s="36">
        <f t="shared" si="127"/>
        <v>5</v>
      </c>
      <c r="N1627" s="36">
        <f t="shared" si="128"/>
        <v>31</v>
      </c>
      <c r="O1627" s="36" t="str">
        <f t="shared" si="129"/>
        <v>20165</v>
      </c>
      <c r="P1627" s="36" t="str">
        <f>CONCATENATE(K1627,MONTH(ExpensesDBTable[[#This Row],[Date]]))</f>
        <v>20161</v>
      </c>
      <c r="Q1627" s="36" t="s">
        <v>533</v>
      </c>
      <c r="R1627" s="36" t="s">
        <v>23</v>
      </c>
      <c r="S1627" s="38">
        <v>60</v>
      </c>
      <c r="T1627" s="36" t="s">
        <v>106</v>
      </c>
      <c r="U1627" s="36" t="s">
        <v>1623</v>
      </c>
    </row>
    <row r="1628" spans="10:21" x14ac:dyDescent="0.25">
      <c r="J1628" s="37">
        <v>42400</v>
      </c>
      <c r="K1628" s="36">
        <f t="shared" si="125"/>
        <v>2016</v>
      </c>
      <c r="L1628" s="36" t="str">
        <f t="shared" si="126"/>
        <v>January</v>
      </c>
      <c r="M1628" s="36">
        <f t="shared" si="127"/>
        <v>5</v>
      </c>
      <c r="N1628" s="36">
        <f t="shared" si="128"/>
        <v>31</v>
      </c>
      <c r="O1628" s="36" t="str">
        <f t="shared" si="129"/>
        <v>20165</v>
      </c>
      <c r="P1628" s="36" t="str">
        <f>CONCATENATE(K1628,MONTH(ExpensesDBTable[[#This Row],[Date]]))</f>
        <v>20161</v>
      </c>
      <c r="Q1628" s="36" t="s">
        <v>182</v>
      </c>
      <c r="R1628" s="36" t="s">
        <v>19</v>
      </c>
      <c r="S1628" s="38">
        <v>4.5</v>
      </c>
      <c r="T1628" s="36" t="s">
        <v>106</v>
      </c>
      <c r="U1628" s="36" t="s">
        <v>1624</v>
      </c>
    </row>
    <row r="1629" spans="10:21" x14ac:dyDescent="0.25">
      <c r="J1629" s="37">
        <v>42401</v>
      </c>
      <c r="K1629" s="36">
        <f t="shared" si="125"/>
        <v>2016</v>
      </c>
      <c r="L1629" s="36" t="str">
        <f t="shared" si="126"/>
        <v>February</v>
      </c>
      <c r="M1629" s="36">
        <f t="shared" si="127"/>
        <v>6</v>
      </c>
      <c r="N1629" s="36">
        <f t="shared" si="128"/>
        <v>1</v>
      </c>
      <c r="O1629" s="36" t="str">
        <f t="shared" si="129"/>
        <v>20166</v>
      </c>
      <c r="P1629" s="36" t="str">
        <f>CONCATENATE(K1629,MONTH(ExpensesDBTable[[#This Row],[Date]]))</f>
        <v>20162</v>
      </c>
      <c r="Q1629" s="36" t="s">
        <v>108</v>
      </c>
      <c r="R1629" s="36" t="s">
        <v>14</v>
      </c>
      <c r="S1629" s="38">
        <v>6.74</v>
      </c>
      <c r="T1629" s="36" t="s">
        <v>100</v>
      </c>
      <c r="U1629" s="36" t="s">
        <v>1625</v>
      </c>
    </row>
    <row r="1630" spans="10:21" x14ac:dyDescent="0.25">
      <c r="J1630" s="37">
        <v>42402</v>
      </c>
      <c r="K1630" s="36">
        <f t="shared" si="125"/>
        <v>2016</v>
      </c>
      <c r="L1630" s="36" t="str">
        <f t="shared" si="126"/>
        <v>February</v>
      </c>
      <c r="M1630" s="36">
        <f t="shared" si="127"/>
        <v>6</v>
      </c>
      <c r="N1630" s="36">
        <f t="shared" si="128"/>
        <v>2</v>
      </c>
      <c r="O1630" s="36" t="str">
        <f t="shared" si="129"/>
        <v>20166</v>
      </c>
      <c r="P1630" s="36" t="str">
        <f>CONCATENATE(K1630,MONTH(ExpensesDBTable[[#This Row],[Date]]))</f>
        <v>20162</v>
      </c>
      <c r="Q1630" s="36" t="s">
        <v>550</v>
      </c>
      <c r="R1630" s="36" t="s">
        <v>14</v>
      </c>
      <c r="S1630" s="38">
        <v>9.5</v>
      </c>
      <c r="T1630" s="36" t="s">
        <v>100</v>
      </c>
      <c r="U1630" s="36" t="s">
        <v>1626</v>
      </c>
    </row>
    <row r="1631" spans="10:21" x14ac:dyDescent="0.25">
      <c r="J1631" s="37">
        <v>42402</v>
      </c>
      <c r="K1631" s="36">
        <f t="shared" si="125"/>
        <v>2016</v>
      </c>
      <c r="L1631" s="36" t="str">
        <f t="shared" si="126"/>
        <v>February</v>
      </c>
      <c r="M1631" s="36">
        <f t="shared" si="127"/>
        <v>6</v>
      </c>
      <c r="N1631" s="36">
        <f t="shared" si="128"/>
        <v>2</v>
      </c>
      <c r="O1631" s="36" t="str">
        <f t="shared" si="129"/>
        <v>20166</v>
      </c>
      <c r="P1631" s="36" t="str">
        <f>CONCATENATE(K1631,MONTH(ExpensesDBTable[[#This Row],[Date]]))</f>
        <v>20162</v>
      </c>
      <c r="Q1631" s="36" t="s">
        <v>145</v>
      </c>
      <c r="R1631" s="36" t="s">
        <v>23</v>
      </c>
      <c r="S1631" s="38">
        <v>83</v>
      </c>
      <c r="T1631" s="36" t="s">
        <v>106</v>
      </c>
      <c r="U1631" s="36" t="s">
        <v>1537</v>
      </c>
    </row>
    <row r="1632" spans="10:21" x14ac:dyDescent="0.25">
      <c r="J1632" s="37">
        <v>42402</v>
      </c>
      <c r="K1632" s="36">
        <f t="shared" si="125"/>
        <v>2016</v>
      </c>
      <c r="L1632" s="36" t="str">
        <f t="shared" si="126"/>
        <v>February</v>
      </c>
      <c r="M1632" s="36">
        <f t="shared" si="127"/>
        <v>6</v>
      </c>
      <c r="N1632" s="36">
        <f t="shared" si="128"/>
        <v>2</v>
      </c>
      <c r="O1632" s="36" t="str">
        <f t="shared" si="129"/>
        <v>20166</v>
      </c>
      <c r="P1632" s="36" t="str">
        <f>CONCATENATE(K1632,MONTH(ExpensesDBTable[[#This Row],[Date]]))</f>
        <v>20162</v>
      </c>
      <c r="Q1632" s="36" t="s">
        <v>182</v>
      </c>
      <c r="R1632" s="36" t="s">
        <v>17</v>
      </c>
      <c r="S1632" s="38">
        <v>22</v>
      </c>
      <c r="T1632" s="36" t="s">
        <v>106</v>
      </c>
      <c r="U1632" s="36" t="s">
        <v>1627</v>
      </c>
    </row>
    <row r="1633" spans="10:21" x14ac:dyDescent="0.25">
      <c r="J1633" s="37">
        <v>42403</v>
      </c>
      <c r="K1633" s="36">
        <f t="shared" si="125"/>
        <v>2016</v>
      </c>
      <c r="L1633" s="36" t="str">
        <f t="shared" si="126"/>
        <v>February</v>
      </c>
      <c r="M1633" s="36">
        <f t="shared" si="127"/>
        <v>6</v>
      </c>
      <c r="N1633" s="36">
        <f t="shared" si="128"/>
        <v>3</v>
      </c>
      <c r="O1633" s="36" t="str">
        <f t="shared" si="129"/>
        <v>20166</v>
      </c>
      <c r="P1633" s="36" t="str">
        <f>CONCATENATE(K1633,MONTH(ExpensesDBTable[[#This Row],[Date]]))</f>
        <v>20162</v>
      </c>
      <c r="Q1633" s="36" t="s">
        <v>1238</v>
      </c>
      <c r="R1633" s="36" t="s">
        <v>22</v>
      </c>
      <c r="S1633" s="38">
        <v>34</v>
      </c>
      <c r="T1633" s="36" t="s">
        <v>106</v>
      </c>
      <c r="U1633" s="36" t="s">
        <v>1628</v>
      </c>
    </row>
    <row r="1634" spans="10:21" x14ac:dyDescent="0.25">
      <c r="J1634" s="37">
        <v>42403</v>
      </c>
      <c r="K1634" s="36">
        <f t="shared" si="125"/>
        <v>2016</v>
      </c>
      <c r="L1634" s="36" t="str">
        <f t="shared" si="126"/>
        <v>February</v>
      </c>
      <c r="M1634" s="36">
        <f t="shared" si="127"/>
        <v>6</v>
      </c>
      <c r="N1634" s="36">
        <f t="shared" si="128"/>
        <v>3</v>
      </c>
      <c r="O1634" s="36" t="str">
        <f t="shared" si="129"/>
        <v>20166</v>
      </c>
      <c r="P1634" s="36" t="str">
        <f>CONCATENATE(K1634,MONTH(ExpensesDBTable[[#This Row],[Date]]))</f>
        <v>20162</v>
      </c>
      <c r="Q1634" s="36" t="s">
        <v>182</v>
      </c>
      <c r="R1634" s="36" t="s">
        <v>17</v>
      </c>
      <c r="S1634" s="38">
        <v>6.11</v>
      </c>
      <c r="T1634" s="36" t="s">
        <v>106</v>
      </c>
      <c r="U1634" s="36" t="s">
        <v>1629</v>
      </c>
    </row>
    <row r="1635" spans="10:21" x14ac:dyDescent="0.25">
      <c r="J1635" s="37">
        <v>42403</v>
      </c>
      <c r="K1635" s="36">
        <f t="shared" si="125"/>
        <v>2016</v>
      </c>
      <c r="L1635" s="36" t="str">
        <f t="shared" si="126"/>
        <v>February</v>
      </c>
      <c r="M1635" s="36">
        <f t="shared" si="127"/>
        <v>6</v>
      </c>
      <c r="N1635" s="36">
        <f t="shared" si="128"/>
        <v>3</v>
      </c>
      <c r="O1635" s="36" t="str">
        <f t="shared" si="129"/>
        <v>20166</v>
      </c>
      <c r="P1635" s="36" t="str">
        <f>CONCATENATE(K1635,MONTH(ExpensesDBTable[[#This Row],[Date]]))</f>
        <v>20162</v>
      </c>
      <c r="Q1635" s="36" t="s">
        <v>119</v>
      </c>
      <c r="R1635" s="36" t="s">
        <v>14</v>
      </c>
      <c r="S1635" s="38">
        <v>27.79</v>
      </c>
      <c r="T1635" s="36" t="s">
        <v>100</v>
      </c>
      <c r="U1635" s="36" t="s">
        <v>1630</v>
      </c>
    </row>
    <row r="1636" spans="10:21" x14ac:dyDescent="0.25">
      <c r="J1636" s="37">
        <v>42405</v>
      </c>
      <c r="K1636" s="36">
        <f t="shared" si="125"/>
        <v>2016</v>
      </c>
      <c r="L1636" s="36" t="str">
        <f t="shared" si="126"/>
        <v>February</v>
      </c>
      <c r="M1636" s="36">
        <f t="shared" si="127"/>
        <v>6</v>
      </c>
      <c r="N1636" s="36">
        <f t="shared" si="128"/>
        <v>5</v>
      </c>
      <c r="O1636" s="36" t="str">
        <f t="shared" si="129"/>
        <v>20166</v>
      </c>
      <c r="P1636" s="36" t="str">
        <f>CONCATENATE(K1636,MONTH(ExpensesDBTable[[#This Row],[Date]]))</f>
        <v>20162</v>
      </c>
      <c r="Q1636" s="36" t="s">
        <v>182</v>
      </c>
      <c r="R1636" s="36" t="s">
        <v>19</v>
      </c>
      <c r="S1636" s="38">
        <v>14</v>
      </c>
      <c r="T1636" s="36" t="s">
        <v>100</v>
      </c>
      <c r="U1636" s="36" t="s">
        <v>1631</v>
      </c>
    </row>
    <row r="1637" spans="10:21" x14ac:dyDescent="0.25">
      <c r="J1637" s="37">
        <v>42405</v>
      </c>
      <c r="K1637" s="36">
        <f t="shared" si="125"/>
        <v>2016</v>
      </c>
      <c r="L1637" s="36" t="str">
        <f t="shared" si="126"/>
        <v>February</v>
      </c>
      <c r="M1637" s="36">
        <f t="shared" si="127"/>
        <v>6</v>
      </c>
      <c r="N1637" s="36">
        <f t="shared" si="128"/>
        <v>5</v>
      </c>
      <c r="O1637" s="36" t="str">
        <f t="shared" si="129"/>
        <v>20166</v>
      </c>
      <c r="P1637" s="36" t="str">
        <f>CONCATENATE(K1637,MONTH(ExpensesDBTable[[#This Row],[Date]]))</f>
        <v>20162</v>
      </c>
      <c r="Q1637" s="36" t="s">
        <v>182</v>
      </c>
      <c r="R1637" s="36" t="s">
        <v>14</v>
      </c>
      <c r="S1637" s="38">
        <v>3.5</v>
      </c>
      <c r="T1637" s="36" t="s">
        <v>100</v>
      </c>
      <c r="U1637" s="36" t="s">
        <v>1392</v>
      </c>
    </row>
    <row r="1638" spans="10:21" x14ac:dyDescent="0.25">
      <c r="J1638" s="37">
        <v>42405</v>
      </c>
      <c r="K1638" s="36">
        <f t="shared" si="125"/>
        <v>2016</v>
      </c>
      <c r="L1638" s="36" t="str">
        <f t="shared" si="126"/>
        <v>February</v>
      </c>
      <c r="M1638" s="36">
        <f t="shared" si="127"/>
        <v>6</v>
      </c>
      <c r="N1638" s="36">
        <f t="shared" si="128"/>
        <v>5</v>
      </c>
      <c r="O1638" s="36" t="str">
        <f t="shared" si="129"/>
        <v>20166</v>
      </c>
      <c r="P1638" s="36" t="str">
        <f>CONCATENATE(K1638,MONTH(ExpensesDBTable[[#This Row],[Date]]))</f>
        <v>20162</v>
      </c>
      <c r="Q1638" s="36" t="s">
        <v>119</v>
      </c>
      <c r="R1638" s="36" t="s">
        <v>14</v>
      </c>
      <c r="S1638" s="38">
        <v>22.2</v>
      </c>
      <c r="T1638" s="36" t="s">
        <v>100</v>
      </c>
      <c r="U1638" s="36" t="s">
        <v>1632</v>
      </c>
    </row>
    <row r="1639" spans="10:21" x14ac:dyDescent="0.25">
      <c r="J1639" s="37">
        <v>42405</v>
      </c>
      <c r="K1639" s="36">
        <f t="shared" si="125"/>
        <v>2016</v>
      </c>
      <c r="L1639" s="36" t="str">
        <f t="shared" si="126"/>
        <v>February</v>
      </c>
      <c r="M1639" s="36">
        <f t="shared" si="127"/>
        <v>6</v>
      </c>
      <c r="N1639" s="36">
        <f t="shared" si="128"/>
        <v>5</v>
      </c>
      <c r="O1639" s="36" t="str">
        <f t="shared" si="129"/>
        <v>20166</v>
      </c>
      <c r="P1639" s="36" t="str">
        <f>CONCATENATE(K1639,MONTH(ExpensesDBTable[[#This Row],[Date]]))</f>
        <v>20162</v>
      </c>
      <c r="Q1639" s="36" t="s">
        <v>108</v>
      </c>
      <c r="R1639" s="36" t="s">
        <v>14</v>
      </c>
      <c r="S1639" s="38">
        <v>2.9</v>
      </c>
      <c r="T1639" s="36" t="s">
        <v>100</v>
      </c>
      <c r="U1639" s="36" t="s">
        <v>1633</v>
      </c>
    </row>
    <row r="1640" spans="10:21" x14ac:dyDescent="0.25">
      <c r="J1640" s="37">
        <v>42405</v>
      </c>
      <c r="K1640" s="36">
        <f t="shared" si="125"/>
        <v>2016</v>
      </c>
      <c r="L1640" s="36" t="str">
        <f t="shared" si="126"/>
        <v>February</v>
      </c>
      <c r="M1640" s="36">
        <f t="shared" si="127"/>
        <v>6</v>
      </c>
      <c r="N1640" s="36">
        <f t="shared" si="128"/>
        <v>5</v>
      </c>
      <c r="O1640" s="36" t="str">
        <f t="shared" si="129"/>
        <v>20166</v>
      </c>
      <c r="P1640" s="36" t="str">
        <f>CONCATENATE(K1640,MONTH(ExpensesDBTable[[#This Row],[Date]]))</f>
        <v>20162</v>
      </c>
      <c r="Q1640" s="36" t="s">
        <v>122</v>
      </c>
      <c r="R1640" s="36" t="s">
        <v>11</v>
      </c>
      <c r="S1640" s="38">
        <v>12</v>
      </c>
      <c r="T1640" s="36" t="s">
        <v>100</v>
      </c>
      <c r="U1640" s="36" t="s">
        <v>509</v>
      </c>
    </row>
    <row r="1641" spans="10:21" x14ac:dyDescent="0.25">
      <c r="J1641" s="37">
        <v>42406</v>
      </c>
      <c r="K1641" s="36">
        <f t="shared" si="125"/>
        <v>2016</v>
      </c>
      <c r="L1641" s="36" t="str">
        <f t="shared" si="126"/>
        <v>February</v>
      </c>
      <c r="M1641" s="36">
        <f t="shared" si="127"/>
        <v>6</v>
      </c>
      <c r="N1641" s="36">
        <f t="shared" si="128"/>
        <v>6</v>
      </c>
      <c r="O1641" s="36" t="str">
        <f t="shared" si="129"/>
        <v>20166</v>
      </c>
      <c r="P1641" s="36" t="str">
        <f>CONCATENATE(K1641,MONTH(ExpensesDBTable[[#This Row],[Date]]))</f>
        <v>20162</v>
      </c>
      <c r="Q1641" s="36" t="s">
        <v>182</v>
      </c>
      <c r="R1641" s="36" t="s">
        <v>17</v>
      </c>
      <c r="S1641" s="38">
        <v>16</v>
      </c>
      <c r="T1641" s="36" t="s">
        <v>106</v>
      </c>
      <c r="U1641" s="36" t="s">
        <v>1634</v>
      </c>
    </row>
    <row r="1642" spans="10:21" x14ac:dyDescent="0.25">
      <c r="J1642" s="37">
        <v>42406</v>
      </c>
      <c r="K1642" s="36">
        <f t="shared" si="125"/>
        <v>2016</v>
      </c>
      <c r="L1642" s="36" t="str">
        <f t="shared" si="126"/>
        <v>February</v>
      </c>
      <c r="M1642" s="36">
        <f t="shared" si="127"/>
        <v>6</v>
      </c>
      <c r="N1642" s="36">
        <f t="shared" si="128"/>
        <v>6</v>
      </c>
      <c r="O1642" s="36" t="str">
        <f t="shared" si="129"/>
        <v>20166</v>
      </c>
      <c r="P1642" s="36" t="str">
        <f>CONCATENATE(K1642,MONTH(ExpensesDBTable[[#This Row],[Date]]))</f>
        <v>20162</v>
      </c>
      <c r="Q1642" s="36" t="s">
        <v>182</v>
      </c>
      <c r="R1642" s="36" t="s">
        <v>24</v>
      </c>
      <c r="S1642" s="38">
        <v>224</v>
      </c>
      <c r="T1642" s="36" t="s">
        <v>106</v>
      </c>
      <c r="U1642" s="36" t="s">
        <v>1635</v>
      </c>
    </row>
    <row r="1643" spans="10:21" x14ac:dyDescent="0.25">
      <c r="J1643" s="37">
        <v>42406</v>
      </c>
      <c r="K1643" s="36">
        <f t="shared" si="125"/>
        <v>2016</v>
      </c>
      <c r="L1643" s="36" t="str">
        <f t="shared" si="126"/>
        <v>February</v>
      </c>
      <c r="M1643" s="36">
        <f t="shared" si="127"/>
        <v>6</v>
      </c>
      <c r="N1643" s="36">
        <f t="shared" si="128"/>
        <v>6</v>
      </c>
      <c r="O1643" s="36" t="str">
        <f t="shared" si="129"/>
        <v>20166</v>
      </c>
      <c r="P1643" s="36" t="str">
        <f>CONCATENATE(K1643,MONTH(ExpensesDBTable[[#This Row],[Date]]))</f>
        <v>20162</v>
      </c>
      <c r="Q1643" s="36" t="s">
        <v>1204</v>
      </c>
      <c r="R1643" s="36" t="s">
        <v>23</v>
      </c>
      <c r="S1643" s="38">
        <v>12.5</v>
      </c>
      <c r="T1643" s="36" t="s">
        <v>106</v>
      </c>
      <c r="U1643" s="36" t="s">
        <v>1497</v>
      </c>
    </row>
    <row r="1644" spans="10:21" x14ac:dyDescent="0.25">
      <c r="J1644" s="37">
        <v>42406</v>
      </c>
      <c r="K1644" s="36">
        <f t="shared" si="125"/>
        <v>2016</v>
      </c>
      <c r="L1644" s="36" t="str">
        <f t="shared" si="126"/>
        <v>February</v>
      </c>
      <c r="M1644" s="36">
        <f t="shared" si="127"/>
        <v>6</v>
      </c>
      <c r="N1644" s="36">
        <f t="shared" si="128"/>
        <v>6</v>
      </c>
      <c r="O1644" s="36" t="str">
        <f t="shared" si="129"/>
        <v>20166</v>
      </c>
      <c r="P1644" s="36" t="str">
        <f>CONCATENATE(K1644,MONTH(ExpensesDBTable[[#This Row],[Date]]))</f>
        <v>20162</v>
      </c>
      <c r="Q1644" s="36" t="s">
        <v>182</v>
      </c>
      <c r="R1644" s="36" t="s">
        <v>17</v>
      </c>
      <c r="S1644" s="38">
        <v>140</v>
      </c>
      <c r="T1644" s="36" t="s">
        <v>106</v>
      </c>
      <c r="U1644" s="36" t="s">
        <v>1636</v>
      </c>
    </row>
    <row r="1645" spans="10:21" x14ac:dyDescent="0.25">
      <c r="J1645" s="37">
        <v>42406</v>
      </c>
      <c r="K1645" s="36">
        <f t="shared" si="125"/>
        <v>2016</v>
      </c>
      <c r="L1645" s="36" t="str">
        <f t="shared" si="126"/>
        <v>February</v>
      </c>
      <c r="M1645" s="36">
        <f t="shared" si="127"/>
        <v>6</v>
      </c>
      <c r="N1645" s="36">
        <f t="shared" si="128"/>
        <v>6</v>
      </c>
      <c r="O1645" s="36" t="str">
        <f t="shared" si="129"/>
        <v>20166</v>
      </c>
      <c r="P1645" s="36" t="str">
        <f>CONCATENATE(K1645,MONTH(ExpensesDBTable[[#This Row],[Date]]))</f>
        <v>20162</v>
      </c>
      <c r="Q1645" s="36" t="s">
        <v>1051</v>
      </c>
      <c r="R1645" s="36" t="s">
        <v>14</v>
      </c>
      <c r="S1645" s="38">
        <v>13.28</v>
      </c>
      <c r="T1645" s="36" t="s">
        <v>100</v>
      </c>
      <c r="U1645" s="36" t="s">
        <v>1637</v>
      </c>
    </row>
    <row r="1646" spans="10:21" x14ac:dyDescent="0.25">
      <c r="J1646" s="37">
        <v>42406</v>
      </c>
      <c r="K1646" s="36">
        <f t="shared" si="125"/>
        <v>2016</v>
      </c>
      <c r="L1646" s="36" t="str">
        <f t="shared" si="126"/>
        <v>February</v>
      </c>
      <c r="M1646" s="36">
        <f t="shared" si="127"/>
        <v>6</v>
      </c>
      <c r="N1646" s="36">
        <f t="shared" si="128"/>
        <v>6</v>
      </c>
      <c r="O1646" s="36" t="str">
        <f t="shared" si="129"/>
        <v>20166</v>
      </c>
      <c r="P1646" s="36" t="str">
        <f>CONCATENATE(K1646,MONTH(ExpensesDBTable[[#This Row],[Date]]))</f>
        <v>20162</v>
      </c>
      <c r="Q1646" s="36" t="s">
        <v>108</v>
      </c>
      <c r="R1646" s="36" t="s">
        <v>14</v>
      </c>
      <c r="S1646" s="38">
        <v>3.75</v>
      </c>
      <c r="T1646" s="36" t="s">
        <v>100</v>
      </c>
      <c r="U1646" s="36" t="s">
        <v>429</v>
      </c>
    </row>
    <row r="1647" spans="10:21" x14ac:dyDescent="0.25">
      <c r="J1647" s="37">
        <v>42406</v>
      </c>
      <c r="K1647" s="36">
        <f t="shared" si="125"/>
        <v>2016</v>
      </c>
      <c r="L1647" s="36" t="str">
        <f t="shared" si="126"/>
        <v>February</v>
      </c>
      <c r="M1647" s="36">
        <f t="shared" si="127"/>
        <v>6</v>
      </c>
      <c r="N1647" s="36">
        <f t="shared" si="128"/>
        <v>6</v>
      </c>
      <c r="O1647" s="36" t="str">
        <f t="shared" si="129"/>
        <v>20166</v>
      </c>
      <c r="P1647" s="36" t="str">
        <f>CONCATENATE(K1647,MONTH(ExpensesDBTable[[#This Row],[Date]]))</f>
        <v>20162</v>
      </c>
      <c r="Q1647" s="36" t="s">
        <v>182</v>
      </c>
      <c r="R1647" s="36" t="s">
        <v>19</v>
      </c>
      <c r="S1647" s="38">
        <v>54</v>
      </c>
      <c r="T1647" s="36" t="s">
        <v>106</v>
      </c>
      <c r="U1647" s="36" t="s">
        <v>1638</v>
      </c>
    </row>
    <row r="1648" spans="10:21" x14ac:dyDescent="0.25">
      <c r="J1648" s="37">
        <v>42406</v>
      </c>
      <c r="K1648" s="36">
        <f t="shared" si="125"/>
        <v>2016</v>
      </c>
      <c r="L1648" s="36" t="str">
        <f t="shared" si="126"/>
        <v>February</v>
      </c>
      <c r="M1648" s="36">
        <f t="shared" si="127"/>
        <v>6</v>
      </c>
      <c r="N1648" s="36">
        <f t="shared" si="128"/>
        <v>6</v>
      </c>
      <c r="O1648" s="36" t="str">
        <f t="shared" si="129"/>
        <v>20166</v>
      </c>
      <c r="P1648" s="36" t="str">
        <f>CONCATENATE(K1648,MONTH(ExpensesDBTable[[#This Row],[Date]]))</f>
        <v>20162</v>
      </c>
      <c r="Q1648" s="36" t="s">
        <v>604</v>
      </c>
      <c r="R1648" s="36" t="s">
        <v>14</v>
      </c>
      <c r="S1648" s="38">
        <v>20</v>
      </c>
      <c r="T1648" s="36" t="s">
        <v>100</v>
      </c>
      <c r="U1648" s="36" t="s">
        <v>1352</v>
      </c>
    </row>
    <row r="1649" spans="10:21" x14ac:dyDescent="0.25">
      <c r="J1649" s="37">
        <v>42407</v>
      </c>
      <c r="K1649" s="36">
        <f t="shared" si="125"/>
        <v>2016</v>
      </c>
      <c r="L1649" s="36" t="str">
        <f t="shared" si="126"/>
        <v>February</v>
      </c>
      <c r="M1649" s="36">
        <f t="shared" si="127"/>
        <v>6</v>
      </c>
      <c r="N1649" s="36">
        <f t="shared" si="128"/>
        <v>7</v>
      </c>
      <c r="O1649" s="36" t="str">
        <f t="shared" si="129"/>
        <v>20166</v>
      </c>
      <c r="P1649" s="36" t="str">
        <f>CONCATENATE(K1649,MONTH(ExpensesDBTable[[#This Row],[Date]]))</f>
        <v>20162</v>
      </c>
      <c r="Q1649" s="36" t="s">
        <v>108</v>
      </c>
      <c r="R1649" s="36" t="s">
        <v>14</v>
      </c>
      <c r="S1649" s="38">
        <v>15.16</v>
      </c>
      <c r="T1649" s="36" t="s">
        <v>100</v>
      </c>
      <c r="U1649" s="36" t="s">
        <v>275</v>
      </c>
    </row>
    <row r="1650" spans="10:21" x14ac:dyDescent="0.25">
      <c r="J1650" s="37">
        <v>42407</v>
      </c>
      <c r="K1650" s="36">
        <f t="shared" si="125"/>
        <v>2016</v>
      </c>
      <c r="L1650" s="36" t="str">
        <f t="shared" si="126"/>
        <v>February</v>
      </c>
      <c r="M1650" s="36">
        <f t="shared" si="127"/>
        <v>6</v>
      </c>
      <c r="N1650" s="36">
        <f t="shared" si="128"/>
        <v>7</v>
      </c>
      <c r="O1650" s="36" t="str">
        <f t="shared" si="129"/>
        <v>20166</v>
      </c>
      <c r="P1650" s="36" t="str">
        <f>CONCATENATE(K1650,MONTH(ExpensesDBTable[[#This Row],[Date]]))</f>
        <v>20162</v>
      </c>
      <c r="Q1650" s="36" t="s">
        <v>182</v>
      </c>
      <c r="R1650" s="36" t="s">
        <v>19</v>
      </c>
      <c r="S1650" s="38">
        <v>3.2</v>
      </c>
      <c r="T1650" s="36" t="s">
        <v>100</v>
      </c>
      <c r="U1650" s="36" t="s">
        <v>1639</v>
      </c>
    </row>
    <row r="1651" spans="10:21" x14ac:dyDescent="0.25">
      <c r="J1651" s="37">
        <v>42407</v>
      </c>
      <c r="K1651" s="36">
        <f t="shared" si="125"/>
        <v>2016</v>
      </c>
      <c r="L1651" s="36" t="str">
        <f t="shared" si="126"/>
        <v>February</v>
      </c>
      <c r="M1651" s="36">
        <f t="shared" si="127"/>
        <v>6</v>
      </c>
      <c r="N1651" s="36">
        <f t="shared" si="128"/>
        <v>7</v>
      </c>
      <c r="O1651" s="36" t="str">
        <f t="shared" si="129"/>
        <v>20166</v>
      </c>
      <c r="P1651" s="36" t="str">
        <f>CONCATENATE(K1651,MONTH(ExpensesDBTable[[#This Row],[Date]]))</f>
        <v>20162</v>
      </c>
      <c r="Q1651" s="36" t="s">
        <v>1204</v>
      </c>
      <c r="R1651" s="36" t="s">
        <v>23</v>
      </c>
      <c r="S1651" s="38">
        <v>17.5</v>
      </c>
      <c r="T1651" s="36" t="s">
        <v>106</v>
      </c>
      <c r="U1651" s="36" t="s">
        <v>1640</v>
      </c>
    </row>
    <row r="1652" spans="10:21" x14ac:dyDescent="0.25">
      <c r="J1652" s="37">
        <v>42407</v>
      </c>
      <c r="K1652" s="36">
        <f t="shared" si="125"/>
        <v>2016</v>
      </c>
      <c r="L1652" s="36" t="str">
        <f t="shared" si="126"/>
        <v>February</v>
      </c>
      <c r="M1652" s="36">
        <f t="shared" si="127"/>
        <v>6</v>
      </c>
      <c r="N1652" s="36">
        <f t="shared" si="128"/>
        <v>7</v>
      </c>
      <c r="O1652" s="36" t="str">
        <f t="shared" si="129"/>
        <v>20166</v>
      </c>
      <c r="P1652" s="36" t="str">
        <f>CONCATENATE(K1652,MONTH(ExpensesDBTable[[#This Row],[Date]]))</f>
        <v>20162</v>
      </c>
      <c r="Q1652" s="36" t="s">
        <v>108</v>
      </c>
      <c r="R1652" s="36" t="s">
        <v>14</v>
      </c>
      <c r="S1652" s="38">
        <v>15.16</v>
      </c>
      <c r="T1652" s="36" t="s">
        <v>100</v>
      </c>
      <c r="U1652" s="36" t="s">
        <v>1003</v>
      </c>
    </row>
    <row r="1653" spans="10:21" x14ac:dyDescent="0.25">
      <c r="J1653" s="37">
        <v>42407</v>
      </c>
      <c r="K1653" s="36">
        <f t="shared" si="125"/>
        <v>2016</v>
      </c>
      <c r="L1653" s="36" t="str">
        <f t="shared" si="126"/>
        <v>February</v>
      </c>
      <c r="M1653" s="36">
        <f t="shared" si="127"/>
        <v>6</v>
      </c>
      <c r="N1653" s="36">
        <f t="shared" si="128"/>
        <v>7</v>
      </c>
      <c r="O1653" s="36" t="str">
        <f t="shared" si="129"/>
        <v>20166</v>
      </c>
      <c r="P1653" s="36" t="str">
        <f>CONCATENATE(K1653,MONTH(ExpensesDBTable[[#This Row],[Date]]))</f>
        <v>20162</v>
      </c>
      <c r="Q1653" s="36" t="s">
        <v>1051</v>
      </c>
      <c r="R1653" s="36" t="s">
        <v>14</v>
      </c>
      <c r="S1653" s="38">
        <v>4</v>
      </c>
      <c r="T1653" s="36" t="s">
        <v>100</v>
      </c>
      <c r="U1653" s="36" t="s">
        <v>357</v>
      </c>
    </row>
    <row r="1654" spans="10:21" x14ac:dyDescent="0.25">
      <c r="J1654" s="37">
        <v>42409</v>
      </c>
      <c r="K1654" s="36">
        <f t="shared" si="125"/>
        <v>2016</v>
      </c>
      <c r="L1654" s="36" t="str">
        <f t="shared" si="126"/>
        <v>February</v>
      </c>
      <c r="M1654" s="36">
        <f t="shared" si="127"/>
        <v>7</v>
      </c>
      <c r="N1654" s="36">
        <f t="shared" si="128"/>
        <v>9</v>
      </c>
      <c r="O1654" s="36" t="str">
        <f t="shared" si="129"/>
        <v>20167</v>
      </c>
      <c r="P1654" s="36" t="str">
        <f>CONCATENATE(K1654,MONTH(ExpensesDBTable[[#This Row],[Date]]))</f>
        <v>20162</v>
      </c>
      <c r="Q1654" s="36" t="s">
        <v>704</v>
      </c>
      <c r="R1654" s="36" t="s">
        <v>23</v>
      </c>
      <c r="S1654" s="38">
        <v>133.74</v>
      </c>
      <c r="T1654" s="36" t="s">
        <v>106</v>
      </c>
      <c r="U1654" s="36" t="s">
        <v>1641</v>
      </c>
    </row>
    <row r="1655" spans="10:21" x14ac:dyDescent="0.25">
      <c r="J1655" s="37">
        <v>42411</v>
      </c>
      <c r="K1655" s="36">
        <f t="shared" si="125"/>
        <v>2016</v>
      </c>
      <c r="L1655" s="36" t="str">
        <f t="shared" si="126"/>
        <v>February</v>
      </c>
      <c r="M1655" s="36">
        <f t="shared" si="127"/>
        <v>7</v>
      </c>
      <c r="N1655" s="36">
        <f t="shared" si="128"/>
        <v>11</v>
      </c>
      <c r="O1655" s="36" t="str">
        <f t="shared" si="129"/>
        <v>20167</v>
      </c>
      <c r="P1655" s="36" t="str">
        <f>CONCATENATE(K1655,MONTH(ExpensesDBTable[[#This Row],[Date]]))</f>
        <v>20162</v>
      </c>
      <c r="Q1655" s="36" t="s">
        <v>182</v>
      </c>
      <c r="R1655" s="36" t="s">
        <v>19</v>
      </c>
      <c r="S1655" s="38">
        <v>8</v>
      </c>
      <c r="T1655" s="36" t="s">
        <v>100</v>
      </c>
      <c r="U1655" s="36" t="s">
        <v>1642</v>
      </c>
    </row>
    <row r="1656" spans="10:21" x14ac:dyDescent="0.25">
      <c r="J1656" s="37">
        <v>42411</v>
      </c>
      <c r="K1656" s="36">
        <f t="shared" si="125"/>
        <v>2016</v>
      </c>
      <c r="L1656" s="36" t="str">
        <f t="shared" si="126"/>
        <v>February</v>
      </c>
      <c r="M1656" s="36">
        <f t="shared" si="127"/>
        <v>7</v>
      </c>
      <c r="N1656" s="36">
        <f t="shared" si="128"/>
        <v>11</v>
      </c>
      <c r="O1656" s="36" t="str">
        <f t="shared" si="129"/>
        <v>20167</v>
      </c>
      <c r="P1656" s="36" t="str">
        <f>CONCATENATE(K1656,MONTH(ExpensesDBTable[[#This Row],[Date]]))</f>
        <v>20162</v>
      </c>
      <c r="Q1656" s="36" t="s">
        <v>108</v>
      </c>
      <c r="R1656" s="36" t="s">
        <v>14</v>
      </c>
      <c r="S1656" s="38">
        <v>15.42</v>
      </c>
      <c r="T1656" s="36" t="s">
        <v>100</v>
      </c>
      <c r="U1656" s="36" t="s">
        <v>1643</v>
      </c>
    </row>
    <row r="1657" spans="10:21" x14ac:dyDescent="0.25">
      <c r="J1657" s="37">
        <v>42412</v>
      </c>
      <c r="K1657" s="36">
        <f t="shared" si="125"/>
        <v>2016</v>
      </c>
      <c r="L1657" s="36" t="str">
        <f t="shared" si="126"/>
        <v>February</v>
      </c>
      <c r="M1657" s="36">
        <f t="shared" si="127"/>
        <v>7</v>
      </c>
      <c r="N1657" s="36">
        <f t="shared" si="128"/>
        <v>12</v>
      </c>
      <c r="O1657" s="36" t="str">
        <f t="shared" si="129"/>
        <v>20167</v>
      </c>
      <c r="P1657" s="36" t="str">
        <f>CONCATENATE(K1657,MONTH(ExpensesDBTable[[#This Row],[Date]]))</f>
        <v>20162</v>
      </c>
      <c r="Q1657" s="36" t="s">
        <v>108</v>
      </c>
      <c r="R1657" s="36" t="s">
        <v>14</v>
      </c>
      <c r="S1657" s="38">
        <v>14.01</v>
      </c>
      <c r="T1657" s="36" t="s">
        <v>100</v>
      </c>
      <c r="U1657" s="36" t="s">
        <v>1644</v>
      </c>
    </row>
    <row r="1658" spans="10:21" x14ac:dyDescent="0.25">
      <c r="J1658" s="37">
        <v>42412</v>
      </c>
      <c r="K1658" s="36">
        <f t="shared" si="125"/>
        <v>2016</v>
      </c>
      <c r="L1658" s="36" t="str">
        <f t="shared" si="126"/>
        <v>February</v>
      </c>
      <c r="M1658" s="36">
        <f t="shared" si="127"/>
        <v>7</v>
      </c>
      <c r="N1658" s="36">
        <f t="shared" si="128"/>
        <v>12</v>
      </c>
      <c r="O1658" s="36" t="str">
        <f t="shared" si="129"/>
        <v>20167</v>
      </c>
      <c r="P1658" s="36" t="str">
        <f>CONCATENATE(K1658,MONTH(ExpensesDBTable[[#This Row],[Date]]))</f>
        <v>20162</v>
      </c>
      <c r="Q1658" s="36" t="s">
        <v>319</v>
      </c>
      <c r="R1658" s="36" t="s">
        <v>24</v>
      </c>
      <c r="S1658" s="38">
        <v>4.16</v>
      </c>
      <c r="T1658" s="36" t="s">
        <v>100</v>
      </c>
      <c r="U1658" s="36" t="s">
        <v>1645</v>
      </c>
    </row>
    <row r="1659" spans="10:21" x14ac:dyDescent="0.25">
      <c r="J1659" s="37">
        <v>42412</v>
      </c>
      <c r="K1659" s="36">
        <f t="shared" si="125"/>
        <v>2016</v>
      </c>
      <c r="L1659" s="36" t="str">
        <f t="shared" si="126"/>
        <v>February</v>
      </c>
      <c r="M1659" s="36">
        <f t="shared" si="127"/>
        <v>7</v>
      </c>
      <c r="N1659" s="36">
        <f t="shared" si="128"/>
        <v>12</v>
      </c>
      <c r="O1659" s="36" t="str">
        <f t="shared" si="129"/>
        <v>20167</v>
      </c>
      <c r="P1659" s="36" t="str">
        <f>CONCATENATE(K1659,MONTH(ExpensesDBTable[[#This Row],[Date]]))</f>
        <v>20162</v>
      </c>
      <c r="Q1659" s="36" t="s">
        <v>108</v>
      </c>
      <c r="R1659" s="36" t="s">
        <v>14</v>
      </c>
      <c r="S1659" s="38">
        <v>8.4499999999999993</v>
      </c>
      <c r="T1659" s="36" t="s">
        <v>100</v>
      </c>
      <c r="U1659" s="36" t="s">
        <v>1646</v>
      </c>
    </row>
    <row r="1660" spans="10:21" x14ac:dyDescent="0.25">
      <c r="J1660" s="37">
        <v>42412</v>
      </c>
      <c r="K1660" s="36">
        <f t="shared" si="125"/>
        <v>2016</v>
      </c>
      <c r="L1660" s="36" t="str">
        <f t="shared" si="126"/>
        <v>February</v>
      </c>
      <c r="M1660" s="36">
        <f t="shared" si="127"/>
        <v>7</v>
      </c>
      <c r="N1660" s="36">
        <f t="shared" si="128"/>
        <v>12</v>
      </c>
      <c r="O1660" s="36" t="str">
        <f t="shared" si="129"/>
        <v>20167</v>
      </c>
      <c r="P1660" s="36" t="str">
        <f>CONCATENATE(K1660,MONTH(ExpensesDBTable[[#This Row],[Date]]))</f>
        <v>20162</v>
      </c>
      <c r="Q1660" s="36" t="s">
        <v>122</v>
      </c>
      <c r="R1660" s="36" t="s">
        <v>11</v>
      </c>
      <c r="S1660" s="38">
        <v>15</v>
      </c>
      <c r="T1660" s="36" t="s">
        <v>100</v>
      </c>
      <c r="U1660" s="36" t="s">
        <v>548</v>
      </c>
    </row>
    <row r="1661" spans="10:21" x14ac:dyDescent="0.25">
      <c r="J1661" s="37">
        <v>42414</v>
      </c>
      <c r="K1661" s="36">
        <f t="shared" si="125"/>
        <v>2016</v>
      </c>
      <c r="L1661" s="36" t="str">
        <f t="shared" si="126"/>
        <v>February</v>
      </c>
      <c r="M1661" s="36">
        <f t="shared" si="127"/>
        <v>7</v>
      </c>
      <c r="N1661" s="36">
        <f t="shared" si="128"/>
        <v>14</v>
      </c>
      <c r="O1661" s="36" t="str">
        <f t="shared" si="129"/>
        <v>20167</v>
      </c>
      <c r="P1661" s="36" t="str">
        <f>CONCATENATE(K1661,MONTH(ExpensesDBTable[[#This Row],[Date]]))</f>
        <v>20162</v>
      </c>
      <c r="Q1661" s="36" t="s">
        <v>182</v>
      </c>
      <c r="R1661" s="36" t="s">
        <v>24</v>
      </c>
      <c r="S1661" s="38">
        <v>14.01</v>
      </c>
      <c r="T1661" s="36" t="s">
        <v>106</v>
      </c>
      <c r="U1661" s="36" t="s">
        <v>1647</v>
      </c>
    </row>
    <row r="1662" spans="10:21" x14ac:dyDescent="0.25">
      <c r="J1662" s="37">
        <v>42414</v>
      </c>
      <c r="K1662" s="36">
        <f t="shared" si="125"/>
        <v>2016</v>
      </c>
      <c r="L1662" s="36" t="str">
        <f t="shared" si="126"/>
        <v>February</v>
      </c>
      <c r="M1662" s="36">
        <f t="shared" si="127"/>
        <v>7</v>
      </c>
      <c r="N1662" s="36">
        <f t="shared" si="128"/>
        <v>14</v>
      </c>
      <c r="O1662" s="36" t="str">
        <f t="shared" si="129"/>
        <v>20167</v>
      </c>
      <c r="P1662" s="36" t="str">
        <f>CONCATENATE(K1662,MONTH(ExpensesDBTable[[#This Row],[Date]]))</f>
        <v>20162</v>
      </c>
      <c r="Q1662" s="36" t="s">
        <v>182</v>
      </c>
      <c r="R1662" s="36" t="s">
        <v>17</v>
      </c>
      <c r="S1662" s="38">
        <v>23</v>
      </c>
      <c r="T1662" s="36" t="s">
        <v>106</v>
      </c>
      <c r="U1662" s="36" t="s">
        <v>1648</v>
      </c>
    </row>
    <row r="1663" spans="10:21" x14ac:dyDescent="0.25">
      <c r="J1663" s="37">
        <v>42414</v>
      </c>
      <c r="K1663" s="36">
        <f t="shared" si="125"/>
        <v>2016</v>
      </c>
      <c r="L1663" s="36" t="str">
        <f t="shared" si="126"/>
        <v>February</v>
      </c>
      <c r="M1663" s="36">
        <f t="shared" si="127"/>
        <v>7</v>
      </c>
      <c r="N1663" s="36">
        <f t="shared" si="128"/>
        <v>14</v>
      </c>
      <c r="O1663" s="36" t="str">
        <f t="shared" si="129"/>
        <v>20167</v>
      </c>
      <c r="P1663" s="36" t="str">
        <f>CONCATENATE(K1663,MONTH(ExpensesDBTable[[#This Row],[Date]]))</f>
        <v>20162</v>
      </c>
      <c r="Q1663" s="36" t="s">
        <v>182</v>
      </c>
      <c r="R1663" s="36" t="s">
        <v>24</v>
      </c>
      <c r="S1663" s="38">
        <v>4.9400000000000004</v>
      </c>
      <c r="T1663" s="36" t="s">
        <v>106</v>
      </c>
      <c r="U1663" s="36" t="s">
        <v>1649</v>
      </c>
    </row>
    <row r="1664" spans="10:21" x14ac:dyDescent="0.25">
      <c r="J1664" s="37">
        <v>42414</v>
      </c>
      <c r="K1664" s="36">
        <f t="shared" si="125"/>
        <v>2016</v>
      </c>
      <c r="L1664" s="36" t="str">
        <f t="shared" si="126"/>
        <v>February</v>
      </c>
      <c r="M1664" s="36">
        <f t="shared" si="127"/>
        <v>7</v>
      </c>
      <c r="N1664" s="36">
        <f t="shared" si="128"/>
        <v>14</v>
      </c>
      <c r="O1664" s="36" t="str">
        <f t="shared" si="129"/>
        <v>20167</v>
      </c>
      <c r="P1664" s="36" t="str">
        <f>CONCATENATE(K1664,MONTH(ExpensesDBTable[[#This Row],[Date]]))</f>
        <v>20162</v>
      </c>
      <c r="Q1664" s="36" t="s">
        <v>1051</v>
      </c>
      <c r="R1664" s="36" t="s">
        <v>14</v>
      </c>
      <c r="S1664" s="38">
        <v>4</v>
      </c>
      <c r="T1664" s="36" t="s">
        <v>100</v>
      </c>
      <c r="U1664" s="36" t="s">
        <v>1650</v>
      </c>
    </row>
    <row r="1665" spans="10:21" x14ac:dyDescent="0.25">
      <c r="J1665" s="37">
        <v>42414</v>
      </c>
      <c r="K1665" s="36">
        <f t="shared" si="125"/>
        <v>2016</v>
      </c>
      <c r="L1665" s="36" t="str">
        <f t="shared" si="126"/>
        <v>February</v>
      </c>
      <c r="M1665" s="36">
        <f t="shared" si="127"/>
        <v>7</v>
      </c>
      <c r="N1665" s="36">
        <f t="shared" si="128"/>
        <v>14</v>
      </c>
      <c r="O1665" s="36" t="str">
        <f t="shared" si="129"/>
        <v>20167</v>
      </c>
      <c r="P1665" s="36" t="str">
        <f>CONCATENATE(K1665,MONTH(ExpensesDBTable[[#This Row],[Date]]))</f>
        <v>20162</v>
      </c>
      <c r="Q1665" s="36" t="s">
        <v>119</v>
      </c>
      <c r="R1665" s="36" t="s">
        <v>14</v>
      </c>
      <c r="S1665" s="38">
        <v>7</v>
      </c>
      <c r="T1665" s="36" t="s">
        <v>100</v>
      </c>
      <c r="U1665" s="36" t="s">
        <v>1651</v>
      </c>
    </row>
    <row r="1666" spans="10:21" x14ac:dyDescent="0.25">
      <c r="J1666" s="37">
        <v>42414</v>
      </c>
      <c r="K1666" s="36">
        <f t="shared" si="125"/>
        <v>2016</v>
      </c>
      <c r="L1666" s="36" t="str">
        <f t="shared" si="126"/>
        <v>February</v>
      </c>
      <c r="M1666" s="36">
        <f t="shared" si="127"/>
        <v>7</v>
      </c>
      <c r="N1666" s="36">
        <f t="shared" si="128"/>
        <v>14</v>
      </c>
      <c r="O1666" s="36" t="str">
        <f t="shared" si="129"/>
        <v>20167</v>
      </c>
      <c r="P1666" s="36" t="str">
        <f>CONCATENATE(K1666,MONTH(ExpensesDBTable[[#This Row],[Date]]))</f>
        <v>20162</v>
      </c>
      <c r="Q1666" s="36" t="s">
        <v>182</v>
      </c>
      <c r="R1666" s="36" t="s">
        <v>14</v>
      </c>
      <c r="S1666" s="38">
        <v>11</v>
      </c>
      <c r="T1666" s="36" t="s">
        <v>100</v>
      </c>
      <c r="U1666" s="36" t="s">
        <v>1652</v>
      </c>
    </row>
    <row r="1667" spans="10:21" x14ac:dyDescent="0.25">
      <c r="J1667" s="37">
        <v>42414</v>
      </c>
      <c r="K1667" s="36">
        <f t="shared" si="125"/>
        <v>2016</v>
      </c>
      <c r="L1667" s="36" t="str">
        <f t="shared" si="126"/>
        <v>February</v>
      </c>
      <c r="M1667" s="36">
        <f t="shared" si="127"/>
        <v>7</v>
      </c>
      <c r="N1667" s="36">
        <f t="shared" si="128"/>
        <v>14</v>
      </c>
      <c r="O1667" s="36" t="str">
        <f t="shared" si="129"/>
        <v>20167</v>
      </c>
      <c r="P1667" s="36" t="str">
        <f>CONCATENATE(K1667,MONTH(ExpensesDBTable[[#This Row],[Date]]))</f>
        <v>20162</v>
      </c>
      <c r="Q1667" s="36" t="s">
        <v>199</v>
      </c>
      <c r="R1667" s="36" t="s">
        <v>19</v>
      </c>
      <c r="S1667" s="38">
        <v>17</v>
      </c>
      <c r="T1667" s="36" t="s">
        <v>100</v>
      </c>
      <c r="U1667" s="36" t="s">
        <v>1653</v>
      </c>
    </row>
    <row r="1668" spans="10:21" x14ac:dyDescent="0.25">
      <c r="J1668" s="37">
        <v>42414</v>
      </c>
      <c r="K1668" s="36">
        <f t="shared" si="125"/>
        <v>2016</v>
      </c>
      <c r="L1668" s="36" t="str">
        <f t="shared" si="126"/>
        <v>February</v>
      </c>
      <c r="M1668" s="36">
        <f t="shared" si="127"/>
        <v>7</v>
      </c>
      <c r="N1668" s="36">
        <f t="shared" si="128"/>
        <v>14</v>
      </c>
      <c r="O1668" s="36" t="str">
        <f t="shared" si="129"/>
        <v>20167</v>
      </c>
      <c r="P1668" s="36" t="str">
        <f>CONCATENATE(K1668,MONTH(ExpensesDBTable[[#This Row],[Date]]))</f>
        <v>20162</v>
      </c>
      <c r="Q1668" s="36" t="s">
        <v>122</v>
      </c>
      <c r="R1668" s="36" t="s">
        <v>11</v>
      </c>
      <c r="S1668" s="38">
        <v>13</v>
      </c>
      <c r="T1668" s="36" t="s">
        <v>100</v>
      </c>
      <c r="U1668" s="36" t="s">
        <v>1654</v>
      </c>
    </row>
    <row r="1669" spans="10:21" x14ac:dyDescent="0.25">
      <c r="J1669" s="37">
        <v>42414</v>
      </c>
      <c r="K1669" s="36">
        <f t="shared" si="125"/>
        <v>2016</v>
      </c>
      <c r="L1669" s="36" t="str">
        <f t="shared" si="126"/>
        <v>February</v>
      </c>
      <c r="M1669" s="36">
        <f t="shared" si="127"/>
        <v>7</v>
      </c>
      <c r="N1669" s="36">
        <f t="shared" si="128"/>
        <v>14</v>
      </c>
      <c r="O1669" s="36" t="str">
        <f t="shared" si="129"/>
        <v>20167</v>
      </c>
      <c r="P1669" s="36" t="str">
        <f>CONCATENATE(K1669,MONTH(ExpensesDBTable[[#This Row],[Date]]))</f>
        <v>20162</v>
      </c>
      <c r="Q1669" s="36" t="s">
        <v>119</v>
      </c>
      <c r="R1669" s="36" t="s">
        <v>14</v>
      </c>
      <c r="S1669" s="38">
        <v>15.34</v>
      </c>
      <c r="T1669" s="36" t="s">
        <v>100</v>
      </c>
      <c r="U1669" s="36" t="s">
        <v>1655</v>
      </c>
    </row>
    <row r="1670" spans="10:21" x14ac:dyDescent="0.25">
      <c r="J1670" s="37">
        <v>42414</v>
      </c>
      <c r="K1670" s="36">
        <f t="shared" si="125"/>
        <v>2016</v>
      </c>
      <c r="L1670" s="36" t="str">
        <f t="shared" si="126"/>
        <v>February</v>
      </c>
      <c r="M1670" s="36">
        <f t="shared" si="127"/>
        <v>7</v>
      </c>
      <c r="N1670" s="36">
        <f t="shared" si="128"/>
        <v>14</v>
      </c>
      <c r="O1670" s="36" t="str">
        <f t="shared" si="129"/>
        <v>20167</v>
      </c>
      <c r="P1670" s="36" t="str">
        <f>CONCATENATE(K1670,MONTH(ExpensesDBTable[[#This Row],[Date]]))</f>
        <v>20162</v>
      </c>
      <c r="Q1670" s="36" t="s">
        <v>569</v>
      </c>
      <c r="R1670" s="36" t="s">
        <v>18</v>
      </c>
      <c r="S1670" s="38">
        <v>39</v>
      </c>
      <c r="T1670" s="36" t="s">
        <v>106</v>
      </c>
      <c r="U1670" s="36" t="s">
        <v>1656</v>
      </c>
    </row>
    <row r="1671" spans="10:21" x14ac:dyDescent="0.25">
      <c r="J1671" s="37">
        <v>42414</v>
      </c>
      <c r="K1671" s="36">
        <f t="shared" si="125"/>
        <v>2016</v>
      </c>
      <c r="L1671" s="36" t="str">
        <f t="shared" si="126"/>
        <v>February</v>
      </c>
      <c r="M1671" s="36">
        <f t="shared" si="127"/>
        <v>7</v>
      </c>
      <c r="N1671" s="36">
        <f t="shared" si="128"/>
        <v>14</v>
      </c>
      <c r="O1671" s="36" t="str">
        <f t="shared" si="129"/>
        <v>20167</v>
      </c>
      <c r="P1671" s="36" t="str">
        <f>CONCATENATE(K1671,MONTH(ExpensesDBTable[[#This Row],[Date]]))</f>
        <v>20162</v>
      </c>
      <c r="Q1671" s="36" t="s">
        <v>1238</v>
      </c>
      <c r="R1671" s="36" t="s">
        <v>22</v>
      </c>
      <c r="S1671" s="38">
        <v>41.25</v>
      </c>
      <c r="T1671" s="36" t="s">
        <v>106</v>
      </c>
      <c r="U1671" s="36" t="s">
        <v>1657</v>
      </c>
    </row>
    <row r="1672" spans="10:21" x14ac:dyDescent="0.25">
      <c r="J1672" s="37">
        <v>42415</v>
      </c>
      <c r="K1672" s="36">
        <f t="shared" si="125"/>
        <v>2016</v>
      </c>
      <c r="L1672" s="36" t="str">
        <f t="shared" si="126"/>
        <v>February</v>
      </c>
      <c r="M1672" s="36">
        <f t="shared" si="127"/>
        <v>8</v>
      </c>
      <c r="N1672" s="36">
        <f t="shared" si="128"/>
        <v>15</v>
      </c>
      <c r="O1672" s="36" t="str">
        <f t="shared" si="129"/>
        <v>20168</v>
      </c>
      <c r="P1672" s="36" t="str">
        <f>CONCATENATE(K1672,MONTH(ExpensesDBTable[[#This Row],[Date]]))</f>
        <v>20162</v>
      </c>
      <c r="Q1672" s="36" t="s">
        <v>1059</v>
      </c>
      <c r="R1672" s="36" t="s">
        <v>17</v>
      </c>
      <c r="S1672" s="38">
        <v>173.6</v>
      </c>
      <c r="T1672" s="36" t="s">
        <v>106</v>
      </c>
      <c r="U1672" s="36" t="s">
        <v>1658</v>
      </c>
    </row>
    <row r="1673" spans="10:21" x14ac:dyDescent="0.25">
      <c r="J1673" s="37">
        <v>42418</v>
      </c>
      <c r="K1673" s="36">
        <f t="shared" si="125"/>
        <v>2016</v>
      </c>
      <c r="L1673" s="36" t="str">
        <f t="shared" si="126"/>
        <v>February</v>
      </c>
      <c r="M1673" s="36">
        <f t="shared" si="127"/>
        <v>8</v>
      </c>
      <c r="N1673" s="36">
        <f t="shared" si="128"/>
        <v>18</v>
      </c>
      <c r="O1673" s="36" t="str">
        <f t="shared" si="129"/>
        <v>20168</v>
      </c>
      <c r="P1673" s="36" t="str">
        <f>CONCATENATE(K1673,MONTH(ExpensesDBTable[[#This Row],[Date]]))</f>
        <v>20162</v>
      </c>
      <c r="Q1673" s="36" t="s">
        <v>108</v>
      </c>
      <c r="R1673" s="36" t="s">
        <v>14</v>
      </c>
      <c r="S1673" s="38">
        <v>7</v>
      </c>
      <c r="T1673" s="36" t="s">
        <v>100</v>
      </c>
      <c r="U1673" s="36" t="s">
        <v>1659</v>
      </c>
    </row>
    <row r="1674" spans="10:21" x14ac:dyDescent="0.25">
      <c r="J1674" s="37">
        <v>42418</v>
      </c>
      <c r="K1674" s="36">
        <f t="shared" si="125"/>
        <v>2016</v>
      </c>
      <c r="L1674" s="36" t="str">
        <f t="shared" si="126"/>
        <v>February</v>
      </c>
      <c r="M1674" s="36">
        <f t="shared" si="127"/>
        <v>8</v>
      </c>
      <c r="N1674" s="36">
        <f t="shared" si="128"/>
        <v>18</v>
      </c>
      <c r="O1674" s="36" t="str">
        <f t="shared" si="129"/>
        <v>20168</v>
      </c>
      <c r="P1674" s="36" t="str">
        <f>CONCATENATE(K1674,MONTH(ExpensesDBTable[[#This Row],[Date]]))</f>
        <v>20162</v>
      </c>
      <c r="Q1674" s="36" t="s">
        <v>319</v>
      </c>
      <c r="R1674" s="36" t="s">
        <v>24</v>
      </c>
      <c r="S1674" s="38">
        <v>5.6</v>
      </c>
      <c r="T1674" s="36" t="s">
        <v>100</v>
      </c>
      <c r="U1674" s="36" t="s">
        <v>1660</v>
      </c>
    </row>
    <row r="1675" spans="10:21" x14ac:dyDescent="0.25">
      <c r="J1675" s="37">
        <v>42418</v>
      </c>
      <c r="K1675" s="36">
        <f t="shared" ref="K1675:K1738" si="130">YEAR(J1675)</f>
        <v>2016</v>
      </c>
      <c r="L1675" s="36" t="str">
        <f t="shared" ref="L1675:L1738" si="131">TEXT(DATE(1,MONTH(J1675),1),"MMMM")</f>
        <v>February</v>
      </c>
      <c r="M1675" s="36">
        <f t="shared" ref="M1675:M1738" si="132">WEEKNUM(J1675,2)</f>
        <v>8</v>
      </c>
      <c r="N1675" s="36">
        <f t="shared" ref="N1675:N1738" si="133">DAY(J1675)</f>
        <v>18</v>
      </c>
      <c r="O1675" s="36" t="str">
        <f t="shared" ref="O1675:O1738" si="134">CONCATENATE(K1675,M1675)</f>
        <v>20168</v>
      </c>
      <c r="P1675" s="36" t="str">
        <f>CONCATENATE(K1675,MONTH(ExpensesDBTable[[#This Row],[Date]]))</f>
        <v>20162</v>
      </c>
      <c r="Q1675" s="36" t="s">
        <v>1192</v>
      </c>
      <c r="R1675" s="36" t="s">
        <v>21</v>
      </c>
      <c r="S1675" s="38">
        <v>1520</v>
      </c>
      <c r="T1675" s="36" t="s">
        <v>106</v>
      </c>
      <c r="U1675" s="36" t="s">
        <v>1661</v>
      </c>
    </row>
    <row r="1676" spans="10:21" x14ac:dyDescent="0.25">
      <c r="J1676" s="37">
        <v>42419</v>
      </c>
      <c r="K1676" s="36">
        <f t="shared" si="130"/>
        <v>2016</v>
      </c>
      <c r="L1676" s="36" t="str">
        <f t="shared" si="131"/>
        <v>February</v>
      </c>
      <c r="M1676" s="36">
        <f t="shared" si="132"/>
        <v>8</v>
      </c>
      <c r="N1676" s="36">
        <f t="shared" si="133"/>
        <v>19</v>
      </c>
      <c r="O1676" s="36" t="str">
        <f t="shared" si="134"/>
        <v>20168</v>
      </c>
      <c r="P1676" s="36" t="str">
        <f>CONCATENATE(K1676,MONTH(ExpensesDBTable[[#This Row],[Date]]))</f>
        <v>20162</v>
      </c>
      <c r="Q1676" s="36" t="s">
        <v>550</v>
      </c>
      <c r="R1676" s="36" t="s">
        <v>14</v>
      </c>
      <c r="S1676" s="38">
        <v>9.5</v>
      </c>
      <c r="T1676" s="36" t="s">
        <v>100</v>
      </c>
      <c r="U1676" s="36" t="s">
        <v>1162</v>
      </c>
    </row>
    <row r="1677" spans="10:21" x14ac:dyDescent="0.25">
      <c r="J1677" s="37">
        <v>42419</v>
      </c>
      <c r="K1677" s="36">
        <f t="shared" si="130"/>
        <v>2016</v>
      </c>
      <c r="L1677" s="36" t="str">
        <f t="shared" si="131"/>
        <v>February</v>
      </c>
      <c r="M1677" s="36">
        <f t="shared" si="132"/>
        <v>8</v>
      </c>
      <c r="N1677" s="36">
        <f t="shared" si="133"/>
        <v>19</v>
      </c>
      <c r="O1677" s="36" t="str">
        <f t="shared" si="134"/>
        <v>20168</v>
      </c>
      <c r="P1677" s="36" t="str">
        <f>CONCATENATE(K1677,MONTH(ExpensesDBTable[[#This Row],[Date]]))</f>
        <v>20162</v>
      </c>
      <c r="Q1677" s="36" t="s">
        <v>1051</v>
      </c>
      <c r="R1677" s="36" t="s">
        <v>14</v>
      </c>
      <c r="S1677" s="38">
        <v>3.7</v>
      </c>
      <c r="T1677" s="36" t="s">
        <v>100</v>
      </c>
      <c r="U1677" s="36" t="s">
        <v>380</v>
      </c>
    </row>
    <row r="1678" spans="10:21" x14ac:dyDescent="0.25">
      <c r="J1678" s="37">
        <v>42419</v>
      </c>
      <c r="K1678" s="36">
        <f t="shared" si="130"/>
        <v>2016</v>
      </c>
      <c r="L1678" s="36" t="str">
        <f t="shared" si="131"/>
        <v>February</v>
      </c>
      <c r="M1678" s="36">
        <f t="shared" si="132"/>
        <v>8</v>
      </c>
      <c r="N1678" s="36">
        <f t="shared" si="133"/>
        <v>19</v>
      </c>
      <c r="O1678" s="36" t="str">
        <f t="shared" si="134"/>
        <v>20168</v>
      </c>
      <c r="P1678" s="36" t="str">
        <f>CONCATENATE(K1678,MONTH(ExpensesDBTable[[#This Row],[Date]]))</f>
        <v>20162</v>
      </c>
      <c r="Q1678" s="36" t="s">
        <v>119</v>
      </c>
      <c r="R1678" s="36" t="s">
        <v>14</v>
      </c>
      <c r="S1678" s="38">
        <v>26.5</v>
      </c>
      <c r="T1678" s="36" t="s">
        <v>100</v>
      </c>
      <c r="U1678" s="36" t="s">
        <v>1662</v>
      </c>
    </row>
    <row r="1679" spans="10:21" x14ac:dyDescent="0.25">
      <c r="J1679" s="37">
        <v>42420</v>
      </c>
      <c r="K1679" s="36">
        <f t="shared" si="130"/>
        <v>2016</v>
      </c>
      <c r="L1679" s="36" t="str">
        <f t="shared" si="131"/>
        <v>February</v>
      </c>
      <c r="M1679" s="36">
        <f t="shared" si="132"/>
        <v>8</v>
      </c>
      <c r="N1679" s="36">
        <f t="shared" si="133"/>
        <v>20</v>
      </c>
      <c r="O1679" s="36" t="str">
        <f t="shared" si="134"/>
        <v>20168</v>
      </c>
      <c r="P1679" s="36" t="str">
        <f>CONCATENATE(K1679,MONTH(ExpensesDBTable[[#This Row],[Date]]))</f>
        <v>20162</v>
      </c>
      <c r="Q1679" s="36" t="s">
        <v>1335</v>
      </c>
      <c r="R1679" s="36" t="s">
        <v>22</v>
      </c>
      <c r="S1679" s="38">
        <v>4.5</v>
      </c>
      <c r="T1679" s="36" t="s">
        <v>100</v>
      </c>
      <c r="U1679" s="36" t="s">
        <v>1663</v>
      </c>
    </row>
    <row r="1680" spans="10:21" x14ac:dyDescent="0.25">
      <c r="J1680" s="37">
        <v>42420</v>
      </c>
      <c r="K1680" s="36">
        <f t="shared" si="130"/>
        <v>2016</v>
      </c>
      <c r="L1680" s="36" t="str">
        <f t="shared" si="131"/>
        <v>February</v>
      </c>
      <c r="M1680" s="36">
        <f t="shared" si="132"/>
        <v>8</v>
      </c>
      <c r="N1680" s="36">
        <f t="shared" si="133"/>
        <v>20</v>
      </c>
      <c r="O1680" s="36" t="str">
        <f t="shared" si="134"/>
        <v>20168</v>
      </c>
      <c r="P1680" s="36" t="str">
        <f>CONCATENATE(K1680,MONTH(ExpensesDBTable[[#This Row],[Date]]))</f>
        <v>20162</v>
      </c>
      <c r="Q1680" s="36" t="s">
        <v>182</v>
      </c>
      <c r="R1680" s="36" t="s">
        <v>17</v>
      </c>
      <c r="S1680" s="38">
        <v>8</v>
      </c>
      <c r="T1680" s="36" t="s">
        <v>100</v>
      </c>
      <c r="U1680" s="36" t="s">
        <v>1664</v>
      </c>
    </row>
    <row r="1681" spans="10:21" x14ac:dyDescent="0.25">
      <c r="J1681" s="37">
        <v>42420</v>
      </c>
      <c r="K1681" s="36">
        <f t="shared" si="130"/>
        <v>2016</v>
      </c>
      <c r="L1681" s="36" t="str">
        <f t="shared" si="131"/>
        <v>February</v>
      </c>
      <c r="M1681" s="36">
        <f t="shared" si="132"/>
        <v>8</v>
      </c>
      <c r="N1681" s="36">
        <f t="shared" si="133"/>
        <v>20</v>
      </c>
      <c r="O1681" s="36" t="str">
        <f t="shared" si="134"/>
        <v>20168</v>
      </c>
      <c r="P1681" s="36" t="str">
        <f>CONCATENATE(K1681,MONTH(ExpensesDBTable[[#This Row],[Date]]))</f>
        <v>20162</v>
      </c>
      <c r="Q1681" s="36" t="s">
        <v>604</v>
      </c>
      <c r="R1681" s="36" t="s">
        <v>14</v>
      </c>
      <c r="S1681" s="38">
        <v>25</v>
      </c>
      <c r="T1681" s="36" t="s">
        <v>100</v>
      </c>
      <c r="U1681" s="36" t="s">
        <v>1665</v>
      </c>
    </row>
    <row r="1682" spans="10:21" x14ac:dyDescent="0.25">
      <c r="J1682" s="37">
        <v>42420</v>
      </c>
      <c r="K1682" s="36">
        <f t="shared" si="130"/>
        <v>2016</v>
      </c>
      <c r="L1682" s="36" t="str">
        <f t="shared" si="131"/>
        <v>February</v>
      </c>
      <c r="M1682" s="36">
        <f t="shared" si="132"/>
        <v>8</v>
      </c>
      <c r="N1682" s="36">
        <f t="shared" si="133"/>
        <v>20</v>
      </c>
      <c r="O1682" s="36" t="str">
        <f t="shared" si="134"/>
        <v>20168</v>
      </c>
      <c r="P1682" s="36" t="str">
        <f>CONCATENATE(K1682,MONTH(ExpensesDBTable[[#This Row],[Date]]))</f>
        <v>20162</v>
      </c>
      <c r="Q1682" s="36" t="s">
        <v>182</v>
      </c>
      <c r="R1682" s="36" t="s">
        <v>14</v>
      </c>
      <c r="S1682" s="38">
        <v>11.74</v>
      </c>
      <c r="T1682" s="36" t="s">
        <v>100</v>
      </c>
      <c r="U1682" s="36" t="s">
        <v>1666</v>
      </c>
    </row>
    <row r="1683" spans="10:21" x14ac:dyDescent="0.25">
      <c r="J1683" s="37">
        <v>42420</v>
      </c>
      <c r="K1683" s="36">
        <f t="shared" si="130"/>
        <v>2016</v>
      </c>
      <c r="L1683" s="36" t="str">
        <f t="shared" si="131"/>
        <v>February</v>
      </c>
      <c r="M1683" s="36">
        <f t="shared" si="132"/>
        <v>8</v>
      </c>
      <c r="N1683" s="36">
        <f t="shared" si="133"/>
        <v>20</v>
      </c>
      <c r="O1683" s="36" t="str">
        <f t="shared" si="134"/>
        <v>20168</v>
      </c>
      <c r="P1683" s="36" t="str">
        <f>CONCATENATE(K1683,MONTH(ExpensesDBTable[[#This Row],[Date]]))</f>
        <v>20162</v>
      </c>
      <c r="Q1683" s="36" t="s">
        <v>1051</v>
      </c>
      <c r="R1683" s="36" t="s">
        <v>14</v>
      </c>
      <c r="S1683" s="38">
        <v>7.76</v>
      </c>
      <c r="T1683" s="36" t="s">
        <v>100</v>
      </c>
      <c r="U1683" s="36" t="s">
        <v>1667</v>
      </c>
    </row>
    <row r="1684" spans="10:21" x14ac:dyDescent="0.25">
      <c r="J1684" s="37">
        <v>42421</v>
      </c>
      <c r="K1684" s="36">
        <f t="shared" si="130"/>
        <v>2016</v>
      </c>
      <c r="L1684" s="36" t="str">
        <f t="shared" si="131"/>
        <v>February</v>
      </c>
      <c r="M1684" s="36">
        <f t="shared" si="132"/>
        <v>8</v>
      </c>
      <c r="N1684" s="36">
        <f t="shared" si="133"/>
        <v>21</v>
      </c>
      <c r="O1684" s="36" t="str">
        <f t="shared" si="134"/>
        <v>20168</v>
      </c>
      <c r="P1684" s="36" t="str">
        <f>CONCATENATE(K1684,MONTH(ExpensesDBTable[[#This Row],[Date]]))</f>
        <v>20162</v>
      </c>
      <c r="Q1684" s="36" t="s">
        <v>119</v>
      </c>
      <c r="R1684" s="36" t="s">
        <v>14</v>
      </c>
      <c r="S1684" s="38">
        <v>15.96</v>
      </c>
      <c r="T1684" s="36" t="s">
        <v>100</v>
      </c>
      <c r="U1684" s="36" t="s">
        <v>1668</v>
      </c>
    </row>
    <row r="1685" spans="10:21" x14ac:dyDescent="0.25">
      <c r="J1685" s="37">
        <v>42421</v>
      </c>
      <c r="K1685" s="36">
        <f t="shared" si="130"/>
        <v>2016</v>
      </c>
      <c r="L1685" s="36" t="str">
        <f t="shared" si="131"/>
        <v>February</v>
      </c>
      <c r="M1685" s="36">
        <f t="shared" si="132"/>
        <v>8</v>
      </c>
      <c r="N1685" s="36">
        <f t="shared" si="133"/>
        <v>21</v>
      </c>
      <c r="O1685" s="36" t="str">
        <f t="shared" si="134"/>
        <v>20168</v>
      </c>
      <c r="P1685" s="36" t="str">
        <f>CONCATENATE(K1685,MONTH(ExpensesDBTable[[#This Row],[Date]]))</f>
        <v>20162</v>
      </c>
      <c r="Q1685" s="36" t="s">
        <v>108</v>
      </c>
      <c r="R1685" s="36" t="s">
        <v>14</v>
      </c>
      <c r="S1685" s="38">
        <v>13</v>
      </c>
      <c r="T1685" s="36" t="s">
        <v>100</v>
      </c>
      <c r="U1685" s="36" t="s">
        <v>1669</v>
      </c>
    </row>
    <row r="1686" spans="10:21" x14ac:dyDescent="0.25">
      <c r="J1686" s="37">
        <v>42421</v>
      </c>
      <c r="K1686" s="36">
        <f t="shared" si="130"/>
        <v>2016</v>
      </c>
      <c r="L1686" s="36" t="str">
        <f t="shared" si="131"/>
        <v>February</v>
      </c>
      <c r="M1686" s="36">
        <f t="shared" si="132"/>
        <v>8</v>
      </c>
      <c r="N1686" s="36">
        <f t="shared" si="133"/>
        <v>21</v>
      </c>
      <c r="O1686" s="36" t="str">
        <f t="shared" si="134"/>
        <v>20168</v>
      </c>
      <c r="P1686" s="36" t="str">
        <f>CONCATENATE(K1686,MONTH(ExpensesDBTable[[#This Row],[Date]]))</f>
        <v>20162</v>
      </c>
      <c r="Q1686" s="36" t="s">
        <v>119</v>
      </c>
      <c r="R1686" s="36" t="s">
        <v>14</v>
      </c>
      <c r="S1686" s="38">
        <v>1.7</v>
      </c>
      <c r="T1686" s="36" t="s">
        <v>100</v>
      </c>
      <c r="U1686" s="36" t="s">
        <v>139</v>
      </c>
    </row>
    <row r="1687" spans="10:21" x14ac:dyDescent="0.25">
      <c r="J1687" s="37">
        <v>42421</v>
      </c>
      <c r="K1687" s="36">
        <f t="shared" si="130"/>
        <v>2016</v>
      </c>
      <c r="L1687" s="36" t="str">
        <f t="shared" si="131"/>
        <v>February</v>
      </c>
      <c r="M1687" s="36">
        <f t="shared" si="132"/>
        <v>8</v>
      </c>
      <c r="N1687" s="36">
        <f t="shared" si="133"/>
        <v>21</v>
      </c>
      <c r="O1687" s="36" t="str">
        <f t="shared" si="134"/>
        <v>20168</v>
      </c>
      <c r="P1687" s="36" t="str">
        <f>CONCATENATE(K1687,MONTH(ExpensesDBTable[[#This Row],[Date]]))</f>
        <v>20162</v>
      </c>
      <c r="Q1687" s="36" t="s">
        <v>108</v>
      </c>
      <c r="R1687" s="36" t="s">
        <v>14</v>
      </c>
      <c r="S1687" s="38">
        <v>2.1</v>
      </c>
      <c r="T1687" s="36" t="s">
        <v>100</v>
      </c>
      <c r="U1687" s="36" t="s">
        <v>1470</v>
      </c>
    </row>
    <row r="1688" spans="10:21" x14ac:dyDescent="0.25">
      <c r="J1688" s="37">
        <v>42422</v>
      </c>
      <c r="K1688" s="36">
        <f t="shared" si="130"/>
        <v>2016</v>
      </c>
      <c r="L1688" s="36" t="str">
        <f t="shared" si="131"/>
        <v>February</v>
      </c>
      <c r="M1688" s="36">
        <f t="shared" si="132"/>
        <v>9</v>
      </c>
      <c r="N1688" s="36">
        <f t="shared" si="133"/>
        <v>22</v>
      </c>
      <c r="O1688" s="36" t="str">
        <f t="shared" si="134"/>
        <v>20169</v>
      </c>
      <c r="P1688" s="36" t="str">
        <f>CONCATENATE(K1688,MONTH(ExpensesDBTable[[#This Row],[Date]]))</f>
        <v>20162</v>
      </c>
      <c r="Q1688" s="36" t="s">
        <v>319</v>
      </c>
      <c r="R1688" s="36" t="s">
        <v>18</v>
      </c>
      <c r="S1688" s="38">
        <v>26</v>
      </c>
      <c r="T1688" s="36" t="s">
        <v>100</v>
      </c>
      <c r="U1688" s="36" t="s">
        <v>1670</v>
      </c>
    </row>
    <row r="1689" spans="10:21" x14ac:dyDescent="0.25">
      <c r="J1689" s="37">
        <v>42422</v>
      </c>
      <c r="K1689" s="36">
        <f t="shared" si="130"/>
        <v>2016</v>
      </c>
      <c r="L1689" s="36" t="str">
        <f t="shared" si="131"/>
        <v>February</v>
      </c>
      <c r="M1689" s="36">
        <f t="shared" si="132"/>
        <v>9</v>
      </c>
      <c r="N1689" s="36">
        <f t="shared" si="133"/>
        <v>22</v>
      </c>
      <c r="O1689" s="36" t="str">
        <f t="shared" si="134"/>
        <v>20169</v>
      </c>
      <c r="P1689" s="36" t="str">
        <f>CONCATENATE(K1689,MONTH(ExpensesDBTable[[#This Row],[Date]]))</f>
        <v>20162</v>
      </c>
      <c r="Q1689" s="36" t="s">
        <v>1051</v>
      </c>
      <c r="R1689" s="36" t="s">
        <v>14</v>
      </c>
      <c r="S1689" s="38">
        <v>8.89</v>
      </c>
      <c r="T1689" s="36" t="s">
        <v>100</v>
      </c>
      <c r="U1689" s="36" t="s">
        <v>1671</v>
      </c>
    </row>
    <row r="1690" spans="10:21" x14ac:dyDescent="0.25">
      <c r="J1690" s="37">
        <v>42422</v>
      </c>
      <c r="K1690" s="36">
        <f t="shared" si="130"/>
        <v>2016</v>
      </c>
      <c r="L1690" s="36" t="str">
        <f t="shared" si="131"/>
        <v>February</v>
      </c>
      <c r="M1690" s="36">
        <f t="shared" si="132"/>
        <v>9</v>
      </c>
      <c r="N1690" s="36">
        <f t="shared" si="133"/>
        <v>22</v>
      </c>
      <c r="O1690" s="36" t="str">
        <f t="shared" si="134"/>
        <v>20169</v>
      </c>
      <c r="P1690" s="36" t="str">
        <f>CONCATENATE(K1690,MONTH(ExpensesDBTable[[#This Row],[Date]]))</f>
        <v>20162</v>
      </c>
      <c r="Q1690" s="36" t="s">
        <v>145</v>
      </c>
      <c r="R1690" s="36" t="s">
        <v>23</v>
      </c>
      <c r="S1690" s="38">
        <v>18.149999999999999</v>
      </c>
      <c r="T1690" s="36" t="s">
        <v>106</v>
      </c>
      <c r="U1690" s="36" t="s">
        <v>1590</v>
      </c>
    </row>
    <row r="1691" spans="10:21" x14ac:dyDescent="0.25">
      <c r="J1691" s="37">
        <v>42422</v>
      </c>
      <c r="K1691" s="36">
        <f t="shared" si="130"/>
        <v>2016</v>
      </c>
      <c r="L1691" s="36" t="str">
        <f t="shared" si="131"/>
        <v>February</v>
      </c>
      <c r="M1691" s="36">
        <f t="shared" si="132"/>
        <v>9</v>
      </c>
      <c r="N1691" s="36">
        <f t="shared" si="133"/>
        <v>22</v>
      </c>
      <c r="O1691" s="36" t="str">
        <f t="shared" si="134"/>
        <v>20169</v>
      </c>
      <c r="P1691" s="36" t="str">
        <f>CONCATENATE(K1691,MONTH(ExpensesDBTable[[#This Row],[Date]]))</f>
        <v>20162</v>
      </c>
      <c r="Q1691" s="36" t="s">
        <v>128</v>
      </c>
      <c r="R1691" s="36" t="s">
        <v>22</v>
      </c>
      <c r="S1691" s="38">
        <v>154.44</v>
      </c>
      <c r="T1691" s="36" t="s">
        <v>106</v>
      </c>
      <c r="U1691" s="36" t="s">
        <v>1672</v>
      </c>
    </row>
    <row r="1692" spans="10:21" x14ac:dyDescent="0.25">
      <c r="J1692" s="37">
        <v>42422</v>
      </c>
      <c r="K1692" s="36">
        <f t="shared" si="130"/>
        <v>2016</v>
      </c>
      <c r="L1692" s="36" t="str">
        <f t="shared" si="131"/>
        <v>February</v>
      </c>
      <c r="M1692" s="36">
        <f t="shared" si="132"/>
        <v>9</v>
      </c>
      <c r="N1692" s="36">
        <f t="shared" si="133"/>
        <v>22</v>
      </c>
      <c r="O1692" s="36" t="str">
        <f t="shared" si="134"/>
        <v>20169</v>
      </c>
      <c r="P1692" s="36" t="str">
        <f>CONCATENATE(K1692,MONTH(ExpensesDBTable[[#This Row],[Date]]))</f>
        <v>20162</v>
      </c>
      <c r="Q1692" s="36" t="s">
        <v>182</v>
      </c>
      <c r="R1692" s="36" t="s">
        <v>17</v>
      </c>
      <c r="S1692" s="38">
        <v>54</v>
      </c>
      <c r="T1692" s="36" t="s">
        <v>106</v>
      </c>
      <c r="U1692" s="36" t="s">
        <v>1673</v>
      </c>
    </row>
    <row r="1693" spans="10:21" x14ac:dyDescent="0.25">
      <c r="J1693" s="37">
        <v>42423</v>
      </c>
      <c r="K1693" s="36">
        <f t="shared" si="130"/>
        <v>2016</v>
      </c>
      <c r="L1693" s="36" t="str">
        <f t="shared" si="131"/>
        <v>February</v>
      </c>
      <c r="M1693" s="36">
        <f t="shared" si="132"/>
        <v>9</v>
      </c>
      <c r="N1693" s="36">
        <f t="shared" si="133"/>
        <v>23</v>
      </c>
      <c r="O1693" s="36" t="str">
        <f t="shared" si="134"/>
        <v>20169</v>
      </c>
      <c r="P1693" s="36" t="str">
        <f>CONCATENATE(K1693,MONTH(ExpensesDBTable[[#This Row],[Date]]))</f>
        <v>20162</v>
      </c>
      <c r="Q1693" s="36" t="s">
        <v>182</v>
      </c>
      <c r="R1693" s="36" t="s">
        <v>19</v>
      </c>
      <c r="S1693" s="38">
        <v>23.3</v>
      </c>
      <c r="T1693" s="36" t="s">
        <v>100</v>
      </c>
      <c r="U1693" s="36" t="s">
        <v>1674</v>
      </c>
    </row>
    <row r="1694" spans="10:21" x14ac:dyDescent="0.25">
      <c r="J1694" s="37">
        <v>42424</v>
      </c>
      <c r="K1694" s="36">
        <f t="shared" si="130"/>
        <v>2016</v>
      </c>
      <c r="L1694" s="36" t="str">
        <f t="shared" si="131"/>
        <v>February</v>
      </c>
      <c r="M1694" s="36">
        <f t="shared" si="132"/>
        <v>9</v>
      </c>
      <c r="N1694" s="36">
        <f t="shared" si="133"/>
        <v>24</v>
      </c>
      <c r="O1694" s="36" t="str">
        <f t="shared" si="134"/>
        <v>20169</v>
      </c>
      <c r="P1694" s="36" t="str">
        <f>CONCATENATE(K1694,MONTH(ExpensesDBTable[[#This Row],[Date]]))</f>
        <v>20162</v>
      </c>
      <c r="Q1694" s="36" t="s">
        <v>1476</v>
      </c>
      <c r="R1694" s="36" t="s">
        <v>23</v>
      </c>
      <c r="S1694" s="38">
        <v>12</v>
      </c>
      <c r="T1694" s="36" t="s">
        <v>106</v>
      </c>
      <c r="U1694" s="36" t="s">
        <v>1675</v>
      </c>
    </row>
    <row r="1695" spans="10:21" x14ac:dyDescent="0.25">
      <c r="J1695" s="37">
        <v>42424</v>
      </c>
      <c r="K1695" s="36">
        <f t="shared" si="130"/>
        <v>2016</v>
      </c>
      <c r="L1695" s="36" t="str">
        <f t="shared" si="131"/>
        <v>February</v>
      </c>
      <c r="M1695" s="36">
        <f t="shared" si="132"/>
        <v>9</v>
      </c>
      <c r="N1695" s="36">
        <f t="shared" si="133"/>
        <v>24</v>
      </c>
      <c r="O1695" s="36" t="str">
        <f t="shared" si="134"/>
        <v>20169</v>
      </c>
      <c r="P1695" s="36" t="str">
        <f>CONCATENATE(K1695,MONTH(ExpensesDBTable[[#This Row],[Date]]))</f>
        <v>20162</v>
      </c>
      <c r="Q1695" s="36" t="s">
        <v>119</v>
      </c>
      <c r="R1695" s="36" t="s">
        <v>14</v>
      </c>
      <c r="S1695" s="38">
        <v>12.39</v>
      </c>
      <c r="T1695" s="36" t="s">
        <v>100</v>
      </c>
      <c r="U1695" s="36" t="s">
        <v>1676</v>
      </c>
    </row>
    <row r="1696" spans="10:21" x14ac:dyDescent="0.25">
      <c r="J1696" s="37">
        <v>42424</v>
      </c>
      <c r="K1696" s="36">
        <f t="shared" si="130"/>
        <v>2016</v>
      </c>
      <c r="L1696" s="36" t="str">
        <f t="shared" si="131"/>
        <v>February</v>
      </c>
      <c r="M1696" s="36">
        <f t="shared" si="132"/>
        <v>9</v>
      </c>
      <c r="N1696" s="36">
        <f t="shared" si="133"/>
        <v>24</v>
      </c>
      <c r="O1696" s="36" t="str">
        <f t="shared" si="134"/>
        <v>20169</v>
      </c>
      <c r="P1696" s="36" t="str">
        <f>CONCATENATE(K1696,MONTH(ExpensesDBTable[[#This Row],[Date]]))</f>
        <v>20162</v>
      </c>
      <c r="Q1696" s="36" t="s">
        <v>108</v>
      </c>
      <c r="R1696" s="36" t="s">
        <v>14</v>
      </c>
      <c r="S1696" s="38">
        <v>3.95</v>
      </c>
      <c r="T1696" s="36" t="s">
        <v>100</v>
      </c>
      <c r="U1696" s="36" t="s">
        <v>139</v>
      </c>
    </row>
    <row r="1697" spans="10:21" x14ac:dyDescent="0.25">
      <c r="J1697" s="37">
        <v>42425</v>
      </c>
      <c r="K1697" s="36">
        <f t="shared" si="130"/>
        <v>2016</v>
      </c>
      <c r="L1697" s="36" t="str">
        <f t="shared" si="131"/>
        <v>February</v>
      </c>
      <c r="M1697" s="36">
        <f t="shared" si="132"/>
        <v>9</v>
      </c>
      <c r="N1697" s="36">
        <f t="shared" si="133"/>
        <v>25</v>
      </c>
      <c r="O1697" s="36" t="str">
        <f t="shared" si="134"/>
        <v>20169</v>
      </c>
      <c r="P1697" s="36" t="str">
        <f>CONCATENATE(K1697,MONTH(ExpensesDBTable[[#This Row],[Date]]))</f>
        <v>20162</v>
      </c>
      <c r="Q1697" s="36" t="s">
        <v>182</v>
      </c>
      <c r="R1697" s="36" t="s">
        <v>17</v>
      </c>
      <c r="S1697" s="38">
        <v>7.1</v>
      </c>
      <c r="T1697" s="36" t="s">
        <v>106</v>
      </c>
      <c r="U1697" s="36" t="s">
        <v>1677</v>
      </c>
    </row>
    <row r="1698" spans="10:21" x14ac:dyDescent="0.25">
      <c r="J1698" s="37">
        <v>42427</v>
      </c>
      <c r="K1698" s="36">
        <f t="shared" si="130"/>
        <v>2016</v>
      </c>
      <c r="L1698" s="36" t="str">
        <f t="shared" si="131"/>
        <v>February</v>
      </c>
      <c r="M1698" s="36">
        <f t="shared" si="132"/>
        <v>9</v>
      </c>
      <c r="N1698" s="36">
        <f t="shared" si="133"/>
        <v>27</v>
      </c>
      <c r="O1698" s="36" t="str">
        <f t="shared" si="134"/>
        <v>20169</v>
      </c>
      <c r="P1698" s="36" t="str">
        <f>CONCATENATE(K1698,MONTH(ExpensesDBTable[[#This Row],[Date]]))</f>
        <v>20162</v>
      </c>
      <c r="Q1698" s="36" t="s">
        <v>119</v>
      </c>
      <c r="R1698" s="36" t="s">
        <v>14</v>
      </c>
      <c r="S1698" s="38">
        <v>8.0500000000000007</v>
      </c>
      <c r="T1698" s="36" t="s">
        <v>100</v>
      </c>
      <c r="U1698" s="36" t="s">
        <v>1678</v>
      </c>
    </row>
    <row r="1699" spans="10:21" x14ac:dyDescent="0.25">
      <c r="J1699" s="37">
        <v>42427</v>
      </c>
      <c r="K1699" s="36">
        <f t="shared" si="130"/>
        <v>2016</v>
      </c>
      <c r="L1699" s="36" t="str">
        <f t="shared" si="131"/>
        <v>February</v>
      </c>
      <c r="M1699" s="36">
        <f t="shared" si="132"/>
        <v>9</v>
      </c>
      <c r="N1699" s="36">
        <f t="shared" si="133"/>
        <v>27</v>
      </c>
      <c r="O1699" s="36" t="str">
        <f t="shared" si="134"/>
        <v>20169</v>
      </c>
      <c r="P1699" s="36" t="str">
        <f>CONCATENATE(K1699,MONTH(ExpensesDBTable[[#This Row],[Date]]))</f>
        <v>20162</v>
      </c>
      <c r="Q1699" s="36" t="s">
        <v>122</v>
      </c>
      <c r="R1699" s="36" t="s">
        <v>11</v>
      </c>
      <c r="S1699" s="38">
        <v>10</v>
      </c>
      <c r="T1699" s="36" t="s">
        <v>100</v>
      </c>
      <c r="U1699" s="36" t="s">
        <v>1679</v>
      </c>
    </row>
    <row r="1700" spans="10:21" x14ac:dyDescent="0.25">
      <c r="J1700" s="37">
        <v>42427</v>
      </c>
      <c r="K1700" s="36">
        <f t="shared" si="130"/>
        <v>2016</v>
      </c>
      <c r="L1700" s="36" t="str">
        <f t="shared" si="131"/>
        <v>February</v>
      </c>
      <c r="M1700" s="36">
        <f t="shared" si="132"/>
        <v>9</v>
      </c>
      <c r="N1700" s="36">
        <f t="shared" si="133"/>
        <v>27</v>
      </c>
      <c r="O1700" s="36" t="str">
        <f t="shared" si="134"/>
        <v>20169</v>
      </c>
      <c r="P1700" s="36" t="str">
        <f>CONCATENATE(K1700,MONTH(ExpensesDBTable[[#This Row],[Date]]))</f>
        <v>20162</v>
      </c>
      <c r="Q1700" s="36" t="s">
        <v>550</v>
      </c>
      <c r="R1700" s="36" t="s">
        <v>14</v>
      </c>
      <c r="S1700" s="38">
        <v>9.5</v>
      </c>
      <c r="T1700" s="36" t="s">
        <v>100</v>
      </c>
      <c r="U1700" s="36" t="s">
        <v>1680</v>
      </c>
    </row>
    <row r="1701" spans="10:21" x14ac:dyDescent="0.25">
      <c r="J1701" s="37">
        <v>42427</v>
      </c>
      <c r="K1701" s="36">
        <f t="shared" si="130"/>
        <v>2016</v>
      </c>
      <c r="L1701" s="36" t="str">
        <f t="shared" si="131"/>
        <v>February</v>
      </c>
      <c r="M1701" s="36">
        <f t="shared" si="132"/>
        <v>9</v>
      </c>
      <c r="N1701" s="36">
        <f t="shared" si="133"/>
        <v>27</v>
      </c>
      <c r="O1701" s="36" t="str">
        <f t="shared" si="134"/>
        <v>20169</v>
      </c>
      <c r="P1701" s="36" t="str">
        <f>CONCATENATE(K1701,MONTH(ExpensesDBTable[[#This Row],[Date]]))</f>
        <v>20162</v>
      </c>
      <c r="Q1701" s="36" t="s">
        <v>182</v>
      </c>
      <c r="R1701" s="36" t="s">
        <v>17</v>
      </c>
      <c r="S1701" s="38">
        <v>5</v>
      </c>
      <c r="T1701" s="36" t="s">
        <v>106</v>
      </c>
      <c r="U1701" s="36" t="s">
        <v>1681</v>
      </c>
    </row>
    <row r="1702" spans="10:21" x14ac:dyDescent="0.25">
      <c r="J1702" s="37">
        <v>42427</v>
      </c>
      <c r="K1702" s="36">
        <f t="shared" si="130"/>
        <v>2016</v>
      </c>
      <c r="L1702" s="36" t="str">
        <f t="shared" si="131"/>
        <v>February</v>
      </c>
      <c r="M1702" s="36">
        <f t="shared" si="132"/>
        <v>9</v>
      </c>
      <c r="N1702" s="36">
        <f t="shared" si="133"/>
        <v>27</v>
      </c>
      <c r="O1702" s="36" t="str">
        <f t="shared" si="134"/>
        <v>20169</v>
      </c>
      <c r="P1702" s="36" t="str">
        <f>CONCATENATE(K1702,MONTH(ExpensesDBTable[[#This Row],[Date]]))</f>
        <v>20162</v>
      </c>
      <c r="Q1702" s="36" t="s">
        <v>182</v>
      </c>
      <c r="R1702" s="36" t="s">
        <v>18</v>
      </c>
      <c r="S1702" s="38">
        <v>8</v>
      </c>
      <c r="T1702" s="36" t="s">
        <v>106</v>
      </c>
      <c r="U1702" s="36" t="s">
        <v>1682</v>
      </c>
    </row>
    <row r="1703" spans="10:21" x14ac:dyDescent="0.25">
      <c r="J1703" s="37">
        <v>42427</v>
      </c>
      <c r="K1703" s="36">
        <f t="shared" si="130"/>
        <v>2016</v>
      </c>
      <c r="L1703" s="36" t="str">
        <f t="shared" si="131"/>
        <v>February</v>
      </c>
      <c r="M1703" s="36">
        <f t="shared" si="132"/>
        <v>9</v>
      </c>
      <c r="N1703" s="36">
        <f t="shared" si="133"/>
        <v>27</v>
      </c>
      <c r="O1703" s="36" t="str">
        <f t="shared" si="134"/>
        <v>20169</v>
      </c>
      <c r="P1703" s="36" t="str">
        <f>CONCATENATE(K1703,MONTH(ExpensesDBTable[[#This Row],[Date]]))</f>
        <v>20162</v>
      </c>
      <c r="Q1703" s="36" t="s">
        <v>119</v>
      </c>
      <c r="R1703" s="36" t="s">
        <v>14</v>
      </c>
      <c r="S1703" s="38">
        <v>10.28</v>
      </c>
      <c r="T1703" s="36" t="s">
        <v>100</v>
      </c>
      <c r="U1703" s="36" t="s">
        <v>1683</v>
      </c>
    </row>
    <row r="1704" spans="10:21" x14ac:dyDescent="0.25">
      <c r="J1704" s="37">
        <v>42427</v>
      </c>
      <c r="K1704" s="36">
        <f t="shared" si="130"/>
        <v>2016</v>
      </c>
      <c r="L1704" s="36" t="str">
        <f t="shared" si="131"/>
        <v>February</v>
      </c>
      <c r="M1704" s="36">
        <f t="shared" si="132"/>
        <v>9</v>
      </c>
      <c r="N1704" s="36">
        <f t="shared" si="133"/>
        <v>27</v>
      </c>
      <c r="O1704" s="36" t="str">
        <f t="shared" si="134"/>
        <v>20169</v>
      </c>
      <c r="P1704" s="36" t="str">
        <f>CONCATENATE(K1704,MONTH(ExpensesDBTable[[#This Row],[Date]]))</f>
        <v>20162</v>
      </c>
      <c r="Q1704" s="36" t="s">
        <v>108</v>
      </c>
      <c r="R1704" s="36" t="s">
        <v>14</v>
      </c>
      <c r="S1704" s="38">
        <v>5</v>
      </c>
      <c r="T1704" s="36" t="s">
        <v>100</v>
      </c>
      <c r="U1704" s="36" t="s">
        <v>1684</v>
      </c>
    </row>
    <row r="1705" spans="10:21" x14ac:dyDescent="0.25">
      <c r="J1705" s="37">
        <v>42427</v>
      </c>
      <c r="K1705" s="36">
        <f t="shared" si="130"/>
        <v>2016</v>
      </c>
      <c r="L1705" s="36" t="str">
        <f t="shared" si="131"/>
        <v>February</v>
      </c>
      <c r="M1705" s="36">
        <f t="shared" si="132"/>
        <v>9</v>
      </c>
      <c r="N1705" s="36">
        <f t="shared" si="133"/>
        <v>27</v>
      </c>
      <c r="O1705" s="36" t="str">
        <f t="shared" si="134"/>
        <v>20169</v>
      </c>
      <c r="P1705" s="36" t="str">
        <f>CONCATENATE(K1705,MONTH(ExpensesDBTable[[#This Row],[Date]]))</f>
        <v>20162</v>
      </c>
      <c r="Q1705" s="36" t="s">
        <v>108</v>
      </c>
      <c r="R1705" s="36" t="s">
        <v>14</v>
      </c>
      <c r="S1705" s="38">
        <v>4.08</v>
      </c>
      <c r="T1705" s="36" t="s">
        <v>100</v>
      </c>
      <c r="U1705" s="36" t="s">
        <v>139</v>
      </c>
    </row>
    <row r="1706" spans="10:21" x14ac:dyDescent="0.25">
      <c r="J1706" s="37">
        <v>42427</v>
      </c>
      <c r="K1706" s="36">
        <f t="shared" si="130"/>
        <v>2016</v>
      </c>
      <c r="L1706" s="36" t="str">
        <f t="shared" si="131"/>
        <v>February</v>
      </c>
      <c r="M1706" s="36">
        <f t="shared" si="132"/>
        <v>9</v>
      </c>
      <c r="N1706" s="36">
        <f t="shared" si="133"/>
        <v>27</v>
      </c>
      <c r="O1706" s="36" t="str">
        <f t="shared" si="134"/>
        <v>20169</v>
      </c>
      <c r="P1706" s="36" t="str">
        <f>CONCATENATE(K1706,MONTH(ExpensesDBTable[[#This Row],[Date]]))</f>
        <v>20162</v>
      </c>
      <c r="Q1706" s="36" t="s">
        <v>604</v>
      </c>
      <c r="R1706" s="36" t="s">
        <v>14</v>
      </c>
      <c r="S1706" s="38">
        <v>13.5</v>
      </c>
      <c r="T1706" s="36" t="s">
        <v>100</v>
      </c>
      <c r="U1706" s="36" t="s">
        <v>1685</v>
      </c>
    </row>
    <row r="1707" spans="10:21" x14ac:dyDescent="0.25">
      <c r="J1707" s="37">
        <v>42428</v>
      </c>
      <c r="K1707" s="36">
        <f t="shared" si="130"/>
        <v>2016</v>
      </c>
      <c r="L1707" s="36" t="str">
        <f t="shared" si="131"/>
        <v>February</v>
      </c>
      <c r="M1707" s="36">
        <f t="shared" si="132"/>
        <v>9</v>
      </c>
      <c r="N1707" s="36">
        <f t="shared" si="133"/>
        <v>28</v>
      </c>
      <c r="O1707" s="36" t="str">
        <f t="shared" si="134"/>
        <v>20169</v>
      </c>
      <c r="P1707" s="36" t="str">
        <f>CONCATENATE(K1707,MONTH(ExpensesDBTable[[#This Row],[Date]]))</f>
        <v>20162</v>
      </c>
      <c r="Q1707" s="36" t="s">
        <v>128</v>
      </c>
      <c r="R1707" s="36" t="s">
        <v>22</v>
      </c>
      <c r="S1707" s="38">
        <v>2</v>
      </c>
      <c r="T1707" s="36" t="s">
        <v>100</v>
      </c>
      <c r="U1707" s="36" t="s">
        <v>1686</v>
      </c>
    </row>
    <row r="1708" spans="10:21" x14ac:dyDescent="0.25">
      <c r="J1708" s="37">
        <v>42428</v>
      </c>
      <c r="K1708" s="36">
        <f t="shared" si="130"/>
        <v>2016</v>
      </c>
      <c r="L1708" s="36" t="str">
        <f t="shared" si="131"/>
        <v>February</v>
      </c>
      <c r="M1708" s="36">
        <f t="shared" si="132"/>
        <v>9</v>
      </c>
      <c r="N1708" s="36">
        <f t="shared" si="133"/>
        <v>28</v>
      </c>
      <c r="O1708" s="36" t="str">
        <f t="shared" si="134"/>
        <v>20169</v>
      </c>
      <c r="P1708" s="36" t="str">
        <f>CONCATENATE(K1708,MONTH(ExpensesDBTable[[#This Row],[Date]]))</f>
        <v>20162</v>
      </c>
      <c r="Q1708" s="36" t="s">
        <v>569</v>
      </c>
      <c r="R1708" s="36" t="s">
        <v>18</v>
      </c>
      <c r="S1708" s="38">
        <v>78.5</v>
      </c>
      <c r="T1708" s="36" t="s">
        <v>106</v>
      </c>
      <c r="U1708" s="36" t="s">
        <v>1687</v>
      </c>
    </row>
    <row r="1709" spans="10:21" x14ac:dyDescent="0.25">
      <c r="J1709" s="37">
        <v>42428</v>
      </c>
      <c r="K1709" s="36">
        <f t="shared" si="130"/>
        <v>2016</v>
      </c>
      <c r="L1709" s="36" t="str">
        <f t="shared" si="131"/>
        <v>February</v>
      </c>
      <c r="M1709" s="36">
        <f t="shared" si="132"/>
        <v>9</v>
      </c>
      <c r="N1709" s="36">
        <f t="shared" si="133"/>
        <v>28</v>
      </c>
      <c r="O1709" s="36" t="str">
        <f t="shared" si="134"/>
        <v>20169</v>
      </c>
      <c r="P1709" s="36" t="str">
        <f>CONCATENATE(K1709,MONTH(ExpensesDBTable[[#This Row],[Date]]))</f>
        <v>20162</v>
      </c>
      <c r="Q1709" s="36" t="s">
        <v>119</v>
      </c>
      <c r="R1709" s="36" t="s">
        <v>14</v>
      </c>
      <c r="S1709" s="38">
        <v>3</v>
      </c>
      <c r="T1709" s="36" t="s">
        <v>100</v>
      </c>
      <c r="U1709" s="36" t="s">
        <v>287</v>
      </c>
    </row>
    <row r="1710" spans="10:21" x14ac:dyDescent="0.25">
      <c r="J1710" s="37">
        <v>42428</v>
      </c>
      <c r="K1710" s="36">
        <f t="shared" si="130"/>
        <v>2016</v>
      </c>
      <c r="L1710" s="36" t="str">
        <f t="shared" si="131"/>
        <v>February</v>
      </c>
      <c r="M1710" s="36">
        <f t="shared" si="132"/>
        <v>9</v>
      </c>
      <c r="N1710" s="36">
        <f t="shared" si="133"/>
        <v>28</v>
      </c>
      <c r="O1710" s="36" t="str">
        <f t="shared" si="134"/>
        <v>20169</v>
      </c>
      <c r="P1710" s="36" t="str">
        <f>CONCATENATE(K1710,MONTH(ExpensesDBTable[[#This Row],[Date]]))</f>
        <v>20162</v>
      </c>
      <c r="Q1710" s="36" t="s">
        <v>108</v>
      </c>
      <c r="R1710" s="36" t="s">
        <v>14</v>
      </c>
      <c r="S1710" s="38">
        <v>4.82</v>
      </c>
      <c r="T1710" s="36" t="s">
        <v>100</v>
      </c>
      <c r="U1710" s="36" t="s">
        <v>1688</v>
      </c>
    </row>
    <row r="1711" spans="10:21" x14ac:dyDescent="0.25">
      <c r="J1711" s="37">
        <v>42428</v>
      </c>
      <c r="K1711" s="36">
        <f t="shared" si="130"/>
        <v>2016</v>
      </c>
      <c r="L1711" s="36" t="str">
        <f t="shared" si="131"/>
        <v>February</v>
      </c>
      <c r="M1711" s="36">
        <f t="shared" si="132"/>
        <v>9</v>
      </c>
      <c r="N1711" s="36">
        <f t="shared" si="133"/>
        <v>28</v>
      </c>
      <c r="O1711" s="36" t="str">
        <f t="shared" si="134"/>
        <v>20169</v>
      </c>
      <c r="P1711" s="36" t="str">
        <f>CONCATENATE(K1711,MONTH(ExpensesDBTable[[#This Row],[Date]]))</f>
        <v>20162</v>
      </c>
      <c r="Q1711" s="36" t="s">
        <v>130</v>
      </c>
      <c r="R1711" s="36" t="s">
        <v>18</v>
      </c>
      <c r="S1711" s="38">
        <v>7</v>
      </c>
      <c r="T1711" s="36" t="s">
        <v>106</v>
      </c>
      <c r="U1711" s="36" t="s">
        <v>1689</v>
      </c>
    </row>
    <row r="1712" spans="10:21" x14ac:dyDescent="0.25">
      <c r="J1712" s="37">
        <v>42429</v>
      </c>
      <c r="K1712" s="36">
        <f t="shared" si="130"/>
        <v>2016</v>
      </c>
      <c r="L1712" s="36" t="str">
        <f t="shared" si="131"/>
        <v>February</v>
      </c>
      <c r="M1712" s="36">
        <f t="shared" si="132"/>
        <v>10</v>
      </c>
      <c r="N1712" s="36">
        <f t="shared" si="133"/>
        <v>29</v>
      </c>
      <c r="O1712" s="36" t="str">
        <f t="shared" si="134"/>
        <v>201610</v>
      </c>
      <c r="P1712" s="36" t="str">
        <f>CONCATENATE(K1712,MONTH(ExpensesDBTable[[#This Row],[Date]]))</f>
        <v>20162</v>
      </c>
      <c r="Q1712" s="36" t="s">
        <v>1238</v>
      </c>
      <c r="R1712" s="36" t="s">
        <v>22</v>
      </c>
      <c r="S1712" s="38">
        <v>33.76</v>
      </c>
      <c r="T1712" s="36" t="s">
        <v>106</v>
      </c>
      <c r="U1712" s="36" t="s">
        <v>1690</v>
      </c>
    </row>
    <row r="1713" spans="10:21" x14ac:dyDescent="0.25">
      <c r="J1713" s="37">
        <v>42429</v>
      </c>
      <c r="K1713" s="36">
        <f t="shared" si="130"/>
        <v>2016</v>
      </c>
      <c r="L1713" s="36" t="str">
        <f t="shared" si="131"/>
        <v>February</v>
      </c>
      <c r="M1713" s="36">
        <f t="shared" si="132"/>
        <v>10</v>
      </c>
      <c r="N1713" s="36">
        <f t="shared" si="133"/>
        <v>29</v>
      </c>
      <c r="O1713" s="36" t="str">
        <f t="shared" si="134"/>
        <v>201610</v>
      </c>
      <c r="P1713" s="36" t="str">
        <f>CONCATENATE(K1713,MONTH(ExpensesDBTable[[#This Row],[Date]]))</f>
        <v>20162</v>
      </c>
      <c r="Q1713" s="36" t="s">
        <v>533</v>
      </c>
      <c r="R1713" s="36" t="s">
        <v>23</v>
      </c>
      <c r="S1713" s="38">
        <v>60</v>
      </c>
      <c r="T1713" s="36" t="s">
        <v>106</v>
      </c>
      <c r="U1713" s="36" t="s">
        <v>1691</v>
      </c>
    </row>
    <row r="1714" spans="10:21" x14ac:dyDescent="0.25">
      <c r="J1714" s="37">
        <v>42429</v>
      </c>
      <c r="K1714" s="36">
        <f t="shared" si="130"/>
        <v>2016</v>
      </c>
      <c r="L1714" s="36" t="str">
        <f t="shared" si="131"/>
        <v>February</v>
      </c>
      <c r="M1714" s="36">
        <f t="shared" si="132"/>
        <v>10</v>
      </c>
      <c r="N1714" s="36">
        <f t="shared" si="133"/>
        <v>29</v>
      </c>
      <c r="O1714" s="36" t="str">
        <f t="shared" si="134"/>
        <v>201610</v>
      </c>
      <c r="P1714" s="36" t="str">
        <f>CONCATENATE(K1714,MONTH(ExpensesDBTable[[#This Row],[Date]]))</f>
        <v>20162</v>
      </c>
      <c r="Q1714" s="36" t="s">
        <v>119</v>
      </c>
      <c r="R1714" s="36" t="s">
        <v>14</v>
      </c>
      <c r="S1714" s="38">
        <v>18.07</v>
      </c>
      <c r="T1714" s="36" t="s">
        <v>100</v>
      </c>
      <c r="U1714" s="36" t="s">
        <v>1692</v>
      </c>
    </row>
    <row r="1715" spans="10:21" x14ac:dyDescent="0.25">
      <c r="J1715" s="37">
        <v>42429</v>
      </c>
      <c r="K1715" s="36">
        <f t="shared" si="130"/>
        <v>2016</v>
      </c>
      <c r="L1715" s="36" t="str">
        <f t="shared" si="131"/>
        <v>February</v>
      </c>
      <c r="M1715" s="36">
        <f t="shared" si="132"/>
        <v>10</v>
      </c>
      <c r="N1715" s="36">
        <f t="shared" si="133"/>
        <v>29</v>
      </c>
      <c r="O1715" s="36" t="str">
        <f t="shared" si="134"/>
        <v>201610</v>
      </c>
      <c r="P1715" s="36" t="str">
        <f>CONCATENATE(K1715,MONTH(ExpensesDBTable[[#This Row],[Date]]))</f>
        <v>20162</v>
      </c>
      <c r="Q1715" s="36" t="s">
        <v>1693</v>
      </c>
      <c r="R1715" s="36" t="s">
        <v>17</v>
      </c>
      <c r="S1715" s="38">
        <v>59</v>
      </c>
      <c r="T1715" s="36" t="s">
        <v>106</v>
      </c>
      <c r="U1715" s="36" t="s">
        <v>1694</v>
      </c>
    </row>
    <row r="1716" spans="10:21" x14ac:dyDescent="0.25">
      <c r="J1716" s="37">
        <v>42431</v>
      </c>
      <c r="K1716" s="36">
        <f t="shared" si="130"/>
        <v>2016</v>
      </c>
      <c r="L1716" s="36" t="str">
        <f t="shared" si="131"/>
        <v>March</v>
      </c>
      <c r="M1716" s="36">
        <f t="shared" si="132"/>
        <v>10</v>
      </c>
      <c r="N1716" s="36">
        <f t="shared" si="133"/>
        <v>2</v>
      </c>
      <c r="O1716" s="36" t="str">
        <f t="shared" si="134"/>
        <v>201610</v>
      </c>
      <c r="P1716" s="36" t="str">
        <f>CONCATENATE(K1716,MONTH(ExpensesDBTable[[#This Row],[Date]]))</f>
        <v>20163</v>
      </c>
      <c r="Q1716" s="36" t="s">
        <v>119</v>
      </c>
      <c r="R1716" s="36" t="s">
        <v>14</v>
      </c>
      <c r="S1716" s="38">
        <v>6.55</v>
      </c>
      <c r="T1716" s="36" t="s">
        <v>100</v>
      </c>
      <c r="U1716" s="36" t="s">
        <v>1695</v>
      </c>
    </row>
    <row r="1717" spans="10:21" x14ac:dyDescent="0.25">
      <c r="J1717" s="37">
        <v>42431</v>
      </c>
      <c r="K1717" s="36">
        <f t="shared" si="130"/>
        <v>2016</v>
      </c>
      <c r="L1717" s="36" t="str">
        <f t="shared" si="131"/>
        <v>March</v>
      </c>
      <c r="M1717" s="36">
        <f t="shared" si="132"/>
        <v>10</v>
      </c>
      <c r="N1717" s="36">
        <f t="shared" si="133"/>
        <v>2</v>
      </c>
      <c r="O1717" s="36" t="str">
        <f t="shared" si="134"/>
        <v>201610</v>
      </c>
      <c r="P1717" s="36" t="str">
        <f>CONCATENATE(K1717,MONTH(ExpensesDBTable[[#This Row],[Date]]))</f>
        <v>20163</v>
      </c>
      <c r="Q1717" s="36" t="s">
        <v>119</v>
      </c>
      <c r="R1717" s="36" t="s">
        <v>14</v>
      </c>
      <c r="S1717" s="38">
        <v>14.19</v>
      </c>
      <c r="T1717" s="36" t="s">
        <v>100</v>
      </c>
      <c r="U1717" s="36" t="s">
        <v>1696</v>
      </c>
    </row>
    <row r="1718" spans="10:21" x14ac:dyDescent="0.25">
      <c r="J1718" s="37">
        <v>42431</v>
      </c>
      <c r="K1718" s="36">
        <f t="shared" si="130"/>
        <v>2016</v>
      </c>
      <c r="L1718" s="36" t="str">
        <f t="shared" si="131"/>
        <v>March</v>
      </c>
      <c r="M1718" s="36">
        <f t="shared" si="132"/>
        <v>10</v>
      </c>
      <c r="N1718" s="36">
        <f t="shared" si="133"/>
        <v>2</v>
      </c>
      <c r="O1718" s="36" t="str">
        <f t="shared" si="134"/>
        <v>201610</v>
      </c>
      <c r="P1718" s="36" t="str">
        <f>CONCATENATE(K1718,MONTH(ExpensesDBTable[[#This Row],[Date]]))</f>
        <v>20163</v>
      </c>
      <c r="Q1718" s="36" t="s">
        <v>1051</v>
      </c>
      <c r="R1718" s="36" t="s">
        <v>14</v>
      </c>
      <c r="S1718" s="38">
        <v>12.74</v>
      </c>
      <c r="T1718" s="36" t="s">
        <v>100</v>
      </c>
      <c r="U1718" s="36" t="s">
        <v>1697</v>
      </c>
    </row>
    <row r="1719" spans="10:21" x14ac:dyDescent="0.25">
      <c r="J1719" s="37">
        <v>42433</v>
      </c>
      <c r="K1719" s="36">
        <f t="shared" si="130"/>
        <v>2016</v>
      </c>
      <c r="L1719" s="36" t="str">
        <f t="shared" si="131"/>
        <v>March</v>
      </c>
      <c r="M1719" s="36">
        <f t="shared" si="132"/>
        <v>10</v>
      </c>
      <c r="N1719" s="36">
        <f t="shared" si="133"/>
        <v>4</v>
      </c>
      <c r="O1719" s="36" t="str">
        <f t="shared" si="134"/>
        <v>201610</v>
      </c>
      <c r="P1719" s="36" t="str">
        <f>CONCATENATE(K1719,MONTH(ExpensesDBTable[[#This Row],[Date]]))</f>
        <v>20163</v>
      </c>
      <c r="Q1719" s="36" t="s">
        <v>182</v>
      </c>
      <c r="R1719" s="36" t="s">
        <v>18</v>
      </c>
      <c r="S1719" s="38">
        <v>1200</v>
      </c>
      <c r="T1719" s="36" t="s">
        <v>106</v>
      </c>
      <c r="U1719" s="36" t="s">
        <v>1698</v>
      </c>
    </row>
    <row r="1720" spans="10:21" x14ac:dyDescent="0.25">
      <c r="J1720" s="37">
        <v>42433</v>
      </c>
      <c r="K1720" s="36">
        <f t="shared" si="130"/>
        <v>2016</v>
      </c>
      <c r="L1720" s="36" t="str">
        <f t="shared" si="131"/>
        <v>March</v>
      </c>
      <c r="M1720" s="36">
        <f t="shared" si="132"/>
        <v>10</v>
      </c>
      <c r="N1720" s="36">
        <f t="shared" si="133"/>
        <v>4</v>
      </c>
      <c r="O1720" s="36" t="str">
        <f t="shared" si="134"/>
        <v>201610</v>
      </c>
      <c r="P1720" s="36" t="str">
        <f>CONCATENATE(K1720,MONTH(ExpensesDBTable[[#This Row],[Date]]))</f>
        <v>20163</v>
      </c>
      <c r="Q1720" s="36" t="s">
        <v>145</v>
      </c>
      <c r="R1720" s="36" t="s">
        <v>23</v>
      </c>
      <c r="S1720" s="38">
        <v>13.23</v>
      </c>
      <c r="T1720" s="36" t="s">
        <v>106</v>
      </c>
      <c r="U1720" s="36" t="s">
        <v>1699</v>
      </c>
    </row>
    <row r="1721" spans="10:21" x14ac:dyDescent="0.25">
      <c r="J1721" s="37">
        <v>42433</v>
      </c>
      <c r="K1721" s="36">
        <f t="shared" si="130"/>
        <v>2016</v>
      </c>
      <c r="L1721" s="36" t="str">
        <f t="shared" si="131"/>
        <v>March</v>
      </c>
      <c r="M1721" s="36">
        <f t="shared" si="132"/>
        <v>10</v>
      </c>
      <c r="N1721" s="36">
        <f t="shared" si="133"/>
        <v>4</v>
      </c>
      <c r="O1721" s="36" t="str">
        <f t="shared" si="134"/>
        <v>201610</v>
      </c>
      <c r="P1721" s="36" t="str">
        <f>CONCATENATE(K1721,MONTH(ExpensesDBTable[[#This Row],[Date]]))</f>
        <v>20163</v>
      </c>
      <c r="Q1721" s="36" t="s">
        <v>122</v>
      </c>
      <c r="R1721" s="36" t="s">
        <v>11</v>
      </c>
      <c r="S1721" s="38">
        <v>20</v>
      </c>
      <c r="T1721" s="36" t="s">
        <v>106</v>
      </c>
      <c r="U1721" s="36" t="s">
        <v>1700</v>
      </c>
    </row>
    <row r="1722" spans="10:21" x14ac:dyDescent="0.25">
      <c r="J1722" s="37">
        <v>42433</v>
      </c>
      <c r="K1722" s="36">
        <f t="shared" si="130"/>
        <v>2016</v>
      </c>
      <c r="L1722" s="36" t="str">
        <f t="shared" si="131"/>
        <v>March</v>
      </c>
      <c r="M1722" s="36">
        <f t="shared" si="132"/>
        <v>10</v>
      </c>
      <c r="N1722" s="36">
        <f t="shared" si="133"/>
        <v>4</v>
      </c>
      <c r="O1722" s="36" t="str">
        <f t="shared" si="134"/>
        <v>201610</v>
      </c>
      <c r="P1722" s="36" t="str">
        <f>CONCATENATE(K1722,MONTH(ExpensesDBTable[[#This Row],[Date]]))</f>
        <v>20163</v>
      </c>
      <c r="Q1722" s="36" t="s">
        <v>119</v>
      </c>
      <c r="R1722" s="36" t="s">
        <v>14</v>
      </c>
      <c r="S1722" s="38">
        <v>4.38</v>
      </c>
      <c r="T1722" s="36" t="s">
        <v>100</v>
      </c>
      <c r="U1722" s="36" t="s">
        <v>1701</v>
      </c>
    </row>
    <row r="1723" spans="10:21" x14ac:dyDescent="0.25">
      <c r="J1723" s="37">
        <v>42433</v>
      </c>
      <c r="K1723" s="36">
        <f t="shared" si="130"/>
        <v>2016</v>
      </c>
      <c r="L1723" s="36" t="str">
        <f t="shared" si="131"/>
        <v>March</v>
      </c>
      <c r="M1723" s="36">
        <f t="shared" si="132"/>
        <v>10</v>
      </c>
      <c r="N1723" s="36">
        <f t="shared" si="133"/>
        <v>4</v>
      </c>
      <c r="O1723" s="36" t="str">
        <f t="shared" si="134"/>
        <v>201610</v>
      </c>
      <c r="P1723" s="36" t="str">
        <f>CONCATENATE(K1723,MONTH(ExpensesDBTable[[#This Row],[Date]]))</f>
        <v>20163</v>
      </c>
      <c r="Q1723" s="36" t="s">
        <v>108</v>
      </c>
      <c r="R1723" s="36" t="s">
        <v>14</v>
      </c>
      <c r="S1723" s="38">
        <v>8.61</v>
      </c>
      <c r="T1723" s="36" t="s">
        <v>100</v>
      </c>
      <c r="U1723" s="36" t="s">
        <v>1702</v>
      </c>
    </row>
    <row r="1724" spans="10:21" x14ac:dyDescent="0.25">
      <c r="J1724" s="37">
        <v>42433</v>
      </c>
      <c r="K1724" s="36">
        <f t="shared" si="130"/>
        <v>2016</v>
      </c>
      <c r="L1724" s="36" t="str">
        <f t="shared" si="131"/>
        <v>March</v>
      </c>
      <c r="M1724" s="36">
        <f t="shared" si="132"/>
        <v>10</v>
      </c>
      <c r="N1724" s="36">
        <f t="shared" si="133"/>
        <v>4</v>
      </c>
      <c r="O1724" s="36" t="str">
        <f t="shared" si="134"/>
        <v>201610</v>
      </c>
      <c r="P1724" s="36" t="str">
        <f>CONCATENATE(K1724,MONTH(ExpensesDBTable[[#This Row],[Date]]))</f>
        <v>20163</v>
      </c>
      <c r="Q1724" s="36" t="s">
        <v>1051</v>
      </c>
      <c r="R1724" s="36" t="s">
        <v>14</v>
      </c>
      <c r="S1724" s="38">
        <v>7.01</v>
      </c>
      <c r="T1724" s="36" t="s">
        <v>100</v>
      </c>
      <c r="U1724" s="36" t="s">
        <v>1703</v>
      </c>
    </row>
    <row r="1725" spans="10:21" x14ac:dyDescent="0.25">
      <c r="J1725" s="37">
        <v>42433</v>
      </c>
      <c r="K1725" s="36">
        <f t="shared" si="130"/>
        <v>2016</v>
      </c>
      <c r="L1725" s="36" t="str">
        <f t="shared" si="131"/>
        <v>March</v>
      </c>
      <c r="M1725" s="36">
        <f t="shared" si="132"/>
        <v>10</v>
      </c>
      <c r="N1725" s="36">
        <f t="shared" si="133"/>
        <v>4</v>
      </c>
      <c r="O1725" s="36" t="str">
        <f t="shared" si="134"/>
        <v>201610</v>
      </c>
      <c r="P1725" s="36" t="str">
        <f>CONCATENATE(K1725,MONTH(ExpensesDBTable[[#This Row],[Date]]))</f>
        <v>20163</v>
      </c>
      <c r="Q1725" s="36" t="s">
        <v>182</v>
      </c>
      <c r="R1725" s="36" t="s">
        <v>19</v>
      </c>
      <c r="S1725" s="38">
        <v>9.5</v>
      </c>
      <c r="T1725" s="36" t="s">
        <v>100</v>
      </c>
      <c r="U1725" s="36" t="s">
        <v>1450</v>
      </c>
    </row>
    <row r="1726" spans="10:21" x14ac:dyDescent="0.25">
      <c r="J1726" s="37">
        <v>42434</v>
      </c>
      <c r="K1726" s="36">
        <f t="shared" si="130"/>
        <v>2016</v>
      </c>
      <c r="L1726" s="36" t="str">
        <f t="shared" si="131"/>
        <v>March</v>
      </c>
      <c r="M1726" s="36">
        <f t="shared" si="132"/>
        <v>10</v>
      </c>
      <c r="N1726" s="36">
        <f t="shared" si="133"/>
        <v>5</v>
      </c>
      <c r="O1726" s="36" t="str">
        <f t="shared" si="134"/>
        <v>201610</v>
      </c>
      <c r="P1726" s="36" t="str">
        <f>CONCATENATE(K1726,MONTH(ExpensesDBTable[[#This Row],[Date]]))</f>
        <v>20163</v>
      </c>
      <c r="Q1726" s="36" t="s">
        <v>128</v>
      </c>
      <c r="R1726" s="36" t="s">
        <v>22</v>
      </c>
      <c r="S1726" s="38">
        <v>10</v>
      </c>
      <c r="T1726" s="36" t="s">
        <v>106</v>
      </c>
      <c r="U1726" s="36" t="s">
        <v>1704</v>
      </c>
    </row>
    <row r="1727" spans="10:21" x14ac:dyDescent="0.25">
      <c r="J1727" s="37">
        <v>42434</v>
      </c>
      <c r="K1727" s="36">
        <f t="shared" si="130"/>
        <v>2016</v>
      </c>
      <c r="L1727" s="36" t="str">
        <f t="shared" si="131"/>
        <v>March</v>
      </c>
      <c r="M1727" s="36">
        <f t="shared" si="132"/>
        <v>10</v>
      </c>
      <c r="N1727" s="36">
        <f t="shared" si="133"/>
        <v>5</v>
      </c>
      <c r="O1727" s="36" t="str">
        <f t="shared" si="134"/>
        <v>201610</v>
      </c>
      <c r="P1727" s="36" t="str">
        <f>CONCATENATE(K1727,MONTH(ExpensesDBTable[[#This Row],[Date]]))</f>
        <v>20163</v>
      </c>
      <c r="Q1727" s="36" t="s">
        <v>119</v>
      </c>
      <c r="R1727" s="36" t="s">
        <v>14</v>
      </c>
      <c r="S1727" s="38">
        <v>8.6</v>
      </c>
      <c r="T1727" s="36" t="s">
        <v>100</v>
      </c>
      <c r="U1727" s="36" t="s">
        <v>1705</v>
      </c>
    </row>
    <row r="1728" spans="10:21" x14ac:dyDescent="0.25">
      <c r="J1728" s="37">
        <v>42434</v>
      </c>
      <c r="K1728" s="36">
        <f t="shared" si="130"/>
        <v>2016</v>
      </c>
      <c r="L1728" s="36" t="str">
        <f t="shared" si="131"/>
        <v>March</v>
      </c>
      <c r="M1728" s="36">
        <f t="shared" si="132"/>
        <v>10</v>
      </c>
      <c r="N1728" s="36">
        <f t="shared" si="133"/>
        <v>5</v>
      </c>
      <c r="O1728" s="36" t="str">
        <f t="shared" si="134"/>
        <v>201610</v>
      </c>
      <c r="P1728" s="36" t="str">
        <f>CONCATENATE(K1728,MONTH(ExpensesDBTable[[#This Row],[Date]]))</f>
        <v>20163</v>
      </c>
      <c r="Q1728" s="36" t="s">
        <v>1051</v>
      </c>
      <c r="R1728" s="36" t="s">
        <v>14</v>
      </c>
      <c r="S1728" s="38">
        <v>3.2</v>
      </c>
      <c r="T1728" s="36" t="s">
        <v>100</v>
      </c>
      <c r="U1728" s="36" t="s">
        <v>1706</v>
      </c>
    </row>
    <row r="1729" spans="10:21" x14ac:dyDescent="0.25">
      <c r="J1729" s="37">
        <v>42435</v>
      </c>
      <c r="K1729" s="36">
        <f t="shared" si="130"/>
        <v>2016</v>
      </c>
      <c r="L1729" s="36" t="str">
        <f t="shared" si="131"/>
        <v>March</v>
      </c>
      <c r="M1729" s="36">
        <f t="shared" si="132"/>
        <v>10</v>
      </c>
      <c r="N1729" s="36">
        <f t="shared" si="133"/>
        <v>6</v>
      </c>
      <c r="O1729" s="36" t="str">
        <f t="shared" si="134"/>
        <v>201610</v>
      </c>
      <c r="P1729" s="36" t="str">
        <f>CONCATENATE(K1729,MONTH(ExpensesDBTable[[#This Row],[Date]]))</f>
        <v>20163</v>
      </c>
      <c r="Q1729" s="36" t="s">
        <v>108</v>
      </c>
      <c r="R1729" s="36" t="s">
        <v>14</v>
      </c>
      <c r="S1729" s="38">
        <v>2.5</v>
      </c>
      <c r="T1729" s="36" t="s">
        <v>100</v>
      </c>
      <c r="U1729" s="36" t="s">
        <v>1707</v>
      </c>
    </row>
    <row r="1730" spans="10:21" x14ac:dyDescent="0.25">
      <c r="J1730" s="37">
        <v>42435</v>
      </c>
      <c r="K1730" s="36">
        <f t="shared" si="130"/>
        <v>2016</v>
      </c>
      <c r="L1730" s="36" t="str">
        <f t="shared" si="131"/>
        <v>March</v>
      </c>
      <c r="M1730" s="36">
        <f t="shared" si="132"/>
        <v>10</v>
      </c>
      <c r="N1730" s="36">
        <f t="shared" si="133"/>
        <v>6</v>
      </c>
      <c r="O1730" s="36" t="str">
        <f t="shared" si="134"/>
        <v>201610</v>
      </c>
      <c r="P1730" s="36" t="str">
        <f>CONCATENATE(K1730,MONTH(ExpensesDBTable[[#This Row],[Date]]))</f>
        <v>20163</v>
      </c>
      <c r="Q1730" s="36" t="s">
        <v>182</v>
      </c>
      <c r="R1730" s="36" t="s">
        <v>16</v>
      </c>
      <c r="S1730" s="38">
        <v>133.71</v>
      </c>
      <c r="T1730" s="36" t="s">
        <v>106</v>
      </c>
      <c r="U1730" s="36" t="s">
        <v>1708</v>
      </c>
    </row>
    <row r="1731" spans="10:21" x14ac:dyDescent="0.25">
      <c r="J1731" s="37">
        <v>42435</v>
      </c>
      <c r="K1731" s="36">
        <f t="shared" si="130"/>
        <v>2016</v>
      </c>
      <c r="L1731" s="36" t="str">
        <f t="shared" si="131"/>
        <v>March</v>
      </c>
      <c r="M1731" s="36">
        <f t="shared" si="132"/>
        <v>10</v>
      </c>
      <c r="N1731" s="36">
        <f t="shared" si="133"/>
        <v>6</v>
      </c>
      <c r="O1731" s="36" t="str">
        <f t="shared" si="134"/>
        <v>201610</v>
      </c>
      <c r="P1731" s="36" t="str">
        <f>CONCATENATE(K1731,MONTH(ExpensesDBTable[[#This Row],[Date]]))</f>
        <v>20163</v>
      </c>
      <c r="Q1731" s="36" t="s">
        <v>182</v>
      </c>
      <c r="R1731" s="36" t="s">
        <v>19</v>
      </c>
      <c r="S1731" s="38">
        <v>32</v>
      </c>
      <c r="T1731" s="36" t="s">
        <v>100</v>
      </c>
      <c r="U1731" s="36" t="s">
        <v>1577</v>
      </c>
    </row>
    <row r="1732" spans="10:21" x14ac:dyDescent="0.25">
      <c r="J1732" s="37">
        <v>42435</v>
      </c>
      <c r="K1732" s="36">
        <f t="shared" si="130"/>
        <v>2016</v>
      </c>
      <c r="L1732" s="36" t="str">
        <f t="shared" si="131"/>
        <v>March</v>
      </c>
      <c r="M1732" s="36">
        <f t="shared" si="132"/>
        <v>10</v>
      </c>
      <c r="N1732" s="36">
        <f t="shared" si="133"/>
        <v>6</v>
      </c>
      <c r="O1732" s="36" t="str">
        <f t="shared" si="134"/>
        <v>201610</v>
      </c>
      <c r="P1732" s="36" t="str">
        <f>CONCATENATE(K1732,MONTH(ExpensesDBTable[[#This Row],[Date]]))</f>
        <v>20163</v>
      </c>
      <c r="Q1732" s="36" t="s">
        <v>119</v>
      </c>
      <c r="R1732" s="36" t="s">
        <v>14</v>
      </c>
      <c r="S1732" s="38">
        <v>12</v>
      </c>
      <c r="T1732" s="36" t="s">
        <v>100</v>
      </c>
      <c r="U1732" s="36" t="s">
        <v>1709</v>
      </c>
    </row>
    <row r="1733" spans="10:21" x14ac:dyDescent="0.25">
      <c r="J1733" s="37">
        <v>42436</v>
      </c>
      <c r="K1733" s="36">
        <f t="shared" si="130"/>
        <v>2016</v>
      </c>
      <c r="L1733" s="36" t="str">
        <f t="shared" si="131"/>
        <v>March</v>
      </c>
      <c r="M1733" s="36">
        <f t="shared" si="132"/>
        <v>11</v>
      </c>
      <c r="N1733" s="36">
        <f t="shared" si="133"/>
        <v>7</v>
      </c>
      <c r="O1733" s="36" t="str">
        <f t="shared" si="134"/>
        <v>201611</v>
      </c>
      <c r="P1733" s="36" t="str">
        <f>CONCATENATE(K1733,MONTH(ExpensesDBTable[[#This Row],[Date]]))</f>
        <v>20163</v>
      </c>
      <c r="Q1733" s="36" t="s">
        <v>182</v>
      </c>
      <c r="R1733" s="36" t="s">
        <v>16</v>
      </c>
      <c r="S1733" s="38">
        <v>64.95</v>
      </c>
      <c r="T1733" s="36" t="s">
        <v>106</v>
      </c>
      <c r="U1733" s="36" t="s">
        <v>1710</v>
      </c>
    </row>
    <row r="1734" spans="10:21" x14ac:dyDescent="0.25">
      <c r="J1734" s="37">
        <v>42436</v>
      </c>
      <c r="K1734" s="36">
        <f t="shared" si="130"/>
        <v>2016</v>
      </c>
      <c r="L1734" s="36" t="str">
        <f t="shared" si="131"/>
        <v>March</v>
      </c>
      <c r="M1734" s="36">
        <f t="shared" si="132"/>
        <v>11</v>
      </c>
      <c r="N1734" s="36">
        <f t="shared" si="133"/>
        <v>7</v>
      </c>
      <c r="O1734" s="36" t="str">
        <f t="shared" si="134"/>
        <v>201611</v>
      </c>
      <c r="P1734" s="36" t="str">
        <f>CONCATENATE(K1734,MONTH(ExpensesDBTable[[#This Row],[Date]]))</f>
        <v>20163</v>
      </c>
      <c r="Q1734" s="36" t="s">
        <v>119</v>
      </c>
      <c r="R1734" s="36" t="s">
        <v>14</v>
      </c>
      <c r="S1734" s="38">
        <v>17</v>
      </c>
      <c r="T1734" s="36" t="s">
        <v>100</v>
      </c>
      <c r="U1734" s="36" t="s">
        <v>1711</v>
      </c>
    </row>
    <row r="1735" spans="10:21" x14ac:dyDescent="0.25">
      <c r="J1735" s="37">
        <v>42436</v>
      </c>
      <c r="K1735" s="36">
        <f t="shared" si="130"/>
        <v>2016</v>
      </c>
      <c r="L1735" s="36" t="str">
        <f t="shared" si="131"/>
        <v>March</v>
      </c>
      <c r="M1735" s="36">
        <f t="shared" si="132"/>
        <v>11</v>
      </c>
      <c r="N1735" s="36">
        <f t="shared" si="133"/>
        <v>7</v>
      </c>
      <c r="O1735" s="36" t="str">
        <f t="shared" si="134"/>
        <v>201611</v>
      </c>
      <c r="P1735" s="36" t="str">
        <f>CONCATENATE(K1735,MONTH(ExpensesDBTable[[#This Row],[Date]]))</f>
        <v>20163</v>
      </c>
      <c r="Q1735" s="36" t="s">
        <v>1204</v>
      </c>
      <c r="R1735" s="36" t="s">
        <v>23</v>
      </c>
      <c r="S1735" s="38">
        <v>17.5</v>
      </c>
      <c r="T1735" s="36" t="s">
        <v>106</v>
      </c>
      <c r="U1735" s="36" t="s">
        <v>1712</v>
      </c>
    </row>
    <row r="1736" spans="10:21" x14ac:dyDescent="0.25">
      <c r="J1736" s="37">
        <v>42436</v>
      </c>
      <c r="K1736" s="36">
        <f t="shared" si="130"/>
        <v>2016</v>
      </c>
      <c r="L1736" s="36" t="str">
        <f t="shared" si="131"/>
        <v>March</v>
      </c>
      <c r="M1736" s="36">
        <f t="shared" si="132"/>
        <v>11</v>
      </c>
      <c r="N1736" s="36">
        <f t="shared" si="133"/>
        <v>7</v>
      </c>
      <c r="O1736" s="36" t="str">
        <f t="shared" si="134"/>
        <v>201611</v>
      </c>
      <c r="P1736" s="36" t="str">
        <f>CONCATENATE(K1736,MONTH(ExpensesDBTable[[#This Row],[Date]]))</f>
        <v>20163</v>
      </c>
      <c r="Q1736" s="36" t="s">
        <v>1204</v>
      </c>
      <c r="R1736" s="36" t="s">
        <v>23</v>
      </c>
      <c r="S1736" s="38">
        <v>12.5</v>
      </c>
      <c r="T1736" s="36" t="s">
        <v>106</v>
      </c>
      <c r="U1736" s="36" t="s">
        <v>1713</v>
      </c>
    </row>
    <row r="1737" spans="10:21" x14ac:dyDescent="0.25">
      <c r="J1737" s="37">
        <v>42437</v>
      </c>
      <c r="K1737" s="36">
        <f t="shared" si="130"/>
        <v>2016</v>
      </c>
      <c r="L1737" s="36" t="str">
        <f t="shared" si="131"/>
        <v>March</v>
      </c>
      <c r="M1737" s="36">
        <f t="shared" si="132"/>
        <v>11</v>
      </c>
      <c r="N1737" s="36">
        <f t="shared" si="133"/>
        <v>8</v>
      </c>
      <c r="O1737" s="36" t="str">
        <f t="shared" si="134"/>
        <v>201611</v>
      </c>
      <c r="P1737" s="36" t="str">
        <f>CONCATENATE(K1737,MONTH(ExpensesDBTable[[#This Row],[Date]]))</f>
        <v>20163</v>
      </c>
      <c r="Q1737" s="36" t="s">
        <v>182</v>
      </c>
      <c r="R1737" s="36" t="s">
        <v>12</v>
      </c>
      <c r="S1737" s="38">
        <v>20</v>
      </c>
      <c r="T1737" s="36" t="s">
        <v>106</v>
      </c>
      <c r="U1737" s="36" t="s">
        <v>1714</v>
      </c>
    </row>
    <row r="1738" spans="10:21" x14ac:dyDescent="0.25">
      <c r="J1738" s="37">
        <v>42439</v>
      </c>
      <c r="K1738" s="36">
        <f t="shared" si="130"/>
        <v>2016</v>
      </c>
      <c r="L1738" s="36" t="str">
        <f t="shared" si="131"/>
        <v>March</v>
      </c>
      <c r="M1738" s="36">
        <f t="shared" si="132"/>
        <v>11</v>
      </c>
      <c r="N1738" s="36">
        <f t="shared" si="133"/>
        <v>10</v>
      </c>
      <c r="O1738" s="36" t="str">
        <f t="shared" si="134"/>
        <v>201611</v>
      </c>
      <c r="P1738" s="36" t="str">
        <f>CONCATENATE(K1738,MONTH(ExpensesDBTable[[#This Row],[Date]]))</f>
        <v>20163</v>
      </c>
      <c r="Q1738" s="36" t="s">
        <v>108</v>
      </c>
      <c r="R1738" s="36" t="s">
        <v>14</v>
      </c>
      <c r="S1738" s="38">
        <v>8.84</v>
      </c>
      <c r="T1738" s="36" t="s">
        <v>100</v>
      </c>
      <c r="U1738" s="36" t="s">
        <v>1715</v>
      </c>
    </row>
    <row r="1739" spans="10:21" x14ac:dyDescent="0.25">
      <c r="J1739" s="37">
        <v>42439</v>
      </c>
      <c r="K1739" s="36">
        <f t="shared" ref="K1739:K1802" si="135">YEAR(J1739)</f>
        <v>2016</v>
      </c>
      <c r="L1739" s="36" t="str">
        <f t="shared" ref="L1739:L1802" si="136">TEXT(DATE(1,MONTH(J1739),1),"MMMM")</f>
        <v>March</v>
      </c>
      <c r="M1739" s="36">
        <f t="shared" ref="M1739:M1802" si="137">WEEKNUM(J1739,2)</f>
        <v>11</v>
      </c>
      <c r="N1739" s="36">
        <f t="shared" ref="N1739:N1802" si="138">DAY(J1739)</f>
        <v>10</v>
      </c>
      <c r="O1739" s="36" t="str">
        <f t="shared" ref="O1739:O1802" si="139">CONCATENATE(K1739,M1739)</f>
        <v>201611</v>
      </c>
      <c r="P1739" s="36" t="str">
        <f>CONCATENATE(K1739,MONTH(ExpensesDBTable[[#This Row],[Date]]))</f>
        <v>20163</v>
      </c>
      <c r="Q1739" s="36" t="s">
        <v>119</v>
      </c>
      <c r="R1739" s="36" t="s">
        <v>14</v>
      </c>
      <c r="S1739" s="38">
        <v>11.5</v>
      </c>
      <c r="T1739" s="36" t="s">
        <v>100</v>
      </c>
      <c r="U1739" s="36" t="s">
        <v>1716</v>
      </c>
    </row>
    <row r="1740" spans="10:21" x14ac:dyDescent="0.25">
      <c r="J1740" s="37">
        <v>42439</v>
      </c>
      <c r="K1740" s="36">
        <f t="shared" si="135"/>
        <v>2016</v>
      </c>
      <c r="L1740" s="36" t="str">
        <f t="shared" si="136"/>
        <v>March</v>
      </c>
      <c r="M1740" s="36">
        <f t="shared" si="137"/>
        <v>11</v>
      </c>
      <c r="N1740" s="36">
        <f t="shared" si="138"/>
        <v>10</v>
      </c>
      <c r="O1740" s="36" t="str">
        <f t="shared" si="139"/>
        <v>201611</v>
      </c>
      <c r="P1740" s="36" t="str">
        <f>CONCATENATE(K1740,MONTH(ExpensesDBTable[[#This Row],[Date]]))</f>
        <v>20163</v>
      </c>
      <c r="Q1740" s="36" t="s">
        <v>128</v>
      </c>
      <c r="R1740" s="36" t="s">
        <v>22</v>
      </c>
      <c r="S1740" s="38">
        <v>10</v>
      </c>
      <c r="T1740" s="36" t="s">
        <v>100</v>
      </c>
      <c r="U1740" s="36" t="s">
        <v>1717</v>
      </c>
    </row>
    <row r="1741" spans="10:21" x14ac:dyDescent="0.25">
      <c r="J1741" s="37">
        <v>42439</v>
      </c>
      <c r="K1741" s="36">
        <f t="shared" si="135"/>
        <v>2016</v>
      </c>
      <c r="L1741" s="36" t="str">
        <f t="shared" si="136"/>
        <v>March</v>
      </c>
      <c r="M1741" s="36">
        <f t="shared" si="137"/>
        <v>11</v>
      </c>
      <c r="N1741" s="36">
        <f t="shared" si="138"/>
        <v>10</v>
      </c>
      <c r="O1741" s="36" t="str">
        <f t="shared" si="139"/>
        <v>201611</v>
      </c>
      <c r="P1741" s="36" t="str">
        <f>CONCATENATE(K1741,MONTH(ExpensesDBTable[[#This Row],[Date]]))</f>
        <v>20163</v>
      </c>
      <c r="Q1741" s="36" t="s">
        <v>182</v>
      </c>
      <c r="R1741" s="36" t="s">
        <v>19</v>
      </c>
      <c r="S1741" s="38">
        <v>4.8</v>
      </c>
      <c r="T1741" s="36" t="s">
        <v>106</v>
      </c>
      <c r="U1741" s="36" t="s">
        <v>1718</v>
      </c>
    </row>
    <row r="1742" spans="10:21" x14ac:dyDescent="0.25">
      <c r="J1742" s="37">
        <v>42439</v>
      </c>
      <c r="K1742" s="36">
        <f t="shared" si="135"/>
        <v>2016</v>
      </c>
      <c r="L1742" s="36" t="str">
        <f t="shared" si="136"/>
        <v>March</v>
      </c>
      <c r="M1742" s="36">
        <f t="shared" si="137"/>
        <v>11</v>
      </c>
      <c r="N1742" s="36">
        <f t="shared" si="138"/>
        <v>10</v>
      </c>
      <c r="O1742" s="36" t="str">
        <f t="shared" si="139"/>
        <v>201611</v>
      </c>
      <c r="P1742" s="36" t="str">
        <f>CONCATENATE(K1742,MONTH(ExpensesDBTable[[#This Row],[Date]]))</f>
        <v>20163</v>
      </c>
      <c r="Q1742" s="36" t="s">
        <v>182</v>
      </c>
      <c r="R1742" s="36" t="s">
        <v>11</v>
      </c>
      <c r="S1742" s="38">
        <v>10</v>
      </c>
      <c r="T1742" s="36" t="s">
        <v>106</v>
      </c>
      <c r="U1742" s="36" t="s">
        <v>1719</v>
      </c>
    </row>
    <row r="1743" spans="10:21" x14ac:dyDescent="0.25">
      <c r="J1743" s="37">
        <v>42439</v>
      </c>
      <c r="K1743" s="36">
        <f t="shared" si="135"/>
        <v>2016</v>
      </c>
      <c r="L1743" s="36" t="str">
        <f t="shared" si="136"/>
        <v>March</v>
      </c>
      <c r="M1743" s="36">
        <f t="shared" si="137"/>
        <v>11</v>
      </c>
      <c r="N1743" s="36">
        <f t="shared" si="138"/>
        <v>10</v>
      </c>
      <c r="O1743" s="36" t="str">
        <f t="shared" si="139"/>
        <v>201611</v>
      </c>
      <c r="P1743" s="36" t="str">
        <f>CONCATENATE(K1743,MONTH(ExpensesDBTable[[#This Row],[Date]]))</f>
        <v>20163</v>
      </c>
      <c r="Q1743" s="36" t="s">
        <v>989</v>
      </c>
      <c r="R1743" s="36" t="s">
        <v>19</v>
      </c>
      <c r="S1743" s="38">
        <v>5</v>
      </c>
      <c r="T1743" s="36" t="s">
        <v>106</v>
      </c>
      <c r="U1743" s="36" t="s">
        <v>1720</v>
      </c>
    </row>
    <row r="1744" spans="10:21" x14ac:dyDescent="0.25">
      <c r="J1744" s="37">
        <v>42439</v>
      </c>
      <c r="K1744" s="36">
        <f t="shared" si="135"/>
        <v>2016</v>
      </c>
      <c r="L1744" s="36" t="str">
        <f t="shared" si="136"/>
        <v>March</v>
      </c>
      <c r="M1744" s="36">
        <f t="shared" si="137"/>
        <v>11</v>
      </c>
      <c r="N1744" s="36">
        <f t="shared" si="138"/>
        <v>10</v>
      </c>
      <c r="O1744" s="36" t="str">
        <f t="shared" si="139"/>
        <v>201611</v>
      </c>
      <c r="P1744" s="36" t="str">
        <f>CONCATENATE(K1744,MONTH(ExpensesDBTable[[#This Row],[Date]]))</f>
        <v>20163</v>
      </c>
      <c r="Q1744" s="36" t="s">
        <v>108</v>
      </c>
      <c r="R1744" s="36" t="s">
        <v>14</v>
      </c>
      <c r="S1744" s="38">
        <v>5</v>
      </c>
      <c r="T1744" s="36" t="s">
        <v>100</v>
      </c>
      <c r="U1744" s="36" t="s">
        <v>1721</v>
      </c>
    </row>
    <row r="1745" spans="10:21" x14ac:dyDescent="0.25">
      <c r="J1745" s="37">
        <v>42441</v>
      </c>
      <c r="K1745" s="36">
        <f t="shared" si="135"/>
        <v>2016</v>
      </c>
      <c r="L1745" s="36" t="str">
        <f t="shared" si="136"/>
        <v>March</v>
      </c>
      <c r="M1745" s="36">
        <f t="shared" si="137"/>
        <v>11</v>
      </c>
      <c r="N1745" s="36">
        <f t="shared" si="138"/>
        <v>12</v>
      </c>
      <c r="O1745" s="36" t="str">
        <f t="shared" si="139"/>
        <v>201611</v>
      </c>
      <c r="P1745" s="36" t="str">
        <f>CONCATENATE(K1745,MONTH(ExpensesDBTable[[#This Row],[Date]]))</f>
        <v>20163</v>
      </c>
      <c r="Q1745" s="36" t="s">
        <v>182</v>
      </c>
      <c r="R1745" s="36" t="s">
        <v>14</v>
      </c>
      <c r="S1745" s="38">
        <v>9.5</v>
      </c>
      <c r="T1745" s="36" t="s">
        <v>100</v>
      </c>
      <c r="U1745" s="36" t="s">
        <v>462</v>
      </c>
    </row>
    <row r="1746" spans="10:21" x14ac:dyDescent="0.25">
      <c r="J1746" s="37">
        <v>42441</v>
      </c>
      <c r="K1746" s="36">
        <f t="shared" si="135"/>
        <v>2016</v>
      </c>
      <c r="L1746" s="36" t="str">
        <f t="shared" si="136"/>
        <v>March</v>
      </c>
      <c r="M1746" s="36">
        <f t="shared" si="137"/>
        <v>11</v>
      </c>
      <c r="N1746" s="36">
        <f t="shared" si="138"/>
        <v>12</v>
      </c>
      <c r="O1746" s="36" t="str">
        <f t="shared" si="139"/>
        <v>201611</v>
      </c>
      <c r="P1746" s="36" t="str">
        <f>CONCATENATE(K1746,MONTH(ExpensesDBTable[[#This Row],[Date]]))</f>
        <v>20163</v>
      </c>
      <c r="Q1746" s="36" t="s">
        <v>108</v>
      </c>
      <c r="R1746" s="36" t="s">
        <v>14</v>
      </c>
      <c r="S1746" s="38">
        <v>2.85</v>
      </c>
      <c r="T1746" s="36" t="s">
        <v>100</v>
      </c>
      <c r="U1746" s="36" t="s">
        <v>1722</v>
      </c>
    </row>
    <row r="1747" spans="10:21" x14ac:dyDescent="0.25">
      <c r="J1747" s="37">
        <v>42441</v>
      </c>
      <c r="K1747" s="36">
        <f t="shared" si="135"/>
        <v>2016</v>
      </c>
      <c r="L1747" s="36" t="str">
        <f t="shared" si="136"/>
        <v>March</v>
      </c>
      <c r="M1747" s="36">
        <f t="shared" si="137"/>
        <v>11</v>
      </c>
      <c r="N1747" s="36">
        <f t="shared" si="138"/>
        <v>12</v>
      </c>
      <c r="O1747" s="36" t="str">
        <f t="shared" si="139"/>
        <v>201611</v>
      </c>
      <c r="P1747" s="36" t="str">
        <f>CONCATENATE(K1747,MONTH(ExpensesDBTable[[#This Row],[Date]]))</f>
        <v>20163</v>
      </c>
      <c r="Q1747" s="36" t="s">
        <v>182</v>
      </c>
      <c r="R1747" s="36" t="s">
        <v>17</v>
      </c>
      <c r="S1747" s="38">
        <v>21</v>
      </c>
      <c r="T1747" s="36" t="s">
        <v>106</v>
      </c>
      <c r="U1747" s="36" t="s">
        <v>1723</v>
      </c>
    </row>
    <row r="1748" spans="10:21" x14ac:dyDescent="0.25">
      <c r="J1748" s="37">
        <v>42441</v>
      </c>
      <c r="K1748" s="36">
        <f t="shared" si="135"/>
        <v>2016</v>
      </c>
      <c r="L1748" s="36" t="str">
        <f t="shared" si="136"/>
        <v>March</v>
      </c>
      <c r="M1748" s="36">
        <f t="shared" si="137"/>
        <v>11</v>
      </c>
      <c r="N1748" s="36">
        <f t="shared" si="138"/>
        <v>12</v>
      </c>
      <c r="O1748" s="36" t="str">
        <f t="shared" si="139"/>
        <v>201611</v>
      </c>
      <c r="P1748" s="36" t="str">
        <f>CONCATENATE(K1748,MONTH(ExpensesDBTable[[#This Row],[Date]]))</f>
        <v>20163</v>
      </c>
      <c r="Q1748" s="36" t="s">
        <v>108</v>
      </c>
      <c r="R1748" s="36" t="s">
        <v>14</v>
      </c>
      <c r="S1748" s="38">
        <v>10.14</v>
      </c>
      <c r="T1748" s="36" t="s">
        <v>100</v>
      </c>
      <c r="U1748" s="36" t="s">
        <v>1724</v>
      </c>
    </row>
    <row r="1749" spans="10:21" x14ac:dyDescent="0.25">
      <c r="J1749" s="37">
        <v>42441</v>
      </c>
      <c r="K1749" s="36">
        <f t="shared" si="135"/>
        <v>2016</v>
      </c>
      <c r="L1749" s="36" t="str">
        <f t="shared" si="136"/>
        <v>March</v>
      </c>
      <c r="M1749" s="36">
        <f t="shared" si="137"/>
        <v>11</v>
      </c>
      <c r="N1749" s="36">
        <f t="shared" si="138"/>
        <v>12</v>
      </c>
      <c r="O1749" s="36" t="str">
        <f t="shared" si="139"/>
        <v>201611</v>
      </c>
      <c r="P1749" s="36" t="str">
        <f>CONCATENATE(K1749,MONTH(ExpensesDBTable[[#This Row],[Date]]))</f>
        <v>20163</v>
      </c>
      <c r="Q1749" s="36" t="s">
        <v>171</v>
      </c>
      <c r="R1749" s="36" t="s">
        <v>18</v>
      </c>
      <c r="S1749" s="38">
        <v>4</v>
      </c>
      <c r="T1749" s="36" t="s">
        <v>106</v>
      </c>
      <c r="U1749" s="36" t="s">
        <v>1725</v>
      </c>
    </row>
    <row r="1750" spans="10:21" x14ac:dyDescent="0.25">
      <c r="J1750" s="37">
        <v>42441</v>
      </c>
      <c r="K1750" s="36">
        <f t="shared" si="135"/>
        <v>2016</v>
      </c>
      <c r="L1750" s="36" t="str">
        <f t="shared" si="136"/>
        <v>March</v>
      </c>
      <c r="M1750" s="36">
        <f t="shared" si="137"/>
        <v>11</v>
      </c>
      <c r="N1750" s="36">
        <f t="shared" si="138"/>
        <v>12</v>
      </c>
      <c r="O1750" s="36" t="str">
        <f t="shared" si="139"/>
        <v>201611</v>
      </c>
      <c r="P1750" s="36" t="str">
        <f>CONCATENATE(K1750,MONTH(ExpensesDBTable[[#This Row],[Date]]))</f>
        <v>20163</v>
      </c>
      <c r="Q1750" s="36" t="s">
        <v>122</v>
      </c>
      <c r="R1750" s="36" t="s">
        <v>11</v>
      </c>
      <c r="S1750" s="38">
        <v>33.950000000000003</v>
      </c>
      <c r="T1750" s="36" t="s">
        <v>106</v>
      </c>
      <c r="U1750" s="36" t="s">
        <v>1726</v>
      </c>
    </row>
    <row r="1751" spans="10:21" x14ac:dyDescent="0.25">
      <c r="J1751" s="37">
        <v>42441</v>
      </c>
      <c r="K1751" s="36">
        <f t="shared" si="135"/>
        <v>2016</v>
      </c>
      <c r="L1751" s="36" t="str">
        <f t="shared" si="136"/>
        <v>March</v>
      </c>
      <c r="M1751" s="36">
        <f t="shared" si="137"/>
        <v>11</v>
      </c>
      <c r="N1751" s="36">
        <f t="shared" si="138"/>
        <v>12</v>
      </c>
      <c r="O1751" s="36" t="str">
        <f t="shared" si="139"/>
        <v>201611</v>
      </c>
      <c r="P1751" s="36" t="str">
        <f>CONCATENATE(K1751,MONTH(ExpensesDBTable[[#This Row],[Date]]))</f>
        <v>20163</v>
      </c>
      <c r="Q1751" s="36" t="s">
        <v>1051</v>
      </c>
      <c r="R1751" s="36" t="s">
        <v>14</v>
      </c>
      <c r="S1751" s="38">
        <v>7.59</v>
      </c>
      <c r="T1751" s="36" t="s">
        <v>100</v>
      </c>
      <c r="U1751" s="36" t="s">
        <v>1727</v>
      </c>
    </row>
    <row r="1752" spans="10:21" x14ac:dyDescent="0.25">
      <c r="J1752" s="37">
        <v>42441</v>
      </c>
      <c r="K1752" s="36">
        <f t="shared" si="135"/>
        <v>2016</v>
      </c>
      <c r="L1752" s="36" t="str">
        <f t="shared" si="136"/>
        <v>March</v>
      </c>
      <c r="M1752" s="36">
        <f t="shared" si="137"/>
        <v>11</v>
      </c>
      <c r="N1752" s="36">
        <f t="shared" si="138"/>
        <v>12</v>
      </c>
      <c r="O1752" s="36" t="str">
        <f t="shared" si="139"/>
        <v>201611</v>
      </c>
      <c r="P1752" s="36" t="str">
        <f>CONCATENATE(K1752,MONTH(ExpensesDBTable[[#This Row],[Date]]))</f>
        <v>20163</v>
      </c>
      <c r="Q1752" s="36" t="s">
        <v>182</v>
      </c>
      <c r="R1752" s="36" t="s">
        <v>17</v>
      </c>
      <c r="S1752" s="38">
        <v>15.38</v>
      </c>
      <c r="T1752" s="36" t="s">
        <v>106</v>
      </c>
      <c r="U1752" s="36" t="s">
        <v>149</v>
      </c>
    </row>
    <row r="1753" spans="10:21" x14ac:dyDescent="0.25">
      <c r="J1753" s="37">
        <v>42441</v>
      </c>
      <c r="K1753" s="36">
        <f t="shared" si="135"/>
        <v>2016</v>
      </c>
      <c r="L1753" s="36" t="str">
        <f t="shared" si="136"/>
        <v>March</v>
      </c>
      <c r="M1753" s="36">
        <f t="shared" si="137"/>
        <v>11</v>
      </c>
      <c r="N1753" s="36">
        <f t="shared" si="138"/>
        <v>12</v>
      </c>
      <c r="O1753" s="36" t="str">
        <f t="shared" si="139"/>
        <v>201611</v>
      </c>
      <c r="P1753" s="36" t="str">
        <f>CONCATENATE(K1753,MONTH(ExpensesDBTable[[#This Row],[Date]]))</f>
        <v>20163</v>
      </c>
      <c r="Q1753" s="36" t="s">
        <v>604</v>
      </c>
      <c r="R1753" s="36" t="s">
        <v>14</v>
      </c>
      <c r="S1753" s="38">
        <v>15</v>
      </c>
      <c r="T1753" s="36" t="s">
        <v>100</v>
      </c>
      <c r="U1753" s="36" t="s">
        <v>1728</v>
      </c>
    </row>
    <row r="1754" spans="10:21" x14ac:dyDescent="0.25">
      <c r="J1754" s="37">
        <v>42441</v>
      </c>
      <c r="K1754" s="36">
        <f t="shared" si="135"/>
        <v>2016</v>
      </c>
      <c r="L1754" s="36" t="str">
        <f t="shared" si="136"/>
        <v>March</v>
      </c>
      <c r="M1754" s="36">
        <f t="shared" si="137"/>
        <v>11</v>
      </c>
      <c r="N1754" s="36">
        <f t="shared" si="138"/>
        <v>12</v>
      </c>
      <c r="O1754" s="36" t="str">
        <f t="shared" si="139"/>
        <v>201611</v>
      </c>
      <c r="P1754" s="36" t="str">
        <f>CONCATENATE(K1754,MONTH(ExpensesDBTable[[#This Row],[Date]]))</f>
        <v>20163</v>
      </c>
      <c r="Q1754" s="36" t="s">
        <v>119</v>
      </c>
      <c r="R1754" s="36" t="s">
        <v>14</v>
      </c>
      <c r="S1754" s="38">
        <v>10.84</v>
      </c>
      <c r="T1754" s="36" t="s">
        <v>100</v>
      </c>
      <c r="U1754" s="36" t="s">
        <v>1729</v>
      </c>
    </row>
    <row r="1755" spans="10:21" x14ac:dyDescent="0.25">
      <c r="J1755" s="37">
        <v>42442</v>
      </c>
      <c r="K1755" s="36">
        <f t="shared" si="135"/>
        <v>2016</v>
      </c>
      <c r="L1755" s="36" t="str">
        <f t="shared" si="136"/>
        <v>March</v>
      </c>
      <c r="M1755" s="36">
        <f t="shared" si="137"/>
        <v>11</v>
      </c>
      <c r="N1755" s="36">
        <f t="shared" si="138"/>
        <v>13</v>
      </c>
      <c r="O1755" s="36" t="str">
        <f t="shared" si="139"/>
        <v>201611</v>
      </c>
      <c r="P1755" s="36" t="str">
        <f>CONCATENATE(K1755,MONTH(ExpensesDBTable[[#This Row],[Date]]))</f>
        <v>20163</v>
      </c>
      <c r="Q1755" s="36" t="s">
        <v>1238</v>
      </c>
      <c r="R1755" s="36" t="s">
        <v>22</v>
      </c>
      <c r="S1755" s="38">
        <v>43.35</v>
      </c>
      <c r="T1755" s="36" t="s">
        <v>106</v>
      </c>
      <c r="U1755" s="36" t="s">
        <v>1730</v>
      </c>
    </row>
    <row r="1756" spans="10:21" x14ac:dyDescent="0.25">
      <c r="J1756" s="37">
        <v>42442</v>
      </c>
      <c r="K1756" s="36">
        <f t="shared" si="135"/>
        <v>2016</v>
      </c>
      <c r="L1756" s="36" t="str">
        <f t="shared" si="136"/>
        <v>March</v>
      </c>
      <c r="M1756" s="36">
        <f t="shared" si="137"/>
        <v>11</v>
      </c>
      <c r="N1756" s="36">
        <f t="shared" si="138"/>
        <v>13</v>
      </c>
      <c r="O1756" s="36" t="str">
        <f t="shared" si="139"/>
        <v>201611</v>
      </c>
      <c r="P1756" s="36" t="str">
        <f>CONCATENATE(K1756,MONTH(ExpensesDBTable[[#This Row],[Date]]))</f>
        <v>20163</v>
      </c>
      <c r="Q1756" s="36" t="s">
        <v>171</v>
      </c>
      <c r="R1756" s="36" t="s">
        <v>13</v>
      </c>
      <c r="S1756" s="38">
        <v>25</v>
      </c>
      <c r="T1756" s="36" t="s">
        <v>106</v>
      </c>
      <c r="U1756" s="36" t="s">
        <v>1731</v>
      </c>
    </row>
    <row r="1757" spans="10:21" x14ac:dyDescent="0.25">
      <c r="J1757" s="37">
        <v>42442</v>
      </c>
      <c r="K1757" s="36">
        <f t="shared" si="135"/>
        <v>2016</v>
      </c>
      <c r="L1757" s="36" t="str">
        <f t="shared" si="136"/>
        <v>March</v>
      </c>
      <c r="M1757" s="36">
        <f t="shared" si="137"/>
        <v>11</v>
      </c>
      <c r="N1757" s="36">
        <f t="shared" si="138"/>
        <v>13</v>
      </c>
      <c r="O1757" s="36" t="str">
        <f t="shared" si="139"/>
        <v>201611</v>
      </c>
      <c r="P1757" s="36" t="str">
        <f>CONCATENATE(K1757,MONTH(ExpensesDBTable[[#This Row],[Date]]))</f>
        <v>20163</v>
      </c>
      <c r="Q1757" s="36" t="s">
        <v>122</v>
      </c>
      <c r="R1757" s="36" t="s">
        <v>11</v>
      </c>
      <c r="S1757" s="38">
        <v>10</v>
      </c>
      <c r="T1757" s="36" t="s">
        <v>106</v>
      </c>
      <c r="U1757" s="36" t="s">
        <v>1654</v>
      </c>
    </row>
    <row r="1758" spans="10:21" x14ac:dyDescent="0.25">
      <c r="J1758" s="37">
        <v>42442</v>
      </c>
      <c r="K1758" s="36">
        <f t="shared" si="135"/>
        <v>2016</v>
      </c>
      <c r="L1758" s="36" t="str">
        <f t="shared" si="136"/>
        <v>March</v>
      </c>
      <c r="M1758" s="36">
        <f t="shared" si="137"/>
        <v>11</v>
      </c>
      <c r="N1758" s="36">
        <f t="shared" si="138"/>
        <v>13</v>
      </c>
      <c r="O1758" s="36" t="str">
        <f t="shared" si="139"/>
        <v>201611</v>
      </c>
      <c r="P1758" s="36" t="str">
        <f>CONCATENATE(K1758,MONTH(ExpensesDBTable[[#This Row],[Date]]))</f>
        <v>20163</v>
      </c>
      <c r="Q1758" s="36" t="s">
        <v>182</v>
      </c>
      <c r="R1758" s="36" t="s">
        <v>19</v>
      </c>
      <c r="S1758" s="38">
        <v>4</v>
      </c>
      <c r="T1758" s="36" t="s">
        <v>100</v>
      </c>
      <c r="U1758" s="36" t="s">
        <v>1732</v>
      </c>
    </row>
    <row r="1759" spans="10:21" x14ac:dyDescent="0.25">
      <c r="J1759" s="37">
        <v>42442</v>
      </c>
      <c r="K1759" s="36">
        <f t="shared" si="135"/>
        <v>2016</v>
      </c>
      <c r="L1759" s="36" t="str">
        <f t="shared" si="136"/>
        <v>March</v>
      </c>
      <c r="M1759" s="36">
        <f t="shared" si="137"/>
        <v>11</v>
      </c>
      <c r="N1759" s="36">
        <f t="shared" si="138"/>
        <v>13</v>
      </c>
      <c r="O1759" s="36" t="str">
        <f t="shared" si="139"/>
        <v>201611</v>
      </c>
      <c r="P1759" s="36" t="str">
        <f>CONCATENATE(K1759,MONTH(ExpensesDBTable[[#This Row],[Date]]))</f>
        <v>20163</v>
      </c>
      <c r="Q1759" s="36" t="s">
        <v>182</v>
      </c>
      <c r="R1759" s="36" t="s">
        <v>14</v>
      </c>
      <c r="S1759" s="38">
        <v>7.66</v>
      </c>
      <c r="T1759" s="36" t="s">
        <v>100</v>
      </c>
      <c r="U1759" s="36" t="s">
        <v>1733</v>
      </c>
    </row>
    <row r="1760" spans="10:21" x14ac:dyDescent="0.25">
      <c r="J1760" s="37">
        <v>42442</v>
      </c>
      <c r="K1760" s="36">
        <f t="shared" si="135"/>
        <v>2016</v>
      </c>
      <c r="L1760" s="36" t="str">
        <f t="shared" si="136"/>
        <v>March</v>
      </c>
      <c r="M1760" s="36">
        <f t="shared" si="137"/>
        <v>11</v>
      </c>
      <c r="N1760" s="36">
        <f t="shared" si="138"/>
        <v>13</v>
      </c>
      <c r="O1760" s="36" t="str">
        <f t="shared" si="139"/>
        <v>201611</v>
      </c>
      <c r="P1760" s="36" t="str">
        <f>CONCATENATE(K1760,MONTH(ExpensesDBTable[[#This Row],[Date]]))</f>
        <v>20163</v>
      </c>
      <c r="Q1760" s="36" t="s">
        <v>130</v>
      </c>
      <c r="R1760" s="36" t="s">
        <v>14</v>
      </c>
      <c r="S1760" s="38">
        <v>8</v>
      </c>
      <c r="T1760" s="36" t="s">
        <v>100</v>
      </c>
      <c r="U1760" s="36" t="s">
        <v>1734</v>
      </c>
    </row>
    <row r="1761" spans="10:21" x14ac:dyDescent="0.25">
      <c r="J1761" s="37">
        <v>42443</v>
      </c>
      <c r="K1761" s="36">
        <f t="shared" si="135"/>
        <v>2016</v>
      </c>
      <c r="L1761" s="36" t="str">
        <f t="shared" si="136"/>
        <v>March</v>
      </c>
      <c r="M1761" s="36">
        <f t="shared" si="137"/>
        <v>12</v>
      </c>
      <c r="N1761" s="36">
        <f t="shared" si="138"/>
        <v>14</v>
      </c>
      <c r="O1761" s="36" t="str">
        <f t="shared" si="139"/>
        <v>201612</v>
      </c>
      <c r="P1761" s="36" t="str">
        <f>CONCATENATE(K1761,MONTH(ExpensesDBTable[[#This Row],[Date]]))</f>
        <v>20163</v>
      </c>
      <c r="Q1761" s="36" t="s">
        <v>1693</v>
      </c>
      <c r="R1761" s="36" t="s">
        <v>17</v>
      </c>
      <c r="S1761" s="38">
        <v>31.15</v>
      </c>
      <c r="T1761" s="36" t="s">
        <v>106</v>
      </c>
      <c r="U1761" s="36" t="s">
        <v>1735</v>
      </c>
    </row>
    <row r="1762" spans="10:21" x14ac:dyDescent="0.25">
      <c r="J1762" s="37">
        <v>42443</v>
      </c>
      <c r="K1762" s="36">
        <f t="shared" si="135"/>
        <v>2016</v>
      </c>
      <c r="L1762" s="36" t="str">
        <f t="shared" si="136"/>
        <v>March</v>
      </c>
      <c r="M1762" s="36">
        <f t="shared" si="137"/>
        <v>12</v>
      </c>
      <c r="N1762" s="36">
        <f t="shared" si="138"/>
        <v>14</v>
      </c>
      <c r="O1762" s="36" t="str">
        <f t="shared" si="139"/>
        <v>201612</v>
      </c>
      <c r="P1762" s="36" t="str">
        <f>CONCATENATE(K1762,MONTH(ExpensesDBTable[[#This Row],[Date]]))</f>
        <v>20163</v>
      </c>
      <c r="Q1762" s="36" t="s">
        <v>182</v>
      </c>
      <c r="R1762" s="36" t="s">
        <v>14</v>
      </c>
      <c r="S1762" s="38">
        <v>10.75</v>
      </c>
      <c r="T1762" s="36" t="s">
        <v>100</v>
      </c>
      <c r="U1762" s="36" t="s">
        <v>1736</v>
      </c>
    </row>
    <row r="1763" spans="10:21" x14ac:dyDescent="0.25">
      <c r="J1763" s="37">
        <v>42443</v>
      </c>
      <c r="K1763" s="36">
        <f t="shared" si="135"/>
        <v>2016</v>
      </c>
      <c r="L1763" s="36" t="str">
        <f t="shared" si="136"/>
        <v>March</v>
      </c>
      <c r="M1763" s="36">
        <f t="shared" si="137"/>
        <v>12</v>
      </c>
      <c r="N1763" s="36">
        <f t="shared" si="138"/>
        <v>14</v>
      </c>
      <c r="O1763" s="36" t="str">
        <f t="shared" si="139"/>
        <v>201612</v>
      </c>
      <c r="P1763" s="36" t="str">
        <f>CONCATENATE(K1763,MONTH(ExpensesDBTable[[#This Row],[Date]]))</f>
        <v>20163</v>
      </c>
      <c r="Q1763" s="36" t="s">
        <v>108</v>
      </c>
      <c r="R1763" s="36" t="s">
        <v>14</v>
      </c>
      <c r="S1763" s="38">
        <v>9.33</v>
      </c>
      <c r="T1763" s="36" t="s">
        <v>100</v>
      </c>
      <c r="U1763" s="36" t="s">
        <v>1737</v>
      </c>
    </row>
    <row r="1764" spans="10:21" x14ac:dyDescent="0.25">
      <c r="J1764" s="37">
        <v>42443</v>
      </c>
      <c r="K1764" s="36">
        <f t="shared" si="135"/>
        <v>2016</v>
      </c>
      <c r="L1764" s="36" t="str">
        <f t="shared" si="136"/>
        <v>March</v>
      </c>
      <c r="M1764" s="36">
        <f t="shared" si="137"/>
        <v>12</v>
      </c>
      <c r="N1764" s="36">
        <f t="shared" si="138"/>
        <v>14</v>
      </c>
      <c r="O1764" s="36" t="str">
        <f t="shared" si="139"/>
        <v>201612</v>
      </c>
      <c r="P1764" s="36" t="str">
        <f>CONCATENATE(K1764,MONTH(ExpensesDBTable[[#This Row],[Date]]))</f>
        <v>20163</v>
      </c>
      <c r="Q1764" s="36" t="s">
        <v>182</v>
      </c>
      <c r="R1764" s="36" t="s">
        <v>11</v>
      </c>
      <c r="S1764" s="38">
        <v>31</v>
      </c>
      <c r="T1764" s="36" t="s">
        <v>106</v>
      </c>
      <c r="U1764" s="36" t="s">
        <v>1738</v>
      </c>
    </row>
    <row r="1765" spans="10:21" x14ac:dyDescent="0.25">
      <c r="J1765" s="37">
        <v>42443</v>
      </c>
      <c r="K1765" s="36">
        <f t="shared" si="135"/>
        <v>2016</v>
      </c>
      <c r="L1765" s="36" t="str">
        <f t="shared" si="136"/>
        <v>March</v>
      </c>
      <c r="M1765" s="36">
        <f t="shared" si="137"/>
        <v>12</v>
      </c>
      <c r="N1765" s="36">
        <f t="shared" si="138"/>
        <v>14</v>
      </c>
      <c r="O1765" s="36" t="str">
        <f t="shared" si="139"/>
        <v>201612</v>
      </c>
      <c r="P1765" s="36" t="str">
        <f>CONCATENATE(K1765,MONTH(ExpensesDBTable[[#This Row],[Date]]))</f>
        <v>20163</v>
      </c>
      <c r="Q1765" s="36" t="s">
        <v>1059</v>
      </c>
      <c r="R1765" s="36" t="s">
        <v>17</v>
      </c>
      <c r="S1765" s="38">
        <v>169.14</v>
      </c>
      <c r="T1765" s="36" t="s">
        <v>106</v>
      </c>
      <c r="U1765" s="36" t="s">
        <v>1739</v>
      </c>
    </row>
    <row r="1766" spans="10:21" x14ac:dyDescent="0.25">
      <c r="J1766" s="37">
        <v>42443</v>
      </c>
      <c r="K1766" s="36">
        <f t="shared" si="135"/>
        <v>2016</v>
      </c>
      <c r="L1766" s="36" t="str">
        <f t="shared" si="136"/>
        <v>March</v>
      </c>
      <c r="M1766" s="36">
        <f t="shared" si="137"/>
        <v>12</v>
      </c>
      <c r="N1766" s="36">
        <f t="shared" si="138"/>
        <v>14</v>
      </c>
      <c r="O1766" s="36" t="str">
        <f t="shared" si="139"/>
        <v>201612</v>
      </c>
      <c r="P1766" s="36" t="str">
        <f>CONCATENATE(K1766,MONTH(ExpensesDBTable[[#This Row],[Date]]))</f>
        <v>20163</v>
      </c>
      <c r="Q1766" s="36" t="s">
        <v>182</v>
      </c>
      <c r="R1766" s="36" t="s">
        <v>19</v>
      </c>
      <c r="S1766" s="38">
        <v>1981.17</v>
      </c>
      <c r="T1766" s="36" t="s">
        <v>106</v>
      </c>
      <c r="U1766" s="36" t="s">
        <v>1740</v>
      </c>
    </row>
    <row r="1767" spans="10:21" x14ac:dyDescent="0.25">
      <c r="J1767" s="37">
        <v>42445</v>
      </c>
      <c r="K1767" s="36">
        <f t="shared" si="135"/>
        <v>2016</v>
      </c>
      <c r="L1767" s="36" t="str">
        <f t="shared" si="136"/>
        <v>March</v>
      </c>
      <c r="M1767" s="36">
        <f t="shared" si="137"/>
        <v>12</v>
      </c>
      <c r="N1767" s="36">
        <f t="shared" si="138"/>
        <v>16</v>
      </c>
      <c r="O1767" s="36" t="str">
        <f t="shared" si="139"/>
        <v>201612</v>
      </c>
      <c r="P1767" s="36" t="str">
        <f>CONCATENATE(K1767,MONTH(ExpensesDBTable[[#This Row],[Date]]))</f>
        <v>20163</v>
      </c>
      <c r="Q1767" s="36" t="s">
        <v>108</v>
      </c>
      <c r="R1767" s="36" t="s">
        <v>14</v>
      </c>
      <c r="S1767" s="38">
        <v>6.67</v>
      </c>
      <c r="T1767" s="36" t="s">
        <v>100</v>
      </c>
      <c r="U1767" s="36" t="s">
        <v>159</v>
      </c>
    </row>
    <row r="1768" spans="10:21" x14ac:dyDescent="0.25">
      <c r="J1768" s="37">
        <v>42445</v>
      </c>
      <c r="K1768" s="36">
        <f t="shared" si="135"/>
        <v>2016</v>
      </c>
      <c r="L1768" s="36" t="str">
        <f t="shared" si="136"/>
        <v>March</v>
      </c>
      <c r="M1768" s="36">
        <f t="shared" si="137"/>
        <v>12</v>
      </c>
      <c r="N1768" s="36">
        <f t="shared" si="138"/>
        <v>16</v>
      </c>
      <c r="O1768" s="36" t="str">
        <f t="shared" si="139"/>
        <v>201612</v>
      </c>
      <c r="P1768" s="36" t="str">
        <f>CONCATENATE(K1768,MONTH(ExpensesDBTable[[#This Row],[Date]]))</f>
        <v>20163</v>
      </c>
      <c r="Q1768" s="36" t="s">
        <v>119</v>
      </c>
      <c r="R1768" s="36" t="s">
        <v>14</v>
      </c>
      <c r="S1768" s="38">
        <v>12.68</v>
      </c>
      <c r="T1768" s="36" t="s">
        <v>100</v>
      </c>
      <c r="U1768" s="36" t="s">
        <v>1741</v>
      </c>
    </row>
    <row r="1769" spans="10:21" x14ac:dyDescent="0.25">
      <c r="J1769" s="37">
        <v>42446</v>
      </c>
      <c r="K1769" s="36">
        <f t="shared" si="135"/>
        <v>2016</v>
      </c>
      <c r="L1769" s="36" t="str">
        <f t="shared" si="136"/>
        <v>March</v>
      </c>
      <c r="M1769" s="36">
        <f t="shared" si="137"/>
        <v>12</v>
      </c>
      <c r="N1769" s="36">
        <f t="shared" si="138"/>
        <v>17</v>
      </c>
      <c r="O1769" s="36" t="str">
        <f t="shared" si="139"/>
        <v>201612</v>
      </c>
      <c r="P1769" s="36" t="str">
        <f>CONCATENATE(K1769,MONTH(ExpensesDBTable[[#This Row],[Date]]))</f>
        <v>20163</v>
      </c>
      <c r="Q1769" s="36" t="s">
        <v>119</v>
      </c>
      <c r="R1769" s="36" t="s">
        <v>14</v>
      </c>
      <c r="S1769" s="38">
        <v>20.34</v>
      </c>
      <c r="T1769" s="36" t="s">
        <v>100</v>
      </c>
      <c r="U1769" s="36" t="s">
        <v>1742</v>
      </c>
    </row>
    <row r="1770" spans="10:21" x14ac:dyDescent="0.25">
      <c r="J1770" s="37">
        <v>42447</v>
      </c>
      <c r="K1770" s="36">
        <f t="shared" si="135"/>
        <v>2016</v>
      </c>
      <c r="L1770" s="36" t="str">
        <f t="shared" si="136"/>
        <v>March</v>
      </c>
      <c r="M1770" s="36">
        <f t="shared" si="137"/>
        <v>12</v>
      </c>
      <c r="N1770" s="36">
        <f t="shared" si="138"/>
        <v>18</v>
      </c>
      <c r="O1770" s="36" t="str">
        <f t="shared" si="139"/>
        <v>201612</v>
      </c>
      <c r="P1770" s="36" t="str">
        <f>CONCATENATE(K1770,MONTH(ExpensesDBTable[[#This Row],[Date]]))</f>
        <v>20163</v>
      </c>
      <c r="Q1770" s="36" t="s">
        <v>128</v>
      </c>
      <c r="R1770" s="36" t="s">
        <v>22</v>
      </c>
      <c r="S1770" s="38">
        <v>10</v>
      </c>
      <c r="T1770" s="36" t="s">
        <v>100</v>
      </c>
      <c r="U1770" s="36" t="s">
        <v>1743</v>
      </c>
    </row>
    <row r="1771" spans="10:21" x14ac:dyDescent="0.25">
      <c r="J1771" s="37">
        <v>42447</v>
      </c>
      <c r="K1771" s="36">
        <f t="shared" si="135"/>
        <v>2016</v>
      </c>
      <c r="L1771" s="36" t="str">
        <f t="shared" si="136"/>
        <v>March</v>
      </c>
      <c r="M1771" s="36">
        <f t="shared" si="137"/>
        <v>12</v>
      </c>
      <c r="N1771" s="36">
        <f t="shared" si="138"/>
        <v>18</v>
      </c>
      <c r="O1771" s="36" t="str">
        <f t="shared" si="139"/>
        <v>201612</v>
      </c>
      <c r="P1771" s="36" t="str">
        <f>CONCATENATE(K1771,MONTH(ExpensesDBTable[[#This Row],[Date]]))</f>
        <v>20163</v>
      </c>
      <c r="Q1771" s="36" t="s">
        <v>592</v>
      </c>
      <c r="R1771" s="36" t="s">
        <v>14</v>
      </c>
      <c r="S1771" s="38">
        <v>6</v>
      </c>
      <c r="T1771" s="36" t="s">
        <v>100</v>
      </c>
      <c r="U1771" s="36" t="s">
        <v>1744</v>
      </c>
    </row>
    <row r="1772" spans="10:21" x14ac:dyDescent="0.25">
      <c r="J1772" s="37">
        <v>42447</v>
      </c>
      <c r="K1772" s="36">
        <f t="shared" si="135"/>
        <v>2016</v>
      </c>
      <c r="L1772" s="36" t="str">
        <f t="shared" si="136"/>
        <v>March</v>
      </c>
      <c r="M1772" s="36">
        <f t="shared" si="137"/>
        <v>12</v>
      </c>
      <c r="N1772" s="36">
        <f t="shared" si="138"/>
        <v>18</v>
      </c>
      <c r="O1772" s="36" t="str">
        <f t="shared" si="139"/>
        <v>201612</v>
      </c>
      <c r="P1772" s="36" t="str">
        <f>CONCATENATE(K1772,MONTH(ExpensesDBTable[[#This Row],[Date]]))</f>
        <v>20163</v>
      </c>
      <c r="Q1772" s="36" t="s">
        <v>108</v>
      </c>
      <c r="R1772" s="36" t="s">
        <v>14</v>
      </c>
      <c r="S1772" s="38">
        <v>6</v>
      </c>
      <c r="T1772" s="36" t="s">
        <v>100</v>
      </c>
      <c r="U1772" s="36" t="s">
        <v>1745</v>
      </c>
    </row>
    <row r="1773" spans="10:21" x14ac:dyDescent="0.25">
      <c r="J1773" s="37">
        <v>42447</v>
      </c>
      <c r="K1773" s="36">
        <f t="shared" si="135"/>
        <v>2016</v>
      </c>
      <c r="L1773" s="36" t="str">
        <f t="shared" si="136"/>
        <v>March</v>
      </c>
      <c r="M1773" s="36">
        <f t="shared" si="137"/>
        <v>12</v>
      </c>
      <c r="N1773" s="36">
        <f t="shared" si="138"/>
        <v>18</v>
      </c>
      <c r="O1773" s="36" t="str">
        <f t="shared" si="139"/>
        <v>201612</v>
      </c>
      <c r="P1773" s="36" t="str">
        <f>CONCATENATE(K1773,MONTH(ExpensesDBTable[[#This Row],[Date]]))</f>
        <v>20163</v>
      </c>
      <c r="Q1773" s="36" t="s">
        <v>1192</v>
      </c>
      <c r="R1773" s="36" t="s">
        <v>21</v>
      </c>
      <c r="S1773" s="38">
        <v>1520</v>
      </c>
      <c r="T1773" s="36" t="s">
        <v>106</v>
      </c>
      <c r="U1773" s="36" t="s">
        <v>341</v>
      </c>
    </row>
    <row r="1774" spans="10:21" x14ac:dyDescent="0.25">
      <c r="J1774" s="37">
        <v>42447</v>
      </c>
      <c r="K1774" s="36">
        <f t="shared" si="135"/>
        <v>2016</v>
      </c>
      <c r="L1774" s="36" t="str">
        <f t="shared" si="136"/>
        <v>March</v>
      </c>
      <c r="M1774" s="36">
        <f t="shared" si="137"/>
        <v>12</v>
      </c>
      <c r="N1774" s="36">
        <f t="shared" si="138"/>
        <v>18</v>
      </c>
      <c r="O1774" s="36" t="str">
        <f t="shared" si="139"/>
        <v>201612</v>
      </c>
      <c r="P1774" s="36" t="str">
        <f>CONCATENATE(K1774,MONTH(ExpensesDBTable[[#This Row],[Date]]))</f>
        <v>20163</v>
      </c>
      <c r="Q1774" s="36" t="s">
        <v>182</v>
      </c>
      <c r="R1774" s="36" t="s">
        <v>18</v>
      </c>
      <c r="S1774" s="38">
        <v>1500</v>
      </c>
      <c r="T1774" s="36" t="s">
        <v>106</v>
      </c>
      <c r="U1774" s="36" t="s">
        <v>1746</v>
      </c>
    </row>
    <row r="1775" spans="10:21" x14ac:dyDescent="0.25">
      <c r="J1775" s="37">
        <v>42448</v>
      </c>
      <c r="K1775" s="36">
        <f t="shared" si="135"/>
        <v>2016</v>
      </c>
      <c r="L1775" s="36" t="str">
        <f t="shared" si="136"/>
        <v>March</v>
      </c>
      <c r="M1775" s="36">
        <f t="shared" si="137"/>
        <v>12</v>
      </c>
      <c r="N1775" s="36">
        <f t="shared" si="138"/>
        <v>19</v>
      </c>
      <c r="O1775" s="36" t="str">
        <f t="shared" si="139"/>
        <v>201612</v>
      </c>
      <c r="P1775" s="36" t="str">
        <f>CONCATENATE(K1775,MONTH(ExpensesDBTable[[#This Row],[Date]]))</f>
        <v>20163</v>
      </c>
      <c r="Q1775" s="36" t="s">
        <v>604</v>
      </c>
      <c r="R1775" s="36" t="s">
        <v>14</v>
      </c>
      <c r="S1775" s="38">
        <v>20</v>
      </c>
      <c r="T1775" s="36" t="s">
        <v>100</v>
      </c>
      <c r="U1775" s="36" t="s">
        <v>1747</v>
      </c>
    </row>
    <row r="1776" spans="10:21" x14ac:dyDescent="0.25">
      <c r="J1776" s="37">
        <v>42448</v>
      </c>
      <c r="K1776" s="36">
        <f t="shared" si="135"/>
        <v>2016</v>
      </c>
      <c r="L1776" s="36" t="str">
        <f t="shared" si="136"/>
        <v>March</v>
      </c>
      <c r="M1776" s="36">
        <f t="shared" si="137"/>
        <v>12</v>
      </c>
      <c r="N1776" s="36">
        <f t="shared" si="138"/>
        <v>19</v>
      </c>
      <c r="O1776" s="36" t="str">
        <f t="shared" si="139"/>
        <v>201612</v>
      </c>
      <c r="P1776" s="36" t="str">
        <f>CONCATENATE(K1776,MONTH(ExpensesDBTable[[#This Row],[Date]]))</f>
        <v>20163</v>
      </c>
      <c r="Q1776" s="36" t="s">
        <v>108</v>
      </c>
      <c r="R1776" s="36" t="s">
        <v>14</v>
      </c>
      <c r="S1776" s="38">
        <v>7.95</v>
      </c>
      <c r="T1776" s="36" t="s">
        <v>100</v>
      </c>
      <c r="U1776" s="36" t="s">
        <v>1748</v>
      </c>
    </row>
    <row r="1777" spans="10:21" x14ac:dyDescent="0.25">
      <c r="J1777" s="37">
        <v>42448</v>
      </c>
      <c r="K1777" s="36">
        <f t="shared" si="135"/>
        <v>2016</v>
      </c>
      <c r="L1777" s="36" t="str">
        <f t="shared" si="136"/>
        <v>March</v>
      </c>
      <c r="M1777" s="36">
        <f t="shared" si="137"/>
        <v>12</v>
      </c>
      <c r="N1777" s="36">
        <f t="shared" si="138"/>
        <v>19</v>
      </c>
      <c r="O1777" s="36" t="str">
        <f t="shared" si="139"/>
        <v>201612</v>
      </c>
      <c r="P1777" s="36" t="str">
        <f>CONCATENATE(K1777,MONTH(ExpensesDBTable[[#This Row],[Date]]))</f>
        <v>20163</v>
      </c>
      <c r="Q1777" s="36" t="s">
        <v>592</v>
      </c>
      <c r="R1777" s="36" t="s">
        <v>14</v>
      </c>
      <c r="S1777" s="38">
        <v>4.5</v>
      </c>
      <c r="T1777" s="36" t="s">
        <v>100</v>
      </c>
      <c r="U1777" s="36" t="s">
        <v>1749</v>
      </c>
    </row>
    <row r="1778" spans="10:21" x14ac:dyDescent="0.25">
      <c r="J1778" s="37">
        <v>42449</v>
      </c>
      <c r="K1778" s="36">
        <f t="shared" si="135"/>
        <v>2016</v>
      </c>
      <c r="L1778" s="36" t="str">
        <f t="shared" si="136"/>
        <v>March</v>
      </c>
      <c r="M1778" s="36">
        <f t="shared" si="137"/>
        <v>12</v>
      </c>
      <c r="N1778" s="36">
        <f t="shared" si="138"/>
        <v>20</v>
      </c>
      <c r="O1778" s="36" t="str">
        <f t="shared" si="139"/>
        <v>201612</v>
      </c>
      <c r="P1778" s="36" t="str">
        <f>CONCATENATE(K1778,MONTH(ExpensesDBTable[[#This Row],[Date]]))</f>
        <v>20163</v>
      </c>
      <c r="Q1778" s="36" t="s">
        <v>108</v>
      </c>
      <c r="R1778" s="36" t="s">
        <v>14</v>
      </c>
      <c r="S1778" s="38">
        <v>2.98</v>
      </c>
      <c r="T1778" s="36" t="s">
        <v>100</v>
      </c>
      <c r="U1778" s="36" t="s">
        <v>1750</v>
      </c>
    </row>
    <row r="1779" spans="10:21" x14ac:dyDescent="0.25">
      <c r="J1779" s="37">
        <v>42449</v>
      </c>
      <c r="K1779" s="36">
        <f t="shared" si="135"/>
        <v>2016</v>
      </c>
      <c r="L1779" s="36" t="str">
        <f t="shared" si="136"/>
        <v>March</v>
      </c>
      <c r="M1779" s="36">
        <f t="shared" si="137"/>
        <v>12</v>
      </c>
      <c r="N1779" s="36">
        <f t="shared" si="138"/>
        <v>20</v>
      </c>
      <c r="O1779" s="36" t="str">
        <f t="shared" si="139"/>
        <v>201612</v>
      </c>
      <c r="P1779" s="36" t="str">
        <f>CONCATENATE(K1779,MONTH(ExpensesDBTable[[#This Row],[Date]]))</f>
        <v>20163</v>
      </c>
      <c r="Q1779" s="36" t="s">
        <v>130</v>
      </c>
      <c r="R1779" s="36" t="s">
        <v>14</v>
      </c>
      <c r="S1779" s="38">
        <v>7</v>
      </c>
      <c r="T1779" s="36" t="s">
        <v>100</v>
      </c>
      <c r="U1779" s="36" t="s">
        <v>131</v>
      </c>
    </row>
    <row r="1780" spans="10:21" x14ac:dyDescent="0.25">
      <c r="J1780" s="37">
        <v>42449</v>
      </c>
      <c r="K1780" s="36">
        <f t="shared" si="135"/>
        <v>2016</v>
      </c>
      <c r="L1780" s="36" t="str">
        <f t="shared" si="136"/>
        <v>March</v>
      </c>
      <c r="M1780" s="36">
        <f t="shared" si="137"/>
        <v>12</v>
      </c>
      <c r="N1780" s="36">
        <f t="shared" si="138"/>
        <v>20</v>
      </c>
      <c r="O1780" s="36" t="str">
        <f t="shared" si="139"/>
        <v>201612</v>
      </c>
      <c r="P1780" s="36" t="str">
        <f>CONCATENATE(K1780,MONTH(ExpensesDBTable[[#This Row],[Date]]))</f>
        <v>20163</v>
      </c>
      <c r="Q1780" s="36" t="s">
        <v>182</v>
      </c>
      <c r="R1780" s="36" t="s">
        <v>14</v>
      </c>
      <c r="S1780" s="38">
        <v>12.8</v>
      </c>
      <c r="T1780" s="36" t="s">
        <v>100</v>
      </c>
      <c r="U1780" s="36" t="s">
        <v>1751</v>
      </c>
    </row>
    <row r="1781" spans="10:21" x14ac:dyDescent="0.25">
      <c r="J1781" s="37">
        <v>42449</v>
      </c>
      <c r="K1781" s="36">
        <f t="shared" si="135"/>
        <v>2016</v>
      </c>
      <c r="L1781" s="36" t="str">
        <f t="shared" si="136"/>
        <v>March</v>
      </c>
      <c r="M1781" s="36">
        <f t="shared" si="137"/>
        <v>12</v>
      </c>
      <c r="N1781" s="36">
        <f t="shared" si="138"/>
        <v>20</v>
      </c>
      <c r="O1781" s="36" t="str">
        <f t="shared" si="139"/>
        <v>201612</v>
      </c>
      <c r="P1781" s="36" t="str">
        <f>CONCATENATE(K1781,MONTH(ExpensesDBTable[[#This Row],[Date]]))</f>
        <v>20163</v>
      </c>
      <c r="Q1781" s="36" t="s">
        <v>182</v>
      </c>
      <c r="R1781" s="36" t="s">
        <v>14</v>
      </c>
      <c r="S1781" s="38">
        <v>2.68</v>
      </c>
      <c r="T1781" s="36" t="s">
        <v>100</v>
      </c>
      <c r="U1781" s="36" t="s">
        <v>483</v>
      </c>
    </row>
    <row r="1782" spans="10:21" x14ac:dyDescent="0.25">
      <c r="J1782" s="37">
        <v>42449</v>
      </c>
      <c r="K1782" s="36">
        <f t="shared" si="135"/>
        <v>2016</v>
      </c>
      <c r="L1782" s="36" t="str">
        <f t="shared" si="136"/>
        <v>March</v>
      </c>
      <c r="M1782" s="36">
        <f t="shared" si="137"/>
        <v>12</v>
      </c>
      <c r="N1782" s="36">
        <f t="shared" si="138"/>
        <v>20</v>
      </c>
      <c r="O1782" s="36" t="str">
        <f t="shared" si="139"/>
        <v>201612</v>
      </c>
      <c r="P1782" s="36" t="str">
        <f>CONCATENATE(K1782,MONTH(ExpensesDBTable[[#This Row],[Date]]))</f>
        <v>20163</v>
      </c>
      <c r="Q1782" s="36" t="s">
        <v>1051</v>
      </c>
      <c r="R1782" s="36" t="s">
        <v>14</v>
      </c>
      <c r="S1782" s="38">
        <v>7.25</v>
      </c>
      <c r="T1782" s="36" t="s">
        <v>100</v>
      </c>
      <c r="U1782" s="36" t="s">
        <v>1752</v>
      </c>
    </row>
    <row r="1783" spans="10:21" x14ac:dyDescent="0.25">
      <c r="J1783" s="37">
        <v>42449</v>
      </c>
      <c r="K1783" s="36">
        <f t="shared" si="135"/>
        <v>2016</v>
      </c>
      <c r="L1783" s="36" t="str">
        <f t="shared" si="136"/>
        <v>March</v>
      </c>
      <c r="M1783" s="36">
        <f t="shared" si="137"/>
        <v>12</v>
      </c>
      <c r="N1783" s="36">
        <f t="shared" si="138"/>
        <v>20</v>
      </c>
      <c r="O1783" s="36" t="str">
        <f t="shared" si="139"/>
        <v>201612</v>
      </c>
      <c r="P1783" s="36" t="str">
        <f>CONCATENATE(K1783,MONTH(ExpensesDBTable[[#This Row],[Date]]))</f>
        <v>20163</v>
      </c>
      <c r="Q1783" s="36" t="s">
        <v>108</v>
      </c>
      <c r="R1783" s="36" t="s">
        <v>14</v>
      </c>
      <c r="S1783" s="38">
        <v>4</v>
      </c>
      <c r="T1783" s="36" t="s">
        <v>100</v>
      </c>
      <c r="U1783" s="36" t="s">
        <v>1753</v>
      </c>
    </row>
    <row r="1784" spans="10:21" x14ac:dyDescent="0.25">
      <c r="J1784" s="37">
        <v>42449</v>
      </c>
      <c r="K1784" s="36">
        <f t="shared" si="135"/>
        <v>2016</v>
      </c>
      <c r="L1784" s="36" t="str">
        <f t="shared" si="136"/>
        <v>March</v>
      </c>
      <c r="M1784" s="36">
        <f t="shared" si="137"/>
        <v>12</v>
      </c>
      <c r="N1784" s="36">
        <f t="shared" si="138"/>
        <v>20</v>
      </c>
      <c r="O1784" s="36" t="str">
        <f t="shared" si="139"/>
        <v>201612</v>
      </c>
      <c r="P1784" s="36" t="str">
        <f>CONCATENATE(K1784,MONTH(ExpensesDBTable[[#This Row],[Date]]))</f>
        <v>20163</v>
      </c>
      <c r="Q1784" s="36" t="s">
        <v>1051</v>
      </c>
      <c r="R1784" s="36" t="s">
        <v>14</v>
      </c>
      <c r="S1784" s="38">
        <v>4</v>
      </c>
      <c r="T1784" s="36" t="s">
        <v>100</v>
      </c>
      <c r="U1784" s="36" t="s">
        <v>1754</v>
      </c>
    </row>
    <row r="1785" spans="10:21" x14ac:dyDescent="0.25">
      <c r="J1785" s="37">
        <v>42450</v>
      </c>
      <c r="K1785" s="36">
        <f t="shared" si="135"/>
        <v>2016</v>
      </c>
      <c r="L1785" s="36" t="str">
        <f t="shared" si="136"/>
        <v>March</v>
      </c>
      <c r="M1785" s="36">
        <f t="shared" si="137"/>
        <v>13</v>
      </c>
      <c r="N1785" s="36">
        <f t="shared" si="138"/>
        <v>21</v>
      </c>
      <c r="O1785" s="36" t="str">
        <f t="shared" si="139"/>
        <v>201613</v>
      </c>
      <c r="P1785" s="36" t="str">
        <f>CONCATENATE(K1785,MONTH(ExpensesDBTable[[#This Row],[Date]]))</f>
        <v>20163</v>
      </c>
      <c r="Q1785" s="36" t="s">
        <v>145</v>
      </c>
      <c r="R1785" s="36" t="s">
        <v>23</v>
      </c>
      <c r="S1785" s="38">
        <v>46.48</v>
      </c>
      <c r="T1785" s="36" t="s">
        <v>106</v>
      </c>
      <c r="U1785" s="36" t="s">
        <v>1590</v>
      </c>
    </row>
    <row r="1786" spans="10:21" x14ac:dyDescent="0.25">
      <c r="J1786" s="37">
        <v>42450</v>
      </c>
      <c r="K1786" s="36">
        <f t="shared" si="135"/>
        <v>2016</v>
      </c>
      <c r="L1786" s="36" t="str">
        <f t="shared" si="136"/>
        <v>March</v>
      </c>
      <c r="M1786" s="36">
        <f t="shared" si="137"/>
        <v>13</v>
      </c>
      <c r="N1786" s="36">
        <f t="shared" si="138"/>
        <v>21</v>
      </c>
      <c r="O1786" s="36" t="str">
        <f t="shared" si="139"/>
        <v>201613</v>
      </c>
      <c r="P1786" s="36" t="str">
        <f>CONCATENATE(K1786,MONTH(ExpensesDBTable[[#This Row],[Date]]))</f>
        <v>20163</v>
      </c>
      <c r="Q1786" s="36" t="s">
        <v>853</v>
      </c>
      <c r="R1786" s="36" t="s">
        <v>22</v>
      </c>
      <c r="S1786" s="38">
        <v>34.700000000000003</v>
      </c>
      <c r="T1786" s="36" t="s">
        <v>106</v>
      </c>
      <c r="U1786" s="36" t="s">
        <v>1755</v>
      </c>
    </row>
    <row r="1787" spans="10:21" x14ac:dyDescent="0.25">
      <c r="J1787" s="37">
        <v>42451</v>
      </c>
      <c r="K1787" s="36">
        <f t="shared" si="135"/>
        <v>2016</v>
      </c>
      <c r="L1787" s="36" t="str">
        <f t="shared" si="136"/>
        <v>March</v>
      </c>
      <c r="M1787" s="36">
        <f t="shared" si="137"/>
        <v>13</v>
      </c>
      <c r="N1787" s="36">
        <f t="shared" si="138"/>
        <v>22</v>
      </c>
      <c r="O1787" s="36" t="str">
        <f t="shared" si="139"/>
        <v>201613</v>
      </c>
      <c r="P1787" s="36" t="str">
        <f>CONCATENATE(K1787,MONTH(ExpensesDBTable[[#This Row],[Date]]))</f>
        <v>20163</v>
      </c>
      <c r="Q1787" s="36" t="s">
        <v>1756</v>
      </c>
      <c r="R1787" s="36" t="s">
        <v>19</v>
      </c>
      <c r="S1787" s="38">
        <v>258.8</v>
      </c>
      <c r="T1787" s="36" t="s">
        <v>106</v>
      </c>
      <c r="U1787" s="36" t="s">
        <v>1757</v>
      </c>
    </row>
    <row r="1788" spans="10:21" x14ac:dyDescent="0.25">
      <c r="J1788" s="37">
        <v>42452</v>
      </c>
      <c r="K1788" s="36">
        <f t="shared" si="135"/>
        <v>2016</v>
      </c>
      <c r="L1788" s="36" t="str">
        <f t="shared" si="136"/>
        <v>March</v>
      </c>
      <c r="M1788" s="36">
        <f t="shared" si="137"/>
        <v>13</v>
      </c>
      <c r="N1788" s="36">
        <f t="shared" si="138"/>
        <v>23</v>
      </c>
      <c r="O1788" s="36" t="str">
        <f t="shared" si="139"/>
        <v>201613</v>
      </c>
      <c r="P1788" s="36" t="str">
        <f>CONCATENATE(K1788,MONTH(ExpensesDBTable[[#This Row],[Date]]))</f>
        <v>20163</v>
      </c>
      <c r="Q1788" s="36" t="s">
        <v>119</v>
      </c>
      <c r="R1788" s="36" t="s">
        <v>14</v>
      </c>
      <c r="S1788" s="38">
        <v>9.75</v>
      </c>
      <c r="T1788" s="36" t="s">
        <v>100</v>
      </c>
      <c r="U1788" s="36" t="s">
        <v>1758</v>
      </c>
    </row>
    <row r="1789" spans="10:21" x14ac:dyDescent="0.25">
      <c r="J1789" s="37">
        <v>42452</v>
      </c>
      <c r="K1789" s="36">
        <f t="shared" si="135"/>
        <v>2016</v>
      </c>
      <c r="L1789" s="36" t="str">
        <f t="shared" si="136"/>
        <v>March</v>
      </c>
      <c r="M1789" s="36">
        <f t="shared" si="137"/>
        <v>13</v>
      </c>
      <c r="N1789" s="36">
        <f t="shared" si="138"/>
        <v>23</v>
      </c>
      <c r="O1789" s="36" t="str">
        <f t="shared" si="139"/>
        <v>201613</v>
      </c>
      <c r="P1789" s="36" t="str">
        <f>CONCATENATE(K1789,MONTH(ExpensesDBTable[[#This Row],[Date]]))</f>
        <v>20163</v>
      </c>
      <c r="Q1789" s="36" t="s">
        <v>1051</v>
      </c>
      <c r="R1789" s="36" t="s">
        <v>14</v>
      </c>
      <c r="S1789" s="38">
        <v>5.9</v>
      </c>
      <c r="T1789" s="36" t="s">
        <v>100</v>
      </c>
      <c r="U1789" s="36" t="s">
        <v>483</v>
      </c>
    </row>
    <row r="1790" spans="10:21" x14ac:dyDescent="0.25">
      <c r="J1790" s="37">
        <v>42452</v>
      </c>
      <c r="K1790" s="36">
        <f t="shared" si="135"/>
        <v>2016</v>
      </c>
      <c r="L1790" s="36" t="str">
        <f t="shared" si="136"/>
        <v>March</v>
      </c>
      <c r="M1790" s="36">
        <f t="shared" si="137"/>
        <v>13</v>
      </c>
      <c r="N1790" s="36">
        <f t="shared" si="138"/>
        <v>23</v>
      </c>
      <c r="O1790" s="36" t="str">
        <f t="shared" si="139"/>
        <v>201613</v>
      </c>
      <c r="P1790" s="36" t="str">
        <f>CONCATENATE(K1790,MONTH(ExpensesDBTable[[#This Row],[Date]]))</f>
        <v>20163</v>
      </c>
      <c r="Q1790" s="36" t="s">
        <v>108</v>
      </c>
      <c r="R1790" s="36" t="s">
        <v>14</v>
      </c>
      <c r="S1790" s="38">
        <v>10.8</v>
      </c>
      <c r="T1790" s="36" t="s">
        <v>100</v>
      </c>
      <c r="U1790" s="36" t="s">
        <v>1759</v>
      </c>
    </row>
    <row r="1791" spans="10:21" x14ac:dyDescent="0.25">
      <c r="J1791" s="37">
        <v>42458</v>
      </c>
      <c r="K1791" s="36">
        <f t="shared" si="135"/>
        <v>2016</v>
      </c>
      <c r="L1791" s="36" t="str">
        <f t="shared" si="136"/>
        <v>March</v>
      </c>
      <c r="M1791" s="36">
        <f t="shared" si="137"/>
        <v>14</v>
      </c>
      <c r="N1791" s="36">
        <f t="shared" si="138"/>
        <v>29</v>
      </c>
      <c r="O1791" s="36" t="str">
        <f t="shared" si="139"/>
        <v>201614</v>
      </c>
      <c r="P1791" s="36" t="str">
        <f>CONCATENATE(K1791,MONTH(ExpensesDBTable[[#This Row],[Date]]))</f>
        <v>20163</v>
      </c>
      <c r="Q1791" s="36" t="s">
        <v>182</v>
      </c>
      <c r="R1791" s="36" t="s">
        <v>22</v>
      </c>
      <c r="S1791" s="38">
        <v>52</v>
      </c>
      <c r="T1791" s="36" t="s">
        <v>106</v>
      </c>
      <c r="U1791" s="36" t="s">
        <v>1760</v>
      </c>
    </row>
    <row r="1792" spans="10:21" x14ac:dyDescent="0.25">
      <c r="J1792" s="37">
        <v>42458</v>
      </c>
      <c r="K1792" s="36">
        <f t="shared" si="135"/>
        <v>2016</v>
      </c>
      <c r="L1792" s="36" t="str">
        <f t="shared" si="136"/>
        <v>March</v>
      </c>
      <c r="M1792" s="36">
        <f t="shared" si="137"/>
        <v>14</v>
      </c>
      <c r="N1792" s="36">
        <f t="shared" si="138"/>
        <v>29</v>
      </c>
      <c r="O1792" s="36" t="str">
        <f t="shared" si="139"/>
        <v>201614</v>
      </c>
      <c r="P1792" s="36" t="str">
        <f>CONCATENATE(K1792,MONTH(ExpensesDBTable[[#This Row],[Date]]))</f>
        <v>20163</v>
      </c>
      <c r="Q1792" s="36" t="s">
        <v>182</v>
      </c>
      <c r="R1792" s="36" t="s">
        <v>19</v>
      </c>
      <c r="S1792" s="38">
        <v>165.3</v>
      </c>
      <c r="T1792" s="36" t="s">
        <v>106</v>
      </c>
      <c r="U1792" s="36" t="s">
        <v>1761</v>
      </c>
    </row>
    <row r="1793" spans="10:21" x14ac:dyDescent="0.25">
      <c r="J1793" s="37">
        <v>42458</v>
      </c>
      <c r="K1793" s="36">
        <f t="shared" si="135"/>
        <v>2016</v>
      </c>
      <c r="L1793" s="36" t="str">
        <f t="shared" si="136"/>
        <v>March</v>
      </c>
      <c r="M1793" s="36">
        <f t="shared" si="137"/>
        <v>14</v>
      </c>
      <c r="N1793" s="36">
        <f t="shared" si="138"/>
        <v>29</v>
      </c>
      <c r="O1793" s="36" t="str">
        <f t="shared" si="139"/>
        <v>201614</v>
      </c>
      <c r="P1793" s="36" t="str">
        <f>CONCATENATE(K1793,MONTH(ExpensesDBTable[[#This Row],[Date]]))</f>
        <v>20163</v>
      </c>
      <c r="Q1793" s="36" t="s">
        <v>182</v>
      </c>
      <c r="R1793" s="36" t="s">
        <v>19</v>
      </c>
      <c r="S1793" s="38">
        <v>150</v>
      </c>
      <c r="T1793" s="36" t="s">
        <v>106</v>
      </c>
      <c r="U1793" s="36" t="s">
        <v>1762</v>
      </c>
    </row>
    <row r="1794" spans="10:21" x14ac:dyDescent="0.25">
      <c r="J1794" s="37">
        <v>42458</v>
      </c>
      <c r="K1794" s="36">
        <f t="shared" si="135"/>
        <v>2016</v>
      </c>
      <c r="L1794" s="36" t="str">
        <f t="shared" si="136"/>
        <v>March</v>
      </c>
      <c r="M1794" s="36">
        <f t="shared" si="137"/>
        <v>14</v>
      </c>
      <c r="N1794" s="36">
        <f t="shared" si="138"/>
        <v>29</v>
      </c>
      <c r="O1794" s="36" t="str">
        <f t="shared" si="139"/>
        <v>201614</v>
      </c>
      <c r="P1794" s="36" t="str">
        <f>CONCATENATE(K1794,MONTH(ExpensesDBTable[[#This Row],[Date]]))</f>
        <v>20163</v>
      </c>
      <c r="Q1794" s="36" t="s">
        <v>1238</v>
      </c>
      <c r="R1794" s="36" t="s">
        <v>22</v>
      </c>
      <c r="S1794" s="38">
        <v>37.909999999999997</v>
      </c>
      <c r="T1794" s="36" t="s">
        <v>106</v>
      </c>
      <c r="U1794" s="36" t="s">
        <v>1763</v>
      </c>
    </row>
    <row r="1795" spans="10:21" x14ac:dyDescent="0.25">
      <c r="J1795" s="37">
        <v>42458</v>
      </c>
      <c r="K1795" s="36">
        <f t="shared" si="135"/>
        <v>2016</v>
      </c>
      <c r="L1795" s="36" t="str">
        <f t="shared" si="136"/>
        <v>March</v>
      </c>
      <c r="M1795" s="36">
        <f t="shared" si="137"/>
        <v>14</v>
      </c>
      <c r="N1795" s="36">
        <f t="shared" si="138"/>
        <v>29</v>
      </c>
      <c r="O1795" s="36" t="str">
        <f t="shared" si="139"/>
        <v>201614</v>
      </c>
      <c r="P1795" s="36" t="str">
        <f>CONCATENATE(K1795,MONTH(ExpensesDBTable[[#This Row],[Date]]))</f>
        <v>20163</v>
      </c>
      <c r="Q1795" s="36" t="s">
        <v>128</v>
      </c>
      <c r="R1795" s="36" t="s">
        <v>22</v>
      </c>
      <c r="S1795" s="38">
        <v>149.76</v>
      </c>
      <c r="T1795" s="36" t="s">
        <v>106</v>
      </c>
      <c r="U1795" s="36" t="s">
        <v>1764</v>
      </c>
    </row>
    <row r="1796" spans="10:21" x14ac:dyDescent="0.25">
      <c r="J1796" s="37">
        <v>42458</v>
      </c>
      <c r="K1796" s="36">
        <f t="shared" si="135"/>
        <v>2016</v>
      </c>
      <c r="L1796" s="36" t="str">
        <f t="shared" si="136"/>
        <v>March</v>
      </c>
      <c r="M1796" s="36">
        <f t="shared" si="137"/>
        <v>14</v>
      </c>
      <c r="N1796" s="36">
        <f t="shared" si="138"/>
        <v>29</v>
      </c>
      <c r="O1796" s="36" t="str">
        <f t="shared" si="139"/>
        <v>201614</v>
      </c>
      <c r="P1796" s="36" t="str">
        <f>CONCATENATE(K1796,MONTH(ExpensesDBTable[[#This Row],[Date]]))</f>
        <v>20163</v>
      </c>
      <c r="Q1796" s="36" t="s">
        <v>1051</v>
      </c>
      <c r="R1796" s="36" t="s">
        <v>14</v>
      </c>
      <c r="S1796" s="38">
        <v>5.7</v>
      </c>
      <c r="T1796" s="36" t="s">
        <v>100</v>
      </c>
      <c r="U1796" s="36" t="s">
        <v>1765</v>
      </c>
    </row>
    <row r="1797" spans="10:21" x14ac:dyDescent="0.25">
      <c r="J1797" s="37">
        <v>42458</v>
      </c>
      <c r="K1797" s="36">
        <f t="shared" si="135"/>
        <v>2016</v>
      </c>
      <c r="L1797" s="36" t="str">
        <f t="shared" si="136"/>
        <v>March</v>
      </c>
      <c r="M1797" s="36">
        <f t="shared" si="137"/>
        <v>14</v>
      </c>
      <c r="N1797" s="36">
        <f t="shared" si="138"/>
        <v>29</v>
      </c>
      <c r="O1797" s="36" t="str">
        <f t="shared" si="139"/>
        <v>201614</v>
      </c>
      <c r="P1797" s="36" t="str">
        <f>CONCATENATE(K1797,MONTH(ExpensesDBTable[[#This Row],[Date]]))</f>
        <v>20163</v>
      </c>
      <c r="Q1797" s="36" t="s">
        <v>108</v>
      </c>
      <c r="R1797" s="36" t="s">
        <v>14</v>
      </c>
      <c r="S1797" s="38">
        <v>17.12</v>
      </c>
      <c r="T1797" s="36" t="s">
        <v>100</v>
      </c>
      <c r="U1797" s="36" t="s">
        <v>1766</v>
      </c>
    </row>
    <row r="1798" spans="10:21" x14ac:dyDescent="0.25">
      <c r="J1798" s="37">
        <v>42458</v>
      </c>
      <c r="K1798" s="36">
        <f t="shared" si="135"/>
        <v>2016</v>
      </c>
      <c r="L1798" s="36" t="str">
        <f t="shared" si="136"/>
        <v>March</v>
      </c>
      <c r="M1798" s="36">
        <f t="shared" si="137"/>
        <v>14</v>
      </c>
      <c r="N1798" s="36">
        <f t="shared" si="138"/>
        <v>29</v>
      </c>
      <c r="O1798" s="36" t="str">
        <f t="shared" si="139"/>
        <v>201614</v>
      </c>
      <c r="P1798" s="36" t="str">
        <f>CONCATENATE(K1798,MONTH(ExpensesDBTable[[#This Row],[Date]]))</f>
        <v>20163</v>
      </c>
      <c r="Q1798" s="36" t="s">
        <v>1476</v>
      </c>
      <c r="R1798" s="36" t="s">
        <v>23</v>
      </c>
      <c r="S1798" s="38">
        <v>12</v>
      </c>
      <c r="T1798" s="36" t="s">
        <v>106</v>
      </c>
      <c r="U1798" s="36" t="s">
        <v>1767</v>
      </c>
    </row>
    <row r="1799" spans="10:21" x14ac:dyDescent="0.25">
      <c r="J1799" s="37">
        <v>42459</v>
      </c>
      <c r="K1799" s="36">
        <f t="shared" si="135"/>
        <v>2016</v>
      </c>
      <c r="L1799" s="36" t="str">
        <f t="shared" si="136"/>
        <v>March</v>
      </c>
      <c r="M1799" s="36">
        <f t="shared" si="137"/>
        <v>14</v>
      </c>
      <c r="N1799" s="36">
        <f t="shared" si="138"/>
        <v>30</v>
      </c>
      <c r="O1799" s="36" t="str">
        <f t="shared" si="139"/>
        <v>201614</v>
      </c>
      <c r="P1799" s="36" t="str">
        <f>CONCATENATE(K1799,MONTH(ExpensesDBTable[[#This Row],[Date]]))</f>
        <v>20163</v>
      </c>
      <c r="Q1799" s="36" t="s">
        <v>1693</v>
      </c>
      <c r="R1799" s="36" t="s">
        <v>17</v>
      </c>
      <c r="S1799" s="38">
        <v>31.15</v>
      </c>
      <c r="T1799" s="36" t="s">
        <v>106</v>
      </c>
      <c r="U1799" s="36" t="s">
        <v>1768</v>
      </c>
    </row>
    <row r="1800" spans="10:21" x14ac:dyDescent="0.25">
      <c r="J1800" s="37">
        <v>42460</v>
      </c>
      <c r="K1800" s="36">
        <f t="shared" si="135"/>
        <v>2016</v>
      </c>
      <c r="L1800" s="36" t="str">
        <f t="shared" si="136"/>
        <v>March</v>
      </c>
      <c r="M1800" s="36">
        <f t="shared" si="137"/>
        <v>14</v>
      </c>
      <c r="N1800" s="36">
        <f t="shared" si="138"/>
        <v>31</v>
      </c>
      <c r="O1800" s="36" t="str">
        <f t="shared" si="139"/>
        <v>201614</v>
      </c>
      <c r="P1800" s="36" t="str">
        <f>CONCATENATE(K1800,MONTH(ExpensesDBTable[[#This Row],[Date]]))</f>
        <v>20163</v>
      </c>
      <c r="Q1800" s="36" t="s">
        <v>108</v>
      </c>
      <c r="R1800" s="36" t="s">
        <v>14</v>
      </c>
      <c r="S1800" s="38">
        <v>1.75</v>
      </c>
      <c r="T1800" s="36" t="s">
        <v>100</v>
      </c>
      <c r="U1800" s="36" t="s">
        <v>275</v>
      </c>
    </row>
    <row r="1801" spans="10:21" x14ac:dyDescent="0.25">
      <c r="J1801" s="37">
        <v>42460</v>
      </c>
      <c r="K1801" s="36">
        <f t="shared" si="135"/>
        <v>2016</v>
      </c>
      <c r="L1801" s="36" t="str">
        <f t="shared" si="136"/>
        <v>March</v>
      </c>
      <c r="M1801" s="36">
        <f t="shared" si="137"/>
        <v>14</v>
      </c>
      <c r="N1801" s="36">
        <f t="shared" si="138"/>
        <v>31</v>
      </c>
      <c r="O1801" s="36" t="str">
        <f t="shared" si="139"/>
        <v>201614</v>
      </c>
      <c r="P1801" s="36" t="str">
        <f>CONCATENATE(K1801,MONTH(ExpensesDBTable[[#This Row],[Date]]))</f>
        <v>20163</v>
      </c>
      <c r="Q1801" s="36" t="s">
        <v>533</v>
      </c>
      <c r="R1801" s="36" t="s">
        <v>23</v>
      </c>
      <c r="S1801" s="38">
        <v>60</v>
      </c>
      <c r="T1801" s="36" t="s">
        <v>106</v>
      </c>
      <c r="U1801" s="36" t="s">
        <v>285</v>
      </c>
    </row>
    <row r="1802" spans="10:21" x14ac:dyDescent="0.25">
      <c r="J1802" s="37">
        <v>42460</v>
      </c>
      <c r="K1802" s="36">
        <f t="shared" si="135"/>
        <v>2016</v>
      </c>
      <c r="L1802" s="36" t="str">
        <f t="shared" si="136"/>
        <v>March</v>
      </c>
      <c r="M1802" s="36">
        <f t="shared" si="137"/>
        <v>14</v>
      </c>
      <c r="N1802" s="36">
        <f t="shared" si="138"/>
        <v>31</v>
      </c>
      <c r="O1802" s="36" t="str">
        <f t="shared" si="139"/>
        <v>201614</v>
      </c>
      <c r="P1802" s="36" t="str">
        <f>CONCATENATE(K1802,MONTH(ExpensesDBTable[[#This Row],[Date]]))</f>
        <v>20163</v>
      </c>
      <c r="Q1802" s="36" t="s">
        <v>182</v>
      </c>
      <c r="R1802" s="36" t="s">
        <v>17</v>
      </c>
      <c r="S1802" s="38">
        <v>6.1</v>
      </c>
      <c r="T1802" s="36" t="s">
        <v>106</v>
      </c>
      <c r="U1802" s="36" t="s">
        <v>1769</v>
      </c>
    </row>
    <row r="1803" spans="10:21" x14ac:dyDescent="0.25">
      <c r="J1803" s="37">
        <v>42460</v>
      </c>
      <c r="K1803" s="36">
        <f t="shared" ref="K1803:K1866" si="140">YEAR(J1803)</f>
        <v>2016</v>
      </c>
      <c r="L1803" s="36" t="str">
        <f t="shared" ref="L1803:L1866" si="141">TEXT(DATE(1,MONTH(J1803),1),"MMMM")</f>
        <v>March</v>
      </c>
      <c r="M1803" s="36">
        <f t="shared" ref="M1803:M1866" si="142">WEEKNUM(J1803,2)</f>
        <v>14</v>
      </c>
      <c r="N1803" s="36">
        <f t="shared" ref="N1803:N1866" si="143">DAY(J1803)</f>
        <v>31</v>
      </c>
      <c r="O1803" s="36" t="str">
        <f t="shared" ref="O1803:O1866" si="144">CONCATENATE(K1803,M1803)</f>
        <v>201614</v>
      </c>
      <c r="P1803" s="36" t="str">
        <f>CONCATENATE(K1803,MONTH(ExpensesDBTable[[#This Row],[Date]]))</f>
        <v>20163</v>
      </c>
      <c r="Q1803" s="36" t="s">
        <v>119</v>
      </c>
      <c r="R1803" s="36" t="s">
        <v>14</v>
      </c>
      <c r="S1803" s="38">
        <v>17.09</v>
      </c>
      <c r="T1803" s="36" t="s">
        <v>100</v>
      </c>
      <c r="U1803" s="36" t="s">
        <v>1770</v>
      </c>
    </row>
    <row r="1804" spans="10:21" x14ac:dyDescent="0.25">
      <c r="J1804" s="37">
        <v>42461</v>
      </c>
      <c r="K1804" s="36">
        <f t="shared" si="140"/>
        <v>2016</v>
      </c>
      <c r="L1804" s="36" t="str">
        <f t="shared" si="141"/>
        <v>April</v>
      </c>
      <c r="M1804" s="36">
        <f t="shared" si="142"/>
        <v>14</v>
      </c>
      <c r="N1804" s="36">
        <f t="shared" si="143"/>
        <v>1</v>
      </c>
      <c r="O1804" s="36" t="str">
        <f t="shared" si="144"/>
        <v>201614</v>
      </c>
      <c r="P1804" s="36" t="str">
        <f>CONCATENATE(K1804,MONTH(ExpensesDBTable[[#This Row],[Date]]))</f>
        <v>20164</v>
      </c>
      <c r="Q1804" s="36" t="s">
        <v>182</v>
      </c>
      <c r="R1804" s="36" t="s">
        <v>19</v>
      </c>
      <c r="S1804" s="38">
        <v>5.01</v>
      </c>
      <c r="T1804" s="36" t="s">
        <v>106</v>
      </c>
      <c r="U1804" s="36" t="s">
        <v>1771</v>
      </c>
    </row>
    <row r="1805" spans="10:21" x14ac:dyDescent="0.25">
      <c r="J1805" s="37">
        <v>42461</v>
      </c>
      <c r="K1805" s="36">
        <f t="shared" si="140"/>
        <v>2016</v>
      </c>
      <c r="L1805" s="36" t="str">
        <f t="shared" si="141"/>
        <v>April</v>
      </c>
      <c r="M1805" s="36">
        <f t="shared" si="142"/>
        <v>14</v>
      </c>
      <c r="N1805" s="36">
        <f t="shared" si="143"/>
        <v>1</v>
      </c>
      <c r="O1805" s="36" t="str">
        <f t="shared" si="144"/>
        <v>201614</v>
      </c>
      <c r="P1805" s="36" t="str">
        <f>CONCATENATE(K1805,MONTH(ExpensesDBTable[[#This Row],[Date]]))</f>
        <v>20164</v>
      </c>
      <c r="Q1805" s="36" t="s">
        <v>128</v>
      </c>
      <c r="R1805" s="36" t="s">
        <v>22</v>
      </c>
      <c r="S1805" s="38">
        <v>1</v>
      </c>
      <c r="T1805" s="36" t="s">
        <v>100</v>
      </c>
      <c r="U1805" s="36" t="s">
        <v>1772</v>
      </c>
    </row>
    <row r="1806" spans="10:21" x14ac:dyDescent="0.25">
      <c r="J1806" s="37">
        <v>42461</v>
      </c>
      <c r="K1806" s="36">
        <f t="shared" si="140"/>
        <v>2016</v>
      </c>
      <c r="L1806" s="36" t="str">
        <f t="shared" si="141"/>
        <v>April</v>
      </c>
      <c r="M1806" s="36">
        <f t="shared" si="142"/>
        <v>14</v>
      </c>
      <c r="N1806" s="36">
        <f t="shared" si="143"/>
        <v>1</v>
      </c>
      <c r="O1806" s="36" t="str">
        <f t="shared" si="144"/>
        <v>201614</v>
      </c>
      <c r="P1806" s="36" t="str">
        <f>CONCATENATE(K1806,MONTH(ExpensesDBTable[[#This Row],[Date]]))</f>
        <v>20164</v>
      </c>
      <c r="Q1806" s="36" t="s">
        <v>119</v>
      </c>
      <c r="R1806" s="36" t="s">
        <v>14</v>
      </c>
      <c r="S1806" s="38">
        <v>13</v>
      </c>
      <c r="T1806" s="36" t="s">
        <v>100</v>
      </c>
      <c r="U1806" s="36" t="s">
        <v>1773</v>
      </c>
    </row>
    <row r="1807" spans="10:21" x14ac:dyDescent="0.25">
      <c r="J1807" s="37">
        <v>42461</v>
      </c>
      <c r="K1807" s="36">
        <f t="shared" si="140"/>
        <v>2016</v>
      </c>
      <c r="L1807" s="36" t="str">
        <f t="shared" si="141"/>
        <v>April</v>
      </c>
      <c r="M1807" s="36">
        <f t="shared" si="142"/>
        <v>14</v>
      </c>
      <c r="N1807" s="36">
        <f t="shared" si="143"/>
        <v>1</v>
      </c>
      <c r="O1807" s="36" t="str">
        <f t="shared" si="144"/>
        <v>201614</v>
      </c>
      <c r="P1807" s="36" t="str">
        <f>CONCATENATE(K1807,MONTH(ExpensesDBTable[[#This Row],[Date]]))</f>
        <v>20164</v>
      </c>
      <c r="Q1807" s="36" t="s">
        <v>526</v>
      </c>
      <c r="R1807" s="36" t="s">
        <v>11</v>
      </c>
      <c r="S1807" s="38">
        <v>7</v>
      </c>
      <c r="T1807" s="36" t="s">
        <v>106</v>
      </c>
      <c r="U1807" s="36" t="s">
        <v>1654</v>
      </c>
    </row>
    <row r="1808" spans="10:21" x14ac:dyDescent="0.25">
      <c r="J1808" s="37">
        <v>42462</v>
      </c>
      <c r="K1808" s="36">
        <f t="shared" si="140"/>
        <v>2016</v>
      </c>
      <c r="L1808" s="36" t="str">
        <f t="shared" si="141"/>
        <v>April</v>
      </c>
      <c r="M1808" s="36">
        <f t="shared" si="142"/>
        <v>14</v>
      </c>
      <c r="N1808" s="36">
        <f t="shared" si="143"/>
        <v>2</v>
      </c>
      <c r="O1808" s="36" t="str">
        <f t="shared" si="144"/>
        <v>201614</v>
      </c>
      <c r="P1808" s="36" t="str">
        <f>CONCATENATE(K1808,MONTH(ExpensesDBTable[[#This Row],[Date]]))</f>
        <v>20164</v>
      </c>
      <c r="Q1808" s="36" t="s">
        <v>119</v>
      </c>
      <c r="R1808" s="36" t="s">
        <v>14</v>
      </c>
      <c r="S1808" s="38">
        <v>7.96</v>
      </c>
      <c r="T1808" s="36" t="s">
        <v>100</v>
      </c>
      <c r="U1808" s="36" t="s">
        <v>1774</v>
      </c>
    </row>
    <row r="1809" spans="10:21" x14ac:dyDescent="0.25">
      <c r="J1809" s="37">
        <v>42462</v>
      </c>
      <c r="K1809" s="36">
        <f t="shared" si="140"/>
        <v>2016</v>
      </c>
      <c r="L1809" s="36" t="str">
        <f t="shared" si="141"/>
        <v>April</v>
      </c>
      <c r="M1809" s="36">
        <f t="shared" si="142"/>
        <v>14</v>
      </c>
      <c r="N1809" s="36">
        <f t="shared" si="143"/>
        <v>2</v>
      </c>
      <c r="O1809" s="36" t="str">
        <f t="shared" si="144"/>
        <v>201614</v>
      </c>
      <c r="P1809" s="36" t="str">
        <f>CONCATENATE(K1809,MONTH(ExpensesDBTable[[#This Row],[Date]]))</f>
        <v>20164</v>
      </c>
      <c r="Q1809" s="36" t="s">
        <v>604</v>
      </c>
      <c r="R1809" s="36" t="s">
        <v>14</v>
      </c>
      <c r="S1809" s="38">
        <v>41.25</v>
      </c>
      <c r="T1809" s="36" t="s">
        <v>100</v>
      </c>
      <c r="U1809" s="36" t="s">
        <v>1775</v>
      </c>
    </row>
    <row r="1810" spans="10:21" x14ac:dyDescent="0.25">
      <c r="J1810" s="37">
        <v>42462</v>
      </c>
      <c r="K1810" s="36">
        <f t="shared" si="140"/>
        <v>2016</v>
      </c>
      <c r="L1810" s="36" t="str">
        <f t="shared" si="141"/>
        <v>April</v>
      </c>
      <c r="M1810" s="36">
        <f t="shared" si="142"/>
        <v>14</v>
      </c>
      <c r="N1810" s="36">
        <f t="shared" si="143"/>
        <v>2</v>
      </c>
      <c r="O1810" s="36" t="str">
        <f t="shared" si="144"/>
        <v>201614</v>
      </c>
      <c r="P1810" s="36" t="str">
        <f>CONCATENATE(K1810,MONTH(ExpensesDBTable[[#This Row],[Date]]))</f>
        <v>20164</v>
      </c>
      <c r="Q1810" s="36" t="s">
        <v>1335</v>
      </c>
      <c r="R1810" s="36" t="s">
        <v>22</v>
      </c>
      <c r="S1810" s="38">
        <v>4.5</v>
      </c>
      <c r="T1810" s="36" t="s">
        <v>100</v>
      </c>
      <c r="U1810" s="36" t="s">
        <v>348</v>
      </c>
    </row>
    <row r="1811" spans="10:21" x14ac:dyDescent="0.25">
      <c r="J1811" s="37">
        <v>42463</v>
      </c>
      <c r="K1811" s="36">
        <f t="shared" si="140"/>
        <v>2016</v>
      </c>
      <c r="L1811" s="36" t="str">
        <f t="shared" si="141"/>
        <v>April</v>
      </c>
      <c r="M1811" s="36">
        <f t="shared" si="142"/>
        <v>14</v>
      </c>
      <c r="N1811" s="36">
        <f t="shared" si="143"/>
        <v>3</v>
      </c>
      <c r="O1811" s="36" t="str">
        <f t="shared" si="144"/>
        <v>201614</v>
      </c>
      <c r="P1811" s="36" t="str">
        <f>CONCATENATE(K1811,MONTH(ExpensesDBTable[[#This Row],[Date]]))</f>
        <v>20164</v>
      </c>
      <c r="Q1811" s="36" t="s">
        <v>182</v>
      </c>
      <c r="R1811" s="36" t="s">
        <v>14</v>
      </c>
      <c r="S1811" s="38">
        <v>9.5</v>
      </c>
      <c r="T1811" s="36" t="s">
        <v>100</v>
      </c>
      <c r="U1811" s="36" t="s">
        <v>1162</v>
      </c>
    </row>
    <row r="1812" spans="10:21" x14ac:dyDescent="0.25">
      <c r="J1812" s="37">
        <v>42463</v>
      </c>
      <c r="K1812" s="36">
        <f t="shared" si="140"/>
        <v>2016</v>
      </c>
      <c r="L1812" s="36" t="str">
        <f t="shared" si="141"/>
        <v>April</v>
      </c>
      <c r="M1812" s="36">
        <f t="shared" si="142"/>
        <v>14</v>
      </c>
      <c r="N1812" s="36">
        <f t="shared" si="143"/>
        <v>3</v>
      </c>
      <c r="O1812" s="36" t="str">
        <f t="shared" si="144"/>
        <v>201614</v>
      </c>
      <c r="P1812" s="36" t="str">
        <f>CONCATENATE(K1812,MONTH(ExpensesDBTable[[#This Row],[Date]]))</f>
        <v>20164</v>
      </c>
      <c r="Q1812" s="36" t="s">
        <v>182</v>
      </c>
      <c r="R1812" s="36" t="s">
        <v>14</v>
      </c>
      <c r="S1812" s="38">
        <v>25</v>
      </c>
      <c r="T1812" s="36" t="s">
        <v>100</v>
      </c>
      <c r="U1812" s="36" t="s">
        <v>1555</v>
      </c>
    </row>
    <row r="1813" spans="10:21" x14ac:dyDescent="0.25">
      <c r="J1813" s="37">
        <v>42463</v>
      </c>
      <c r="K1813" s="36">
        <f t="shared" si="140"/>
        <v>2016</v>
      </c>
      <c r="L1813" s="36" t="str">
        <f t="shared" si="141"/>
        <v>April</v>
      </c>
      <c r="M1813" s="36">
        <f t="shared" si="142"/>
        <v>14</v>
      </c>
      <c r="N1813" s="36">
        <f t="shared" si="143"/>
        <v>3</v>
      </c>
      <c r="O1813" s="36" t="str">
        <f t="shared" si="144"/>
        <v>201614</v>
      </c>
      <c r="P1813" s="36" t="str">
        <f>CONCATENATE(K1813,MONTH(ExpensesDBTable[[#This Row],[Date]]))</f>
        <v>20164</v>
      </c>
      <c r="Q1813" s="36" t="s">
        <v>130</v>
      </c>
      <c r="R1813" s="36" t="s">
        <v>14</v>
      </c>
      <c r="S1813" s="38">
        <v>7</v>
      </c>
      <c r="T1813" s="36" t="s">
        <v>100</v>
      </c>
      <c r="U1813" s="36" t="s">
        <v>130</v>
      </c>
    </row>
    <row r="1814" spans="10:21" x14ac:dyDescent="0.25">
      <c r="J1814" s="37">
        <v>42463</v>
      </c>
      <c r="K1814" s="36">
        <f t="shared" si="140"/>
        <v>2016</v>
      </c>
      <c r="L1814" s="36" t="str">
        <f t="shared" si="141"/>
        <v>April</v>
      </c>
      <c r="M1814" s="36">
        <f t="shared" si="142"/>
        <v>14</v>
      </c>
      <c r="N1814" s="36">
        <f t="shared" si="143"/>
        <v>3</v>
      </c>
      <c r="O1814" s="36" t="str">
        <f t="shared" si="144"/>
        <v>201614</v>
      </c>
      <c r="P1814" s="36" t="str">
        <f>CONCATENATE(K1814,MONTH(ExpensesDBTable[[#This Row],[Date]]))</f>
        <v>20164</v>
      </c>
      <c r="Q1814" s="36" t="s">
        <v>348</v>
      </c>
      <c r="R1814" s="36" t="s">
        <v>13</v>
      </c>
      <c r="S1814" s="38">
        <v>39.9</v>
      </c>
      <c r="T1814" s="36" t="s">
        <v>106</v>
      </c>
      <c r="U1814" s="36" t="s">
        <v>1776</v>
      </c>
    </row>
    <row r="1815" spans="10:21" x14ac:dyDescent="0.25">
      <c r="J1815" s="37">
        <v>42463</v>
      </c>
      <c r="K1815" s="36">
        <f t="shared" si="140"/>
        <v>2016</v>
      </c>
      <c r="L1815" s="36" t="str">
        <f t="shared" si="141"/>
        <v>April</v>
      </c>
      <c r="M1815" s="36">
        <f t="shared" si="142"/>
        <v>14</v>
      </c>
      <c r="N1815" s="36">
        <f t="shared" si="143"/>
        <v>3</v>
      </c>
      <c r="O1815" s="36" t="str">
        <f t="shared" si="144"/>
        <v>201614</v>
      </c>
      <c r="P1815" s="36" t="str">
        <f>CONCATENATE(K1815,MONTH(ExpensesDBTable[[#This Row],[Date]]))</f>
        <v>20164</v>
      </c>
      <c r="Q1815" s="36" t="s">
        <v>348</v>
      </c>
      <c r="R1815" s="36" t="s">
        <v>13</v>
      </c>
      <c r="S1815" s="38">
        <v>129.9</v>
      </c>
      <c r="T1815" s="36" t="s">
        <v>106</v>
      </c>
      <c r="U1815" s="36" t="s">
        <v>1777</v>
      </c>
    </row>
    <row r="1816" spans="10:21" x14ac:dyDescent="0.25">
      <c r="J1816" s="37">
        <v>42463</v>
      </c>
      <c r="K1816" s="36">
        <f t="shared" si="140"/>
        <v>2016</v>
      </c>
      <c r="L1816" s="36" t="str">
        <f t="shared" si="141"/>
        <v>April</v>
      </c>
      <c r="M1816" s="36">
        <f t="shared" si="142"/>
        <v>14</v>
      </c>
      <c r="N1816" s="36">
        <f t="shared" si="143"/>
        <v>3</v>
      </c>
      <c r="O1816" s="36" t="str">
        <f t="shared" si="144"/>
        <v>201614</v>
      </c>
      <c r="P1816" s="36" t="str">
        <f>CONCATENATE(K1816,MONTH(ExpensesDBTable[[#This Row],[Date]]))</f>
        <v>20164</v>
      </c>
      <c r="Q1816" s="36" t="s">
        <v>348</v>
      </c>
      <c r="R1816" s="36" t="s">
        <v>13</v>
      </c>
      <c r="S1816" s="38">
        <v>89.8</v>
      </c>
      <c r="T1816" s="36" t="s">
        <v>106</v>
      </c>
      <c r="U1816" s="36" t="s">
        <v>1778</v>
      </c>
    </row>
    <row r="1817" spans="10:21" x14ac:dyDescent="0.25">
      <c r="J1817" s="37">
        <v>42464</v>
      </c>
      <c r="K1817" s="36">
        <f t="shared" si="140"/>
        <v>2016</v>
      </c>
      <c r="L1817" s="36" t="str">
        <f t="shared" si="141"/>
        <v>April</v>
      </c>
      <c r="M1817" s="36">
        <f t="shared" si="142"/>
        <v>15</v>
      </c>
      <c r="N1817" s="36">
        <f t="shared" si="143"/>
        <v>4</v>
      </c>
      <c r="O1817" s="36" t="str">
        <f t="shared" si="144"/>
        <v>201615</v>
      </c>
      <c r="P1817" s="36" t="str">
        <f>CONCATENATE(K1817,MONTH(ExpensesDBTable[[#This Row],[Date]]))</f>
        <v>20164</v>
      </c>
      <c r="Q1817" s="36" t="s">
        <v>119</v>
      </c>
      <c r="R1817" s="36" t="s">
        <v>14</v>
      </c>
      <c r="S1817" s="38">
        <v>13.92</v>
      </c>
      <c r="T1817" s="36" t="s">
        <v>100</v>
      </c>
      <c r="U1817" s="36" t="s">
        <v>1779</v>
      </c>
    </row>
    <row r="1818" spans="10:21" x14ac:dyDescent="0.25">
      <c r="J1818" s="37">
        <v>42465</v>
      </c>
      <c r="K1818" s="36">
        <f t="shared" si="140"/>
        <v>2016</v>
      </c>
      <c r="L1818" s="36" t="str">
        <f t="shared" si="141"/>
        <v>April</v>
      </c>
      <c r="M1818" s="36">
        <f t="shared" si="142"/>
        <v>15</v>
      </c>
      <c r="N1818" s="36">
        <f t="shared" si="143"/>
        <v>5</v>
      </c>
      <c r="O1818" s="36" t="str">
        <f t="shared" si="144"/>
        <v>201615</v>
      </c>
      <c r="P1818" s="36" t="str">
        <f>CONCATENATE(K1818,MONTH(ExpensesDBTable[[#This Row],[Date]]))</f>
        <v>20164</v>
      </c>
      <c r="Q1818" s="36" t="s">
        <v>108</v>
      </c>
      <c r="R1818" s="36" t="s">
        <v>14</v>
      </c>
      <c r="S1818" s="38">
        <v>11.44</v>
      </c>
      <c r="T1818" s="36" t="s">
        <v>100</v>
      </c>
      <c r="U1818" s="36" t="s">
        <v>1780</v>
      </c>
    </row>
    <row r="1819" spans="10:21" x14ac:dyDescent="0.25">
      <c r="J1819" s="37">
        <v>42466</v>
      </c>
      <c r="K1819" s="36">
        <f t="shared" si="140"/>
        <v>2016</v>
      </c>
      <c r="L1819" s="36" t="str">
        <f t="shared" si="141"/>
        <v>April</v>
      </c>
      <c r="M1819" s="36">
        <f t="shared" si="142"/>
        <v>15</v>
      </c>
      <c r="N1819" s="36">
        <f t="shared" si="143"/>
        <v>6</v>
      </c>
      <c r="O1819" s="36" t="str">
        <f t="shared" si="144"/>
        <v>201615</v>
      </c>
      <c r="P1819" s="36" t="str">
        <f>CONCATENATE(K1819,MONTH(ExpensesDBTable[[#This Row],[Date]]))</f>
        <v>20164</v>
      </c>
      <c r="Q1819" s="36" t="s">
        <v>145</v>
      </c>
      <c r="R1819" s="36" t="s">
        <v>23</v>
      </c>
      <c r="S1819" s="38">
        <v>94.85</v>
      </c>
      <c r="T1819" s="36" t="s">
        <v>106</v>
      </c>
      <c r="U1819" s="36" t="s">
        <v>1781</v>
      </c>
    </row>
    <row r="1820" spans="10:21" x14ac:dyDescent="0.25">
      <c r="J1820" s="37">
        <v>42466</v>
      </c>
      <c r="K1820" s="36">
        <f t="shared" si="140"/>
        <v>2016</v>
      </c>
      <c r="L1820" s="36" t="str">
        <f t="shared" si="141"/>
        <v>April</v>
      </c>
      <c r="M1820" s="36">
        <f t="shared" si="142"/>
        <v>15</v>
      </c>
      <c r="N1820" s="36">
        <f t="shared" si="143"/>
        <v>6</v>
      </c>
      <c r="O1820" s="36" t="str">
        <f t="shared" si="144"/>
        <v>201615</v>
      </c>
      <c r="P1820" s="36" t="str">
        <f>CONCATENATE(K1820,MONTH(ExpensesDBTable[[#This Row],[Date]]))</f>
        <v>20164</v>
      </c>
      <c r="Q1820" s="36" t="s">
        <v>119</v>
      </c>
      <c r="R1820" s="36" t="s">
        <v>14</v>
      </c>
      <c r="S1820" s="38">
        <v>10.75</v>
      </c>
      <c r="T1820" s="36" t="s">
        <v>100</v>
      </c>
      <c r="U1820" s="36" t="s">
        <v>1782</v>
      </c>
    </row>
    <row r="1821" spans="10:21" x14ac:dyDescent="0.25">
      <c r="J1821" s="37">
        <v>42467</v>
      </c>
      <c r="K1821" s="36">
        <f t="shared" si="140"/>
        <v>2016</v>
      </c>
      <c r="L1821" s="36" t="str">
        <f t="shared" si="141"/>
        <v>April</v>
      </c>
      <c r="M1821" s="36">
        <f t="shared" si="142"/>
        <v>15</v>
      </c>
      <c r="N1821" s="36">
        <f t="shared" si="143"/>
        <v>7</v>
      </c>
      <c r="O1821" s="36" t="str">
        <f t="shared" si="144"/>
        <v>201615</v>
      </c>
      <c r="P1821" s="36" t="str">
        <f>CONCATENATE(K1821,MONTH(ExpensesDBTable[[#This Row],[Date]]))</f>
        <v>20164</v>
      </c>
      <c r="Q1821" s="36" t="s">
        <v>1204</v>
      </c>
      <c r="R1821" s="36" t="s">
        <v>23</v>
      </c>
      <c r="S1821" s="38">
        <v>17.5</v>
      </c>
      <c r="T1821" s="36" t="s">
        <v>106</v>
      </c>
      <c r="U1821" s="36" t="s">
        <v>1783</v>
      </c>
    </row>
    <row r="1822" spans="10:21" x14ac:dyDescent="0.25">
      <c r="J1822" s="37">
        <v>42467</v>
      </c>
      <c r="K1822" s="36">
        <f t="shared" si="140"/>
        <v>2016</v>
      </c>
      <c r="L1822" s="36" t="str">
        <f t="shared" si="141"/>
        <v>April</v>
      </c>
      <c r="M1822" s="36">
        <f t="shared" si="142"/>
        <v>15</v>
      </c>
      <c r="N1822" s="36">
        <f t="shared" si="143"/>
        <v>7</v>
      </c>
      <c r="O1822" s="36" t="str">
        <f t="shared" si="144"/>
        <v>201615</v>
      </c>
      <c r="P1822" s="36" t="str">
        <f>CONCATENATE(K1822,MONTH(ExpensesDBTable[[#This Row],[Date]]))</f>
        <v>20164</v>
      </c>
      <c r="Q1822" s="36" t="s">
        <v>1204</v>
      </c>
      <c r="R1822" s="36" t="s">
        <v>23</v>
      </c>
      <c r="S1822" s="38">
        <v>12.5</v>
      </c>
      <c r="T1822" s="36" t="s">
        <v>106</v>
      </c>
      <c r="U1822" s="36" t="s">
        <v>1784</v>
      </c>
    </row>
    <row r="1823" spans="10:21" x14ac:dyDescent="0.25">
      <c r="J1823" s="37">
        <v>42468</v>
      </c>
      <c r="K1823" s="36">
        <f t="shared" si="140"/>
        <v>2016</v>
      </c>
      <c r="L1823" s="36" t="str">
        <f t="shared" si="141"/>
        <v>April</v>
      </c>
      <c r="M1823" s="36">
        <f t="shared" si="142"/>
        <v>15</v>
      </c>
      <c r="N1823" s="36">
        <f t="shared" si="143"/>
        <v>8</v>
      </c>
      <c r="O1823" s="36" t="str">
        <f t="shared" si="144"/>
        <v>201615</v>
      </c>
      <c r="P1823" s="36" t="str">
        <f>CONCATENATE(K1823,MONTH(ExpensesDBTable[[#This Row],[Date]]))</f>
        <v>20164</v>
      </c>
      <c r="Q1823" s="36" t="s">
        <v>182</v>
      </c>
      <c r="R1823" s="36" t="s">
        <v>14</v>
      </c>
      <c r="S1823" s="38">
        <v>5</v>
      </c>
      <c r="T1823" s="36" t="s">
        <v>100</v>
      </c>
      <c r="U1823" s="36" t="s">
        <v>1785</v>
      </c>
    </row>
    <row r="1824" spans="10:21" x14ac:dyDescent="0.25">
      <c r="J1824" s="37">
        <v>42468</v>
      </c>
      <c r="K1824" s="36">
        <f t="shared" si="140"/>
        <v>2016</v>
      </c>
      <c r="L1824" s="36" t="str">
        <f t="shared" si="141"/>
        <v>April</v>
      </c>
      <c r="M1824" s="36">
        <f t="shared" si="142"/>
        <v>15</v>
      </c>
      <c r="N1824" s="36">
        <f t="shared" si="143"/>
        <v>8</v>
      </c>
      <c r="O1824" s="36" t="str">
        <f t="shared" si="144"/>
        <v>201615</v>
      </c>
      <c r="P1824" s="36" t="str">
        <f>CONCATENATE(K1824,MONTH(ExpensesDBTable[[#This Row],[Date]]))</f>
        <v>20164</v>
      </c>
      <c r="Q1824" s="36" t="s">
        <v>1051</v>
      </c>
      <c r="R1824" s="36" t="s">
        <v>14</v>
      </c>
      <c r="S1824" s="38">
        <v>8.3000000000000007</v>
      </c>
      <c r="T1824" s="36" t="s">
        <v>100</v>
      </c>
      <c r="U1824" s="36" t="s">
        <v>1786</v>
      </c>
    </row>
    <row r="1825" spans="10:21" x14ac:dyDescent="0.25">
      <c r="J1825" s="37">
        <v>42468</v>
      </c>
      <c r="K1825" s="36">
        <f t="shared" si="140"/>
        <v>2016</v>
      </c>
      <c r="L1825" s="36" t="str">
        <f t="shared" si="141"/>
        <v>April</v>
      </c>
      <c r="M1825" s="36">
        <f t="shared" si="142"/>
        <v>15</v>
      </c>
      <c r="N1825" s="36">
        <f t="shared" si="143"/>
        <v>8</v>
      </c>
      <c r="O1825" s="36" t="str">
        <f t="shared" si="144"/>
        <v>201615</v>
      </c>
      <c r="P1825" s="36" t="str">
        <f>CONCATENATE(K1825,MONTH(ExpensesDBTable[[#This Row],[Date]]))</f>
        <v>20164</v>
      </c>
      <c r="Q1825" s="36" t="s">
        <v>108</v>
      </c>
      <c r="R1825" s="36" t="s">
        <v>14</v>
      </c>
      <c r="S1825" s="38">
        <v>6.72</v>
      </c>
      <c r="T1825" s="36" t="s">
        <v>100</v>
      </c>
      <c r="U1825" s="36" t="s">
        <v>1787</v>
      </c>
    </row>
    <row r="1826" spans="10:21" x14ac:dyDescent="0.25">
      <c r="J1826" s="37">
        <v>42469</v>
      </c>
      <c r="K1826" s="36">
        <f t="shared" si="140"/>
        <v>2016</v>
      </c>
      <c r="L1826" s="36" t="str">
        <f t="shared" si="141"/>
        <v>April</v>
      </c>
      <c r="M1826" s="36">
        <f t="shared" si="142"/>
        <v>15</v>
      </c>
      <c r="N1826" s="36">
        <f t="shared" si="143"/>
        <v>9</v>
      </c>
      <c r="O1826" s="36" t="str">
        <f t="shared" si="144"/>
        <v>201615</v>
      </c>
      <c r="P1826" s="36" t="str">
        <f>CONCATENATE(K1826,MONTH(ExpensesDBTable[[#This Row],[Date]]))</f>
        <v>20164</v>
      </c>
      <c r="Q1826" s="36" t="s">
        <v>182</v>
      </c>
      <c r="R1826" s="36" t="s">
        <v>17</v>
      </c>
      <c r="S1826" s="38">
        <v>27.99</v>
      </c>
      <c r="T1826" s="36" t="s">
        <v>106</v>
      </c>
      <c r="U1826" s="36" t="s">
        <v>1788</v>
      </c>
    </row>
    <row r="1827" spans="10:21" x14ac:dyDescent="0.25">
      <c r="J1827" s="37">
        <v>42469</v>
      </c>
      <c r="K1827" s="36">
        <f t="shared" si="140"/>
        <v>2016</v>
      </c>
      <c r="L1827" s="36" t="str">
        <f t="shared" si="141"/>
        <v>April</v>
      </c>
      <c r="M1827" s="36">
        <f t="shared" si="142"/>
        <v>15</v>
      </c>
      <c r="N1827" s="36">
        <f t="shared" si="143"/>
        <v>9</v>
      </c>
      <c r="O1827" s="36" t="str">
        <f t="shared" si="144"/>
        <v>201615</v>
      </c>
      <c r="P1827" s="36" t="str">
        <f>CONCATENATE(K1827,MONTH(ExpensesDBTable[[#This Row],[Date]]))</f>
        <v>20164</v>
      </c>
      <c r="Q1827" s="36" t="s">
        <v>1051</v>
      </c>
      <c r="R1827" s="36" t="s">
        <v>14</v>
      </c>
      <c r="S1827" s="38">
        <v>9.07</v>
      </c>
      <c r="T1827" s="36" t="s">
        <v>100</v>
      </c>
      <c r="U1827" s="36" t="s">
        <v>389</v>
      </c>
    </row>
    <row r="1828" spans="10:21" x14ac:dyDescent="0.25">
      <c r="J1828" s="37">
        <v>42469</v>
      </c>
      <c r="K1828" s="36">
        <f t="shared" si="140"/>
        <v>2016</v>
      </c>
      <c r="L1828" s="36" t="str">
        <f t="shared" si="141"/>
        <v>April</v>
      </c>
      <c r="M1828" s="36">
        <f t="shared" si="142"/>
        <v>15</v>
      </c>
      <c r="N1828" s="36">
        <f t="shared" si="143"/>
        <v>9</v>
      </c>
      <c r="O1828" s="36" t="str">
        <f t="shared" si="144"/>
        <v>201615</v>
      </c>
      <c r="P1828" s="36" t="str">
        <f>CONCATENATE(K1828,MONTH(ExpensesDBTable[[#This Row],[Date]]))</f>
        <v>20164</v>
      </c>
      <c r="Q1828" s="36" t="s">
        <v>1238</v>
      </c>
      <c r="R1828" s="36" t="s">
        <v>22</v>
      </c>
      <c r="S1828" s="38">
        <v>42.52</v>
      </c>
      <c r="T1828" s="36" t="s">
        <v>106</v>
      </c>
      <c r="U1828" s="36" t="s">
        <v>1789</v>
      </c>
    </row>
    <row r="1829" spans="10:21" x14ac:dyDescent="0.25">
      <c r="J1829" s="37">
        <v>42469</v>
      </c>
      <c r="K1829" s="36">
        <f t="shared" si="140"/>
        <v>2016</v>
      </c>
      <c r="L1829" s="36" t="str">
        <f t="shared" si="141"/>
        <v>April</v>
      </c>
      <c r="M1829" s="36">
        <f t="shared" si="142"/>
        <v>15</v>
      </c>
      <c r="N1829" s="36">
        <f t="shared" si="143"/>
        <v>9</v>
      </c>
      <c r="O1829" s="36" t="str">
        <f t="shared" si="144"/>
        <v>201615</v>
      </c>
      <c r="P1829" s="36" t="str">
        <f>CONCATENATE(K1829,MONTH(ExpensesDBTable[[#This Row],[Date]]))</f>
        <v>20164</v>
      </c>
      <c r="Q1829" s="36" t="s">
        <v>119</v>
      </c>
      <c r="R1829" s="36" t="s">
        <v>14</v>
      </c>
      <c r="S1829" s="38">
        <v>7</v>
      </c>
      <c r="T1829" s="36" t="s">
        <v>100</v>
      </c>
      <c r="U1829" s="36" t="s">
        <v>1790</v>
      </c>
    </row>
    <row r="1830" spans="10:21" x14ac:dyDescent="0.25">
      <c r="J1830" s="37">
        <v>42470</v>
      </c>
      <c r="K1830" s="36">
        <f t="shared" si="140"/>
        <v>2016</v>
      </c>
      <c r="L1830" s="36" t="str">
        <f t="shared" si="141"/>
        <v>April</v>
      </c>
      <c r="M1830" s="36">
        <f t="shared" si="142"/>
        <v>15</v>
      </c>
      <c r="N1830" s="36">
        <f t="shared" si="143"/>
        <v>10</v>
      </c>
      <c r="O1830" s="36" t="str">
        <f t="shared" si="144"/>
        <v>201615</v>
      </c>
      <c r="P1830" s="36" t="str">
        <f>CONCATENATE(K1830,MONTH(ExpensesDBTable[[#This Row],[Date]]))</f>
        <v>20164</v>
      </c>
      <c r="Q1830" s="36" t="s">
        <v>130</v>
      </c>
      <c r="R1830" s="36" t="s">
        <v>14</v>
      </c>
      <c r="S1830" s="38">
        <v>6</v>
      </c>
      <c r="T1830" s="36" t="s">
        <v>100</v>
      </c>
      <c r="U1830" s="36" t="s">
        <v>1791</v>
      </c>
    </row>
    <row r="1831" spans="10:21" x14ac:dyDescent="0.25">
      <c r="J1831" s="37">
        <v>42470</v>
      </c>
      <c r="K1831" s="36">
        <f t="shared" si="140"/>
        <v>2016</v>
      </c>
      <c r="L1831" s="36" t="str">
        <f t="shared" si="141"/>
        <v>April</v>
      </c>
      <c r="M1831" s="36">
        <f t="shared" si="142"/>
        <v>15</v>
      </c>
      <c r="N1831" s="36">
        <f t="shared" si="143"/>
        <v>10</v>
      </c>
      <c r="O1831" s="36" t="str">
        <f t="shared" si="144"/>
        <v>201615</v>
      </c>
      <c r="P1831" s="36" t="str">
        <f>CONCATENATE(K1831,MONTH(ExpensesDBTable[[#This Row],[Date]]))</f>
        <v>20164</v>
      </c>
      <c r="Q1831" s="36" t="s">
        <v>119</v>
      </c>
      <c r="R1831" s="36" t="s">
        <v>14</v>
      </c>
      <c r="S1831" s="38">
        <v>22.38</v>
      </c>
      <c r="T1831" s="36" t="s">
        <v>100</v>
      </c>
      <c r="U1831" s="36" t="s">
        <v>1792</v>
      </c>
    </row>
    <row r="1832" spans="10:21" x14ac:dyDescent="0.25">
      <c r="J1832" s="37">
        <v>42470</v>
      </c>
      <c r="K1832" s="36">
        <f t="shared" si="140"/>
        <v>2016</v>
      </c>
      <c r="L1832" s="36" t="str">
        <f t="shared" si="141"/>
        <v>April</v>
      </c>
      <c r="M1832" s="36">
        <f t="shared" si="142"/>
        <v>15</v>
      </c>
      <c r="N1832" s="36">
        <f t="shared" si="143"/>
        <v>10</v>
      </c>
      <c r="O1832" s="36" t="str">
        <f t="shared" si="144"/>
        <v>201615</v>
      </c>
      <c r="P1832" s="36" t="str">
        <f>CONCATENATE(K1832,MONTH(ExpensesDBTable[[#This Row],[Date]]))</f>
        <v>20164</v>
      </c>
      <c r="Q1832" s="36" t="s">
        <v>604</v>
      </c>
      <c r="R1832" s="36" t="s">
        <v>14</v>
      </c>
      <c r="S1832" s="38">
        <v>15</v>
      </c>
      <c r="T1832" s="36" t="s">
        <v>100</v>
      </c>
      <c r="U1832" s="36" t="s">
        <v>1793</v>
      </c>
    </row>
    <row r="1833" spans="10:21" x14ac:dyDescent="0.25">
      <c r="J1833" s="37">
        <v>42471</v>
      </c>
      <c r="K1833" s="36">
        <f t="shared" si="140"/>
        <v>2016</v>
      </c>
      <c r="L1833" s="36" t="str">
        <f t="shared" si="141"/>
        <v>April</v>
      </c>
      <c r="M1833" s="36">
        <f t="shared" si="142"/>
        <v>16</v>
      </c>
      <c r="N1833" s="36">
        <f t="shared" si="143"/>
        <v>11</v>
      </c>
      <c r="O1833" s="36" t="str">
        <f t="shared" si="144"/>
        <v>201616</v>
      </c>
      <c r="P1833" s="36" t="str">
        <f>CONCATENATE(K1833,MONTH(ExpensesDBTable[[#This Row],[Date]]))</f>
        <v>20164</v>
      </c>
      <c r="Q1833" s="36" t="s">
        <v>1693</v>
      </c>
      <c r="R1833" s="36" t="s">
        <v>17</v>
      </c>
      <c r="S1833" s="38">
        <v>31.15</v>
      </c>
      <c r="T1833" s="36" t="s">
        <v>106</v>
      </c>
      <c r="U1833" s="39" t="s">
        <v>1794</v>
      </c>
    </row>
    <row r="1834" spans="10:21" x14ac:dyDescent="0.25">
      <c r="J1834" s="37">
        <v>42471</v>
      </c>
      <c r="K1834" s="36">
        <f t="shared" si="140"/>
        <v>2016</v>
      </c>
      <c r="L1834" s="36" t="str">
        <f t="shared" si="141"/>
        <v>April</v>
      </c>
      <c r="M1834" s="36">
        <f t="shared" si="142"/>
        <v>16</v>
      </c>
      <c r="N1834" s="36">
        <f t="shared" si="143"/>
        <v>11</v>
      </c>
      <c r="O1834" s="36" t="str">
        <f t="shared" si="144"/>
        <v>201616</v>
      </c>
      <c r="P1834" s="36" t="str">
        <f>CONCATENATE(K1834,MONTH(ExpensesDBTable[[#This Row],[Date]]))</f>
        <v>20164</v>
      </c>
      <c r="Q1834" s="36" t="s">
        <v>182</v>
      </c>
      <c r="R1834" s="36" t="s">
        <v>19</v>
      </c>
      <c r="S1834" s="38">
        <v>57.4</v>
      </c>
      <c r="T1834" s="36" t="s">
        <v>106</v>
      </c>
      <c r="U1834" s="36" t="s">
        <v>1795</v>
      </c>
    </row>
    <row r="1835" spans="10:21" x14ac:dyDescent="0.25">
      <c r="J1835" s="37">
        <v>42471</v>
      </c>
      <c r="K1835" s="36">
        <f t="shared" si="140"/>
        <v>2016</v>
      </c>
      <c r="L1835" s="36" t="str">
        <f t="shared" si="141"/>
        <v>April</v>
      </c>
      <c r="M1835" s="36">
        <f t="shared" si="142"/>
        <v>16</v>
      </c>
      <c r="N1835" s="36">
        <f t="shared" si="143"/>
        <v>11</v>
      </c>
      <c r="O1835" s="36" t="str">
        <f t="shared" si="144"/>
        <v>201616</v>
      </c>
      <c r="P1835" s="36" t="str">
        <f>CONCATENATE(K1835,MONTH(ExpensesDBTable[[#This Row],[Date]]))</f>
        <v>20164</v>
      </c>
      <c r="Q1835" s="36" t="s">
        <v>119</v>
      </c>
      <c r="R1835" s="36" t="s">
        <v>14</v>
      </c>
      <c r="S1835" s="38">
        <v>11.38</v>
      </c>
      <c r="T1835" s="36" t="s">
        <v>100</v>
      </c>
      <c r="U1835" s="36" t="s">
        <v>1796</v>
      </c>
    </row>
    <row r="1836" spans="10:21" x14ac:dyDescent="0.25">
      <c r="J1836" s="37">
        <v>42472</v>
      </c>
      <c r="K1836" s="36">
        <f t="shared" si="140"/>
        <v>2016</v>
      </c>
      <c r="L1836" s="36" t="str">
        <f t="shared" si="141"/>
        <v>April</v>
      </c>
      <c r="M1836" s="36">
        <f t="shared" si="142"/>
        <v>16</v>
      </c>
      <c r="N1836" s="36">
        <f t="shared" si="143"/>
        <v>12</v>
      </c>
      <c r="O1836" s="36" t="str">
        <f t="shared" si="144"/>
        <v>201616</v>
      </c>
      <c r="P1836" s="36" t="str">
        <f>CONCATENATE(K1836,MONTH(ExpensesDBTable[[#This Row],[Date]]))</f>
        <v>20164</v>
      </c>
      <c r="Q1836" s="36" t="s">
        <v>108</v>
      </c>
      <c r="R1836" s="36" t="s">
        <v>14</v>
      </c>
      <c r="S1836" s="38">
        <v>9.73</v>
      </c>
      <c r="T1836" s="36" t="s">
        <v>100</v>
      </c>
      <c r="U1836" s="36" t="s">
        <v>1797</v>
      </c>
    </row>
    <row r="1837" spans="10:21" x14ac:dyDescent="0.25">
      <c r="J1837" s="37">
        <v>42473</v>
      </c>
      <c r="K1837" s="36">
        <f t="shared" si="140"/>
        <v>2016</v>
      </c>
      <c r="L1837" s="36" t="str">
        <f t="shared" si="141"/>
        <v>April</v>
      </c>
      <c r="M1837" s="36">
        <f t="shared" si="142"/>
        <v>16</v>
      </c>
      <c r="N1837" s="36">
        <f t="shared" si="143"/>
        <v>13</v>
      </c>
      <c r="O1837" s="36" t="str">
        <f t="shared" si="144"/>
        <v>201616</v>
      </c>
      <c r="P1837" s="36" t="str">
        <f>CONCATENATE(K1837,MONTH(ExpensesDBTable[[#This Row],[Date]]))</f>
        <v>20164</v>
      </c>
      <c r="Q1837" s="36" t="s">
        <v>119</v>
      </c>
      <c r="R1837" s="36" t="s">
        <v>14</v>
      </c>
      <c r="S1837" s="38">
        <v>5.75</v>
      </c>
      <c r="T1837" s="36" t="s">
        <v>100</v>
      </c>
      <c r="U1837" s="36" t="s">
        <v>1798</v>
      </c>
    </row>
    <row r="1838" spans="10:21" x14ac:dyDescent="0.25">
      <c r="J1838" s="37">
        <v>42474</v>
      </c>
      <c r="K1838" s="36">
        <f t="shared" si="140"/>
        <v>2016</v>
      </c>
      <c r="L1838" s="36" t="str">
        <f t="shared" si="141"/>
        <v>April</v>
      </c>
      <c r="M1838" s="36">
        <f t="shared" si="142"/>
        <v>16</v>
      </c>
      <c r="N1838" s="36">
        <f t="shared" si="143"/>
        <v>14</v>
      </c>
      <c r="O1838" s="36" t="str">
        <f t="shared" si="144"/>
        <v>201616</v>
      </c>
      <c r="P1838" s="36" t="str">
        <f>CONCATENATE(K1838,MONTH(ExpensesDBTable[[#This Row],[Date]]))</f>
        <v>20164</v>
      </c>
      <c r="Q1838" s="36" t="s">
        <v>1059</v>
      </c>
      <c r="R1838" s="36" t="s">
        <v>17</v>
      </c>
      <c r="S1838" s="38">
        <v>193.47</v>
      </c>
      <c r="T1838" s="36" t="s">
        <v>106</v>
      </c>
      <c r="U1838" s="36" t="s">
        <v>1799</v>
      </c>
    </row>
    <row r="1839" spans="10:21" x14ac:dyDescent="0.25">
      <c r="J1839" s="37">
        <v>42474</v>
      </c>
      <c r="K1839" s="36">
        <f t="shared" si="140"/>
        <v>2016</v>
      </c>
      <c r="L1839" s="36" t="str">
        <f t="shared" si="141"/>
        <v>April</v>
      </c>
      <c r="M1839" s="36">
        <f t="shared" si="142"/>
        <v>16</v>
      </c>
      <c r="N1839" s="36">
        <f t="shared" si="143"/>
        <v>14</v>
      </c>
      <c r="O1839" s="36" t="str">
        <f t="shared" si="144"/>
        <v>201616</v>
      </c>
      <c r="P1839" s="36" t="str">
        <f>CONCATENATE(K1839,MONTH(ExpensesDBTable[[#This Row],[Date]]))</f>
        <v>20164</v>
      </c>
      <c r="Q1839" s="36" t="s">
        <v>108</v>
      </c>
      <c r="R1839" s="36" t="s">
        <v>14</v>
      </c>
      <c r="S1839" s="38">
        <v>11.95</v>
      </c>
      <c r="T1839" s="36" t="s">
        <v>100</v>
      </c>
      <c r="U1839" s="36" t="s">
        <v>1800</v>
      </c>
    </row>
    <row r="1840" spans="10:21" x14ac:dyDescent="0.25">
      <c r="J1840" s="37">
        <v>42475</v>
      </c>
      <c r="K1840" s="36">
        <f t="shared" si="140"/>
        <v>2016</v>
      </c>
      <c r="L1840" s="36" t="str">
        <f t="shared" si="141"/>
        <v>April</v>
      </c>
      <c r="M1840" s="36">
        <f t="shared" si="142"/>
        <v>16</v>
      </c>
      <c r="N1840" s="36">
        <f t="shared" si="143"/>
        <v>15</v>
      </c>
      <c r="O1840" s="36" t="str">
        <f t="shared" si="144"/>
        <v>201616</v>
      </c>
      <c r="P1840" s="36" t="str">
        <f>CONCATENATE(K1840,MONTH(ExpensesDBTable[[#This Row],[Date]]))</f>
        <v>20164</v>
      </c>
      <c r="Q1840" s="36" t="s">
        <v>122</v>
      </c>
      <c r="R1840" s="36" t="s">
        <v>11</v>
      </c>
      <c r="S1840" s="38">
        <v>22.3</v>
      </c>
      <c r="T1840" s="36" t="s">
        <v>106</v>
      </c>
      <c r="U1840" s="36" t="s">
        <v>1801</v>
      </c>
    </row>
    <row r="1841" spans="10:21" x14ac:dyDescent="0.25">
      <c r="J1841" s="37">
        <v>42475</v>
      </c>
      <c r="K1841" s="36">
        <f t="shared" si="140"/>
        <v>2016</v>
      </c>
      <c r="L1841" s="36" t="str">
        <f t="shared" si="141"/>
        <v>April</v>
      </c>
      <c r="M1841" s="36">
        <f t="shared" si="142"/>
        <v>16</v>
      </c>
      <c r="N1841" s="36">
        <f t="shared" si="143"/>
        <v>15</v>
      </c>
      <c r="O1841" s="36" t="str">
        <f t="shared" si="144"/>
        <v>201616</v>
      </c>
      <c r="P1841" s="36" t="str">
        <f>CONCATENATE(K1841,MONTH(ExpensesDBTable[[#This Row],[Date]]))</f>
        <v>20164</v>
      </c>
      <c r="Q1841" s="36" t="s">
        <v>108</v>
      </c>
      <c r="R1841" s="36" t="s">
        <v>14</v>
      </c>
      <c r="S1841" s="38">
        <v>9</v>
      </c>
      <c r="T1841" s="36" t="s">
        <v>100</v>
      </c>
      <c r="U1841" s="36" t="s">
        <v>1802</v>
      </c>
    </row>
    <row r="1842" spans="10:21" x14ac:dyDescent="0.25">
      <c r="J1842" s="37">
        <v>42475</v>
      </c>
      <c r="K1842" s="36">
        <f t="shared" si="140"/>
        <v>2016</v>
      </c>
      <c r="L1842" s="36" t="str">
        <f t="shared" si="141"/>
        <v>April</v>
      </c>
      <c r="M1842" s="36">
        <f t="shared" si="142"/>
        <v>16</v>
      </c>
      <c r="N1842" s="36">
        <f t="shared" si="143"/>
        <v>15</v>
      </c>
      <c r="O1842" s="36" t="str">
        <f t="shared" si="144"/>
        <v>201616</v>
      </c>
      <c r="P1842" s="36" t="str">
        <f>CONCATENATE(K1842,MONTH(ExpensesDBTable[[#This Row],[Date]]))</f>
        <v>20164</v>
      </c>
      <c r="Q1842" s="36" t="s">
        <v>853</v>
      </c>
      <c r="R1842" s="36" t="s">
        <v>22</v>
      </c>
      <c r="S1842" s="38">
        <v>771.6</v>
      </c>
      <c r="T1842" s="36" t="s">
        <v>106</v>
      </c>
      <c r="U1842" s="36" t="s">
        <v>1803</v>
      </c>
    </row>
    <row r="1843" spans="10:21" x14ac:dyDescent="0.25">
      <c r="J1843" s="37">
        <v>42475</v>
      </c>
      <c r="K1843" s="36">
        <f t="shared" si="140"/>
        <v>2016</v>
      </c>
      <c r="L1843" s="36" t="str">
        <f t="shared" si="141"/>
        <v>April</v>
      </c>
      <c r="M1843" s="36">
        <f t="shared" si="142"/>
        <v>16</v>
      </c>
      <c r="N1843" s="36">
        <f t="shared" si="143"/>
        <v>15</v>
      </c>
      <c r="O1843" s="36" t="str">
        <f t="shared" si="144"/>
        <v>201616</v>
      </c>
      <c r="P1843" s="36" t="str">
        <f>CONCATENATE(K1843,MONTH(ExpensesDBTable[[#This Row],[Date]]))</f>
        <v>20164</v>
      </c>
      <c r="Q1843" s="36" t="s">
        <v>182</v>
      </c>
      <c r="R1843" s="36" t="s">
        <v>19</v>
      </c>
      <c r="S1843" s="38">
        <v>1182.6400000000001</v>
      </c>
      <c r="T1843" s="36" t="s">
        <v>106</v>
      </c>
      <c r="U1843" s="36" t="s">
        <v>1804</v>
      </c>
    </row>
    <row r="1844" spans="10:21" x14ac:dyDescent="0.25">
      <c r="J1844" s="37">
        <v>42475</v>
      </c>
      <c r="K1844" s="36">
        <f t="shared" si="140"/>
        <v>2016</v>
      </c>
      <c r="L1844" s="36" t="str">
        <f t="shared" si="141"/>
        <v>April</v>
      </c>
      <c r="M1844" s="36">
        <f t="shared" si="142"/>
        <v>16</v>
      </c>
      <c r="N1844" s="36">
        <f t="shared" si="143"/>
        <v>15</v>
      </c>
      <c r="O1844" s="36" t="str">
        <f t="shared" si="144"/>
        <v>201616</v>
      </c>
      <c r="P1844" s="36" t="str">
        <f>CONCATENATE(K1844,MONTH(ExpensesDBTable[[#This Row],[Date]]))</f>
        <v>20164</v>
      </c>
      <c r="Q1844" s="36" t="s">
        <v>182</v>
      </c>
      <c r="R1844" s="36" t="s">
        <v>17</v>
      </c>
      <c r="S1844" s="38">
        <v>6.6</v>
      </c>
      <c r="T1844" s="36" t="s">
        <v>106</v>
      </c>
      <c r="U1844" s="36" t="s">
        <v>1805</v>
      </c>
    </row>
    <row r="1845" spans="10:21" x14ac:dyDescent="0.25">
      <c r="J1845" s="37">
        <v>42475</v>
      </c>
      <c r="K1845" s="36">
        <f t="shared" si="140"/>
        <v>2016</v>
      </c>
      <c r="L1845" s="36" t="str">
        <f t="shared" si="141"/>
        <v>April</v>
      </c>
      <c r="M1845" s="36">
        <f t="shared" si="142"/>
        <v>16</v>
      </c>
      <c r="N1845" s="36">
        <f t="shared" si="143"/>
        <v>15</v>
      </c>
      <c r="O1845" s="36" t="str">
        <f t="shared" si="144"/>
        <v>201616</v>
      </c>
      <c r="P1845" s="36" t="str">
        <f>CONCATENATE(K1845,MONTH(ExpensesDBTable[[#This Row],[Date]]))</f>
        <v>20164</v>
      </c>
      <c r="Q1845" s="36" t="s">
        <v>128</v>
      </c>
      <c r="R1845" s="36" t="s">
        <v>22</v>
      </c>
      <c r="S1845" s="38">
        <v>4</v>
      </c>
      <c r="T1845" s="36" t="s">
        <v>100</v>
      </c>
      <c r="U1845" s="36" t="s">
        <v>1806</v>
      </c>
    </row>
    <row r="1846" spans="10:21" x14ac:dyDescent="0.25">
      <c r="J1846" s="37">
        <v>42475</v>
      </c>
      <c r="K1846" s="36">
        <f t="shared" si="140"/>
        <v>2016</v>
      </c>
      <c r="L1846" s="36" t="str">
        <f t="shared" si="141"/>
        <v>April</v>
      </c>
      <c r="M1846" s="36">
        <f t="shared" si="142"/>
        <v>16</v>
      </c>
      <c r="N1846" s="36">
        <f t="shared" si="143"/>
        <v>15</v>
      </c>
      <c r="O1846" s="36" t="str">
        <f t="shared" si="144"/>
        <v>201616</v>
      </c>
      <c r="P1846" s="36" t="str">
        <f>CONCATENATE(K1846,MONTH(ExpensesDBTable[[#This Row],[Date]]))</f>
        <v>20164</v>
      </c>
      <c r="Q1846" s="36" t="s">
        <v>1335</v>
      </c>
      <c r="R1846" s="36" t="s">
        <v>22</v>
      </c>
      <c r="S1846" s="38">
        <v>4.5</v>
      </c>
      <c r="T1846" s="36" t="s">
        <v>106</v>
      </c>
      <c r="U1846" s="36" t="s">
        <v>1807</v>
      </c>
    </row>
    <row r="1847" spans="10:21" x14ac:dyDescent="0.25">
      <c r="J1847" s="37">
        <v>42476</v>
      </c>
      <c r="K1847" s="36">
        <f t="shared" si="140"/>
        <v>2016</v>
      </c>
      <c r="L1847" s="36" t="str">
        <f t="shared" si="141"/>
        <v>April</v>
      </c>
      <c r="M1847" s="36">
        <f t="shared" si="142"/>
        <v>16</v>
      </c>
      <c r="N1847" s="36">
        <f t="shared" si="143"/>
        <v>16</v>
      </c>
      <c r="O1847" s="36" t="str">
        <f t="shared" si="144"/>
        <v>201616</v>
      </c>
      <c r="P1847" s="36" t="str">
        <f>CONCATENATE(K1847,MONTH(ExpensesDBTable[[#This Row],[Date]]))</f>
        <v>20164</v>
      </c>
      <c r="Q1847" s="36" t="s">
        <v>182</v>
      </c>
      <c r="R1847" s="36" t="s">
        <v>17</v>
      </c>
      <c r="S1847" s="38">
        <v>5.5</v>
      </c>
      <c r="T1847" s="36" t="s">
        <v>100</v>
      </c>
      <c r="U1847" s="36" t="s">
        <v>1681</v>
      </c>
    </row>
    <row r="1848" spans="10:21" x14ac:dyDescent="0.25">
      <c r="J1848" s="37">
        <v>42476</v>
      </c>
      <c r="K1848" s="36">
        <f t="shared" si="140"/>
        <v>2016</v>
      </c>
      <c r="L1848" s="36" t="str">
        <f t="shared" si="141"/>
        <v>April</v>
      </c>
      <c r="M1848" s="36">
        <f t="shared" si="142"/>
        <v>16</v>
      </c>
      <c r="N1848" s="36">
        <f t="shared" si="143"/>
        <v>16</v>
      </c>
      <c r="O1848" s="36" t="str">
        <f t="shared" si="144"/>
        <v>201616</v>
      </c>
      <c r="P1848" s="36" t="str">
        <f>CONCATENATE(K1848,MONTH(ExpensesDBTable[[#This Row],[Date]]))</f>
        <v>20164</v>
      </c>
      <c r="Q1848" s="36" t="s">
        <v>1051</v>
      </c>
      <c r="R1848" s="36" t="s">
        <v>14</v>
      </c>
      <c r="S1848" s="38">
        <v>4.79</v>
      </c>
      <c r="T1848" s="36" t="s">
        <v>100</v>
      </c>
      <c r="U1848" s="36" t="s">
        <v>1808</v>
      </c>
    </row>
    <row r="1849" spans="10:21" x14ac:dyDescent="0.25">
      <c r="J1849" s="37">
        <v>42476</v>
      </c>
      <c r="K1849" s="36">
        <f t="shared" si="140"/>
        <v>2016</v>
      </c>
      <c r="L1849" s="36" t="str">
        <f t="shared" si="141"/>
        <v>April</v>
      </c>
      <c r="M1849" s="36">
        <f t="shared" si="142"/>
        <v>16</v>
      </c>
      <c r="N1849" s="36">
        <f t="shared" si="143"/>
        <v>16</v>
      </c>
      <c r="O1849" s="36" t="str">
        <f t="shared" si="144"/>
        <v>201616</v>
      </c>
      <c r="P1849" s="36" t="str">
        <f>CONCATENATE(K1849,MONTH(ExpensesDBTable[[#This Row],[Date]]))</f>
        <v>20164</v>
      </c>
      <c r="Q1849" s="36" t="s">
        <v>526</v>
      </c>
      <c r="R1849" s="36" t="s">
        <v>14</v>
      </c>
      <c r="S1849" s="38">
        <v>2.96</v>
      </c>
      <c r="T1849" s="36" t="s">
        <v>100</v>
      </c>
      <c r="U1849" s="36" t="s">
        <v>1809</v>
      </c>
    </row>
    <row r="1850" spans="10:21" x14ac:dyDescent="0.25">
      <c r="J1850" s="37">
        <v>42476</v>
      </c>
      <c r="K1850" s="36">
        <f t="shared" si="140"/>
        <v>2016</v>
      </c>
      <c r="L1850" s="36" t="str">
        <f t="shared" si="141"/>
        <v>April</v>
      </c>
      <c r="M1850" s="36">
        <f t="shared" si="142"/>
        <v>16</v>
      </c>
      <c r="N1850" s="36">
        <f t="shared" si="143"/>
        <v>16</v>
      </c>
      <c r="O1850" s="36" t="str">
        <f t="shared" si="144"/>
        <v>201616</v>
      </c>
      <c r="P1850" s="36" t="str">
        <f>CONCATENATE(K1850,MONTH(ExpensesDBTable[[#This Row],[Date]]))</f>
        <v>20164</v>
      </c>
      <c r="Q1850" s="36" t="s">
        <v>182</v>
      </c>
      <c r="R1850" s="36" t="s">
        <v>14</v>
      </c>
      <c r="S1850" s="38">
        <v>8</v>
      </c>
      <c r="T1850" s="36" t="s">
        <v>100</v>
      </c>
      <c r="U1850" s="36" t="s">
        <v>1810</v>
      </c>
    </row>
    <row r="1851" spans="10:21" x14ac:dyDescent="0.25">
      <c r="J1851" s="37">
        <v>42476</v>
      </c>
      <c r="K1851" s="36">
        <f t="shared" si="140"/>
        <v>2016</v>
      </c>
      <c r="L1851" s="36" t="str">
        <f t="shared" si="141"/>
        <v>April</v>
      </c>
      <c r="M1851" s="36">
        <f t="shared" si="142"/>
        <v>16</v>
      </c>
      <c r="N1851" s="36">
        <f t="shared" si="143"/>
        <v>16</v>
      </c>
      <c r="O1851" s="36" t="str">
        <f t="shared" si="144"/>
        <v>201616</v>
      </c>
      <c r="P1851" s="36" t="str">
        <f>CONCATENATE(K1851,MONTH(ExpensesDBTable[[#This Row],[Date]]))</f>
        <v>20164</v>
      </c>
      <c r="Q1851" s="36" t="s">
        <v>604</v>
      </c>
      <c r="R1851" s="36" t="s">
        <v>14</v>
      </c>
      <c r="S1851" s="38">
        <v>20</v>
      </c>
      <c r="T1851" s="36" t="s">
        <v>100</v>
      </c>
      <c r="U1851" s="36" t="s">
        <v>1811</v>
      </c>
    </row>
    <row r="1852" spans="10:21" x14ac:dyDescent="0.25">
      <c r="J1852" s="37">
        <v>42476</v>
      </c>
      <c r="K1852" s="36">
        <f t="shared" si="140"/>
        <v>2016</v>
      </c>
      <c r="L1852" s="36" t="str">
        <f t="shared" si="141"/>
        <v>April</v>
      </c>
      <c r="M1852" s="36">
        <f t="shared" si="142"/>
        <v>16</v>
      </c>
      <c r="N1852" s="36">
        <f t="shared" si="143"/>
        <v>16</v>
      </c>
      <c r="O1852" s="36" t="str">
        <f t="shared" si="144"/>
        <v>201616</v>
      </c>
      <c r="P1852" s="36" t="str">
        <f>CONCATENATE(K1852,MONTH(ExpensesDBTable[[#This Row],[Date]]))</f>
        <v>20164</v>
      </c>
      <c r="Q1852" s="36" t="s">
        <v>130</v>
      </c>
      <c r="R1852" s="36" t="s">
        <v>14</v>
      </c>
      <c r="S1852" s="38">
        <v>3</v>
      </c>
      <c r="T1852" s="36" t="s">
        <v>100</v>
      </c>
      <c r="U1852" s="36" t="s">
        <v>725</v>
      </c>
    </row>
    <row r="1853" spans="10:21" x14ac:dyDescent="0.25">
      <c r="J1853" s="37">
        <v>42477</v>
      </c>
      <c r="K1853" s="36">
        <f t="shared" si="140"/>
        <v>2016</v>
      </c>
      <c r="L1853" s="36" t="str">
        <f t="shared" si="141"/>
        <v>April</v>
      </c>
      <c r="M1853" s="36">
        <f t="shared" si="142"/>
        <v>16</v>
      </c>
      <c r="N1853" s="36">
        <f t="shared" si="143"/>
        <v>17</v>
      </c>
      <c r="O1853" s="36" t="str">
        <f t="shared" si="144"/>
        <v>201616</v>
      </c>
      <c r="P1853" s="36" t="str">
        <f>CONCATENATE(K1853,MONTH(ExpensesDBTable[[#This Row],[Date]]))</f>
        <v>20164</v>
      </c>
      <c r="Q1853" s="36" t="s">
        <v>119</v>
      </c>
      <c r="R1853" s="36" t="s">
        <v>14</v>
      </c>
      <c r="S1853" s="38">
        <v>16.8</v>
      </c>
      <c r="T1853" s="36" t="s">
        <v>100</v>
      </c>
      <c r="U1853" s="36" t="s">
        <v>1812</v>
      </c>
    </row>
    <row r="1854" spans="10:21" x14ac:dyDescent="0.25">
      <c r="J1854" s="37">
        <v>42477</v>
      </c>
      <c r="K1854" s="36">
        <f t="shared" si="140"/>
        <v>2016</v>
      </c>
      <c r="L1854" s="36" t="str">
        <f t="shared" si="141"/>
        <v>April</v>
      </c>
      <c r="M1854" s="36">
        <f t="shared" si="142"/>
        <v>16</v>
      </c>
      <c r="N1854" s="36">
        <f t="shared" si="143"/>
        <v>17</v>
      </c>
      <c r="O1854" s="36" t="str">
        <f t="shared" si="144"/>
        <v>201616</v>
      </c>
      <c r="P1854" s="36" t="str">
        <f>CONCATENATE(K1854,MONTH(ExpensesDBTable[[#This Row],[Date]]))</f>
        <v>20164</v>
      </c>
      <c r="Q1854" s="36" t="s">
        <v>604</v>
      </c>
      <c r="R1854" s="36" t="s">
        <v>14</v>
      </c>
      <c r="S1854" s="38">
        <v>1.5</v>
      </c>
      <c r="T1854" s="36" t="s">
        <v>100</v>
      </c>
      <c r="U1854" s="36" t="s">
        <v>1813</v>
      </c>
    </row>
    <row r="1855" spans="10:21" x14ac:dyDescent="0.25">
      <c r="J1855" s="37">
        <v>42477</v>
      </c>
      <c r="K1855" s="36">
        <f t="shared" si="140"/>
        <v>2016</v>
      </c>
      <c r="L1855" s="36" t="str">
        <f t="shared" si="141"/>
        <v>April</v>
      </c>
      <c r="M1855" s="36">
        <f t="shared" si="142"/>
        <v>16</v>
      </c>
      <c r="N1855" s="36">
        <f t="shared" si="143"/>
        <v>17</v>
      </c>
      <c r="O1855" s="36" t="str">
        <f t="shared" si="144"/>
        <v>201616</v>
      </c>
      <c r="P1855" s="36" t="str">
        <f>CONCATENATE(K1855,MONTH(ExpensesDBTable[[#This Row],[Date]]))</f>
        <v>20164</v>
      </c>
      <c r="Q1855" s="36" t="s">
        <v>108</v>
      </c>
      <c r="R1855" s="36" t="s">
        <v>14</v>
      </c>
      <c r="S1855" s="38">
        <v>13.4</v>
      </c>
      <c r="T1855" s="36" t="s">
        <v>100</v>
      </c>
      <c r="U1855" s="36" t="s">
        <v>1814</v>
      </c>
    </row>
    <row r="1856" spans="10:21" x14ac:dyDescent="0.25">
      <c r="J1856" s="37">
        <v>42477</v>
      </c>
      <c r="K1856" s="36">
        <f t="shared" si="140"/>
        <v>2016</v>
      </c>
      <c r="L1856" s="36" t="str">
        <f t="shared" si="141"/>
        <v>April</v>
      </c>
      <c r="M1856" s="36">
        <f t="shared" si="142"/>
        <v>16</v>
      </c>
      <c r="N1856" s="36">
        <f t="shared" si="143"/>
        <v>17</v>
      </c>
      <c r="O1856" s="36" t="str">
        <f t="shared" si="144"/>
        <v>201616</v>
      </c>
      <c r="P1856" s="36" t="str">
        <f>CONCATENATE(K1856,MONTH(ExpensesDBTable[[#This Row],[Date]]))</f>
        <v>20164</v>
      </c>
      <c r="Q1856" s="36" t="s">
        <v>108</v>
      </c>
      <c r="R1856" s="36" t="s">
        <v>14</v>
      </c>
      <c r="S1856" s="38">
        <v>6</v>
      </c>
      <c r="T1856" s="36" t="s">
        <v>100</v>
      </c>
      <c r="U1856" s="36" t="s">
        <v>1815</v>
      </c>
    </row>
    <row r="1857" spans="10:21" x14ac:dyDescent="0.25">
      <c r="J1857" s="37">
        <v>42478</v>
      </c>
      <c r="K1857" s="36">
        <f t="shared" si="140"/>
        <v>2016</v>
      </c>
      <c r="L1857" s="36" t="str">
        <f t="shared" si="141"/>
        <v>April</v>
      </c>
      <c r="M1857" s="36">
        <f t="shared" si="142"/>
        <v>17</v>
      </c>
      <c r="N1857" s="36">
        <f t="shared" si="143"/>
        <v>18</v>
      </c>
      <c r="O1857" s="36" t="str">
        <f t="shared" si="144"/>
        <v>201617</v>
      </c>
      <c r="P1857" s="36" t="str">
        <f>CONCATENATE(K1857,MONTH(ExpensesDBTable[[#This Row],[Date]]))</f>
        <v>20164</v>
      </c>
      <c r="Q1857" s="36" t="s">
        <v>119</v>
      </c>
      <c r="R1857" s="36" t="s">
        <v>14</v>
      </c>
      <c r="S1857" s="38">
        <v>16</v>
      </c>
      <c r="T1857" s="36" t="s">
        <v>100</v>
      </c>
      <c r="U1857" s="36" t="s">
        <v>527</v>
      </c>
    </row>
    <row r="1858" spans="10:21" x14ac:dyDescent="0.25">
      <c r="J1858" s="37">
        <v>42478</v>
      </c>
      <c r="K1858" s="36">
        <f t="shared" si="140"/>
        <v>2016</v>
      </c>
      <c r="L1858" s="36" t="str">
        <f t="shared" si="141"/>
        <v>April</v>
      </c>
      <c r="M1858" s="36">
        <f t="shared" si="142"/>
        <v>17</v>
      </c>
      <c r="N1858" s="36">
        <f t="shared" si="143"/>
        <v>18</v>
      </c>
      <c r="O1858" s="36" t="str">
        <f t="shared" si="144"/>
        <v>201617</v>
      </c>
      <c r="P1858" s="36" t="str">
        <f>CONCATENATE(K1858,MONTH(ExpensesDBTable[[#This Row],[Date]]))</f>
        <v>20164</v>
      </c>
      <c r="Q1858" s="36" t="s">
        <v>1192</v>
      </c>
      <c r="R1858" s="36" t="s">
        <v>21</v>
      </c>
      <c r="S1858" s="38">
        <v>1520</v>
      </c>
      <c r="T1858" s="36" t="s">
        <v>106</v>
      </c>
      <c r="U1858" s="36" t="s">
        <v>1816</v>
      </c>
    </row>
    <row r="1859" spans="10:21" x14ac:dyDescent="0.25">
      <c r="J1859" s="37">
        <v>42479</v>
      </c>
      <c r="K1859" s="36">
        <f t="shared" si="140"/>
        <v>2016</v>
      </c>
      <c r="L1859" s="36" t="str">
        <f t="shared" si="141"/>
        <v>April</v>
      </c>
      <c r="M1859" s="36">
        <f t="shared" si="142"/>
        <v>17</v>
      </c>
      <c r="N1859" s="36">
        <f t="shared" si="143"/>
        <v>19</v>
      </c>
      <c r="O1859" s="36" t="str">
        <f t="shared" si="144"/>
        <v>201617</v>
      </c>
      <c r="P1859" s="36" t="str">
        <f>CONCATENATE(K1859,MONTH(ExpensesDBTable[[#This Row],[Date]]))</f>
        <v>20164</v>
      </c>
      <c r="Q1859" s="36" t="s">
        <v>108</v>
      </c>
      <c r="R1859" s="36" t="s">
        <v>14</v>
      </c>
      <c r="S1859" s="38">
        <v>15.48</v>
      </c>
      <c r="T1859" s="36" t="s">
        <v>100</v>
      </c>
      <c r="U1859" s="36" t="s">
        <v>1817</v>
      </c>
    </row>
    <row r="1860" spans="10:21" x14ac:dyDescent="0.25">
      <c r="J1860" s="37">
        <v>42482</v>
      </c>
      <c r="K1860" s="36">
        <f t="shared" si="140"/>
        <v>2016</v>
      </c>
      <c r="L1860" s="36" t="str">
        <f t="shared" si="141"/>
        <v>April</v>
      </c>
      <c r="M1860" s="36">
        <f t="shared" si="142"/>
        <v>17</v>
      </c>
      <c r="N1860" s="36">
        <f t="shared" si="143"/>
        <v>22</v>
      </c>
      <c r="O1860" s="36" t="str">
        <f t="shared" si="144"/>
        <v>201617</v>
      </c>
      <c r="P1860" s="36" t="str">
        <f>CONCATENATE(K1860,MONTH(ExpensesDBTable[[#This Row],[Date]]))</f>
        <v>20164</v>
      </c>
      <c r="Q1860" s="36" t="s">
        <v>1238</v>
      </c>
      <c r="R1860" s="36" t="s">
        <v>22</v>
      </c>
      <c r="S1860" s="38">
        <v>38.83</v>
      </c>
      <c r="T1860" s="36" t="s">
        <v>106</v>
      </c>
      <c r="U1860" s="36" t="s">
        <v>1238</v>
      </c>
    </row>
    <row r="1861" spans="10:21" x14ac:dyDescent="0.25">
      <c r="J1861" s="37">
        <v>42483</v>
      </c>
      <c r="K1861" s="36">
        <f t="shared" si="140"/>
        <v>2016</v>
      </c>
      <c r="L1861" s="36" t="str">
        <f t="shared" si="141"/>
        <v>April</v>
      </c>
      <c r="M1861" s="36">
        <f t="shared" si="142"/>
        <v>17</v>
      </c>
      <c r="N1861" s="36">
        <f t="shared" si="143"/>
        <v>23</v>
      </c>
      <c r="O1861" s="36" t="str">
        <f t="shared" si="144"/>
        <v>201617</v>
      </c>
      <c r="P1861" s="36" t="str">
        <f>CONCATENATE(K1861,MONTH(ExpensesDBTable[[#This Row],[Date]]))</f>
        <v>20164</v>
      </c>
      <c r="Q1861" s="36" t="s">
        <v>1693</v>
      </c>
      <c r="R1861" s="36" t="s">
        <v>17</v>
      </c>
      <c r="S1861" s="38">
        <v>31.15</v>
      </c>
      <c r="T1861" s="36" t="s">
        <v>106</v>
      </c>
      <c r="U1861" s="36" t="s">
        <v>1818</v>
      </c>
    </row>
    <row r="1862" spans="10:21" x14ac:dyDescent="0.25">
      <c r="J1862" s="37">
        <v>42483</v>
      </c>
      <c r="K1862" s="36">
        <f t="shared" si="140"/>
        <v>2016</v>
      </c>
      <c r="L1862" s="36" t="str">
        <f t="shared" si="141"/>
        <v>April</v>
      </c>
      <c r="M1862" s="36">
        <f t="shared" si="142"/>
        <v>17</v>
      </c>
      <c r="N1862" s="36">
        <f t="shared" si="143"/>
        <v>23</v>
      </c>
      <c r="O1862" s="36" t="str">
        <f t="shared" si="144"/>
        <v>201617</v>
      </c>
      <c r="P1862" s="36" t="str">
        <f>CONCATENATE(K1862,MONTH(ExpensesDBTable[[#This Row],[Date]]))</f>
        <v>20164</v>
      </c>
      <c r="Q1862" s="36" t="s">
        <v>604</v>
      </c>
      <c r="R1862" s="36" t="s">
        <v>14</v>
      </c>
      <c r="S1862" s="38">
        <v>33</v>
      </c>
      <c r="T1862" s="36" t="s">
        <v>100</v>
      </c>
      <c r="U1862" s="36" t="s">
        <v>1819</v>
      </c>
    </row>
    <row r="1863" spans="10:21" x14ac:dyDescent="0.25">
      <c r="J1863" s="37">
        <v>42483</v>
      </c>
      <c r="K1863" s="36">
        <f t="shared" si="140"/>
        <v>2016</v>
      </c>
      <c r="L1863" s="36" t="str">
        <f t="shared" si="141"/>
        <v>April</v>
      </c>
      <c r="M1863" s="36">
        <f t="shared" si="142"/>
        <v>17</v>
      </c>
      <c r="N1863" s="36">
        <f t="shared" si="143"/>
        <v>23</v>
      </c>
      <c r="O1863" s="36" t="str">
        <f t="shared" si="144"/>
        <v>201617</v>
      </c>
      <c r="P1863" s="36" t="str">
        <f>CONCATENATE(K1863,MONTH(ExpensesDBTable[[#This Row],[Date]]))</f>
        <v>20164</v>
      </c>
      <c r="Q1863" s="36" t="s">
        <v>128</v>
      </c>
      <c r="R1863" s="36" t="s">
        <v>22</v>
      </c>
      <c r="S1863" s="38">
        <v>10</v>
      </c>
      <c r="T1863" s="36" t="s">
        <v>100</v>
      </c>
      <c r="U1863" s="36" t="s">
        <v>1820</v>
      </c>
    </row>
    <row r="1864" spans="10:21" x14ac:dyDescent="0.25">
      <c r="J1864" s="37">
        <v>42483</v>
      </c>
      <c r="K1864" s="36">
        <f t="shared" si="140"/>
        <v>2016</v>
      </c>
      <c r="L1864" s="36" t="str">
        <f t="shared" si="141"/>
        <v>April</v>
      </c>
      <c r="M1864" s="36">
        <f t="shared" si="142"/>
        <v>17</v>
      </c>
      <c r="N1864" s="36">
        <f t="shared" si="143"/>
        <v>23</v>
      </c>
      <c r="O1864" s="36" t="str">
        <f t="shared" si="144"/>
        <v>201617</v>
      </c>
      <c r="P1864" s="36" t="str">
        <f>CONCATENATE(K1864,MONTH(ExpensesDBTable[[#This Row],[Date]]))</f>
        <v>20164</v>
      </c>
      <c r="Q1864" s="36" t="s">
        <v>119</v>
      </c>
      <c r="R1864" s="36" t="s">
        <v>14</v>
      </c>
      <c r="S1864" s="38">
        <v>3</v>
      </c>
      <c r="T1864" s="36" t="s">
        <v>100</v>
      </c>
      <c r="U1864" s="36" t="s">
        <v>380</v>
      </c>
    </row>
    <row r="1865" spans="10:21" x14ac:dyDescent="0.25">
      <c r="J1865" s="37">
        <v>42483</v>
      </c>
      <c r="K1865" s="36">
        <f t="shared" si="140"/>
        <v>2016</v>
      </c>
      <c r="L1865" s="36" t="str">
        <f t="shared" si="141"/>
        <v>April</v>
      </c>
      <c r="M1865" s="36">
        <f t="shared" si="142"/>
        <v>17</v>
      </c>
      <c r="N1865" s="36">
        <f t="shared" si="143"/>
        <v>23</v>
      </c>
      <c r="O1865" s="36" t="str">
        <f t="shared" si="144"/>
        <v>201617</v>
      </c>
      <c r="P1865" s="36" t="str">
        <f>CONCATENATE(K1865,MONTH(ExpensesDBTable[[#This Row],[Date]]))</f>
        <v>20164</v>
      </c>
      <c r="Q1865" s="36" t="s">
        <v>108</v>
      </c>
      <c r="R1865" s="36" t="s">
        <v>14</v>
      </c>
      <c r="S1865" s="38">
        <v>1.1000000000000001</v>
      </c>
      <c r="T1865" s="36" t="s">
        <v>100</v>
      </c>
      <c r="U1865" s="36" t="s">
        <v>275</v>
      </c>
    </row>
    <row r="1866" spans="10:21" x14ac:dyDescent="0.25">
      <c r="J1866" s="37">
        <v>42484</v>
      </c>
      <c r="K1866" s="36">
        <f t="shared" si="140"/>
        <v>2016</v>
      </c>
      <c r="L1866" s="36" t="str">
        <f t="shared" si="141"/>
        <v>April</v>
      </c>
      <c r="M1866" s="36">
        <f t="shared" si="142"/>
        <v>17</v>
      </c>
      <c r="N1866" s="36">
        <f t="shared" si="143"/>
        <v>24</v>
      </c>
      <c r="O1866" s="36" t="str">
        <f t="shared" si="144"/>
        <v>201617</v>
      </c>
      <c r="P1866" s="36" t="str">
        <f>CONCATENATE(K1866,MONTH(ExpensesDBTable[[#This Row],[Date]]))</f>
        <v>20164</v>
      </c>
      <c r="Q1866" s="36" t="s">
        <v>128</v>
      </c>
      <c r="R1866" s="36" t="s">
        <v>22</v>
      </c>
      <c r="S1866" s="38">
        <v>10</v>
      </c>
      <c r="T1866" s="36" t="s">
        <v>100</v>
      </c>
      <c r="U1866" s="36" t="s">
        <v>1821</v>
      </c>
    </row>
    <row r="1867" spans="10:21" x14ac:dyDescent="0.25">
      <c r="J1867" s="37">
        <v>42484</v>
      </c>
      <c r="K1867" s="36">
        <f t="shared" ref="K1867:K1930" si="145">YEAR(J1867)</f>
        <v>2016</v>
      </c>
      <c r="L1867" s="36" t="str">
        <f t="shared" ref="L1867:L1930" si="146">TEXT(DATE(1,MONTH(J1867),1),"MMMM")</f>
        <v>April</v>
      </c>
      <c r="M1867" s="36">
        <f t="shared" ref="M1867:M1930" si="147">WEEKNUM(J1867,2)</f>
        <v>17</v>
      </c>
      <c r="N1867" s="36">
        <f t="shared" ref="N1867:N1930" si="148">DAY(J1867)</f>
        <v>24</v>
      </c>
      <c r="O1867" s="36" t="str">
        <f t="shared" ref="O1867:O1930" si="149">CONCATENATE(K1867,M1867)</f>
        <v>201617</v>
      </c>
      <c r="P1867" s="36" t="str">
        <f>CONCATENATE(K1867,MONTH(ExpensesDBTable[[#This Row],[Date]]))</f>
        <v>20164</v>
      </c>
      <c r="Q1867" s="36" t="s">
        <v>182</v>
      </c>
      <c r="R1867" s="36" t="s">
        <v>19</v>
      </c>
      <c r="S1867" s="38">
        <v>14</v>
      </c>
      <c r="T1867" s="36" t="s">
        <v>100</v>
      </c>
      <c r="U1867" s="36" t="s">
        <v>1822</v>
      </c>
    </row>
    <row r="1868" spans="10:21" x14ac:dyDescent="0.25">
      <c r="J1868" s="37">
        <v>42484</v>
      </c>
      <c r="K1868" s="36">
        <f t="shared" si="145"/>
        <v>2016</v>
      </c>
      <c r="L1868" s="36" t="str">
        <f t="shared" si="146"/>
        <v>April</v>
      </c>
      <c r="M1868" s="36">
        <f t="shared" si="147"/>
        <v>17</v>
      </c>
      <c r="N1868" s="36">
        <f t="shared" si="148"/>
        <v>24</v>
      </c>
      <c r="O1868" s="36" t="str">
        <f t="shared" si="149"/>
        <v>201617</v>
      </c>
      <c r="P1868" s="36" t="str">
        <f>CONCATENATE(K1868,MONTH(ExpensesDBTable[[#This Row],[Date]]))</f>
        <v>20164</v>
      </c>
      <c r="Q1868" s="36" t="s">
        <v>182</v>
      </c>
      <c r="R1868" s="36" t="s">
        <v>19</v>
      </c>
      <c r="S1868" s="38">
        <v>4.2</v>
      </c>
      <c r="T1868" s="36" t="s">
        <v>100</v>
      </c>
      <c r="U1868" s="36" t="s">
        <v>357</v>
      </c>
    </row>
    <row r="1869" spans="10:21" x14ac:dyDescent="0.25">
      <c r="J1869" s="37">
        <v>42484</v>
      </c>
      <c r="K1869" s="36">
        <f t="shared" si="145"/>
        <v>2016</v>
      </c>
      <c r="L1869" s="36" t="str">
        <f t="shared" si="146"/>
        <v>April</v>
      </c>
      <c r="M1869" s="36">
        <f t="shared" si="147"/>
        <v>17</v>
      </c>
      <c r="N1869" s="36">
        <f t="shared" si="148"/>
        <v>24</v>
      </c>
      <c r="O1869" s="36" t="str">
        <f t="shared" si="149"/>
        <v>201617</v>
      </c>
      <c r="P1869" s="36" t="str">
        <f>CONCATENATE(K1869,MONTH(ExpensesDBTable[[#This Row],[Date]]))</f>
        <v>20164</v>
      </c>
      <c r="Q1869" s="36" t="s">
        <v>182</v>
      </c>
      <c r="R1869" s="36" t="s">
        <v>19</v>
      </c>
      <c r="S1869" s="38">
        <v>20</v>
      </c>
      <c r="T1869" s="36" t="s">
        <v>100</v>
      </c>
      <c r="U1869" s="36" t="s">
        <v>1823</v>
      </c>
    </row>
    <row r="1870" spans="10:21" x14ac:dyDescent="0.25">
      <c r="J1870" s="37">
        <v>42484</v>
      </c>
      <c r="K1870" s="36">
        <f t="shared" si="145"/>
        <v>2016</v>
      </c>
      <c r="L1870" s="36" t="str">
        <f t="shared" si="146"/>
        <v>April</v>
      </c>
      <c r="M1870" s="36">
        <f t="shared" si="147"/>
        <v>17</v>
      </c>
      <c r="N1870" s="36">
        <f t="shared" si="148"/>
        <v>24</v>
      </c>
      <c r="O1870" s="36" t="str">
        <f t="shared" si="149"/>
        <v>201617</v>
      </c>
      <c r="P1870" s="36" t="str">
        <f>CONCATENATE(K1870,MONTH(ExpensesDBTable[[#This Row],[Date]]))</f>
        <v>20164</v>
      </c>
      <c r="Q1870" s="36" t="s">
        <v>1051</v>
      </c>
      <c r="R1870" s="36" t="s">
        <v>14</v>
      </c>
      <c r="S1870" s="38">
        <v>9.02</v>
      </c>
      <c r="T1870" s="36" t="s">
        <v>100</v>
      </c>
      <c r="U1870" s="36" t="s">
        <v>1824</v>
      </c>
    </row>
    <row r="1871" spans="10:21" x14ac:dyDescent="0.25">
      <c r="J1871" s="37">
        <v>42484</v>
      </c>
      <c r="K1871" s="36">
        <f t="shared" si="145"/>
        <v>2016</v>
      </c>
      <c r="L1871" s="36" t="str">
        <f t="shared" si="146"/>
        <v>April</v>
      </c>
      <c r="M1871" s="36">
        <f t="shared" si="147"/>
        <v>17</v>
      </c>
      <c r="N1871" s="36">
        <f t="shared" si="148"/>
        <v>24</v>
      </c>
      <c r="O1871" s="36" t="str">
        <f t="shared" si="149"/>
        <v>201617</v>
      </c>
      <c r="P1871" s="36" t="str">
        <f>CONCATENATE(K1871,MONTH(ExpensesDBTable[[#This Row],[Date]]))</f>
        <v>20164</v>
      </c>
      <c r="Q1871" s="36" t="s">
        <v>130</v>
      </c>
      <c r="R1871" s="36" t="s">
        <v>14</v>
      </c>
      <c r="S1871" s="38">
        <v>12</v>
      </c>
      <c r="T1871" s="36" t="s">
        <v>100</v>
      </c>
      <c r="U1871" s="36" t="s">
        <v>1825</v>
      </c>
    </row>
    <row r="1872" spans="10:21" x14ac:dyDescent="0.25">
      <c r="J1872" s="37">
        <v>42484</v>
      </c>
      <c r="K1872" s="36">
        <f t="shared" si="145"/>
        <v>2016</v>
      </c>
      <c r="L1872" s="36" t="str">
        <f t="shared" si="146"/>
        <v>April</v>
      </c>
      <c r="M1872" s="36">
        <f t="shared" si="147"/>
        <v>17</v>
      </c>
      <c r="N1872" s="36">
        <f t="shared" si="148"/>
        <v>24</v>
      </c>
      <c r="O1872" s="36" t="str">
        <f t="shared" si="149"/>
        <v>201617</v>
      </c>
      <c r="P1872" s="36" t="str">
        <f>CONCATENATE(K1872,MONTH(ExpensesDBTable[[#This Row],[Date]]))</f>
        <v>20164</v>
      </c>
      <c r="Q1872" s="36" t="s">
        <v>145</v>
      </c>
      <c r="R1872" s="36" t="s">
        <v>23</v>
      </c>
      <c r="S1872" s="38">
        <v>36.409999999999997</v>
      </c>
      <c r="T1872" s="36" t="s">
        <v>106</v>
      </c>
      <c r="U1872" s="36" t="s">
        <v>1826</v>
      </c>
    </row>
    <row r="1873" spans="10:21" x14ac:dyDescent="0.25">
      <c r="J1873" s="37">
        <v>42484</v>
      </c>
      <c r="K1873" s="36">
        <f t="shared" si="145"/>
        <v>2016</v>
      </c>
      <c r="L1873" s="36" t="str">
        <f t="shared" si="146"/>
        <v>April</v>
      </c>
      <c r="M1873" s="36">
        <f t="shared" si="147"/>
        <v>17</v>
      </c>
      <c r="N1873" s="36">
        <f t="shared" si="148"/>
        <v>24</v>
      </c>
      <c r="O1873" s="36" t="str">
        <f t="shared" si="149"/>
        <v>201617</v>
      </c>
      <c r="P1873" s="36" t="str">
        <f>CONCATENATE(K1873,MONTH(ExpensesDBTable[[#This Row],[Date]]))</f>
        <v>20164</v>
      </c>
      <c r="Q1873" s="36" t="s">
        <v>1476</v>
      </c>
      <c r="R1873" s="36" t="s">
        <v>23</v>
      </c>
      <c r="S1873" s="38">
        <v>10</v>
      </c>
      <c r="T1873" s="36" t="s">
        <v>106</v>
      </c>
      <c r="U1873" s="36" t="s">
        <v>1106</v>
      </c>
    </row>
    <row r="1874" spans="10:21" x14ac:dyDescent="0.25">
      <c r="J1874" s="37">
        <v>42484</v>
      </c>
      <c r="K1874" s="36">
        <f t="shared" si="145"/>
        <v>2016</v>
      </c>
      <c r="L1874" s="36" t="str">
        <f t="shared" si="146"/>
        <v>April</v>
      </c>
      <c r="M1874" s="36">
        <f t="shared" si="147"/>
        <v>17</v>
      </c>
      <c r="N1874" s="36">
        <f t="shared" si="148"/>
        <v>24</v>
      </c>
      <c r="O1874" s="36" t="str">
        <f t="shared" si="149"/>
        <v>201617</v>
      </c>
      <c r="P1874" s="36" t="str">
        <f>CONCATENATE(K1874,MONTH(ExpensesDBTable[[#This Row],[Date]]))</f>
        <v>20164</v>
      </c>
      <c r="Q1874" s="36" t="s">
        <v>182</v>
      </c>
      <c r="R1874" s="36" t="s">
        <v>19</v>
      </c>
      <c r="S1874" s="38">
        <v>3706.74</v>
      </c>
      <c r="T1874" s="36" t="s">
        <v>106</v>
      </c>
      <c r="U1874" s="36" t="s">
        <v>1827</v>
      </c>
    </row>
    <row r="1875" spans="10:21" x14ac:dyDescent="0.25">
      <c r="J1875" s="37">
        <v>42485</v>
      </c>
      <c r="K1875" s="36">
        <f t="shared" si="145"/>
        <v>2016</v>
      </c>
      <c r="L1875" s="36" t="str">
        <f t="shared" si="146"/>
        <v>April</v>
      </c>
      <c r="M1875" s="36">
        <f t="shared" si="147"/>
        <v>18</v>
      </c>
      <c r="N1875" s="36">
        <f t="shared" si="148"/>
        <v>25</v>
      </c>
      <c r="O1875" s="36" t="str">
        <f t="shared" si="149"/>
        <v>201618</v>
      </c>
      <c r="P1875" s="36" t="str">
        <f>CONCATENATE(K1875,MONTH(ExpensesDBTable[[#This Row],[Date]]))</f>
        <v>20164</v>
      </c>
      <c r="Q1875" s="36" t="s">
        <v>1051</v>
      </c>
      <c r="R1875" s="36" t="s">
        <v>14</v>
      </c>
      <c r="S1875" s="38">
        <v>7</v>
      </c>
      <c r="T1875" s="36" t="s">
        <v>100</v>
      </c>
      <c r="U1875" s="36" t="s">
        <v>1828</v>
      </c>
    </row>
    <row r="1876" spans="10:21" x14ac:dyDescent="0.25">
      <c r="J1876" s="37">
        <v>42485</v>
      </c>
      <c r="K1876" s="36">
        <f t="shared" si="145"/>
        <v>2016</v>
      </c>
      <c r="L1876" s="36" t="str">
        <f t="shared" si="146"/>
        <v>April</v>
      </c>
      <c r="M1876" s="36">
        <f t="shared" si="147"/>
        <v>18</v>
      </c>
      <c r="N1876" s="36">
        <f t="shared" si="148"/>
        <v>25</v>
      </c>
      <c r="O1876" s="36" t="str">
        <f t="shared" si="149"/>
        <v>201618</v>
      </c>
      <c r="P1876" s="36" t="str">
        <f>CONCATENATE(K1876,MONTH(ExpensesDBTable[[#This Row],[Date]]))</f>
        <v>20164</v>
      </c>
      <c r="Q1876" s="36" t="s">
        <v>182</v>
      </c>
      <c r="R1876" s="36" t="s">
        <v>17</v>
      </c>
      <c r="S1876" s="38">
        <v>8</v>
      </c>
      <c r="T1876" s="36" t="s">
        <v>100</v>
      </c>
      <c r="U1876" s="36" t="s">
        <v>1504</v>
      </c>
    </row>
    <row r="1877" spans="10:21" x14ac:dyDescent="0.25">
      <c r="J1877" s="37">
        <v>42486</v>
      </c>
      <c r="K1877" s="36">
        <f t="shared" si="145"/>
        <v>2016</v>
      </c>
      <c r="L1877" s="36" t="str">
        <f t="shared" si="146"/>
        <v>April</v>
      </c>
      <c r="M1877" s="36">
        <f t="shared" si="147"/>
        <v>18</v>
      </c>
      <c r="N1877" s="36">
        <f t="shared" si="148"/>
        <v>26</v>
      </c>
      <c r="O1877" s="36" t="str">
        <f t="shared" si="149"/>
        <v>201618</v>
      </c>
      <c r="P1877" s="36" t="str">
        <f>CONCATENATE(K1877,MONTH(ExpensesDBTable[[#This Row],[Date]]))</f>
        <v>20164</v>
      </c>
      <c r="Q1877" s="36" t="s">
        <v>182</v>
      </c>
      <c r="R1877" s="36" t="s">
        <v>17</v>
      </c>
      <c r="S1877" s="38">
        <v>29</v>
      </c>
      <c r="T1877" s="36" t="s">
        <v>106</v>
      </c>
      <c r="U1877" s="36" t="s">
        <v>1829</v>
      </c>
    </row>
    <row r="1878" spans="10:21" x14ac:dyDescent="0.25">
      <c r="J1878" s="37">
        <v>42486</v>
      </c>
      <c r="K1878" s="36">
        <f t="shared" si="145"/>
        <v>2016</v>
      </c>
      <c r="L1878" s="36" t="str">
        <f t="shared" si="146"/>
        <v>April</v>
      </c>
      <c r="M1878" s="36">
        <f t="shared" si="147"/>
        <v>18</v>
      </c>
      <c r="N1878" s="36">
        <f t="shared" si="148"/>
        <v>26</v>
      </c>
      <c r="O1878" s="36" t="str">
        <f t="shared" si="149"/>
        <v>201618</v>
      </c>
      <c r="P1878" s="36" t="str">
        <f>CONCATENATE(K1878,MONTH(ExpensesDBTable[[#This Row],[Date]]))</f>
        <v>20164</v>
      </c>
      <c r="Q1878" s="36" t="s">
        <v>119</v>
      </c>
      <c r="R1878" s="36" t="s">
        <v>14</v>
      </c>
      <c r="S1878" s="38">
        <v>1.2</v>
      </c>
      <c r="T1878" s="36" t="s">
        <v>100</v>
      </c>
      <c r="U1878" s="36" t="s">
        <v>1830</v>
      </c>
    </row>
    <row r="1879" spans="10:21" x14ac:dyDescent="0.25">
      <c r="J1879" s="37">
        <v>42488</v>
      </c>
      <c r="K1879" s="36">
        <f t="shared" si="145"/>
        <v>2016</v>
      </c>
      <c r="L1879" s="36" t="str">
        <f t="shared" si="146"/>
        <v>April</v>
      </c>
      <c r="M1879" s="36">
        <f t="shared" si="147"/>
        <v>18</v>
      </c>
      <c r="N1879" s="36">
        <f t="shared" si="148"/>
        <v>28</v>
      </c>
      <c r="O1879" s="36" t="str">
        <f t="shared" si="149"/>
        <v>201618</v>
      </c>
      <c r="P1879" s="36" t="str">
        <f>CONCATENATE(K1879,MONTH(ExpensesDBTable[[#This Row],[Date]]))</f>
        <v>20164</v>
      </c>
      <c r="Q1879" s="36" t="s">
        <v>182</v>
      </c>
      <c r="R1879" s="36" t="s">
        <v>19</v>
      </c>
      <c r="S1879" s="38">
        <v>20</v>
      </c>
      <c r="T1879" s="36" t="s">
        <v>106</v>
      </c>
      <c r="U1879" s="36" t="s">
        <v>1831</v>
      </c>
    </row>
    <row r="1880" spans="10:21" x14ac:dyDescent="0.25">
      <c r="J1880" s="37">
        <v>42488</v>
      </c>
      <c r="K1880" s="36">
        <f t="shared" si="145"/>
        <v>2016</v>
      </c>
      <c r="L1880" s="36" t="str">
        <f t="shared" si="146"/>
        <v>April</v>
      </c>
      <c r="M1880" s="36">
        <f t="shared" si="147"/>
        <v>18</v>
      </c>
      <c r="N1880" s="36">
        <f t="shared" si="148"/>
        <v>28</v>
      </c>
      <c r="O1880" s="36" t="str">
        <f t="shared" si="149"/>
        <v>201618</v>
      </c>
      <c r="P1880" s="36" t="str">
        <f>CONCATENATE(K1880,MONTH(ExpensesDBTable[[#This Row],[Date]]))</f>
        <v>20164</v>
      </c>
      <c r="Q1880" s="36" t="s">
        <v>119</v>
      </c>
      <c r="R1880" s="36" t="s">
        <v>14</v>
      </c>
      <c r="S1880" s="38">
        <v>6.5</v>
      </c>
      <c r="T1880" s="36" t="s">
        <v>100</v>
      </c>
      <c r="U1880" s="36" t="s">
        <v>1832</v>
      </c>
    </row>
    <row r="1881" spans="10:21" x14ac:dyDescent="0.25">
      <c r="J1881" s="37">
        <v>42488</v>
      </c>
      <c r="K1881" s="36">
        <f t="shared" si="145"/>
        <v>2016</v>
      </c>
      <c r="L1881" s="36" t="str">
        <f t="shared" si="146"/>
        <v>April</v>
      </c>
      <c r="M1881" s="36">
        <f t="shared" si="147"/>
        <v>18</v>
      </c>
      <c r="N1881" s="36">
        <f t="shared" si="148"/>
        <v>28</v>
      </c>
      <c r="O1881" s="36" t="str">
        <f t="shared" si="149"/>
        <v>201618</v>
      </c>
      <c r="P1881" s="36" t="str">
        <f>CONCATENATE(K1881,MONTH(ExpensesDBTable[[#This Row],[Date]]))</f>
        <v>20164</v>
      </c>
      <c r="Q1881" s="36" t="s">
        <v>119</v>
      </c>
      <c r="R1881" s="36" t="s">
        <v>14</v>
      </c>
      <c r="S1881" s="38">
        <v>3.5</v>
      </c>
      <c r="T1881" s="36" t="s">
        <v>100</v>
      </c>
      <c r="U1881" s="36" t="s">
        <v>535</v>
      </c>
    </row>
    <row r="1882" spans="10:21" x14ac:dyDescent="0.25">
      <c r="J1882" s="37">
        <v>42488</v>
      </c>
      <c r="K1882" s="36">
        <f t="shared" si="145"/>
        <v>2016</v>
      </c>
      <c r="L1882" s="36" t="str">
        <f t="shared" si="146"/>
        <v>April</v>
      </c>
      <c r="M1882" s="36">
        <f t="shared" si="147"/>
        <v>18</v>
      </c>
      <c r="N1882" s="36">
        <f t="shared" si="148"/>
        <v>28</v>
      </c>
      <c r="O1882" s="36" t="str">
        <f t="shared" si="149"/>
        <v>201618</v>
      </c>
      <c r="P1882" s="36" t="str">
        <f>CONCATENATE(K1882,MONTH(ExpensesDBTable[[#This Row],[Date]]))</f>
        <v>20164</v>
      </c>
      <c r="Q1882" s="36" t="s">
        <v>1476</v>
      </c>
      <c r="R1882" s="36" t="s">
        <v>23</v>
      </c>
      <c r="S1882" s="38">
        <v>12</v>
      </c>
      <c r="T1882" s="36" t="s">
        <v>106</v>
      </c>
      <c r="U1882" s="36" t="s">
        <v>1833</v>
      </c>
    </row>
    <row r="1883" spans="10:21" x14ac:dyDescent="0.25">
      <c r="J1883" s="37">
        <v>42488</v>
      </c>
      <c r="K1883" s="36">
        <f t="shared" si="145"/>
        <v>2016</v>
      </c>
      <c r="L1883" s="36" t="str">
        <f t="shared" si="146"/>
        <v>April</v>
      </c>
      <c r="M1883" s="36">
        <f t="shared" si="147"/>
        <v>18</v>
      </c>
      <c r="N1883" s="36">
        <f t="shared" si="148"/>
        <v>28</v>
      </c>
      <c r="O1883" s="36" t="str">
        <f t="shared" si="149"/>
        <v>201618</v>
      </c>
      <c r="P1883" s="36" t="str">
        <f>CONCATENATE(K1883,MONTH(ExpensesDBTable[[#This Row],[Date]]))</f>
        <v>20164</v>
      </c>
      <c r="Q1883" s="36" t="s">
        <v>130</v>
      </c>
      <c r="R1883" s="36" t="s">
        <v>14</v>
      </c>
      <c r="S1883" s="38">
        <v>1</v>
      </c>
      <c r="T1883" s="36" t="s">
        <v>100</v>
      </c>
      <c r="U1883" s="36" t="s">
        <v>1834</v>
      </c>
    </row>
    <row r="1884" spans="10:21" x14ac:dyDescent="0.25">
      <c r="J1884" s="37">
        <v>42489</v>
      </c>
      <c r="K1884" s="36">
        <f t="shared" si="145"/>
        <v>2016</v>
      </c>
      <c r="L1884" s="36" t="str">
        <f t="shared" si="146"/>
        <v>April</v>
      </c>
      <c r="M1884" s="36">
        <f t="shared" si="147"/>
        <v>18</v>
      </c>
      <c r="N1884" s="36">
        <f t="shared" si="148"/>
        <v>29</v>
      </c>
      <c r="O1884" s="36" t="str">
        <f t="shared" si="149"/>
        <v>201618</v>
      </c>
      <c r="P1884" s="36" t="str">
        <f>CONCATENATE(K1884,MONTH(ExpensesDBTable[[#This Row],[Date]]))</f>
        <v>20164</v>
      </c>
      <c r="Q1884" s="36" t="s">
        <v>182</v>
      </c>
      <c r="R1884" s="36" t="s">
        <v>14</v>
      </c>
      <c r="S1884" s="38">
        <v>9.5</v>
      </c>
      <c r="T1884" s="36" t="s">
        <v>100</v>
      </c>
      <c r="U1884" s="36" t="s">
        <v>462</v>
      </c>
    </row>
    <row r="1885" spans="10:21" x14ac:dyDescent="0.25">
      <c r="J1885" s="37">
        <v>42489</v>
      </c>
      <c r="K1885" s="36">
        <f t="shared" si="145"/>
        <v>2016</v>
      </c>
      <c r="L1885" s="36" t="str">
        <f t="shared" si="146"/>
        <v>April</v>
      </c>
      <c r="M1885" s="36">
        <f t="shared" si="147"/>
        <v>18</v>
      </c>
      <c r="N1885" s="36">
        <f t="shared" si="148"/>
        <v>29</v>
      </c>
      <c r="O1885" s="36" t="str">
        <f t="shared" si="149"/>
        <v>201618</v>
      </c>
      <c r="P1885" s="36" t="str">
        <f>CONCATENATE(K1885,MONTH(ExpensesDBTable[[#This Row],[Date]]))</f>
        <v>20164</v>
      </c>
      <c r="Q1885" s="36" t="s">
        <v>182</v>
      </c>
      <c r="R1885" s="36" t="s">
        <v>19</v>
      </c>
      <c r="S1885" s="38">
        <v>111.1</v>
      </c>
      <c r="T1885" s="36" t="s">
        <v>106</v>
      </c>
      <c r="U1885" s="36" t="s">
        <v>1835</v>
      </c>
    </row>
    <row r="1886" spans="10:21" x14ac:dyDescent="0.25">
      <c r="J1886" s="37">
        <v>42490</v>
      </c>
      <c r="K1886" s="36">
        <f t="shared" si="145"/>
        <v>2016</v>
      </c>
      <c r="L1886" s="36" t="str">
        <f t="shared" si="146"/>
        <v>April</v>
      </c>
      <c r="M1886" s="36">
        <f t="shared" si="147"/>
        <v>18</v>
      </c>
      <c r="N1886" s="36">
        <f t="shared" si="148"/>
        <v>30</v>
      </c>
      <c r="O1886" s="36" t="str">
        <f t="shared" si="149"/>
        <v>201618</v>
      </c>
      <c r="P1886" s="36" t="str">
        <f>CONCATENATE(K1886,MONTH(ExpensesDBTable[[#This Row],[Date]]))</f>
        <v>20164</v>
      </c>
      <c r="Q1886" s="36" t="s">
        <v>182</v>
      </c>
      <c r="R1886" s="36" t="s">
        <v>22</v>
      </c>
      <c r="S1886" s="38">
        <v>40</v>
      </c>
      <c r="T1886" s="36" t="s">
        <v>106</v>
      </c>
      <c r="U1886" s="36" t="s">
        <v>1836</v>
      </c>
    </row>
    <row r="1887" spans="10:21" x14ac:dyDescent="0.25">
      <c r="J1887" s="37">
        <v>42491</v>
      </c>
      <c r="K1887" s="36">
        <f t="shared" si="145"/>
        <v>2016</v>
      </c>
      <c r="L1887" s="36" t="str">
        <f t="shared" si="146"/>
        <v>May</v>
      </c>
      <c r="M1887" s="36">
        <f t="shared" si="147"/>
        <v>18</v>
      </c>
      <c r="N1887" s="36">
        <f t="shared" si="148"/>
        <v>1</v>
      </c>
      <c r="O1887" s="36" t="str">
        <f t="shared" si="149"/>
        <v>201618</v>
      </c>
      <c r="P1887" s="36" t="str">
        <f>CONCATENATE(K1887,MONTH(ExpensesDBTable[[#This Row],[Date]]))</f>
        <v>20165</v>
      </c>
      <c r="Q1887" s="36" t="s">
        <v>533</v>
      </c>
      <c r="R1887" s="36" t="s">
        <v>23</v>
      </c>
      <c r="S1887" s="38">
        <v>60</v>
      </c>
      <c r="T1887" s="36" t="s">
        <v>106</v>
      </c>
      <c r="U1887" s="36" t="s">
        <v>1106</v>
      </c>
    </row>
    <row r="1888" spans="10:21" x14ac:dyDescent="0.25">
      <c r="J1888" s="37">
        <v>42491</v>
      </c>
      <c r="K1888" s="36">
        <f t="shared" si="145"/>
        <v>2016</v>
      </c>
      <c r="L1888" s="36" t="str">
        <f t="shared" si="146"/>
        <v>May</v>
      </c>
      <c r="M1888" s="36">
        <f t="shared" si="147"/>
        <v>18</v>
      </c>
      <c r="N1888" s="36">
        <f t="shared" si="148"/>
        <v>1</v>
      </c>
      <c r="O1888" s="36" t="str">
        <f t="shared" si="149"/>
        <v>201618</v>
      </c>
      <c r="P1888" s="36" t="str">
        <f>CONCATENATE(K1888,MONTH(ExpensesDBTable[[#This Row],[Date]]))</f>
        <v>20165</v>
      </c>
      <c r="Q1888" s="36" t="s">
        <v>108</v>
      </c>
      <c r="R1888" s="36" t="s">
        <v>14</v>
      </c>
      <c r="S1888" s="38">
        <v>31.91</v>
      </c>
      <c r="T1888" s="36" t="s">
        <v>100</v>
      </c>
      <c r="U1888" s="36" t="s">
        <v>1837</v>
      </c>
    </row>
    <row r="1889" spans="10:21" x14ac:dyDescent="0.25">
      <c r="J1889" s="37">
        <v>42491</v>
      </c>
      <c r="K1889" s="36">
        <f t="shared" si="145"/>
        <v>2016</v>
      </c>
      <c r="L1889" s="36" t="str">
        <f t="shared" si="146"/>
        <v>May</v>
      </c>
      <c r="M1889" s="36">
        <f t="shared" si="147"/>
        <v>18</v>
      </c>
      <c r="N1889" s="36">
        <f t="shared" si="148"/>
        <v>1</v>
      </c>
      <c r="O1889" s="36" t="str">
        <f t="shared" si="149"/>
        <v>201618</v>
      </c>
      <c r="P1889" s="36" t="str">
        <f>CONCATENATE(K1889,MONTH(ExpensesDBTable[[#This Row],[Date]]))</f>
        <v>20165</v>
      </c>
      <c r="Q1889" s="36" t="s">
        <v>1051</v>
      </c>
      <c r="R1889" s="36" t="s">
        <v>14</v>
      </c>
      <c r="S1889" s="38">
        <v>9.56</v>
      </c>
      <c r="T1889" s="36" t="s">
        <v>100</v>
      </c>
      <c r="U1889" s="36" t="s">
        <v>1838</v>
      </c>
    </row>
    <row r="1890" spans="10:21" x14ac:dyDescent="0.25">
      <c r="J1890" s="37">
        <v>42491</v>
      </c>
      <c r="K1890" s="36">
        <f t="shared" si="145"/>
        <v>2016</v>
      </c>
      <c r="L1890" s="36" t="str">
        <f t="shared" si="146"/>
        <v>May</v>
      </c>
      <c r="M1890" s="36">
        <f t="shared" si="147"/>
        <v>18</v>
      </c>
      <c r="N1890" s="36">
        <f t="shared" si="148"/>
        <v>1</v>
      </c>
      <c r="O1890" s="36" t="str">
        <f t="shared" si="149"/>
        <v>201618</v>
      </c>
      <c r="P1890" s="36" t="str">
        <f>CONCATENATE(K1890,MONTH(ExpensesDBTable[[#This Row],[Date]]))</f>
        <v>20165</v>
      </c>
      <c r="Q1890" s="36" t="s">
        <v>119</v>
      </c>
      <c r="R1890" s="36" t="s">
        <v>14</v>
      </c>
      <c r="S1890" s="38">
        <v>3.42</v>
      </c>
      <c r="T1890" s="36" t="s">
        <v>100</v>
      </c>
      <c r="U1890" s="36" t="s">
        <v>321</v>
      </c>
    </row>
    <row r="1891" spans="10:21" x14ac:dyDescent="0.25">
      <c r="J1891" s="37">
        <v>42491</v>
      </c>
      <c r="K1891" s="36">
        <f t="shared" si="145"/>
        <v>2016</v>
      </c>
      <c r="L1891" s="36" t="str">
        <f t="shared" si="146"/>
        <v>May</v>
      </c>
      <c r="M1891" s="36">
        <f t="shared" si="147"/>
        <v>18</v>
      </c>
      <c r="N1891" s="36">
        <f t="shared" si="148"/>
        <v>1</v>
      </c>
      <c r="O1891" s="36" t="str">
        <f t="shared" si="149"/>
        <v>201618</v>
      </c>
      <c r="P1891" s="36" t="str">
        <f>CONCATENATE(K1891,MONTH(ExpensesDBTable[[#This Row],[Date]]))</f>
        <v>20165</v>
      </c>
      <c r="Q1891" s="36" t="s">
        <v>182</v>
      </c>
      <c r="R1891" s="36" t="s">
        <v>14</v>
      </c>
      <c r="S1891" s="38">
        <v>3</v>
      </c>
      <c r="T1891" s="36" t="s">
        <v>100</v>
      </c>
      <c r="U1891" s="36" t="s">
        <v>730</v>
      </c>
    </row>
    <row r="1892" spans="10:21" x14ac:dyDescent="0.25">
      <c r="J1892" s="37">
        <v>42491</v>
      </c>
      <c r="K1892" s="36">
        <f t="shared" si="145"/>
        <v>2016</v>
      </c>
      <c r="L1892" s="36" t="str">
        <f t="shared" si="146"/>
        <v>May</v>
      </c>
      <c r="M1892" s="36">
        <f t="shared" si="147"/>
        <v>18</v>
      </c>
      <c r="N1892" s="36">
        <f t="shared" si="148"/>
        <v>1</v>
      </c>
      <c r="O1892" s="36" t="str">
        <f t="shared" si="149"/>
        <v>201618</v>
      </c>
      <c r="P1892" s="36" t="str">
        <f>CONCATENATE(K1892,MONTH(ExpensesDBTable[[#This Row],[Date]]))</f>
        <v>20165</v>
      </c>
      <c r="Q1892" s="36" t="s">
        <v>130</v>
      </c>
      <c r="R1892" s="36" t="s">
        <v>14</v>
      </c>
      <c r="S1892" s="38">
        <v>6</v>
      </c>
      <c r="T1892" s="36" t="s">
        <v>100</v>
      </c>
      <c r="U1892" s="36" t="s">
        <v>131</v>
      </c>
    </row>
    <row r="1893" spans="10:21" x14ac:dyDescent="0.25">
      <c r="J1893" s="37">
        <v>42491</v>
      </c>
      <c r="K1893" s="36">
        <f t="shared" si="145"/>
        <v>2016</v>
      </c>
      <c r="L1893" s="36" t="str">
        <f t="shared" si="146"/>
        <v>May</v>
      </c>
      <c r="M1893" s="36">
        <f t="shared" si="147"/>
        <v>18</v>
      </c>
      <c r="N1893" s="36">
        <f t="shared" si="148"/>
        <v>1</v>
      </c>
      <c r="O1893" s="36" t="str">
        <f t="shared" si="149"/>
        <v>201618</v>
      </c>
      <c r="P1893" s="36" t="str">
        <f>CONCATENATE(K1893,MONTH(ExpensesDBTable[[#This Row],[Date]]))</f>
        <v>20165</v>
      </c>
      <c r="Q1893" s="36" t="s">
        <v>182</v>
      </c>
      <c r="R1893" s="36" t="s">
        <v>16</v>
      </c>
      <c r="S1893" s="38">
        <v>51.28</v>
      </c>
      <c r="T1893" s="36" t="s">
        <v>106</v>
      </c>
      <c r="U1893" s="36" t="s">
        <v>1839</v>
      </c>
    </row>
    <row r="1894" spans="10:21" x14ac:dyDescent="0.25">
      <c r="J1894" s="37">
        <v>42492</v>
      </c>
      <c r="K1894" s="36">
        <f t="shared" si="145"/>
        <v>2016</v>
      </c>
      <c r="L1894" s="36" t="str">
        <f t="shared" si="146"/>
        <v>May</v>
      </c>
      <c r="M1894" s="36">
        <f t="shared" si="147"/>
        <v>19</v>
      </c>
      <c r="N1894" s="36">
        <f t="shared" si="148"/>
        <v>2</v>
      </c>
      <c r="O1894" s="36" t="str">
        <f t="shared" si="149"/>
        <v>201619</v>
      </c>
      <c r="P1894" s="36" t="str">
        <f>CONCATENATE(K1894,MONTH(ExpensesDBTable[[#This Row],[Date]]))</f>
        <v>20165</v>
      </c>
      <c r="Q1894" s="36" t="s">
        <v>182</v>
      </c>
      <c r="R1894" s="36" t="s">
        <v>16</v>
      </c>
      <c r="S1894" s="38">
        <v>100</v>
      </c>
      <c r="T1894" s="36" t="s">
        <v>106</v>
      </c>
      <c r="U1894" s="36" t="s">
        <v>1840</v>
      </c>
    </row>
    <row r="1895" spans="10:21" x14ac:dyDescent="0.25">
      <c r="J1895" s="37">
        <v>42492</v>
      </c>
      <c r="K1895" s="36">
        <f t="shared" si="145"/>
        <v>2016</v>
      </c>
      <c r="L1895" s="36" t="str">
        <f t="shared" si="146"/>
        <v>May</v>
      </c>
      <c r="M1895" s="36">
        <f t="shared" si="147"/>
        <v>19</v>
      </c>
      <c r="N1895" s="36">
        <f t="shared" si="148"/>
        <v>2</v>
      </c>
      <c r="O1895" s="36" t="str">
        <f t="shared" si="149"/>
        <v>201619</v>
      </c>
      <c r="P1895" s="36" t="str">
        <f>CONCATENATE(K1895,MONTH(ExpensesDBTable[[#This Row],[Date]]))</f>
        <v>20165</v>
      </c>
      <c r="Q1895" s="36" t="s">
        <v>128</v>
      </c>
      <c r="R1895" s="36" t="s">
        <v>22</v>
      </c>
      <c r="S1895" s="38">
        <v>154.44</v>
      </c>
      <c r="T1895" s="36" t="s">
        <v>106</v>
      </c>
      <c r="U1895" s="36" t="s">
        <v>1841</v>
      </c>
    </row>
    <row r="1896" spans="10:21" x14ac:dyDescent="0.25">
      <c r="J1896" s="37">
        <v>42492</v>
      </c>
      <c r="K1896" s="36">
        <f t="shared" si="145"/>
        <v>2016</v>
      </c>
      <c r="L1896" s="36" t="str">
        <f t="shared" si="146"/>
        <v>May</v>
      </c>
      <c r="M1896" s="36">
        <f t="shared" si="147"/>
        <v>19</v>
      </c>
      <c r="N1896" s="36">
        <f t="shared" si="148"/>
        <v>2</v>
      </c>
      <c r="O1896" s="36" t="str">
        <f t="shared" si="149"/>
        <v>201619</v>
      </c>
      <c r="P1896" s="36" t="str">
        <f>CONCATENATE(K1896,MONTH(ExpensesDBTable[[#This Row],[Date]]))</f>
        <v>20165</v>
      </c>
      <c r="Q1896" s="36" t="s">
        <v>853</v>
      </c>
      <c r="R1896" s="36" t="s">
        <v>22</v>
      </c>
      <c r="S1896" s="38">
        <v>59.3</v>
      </c>
      <c r="T1896" s="36" t="s">
        <v>106</v>
      </c>
      <c r="U1896" s="36" t="s">
        <v>1842</v>
      </c>
    </row>
    <row r="1897" spans="10:21" x14ac:dyDescent="0.25">
      <c r="J1897" s="37">
        <v>42492</v>
      </c>
      <c r="K1897" s="36">
        <f t="shared" si="145"/>
        <v>2016</v>
      </c>
      <c r="L1897" s="36" t="str">
        <f t="shared" si="146"/>
        <v>May</v>
      </c>
      <c r="M1897" s="36">
        <f t="shared" si="147"/>
        <v>19</v>
      </c>
      <c r="N1897" s="36">
        <f t="shared" si="148"/>
        <v>2</v>
      </c>
      <c r="O1897" s="36" t="str">
        <f t="shared" si="149"/>
        <v>201619</v>
      </c>
      <c r="P1897" s="36" t="str">
        <f>CONCATENATE(K1897,MONTH(ExpensesDBTable[[#This Row],[Date]]))</f>
        <v>20165</v>
      </c>
      <c r="Q1897" s="36" t="s">
        <v>108</v>
      </c>
      <c r="R1897" s="36" t="s">
        <v>14</v>
      </c>
      <c r="S1897" s="38">
        <v>5.39</v>
      </c>
      <c r="T1897" s="36" t="s">
        <v>100</v>
      </c>
      <c r="U1897" s="36" t="s">
        <v>1843</v>
      </c>
    </row>
    <row r="1898" spans="10:21" x14ac:dyDescent="0.25">
      <c r="J1898" s="37">
        <v>42492</v>
      </c>
      <c r="K1898" s="36">
        <f t="shared" si="145"/>
        <v>2016</v>
      </c>
      <c r="L1898" s="36" t="str">
        <f t="shared" si="146"/>
        <v>May</v>
      </c>
      <c r="M1898" s="36">
        <f t="shared" si="147"/>
        <v>19</v>
      </c>
      <c r="N1898" s="36">
        <f t="shared" si="148"/>
        <v>2</v>
      </c>
      <c r="O1898" s="36" t="str">
        <f t="shared" si="149"/>
        <v>201619</v>
      </c>
      <c r="P1898" s="36" t="str">
        <f>CONCATENATE(K1898,MONTH(ExpensesDBTable[[#This Row],[Date]]))</f>
        <v>20165</v>
      </c>
      <c r="Q1898" s="36" t="s">
        <v>108</v>
      </c>
      <c r="R1898" s="36" t="s">
        <v>14</v>
      </c>
      <c r="S1898" s="38">
        <v>13</v>
      </c>
      <c r="T1898" s="36" t="s">
        <v>100</v>
      </c>
      <c r="U1898" s="36" t="s">
        <v>1844</v>
      </c>
    </row>
    <row r="1899" spans="10:21" x14ac:dyDescent="0.25">
      <c r="J1899" s="37">
        <v>42493</v>
      </c>
      <c r="K1899" s="36">
        <f t="shared" si="145"/>
        <v>2016</v>
      </c>
      <c r="L1899" s="36" t="str">
        <f t="shared" si="146"/>
        <v>May</v>
      </c>
      <c r="M1899" s="36">
        <f t="shared" si="147"/>
        <v>19</v>
      </c>
      <c r="N1899" s="36">
        <f t="shared" si="148"/>
        <v>3</v>
      </c>
      <c r="O1899" s="36" t="str">
        <f t="shared" si="149"/>
        <v>201619</v>
      </c>
      <c r="P1899" s="36" t="str">
        <f>CONCATENATE(K1899,MONTH(ExpensesDBTable[[#This Row],[Date]]))</f>
        <v>20165</v>
      </c>
      <c r="Q1899" s="36" t="s">
        <v>1693</v>
      </c>
      <c r="R1899" s="36" t="s">
        <v>17</v>
      </c>
      <c r="S1899" s="38">
        <v>62.3</v>
      </c>
      <c r="T1899" s="36" t="s">
        <v>106</v>
      </c>
      <c r="U1899" s="36" t="s">
        <v>1845</v>
      </c>
    </row>
    <row r="1900" spans="10:21" x14ac:dyDescent="0.25">
      <c r="J1900" s="37">
        <v>42494</v>
      </c>
      <c r="K1900" s="36">
        <f t="shared" si="145"/>
        <v>2016</v>
      </c>
      <c r="L1900" s="36" t="str">
        <f t="shared" si="146"/>
        <v>May</v>
      </c>
      <c r="M1900" s="36">
        <f t="shared" si="147"/>
        <v>19</v>
      </c>
      <c r="N1900" s="36">
        <f t="shared" si="148"/>
        <v>4</v>
      </c>
      <c r="O1900" s="36" t="str">
        <f t="shared" si="149"/>
        <v>201619</v>
      </c>
      <c r="P1900" s="36" t="str">
        <f>CONCATENATE(K1900,MONTH(ExpensesDBTable[[#This Row],[Date]]))</f>
        <v>20165</v>
      </c>
      <c r="Q1900" s="36" t="s">
        <v>119</v>
      </c>
      <c r="R1900" s="36" t="s">
        <v>14</v>
      </c>
      <c r="S1900" s="38">
        <v>2</v>
      </c>
      <c r="T1900" s="36" t="s">
        <v>100</v>
      </c>
      <c r="U1900" s="36" t="s">
        <v>667</v>
      </c>
    </row>
    <row r="1901" spans="10:21" x14ac:dyDescent="0.25">
      <c r="J1901" s="37">
        <v>42497</v>
      </c>
      <c r="K1901" s="36">
        <f t="shared" si="145"/>
        <v>2016</v>
      </c>
      <c r="L1901" s="36" t="str">
        <f t="shared" si="146"/>
        <v>May</v>
      </c>
      <c r="M1901" s="36">
        <f t="shared" si="147"/>
        <v>19</v>
      </c>
      <c r="N1901" s="36">
        <f t="shared" si="148"/>
        <v>7</v>
      </c>
      <c r="O1901" s="36" t="str">
        <f t="shared" si="149"/>
        <v>201619</v>
      </c>
      <c r="P1901" s="36" t="str">
        <f>CONCATENATE(K1901,MONTH(ExpensesDBTable[[#This Row],[Date]]))</f>
        <v>20165</v>
      </c>
      <c r="Q1901" s="36" t="s">
        <v>1238</v>
      </c>
      <c r="R1901" s="36" t="s">
        <v>22</v>
      </c>
      <c r="S1901" s="38">
        <v>45.52</v>
      </c>
      <c r="T1901" s="36" t="s">
        <v>106</v>
      </c>
      <c r="U1901" s="36" t="s">
        <v>1846</v>
      </c>
    </row>
    <row r="1902" spans="10:21" x14ac:dyDescent="0.25">
      <c r="J1902" s="37">
        <v>42497</v>
      </c>
      <c r="K1902" s="36">
        <f t="shared" si="145"/>
        <v>2016</v>
      </c>
      <c r="L1902" s="36" t="str">
        <f t="shared" si="146"/>
        <v>May</v>
      </c>
      <c r="M1902" s="36">
        <f t="shared" si="147"/>
        <v>19</v>
      </c>
      <c r="N1902" s="36">
        <f t="shared" si="148"/>
        <v>7</v>
      </c>
      <c r="O1902" s="36" t="str">
        <f t="shared" si="149"/>
        <v>201619</v>
      </c>
      <c r="P1902" s="36" t="str">
        <f>CONCATENATE(K1902,MONTH(ExpensesDBTable[[#This Row],[Date]]))</f>
        <v>20165</v>
      </c>
      <c r="Q1902" s="36" t="s">
        <v>108</v>
      </c>
      <c r="R1902" s="36" t="s">
        <v>14</v>
      </c>
      <c r="S1902" s="38">
        <v>4.9000000000000004</v>
      </c>
      <c r="T1902" s="36" t="s">
        <v>100</v>
      </c>
      <c r="U1902" s="36" t="s">
        <v>159</v>
      </c>
    </row>
    <row r="1903" spans="10:21" x14ac:dyDescent="0.25">
      <c r="J1903" s="37">
        <v>42497</v>
      </c>
      <c r="K1903" s="36">
        <f t="shared" si="145"/>
        <v>2016</v>
      </c>
      <c r="L1903" s="36" t="str">
        <f t="shared" si="146"/>
        <v>May</v>
      </c>
      <c r="M1903" s="36">
        <f t="shared" si="147"/>
        <v>19</v>
      </c>
      <c r="N1903" s="36">
        <f t="shared" si="148"/>
        <v>7</v>
      </c>
      <c r="O1903" s="36" t="str">
        <f t="shared" si="149"/>
        <v>201619</v>
      </c>
      <c r="P1903" s="36" t="str">
        <f>CONCATENATE(K1903,MONTH(ExpensesDBTable[[#This Row],[Date]]))</f>
        <v>20165</v>
      </c>
      <c r="Q1903" s="36" t="s">
        <v>604</v>
      </c>
      <c r="R1903" s="36" t="s">
        <v>14</v>
      </c>
      <c r="S1903" s="38">
        <v>8</v>
      </c>
      <c r="T1903" s="36" t="s">
        <v>100</v>
      </c>
      <c r="U1903" s="36" t="s">
        <v>1847</v>
      </c>
    </row>
    <row r="1904" spans="10:21" x14ac:dyDescent="0.25">
      <c r="J1904" s="37">
        <v>42497</v>
      </c>
      <c r="K1904" s="36">
        <f t="shared" si="145"/>
        <v>2016</v>
      </c>
      <c r="L1904" s="36" t="str">
        <f t="shared" si="146"/>
        <v>May</v>
      </c>
      <c r="M1904" s="36">
        <f t="shared" si="147"/>
        <v>19</v>
      </c>
      <c r="N1904" s="36">
        <f t="shared" si="148"/>
        <v>7</v>
      </c>
      <c r="O1904" s="36" t="str">
        <f t="shared" si="149"/>
        <v>201619</v>
      </c>
      <c r="P1904" s="36" t="str">
        <f>CONCATENATE(K1904,MONTH(ExpensesDBTable[[#This Row],[Date]]))</f>
        <v>20165</v>
      </c>
      <c r="Q1904" s="36" t="s">
        <v>145</v>
      </c>
      <c r="R1904" s="36" t="s">
        <v>23</v>
      </c>
      <c r="S1904" s="38">
        <v>83</v>
      </c>
      <c r="T1904" s="36" t="s">
        <v>106</v>
      </c>
      <c r="U1904" s="36" t="s">
        <v>1537</v>
      </c>
    </row>
    <row r="1905" spans="10:21" x14ac:dyDescent="0.25">
      <c r="J1905" s="37">
        <v>42497</v>
      </c>
      <c r="K1905" s="36">
        <f t="shared" si="145"/>
        <v>2016</v>
      </c>
      <c r="L1905" s="36" t="str">
        <f t="shared" si="146"/>
        <v>May</v>
      </c>
      <c r="M1905" s="36">
        <f t="shared" si="147"/>
        <v>19</v>
      </c>
      <c r="N1905" s="36">
        <f t="shared" si="148"/>
        <v>7</v>
      </c>
      <c r="O1905" s="36" t="str">
        <f t="shared" si="149"/>
        <v>201619</v>
      </c>
      <c r="P1905" s="36" t="str">
        <f>CONCATENATE(K1905,MONTH(ExpensesDBTable[[#This Row],[Date]]))</f>
        <v>20165</v>
      </c>
      <c r="Q1905" s="36" t="s">
        <v>1204</v>
      </c>
      <c r="R1905" s="36" t="s">
        <v>23</v>
      </c>
      <c r="S1905" s="38">
        <v>17.5</v>
      </c>
      <c r="T1905" s="36" t="s">
        <v>106</v>
      </c>
      <c r="U1905" s="36" t="s">
        <v>1848</v>
      </c>
    </row>
    <row r="1906" spans="10:21" x14ac:dyDescent="0.25">
      <c r="J1906" s="37">
        <v>42497</v>
      </c>
      <c r="K1906" s="36">
        <f t="shared" si="145"/>
        <v>2016</v>
      </c>
      <c r="L1906" s="36" t="str">
        <f t="shared" si="146"/>
        <v>May</v>
      </c>
      <c r="M1906" s="36">
        <f t="shared" si="147"/>
        <v>19</v>
      </c>
      <c r="N1906" s="36">
        <f t="shared" si="148"/>
        <v>7</v>
      </c>
      <c r="O1906" s="36" t="str">
        <f t="shared" si="149"/>
        <v>201619</v>
      </c>
      <c r="P1906" s="36" t="str">
        <f>CONCATENATE(K1906,MONTH(ExpensesDBTable[[#This Row],[Date]]))</f>
        <v>20165</v>
      </c>
      <c r="Q1906" s="36" t="s">
        <v>1204</v>
      </c>
      <c r="R1906" s="36" t="s">
        <v>23</v>
      </c>
      <c r="S1906" s="38">
        <v>12.5</v>
      </c>
      <c r="T1906" s="36" t="s">
        <v>106</v>
      </c>
      <c r="U1906" s="36" t="s">
        <v>1849</v>
      </c>
    </row>
    <row r="1907" spans="10:21" x14ac:dyDescent="0.25">
      <c r="J1907" s="37">
        <v>42497</v>
      </c>
      <c r="K1907" s="36">
        <f t="shared" si="145"/>
        <v>2016</v>
      </c>
      <c r="L1907" s="36" t="str">
        <f t="shared" si="146"/>
        <v>May</v>
      </c>
      <c r="M1907" s="36">
        <f t="shared" si="147"/>
        <v>19</v>
      </c>
      <c r="N1907" s="36">
        <f t="shared" si="148"/>
        <v>7</v>
      </c>
      <c r="O1907" s="36" t="str">
        <f t="shared" si="149"/>
        <v>201619</v>
      </c>
      <c r="P1907" s="36" t="str">
        <f>CONCATENATE(K1907,MONTH(ExpensesDBTable[[#This Row],[Date]]))</f>
        <v>20165</v>
      </c>
      <c r="Q1907" s="36" t="s">
        <v>182</v>
      </c>
      <c r="R1907" s="36" t="s">
        <v>14</v>
      </c>
      <c r="S1907" s="38">
        <v>1</v>
      </c>
      <c r="T1907" s="36" t="s">
        <v>100</v>
      </c>
      <c r="U1907" s="36" t="s">
        <v>1850</v>
      </c>
    </row>
    <row r="1908" spans="10:21" x14ac:dyDescent="0.25">
      <c r="J1908" s="37">
        <v>42497</v>
      </c>
      <c r="K1908" s="36">
        <f t="shared" si="145"/>
        <v>2016</v>
      </c>
      <c r="L1908" s="36" t="str">
        <f t="shared" si="146"/>
        <v>May</v>
      </c>
      <c r="M1908" s="36">
        <f t="shared" si="147"/>
        <v>19</v>
      </c>
      <c r="N1908" s="36">
        <f t="shared" si="148"/>
        <v>7</v>
      </c>
      <c r="O1908" s="36" t="str">
        <f t="shared" si="149"/>
        <v>201619</v>
      </c>
      <c r="P1908" s="36" t="str">
        <f>CONCATENATE(K1908,MONTH(ExpensesDBTable[[#This Row],[Date]]))</f>
        <v>20165</v>
      </c>
      <c r="Q1908" s="36" t="s">
        <v>119</v>
      </c>
      <c r="R1908" s="36" t="s">
        <v>14</v>
      </c>
      <c r="S1908" s="38">
        <v>13.13</v>
      </c>
      <c r="T1908" s="36" t="s">
        <v>100</v>
      </c>
      <c r="U1908" s="36" t="s">
        <v>1851</v>
      </c>
    </row>
    <row r="1909" spans="10:21" x14ac:dyDescent="0.25">
      <c r="J1909" s="37">
        <v>42497</v>
      </c>
      <c r="K1909" s="36">
        <f t="shared" si="145"/>
        <v>2016</v>
      </c>
      <c r="L1909" s="36" t="str">
        <f t="shared" si="146"/>
        <v>May</v>
      </c>
      <c r="M1909" s="36">
        <f t="shared" si="147"/>
        <v>19</v>
      </c>
      <c r="N1909" s="36">
        <f t="shared" si="148"/>
        <v>7</v>
      </c>
      <c r="O1909" s="36" t="str">
        <f t="shared" si="149"/>
        <v>201619</v>
      </c>
      <c r="P1909" s="36" t="str">
        <f>CONCATENATE(K1909,MONTH(ExpensesDBTable[[#This Row],[Date]]))</f>
        <v>20165</v>
      </c>
      <c r="Q1909" s="36" t="s">
        <v>1051</v>
      </c>
      <c r="R1909" s="36" t="s">
        <v>14</v>
      </c>
      <c r="S1909" s="38">
        <v>9.4</v>
      </c>
      <c r="T1909" s="36" t="s">
        <v>100</v>
      </c>
      <c r="U1909" s="36" t="s">
        <v>1852</v>
      </c>
    </row>
    <row r="1910" spans="10:21" x14ac:dyDescent="0.25">
      <c r="J1910" s="37">
        <v>42498</v>
      </c>
      <c r="K1910" s="36">
        <f t="shared" si="145"/>
        <v>2016</v>
      </c>
      <c r="L1910" s="36" t="str">
        <f t="shared" si="146"/>
        <v>May</v>
      </c>
      <c r="M1910" s="36">
        <f t="shared" si="147"/>
        <v>19</v>
      </c>
      <c r="N1910" s="36">
        <f t="shared" si="148"/>
        <v>8</v>
      </c>
      <c r="O1910" s="36" t="str">
        <f t="shared" si="149"/>
        <v>201619</v>
      </c>
      <c r="P1910" s="36" t="str">
        <f>CONCATENATE(K1910,MONTH(ExpensesDBTable[[#This Row],[Date]]))</f>
        <v>20165</v>
      </c>
      <c r="Q1910" s="36" t="s">
        <v>1051</v>
      </c>
      <c r="R1910" s="36" t="s">
        <v>14</v>
      </c>
      <c r="S1910" s="38">
        <v>7.8</v>
      </c>
      <c r="T1910" s="36" t="s">
        <v>100</v>
      </c>
      <c r="U1910" s="36" t="s">
        <v>1853</v>
      </c>
    </row>
    <row r="1911" spans="10:21" x14ac:dyDescent="0.25">
      <c r="J1911" s="37">
        <v>42500</v>
      </c>
      <c r="K1911" s="36">
        <f t="shared" si="145"/>
        <v>2016</v>
      </c>
      <c r="L1911" s="36" t="str">
        <f t="shared" si="146"/>
        <v>May</v>
      </c>
      <c r="M1911" s="36">
        <f t="shared" si="147"/>
        <v>20</v>
      </c>
      <c r="N1911" s="36">
        <f t="shared" si="148"/>
        <v>10</v>
      </c>
      <c r="O1911" s="36" t="str">
        <f t="shared" si="149"/>
        <v>201620</v>
      </c>
      <c r="P1911" s="36" t="str">
        <f>CONCATENATE(K1911,MONTH(ExpensesDBTable[[#This Row],[Date]]))</f>
        <v>20165</v>
      </c>
      <c r="Q1911" s="36" t="s">
        <v>119</v>
      </c>
      <c r="R1911" s="36" t="s">
        <v>14</v>
      </c>
      <c r="S1911" s="38">
        <v>6</v>
      </c>
      <c r="T1911" s="36" t="s">
        <v>100</v>
      </c>
      <c r="U1911" s="36" t="s">
        <v>1854</v>
      </c>
    </row>
    <row r="1912" spans="10:21" x14ac:dyDescent="0.25">
      <c r="J1912" s="37">
        <v>42503</v>
      </c>
      <c r="K1912" s="36">
        <f t="shared" si="145"/>
        <v>2016</v>
      </c>
      <c r="L1912" s="36" t="str">
        <f t="shared" si="146"/>
        <v>May</v>
      </c>
      <c r="M1912" s="36">
        <f t="shared" si="147"/>
        <v>20</v>
      </c>
      <c r="N1912" s="36">
        <f t="shared" si="148"/>
        <v>13</v>
      </c>
      <c r="O1912" s="36" t="str">
        <f t="shared" si="149"/>
        <v>201620</v>
      </c>
      <c r="P1912" s="36" t="str">
        <f>CONCATENATE(K1912,MONTH(ExpensesDBTable[[#This Row],[Date]]))</f>
        <v>20165</v>
      </c>
      <c r="Q1912" s="36" t="s">
        <v>182</v>
      </c>
      <c r="R1912" s="36" t="s">
        <v>19</v>
      </c>
      <c r="S1912" s="38">
        <v>18</v>
      </c>
      <c r="T1912" s="36" t="s">
        <v>100</v>
      </c>
      <c r="U1912" s="36" t="s">
        <v>1855</v>
      </c>
    </row>
    <row r="1913" spans="10:21" x14ac:dyDescent="0.25">
      <c r="J1913" s="37">
        <v>42503</v>
      </c>
      <c r="K1913" s="36">
        <f t="shared" si="145"/>
        <v>2016</v>
      </c>
      <c r="L1913" s="36" t="str">
        <f t="shared" si="146"/>
        <v>May</v>
      </c>
      <c r="M1913" s="36">
        <f t="shared" si="147"/>
        <v>20</v>
      </c>
      <c r="N1913" s="36">
        <f t="shared" si="148"/>
        <v>13</v>
      </c>
      <c r="O1913" s="36" t="str">
        <f t="shared" si="149"/>
        <v>201620</v>
      </c>
      <c r="P1913" s="36" t="str">
        <f>CONCATENATE(K1913,MONTH(ExpensesDBTable[[#This Row],[Date]]))</f>
        <v>20165</v>
      </c>
      <c r="Q1913" s="36" t="s">
        <v>182</v>
      </c>
      <c r="R1913" s="36" t="s">
        <v>14</v>
      </c>
      <c r="S1913" s="38">
        <v>15.6</v>
      </c>
      <c r="T1913" s="36" t="s">
        <v>100</v>
      </c>
      <c r="U1913" s="36" t="s">
        <v>1856</v>
      </c>
    </row>
    <row r="1914" spans="10:21" x14ac:dyDescent="0.25">
      <c r="J1914" s="37">
        <v>42503</v>
      </c>
      <c r="K1914" s="36">
        <f t="shared" si="145"/>
        <v>2016</v>
      </c>
      <c r="L1914" s="36" t="str">
        <f t="shared" si="146"/>
        <v>May</v>
      </c>
      <c r="M1914" s="36">
        <f t="shared" si="147"/>
        <v>20</v>
      </c>
      <c r="N1914" s="36">
        <f t="shared" si="148"/>
        <v>13</v>
      </c>
      <c r="O1914" s="36" t="str">
        <f t="shared" si="149"/>
        <v>201620</v>
      </c>
      <c r="P1914" s="36" t="str">
        <f>CONCATENATE(K1914,MONTH(ExpensesDBTable[[#This Row],[Date]]))</f>
        <v>20165</v>
      </c>
      <c r="Q1914" s="36" t="s">
        <v>108</v>
      </c>
      <c r="R1914" s="36" t="s">
        <v>14</v>
      </c>
      <c r="S1914" s="38">
        <v>15.41</v>
      </c>
      <c r="T1914" s="36" t="s">
        <v>100</v>
      </c>
      <c r="U1914" s="36" t="s">
        <v>1857</v>
      </c>
    </row>
    <row r="1915" spans="10:21" x14ac:dyDescent="0.25">
      <c r="J1915" s="37">
        <v>42504</v>
      </c>
      <c r="K1915" s="36">
        <f t="shared" si="145"/>
        <v>2016</v>
      </c>
      <c r="L1915" s="36" t="str">
        <f t="shared" si="146"/>
        <v>May</v>
      </c>
      <c r="M1915" s="36">
        <f t="shared" si="147"/>
        <v>20</v>
      </c>
      <c r="N1915" s="36">
        <f t="shared" si="148"/>
        <v>14</v>
      </c>
      <c r="O1915" s="36" t="str">
        <f t="shared" si="149"/>
        <v>201620</v>
      </c>
      <c r="P1915" s="36" t="str">
        <f>CONCATENATE(K1915,MONTH(ExpensesDBTable[[#This Row],[Date]]))</f>
        <v>20165</v>
      </c>
      <c r="Q1915" s="36" t="s">
        <v>182</v>
      </c>
      <c r="R1915" s="36" t="s">
        <v>22</v>
      </c>
      <c r="S1915" s="38">
        <v>40</v>
      </c>
      <c r="T1915" s="36" t="s">
        <v>106</v>
      </c>
      <c r="U1915" s="36" t="s">
        <v>1836</v>
      </c>
    </row>
    <row r="1916" spans="10:21" x14ac:dyDescent="0.25">
      <c r="J1916" s="37">
        <v>42504</v>
      </c>
      <c r="K1916" s="36">
        <f t="shared" si="145"/>
        <v>2016</v>
      </c>
      <c r="L1916" s="36" t="str">
        <f t="shared" si="146"/>
        <v>May</v>
      </c>
      <c r="M1916" s="36">
        <f t="shared" si="147"/>
        <v>20</v>
      </c>
      <c r="N1916" s="36">
        <f t="shared" si="148"/>
        <v>14</v>
      </c>
      <c r="O1916" s="36" t="str">
        <f t="shared" si="149"/>
        <v>201620</v>
      </c>
      <c r="P1916" s="36" t="str">
        <f>CONCATENATE(K1916,MONTH(ExpensesDBTable[[#This Row],[Date]]))</f>
        <v>20165</v>
      </c>
      <c r="Q1916" s="36" t="s">
        <v>119</v>
      </c>
      <c r="R1916" s="36" t="s">
        <v>14</v>
      </c>
      <c r="S1916" s="38">
        <v>20.48</v>
      </c>
      <c r="T1916" s="36" t="s">
        <v>100</v>
      </c>
      <c r="U1916" s="36" t="s">
        <v>1858</v>
      </c>
    </row>
    <row r="1917" spans="10:21" x14ac:dyDescent="0.25">
      <c r="J1917" s="37">
        <v>42504</v>
      </c>
      <c r="K1917" s="36">
        <f t="shared" si="145"/>
        <v>2016</v>
      </c>
      <c r="L1917" s="36" t="str">
        <f t="shared" si="146"/>
        <v>May</v>
      </c>
      <c r="M1917" s="36">
        <f t="shared" si="147"/>
        <v>20</v>
      </c>
      <c r="N1917" s="36">
        <f t="shared" si="148"/>
        <v>14</v>
      </c>
      <c r="O1917" s="36" t="str">
        <f t="shared" si="149"/>
        <v>201620</v>
      </c>
      <c r="P1917" s="36" t="str">
        <f>CONCATENATE(K1917,MONTH(ExpensesDBTable[[#This Row],[Date]]))</f>
        <v>20165</v>
      </c>
      <c r="Q1917" s="36" t="s">
        <v>108</v>
      </c>
      <c r="R1917" s="36" t="s">
        <v>14</v>
      </c>
      <c r="S1917" s="38">
        <v>7</v>
      </c>
      <c r="T1917" s="36" t="s">
        <v>100</v>
      </c>
      <c r="U1917" s="36" t="s">
        <v>1859</v>
      </c>
    </row>
    <row r="1918" spans="10:21" x14ac:dyDescent="0.25">
      <c r="J1918" s="37">
        <v>42504</v>
      </c>
      <c r="K1918" s="36">
        <f t="shared" si="145"/>
        <v>2016</v>
      </c>
      <c r="L1918" s="36" t="str">
        <f t="shared" si="146"/>
        <v>May</v>
      </c>
      <c r="M1918" s="36">
        <f t="shared" si="147"/>
        <v>20</v>
      </c>
      <c r="N1918" s="36">
        <f t="shared" si="148"/>
        <v>14</v>
      </c>
      <c r="O1918" s="36" t="str">
        <f t="shared" si="149"/>
        <v>201620</v>
      </c>
      <c r="P1918" s="36" t="str">
        <f>CONCATENATE(K1918,MONTH(ExpensesDBTable[[#This Row],[Date]]))</f>
        <v>20165</v>
      </c>
      <c r="Q1918" s="36" t="s">
        <v>182</v>
      </c>
      <c r="R1918" s="36" t="s">
        <v>19</v>
      </c>
      <c r="S1918" s="38">
        <v>34.4</v>
      </c>
      <c r="T1918" s="36" t="s">
        <v>100</v>
      </c>
      <c r="U1918" s="36" t="s">
        <v>1860</v>
      </c>
    </row>
    <row r="1919" spans="10:21" x14ac:dyDescent="0.25">
      <c r="J1919" s="37">
        <v>42505</v>
      </c>
      <c r="K1919" s="36">
        <f t="shared" si="145"/>
        <v>2016</v>
      </c>
      <c r="L1919" s="36" t="str">
        <f t="shared" si="146"/>
        <v>May</v>
      </c>
      <c r="M1919" s="36">
        <f t="shared" si="147"/>
        <v>20</v>
      </c>
      <c r="N1919" s="36">
        <f t="shared" si="148"/>
        <v>15</v>
      </c>
      <c r="O1919" s="36" t="str">
        <f t="shared" si="149"/>
        <v>201620</v>
      </c>
      <c r="P1919" s="36" t="str">
        <f>CONCATENATE(K1919,MONTH(ExpensesDBTable[[#This Row],[Date]]))</f>
        <v>20165</v>
      </c>
      <c r="Q1919" s="36" t="s">
        <v>1051</v>
      </c>
      <c r="R1919" s="36" t="s">
        <v>14</v>
      </c>
      <c r="S1919" s="38">
        <v>6.55</v>
      </c>
      <c r="T1919" s="36" t="s">
        <v>100</v>
      </c>
      <c r="U1919" s="36" t="s">
        <v>1861</v>
      </c>
    </row>
    <row r="1920" spans="10:21" x14ac:dyDescent="0.25">
      <c r="J1920" s="37">
        <v>42506</v>
      </c>
      <c r="K1920" s="36">
        <f t="shared" si="145"/>
        <v>2016</v>
      </c>
      <c r="L1920" s="36" t="str">
        <f t="shared" si="146"/>
        <v>May</v>
      </c>
      <c r="M1920" s="36">
        <f t="shared" si="147"/>
        <v>21</v>
      </c>
      <c r="N1920" s="36">
        <f t="shared" si="148"/>
        <v>16</v>
      </c>
      <c r="O1920" s="36" t="str">
        <f t="shared" si="149"/>
        <v>201621</v>
      </c>
      <c r="P1920" s="36" t="str">
        <f>CONCATENATE(K1920,MONTH(ExpensesDBTable[[#This Row],[Date]]))</f>
        <v>20165</v>
      </c>
      <c r="Q1920" s="36" t="s">
        <v>182</v>
      </c>
      <c r="R1920" s="36" t="s">
        <v>16</v>
      </c>
      <c r="S1920" s="38">
        <v>100</v>
      </c>
      <c r="T1920" s="36" t="s">
        <v>106</v>
      </c>
      <c r="U1920" s="36" t="s">
        <v>1862</v>
      </c>
    </row>
    <row r="1921" spans="10:21" x14ac:dyDescent="0.25">
      <c r="J1921" s="37">
        <v>42506</v>
      </c>
      <c r="K1921" s="36">
        <f t="shared" si="145"/>
        <v>2016</v>
      </c>
      <c r="L1921" s="36" t="str">
        <f t="shared" si="146"/>
        <v>May</v>
      </c>
      <c r="M1921" s="36">
        <f t="shared" si="147"/>
        <v>21</v>
      </c>
      <c r="N1921" s="36">
        <f t="shared" si="148"/>
        <v>16</v>
      </c>
      <c r="O1921" s="36" t="str">
        <f t="shared" si="149"/>
        <v>201621</v>
      </c>
      <c r="P1921" s="36" t="str">
        <f>CONCATENATE(K1921,MONTH(ExpensesDBTable[[#This Row],[Date]]))</f>
        <v>20165</v>
      </c>
      <c r="Q1921" s="36" t="s">
        <v>128</v>
      </c>
      <c r="R1921" s="36" t="s">
        <v>22</v>
      </c>
      <c r="S1921" s="38">
        <v>131.04</v>
      </c>
      <c r="T1921" s="36" t="s">
        <v>106</v>
      </c>
      <c r="U1921" s="36" t="s">
        <v>654</v>
      </c>
    </row>
    <row r="1922" spans="10:21" x14ac:dyDescent="0.25">
      <c r="J1922" s="37">
        <v>42506</v>
      </c>
      <c r="K1922" s="36">
        <f t="shared" si="145"/>
        <v>2016</v>
      </c>
      <c r="L1922" s="36" t="str">
        <f t="shared" si="146"/>
        <v>May</v>
      </c>
      <c r="M1922" s="36">
        <f t="shared" si="147"/>
        <v>21</v>
      </c>
      <c r="N1922" s="36">
        <f t="shared" si="148"/>
        <v>16</v>
      </c>
      <c r="O1922" s="36" t="str">
        <f t="shared" si="149"/>
        <v>201621</v>
      </c>
      <c r="P1922" s="36" t="str">
        <f>CONCATENATE(K1922,MONTH(ExpensesDBTable[[#This Row],[Date]]))</f>
        <v>20165</v>
      </c>
      <c r="Q1922" s="36" t="s">
        <v>108</v>
      </c>
      <c r="R1922" s="36" t="s">
        <v>14</v>
      </c>
      <c r="S1922" s="38">
        <v>13.94</v>
      </c>
      <c r="T1922" s="36" t="s">
        <v>100</v>
      </c>
      <c r="U1922" s="36" t="s">
        <v>1863</v>
      </c>
    </row>
    <row r="1923" spans="10:21" x14ac:dyDescent="0.25">
      <c r="J1923" s="37">
        <v>42507</v>
      </c>
      <c r="K1923" s="36">
        <f t="shared" si="145"/>
        <v>2016</v>
      </c>
      <c r="L1923" s="36" t="str">
        <f t="shared" si="146"/>
        <v>May</v>
      </c>
      <c r="M1923" s="36">
        <f t="shared" si="147"/>
        <v>21</v>
      </c>
      <c r="N1923" s="36">
        <f t="shared" si="148"/>
        <v>17</v>
      </c>
      <c r="O1923" s="36" t="str">
        <f t="shared" si="149"/>
        <v>201621</v>
      </c>
      <c r="P1923" s="36" t="str">
        <f>CONCATENATE(K1923,MONTH(ExpensesDBTable[[#This Row],[Date]]))</f>
        <v>20165</v>
      </c>
      <c r="Q1923" s="36" t="s">
        <v>348</v>
      </c>
      <c r="R1923" s="36" t="s">
        <v>13</v>
      </c>
      <c r="S1923" s="38">
        <v>49.9</v>
      </c>
      <c r="T1923" s="36" t="s">
        <v>106</v>
      </c>
      <c r="U1923" s="36" t="s">
        <v>1864</v>
      </c>
    </row>
    <row r="1924" spans="10:21" x14ac:dyDescent="0.25">
      <c r="J1924" s="37">
        <v>42507</v>
      </c>
      <c r="K1924" s="36">
        <f t="shared" si="145"/>
        <v>2016</v>
      </c>
      <c r="L1924" s="36" t="str">
        <f t="shared" si="146"/>
        <v>May</v>
      </c>
      <c r="M1924" s="36">
        <f t="shared" si="147"/>
        <v>21</v>
      </c>
      <c r="N1924" s="36">
        <f t="shared" si="148"/>
        <v>17</v>
      </c>
      <c r="O1924" s="36" t="str">
        <f t="shared" si="149"/>
        <v>201621</v>
      </c>
      <c r="P1924" s="36" t="str">
        <f>CONCATENATE(K1924,MONTH(ExpensesDBTable[[#This Row],[Date]]))</f>
        <v>20165</v>
      </c>
      <c r="Q1924" s="36" t="s">
        <v>348</v>
      </c>
      <c r="R1924" s="36" t="s">
        <v>16</v>
      </c>
      <c r="S1924" s="38">
        <v>19.899999999999999</v>
      </c>
      <c r="T1924" s="36" t="s">
        <v>106</v>
      </c>
      <c r="U1924" s="36" t="s">
        <v>1865</v>
      </c>
    </row>
    <row r="1925" spans="10:21" x14ac:dyDescent="0.25">
      <c r="J1925" s="37">
        <v>42507</v>
      </c>
      <c r="K1925" s="36">
        <f t="shared" si="145"/>
        <v>2016</v>
      </c>
      <c r="L1925" s="36" t="str">
        <f t="shared" si="146"/>
        <v>May</v>
      </c>
      <c r="M1925" s="36">
        <f t="shared" si="147"/>
        <v>21</v>
      </c>
      <c r="N1925" s="36">
        <f t="shared" si="148"/>
        <v>17</v>
      </c>
      <c r="O1925" s="36" t="str">
        <f t="shared" si="149"/>
        <v>201621</v>
      </c>
      <c r="P1925" s="36" t="str">
        <f>CONCATENATE(K1925,MONTH(ExpensesDBTable[[#This Row],[Date]]))</f>
        <v>20165</v>
      </c>
      <c r="Q1925" s="36" t="s">
        <v>348</v>
      </c>
      <c r="R1925" s="36" t="s">
        <v>13</v>
      </c>
      <c r="S1925" s="38">
        <v>149.9</v>
      </c>
      <c r="T1925" s="36" t="s">
        <v>106</v>
      </c>
      <c r="U1925" s="36" t="s">
        <v>1866</v>
      </c>
    </row>
    <row r="1926" spans="10:21" x14ac:dyDescent="0.25">
      <c r="J1926" s="37">
        <v>42507</v>
      </c>
      <c r="K1926" s="36">
        <f t="shared" si="145"/>
        <v>2016</v>
      </c>
      <c r="L1926" s="36" t="str">
        <f t="shared" si="146"/>
        <v>May</v>
      </c>
      <c r="M1926" s="36">
        <f t="shared" si="147"/>
        <v>21</v>
      </c>
      <c r="N1926" s="36">
        <f t="shared" si="148"/>
        <v>17</v>
      </c>
      <c r="O1926" s="36" t="str">
        <f t="shared" si="149"/>
        <v>201621</v>
      </c>
      <c r="P1926" s="36" t="str">
        <f>CONCATENATE(K1926,MONTH(ExpensesDBTable[[#This Row],[Date]]))</f>
        <v>20165</v>
      </c>
      <c r="Q1926" s="36" t="s">
        <v>108</v>
      </c>
      <c r="R1926" s="36" t="s">
        <v>14</v>
      </c>
      <c r="S1926" s="38">
        <v>6.5</v>
      </c>
      <c r="T1926" s="36" t="s">
        <v>100</v>
      </c>
      <c r="U1926" s="36" t="s">
        <v>645</v>
      </c>
    </row>
    <row r="1927" spans="10:21" x14ac:dyDescent="0.25">
      <c r="J1927" s="37">
        <v>42508</v>
      </c>
      <c r="K1927" s="36">
        <f t="shared" si="145"/>
        <v>2016</v>
      </c>
      <c r="L1927" s="36" t="str">
        <f t="shared" si="146"/>
        <v>May</v>
      </c>
      <c r="M1927" s="36">
        <f t="shared" si="147"/>
        <v>21</v>
      </c>
      <c r="N1927" s="36">
        <f t="shared" si="148"/>
        <v>18</v>
      </c>
      <c r="O1927" s="36" t="str">
        <f t="shared" si="149"/>
        <v>201621</v>
      </c>
      <c r="P1927" s="36" t="str">
        <f>CONCATENATE(K1927,MONTH(ExpensesDBTable[[#This Row],[Date]]))</f>
        <v>20165</v>
      </c>
      <c r="Q1927" s="36" t="s">
        <v>604</v>
      </c>
      <c r="R1927" s="36" t="s">
        <v>14</v>
      </c>
      <c r="S1927" s="38">
        <v>15</v>
      </c>
      <c r="T1927" s="36" t="s">
        <v>100</v>
      </c>
      <c r="U1927" s="36" t="s">
        <v>1867</v>
      </c>
    </row>
    <row r="1928" spans="10:21" x14ac:dyDescent="0.25">
      <c r="J1928" s="37">
        <v>42508</v>
      </c>
      <c r="K1928" s="36">
        <f t="shared" si="145"/>
        <v>2016</v>
      </c>
      <c r="L1928" s="36" t="str">
        <f t="shared" si="146"/>
        <v>May</v>
      </c>
      <c r="M1928" s="36">
        <f t="shared" si="147"/>
        <v>21</v>
      </c>
      <c r="N1928" s="36">
        <f t="shared" si="148"/>
        <v>18</v>
      </c>
      <c r="O1928" s="36" t="str">
        <f t="shared" si="149"/>
        <v>201621</v>
      </c>
      <c r="P1928" s="36" t="str">
        <f>CONCATENATE(K1928,MONTH(ExpensesDBTable[[#This Row],[Date]]))</f>
        <v>20165</v>
      </c>
      <c r="Q1928" s="36" t="s">
        <v>182</v>
      </c>
      <c r="R1928" s="36" t="s">
        <v>16</v>
      </c>
      <c r="S1928" s="38">
        <v>18.5</v>
      </c>
      <c r="T1928" s="36" t="s">
        <v>106</v>
      </c>
      <c r="U1928" s="36" t="s">
        <v>1868</v>
      </c>
    </row>
    <row r="1929" spans="10:21" x14ac:dyDescent="0.25">
      <c r="J1929" s="37">
        <v>42508</v>
      </c>
      <c r="K1929" s="36">
        <f t="shared" si="145"/>
        <v>2016</v>
      </c>
      <c r="L1929" s="36" t="str">
        <f t="shared" si="146"/>
        <v>May</v>
      </c>
      <c r="M1929" s="36">
        <f t="shared" si="147"/>
        <v>21</v>
      </c>
      <c r="N1929" s="36">
        <f t="shared" si="148"/>
        <v>18</v>
      </c>
      <c r="O1929" s="36" t="str">
        <f t="shared" si="149"/>
        <v>201621</v>
      </c>
      <c r="P1929" s="36" t="str">
        <f>CONCATENATE(K1929,MONTH(ExpensesDBTable[[#This Row],[Date]]))</f>
        <v>20165</v>
      </c>
      <c r="Q1929" s="36" t="s">
        <v>182</v>
      </c>
      <c r="R1929" s="36" t="s">
        <v>19</v>
      </c>
      <c r="S1929" s="38">
        <v>36.9</v>
      </c>
      <c r="T1929" s="36" t="s">
        <v>100</v>
      </c>
      <c r="U1929" s="36" t="s">
        <v>1869</v>
      </c>
    </row>
    <row r="1930" spans="10:21" x14ac:dyDescent="0.25">
      <c r="J1930" s="37">
        <v>42508</v>
      </c>
      <c r="K1930" s="36">
        <f t="shared" si="145"/>
        <v>2016</v>
      </c>
      <c r="L1930" s="36" t="str">
        <f t="shared" si="146"/>
        <v>May</v>
      </c>
      <c r="M1930" s="36">
        <f t="shared" si="147"/>
        <v>21</v>
      </c>
      <c r="N1930" s="36">
        <f t="shared" si="148"/>
        <v>18</v>
      </c>
      <c r="O1930" s="36" t="str">
        <f t="shared" si="149"/>
        <v>201621</v>
      </c>
      <c r="P1930" s="36" t="str">
        <f>CONCATENATE(K1930,MONTH(ExpensesDBTable[[#This Row],[Date]]))</f>
        <v>20165</v>
      </c>
      <c r="Q1930" s="36" t="s">
        <v>182</v>
      </c>
      <c r="R1930" s="36" t="s">
        <v>19</v>
      </c>
      <c r="S1930" s="38">
        <v>11</v>
      </c>
      <c r="T1930" s="36" t="s">
        <v>100</v>
      </c>
      <c r="U1930" s="36" t="s">
        <v>1870</v>
      </c>
    </row>
    <row r="1931" spans="10:21" x14ac:dyDescent="0.25">
      <c r="J1931" s="37">
        <v>42509</v>
      </c>
      <c r="K1931" s="36">
        <f t="shared" ref="K1931:K1994" si="150">YEAR(J1931)</f>
        <v>2016</v>
      </c>
      <c r="L1931" s="36" t="str">
        <f t="shared" ref="L1931:L1994" si="151">TEXT(DATE(1,MONTH(J1931),1),"MMMM")</f>
        <v>May</v>
      </c>
      <c r="M1931" s="36">
        <f t="shared" ref="M1931:M1994" si="152">WEEKNUM(J1931,2)</f>
        <v>21</v>
      </c>
      <c r="N1931" s="36">
        <f t="shared" ref="N1931:N1994" si="153">DAY(J1931)</f>
        <v>19</v>
      </c>
      <c r="O1931" s="36" t="str">
        <f t="shared" ref="O1931:O1994" si="154">CONCATENATE(K1931,M1931)</f>
        <v>201621</v>
      </c>
      <c r="P1931" s="36" t="str">
        <f>CONCATENATE(K1931,MONTH(ExpensesDBTable[[#This Row],[Date]]))</f>
        <v>20165</v>
      </c>
      <c r="Q1931" s="36" t="s">
        <v>1192</v>
      </c>
      <c r="R1931" s="36" t="s">
        <v>21</v>
      </c>
      <c r="S1931" s="38">
        <v>1520</v>
      </c>
      <c r="T1931" s="36" t="s">
        <v>106</v>
      </c>
      <c r="U1931" s="36" t="s">
        <v>1871</v>
      </c>
    </row>
    <row r="1932" spans="10:21" x14ac:dyDescent="0.25">
      <c r="J1932" s="37">
        <v>42509</v>
      </c>
      <c r="K1932" s="36">
        <f t="shared" si="150"/>
        <v>2016</v>
      </c>
      <c r="L1932" s="36" t="str">
        <f t="shared" si="151"/>
        <v>May</v>
      </c>
      <c r="M1932" s="36">
        <f t="shared" si="152"/>
        <v>21</v>
      </c>
      <c r="N1932" s="36">
        <f t="shared" si="153"/>
        <v>19</v>
      </c>
      <c r="O1932" s="36" t="str">
        <f t="shared" si="154"/>
        <v>201621</v>
      </c>
      <c r="P1932" s="36" t="str">
        <f>CONCATENATE(K1932,MONTH(ExpensesDBTable[[#This Row],[Date]]))</f>
        <v>20165</v>
      </c>
      <c r="Q1932" s="36" t="s">
        <v>182</v>
      </c>
      <c r="R1932" s="36" t="s">
        <v>14</v>
      </c>
      <c r="S1932" s="38">
        <v>13.8</v>
      </c>
      <c r="T1932" s="36" t="s">
        <v>100</v>
      </c>
      <c r="U1932" s="36" t="s">
        <v>1872</v>
      </c>
    </row>
    <row r="1933" spans="10:21" x14ac:dyDescent="0.25">
      <c r="J1933" s="37">
        <v>42509</v>
      </c>
      <c r="K1933" s="36">
        <f t="shared" si="150"/>
        <v>2016</v>
      </c>
      <c r="L1933" s="36" t="str">
        <f t="shared" si="151"/>
        <v>May</v>
      </c>
      <c r="M1933" s="36">
        <f t="shared" si="152"/>
        <v>21</v>
      </c>
      <c r="N1933" s="36">
        <f t="shared" si="153"/>
        <v>19</v>
      </c>
      <c r="O1933" s="36" t="str">
        <f t="shared" si="154"/>
        <v>201621</v>
      </c>
      <c r="P1933" s="36" t="str">
        <f>CONCATENATE(K1933,MONTH(ExpensesDBTable[[#This Row],[Date]]))</f>
        <v>20165</v>
      </c>
      <c r="Q1933" s="36" t="s">
        <v>119</v>
      </c>
      <c r="R1933" s="36" t="s">
        <v>14</v>
      </c>
      <c r="S1933" s="38">
        <v>15.94</v>
      </c>
      <c r="T1933" s="36" t="s">
        <v>100</v>
      </c>
      <c r="U1933" s="36" t="s">
        <v>1873</v>
      </c>
    </row>
    <row r="1934" spans="10:21" x14ac:dyDescent="0.25">
      <c r="J1934" s="37">
        <v>42510</v>
      </c>
      <c r="K1934" s="36">
        <f t="shared" si="150"/>
        <v>2016</v>
      </c>
      <c r="L1934" s="36" t="str">
        <f t="shared" si="151"/>
        <v>May</v>
      </c>
      <c r="M1934" s="36">
        <f t="shared" si="152"/>
        <v>21</v>
      </c>
      <c r="N1934" s="36">
        <f t="shared" si="153"/>
        <v>20</v>
      </c>
      <c r="O1934" s="36" t="str">
        <f t="shared" si="154"/>
        <v>201621</v>
      </c>
      <c r="P1934" s="36" t="str">
        <f>CONCATENATE(K1934,MONTH(ExpensesDBTable[[#This Row],[Date]]))</f>
        <v>20165</v>
      </c>
      <c r="Q1934" s="36" t="s">
        <v>182</v>
      </c>
      <c r="R1934" s="36" t="s">
        <v>14</v>
      </c>
      <c r="S1934" s="38">
        <v>9.5</v>
      </c>
      <c r="T1934" s="36" t="s">
        <v>100</v>
      </c>
      <c r="U1934" s="36" t="s">
        <v>462</v>
      </c>
    </row>
    <row r="1935" spans="10:21" x14ac:dyDescent="0.25">
      <c r="J1935" s="37">
        <v>42511</v>
      </c>
      <c r="K1935" s="36">
        <f t="shared" si="150"/>
        <v>2016</v>
      </c>
      <c r="L1935" s="36" t="str">
        <f t="shared" si="151"/>
        <v>May</v>
      </c>
      <c r="M1935" s="36">
        <f t="shared" si="152"/>
        <v>21</v>
      </c>
      <c r="N1935" s="36">
        <f t="shared" si="153"/>
        <v>21</v>
      </c>
      <c r="O1935" s="36" t="str">
        <f t="shared" si="154"/>
        <v>201621</v>
      </c>
      <c r="P1935" s="36" t="str">
        <f>CONCATENATE(K1935,MONTH(ExpensesDBTable[[#This Row],[Date]]))</f>
        <v>20165</v>
      </c>
      <c r="Q1935" s="36" t="s">
        <v>456</v>
      </c>
      <c r="R1935" s="36" t="s">
        <v>18</v>
      </c>
      <c r="S1935" s="38">
        <v>18.97</v>
      </c>
      <c r="T1935" s="36" t="s">
        <v>100</v>
      </c>
      <c r="U1935" s="36" t="s">
        <v>1555</v>
      </c>
    </row>
    <row r="1936" spans="10:21" x14ac:dyDescent="0.25">
      <c r="J1936" s="37">
        <v>42511</v>
      </c>
      <c r="K1936" s="36">
        <f t="shared" si="150"/>
        <v>2016</v>
      </c>
      <c r="L1936" s="36" t="str">
        <f t="shared" si="151"/>
        <v>May</v>
      </c>
      <c r="M1936" s="36">
        <f t="shared" si="152"/>
        <v>21</v>
      </c>
      <c r="N1936" s="36">
        <f t="shared" si="153"/>
        <v>21</v>
      </c>
      <c r="O1936" s="36" t="str">
        <f t="shared" si="154"/>
        <v>201621</v>
      </c>
      <c r="P1936" s="36" t="str">
        <f>CONCATENATE(K1936,MONTH(ExpensesDBTable[[#This Row],[Date]]))</f>
        <v>20165</v>
      </c>
      <c r="Q1936" s="36" t="s">
        <v>456</v>
      </c>
      <c r="R1936" s="36" t="s">
        <v>18</v>
      </c>
      <c r="S1936" s="38">
        <v>13.96</v>
      </c>
      <c r="T1936" s="36" t="s">
        <v>106</v>
      </c>
      <c r="U1936" s="36" t="s">
        <v>1874</v>
      </c>
    </row>
    <row r="1937" spans="10:21" x14ac:dyDescent="0.25">
      <c r="J1937" s="37">
        <v>42511</v>
      </c>
      <c r="K1937" s="36">
        <f t="shared" si="150"/>
        <v>2016</v>
      </c>
      <c r="L1937" s="36" t="str">
        <f t="shared" si="151"/>
        <v>May</v>
      </c>
      <c r="M1937" s="36">
        <f t="shared" si="152"/>
        <v>21</v>
      </c>
      <c r="N1937" s="36">
        <f t="shared" si="153"/>
        <v>21</v>
      </c>
      <c r="O1937" s="36" t="str">
        <f t="shared" si="154"/>
        <v>201621</v>
      </c>
      <c r="P1937" s="36" t="str">
        <f>CONCATENATE(K1937,MONTH(ExpensesDBTable[[#This Row],[Date]]))</f>
        <v>20165</v>
      </c>
      <c r="Q1937" s="36" t="s">
        <v>182</v>
      </c>
      <c r="R1937" s="36" t="s">
        <v>17</v>
      </c>
      <c r="S1937" s="38">
        <v>16</v>
      </c>
      <c r="T1937" s="36" t="s">
        <v>106</v>
      </c>
      <c r="U1937" s="36" t="s">
        <v>1504</v>
      </c>
    </row>
    <row r="1938" spans="10:21" x14ac:dyDescent="0.25">
      <c r="J1938" s="37">
        <v>42511</v>
      </c>
      <c r="K1938" s="36">
        <f t="shared" si="150"/>
        <v>2016</v>
      </c>
      <c r="L1938" s="36" t="str">
        <f t="shared" si="151"/>
        <v>May</v>
      </c>
      <c r="M1938" s="36">
        <f t="shared" si="152"/>
        <v>21</v>
      </c>
      <c r="N1938" s="36">
        <f t="shared" si="153"/>
        <v>21</v>
      </c>
      <c r="O1938" s="36" t="str">
        <f t="shared" si="154"/>
        <v>201621</v>
      </c>
      <c r="P1938" s="36" t="str">
        <f>CONCATENATE(K1938,MONTH(ExpensesDBTable[[#This Row],[Date]]))</f>
        <v>20165</v>
      </c>
      <c r="Q1938" s="36" t="s">
        <v>604</v>
      </c>
      <c r="R1938" s="36" t="s">
        <v>14</v>
      </c>
      <c r="S1938" s="38">
        <v>19</v>
      </c>
      <c r="T1938" s="36" t="s">
        <v>100</v>
      </c>
      <c r="U1938" s="36" t="s">
        <v>1875</v>
      </c>
    </row>
    <row r="1939" spans="10:21" x14ac:dyDescent="0.25">
      <c r="J1939" s="37">
        <v>42512</v>
      </c>
      <c r="K1939" s="36">
        <f t="shared" si="150"/>
        <v>2016</v>
      </c>
      <c r="L1939" s="36" t="str">
        <f t="shared" si="151"/>
        <v>May</v>
      </c>
      <c r="M1939" s="36">
        <f t="shared" si="152"/>
        <v>21</v>
      </c>
      <c r="N1939" s="36">
        <f t="shared" si="153"/>
        <v>22</v>
      </c>
      <c r="O1939" s="36" t="str">
        <f t="shared" si="154"/>
        <v>201621</v>
      </c>
      <c r="P1939" s="36" t="str">
        <f>CONCATENATE(K1939,MONTH(ExpensesDBTable[[#This Row],[Date]]))</f>
        <v>20165</v>
      </c>
      <c r="Q1939" s="36" t="s">
        <v>130</v>
      </c>
      <c r="R1939" s="36" t="s">
        <v>14</v>
      </c>
      <c r="S1939" s="38">
        <v>7</v>
      </c>
      <c r="T1939" s="36" t="s">
        <v>100</v>
      </c>
      <c r="U1939" s="36" t="s">
        <v>130</v>
      </c>
    </row>
    <row r="1940" spans="10:21" x14ac:dyDescent="0.25">
      <c r="J1940" s="37">
        <v>42512</v>
      </c>
      <c r="K1940" s="36">
        <f t="shared" si="150"/>
        <v>2016</v>
      </c>
      <c r="L1940" s="36" t="str">
        <f t="shared" si="151"/>
        <v>May</v>
      </c>
      <c r="M1940" s="36">
        <f t="shared" si="152"/>
        <v>21</v>
      </c>
      <c r="N1940" s="36">
        <f t="shared" si="153"/>
        <v>22</v>
      </c>
      <c r="O1940" s="36" t="str">
        <f t="shared" si="154"/>
        <v>201621</v>
      </c>
      <c r="P1940" s="36" t="str">
        <f>CONCATENATE(K1940,MONTH(ExpensesDBTable[[#This Row],[Date]]))</f>
        <v>20165</v>
      </c>
      <c r="Q1940" s="36" t="s">
        <v>182</v>
      </c>
      <c r="R1940" s="36" t="s">
        <v>22</v>
      </c>
      <c r="S1940" s="38">
        <v>40</v>
      </c>
      <c r="T1940" s="36" t="s">
        <v>106</v>
      </c>
      <c r="U1940" s="36" t="s">
        <v>1836</v>
      </c>
    </row>
    <row r="1941" spans="10:21" x14ac:dyDescent="0.25">
      <c r="J1941" s="37">
        <v>42512</v>
      </c>
      <c r="K1941" s="36">
        <f t="shared" si="150"/>
        <v>2016</v>
      </c>
      <c r="L1941" s="36" t="str">
        <f t="shared" si="151"/>
        <v>May</v>
      </c>
      <c r="M1941" s="36">
        <f t="shared" si="152"/>
        <v>21</v>
      </c>
      <c r="N1941" s="36">
        <f t="shared" si="153"/>
        <v>22</v>
      </c>
      <c r="O1941" s="36" t="str">
        <f t="shared" si="154"/>
        <v>201621</v>
      </c>
      <c r="P1941" s="36" t="str">
        <f>CONCATENATE(K1941,MONTH(ExpensesDBTable[[#This Row],[Date]]))</f>
        <v>20165</v>
      </c>
      <c r="Q1941" s="36" t="s">
        <v>1238</v>
      </c>
      <c r="R1941" s="36" t="s">
        <v>22</v>
      </c>
      <c r="S1941" s="38">
        <v>43.28</v>
      </c>
      <c r="T1941" s="36" t="s">
        <v>106</v>
      </c>
      <c r="U1941" s="36" t="s">
        <v>1238</v>
      </c>
    </row>
    <row r="1942" spans="10:21" x14ac:dyDescent="0.25">
      <c r="J1942" s="37">
        <v>42513</v>
      </c>
      <c r="K1942" s="36">
        <f t="shared" si="150"/>
        <v>2016</v>
      </c>
      <c r="L1942" s="36" t="str">
        <f t="shared" si="151"/>
        <v>May</v>
      </c>
      <c r="M1942" s="36">
        <f t="shared" si="152"/>
        <v>22</v>
      </c>
      <c r="N1942" s="36">
        <f t="shared" si="153"/>
        <v>23</v>
      </c>
      <c r="O1942" s="36" t="str">
        <f t="shared" si="154"/>
        <v>201622</v>
      </c>
      <c r="P1942" s="36" t="str">
        <f>CONCATENATE(K1942,MONTH(ExpensesDBTable[[#This Row],[Date]]))</f>
        <v>20165</v>
      </c>
      <c r="Q1942" s="36" t="s">
        <v>1051</v>
      </c>
      <c r="R1942" s="36" t="s">
        <v>14</v>
      </c>
      <c r="S1942" s="38">
        <v>2.69</v>
      </c>
      <c r="T1942" s="36" t="s">
        <v>100</v>
      </c>
      <c r="U1942" s="36" t="s">
        <v>1876</v>
      </c>
    </row>
    <row r="1943" spans="10:21" x14ac:dyDescent="0.25">
      <c r="J1943" s="37">
        <v>42513</v>
      </c>
      <c r="K1943" s="36">
        <f t="shared" si="150"/>
        <v>2016</v>
      </c>
      <c r="L1943" s="36" t="str">
        <f t="shared" si="151"/>
        <v>May</v>
      </c>
      <c r="M1943" s="36">
        <f t="shared" si="152"/>
        <v>22</v>
      </c>
      <c r="N1943" s="36">
        <f t="shared" si="153"/>
        <v>23</v>
      </c>
      <c r="O1943" s="36" t="str">
        <f t="shared" si="154"/>
        <v>201622</v>
      </c>
      <c r="P1943" s="36" t="str">
        <f>CONCATENATE(K1943,MONTH(ExpensesDBTable[[#This Row],[Date]]))</f>
        <v>20165</v>
      </c>
      <c r="Q1943" s="36" t="s">
        <v>108</v>
      </c>
      <c r="R1943" s="36" t="s">
        <v>14</v>
      </c>
      <c r="S1943" s="38">
        <v>4.75</v>
      </c>
      <c r="T1943" s="36" t="s">
        <v>100</v>
      </c>
      <c r="U1943" s="36" t="s">
        <v>1877</v>
      </c>
    </row>
    <row r="1944" spans="10:21" x14ac:dyDescent="0.25">
      <c r="J1944" s="37">
        <v>42513</v>
      </c>
      <c r="K1944" s="36">
        <f t="shared" si="150"/>
        <v>2016</v>
      </c>
      <c r="L1944" s="36" t="str">
        <f t="shared" si="151"/>
        <v>May</v>
      </c>
      <c r="M1944" s="36">
        <f t="shared" si="152"/>
        <v>22</v>
      </c>
      <c r="N1944" s="36">
        <f t="shared" si="153"/>
        <v>23</v>
      </c>
      <c r="O1944" s="36" t="str">
        <f t="shared" si="154"/>
        <v>201622</v>
      </c>
      <c r="P1944" s="36" t="str">
        <f>CONCATENATE(K1944,MONTH(ExpensesDBTable[[#This Row],[Date]]))</f>
        <v>20165</v>
      </c>
      <c r="Q1944" s="36" t="s">
        <v>182</v>
      </c>
      <c r="R1944" s="36" t="s">
        <v>14</v>
      </c>
      <c r="S1944" s="38">
        <v>3.3</v>
      </c>
      <c r="T1944" s="36" t="s">
        <v>100</v>
      </c>
      <c r="U1944" s="36" t="s">
        <v>1878</v>
      </c>
    </row>
    <row r="1945" spans="10:21" x14ac:dyDescent="0.25">
      <c r="J1945" s="37">
        <v>42513</v>
      </c>
      <c r="K1945" s="36">
        <f t="shared" si="150"/>
        <v>2016</v>
      </c>
      <c r="L1945" s="36" t="str">
        <f t="shared" si="151"/>
        <v>May</v>
      </c>
      <c r="M1945" s="36">
        <f t="shared" si="152"/>
        <v>22</v>
      </c>
      <c r="N1945" s="36">
        <f t="shared" si="153"/>
        <v>23</v>
      </c>
      <c r="O1945" s="36" t="str">
        <f t="shared" si="154"/>
        <v>201622</v>
      </c>
      <c r="P1945" s="36" t="str">
        <f>CONCATENATE(K1945,MONTH(ExpensesDBTable[[#This Row],[Date]]))</f>
        <v>20165</v>
      </c>
      <c r="Q1945" s="36" t="s">
        <v>1476</v>
      </c>
      <c r="R1945" s="36" t="s">
        <v>23</v>
      </c>
      <c r="S1945" s="38">
        <v>12</v>
      </c>
      <c r="T1945" s="36" t="s">
        <v>106</v>
      </c>
      <c r="U1945" s="36" t="s">
        <v>1879</v>
      </c>
    </row>
    <row r="1946" spans="10:21" x14ac:dyDescent="0.25">
      <c r="J1946" s="37">
        <v>42513</v>
      </c>
      <c r="K1946" s="36">
        <f t="shared" si="150"/>
        <v>2016</v>
      </c>
      <c r="L1946" s="36" t="str">
        <f t="shared" si="151"/>
        <v>May</v>
      </c>
      <c r="M1946" s="36">
        <f t="shared" si="152"/>
        <v>22</v>
      </c>
      <c r="N1946" s="36">
        <f t="shared" si="153"/>
        <v>23</v>
      </c>
      <c r="O1946" s="36" t="str">
        <f t="shared" si="154"/>
        <v>201622</v>
      </c>
      <c r="P1946" s="36" t="str">
        <f>CONCATENATE(K1946,MONTH(ExpensesDBTable[[#This Row],[Date]]))</f>
        <v>20165</v>
      </c>
      <c r="Q1946" s="36" t="s">
        <v>119</v>
      </c>
      <c r="R1946" s="36" t="s">
        <v>14</v>
      </c>
      <c r="S1946" s="38">
        <v>10.92</v>
      </c>
      <c r="T1946" s="36" t="s">
        <v>100</v>
      </c>
      <c r="U1946" s="36" t="s">
        <v>1880</v>
      </c>
    </row>
    <row r="1947" spans="10:21" x14ac:dyDescent="0.25">
      <c r="J1947" s="37">
        <v>42514</v>
      </c>
      <c r="K1947" s="36">
        <f t="shared" si="150"/>
        <v>2016</v>
      </c>
      <c r="L1947" s="36" t="str">
        <f t="shared" si="151"/>
        <v>May</v>
      </c>
      <c r="M1947" s="36">
        <f t="shared" si="152"/>
        <v>22</v>
      </c>
      <c r="N1947" s="36">
        <f t="shared" si="153"/>
        <v>24</v>
      </c>
      <c r="O1947" s="36" t="str">
        <f t="shared" si="154"/>
        <v>201622</v>
      </c>
      <c r="P1947" s="36" t="str">
        <f>CONCATENATE(K1947,MONTH(ExpensesDBTable[[#This Row],[Date]]))</f>
        <v>20165</v>
      </c>
      <c r="Q1947" s="36" t="s">
        <v>182</v>
      </c>
      <c r="R1947" s="36" t="s">
        <v>14</v>
      </c>
      <c r="S1947" s="38">
        <v>3.3</v>
      </c>
      <c r="T1947" s="36" t="s">
        <v>100</v>
      </c>
      <c r="U1947" s="36" t="s">
        <v>1881</v>
      </c>
    </row>
    <row r="1948" spans="10:21" x14ac:dyDescent="0.25">
      <c r="J1948" s="37">
        <v>42514</v>
      </c>
      <c r="K1948" s="36">
        <f t="shared" si="150"/>
        <v>2016</v>
      </c>
      <c r="L1948" s="36" t="str">
        <f t="shared" si="151"/>
        <v>May</v>
      </c>
      <c r="M1948" s="36">
        <f t="shared" si="152"/>
        <v>22</v>
      </c>
      <c r="N1948" s="36">
        <f t="shared" si="153"/>
        <v>24</v>
      </c>
      <c r="O1948" s="36" t="str">
        <f t="shared" si="154"/>
        <v>201622</v>
      </c>
      <c r="P1948" s="36" t="str">
        <f>CONCATENATE(K1948,MONTH(ExpensesDBTable[[#This Row],[Date]]))</f>
        <v>20165</v>
      </c>
      <c r="Q1948" s="36" t="s">
        <v>119</v>
      </c>
      <c r="R1948" s="36" t="s">
        <v>14</v>
      </c>
      <c r="S1948" s="38">
        <v>8.2899999999999991</v>
      </c>
      <c r="T1948" s="36" t="s">
        <v>100</v>
      </c>
      <c r="U1948" s="36" t="s">
        <v>1882</v>
      </c>
    </row>
    <row r="1949" spans="10:21" x14ac:dyDescent="0.25">
      <c r="J1949" s="37">
        <v>42516</v>
      </c>
      <c r="K1949" s="36">
        <f t="shared" si="150"/>
        <v>2016</v>
      </c>
      <c r="L1949" s="36" t="str">
        <f t="shared" si="151"/>
        <v>May</v>
      </c>
      <c r="M1949" s="36">
        <f t="shared" si="152"/>
        <v>22</v>
      </c>
      <c r="N1949" s="36">
        <f t="shared" si="153"/>
        <v>26</v>
      </c>
      <c r="O1949" s="36" t="str">
        <f t="shared" si="154"/>
        <v>201622</v>
      </c>
      <c r="P1949" s="36" t="str">
        <f>CONCATENATE(K1949,MONTH(ExpensesDBTable[[#This Row],[Date]]))</f>
        <v>20165</v>
      </c>
      <c r="Q1949" s="36" t="s">
        <v>182</v>
      </c>
      <c r="R1949" s="36" t="s">
        <v>14</v>
      </c>
      <c r="S1949" s="38">
        <v>10.9</v>
      </c>
      <c r="T1949" s="36" t="s">
        <v>100</v>
      </c>
      <c r="U1949" s="36" t="s">
        <v>1883</v>
      </c>
    </row>
    <row r="1950" spans="10:21" x14ac:dyDescent="0.25">
      <c r="J1950" s="37">
        <v>42516</v>
      </c>
      <c r="K1950" s="36">
        <f t="shared" si="150"/>
        <v>2016</v>
      </c>
      <c r="L1950" s="36" t="str">
        <f t="shared" si="151"/>
        <v>May</v>
      </c>
      <c r="M1950" s="36">
        <f t="shared" si="152"/>
        <v>22</v>
      </c>
      <c r="N1950" s="36">
        <f t="shared" si="153"/>
        <v>26</v>
      </c>
      <c r="O1950" s="36" t="str">
        <f t="shared" si="154"/>
        <v>201622</v>
      </c>
      <c r="P1950" s="36" t="str">
        <f>CONCATENATE(K1950,MONTH(ExpensesDBTable[[#This Row],[Date]]))</f>
        <v>20165</v>
      </c>
      <c r="Q1950" s="36" t="s">
        <v>182</v>
      </c>
      <c r="R1950" s="36" t="s">
        <v>22</v>
      </c>
      <c r="S1950" s="38">
        <v>9.5</v>
      </c>
      <c r="T1950" s="36" t="s">
        <v>106</v>
      </c>
      <c r="U1950" s="36" t="s">
        <v>1884</v>
      </c>
    </row>
    <row r="1951" spans="10:21" x14ac:dyDescent="0.25">
      <c r="J1951" s="37">
        <v>42517</v>
      </c>
      <c r="K1951" s="36">
        <f t="shared" si="150"/>
        <v>2016</v>
      </c>
      <c r="L1951" s="36" t="str">
        <f t="shared" si="151"/>
        <v>May</v>
      </c>
      <c r="M1951" s="36">
        <f t="shared" si="152"/>
        <v>22</v>
      </c>
      <c r="N1951" s="36">
        <f t="shared" si="153"/>
        <v>27</v>
      </c>
      <c r="O1951" s="36" t="str">
        <f t="shared" si="154"/>
        <v>201622</v>
      </c>
      <c r="P1951" s="36" t="str">
        <f>CONCATENATE(K1951,MONTH(ExpensesDBTable[[#This Row],[Date]]))</f>
        <v>20165</v>
      </c>
      <c r="Q1951" s="36" t="s">
        <v>182</v>
      </c>
      <c r="R1951" s="36" t="s">
        <v>14</v>
      </c>
      <c r="S1951" s="38">
        <v>3.6</v>
      </c>
      <c r="T1951" s="36" t="s">
        <v>106</v>
      </c>
      <c r="U1951" s="36" t="s">
        <v>1885</v>
      </c>
    </row>
    <row r="1952" spans="10:21" x14ac:dyDescent="0.25">
      <c r="J1952" s="37">
        <v>42517</v>
      </c>
      <c r="K1952" s="36">
        <f t="shared" si="150"/>
        <v>2016</v>
      </c>
      <c r="L1952" s="36" t="str">
        <f t="shared" si="151"/>
        <v>May</v>
      </c>
      <c r="M1952" s="36">
        <f t="shared" si="152"/>
        <v>22</v>
      </c>
      <c r="N1952" s="36">
        <f t="shared" si="153"/>
        <v>27</v>
      </c>
      <c r="O1952" s="36" t="str">
        <f t="shared" si="154"/>
        <v>201622</v>
      </c>
      <c r="P1952" s="36" t="str">
        <f>CONCATENATE(K1952,MONTH(ExpensesDBTable[[#This Row],[Date]]))</f>
        <v>20165</v>
      </c>
      <c r="Q1952" s="36" t="s">
        <v>119</v>
      </c>
      <c r="R1952" s="36" t="s">
        <v>14</v>
      </c>
      <c r="S1952" s="38">
        <v>5.15</v>
      </c>
      <c r="T1952" s="36" t="s">
        <v>100</v>
      </c>
      <c r="U1952" s="36" t="s">
        <v>1886</v>
      </c>
    </row>
    <row r="1953" spans="10:21" x14ac:dyDescent="0.25">
      <c r="J1953" s="37">
        <v>42517</v>
      </c>
      <c r="K1953" s="36">
        <f t="shared" si="150"/>
        <v>2016</v>
      </c>
      <c r="L1953" s="36" t="str">
        <f t="shared" si="151"/>
        <v>May</v>
      </c>
      <c r="M1953" s="36">
        <f t="shared" si="152"/>
        <v>22</v>
      </c>
      <c r="N1953" s="36">
        <f t="shared" si="153"/>
        <v>27</v>
      </c>
      <c r="O1953" s="36" t="str">
        <f t="shared" si="154"/>
        <v>201622</v>
      </c>
      <c r="P1953" s="36" t="str">
        <f>CONCATENATE(K1953,MONTH(ExpensesDBTable[[#This Row],[Date]]))</f>
        <v>20165</v>
      </c>
      <c r="Q1953" s="36" t="s">
        <v>108</v>
      </c>
      <c r="R1953" s="36" t="s">
        <v>14</v>
      </c>
      <c r="S1953" s="38">
        <v>6.54</v>
      </c>
      <c r="T1953" s="36" t="s">
        <v>100</v>
      </c>
      <c r="U1953" s="36" t="s">
        <v>1887</v>
      </c>
    </row>
    <row r="1954" spans="10:21" x14ac:dyDescent="0.25">
      <c r="J1954" s="37">
        <v>42517</v>
      </c>
      <c r="K1954" s="36">
        <f t="shared" si="150"/>
        <v>2016</v>
      </c>
      <c r="L1954" s="36" t="str">
        <f t="shared" si="151"/>
        <v>May</v>
      </c>
      <c r="M1954" s="36">
        <f t="shared" si="152"/>
        <v>22</v>
      </c>
      <c r="N1954" s="36">
        <f t="shared" si="153"/>
        <v>27</v>
      </c>
      <c r="O1954" s="36" t="str">
        <f t="shared" si="154"/>
        <v>201622</v>
      </c>
      <c r="P1954" s="36" t="str">
        <f>CONCATENATE(K1954,MONTH(ExpensesDBTable[[#This Row],[Date]]))</f>
        <v>20165</v>
      </c>
      <c r="Q1954" s="36" t="s">
        <v>182</v>
      </c>
      <c r="R1954" s="36" t="s">
        <v>14</v>
      </c>
      <c r="S1954" s="38">
        <v>3.3</v>
      </c>
      <c r="T1954" s="36" t="s">
        <v>100</v>
      </c>
      <c r="U1954" s="36" t="s">
        <v>1888</v>
      </c>
    </row>
    <row r="1955" spans="10:21" x14ac:dyDescent="0.25">
      <c r="J1955" s="37">
        <v>42517</v>
      </c>
      <c r="K1955" s="36">
        <f t="shared" si="150"/>
        <v>2016</v>
      </c>
      <c r="L1955" s="36" t="str">
        <f t="shared" si="151"/>
        <v>May</v>
      </c>
      <c r="M1955" s="36">
        <f t="shared" si="152"/>
        <v>22</v>
      </c>
      <c r="N1955" s="36">
        <f t="shared" si="153"/>
        <v>27</v>
      </c>
      <c r="O1955" s="36" t="str">
        <f t="shared" si="154"/>
        <v>201622</v>
      </c>
      <c r="P1955" s="36" t="str">
        <f>CONCATENATE(K1955,MONTH(ExpensesDBTable[[#This Row],[Date]]))</f>
        <v>20165</v>
      </c>
      <c r="Q1955" s="36" t="s">
        <v>182</v>
      </c>
      <c r="R1955" s="36" t="s">
        <v>22</v>
      </c>
      <c r="S1955" s="38">
        <v>150</v>
      </c>
      <c r="T1955" s="36" t="s">
        <v>106</v>
      </c>
      <c r="U1955" s="36" t="s">
        <v>1889</v>
      </c>
    </row>
    <row r="1956" spans="10:21" x14ac:dyDescent="0.25">
      <c r="J1956" s="37">
        <v>42517</v>
      </c>
      <c r="K1956" s="36">
        <f t="shared" si="150"/>
        <v>2016</v>
      </c>
      <c r="L1956" s="36" t="str">
        <f t="shared" si="151"/>
        <v>May</v>
      </c>
      <c r="M1956" s="36">
        <f t="shared" si="152"/>
        <v>22</v>
      </c>
      <c r="N1956" s="36">
        <f t="shared" si="153"/>
        <v>27</v>
      </c>
      <c r="O1956" s="36" t="str">
        <f t="shared" si="154"/>
        <v>201622</v>
      </c>
      <c r="P1956" s="36" t="str">
        <f>CONCATENATE(K1956,MONTH(ExpensesDBTable[[#This Row],[Date]]))</f>
        <v>20165</v>
      </c>
      <c r="Q1956" s="36" t="s">
        <v>182</v>
      </c>
      <c r="R1956" s="36" t="s">
        <v>22</v>
      </c>
      <c r="S1956" s="38">
        <v>76</v>
      </c>
      <c r="T1956" s="36" t="s">
        <v>106</v>
      </c>
      <c r="U1956" s="36" t="s">
        <v>1890</v>
      </c>
    </row>
    <row r="1957" spans="10:21" x14ac:dyDescent="0.25">
      <c r="J1957" s="37">
        <v>42517</v>
      </c>
      <c r="K1957" s="36">
        <f t="shared" si="150"/>
        <v>2016</v>
      </c>
      <c r="L1957" s="36" t="str">
        <f t="shared" si="151"/>
        <v>May</v>
      </c>
      <c r="M1957" s="36">
        <f t="shared" si="152"/>
        <v>22</v>
      </c>
      <c r="N1957" s="36">
        <f t="shared" si="153"/>
        <v>27</v>
      </c>
      <c r="O1957" s="36" t="str">
        <f t="shared" si="154"/>
        <v>201622</v>
      </c>
      <c r="P1957" s="36" t="str">
        <f>CONCATENATE(K1957,MONTH(ExpensesDBTable[[#This Row],[Date]]))</f>
        <v>20165</v>
      </c>
      <c r="Q1957" s="36" t="s">
        <v>145</v>
      </c>
      <c r="R1957" s="36" t="s">
        <v>23</v>
      </c>
      <c r="S1957" s="38">
        <v>43.92</v>
      </c>
      <c r="T1957" s="36" t="s">
        <v>106</v>
      </c>
      <c r="U1957" s="36" t="s">
        <v>1590</v>
      </c>
    </row>
    <row r="1958" spans="10:21" x14ac:dyDescent="0.25">
      <c r="J1958" s="37">
        <v>42517</v>
      </c>
      <c r="K1958" s="36">
        <f t="shared" si="150"/>
        <v>2016</v>
      </c>
      <c r="L1958" s="36" t="str">
        <f t="shared" si="151"/>
        <v>May</v>
      </c>
      <c r="M1958" s="36">
        <f t="shared" si="152"/>
        <v>22</v>
      </c>
      <c r="N1958" s="36">
        <f t="shared" si="153"/>
        <v>27</v>
      </c>
      <c r="O1958" s="36" t="str">
        <f t="shared" si="154"/>
        <v>201622</v>
      </c>
      <c r="P1958" s="36" t="str">
        <f>CONCATENATE(K1958,MONTH(ExpensesDBTable[[#This Row],[Date]]))</f>
        <v>20165</v>
      </c>
      <c r="Q1958" s="36" t="s">
        <v>182</v>
      </c>
      <c r="R1958" s="36" t="s">
        <v>19</v>
      </c>
      <c r="S1958" s="38">
        <v>27.05</v>
      </c>
      <c r="T1958" s="36" t="s">
        <v>106</v>
      </c>
      <c r="U1958" s="36" t="s">
        <v>1891</v>
      </c>
    </row>
    <row r="1959" spans="10:21" x14ac:dyDescent="0.25">
      <c r="J1959" s="37">
        <v>42517</v>
      </c>
      <c r="K1959" s="36">
        <f t="shared" si="150"/>
        <v>2016</v>
      </c>
      <c r="L1959" s="36" t="str">
        <f t="shared" si="151"/>
        <v>May</v>
      </c>
      <c r="M1959" s="36">
        <f t="shared" si="152"/>
        <v>22</v>
      </c>
      <c r="N1959" s="36">
        <f t="shared" si="153"/>
        <v>27</v>
      </c>
      <c r="O1959" s="36" t="str">
        <f t="shared" si="154"/>
        <v>201622</v>
      </c>
      <c r="P1959" s="36" t="str">
        <f>CONCATENATE(K1959,MONTH(ExpensesDBTable[[#This Row],[Date]]))</f>
        <v>20165</v>
      </c>
      <c r="Q1959" s="36" t="s">
        <v>182</v>
      </c>
      <c r="R1959" s="36" t="s">
        <v>19</v>
      </c>
      <c r="S1959" s="38">
        <v>6.7</v>
      </c>
      <c r="T1959" s="36" t="s">
        <v>100</v>
      </c>
      <c r="U1959" s="36" t="s">
        <v>1892</v>
      </c>
    </row>
    <row r="1960" spans="10:21" x14ac:dyDescent="0.25">
      <c r="J1960" s="37">
        <v>42518</v>
      </c>
      <c r="K1960" s="36">
        <f t="shared" si="150"/>
        <v>2016</v>
      </c>
      <c r="L1960" s="36" t="str">
        <f t="shared" si="151"/>
        <v>May</v>
      </c>
      <c r="M1960" s="36">
        <f t="shared" si="152"/>
        <v>22</v>
      </c>
      <c r="N1960" s="36">
        <f t="shared" si="153"/>
        <v>28</v>
      </c>
      <c r="O1960" s="36" t="str">
        <f t="shared" si="154"/>
        <v>201622</v>
      </c>
      <c r="P1960" s="36" t="str">
        <f>CONCATENATE(K1960,MONTH(ExpensesDBTable[[#This Row],[Date]]))</f>
        <v>20165</v>
      </c>
      <c r="Q1960" s="36" t="s">
        <v>604</v>
      </c>
      <c r="R1960" s="36" t="s">
        <v>14</v>
      </c>
      <c r="S1960" s="38">
        <v>15</v>
      </c>
      <c r="T1960" s="36" t="s">
        <v>100</v>
      </c>
      <c r="U1960" s="36" t="s">
        <v>1893</v>
      </c>
    </row>
    <row r="1961" spans="10:21" x14ac:dyDescent="0.25">
      <c r="J1961" s="37">
        <v>42518</v>
      </c>
      <c r="K1961" s="36">
        <f t="shared" si="150"/>
        <v>2016</v>
      </c>
      <c r="L1961" s="36" t="str">
        <f t="shared" si="151"/>
        <v>May</v>
      </c>
      <c r="M1961" s="36">
        <f t="shared" si="152"/>
        <v>22</v>
      </c>
      <c r="N1961" s="36">
        <f t="shared" si="153"/>
        <v>28</v>
      </c>
      <c r="O1961" s="36" t="str">
        <f t="shared" si="154"/>
        <v>201622</v>
      </c>
      <c r="P1961" s="36" t="str">
        <f>CONCATENATE(K1961,MONTH(ExpensesDBTable[[#This Row],[Date]]))</f>
        <v>20165</v>
      </c>
      <c r="Q1961" s="36" t="s">
        <v>182</v>
      </c>
      <c r="R1961" s="36" t="s">
        <v>18</v>
      </c>
      <c r="S1961" s="38">
        <v>19</v>
      </c>
      <c r="T1961" s="36" t="s">
        <v>106</v>
      </c>
      <c r="U1961" s="36" t="s">
        <v>1894</v>
      </c>
    </row>
    <row r="1962" spans="10:21" x14ac:dyDescent="0.25">
      <c r="J1962" s="37">
        <v>42518</v>
      </c>
      <c r="K1962" s="36">
        <f t="shared" si="150"/>
        <v>2016</v>
      </c>
      <c r="L1962" s="36" t="str">
        <f t="shared" si="151"/>
        <v>May</v>
      </c>
      <c r="M1962" s="36">
        <f t="shared" si="152"/>
        <v>22</v>
      </c>
      <c r="N1962" s="36">
        <f t="shared" si="153"/>
        <v>28</v>
      </c>
      <c r="O1962" s="36" t="str">
        <f t="shared" si="154"/>
        <v>201622</v>
      </c>
      <c r="P1962" s="36" t="str">
        <f>CONCATENATE(K1962,MONTH(ExpensesDBTable[[#This Row],[Date]]))</f>
        <v>20165</v>
      </c>
      <c r="Q1962" s="36" t="s">
        <v>1051</v>
      </c>
      <c r="R1962" s="36" t="s">
        <v>14</v>
      </c>
      <c r="S1962" s="38">
        <v>14.58</v>
      </c>
      <c r="T1962" s="36" t="s">
        <v>100</v>
      </c>
      <c r="U1962" s="36" t="s">
        <v>1895</v>
      </c>
    </row>
    <row r="1963" spans="10:21" x14ac:dyDescent="0.25">
      <c r="J1963" s="37">
        <v>42518</v>
      </c>
      <c r="K1963" s="36">
        <f t="shared" si="150"/>
        <v>2016</v>
      </c>
      <c r="L1963" s="36" t="str">
        <f t="shared" si="151"/>
        <v>May</v>
      </c>
      <c r="M1963" s="36">
        <f t="shared" si="152"/>
        <v>22</v>
      </c>
      <c r="N1963" s="36">
        <f t="shared" si="153"/>
        <v>28</v>
      </c>
      <c r="O1963" s="36" t="str">
        <f t="shared" si="154"/>
        <v>201622</v>
      </c>
      <c r="P1963" s="36" t="str">
        <f>CONCATENATE(K1963,MONTH(ExpensesDBTable[[#This Row],[Date]]))</f>
        <v>20165</v>
      </c>
      <c r="Q1963" s="36" t="s">
        <v>122</v>
      </c>
      <c r="R1963" s="36" t="s">
        <v>11</v>
      </c>
      <c r="S1963" s="38">
        <v>10</v>
      </c>
      <c r="T1963" s="36" t="s">
        <v>100</v>
      </c>
      <c r="U1963" s="36" t="s">
        <v>1896</v>
      </c>
    </row>
    <row r="1964" spans="10:21" x14ac:dyDescent="0.25">
      <c r="J1964" s="37">
        <v>42518</v>
      </c>
      <c r="K1964" s="36">
        <f t="shared" si="150"/>
        <v>2016</v>
      </c>
      <c r="L1964" s="36" t="str">
        <f t="shared" si="151"/>
        <v>May</v>
      </c>
      <c r="M1964" s="36">
        <f t="shared" si="152"/>
        <v>22</v>
      </c>
      <c r="N1964" s="36">
        <f t="shared" si="153"/>
        <v>28</v>
      </c>
      <c r="O1964" s="36" t="str">
        <f t="shared" si="154"/>
        <v>201622</v>
      </c>
      <c r="P1964" s="36" t="str">
        <f>CONCATENATE(K1964,MONTH(ExpensesDBTable[[#This Row],[Date]]))</f>
        <v>20165</v>
      </c>
      <c r="Q1964" s="36" t="s">
        <v>119</v>
      </c>
      <c r="R1964" s="36" t="s">
        <v>14</v>
      </c>
      <c r="S1964" s="38">
        <v>6.5</v>
      </c>
      <c r="T1964" s="36" t="s">
        <v>100</v>
      </c>
      <c r="U1964" s="36" t="s">
        <v>1897</v>
      </c>
    </row>
    <row r="1965" spans="10:21" x14ac:dyDescent="0.25">
      <c r="J1965" s="37">
        <v>42518</v>
      </c>
      <c r="K1965" s="36">
        <f t="shared" si="150"/>
        <v>2016</v>
      </c>
      <c r="L1965" s="36" t="str">
        <f t="shared" si="151"/>
        <v>May</v>
      </c>
      <c r="M1965" s="36">
        <f t="shared" si="152"/>
        <v>22</v>
      </c>
      <c r="N1965" s="36">
        <f t="shared" si="153"/>
        <v>28</v>
      </c>
      <c r="O1965" s="36" t="str">
        <f t="shared" si="154"/>
        <v>201622</v>
      </c>
      <c r="P1965" s="36" t="str">
        <f>CONCATENATE(K1965,MONTH(ExpensesDBTable[[#This Row],[Date]]))</f>
        <v>20165</v>
      </c>
      <c r="Q1965" s="36" t="s">
        <v>108</v>
      </c>
      <c r="R1965" s="36" t="s">
        <v>14</v>
      </c>
      <c r="S1965" s="38">
        <v>11.57</v>
      </c>
      <c r="T1965" s="36" t="s">
        <v>100</v>
      </c>
      <c r="U1965" s="36" t="s">
        <v>1898</v>
      </c>
    </row>
    <row r="1966" spans="10:21" x14ac:dyDescent="0.25">
      <c r="J1966" s="37">
        <v>42518</v>
      </c>
      <c r="K1966" s="36">
        <f t="shared" si="150"/>
        <v>2016</v>
      </c>
      <c r="L1966" s="36" t="str">
        <f t="shared" si="151"/>
        <v>May</v>
      </c>
      <c r="M1966" s="36">
        <f t="shared" si="152"/>
        <v>22</v>
      </c>
      <c r="N1966" s="36">
        <f t="shared" si="153"/>
        <v>28</v>
      </c>
      <c r="O1966" s="36" t="str">
        <f t="shared" si="154"/>
        <v>201622</v>
      </c>
      <c r="P1966" s="36" t="str">
        <f>CONCATENATE(K1966,MONTH(ExpensesDBTable[[#This Row],[Date]]))</f>
        <v>20165</v>
      </c>
      <c r="Q1966" s="36" t="s">
        <v>604</v>
      </c>
      <c r="R1966" s="36" t="s">
        <v>14</v>
      </c>
      <c r="S1966" s="38">
        <v>2.98</v>
      </c>
      <c r="T1966" s="36" t="s">
        <v>100</v>
      </c>
      <c r="U1966" s="36" t="s">
        <v>730</v>
      </c>
    </row>
    <row r="1967" spans="10:21" x14ac:dyDescent="0.25">
      <c r="J1967" s="37">
        <v>42519</v>
      </c>
      <c r="K1967" s="36">
        <f t="shared" si="150"/>
        <v>2016</v>
      </c>
      <c r="L1967" s="36" t="str">
        <f t="shared" si="151"/>
        <v>May</v>
      </c>
      <c r="M1967" s="36">
        <f t="shared" si="152"/>
        <v>22</v>
      </c>
      <c r="N1967" s="36">
        <f t="shared" si="153"/>
        <v>29</v>
      </c>
      <c r="O1967" s="36" t="str">
        <f t="shared" si="154"/>
        <v>201622</v>
      </c>
      <c r="P1967" s="36" t="str">
        <f>CONCATENATE(K1967,MONTH(ExpensesDBTable[[#This Row],[Date]]))</f>
        <v>20165</v>
      </c>
      <c r="Q1967" s="36" t="s">
        <v>319</v>
      </c>
      <c r="R1967" s="36" t="s">
        <v>18</v>
      </c>
      <c r="S1967" s="38">
        <v>5.79</v>
      </c>
      <c r="T1967" s="36" t="s">
        <v>100</v>
      </c>
      <c r="U1967" s="36" t="s">
        <v>1899</v>
      </c>
    </row>
    <row r="1968" spans="10:21" x14ac:dyDescent="0.25">
      <c r="J1968" s="37">
        <v>42519</v>
      </c>
      <c r="K1968" s="36">
        <f t="shared" si="150"/>
        <v>2016</v>
      </c>
      <c r="L1968" s="36" t="str">
        <f t="shared" si="151"/>
        <v>May</v>
      </c>
      <c r="M1968" s="36">
        <f t="shared" si="152"/>
        <v>22</v>
      </c>
      <c r="N1968" s="36">
        <f t="shared" si="153"/>
        <v>29</v>
      </c>
      <c r="O1968" s="36" t="str">
        <f t="shared" si="154"/>
        <v>201622</v>
      </c>
      <c r="P1968" s="36" t="str">
        <f>CONCATENATE(K1968,MONTH(ExpensesDBTable[[#This Row],[Date]]))</f>
        <v>20165</v>
      </c>
      <c r="Q1968" s="36" t="s">
        <v>1051</v>
      </c>
      <c r="R1968" s="36" t="s">
        <v>14</v>
      </c>
      <c r="S1968" s="38">
        <v>1.99</v>
      </c>
      <c r="T1968" s="36" t="s">
        <v>100</v>
      </c>
      <c r="U1968" s="36" t="s">
        <v>1900</v>
      </c>
    </row>
    <row r="1969" spans="10:21" x14ac:dyDescent="0.25">
      <c r="J1969" s="37">
        <v>42520</v>
      </c>
      <c r="K1969" s="36">
        <f t="shared" si="150"/>
        <v>2016</v>
      </c>
      <c r="L1969" s="36" t="str">
        <f t="shared" si="151"/>
        <v>May</v>
      </c>
      <c r="M1969" s="36">
        <f t="shared" si="152"/>
        <v>23</v>
      </c>
      <c r="N1969" s="36">
        <f t="shared" si="153"/>
        <v>30</v>
      </c>
      <c r="O1969" s="36" t="str">
        <f t="shared" si="154"/>
        <v>201623</v>
      </c>
      <c r="P1969" s="36" t="str">
        <f>CONCATENATE(K1969,MONTH(ExpensesDBTable[[#This Row],[Date]]))</f>
        <v>20165</v>
      </c>
      <c r="Q1969" s="36" t="s">
        <v>182</v>
      </c>
      <c r="R1969" s="36" t="s">
        <v>14</v>
      </c>
      <c r="S1969" s="38">
        <v>3.2</v>
      </c>
      <c r="T1969" s="36" t="s">
        <v>100</v>
      </c>
      <c r="U1969" s="36" t="s">
        <v>1392</v>
      </c>
    </row>
    <row r="1970" spans="10:21" x14ac:dyDescent="0.25">
      <c r="J1970" s="37">
        <v>42521</v>
      </c>
      <c r="K1970" s="36">
        <f t="shared" si="150"/>
        <v>2016</v>
      </c>
      <c r="L1970" s="36" t="str">
        <f t="shared" si="151"/>
        <v>May</v>
      </c>
      <c r="M1970" s="36">
        <f t="shared" si="152"/>
        <v>23</v>
      </c>
      <c r="N1970" s="36">
        <f t="shared" si="153"/>
        <v>31</v>
      </c>
      <c r="O1970" s="36" t="str">
        <f t="shared" si="154"/>
        <v>201623</v>
      </c>
      <c r="P1970" s="36" t="str">
        <f>CONCATENATE(K1970,MONTH(ExpensesDBTable[[#This Row],[Date]]))</f>
        <v>20165</v>
      </c>
      <c r="Q1970" s="36" t="s">
        <v>148</v>
      </c>
      <c r="R1970" s="36" t="s">
        <v>17</v>
      </c>
      <c r="S1970" s="38">
        <v>40.950000000000003</v>
      </c>
      <c r="T1970" s="36" t="s">
        <v>106</v>
      </c>
      <c r="U1970" s="36" t="s">
        <v>1901</v>
      </c>
    </row>
    <row r="1971" spans="10:21" x14ac:dyDescent="0.25">
      <c r="J1971" s="37">
        <v>42521</v>
      </c>
      <c r="K1971" s="36">
        <f t="shared" si="150"/>
        <v>2016</v>
      </c>
      <c r="L1971" s="36" t="str">
        <f t="shared" si="151"/>
        <v>May</v>
      </c>
      <c r="M1971" s="36">
        <f t="shared" si="152"/>
        <v>23</v>
      </c>
      <c r="N1971" s="36">
        <f t="shared" si="153"/>
        <v>31</v>
      </c>
      <c r="O1971" s="36" t="str">
        <f t="shared" si="154"/>
        <v>201623</v>
      </c>
      <c r="P1971" s="36" t="str">
        <f>CONCATENATE(K1971,MONTH(ExpensesDBTable[[#This Row],[Date]]))</f>
        <v>20165</v>
      </c>
      <c r="Q1971" s="36" t="s">
        <v>533</v>
      </c>
      <c r="R1971" s="36" t="s">
        <v>23</v>
      </c>
      <c r="S1971" s="38">
        <v>60</v>
      </c>
      <c r="T1971" s="36" t="s">
        <v>106</v>
      </c>
      <c r="U1971" s="36" t="s">
        <v>421</v>
      </c>
    </row>
    <row r="1972" spans="10:21" x14ac:dyDescent="0.25">
      <c r="J1972" s="37">
        <v>42521</v>
      </c>
      <c r="K1972" s="36">
        <f t="shared" si="150"/>
        <v>2016</v>
      </c>
      <c r="L1972" s="36" t="str">
        <f t="shared" si="151"/>
        <v>May</v>
      </c>
      <c r="M1972" s="36">
        <f t="shared" si="152"/>
        <v>23</v>
      </c>
      <c r="N1972" s="36">
        <f t="shared" si="153"/>
        <v>31</v>
      </c>
      <c r="O1972" s="36" t="str">
        <f t="shared" si="154"/>
        <v>201623</v>
      </c>
      <c r="P1972" s="36" t="str">
        <f>CONCATENATE(K1972,MONTH(ExpensesDBTable[[#This Row],[Date]]))</f>
        <v>20165</v>
      </c>
      <c r="Q1972" s="36" t="s">
        <v>182</v>
      </c>
      <c r="R1972" s="36" t="s">
        <v>22</v>
      </c>
      <c r="S1972" s="38">
        <v>0.8</v>
      </c>
      <c r="T1972" s="36" t="s">
        <v>100</v>
      </c>
      <c r="U1972" s="36" t="s">
        <v>1902</v>
      </c>
    </row>
    <row r="1973" spans="10:21" x14ac:dyDescent="0.25">
      <c r="J1973" s="37">
        <v>42521</v>
      </c>
      <c r="K1973" s="36">
        <f t="shared" si="150"/>
        <v>2016</v>
      </c>
      <c r="L1973" s="36" t="str">
        <f t="shared" si="151"/>
        <v>May</v>
      </c>
      <c r="M1973" s="36">
        <f t="shared" si="152"/>
        <v>23</v>
      </c>
      <c r="N1973" s="36">
        <f t="shared" si="153"/>
        <v>31</v>
      </c>
      <c r="O1973" s="36" t="str">
        <f t="shared" si="154"/>
        <v>201623</v>
      </c>
      <c r="P1973" s="36" t="str">
        <f>CONCATENATE(K1973,MONTH(ExpensesDBTable[[#This Row],[Date]]))</f>
        <v>20165</v>
      </c>
      <c r="Q1973" s="36" t="s">
        <v>182</v>
      </c>
      <c r="R1973" s="36" t="s">
        <v>18</v>
      </c>
      <c r="S1973" s="38">
        <v>15</v>
      </c>
      <c r="T1973" s="36" t="s">
        <v>100</v>
      </c>
      <c r="U1973" s="36" t="s">
        <v>1903</v>
      </c>
    </row>
    <row r="1974" spans="10:21" x14ac:dyDescent="0.25">
      <c r="J1974" s="37">
        <v>42521</v>
      </c>
      <c r="K1974" s="36">
        <f t="shared" si="150"/>
        <v>2016</v>
      </c>
      <c r="L1974" s="36" t="str">
        <f t="shared" si="151"/>
        <v>May</v>
      </c>
      <c r="M1974" s="36">
        <f t="shared" si="152"/>
        <v>23</v>
      </c>
      <c r="N1974" s="36">
        <f t="shared" si="153"/>
        <v>31</v>
      </c>
      <c r="O1974" s="36" t="str">
        <f t="shared" si="154"/>
        <v>201623</v>
      </c>
      <c r="P1974" s="36" t="str">
        <f>CONCATENATE(K1974,MONTH(ExpensesDBTable[[#This Row],[Date]]))</f>
        <v>20165</v>
      </c>
      <c r="Q1974" s="36" t="s">
        <v>108</v>
      </c>
      <c r="R1974" s="36" t="s">
        <v>14</v>
      </c>
      <c r="S1974" s="38">
        <v>8.57</v>
      </c>
      <c r="T1974" s="36" t="s">
        <v>100</v>
      </c>
      <c r="U1974" s="36" t="s">
        <v>1904</v>
      </c>
    </row>
    <row r="1975" spans="10:21" x14ac:dyDescent="0.25">
      <c r="J1975" s="37">
        <v>42522</v>
      </c>
      <c r="K1975" s="36">
        <f t="shared" si="150"/>
        <v>2016</v>
      </c>
      <c r="L1975" s="36" t="str">
        <f t="shared" si="151"/>
        <v>June</v>
      </c>
      <c r="M1975" s="36">
        <f t="shared" si="152"/>
        <v>23</v>
      </c>
      <c r="N1975" s="36">
        <f t="shared" si="153"/>
        <v>1</v>
      </c>
      <c r="O1975" s="36" t="str">
        <f t="shared" si="154"/>
        <v>201623</v>
      </c>
      <c r="P1975" s="36" t="str">
        <f>CONCATENATE(K1975,MONTH(ExpensesDBTable[[#This Row],[Date]]))</f>
        <v>20166</v>
      </c>
      <c r="Q1975" s="36" t="s">
        <v>182</v>
      </c>
      <c r="R1975" s="36" t="s">
        <v>22</v>
      </c>
      <c r="S1975" s="38">
        <v>20</v>
      </c>
      <c r="T1975" s="36" t="s">
        <v>106</v>
      </c>
      <c r="U1975" s="36" t="s">
        <v>1905</v>
      </c>
    </row>
    <row r="1976" spans="10:21" x14ac:dyDescent="0.25">
      <c r="J1976" s="37">
        <v>42522</v>
      </c>
      <c r="K1976" s="36">
        <f t="shared" si="150"/>
        <v>2016</v>
      </c>
      <c r="L1976" s="36" t="str">
        <f t="shared" si="151"/>
        <v>June</v>
      </c>
      <c r="M1976" s="36">
        <f t="shared" si="152"/>
        <v>23</v>
      </c>
      <c r="N1976" s="36">
        <f t="shared" si="153"/>
        <v>1</v>
      </c>
      <c r="O1976" s="36" t="str">
        <f t="shared" si="154"/>
        <v>201623</v>
      </c>
      <c r="P1976" s="36" t="str">
        <f>CONCATENATE(K1976,MONTH(ExpensesDBTable[[#This Row],[Date]]))</f>
        <v>20166</v>
      </c>
      <c r="Q1976" s="36" t="s">
        <v>182</v>
      </c>
      <c r="R1976" s="36" t="s">
        <v>14</v>
      </c>
      <c r="S1976" s="38">
        <v>6</v>
      </c>
      <c r="T1976" s="36" t="s">
        <v>100</v>
      </c>
      <c r="U1976" s="36" t="s">
        <v>1906</v>
      </c>
    </row>
    <row r="1977" spans="10:21" x14ac:dyDescent="0.25">
      <c r="J1977" s="37">
        <v>42523</v>
      </c>
      <c r="K1977" s="36">
        <f t="shared" si="150"/>
        <v>2016</v>
      </c>
      <c r="L1977" s="36" t="str">
        <f t="shared" si="151"/>
        <v>June</v>
      </c>
      <c r="M1977" s="36">
        <f t="shared" si="152"/>
        <v>23</v>
      </c>
      <c r="N1977" s="36">
        <f t="shared" si="153"/>
        <v>2</v>
      </c>
      <c r="O1977" s="36" t="str">
        <f t="shared" si="154"/>
        <v>201623</v>
      </c>
      <c r="P1977" s="36" t="str">
        <f>CONCATENATE(K1977,MONTH(ExpensesDBTable[[#This Row],[Date]]))</f>
        <v>20166</v>
      </c>
      <c r="Q1977" s="36" t="s">
        <v>119</v>
      </c>
      <c r="R1977" s="36" t="s">
        <v>14</v>
      </c>
      <c r="S1977" s="38">
        <v>8.1</v>
      </c>
      <c r="T1977" s="36" t="s">
        <v>100</v>
      </c>
      <c r="U1977" s="36" t="s">
        <v>1367</v>
      </c>
    </row>
    <row r="1978" spans="10:21" x14ac:dyDescent="0.25">
      <c r="J1978" s="37">
        <v>42523</v>
      </c>
      <c r="K1978" s="36">
        <f t="shared" si="150"/>
        <v>2016</v>
      </c>
      <c r="L1978" s="36" t="str">
        <f t="shared" si="151"/>
        <v>June</v>
      </c>
      <c r="M1978" s="36">
        <f t="shared" si="152"/>
        <v>23</v>
      </c>
      <c r="N1978" s="36">
        <f t="shared" si="153"/>
        <v>2</v>
      </c>
      <c r="O1978" s="36" t="str">
        <f t="shared" si="154"/>
        <v>201623</v>
      </c>
      <c r="P1978" s="36" t="str">
        <f>CONCATENATE(K1978,MONTH(ExpensesDBTable[[#This Row],[Date]]))</f>
        <v>20166</v>
      </c>
      <c r="Q1978" s="36" t="s">
        <v>182</v>
      </c>
      <c r="R1978" s="36" t="s">
        <v>14</v>
      </c>
      <c r="S1978" s="38">
        <v>6.9</v>
      </c>
      <c r="T1978" s="36" t="s">
        <v>100</v>
      </c>
      <c r="U1978" s="36" t="s">
        <v>1907</v>
      </c>
    </row>
    <row r="1979" spans="10:21" x14ac:dyDescent="0.25">
      <c r="J1979" s="37">
        <v>42523</v>
      </c>
      <c r="K1979" s="36">
        <f t="shared" si="150"/>
        <v>2016</v>
      </c>
      <c r="L1979" s="36" t="str">
        <f t="shared" si="151"/>
        <v>June</v>
      </c>
      <c r="M1979" s="36">
        <f t="shared" si="152"/>
        <v>23</v>
      </c>
      <c r="N1979" s="36">
        <f t="shared" si="153"/>
        <v>2</v>
      </c>
      <c r="O1979" s="36" t="str">
        <f t="shared" si="154"/>
        <v>201623</v>
      </c>
      <c r="P1979" s="36" t="str">
        <f>CONCATENATE(K1979,MONTH(ExpensesDBTable[[#This Row],[Date]]))</f>
        <v>20166</v>
      </c>
      <c r="Q1979" s="36" t="s">
        <v>182</v>
      </c>
      <c r="R1979" s="36" t="s">
        <v>14</v>
      </c>
      <c r="S1979" s="38">
        <v>2.4</v>
      </c>
      <c r="T1979" s="36" t="s">
        <v>100</v>
      </c>
      <c r="U1979" s="36" t="s">
        <v>1908</v>
      </c>
    </row>
    <row r="1980" spans="10:21" x14ac:dyDescent="0.25">
      <c r="J1980" s="37">
        <v>42524</v>
      </c>
      <c r="K1980" s="36">
        <f t="shared" si="150"/>
        <v>2016</v>
      </c>
      <c r="L1980" s="36" t="str">
        <f t="shared" si="151"/>
        <v>June</v>
      </c>
      <c r="M1980" s="36">
        <f t="shared" si="152"/>
        <v>23</v>
      </c>
      <c r="N1980" s="36">
        <f t="shared" si="153"/>
        <v>3</v>
      </c>
      <c r="O1980" s="36" t="str">
        <f t="shared" si="154"/>
        <v>201623</v>
      </c>
      <c r="P1980" s="36" t="str">
        <f>CONCATENATE(K1980,MONTH(ExpensesDBTable[[#This Row],[Date]]))</f>
        <v>20166</v>
      </c>
      <c r="Q1980" s="36" t="s">
        <v>145</v>
      </c>
      <c r="R1980" s="36" t="s">
        <v>23</v>
      </c>
      <c r="S1980" s="38">
        <v>24.16</v>
      </c>
      <c r="T1980" s="36" t="s">
        <v>106</v>
      </c>
      <c r="U1980" s="36" t="s">
        <v>1909</v>
      </c>
    </row>
    <row r="1981" spans="10:21" x14ac:dyDescent="0.25">
      <c r="J1981" s="37">
        <v>42524</v>
      </c>
      <c r="K1981" s="36">
        <f t="shared" si="150"/>
        <v>2016</v>
      </c>
      <c r="L1981" s="36" t="str">
        <f t="shared" si="151"/>
        <v>June</v>
      </c>
      <c r="M1981" s="36">
        <f t="shared" si="152"/>
        <v>23</v>
      </c>
      <c r="N1981" s="36">
        <f t="shared" si="153"/>
        <v>3</v>
      </c>
      <c r="O1981" s="36" t="str">
        <f t="shared" si="154"/>
        <v>201623</v>
      </c>
      <c r="P1981" s="36" t="str">
        <f>CONCATENATE(K1981,MONTH(ExpensesDBTable[[#This Row],[Date]]))</f>
        <v>20166</v>
      </c>
      <c r="Q1981" s="36" t="s">
        <v>108</v>
      </c>
      <c r="R1981" s="36" t="s">
        <v>14</v>
      </c>
      <c r="S1981" s="38">
        <v>6.67</v>
      </c>
      <c r="T1981" s="36" t="s">
        <v>100</v>
      </c>
      <c r="U1981" s="36" t="s">
        <v>1910</v>
      </c>
    </row>
    <row r="1982" spans="10:21" x14ac:dyDescent="0.25">
      <c r="J1982" s="37">
        <v>42524</v>
      </c>
      <c r="K1982" s="36">
        <f t="shared" si="150"/>
        <v>2016</v>
      </c>
      <c r="L1982" s="36" t="str">
        <f t="shared" si="151"/>
        <v>June</v>
      </c>
      <c r="M1982" s="36">
        <f t="shared" si="152"/>
        <v>23</v>
      </c>
      <c r="N1982" s="36">
        <f t="shared" si="153"/>
        <v>3</v>
      </c>
      <c r="O1982" s="36" t="str">
        <f t="shared" si="154"/>
        <v>201623</v>
      </c>
      <c r="P1982" s="36" t="str">
        <f>CONCATENATE(K1982,MONTH(ExpensesDBTable[[#This Row],[Date]]))</f>
        <v>20166</v>
      </c>
      <c r="Q1982" s="36" t="s">
        <v>182</v>
      </c>
      <c r="R1982" s="36" t="s">
        <v>14</v>
      </c>
      <c r="S1982" s="38">
        <v>9</v>
      </c>
      <c r="T1982" s="36" t="s">
        <v>100</v>
      </c>
      <c r="U1982" s="36" t="s">
        <v>1162</v>
      </c>
    </row>
    <row r="1983" spans="10:21" x14ac:dyDescent="0.25">
      <c r="J1983" s="37">
        <v>42525</v>
      </c>
      <c r="K1983" s="36">
        <f t="shared" si="150"/>
        <v>2016</v>
      </c>
      <c r="L1983" s="36" t="str">
        <f t="shared" si="151"/>
        <v>June</v>
      </c>
      <c r="M1983" s="36">
        <f t="shared" si="152"/>
        <v>23</v>
      </c>
      <c r="N1983" s="36">
        <f t="shared" si="153"/>
        <v>4</v>
      </c>
      <c r="O1983" s="36" t="str">
        <f t="shared" si="154"/>
        <v>201623</v>
      </c>
      <c r="P1983" s="36" t="str">
        <f>CONCATENATE(K1983,MONTH(ExpensesDBTable[[#This Row],[Date]]))</f>
        <v>20166</v>
      </c>
      <c r="Q1983" s="36" t="s">
        <v>18</v>
      </c>
      <c r="R1983" s="36" t="s">
        <v>17</v>
      </c>
      <c r="S1983" s="38">
        <v>300</v>
      </c>
      <c r="T1983" s="36" t="s">
        <v>106</v>
      </c>
      <c r="U1983" s="36" t="s">
        <v>699</v>
      </c>
    </row>
    <row r="1984" spans="10:21" x14ac:dyDescent="0.25">
      <c r="J1984" s="37">
        <v>42525</v>
      </c>
      <c r="K1984" s="36">
        <f t="shared" si="150"/>
        <v>2016</v>
      </c>
      <c r="L1984" s="36" t="str">
        <f t="shared" si="151"/>
        <v>June</v>
      </c>
      <c r="M1984" s="36">
        <f t="shared" si="152"/>
        <v>23</v>
      </c>
      <c r="N1984" s="36">
        <f t="shared" si="153"/>
        <v>4</v>
      </c>
      <c r="O1984" s="36" t="str">
        <f t="shared" si="154"/>
        <v>201623</v>
      </c>
      <c r="P1984" s="36" t="str">
        <f>CONCATENATE(K1984,MONTH(ExpensesDBTable[[#This Row],[Date]]))</f>
        <v>20166</v>
      </c>
      <c r="Q1984" s="36" t="s">
        <v>119</v>
      </c>
      <c r="R1984" s="36" t="s">
        <v>14</v>
      </c>
      <c r="S1984" s="38">
        <v>20.149999999999999</v>
      </c>
      <c r="T1984" s="36" t="s">
        <v>100</v>
      </c>
      <c r="U1984" s="36" t="s">
        <v>1911</v>
      </c>
    </row>
    <row r="1985" spans="10:21" x14ac:dyDescent="0.25">
      <c r="J1985" s="37">
        <v>42525</v>
      </c>
      <c r="K1985" s="36">
        <f t="shared" si="150"/>
        <v>2016</v>
      </c>
      <c r="L1985" s="36" t="str">
        <f t="shared" si="151"/>
        <v>June</v>
      </c>
      <c r="M1985" s="36">
        <f t="shared" si="152"/>
        <v>23</v>
      </c>
      <c r="N1985" s="36">
        <f t="shared" si="153"/>
        <v>4</v>
      </c>
      <c r="O1985" s="36" t="str">
        <f t="shared" si="154"/>
        <v>201623</v>
      </c>
      <c r="P1985" s="36" t="str">
        <f>CONCATENATE(K1985,MONTH(ExpensesDBTable[[#This Row],[Date]]))</f>
        <v>20166</v>
      </c>
      <c r="Q1985" s="36" t="s">
        <v>108</v>
      </c>
      <c r="R1985" s="36" t="s">
        <v>14</v>
      </c>
      <c r="S1985" s="38">
        <v>5</v>
      </c>
      <c r="T1985" s="36" t="s">
        <v>100</v>
      </c>
      <c r="U1985" s="36" t="s">
        <v>1912</v>
      </c>
    </row>
    <row r="1986" spans="10:21" x14ac:dyDescent="0.25">
      <c r="J1986" s="37">
        <v>42525</v>
      </c>
      <c r="K1986" s="36">
        <f t="shared" si="150"/>
        <v>2016</v>
      </c>
      <c r="L1986" s="36" t="str">
        <f t="shared" si="151"/>
        <v>June</v>
      </c>
      <c r="M1986" s="36">
        <f t="shared" si="152"/>
        <v>23</v>
      </c>
      <c r="N1986" s="36">
        <f t="shared" si="153"/>
        <v>4</v>
      </c>
      <c r="O1986" s="36" t="str">
        <f t="shared" si="154"/>
        <v>201623</v>
      </c>
      <c r="P1986" s="36" t="str">
        <f>CONCATENATE(K1986,MONTH(ExpensesDBTable[[#This Row],[Date]]))</f>
        <v>20166</v>
      </c>
      <c r="Q1986" s="36" t="s">
        <v>182</v>
      </c>
      <c r="R1986" s="36" t="s">
        <v>17</v>
      </c>
      <c r="S1986" s="38">
        <v>16</v>
      </c>
      <c r="T1986" s="36" t="s">
        <v>100</v>
      </c>
      <c r="U1986" s="36" t="s">
        <v>1634</v>
      </c>
    </row>
    <row r="1987" spans="10:21" x14ac:dyDescent="0.25">
      <c r="J1987" s="37">
        <v>42525</v>
      </c>
      <c r="K1987" s="36">
        <f t="shared" si="150"/>
        <v>2016</v>
      </c>
      <c r="L1987" s="36" t="str">
        <f t="shared" si="151"/>
        <v>June</v>
      </c>
      <c r="M1987" s="36">
        <f t="shared" si="152"/>
        <v>23</v>
      </c>
      <c r="N1987" s="36">
        <f t="shared" si="153"/>
        <v>4</v>
      </c>
      <c r="O1987" s="36" t="str">
        <f t="shared" si="154"/>
        <v>201623</v>
      </c>
      <c r="P1987" s="36" t="str">
        <f>CONCATENATE(K1987,MONTH(ExpensesDBTable[[#This Row],[Date]]))</f>
        <v>20166</v>
      </c>
      <c r="Q1987" s="36" t="s">
        <v>182</v>
      </c>
      <c r="R1987" s="36" t="s">
        <v>19</v>
      </c>
      <c r="S1987" s="38">
        <v>68.5</v>
      </c>
      <c r="T1987" s="36" t="s">
        <v>106</v>
      </c>
      <c r="U1987" s="36" t="s">
        <v>1654</v>
      </c>
    </row>
    <row r="1988" spans="10:21" x14ac:dyDescent="0.25">
      <c r="J1988" s="37">
        <v>42526</v>
      </c>
      <c r="K1988" s="36">
        <f t="shared" si="150"/>
        <v>2016</v>
      </c>
      <c r="L1988" s="36" t="str">
        <f t="shared" si="151"/>
        <v>June</v>
      </c>
      <c r="M1988" s="36">
        <f t="shared" si="152"/>
        <v>23</v>
      </c>
      <c r="N1988" s="36">
        <f t="shared" si="153"/>
        <v>5</v>
      </c>
      <c r="O1988" s="36" t="str">
        <f t="shared" si="154"/>
        <v>201623</v>
      </c>
      <c r="P1988" s="36" t="str">
        <f>CONCATENATE(K1988,MONTH(ExpensesDBTable[[#This Row],[Date]]))</f>
        <v>20166</v>
      </c>
      <c r="Q1988" s="36" t="s">
        <v>1225</v>
      </c>
      <c r="R1988" s="36" t="s">
        <v>22</v>
      </c>
      <c r="S1988" s="38">
        <v>1045.42</v>
      </c>
      <c r="T1988" s="36" t="s">
        <v>106</v>
      </c>
      <c r="U1988" s="36" t="s">
        <v>1913</v>
      </c>
    </row>
    <row r="1989" spans="10:21" x14ac:dyDescent="0.25">
      <c r="J1989" s="37">
        <v>42526</v>
      </c>
      <c r="K1989" s="36">
        <f t="shared" si="150"/>
        <v>2016</v>
      </c>
      <c r="L1989" s="36" t="str">
        <f t="shared" si="151"/>
        <v>June</v>
      </c>
      <c r="M1989" s="36">
        <f t="shared" si="152"/>
        <v>23</v>
      </c>
      <c r="N1989" s="36">
        <f t="shared" si="153"/>
        <v>5</v>
      </c>
      <c r="O1989" s="36" t="str">
        <f t="shared" si="154"/>
        <v>201623</v>
      </c>
      <c r="P1989" s="36" t="str">
        <f>CONCATENATE(K1989,MONTH(ExpensesDBTable[[#This Row],[Date]]))</f>
        <v>20166</v>
      </c>
      <c r="Q1989" s="36" t="s">
        <v>182</v>
      </c>
      <c r="R1989" s="36" t="s">
        <v>13</v>
      </c>
      <c r="S1989" s="38">
        <v>165.55</v>
      </c>
      <c r="T1989" s="36" t="s">
        <v>106</v>
      </c>
      <c r="U1989" s="36" t="s">
        <v>1914</v>
      </c>
    </row>
    <row r="1990" spans="10:21" x14ac:dyDescent="0.25">
      <c r="J1990" s="37">
        <v>42526</v>
      </c>
      <c r="K1990" s="36">
        <f t="shared" si="150"/>
        <v>2016</v>
      </c>
      <c r="L1990" s="36" t="str">
        <f t="shared" si="151"/>
        <v>June</v>
      </c>
      <c r="M1990" s="36">
        <f t="shared" si="152"/>
        <v>23</v>
      </c>
      <c r="N1990" s="36">
        <f t="shared" si="153"/>
        <v>5</v>
      </c>
      <c r="O1990" s="36" t="str">
        <f t="shared" si="154"/>
        <v>201623</v>
      </c>
      <c r="P1990" s="36" t="str">
        <f>CONCATENATE(K1990,MONTH(ExpensesDBTable[[#This Row],[Date]]))</f>
        <v>20166</v>
      </c>
      <c r="Q1990" s="36" t="s">
        <v>1238</v>
      </c>
      <c r="R1990" s="36" t="s">
        <v>22</v>
      </c>
      <c r="S1990" s="38">
        <v>52.9</v>
      </c>
      <c r="T1990" s="36" t="s">
        <v>106</v>
      </c>
      <c r="U1990" s="36" t="s">
        <v>1915</v>
      </c>
    </row>
    <row r="1991" spans="10:21" x14ac:dyDescent="0.25">
      <c r="J1991" s="37">
        <v>42526</v>
      </c>
      <c r="K1991" s="36">
        <f t="shared" si="150"/>
        <v>2016</v>
      </c>
      <c r="L1991" s="36" t="str">
        <f t="shared" si="151"/>
        <v>June</v>
      </c>
      <c r="M1991" s="36">
        <f t="shared" si="152"/>
        <v>23</v>
      </c>
      <c r="N1991" s="36">
        <f t="shared" si="153"/>
        <v>5</v>
      </c>
      <c r="O1991" s="36" t="str">
        <f t="shared" si="154"/>
        <v>201623</v>
      </c>
      <c r="P1991" s="36" t="str">
        <f>CONCATENATE(K1991,MONTH(ExpensesDBTable[[#This Row],[Date]]))</f>
        <v>20166</v>
      </c>
      <c r="Q1991" s="36" t="s">
        <v>119</v>
      </c>
      <c r="R1991" s="36" t="s">
        <v>14</v>
      </c>
      <c r="S1991" s="38">
        <v>6.8</v>
      </c>
      <c r="T1991" s="36" t="s">
        <v>100</v>
      </c>
      <c r="U1991" s="36" t="s">
        <v>1916</v>
      </c>
    </row>
    <row r="1992" spans="10:21" x14ac:dyDescent="0.25">
      <c r="J1992" s="37">
        <v>42526</v>
      </c>
      <c r="K1992" s="36">
        <f t="shared" si="150"/>
        <v>2016</v>
      </c>
      <c r="L1992" s="36" t="str">
        <f t="shared" si="151"/>
        <v>June</v>
      </c>
      <c r="M1992" s="36">
        <f t="shared" si="152"/>
        <v>23</v>
      </c>
      <c r="N1992" s="36">
        <f t="shared" si="153"/>
        <v>5</v>
      </c>
      <c r="O1992" s="36" t="str">
        <f t="shared" si="154"/>
        <v>201623</v>
      </c>
      <c r="P1992" s="36" t="str">
        <f>CONCATENATE(K1992,MONTH(ExpensesDBTable[[#This Row],[Date]]))</f>
        <v>20166</v>
      </c>
      <c r="Q1992" s="36" t="s">
        <v>108</v>
      </c>
      <c r="R1992" s="36" t="s">
        <v>14</v>
      </c>
      <c r="S1992" s="38">
        <v>16.75</v>
      </c>
      <c r="T1992" s="36" t="s">
        <v>100</v>
      </c>
      <c r="U1992" s="36" t="s">
        <v>1917</v>
      </c>
    </row>
    <row r="1993" spans="10:21" x14ac:dyDescent="0.25">
      <c r="J1993" s="37">
        <v>42527</v>
      </c>
      <c r="K1993" s="36">
        <f t="shared" si="150"/>
        <v>2016</v>
      </c>
      <c r="L1993" s="36" t="str">
        <f t="shared" si="151"/>
        <v>June</v>
      </c>
      <c r="M1993" s="36">
        <f t="shared" si="152"/>
        <v>24</v>
      </c>
      <c r="N1993" s="36">
        <f t="shared" si="153"/>
        <v>6</v>
      </c>
      <c r="O1993" s="36" t="str">
        <f t="shared" si="154"/>
        <v>201624</v>
      </c>
      <c r="P1993" s="36" t="str">
        <f>CONCATENATE(K1993,MONTH(ExpensesDBTable[[#This Row],[Date]]))</f>
        <v>20166</v>
      </c>
      <c r="Q1993" s="36" t="s">
        <v>1225</v>
      </c>
      <c r="R1993" s="36" t="s">
        <v>22</v>
      </c>
      <c r="S1993" s="38">
        <v>100</v>
      </c>
      <c r="T1993" s="36" t="s">
        <v>106</v>
      </c>
      <c r="U1993" s="36" t="s">
        <v>1918</v>
      </c>
    </row>
    <row r="1994" spans="10:21" x14ac:dyDescent="0.25">
      <c r="J1994" s="37">
        <v>42527</v>
      </c>
      <c r="K1994" s="36">
        <f t="shared" si="150"/>
        <v>2016</v>
      </c>
      <c r="L1994" s="36" t="str">
        <f t="shared" si="151"/>
        <v>June</v>
      </c>
      <c r="M1994" s="36">
        <f t="shared" si="152"/>
        <v>24</v>
      </c>
      <c r="N1994" s="36">
        <f t="shared" si="153"/>
        <v>6</v>
      </c>
      <c r="O1994" s="36" t="str">
        <f t="shared" si="154"/>
        <v>201624</v>
      </c>
      <c r="P1994" s="36" t="str">
        <f>CONCATENATE(K1994,MONTH(ExpensesDBTable[[#This Row],[Date]]))</f>
        <v>20166</v>
      </c>
      <c r="Q1994" s="36" t="s">
        <v>108</v>
      </c>
      <c r="R1994" s="36" t="s">
        <v>14</v>
      </c>
      <c r="S1994" s="38">
        <v>17.079999999999998</v>
      </c>
      <c r="T1994" s="36" t="s">
        <v>100</v>
      </c>
      <c r="U1994" s="36" t="s">
        <v>1919</v>
      </c>
    </row>
    <row r="1995" spans="10:21" x14ac:dyDescent="0.25">
      <c r="J1995" s="37">
        <v>42528</v>
      </c>
      <c r="K1995" s="36">
        <f t="shared" ref="K1995:K2058" si="155">YEAR(J1995)</f>
        <v>2016</v>
      </c>
      <c r="L1995" s="36" t="str">
        <f t="shared" ref="L1995:L2058" si="156">TEXT(DATE(1,MONTH(J1995),1),"MMMM")</f>
        <v>June</v>
      </c>
      <c r="M1995" s="36">
        <f t="shared" ref="M1995:M2058" si="157">WEEKNUM(J1995,2)</f>
        <v>24</v>
      </c>
      <c r="N1995" s="36">
        <f t="shared" ref="N1995:N2058" si="158">DAY(J1995)</f>
        <v>7</v>
      </c>
      <c r="O1995" s="36" t="str">
        <f t="shared" ref="O1995:O2058" si="159">CONCATENATE(K1995,M1995)</f>
        <v>201624</v>
      </c>
      <c r="P1995" s="36" t="str">
        <f>CONCATENATE(K1995,MONTH(ExpensesDBTable[[#This Row],[Date]]))</f>
        <v>20166</v>
      </c>
      <c r="Q1995" s="36" t="s">
        <v>1204</v>
      </c>
      <c r="R1995" s="36" t="s">
        <v>23</v>
      </c>
      <c r="S1995" s="38">
        <v>17.5</v>
      </c>
      <c r="T1995" s="36" t="s">
        <v>106</v>
      </c>
      <c r="U1995" s="36" t="s">
        <v>1920</v>
      </c>
    </row>
    <row r="1996" spans="10:21" x14ac:dyDescent="0.25">
      <c r="J1996" s="37">
        <v>42529</v>
      </c>
      <c r="K1996" s="36">
        <f t="shared" si="155"/>
        <v>2016</v>
      </c>
      <c r="L1996" s="36" t="str">
        <f t="shared" si="156"/>
        <v>June</v>
      </c>
      <c r="M1996" s="36">
        <f t="shared" si="157"/>
        <v>24</v>
      </c>
      <c r="N1996" s="36">
        <f t="shared" si="158"/>
        <v>8</v>
      </c>
      <c r="O1996" s="36" t="str">
        <f t="shared" si="159"/>
        <v>201624</v>
      </c>
      <c r="P1996" s="36" t="str">
        <f>CONCATENATE(K1996,MONTH(ExpensesDBTable[[#This Row],[Date]]))</f>
        <v>20166</v>
      </c>
      <c r="Q1996" s="36" t="s">
        <v>108</v>
      </c>
      <c r="R1996" s="36" t="s">
        <v>14</v>
      </c>
      <c r="S1996" s="38">
        <v>23.08</v>
      </c>
      <c r="T1996" s="36" t="s">
        <v>100</v>
      </c>
      <c r="U1996" s="36" t="s">
        <v>1921</v>
      </c>
    </row>
    <row r="1997" spans="10:21" x14ac:dyDescent="0.25">
      <c r="J1997" s="37">
        <v>42529</v>
      </c>
      <c r="K1997" s="36">
        <f t="shared" si="155"/>
        <v>2016</v>
      </c>
      <c r="L1997" s="36" t="str">
        <f t="shared" si="156"/>
        <v>June</v>
      </c>
      <c r="M1997" s="36">
        <f t="shared" si="157"/>
        <v>24</v>
      </c>
      <c r="N1997" s="36">
        <f t="shared" si="158"/>
        <v>8</v>
      </c>
      <c r="O1997" s="36" t="str">
        <f t="shared" si="159"/>
        <v>201624</v>
      </c>
      <c r="P1997" s="36" t="str">
        <f>CONCATENATE(K1997,MONTH(ExpensesDBTable[[#This Row],[Date]]))</f>
        <v>20166</v>
      </c>
      <c r="Q1997" s="36" t="s">
        <v>1204</v>
      </c>
      <c r="R1997" s="36" t="s">
        <v>23</v>
      </c>
      <c r="S1997" s="38">
        <v>12.5</v>
      </c>
      <c r="T1997" s="36" t="s">
        <v>106</v>
      </c>
      <c r="U1997" s="36" t="s">
        <v>1922</v>
      </c>
    </row>
    <row r="1998" spans="10:21" x14ac:dyDescent="0.25">
      <c r="J1998" s="37">
        <v>42530</v>
      </c>
      <c r="K1998" s="36">
        <f t="shared" si="155"/>
        <v>2016</v>
      </c>
      <c r="L1998" s="36" t="str">
        <f t="shared" si="156"/>
        <v>June</v>
      </c>
      <c r="M1998" s="36">
        <f t="shared" si="157"/>
        <v>24</v>
      </c>
      <c r="N1998" s="36">
        <f t="shared" si="158"/>
        <v>9</v>
      </c>
      <c r="O1998" s="36" t="str">
        <f t="shared" si="159"/>
        <v>201624</v>
      </c>
      <c r="P1998" s="36" t="str">
        <f>CONCATENATE(K1998,MONTH(ExpensesDBTable[[#This Row],[Date]]))</f>
        <v>20166</v>
      </c>
      <c r="Q1998" s="36" t="s">
        <v>119</v>
      </c>
      <c r="R1998" s="36" t="s">
        <v>14</v>
      </c>
      <c r="S1998" s="38">
        <v>26.55</v>
      </c>
      <c r="T1998" s="36" t="s">
        <v>100</v>
      </c>
      <c r="U1998" s="36" t="s">
        <v>1923</v>
      </c>
    </row>
    <row r="1999" spans="10:21" x14ac:dyDescent="0.25">
      <c r="J1999" s="37">
        <v>42530</v>
      </c>
      <c r="K1999" s="36">
        <f t="shared" si="155"/>
        <v>2016</v>
      </c>
      <c r="L1999" s="36" t="str">
        <f t="shared" si="156"/>
        <v>June</v>
      </c>
      <c r="M1999" s="36">
        <f t="shared" si="157"/>
        <v>24</v>
      </c>
      <c r="N1999" s="36">
        <f t="shared" si="158"/>
        <v>9</v>
      </c>
      <c r="O1999" s="36" t="str">
        <f t="shared" si="159"/>
        <v>201624</v>
      </c>
      <c r="P1999" s="36" t="str">
        <f>CONCATENATE(K1999,MONTH(ExpensesDBTable[[#This Row],[Date]]))</f>
        <v>20166</v>
      </c>
      <c r="Q1999" s="36" t="s">
        <v>148</v>
      </c>
      <c r="R1999" s="36" t="s">
        <v>17</v>
      </c>
      <c r="S1999" s="38">
        <v>16.12</v>
      </c>
      <c r="T1999" s="36" t="s">
        <v>100</v>
      </c>
      <c r="U1999" s="36" t="s">
        <v>1924</v>
      </c>
    </row>
    <row r="2000" spans="10:21" x14ac:dyDescent="0.25">
      <c r="J2000" s="37">
        <v>42535</v>
      </c>
      <c r="K2000" s="36">
        <f t="shared" si="155"/>
        <v>2016</v>
      </c>
      <c r="L2000" s="36" t="str">
        <f t="shared" si="156"/>
        <v>June</v>
      </c>
      <c r="M2000" s="36">
        <f t="shared" si="157"/>
        <v>25</v>
      </c>
      <c r="N2000" s="36">
        <f t="shared" si="158"/>
        <v>14</v>
      </c>
      <c r="O2000" s="36" t="str">
        <f t="shared" si="159"/>
        <v>201625</v>
      </c>
      <c r="P2000" s="36" t="str">
        <f>CONCATENATE(K2000,MONTH(ExpensesDBTable[[#This Row],[Date]]))</f>
        <v>20166</v>
      </c>
      <c r="Q2000" s="36" t="s">
        <v>182</v>
      </c>
      <c r="R2000" s="36" t="s">
        <v>19</v>
      </c>
      <c r="S2000" s="38">
        <v>100.5</v>
      </c>
      <c r="T2000" s="36" t="s">
        <v>106</v>
      </c>
      <c r="U2000" s="36" t="s">
        <v>1925</v>
      </c>
    </row>
    <row r="2001" spans="10:21" x14ac:dyDescent="0.25">
      <c r="J2001" s="37">
        <v>42535</v>
      </c>
      <c r="K2001" s="36">
        <f t="shared" si="155"/>
        <v>2016</v>
      </c>
      <c r="L2001" s="36" t="str">
        <f t="shared" si="156"/>
        <v>June</v>
      </c>
      <c r="M2001" s="36">
        <f t="shared" si="157"/>
        <v>25</v>
      </c>
      <c r="N2001" s="36">
        <f t="shared" si="158"/>
        <v>14</v>
      </c>
      <c r="O2001" s="36" t="str">
        <f t="shared" si="159"/>
        <v>201625</v>
      </c>
      <c r="P2001" s="36" t="str">
        <f>CONCATENATE(K2001,MONTH(ExpensesDBTable[[#This Row],[Date]]))</f>
        <v>20166</v>
      </c>
      <c r="Q2001" s="36" t="s">
        <v>182</v>
      </c>
      <c r="R2001" s="36" t="s">
        <v>19</v>
      </c>
      <c r="S2001" s="38">
        <v>36</v>
      </c>
      <c r="T2001" s="36" t="s">
        <v>100</v>
      </c>
      <c r="U2001" s="36" t="s">
        <v>1926</v>
      </c>
    </row>
    <row r="2002" spans="10:21" x14ac:dyDescent="0.25">
      <c r="J2002" s="37">
        <v>42535</v>
      </c>
      <c r="K2002" s="36">
        <f t="shared" si="155"/>
        <v>2016</v>
      </c>
      <c r="L2002" s="36" t="str">
        <f t="shared" si="156"/>
        <v>June</v>
      </c>
      <c r="M2002" s="36">
        <f t="shared" si="157"/>
        <v>25</v>
      </c>
      <c r="N2002" s="36">
        <f t="shared" si="158"/>
        <v>14</v>
      </c>
      <c r="O2002" s="36" t="str">
        <f t="shared" si="159"/>
        <v>201625</v>
      </c>
      <c r="P2002" s="36" t="str">
        <f>CONCATENATE(K2002,MONTH(ExpensesDBTable[[#This Row],[Date]]))</f>
        <v>20166</v>
      </c>
      <c r="Q2002" s="36" t="s">
        <v>1059</v>
      </c>
      <c r="R2002" s="36" t="s">
        <v>17</v>
      </c>
      <c r="S2002" s="38">
        <v>193.47</v>
      </c>
      <c r="T2002" s="36" t="s">
        <v>106</v>
      </c>
      <c r="U2002" s="36" t="s">
        <v>1927</v>
      </c>
    </row>
    <row r="2003" spans="10:21" x14ac:dyDescent="0.25">
      <c r="J2003" s="37">
        <v>42535</v>
      </c>
      <c r="K2003" s="36">
        <f t="shared" si="155"/>
        <v>2016</v>
      </c>
      <c r="L2003" s="36" t="str">
        <f t="shared" si="156"/>
        <v>June</v>
      </c>
      <c r="M2003" s="36">
        <f t="shared" si="157"/>
        <v>25</v>
      </c>
      <c r="N2003" s="36">
        <f t="shared" si="158"/>
        <v>14</v>
      </c>
      <c r="O2003" s="36" t="str">
        <f t="shared" si="159"/>
        <v>201625</v>
      </c>
      <c r="P2003" s="36" t="str">
        <f>CONCATENATE(K2003,MONTH(ExpensesDBTable[[#This Row],[Date]]))</f>
        <v>20166</v>
      </c>
      <c r="Q2003" s="36" t="s">
        <v>704</v>
      </c>
      <c r="R2003" s="36" t="s">
        <v>23</v>
      </c>
      <c r="S2003" s="38">
        <v>96.54</v>
      </c>
      <c r="T2003" s="36" t="s">
        <v>106</v>
      </c>
      <c r="U2003" s="36" t="s">
        <v>1928</v>
      </c>
    </row>
    <row r="2004" spans="10:21" x14ac:dyDescent="0.25">
      <c r="J2004" s="37">
        <v>42538</v>
      </c>
      <c r="K2004" s="36">
        <f t="shared" si="155"/>
        <v>2016</v>
      </c>
      <c r="L2004" s="36" t="str">
        <f t="shared" si="156"/>
        <v>June</v>
      </c>
      <c r="M2004" s="36">
        <f t="shared" si="157"/>
        <v>25</v>
      </c>
      <c r="N2004" s="36">
        <f t="shared" si="158"/>
        <v>17</v>
      </c>
      <c r="O2004" s="36" t="str">
        <f t="shared" si="159"/>
        <v>201625</v>
      </c>
      <c r="P2004" s="36" t="str">
        <f>CONCATENATE(K2004,MONTH(ExpensesDBTable[[#This Row],[Date]]))</f>
        <v>20166</v>
      </c>
      <c r="Q2004" s="36" t="s">
        <v>182</v>
      </c>
      <c r="R2004" s="36" t="s">
        <v>18</v>
      </c>
      <c r="S2004" s="38">
        <v>17</v>
      </c>
      <c r="T2004" s="36" t="s">
        <v>100</v>
      </c>
      <c r="U2004" s="36" t="s">
        <v>1929</v>
      </c>
    </row>
    <row r="2005" spans="10:21" x14ac:dyDescent="0.25">
      <c r="J2005" s="37">
        <v>42538</v>
      </c>
      <c r="K2005" s="36">
        <f t="shared" si="155"/>
        <v>2016</v>
      </c>
      <c r="L2005" s="36" t="str">
        <f t="shared" si="156"/>
        <v>June</v>
      </c>
      <c r="M2005" s="36">
        <f t="shared" si="157"/>
        <v>25</v>
      </c>
      <c r="N2005" s="36">
        <f t="shared" si="158"/>
        <v>17</v>
      </c>
      <c r="O2005" s="36" t="str">
        <f t="shared" si="159"/>
        <v>201625</v>
      </c>
      <c r="P2005" s="36" t="str">
        <f>CONCATENATE(K2005,MONTH(ExpensesDBTable[[#This Row],[Date]]))</f>
        <v>20166</v>
      </c>
      <c r="Q2005" s="36" t="s">
        <v>182</v>
      </c>
      <c r="R2005" s="36" t="s">
        <v>14</v>
      </c>
      <c r="S2005" s="38">
        <v>13.1</v>
      </c>
      <c r="T2005" s="36" t="s">
        <v>106</v>
      </c>
      <c r="U2005" s="36" t="s">
        <v>1930</v>
      </c>
    </row>
    <row r="2006" spans="10:21" x14ac:dyDescent="0.25">
      <c r="J2006" s="37">
        <v>42539</v>
      </c>
      <c r="K2006" s="36">
        <f t="shared" si="155"/>
        <v>2016</v>
      </c>
      <c r="L2006" s="36" t="str">
        <f t="shared" si="156"/>
        <v>June</v>
      </c>
      <c r="M2006" s="36">
        <f t="shared" si="157"/>
        <v>25</v>
      </c>
      <c r="N2006" s="36">
        <f t="shared" si="158"/>
        <v>18</v>
      </c>
      <c r="O2006" s="36" t="str">
        <f t="shared" si="159"/>
        <v>201625</v>
      </c>
      <c r="P2006" s="36" t="str">
        <f>CONCATENATE(K2006,MONTH(ExpensesDBTable[[#This Row],[Date]]))</f>
        <v>20166</v>
      </c>
      <c r="Q2006" s="36" t="s">
        <v>182</v>
      </c>
      <c r="R2006" s="36" t="s">
        <v>16</v>
      </c>
      <c r="S2006" s="38">
        <v>60.46</v>
      </c>
      <c r="T2006" s="36" t="s">
        <v>106</v>
      </c>
      <c r="U2006" s="36" t="s">
        <v>1931</v>
      </c>
    </row>
    <row r="2007" spans="10:21" x14ac:dyDescent="0.25">
      <c r="J2007" s="37">
        <v>42539</v>
      </c>
      <c r="K2007" s="36">
        <f t="shared" si="155"/>
        <v>2016</v>
      </c>
      <c r="L2007" s="36" t="str">
        <f t="shared" si="156"/>
        <v>June</v>
      </c>
      <c r="M2007" s="36">
        <f t="shared" si="157"/>
        <v>25</v>
      </c>
      <c r="N2007" s="36">
        <f t="shared" si="158"/>
        <v>18</v>
      </c>
      <c r="O2007" s="36" t="str">
        <f t="shared" si="159"/>
        <v>201625</v>
      </c>
      <c r="P2007" s="36" t="str">
        <f>CONCATENATE(K2007,MONTH(ExpensesDBTable[[#This Row],[Date]]))</f>
        <v>20166</v>
      </c>
      <c r="Q2007" s="36" t="s">
        <v>604</v>
      </c>
      <c r="R2007" s="36" t="s">
        <v>14</v>
      </c>
      <c r="S2007" s="38">
        <v>20</v>
      </c>
      <c r="T2007" s="36" t="s">
        <v>100</v>
      </c>
      <c r="U2007" s="36" t="s">
        <v>1932</v>
      </c>
    </row>
    <row r="2008" spans="10:21" x14ac:dyDescent="0.25">
      <c r="J2008" s="37">
        <v>42539</v>
      </c>
      <c r="K2008" s="36">
        <f t="shared" si="155"/>
        <v>2016</v>
      </c>
      <c r="L2008" s="36" t="str">
        <f t="shared" si="156"/>
        <v>June</v>
      </c>
      <c r="M2008" s="36">
        <f t="shared" si="157"/>
        <v>25</v>
      </c>
      <c r="N2008" s="36">
        <f t="shared" si="158"/>
        <v>18</v>
      </c>
      <c r="O2008" s="36" t="str">
        <f t="shared" si="159"/>
        <v>201625</v>
      </c>
      <c r="P2008" s="36" t="str">
        <f>CONCATENATE(K2008,MONTH(ExpensesDBTable[[#This Row],[Date]]))</f>
        <v>20166</v>
      </c>
      <c r="Q2008" s="36" t="s">
        <v>108</v>
      </c>
      <c r="R2008" s="36" t="s">
        <v>14</v>
      </c>
      <c r="S2008" s="38">
        <v>16.940000000000001</v>
      </c>
      <c r="T2008" s="36" t="s">
        <v>100</v>
      </c>
      <c r="U2008" s="36" t="s">
        <v>1933</v>
      </c>
    </row>
    <row r="2009" spans="10:21" x14ac:dyDescent="0.25">
      <c r="J2009" s="37">
        <v>42539</v>
      </c>
      <c r="K2009" s="36">
        <f t="shared" si="155"/>
        <v>2016</v>
      </c>
      <c r="L2009" s="36" t="str">
        <f t="shared" si="156"/>
        <v>June</v>
      </c>
      <c r="M2009" s="36">
        <f t="shared" si="157"/>
        <v>25</v>
      </c>
      <c r="N2009" s="36">
        <f t="shared" si="158"/>
        <v>18</v>
      </c>
      <c r="O2009" s="36" t="str">
        <f t="shared" si="159"/>
        <v>201625</v>
      </c>
      <c r="P2009" s="36" t="str">
        <f>CONCATENATE(K2009,MONTH(ExpensesDBTable[[#This Row],[Date]]))</f>
        <v>20166</v>
      </c>
      <c r="Q2009" s="36" t="s">
        <v>119</v>
      </c>
      <c r="R2009" s="36" t="s">
        <v>14</v>
      </c>
      <c r="S2009" s="38">
        <v>11.22</v>
      </c>
      <c r="T2009" s="36" t="s">
        <v>100</v>
      </c>
      <c r="U2009" s="36" t="s">
        <v>1934</v>
      </c>
    </row>
    <row r="2010" spans="10:21" x14ac:dyDescent="0.25">
      <c r="J2010" s="37">
        <v>42539</v>
      </c>
      <c r="K2010" s="36">
        <f t="shared" si="155"/>
        <v>2016</v>
      </c>
      <c r="L2010" s="36" t="str">
        <f t="shared" si="156"/>
        <v>June</v>
      </c>
      <c r="M2010" s="36">
        <f t="shared" si="157"/>
        <v>25</v>
      </c>
      <c r="N2010" s="36">
        <f t="shared" si="158"/>
        <v>18</v>
      </c>
      <c r="O2010" s="36" t="str">
        <f t="shared" si="159"/>
        <v>201625</v>
      </c>
      <c r="P2010" s="36" t="str">
        <f>CONCATENATE(K2010,MONTH(ExpensesDBTable[[#This Row],[Date]]))</f>
        <v>20166</v>
      </c>
      <c r="Q2010" s="36" t="s">
        <v>1051</v>
      </c>
      <c r="R2010" s="36" t="s">
        <v>14</v>
      </c>
      <c r="S2010" s="38">
        <v>7.71</v>
      </c>
      <c r="T2010" s="36" t="s">
        <v>100</v>
      </c>
      <c r="U2010" s="36" t="s">
        <v>1935</v>
      </c>
    </row>
    <row r="2011" spans="10:21" x14ac:dyDescent="0.25">
      <c r="J2011" s="37">
        <v>42539</v>
      </c>
      <c r="K2011" s="36">
        <f t="shared" si="155"/>
        <v>2016</v>
      </c>
      <c r="L2011" s="36" t="str">
        <f t="shared" si="156"/>
        <v>June</v>
      </c>
      <c r="M2011" s="36">
        <f t="shared" si="157"/>
        <v>25</v>
      </c>
      <c r="N2011" s="36">
        <f t="shared" si="158"/>
        <v>18</v>
      </c>
      <c r="O2011" s="36" t="str">
        <f t="shared" si="159"/>
        <v>201625</v>
      </c>
      <c r="P2011" s="36" t="str">
        <f>CONCATENATE(K2011,MONTH(ExpensesDBTable[[#This Row],[Date]]))</f>
        <v>20166</v>
      </c>
      <c r="Q2011" s="36" t="s">
        <v>604</v>
      </c>
      <c r="R2011" s="36" t="s">
        <v>14</v>
      </c>
      <c r="S2011" s="38">
        <v>16.5</v>
      </c>
      <c r="T2011" s="36" t="s">
        <v>100</v>
      </c>
      <c r="U2011" s="36" t="s">
        <v>1936</v>
      </c>
    </row>
    <row r="2012" spans="10:21" x14ac:dyDescent="0.25">
      <c r="J2012" s="37">
        <v>42539</v>
      </c>
      <c r="K2012" s="36">
        <f t="shared" si="155"/>
        <v>2016</v>
      </c>
      <c r="L2012" s="36" t="str">
        <f t="shared" si="156"/>
        <v>June</v>
      </c>
      <c r="M2012" s="36">
        <f t="shared" si="157"/>
        <v>25</v>
      </c>
      <c r="N2012" s="36">
        <f t="shared" si="158"/>
        <v>18</v>
      </c>
      <c r="O2012" s="36" t="str">
        <f t="shared" si="159"/>
        <v>201625</v>
      </c>
      <c r="P2012" s="36" t="str">
        <f>CONCATENATE(K2012,MONTH(ExpensesDBTable[[#This Row],[Date]]))</f>
        <v>20166</v>
      </c>
      <c r="Q2012" s="36" t="s">
        <v>1192</v>
      </c>
      <c r="R2012" s="36" t="s">
        <v>21</v>
      </c>
      <c r="S2012" s="38">
        <v>1520</v>
      </c>
      <c r="T2012" s="36" t="s">
        <v>106</v>
      </c>
      <c r="U2012" s="36" t="s">
        <v>1937</v>
      </c>
    </row>
    <row r="2013" spans="10:21" x14ac:dyDescent="0.25">
      <c r="J2013" s="37">
        <v>42540</v>
      </c>
      <c r="K2013" s="36">
        <f t="shared" si="155"/>
        <v>2016</v>
      </c>
      <c r="L2013" s="36" t="str">
        <f t="shared" si="156"/>
        <v>June</v>
      </c>
      <c r="M2013" s="36">
        <f t="shared" si="157"/>
        <v>25</v>
      </c>
      <c r="N2013" s="36">
        <f t="shared" si="158"/>
        <v>19</v>
      </c>
      <c r="O2013" s="36" t="str">
        <f t="shared" si="159"/>
        <v>201625</v>
      </c>
      <c r="P2013" s="36" t="str">
        <f>CONCATENATE(K2013,MONTH(ExpensesDBTable[[#This Row],[Date]]))</f>
        <v>20166</v>
      </c>
      <c r="Q2013" s="36" t="s">
        <v>182</v>
      </c>
      <c r="R2013" s="36" t="s">
        <v>19</v>
      </c>
      <c r="S2013" s="38">
        <v>22</v>
      </c>
      <c r="T2013" s="36" t="s">
        <v>106</v>
      </c>
      <c r="U2013" s="36" t="s">
        <v>1102</v>
      </c>
    </row>
    <row r="2014" spans="10:21" x14ac:dyDescent="0.25">
      <c r="J2014" s="37">
        <v>42540</v>
      </c>
      <c r="K2014" s="36">
        <f t="shared" si="155"/>
        <v>2016</v>
      </c>
      <c r="L2014" s="36" t="str">
        <f t="shared" si="156"/>
        <v>June</v>
      </c>
      <c r="M2014" s="36">
        <f t="shared" si="157"/>
        <v>25</v>
      </c>
      <c r="N2014" s="36">
        <f t="shared" si="158"/>
        <v>19</v>
      </c>
      <c r="O2014" s="36" t="str">
        <f t="shared" si="159"/>
        <v>201625</v>
      </c>
      <c r="P2014" s="36" t="str">
        <f>CONCATENATE(K2014,MONTH(ExpensesDBTable[[#This Row],[Date]]))</f>
        <v>20166</v>
      </c>
      <c r="Q2014" s="36" t="s">
        <v>1051</v>
      </c>
      <c r="R2014" s="36" t="s">
        <v>14</v>
      </c>
      <c r="S2014" s="38">
        <v>9.83</v>
      </c>
      <c r="T2014" s="36" t="s">
        <v>100</v>
      </c>
      <c r="U2014" s="36" t="s">
        <v>1938</v>
      </c>
    </row>
    <row r="2015" spans="10:21" x14ac:dyDescent="0.25">
      <c r="J2015" s="37">
        <v>42540</v>
      </c>
      <c r="K2015" s="36">
        <f t="shared" si="155"/>
        <v>2016</v>
      </c>
      <c r="L2015" s="36" t="str">
        <f t="shared" si="156"/>
        <v>June</v>
      </c>
      <c r="M2015" s="36">
        <f t="shared" si="157"/>
        <v>25</v>
      </c>
      <c r="N2015" s="36">
        <f t="shared" si="158"/>
        <v>19</v>
      </c>
      <c r="O2015" s="36" t="str">
        <f t="shared" si="159"/>
        <v>201625</v>
      </c>
      <c r="P2015" s="36" t="str">
        <f>CONCATENATE(K2015,MONTH(ExpensesDBTable[[#This Row],[Date]]))</f>
        <v>20166</v>
      </c>
      <c r="Q2015" s="36" t="s">
        <v>148</v>
      </c>
      <c r="R2015" s="36" t="s">
        <v>17</v>
      </c>
      <c r="S2015" s="38">
        <v>13.38</v>
      </c>
      <c r="T2015" s="36" t="s">
        <v>106</v>
      </c>
      <c r="U2015" s="36" t="s">
        <v>753</v>
      </c>
    </row>
    <row r="2016" spans="10:21" x14ac:dyDescent="0.25">
      <c r="J2016" s="37">
        <v>42541</v>
      </c>
      <c r="K2016" s="36">
        <f t="shared" si="155"/>
        <v>2016</v>
      </c>
      <c r="L2016" s="36" t="str">
        <f t="shared" si="156"/>
        <v>June</v>
      </c>
      <c r="M2016" s="36">
        <f t="shared" si="157"/>
        <v>26</v>
      </c>
      <c r="N2016" s="36">
        <f t="shared" si="158"/>
        <v>20</v>
      </c>
      <c r="O2016" s="36" t="str">
        <f t="shared" si="159"/>
        <v>201626</v>
      </c>
      <c r="P2016" s="36" t="str">
        <f>CONCATENATE(K2016,MONTH(ExpensesDBTable[[#This Row],[Date]]))</f>
        <v>20166</v>
      </c>
      <c r="Q2016" s="36" t="s">
        <v>128</v>
      </c>
      <c r="R2016" s="36" t="s">
        <v>22</v>
      </c>
      <c r="S2016" s="38">
        <v>154.44</v>
      </c>
      <c r="T2016" s="36" t="s">
        <v>106</v>
      </c>
      <c r="U2016" s="36" t="s">
        <v>1506</v>
      </c>
    </row>
    <row r="2017" spans="10:21" x14ac:dyDescent="0.25">
      <c r="J2017" s="37">
        <v>42541</v>
      </c>
      <c r="K2017" s="36">
        <f t="shared" si="155"/>
        <v>2016</v>
      </c>
      <c r="L2017" s="36" t="str">
        <f t="shared" si="156"/>
        <v>June</v>
      </c>
      <c r="M2017" s="36">
        <f t="shared" si="157"/>
        <v>26</v>
      </c>
      <c r="N2017" s="36">
        <f t="shared" si="158"/>
        <v>20</v>
      </c>
      <c r="O2017" s="36" t="str">
        <f t="shared" si="159"/>
        <v>201626</v>
      </c>
      <c r="P2017" s="36" t="str">
        <f>CONCATENATE(K2017,MONTH(ExpensesDBTable[[#This Row],[Date]]))</f>
        <v>20166</v>
      </c>
      <c r="Q2017" s="36" t="s">
        <v>119</v>
      </c>
      <c r="R2017" s="36" t="s">
        <v>14</v>
      </c>
      <c r="S2017" s="38">
        <v>4</v>
      </c>
      <c r="T2017" s="36" t="s">
        <v>100</v>
      </c>
      <c r="U2017" s="36" t="s">
        <v>1939</v>
      </c>
    </row>
    <row r="2018" spans="10:21" x14ac:dyDescent="0.25">
      <c r="J2018" s="37">
        <v>42541</v>
      </c>
      <c r="K2018" s="36">
        <f t="shared" si="155"/>
        <v>2016</v>
      </c>
      <c r="L2018" s="36" t="str">
        <f t="shared" si="156"/>
        <v>June</v>
      </c>
      <c r="M2018" s="36">
        <f t="shared" si="157"/>
        <v>26</v>
      </c>
      <c r="N2018" s="36">
        <f t="shared" si="158"/>
        <v>20</v>
      </c>
      <c r="O2018" s="36" t="str">
        <f t="shared" si="159"/>
        <v>201626</v>
      </c>
      <c r="P2018" s="36" t="str">
        <f>CONCATENATE(K2018,MONTH(ExpensesDBTable[[#This Row],[Date]]))</f>
        <v>20166</v>
      </c>
      <c r="Q2018" s="36" t="s">
        <v>1059</v>
      </c>
      <c r="R2018" s="36" t="s">
        <v>17</v>
      </c>
      <c r="S2018" s="38">
        <v>80</v>
      </c>
      <c r="T2018" s="36" t="s">
        <v>106</v>
      </c>
      <c r="U2018" s="36" t="s">
        <v>1940</v>
      </c>
    </row>
    <row r="2019" spans="10:21" x14ac:dyDescent="0.25">
      <c r="J2019" s="37">
        <v>42542</v>
      </c>
      <c r="K2019" s="36">
        <f t="shared" si="155"/>
        <v>2016</v>
      </c>
      <c r="L2019" s="36" t="str">
        <f t="shared" si="156"/>
        <v>June</v>
      </c>
      <c r="M2019" s="36">
        <f t="shared" si="157"/>
        <v>26</v>
      </c>
      <c r="N2019" s="36">
        <f t="shared" si="158"/>
        <v>21</v>
      </c>
      <c r="O2019" s="36" t="str">
        <f t="shared" si="159"/>
        <v>201626</v>
      </c>
      <c r="P2019" s="36" t="str">
        <f>CONCATENATE(K2019,MONTH(ExpensesDBTable[[#This Row],[Date]]))</f>
        <v>20166</v>
      </c>
      <c r="Q2019" s="36" t="s">
        <v>108</v>
      </c>
      <c r="R2019" s="36" t="s">
        <v>14</v>
      </c>
      <c r="S2019" s="38">
        <v>11</v>
      </c>
      <c r="T2019" s="36" t="s">
        <v>100</v>
      </c>
      <c r="U2019" s="36" t="s">
        <v>1941</v>
      </c>
    </row>
    <row r="2020" spans="10:21" x14ac:dyDescent="0.25">
      <c r="J2020" s="37">
        <v>42544</v>
      </c>
      <c r="K2020" s="36">
        <f t="shared" si="155"/>
        <v>2016</v>
      </c>
      <c r="L2020" s="36" t="str">
        <f t="shared" si="156"/>
        <v>June</v>
      </c>
      <c r="M2020" s="36">
        <f t="shared" si="157"/>
        <v>26</v>
      </c>
      <c r="N2020" s="36">
        <f t="shared" si="158"/>
        <v>23</v>
      </c>
      <c r="O2020" s="36" t="str">
        <f t="shared" si="159"/>
        <v>201626</v>
      </c>
      <c r="P2020" s="36" t="str">
        <f>CONCATENATE(K2020,MONTH(ExpensesDBTable[[#This Row],[Date]]))</f>
        <v>20166</v>
      </c>
      <c r="Q2020" s="36" t="s">
        <v>145</v>
      </c>
      <c r="R2020" s="36" t="s">
        <v>23</v>
      </c>
      <c r="S2020" s="38">
        <v>55.04</v>
      </c>
      <c r="T2020" s="36" t="s">
        <v>106</v>
      </c>
      <c r="U2020" s="36" t="s">
        <v>1942</v>
      </c>
    </row>
    <row r="2021" spans="10:21" x14ac:dyDescent="0.25">
      <c r="J2021" s="37">
        <v>42544</v>
      </c>
      <c r="K2021" s="36">
        <f t="shared" si="155"/>
        <v>2016</v>
      </c>
      <c r="L2021" s="36" t="str">
        <f t="shared" si="156"/>
        <v>June</v>
      </c>
      <c r="M2021" s="36">
        <f t="shared" si="157"/>
        <v>26</v>
      </c>
      <c r="N2021" s="36">
        <f t="shared" si="158"/>
        <v>23</v>
      </c>
      <c r="O2021" s="36" t="str">
        <f t="shared" si="159"/>
        <v>201626</v>
      </c>
      <c r="P2021" s="36" t="str">
        <f>CONCATENATE(K2021,MONTH(ExpensesDBTable[[#This Row],[Date]]))</f>
        <v>20166</v>
      </c>
      <c r="Q2021" s="36" t="s">
        <v>148</v>
      </c>
      <c r="R2021" s="36" t="s">
        <v>17</v>
      </c>
      <c r="S2021" s="38">
        <v>26.99</v>
      </c>
      <c r="T2021" s="36" t="s">
        <v>106</v>
      </c>
      <c r="U2021" s="36" t="s">
        <v>1943</v>
      </c>
    </row>
    <row r="2022" spans="10:21" x14ac:dyDescent="0.25">
      <c r="J2022" s="37">
        <v>42544</v>
      </c>
      <c r="K2022" s="36">
        <f t="shared" si="155"/>
        <v>2016</v>
      </c>
      <c r="L2022" s="36" t="str">
        <f t="shared" si="156"/>
        <v>June</v>
      </c>
      <c r="M2022" s="36">
        <f t="shared" si="157"/>
        <v>26</v>
      </c>
      <c r="N2022" s="36">
        <f t="shared" si="158"/>
        <v>23</v>
      </c>
      <c r="O2022" s="36" t="str">
        <f t="shared" si="159"/>
        <v>201626</v>
      </c>
      <c r="P2022" s="36" t="str">
        <f>CONCATENATE(K2022,MONTH(ExpensesDBTable[[#This Row],[Date]]))</f>
        <v>20166</v>
      </c>
      <c r="Q2022" s="36" t="s">
        <v>108</v>
      </c>
      <c r="R2022" s="36" t="s">
        <v>14</v>
      </c>
      <c r="S2022" s="38">
        <v>3.6</v>
      </c>
      <c r="T2022" s="36" t="s">
        <v>100</v>
      </c>
      <c r="U2022" s="36" t="s">
        <v>645</v>
      </c>
    </row>
    <row r="2023" spans="10:21" x14ac:dyDescent="0.25">
      <c r="J2023" s="37">
        <v>42545</v>
      </c>
      <c r="K2023" s="36">
        <f t="shared" si="155"/>
        <v>2016</v>
      </c>
      <c r="L2023" s="36" t="str">
        <f t="shared" si="156"/>
        <v>June</v>
      </c>
      <c r="M2023" s="36">
        <f t="shared" si="157"/>
        <v>26</v>
      </c>
      <c r="N2023" s="36">
        <f t="shared" si="158"/>
        <v>24</v>
      </c>
      <c r="O2023" s="36" t="str">
        <f t="shared" si="159"/>
        <v>201626</v>
      </c>
      <c r="P2023" s="36" t="str">
        <f>CONCATENATE(K2023,MONTH(ExpensesDBTable[[#This Row],[Date]]))</f>
        <v>20166</v>
      </c>
      <c r="Q2023" s="36" t="s">
        <v>182</v>
      </c>
      <c r="R2023" s="36" t="s">
        <v>19</v>
      </c>
      <c r="S2023" s="38">
        <v>33.72</v>
      </c>
      <c r="T2023" s="36" t="s">
        <v>100</v>
      </c>
      <c r="U2023" s="36" t="s">
        <v>1944</v>
      </c>
    </row>
    <row r="2024" spans="10:21" x14ac:dyDescent="0.25">
      <c r="J2024" s="37">
        <v>42545</v>
      </c>
      <c r="K2024" s="36">
        <f t="shared" si="155"/>
        <v>2016</v>
      </c>
      <c r="L2024" s="36" t="str">
        <f t="shared" si="156"/>
        <v>June</v>
      </c>
      <c r="M2024" s="36">
        <f t="shared" si="157"/>
        <v>26</v>
      </c>
      <c r="N2024" s="36">
        <f t="shared" si="158"/>
        <v>24</v>
      </c>
      <c r="O2024" s="36" t="str">
        <f t="shared" si="159"/>
        <v>201626</v>
      </c>
      <c r="P2024" s="36" t="str">
        <f>CONCATENATE(K2024,MONTH(ExpensesDBTable[[#This Row],[Date]]))</f>
        <v>20166</v>
      </c>
      <c r="Q2024" s="36" t="s">
        <v>1335</v>
      </c>
      <c r="R2024" s="36" t="s">
        <v>22</v>
      </c>
      <c r="S2024" s="38">
        <v>7.5</v>
      </c>
      <c r="T2024" s="36" t="s">
        <v>100</v>
      </c>
      <c r="U2024" s="36" t="s">
        <v>1945</v>
      </c>
    </row>
    <row r="2025" spans="10:21" x14ac:dyDescent="0.25">
      <c r="J2025" s="37">
        <v>42546</v>
      </c>
      <c r="K2025" s="36">
        <f t="shared" si="155"/>
        <v>2016</v>
      </c>
      <c r="L2025" s="36" t="str">
        <f t="shared" si="156"/>
        <v>June</v>
      </c>
      <c r="M2025" s="36">
        <f t="shared" si="157"/>
        <v>26</v>
      </c>
      <c r="N2025" s="36">
        <f t="shared" si="158"/>
        <v>25</v>
      </c>
      <c r="O2025" s="36" t="str">
        <f t="shared" si="159"/>
        <v>201626</v>
      </c>
      <c r="P2025" s="36" t="str">
        <f>CONCATENATE(K2025,MONTH(ExpensesDBTable[[#This Row],[Date]]))</f>
        <v>20166</v>
      </c>
      <c r="Q2025" s="36" t="s">
        <v>182</v>
      </c>
      <c r="R2025" s="36" t="s">
        <v>19</v>
      </c>
      <c r="S2025" s="38">
        <v>40.5</v>
      </c>
      <c r="T2025" s="36" t="s">
        <v>100</v>
      </c>
      <c r="U2025" s="36" t="s">
        <v>1946</v>
      </c>
    </row>
    <row r="2026" spans="10:21" x14ac:dyDescent="0.25">
      <c r="J2026" s="37">
        <v>42546</v>
      </c>
      <c r="K2026" s="36">
        <f t="shared" si="155"/>
        <v>2016</v>
      </c>
      <c r="L2026" s="36" t="str">
        <f t="shared" si="156"/>
        <v>June</v>
      </c>
      <c r="M2026" s="36">
        <f t="shared" si="157"/>
        <v>26</v>
      </c>
      <c r="N2026" s="36">
        <f t="shared" si="158"/>
        <v>25</v>
      </c>
      <c r="O2026" s="36" t="str">
        <f t="shared" si="159"/>
        <v>201626</v>
      </c>
      <c r="P2026" s="36" t="str">
        <f>CONCATENATE(K2026,MONTH(ExpensesDBTable[[#This Row],[Date]]))</f>
        <v>20166</v>
      </c>
      <c r="Q2026" s="36" t="s">
        <v>182</v>
      </c>
      <c r="R2026" s="36" t="s">
        <v>19</v>
      </c>
      <c r="S2026" s="38">
        <v>11</v>
      </c>
      <c r="T2026" s="36" t="s">
        <v>100</v>
      </c>
      <c r="U2026" s="36" t="s">
        <v>357</v>
      </c>
    </row>
    <row r="2027" spans="10:21" x14ac:dyDescent="0.25">
      <c r="J2027" s="37">
        <v>42546</v>
      </c>
      <c r="K2027" s="36">
        <f t="shared" si="155"/>
        <v>2016</v>
      </c>
      <c r="L2027" s="36" t="str">
        <f t="shared" si="156"/>
        <v>June</v>
      </c>
      <c r="M2027" s="36">
        <f t="shared" si="157"/>
        <v>26</v>
      </c>
      <c r="N2027" s="36">
        <f t="shared" si="158"/>
        <v>25</v>
      </c>
      <c r="O2027" s="36" t="str">
        <f t="shared" si="159"/>
        <v>201626</v>
      </c>
      <c r="P2027" s="36" t="str">
        <f>CONCATENATE(K2027,MONTH(ExpensesDBTable[[#This Row],[Date]]))</f>
        <v>20166</v>
      </c>
      <c r="Q2027" s="36" t="s">
        <v>119</v>
      </c>
      <c r="R2027" s="36" t="s">
        <v>14</v>
      </c>
      <c r="S2027" s="38">
        <v>12.18</v>
      </c>
      <c r="T2027" s="36" t="s">
        <v>100</v>
      </c>
      <c r="U2027" s="36" t="s">
        <v>1947</v>
      </c>
    </row>
    <row r="2028" spans="10:21" x14ac:dyDescent="0.25">
      <c r="J2028" s="37">
        <v>42546</v>
      </c>
      <c r="K2028" s="36">
        <f t="shared" si="155"/>
        <v>2016</v>
      </c>
      <c r="L2028" s="36" t="str">
        <f t="shared" si="156"/>
        <v>June</v>
      </c>
      <c r="M2028" s="36">
        <f t="shared" si="157"/>
        <v>26</v>
      </c>
      <c r="N2028" s="36">
        <f t="shared" si="158"/>
        <v>25</v>
      </c>
      <c r="O2028" s="36" t="str">
        <f t="shared" si="159"/>
        <v>201626</v>
      </c>
      <c r="P2028" s="36" t="str">
        <f>CONCATENATE(K2028,MONTH(ExpensesDBTable[[#This Row],[Date]]))</f>
        <v>20166</v>
      </c>
      <c r="Q2028" s="36" t="s">
        <v>182</v>
      </c>
      <c r="R2028" s="36" t="s">
        <v>16</v>
      </c>
      <c r="S2028" s="38">
        <v>475</v>
      </c>
      <c r="T2028" s="36" t="s">
        <v>106</v>
      </c>
      <c r="U2028" s="36" t="s">
        <v>1948</v>
      </c>
    </row>
    <row r="2029" spans="10:21" x14ac:dyDescent="0.25">
      <c r="J2029" s="37">
        <v>42547</v>
      </c>
      <c r="K2029" s="36">
        <f t="shared" si="155"/>
        <v>2016</v>
      </c>
      <c r="L2029" s="36" t="str">
        <f t="shared" si="156"/>
        <v>June</v>
      </c>
      <c r="M2029" s="36">
        <f t="shared" si="157"/>
        <v>26</v>
      </c>
      <c r="N2029" s="36">
        <f t="shared" si="158"/>
        <v>26</v>
      </c>
      <c r="O2029" s="36" t="str">
        <f t="shared" si="159"/>
        <v>201626</v>
      </c>
      <c r="P2029" s="36" t="str">
        <f>CONCATENATE(K2029,MONTH(ExpensesDBTable[[#This Row],[Date]]))</f>
        <v>20166</v>
      </c>
      <c r="Q2029" s="36" t="s">
        <v>130</v>
      </c>
      <c r="R2029" s="36" t="s">
        <v>14</v>
      </c>
      <c r="S2029" s="38">
        <v>10</v>
      </c>
      <c r="T2029" s="36" t="s">
        <v>100</v>
      </c>
      <c r="U2029" s="36" t="s">
        <v>1949</v>
      </c>
    </row>
    <row r="2030" spans="10:21" x14ac:dyDescent="0.25">
      <c r="J2030" s="37">
        <v>42547</v>
      </c>
      <c r="K2030" s="36">
        <f t="shared" si="155"/>
        <v>2016</v>
      </c>
      <c r="L2030" s="36" t="str">
        <f t="shared" si="156"/>
        <v>June</v>
      </c>
      <c r="M2030" s="36">
        <f t="shared" si="157"/>
        <v>26</v>
      </c>
      <c r="N2030" s="36">
        <f t="shared" si="158"/>
        <v>26</v>
      </c>
      <c r="O2030" s="36" t="str">
        <f t="shared" si="159"/>
        <v>201626</v>
      </c>
      <c r="P2030" s="36" t="str">
        <f>CONCATENATE(K2030,MONTH(ExpensesDBTable[[#This Row],[Date]]))</f>
        <v>20166</v>
      </c>
      <c r="Q2030" s="36" t="s">
        <v>182</v>
      </c>
      <c r="R2030" s="36" t="s">
        <v>14</v>
      </c>
      <c r="S2030" s="38">
        <v>3</v>
      </c>
      <c r="T2030" s="36" t="s">
        <v>100</v>
      </c>
      <c r="U2030" s="36" t="s">
        <v>1950</v>
      </c>
    </row>
    <row r="2031" spans="10:21" x14ac:dyDescent="0.25">
      <c r="J2031" s="37">
        <v>42547</v>
      </c>
      <c r="K2031" s="36">
        <f t="shared" si="155"/>
        <v>2016</v>
      </c>
      <c r="L2031" s="36" t="str">
        <f t="shared" si="156"/>
        <v>June</v>
      </c>
      <c r="M2031" s="36">
        <f t="shared" si="157"/>
        <v>26</v>
      </c>
      <c r="N2031" s="36">
        <f t="shared" si="158"/>
        <v>26</v>
      </c>
      <c r="O2031" s="36" t="str">
        <f t="shared" si="159"/>
        <v>201626</v>
      </c>
      <c r="P2031" s="36" t="str">
        <f>CONCATENATE(K2031,MONTH(ExpensesDBTable[[#This Row],[Date]]))</f>
        <v>20166</v>
      </c>
      <c r="Q2031" s="36" t="s">
        <v>119</v>
      </c>
      <c r="R2031" s="36" t="s">
        <v>14</v>
      </c>
      <c r="S2031" s="38">
        <v>0.75</v>
      </c>
      <c r="T2031" s="36" t="s">
        <v>100</v>
      </c>
      <c r="U2031" s="36" t="s">
        <v>1951</v>
      </c>
    </row>
    <row r="2032" spans="10:21" x14ac:dyDescent="0.25">
      <c r="J2032" s="37">
        <v>42547</v>
      </c>
      <c r="K2032" s="36">
        <f t="shared" si="155"/>
        <v>2016</v>
      </c>
      <c r="L2032" s="36" t="str">
        <f t="shared" si="156"/>
        <v>June</v>
      </c>
      <c r="M2032" s="36">
        <f t="shared" si="157"/>
        <v>26</v>
      </c>
      <c r="N2032" s="36">
        <f t="shared" si="158"/>
        <v>26</v>
      </c>
      <c r="O2032" s="36" t="str">
        <f t="shared" si="159"/>
        <v>201626</v>
      </c>
      <c r="P2032" s="36" t="str">
        <f>CONCATENATE(K2032,MONTH(ExpensesDBTable[[#This Row],[Date]]))</f>
        <v>20166</v>
      </c>
      <c r="Q2032" s="36" t="s">
        <v>319</v>
      </c>
      <c r="R2032" s="36" t="s">
        <v>18</v>
      </c>
      <c r="S2032" s="38">
        <v>5.29</v>
      </c>
      <c r="T2032" s="36" t="s">
        <v>100</v>
      </c>
      <c r="U2032" s="36" t="s">
        <v>1725</v>
      </c>
    </row>
    <row r="2033" spans="10:21" x14ac:dyDescent="0.25">
      <c r="J2033" s="37">
        <v>42547</v>
      </c>
      <c r="K2033" s="36">
        <f t="shared" si="155"/>
        <v>2016</v>
      </c>
      <c r="L2033" s="36" t="str">
        <f t="shared" si="156"/>
        <v>June</v>
      </c>
      <c r="M2033" s="36">
        <f t="shared" si="157"/>
        <v>26</v>
      </c>
      <c r="N2033" s="36">
        <f t="shared" si="158"/>
        <v>26</v>
      </c>
      <c r="O2033" s="36" t="str">
        <f t="shared" si="159"/>
        <v>201626</v>
      </c>
      <c r="P2033" s="36" t="str">
        <f>CONCATENATE(K2033,MONTH(ExpensesDBTable[[#This Row],[Date]]))</f>
        <v>20166</v>
      </c>
      <c r="Q2033" s="36" t="s">
        <v>148</v>
      </c>
      <c r="R2033" s="36" t="s">
        <v>17</v>
      </c>
      <c r="S2033" s="38">
        <v>53</v>
      </c>
      <c r="T2033" s="36" t="s">
        <v>106</v>
      </c>
      <c r="U2033" s="36" t="s">
        <v>1952</v>
      </c>
    </row>
    <row r="2034" spans="10:21" x14ac:dyDescent="0.25">
      <c r="J2034" s="37">
        <v>42549</v>
      </c>
      <c r="K2034" s="36">
        <f t="shared" si="155"/>
        <v>2016</v>
      </c>
      <c r="L2034" s="36" t="str">
        <f t="shared" si="156"/>
        <v>June</v>
      </c>
      <c r="M2034" s="36">
        <f t="shared" si="157"/>
        <v>27</v>
      </c>
      <c r="N2034" s="36">
        <f t="shared" si="158"/>
        <v>28</v>
      </c>
      <c r="O2034" s="36" t="str">
        <f t="shared" si="159"/>
        <v>201627</v>
      </c>
      <c r="P2034" s="36" t="str">
        <f>CONCATENATE(K2034,MONTH(ExpensesDBTable[[#This Row],[Date]]))</f>
        <v>20166</v>
      </c>
      <c r="Q2034" s="36" t="s">
        <v>1476</v>
      </c>
      <c r="R2034" s="36" t="s">
        <v>23</v>
      </c>
      <c r="S2034" s="38">
        <v>12</v>
      </c>
      <c r="T2034" s="36" t="s">
        <v>106</v>
      </c>
      <c r="U2034" s="36" t="s">
        <v>1953</v>
      </c>
    </row>
    <row r="2035" spans="10:21" x14ac:dyDescent="0.25">
      <c r="J2035" s="37">
        <v>42549</v>
      </c>
      <c r="K2035" s="36">
        <f t="shared" si="155"/>
        <v>2016</v>
      </c>
      <c r="L2035" s="36" t="str">
        <f t="shared" si="156"/>
        <v>June</v>
      </c>
      <c r="M2035" s="36">
        <f t="shared" si="157"/>
        <v>27</v>
      </c>
      <c r="N2035" s="36">
        <f t="shared" si="158"/>
        <v>28</v>
      </c>
      <c r="O2035" s="36" t="str">
        <f t="shared" si="159"/>
        <v>201627</v>
      </c>
      <c r="P2035" s="36" t="str">
        <f>CONCATENATE(K2035,MONTH(ExpensesDBTable[[#This Row],[Date]]))</f>
        <v>20166</v>
      </c>
      <c r="Q2035" s="36" t="s">
        <v>119</v>
      </c>
      <c r="R2035" s="36" t="s">
        <v>14</v>
      </c>
      <c r="S2035" s="38">
        <v>29.55</v>
      </c>
      <c r="T2035" s="36" t="s">
        <v>100</v>
      </c>
      <c r="U2035" s="36" t="s">
        <v>1220</v>
      </c>
    </row>
    <row r="2036" spans="10:21" x14ac:dyDescent="0.25">
      <c r="J2036" s="37">
        <v>42551</v>
      </c>
      <c r="K2036" s="36">
        <f t="shared" si="155"/>
        <v>2016</v>
      </c>
      <c r="L2036" s="36" t="str">
        <f t="shared" si="156"/>
        <v>June</v>
      </c>
      <c r="M2036" s="36">
        <f t="shared" si="157"/>
        <v>27</v>
      </c>
      <c r="N2036" s="36">
        <f t="shared" si="158"/>
        <v>30</v>
      </c>
      <c r="O2036" s="36" t="str">
        <f t="shared" si="159"/>
        <v>201627</v>
      </c>
      <c r="P2036" s="36" t="str">
        <f>CONCATENATE(K2036,MONTH(ExpensesDBTable[[#This Row],[Date]]))</f>
        <v>20166</v>
      </c>
      <c r="Q2036" s="36" t="s">
        <v>533</v>
      </c>
      <c r="R2036" s="36" t="s">
        <v>23</v>
      </c>
      <c r="S2036" s="38">
        <v>60</v>
      </c>
      <c r="T2036" s="36" t="s">
        <v>106</v>
      </c>
      <c r="U2036" s="36" t="s">
        <v>1954</v>
      </c>
    </row>
    <row r="2037" spans="10:21" x14ac:dyDescent="0.25">
      <c r="J2037" s="37">
        <v>42551</v>
      </c>
      <c r="K2037" s="36">
        <f t="shared" si="155"/>
        <v>2016</v>
      </c>
      <c r="L2037" s="36" t="str">
        <f t="shared" si="156"/>
        <v>June</v>
      </c>
      <c r="M2037" s="36">
        <f t="shared" si="157"/>
        <v>27</v>
      </c>
      <c r="N2037" s="36">
        <f t="shared" si="158"/>
        <v>30</v>
      </c>
      <c r="O2037" s="36" t="str">
        <f t="shared" si="159"/>
        <v>201627</v>
      </c>
      <c r="P2037" s="36" t="str">
        <f>CONCATENATE(K2037,MONTH(ExpensesDBTable[[#This Row],[Date]]))</f>
        <v>20166</v>
      </c>
      <c r="Q2037" s="36" t="s">
        <v>108</v>
      </c>
      <c r="R2037" s="36" t="s">
        <v>14</v>
      </c>
      <c r="S2037" s="38">
        <v>4.45</v>
      </c>
      <c r="T2037" s="36" t="s">
        <v>100</v>
      </c>
      <c r="U2037" s="36" t="s">
        <v>275</v>
      </c>
    </row>
    <row r="2038" spans="10:21" x14ac:dyDescent="0.25">
      <c r="J2038" s="37">
        <v>42552</v>
      </c>
      <c r="K2038" s="36">
        <f t="shared" si="155"/>
        <v>2016</v>
      </c>
      <c r="L2038" s="36" t="str">
        <f t="shared" si="156"/>
        <v>July</v>
      </c>
      <c r="M2038" s="36">
        <f t="shared" si="157"/>
        <v>27</v>
      </c>
      <c r="N2038" s="36">
        <f t="shared" si="158"/>
        <v>1</v>
      </c>
      <c r="O2038" s="36" t="str">
        <f t="shared" si="159"/>
        <v>201627</v>
      </c>
      <c r="P2038" s="36" t="str">
        <f>CONCATENATE(K2038,MONTH(ExpensesDBTable[[#This Row],[Date]]))</f>
        <v>20167</v>
      </c>
      <c r="Q2038" s="36" t="s">
        <v>119</v>
      </c>
      <c r="R2038" s="36" t="s">
        <v>14</v>
      </c>
      <c r="S2038" s="38">
        <v>10.4</v>
      </c>
      <c r="T2038" s="36" t="s">
        <v>100</v>
      </c>
      <c r="U2038" s="36" t="s">
        <v>1955</v>
      </c>
    </row>
    <row r="2039" spans="10:21" x14ac:dyDescent="0.25">
      <c r="J2039" s="37">
        <v>42552</v>
      </c>
      <c r="K2039" s="36">
        <f t="shared" si="155"/>
        <v>2016</v>
      </c>
      <c r="L2039" s="36" t="str">
        <f t="shared" si="156"/>
        <v>July</v>
      </c>
      <c r="M2039" s="36">
        <f t="shared" si="157"/>
        <v>27</v>
      </c>
      <c r="N2039" s="36">
        <f t="shared" si="158"/>
        <v>1</v>
      </c>
      <c r="O2039" s="36" t="str">
        <f t="shared" si="159"/>
        <v>201627</v>
      </c>
      <c r="P2039" s="36" t="str">
        <f>CONCATENATE(K2039,MONTH(ExpensesDBTable[[#This Row],[Date]]))</f>
        <v>20167</v>
      </c>
      <c r="Q2039" s="36" t="s">
        <v>119</v>
      </c>
      <c r="R2039" s="36" t="s">
        <v>14</v>
      </c>
      <c r="S2039" s="38">
        <v>4.5</v>
      </c>
      <c r="T2039" s="36" t="s">
        <v>100</v>
      </c>
      <c r="U2039" s="36" t="s">
        <v>159</v>
      </c>
    </row>
    <row r="2040" spans="10:21" x14ac:dyDescent="0.25">
      <c r="J2040" s="37">
        <v>42553</v>
      </c>
      <c r="K2040" s="36">
        <f t="shared" si="155"/>
        <v>2016</v>
      </c>
      <c r="L2040" s="36" t="str">
        <f t="shared" si="156"/>
        <v>July</v>
      </c>
      <c r="M2040" s="36">
        <f t="shared" si="157"/>
        <v>27</v>
      </c>
      <c r="N2040" s="36">
        <f t="shared" si="158"/>
        <v>2</v>
      </c>
      <c r="O2040" s="36" t="str">
        <f t="shared" si="159"/>
        <v>201627</v>
      </c>
      <c r="P2040" s="36" t="str">
        <f>CONCATENATE(K2040,MONTH(ExpensesDBTable[[#This Row],[Date]]))</f>
        <v>20167</v>
      </c>
      <c r="Q2040" s="36" t="s">
        <v>1238</v>
      </c>
      <c r="R2040" s="36" t="s">
        <v>22</v>
      </c>
      <c r="S2040" s="38">
        <v>45.19</v>
      </c>
      <c r="T2040" s="36" t="s">
        <v>106</v>
      </c>
      <c r="U2040" s="36" t="s">
        <v>1432</v>
      </c>
    </row>
    <row r="2041" spans="10:21" x14ac:dyDescent="0.25">
      <c r="J2041" s="37">
        <v>42553</v>
      </c>
      <c r="K2041" s="36">
        <f t="shared" si="155"/>
        <v>2016</v>
      </c>
      <c r="L2041" s="36" t="str">
        <f t="shared" si="156"/>
        <v>July</v>
      </c>
      <c r="M2041" s="36">
        <f t="shared" si="157"/>
        <v>27</v>
      </c>
      <c r="N2041" s="36">
        <f t="shared" si="158"/>
        <v>2</v>
      </c>
      <c r="O2041" s="36" t="str">
        <f t="shared" si="159"/>
        <v>201627</v>
      </c>
      <c r="P2041" s="36" t="str">
        <f>CONCATENATE(K2041,MONTH(ExpensesDBTable[[#This Row],[Date]]))</f>
        <v>20167</v>
      </c>
      <c r="Q2041" s="36" t="s">
        <v>182</v>
      </c>
      <c r="R2041" s="36" t="s">
        <v>14</v>
      </c>
      <c r="S2041" s="38">
        <v>18.45</v>
      </c>
      <c r="T2041" s="36" t="s">
        <v>100</v>
      </c>
      <c r="U2041" s="36" t="s">
        <v>1555</v>
      </c>
    </row>
    <row r="2042" spans="10:21" x14ac:dyDescent="0.25">
      <c r="J2042" s="37">
        <v>42553</v>
      </c>
      <c r="K2042" s="36">
        <f t="shared" si="155"/>
        <v>2016</v>
      </c>
      <c r="L2042" s="36" t="str">
        <f t="shared" si="156"/>
        <v>July</v>
      </c>
      <c r="M2042" s="36">
        <f t="shared" si="157"/>
        <v>27</v>
      </c>
      <c r="N2042" s="36">
        <f t="shared" si="158"/>
        <v>2</v>
      </c>
      <c r="O2042" s="36" t="str">
        <f t="shared" si="159"/>
        <v>201627</v>
      </c>
      <c r="P2042" s="36" t="str">
        <f>CONCATENATE(K2042,MONTH(ExpensesDBTable[[#This Row],[Date]]))</f>
        <v>20167</v>
      </c>
      <c r="Q2042" s="36" t="s">
        <v>182</v>
      </c>
      <c r="R2042" s="36" t="s">
        <v>13</v>
      </c>
      <c r="S2042" s="38">
        <v>50</v>
      </c>
      <c r="T2042" s="36" t="s">
        <v>106</v>
      </c>
      <c r="U2042" s="36" t="s">
        <v>1956</v>
      </c>
    </row>
    <row r="2043" spans="10:21" x14ac:dyDescent="0.25">
      <c r="J2043" s="37">
        <v>42553</v>
      </c>
      <c r="K2043" s="36">
        <f t="shared" si="155"/>
        <v>2016</v>
      </c>
      <c r="L2043" s="36" t="str">
        <f t="shared" si="156"/>
        <v>July</v>
      </c>
      <c r="M2043" s="36">
        <f t="shared" si="157"/>
        <v>27</v>
      </c>
      <c r="N2043" s="36">
        <f t="shared" si="158"/>
        <v>2</v>
      </c>
      <c r="O2043" s="36" t="str">
        <f t="shared" si="159"/>
        <v>201627</v>
      </c>
      <c r="P2043" s="36" t="str">
        <f>CONCATENATE(K2043,MONTH(ExpensesDBTable[[#This Row],[Date]]))</f>
        <v>20167</v>
      </c>
      <c r="Q2043" s="36" t="s">
        <v>604</v>
      </c>
      <c r="R2043" s="36" t="s">
        <v>14</v>
      </c>
      <c r="S2043" s="38">
        <v>12.75</v>
      </c>
      <c r="T2043" s="36" t="s">
        <v>100</v>
      </c>
      <c r="U2043" s="36" t="s">
        <v>1957</v>
      </c>
    </row>
    <row r="2044" spans="10:21" x14ac:dyDescent="0.25">
      <c r="J2044" s="37">
        <v>42553</v>
      </c>
      <c r="K2044" s="36">
        <f t="shared" si="155"/>
        <v>2016</v>
      </c>
      <c r="L2044" s="36" t="str">
        <f t="shared" si="156"/>
        <v>July</v>
      </c>
      <c r="M2044" s="36">
        <f t="shared" si="157"/>
        <v>27</v>
      </c>
      <c r="N2044" s="36">
        <f t="shared" si="158"/>
        <v>2</v>
      </c>
      <c r="O2044" s="36" t="str">
        <f t="shared" si="159"/>
        <v>201627</v>
      </c>
      <c r="P2044" s="36" t="str">
        <f>CONCATENATE(K2044,MONTH(ExpensesDBTable[[#This Row],[Date]]))</f>
        <v>20167</v>
      </c>
      <c r="Q2044" s="36" t="s">
        <v>182</v>
      </c>
      <c r="R2044" s="36" t="s">
        <v>19</v>
      </c>
      <c r="S2044" s="38">
        <v>39</v>
      </c>
      <c r="T2044" s="36" t="s">
        <v>106</v>
      </c>
      <c r="U2044" s="36" t="s">
        <v>1958</v>
      </c>
    </row>
    <row r="2045" spans="10:21" x14ac:dyDescent="0.25">
      <c r="J2045" s="37">
        <v>42553</v>
      </c>
      <c r="K2045" s="36">
        <f t="shared" si="155"/>
        <v>2016</v>
      </c>
      <c r="L2045" s="36" t="str">
        <f t="shared" si="156"/>
        <v>July</v>
      </c>
      <c r="M2045" s="36">
        <f t="shared" si="157"/>
        <v>27</v>
      </c>
      <c r="N2045" s="36">
        <f t="shared" si="158"/>
        <v>2</v>
      </c>
      <c r="O2045" s="36" t="str">
        <f t="shared" si="159"/>
        <v>201627</v>
      </c>
      <c r="P2045" s="36" t="str">
        <f>CONCATENATE(K2045,MONTH(ExpensesDBTable[[#This Row],[Date]]))</f>
        <v>20167</v>
      </c>
      <c r="Q2045" s="36" t="s">
        <v>620</v>
      </c>
      <c r="R2045" s="36" t="s">
        <v>14</v>
      </c>
      <c r="S2045" s="38">
        <v>10</v>
      </c>
      <c r="T2045" s="36" t="s">
        <v>100</v>
      </c>
      <c r="U2045" s="36" t="s">
        <v>1959</v>
      </c>
    </row>
    <row r="2046" spans="10:21" x14ac:dyDescent="0.25">
      <c r="J2046" s="37">
        <v>42554</v>
      </c>
      <c r="K2046" s="36">
        <f t="shared" si="155"/>
        <v>2016</v>
      </c>
      <c r="L2046" s="36" t="str">
        <f t="shared" si="156"/>
        <v>July</v>
      </c>
      <c r="M2046" s="36">
        <f t="shared" si="157"/>
        <v>27</v>
      </c>
      <c r="N2046" s="36">
        <f t="shared" si="158"/>
        <v>3</v>
      </c>
      <c r="O2046" s="36" t="str">
        <f t="shared" si="159"/>
        <v>201627</v>
      </c>
      <c r="P2046" s="36" t="str">
        <f>CONCATENATE(K2046,MONTH(ExpensesDBTable[[#This Row],[Date]]))</f>
        <v>20167</v>
      </c>
      <c r="Q2046" s="36" t="s">
        <v>1051</v>
      </c>
      <c r="R2046" s="36" t="s">
        <v>14</v>
      </c>
      <c r="S2046" s="38">
        <v>17.03</v>
      </c>
      <c r="T2046" s="36" t="s">
        <v>100</v>
      </c>
      <c r="U2046" s="36" t="s">
        <v>1960</v>
      </c>
    </row>
    <row r="2047" spans="10:21" x14ac:dyDescent="0.25">
      <c r="J2047" s="37">
        <v>42554</v>
      </c>
      <c r="K2047" s="36">
        <f t="shared" si="155"/>
        <v>2016</v>
      </c>
      <c r="L2047" s="36" t="str">
        <f t="shared" si="156"/>
        <v>July</v>
      </c>
      <c r="M2047" s="36">
        <f t="shared" si="157"/>
        <v>27</v>
      </c>
      <c r="N2047" s="36">
        <f t="shared" si="158"/>
        <v>3</v>
      </c>
      <c r="O2047" s="36" t="str">
        <f t="shared" si="159"/>
        <v>201627</v>
      </c>
      <c r="P2047" s="36" t="str">
        <f>CONCATENATE(K2047,MONTH(ExpensesDBTable[[#This Row],[Date]]))</f>
        <v>20167</v>
      </c>
      <c r="Q2047" s="36" t="s">
        <v>119</v>
      </c>
      <c r="R2047" s="36" t="s">
        <v>14</v>
      </c>
      <c r="S2047" s="38">
        <v>19.7</v>
      </c>
      <c r="T2047" s="36" t="s">
        <v>100</v>
      </c>
      <c r="U2047" s="36" t="s">
        <v>1961</v>
      </c>
    </row>
    <row r="2048" spans="10:21" x14ac:dyDescent="0.25">
      <c r="J2048" s="37">
        <v>42554</v>
      </c>
      <c r="K2048" s="36">
        <f t="shared" si="155"/>
        <v>2016</v>
      </c>
      <c r="L2048" s="36" t="str">
        <f t="shared" si="156"/>
        <v>July</v>
      </c>
      <c r="M2048" s="36">
        <f t="shared" si="157"/>
        <v>27</v>
      </c>
      <c r="N2048" s="36">
        <f t="shared" si="158"/>
        <v>3</v>
      </c>
      <c r="O2048" s="36" t="str">
        <f t="shared" si="159"/>
        <v>201627</v>
      </c>
      <c r="P2048" s="36" t="str">
        <f>CONCATENATE(K2048,MONTH(ExpensesDBTable[[#This Row],[Date]]))</f>
        <v>20167</v>
      </c>
      <c r="Q2048" s="36" t="s">
        <v>171</v>
      </c>
      <c r="R2048" s="36" t="s">
        <v>18</v>
      </c>
      <c r="S2048" s="38">
        <v>4</v>
      </c>
      <c r="T2048" s="36" t="s">
        <v>100</v>
      </c>
      <c r="U2048" s="36" t="s">
        <v>1962</v>
      </c>
    </row>
    <row r="2049" spans="10:21" x14ac:dyDescent="0.25">
      <c r="J2049" s="37">
        <v>42554</v>
      </c>
      <c r="K2049" s="36">
        <f t="shared" si="155"/>
        <v>2016</v>
      </c>
      <c r="L2049" s="36" t="str">
        <f t="shared" si="156"/>
        <v>July</v>
      </c>
      <c r="M2049" s="36">
        <f t="shared" si="157"/>
        <v>27</v>
      </c>
      <c r="N2049" s="36">
        <f t="shared" si="158"/>
        <v>3</v>
      </c>
      <c r="O2049" s="36" t="str">
        <f t="shared" si="159"/>
        <v>201627</v>
      </c>
      <c r="P2049" s="36" t="str">
        <f>CONCATENATE(K2049,MONTH(ExpensesDBTable[[#This Row],[Date]]))</f>
        <v>20167</v>
      </c>
      <c r="Q2049" s="36" t="s">
        <v>604</v>
      </c>
      <c r="R2049" s="36" t="s">
        <v>14</v>
      </c>
      <c r="S2049" s="38">
        <v>7.7</v>
      </c>
      <c r="T2049" s="36" t="s">
        <v>100</v>
      </c>
      <c r="U2049" s="36" t="s">
        <v>1963</v>
      </c>
    </row>
    <row r="2050" spans="10:21" x14ac:dyDescent="0.25">
      <c r="J2050" s="37">
        <v>42555</v>
      </c>
      <c r="K2050" s="36">
        <f t="shared" si="155"/>
        <v>2016</v>
      </c>
      <c r="L2050" s="36" t="str">
        <f t="shared" si="156"/>
        <v>July</v>
      </c>
      <c r="M2050" s="36">
        <f t="shared" si="157"/>
        <v>28</v>
      </c>
      <c r="N2050" s="36">
        <f t="shared" si="158"/>
        <v>4</v>
      </c>
      <c r="O2050" s="36" t="str">
        <f t="shared" si="159"/>
        <v>201628</v>
      </c>
      <c r="P2050" s="36" t="str">
        <f>CONCATENATE(K2050,MONTH(ExpensesDBTable[[#This Row],[Date]]))</f>
        <v>20167</v>
      </c>
      <c r="Q2050" s="36" t="s">
        <v>148</v>
      </c>
      <c r="R2050" s="36" t="s">
        <v>14</v>
      </c>
      <c r="S2050" s="38">
        <v>9</v>
      </c>
      <c r="T2050" s="36" t="s">
        <v>100</v>
      </c>
      <c r="U2050" s="36" t="s">
        <v>1964</v>
      </c>
    </row>
    <row r="2051" spans="10:21" x14ac:dyDescent="0.25">
      <c r="J2051" s="37">
        <v>42555</v>
      </c>
      <c r="K2051" s="36">
        <f t="shared" si="155"/>
        <v>2016</v>
      </c>
      <c r="L2051" s="36" t="str">
        <f t="shared" si="156"/>
        <v>July</v>
      </c>
      <c r="M2051" s="36">
        <f t="shared" si="157"/>
        <v>28</v>
      </c>
      <c r="N2051" s="36">
        <f t="shared" si="158"/>
        <v>4</v>
      </c>
      <c r="O2051" s="36" t="str">
        <f t="shared" si="159"/>
        <v>201628</v>
      </c>
      <c r="P2051" s="36" t="str">
        <f>CONCATENATE(K2051,MONTH(ExpensesDBTable[[#This Row],[Date]]))</f>
        <v>20167</v>
      </c>
      <c r="Q2051" s="36" t="s">
        <v>145</v>
      </c>
      <c r="R2051" s="36" t="s">
        <v>23</v>
      </c>
      <c r="S2051" s="38">
        <v>93</v>
      </c>
      <c r="T2051" s="36" t="s">
        <v>106</v>
      </c>
      <c r="U2051" s="36" t="s">
        <v>1965</v>
      </c>
    </row>
    <row r="2052" spans="10:21" x14ac:dyDescent="0.25">
      <c r="J2052" s="37">
        <v>42558</v>
      </c>
      <c r="K2052" s="36">
        <f t="shared" si="155"/>
        <v>2016</v>
      </c>
      <c r="L2052" s="36" t="str">
        <f t="shared" si="156"/>
        <v>July</v>
      </c>
      <c r="M2052" s="36">
        <f t="shared" si="157"/>
        <v>28</v>
      </c>
      <c r="N2052" s="36">
        <f t="shared" si="158"/>
        <v>7</v>
      </c>
      <c r="O2052" s="36" t="str">
        <f t="shared" si="159"/>
        <v>201628</v>
      </c>
      <c r="P2052" s="36" t="str">
        <f>CONCATENATE(K2052,MONTH(ExpensesDBTable[[#This Row],[Date]]))</f>
        <v>20167</v>
      </c>
      <c r="Q2052" s="36" t="s">
        <v>1204</v>
      </c>
      <c r="R2052" s="36" t="s">
        <v>23</v>
      </c>
      <c r="S2052" s="38">
        <v>30</v>
      </c>
      <c r="T2052" s="36" t="s">
        <v>106</v>
      </c>
      <c r="U2052" s="36" t="s">
        <v>1966</v>
      </c>
    </row>
    <row r="2053" spans="10:21" x14ac:dyDescent="0.25">
      <c r="J2053" s="37">
        <v>42558</v>
      </c>
      <c r="K2053" s="36">
        <f t="shared" si="155"/>
        <v>2016</v>
      </c>
      <c r="L2053" s="36" t="str">
        <f t="shared" si="156"/>
        <v>July</v>
      </c>
      <c r="M2053" s="36">
        <f t="shared" si="157"/>
        <v>28</v>
      </c>
      <c r="N2053" s="36">
        <f t="shared" si="158"/>
        <v>7</v>
      </c>
      <c r="O2053" s="36" t="str">
        <f t="shared" si="159"/>
        <v>201628</v>
      </c>
      <c r="P2053" s="36" t="str">
        <f>CONCATENATE(K2053,MONTH(ExpensesDBTable[[#This Row],[Date]]))</f>
        <v>20167</v>
      </c>
      <c r="Q2053" s="36" t="s">
        <v>1051</v>
      </c>
      <c r="R2053" s="36" t="s">
        <v>14</v>
      </c>
      <c r="S2053" s="38">
        <v>5.04</v>
      </c>
      <c r="T2053" s="36" t="s">
        <v>100</v>
      </c>
      <c r="U2053" s="36" t="s">
        <v>1967</v>
      </c>
    </row>
    <row r="2054" spans="10:21" x14ac:dyDescent="0.25">
      <c r="J2054" s="37">
        <v>42558</v>
      </c>
      <c r="K2054" s="36">
        <f t="shared" si="155"/>
        <v>2016</v>
      </c>
      <c r="L2054" s="36" t="str">
        <f t="shared" si="156"/>
        <v>July</v>
      </c>
      <c r="M2054" s="36">
        <f t="shared" si="157"/>
        <v>28</v>
      </c>
      <c r="N2054" s="36">
        <f t="shared" si="158"/>
        <v>7</v>
      </c>
      <c r="O2054" s="36" t="str">
        <f t="shared" si="159"/>
        <v>201628</v>
      </c>
      <c r="P2054" s="36" t="str">
        <f>CONCATENATE(K2054,MONTH(ExpensesDBTable[[#This Row],[Date]]))</f>
        <v>20167</v>
      </c>
      <c r="Q2054" s="36" t="s">
        <v>119</v>
      </c>
      <c r="R2054" s="36" t="s">
        <v>14</v>
      </c>
      <c r="S2054" s="38">
        <v>12.08</v>
      </c>
      <c r="T2054" s="36" t="s">
        <v>100</v>
      </c>
      <c r="U2054" s="36" t="s">
        <v>1968</v>
      </c>
    </row>
    <row r="2055" spans="10:21" x14ac:dyDescent="0.25">
      <c r="J2055" s="37">
        <v>42558</v>
      </c>
      <c r="K2055" s="36">
        <f t="shared" si="155"/>
        <v>2016</v>
      </c>
      <c r="L2055" s="36" t="str">
        <f t="shared" si="156"/>
        <v>July</v>
      </c>
      <c r="M2055" s="36">
        <f t="shared" si="157"/>
        <v>28</v>
      </c>
      <c r="N2055" s="36">
        <f t="shared" si="158"/>
        <v>7</v>
      </c>
      <c r="O2055" s="36" t="str">
        <f t="shared" si="159"/>
        <v>201628</v>
      </c>
      <c r="P2055" s="36" t="str">
        <f>CONCATENATE(K2055,MONTH(ExpensesDBTable[[#This Row],[Date]]))</f>
        <v>20167</v>
      </c>
      <c r="Q2055" s="36" t="s">
        <v>108</v>
      </c>
      <c r="R2055" s="36" t="s">
        <v>14</v>
      </c>
      <c r="S2055" s="38">
        <v>2.88</v>
      </c>
      <c r="T2055" s="36" t="s">
        <v>100</v>
      </c>
      <c r="U2055" s="36" t="s">
        <v>1969</v>
      </c>
    </row>
    <row r="2056" spans="10:21" x14ac:dyDescent="0.25">
      <c r="J2056" s="37">
        <v>42558</v>
      </c>
      <c r="K2056" s="36">
        <f t="shared" si="155"/>
        <v>2016</v>
      </c>
      <c r="L2056" s="36" t="str">
        <f t="shared" si="156"/>
        <v>July</v>
      </c>
      <c r="M2056" s="36">
        <f t="shared" si="157"/>
        <v>28</v>
      </c>
      <c r="N2056" s="36">
        <f t="shared" si="158"/>
        <v>7</v>
      </c>
      <c r="O2056" s="36" t="str">
        <f t="shared" si="159"/>
        <v>201628</v>
      </c>
      <c r="P2056" s="36" t="str">
        <f>CONCATENATE(K2056,MONTH(ExpensesDBTable[[#This Row],[Date]]))</f>
        <v>20167</v>
      </c>
      <c r="Q2056" s="36" t="s">
        <v>119</v>
      </c>
      <c r="R2056" s="36" t="s">
        <v>14</v>
      </c>
      <c r="S2056" s="38">
        <v>5</v>
      </c>
      <c r="T2056" s="36" t="s">
        <v>100</v>
      </c>
      <c r="U2056" s="36" t="s">
        <v>645</v>
      </c>
    </row>
    <row r="2057" spans="10:21" x14ac:dyDescent="0.25">
      <c r="J2057" s="37">
        <v>42558</v>
      </c>
      <c r="K2057" s="36">
        <f t="shared" si="155"/>
        <v>2016</v>
      </c>
      <c r="L2057" s="36" t="str">
        <f t="shared" si="156"/>
        <v>July</v>
      </c>
      <c r="M2057" s="36">
        <f t="shared" si="157"/>
        <v>28</v>
      </c>
      <c r="N2057" s="36">
        <f t="shared" si="158"/>
        <v>7</v>
      </c>
      <c r="O2057" s="36" t="str">
        <f t="shared" si="159"/>
        <v>201628</v>
      </c>
      <c r="P2057" s="36" t="str">
        <f>CONCATENATE(K2057,MONTH(ExpensesDBTable[[#This Row],[Date]]))</f>
        <v>20167</v>
      </c>
      <c r="Q2057" s="36" t="s">
        <v>108</v>
      </c>
      <c r="R2057" s="36" t="s">
        <v>14</v>
      </c>
      <c r="S2057" s="38">
        <v>9.09</v>
      </c>
      <c r="T2057" s="36" t="s">
        <v>100</v>
      </c>
      <c r="U2057" s="36" t="s">
        <v>1970</v>
      </c>
    </row>
    <row r="2058" spans="10:21" x14ac:dyDescent="0.25">
      <c r="J2058" s="37">
        <v>42558</v>
      </c>
      <c r="K2058" s="36">
        <f t="shared" si="155"/>
        <v>2016</v>
      </c>
      <c r="L2058" s="36" t="str">
        <f t="shared" si="156"/>
        <v>July</v>
      </c>
      <c r="M2058" s="36">
        <f t="shared" si="157"/>
        <v>28</v>
      </c>
      <c r="N2058" s="36">
        <f t="shared" si="158"/>
        <v>7</v>
      </c>
      <c r="O2058" s="36" t="str">
        <f t="shared" si="159"/>
        <v>201628</v>
      </c>
      <c r="P2058" s="36" t="str">
        <f>CONCATENATE(K2058,MONTH(ExpensesDBTable[[#This Row],[Date]]))</f>
        <v>20167</v>
      </c>
      <c r="Q2058" s="36" t="s">
        <v>592</v>
      </c>
      <c r="R2058" s="36" t="s">
        <v>14</v>
      </c>
      <c r="S2058" s="38">
        <v>5</v>
      </c>
      <c r="T2058" s="36" t="s">
        <v>100</v>
      </c>
      <c r="U2058" s="36" t="s">
        <v>159</v>
      </c>
    </row>
    <row r="2059" spans="10:21" x14ac:dyDescent="0.25">
      <c r="J2059" s="37">
        <v>42558</v>
      </c>
      <c r="K2059" s="36">
        <f t="shared" ref="K2059:K2122" si="160">YEAR(J2059)</f>
        <v>2016</v>
      </c>
      <c r="L2059" s="36" t="str">
        <f t="shared" ref="L2059:L2122" si="161">TEXT(DATE(1,MONTH(J2059),1),"MMMM")</f>
        <v>July</v>
      </c>
      <c r="M2059" s="36">
        <f t="shared" ref="M2059:M2122" si="162">WEEKNUM(J2059,2)</f>
        <v>28</v>
      </c>
      <c r="N2059" s="36">
        <f t="shared" ref="N2059:N2122" si="163">DAY(J2059)</f>
        <v>7</v>
      </c>
      <c r="O2059" s="36" t="str">
        <f t="shared" ref="O2059:O2122" si="164">CONCATENATE(K2059,M2059)</f>
        <v>201628</v>
      </c>
      <c r="P2059" s="36" t="str">
        <f>CONCATENATE(K2059,MONTH(ExpensesDBTable[[#This Row],[Date]]))</f>
        <v>20167</v>
      </c>
      <c r="Q2059" s="36" t="s">
        <v>526</v>
      </c>
      <c r="R2059" s="36" t="s">
        <v>16</v>
      </c>
      <c r="S2059" s="38">
        <v>36</v>
      </c>
      <c r="T2059" s="36" t="s">
        <v>106</v>
      </c>
      <c r="U2059" s="36" t="s">
        <v>1971</v>
      </c>
    </row>
    <row r="2060" spans="10:21" x14ac:dyDescent="0.25">
      <c r="J2060" s="37">
        <v>42558</v>
      </c>
      <c r="K2060" s="36">
        <f t="shared" si="160"/>
        <v>2016</v>
      </c>
      <c r="L2060" s="36" t="str">
        <f t="shared" si="161"/>
        <v>July</v>
      </c>
      <c r="M2060" s="36">
        <f t="shared" si="162"/>
        <v>28</v>
      </c>
      <c r="N2060" s="36">
        <f t="shared" si="163"/>
        <v>7</v>
      </c>
      <c r="O2060" s="36" t="str">
        <f t="shared" si="164"/>
        <v>201628</v>
      </c>
      <c r="P2060" s="36" t="str">
        <f>CONCATENATE(K2060,MONTH(ExpensesDBTable[[#This Row],[Date]]))</f>
        <v>20167</v>
      </c>
      <c r="Q2060" s="36" t="s">
        <v>1051</v>
      </c>
      <c r="R2060" s="36" t="s">
        <v>14</v>
      </c>
      <c r="S2060" s="38">
        <v>26.38</v>
      </c>
      <c r="T2060" s="36" t="s">
        <v>100</v>
      </c>
      <c r="U2060" s="36" t="s">
        <v>1972</v>
      </c>
    </row>
    <row r="2061" spans="10:21" x14ac:dyDescent="0.25">
      <c r="J2061" s="37">
        <v>42558</v>
      </c>
      <c r="K2061" s="36">
        <f t="shared" si="160"/>
        <v>2016</v>
      </c>
      <c r="L2061" s="36" t="str">
        <f t="shared" si="161"/>
        <v>July</v>
      </c>
      <c r="M2061" s="36">
        <f t="shared" si="162"/>
        <v>28</v>
      </c>
      <c r="N2061" s="36">
        <f t="shared" si="163"/>
        <v>7</v>
      </c>
      <c r="O2061" s="36" t="str">
        <f t="shared" si="164"/>
        <v>201628</v>
      </c>
      <c r="P2061" s="36" t="str">
        <f>CONCATENATE(K2061,MONTH(ExpensesDBTable[[#This Row],[Date]]))</f>
        <v>20167</v>
      </c>
      <c r="Q2061" s="36" t="s">
        <v>108</v>
      </c>
      <c r="R2061" s="36" t="s">
        <v>14</v>
      </c>
      <c r="S2061" s="38">
        <v>5</v>
      </c>
      <c r="T2061" s="36" t="s">
        <v>100</v>
      </c>
      <c r="U2061" s="36" t="s">
        <v>1548</v>
      </c>
    </row>
    <row r="2062" spans="10:21" x14ac:dyDescent="0.25">
      <c r="J2062" s="37">
        <v>42558</v>
      </c>
      <c r="K2062" s="36">
        <f t="shared" si="160"/>
        <v>2016</v>
      </c>
      <c r="L2062" s="36" t="str">
        <f t="shared" si="161"/>
        <v>July</v>
      </c>
      <c r="M2062" s="36">
        <f t="shared" si="162"/>
        <v>28</v>
      </c>
      <c r="N2062" s="36">
        <f t="shared" si="163"/>
        <v>7</v>
      </c>
      <c r="O2062" s="36" t="str">
        <f t="shared" si="164"/>
        <v>201628</v>
      </c>
      <c r="P2062" s="36" t="str">
        <f>CONCATENATE(K2062,MONTH(ExpensesDBTable[[#This Row],[Date]]))</f>
        <v>20167</v>
      </c>
      <c r="Q2062" s="36" t="s">
        <v>1335</v>
      </c>
      <c r="R2062" s="36" t="s">
        <v>22</v>
      </c>
      <c r="S2062" s="38">
        <v>6</v>
      </c>
      <c r="T2062" s="36" t="s">
        <v>100</v>
      </c>
      <c r="U2062" s="36" t="s">
        <v>1973</v>
      </c>
    </row>
    <row r="2063" spans="10:21" x14ac:dyDescent="0.25">
      <c r="J2063" s="37">
        <v>42558</v>
      </c>
      <c r="K2063" s="36">
        <f t="shared" si="160"/>
        <v>2016</v>
      </c>
      <c r="L2063" s="36" t="str">
        <f t="shared" si="161"/>
        <v>July</v>
      </c>
      <c r="M2063" s="36">
        <f t="shared" si="162"/>
        <v>28</v>
      </c>
      <c r="N2063" s="36">
        <f t="shared" si="163"/>
        <v>7</v>
      </c>
      <c r="O2063" s="36" t="str">
        <f t="shared" si="164"/>
        <v>201628</v>
      </c>
      <c r="P2063" s="36" t="str">
        <f>CONCATENATE(K2063,MONTH(ExpensesDBTable[[#This Row],[Date]]))</f>
        <v>20167</v>
      </c>
      <c r="Q2063" s="36" t="s">
        <v>182</v>
      </c>
      <c r="R2063" s="36" t="s">
        <v>14</v>
      </c>
      <c r="S2063" s="38">
        <v>3.5</v>
      </c>
      <c r="T2063" s="36" t="s">
        <v>100</v>
      </c>
      <c r="U2063" s="36" t="s">
        <v>1974</v>
      </c>
    </row>
    <row r="2064" spans="10:21" x14ac:dyDescent="0.25">
      <c r="J2064" s="37">
        <v>42561</v>
      </c>
      <c r="K2064" s="36">
        <f t="shared" si="160"/>
        <v>2016</v>
      </c>
      <c r="L2064" s="36" t="str">
        <f t="shared" si="161"/>
        <v>July</v>
      </c>
      <c r="M2064" s="36">
        <f t="shared" si="162"/>
        <v>28</v>
      </c>
      <c r="N2064" s="36">
        <f t="shared" si="163"/>
        <v>10</v>
      </c>
      <c r="O2064" s="36" t="str">
        <f t="shared" si="164"/>
        <v>201628</v>
      </c>
      <c r="P2064" s="36" t="str">
        <f>CONCATENATE(K2064,MONTH(ExpensesDBTable[[#This Row],[Date]]))</f>
        <v>20167</v>
      </c>
      <c r="Q2064" s="36" t="s">
        <v>182</v>
      </c>
      <c r="R2064" s="36" t="s">
        <v>14</v>
      </c>
      <c r="S2064" s="38">
        <v>26.8</v>
      </c>
      <c r="T2064" s="36" t="s">
        <v>100</v>
      </c>
      <c r="U2064" s="36" t="s">
        <v>1555</v>
      </c>
    </row>
    <row r="2065" spans="10:21" x14ac:dyDescent="0.25">
      <c r="J2065" s="37">
        <v>42561</v>
      </c>
      <c r="K2065" s="36">
        <f t="shared" si="160"/>
        <v>2016</v>
      </c>
      <c r="L2065" s="36" t="str">
        <f t="shared" si="161"/>
        <v>July</v>
      </c>
      <c r="M2065" s="36">
        <f t="shared" si="162"/>
        <v>28</v>
      </c>
      <c r="N2065" s="36">
        <f t="shared" si="163"/>
        <v>10</v>
      </c>
      <c r="O2065" s="36" t="str">
        <f t="shared" si="164"/>
        <v>201628</v>
      </c>
      <c r="P2065" s="36" t="str">
        <f>CONCATENATE(K2065,MONTH(ExpensesDBTable[[#This Row],[Date]]))</f>
        <v>20167</v>
      </c>
      <c r="Q2065" s="36" t="s">
        <v>119</v>
      </c>
      <c r="R2065" s="36" t="s">
        <v>22</v>
      </c>
      <c r="S2065" s="38">
        <v>16</v>
      </c>
      <c r="T2065" s="36" t="s">
        <v>100</v>
      </c>
      <c r="U2065" s="36" t="s">
        <v>1975</v>
      </c>
    </row>
    <row r="2066" spans="10:21" x14ac:dyDescent="0.25">
      <c r="J2066" s="37">
        <v>42561</v>
      </c>
      <c r="K2066" s="36">
        <f t="shared" si="160"/>
        <v>2016</v>
      </c>
      <c r="L2066" s="36" t="str">
        <f t="shared" si="161"/>
        <v>July</v>
      </c>
      <c r="M2066" s="36">
        <f t="shared" si="162"/>
        <v>28</v>
      </c>
      <c r="N2066" s="36">
        <f t="shared" si="163"/>
        <v>10</v>
      </c>
      <c r="O2066" s="36" t="str">
        <f t="shared" si="164"/>
        <v>201628</v>
      </c>
      <c r="P2066" s="36" t="str">
        <f>CONCATENATE(K2066,MONTH(ExpensesDBTable[[#This Row],[Date]]))</f>
        <v>20167</v>
      </c>
      <c r="Q2066" s="36" t="s">
        <v>130</v>
      </c>
      <c r="R2066" s="36" t="s">
        <v>14</v>
      </c>
      <c r="S2066" s="38">
        <v>10</v>
      </c>
      <c r="T2066" s="36" t="s">
        <v>100</v>
      </c>
      <c r="U2066" s="36" t="s">
        <v>1976</v>
      </c>
    </row>
    <row r="2067" spans="10:21" x14ac:dyDescent="0.25">
      <c r="J2067" s="37">
        <v>42564</v>
      </c>
      <c r="K2067" s="36">
        <f t="shared" si="160"/>
        <v>2016</v>
      </c>
      <c r="L2067" s="36" t="str">
        <f t="shared" si="161"/>
        <v>July</v>
      </c>
      <c r="M2067" s="36">
        <f t="shared" si="162"/>
        <v>29</v>
      </c>
      <c r="N2067" s="36">
        <f t="shared" si="163"/>
        <v>13</v>
      </c>
      <c r="O2067" s="36" t="str">
        <f t="shared" si="164"/>
        <v>201629</v>
      </c>
      <c r="P2067" s="36" t="str">
        <f>CONCATENATE(K2067,MONTH(ExpensesDBTable[[#This Row],[Date]]))</f>
        <v>20167</v>
      </c>
      <c r="Q2067" s="36" t="s">
        <v>1059</v>
      </c>
      <c r="R2067" s="36" t="s">
        <v>17</v>
      </c>
      <c r="S2067" s="38">
        <v>193.47</v>
      </c>
      <c r="T2067" s="36" t="s">
        <v>106</v>
      </c>
      <c r="U2067" s="36" t="s">
        <v>1977</v>
      </c>
    </row>
    <row r="2068" spans="10:21" x14ac:dyDescent="0.25">
      <c r="J2068" s="37">
        <v>42565</v>
      </c>
      <c r="K2068" s="36">
        <f t="shared" si="160"/>
        <v>2016</v>
      </c>
      <c r="L2068" s="36" t="str">
        <f t="shared" si="161"/>
        <v>July</v>
      </c>
      <c r="M2068" s="36">
        <f t="shared" si="162"/>
        <v>29</v>
      </c>
      <c r="N2068" s="36">
        <f t="shared" si="163"/>
        <v>14</v>
      </c>
      <c r="O2068" s="36" t="str">
        <f t="shared" si="164"/>
        <v>201629</v>
      </c>
      <c r="P2068" s="36" t="str">
        <f>CONCATENATE(K2068,MONTH(ExpensesDBTable[[#This Row],[Date]]))</f>
        <v>20167</v>
      </c>
      <c r="Q2068" s="36" t="s">
        <v>108</v>
      </c>
      <c r="R2068" s="36" t="s">
        <v>14</v>
      </c>
      <c r="S2068" s="38">
        <v>8.4</v>
      </c>
      <c r="T2068" s="36" t="s">
        <v>100</v>
      </c>
      <c r="U2068" s="36" t="s">
        <v>1978</v>
      </c>
    </row>
    <row r="2069" spans="10:21" x14ac:dyDescent="0.25">
      <c r="J2069" s="37">
        <v>42565</v>
      </c>
      <c r="K2069" s="36">
        <f t="shared" si="160"/>
        <v>2016</v>
      </c>
      <c r="L2069" s="36" t="str">
        <f t="shared" si="161"/>
        <v>July</v>
      </c>
      <c r="M2069" s="36">
        <f t="shared" si="162"/>
        <v>29</v>
      </c>
      <c r="N2069" s="36">
        <f t="shared" si="163"/>
        <v>14</v>
      </c>
      <c r="O2069" s="36" t="str">
        <f t="shared" si="164"/>
        <v>201629</v>
      </c>
      <c r="P2069" s="36" t="str">
        <f>CONCATENATE(K2069,MONTH(ExpensesDBTable[[#This Row],[Date]]))</f>
        <v>20167</v>
      </c>
      <c r="Q2069" s="36" t="s">
        <v>182</v>
      </c>
      <c r="R2069" s="36" t="s">
        <v>14</v>
      </c>
      <c r="S2069" s="38">
        <v>3.9</v>
      </c>
      <c r="T2069" s="36" t="s">
        <v>100</v>
      </c>
      <c r="U2069" s="36" t="s">
        <v>645</v>
      </c>
    </row>
    <row r="2070" spans="10:21" x14ac:dyDescent="0.25">
      <c r="J2070" s="37">
        <v>42565</v>
      </c>
      <c r="K2070" s="36">
        <f t="shared" si="160"/>
        <v>2016</v>
      </c>
      <c r="L2070" s="36" t="str">
        <f t="shared" si="161"/>
        <v>July</v>
      </c>
      <c r="M2070" s="36">
        <f t="shared" si="162"/>
        <v>29</v>
      </c>
      <c r="N2070" s="36">
        <f t="shared" si="163"/>
        <v>14</v>
      </c>
      <c r="O2070" s="36" t="str">
        <f t="shared" si="164"/>
        <v>201629</v>
      </c>
      <c r="P2070" s="36" t="str">
        <f>CONCATENATE(K2070,MONTH(ExpensesDBTable[[#This Row],[Date]]))</f>
        <v>20167</v>
      </c>
      <c r="Q2070" s="36" t="s">
        <v>182</v>
      </c>
      <c r="R2070" s="36" t="s">
        <v>14</v>
      </c>
      <c r="S2070" s="38">
        <v>2.1</v>
      </c>
      <c r="T2070" s="36" t="s">
        <v>100</v>
      </c>
      <c r="U2070" s="36" t="s">
        <v>159</v>
      </c>
    </row>
    <row r="2071" spans="10:21" x14ac:dyDescent="0.25">
      <c r="J2071" s="37">
        <v>42565</v>
      </c>
      <c r="K2071" s="36">
        <f t="shared" si="160"/>
        <v>2016</v>
      </c>
      <c r="L2071" s="36" t="str">
        <f t="shared" si="161"/>
        <v>July</v>
      </c>
      <c r="M2071" s="36">
        <f t="shared" si="162"/>
        <v>29</v>
      </c>
      <c r="N2071" s="36">
        <f t="shared" si="163"/>
        <v>14</v>
      </c>
      <c r="O2071" s="36" t="str">
        <f t="shared" si="164"/>
        <v>201629</v>
      </c>
      <c r="P2071" s="36" t="str">
        <f>CONCATENATE(K2071,MONTH(ExpensesDBTable[[#This Row],[Date]]))</f>
        <v>20167</v>
      </c>
      <c r="Q2071" s="36" t="s">
        <v>119</v>
      </c>
      <c r="R2071" s="36" t="s">
        <v>14</v>
      </c>
      <c r="S2071" s="38">
        <v>4.1500000000000004</v>
      </c>
      <c r="T2071" s="36" t="s">
        <v>100</v>
      </c>
      <c r="U2071" s="36" t="s">
        <v>1979</v>
      </c>
    </row>
    <row r="2072" spans="10:21" x14ac:dyDescent="0.25">
      <c r="J2072" s="37">
        <v>42565</v>
      </c>
      <c r="K2072" s="36">
        <f t="shared" si="160"/>
        <v>2016</v>
      </c>
      <c r="L2072" s="36" t="str">
        <f t="shared" si="161"/>
        <v>July</v>
      </c>
      <c r="M2072" s="36">
        <f t="shared" si="162"/>
        <v>29</v>
      </c>
      <c r="N2072" s="36">
        <f t="shared" si="163"/>
        <v>14</v>
      </c>
      <c r="O2072" s="36" t="str">
        <f t="shared" si="164"/>
        <v>201629</v>
      </c>
      <c r="P2072" s="36" t="str">
        <f>CONCATENATE(K2072,MONTH(ExpensesDBTable[[#This Row],[Date]]))</f>
        <v>20167</v>
      </c>
      <c r="Q2072" s="36" t="s">
        <v>108</v>
      </c>
      <c r="R2072" s="36" t="s">
        <v>14</v>
      </c>
      <c r="S2072" s="38">
        <v>2.5</v>
      </c>
      <c r="T2072" s="36" t="s">
        <v>100</v>
      </c>
      <c r="U2072" s="36" t="s">
        <v>1980</v>
      </c>
    </row>
    <row r="2073" spans="10:21" x14ac:dyDescent="0.25">
      <c r="J2073" s="37">
        <v>42566</v>
      </c>
      <c r="K2073" s="36">
        <f t="shared" si="160"/>
        <v>2016</v>
      </c>
      <c r="L2073" s="36" t="str">
        <f t="shared" si="161"/>
        <v>July</v>
      </c>
      <c r="M2073" s="36">
        <f t="shared" si="162"/>
        <v>29</v>
      </c>
      <c r="N2073" s="36">
        <f t="shared" si="163"/>
        <v>15</v>
      </c>
      <c r="O2073" s="36" t="str">
        <f t="shared" si="164"/>
        <v>201629</v>
      </c>
      <c r="P2073" s="36" t="str">
        <f>CONCATENATE(K2073,MONTH(ExpensesDBTable[[#This Row],[Date]]))</f>
        <v>20167</v>
      </c>
      <c r="Q2073" s="36" t="s">
        <v>182</v>
      </c>
      <c r="R2073" s="36" t="s">
        <v>18</v>
      </c>
      <c r="S2073" s="38">
        <v>15</v>
      </c>
      <c r="T2073" s="36" t="s">
        <v>106</v>
      </c>
      <c r="U2073" s="36" t="s">
        <v>1981</v>
      </c>
    </row>
    <row r="2074" spans="10:21" x14ac:dyDescent="0.25">
      <c r="J2074" s="37">
        <v>42566</v>
      </c>
      <c r="K2074" s="36">
        <f t="shared" si="160"/>
        <v>2016</v>
      </c>
      <c r="L2074" s="36" t="str">
        <f t="shared" si="161"/>
        <v>July</v>
      </c>
      <c r="M2074" s="36">
        <f t="shared" si="162"/>
        <v>29</v>
      </c>
      <c r="N2074" s="36">
        <f t="shared" si="163"/>
        <v>15</v>
      </c>
      <c r="O2074" s="36" t="str">
        <f t="shared" si="164"/>
        <v>201629</v>
      </c>
      <c r="P2074" s="36" t="str">
        <f>CONCATENATE(K2074,MONTH(ExpensesDBTable[[#This Row],[Date]]))</f>
        <v>20167</v>
      </c>
      <c r="Q2074" s="36" t="s">
        <v>1051</v>
      </c>
      <c r="R2074" s="36" t="s">
        <v>14</v>
      </c>
      <c r="S2074" s="38">
        <v>5.5</v>
      </c>
      <c r="T2074" s="36" t="s">
        <v>100</v>
      </c>
      <c r="U2074" s="36" t="s">
        <v>1982</v>
      </c>
    </row>
    <row r="2075" spans="10:21" x14ac:dyDescent="0.25">
      <c r="J2075" s="37">
        <v>42566</v>
      </c>
      <c r="K2075" s="36">
        <f t="shared" si="160"/>
        <v>2016</v>
      </c>
      <c r="L2075" s="36" t="str">
        <f t="shared" si="161"/>
        <v>July</v>
      </c>
      <c r="M2075" s="36">
        <f t="shared" si="162"/>
        <v>29</v>
      </c>
      <c r="N2075" s="36">
        <f t="shared" si="163"/>
        <v>15</v>
      </c>
      <c r="O2075" s="36" t="str">
        <f t="shared" si="164"/>
        <v>201629</v>
      </c>
      <c r="P2075" s="36" t="str">
        <f>CONCATENATE(K2075,MONTH(ExpensesDBTable[[#This Row],[Date]]))</f>
        <v>20167</v>
      </c>
      <c r="Q2075" s="36" t="s">
        <v>182</v>
      </c>
      <c r="R2075" s="36" t="s">
        <v>14</v>
      </c>
      <c r="S2075" s="38">
        <v>9.15</v>
      </c>
      <c r="T2075" s="36" t="s">
        <v>100</v>
      </c>
      <c r="U2075" s="36" t="s">
        <v>1749</v>
      </c>
    </row>
    <row r="2076" spans="10:21" x14ac:dyDescent="0.25">
      <c r="J2076" s="37">
        <v>42566</v>
      </c>
      <c r="K2076" s="36">
        <f t="shared" si="160"/>
        <v>2016</v>
      </c>
      <c r="L2076" s="36" t="str">
        <f t="shared" si="161"/>
        <v>July</v>
      </c>
      <c r="M2076" s="36">
        <f t="shared" si="162"/>
        <v>29</v>
      </c>
      <c r="N2076" s="36">
        <f t="shared" si="163"/>
        <v>15</v>
      </c>
      <c r="O2076" s="36" t="str">
        <f t="shared" si="164"/>
        <v>201629</v>
      </c>
      <c r="P2076" s="36" t="str">
        <f>CONCATENATE(K2076,MONTH(ExpensesDBTable[[#This Row],[Date]]))</f>
        <v>20167</v>
      </c>
      <c r="Q2076" s="36" t="s">
        <v>122</v>
      </c>
      <c r="R2076" s="36" t="s">
        <v>11</v>
      </c>
      <c r="S2076" s="38">
        <v>82.95</v>
      </c>
      <c r="T2076" s="36" t="s">
        <v>100</v>
      </c>
      <c r="U2076" s="36" t="s">
        <v>1983</v>
      </c>
    </row>
    <row r="2077" spans="10:21" x14ac:dyDescent="0.25">
      <c r="J2077" s="37">
        <v>42567</v>
      </c>
      <c r="K2077" s="36">
        <f t="shared" si="160"/>
        <v>2016</v>
      </c>
      <c r="L2077" s="36" t="str">
        <f t="shared" si="161"/>
        <v>July</v>
      </c>
      <c r="M2077" s="36">
        <f t="shared" si="162"/>
        <v>29</v>
      </c>
      <c r="N2077" s="36">
        <f t="shared" si="163"/>
        <v>16</v>
      </c>
      <c r="O2077" s="36" t="str">
        <f t="shared" si="164"/>
        <v>201629</v>
      </c>
      <c r="P2077" s="36" t="str">
        <f>CONCATENATE(K2077,MONTH(ExpensesDBTable[[#This Row],[Date]]))</f>
        <v>20167</v>
      </c>
      <c r="Q2077" s="36" t="s">
        <v>119</v>
      </c>
      <c r="R2077" s="36" t="s">
        <v>11</v>
      </c>
      <c r="S2077" s="38">
        <v>20</v>
      </c>
      <c r="T2077" s="36" t="s">
        <v>100</v>
      </c>
      <c r="U2077" s="36" t="s">
        <v>1984</v>
      </c>
    </row>
    <row r="2078" spans="10:21" x14ac:dyDescent="0.25">
      <c r="J2078" s="37">
        <v>42567</v>
      </c>
      <c r="K2078" s="36">
        <f t="shared" si="160"/>
        <v>2016</v>
      </c>
      <c r="L2078" s="36" t="str">
        <f t="shared" si="161"/>
        <v>July</v>
      </c>
      <c r="M2078" s="36">
        <f t="shared" si="162"/>
        <v>29</v>
      </c>
      <c r="N2078" s="36">
        <f t="shared" si="163"/>
        <v>16</v>
      </c>
      <c r="O2078" s="36" t="str">
        <f t="shared" si="164"/>
        <v>201629</v>
      </c>
      <c r="P2078" s="36" t="str">
        <f>CONCATENATE(K2078,MONTH(ExpensesDBTable[[#This Row],[Date]]))</f>
        <v>20167</v>
      </c>
      <c r="Q2078" s="36" t="s">
        <v>1051</v>
      </c>
      <c r="R2078" s="36" t="s">
        <v>14</v>
      </c>
      <c r="S2078" s="38">
        <v>7.01</v>
      </c>
      <c r="T2078" s="36" t="s">
        <v>100</v>
      </c>
      <c r="U2078" s="36" t="s">
        <v>1985</v>
      </c>
    </row>
    <row r="2079" spans="10:21" x14ac:dyDescent="0.25">
      <c r="J2079" s="37">
        <v>42567</v>
      </c>
      <c r="K2079" s="36">
        <f t="shared" si="160"/>
        <v>2016</v>
      </c>
      <c r="L2079" s="36" t="str">
        <f t="shared" si="161"/>
        <v>July</v>
      </c>
      <c r="M2079" s="36">
        <f t="shared" si="162"/>
        <v>29</v>
      </c>
      <c r="N2079" s="36">
        <f t="shared" si="163"/>
        <v>16</v>
      </c>
      <c r="O2079" s="36" t="str">
        <f t="shared" si="164"/>
        <v>201629</v>
      </c>
      <c r="P2079" s="36" t="str">
        <f>CONCATENATE(K2079,MONTH(ExpensesDBTable[[#This Row],[Date]]))</f>
        <v>20167</v>
      </c>
      <c r="Q2079" s="36" t="s">
        <v>102</v>
      </c>
      <c r="R2079" s="36" t="s">
        <v>16</v>
      </c>
      <c r="S2079" s="38">
        <v>68</v>
      </c>
      <c r="T2079" s="36" t="s">
        <v>106</v>
      </c>
      <c r="U2079" s="36" t="s">
        <v>1986</v>
      </c>
    </row>
    <row r="2080" spans="10:21" x14ac:dyDescent="0.25">
      <c r="J2080" s="37">
        <v>42567</v>
      </c>
      <c r="K2080" s="36">
        <f t="shared" si="160"/>
        <v>2016</v>
      </c>
      <c r="L2080" s="36" t="str">
        <f t="shared" si="161"/>
        <v>July</v>
      </c>
      <c r="M2080" s="36">
        <f t="shared" si="162"/>
        <v>29</v>
      </c>
      <c r="N2080" s="36">
        <f t="shared" si="163"/>
        <v>16</v>
      </c>
      <c r="O2080" s="36" t="str">
        <f t="shared" si="164"/>
        <v>201629</v>
      </c>
      <c r="P2080" s="36" t="str">
        <f>CONCATENATE(K2080,MONTH(ExpensesDBTable[[#This Row],[Date]]))</f>
        <v>20167</v>
      </c>
      <c r="Q2080" s="36" t="s">
        <v>108</v>
      </c>
      <c r="R2080" s="36" t="s">
        <v>16</v>
      </c>
      <c r="S2080" s="38">
        <v>15</v>
      </c>
      <c r="T2080" s="36" t="s">
        <v>106</v>
      </c>
      <c r="U2080" s="36" t="s">
        <v>1987</v>
      </c>
    </row>
    <row r="2081" spans="10:21" x14ac:dyDescent="0.25">
      <c r="J2081" s="37">
        <v>42568</v>
      </c>
      <c r="K2081" s="36">
        <f t="shared" si="160"/>
        <v>2016</v>
      </c>
      <c r="L2081" s="36" t="str">
        <f t="shared" si="161"/>
        <v>July</v>
      </c>
      <c r="M2081" s="36">
        <f t="shared" si="162"/>
        <v>29</v>
      </c>
      <c r="N2081" s="36">
        <f t="shared" si="163"/>
        <v>17</v>
      </c>
      <c r="O2081" s="36" t="str">
        <f t="shared" si="164"/>
        <v>201629</v>
      </c>
      <c r="P2081" s="36" t="str">
        <f>CONCATENATE(K2081,MONTH(ExpensesDBTable[[#This Row],[Date]]))</f>
        <v>20167</v>
      </c>
      <c r="Q2081" s="36" t="s">
        <v>1335</v>
      </c>
      <c r="R2081" s="36" t="s">
        <v>22</v>
      </c>
      <c r="S2081" s="38">
        <v>6</v>
      </c>
      <c r="T2081" s="36" t="s">
        <v>100</v>
      </c>
      <c r="U2081" s="36" t="s">
        <v>1241</v>
      </c>
    </row>
    <row r="2082" spans="10:21" x14ac:dyDescent="0.25">
      <c r="J2082" s="37">
        <v>42568</v>
      </c>
      <c r="K2082" s="36">
        <f t="shared" si="160"/>
        <v>2016</v>
      </c>
      <c r="L2082" s="36" t="str">
        <f t="shared" si="161"/>
        <v>July</v>
      </c>
      <c r="M2082" s="36">
        <f t="shared" si="162"/>
        <v>29</v>
      </c>
      <c r="N2082" s="36">
        <f t="shared" si="163"/>
        <v>17</v>
      </c>
      <c r="O2082" s="36" t="str">
        <f t="shared" si="164"/>
        <v>201629</v>
      </c>
      <c r="P2082" s="36" t="str">
        <f>CONCATENATE(K2082,MONTH(ExpensesDBTable[[#This Row],[Date]]))</f>
        <v>20167</v>
      </c>
      <c r="Q2082" s="36" t="s">
        <v>348</v>
      </c>
      <c r="R2082" s="36" t="s">
        <v>13</v>
      </c>
      <c r="S2082" s="38">
        <v>89.8</v>
      </c>
      <c r="T2082" s="36" t="s">
        <v>106</v>
      </c>
      <c r="U2082" s="36" t="s">
        <v>1988</v>
      </c>
    </row>
    <row r="2083" spans="10:21" x14ac:dyDescent="0.25">
      <c r="J2083" s="37">
        <v>42568</v>
      </c>
      <c r="K2083" s="36">
        <f t="shared" si="160"/>
        <v>2016</v>
      </c>
      <c r="L2083" s="36" t="str">
        <f t="shared" si="161"/>
        <v>July</v>
      </c>
      <c r="M2083" s="36">
        <f t="shared" si="162"/>
        <v>29</v>
      </c>
      <c r="N2083" s="36">
        <f t="shared" si="163"/>
        <v>17</v>
      </c>
      <c r="O2083" s="36" t="str">
        <f t="shared" si="164"/>
        <v>201629</v>
      </c>
      <c r="P2083" s="36" t="str">
        <f>CONCATENATE(K2083,MONTH(ExpensesDBTable[[#This Row],[Date]]))</f>
        <v>20167</v>
      </c>
      <c r="Q2083" s="36" t="s">
        <v>122</v>
      </c>
      <c r="R2083" s="36" t="s">
        <v>16</v>
      </c>
      <c r="S2083" s="38">
        <v>49.9</v>
      </c>
      <c r="T2083" s="36" t="s">
        <v>106</v>
      </c>
      <c r="U2083" s="36" t="s">
        <v>1989</v>
      </c>
    </row>
    <row r="2084" spans="10:21" x14ac:dyDescent="0.25">
      <c r="J2084" s="37">
        <v>42568</v>
      </c>
      <c r="K2084" s="36">
        <f t="shared" si="160"/>
        <v>2016</v>
      </c>
      <c r="L2084" s="36" t="str">
        <f t="shared" si="161"/>
        <v>July</v>
      </c>
      <c r="M2084" s="36">
        <f t="shared" si="162"/>
        <v>29</v>
      </c>
      <c r="N2084" s="36">
        <f t="shared" si="163"/>
        <v>17</v>
      </c>
      <c r="O2084" s="36" t="str">
        <f t="shared" si="164"/>
        <v>201629</v>
      </c>
      <c r="P2084" s="36" t="str">
        <f>CONCATENATE(K2084,MONTH(ExpensesDBTable[[#This Row],[Date]]))</f>
        <v>20167</v>
      </c>
      <c r="Q2084" s="36" t="s">
        <v>1238</v>
      </c>
      <c r="R2084" s="36" t="s">
        <v>22</v>
      </c>
      <c r="S2084" s="38">
        <v>38.049999999999997</v>
      </c>
      <c r="T2084" s="36" t="s">
        <v>106</v>
      </c>
      <c r="U2084" s="36" t="s">
        <v>1990</v>
      </c>
    </row>
    <row r="2085" spans="10:21" x14ac:dyDescent="0.25">
      <c r="J2085" s="37">
        <v>42568</v>
      </c>
      <c r="K2085" s="36">
        <f t="shared" si="160"/>
        <v>2016</v>
      </c>
      <c r="L2085" s="36" t="str">
        <f t="shared" si="161"/>
        <v>July</v>
      </c>
      <c r="M2085" s="36">
        <f t="shared" si="162"/>
        <v>29</v>
      </c>
      <c r="N2085" s="36">
        <f t="shared" si="163"/>
        <v>17</v>
      </c>
      <c r="O2085" s="36" t="str">
        <f t="shared" si="164"/>
        <v>201629</v>
      </c>
      <c r="P2085" s="36" t="str">
        <f>CONCATENATE(K2085,MONTH(ExpensesDBTable[[#This Row],[Date]]))</f>
        <v>20167</v>
      </c>
      <c r="Q2085" s="36" t="s">
        <v>182</v>
      </c>
      <c r="R2085" s="36" t="s">
        <v>19</v>
      </c>
      <c r="S2085" s="38">
        <v>17</v>
      </c>
      <c r="T2085" s="36" t="s">
        <v>100</v>
      </c>
      <c r="U2085" s="36" t="s">
        <v>1991</v>
      </c>
    </row>
    <row r="2086" spans="10:21" x14ac:dyDescent="0.25">
      <c r="J2086" s="37">
        <v>42568</v>
      </c>
      <c r="K2086" s="36">
        <f t="shared" si="160"/>
        <v>2016</v>
      </c>
      <c r="L2086" s="36" t="str">
        <f t="shared" si="161"/>
        <v>July</v>
      </c>
      <c r="M2086" s="36">
        <f t="shared" si="162"/>
        <v>29</v>
      </c>
      <c r="N2086" s="36">
        <f t="shared" si="163"/>
        <v>17</v>
      </c>
      <c r="O2086" s="36" t="str">
        <f t="shared" si="164"/>
        <v>201629</v>
      </c>
      <c r="P2086" s="36" t="str">
        <f>CONCATENATE(K2086,MONTH(ExpensesDBTable[[#This Row],[Date]]))</f>
        <v>20167</v>
      </c>
      <c r="Q2086" s="36" t="s">
        <v>1051</v>
      </c>
      <c r="R2086" s="36" t="s">
        <v>14</v>
      </c>
      <c r="S2086" s="38">
        <v>7.5</v>
      </c>
      <c r="T2086" s="36" t="s">
        <v>100</v>
      </c>
      <c r="U2086" s="36" t="s">
        <v>1992</v>
      </c>
    </row>
    <row r="2087" spans="10:21" x14ac:dyDescent="0.25">
      <c r="J2087" s="37">
        <v>42570</v>
      </c>
      <c r="K2087" s="36">
        <f t="shared" si="160"/>
        <v>2016</v>
      </c>
      <c r="L2087" s="36" t="str">
        <f t="shared" si="161"/>
        <v>July</v>
      </c>
      <c r="M2087" s="36">
        <f t="shared" si="162"/>
        <v>30</v>
      </c>
      <c r="N2087" s="36">
        <f t="shared" si="163"/>
        <v>19</v>
      </c>
      <c r="O2087" s="36" t="str">
        <f t="shared" si="164"/>
        <v>201630</v>
      </c>
      <c r="P2087" s="36" t="str">
        <f>CONCATENATE(K2087,MONTH(ExpensesDBTable[[#This Row],[Date]]))</f>
        <v>20167</v>
      </c>
      <c r="Q2087" s="36" t="s">
        <v>1192</v>
      </c>
      <c r="R2087" s="36" t="s">
        <v>21</v>
      </c>
      <c r="S2087" s="38">
        <v>1520</v>
      </c>
      <c r="T2087" s="36" t="s">
        <v>106</v>
      </c>
      <c r="U2087" s="36" t="s">
        <v>447</v>
      </c>
    </row>
    <row r="2088" spans="10:21" x14ac:dyDescent="0.25">
      <c r="J2088" s="37">
        <v>42571</v>
      </c>
      <c r="K2088" s="36">
        <f t="shared" si="160"/>
        <v>2016</v>
      </c>
      <c r="L2088" s="36" t="str">
        <f t="shared" si="161"/>
        <v>July</v>
      </c>
      <c r="M2088" s="36">
        <f t="shared" si="162"/>
        <v>30</v>
      </c>
      <c r="N2088" s="36">
        <f t="shared" si="163"/>
        <v>20</v>
      </c>
      <c r="O2088" s="36" t="str">
        <f t="shared" si="164"/>
        <v>201630</v>
      </c>
      <c r="P2088" s="36" t="str">
        <f>CONCATENATE(K2088,MONTH(ExpensesDBTable[[#This Row],[Date]]))</f>
        <v>20167</v>
      </c>
      <c r="Q2088" s="36" t="s">
        <v>182</v>
      </c>
      <c r="R2088" s="36" t="s">
        <v>14</v>
      </c>
      <c r="S2088" s="38">
        <v>10.5</v>
      </c>
      <c r="T2088" s="36" t="s">
        <v>100</v>
      </c>
      <c r="U2088" s="36" t="s">
        <v>462</v>
      </c>
    </row>
    <row r="2089" spans="10:21" x14ac:dyDescent="0.25">
      <c r="J2089" s="37">
        <v>42571</v>
      </c>
      <c r="K2089" s="36">
        <f t="shared" si="160"/>
        <v>2016</v>
      </c>
      <c r="L2089" s="36" t="str">
        <f t="shared" si="161"/>
        <v>July</v>
      </c>
      <c r="M2089" s="36">
        <f t="shared" si="162"/>
        <v>30</v>
      </c>
      <c r="N2089" s="36">
        <f t="shared" si="163"/>
        <v>20</v>
      </c>
      <c r="O2089" s="36" t="str">
        <f t="shared" si="164"/>
        <v>201630</v>
      </c>
      <c r="P2089" s="36" t="str">
        <f>CONCATENATE(K2089,MONTH(ExpensesDBTable[[#This Row],[Date]]))</f>
        <v>20167</v>
      </c>
      <c r="Q2089" s="36" t="s">
        <v>182</v>
      </c>
      <c r="R2089" s="36" t="s">
        <v>14</v>
      </c>
      <c r="S2089" s="38">
        <v>10</v>
      </c>
      <c r="T2089" s="36" t="s">
        <v>100</v>
      </c>
      <c r="U2089" s="36" t="s">
        <v>1500</v>
      </c>
    </row>
    <row r="2090" spans="10:21" x14ac:dyDescent="0.25">
      <c r="J2090" s="37">
        <v>42572</v>
      </c>
      <c r="K2090" s="36">
        <f t="shared" si="160"/>
        <v>2016</v>
      </c>
      <c r="L2090" s="36" t="str">
        <f t="shared" si="161"/>
        <v>July</v>
      </c>
      <c r="M2090" s="36">
        <f t="shared" si="162"/>
        <v>30</v>
      </c>
      <c r="N2090" s="36">
        <f t="shared" si="163"/>
        <v>21</v>
      </c>
      <c r="O2090" s="36" t="str">
        <f t="shared" si="164"/>
        <v>201630</v>
      </c>
      <c r="P2090" s="36" t="str">
        <f>CONCATENATE(K2090,MONTH(ExpensesDBTable[[#This Row],[Date]]))</f>
        <v>20167</v>
      </c>
      <c r="Q2090" s="36" t="s">
        <v>1335</v>
      </c>
      <c r="R2090" s="36" t="s">
        <v>22</v>
      </c>
      <c r="S2090" s="38">
        <v>8.5</v>
      </c>
      <c r="T2090" s="36" t="s">
        <v>100</v>
      </c>
      <c r="U2090" s="36" t="s">
        <v>1993</v>
      </c>
    </row>
    <row r="2091" spans="10:21" x14ac:dyDescent="0.25">
      <c r="J2091" s="37">
        <v>42585</v>
      </c>
      <c r="K2091" s="36">
        <f t="shared" si="160"/>
        <v>2016</v>
      </c>
      <c r="L2091" s="36" t="str">
        <f t="shared" si="161"/>
        <v>August</v>
      </c>
      <c r="M2091" s="36">
        <f t="shared" si="162"/>
        <v>32</v>
      </c>
      <c r="N2091" s="36">
        <f t="shared" si="163"/>
        <v>3</v>
      </c>
      <c r="O2091" s="36" t="str">
        <f t="shared" si="164"/>
        <v>201632</v>
      </c>
      <c r="P2091" s="36" t="str">
        <f>CONCATENATE(K2091,MONTH(ExpensesDBTable[[#This Row],[Date]]))</f>
        <v>20168</v>
      </c>
      <c r="Q2091" s="36" t="s">
        <v>533</v>
      </c>
      <c r="R2091" s="36" t="s">
        <v>23</v>
      </c>
      <c r="S2091" s="38">
        <v>59</v>
      </c>
      <c r="T2091" s="36" t="s">
        <v>106</v>
      </c>
      <c r="U2091" s="36" t="s">
        <v>628</v>
      </c>
    </row>
    <row r="2092" spans="10:21" x14ac:dyDescent="0.25">
      <c r="J2092" s="37">
        <v>42585</v>
      </c>
      <c r="K2092" s="36">
        <f t="shared" si="160"/>
        <v>2016</v>
      </c>
      <c r="L2092" s="36" t="str">
        <f t="shared" si="161"/>
        <v>August</v>
      </c>
      <c r="M2092" s="36">
        <f t="shared" si="162"/>
        <v>32</v>
      </c>
      <c r="N2092" s="36">
        <f t="shared" si="163"/>
        <v>3</v>
      </c>
      <c r="O2092" s="36" t="str">
        <f t="shared" si="164"/>
        <v>201632</v>
      </c>
      <c r="P2092" s="36" t="str">
        <f>CONCATENATE(K2092,MONTH(ExpensesDBTable[[#This Row],[Date]]))</f>
        <v>20168</v>
      </c>
      <c r="Q2092" s="36" t="s">
        <v>145</v>
      </c>
      <c r="R2092" s="36" t="s">
        <v>23</v>
      </c>
      <c r="S2092" s="38">
        <v>83</v>
      </c>
      <c r="T2092" s="36" t="s">
        <v>106</v>
      </c>
      <c r="U2092" s="36" t="s">
        <v>1994</v>
      </c>
    </row>
    <row r="2093" spans="10:21" x14ac:dyDescent="0.25">
      <c r="J2093" s="37">
        <v>42588</v>
      </c>
      <c r="K2093" s="36">
        <f t="shared" si="160"/>
        <v>2016</v>
      </c>
      <c r="L2093" s="36" t="str">
        <f t="shared" si="161"/>
        <v>August</v>
      </c>
      <c r="M2093" s="36">
        <f t="shared" si="162"/>
        <v>32</v>
      </c>
      <c r="N2093" s="36">
        <f t="shared" si="163"/>
        <v>6</v>
      </c>
      <c r="O2093" s="36" t="str">
        <f t="shared" si="164"/>
        <v>201632</v>
      </c>
      <c r="P2093" s="36" t="str">
        <f>CONCATENATE(K2093,MONTH(ExpensesDBTable[[#This Row],[Date]]))</f>
        <v>20168</v>
      </c>
      <c r="Q2093" s="36" t="s">
        <v>108</v>
      </c>
      <c r="R2093" s="36" t="s">
        <v>14</v>
      </c>
      <c r="S2093" s="38">
        <v>4.97</v>
      </c>
      <c r="T2093" s="36" t="s">
        <v>100</v>
      </c>
      <c r="U2093" s="36" t="s">
        <v>1995</v>
      </c>
    </row>
    <row r="2094" spans="10:21" x14ac:dyDescent="0.25">
      <c r="J2094" s="37">
        <v>42588</v>
      </c>
      <c r="K2094" s="36">
        <f t="shared" si="160"/>
        <v>2016</v>
      </c>
      <c r="L2094" s="36" t="str">
        <f t="shared" si="161"/>
        <v>August</v>
      </c>
      <c r="M2094" s="36">
        <f t="shared" si="162"/>
        <v>32</v>
      </c>
      <c r="N2094" s="36">
        <f t="shared" si="163"/>
        <v>6</v>
      </c>
      <c r="O2094" s="36" t="str">
        <f t="shared" si="164"/>
        <v>201632</v>
      </c>
      <c r="P2094" s="36" t="str">
        <f>CONCATENATE(K2094,MONTH(ExpensesDBTable[[#This Row],[Date]]))</f>
        <v>20168</v>
      </c>
      <c r="Q2094" s="36" t="s">
        <v>119</v>
      </c>
      <c r="R2094" s="36" t="s">
        <v>14</v>
      </c>
      <c r="S2094" s="38">
        <v>16.04</v>
      </c>
      <c r="T2094" s="36" t="s">
        <v>100</v>
      </c>
      <c r="U2094" s="36" t="s">
        <v>1996</v>
      </c>
    </row>
    <row r="2095" spans="10:21" x14ac:dyDescent="0.25">
      <c r="J2095" s="37">
        <v>42588</v>
      </c>
      <c r="K2095" s="36">
        <f t="shared" si="160"/>
        <v>2016</v>
      </c>
      <c r="L2095" s="36" t="str">
        <f t="shared" si="161"/>
        <v>August</v>
      </c>
      <c r="M2095" s="36">
        <f t="shared" si="162"/>
        <v>32</v>
      </c>
      <c r="N2095" s="36">
        <f t="shared" si="163"/>
        <v>6</v>
      </c>
      <c r="O2095" s="36" t="str">
        <f t="shared" si="164"/>
        <v>201632</v>
      </c>
      <c r="P2095" s="36" t="str">
        <f>CONCATENATE(K2095,MONTH(ExpensesDBTable[[#This Row],[Date]]))</f>
        <v>20168</v>
      </c>
      <c r="Q2095" s="36" t="s">
        <v>182</v>
      </c>
      <c r="R2095" s="36" t="s">
        <v>19</v>
      </c>
      <c r="S2095" s="38">
        <v>1410</v>
      </c>
      <c r="T2095" s="36" t="s">
        <v>106</v>
      </c>
      <c r="U2095" s="36" t="s">
        <v>1997</v>
      </c>
    </row>
    <row r="2096" spans="10:21" x14ac:dyDescent="0.25">
      <c r="J2096" s="37">
        <v>42589</v>
      </c>
      <c r="K2096" s="36">
        <f t="shared" si="160"/>
        <v>2016</v>
      </c>
      <c r="L2096" s="36" t="str">
        <f t="shared" si="161"/>
        <v>August</v>
      </c>
      <c r="M2096" s="36">
        <f t="shared" si="162"/>
        <v>32</v>
      </c>
      <c r="N2096" s="36">
        <f t="shared" si="163"/>
        <v>7</v>
      </c>
      <c r="O2096" s="36" t="str">
        <f t="shared" si="164"/>
        <v>201632</v>
      </c>
      <c r="P2096" s="36" t="str">
        <f>CONCATENATE(K2096,MONTH(ExpensesDBTable[[#This Row],[Date]]))</f>
        <v>20168</v>
      </c>
      <c r="Q2096" s="36" t="s">
        <v>108</v>
      </c>
      <c r="R2096" s="36" t="s">
        <v>14</v>
      </c>
      <c r="S2096" s="38">
        <v>16.5</v>
      </c>
      <c r="T2096" s="36" t="s">
        <v>100</v>
      </c>
      <c r="U2096" s="36" t="s">
        <v>1998</v>
      </c>
    </row>
    <row r="2097" spans="10:21" x14ac:dyDescent="0.25">
      <c r="J2097" s="37">
        <v>42589</v>
      </c>
      <c r="K2097" s="36">
        <f t="shared" si="160"/>
        <v>2016</v>
      </c>
      <c r="L2097" s="36" t="str">
        <f t="shared" si="161"/>
        <v>August</v>
      </c>
      <c r="M2097" s="36">
        <f t="shared" si="162"/>
        <v>32</v>
      </c>
      <c r="N2097" s="36">
        <f t="shared" si="163"/>
        <v>7</v>
      </c>
      <c r="O2097" s="36" t="str">
        <f t="shared" si="164"/>
        <v>201632</v>
      </c>
      <c r="P2097" s="36" t="str">
        <f>CONCATENATE(K2097,MONTH(ExpensesDBTable[[#This Row],[Date]]))</f>
        <v>20168</v>
      </c>
      <c r="Q2097" s="36" t="s">
        <v>102</v>
      </c>
      <c r="R2097" s="36" t="s">
        <v>14</v>
      </c>
      <c r="S2097" s="38">
        <v>5.84</v>
      </c>
      <c r="T2097" s="36" t="s">
        <v>100</v>
      </c>
      <c r="U2097" s="36" t="s">
        <v>1999</v>
      </c>
    </row>
    <row r="2098" spans="10:21" x14ac:dyDescent="0.25">
      <c r="J2098" s="37">
        <v>42589</v>
      </c>
      <c r="K2098" s="36">
        <f t="shared" si="160"/>
        <v>2016</v>
      </c>
      <c r="L2098" s="36" t="str">
        <f t="shared" si="161"/>
        <v>August</v>
      </c>
      <c r="M2098" s="36">
        <f t="shared" si="162"/>
        <v>32</v>
      </c>
      <c r="N2098" s="36">
        <f t="shared" si="163"/>
        <v>7</v>
      </c>
      <c r="O2098" s="36" t="str">
        <f t="shared" si="164"/>
        <v>201632</v>
      </c>
      <c r="P2098" s="36" t="str">
        <f>CONCATENATE(K2098,MONTH(ExpensesDBTable[[#This Row],[Date]]))</f>
        <v>20168</v>
      </c>
      <c r="Q2098" s="36" t="s">
        <v>182</v>
      </c>
      <c r="R2098" s="36" t="s">
        <v>14</v>
      </c>
      <c r="S2098" s="38">
        <v>12.25</v>
      </c>
      <c r="T2098" s="36" t="s">
        <v>100</v>
      </c>
      <c r="U2098" s="36" t="s">
        <v>2000</v>
      </c>
    </row>
    <row r="2099" spans="10:21" x14ac:dyDescent="0.25">
      <c r="J2099" s="37">
        <v>42589</v>
      </c>
      <c r="K2099" s="36">
        <f t="shared" si="160"/>
        <v>2016</v>
      </c>
      <c r="L2099" s="36" t="str">
        <f t="shared" si="161"/>
        <v>August</v>
      </c>
      <c r="M2099" s="36">
        <f t="shared" si="162"/>
        <v>32</v>
      </c>
      <c r="N2099" s="36">
        <f t="shared" si="163"/>
        <v>7</v>
      </c>
      <c r="O2099" s="36" t="str">
        <f t="shared" si="164"/>
        <v>201632</v>
      </c>
      <c r="P2099" s="36" t="str">
        <f>CONCATENATE(K2099,MONTH(ExpensesDBTable[[#This Row],[Date]]))</f>
        <v>20168</v>
      </c>
      <c r="Q2099" s="36" t="s">
        <v>1204</v>
      </c>
      <c r="R2099" s="36" t="s">
        <v>23</v>
      </c>
      <c r="S2099" s="38">
        <v>30</v>
      </c>
      <c r="T2099" s="36" t="s">
        <v>106</v>
      </c>
      <c r="U2099" s="36" t="s">
        <v>2001</v>
      </c>
    </row>
    <row r="2100" spans="10:21" x14ac:dyDescent="0.25">
      <c r="J2100" s="37">
        <v>42590</v>
      </c>
      <c r="K2100" s="36">
        <f t="shared" si="160"/>
        <v>2016</v>
      </c>
      <c r="L2100" s="36" t="str">
        <f t="shared" si="161"/>
        <v>August</v>
      </c>
      <c r="M2100" s="36">
        <f t="shared" si="162"/>
        <v>33</v>
      </c>
      <c r="N2100" s="36">
        <f t="shared" si="163"/>
        <v>8</v>
      </c>
      <c r="O2100" s="36" t="str">
        <f t="shared" si="164"/>
        <v>201633</v>
      </c>
      <c r="P2100" s="36" t="str">
        <f>CONCATENATE(K2100,MONTH(ExpensesDBTable[[#This Row],[Date]]))</f>
        <v>20168</v>
      </c>
      <c r="Q2100" s="36" t="s">
        <v>128</v>
      </c>
      <c r="R2100" s="36" t="s">
        <v>22</v>
      </c>
      <c r="S2100" s="38">
        <v>154.44</v>
      </c>
      <c r="T2100" s="36" t="s">
        <v>106</v>
      </c>
      <c r="U2100" s="36" t="s">
        <v>2002</v>
      </c>
    </row>
    <row r="2101" spans="10:21" x14ac:dyDescent="0.25">
      <c r="J2101" s="37">
        <v>42591</v>
      </c>
      <c r="K2101" s="36">
        <f t="shared" si="160"/>
        <v>2016</v>
      </c>
      <c r="L2101" s="36" t="str">
        <f t="shared" si="161"/>
        <v>August</v>
      </c>
      <c r="M2101" s="36">
        <f t="shared" si="162"/>
        <v>33</v>
      </c>
      <c r="N2101" s="36">
        <f t="shared" si="163"/>
        <v>9</v>
      </c>
      <c r="O2101" s="36" t="str">
        <f t="shared" si="164"/>
        <v>201633</v>
      </c>
      <c r="P2101" s="36" t="str">
        <f>CONCATENATE(K2101,MONTH(ExpensesDBTable[[#This Row],[Date]]))</f>
        <v>20168</v>
      </c>
      <c r="Q2101" s="36" t="s">
        <v>119</v>
      </c>
      <c r="R2101" s="36" t="s">
        <v>14</v>
      </c>
      <c r="S2101" s="38">
        <v>22.22</v>
      </c>
      <c r="T2101" s="36" t="s">
        <v>100</v>
      </c>
      <c r="U2101" s="36" t="s">
        <v>2003</v>
      </c>
    </row>
    <row r="2102" spans="10:21" x14ac:dyDescent="0.25">
      <c r="J2102" s="37">
        <v>42593</v>
      </c>
      <c r="K2102" s="36">
        <f t="shared" si="160"/>
        <v>2016</v>
      </c>
      <c r="L2102" s="36" t="str">
        <f t="shared" si="161"/>
        <v>August</v>
      </c>
      <c r="M2102" s="36">
        <f t="shared" si="162"/>
        <v>33</v>
      </c>
      <c r="N2102" s="36">
        <f t="shared" si="163"/>
        <v>11</v>
      </c>
      <c r="O2102" s="36" t="str">
        <f t="shared" si="164"/>
        <v>201633</v>
      </c>
      <c r="P2102" s="36" t="str">
        <f>CONCATENATE(K2102,MONTH(ExpensesDBTable[[#This Row],[Date]]))</f>
        <v>20168</v>
      </c>
      <c r="Q2102" s="36" t="s">
        <v>119</v>
      </c>
      <c r="R2102" s="36" t="s">
        <v>14</v>
      </c>
      <c r="S2102" s="38">
        <v>6.74</v>
      </c>
      <c r="T2102" s="36" t="s">
        <v>100</v>
      </c>
      <c r="U2102" s="36" t="s">
        <v>1367</v>
      </c>
    </row>
    <row r="2103" spans="10:21" x14ac:dyDescent="0.25">
      <c r="J2103" s="37">
        <v>42593</v>
      </c>
      <c r="K2103" s="36">
        <f t="shared" si="160"/>
        <v>2016</v>
      </c>
      <c r="L2103" s="36" t="str">
        <f t="shared" si="161"/>
        <v>August</v>
      </c>
      <c r="M2103" s="36">
        <f t="shared" si="162"/>
        <v>33</v>
      </c>
      <c r="N2103" s="36">
        <f t="shared" si="163"/>
        <v>11</v>
      </c>
      <c r="O2103" s="36" t="str">
        <f t="shared" si="164"/>
        <v>201633</v>
      </c>
      <c r="P2103" s="36" t="str">
        <f>CONCATENATE(K2103,MONTH(ExpensesDBTable[[#This Row],[Date]]))</f>
        <v>20168</v>
      </c>
      <c r="Q2103" s="36" t="s">
        <v>182</v>
      </c>
      <c r="R2103" s="36" t="s">
        <v>17</v>
      </c>
      <c r="S2103" s="38">
        <v>10.5</v>
      </c>
      <c r="T2103" s="36" t="s">
        <v>100</v>
      </c>
      <c r="U2103" s="36" t="s">
        <v>1187</v>
      </c>
    </row>
    <row r="2104" spans="10:21" x14ac:dyDescent="0.25">
      <c r="J2104" s="37">
        <v>42593</v>
      </c>
      <c r="K2104" s="36">
        <f t="shared" si="160"/>
        <v>2016</v>
      </c>
      <c r="L2104" s="36" t="str">
        <f t="shared" si="161"/>
        <v>August</v>
      </c>
      <c r="M2104" s="36">
        <f t="shared" si="162"/>
        <v>33</v>
      </c>
      <c r="N2104" s="36">
        <f t="shared" si="163"/>
        <v>11</v>
      </c>
      <c r="O2104" s="36" t="str">
        <f t="shared" si="164"/>
        <v>201633</v>
      </c>
      <c r="P2104" s="36" t="str">
        <f>CONCATENATE(K2104,MONTH(ExpensesDBTable[[#This Row],[Date]]))</f>
        <v>20168</v>
      </c>
      <c r="Q2104" s="36" t="s">
        <v>108</v>
      </c>
      <c r="R2104" s="36" t="s">
        <v>14</v>
      </c>
      <c r="S2104" s="38">
        <v>23.88</v>
      </c>
      <c r="T2104" s="36" t="s">
        <v>100</v>
      </c>
      <c r="U2104" s="36" t="s">
        <v>2004</v>
      </c>
    </row>
    <row r="2105" spans="10:21" x14ac:dyDescent="0.25">
      <c r="J2105" s="37">
        <v>42594</v>
      </c>
      <c r="K2105" s="36">
        <f t="shared" si="160"/>
        <v>2016</v>
      </c>
      <c r="L2105" s="36" t="str">
        <f t="shared" si="161"/>
        <v>August</v>
      </c>
      <c r="M2105" s="36">
        <f t="shared" si="162"/>
        <v>33</v>
      </c>
      <c r="N2105" s="36">
        <f t="shared" si="163"/>
        <v>12</v>
      </c>
      <c r="O2105" s="36" t="str">
        <f t="shared" si="164"/>
        <v>201633</v>
      </c>
      <c r="P2105" s="36" t="str">
        <f>CONCATENATE(K2105,MONTH(ExpensesDBTable[[#This Row],[Date]]))</f>
        <v>20168</v>
      </c>
      <c r="Q2105" s="36" t="s">
        <v>119</v>
      </c>
      <c r="R2105" s="36" t="s">
        <v>14</v>
      </c>
      <c r="S2105" s="38">
        <v>6</v>
      </c>
      <c r="T2105" s="36" t="s">
        <v>100</v>
      </c>
      <c r="U2105" s="36" t="s">
        <v>2005</v>
      </c>
    </row>
    <row r="2106" spans="10:21" x14ac:dyDescent="0.25">
      <c r="J2106" s="37">
        <v>42594</v>
      </c>
      <c r="K2106" s="36">
        <f t="shared" si="160"/>
        <v>2016</v>
      </c>
      <c r="L2106" s="36" t="str">
        <f t="shared" si="161"/>
        <v>August</v>
      </c>
      <c r="M2106" s="36">
        <f t="shared" si="162"/>
        <v>33</v>
      </c>
      <c r="N2106" s="36">
        <f t="shared" si="163"/>
        <v>12</v>
      </c>
      <c r="O2106" s="36" t="str">
        <f t="shared" si="164"/>
        <v>201633</v>
      </c>
      <c r="P2106" s="36" t="str">
        <f>CONCATENATE(K2106,MONTH(ExpensesDBTable[[#This Row],[Date]]))</f>
        <v>20168</v>
      </c>
      <c r="Q2106" s="36" t="s">
        <v>108</v>
      </c>
      <c r="R2106" s="36" t="s">
        <v>14</v>
      </c>
      <c r="S2106" s="38">
        <v>8.14</v>
      </c>
      <c r="T2106" s="36" t="s">
        <v>100</v>
      </c>
      <c r="U2106" s="36" t="s">
        <v>2006</v>
      </c>
    </row>
    <row r="2107" spans="10:21" x14ac:dyDescent="0.25">
      <c r="J2107" s="37">
        <v>42594</v>
      </c>
      <c r="K2107" s="36">
        <f t="shared" si="160"/>
        <v>2016</v>
      </c>
      <c r="L2107" s="36" t="str">
        <f t="shared" si="161"/>
        <v>August</v>
      </c>
      <c r="M2107" s="36">
        <f t="shared" si="162"/>
        <v>33</v>
      </c>
      <c r="N2107" s="36">
        <f t="shared" si="163"/>
        <v>12</v>
      </c>
      <c r="O2107" s="36" t="str">
        <f t="shared" si="164"/>
        <v>201633</v>
      </c>
      <c r="P2107" s="36" t="str">
        <f>CONCATENATE(K2107,MONTH(ExpensesDBTable[[#This Row],[Date]]))</f>
        <v>20168</v>
      </c>
      <c r="Q2107" s="36" t="s">
        <v>182</v>
      </c>
      <c r="R2107" s="36" t="s">
        <v>14</v>
      </c>
      <c r="S2107" s="38">
        <v>11.6</v>
      </c>
      <c r="T2107" s="36" t="s">
        <v>100</v>
      </c>
      <c r="U2107" s="36" t="s">
        <v>2007</v>
      </c>
    </row>
    <row r="2108" spans="10:21" x14ac:dyDescent="0.25">
      <c r="J2108" s="37">
        <v>42596</v>
      </c>
      <c r="K2108" s="36">
        <f t="shared" si="160"/>
        <v>2016</v>
      </c>
      <c r="L2108" s="36" t="str">
        <f t="shared" si="161"/>
        <v>August</v>
      </c>
      <c r="M2108" s="36">
        <f t="shared" si="162"/>
        <v>33</v>
      </c>
      <c r="N2108" s="36">
        <f t="shared" si="163"/>
        <v>14</v>
      </c>
      <c r="O2108" s="36" t="str">
        <f t="shared" si="164"/>
        <v>201633</v>
      </c>
      <c r="P2108" s="36" t="str">
        <f>CONCATENATE(K2108,MONTH(ExpensesDBTable[[#This Row],[Date]]))</f>
        <v>20168</v>
      </c>
      <c r="Q2108" s="36" t="s">
        <v>182</v>
      </c>
      <c r="R2108" s="36" t="s">
        <v>14</v>
      </c>
      <c r="S2108" s="38">
        <v>16.8</v>
      </c>
      <c r="T2108" s="36" t="s">
        <v>100</v>
      </c>
      <c r="U2108" s="36" t="s">
        <v>2008</v>
      </c>
    </row>
    <row r="2109" spans="10:21" x14ac:dyDescent="0.25">
      <c r="J2109" s="37">
        <v>42596</v>
      </c>
      <c r="K2109" s="36">
        <f t="shared" si="160"/>
        <v>2016</v>
      </c>
      <c r="L2109" s="36" t="str">
        <f t="shared" si="161"/>
        <v>August</v>
      </c>
      <c r="M2109" s="36">
        <f t="shared" si="162"/>
        <v>33</v>
      </c>
      <c r="N2109" s="36">
        <f t="shared" si="163"/>
        <v>14</v>
      </c>
      <c r="O2109" s="36" t="str">
        <f t="shared" si="164"/>
        <v>201633</v>
      </c>
      <c r="P2109" s="36" t="str">
        <f>CONCATENATE(K2109,MONTH(ExpensesDBTable[[#This Row],[Date]]))</f>
        <v>20168</v>
      </c>
      <c r="Q2109" s="36" t="s">
        <v>1051</v>
      </c>
      <c r="R2109" s="36" t="s">
        <v>14</v>
      </c>
      <c r="S2109" s="38">
        <v>27.99</v>
      </c>
      <c r="T2109" s="36" t="s">
        <v>100</v>
      </c>
      <c r="U2109" s="36" t="s">
        <v>2009</v>
      </c>
    </row>
    <row r="2110" spans="10:21" x14ac:dyDescent="0.25">
      <c r="J2110" s="37">
        <v>42596</v>
      </c>
      <c r="K2110" s="36">
        <f t="shared" si="160"/>
        <v>2016</v>
      </c>
      <c r="L2110" s="36" t="str">
        <f t="shared" si="161"/>
        <v>August</v>
      </c>
      <c r="M2110" s="36">
        <f t="shared" si="162"/>
        <v>33</v>
      </c>
      <c r="N2110" s="36">
        <f t="shared" si="163"/>
        <v>14</v>
      </c>
      <c r="O2110" s="36" t="str">
        <f t="shared" si="164"/>
        <v>201633</v>
      </c>
      <c r="P2110" s="36" t="str">
        <f>CONCATENATE(K2110,MONTH(ExpensesDBTable[[#This Row],[Date]]))</f>
        <v>20168</v>
      </c>
      <c r="Q2110" s="36" t="s">
        <v>1051</v>
      </c>
      <c r="R2110" s="36" t="s">
        <v>14</v>
      </c>
      <c r="S2110" s="38">
        <v>9.26</v>
      </c>
      <c r="T2110" s="36" t="s">
        <v>100</v>
      </c>
      <c r="U2110" s="36" t="s">
        <v>2010</v>
      </c>
    </row>
    <row r="2111" spans="10:21" x14ac:dyDescent="0.25">
      <c r="J2111" s="37">
        <v>42597</v>
      </c>
      <c r="K2111" s="36">
        <f t="shared" si="160"/>
        <v>2016</v>
      </c>
      <c r="L2111" s="36" t="str">
        <f t="shared" si="161"/>
        <v>August</v>
      </c>
      <c r="M2111" s="36">
        <f t="shared" si="162"/>
        <v>34</v>
      </c>
      <c r="N2111" s="36">
        <f t="shared" si="163"/>
        <v>15</v>
      </c>
      <c r="O2111" s="36" t="str">
        <f t="shared" si="164"/>
        <v>201634</v>
      </c>
      <c r="P2111" s="36" t="str">
        <f>CONCATENATE(K2111,MONTH(ExpensesDBTable[[#This Row],[Date]]))</f>
        <v>20168</v>
      </c>
      <c r="Q2111" s="36" t="s">
        <v>182</v>
      </c>
      <c r="R2111" s="36" t="s">
        <v>16</v>
      </c>
      <c r="S2111" s="38">
        <v>87.36</v>
      </c>
      <c r="T2111" s="36" t="s">
        <v>106</v>
      </c>
      <c r="U2111" s="36" t="s">
        <v>2011</v>
      </c>
    </row>
    <row r="2112" spans="10:21" x14ac:dyDescent="0.25">
      <c r="J2112" s="37">
        <v>42598</v>
      </c>
      <c r="K2112" s="36">
        <f t="shared" si="160"/>
        <v>2016</v>
      </c>
      <c r="L2112" s="36" t="str">
        <f t="shared" si="161"/>
        <v>August</v>
      </c>
      <c r="M2112" s="36">
        <f t="shared" si="162"/>
        <v>34</v>
      </c>
      <c r="N2112" s="36">
        <f t="shared" si="163"/>
        <v>16</v>
      </c>
      <c r="O2112" s="36" t="str">
        <f t="shared" si="164"/>
        <v>201634</v>
      </c>
      <c r="P2112" s="36" t="str">
        <f>CONCATENATE(K2112,MONTH(ExpensesDBTable[[#This Row],[Date]]))</f>
        <v>20168</v>
      </c>
      <c r="Q2112" s="36" t="s">
        <v>1059</v>
      </c>
      <c r="R2112" s="36" t="s">
        <v>17</v>
      </c>
      <c r="S2112" s="38">
        <v>193.47</v>
      </c>
      <c r="T2112" s="36" t="s">
        <v>106</v>
      </c>
      <c r="U2112" s="36" t="s">
        <v>2012</v>
      </c>
    </row>
    <row r="2113" spans="10:21" x14ac:dyDescent="0.25">
      <c r="J2113" s="37">
        <v>42598</v>
      </c>
      <c r="K2113" s="36">
        <f t="shared" si="160"/>
        <v>2016</v>
      </c>
      <c r="L2113" s="36" t="str">
        <f t="shared" si="161"/>
        <v>August</v>
      </c>
      <c r="M2113" s="36">
        <f t="shared" si="162"/>
        <v>34</v>
      </c>
      <c r="N2113" s="36">
        <f t="shared" si="163"/>
        <v>16</v>
      </c>
      <c r="O2113" s="36" t="str">
        <f t="shared" si="164"/>
        <v>201634</v>
      </c>
      <c r="P2113" s="36" t="str">
        <f>CONCATENATE(K2113,MONTH(ExpensesDBTable[[#This Row],[Date]]))</f>
        <v>20168</v>
      </c>
      <c r="Q2113" s="36" t="s">
        <v>1051</v>
      </c>
      <c r="R2113" s="36" t="s">
        <v>14</v>
      </c>
      <c r="S2113" s="38">
        <v>2.59</v>
      </c>
      <c r="T2113" s="36" t="s">
        <v>100</v>
      </c>
      <c r="U2113" s="36" t="s">
        <v>645</v>
      </c>
    </row>
    <row r="2114" spans="10:21" x14ac:dyDescent="0.25">
      <c r="J2114" s="37">
        <v>42600</v>
      </c>
      <c r="K2114" s="36">
        <f t="shared" si="160"/>
        <v>2016</v>
      </c>
      <c r="L2114" s="36" t="str">
        <f t="shared" si="161"/>
        <v>August</v>
      </c>
      <c r="M2114" s="36">
        <f t="shared" si="162"/>
        <v>34</v>
      </c>
      <c r="N2114" s="36">
        <f t="shared" si="163"/>
        <v>18</v>
      </c>
      <c r="O2114" s="36" t="str">
        <f t="shared" si="164"/>
        <v>201634</v>
      </c>
      <c r="P2114" s="36" t="str">
        <f>CONCATENATE(K2114,MONTH(ExpensesDBTable[[#This Row],[Date]]))</f>
        <v>20168</v>
      </c>
      <c r="Q2114" s="36" t="s">
        <v>1192</v>
      </c>
      <c r="R2114" s="36" t="s">
        <v>21</v>
      </c>
      <c r="S2114" s="38">
        <v>1520</v>
      </c>
      <c r="T2114" s="36" t="s">
        <v>106</v>
      </c>
      <c r="U2114" s="36" t="s">
        <v>2013</v>
      </c>
    </row>
    <row r="2115" spans="10:21" x14ac:dyDescent="0.25">
      <c r="J2115" s="37">
        <v>42601</v>
      </c>
      <c r="K2115" s="36">
        <f t="shared" si="160"/>
        <v>2016</v>
      </c>
      <c r="L2115" s="36" t="str">
        <f t="shared" si="161"/>
        <v>August</v>
      </c>
      <c r="M2115" s="36">
        <f t="shared" si="162"/>
        <v>34</v>
      </c>
      <c r="N2115" s="36">
        <f t="shared" si="163"/>
        <v>19</v>
      </c>
      <c r="O2115" s="36" t="str">
        <f t="shared" si="164"/>
        <v>201634</v>
      </c>
      <c r="P2115" s="36" t="str">
        <f>CONCATENATE(K2115,MONTH(ExpensesDBTable[[#This Row],[Date]]))</f>
        <v>20168</v>
      </c>
      <c r="Q2115" s="36" t="s">
        <v>119</v>
      </c>
      <c r="R2115" s="36" t="s">
        <v>14</v>
      </c>
      <c r="S2115" s="38">
        <v>8.1999999999999993</v>
      </c>
      <c r="T2115" s="36" t="s">
        <v>100</v>
      </c>
      <c r="U2115" s="36" t="s">
        <v>2014</v>
      </c>
    </row>
    <row r="2116" spans="10:21" x14ac:dyDescent="0.25">
      <c r="J2116" s="37">
        <v>42601</v>
      </c>
      <c r="K2116" s="36">
        <f t="shared" si="160"/>
        <v>2016</v>
      </c>
      <c r="L2116" s="36" t="str">
        <f t="shared" si="161"/>
        <v>August</v>
      </c>
      <c r="M2116" s="36">
        <f t="shared" si="162"/>
        <v>34</v>
      </c>
      <c r="N2116" s="36">
        <f t="shared" si="163"/>
        <v>19</v>
      </c>
      <c r="O2116" s="36" t="str">
        <f t="shared" si="164"/>
        <v>201634</v>
      </c>
      <c r="P2116" s="36" t="str">
        <f>CONCATENATE(K2116,MONTH(ExpensesDBTable[[#This Row],[Date]]))</f>
        <v>20168</v>
      </c>
      <c r="Q2116" s="36" t="s">
        <v>182</v>
      </c>
      <c r="R2116" s="36" t="s">
        <v>14</v>
      </c>
      <c r="S2116" s="38">
        <v>7</v>
      </c>
      <c r="T2116" s="36" t="s">
        <v>100</v>
      </c>
      <c r="U2116" s="36" t="s">
        <v>2015</v>
      </c>
    </row>
    <row r="2117" spans="10:21" x14ac:dyDescent="0.25">
      <c r="J2117" s="37">
        <v>42601</v>
      </c>
      <c r="K2117" s="36">
        <f t="shared" si="160"/>
        <v>2016</v>
      </c>
      <c r="L2117" s="36" t="str">
        <f t="shared" si="161"/>
        <v>August</v>
      </c>
      <c r="M2117" s="36">
        <f t="shared" si="162"/>
        <v>34</v>
      </c>
      <c r="N2117" s="36">
        <f t="shared" si="163"/>
        <v>19</v>
      </c>
      <c r="O2117" s="36" t="str">
        <f t="shared" si="164"/>
        <v>201634</v>
      </c>
      <c r="P2117" s="36" t="str">
        <f>CONCATENATE(K2117,MONTH(ExpensesDBTable[[#This Row],[Date]]))</f>
        <v>20168</v>
      </c>
      <c r="Q2117" s="36" t="s">
        <v>108</v>
      </c>
      <c r="R2117" s="36" t="s">
        <v>14</v>
      </c>
      <c r="S2117" s="38">
        <v>0.82</v>
      </c>
      <c r="T2117" s="36" t="s">
        <v>100</v>
      </c>
      <c r="U2117" s="36" t="s">
        <v>2016</v>
      </c>
    </row>
    <row r="2118" spans="10:21" x14ac:dyDescent="0.25">
      <c r="J2118" s="37">
        <v>42601</v>
      </c>
      <c r="K2118" s="36">
        <f t="shared" si="160"/>
        <v>2016</v>
      </c>
      <c r="L2118" s="36" t="str">
        <f t="shared" si="161"/>
        <v>August</v>
      </c>
      <c r="M2118" s="36">
        <f t="shared" si="162"/>
        <v>34</v>
      </c>
      <c r="N2118" s="36">
        <f t="shared" si="163"/>
        <v>19</v>
      </c>
      <c r="O2118" s="36" t="str">
        <f t="shared" si="164"/>
        <v>201634</v>
      </c>
      <c r="P2118" s="36" t="str">
        <f>CONCATENATE(K2118,MONTH(ExpensesDBTable[[#This Row],[Date]]))</f>
        <v>20168</v>
      </c>
      <c r="Q2118" s="36" t="s">
        <v>1051</v>
      </c>
      <c r="R2118" s="36" t="s">
        <v>14</v>
      </c>
      <c r="S2118" s="38">
        <v>2.59</v>
      </c>
      <c r="T2118" s="36" t="s">
        <v>100</v>
      </c>
      <c r="U2118" s="36" t="s">
        <v>1220</v>
      </c>
    </row>
    <row r="2119" spans="10:21" x14ac:dyDescent="0.25">
      <c r="J2119" s="37">
        <v>42601</v>
      </c>
      <c r="K2119" s="36">
        <f t="shared" si="160"/>
        <v>2016</v>
      </c>
      <c r="L2119" s="36" t="str">
        <f t="shared" si="161"/>
        <v>August</v>
      </c>
      <c r="M2119" s="36">
        <f t="shared" si="162"/>
        <v>34</v>
      </c>
      <c r="N2119" s="36">
        <f t="shared" si="163"/>
        <v>19</v>
      </c>
      <c r="O2119" s="36" t="str">
        <f t="shared" si="164"/>
        <v>201634</v>
      </c>
      <c r="P2119" s="36" t="str">
        <f>CONCATENATE(K2119,MONTH(ExpensesDBTable[[#This Row],[Date]]))</f>
        <v>20168</v>
      </c>
      <c r="Q2119" s="36" t="s">
        <v>182</v>
      </c>
      <c r="R2119" s="36" t="s">
        <v>17</v>
      </c>
      <c r="S2119" s="38">
        <v>28.9</v>
      </c>
      <c r="T2119" s="36" t="s">
        <v>106</v>
      </c>
      <c r="U2119" s="36" t="s">
        <v>2017</v>
      </c>
    </row>
    <row r="2120" spans="10:21" x14ac:dyDescent="0.25">
      <c r="J2120" s="37">
        <v>42601</v>
      </c>
      <c r="K2120" s="36">
        <f t="shared" si="160"/>
        <v>2016</v>
      </c>
      <c r="L2120" s="36" t="str">
        <f t="shared" si="161"/>
        <v>August</v>
      </c>
      <c r="M2120" s="36">
        <f t="shared" si="162"/>
        <v>34</v>
      </c>
      <c r="N2120" s="36">
        <f t="shared" si="163"/>
        <v>19</v>
      </c>
      <c r="O2120" s="36" t="str">
        <f t="shared" si="164"/>
        <v>201634</v>
      </c>
      <c r="P2120" s="36" t="str">
        <f>CONCATENATE(K2120,MONTH(ExpensesDBTable[[#This Row],[Date]]))</f>
        <v>20168</v>
      </c>
      <c r="Q2120" s="36" t="s">
        <v>182</v>
      </c>
      <c r="R2120" s="36" t="s">
        <v>14</v>
      </c>
      <c r="S2120" s="38">
        <v>24</v>
      </c>
      <c r="T2120" s="36" t="s">
        <v>100</v>
      </c>
      <c r="U2120" s="36" t="s">
        <v>2018</v>
      </c>
    </row>
    <row r="2121" spans="10:21" x14ac:dyDescent="0.25">
      <c r="J2121" s="37">
        <v>42601</v>
      </c>
      <c r="K2121" s="36">
        <f t="shared" si="160"/>
        <v>2016</v>
      </c>
      <c r="L2121" s="36" t="str">
        <f t="shared" si="161"/>
        <v>August</v>
      </c>
      <c r="M2121" s="36">
        <f t="shared" si="162"/>
        <v>34</v>
      </c>
      <c r="N2121" s="36">
        <f t="shared" si="163"/>
        <v>19</v>
      </c>
      <c r="O2121" s="36" t="str">
        <f t="shared" si="164"/>
        <v>201634</v>
      </c>
      <c r="P2121" s="36" t="str">
        <f>CONCATENATE(K2121,MONTH(ExpensesDBTable[[#This Row],[Date]]))</f>
        <v>20168</v>
      </c>
      <c r="Q2121" s="36" t="s">
        <v>119</v>
      </c>
      <c r="R2121" s="36" t="s">
        <v>14</v>
      </c>
      <c r="S2121" s="38">
        <v>5</v>
      </c>
      <c r="T2121" s="36" t="s">
        <v>100</v>
      </c>
      <c r="U2121" s="36" t="s">
        <v>645</v>
      </c>
    </row>
    <row r="2122" spans="10:21" x14ac:dyDescent="0.25">
      <c r="J2122" s="37">
        <v>42601</v>
      </c>
      <c r="K2122" s="36">
        <f t="shared" si="160"/>
        <v>2016</v>
      </c>
      <c r="L2122" s="36" t="str">
        <f t="shared" si="161"/>
        <v>August</v>
      </c>
      <c r="M2122" s="36">
        <f t="shared" si="162"/>
        <v>34</v>
      </c>
      <c r="N2122" s="36">
        <f t="shared" si="163"/>
        <v>19</v>
      </c>
      <c r="O2122" s="36" t="str">
        <f t="shared" si="164"/>
        <v>201634</v>
      </c>
      <c r="P2122" s="36" t="str">
        <f>CONCATENATE(K2122,MONTH(ExpensesDBTable[[#This Row],[Date]]))</f>
        <v>20168</v>
      </c>
      <c r="Q2122" s="36" t="s">
        <v>119</v>
      </c>
      <c r="R2122" s="36" t="s">
        <v>14</v>
      </c>
      <c r="S2122" s="38">
        <v>8.5</v>
      </c>
      <c r="T2122" s="36" t="s">
        <v>100</v>
      </c>
      <c r="U2122" s="36" t="s">
        <v>2019</v>
      </c>
    </row>
    <row r="2123" spans="10:21" x14ac:dyDescent="0.25">
      <c r="J2123" s="37">
        <v>42602</v>
      </c>
      <c r="K2123" s="36">
        <f t="shared" ref="K2123:K2186" si="165">YEAR(J2123)</f>
        <v>2016</v>
      </c>
      <c r="L2123" s="36" t="str">
        <f t="shared" ref="L2123:L2186" si="166">TEXT(DATE(1,MONTH(J2123),1),"MMMM")</f>
        <v>August</v>
      </c>
      <c r="M2123" s="36">
        <f t="shared" ref="M2123:M2186" si="167">WEEKNUM(J2123,2)</f>
        <v>34</v>
      </c>
      <c r="N2123" s="36">
        <f t="shared" ref="N2123:N2186" si="168">DAY(J2123)</f>
        <v>20</v>
      </c>
      <c r="O2123" s="36" t="str">
        <f t="shared" ref="O2123:O2186" si="169">CONCATENATE(K2123,M2123)</f>
        <v>201634</v>
      </c>
      <c r="P2123" s="36" t="str">
        <f>CONCATENATE(K2123,MONTH(ExpensesDBTable[[#This Row],[Date]]))</f>
        <v>20168</v>
      </c>
      <c r="Q2123" s="36" t="s">
        <v>182</v>
      </c>
      <c r="R2123" s="36" t="s">
        <v>19</v>
      </c>
      <c r="S2123" s="38">
        <v>16</v>
      </c>
      <c r="T2123" s="36" t="s">
        <v>100</v>
      </c>
      <c r="U2123" s="36" t="s">
        <v>1504</v>
      </c>
    </row>
    <row r="2124" spans="10:21" x14ac:dyDescent="0.25">
      <c r="J2124" s="37">
        <v>42602</v>
      </c>
      <c r="K2124" s="36">
        <f t="shared" si="165"/>
        <v>2016</v>
      </c>
      <c r="L2124" s="36" t="str">
        <f t="shared" si="166"/>
        <v>August</v>
      </c>
      <c r="M2124" s="36">
        <f t="shared" si="167"/>
        <v>34</v>
      </c>
      <c r="N2124" s="36">
        <f t="shared" si="168"/>
        <v>20</v>
      </c>
      <c r="O2124" s="36" t="str">
        <f t="shared" si="169"/>
        <v>201634</v>
      </c>
      <c r="P2124" s="36" t="str">
        <f>CONCATENATE(K2124,MONTH(ExpensesDBTable[[#This Row],[Date]]))</f>
        <v>20168</v>
      </c>
      <c r="Q2124" s="36" t="s">
        <v>182</v>
      </c>
      <c r="R2124" s="36" t="s">
        <v>18</v>
      </c>
      <c r="S2124" s="38">
        <v>20</v>
      </c>
      <c r="T2124" s="36" t="s">
        <v>100</v>
      </c>
      <c r="U2124" s="36" t="s">
        <v>1867</v>
      </c>
    </row>
    <row r="2125" spans="10:21" x14ac:dyDescent="0.25">
      <c r="J2125" s="37">
        <v>42602</v>
      </c>
      <c r="K2125" s="36">
        <f t="shared" si="165"/>
        <v>2016</v>
      </c>
      <c r="L2125" s="36" t="str">
        <f t="shared" si="166"/>
        <v>August</v>
      </c>
      <c r="M2125" s="36">
        <f t="shared" si="167"/>
        <v>34</v>
      </c>
      <c r="N2125" s="36">
        <f t="shared" si="168"/>
        <v>20</v>
      </c>
      <c r="O2125" s="36" t="str">
        <f t="shared" si="169"/>
        <v>201634</v>
      </c>
      <c r="P2125" s="36" t="str">
        <f>CONCATENATE(K2125,MONTH(ExpensesDBTable[[#This Row],[Date]]))</f>
        <v>20168</v>
      </c>
      <c r="Q2125" s="36" t="s">
        <v>108</v>
      </c>
      <c r="R2125" s="36" t="s">
        <v>14</v>
      </c>
      <c r="S2125" s="38">
        <v>13.7</v>
      </c>
      <c r="T2125" s="36" t="s">
        <v>100</v>
      </c>
      <c r="U2125" s="36" t="s">
        <v>2020</v>
      </c>
    </row>
    <row r="2126" spans="10:21" x14ac:dyDescent="0.25">
      <c r="J2126" s="37">
        <v>42602</v>
      </c>
      <c r="K2126" s="36">
        <f t="shared" si="165"/>
        <v>2016</v>
      </c>
      <c r="L2126" s="36" t="str">
        <f t="shared" si="166"/>
        <v>August</v>
      </c>
      <c r="M2126" s="36">
        <f t="shared" si="167"/>
        <v>34</v>
      </c>
      <c r="N2126" s="36">
        <f t="shared" si="168"/>
        <v>20</v>
      </c>
      <c r="O2126" s="36" t="str">
        <f t="shared" si="169"/>
        <v>201634</v>
      </c>
      <c r="P2126" s="36" t="str">
        <f>CONCATENATE(K2126,MONTH(ExpensesDBTable[[#This Row],[Date]]))</f>
        <v>20168</v>
      </c>
      <c r="Q2126" s="36" t="s">
        <v>119</v>
      </c>
      <c r="R2126" s="36" t="s">
        <v>14</v>
      </c>
      <c r="S2126" s="38">
        <v>15.17</v>
      </c>
      <c r="T2126" s="36" t="s">
        <v>100</v>
      </c>
      <c r="U2126" s="36" t="s">
        <v>2021</v>
      </c>
    </row>
    <row r="2127" spans="10:21" x14ac:dyDescent="0.25">
      <c r="J2127" s="37">
        <v>42602</v>
      </c>
      <c r="K2127" s="36">
        <f t="shared" si="165"/>
        <v>2016</v>
      </c>
      <c r="L2127" s="36" t="str">
        <f t="shared" si="166"/>
        <v>August</v>
      </c>
      <c r="M2127" s="36">
        <f t="shared" si="167"/>
        <v>34</v>
      </c>
      <c r="N2127" s="36">
        <f t="shared" si="168"/>
        <v>20</v>
      </c>
      <c r="O2127" s="36" t="str">
        <f t="shared" si="169"/>
        <v>201634</v>
      </c>
      <c r="P2127" s="36" t="str">
        <f>CONCATENATE(K2127,MONTH(ExpensesDBTable[[#This Row],[Date]]))</f>
        <v>20168</v>
      </c>
      <c r="Q2127" s="36" t="s">
        <v>102</v>
      </c>
      <c r="R2127" s="36" t="s">
        <v>14</v>
      </c>
      <c r="S2127" s="38">
        <v>18</v>
      </c>
      <c r="T2127" s="36" t="s">
        <v>100</v>
      </c>
      <c r="U2127" s="36" t="s">
        <v>1482</v>
      </c>
    </row>
    <row r="2128" spans="10:21" x14ac:dyDescent="0.25">
      <c r="J2128" s="37">
        <v>42603</v>
      </c>
      <c r="K2128" s="36">
        <f t="shared" si="165"/>
        <v>2016</v>
      </c>
      <c r="L2128" s="36" t="str">
        <f t="shared" si="166"/>
        <v>August</v>
      </c>
      <c r="M2128" s="36">
        <f t="shared" si="167"/>
        <v>34</v>
      </c>
      <c r="N2128" s="36">
        <f t="shared" si="168"/>
        <v>21</v>
      </c>
      <c r="O2128" s="36" t="str">
        <f t="shared" si="169"/>
        <v>201634</v>
      </c>
      <c r="P2128" s="36" t="str">
        <f>CONCATENATE(K2128,MONTH(ExpensesDBTable[[#This Row],[Date]]))</f>
        <v>20168</v>
      </c>
      <c r="Q2128" s="36" t="s">
        <v>1238</v>
      </c>
      <c r="R2128" s="36" t="s">
        <v>22</v>
      </c>
      <c r="S2128" s="38">
        <v>42.17</v>
      </c>
      <c r="T2128" s="36" t="s">
        <v>106</v>
      </c>
      <c r="U2128" s="36" t="s">
        <v>2022</v>
      </c>
    </row>
    <row r="2129" spans="10:21" x14ac:dyDescent="0.25">
      <c r="J2129" s="37">
        <v>42603</v>
      </c>
      <c r="K2129" s="36">
        <f t="shared" si="165"/>
        <v>2016</v>
      </c>
      <c r="L2129" s="36" t="str">
        <f t="shared" si="166"/>
        <v>August</v>
      </c>
      <c r="M2129" s="36">
        <f t="shared" si="167"/>
        <v>34</v>
      </c>
      <c r="N2129" s="36">
        <f t="shared" si="168"/>
        <v>21</v>
      </c>
      <c r="O2129" s="36" t="str">
        <f t="shared" si="169"/>
        <v>201634</v>
      </c>
      <c r="P2129" s="36" t="str">
        <f>CONCATENATE(K2129,MONTH(ExpensesDBTable[[#This Row],[Date]]))</f>
        <v>20168</v>
      </c>
      <c r="Q2129" s="36" t="s">
        <v>1051</v>
      </c>
      <c r="R2129" s="36" t="s">
        <v>14</v>
      </c>
      <c r="S2129" s="38">
        <v>8.11</v>
      </c>
      <c r="T2129" s="36" t="s">
        <v>100</v>
      </c>
      <c r="U2129" s="36" t="s">
        <v>2023</v>
      </c>
    </row>
    <row r="2130" spans="10:21" x14ac:dyDescent="0.25">
      <c r="J2130" s="37">
        <v>42603</v>
      </c>
      <c r="K2130" s="36">
        <f t="shared" si="165"/>
        <v>2016</v>
      </c>
      <c r="L2130" s="36" t="str">
        <f t="shared" si="166"/>
        <v>August</v>
      </c>
      <c r="M2130" s="36">
        <f t="shared" si="167"/>
        <v>34</v>
      </c>
      <c r="N2130" s="36">
        <f t="shared" si="168"/>
        <v>21</v>
      </c>
      <c r="O2130" s="36" t="str">
        <f t="shared" si="169"/>
        <v>201634</v>
      </c>
      <c r="P2130" s="36" t="str">
        <f>CONCATENATE(K2130,MONTH(ExpensesDBTable[[#This Row],[Date]]))</f>
        <v>20168</v>
      </c>
      <c r="Q2130" s="36" t="s">
        <v>182</v>
      </c>
      <c r="R2130" s="36" t="s">
        <v>14</v>
      </c>
      <c r="S2130" s="38">
        <v>10.19</v>
      </c>
      <c r="T2130" s="36" t="s">
        <v>100</v>
      </c>
      <c r="U2130" s="36" t="s">
        <v>2024</v>
      </c>
    </row>
    <row r="2131" spans="10:21" x14ac:dyDescent="0.25">
      <c r="J2131" s="37">
        <v>42603</v>
      </c>
      <c r="K2131" s="36">
        <f t="shared" si="165"/>
        <v>2016</v>
      </c>
      <c r="L2131" s="36" t="str">
        <f t="shared" si="166"/>
        <v>August</v>
      </c>
      <c r="M2131" s="36">
        <f t="shared" si="167"/>
        <v>34</v>
      </c>
      <c r="N2131" s="36">
        <f t="shared" si="168"/>
        <v>21</v>
      </c>
      <c r="O2131" s="36" t="str">
        <f t="shared" si="169"/>
        <v>201634</v>
      </c>
      <c r="P2131" s="36" t="str">
        <f>CONCATENATE(K2131,MONTH(ExpensesDBTable[[#This Row],[Date]]))</f>
        <v>20168</v>
      </c>
      <c r="Q2131" s="36" t="s">
        <v>130</v>
      </c>
      <c r="R2131" s="36" t="s">
        <v>14</v>
      </c>
      <c r="S2131" s="38">
        <v>10</v>
      </c>
      <c r="T2131" s="36" t="s">
        <v>100</v>
      </c>
      <c r="U2131" s="36" t="s">
        <v>2025</v>
      </c>
    </row>
    <row r="2132" spans="10:21" x14ac:dyDescent="0.25">
      <c r="J2132" s="37">
        <v>42604</v>
      </c>
      <c r="K2132" s="36">
        <f t="shared" si="165"/>
        <v>2016</v>
      </c>
      <c r="L2132" s="36" t="str">
        <f t="shared" si="166"/>
        <v>August</v>
      </c>
      <c r="M2132" s="36">
        <f t="shared" si="167"/>
        <v>35</v>
      </c>
      <c r="N2132" s="36">
        <f t="shared" si="168"/>
        <v>22</v>
      </c>
      <c r="O2132" s="36" t="str">
        <f t="shared" si="169"/>
        <v>201635</v>
      </c>
      <c r="P2132" s="36" t="str">
        <f>CONCATENATE(K2132,MONTH(ExpensesDBTable[[#This Row],[Date]]))</f>
        <v>20168</v>
      </c>
      <c r="Q2132" s="36" t="s">
        <v>145</v>
      </c>
      <c r="R2132" s="36" t="s">
        <v>23</v>
      </c>
      <c r="S2132" s="38">
        <v>90.32</v>
      </c>
      <c r="T2132" s="36" t="s">
        <v>106</v>
      </c>
      <c r="U2132" s="36" t="s">
        <v>1590</v>
      </c>
    </row>
    <row r="2133" spans="10:21" x14ac:dyDescent="0.25">
      <c r="J2133" s="37">
        <v>42605</v>
      </c>
      <c r="K2133" s="36">
        <f t="shared" si="165"/>
        <v>2016</v>
      </c>
      <c r="L2133" s="36" t="str">
        <f t="shared" si="166"/>
        <v>August</v>
      </c>
      <c r="M2133" s="36">
        <f t="shared" si="167"/>
        <v>35</v>
      </c>
      <c r="N2133" s="36">
        <f t="shared" si="168"/>
        <v>23</v>
      </c>
      <c r="O2133" s="36" t="str">
        <f t="shared" si="169"/>
        <v>201635</v>
      </c>
      <c r="P2133" s="36" t="str">
        <f>CONCATENATE(K2133,MONTH(ExpensesDBTable[[#This Row],[Date]]))</f>
        <v>20168</v>
      </c>
      <c r="Q2133" s="36" t="s">
        <v>182</v>
      </c>
      <c r="R2133" s="36" t="s">
        <v>22</v>
      </c>
      <c r="S2133" s="38">
        <v>16.7</v>
      </c>
      <c r="T2133" s="36" t="s">
        <v>100</v>
      </c>
      <c r="U2133" s="36" t="s">
        <v>2026</v>
      </c>
    </row>
    <row r="2134" spans="10:21" x14ac:dyDescent="0.25">
      <c r="J2134" s="37">
        <v>42605</v>
      </c>
      <c r="K2134" s="36">
        <f t="shared" si="165"/>
        <v>2016</v>
      </c>
      <c r="L2134" s="36" t="str">
        <f t="shared" si="166"/>
        <v>August</v>
      </c>
      <c r="M2134" s="36">
        <f t="shared" si="167"/>
        <v>35</v>
      </c>
      <c r="N2134" s="36">
        <f t="shared" si="168"/>
        <v>23</v>
      </c>
      <c r="O2134" s="36" t="str">
        <f t="shared" si="169"/>
        <v>201635</v>
      </c>
      <c r="P2134" s="36" t="str">
        <f>CONCATENATE(K2134,MONTH(ExpensesDBTable[[#This Row],[Date]]))</f>
        <v>20168</v>
      </c>
      <c r="Q2134" s="36" t="s">
        <v>1476</v>
      </c>
      <c r="R2134" s="36" t="s">
        <v>19</v>
      </c>
      <c r="S2134" s="38">
        <v>12</v>
      </c>
      <c r="T2134" s="36" t="s">
        <v>106</v>
      </c>
      <c r="U2134" s="36" t="s">
        <v>2027</v>
      </c>
    </row>
    <row r="2135" spans="10:21" x14ac:dyDescent="0.25">
      <c r="J2135" s="37">
        <v>42605</v>
      </c>
      <c r="K2135" s="36">
        <f t="shared" si="165"/>
        <v>2016</v>
      </c>
      <c r="L2135" s="36" t="str">
        <f t="shared" si="166"/>
        <v>August</v>
      </c>
      <c r="M2135" s="36">
        <f t="shared" si="167"/>
        <v>35</v>
      </c>
      <c r="N2135" s="36">
        <f t="shared" si="168"/>
        <v>23</v>
      </c>
      <c r="O2135" s="36" t="str">
        <f t="shared" si="169"/>
        <v>201635</v>
      </c>
      <c r="P2135" s="36" t="str">
        <f>CONCATENATE(K2135,MONTH(ExpensesDBTable[[#This Row],[Date]]))</f>
        <v>20168</v>
      </c>
      <c r="Q2135" s="36" t="s">
        <v>1117</v>
      </c>
      <c r="R2135" s="36" t="s">
        <v>22</v>
      </c>
      <c r="S2135" s="38">
        <v>287</v>
      </c>
      <c r="T2135" s="36" t="s">
        <v>106</v>
      </c>
      <c r="U2135" s="36" t="s">
        <v>2028</v>
      </c>
    </row>
    <row r="2136" spans="10:21" x14ac:dyDescent="0.25">
      <c r="J2136" s="37">
        <v>42605</v>
      </c>
      <c r="K2136" s="36">
        <f t="shared" si="165"/>
        <v>2016</v>
      </c>
      <c r="L2136" s="36" t="str">
        <f t="shared" si="166"/>
        <v>August</v>
      </c>
      <c r="M2136" s="36">
        <f t="shared" si="167"/>
        <v>35</v>
      </c>
      <c r="N2136" s="36">
        <f t="shared" si="168"/>
        <v>23</v>
      </c>
      <c r="O2136" s="36" t="str">
        <f t="shared" si="169"/>
        <v>201635</v>
      </c>
      <c r="P2136" s="36" t="str">
        <f>CONCATENATE(K2136,MONTH(ExpensesDBTable[[#This Row],[Date]]))</f>
        <v>20168</v>
      </c>
      <c r="Q2136" s="36" t="s">
        <v>119</v>
      </c>
      <c r="R2136" s="36" t="s">
        <v>14</v>
      </c>
      <c r="S2136" s="38">
        <v>3</v>
      </c>
      <c r="T2136" s="36" t="s">
        <v>100</v>
      </c>
      <c r="U2136" s="36" t="s">
        <v>2029</v>
      </c>
    </row>
    <row r="2137" spans="10:21" x14ac:dyDescent="0.25">
      <c r="J2137" s="37">
        <v>42605</v>
      </c>
      <c r="K2137" s="36">
        <f t="shared" si="165"/>
        <v>2016</v>
      </c>
      <c r="L2137" s="36" t="str">
        <f t="shared" si="166"/>
        <v>August</v>
      </c>
      <c r="M2137" s="36">
        <f t="shared" si="167"/>
        <v>35</v>
      </c>
      <c r="N2137" s="36">
        <f t="shared" si="168"/>
        <v>23</v>
      </c>
      <c r="O2137" s="36" t="str">
        <f t="shared" si="169"/>
        <v>201635</v>
      </c>
      <c r="P2137" s="36" t="str">
        <f>CONCATENATE(K2137,MONTH(ExpensesDBTable[[#This Row],[Date]]))</f>
        <v>20168</v>
      </c>
      <c r="Q2137" s="36" t="s">
        <v>108</v>
      </c>
      <c r="R2137" s="36" t="s">
        <v>14</v>
      </c>
      <c r="S2137" s="38">
        <v>1.37</v>
      </c>
      <c r="T2137" s="36" t="s">
        <v>100</v>
      </c>
      <c r="U2137" s="36" t="s">
        <v>2030</v>
      </c>
    </row>
    <row r="2138" spans="10:21" x14ac:dyDescent="0.25">
      <c r="J2138" s="37">
        <v>42607</v>
      </c>
      <c r="K2138" s="36">
        <f t="shared" si="165"/>
        <v>2016</v>
      </c>
      <c r="L2138" s="36" t="str">
        <f t="shared" si="166"/>
        <v>August</v>
      </c>
      <c r="M2138" s="36">
        <f t="shared" si="167"/>
        <v>35</v>
      </c>
      <c r="N2138" s="36">
        <f t="shared" si="168"/>
        <v>25</v>
      </c>
      <c r="O2138" s="36" t="str">
        <f t="shared" si="169"/>
        <v>201635</v>
      </c>
      <c r="P2138" s="36" t="str">
        <f>CONCATENATE(K2138,MONTH(ExpensesDBTable[[#This Row],[Date]]))</f>
        <v>20168</v>
      </c>
      <c r="Q2138" s="36" t="s">
        <v>108</v>
      </c>
      <c r="R2138" s="36" t="s">
        <v>14</v>
      </c>
      <c r="S2138" s="38">
        <v>14.38</v>
      </c>
      <c r="T2138" s="36" t="s">
        <v>100</v>
      </c>
      <c r="U2138" s="36" t="s">
        <v>2031</v>
      </c>
    </row>
    <row r="2139" spans="10:21" x14ac:dyDescent="0.25">
      <c r="J2139" s="37">
        <v>42607</v>
      </c>
      <c r="K2139" s="36">
        <f t="shared" si="165"/>
        <v>2016</v>
      </c>
      <c r="L2139" s="36" t="str">
        <f t="shared" si="166"/>
        <v>August</v>
      </c>
      <c r="M2139" s="36">
        <f t="shared" si="167"/>
        <v>35</v>
      </c>
      <c r="N2139" s="36">
        <f t="shared" si="168"/>
        <v>25</v>
      </c>
      <c r="O2139" s="36" t="str">
        <f t="shared" si="169"/>
        <v>201635</v>
      </c>
      <c r="P2139" s="36" t="str">
        <f>CONCATENATE(K2139,MONTH(ExpensesDBTable[[#This Row],[Date]]))</f>
        <v>20168</v>
      </c>
      <c r="Q2139" s="36" t="s">
        <v>122</v>
      </c>
      <c r="R2139" s="36" t="s">
        <v>11</v>
      </c>
      <c r="S2139" s="38">
        <v>39</v>
      </c>
      <c r="T2139" s="36" t="s">
        <v>106</v>
      </c>
      <c r="U2139" s="36" t="s">
        <v>2032</v>
      </c>
    </row>
    <row r="2140" spans="10:21" x14ac:dyDescent="0.25">
      <c r="J2140" s="37">
        <v>42608</v>
      </c>
      <c r="K2140" s="36">
        <f t="shared" si="165"/>
        <v>2016</v>
      </c>
      <c r="L2140" s="36" t="str">
        <f t="shared" si="166"/>
        <v>August</v>
      </c>
      <c r="M2140" s="36">
        <f t="shared" si="167"/>
        <v>35</v>
      </c>
      <c r="N2140" s="36">
        <f t="shared" si="168"/>
        <v>26</v>
      </c>
      <c r="O2140" s="36" t="str">
        <f t="shared" si="169"/>
        <v>201635</v>
      </c>
      <c r="P2140" s="36" t="str">
        <f>CONCATENATE(K2140,MONTH(ExpensesDBTable[[#This Row],[Date]]))</f>
        <v>20168</v>
      </c>
      <c r="Q2140" s="36" t="s">
        <v>182</v>
      </c>
      <c r="R2140" s="36" t="s">
        <v>14</v>
      </c>
      <c r="S2140" s="38">
        <v>6.5</v>
      </c>
      <c r="T2140" s="36" t="s">
        <v>100</v>
      </c>
      <c r="U2140" s="36" t="s">
        <v>2033</v>
      </c>
    </row>
    <row r="2141" spans="10:21" x14ac:dyDescent="0.25">
      <c r="J2141" s="37">
        <v>42608</v>
      </c>
      <c r="K2141" s="36">
        <f t="shared" si="165"/>
        <v>2016</v>
      </c>
      <c r="L2141" s="36" t="str">
        <f t="shared" si="166"/>
        <v>August</v>
      </c>
      <c r="M2141" s="36">
        <f t="shared" si="167"/>
        <v>35</v>
      </c>
      <c r="N2141" s="36">
        <f t="shared" si="168"/>
        <v>26</v>
      </c>
      <c r="O2141" s="36" t="str">
        <f t="shared" si="169"/>
        <v>201635</v>
      </c>
      <c r="P2141" s="36" t="str">
        <f>CONCATENATE(K2141,MONTH(ExpensesDBTable[[#This Row],[Date]]))</f>
        <v>20168</v>
      </c>
      <c r="Q2141" s="36" t="s">
        <v>108</v>
      </c>
      <c r="R2141" s="36" t="s">
        <v>14</v>
      </c>
      <c r="S2141" s="38">
        <v>3.75</v>
      </c>
      <c r="T2141" s="36" t="s">
        <v>100</v>
      </c>
      <c r="U2141" s="36" t="s">
        <v>2034</v>
      </c>
    </row>
    <row r="2142" spans="10:21" x14ac:dyDescent="0.25">
      <c r="J2142" s="37">
        <v>42608</v>
      </c>
      <c r="K2142" s="36">
        <f t="shared" si="165"/>
        <v>2016</v>
      </c>
      <c r="L2142" s="36" t="str">
        <f t="shared" si="166"/>
        <v>August</v>
      </c>
      <c r="M2142" s="36">
        <f t="shared" si="167"/>
        <v>35</v>
      </c>
      <c r="N2142" s="36">
        <f t="shared" si="168"/>
        <v>26</v>
      </c>
      <c r="O2142" s="36" t="str">
        <f t="shared" si="169"/>
        <v>201635</v>
      </c>
      <c r="P2142" s="36" t="str">
        <f>CONCATENATE(K2142,MONTH(ExpensesDBTable[[#This Row],[Date]]))</f>
        <v>20168</v>
      </c>
      <c r="Q2142" s="36" t="s">
        <v>119</v>
      </c>
      <c r="R2142" s="36" t="s">
        <v>14</v>
      </c>
      <c r="S2142" s="38">
        <v>8.75</v>
      </c>
      <c r="T2142" s="36" t="s">
        <v>100</v>
      </c>
      <c r="U2142" s="36" t="s">
        <v>644</v>
      </c>
    </row>
    <row r="2143" spans="10:21" x14ac:dyDescent="0.25">
      <c r="J2143" s="37">
        <v>42608</v>
      </c>
      <c r="K2143" s="36">
        <f t="shared" si="165"/>
        <v>2016</v>
      </c>
      <c r="L2143" s="36" t="str">
        <f t="shared" si="166"/>
        <v>August</v>
      </c>
      <c r="M2143" s="36">
        <f t="shared" si="167"/>
        <v>35</v>
      </c>
      <c r="N2143" s="36">
        <f t="shared" si="168"/>
        <v>26</v>
      </c>
      <c r="O2143" s="36" t="str">
        <f t="shared" si="169"/>
        <v>201635</v>
      </c>
      <c r="P2143" s="36" t="str">
        <f>CONCATENATE(K2143,MONTH(ExpensesDBTable[[#This Row],[Date]]))</f>
        <v>20168</v>
      </c>
      <c r="Q2143" s="36" t="s">
        <v>182</v>
      </c>
      <c r="R2143" s="36" t="s">
        <v>14</v>
      </c>
      <c r="S2143" s="38">
        <v>3.5</v>
      </c>
      <c r="T2143" s="36" t="s">
        <v>100</v>
      </c>
      <c r="U2143" s="36" t="s">
        <v>159</v>
      </c>
    </row>
    <row r="2144" spans="10:21" x14ac:dyDescent="0.25">
      <c r="J2144" s="37">
        <v>42609</v>
      </c>
      <c r="K2144" s="36">
        <f t="shared" si="165"/>
        <v>2016</v>
      </c>
      <c r="L2144" s="36" t="str">
        <f t="shared" si="166"/>
        <v>August</v>
      </c>
      <c r="M2144" s="36">
        <f t="shared" si="167"/>
        <v>35</v>
      </c>
      <c r="N2144" s="36">
        <f t="shared" si="168"/>
        <v>27</v>
      </c>
      <c r="O2144" s="36" t="str">
        <f t="shared" si="169"/>
        <v>201635</v>
      </c>
      <c r="P2144" s="36" t="str">
        <f>CONCATENATE(K2144,MONTH(ExpensesDBTable[[#This Row],[Date]]))</f>
        <v>20168</v>
      </c>
      <c r="Q2144" s="36" t="s">
        <v>182</v>
      </c>
      <c r="R2144" s="36" t="s">
        <v>14</v>
      </c>
      <c r="S2144" s="38">
        <v>4.0599999999999996</v>
      </c>
      <c r="T2144" s="36" t="s">
        <v>100</v>
      </c>
      <c r="U2144" s="36" t="s">
        <v>357</v>
      </c>
    </row>
    <row r="2145" spans="10:21" x14ac:dyDescent="0.25">
      <c r="J2145" s="37">
        <v>42609</v>
      </c>
      <c r="K2145" s="36">
        <f t="shared" si="165"/>
        <v>2016</v>
      </c>
      <c r="L2145" s="36" t="str">
        <f t="shared" si="166"/>
        <v>August</v>
      </c>
      <c r="M2145" s="36">
        <f t="shared" si="167"/>
        <v>35</v>
      </c>
      <c r="N2145" s="36">
        <f t="shared" si="168"/>
        <v>27</v>
      </c>
      <c r="O2145" s="36" t="str">
        <f t="shared" si="169"/>
        <v>201635</v>
      </c>
      <c r="P2145" s="36" t="str">
        <f>CONCATENATE(K2145,MONTH(ExpensesDBTable[[#This Row],[Date]]))</f>
        <v>20168</v>
      </c>
      <c r="Q2145" s="36" t="s">
        <v>182</v>
      </c>
      <c r="R2145" s="36" t="s">
        <v>14</v>
      </c>
      <c r="S2145" s="38">
        <v>12</v>
      </c>
      <c r="T2145" s="36" t="s">
        <v>100</v>
      </c>
      <c r="U2145" s="36" t="s">
        <v>2035</v>
      </c>
    </row>
    <row r="2146" spans="10:21" x14ac:dyDescent="0.25">
      <c r="J2146" s="37">
        <v>42609</v>
      </c>
      <c r="K2146" s="36">
        <f t="shared" si="165"/>
        <v>2016</v>
      </c>
      <c r="L2146" s="36" t="str">
        <f t="shared" si="166"/>
        <v>August</v>
      </c>
      <c r="M2146" s="36">
        <f t="shared" si="167"/>
        <v>35</v>
      </c>
      <c r="N2146" s="36">
        <f t="shared" si="168"/>
        <v>27</v>
      </c>
      <c r="O2146" s="36" t="str">
        <f t="shared" si="169"/>
        <v>201635</v>
      </c>
      <c r="P2146" s="36" t="str">
        <f>CONCATENATE(K2146,MONTH(ExpensesDBTable[[#This Row],[Date]]))</f>
        <v>20168</v>
      </c>
      <c r="Q2146" s="36" t="s">
        <v>1051</v>
      </c>
      <c r="R2146" s="36" t="s">
        <v>14</v>
      </c>
      <c r="S2146" s="38">
        <v>6.81</v>
      </c>
      <c r="T2146" s="36" t="s">
        <v>100</v>
      </c>
      <c r="U2146" s="36" t="s">
        <v>2036</v>
      </c>
    </row>
    <row r="2147" spans="10:21" x14ac:dyDescent="0.25">
      <c r="J2147" s="37">
        <v>42609</v>
      </c>
      <c r="K2147" s="36">
        <f t="shared" si="165"/>
        <v>2016</v>
      </c>
      <c r="L2147" s="36" t="str">
        <f t="shared" si="166"/>
        <v>August</v>
      </c>
      <c r="M2147" s="36">
        <f t="shared" si="167"/>
        <v>35</v>
      </c>
      <c r="N2147" s="36">
        <f t="shared" si="168"/>
        <v>27</v>
      </c>
      <c r="O2147" s="36" t="str">
        <f t="shared" si="169"/>
        <v>201635</v>
      </c>
      <c r="P2147" s="36" t="str">
        <f>CONCATENATE(K2147,MONTH(ExpensesDBTable[[#This Row],[Date]]))</f>
        <v>20168</v>
      </c>
      <c r="Q2147" s="36" t="s">
        <v>119</v>
      </c>
      <c r="R2147" s="36" t="s">
        <v>14</v>
      </c>
      <c r="S2147" s="38">
        <v>1.64</v>
      </c>
      <c r="T2147" s="36" t="s">
        <v>100</v>
      </c>
      <c r="U2147" s="36" t="s">
        <v>2037</v>
      </c>
    </row>
    <row r="2148" spans="10:21" x14ac:dyDescent="0.25">
      <c r="J2148" s="37">
        <v>42609</v>
      </c>
      <c r="K2148" s="36">
        <f t="shared" si="165"/>
        <v>2016</v>
      </c>
      <c r="L2148" s="36" t="str">
        <f t="shared" si="166"/>
        <v>August</v>
      </c>
      <c r="M2148" s="36">
        <f t="shared" si="167"/>
        <v>35</v>
      </c>
      <c r="N2148" s="36">
        <f t="shared" si="168"/>
        <v>27</v>
      </c>
      <c r="O2148" s="36" t="str">
        <f t="shared" si="169"/>
        <v>201635</v>
      </c>
      <c r="P2148" s="36" t="str">
        <f>CONCATENATE(K2148,MONTH(ExpensesDBTable[[#This Row],[Date]]))</f>
        <v>20168</v>
      </c>
      <c r="Q2148" s="36" t="s">
        <v>108</v>
      </c>
      <c r="R2148" s="36" t="s">
        <v>14</v>
      </c>
      <c r="S2148" s="38">
        <v>4.43</v>
      </c>
      <c r="T2148" s="36" t="s">
        <v>100</v>
      </c>
      <c r="U2148" s="36" t="s">
        <v>2038</v>
      </c>
    </row>
    <row r="2149" spans="10:21" x14ac:dyDescent="0.25">
      <c r="J2149" s="37">
        <v>42610</v>
      </c>
      <c r="K2149" s="36">
        <f t="shared" si="165"/>
        <v>2016</v>
      </c>
      <c r="L2149" s="36" t="str">
        <f t="shared" si="166"/>
        <v>August</v>
      </c>
      <c r="M2149" s="36">
        <f t="shared" si="167"/>
        <v>35</v>
      </c>
      <c r="N2149" s="36">
        <f t="shared" si="168"/>
        <v>28</v>
      </c>
      <c r="O2149" s="36" t="str">
        <f t="shared" si="169"/>
        <v>201635</v>
      </c>
      <c r="P2149" s="36" t="str">
        <f>CONCATENATE(K2149,MONTH(ExpensesDBTable[[#This Row],[Date]]))</f>
        <v>20168</v>
      </c>
      <c r="Q2149" s="36" t="s">
        <v>130</v>
      </c>
      <c r="R2149" s="36" t="s">
        <v>14</v>
      </c>
      <c r="S2149" s="38">
        <v>10</v>
      </c>
      <c r="T2149" s="36" t="s">
        <v>100</v>
      </c>
      <c r="U2149" s="36" t="s">
        <v>130</v>
      </c>
    </row>
    <row r="2150" spans="10:21" x14ac:dyDescent="0.25">
      <c r="J2150" s="37">
        <v>42610</v>
      </c>
      <c r="K2150" s="36">
        <f t="shared" si="165"/>
        <v>2016</v>
      </c>
      <c r="L2150" s="36" t="str">
        <f t="shared" si="166"/>
        <v>August</v>
      </c>
      <c r="M2150" s="36">
        <f t="shared" si="167"/>
        <v>35</v>
      </c>
      <c r="N2150" s="36">
        <f t="shared" si="168"/>
        <v>28</v>
      </c>
      <c r="O2150" s="36" t="str">
        <f t="shared" si="169"/>
        <v>201635</v>
      </c>
      <c r="P2150" s="36" t="str">
        <f>CONCATENATE(K2150,MONTH(ExpensesDBTable[[#This Row],[Date]]))</f>
        <v>20168</v>
      </c>
      <c r="Q2150" s="36" t="s">
        <v>1013</v>
      </c>
      <c r="R2150" s="36" t="s">
        <v>17</v>
      </c>
      <c r="S2150" s="38">
        <v>107</v>
      </c>
      <c r="T2150" s="36" t="s">
        <v>106</v>
      </c>
      <c r="U2150" s="36" t="s">
        <v>2039</v>
      </c>
    </row>
    <row r="2151" spans="10:21" x14ac:dyDescent="0.25">
      <c r="J2151" s="37">
        <v>42610</v>
      </c>
      <c r="K2151" s="36">
        <f t="shared" si="165"/>
        <v>2016</v>
      </c>
      <c r="L2151" s="36" t="str">
        <f t="shared" si="166"/>
        <v>August</v>
      </c>
      <c r="M2151" s="36">
        <f t="shared" si="167"/>
        <v>35</v>
      </c>
      <c r="N2151" s="36">
        <f t="shared" si="168"/>
        <v>28</v>
      </c>
      <c r="O2151" s="36" t="str">
        <f t="shared" si="169"/>
        <v>201635</v>
      </c>
      <c r="P2151" s="36" t="str">
        <f>CONCATENATE(K2151,MONTH(ExpensesDBTable[[#This Row],[Date]]))</f>
        <v>20168</v>
      </c>
      <c r="Q2151" s="36" t="s">
        <v>1051</v>
      </c>
      <c r="R2151" s="36" t="s">
        <v>14</v>
      </c>
      <c r="S2151" s="38">
        <v>2.95</v>
      </c>
      <c r="T2151" s="36" t="s">
        <v>100</v>
      </c>
      <c r="U2151" s="36" t="s">
        <v>2040</v>
      </c>
    </row>
    <row r="2152" spans="10:21" x14ac:dyDescent="0.25">
      <c r="J2152" s="37">
        <v>42610</v>
      </c>
      <c r="K2152" s="36">
        <f t="shared" si="165"/>
        <v>2016</v>
      </c>
      <c r="L2152" s="36" t="str">
        <f t="shared" si="166"/>
        <v>August</v>
      </c>
      <c r="M2152" s="36">
        <f t="shared" si="167"/>
        <v>35</v>
      </c>
      <c r="N2152" s="36">
        <f t="shared" si="168"/>
        <v>28</v>
      </c>
      <c r="O2152" s="36" t="str">
        <f t="shared" si="169"/>
        <v>201635</v>
      </c>
      <c r="P2152" s="36" t="str">
        <f>CONCATENATE(K2152,MONTH(ExpensesDBTable[[#This Row],[Date]]))</f>
        <v>20168</v>
      </c>
      <c r="Q2152" s="36" t="s">
        <v>108</v>
      </c>
      <c r="R2152" s="36" t="s">
        <v>14</v>
      </c>
      <c r="S2152" s="38">
        <v>2.84</v>
      </c>
      <c r="T2152" s="36" t="s">
        <v>100</v>
      </c>
      <c r="U2152" s="36" t="s">
        <v>159</v>
      </c>
    </row>
    <row r="2153" spans="10:21" x14ac:dyDescent="0.25">
      <c r="J2153" s="37">
        <v>42610</v>
      </c>
      <c r="K2153" s="36">
        <f t="shared" si="165"/>
        <v>2016</v>
      </c>
      <c r="L2153" s="36" t="str">
        <f t="shared" si="166"/>
        <v>August</v>
      </c>
      <c r="M2153" s="36">
        <f t="shared" si="167"/>
        <v>35</v>
      </c>
      <c r="N2153" s="36">
        <f t="shared" si="168"/>
        <v>28</v>
      </c>
      <c r="O2153" s="36" t="str">
        <f t="shared" si="169"/>
        <v>201635</v>
      </c>
      <c r="P2153" s="36" t="str">
        <f>CONCATENATE(K2153,MONTH(ExpensesDBTable[[#This Row],[Date]]))</f>
        <v>20168</v>
      </c>
      <c r="Q2153" s="36" t="s">
        <v>182</v>
      </c>
      <c r="R2153" s="36" t="s">
        <v>14</v>
      </c>
      <c r="S2153" s="38">
        <v>7.5</v>
      </c>
      <c r="T2153" s="36" t="s">
        <v>100</v>
      </c>
      <c r="U2153" s="36" t="s">
        <v>2041</v>
      </c>
    </row>
    <row r="2154" spans="10:21" x14ac:dyDescent="0.25">
      <c r="J2154" s="37">
        <v>42610</v>
      </c>
      <c r="K2154" s="36">
        <f t="shared" si="165"/>
        <v>2016</v>
      </c>
      <c r="L2154" s="36" t="str">
        <f t="shared" si="166"/>
        <v>August</v>
      </c>
      <c r="M2154" s="36">
        <f t="shared" si="167"/>
        <v>35</v>
      </c>
      <c r="N2154" s="36">
        <f t="shared" si="168"/>
        <v>28</v>
      </c>
      <c r="O2154" s="36" t="str">
        <f t="shared" si="169"/>
        <v>201635</v>
      </c>
      <c r="P2154" s="36" t="str">
        <f>CONCATENATE(K2154,MONTH(ExpensesDBTable[[#This Row],[Date]]))</f>
        <v>20168</v>
      </c>
      <c r="Q2154" s="36" t="s">
        <v>1051</v>
      </c>
      <c r="R2154" s="36" t="s">
        <v>14</v>
      </c>
      <c r="S2154" s="38">
        <v>1.19</v>
      </c>
      <c r="T2154" s="36" t="s">
        <v>100</v>
      </c>
      <c r="U2154" s="36" t="s">
        <v>2042</v>
      </c>
    </row>
    <row r="2155" spans="10:21" x14ac:dyDescent="0.25">
      <c r="J2155" s="37">
        <v>42611</v>
      </c>
      <c r="K2155" s="36">
        <f t="shared" si="165"/>
        <v>2016</v>
      </c>
      <c r="L2155" s="36" t="str">
        <f t="shared" si="166"/>
        <v>August</v>
      </c>
      <c r="M2155" s="36">
        <f t="shared" si="167"/>
        <v>36</v>
      </c>
      <c r="N2155" s="36">
        <f t="shared" si="168"/>
        <v>29</v>
      </c>
      <c r="O2155" s="36" t="str">
        <f t="shared" si="169"/>
        <v>201636</v>
      </c>
      <c r="P2155" s="36" t="str">
        <f>CONCATENATE(K2155,MONTH(ExpensesDBTable[[#This Row],[Date]]))</f>
        <v>20168</v>
      </c>
      <c r="Q2155" s="36" t="s">
        <v>119</v>
      </c>
      <c r="R2155" s="36" t="s">
        <v>14</v>
      </c>
      <c r="S2155" s="38">
        <v>2.8</v>
      </c>
      <c r="T2155" s="36" t="s">
        <v>100</v>
      </c>
      <c r="U2155" s="36" t="s">
        <v>2043</v>
      </c>
    </row>
    <row r="2156" spans="10:21" x14ac:dyDescent="0.25">
      <c r="J2156" s="37">
        <v>42611</v>
      </c>
      <c r="K2156" s="36">
        <f t="shared" si="165"/>
        <v>2016</v>
      </c>
      <c r="L2156" s="36" t="str">
        <f t="shared" si="166"/>
        <v>August</v>
      </c>
      <c r="M2156" s="36">
        <f t="shared" si="167"/>
        <v>36</v>
      </c>
      <c r="N2156" s="36">
        <f t="shared" si="168"/>
        <v>29</v>
      </c>
      <c r="O2156" s="36" t="str">
        <f t="shared" si="169"/>
        <v>201636</v>
      </c>
      <c r="P2156" s="36" t="str">
        <f>CONCATENATE(K2156,MONTH(ExpensesDBTable[[#This Row],[Date]]))</f>
        <v>20168</v>
      </c>
      <c r="Q2156" s="36" t="s">
        <v>119</v>
      </c>
      <c r="R2156" s="36" t="s">
        <v>14</v>
      </c>
      <c r="S2156" s="38">
        <v>21.23</v>
      </c>
      <c r="T2156" s="36" t="s">
        <v>100</v>
      </c>
      <c r="U2156" s="36" t="s">
        <v>2044</v>
      </c>
    </row>
    <row r="2157" spans="10:21" x14ac:dyDescent="0.25">
      <c r="J2157" s="37">
        <v>42612</v>
      </c>
      <c r="K2157" s="36">
        <f t="shared" si="165"/>
        <v>2016</v>
      </c>
      <c r="L2157" s="36" t="str">
        <f t="shared" si="166"/>
        <v>August</v>
      </c>
      <c r="M2157" s="36">
        <f t="shared" si="167"/>
        <v>36</v>
      </c>
      <c r="N2157" s="36">
        <f t="shared" si="168"/>
        <v>30</v>
      </c>
      <c r="O2157" s="36" t="str">
        <f t="shared" si="169"/>
        <v>201636</v>
      </c>
      <c r="P2157" s="36" t="str">
        <f>CONCATENATE(K2157,MONTH(ExpensesDBTable[[#This Row],[Date]]))</f>
        <v>20168</v>
      </c>
      <c r="Q2157" s="36" t="s">
        <v>1051</v>
      </c>
      <c r="R2157" s="36" t="s">
        <v>14</v>
      </c>
      <c r="S2157" s="38">
        <v>1.49</v>
      </c>
      <c r="T2157" s="36" t="s">
        <v>100</v>
      </c>
      <c r="U2157" s="36" t="s">
        <v>2045</v>
      </c>
    </row>
    <row r="2158" spans="10:21" x14ac:dyDescent="0.25">
      <c r="J2158" s="37">
        <v>42612</v>
      </c>
      <c r="K2158" s="36">
        <f t="shared" si="165"/>
        <v>2016</v>
      </c>
      <c r="L2158" s="36" t="str">
        <f t="shared" si="166"/>
        <v>August</v>
      </c>
      <c r="M2158" s="36">
        <f t="shared" si="167"/>
        <v>36</v>
      </c>
      <c r="N2158" s="36">
        <f t="shared" si="168"/>
        <v>30</v>
      </c>
      <c r="O2158" s="36" t="str">
        <f t="shared" si="169"/>
        <v>201636</v>
      </c>
      <c r="P2158" s="36" t="str">
        <f>CONCATENATE(K2158,MONTH(ExpensesDBTable[[#This Row],[Date]]))</f>
        <v>20168</v>
      </c>
      <c r="Q2158" s="36" t="s">
        <v>108</v>
      </c>
      <c r="R2158" s="36" t="s">
        <v>14</v>
      </c>
      <c r="S2158" s="38">
        <v>5.74</v>
      </c>
      <c r="T2158" s="36" t="s">
        <v>100</v>
      </c>
      <c r="U2158" s="36" t="s">
        <v>2046</v>
      </c>
    </row>
    <row r="2159" spans="10:21" x14ac:dyDescent="0.25">
      <c r="J2159" s="37">
        <v>42612</v>
      </c>
      <c r="K2159" s="36">
        <f t="shared" si="165"/>
        <v>2016</v>
      </c>
      <c r="L2159" s="36" t="str">
        <f t="shared" si="166"/>
        <v>August</v>
      </c>
      <c r="M2159" s="36">
        <f t="shared" si="167"/>
        <v>36</v>
      </c>
      <c r="N2159" s="36">
        <f t="shared" si="168"/>
        <v>30</v>
      </c>
      <c r="O2159" s="36" t="str">
        <f t="shared" si="169"/>
        <v>201636</v>
      </c>
      <c r="P2159" s="36" t="str">
        <f>CONCATENATE(K2159,MONTH(ExpensesDBTable[[#This Row],[Date]]))</f>
        <v>20168</v>
      </c>
      <c r="Q2159" s="36" t="s">
        <v>122</v>
      </c>
      <c r="R2159" s="36" t="s">
        <v>11</v>
      </c>
      <c r="S2159" s="38">
        <v>39</v>
      </c>
      <c r="T2159" s="36" t="s">
        <v>106</v>
      </c>
      <c r="U2159" s="36" t="s">
        <v>2047</v>
      </c>
    </row>
    <row r="2160" spans="10:21" x14ac:dyDescent="0.25">
      <c r="J2160" s="37">
        <v>42613</v>
      </c>
      <c r="K2160" s="36">
        <f t="shared" si="165"/>
        <v>2016</v>
      </c>
      <c r="L2160" s="36" t="str">
        <f t="shared" si="166"/>
        <v>August</v>
      </c>
      <c r="M2160" s="36">
        <f t="shared" si="167"/>
        <v>36</v>
      </c>
      <c r="N2160" s="36">
        <f t="shared" si="168"/>
        <v>31</v>
      </c>
      <c r="O2160" s="36" t="str">
        <f t="shared" si="169"/>
        <v>201636</v>
      </c>
      <c r="P2160" s="36" t="str">
        <f>CONCATENATE(K2160,MONTH(ExpensesDBTable[[#This Row],[Date]]))</f>
        <v>20168</v>
      </c>
      <c r="Q2160" s="36" t="s">
        <v>479</v>
      </c>
      <c r="R2160" s="36" t="s">
        <v>19</v>
      </c>
      <c r="S2160" s="38">
        <v>56</v>
      </c>
      <c r="T2160" s="36" t="s">
        <v>106</v>
      </c>
      <c r="U2160" s="36" t="s">
        <v>2048</v>
      </c>
    </row>
    <row r="2161" spans="10:21" x14ac:dyDescent="0.25">
      <c r="J2161" s="37">
        <v>42613</v>
      </c>
      <c r="K2161" s="36">
        <f t="shared" si="165"/>
        <v>2016</v>
      </c>
      <c r="L2161" s="36" t="str">
        <f t="shared" si="166"/>
        <v>August</v>
      </c>
      <c r="M2161" s="36">
        <f t="shared" si="167"/>
        <v>36</v>
      </c>
      <c r="N2161" s="36">
        <f t="shared" si="168"/>
        <v>31</v>
      </c>
      <c r="O2161" s="36" t="str">
        <f t="shared" si="169"/>
        <v>201636</v>
      </c>
      <c r="P2161" s="36" t="str">
        <f>CONCATENATE(K2161,MONTH(ExpensesDBTable[[#This Row],[Date]]))</f>
        <v>20168</v>
      </c>
      <c r="Q2161" s="36" t="s">
        <v>533</v>
      </c>
      <c r="R2161" s="36" t="s">
        <v>23</v>
      </c>
      <c r="S2161" s="38">
        <v>60</v>
      </c>
      <c r="T2161" s="36" t="s">
        <v>106</v>
      </c>
      <c r="U2161" s="36" t="s">
        <v>2049</v>
      </c>
    </row>
    <row r="2162" spans="10:21" x14ac:dyDescent="0.25">
      <c r="J2162" s="37">
        <v>42614</v>
      </c>
      <c r="K2162" s="36">
        <f t="shared" si="165"/>
        <v>2016</v>
      </c>
      <c r="L2162" s="36" t="str">
        <f t="shared" si="166"/>
        <v>September</v>
      </c>
      <c r="M2162" s="36">
        <f t="shared" si="167"/>
        <v>36</v>
      </c>
      <c r="N2162" s="36">
        <f t="shared" si="168"/>
        <v>1</v>
      </c>
      <c r="O2162" s="36" t="str">
        <f t="shared" si="169"/>
        <v>201636</v>
      </c>
      <c r="P2162" s="36" t="str">
        <f>CONCATENATE(K2162,MONTH(ExpensesDBTable[[#This Row],[Date]]))</f>
        <v>20169</v>
      </c>
      <c r="Q2162" s="36" t="s">
        <v>2050</v>
      </c>
      <c r="R2162" s="36" t="s">
        <v>18</v>
      </c>
      <c r="S2162" s="38">
        <v>150</v>
      </c>
      <c r="T2162" s="36" t="s">
        <v>106</v>
      </c>
      <c r="U2162" s="36" t="s">
        <v>2051</v>
      </c>
    </row>
    <row r="2163" spans="10:21" x14ac:dyDescent="0.25">
      <c r="J2163" s="37">
        <v>42614</v>
      </c>
      <c r="K2163" s="36">
        <f t="shared" si="165"/>
        <v>2016</v>
      </c>
      <c r="L2163" s="36" t="str">
        <f t="shared" si="166"/>
        <v>September</v>
      </c>
      <c r="M2163" s="36">
        <f t="shared" si="167"/>
        <v>36</v>
      </c>
      <c r="N2163" s="36">
        <f t="shared" si="168"/>
        <v>1</v>
      </c>
      <c r="O2163" s="36" t="str">
        <f t="shared" si="169"/>
        <v>201636</v>
      </c>
      <c r="P2163" s="36" t="str">
        <f>CONCATENATE(K2163,MONTH(ExpensesDBTable[[#This Row],[Date]]))</f>
        <v>20169</v>
      </c>
      <c r="Q2163" s="36" t="s">
        <v>108</v>
      </c>
      <c r="R2163" s="36" t="s">
        <v>14</v>
      </c>
      <c r="S2163" s="38">
        <v>10.43</v>
      </c>
      <c r="T2163" s="36" t="s">
        <v>100</v>
      </c>
      <c r="U2163" s="36" t="s">
        <v>2052</v>
      </c>
    </row>
    <row r="2164" spans="10:21" x14ac:dyDescent="0.25">
      <c r="J2164" s="37">
        <v>42614</v>
      </c>
      <c r="K2164" s="36">
        <f t="shared" si="165"/>
        <v>2016</v>
      </c>
      <c r="L2164" s="36" t="str">
        <f t="shared" si="166"/>
        <v>September</v>
      </c>
      <c r="M2164" s="36">
        <f t="shared" si="167"/>
        <v>36</v>
      </c>
      <c r="N2164" s="36">
        <f t="shared" si="168"/>
        <v>1</v>
      </c>
      <c r="O2164" s="36" t="str">
        <f t="shared" si="169"/>
        <v>201636</v>
      </c>
      <c r="P2164" s="36" t="str">
        <f>CONCATENATE(K2164,MONTH(ExpensesDBTable[[#This Row],[Date]]))</f>
        <v>20169</v>
      </c>
      <c r="Q2164" s="36" t="s">
        <v>119</v>
      </c>
      <c r="R2164" s="36" t="s">
        <v>14</v>
      </c>
      <c r="S2164" s="38">
        <v>6.06</v>
      </c>
      <c r="T2164" s="36" t="s">
        <v>100</v>
      </c>
      <c r="U2164" s="36" t="s">
        <v>452</v>
      </c>
    </row>
    <row r="2165" spans="10:21" x14ac:dyDescent="0.25">
      <c r="J2165" s="37">
        <v>42614</v>
      </c>
      <c r="K2165" s="36">
        <f t="shared" si="165"/>
        <v>2016</v>
      </c>
      <c r="L2165" s="36" t="str">
        <f t="shared" si="166"/>
        <v>September</v>
      </c>
      <c r="M2165" s="36">
        <f t="shared" si="167"/>
        <v>36</v>
      </c>
      <c r="N2165" s="36">
        <f t="shared" si="168"/>
        <v>1</v>
      </c>
      <c r="O2165" s="36" t="str">
        <f t="shared" si="169"/>
        <v>201636</v>
      </c>
      <c r="P2165" s="36" t="str">
        <f>CONCATENATE(K2165,MONTH(ExpensesDBTable[[#This Row],[Date]]))</f>
        <v>20169</v>
      </c>
      <c r="Q2165" s="36" t="s">
        <v>182</v>
      </c>
      <c r="R2165" s="36" t="s">
        <v>16</v>
      </c>
      <c r="S2165" s="38">
        <v>58.72</v>
      </c>
      <c r="T2165" s="36" t="s">
        <v>106</v>
      </c>
      <c r="U2165" s="36" t="s">
        <v>2053</v>
      </c>
    </row>
    <row r="2166" spans="10:21" x14ac:dyDescent="0.25">
      <c r="J2166" s="37">
        <v>42615</v>
      </c>
      <c r="K2166" s="36">
        <f t="shared" si="165"/>
        <v>2016</v>
      </c>
      <c r="L2166" s="36" t="str">
        <f t="shared" si="166"/>
        <v>September</v>
      </c>
      <c r="M2166" s="36">
        <f t="shared" si="167"/>
        <v>36</v>
      </c>
      <c r="N2166" s="36">
        <f t="shared" si="168"/>
        <v>2</v>
      </c>
      <c r="O2166" s="36" t="str">
        <f t="shared" si="169"/>
        <v>201636</v>
      </c>
      <c r="P2166" s="36" t="str">
        <f>CONCATENATE(K2166,MONTH(ExpensesDBTable[[#This Row],[Date]]))</f>
        <v>20169</v>
      </c>
      <c r="Q2166" s="36" t="s">
        <v>182</v>
      </c>
      <c r="R2166" s="36" t="s">
        <v>14</v>
      </c>
      <c r="S2166" s="38">
        <v>7.35</v>
      </c>
      <c r="T2166" s="36" t="s">
        <v>100</v>
      </c>
      <c r="U2166" s="36" t="s">
        <v>645</v>
      </c>
    </row>
    <row r="2167" spans="10:21" x14ac:dyDescent="0.25">
      <c r="J2167" s="37">
        <v>42615</v>
      </c>
      <c r="K2167" s="36">
        <f t="shared" si="165"/>
        <v>2016</v>
      </c>
      <c r="L2167" s="36" t="str">
        <f t="shared" si="166"/>
        <v>September</v>
      </c>
      <c r="M2167" s="36">
        <f t="shared" si="167"/>
        <v>36</v>
      </c>
      <c r="N2167" s="36">
        <f t="shared" si="168"/>
        <v>2</v>
      </c>
      <c r="O2167" s="36" t="str">
        <f t="shared" si="169"/>
        <v>201636</v>
      </c>
      <c r="P2167" s="36" t="str">
        <f>CONCATENATE(K2167,MONTH(ExpensesDBTable[[#This Row],[Date]]))</f>
        <v>20169</v>
      </c>
      <c r="Q2167" s="36" t="s">
        <v>1051</v>
      </c>
      <c r="R2167" s="36" t="s">
        <v>14</v>
      </c>
      <c r="S2167" s="38">
        <v>5.7</v>
      </c>
      <c r="T2167" s="36" t="s">
        <v>100</v>
      </c>
      <c r="U2167" s="36" t="s">
        <v>2054</v>
      </c>
    </row>
    <row r="2168" spans="10:21" x14ac:dyDescent="0.25">
      <c r="J2168" s="37">
        <v>42615</v>
      </c>
      <c r="K2168" s="36">
        <f t="shared" si="165"/>
        <v>2016</v>
      </c>
      <c r="L2168" s="36" t="str">
        <f t="shared" si="166"/>
        <v>September</v>
      </c>
      <c r="M2168" s="36">
        <f t="shared" si="167"/>
        <v>36</v>
      </c>
      <c r="N2168" s="36">
        <f t="shared" si="168"/>
        <v>2</v>
      </c>
      <c r="O2168" s="36" t="str">
        <f t="shared" si="169"/>
        <v>201636</v>
      </c>
      <c r="P2168" s="36" t="str">
        <f>CONCATENATE(K2168,MONTH(ExpensesDBTable[[#This Row],[Date]]))</f>
        <v>20169</v>
      </c>
      <c r="Q2168" s="36" t="s">
        <v>182</v>
      </c>
      <c r="R2168" s="36" t="s">
        <v>16</v>
      </c>
      <c r="S2168" s="38">
        <v>204.72</v>
      </c>
      <c r="T2168" s="36" t="s">
        <v>106</v>
      </c>
      <c r="U2168" s="36" t="s">
        <v>2055</v>
      </c>
    </row>
    <row r="2169" spans="10:21" x14ac:dyDescent="0.25">
      <c r="J2169" s="37">
        <v>42615</v>
      </c>
      <c r="K2169" s="36">
        <f t="shared" si="165"/>
        <v>2016</v>
      </c>
      <c r="L2169" s="36" t="str">
        <f t="shared" si="166"/>
        <v>September</v>
      </c>
      <c r="M2169" s="36">
        <f t="shared" si="167"/>
        <v>36</v>
      </c>
      <c r="N2169" s="36">
        <f t="shared" si="168"/>
        <v>2</v>
      </c>
      <c r="O2169" s="36" t="str">
        <f t="shared" si="169"/>
        <v>201636</v>
      </c>
      <c r="P2169" s="36" t="str">
        <f>CONCATENATE(K2169,MONTH(ExpensesDBTable[[#This Row],[Date]]))</f>
        <v>20169</v>
      </c>
      <c r="Q2169" s="36" t="s">
        <v>182</v>
      </c>
      <c r="R2169" s="36" t="s">
        <v>14</v>
      </c>
      <c r="S2169" s="38">
        <v>19.989999999999998</v>
      </c>
      <c r="T2169" s="36" t="s">
        <v>100</v>
      </c>
      <c r="U2169" s="36" t="s">
        <v>2056</v>
      </c>
    </row>
    <row r="2170" spans="10:21" x14ac:dyDescent="0.25">
      <c r="J2170" s="37">
        <v>42616</v>
      </c>
      <c r="K2170" s="36">
        <f t="shared" si="165"/>
        <v>2016</v>
      </c>
      <c r="L2170" s="36" t="str">
        <f t="shared" si="166"/>
        <v>September</v>
      </c>
      <c r="M2170" s="36">
        <f t="shared" si="167"/>
        <v>36</v>
      </c>
      <c r="N2170" s="36">
        <f t="shared" si="168"/>
        <v>3</v>
      </c>
      <c r="O2170" s="36" t="str">
        <f t="shared" si="169"/>
        <v>201636</v>
      </c>
      <c r="P2170" s="36" t="str">
        <f>CONCATENATE(K2170,MONTH(ExpensesDBTable[[#This Row],[Date]]))</f>
        <v>20169</v>
      </c>
      <c r="Q2170" s="36" t="s">
        <v>182</v>
      </c>
      <c r="R2170" s="36" t="s">
        <v>14</v>
      </c>
      <c r="S2170" s="38">
        <v>2.5</v>
      </c>
      <c r="T2170" s="36" t="s">
        <v>100</v>
      </c>
      <c r="U2170" s="36" t="s">
        <v>2057</v>
      </c>
    </row>
    <row r="2171" spans="10:21" x14ac:dyDescent="0.25">
      <c r="J2171" s="37">
        <v>42616</v>
      </c>
      <c r="K2171" s="36">
        <f t="shared" si="165"/>
        <v>2016</v>
      </c>
      <c r="L2171" s="36" t="str">
        <f t="shared" si="166"/>
        <v>September</v>
      </c>
      <c r="M2171" s="36">
        <f t="shared" si="167"/>
        <v>36</v>
      </c>
      <c r="N2171" s="36">
        <f t="shared" si="168"/>
        <v>3</v>
      </c>
      <c r="O2171" s="36" t="str">
        <f t="shared" si="169"/>
        <v>201636</v>
      </c>
      <c r="P2171" s="36" t="str">
        <f>CONCATENATE(K2171,MONTH(ExpensesDBTable[[#This Row],[Date]]))</f>
        <v>20169</v>
      </c>
      <c r="Q2171" s="36" t="s">
        <v>604</v>
      </c>
      <c r="R2171" s="36" t="s">
        <v>14</v>
      </c>
      <c r="S2171" s="38">
        <v>6</v>
      </c>
      <c r="T2171" s="36" t="s">
        <v>100</v>
      </c>
      <c r="U2171" s="36" t="s">
        <v>1085</v>
      </c>
    </row>
    <row r="2172" spans="10:21" x14ac:dyDescent="0.25">
      <c r="J2172" s="37">
        <v>42616</v>
      </c>
      <c r="K2172" s="36">
        <f t="shared" si="165"/>
        <v>2016</v>
      </c>
      <c r="L2172" s="36" t="str">
        <f t="shared" si="166"/>
        <v>September</v>
      </c>
      <c r="M2172" s="36">
        <f t="shared" si="167"/>
        <v>36</v>
      </c>
      <c r="N2172" s="36">
        <f t="shared" si="168"/>
        <v>3</v>
      </c>
      <c r="O2172" s="36" t="str">
        <f t="shared" si="169"/>
        <v>201636</v>
      </c>
      <c r="P2172" s="36" t="str">
        <f>CONCATENATE(K2172,MONTH(ExpensesDBTable[[#This Row],[Date]]))</f>
        <v>20169</v>
      </c>
      <c r="Q2172" s="36" t="s">
        <v>182</v>
      </c>
      <c r="R2172" s="36" t="s">
        <v>14</v>
      </c>
      <c r="S2172" s="38">
        <v>2.6</v>
      </c>
      <c r="T2172" s="36" t="s">
        <v>100</v>
      </c>
      <c r="U2172" s="36" t="s">
        <v>1908</v>
      </c>
    </row>
    <row r="2173" spans="10:21" x14ac:dyDescent="0.25">
      <c r="J2173" s="37">
        <v>42616</v>
      </c>
      <c r="K2173" s="36">
        <f t="shared" si="165"/>
        <v>2016</v>
      </c>
      <c r="L2173" s="36" t="str">
        <f t="shared" si="166"/>
        <v>September</v>
      </c>
      <c r="M2173" s="36">
        <f t="shared" si="167"/>
        <v>36</v>
      </c>
      <c r="N2173" s="36">
        <f t="shared" si="168"/>
        <v>3</v>
      </c>
      <c r="O2173" s="36" t="str">
        <f t="shared" si="169"/>
        <v>201636</v>
      </c>
      <c r="P2173" s="36" t="str">
        <f>CONCATENATE(K2173,MONTH(ExpensesDBTable[[#This Row],[Date]]))</f>
        <v>20169</v>
      </c>
      <c r="Q2173" s="36" t="s">
        <v>182</v>
      </c>
      <c r="R2173" s="36" t="s">
        <v>14</v>
      </c>
      <c r="S2173" s="38">
        <v>4.25</v>
      </c>
      <c r="T2173" s="36" t="s">
        <v>100</v>
      </c>
      <c r="U2173" s="36" t="s">
        <v>1085</v>
      </c>
    </row>
    <row r="2174" spans="10:21" x14ac:dyDescent="0.25">
      <c r="J2174" s="37">
        <v>42616</v>
      </c>
      <c r="K2174" s="36">
        <f t="shared" si="165"/>
        <v>2016</v>
      </c>
      <c r="L2174" s="36" t="str">
        <f t="shared" si="166"/>
        <v>September</v>
      </c>
      <c r="M2174" s="36">
        <f t="shared" si="167"/>
        <v>36</v>
      </c>
      <c r="N2174" s="36">
        <f t="shared" si="168"/>
        <v>3</v>
      </c>
      <c r="O2174" s="36" t="str">
        <f t="shared" si="169"/>
        <v>201636</v>
      </c>
      <c r="P2174" s="36" t="str">
        <f>CONCATENATE(K2174,MONTH(ExpensesDBTable[[#This Row],[Date]]))</f>
        <v>20169</v>
      </c>
      <c r="Q2174" s="36" t="s">
        <v>108</v>
      </c>
      <c r="R2174" s="36" t="s">
        <v>14</v>
      </c>
      <c r="S2174" s="38">
        <v>3</v>
      </c>
      <c r="T2174" s="36" t="s">
        <v>100</v>
      </c>
      <c r="U2174" s="36" t="s">
        <v>2058</v>
      </c>
    </row>
    <row r="2175" spans="10:21" x14ac:dyDescent="0.25">
      <c r="J2175" s="37">
        <v>42616</v>
      </c>
      <c r="K2175" s="36">
        <f t="shared" si="165"/>
        <v>2016</v>
      </c>
      <c r="L2175" s="36" t="str">
        <f t="shared" si="166"/>
        <v>September</v>
      </c>
      <c r="M2175" s="36">
        <f t="shared" si="167"/>
        <v>36</v>
      </c>
      <c r="N2175" s="36">
        <f t="shared" si="168"/>
        <v>3</v>
      </c>
      <c r="O2175" s="36" t="str">
        <f t="shared" si="169"/>
        <v>201636</v>
      </c>
      <c r="P2175" s="36" t="str">
        <f>CONCATENATE(K2175,MONTH(ExpensesDBTable[[#This Row],[Date]]))</f>
        <v>20169</v>
      </c>
      <c r="Q2175" s="36" t="s">
        <v>119</v>
      </c>
      <c r="R2175" s="36" t="s">
        <v>14</v>
      </c>
      <c r="S2175" s="38">
        <v>4.1500000000000004</v>
      </c>
      <c r="T2175" s="36" t="s">
        <v>100</v>
      </c>
      <c r="U2175" s="36" t="s">
        <v>2059</v>
      </c>
    </row>
    <row r="2176" spans="10:21" x14ac:dyDescent="0.25">
      <c r="J2176" s="37">
        <v>42616</v>
      </c>
      <c r="K2176" s="36">
        <f t="shared" si="165"/>
        <v>2016</v>
      </c>
      <c r="L2176" s="36" t="str">
        <f t="shared" si="166"/>
        <v>September</v>
      </c>
      <c r="M2176" s="36">
        <f t="shared" si="167"/>
        <v>36</v>
      </c>
      <c r="N2176" s="36">
        <f t="shared" si="168"/>
        <v>3</v>
      </c>
      <c r="O2176" s="36" t="str">
        <f t="shared" si="169"/>
        <v>201636</v>
      </c>
      <c r="P2176" s="36" t="str">
        <f>CONCATENATE(K2176,MONTH(ExpensesDBTable[[#This Row],[Date]]))</f>
        <v>20169</v>
      </c>
      <c r="Q2176" s="36" t="s">
        <v>145</v>
      </c>
      <c r="R2176" s="36" t="s">
        <v>23</v>
      </c>
      <c r="S2176" s="38">
        <v>15.62</v>
      </c>
      <c r="T2176" s="36" t="s">
        <v>106</v>
      </c>
      <c r="U2176" s="36" t="s">
        <v>1537</v>
      </c>
    </row>
    <row r="2177" spans="10:21" x14ac:dyDescent="0.25">
      <c r="J2177" s="37">
        <v>42616</v>
      </c>
      <c r="K2177" s="36">
        <f t="shared" si="165"/>
        <v>2016</v>
      </c>
      <c r="L2177" s="36" t="str">
        <f t="shared" si="166"/>
        <v>September</v>
      </c>
      <c r="M2177" s="36">
        <f t="shared" si="167"/>
        <v>36</v>
      </c>
      <c r="N2177" s="36">
        <f t="shared" si="168"/>
        <v>3</v>
      </c>
      <c r="O2177" s="36" t="str">
        <f t="shared" si="169"/>
        <v>201636</v>
      </c>
      <c r="P2177" s="36" t="str">
        <f>CONCATENATE(K2177,MONTH(ExpensesDBTable[[#This Row],[Date]]))</f>
        <v>20169</v>
      </c>
      <c r="Q2177" s="36" t="s">
        <v>1051</v>
      </c>
      <c r="R2177" s="36" t="s">
        <v>14</v>
      </c>
      <c r="S2177" s="38">
        <v>2.7</v>
      </c>
      <c r="T2177" s="36" t="s">
        <v>100</v>
      </c>
      <c r="U2177" s="36" t="s">
        <v>2060</v>
      </c>
    </row>
    <row r="2178" spans="10:21" x14ac:dyDescent="0.25">
      <c r="J2178" s="37">
        <v>42617</v>
      </c>
      <c r="K2178" s="36">
        <f t="shared" si="165"/>
        <v>2016</v>
      </c>
      <c r="L2178" s="36" t="str">
        <f t="shared" si="166"/>
        <v>September</v>
      </c>
      <c r="M2178" s="36">
        <f t="shared" si="167"/>
        <v>36</v>
      </c>
      <c r="N2178" s="36">
        <f t="shared" si="168"/>
        <v>4</v>
      </c>
      <c r="O2178" s="36" t="str">
        <f t="shared" si="169"/>
        <v>201636</v>
      </c>
      <c r="P2178" s="36" t="str">
        <f>CONCATENATE(K2178,MONTH(ExpensesDBTable[[#This Row],[Date]]))</f>
        <v>20169</v>
      </c>
      <c r="Q2178" s="36" t="s">
        <v>130</v>
      </c>
      <c r="R2178" s="36" t="s">
        <v>14</v>
      </c>
      <c r="S2178" s="38">
        <v>10</v>
      </c>
      <c r="T2178" s="36" t="s">
        <v>100</v>
      </c>
      <c r="U2178" s="36" t="s">
        <v>130</v>
      </c>
    </row>
    <row r="2179" spans="10:21" x14ac:dyDescent="0.25">
      <c r="J2179" s="37">
        <v>42617</v>
      </c>
      <c r="K2179" s="36">
        <f t="shared" si="165"/>
        <v>2016</v>
      </c>
      <c r="L2179" s="36" t="str">
        <f t="shared" si="166"/>
        <v>September</v>
      </c>
      <c r="M2179" s="36">
        <f t="shared" si="167"/>
        <v>36</v>
      </c>
      <c r="N2179" s="36">
        <f t="shared" si="168"/>
        <v>4</v>
      </c>
      <c r="O2179" s="36" t="str">
        <f t="shared" si="169"/>
        <v>201636</v>
      </c>
      <c r="P2179" s="36" t="str">
        <f>CONCATENATE(K2179,MONTH(ExpensesDBTable[[#This Row],[Date]]))</f>
        <v>20169</v>
      </c>
      <c r="Q2179" s="36" t="s">
        <v>1051</v>
      </c>
      <c r="R2179" s="36" t="s">
        <v>14</v>
      </c>
      <c r="S2179" s="38">
        <v>8.81</v>
      </c>
      <c r="T2179" s="36" t="s">
        <v>100</v>
      </c>
      <c r="U2179" s="36" t="s">
        <v>1085</v>
      </c>
    </row>
    <row r="2180" spans="10:21" x14ac:dyDescent="0.25">
      <c r="J2180" s="37">
        <v>42617</v>
      </c>
      <c r="K2180" s="36">
        <f t="shared" si="165"/>
        <v>2016</v>
      </c>
      <c r="L2180" s="36" t="str">
        <f t="shared" si="166"/>
        <v>September</v>
      </c>
      <c r="M2180" s="36">
        <f t="shared" si="167"/>
        <v>36</v>
      </c>
      <c r="N2180" s="36">
        <f t="shared" si="168"/>
        <v>4</v>
      </c>
      <c r="O2180" s="36" t="str">
        <f t="shared" si="169"/>
        <v>201636</v>
      </c>
      <c r="P2180" s="36" t="str">
        <f>CONCATENATE(K2180,MONTH(ExpensesDBTable[[#This Row],[Date]]))</f>
        <v>20169</v>
      </c>
      <c r="Q2180" s="36" t="s">
        <v>1238</v>
      </c>
      <c r="R2180" s="36" t="s">
        <v>22</v>
      </c>
      <c r="S2180" s="38">
        <v>46.46</v>
      </c>
      <c r="T2180" s="36" t="s">
        <v>106</v>
      </c>
      <c r="U2180" s="36" t="s">
        <v>1238</v>
      </c>
    </row>
    <row r="2181" spans="10:21" x14ac:dyDescent="0.25">
      <c r="J2181" s="37">
        <v>42617</v>
      </c>
      <c r="K2181" s="36">
        <f t="shared" si="165"/>
        <v>2016</v>
      </c>
      <c r="L2181" s="36" t="str">
        <f t="shared" si="166"/>
        <v>September</v>
      </c>
      <c r="M2181" s="36">
        <f t="shared" si="167"/>
        <v>36</v>
      </c>
      <c r="N2181" s="36">
        <f t="shared" si="168"/>
        <v>4</v>
      </c>
      <c r="O2181" s="36" t="str">
        <f t="shared" si="169"/>
        <v>201636</v>
      </c>
      <c r="P2181" s="36" t="str">
        <f>CONCATENATE(K2181,MONTH(ExpensesDBTable[[#This Row],[Date]]))</f>
        <v>20169</v>
      </c>
      <c r="Q2181" s="36" t="s">
        <v>108</v>
      </c>
      <c r="R2181" s="36" t="s">
        <v>14</v>
      </c>
      <c r="S2181" s="38">
        <v>7.81</v>
      </c>
      <c r="T2181" s="36" t="s">
        <v>100</v>
      </c>
      <c r="U2181" s="36" t="s">
        <v>2061</v>
      </c>
    </row>
    <row r="2182" spans="10:21" x14ac:dyDescent="0.25">
      <c r="J2182" s="37">
        <v>42619</v>
      </c>
      <c r="K2182" s="36">
        <f t="shared" si="165"/>
        <v>2016</v>
      </c>
      <c r="L2182" s="36" t="str">
        <f t="shared" si="166"/>
        <v>September</v>
      </c>
      <c r="M2182" s="36">
        <f t="shared" si="167"/>
        <v>37</v>
      </c>
      <c r="N2182" s="36">
        <f t="shared" si="168"/>
        <v>6</v>
      </c>
      <c r="O2182" s="36" t="str">
        <f t="shared" si="169"/>
        <v>201637</v>
      </c>
      <c r="P2182" s="36" t="str">
        <f>CONCATENATE(K2182,MONTH(ExpensesDBTable[[#This Row],[Date]]))</f>
        <v>20169</v>
      </c>
      <c r="Q2182" s="36" t="s">
        <v>119</v>
      </c>
      <c r="R2182" s="36" t="s">
        <v>14</v>
      </c>
      <c r="S2182" s="38">
        <v>8.69</v>
      </c>
      <c r="T2182" s="36" t="s">
        <v>100</v>
      </c>
      <c r="U2182" s="36" t="s">
        <v>2062</v>
      </c>
    </row>
    <row r="2183" spans="10:21" x14ac:dyDescent="0.25">
      <c r="J2183" s="37">
        <v>42619</v>
      </c>
      <c r="K2183" s="36">
        <f t="shared" si="165"/>
        <v>2016</v>
      </c>
      <c r="L2183" s="36" t="str">
        <f t="shared" si="166"/>
        <v>September</v>
      </c>
      <c r="M2183" s="36">
        <f t="shared" si="167"/>
        <v>37</v>
      </c>
      <c r="N2183" s="36">
        <f t="shared" si="168"/>
        <v>6</v>
      </c>
      <c r="O2183" s="36" t="str">
        <f t="shared" si="169"/>
        <v>201637</v>
      </c>
      <c r="P2183" s="36" t="str">
        <f>CONCATENATE(K2183,MONTH(ExpensesDBTable[[#This Row],[Date]]))</f>
        <v>20169</v>
      </c>
      <c r="Q2183" s="36" t="s">
        <v>533</v>
      </c>
      <c r="R2183" s="36" t="s">
        <v>23</v>
      </c>
      <c r="S2183" s="38">
        <v>8.06</v>
      </c>
      <c r="T2183" s="36" t="s">
        <v>106</v>
      </c>
      <c r="U2183" s="36" t="s">
        <v>2063</v>
      </c>
    </row>
    <row r="2184" spans="10:21" x14ac:dyDescent="0.25">
      <c r="J2184" s="37">
        <v>42620</v>
      </c>
      <c r="K2184" s="36">
        <f t="shared" si="165"/>
        <v>2016</v>
      </c>
      <c r="L2184" s="36" t="str">
        <f t="shared" si="166"/>
        <v>September</v>
      </c>
      <c r="M2184" s="36">
        <f t="shared" si="167"/>
        <v>37</v>
      </c>
      <c r="N2184" s="36">
        <f t="shared" si="168"/>
        <v>7</v>
      </c>
      <c r="O2184" s="36" t="str">
        <f t="shared" si="169"/>
        <v>201637</v>
      </c>
      <c r="P2184" s="36" t="str">
        <f>CONCATENATE(K2184,MONTH(ExpensesDBTable[[#This Row],[Date]]))</f>
        <v>20169</v>
      </c>
      <c r="Q2184" s="36" t="s">
        <v>1188</v>
      </c>
      <c r="R2184" s="36" t="s">
        <v>22</v>
      </c>
      <c r="S2184" s="38">
        <v>10</v>
      </c>
      <c r="T2184" s="36" t="s">
        <v>106</v>
      </c>
      <c r="U2184" s="36" t="s">
        <v>2064</v>
      </c>
    </row>
    <row r="2185" spans="10:21" x14ac:dyDescent="0.25">
      <c r="J2185" s="37">
        <v>42620</v>
      </c>
      <c r="K2185" s="36">
        <f t="shared" si="165"/>
        <v>2016</v>
      </c>
      <c r="L2185" s="36" t="str">
        <f t="shared" si="166"/>
        <v>September</v>
      </c>
      <c r="M2185" s="36">
        <f t="shared" si="167"/>
        <v>37</v>
      </c>
      <c r="N2185" s="36">
        <f t="shared" si="168"/>
        <v>7</v>
      </c>
      <c r="O2185" s="36" t="str">
        <f t="shared" si="169"/>
        <v>201637</v>
      </c>
      <c r="P2185" s="36" t="str">
        <f>CONCATENATE(K2185,MONTH(ExpensesDBTable[[#This Row],[Date]]))</f>
        <v>20169</v>
      </c>
      <c r="Q2185" s="36" t="s">
        <v>1204</v>
      </c>
      <c r="R2185" s="36" t="s">
        <v>23</v>
      </c>
      <c r="S2185" s="38">
        <v>26.8</v>
      </c>
      <c r="T2185" s="36" t="s">
        <v>106</v>
      </c>
      <c r="U2185" s="36" t="s">
        <v>2065</v>
      </c>
    </row>
    <row r="2186" spans="10:21" x14ac:dyDescent="0.25">
      <c r="J2186" s="37">
        <v>42620</v>
      </c>
      <c r="K2186" s="36">
        <f t="shared" si="165"/>
        <v>2016</v>
      </c>
      <c r="L2186" s="36" t="str">
        <f t="shared" si="166"/>
        <v>September</v>
      </c>
      <c r="M2186" s="36">
        <f t="shared" si="167"/>
        <v>37</v>
      </c>
      <c r="N2186" s="36">
        <f t="shared" si="168"/>
        <v>7</v>
      </c>
      <c r="O2186" s="36" t="str">
        <f t="shared" si="169"/>
        <v>201637</v>
      </c>
      <c r="P2186" s="36" t="str">
        <f>CONCATENATE(K2186,MONTH(ExpensesDBTable[[#This Row],[Date]]))</f>
        <v>20169</v>
      </c>
      <c r="Q2186" s="36" t="s">
        <v>2066</v>
      </c>
      <c r="R2186" s="36" t="s">
        <v>19</v>
      </c>
      <c r="S2186" s="38">
        <v>15</v>
      </c>
      <c r="T2186" s="36" t="s">
        <v>100</v>
      </c>
      <c r="U2186" s="36" t="s">
        <v>2067</v>
      </c>
    </row>
    <row r="2187" spans="10:21" x14ac:dyDescent="0.25">
      <c r="J2187" s="37">
        <v>42620</v>
      </c>
      <c r="K2187" s="36">
        <f t="shared" ref="K2187:K2250" si="170">YEAR(J2187)</f>
        <v>2016</v>
      </c>
      <c r="L2187" s="36" t="str">
        <f t="shared" ref="L2187:L2250" si="171">TEXT(DATE(1,MONTH(J2187),1),"MMMM")</f>
        <v>September</v>
      </c>
      <c r="M2187" s="36">
        <f t="shared" ref="M2187:M2250" si="172">WEEKNUM(J2187,2)</f>
        <v>37</v>
      </c>
      <c r="N2187" s="36">
        <f t="shared" ref="N2187:N2250" si="173">DAY(J2187)</f>
        <v>7</v>
      </c>
      <c r="O2187" s="36" t="str">
        <f t="shared" ref="O2187:O2250" si="174">CONCATENATE(K2187,M2187)</f>
        <v>201637</v>
      </c>
      <c r="P2187" s="36" t="str">
        <f>CONCATENATE(K2187,MONTH(ExpensesDBTable[[#This Row],[Date]]))</f>
        <v>20169</v>
      </c>
      <c r="Q2187" s="36" t="s">
        <v>119</v>
      </c>
      <c r="R2187" s="36" t="s">
        <v>14</v>
      </c>
      <c r="S2187" s="38">
        <v>2.5</v>
      </c>
      <c r="T2187" s="36" t="s">
        <v>100</v>
      </c>
      <c r="U2187" s="36" t="s">
        <v>2068</v>
      </c>
    </row>
    <row r="2188" spans="10:21" x14ac:dyDescent="0.25">
      <c r="J2188" s="37">
        <v>42620</v>
      </c>
      <c r="K2188" s="36">
        <f t="shared" si="170"/>
        <v>2016</v>
      </c>
      <c r="L2188" s="36" t="str">
        <f t="shared" si="171"/>
        <v>September</v>
      </c>
      <c r="M2188" s="36">
        <f t="shared" si="172"/>
        <v>37</v>
      </c>
      <c r="N2188" s="36">
        <f t="shared" si="173"/>
        <v>7</v>
      </c>
      <c r="O2188" s="36" t="str">
        <f t="shared" si="174"/>
        <v>201637</v>
      </c>
      <c r="P2188" s="36" t="str">
        <f>CONCATENATE(K2188,MONTH(ExpensesDBTable[[#This Row],[Date]]))</f>
        <v>20169</v>
      </c>
      <c r="Q2188" s="36" t="s">
        <v>119</v>
      </c>
      <c r="R2188" s="36" t="s">
        <v>14</v>
      </c>
      <c r="S2188" s="38">
        <v>6</v>
      </c>
      <c r="T2188" s="36" t="s">
        <v>100</v>
      </c>
      <c r="U2188" s="36" t="s">
        <v>2069</v>
      </c>
    </row>
    <row r="2189" spans="10:21" x14ac:dyDescent="0.25">
      <c r="J2189" s="37">
        <v>42620</v>
      </c>
      <c r="K2189" s="36">
        <f t="shared" si="170"/>
        <v>2016</v>
      </c>
      <c r="L2189" s="36" t="str">
        <f t="shared" si="171"/>
        <v>September</v>
      </c>
      <c r="M2189" s="36">
        <f t="shared" si="172"/>
        <v>37</v>
      </c>
      <c r="N2189" s="36">
        <f t="shared" si="173"/>
        <v>7</v>
      </c>
      <c r="O2189" s="36" t="str">
        <f t="shared" si="174"/>
        <v>201637</v>
      </c>
      <c r="P2189" s="36" t="str">
        <f>CONCATENATE(K2189,MONTH(ExpensesDBTable[[#This Row],[Date]]))</f>
        <v>20169</v>
      </c>
      <c r="Q2189" s="36" t="s">
        <v>108</v>
      </c>
      <c r="R2189" s="36" t="s">
        <v>14</v>
      </c>
      <c r="S2189" s="38">
        <v>7.72</v>
      </c>
      <c r="T2189" s="36" t="s">
        <v>100</v>
      </c>
      <c r="U2189" s="36" t="s">
        <v>2070</v>
      </c>
    </row>
    <row r="2190" spans="10:21" x14ac:dyDescent="0.25">
      <c r="J2190" s="37">
        <v>42621</v>
      </c>
      <c r="K2190" s="36">
        <f t="shared" si="170"/>
        <v>2016</v>
      </c>
      <c r="L2190" s="36" t="str">
        <f t="shared" si="171"/>
        <v>September</v>
      </c>
      <c r="M2190" s="36">
        <f t="shared" si="172"/>
        <v>37</v>
      </c>
      <c r="N2190" s="36">
        <f t="shared" si="173"/>
        <v>8</v>
      </c>
      <c r="O2190" s="36" t="str">
        <f t="shared" si="174"/>
        <v>201637</v>
      </c>
      <c r="P2190" s="36" t="str">
        <f>CONCATENATE(K2190,MONTH(ExpensesDBTable[[#This Row],[Date]]))</f>
        <v>20169</v>
      </c>
      <c r="Q2190" s="36" t="s">
        <v>2071</v>
      </c>
      <c r="R2190" s="36" t="s">
        <v>18</v>
      </c>
      <c r="S2190" s="38">
        <v>1935.12</v>
      </c>
      <c r="T2190" s="36" t="s">
        <v>106</v>
      </c>
      <c r="U2190" s="36" t="s">
        <v>2072</v>
      </c>
    </row>
    <row r="2191" spans="10:21" x14ac:dyDescent="0.25">
      <c r="J2191" s="37">
        <v>42621</v>
      </c>
      <c r="K2191" s="36">
        <f t="shared" si="170"/>
        <v>2016</v>
      </c>
      <c r="L2191" s="36" t="str">
        <f t="shared" si="171"/>
        <v>September</v>
      </c>
      <c r="M2191" s="36">
        <f t="shared" si="172"/>
        <v>37</v>
      </c>
      <c r="N2191" s="36">
        <f t="shared" si="173"/>
        <v>8</v>
      </c>
      <c r="O2191" s="36" t="str">
        <f t="shared" si="174"/>
        <v>201637</v>
      </c>
      <c r="P2191" s="36" t="str">
        <f>CONCATENATE(K2191,MONTH(ExpensesDBTable[[#This Row],[Date]]))</f>
        <v>20169</v>
      </c>
      <c r="Q2191" s="36" t="s">
        <v>1059</v>
      </c>
      <c r="R2191" s="36" t="s">
        <v>17</v>
      </c>
      <c r="S2191" s="38">
        <v>18.600000000000001</v>
      </c>
      <c r="T2191" s="36" t="s">
        <v>100</v>
      </c>
      <c r="U2191" s="36" t="s">
        <v>1535</v>
      </c>
    </row>
    <row r="2192" spans="10:21" x14ac:dyDescent="0.25">
      <c r="J2192" s="37">
        <v>42621</v>
      </c>
      <c r="K2192" s="36">
        <f t="shared" si="170"/>
        <v>2016</v>
      </c>
      <c r="L2192" s="36" t="str">
        <f t="shared" si="171"/>
        <v>September</v>
      </c>
      <c r="M2192" s="36">
        <f t="shared" si="172"/>
        <v>37</v>
      </c>
      <c r="N2192" s="36">
        <f t="shared" si="173"/>
        <v>8</v>
      </c>
      <c r="O2192" s="36" t="str">
        <f t="shared" si="174"/>
        <v>201637</v>
      </c>
      <c r="P2192" s="36" t="str">
        <f>CONCATENATE(K2192,MONTH(ExpensesDBTable[[#This Row],[Date]]))</f>
        <v>20169</v>
      </c>
      <c r="Q2192" s="36" t="s">
        <v>108</v>
      </c>
      <c r="R2192" s="36" t="s">
        <v>14</v>
      </c>
      <c r="S2192" s="38">
        <v>9.83</v>
      </c>
      <c r="T2192" s="36" t="s">
        <v>100</v>
      </c>
      <c r="U2192" s="36" t="s">
        <v>2073</v>
      </c>
    </row>
    <row r="2193" spans="10:21" x14ac:dyDescent="0.25">
      <c r="J2193" s="37">
        <v>42622</v>
      </c>
      <c r="K2193" s="36">
        <f t="shared" si="170"/>
        <v>2016</v>
      </c>
      <c r="L2193" s="36" t="str">
        <f t="shared" si="171"/>
        <v>September</v>
      </c>
      <c r="M2193" s="36">
        <f t="shared" si="172"/>
        <v>37</v>
      </c>
      <c r="N2193" s="36">
        <f t="shared" si="173"/>
        <v>9</v>
      </c>
      <c r="O2193" s="36" t="str">
        <f t="shared" si="174"/>
        <v>201637</v>
      </c>
      <c r="P2193" s="36" t="str">
        <f>CONCATENATE(K2193,MONTH(ExpensesDBTable[[#This Row],[Date]]))</f>
        <v>20169</v>
      </c>
      <c r="Q2193" s="36" t="s">
        <v>182</v>
      </c>
      <c r="R2193" s="36" t="s">
        <v>14</v>
      </c>
      <c r="S2193" s="38">
        <v>8</v>
      </c>
      <c r="T2193" s="36" t="s">
        <v>100</v>
      </c>
      <c r="U2193" s="36" t="s">
        <v>1810</v>
      </c>
    </row>
    <row r="2194" spans="10:21" x14ac:dyDescent="0.25">
      <c r="J2194" s="37">
        <v>42622</v>
      </c>
      <c r="K2194" s="36">
        <f t="shared" si="170"/>
        <v>2016</v>
      </c>
      <c r="L2194" s="36" t="str">
        <f t="shared" si="171"/>
        <v>September</v>
      </c>
      <c r="M2194" s="36">
        <f t="shared" si="172"/>
        <v>37</v>
      </c>
      <c r="N2194" s="36">
        <f t="shared" si="173"/>
        <v>9</v>
      </c>
      <c r="O2194" s="36" t="str">
        <f t="shared" si="174"/>
        <v>201637</v>
      </c>
      <c r="P2194" s="36" t="str">
        <f>CONCATENATE(K2194,MONTH(ExpensesDBTable[[#This Row],[Date]]))</f>
        <v>20169</v>
      </c>
      <c r="Q2194" s="36" t="s">
        <v>1051</v>
      </c>
      <c r="R2194" s="36" t="s">
        <v>14</v>
      </c>
      <c r="S2194" s="38">
        <v>4.8099999999999996</v>
      </c>
      <c r="T2194" s="36" t="s">
        <v>100</v>
      </c>
      <c r="U2194" s="36" t="s">
        <v>2074</v>
      </c>
    </row>
    <row r="2195" spans="10:21" x14ac:dyDescent="0.25">
      <c r="J2195" s="37">
        <v>42623</v>
      </c>
      <c r="K2195" s="36">
        <f t="shared" si="170"/>
        <v>2016</v>
      </c>
      <c r="L2195" s="36" t="str">
        <f t="shared" si="171"/>
        <v>September</v>
      </c>
      <c r="M2195" s="36">
        <f t="shared" si="172"/>
        <v>37</v>
      </c>
      <c r="N2195" s="36">
        <f t="shared" si="173"/>
        <v>10</v>
      </c>
      <c r="O2195" s="36" t="str">
        <f t="shared" si="174"/>
        <v>201637</v>
      </c>
      <c r="P2195" s="36" t="str">
        <f>CONCATENATE(K2195,MONTH(ExpensesDBTable[[#This Row],[Date]]))</f>
        <v>20169</v>
      </c>
      <c r="Q2195" s="36" t="s">
        <v>604</v>
      </c>
      <c r="R2195" s="36" t="s">
        <v>14</v>
      </c>
      <c r="S2195" s="38">
        <v>31</v>
      </c>
      <c r="T2195" s="36" t="s">
        <v>100</v>
      </c>
      <c r="U2195" s="36" t="s">
        <v>2075</v>
      </c>
    </row>
    <row r="2196" spans="10:21" x14ac:dyDescent="0.25">
      <c r="J2196" s="37">
        <v>42623</v>
      </c>
      <c r="K2196" s="36">
        <f t="shared" si="170"/>
        <v>2016</v>
      </c>
      <c r="L2196" s="36" t="str">
        <f t="shared" si="171"/>
        <v>September</v>
      </c>
      <c r="M2196" s="36">
        <f t="shared" si="172"/>
        <v>37</v>
      </c>
      <c r="N2196" s="36">
        <f t="shared" si="173"/>
        <v>10</v>
      </c>
      <c r="O2196" s="36" t="str">
        <f t="shared" si="174"/>
        <v>201637</v>
      </c>
      <c r="P2196" s="36" t="str">
        <f>CONCATENATE(K2196,MONTH(ExpensesDBTable[[#This Row],[Date]]))</f>
        <v>20169</v>
      </c>
      <c r="Q2196" s="36" t="s">
        <v>108</v>
      </c>
      <c r="R2196" s="36" t="s">
        <v>14</v>
      </c>
      <c r="S2196" s="38">
        <v>4.6500000000000004</v>
      </c>
      <c r="T2196" s="36" t="s">
        <v>100</v>
      </c>
      <c r="U2196" s="36" t="s">
        <v>2076</v>
      </c>
    </row>
    <row r="2197" spans="10:21" x14ac:dyDescent="0.25">
      <c r="J2197" s="37">
        <v>42623</v>
      </c>
      <c r="K2197" s="36">
        <f t="shared" si="170"/>
        <v>2016</v>
      </c>
      <c r="L2197" s="36" t="str">
        <f t="shared" si="171"/>
        <v>September</v>
      </c>
      <c r="M2197" s="36">
        <f t="shared" si="172"/>
        <v>37</v>
      </c>
      <c r="N2197" s="36">
        <f t="shared" si="173"/>
        <v>10</v>
      </c>
      <c r="O2197" s="36" t="str">
        <f t="shared" si="174"/>
        <v>201637</v>
      </c>
      <c r="P2197" s="36" t="str">
        <f>CONCATENATE(K2197,MONTH(ExpensesDBTable[[#This Row],[Date]]))</f>
        <v>20169</v>
      </c>
      <c r="Q2197" s="36" t="s">
        <v>119</v>
      </c>
      <c r="R2197" s="36" t="s">
        <v>14</v>
      </c>
      <c r="S2197" s="38">
        <v>5.92</v>
      </c>
      <c r="T2197" s="36" t="s">
        <v>100</v>
      </c>
      <c r="U2197" s="36" t="s">
        <v>2077</v>
      </c>
    </row>
    <row r="2198" spans="10:21" x14ac:dyDescent="0.25">
      <c r="J2198" s="37">
        <v>42623</v>
      </c>
      <c r="K2198" s="36">
        <f t="shared" si="170"/>
        <v>2016</v>
      </c>
      <c r="L2198" s="36" t="str">
        <f t="shared" si="171"/>
        <v>September</v>
      </c>
      <c r="M2198" s="36">
        <f t="shared" si="172"/>
        <v>37</v>
      </c>
      <c r="N2198" s="36">
        <f t="shared" si="173"/>
        <v>10</v>
      </c>
      <c r="O2198" s="36" t="str">
        <f t="shared" si="174"/>
        <v>201637</v>
      </c>
      <c r="P2198" s="36" t="str">
        <f>CONCATENATE(K2198,MONTH(ExpensesDBTable[[#This Row],[Date]]))</f>
        <v>20169</v>
      </c>
      <c r="Q2198" s="36" t="s">
        <v>182</v>
      </c>
      <c r="R2198" s="36" t="s">
        <v>14</v>
      </c>
      <c r="S2198" s="38">
        <v>4.21</v>
      </c>
      <c r="T2198" s="36" t="s">
        <v>100</v>
      </c>
      <c r="U2198" s="36" t="s">
        <v>1303</v>
      </c>
    </row>
    <row r="2199" spans="10:21" x14ac:dyDescent="0.25">
      <c r="J2199" s="37">
        <v>42623</v>
      </c>
      <c r="K2199" s="36">
        <f t="shared" si="170"/>
        <v>2016</v>
      </c>
      <c r="L2199" s="36" t="str">
        <f t="shared" si="171"/>
        <v>September</v>
      </c>
      <c r="M2199" s="36">
        <f t="shared" si="172"/>
        <v>37</v>
      </c>
      <c r="N2199" s="36">
        <f t="shared" si="173"/>
        <v>10</v>
      </c>
      <c r="O2199" s="36" t="str">
        <f t="shared" si="174"/>
        <v>201637</v>
      </c>
      <c r="P2199" s="36" t="str">
        <f>CONCATENATE(K2199,MONTH(ExpensesDBTable[[#This Row],[Date]]))</f>
        <v>20169</v>
      </c>
      <c r="Q2199" s="36" t="s">
        <v>182</v>
      </c>
      <c r="R2199" s="36" t="s">
        <v>14</v>
      </c>
      <c r="S2199" s="38">
        <v>5.75</v>
      </c>
      <c r="T2199" s="36" t="s">
        <v>100</v>
      </c>
      <c r="U2199" s="36" t="s">
        <v>2078</v>
      </c>
    </row>
    <row r="2200" spans="10:21" x14ac:dyDescent="0.25">
      <c r="J2200" s="37">
        <v>42625</v>
      </c>
      <c r="K2200" s="36">
        <f t="shared" si="170"/>
        <v>2016</v>
      </c>
      <c r="L2200" s="36" t="str">
        <f t="shared" si="171"/>
        <v>September</v>
      </c>
      <c r="M2200" s="36">
        <f t="shared" si="172"/>
        <v>38</v>
      </c>
      <c r="N2200" s="36">
        <f t="shared" si="173"/>
        <v>12</v>
      </c>
      <c r="O2200" s="36" t="str">
        <f t="shared" si="174"/>
        <v>201638</v>
      </c>
      <c r="P2200" s="36" t="str">
        <f>CONCATENATE(K2200,MONTH(ExpensesDBTable[[#This Row],[Date]]))</f>
        <v>20169</v>
      </c>
      <c r="Q2200" s="36" t="s">
        <v>128</v>
      </c>
      <c r="R2200" s="36" t="s">
        <v>22</v>
      </c>
      <c r="S2200" s="38">
        <v>154.44</v>
      </c>
      <c r="T2200" s="36" t="s">
        <v>106</v>
      </c>
      <c r="U2200" s="36" t="s">
        <v>2079</v>
      </c>
    </row>
    <row r="2201" spans="10:21" x14ac:dyDescent="0.25">
      <c r="J2201" s="37">
        <v>42625</v>
      </c>
      <c r="K2201" s="36">
        <f t="shared" si="170"/>
        <v>2016</v>
      </c>
      <c r="L2201" s="36" t="str">
        <f t="shared" si="171"/>
        <v>September</v>
      </c>
      <c r="M2201" s="36">
        <f t="shared" si="172"/>
        <v>38</v>
      </c>
      <c r="N2201" s="36">
        <f t="shared" si="173"/>
        <v>12</v>
      </c>
      <c r="O2201" s="36" t="str">
        <f t="shared" si="174"/>
        <v>201638</v>
      </c>
      <c r="P2201" s="36" t="str">
        <f>CONCATENATE(K2201,MONTH(ExpensesDBTable[[#This Row],[Date]]))</f>
        <v>20169</v>
      </c>
      <c r="Q2201" s="36" t="s">
        <v>1238</v>
      </c>
      <c r="R2201" s="36" t="s">
        <v>22</v>
      </c>
      <c r="S2201" s="38">
        <v>38.729999999999997</v>
      </c>
      <c r="T2201" s="36" t="s">
        <v>106</v>
      </c>
      <c r="U2201" s="36" t="s">
        <v>1238</v>
      </c>
    </row>
    <row r="2202" spans="10:21" x14ac:dyDescent="0.25">
      <c r="J2202" s="37">
        <v>42625</v>
      </c>
      <c r="K2202" s="36">
        <f t="shared" si="170"/>
        <v>2016</v>
      </c>
      <c r="L2202" s="36" t="str">
        <f t="shared" si="171"/>
        <v>September</v>
      </c>
      <c r="M2202" s="36">
        <f t="shared" si="172"/>
        <v>38</v>
      </c>
      <c r="N2202" s="36">
        <f t="shared" si="173"/>
        <v>12</v>
      </c>
      <c r="O2202" s="36" t="str">
        <f t="shared" si="174"/>
        <v>201638</v>
      </c>
      <c r="P2202" s="36" t="str">
        <f>CONCATENATE(K2202,MONTH(ExpensesDBTable[[#This Row],[Date]]))</f>
        <v>20169</v>
      </c>
      <c r="Q2202" s="36" t="s">
        <v>108</v>
      </c>
      <c r="R2202" s="36" t="s">
        <v>14</v>
      </c>
      <c r="S2202" s="38">
        <v>22.5</v>
      </c>
      <c r="T2202" s="36" t="s">
        <v>100</v>
      </c>
      <c r="U2202" s="36" t="s">
        <v>2080</v>
      </c>
    </row>
    <row r="2203" spans="10:21" x14ac:dyDescent="0.25">
      <c r="J2203" s="37">
        <v>42626</v>
      </c>
      <c r="K2203" s="36">
        <f t="shared" si="170"/>
        <v>2016</v>
      </c>
      <c r="L2203" s="36" t="str">
        <f t="shared" si="171"/>
        <v>September</v>
      </c>
      <c r="M2203" s="36">
        <f t="shared" si="172"/>
        <v>38</v>
      </c>
      <c r="N2203" s="36">
        <f t="shared" si="173"/>
        <v>13</v>
      </c>
      <c r="O2203" s="36" t="str">
        <f t="shared" si="174"/>
        <v>201638</v>
      </c>
      <c r="P2203" s="36" t="str">
        <f>CONCATENATE(K2203,MONTH(ExpensesDBTable[[#This Row],[Date]]))</f>
        <v>20169</v>
      </c>
      <c r="Q2203" s="36" t="s">
        <v>182</v>
      </c>
      <c r="R2203" s="36" t="s">
        <v>22</v>
      </c>
      <c r="S2203" s="38">
        <v>405</v>
      </c>
      <c r="T2203" s="36" t="s">
        <v>106</v>
      </c>
      <c r="U2203" s="36" t="s">
        <v>2081</v>
      </c>
    </row>
    <row r="2204" spans="10:21" x14ac:dyDescent="0.25">
      <c r="J2204" s="37">
        <v>42628</v>
      </c>
      <c r="K2204" s="36">
        <f t="shared" si="170"/>
        <v>2016</v>
      </c>
      <c r="L2204" s="36" t="str">
        <f t="shared" si="171"/>
        <v>September</v>
      </c>
      <c r="M2204" s="36">
        <f t="shared" si="172"/>
        <v>38</v>
      </c>
      <c r="N2204" s="36">
        <f t="shared" si="173"/>
        <v>15</v>
      </c>
      <c r="O2204" s="36" t="str">
        <f t="shared" si="174"/>
        <v>201638</v>
      </c>
      <c r="P2204" s="36" t="str">
        <f>CONCATENATE(K2204,MONTH(ExpensesDBTable[[#This Row],[Date]]))</f>
        <v>20169</v>
      </c>
      <c r="Q2204" s="36" t="s">
        <v>105</v>
      </c>
      <c r="R2204" s="36" t="s">
        <v>18</v>
      </c>
      <c r="S2204" s="38">
        <v>9.9499999999999993</v>
      </c>
      <c r="T2204" s="36" t="s">
        <v>100</v>
      </c>
      <c r="U2204" s="36" t="s">
        <v>2082</v>
      </c>
    </row>
    <row r="2205" spans="10:21" x14ac:dyDescent="0.25">
      <c r="J2205" s="37">
        <v>42628</v>
      </c>
      <c r="K2205" s="36">
        <f t="shared" si="170"/>
        <v>2016</v>
      </c>
      <c r="L2205" s="36" t="str">
        <f t="shared" si="171"/>
        <v>September</v>
      </c>
      <c r="M2205" s="36">
        <f t="shared" si="172"/>
        <v>38</v>
      </c>
      <c r="N2205" s="36">
        <f t="shared" si="173"/>
        <v>15</v>
      </c>
      <c r="O2205" s="36" t="str">
        <f t="shared" si="174"/>
        <v>201638</v>
      </c>
      <c r="P2205" s="36" t="str">
        <f>CONCATENATE(K2205,MONTH(ExpensesDBTable[[#This Row],[Date]]))</f>
        <v>20169</v>
      </c>
      <c r="Q2205" s="36" t="s">
        <v>182</v>
      </c>
      <c r="R2205" s="36" t="s">
        <v>17</v>
      </c>
      <c r="S2205" s="38">
        <v>23.7</v>
      </c>
      <c r="T2205" s="36" t="s">
        <v>106</v>
      </c>
      <c r="U2205" s="36" t="s">
        <v>1535</v>
      </c>
    </row>
    <row r="2206" spans="10:21" x14ac:dyDescent="0.25">
      <c r="J2206" s="37">
        <v>42628</v>
      </c>
      <c r="K2206" s="36">
        <f t="shared" si="170"/>
        <v>2016</v>
      </c>
      <c r="L2206" s="36" t="str">
        <f t="shared" si="171"/>
        <v>September</v>
      </c>
      <c r="M2206" s="36">
        <f t="shared" si="172"/>
        <v>38</v>
      </c>
      <c r="N2206" s="36">
        <f t="shared" si="173"/>
        <v>15</v>
      </c>
      <c r="O2206" s="36" t="str">
        <f t="shared" si="174"/>
        <v>201638</v>
      </c>
      <c r="P2206" s="36" t="str">
        <f>CONCATENATE(K2206,MONTH(ExpensesDBTable[[#This Row],[Date]]))</f>
        <v>20169</v>
      </c>
      <c r="Q2206" s="36" t="s">
        <v>108</v>
      </c>
      <c r="R2206" s="36" t="s">
        <v>14</v>
      </c>
      <c r="S2206" s="38">
        <v>12.89</v>
      </c>
      <c r="T2206" s="36" t="s">
        <v>100</v>
      </c>
      <c r="U2206" s="36" t="s">
        <v>2083</v>
      </c>
    </row>
    <row r="2207" spans="10:21" x14ac:dyDescent="0.25">
      <c r="J2207" s="37">
        <v>42629</v>
      </c>
      <c r="K2207" s="36">
        <f t="shared" si="170"/>
        <v>2016</v>
      </c>
      <c r="L2207" s="36" t="str">
        <f t="shared" si="171"/>
        <v>September</v>
      </c>
      <c r="M2207" s="36">
        <f t="shared" si="172"/>
        <v>38</v>
      </c>
      <c r="N2207" s="36">
        <f t="shared" si="173"/>
        <v>16</v>
      </c>
      <c r="O2207" s="36" t="str">
        <f t="shared" si="174"/>
        <v>201638</v>
      </c>
      <c r="P2207" s="36" t="str">
        <f>CONCATENATE(K2207,MONTH(ExpensesDBTable[[#This Row],[Date]]))</f>
        <v>20169</v>
      </c>
      <c r="Q2207" s="36" t="s">
        <v>105</v>
      </c>
      <c r="R2207" s="36" t="s">
        <v>19</v>
      </c>
      <c r="S2207" s="38">
        <v>29.75</v>
      </c>
      <c r="T2207" s="36" t="s">
        <v>106</v>
      </c>
      <c r="U2207" s="36" t="s">
        <v>2084</v>
      </c>
    </row>
    <row r="2208" spans="10:21" x14ac:dyDescent="0.25">
      <c r="J2208" s="37">
        <v>42629</v>
      </c>
      <c r="K2208" s="36">
        <f t="shared" si="170"/>
        <v>2016</v>
      </c>
      <c r="L2208" s="36" t="str">
        <f t="shared" si="171"/>
        <v>September</v>
      </c>
      <c r="M2208" s="36">
        <f t="shared" si="172"/>
        <v>38</v>
      </c>
      <c r="N2208" s="36">
        <f t="shared" si="173"/>
        <v>16</v>
      </c>
      <c r="O2208" s="36" t="str">
        <f t="shared" si="174"/>
        <v>201638</v>
      </c>
      <c r="P2208" s="36" t="str">
        <f>CONCATENATE(K2208,MONTH(ExpensesDBTable[[#This Row],[Date]]))</f>
        <v>20169</v>
      </c>
      <c r="Q2208" s="36" t="s">
        <v>128</v>
      </c>
      <c r="R2208" s="36" t="s">
        <v>22</v>
      </c>
      <c r="S2208" s="38">
        <v>10</v>
      </c>
      <c r="T2208" s="36" t="s">
        <v>106</v>
      </c>
      <c r="U2208" s="36" t="s">
        <v>2085</v>
      </c>
    </row>
    <row r="2209" spans="10:21" x14ac:dyDescent="0.25">
      <c r="J2209" s="37">
        <v>42629</v>
      </c>
      <c r="K2209" s="36">
        <f t="shared" si="170"/>
        <v>2016</v>
      </c>
      <c r="L2209" s="36" t="str">
        <f t="shared" si="171"/>
        <v>September</v>
      </c>
      <c r="M2209" s="36">
        <f t="shared" si="172"/>
        <v>38</v>
      </c>
      <c r="N2209" s="36">
        <f t="shared" si="173"/>
        <v>16</v>
      </c>
      <c r="O2209" s="36" t="str">
        <f t="shared" si="174"/>
        <v>201638</v>
      </c>
      <c r="P2209" s="36" t="str">
        <f>CONCATENATE(K2209,MONTH(ExpensesDBTable[[#This Row],[Date]]))</f>
        <v>20169</v>
      </c>
      <c r="Q2209" s="36" t="s">
        <v>182</v>
      </c>
      <c r="R2209" s="36" t="s">
        <v>14</v>
      </c>
      <c r="S2209" s="38">
        <v>3.7</v>
      </c>
      <c r="T2209" s="36" t="s">
        <v>100</v>
      </c>
      <c r="U2209" s="36" t="s">
        <v>2086</v>
      </c>
    </row>
    <row r="2210" spans="10:21" x14ac:dyDescent="0.25">
      <c r="J2210" s="37">
        <v>42629</v>
      </c>
      <c r="K2210" s="36">
        <f t="shared" si="170"/>
        <v>2016</v>
      </c>
      <c r="L2210" s="36" t="str">
        <f t="shared" si="171"/>
        <v>September</v>
      </c>
      <c r="M2210" s="36">
        <f t="shared" si="172"/>
        <v>38</v>
      </c>
      <c r="N2210" s="36">
        <f t="shared" si="173"/>
        <v>16</v>
      </c>
      <c r="O2210" s="36" t="str">
        <f t="shared" si="174"/>
        <v>201638</v>
      </c>
      <c r="P2210" s="36" t="str">
        <f>CONCATENATE(K2210,MONTH(ExpensesDBTable[[#This Row],[Date]]))</f>
        <v>20169</v>
      </c>
      <c r="Q2210" s="36" t="s">
        <v>119</v>
      </c>
      <c r="R2210" s="36" t="s">
        <v>14</v>
      </c>
      <c r="S2210" s="38">
        <v>5</v>
      </c>
      <c r="T2210" s="36" t="s">
        <v>100</v>
      </c>
      <c r="U2210" s="36" t="s">
        <v>2087</v>
      </c>
    </row>
    <row r="2211" spans="10:21" x14ac:dyDescent="0.25">
      <c r="J2211" s="37">
        <v>42629</v>
      </c>
      <c r="K2211" s="36">
        <f t="shared" si="170"/>
        <v>2016</v>
      </c>
      <c r="L2211" s="36" t="str">
        <f t="shared" si="171"/>
        <v>September</v>
      </c>
      <c r="M2211" s="36">
        <f t="shared" si="172"/>
        <v>38</v>
      </c>
      <c r="N2211" s="36">
        <f t="shared" si="173"/>
        <v>16</v>
      </c>
      <c r="O2211" s="36" t="str">
        <f t="shared" si="174"/>
        <v>201638</v>
      </c>
      <c r="P2211" s="36" t="str">
        <f>CONCATENATE(K2211,MONTH(ExpensesDBTable[[#This Row],[Date]]))</f>
        <v>20169</v>
      </c>
      <c r="Q2211" s="36" t="s">
        <v>108</v>
      </c>
      <c r="R2211" s="36" t="s">
        <v>14</v>
      </c>
      <c r="S2211" s="38">
        <v>17.239999999999998</v>
      </c>
      <c r="T2211" s="36" t="s">
        <v>100</v>
      </c>
      <c r="U2211" s="36" t="s">
        <v>2088</v>
      </c>
    </row>
    <row r="2212" spans="10:21" x14ac:dyDescent="0.25">
      <c r="J2212" s="37">
        <v>42629</v>
      </c>
      <c r="K2212" s="36">
        <f t="shared" si="170"/>
        <v>2016</v>
      </c>
      <c r="L2212" s="36" t="str">
        <f t="shared" si="171"/>
        <v>September</v>
      </c>
      <c r="M2212" s="36">
        <f t="shared" si="172"/>
        <v>38</v>
      </c>
      <c r="N2212" s="36">
        <f t="shared" si="173"/>
        <v>16</v>
      </c>
      <c r="O2212" s="36" t="str">
        <f t="shared" si="174"/>
        <v>201638</v>
      </c>
      <c r="P2212" s="36" t="str">
        <f>CONCATENATE(K2212,MONTH(ExpensesDBTable[[#This Row],[Date]]))</f>
        <v>20169</v>
      </c>
      <c r="Q2212" s="36" t="s">
        <v>182</v>
      </c>
      <c r="R2212" s="36" t="s">
        <v>14</v>
      </c>
      <c r="S2212" s="38">
        <v>3.5</v>
      </c>
      <c r="T2212" s="36" t="s">
        <v>100</v>
      </c>
      <c r="U2212" s="36" t="s">
        <v>2089</v>
      </c>
    </row>
    <row r="2213" spans="10:21" x14ac:dyDescent="0.25">
      <c r="J2213" s="37">
        <v>42629</v>
      </c>
      <c r="K2213" s="36">
        <f t="shared" si="170"/>
        <v>2016</v>
      </c>
      <c r="L2213" s="36" t="str">
        <f t="shared" si="171"/>
        <v>September</v>
      </c>
      <c r="M2213" s="36">
        <f t="shared" si="172"/>
        <v>38</v>
      </c>
      <c r="N2213" s="36">
        <f t="shared" si="173"/>
        <v>16</v>
      </c>
      <c r="O2213" s="36" t="str">
        <f t="shared" si="174"/>
        <v>201638</v>
      </c>
      <c r="P2213" s="36" t="str">
        <f>CONCATENATE(K2213,MONTH(ExpensesDBTable[[#This Row],[Date]]))</f>
        <v>20169</v>
      </c>
      <c r="Q2213" s="36" t="s">
        <v>122</v>
      </c>
      <c r="R2213" s="36" t="s">
        <v>11</v>
      </c>
      <c r="S2213" s="38">
        <v>15</v>
      </c>
      <c r="T2213" s="36" t="s">
        <v>106</v>
      </c>
      <c r="U2213" s="36" t="s">
        <v>481</v>
      </c>
    </row>
    <row r="2214" spans="10:21" x14ac:dyDescent="0.25">
      <c r="J2214" s="37">
        <v>42629</v>
      </c>
      <c r="K2214" s="36">
        <f t="shared" si="170"/>
        <v>2016</v>
      </c>
      <c r="L2214" s="36" t="str">
        <f t="shared" si="171"/>
        <v>September</v>
      </c>
      <c r="M2214" s="36">
        <f t="shared" si="172"/>
        <v>38</v>
      </c>
      <c r="N2214" s="36">
        <f t="shared" si="173"/>
        <v>16</v>
      </c>
      <c r="O2214" s="36" t="str">
        <f t="shared" si="174"/>
        <v>201638</v>
      </c>
      <c r="P2214" s="36" t="str">
        <f>CONCATENATE(K2214,MONTH(ExpensesDBTable[[#This Row],[Date]]))</f>
        <v>20169</v>
      </c>
      <c r="Q2214" s="36" t="s">
        <v>1051</v>
      </c>
      <c r="R2214" s="36" t="s">
        <v>14</v>
      </c>
      <c r="S2214" s="38">
        <v>4.8099999999999996</v>
      </c>
      <c r="T2214" s="36" t="s">
        <v>100</v>
      </c>
      <c r="U2214" s="36" t="s">
        <v>645</v>
      </c>
    </row>
    <row r="2215" spans="10:21" x14ac:dyDescent="0.25">
      <c r="J2215" s="37">
        <v>42630</v>
      </c>
      <c r="K2215" s="36">
        <f t="shared" si="170"/>
        <v>2016</v>
      </c>
      <c r="L2215" s="36" t="str">
        <f t="shared" si="171"/>
        <v>September</v>
      </c>
      <c r="M2215" s="36">
        <f t="shared" si="172"/>
        <v>38</v>
      </c>
      <c r="N2215" s="36">
        <f t="shared" si="173"/>
        <v>17</v>
      </c>
      <c r="O2215" s="36" t="str">
        <f t="shared" si="174"/>
        <v>201638</v>
      </c>
      <c r="P2215" s="36" t="str">
        <f>CONCATENATE(K2215,MONTH(ExpensesDBTable[[#This Row],[Date]]))</f>
        <v>20169</v>
      </c>
      <c r="Q2215" s="36" t="s">
        <v>108</v>
      </c>
      <c r="R2215" s="36" t="s">
        <v>14</v>
      </c>
      <c r="S2215" s="38">
        <v>8</v>
      </c>
      <c r="T2215" s="36" t="s">
        <v>100</v>
      </c>
      <c r="U2215" s="36" t="s">
        <v>2090</v>
      </c>
    </row>
    <row r="2216" spans="10:21" x14ac:dyDescent="0.25">
      <c r="J2216" s="37">
        <v>42630</v>
      </c>
      <c r="K2216" s="36">
        <f t="shared" si="170"/>
        <v>2016</v>
      </c>
      <c r="L2216" s="36" t="str">
        <f t="shared" si="171"/>
        <v>September</v>
      </c>
      <c r="M2216" s="36">
        <f t="shared" si="172"/>
        <v>38</v>
      </c>
      <c r="N2216" s="36">
        <f t="shared" si="173"/>
        <v>17</v>
      </c>
      <c r="O2216" s="36" t="str">
        <f t="shared" si="174"/>
        <v>201638</v>
      </c>
      <c r="P2216" s="36" t="str">
        <f>CONCATENATE(K2216,MONTH(ExpensesDBTable[[#This Row],[Date]]))</f>
        <v>20169</v>
      </c>
      <c r="Q2216" s="36" t="s">
        <v>1335</v>
      </c>
      <c r="R2216" s="36" t="s">
        <v>22</v>
      </c>
      <c r="S2216" s="38">
        <v>6</v>
      </c>
      <c r="T2216" s="36" t="s">
        <v>106</v>
      </c>
      <c r="U2216" s="36" t="s">
        <v>2091</v>
      </c>
    </row>
    <row r="2217" spans="10:21" x14ac:dyDescent="0.25">
      <c r="J2217" s="37">
        <v>42630</v>
      </c>
      <c r="K2217" s="36">
        <f t="shared" si="170"/>
        <v>2016</v>
      </c>
      <c r="L2217" s="36" t="str">
        <f t="shared" si="171"/>
        <v>September</v>
      </c>
      <c r="M2217" s="36">
        <f t="shared" si="172"/>
        <v>38</v>
      </c>
      <c r="N2217" s="36">
        <f t="shared" si="173"/>
        <v>17</v>
      </c>
      <c r="O2217" s="36" t="str">
        <f t="shared" si="174"/>
        <v>201638</v>
      </c>
      <c r="P2217" s="36" t="str">
        <f>CONCATENATE(K2217,MONTH(ExpensesDBTable[[#This Row],[Date]]))</f>
        <v>20169</v>
      </c>
      <c r="Q2217" s="36" t="s">
        <v>182</v>
      </c>
      <c r="R2217" s="36" t="s">
        <v>14</v>
      </c>
      <c r="S2217" s="38">
        <v>13</v>
      </c>
      <c r="T2217" s="36" t="s">
        <v>100</v>
      </c>
      <c r="U2217" s="36" t="s">
        <v>2092</v>
      </c>
    </row>
    <row r="2218" spans="10:21" x14ac:dyDescent="0.25">
      <c r="J2218" s="37">
        <v>42630</v>
      </c>
      <c r="K2218" s="36">
        <f t="shared" si="170"/>
        <v>2016</v>
      </c>
      <c r="L2218" s="36" t="str">
        <f t="shared" si="171"/>
        <v>September</v>
      </c>
      <c r="M2218" s="36">
        <f t="shared" si="172"/>
        <v>38</v>
      </c>
      <c r="N2218" s="36">
        <f t="shared" si="173"/>
        <v>17</v>
      </c>
      <c r="O2218" s="36" t="str">
        <f t="shared" si="174"/>
        <v>201638</v>
      </c>
      <c r="P2218" s="36" t="str">
        <f>CONCATENATE(K2218,MONTH(ExpensesDBTable[[#This Row],[Date]]))</f>
        <v>20169</v>
      </c>
      <c r="Q2218" s="36" t="s">
        <v>182</v>
      </c>
      <c r="R2218" s="36" t="s">
        <v>19</v>
      </c>
      <c r="S2218" s="38">
        <v>24</v>
      </c>
      <c r="T2218" s="36" t="s">
        <v>106</v>
      </c>
      <c r="U2218" s="36" t="s">
        <v>2093</v>
      </c>
    </row>
    <row r="2219" spans="10:21" x14ac:dyDescent="0.25">
      <c r="J2219" s="37">
        <v>42630</v>
      </c>
      <c r="K2219" s="36">
        <f t="shared" si="170"/>
        <v>2016</v>
      </c>
      <c r="L2219" s="36" t="str">
        <f t="shared" si="171"/>
        <v>September</v>
      </c>
      <c r="M2219" s="36">
        <f t="shared" si="172"/>
        <v>38</v>
      </c>
      <c r="N2219" s="36">
        <f t="shared" si="173"/>
        <v>17</v>
      </c>
      <c r="O2219" s="36" t="str">
        <f t="shared" si="174"/>
        <v>201638</v>
      </c>
      <c r="P2219" s="36" t="str">
        <f>CONCATENATE(K2219,MONTH(ExpensesDBTable[[#This Row],[Date]]))</f>
        <v>20169</v>
      </c>
      <c r="Q2219" s="36" t="s">
        <v>182</v>
      </c>
      <c r="R2219" s="36" t="s">
        <v>13</v>
      </c>
      <c r="S2219" s="38">
        <v>360</v>
      </c>
      <c r="T2219" s="36" t="s">
        <v>106</v>
      </c>
      <c r="U2219" s="36" t="s">
        <v>2094</v>
      </c>
    </row>
    <row r="2220" spans="10:21" x14ac:dyDescent="0.25">
      <c r="J2220" s="37">
        <v>42631</v>
      </c>
      <c r="K2220" s="36">
        <f t="shared" si="170"/>
        <v>2016</v>
      </c>
      <c r="L2220" s="36" t="str">
        <f t="shared" si="171"/>
        <v>September</v>
      </c>
      <c r="M2220" s="36">
        <f t="shared" si="172"/>
        <v>38</v>
      </c>
      <c r="N2220" s="36">
        <f t="shared" si="173"/>
        <v>18</v>
      </c>
      <c r="O2220" s="36" t="str">
        <f t="shared" si="174"/>
        <v>201638</v>
      </c>
      <c r="P2220" s="36" t="str">
        <f>CONCATENATE(K2220,MONTH(ExpensesDBTable[[#This Row],[Date]]))</f>
        <v>20169</v>
      </c>
      <c r="Q2220" s="36" t="s">
        <v>182</v>
      </c>
      <c r="R2220" s="36" t="s">
        <v>19</v>
      </c>
      <c r="S2220" s="38">
        <v>30.8</v>
      </c>
      <c r="T2220" s="36" t="s">
        <v>106</v>
      </c>
      <c r="U2220" s="36" t="s">
        <v>2095</v>
      </c>
    </row>
    <row r="2221" spans="10:21" x14ac:dyDescent="0.25">
      <c r="J2221" s="37">
        <v>42631</v>
      </c>
      <c r="K2221" s="36">
        <f t="shared" si="170"/>
        <v>2016</v>
      </c>
      <c r="L2221" s="36" t="str">
        <f t="shared" si="171"/>
        <v>September</v>
      </c>
      <c r="M2221" s="36">
        <f t="shared" si="172"/>
        <v>38</v>
      </c>
      <c r="N2221" s="36">
        <f t="shared" si="173"/>
        <v>18</v>
      </c>
      <c r="O2221" s="36" t="str">
        <f t="shared" si="174"/>
        <v>201638</v>
      </c>
      <c r="P2221" s="36" t="str">
        <f>CONCATENATE(K2221,MONTH(ExpensesDBTable[[#This Row],[Date]]))</f>
        <v>20169</v>
      </c>
      <c r="Q2221" s="36" t="s">
        <v>108</v>
      </c>
      <c r="R2221" s="36" t="s">
        <v>14</v>
      </c>
      <c r="S2221" s="38">
        <v>5.51</v>
      </c>
      <c r="T2221" s="36" t="s">
        <v>100</v>
      </c>
      <c r="U2221" s="36" t="s">
        <v>2096</v>
      </c>
    </row>
    <row r="2222" spans="10:21" x14ac:dyDescent="0.25">
      <c r="J2222" s="37">
        <v>42631</v>
      </c>
      <c r="K2222" s="36">
        <f t="shared" si="170"/>
        <v>2016</v>
      </c>
      <c r="L2222" s="36" t="str">
        <f t="shared" si="171"/>
        <v>September</v>
      </c>
      <c r="M2222" s="36">
        <f t="shared" si="172"/>
        <v>38</v>
      </c>
      <c r="N2222" s="36">
        <f t="shared" si="173"/>
        <v>18</v>
      </c>
      <c r="O2222" s="36" t="str">
        <f t="shared" si="174"/>
        <v>201638</v>
      </c>
      <c r="P2222" s="36" t="str">
        <f>CONCATENATE(K2222,MONTH(ExpensesDBTable[[#This Row],[Date]]))</f>
        <v>20169</v>
      </c>
      <c r="Q2222" s="36" t="s">
        <v>182</v>
      </c>
      <c r="R2222" s="36" t="s">
        <v>14</v>
      </c>
      <c r="S2222" s="38">
        <v>12</v>
      </c>
      <c r="T2222" s="36" t="s">
        <v>100</v>
      </c>
      <c r="U2222" s="36" t="s">
        <v>2097</v>
      </c>
    </row>
    <row r="2223" spans="10:21" x14ac:dyDescent="0.25">
      <c r="J2223" s="37">
        <v>42631</v>
      </c>
      <c r="K2223" s="36">
        <f t="shared" si="170"/>
        <v>2016</v>
      </c>
      <c r="L2223" s="36" t="str">
        <f t="shared" si="171"/>
        <v>September</v>
      </c>
      <c r="M2223" s="36">
        <f t="shared" si="172"/>
        <v>38</v>
      </c>
      <c r="N2223" s="36">
        <f t="shared" si="173"/>
        <v>18</v>
      </c>
      <c r="O2223" s="36" t="str">
        <f t="shared" si="174"/>
        <v>201638</v>
      </c>
      <c r="P2223" s="36" t="str">
        <f>CONCATENATE(K2223,MONTH(ExpensesDBTable[[#This Row],[Date]]))</f>
        <v>20169</v>
      </c>
      <c r="Q2223" s="36" t="s">
        <v>182</v>
      </c>
      <c r="R2223" s="36" t="s">
        <v>14</v>
      </c>
      <c r="S2223" s="38">
        <v>4.8499999999999996</v>
      </c>
      <c r="T2223" s="36" t="s">
        <v>100</v>
      </c>
      <c r="U2223" s="36" t="s">
        <v>2098</v>
      </c>
    </row>
    <row r="2224" spans="10:21" x14ac:dyDescent="0.25">
      <c r="J2224" s="37">
        <v>42631</v>
      </c>
      <c r="K2224" s="36">
        <f t="shared" si="170"/>
        <v>2016</v>
      </c>
      <c r="L2224" s="36" t="str">
        <f t="shared" si="171"/>
        <v>September</v>
      </c>
      <c r="M2224" s="36">
        <f t="shared" si="172"/>
        <v>38</v>
      </c>
      <c r="N2224" s="36">
        <f t="shared" si="173"/>
        <v>18</v>
      </c>
      <c r="O2224" s="36" t="str">
        <f t="shared" si="174"/>
        <v>201638</v>
      </c>
      <c r="P2224" s="36" t="str">
        <f>CONCATENATE(K2224,MONTH(ExpensesDBTable[[#This Row],[Date]]))</f>
        <v>20169</v>
      </c>
      <c r="Q2224" s="36" t="s">
        <v>148</v>
      </c>
      <c r="R2224" s="36" t="s">
        <v>17</v>
      </c>
      <c r="S2224" s="38">
        <v>25.97</v>
      </c>
      <c r="T2224" s="36" t="s">
        <v>100</v>
      </c>
      <c r="U2224" s="36" t="s">
        <v>2099</v>
      </c>
    </row>
    <row r="2225" spans="10:21" x14ac:dyDescent="0.25">
      <c r="J2225" s="37">
        <v>42631</v>
      </c>
      <c r="K2225" s="36">
        <f t="shared" si="170"/>
        <v>2016</v>
      </c>
      <c r="L2225" s="36" t="str">
        <f t="shared" si="171"/>
        <v>September</v>
      </c>
      <c r="M2225" s="36">
        <f t="shared" si="172"/>
        <v>38</v>
      </c>
      <c r="N2225" s="36">
        <f t="shared" si="173"/>
        <v>18</v>
      </c>
      <c r="O2225" s="36" t="str">
        <f t="shared" si="174"/>
        <v>201638</v>
      </c>
      <c r="P2225" s="36" t="str">
        <f>CONCATENATE(K2225,MONTH(ExpensesDBTable[[#This Row],[Date]]))</f>
        <v>20169</v>
      </c>
      <c r="Q2225" s="36" t="s">
        <v>1192</v>
      </c>
      <c r="R2225" s="36" t="s">
        <v>21</v>
      </c>
      <c r="S2225" s="38">
        <v>1520</v>
      </c>
      <c r="T2225" s="36" t="s">
        <v>106</v>
      </c>
      <c r="U2225" s="36" t="s">
        <v>2100</v>
      </c>
    </row>
    <row r="2226" spans="10:21" x14ac:dyDescent="0.25">
      <c r="J2226" s="37">
        <v>42633</v>
      </c>
      <c r="K2226" s="36">
        <f t="shared" si="170"/>
        <v>2016</v>
      </c>
      <c r="L2226" s="36" t="str">
        <f t="shared" si="171"/>
        <v>September</v>
      </c>
      <c r="M2226" s="36">
        <f t="shared" si="172"/>
        <v>39</v>
      </c>
      <c r="N2226" s="36">
        <f t="shared" si="173"/>
        <v>20</v>
      </c>
      <c r="O2226" s="36" t="str">
        <f t="shared" si="174"/>
        <v>201639</v>
      </c>
      <c r="P2226" s="36" t="str">
        <f>CONCATENATE(K2226,MONTH(ExpensesDBTable[[#This Row],[Date]]))</f>
        <v>20169</v>
      </c>
      <c r="Q2226" s="36" t="s">
        <v>108</v>
      </c>
      <c r="R2226" s="36" t="s">
        <v>14</v>
      </c>
      <c r="S2226" s="38">
        <v>19.79</v>
      </c>
      <c r="T2226" s="36" t="s">
        <v>100</v>
      </c>
      <c r="U2226" s="36" t="s">
        <v>2101</v>
      </c>
    </row>
    <row r="2227" spans="10:21" x14ac:dyDescent="0.25">
      <c r="J2227" s="37">
        <v>42633</v>
      </c>
      <c r="K2227" s="36">
        <f t="shared" si="170"/>
        <v>2016</v>
      </c>
      <c r="L2227" s="36" t="str">
        <f t="shared" si="171"/>
        <v>September</v>
      </c>
      <c r="M2227" s="36">
        <f t="shared" si="172"/>
        <v>39</v>
      </c>
      <c r="N2227" s="36">
        <f t="shared" si="173"/>
        <v>20</v>
      </c>
      <c r="O2227" s="36" t="str">
        <f t="shared" si="174"/>
        <v>201639</v>
      </c>
      <c r="P2227" s="36" t="str">
        <f>CONCATENATE(K2227,MONTH(ExpensesDBTable[[#This Row],[Date]]))</f>
        <v>20169</v>
      </c>
      <c r="Q2227" s="36" t="s">
        <v>128</v>
      </c>
      <c r="R2227" s="36" t="s">
        <v>22</v>
      </c>
      <c r="S2227" s="38">
        <v>10</v>
      </c>
      <c r="T2227" s="36" t="s">
        <v>100</v>
      </c>
      <c r="U2227" s="36" t="s">
        <v>2102</v>
      </c>
    </row>
    <row r="2228" spans="10:21" x14ac:dyDescent="0.25">
      <c r="J2228" s="37">
        <v>42633</v>
      </c>
      <c r="K2228" s="36">
        <f t="shared" si="170"/>
        <v>2016</v>
      </c>
      <c r="L2228" s="36" t="str">
        <f t="shared" si="171"/>
        <v>September</v>
      </c>
      <c r="M2228" s="36">
        <f t="shared" si="172"/>
        <v>39</v>
      </c>
      <c r="N2228" s="36">
        <f t="shared" si="173"/>
        <v>20</v>
      </c>
      <c r="O2228" s="36" t="str">
        <f t="shared" si="174"/>
        <v>201639</v>
      </c>
      <c r="P2228" s="36" t="str">
        <f>CONCATENATE(K2228,MONTH(ExpensesDBTable[[#This Row],[Date]]))</f>
        <v>20169</v>
      </c>
      <c r="Q2228" s="36" t="s">
        <v>182</v>
      </c>
      <c r="R2228" s="36" t="s">
        <v>14</v>
      </c>
      <c r="S2228" s="38">
        <v>3.3</v>
      </c>
      <c r="T2228" s="36" t="s">
        <v>100</v>
      </c>
      <c r="U2228" s="36" t="s">
        <v>1392</v>
      </c>
    </row>
    <row r="2229" spans="10:21" x14ac:dyDescent="0.25">
      <c r="J2229" s="37">
        <v>42635</v>
      </c>
      <c r="K2229" s="36">
        <f t="shared" si="170"/>
        <v>2016</v>
      </c>
      <c r="L2229" s="36" t="str">
        <f t="shared" si="171"/>
        <v>September</v>
      </c>
      <c r="M2229" s="36">
        <f t="shared" si="172"/>
        <v>39</v>
      </c>
      <c r="N2229" s="36">
        <f t="shared" si="173"/>
        <v>22</v>
      </c>
      <c r="O2229" s="36" t="str">
        <f t="shared" si="174"/>
        <v>201639</v>
      </c>
      <c r="P2229" s="36" t="str">
        <f>CONCATENATE(K2229,MONTH(ExpensesDBTable[[#This Row],[Date]]))</f>
        <v>20169</v>
      </c>
      <c r="Q2229" s="36" t="s">
        <v>182</v>
      </c>
      <c r="R2229" s="36" t="s">
        <v>18</v>
      </c>
      <c r="S2229" s="38">
        <v>110</v>
      </c>
      <c r="T2229" s="36" t="s">
        <v>106</v>
      </c>
      <c r="U2229" s="36" t="s">
        <v>2103</v>
      </c>
    </row>
    <row r="2230" spans="10:21" x14ac:dyDescent="0.25">
      <c r="J2230" s="37">
        <v>42635</v>
      </c>
      <c r="K2230" s="36">
        <f t="shared" si="170"/>
        <v>2016</v>
      </c>
      <c r="L2230" s="36" t="str">
        <f t="shared" si="171"/>
        <v>September</v>
      </c>
      <c r="M2230" s="36">
        <f t="shared" si="172"/>
        <v>39</v>
      </c>
      <c r="N2230" s="36">
        <f t="shared" si="173"/>
        <v>22</v>
      </c>
      <c r="O2230" s="36" t="str">
        <f t="shared" si="174"/>
        <v>201639</v>
      </c>
      <c r="P2230" s="36" t="str">
        <f>CONCATENATE(K2230,MONTH(ExpensesDBTable[[#This Row],[Date]]))</f>
        <v>20169</v>
      </c>
      <c r="Q2230" s="36" t="s">
        <v>182</v>
      </c>
      <c r="R2230" s="36" t="s">
        <v>14</v>
      </c>
      <c r="S2230" s="38">
        <v>10.9</v>
      </c>
      <c r="T2230" s="36" t="s">
        <v>100</v>
      </c>
      <c r="U2230" s="36" t="s">
        <v>2104</v>
      </c>
    </row>
    <row r="2231" spans="10:21" x14ac:dyDescent="0.25">
      <c r="J2231" s="37">
        <v>42635</v>
      </c>
      <c r="K2231" s="36">
        <f t="shared" si="170"/>
        <v>2016</v>
      </c>
      <c r="L2231" s="36" t="str">
        <f t="shared" si="171"/>
        <v>September</v>
      </c>
      <c r="M2231" s="36">
        <f t="shared" si="172"/>
        <v>39</v>
      </c>
      <c r="N2231" s="36">
        <f t="shared" si="173"/>
        <v>22</v>
      </c>
      <c r="O2231" s="36" t="str">
        <f t="shared" si="174"/>
        <v>201639</v>
      </c>
      <c r="P2231" s="36" t="str">
        <f>CONCATENATE(K2231,MONTH(ExpensesDBTable[[#This Row],[Date]]))</f>
        <v>20169</v>
      </c>
      <c r="Q2231" s="36" t="s">
        <v>182</v>
      </c>
      <c r="R2231" s="36" t="s">
        <v>11</v>
      </c>
      <c r="S2231" s="38">
        <v>11.5</v>
      </c>
      <c r="T2231" s="36" t="s">
        <v>100</v>
      </c>
      <c r="U2231" s="36" t="s">
        <v>2105</v>
      </c>
    </row>
    <row r="2232" spans="10:21" x14ac:dyDescent="0.25">
      <c r="J2232" s="37">
        <v>42635</v>
      </c>
      <c r="K2232" s="36">
        <f t="shared" si="170"/>
        <v>2016</v>
      </c>
      <c r="L2232" s="36" t="str">
        <f t="shared" si="171"/>
        <v>September</v>
      </c>
      <c r="M2232" s="36">
        <f t="shared" si="172"/>
        <v>39</v>
      </c>
      <c r="N2232" s="36">
        <f t="shared" si="173"/>
        <v>22</v>
      </c>
      <c r="O2232" s="36" t="str">
        <f t="shared" si="174"/>
        <v>201639</v>
      </c>
      <c r="P2232" s="36" t="str">
        <f>CONCATENATE(K2232,MONTH(ExpensesDBTable[[#This Row],[Date]]))</f>
        <v>20169</v>
      </c>
      <c r="Q2232" s="36" t="s">
        <v>108</v>
      </c>
      <c r="R2232" s="36" t="s">
        <v>14</v>
      </c>
      <c r="S2232" s="38">
        <v>10.050000000000001</v>
      </c>
      <c r="T2232" s="36" t="s">
        <v>100</v>
      </c>
      <c r="U2232" s="36" t="s">
        <v>2106</v>
      </c>
    </row>
    <row r="2233" spans="10:21" x14ac:dyDescent="0.25">
      <c r="J2233" s="37">
        <v>42636</v>
      </c>
      <c r="K2233" s="36">
        <f t="shared" si="170"/>
        <v>2016</v>
      </c>
      <c r="L2233" s="36" t="str">
        <f t="shared" si="171"/>
        <v>September</v>
      </c>
      <c r="M2233" s="36">
        <f t="shared" si="172"/>
        <v>39</v>
      </c>
      <c r="N2233" s="36">
        <f t="shared" si="173"/>
        <v>23</v>
      </c>
      <c r="O2233" s="36" t="str">
        <f t="shared" si="174"/>
        <v>201639</v>
      </c>
      <c r="P2233" s="36" t="str">
        <f>CONCATENATE(K2233,MONTH(ExpensesDBTable[[#This Row],[Date]]))</f>
        <v>20169</v>
      </c>
      <c r="Q2233" s="36" t="s">
        <v>108</v>
      </c>
      <c r="R2233" s="36" t="s">
        <v>14</v>
      </c>
      <c r="S2233" s="38">
        <v>2.44</v>
      </c>
      <c r="T2233" s="36" t="s">
        <v>100</v>
      </c>
      <c r="U2233" s="36" t="s">
        <v>2107</v>
      </c>
    </row>
    <row r="2234" spans="10:21" x14ac:dyDescent="0.25">
      <c r="J2234" s="37">
        <v>42636</v>
      </c>
      <c r="K2234" s="36">
        <f t="shared" si="170"/>
        <v>2016</v>
      </c>
      <c r="L2234" s="36" t="str">
        <f t="shared" si="171"/>
        <v>September</v>
      </c>
      <c r="M2234" s="36">
        <f t="shared" si="172"/>
        <v>39</v>
      </c>
      <c r="N2234" s="36">
        <f t="shared" si="173"/>
        <v>23</v>
      </c>
      <c r="O2234" s="36" t="str">
        <f t="shared" si="174"/>
        <v>201639</v>
      </c>
      <c r="P2234" s="36" t="str">
        <f>CONCATENATE(K2234,MONTH(ExpensesDBTable[[#This Row],[Date]]))</f>
        <v>20169</v>
      </c>
      <c r="Q2234" s="36" t="s">
        <v>119</v>
      </c>
      <c r="R2234" s="36" t="s">
        <v>14</v>
      </c>
      <c r="S2234" s="38">
        <v>12</v>
      </c>
      <c r="T2234" s="36" t="s">
        <v>100</v>
      </c>
      <c r="U2234" s="36" t="s">
        <v>2108</v>
      </c>
    </row>
    <row r="2235" spans="10:21" x14ac:dyDescent="0.25">
      <c r="J2235" s="37">
        <v>42636</v>
      </c>
      <c r="K2235" s="36">
        <f t="shared" si="170"/>
        <v>2016</v>
      </c>
      <c r="L2235" s="36" t="str">
        <f t="shared" si="171"/>
        <v>September</v>
      </c>
      <c r="M2235" s="36">
        <f t="shared" si="172"/>
        <v>39</v>
      </c>
      <c r="N2235" s="36">
        <f t="shared" si="173"/>
        <v>23</v>
      </c>
      <c r="O2235" s="36" t="str">
        <f t="shared" si="174"/>
        <v>201639</v>
      </c>
      <c r="P2235" s="36" t="str">
        <f>CONCATENATE(K2235,MONTH(ExpensesDBTable[[#This Row],[Date]]))</f>
        <v>20169</v>
      </c>
      <c r="Q2235" s="36" t="s">
        <v>1051</v>
      </c>
      <c r="R2235" s="36" t="s">
        <v>14</v>
      </c>
      <c r="S2235" s="38">
        <v>4.8099999999999996</v>
      </c>
      <c r="T2235" s="36" t="s">
        <v>100</v>
      </c>
      <c r="U2235" s="36" t="s">
        <v>645</v>
      </c>
    </row>
    <row r="2236" spans="10:21" x14ac:dyDescent="0.25">
      <c r="J2236" s="37">
        <v>42636</v>
      </c>
      <c r="K2236" s="36">
        <f t="shared" si="170"/>
        <v>2016</v>
      </c>
      <c r="L2236" s="36" t="str">
        <f t="shared" si="171"/>
        <v>September</v>
      </c>
      <c r="M2236" s="36">
        <f t="shared" si="172"/>
        <v>39</v>
      </c>
      <c r="N2236" s="36">
        <f t="shared" si="173"/>
        <v>23</v>
      </c>
      <c r="O2236" s="36" t="str">
        <f t="shared" si="174"/>
        <v>201639</v>
      </c>
      <c r="P2236" s="36" t="str">
        <f>CONCATENATE(K2236,MONTH(ExpensesDBTable[[#This Row],[Date]]))</f>
        <v>20169</v>
      </c>
      <c r="Q2236" s="36" t="s">
        <v>108</v>
      </c>
      <c r="R2236" s="36" t="s">
        <v>14</v>
      </c>
      <c r="S2236" s="38">
        <v>3.8</v>
      </c>
      <c r="T2236" s="36" t="s">
        <v>100</v>
      </c>
      <c r="U2236" s="36" t="s">
        <v>139</v>
      </c>
    </row>
    <row r="2237" spans="10:21" x14ac:dyDescent="0.25">
      <c r="J2237" s="37">
        <v>42636</v>
      </c>
      <c r="K2237" s="36">
        <f t="shared" si="170"/>
        <v>2016</v>
      </c>
      <c r="L2237" s="36" t="str">
        <f t="shared" si="171"/>
        <v>September</v>
      </c>
      <c r="M2237" s="36">
        <f t="shared" si="172"/>
        <v>39</v>
      </c>
      <c r="N2237" s="36">
        <f t="shared" si="173"/>
        <v>23</v>
      </c>
      <c r="O2237" s="36" t="str">
        <f t="shared" si="174"/>
        <v>201639</v>
      </c>
      <c r="P2237" s="36" t="str">
        <f>CONCATENATE(K2237,MONTH(ExpensesDBTable[[#This Row],[Date]]))</f>
        <v>20169</v>
      </c>
      <c r="Q2237" s="36" t="s">
        <v>182</v>
      </c>
      <c r="R2237" s="36" t="s">
        <v>22</v>
      </c>
      <c r="S2237" s="38">
        <v>9.5</v>
      </c>
      <c r="T2237" s="36" t="s">
        <v>100</v>
      </c>
      <c r="U2237" s="36" t="s">
        <v>2109</v>
      </c>
    </row>
    <row r="2238" spans="10:21" x14ac:dyDescent="0.25">
      <c r="J2238" s="37">
        <v>42636</v>
      </c>
      <c r="K2238" s="36">
        <f t="shared" si="170"/>
        <v>2016</v>
      </c>
      <c r="L2238" s="36" t="str">
        <f t="shared" si="171"/>
        <v>September</v>
      </c>
      <c r="M2238" s="36">
        <f t="shared" si="172"/>
        <v>39</v>
      </c>
      <c r="N2238" s="36">
        <f t="shared" si="173"/>
        <v>23</v>
      </c>
      <c r="O2238" s="36" t="str">
        <f t="shared" si="174"/>
        <v>201639</v>
      </c>
      <c r="P2238" s="36" t="str">
        <f>CONCATENATE(K2238,MONTH(ExpensesDBTable[[#This Row],[Date]]))</f>
        <v>20169</v>
      </c>
      <c r="Q2238" s="36" t="s">
        <v>1476</v>
      </c>
      <c r="R2238" s="36" t="s">
        <v>23</v>
      </c>
      <c r="S2238" s="38">
        <v>12</v>
      </c>
      <c r="T2238" s="36" t="s">
        <v>106</v>
      </c>
      <c r="U2238" s="36" t="s">
        <v>2100</v>
      </c>
    </row>
    <row r="2239" spans="10:21" x14ac:dyDescent="0.25">
      <c r="J2239" s="37">
        <v>42638</v>
      </c>
      <c r="K2239" s="36">
        <f t="shared" si="170"/>
        <v>2016</v>
      </c>
      <c r="L2239" s="36" t="str">
        <f t="shared" si="171"/>
        <v>September</v>
      </c>
      <c r="M2239" s="36">
        <f t="shared" si="172"/>
        <v>39</v>
      </c>
      <c r="N2239" s="36">
        <f t="shared" si="173"/>
        <v>25</v>
      </c>
      <c r="O2239" s="36" t="str">
        <f t="shared" si="174"/>
        <v>201639</v>
      </c>
      <c r="P2239" s="36" t="str">
        <f>CONCATENATE(K2239,MONTH(ExpensesDBTable[[#This Row],[Date]]))</f>
        <v>20169</v>
      </c>
      <c r="Q2239" s="36" t="s">
        <v>182</v>
      </c>
      <c r="R2239" s="36" t="s">
        <v>19</v>
      </c>
      <c r="S2239" s="38">
        <v>43.1</v>
      </c>
      <c r="T2239" s="36" t="s">
        <v>106</v>
      </c>
      <c r="U2239" s="36" t="s">
        <v>2110</v>
      </c>
    </row>
    <row r="2240" spans="10:21" x14ac:dyDescent="0.25">
      <c r="J2240" s="37">
        <v>42638</v>
      </c>
      <c r="K2240" s="36">
        <f t="shared" si="170"/>
        <v>2016</v>
      </c>
      <c r="L2240" s="36" t="str">
        <f t="shared" si="171"/>
        <v>September</v>
      </c>
      <c r="M2240" s="36">
        <f t="shared" si="172"/>
        <v>39</v>
      </c>
      <c r="N2240" s="36">
        <f t="shared" si="173"/>
        <v>25</v>
      </c>
      <c r="O2240" s="36" t="str">
        <f t="shared" si="174"/>
        <v>201639</v>
      </c>
      <c r="P2240" s="36" t="str">
        <f>CONCATENATE(K2240,MONTH(ExpensesDBTable[[#This Row],[Date]]))</f>
        <v>20169</v>
      </c>
      <c r="Q2240" s="36" t="s">
        <v>108</v>
      </c>
      <c r="R2240" s="36" t="s">
        <v>14</v>
      </c>
      <c r="S2240" s="38">
        <v>4.99</v>
      </c>
      <c r="T2240" s="36" t="s">
        <v>100</v>
      </c>
      <c r="U2240" s="36" t="s">
        <v>535</v>
      </c>
    </row>
    <row r="2241" spans="10:21" x14ac:dyDescent="0.25">
      <c r="J2241" s="37">
        <v>42638</v>
      </c>
      <c r="K2241" s="36">
        <f t="shared" si="170"/>
        <v>2016</v>
      </c>
      <c r="L2241" s="36" t="str">
        <f t="shared" si="171"/>
        <v>September</v>
      </c>
      <c r="M2241" s="36">
        <f t="shared" si="172"/>
        <v>39</v>
      </c>
      <c r="N2241" s="36">
        <f t="shared" si="173"/>
        <v>25</v>
      </c>
      <c r="O2241" s="36" t="str">
        <f t="shared" si="174"/>
        <v>201639</v>
      </c>
      <c r="P2241" s="36" t="str">
        <f>CONCATENATE(K2241,MONTH(ExpensesDBTable[[#This Row],[Date]]))</f>
        <v>20169</v>
      </c>
      <c r="Q2241" s="36" t="s">
        <v>130</v>
      </c>
      <c r="R2241" s="36" t="s">
        <v>14</v>
      </c>
      <c r="S2241" s="38">
        <v>10</v>
      </c>
      <c r="T2241" s="36" t="s">
        <v>100</v>
      </c>
      <c r="U2241" s="36" t="s">
        <v>2111</v>
      </c>
    </row>
    <row r="2242" spans="10:21" x14ac:dyDescent="0.25">
      <c r="J2242" s="37">
        <v>42638</v>
      </c>
      <c r="K2242" s="36">
        <f t="shared" si="170"/>
        <v>2016</v>
      </c>
      <c r="L2242" s="36" t="str">
        <f t="shared" si="171"/>
        <v>September</v>
      </c>
      <c r="M2242" s="36">
        <f t="shared" si="172"/>
        <v>39</v>
      </c>
      <c r="N2242" s="36">
        <f t="shared" si="173"/>
        <v>25</v>
      </c>
      <c r="O2242" s="36" t="str">
        <f t="shared" si="174"/>
        <v>201639</v>
      </c>
      <c r="P2242" s="36" t="str">
        <f>CONCATENATE(K2242,MONTH(ExpensesDBTable[[#This Row],[Date]]))</f>
        <v>20169</v>
      </c>
      <c r="Q2242" s="36" t="s">
        <v>145</v>
      </c>
      <c r="R2242" s="36" t="s">
        <v>23</v>
      </c>
      <c r="S2242" s="38">
        <v>36.380000000000003</v>
      </c>
      <c r="T2242" s="36" t="s">
        <v>106</v>
      </c>
      <c r="U2242" s="36" t="s">
        <v>2112</v>
      </c>
    </row>
    <row r="2243" spans="10:21" x14ac:dyDescent="0.25">
      <c r="J2243" s="37">
        <v>42638</v>
      </c>
      <c r="K2243" s="36">
        <f t="shared" si="170"/>
        <v>2016</v>
      </c>
      <c r="L2243" s="36" t="str">
        <f t="shared" si="171"/>
        <v>September</v>
      </c>
      <c r="M2243" s="36">
        <f t="shared" si="172"/>
        <v>39</v>
      </c>
      <c r="N2243" s="36">
        <f t="shared" si="173"/>
        <v>25</v>
      </c>
      <c r="O2243" s="36" t="str">
        <f t="shared" si="174"/>
        <v>201639</v>
      </c>
      <c r="P2243" s="36" t="str">
        <f>CONCATENATE(K2243,MONTH(ExpensesDBTable[[#This Row],[Date]]))</f>
        <v>20169</v>
      </c>
      <c r="Q2243" s="36" t="s">
        <v>182</v>
      </c>
      <c r="R2243" s="36" t="s">
        <v>14</v>
      </c>
      <c r="S2243" s="38">
        <v>5.7</v>
      </c>
      <c r="T2243" s="36" t="s">
        <v>100</v>
      </c>
      <c r="U2243" s="36" t="s">
        <v>645</v>
      </c>
    </row>
    <row r="2244" spans="10:21" x14ac:dyDescent="0.25">
      <c r="J2244" s="37">
        <v>42639</v>
      </c>
      <c r="K2244" s="36">
        <f t="shared" si="170"/>
        <v>2016</v>
      </c>
      <c r="L2244" s="36" t="str">
        <f t="shared" si="171"/>
        <v>September</v>
      </c>
      <c r="M2244" s="36">
        <f t="shared" si="172"/>
        <v>40</v>
      </c>
      <c r="N2244" s="36">
        <f t="shared" si="173"/>
        <v>26</v>
      </c>
      <c r="O2244" s="36" t="str">
        <f t="shared" si="174"/>
        <v>201640</v>
      </c>
      <c r="P2244" s="36" t="str">
        <f>CONCATENATE(K2244,MONTH(ExpensesDBTable[[#This Row],[Date]]))</f>
        <v>20169</v>
      </c>
      <c r="Q2244" s="36" t="s">
        <v>108</v>
      </c>
      <c r="R2244" s="36" t="s">
        <v>14</v>
      </c>
      <c r="S2244" s="38">
        <v>4.3499999999999996</v>
      </c>
      <c r="T2244" s="36" t="s">
        <v>100</v>
      </c>
      <c r="U2244" s="36" t="s">
        <v>645</v>
      </c>
    </row>
    <row r="2245" spans="10:21" x14ac:dyDescent="0.25">
      <c r="J2245" s="37">
        <v>42640</v>
      </c>
      <c r="K2245" s="36">
        <f t="shared" si="170"/>
        <v>2016</v>
      </c>
      <c r="L2245" s="36" t="str">
        <f t="shared" si="171"/>
        <v>September</v>
      </c>
      <c r="M2245" s="36">
        <f t="shared" si="172"/>
        <v>40</v>
      </c>
      <c r="N2245" s="36">
        <f t="shared" si="173"/>
        <v>27</v>
      </c>
      <c r="O2245" s="36" t="str">
        <f t="shared" si="174"/>
        <v>201640</v>
      </c>
      <c r="P2245" s="36" t="str">
        <f>CONCATENATE(K2245,MONTH(ExpensesDBTable[[#This Row],[Date]]))</f>
        <v>20169</v>
      </c>
      <c r="Q2245" s="36" t="s">
        <v>119</v>
      </c>
      <c r="R2245" s="36" t="s">
        <v>14</v>
      </c>
      <c r="S2245" s="38">
        <v>1.74</v>
      </c>
      <c r="T2245" s="36" t="s">
        <v>100</v>
      </c>
      <c r="U2245" s="36" t="s">
        <v>2113</v>
      </c>
    </row>
    <row r="2246" spans="10:21" x14ac:dyDescent="0.25">
      <c r="J2246" s="37">
        <v>42641</v>
      </c>
      <c r="K2246" s="36">
        <f t="shared" si="170"/>
        <v>2016</v>
      </c>
      <c r="L2246" s="36" t="str">
        <f t="shared" si="171"/>
        <v>September</v>
      </c>
      <c r="M2246" s="36">
        <f t="shared" si="172"/>
        <v>40</v>
      </c>
      <c r="N2246" s="36">
        <f t="shared" si="173"/>
        <v>28</v>
      </c>
      <c r="O2246" s="36" t="str">
        <f t="shared" si="174"/>
        <v>201640</v>
      </c>
      <c r="P2246" s="36" t="str">
        <f>CONCATENATE(K2246,MONTH(ExpensesDBTable[[#This Row],[Date]]))</f>
        <v>20169</v>
      </c>
      <c r="Q2246" s="36" t="s">
        <v>533</v>
      </c>
      <c r="R2246" s="36" t="s">
        <v>23</v>
      </c>
      <c r="S2246" s="38">
        <v>70</v>
      </c>
      <c r="T2246" s="36" t="s">
        <v>106</v>
      </c>
      <c r="U2246" s="36" t="s">
        <v>51</v>
      </c>
    </row>
    <row r="2247" spans="10:21" x14ac:dyDescent="0.25">
      <c r="J2247" s="37">
        <v>42643</v>
      </c>
      <c r="K2247" s="36">
        <f t="shared" si="170"/>
        <v>2016</v>
      </c>
      <c r="L2247" s="36" t="str">
        <f t="shared" si="171"/>
        <v>September</v>
      </c>
      <c r="M2247" s="36">
        <f t="shared" si="172"/>
        <v>40</v>
      </c>
      <c r="N2247" s="36">
        <f t="shared" si="173"/>
        <v>30</v>
      </c>
      <c r="O2247" s="36" t="str">
        <f t="shared" si="174"/>
        <v>201640</v>
      </c>
      <c r="P2247" s="36" t="str">
        <f>CONCATENATE(K2247,MONTH(ExpensesDBTable[[#This Row],[Date]]))</f>
        <v>20169</v>
      </c>
      <c r="Q2247" s="36" t="s">
        <v>108</v>
      </c>
      <c r="R2247" s="36" t="s">
        <v>14</v>
      </c>
      <c r="S2247" s="38">
        <v>19.100000000000001</v>
      </c>
      <c r="T2247" s="36" t="s">
        <v>100</v>
      </c>
      <c r="U2247" s="36" t="s">
        <v>2114</v>
      </c>
    </row>
    <row r="2248" spans="10:21" x14ac:dyDescent="0.25">
      <c r="J2248" s="37">
        <v>42643</v>
      </c>
      <c r="K2248" s="36">
        <f t="shared" si="170"/>
        <v>2016</v>
      </c>
      <c r="L2248" s="36" t="str">
        <f t="shared" si="171"/>
        <v>September</v>
      </c>
      <c r="M2248" s="36">
        <f t="shared" si="172"/>
        <v>40</v>
      </c>
      <c r="N2248" s="36">
        <f t="shared" si="173"/>
        <v>30</v>
      </c>
      <c r="O2248" s="36" t="str">
        <f t="shared" si="174"/>
        <v>201640</v>
      </c>
      <c r="P2248" s="36" t="str">
        <f>CONCATENATE(K2248,MONTH(ExpensesDBTable[[#This Row],[Date]]))</f>
        <v>20169</v>
      </c>
      <c r="Q2248" s="36" t="s">
        <v>119</v>
      </c>
      <c r="R2248" s="36" t="s">
        <v>14</v>
      </c>
      <c r="S2248" s="38">
        <v>9.8000000000000007</v>
      </c>
      <c r="T2248" s="36" t="s">
        <v>100</v>
      </c>
      <c r="U2248" s="36" t="s">
        <v>2115</v>
      </c>
    </row>
    <row r="2249" spans="10:21" x14ac:dyDescent="0.25">
      <c r="J2249" s="37">
        <v>42644</v>
      </c>
      <c r="K2249" s="36">
        <f t="shared" si="170"/>
        <v>2016</v>
      </c>
      <c r="L2249" s="36" t="str">
        <f t="shared" si="171"/>
        <v>October</v>
      </c>
      <c r="M2249" s="36">
        <f t="shared" si="172"/>
        <v>40</v>
      </c>
      <c r="N2249" s="36">
        <f t="shared" si="173"/>
        <v>1</v>
      </c>
      <c r="O2249" s="36" t="str">
        <f t="shared" si="174"/>
        <v>201640</v>
      </c>
      <c r="P2249" s="36" t="str">
        <f>CONCATENATE(K2249,MONTH(ExpensesDBTable[[#This Row],[Date]]))</f>
        <v>201610</v>
      </c>
      <c r="Q2249" s="36" t="s">
        <v>1238</v>
      </c>
      <c r="R2249" s="36" t="s">
        <v>22</v>
      </c>
      <c r="S2249" s="38">
        <v>36.9</v>
      </c>
      <c r="T2249" s="36" t="s">
        <v>106</v>
      </c>
      <c r="U2249" s="36" t="s">
        <v>2116</v>
      </c>
    </row>
    <row r="2250" spans="10:21" x14ac:dyDescent="0.25">
      <c r="J2250" s="37">
        <v>42644</v>
      </c>
      <c r="K2250" s="36">
        <f t="shared" si="170"/>
        <v>2016</v>
      </c>
      <c r="L2250" s="36" t="str">
        <f t="shared" si="171"/>
        <v>October</v>
      </c>
      <c r="M2250" s="36">
        <f t="shared" si="172"/>
        <v>40</v>
      </c>
      <c r="N2250" s="36">
        <f t="shared" si="173"/>
        <v>1</v>
      </c>
      <c r="O2250" s="36" t="str">
        <f t="shared" si="174"/>
        <v>201640</v>
      </c>
      <c r="P2250" s="36" t="str">
        <f>CONCATENATE(K2250,MONTH(ExpensesDBTable[[#This Row],[Date]]))</f>
        <v>201610</v>
      </c>
      <c r="Q2250" s="36" t="s">
        <v>182</v>
      </c>
      <c r="R2250" s="36" t="s">
        <v>14</v>
      </c>
      <c r="S2250" s="38">
        <v>7</v>
      </c>
      <c r="T2250" s="36" t="s">
        <v>100</v>
      </c>
      <c r="U2250" s="36" t="s">
        <v>645</v>
      </c>
    </row>
    <row r="2251" spans="10:21" x14ac:dyDescent="0.25">
      <c r="J2251" s="37">
        <v>42644</v>
      </c>
      <c r="K2251" s="36">
        <f t="shared" ref="K2251:K2314" si="175">YEAR(J2251)</f>
        <v>2016</v>
      </c>
      <c r="L2251" s="36" t="str">
        <f t="shared" ref="L2251:L2314" si="176">TEXT(DATE(1,MONTH(J2251),1),"MMMM")</f>
        <v>October</v>
      </c>
      <c r="M2251" s="36">
        <f t="shared" ref="M2251:M2314" si="177">WEEKNUM(J2251,2)</f>
        <v>40</v>
      </c>
      <c r="N2251" s="36">
        <f t="shared" ref="N2251:N2314" si="178">DAY(J2251)</f>
        <v>1</v>
      </c>
      <c r="O2251" s="36" t="str">
        <f t="shared" ref="O2251:O2314" si="179">CONCATENATE(K2251,M2251)</f>
        <v>201640</v>
      </c>
      <c r="P2251" s="36" t="str">
        <f>CONCATENATE(K2251,MONTH(ExpensesDBTable[[#This Row],[Date]]))</f>
        <v>201610</v>
      </c>
      <c r="Q2251" s="36" t="s">
        <v>182</v>
      </c>
      <c r="R2251" s="36" t="s">
        <v>14</v>
      </c>
      <c r="S2251" s="38">
        <v>20.5</v>
      </c>
      <c r="T2251" s="36" t="s">
        <v>100</v>
      </c>
      <c r="U2251" s="36" t="s">
        <v>2117</v>
      </c>
    </row>
    <row r="2252" spans="10:21" x14ac:dyDescent="0.25">
      <c r="J2252" s="37">
        <v>42644</v>
      </c>
      <c r="K2252" s="36">
        <f t="shared" si="175"/>
        <v>2016</v>
      </c>
      <c r="L2252" s="36" t="str">
        <f t="shared" si="176"/>
        <v>October</v>
      </c>
      <c r="M2252" s="36">
        <f t="shared" si="177"/>
        <v>40</v>
      </c>
      <c r="N2252" s="36">
        <f t="shared" si="178"/>
        <v>1</v>
      </c>
      <c r="O2252" s="36" t="str">
        <f t="shared" si="179"/>
        <v>201640</v>
      </c>
      <c r="P2252" s="36" t="str">
        <f>CONCATENATE(K2252,MONTH(ExpensesDBTable[[#This Row],[Date]]))</f>
        <v>201610</v>
      </c>
      <c r="Q2252" s="36" t="s">
        <v>1051</v>
      </c>
      <c r="R2252" s="36" t="s">
        <v>14</v>
      </c>
      <c r="S2252" s="38">
        <v>12.29</v>
      </c>
      <c r="T2252" s="36" t="s">
        <v>100</v>
      </c>
      <c r="U2252" s="36" t="s">
        <v>2118</v>
      </c>
    </row>
    <row r="2253" spans="10:21" x14ac:dyDescent="0.25">
      <c r="J2253" s="37">
        <v>42644</v>
      </c>
      <c r="K2253" s="36">
        <f t="shared" si="175"/>
        <v>2016</v>
      </c>
      <c r="L2253" s="36" t="str">
        <f t="shared" si="176"/>
        <v>October</v>
      </c>
      <c r="M2253" s="36">
        <f t="shared" si="177"/>
        <v>40</v>
      </c>
      <c r="N2253" s="36">
        <f t="shared" si="178"/>
        <v>1</v>
      </c>
      <c r="O2253" s="36" t="str">
        <f t="shared" si="179"/>
        <v>201640</v>
      </c>
      <c r="P2253" s="36" t="str">
        <f>CONCATENATE(K2253,MONTH(ExpensesDBTable[[#This Row],[Date]]))</f>
        <v>201610</v>
      </c>
      <c r="Q2253" s="36" t="s">
        <v>148</v>
      </c>
      <c r="R2253" s="36" t="s">
        <v>17</v>
      </c>
      <c r="S2253" s="38">
        <v>3.99</v>
      </c>
      <c r="T2253" s="36" t="s">
        <v>100</v>
      </c>
      <c r="U2253" s="36" t="s">
        <v>2119</v>
      </c>
    </row>
    <row r="2254" spans="10:21" x14ac:dyDescent="0.25">
      <c r="J2254" s="37">
        <v>42644</v>
      </c>
      <c r="K2254" s="36">
        <f t="shared" si="175"/>
        <v>2016</v>
      </c>
      <c r="L2254" s="36" t="str">
        <f t="shared" si="176"/>
        <v>October</v>
      </c>
      <c r="M2254" s="36">
        <f t="shared" si="177"/>
        <v>40</v>
      </c>
      <c r="N2254" s="36">
        <f t="shared" si="178"/>
        <v>1</v>
      </c>
      <c r="O2254" s="36" t="str">
        <f t="shared" si="179"/>
        <v>201640</v>
      </c>
      <c r="P2254" s="36" t="str">
        <f>CONCATENATE(K2254,MONTH(ExpensesDBTable[[#This Row],[Date]]))</f>
        <v>201610</v>
      </c>
      <c r="Q2254" s="36" t="s">
        <v>1204</v>
      </c>
      <c r="R2254" s="36" t="s">
        <v>23</v>
      </c>
      <c r="S2254" s="38">
        <v>44.79</v>
      </c>
      <c r="T2254" s="36" t="s">
        <v>106</v>
      </c>
      <c r="U2254" s="36" t="s">
        <v>2120</v>
      </c>
    </row>
    <row r="2255" spans="10:21" x14ac:dyDescent="0.25">
      <c r="J2255" s="37">
        <v>42645</v>
      </c>
      <c r="K2255" s="36">
        <f t="shared" si="175"/>
        <v>2016</v>
      </c>
      <c r="L2255" s="36" t="str">
        <f t="shared" si="176"/>
        <v>October</v>
      </c>
      <c r="M2255" s="36">
        <f t="shared" si="177"/>
        <v>40</v>
      </c>
      <c r="N2255" s="36">
        <f t="shared" si="178"/>
        <v>2</v>
      </c>
      <c r="O2255" s="36" t="str">
        <f t="shared" si="179"/>
        <v>201640</v>
      </c>
      <c r="P2255" s="36" t="str">
        <f>CONCATENATE(K2255,MONTH(ExpensesDBTable[[#This Row],[Date]]))</f>
        <v>201610</v>
      </c>
      <c r="Q2255" s="36" t="s">
        <v>108</v>
      </c>
      <c r="R2255" s="36" t="s">
        <v>14</v>
      </c>
      <c r="S2255" s="38">
        <v>3</v>
      </c>
      <c r="T2255" s="36" t="s">
        <v>100</v>
      </c>
      <c r="U2255" s="36" t="s">
        <v>139</v>
      </c>
    </row>
    <row r="2256" spans="10:21" x14ac:dyDescent="0.25">
      <c r="J2256" s="37">
        <v>42645</v>
      </c>
      <c r="K2256" s="36">
        <f t="shared" si="175"/>
        <v>2016</v>
      </c>
      <c r="L2256" s="36" t="str">
        <f t="shared" si="176"/>
        <v>October</v>
      </c>
      <c r="M2256" s="36">
        <f t="shared" si="177"/>
        <v>40</v>
      </c>
      <c r="N2256" s="36">
        <f t="shared" si="178"/>
        <v>2</v>
      </c>
      <c r="O2256" s="36" t="str">
        <f t="shared" si="179"/>
        <v>201640</v>
      </c>
      <c r="P2256" s="36" t="str">
        <f>CONCATENATE(K2256,MONTH(ExpensesDBTable[[#This Row],[Date]]))</f>
        <v>201610</v>
      </c>
      <c r="Q2256" s="36" t="s">
        <v>130</v>
      </c>
      <c r="R2256" s="36" t="s">
        <v>14</v>
      </c>
      <c r="S2256" s="38">
        <v>8</v>
      </c>
      <c r="T2256" s="36" t="s">
        <v>100</v>
      </c>
      <c r="U2256" s="36" t="s">
        <v>2121</v>
      </c>
    </row>
    <row r="2257" spans="10:21" x14ac:dyDescent="0.25">
      <c r="J2257" s="37">
        <v>42646</v>
      </c>
      <c r="K2257" s="36">
        <f t="shared" si="175"/>
        <v>2016</v>
      </c>
      <c r="L2257" s="36" t="str">
        <f t="shared" si="176"/>
        <v>October</v>
      </c>
      <c r="M2257" s="36">
        <f t="shared" si="177"/>
        <v>41</v>
      </c>
      <c r="N2257" s="36">
        <f t="shared" si="178"/>
        <v>3</v>
      </c>
      <c r="O2257" s="36" t="str">
        <f t="shared" si="179"/>
        <v>201641</v>
      </c>
      <c r="P2257" s="36" t="str">
        <f>CONCATENATE(K2257,MONTH(ExpensesDBTable[[#This Row],[Date]]))</f>
        <v>201610</v>
      </c>
      <c r="Q2257" s="36" t="s">
        <v>119</v>
      </c>
      <c r="R2257" s="36" t="s">
        <v>14</v>
      </c>
      <c r="S2257" s="38">
        <v>15.13</v>
      </c>
      <c r="T2257" s="36" t="s">
        <v>100</v>
      </c>
      <c r="U2257" s="36" t="s">
        <v>2122</v>
      </c>
    </row>
    <row r="2258" spans="10:21" x14ac:dyDescent="0.25">
      <c r="J2258" s="37">
        <v>42649</v>
      </c>
      <c r="K2258" s="36">
        <f t="shared" si="175"/>
        <v>2016</v>
      </c>
      <c r="L2258" s="36" t="str">
        <f t="shared" si="176"/>
        <v>October</v>
      </c>
      <c r="M2258" s="36">
        <f t="shared" si="177"/>
        <v>41</v>
      </c>
      <c r="N2258" s="36">
        <f t="shared" si="178"/>
        <v>6</v>
      </c>
      <c r="O2258" s="36" t="str">
        <f t="shared" si="179"/>
        <v>201641</v>
      </c>
      <c r="P2258" s="36" t="str">
        <f>CONCATENATE(K2258,MONTH(ExpensesDBTable[[#This Row],[Date]]))</f>
        <v>201610</v>
      </c>
      <c r="Q2258" s="36" t="s">
        <v>108</v>
      </c>
      <c r="R2258" s="36" t="s">
        <v>14</v>
      </c>
      <c r="S2258" s="38">
        <v>4</v>
      </c>
      <c r="T2258" s="36" t="s">
        <v>100</v>
      </c>
      <c r="U2258" s="36" t="s">
        <v>645</v>
      </c>
    </row>
    <row r="2259" spans="10:21" x14ac:dyDescent="0.25">
      <c r="J2259" s="37">
        <v>42649</v>
      </c>
      <c r="K2259" s="36">
        <f t="shared" si="175"/>
        <v>2016</v>
      </c>
      <c r="L2259" s="36" t="str">
        <f t="shared" si="176"/>
        <v>October</v>
      </c>
      <c r="M2259" s="36">
        <f t="shared" si="177"/>
        <v>41</v>
      </c>
      <c r="N2259" s="36">
        <f t="shared" si="178"/>
        <v>6</v>
      </c>
      <c r="O2259" s="36" t="str">
        <f t="shared" si="179"/>
        <v>201641</v>
      </c>
      <c r="P2259" s="36" t="str">
        <f>CONCATENATE(K2259,MONTH(ExpensesDBTable[[#This Row],[Date]]))</f>
        <v>201610</v>
      </c>
      <c r="Q2259" s="36" t="s">
        <v>145</v>
      </c>
      <c r="R2259" s="36" t="s">
        <v>23</v>
      </c>
      <c r="S2259" s="38">
        <v>94.45</v>
      </c>
      <c r="T2259" s="36" t="s">
        <v>106</v>
      </c>
      <c r="U2259" s="36" t="s">
        <v>1909</v>
      </c>
    </row>
    <row r="2260" spans="10:21" x14ac:dyDescent="0.25">
      <c r="J2260" s="37">
        <v>42651</v>
      </c>
      <c r="K2260" s="36">
        <f t="shared" si="175"/>
        <v>2016</v>
      </c>
      <c r="L2260" s="36" t="str">
        <f t="shared" si="176"/>
        <v>October</v>
      </c>
      <c r="M2260" s="36">
        <f t="shared" si="177"/>
        <v>41</v>
      </c>
      <c r="N2260" s="36">
        <f t="shared" si="178"/>
        <v>8</v>
      </c>
      <c r="O2260" s="36" t="str">
        <f t="shared" si="179"/>
        <v>201641</v>
      </c>
      <c r="P2260" s="36" t="str">
        <f>CONCATENATE(K2260,MONTH(ExpensesDBTable[[#This Row],[Date]]))</f>
        <v>201610</v>
      </c>
      <c r="Q2260" s="36" t="s">
        <v>182</v>
      </c>
      <c r="R2260" s="36" t="s">
        <v>18</v>
      </c>
      <c r="S2260" s="38">
        <v>8</v>
      </c>
      <c r="T2260" s="36" t="s">
        <v>100</v>
      </c>
      <c r="U2260" s="36" t="s">
        <v>2123</v>
      </c>
    </row>
    <row r="2261" spans="10:21" x14ac:dyDescent="0.25">
      <c r="J2261" s="37">
        <v>42651</v>
      </c>
      <c r="K2261" s="36">
        <f t="shared" si="175"/>
        <v>2016</v>
      </c>
      <c r="L2261" s="36" t="str">
        <f t="shared" si="176"/>
        <v>October</v>
      </c>
      <c r="M2261" s="36">
        <f t="shared" si="177"/>
        <v>41</v>
      </c>
      <c r="N2261" s="36">
        <f t="shared" si="178"/>
        <v>8</v>
      </c>
      <c r="O2261" s="36" t="str">
        <f t="shared" si="179"/>
        <v>201641</v>
      </c>
      <c r="P2261" s="36" t="str">
        <f>CONCATENATE(K2261,MONTH(ExpensesDBTable[[#This Row],[Date]]))</f>
        <v>201610</v>
      </c>
      <c r="Q2261" s="36" t="s">
        <v>182</v>
      </c>
      <c r="R2261" s="36" t="s">
        <v>19</v>
      </c>
      <c r="S2261" s="38">
        <v>16.8</v>
      </c>
      <c r="T2261" s="36" t="s">
        <v>100</v>
      </c>
      <c r="U2261" s="36" t="s">
        <v>2124</v>
      </c>
    </row>
    <row r="2262" spans="10:21" x14ac:dyDescent="0.25">
      <c r="J2262" s="37">
        <v>42651</v>
      </c>
      <c r="K2262" s="36">
        <f t="shared" si="175"/>
        <v>2016</v>
      </c>
      <c r="L2262" s="36" t="str">
        <f t="shared" si="176"/>
        <v>October</v>
      </c>
      <c r="M2262" s="36">
        <f t="shared" si="177"/>
        <v>41</v>
      </c>
      <c r="N2262" s="36">
        <f t="shared" si="178"/>
        <v>8</v>
      </c>
      <c r="O2262" s="36" t="str">
        <f t="shared" si="179"/>
        <v>201641</v>
      </c>
      <c r="P2262" s="36" t="str">
        <f>CONCATENATE(K2262,MONTH(ExpensesDBTable[[#This Row],[Date]]))</f>
        <v>201610</v>
      </c>
      <c r="Q2262" s="36" t="s">
        <v>108</v>
      </c>
      <c r="R2262" s="36" t="s">
        <v>14</v>
      </c>
      <c r="S2262" s="38">
        <v>1.64</v>
      </c>
      <c r="T2262" s="36" t="s">
        <v>100</v>
      </c>
      <c r="U2262" s="36" t="s">
        <v>1440</v>
      </c>
    </row>
    <row r="2263" spans="10:21" x14ac:dyDescent="0.25">
      <c r="J2263" s="37">
        <v>42651</v>
      </c>
      <c r="K2263" s="36">
        <f t="shared" si="175"/>
        <v>2016</v>
      </c>
      <c r="L2263" s="36" t="str">
        <f t="shared" si="176"/>
        <v>October</v>
      </c>
      <c r="M2263" s="36">
        <f t="shared" si="177"/>
        <v>41</v>
      </c>
      <c r="N2263" s="36">
        <f t="shared" si="178"/>
        <v>8</v>
      </c>
      <c r="O2263" s="36" t="str">
        <f t="shared" si="179"/>
        <v>201641</v>
      </c>
      <c r="P2263" s="36" t="str">
        <f>CONCATENATE(K2263,MONTH(ExpensesDBTable[[#This Row],[Date]]))</f>
        <v>201610</v>
      </c>
      <c r="Q2263" s="36" t="s">
        <v>108</v>
      </c>
      <c r="R2263" s="36" t="s">
        <v>14</v>
      </c>
      <c r="S2263" s="38">
        <v>8.49</v>
      </c>
      <c r="T2263" s="36" t="s">
        <v>100</v>
      </c>
      <c r="U2263" s="36" t="s">
        <v>2125</v>
      </c>
    </row>
    <row r="2264" spans="10:21" x14ac:dyDescent="0.25">
      <c r="J2264" s="37">
        <v>42651</v>
      </c>
      <c r="K2264" s="36">
        <f t="shared" si="175"/>
        <v>2016</v>
      </c>
      <c r="L2264" s="36" t="str">
        <f t="shared" si="176"/>
        <v>October</v>
      </c>
      <c r="M2264" s="36">
        <f t="shared" si="177"/>
        <v>41</v>
      </c>
      <c r="N2264" s="36">
        <f t="shared" si="178"/>
        <v>8</v>
      </c>
      <c r="O2264" s="36" t="str">
        <f t="shared" si="179"/>
        <v>201641</v>
      </c>
      <c r="P2264" s="36" t="str">
        <f>CONCATENATE(K2264,MONTH(ExpensesDBTable[[#This Row],[Date]]))</f>
        <v>201610</v>
      </c>
      <c r="Q2264" s="36" t="s">
        <v>182</v>
      </c>
      <c r="R2264" s="36" t="s">
        <v>16</v>
      </c>
      <c r="S2264" s="38">
        <v>3</v>
      </c>
      <c r="T2264" s="36" t="s">
        <v>106</v>
      </c>
      <c r="U2264" s="36" t="s">
        <v>2126</v>
      </c>
    </row>
    <row r="2265" spans="10:21" x14ac:dyDescent="0.25">
      <c r="J2265" s="37">
        <v>42651</v>
      </c>
      <c r="K2265" s="36">
        <f t="shared" si="175"/>
        <v>2016</v>
      </c>
      <c r="L2265" s="36" t="str">
        <f t="shared" si="176"/>
        <v>October</v>
      </c>
      <c r="M2265" s="36">
        <f t="shared" si="177"/>
        <v>41</v>
      </c>
      <c r="N2265" s="36">
        <f t="shared" si="178"/>
        <v>8</v>
      </c>
      <c r="O2265" s="36" t="str">
        <f t="shared" si="179"/>
        <v>201641</v>
      </c>
      <c r="P2265" s="36" t="str">
        <f>CONCATENATE(K2265,MONTH(ExpensesDBTable[[#This Row],[Date]]))</f>
        <v>201610</v>
      </c>
      <c r="Q2265" s="36" t="s">
        <v>182</v>
      </c>
      <c r="R2265" s="36" t="s">
        <v>16</v>
      </c>
      <c r="S2265" s="38">
        <v>19</v>
      </c>
      <c r="T2265" s="36" t="s">
        <v>106</v>
      </c>
      <c r="U2265" s="36" t="s">
        <v>2127</v>
      </c>
    </row>
    <row r="2266" spans="10:21" x14ac:dyDescent="0.25">
      <c r="J2266" s="37">
        <v>42651</v>
      </c>
      <c r="K2266" s="36">
        <f t="shared" si="175"/>
        <v>2016</v>
      </c>
      <c r="L2266" s="36" t="str">
        <f t="shared" si="176"/>
        <v>October</v>
      </c>
      <c r="M2266" s="36">
        <f t="shared" si="177"/>
        <v>41</v>
      </c>
      <c r="N2266" s="36">
        <f t="shared" si="178"/>
        <v>8</v>
      </c>
      <c r="O2266" s="36" t="str">
        <f t="shared" si="179"/>
        <v>201641</v>
      </c>
      <c r="P2266" s="36" t="str">
        <f>CONCATENATE(K2266,MONTH(ExpensesDBTable[[#This Row],[Date]]))</f>
        <v>201610</v>
      </c>
      <c r="Q2266" s="36" t="s">
        <v>550</v>
      </c>
      <c r="R2266" s="36" t="s">
        <v>19</v>
      </c>
      <c r="S2266" s="38">
        <v>10</v>
      </c>
      <c r="T2266" s="36" t="s">
        <v>100</v>
      </c>
      <c r="U2266" s="36" t="s">
        <v>2128</v>
      </c>
    </row>
    <row r="2267" spans="10:21" x14ac:dyDescent="0.25">
      <c r="J2267" s="37">
        <v>42651</v>
      </c>
      <c r="K2267" s="36">
        <f t="shared" si="175"/>
        <v>2016</v>
      </c>
      <c r="L2267" s="36" t="str">
        <f t="shared" si="176"/>
        <v>October</v>
      </c>
      <c r="M2267" s="36">
        <f t="shared" si="177"/>
        <v>41</v>
      </c>
      <c r="N2267" s="36">
        <f t="shared" si="178"/>
        <v>8</v>
      </c>
      <c r="O2267" s="36" t="str">
        <f t="shared" si="179"/>
        <v>201641</v>
      </c>
      <c r="P2267" s="36" t="str">
        <f>CONCATENATE(K2267,MONTH(ExpensesDBTable[[#This Row],[Date]]))</f>
        <v>201610</v>
      </c>
      <c r="Q2267" s="36" t="s">
        <v>122</v>
      </c>
      <c r="R2267" s="36" t="s">
        <v>11</v>
      </c>
      <c r="S2267" s="38">
        <v>50</v>
      </c>
      <c r="T2267" s="36" t="s">
        <v>100</v>
      </c>
      <c r="U2267" s="36" t="s">
        <v>509</v>
      </c>
    </row>
    <row r="2268" spans="10:21" x14ac:dyDescent="0.25">
      <c r="J2268" s="37">
        <v>42652</v>
      </c>
      <c r="K2268" s="36">
        <f t="shared" si="175"/>
        <v>2016</v>
      </c>
      <c r="L2268" s="36" t="str">
        <f t="shared" si="176"/>
        <v>October</v>
      </c>
      <c r="M2268" s="36">
        <f t="shared" si="177"/>
        <v>41</v>
      </c>
      <c r="N2268" s="36">
        <f t="shared" si="178"/>
        <v>9</v>
      </c>
      <c r="O2268" s="36" t="str">
        <f t="shared" si="179"/>
        <v>201641</v>
      </c>
      <c r="P2268" s="36" t="str">
        <f>CONCATENATE(K2268,MONTH(ExpensesDBTable[[#This Row],[Date]]))</f>
        <v>201610</v>
      </c>
      <c r="Q2268" s="36" t="s">
        <v>119</v>
      </c>
      <c r="R2268" s="36" t="s">
        <v>14</v>
      </c>
      <c r="S2268" s="38">
        <v>3.9</v>
      </c>
      <c r="T2268" s="36" t="s">
        <v>100</v>
      </c>
      <c r="U2268" s="36" t="s">
        <v>287</v>
      </c>
    </row>
    <row r="2269" spans="10:21" x14ac:dyDescent="0.25">
      <c r="J2269" s="37">
        <v>42652</v>
      </c>
      <c r="K2269" s="36">
        <f t="shared" si="175"/>
        <v>2016</v>
      </c>
      <c r="L2269" s="36" t="str">
        <f t="shared" si="176"/>
        <v>October</v>
      </c>
      <c r="M2269" s="36">
        <f t="shared" si="177"/>
        <v>41</v>
      </c>
      <c r="N2269" s="36">
        <f t="shared" si="178"/>
        <v>9</v>
      </c>
      <c r="O2269" s="36" t="str">
        <f t="shared" si="179"/>
        <v>201641</v>
      </c>
      <c r="P2269" s="36" t="str">
        <f>CONCATENATE(K2269,MONTH(ExpensesDBTable[[#This Row],[Date]]))</f>
        <v>201610</v>
      </c>
      <c r="Q2269" s="36" t="s">
        <v>182</v>
      </c>
      <c r="R2269" s="36" t="s">
        <v>19</v>
      </c>
      <c r="S2269" s="38">
        <v>4.5</v>
      </c>
      <c r="T2269" s="36" t="s">
        <v>100</v>
      </c>
      <c r="U2269" s="36" t="s">
        <v>1392</v>
      </c>
    </row>
    <row r="2270" spans="10:21" x14ac:dyDescent="0.25">
      <c r="J2270" s="37">
        <v>42653</v>
      </c>
      <c r="K2270" s="36">
        <f t="shared" si="175"/>
        <v>2016</v>
      </c>
      <c r="L2270" s="36" t="str">
        <f t="shared" si="176"/>
        <v>October</v>
      </c>
      <c r="M2270" s="36">
        <f t="shared" si="177"/>
        <v>42</v>
      </c>
      <c r="N2270" s="36">
        <f t="shared" si="178"/>
        <v>10</v>
      </c>
      <c r="O2270" s="36" t="str">
        <f t="shared" si="179"/>
        <v>201642</v>
      </c>
      <c r="P2270" s="36" t="str">
        <f>CONCATENATE(K2270,MONTH(ExpensesDBTable[[#This Row],[Date]]))</f>
        <v>201610</v>
      </c>
      <c r="Q2270" s="36" t="s">
        <v>119</v>
      </c>
      <c r="R2270" s="36" t="s">
        <v>14</v>
      </c>
      <c r="S2270" s="38">
        <v>1.69</v>
      </c>
      <c r="T2270" s="36" t="s">
        <v>100</v>
      </c>
      <c r="U2270" s="36" t="s">
        <v>2129</v>
      </c>
    </row>
    <row r="2271" spans="10:21" x14ac:dyDescent="0.25">
      <c r="J2271" s="37">
        <v>42654</v>
      </c>
      <c r="K2271" s="36">
        <f t="shared" si="175"/>
        <v>2016</v>
      </c>
      <c r="L2271" s="36" t="str">
        <f t="shared" si="176"/>
        <v>October</v>
      </c>
      <c r="M2271" s="36">
        <f t="shared" si="177"/>
        <v>42</v>
      </c>
      <c r="N2271" s="36">
        <f t="shared" si="178"/>
        <v>11</v>
      </c>
      <c r="O2271" s="36" t="str">
        <f t="shared" si="179"/>
        <v>201642</v>
      </c>
      <c r="P2271" s="36" t="str">
        <f>CONCATENATE(K2271,MONTH(ExpensesDBTable[[#This Row],[Date]]))</f>
        <v>201610</v>
      </c>
      <c r="Q2271" s="36" t="s">
        <v>119</v>
      </c>
      <c r="R2271" s="36" t="s">
        <v>14</v>
      </c>
      <c r="S2271" s="38">
        <v>13.55</v>
      </c>
      <c r="T2271" s="36" t="s">
        <v>100</v>
      </c>
      <c r="U2271" s="36" t="s">
        <v>2130</v>
      </c>
    </row>
    <row r="2272" spans="10:21" x14ac:dyDescent="0.25">
      <c r="J2272" s="37">
        <v>42654</v>
      </c>
      <c r="K2272" s="36">
        <f t="shared" si="175"/>
        <v>2016</v>
      </c>
      <c r="L2272" s="36" t="str">
        <f t="shared" si="176"/>
        <v>October</v>
      </c>
      <c r="M2272" s="36">
        <f t="shared" si="177"/>
        <v>42</v>
      </c>
      <c r="N2272" s="36">
        <f t="shared" si="178"/>
        <v>11</v>
      </c>
      <c r="O2272" s="36" t="str">
        <f t="shared" si="179"/>
        <v>201642</v>
      </c>
      <c r="P2272" s="36" t="str">
        <f>CONCATENATE(K2272,MONTH(ExpensesDBTable[[#This Row],[Date]]))</f>
        <v>201610</v>
      </c>
      <c r="Q2272" s="36" t="s">
        <v>1204</v>
      </c>
      <c r="R2272" s="36" t="s">
        <v>23</v>
      </c>
      <c r="S2272" s="38">
        <v>11.87</v>
      </c>
      <c r="T2272" s="36" t="s">
        <v>106</v>
      </c>
      <c r="U2272" s="36" t="s">
        <v>2131</v>
      </c>
    </row>
    <row r="2273" spans="10:21" x14ac:dyDescent="0.25">
      <c r="J2273" s="37">
        <v>42656</v>
      </c>
      <c r="K2273" s="36">
        <f t="shared" si="175"/>
        <v>2016</v>
      </c>
      <c r="L2273" s="36" t="str">
        <f t="shared" si="176"/>
        <v>October</v>
      </c>
      <c r="M2273" s="36">
        <f t="shared" si="177"/>
        <v>42</v>
      </c>
      <c r="N2273" s="36">
        <f t="shared" si="178"/>
        <v>13</v>
      </c>
      <c r="O2273" s="36" t="str">
        <f t="shared" si="179"/>
        <v>201642</v>
      </c>
      <c r="P2273" s="36" t="str">
        <f>CONCATENATE(K2273,MONTH(ExpensesDBTable[[#This Row],[Date]]))</f>
        <v>201610</v>
      </c>
      <c r="Q2273" s="36" t="s">
        <v>1059</v>
      </c>
      <c r="R2273" s="36" t="s">
        <v>17</v>
      </c>
      <c r="S2273" s="38">
        <v>193.47</v>
      </c>
      <c r="T2273" s="36" t="s">
        <v>106</v>
      </c>
      <c r="U2273" s="36" t="s">
        <v>2132</v>
      </c>
    </row>
    <row r="2274" spans="10:21" x14ac:dyDescent="0.25">
      <c r="J2274" s="37">
        <v>42658</v>
      </c>
      <c r="K2274" s="36">
        <f t="shared" si="175"/>
        <v>2016</v>
      </c>
      <c r="L2274" s="36" t="str">
        <f t="shared" si="176"/>
        <v>October</v>
      </c>
      <c r="M2274" s="36">
        <f t="shared" si="177"/>
        <v>42</v>
      </c>
      <c r="N2274" s="36">
        <f t="shared" si="178"/>
        <v>15</v>
      </c>
      <c r="O2274" s="36" t="str">
        <f t="shared" si="179"/>
        <v>201642</v>
      </c>
      <c r="P2274" s="36" t="str">
        <f>CONCATENATE(K2274,MONTH(ExpensesDBTable[[#This Row],[Date]]))</f>
        <v>201610</v>
      </c>
      <c r="Q2274" s="36" t="s">
        <v>182</v>
      </c>
      <c r="R2274" s="36" t="s">
        <v>14</v>
      </c>
      <c r="S2274" s="38">
        <v>7.58</v>
      </c>
      <c r="T2274" s="36" t="s">
        <v>100</v>
      </c>
      <c r="U2274" s="36" t="s">
        <v>645</v>
      </c>
    </row>
    <row r="2275" spans="10:21" x14ac:dyDescent="0.25">
      <c r="J2275" s="37">
        <v>42658</v>
      </c>
      <c r="K2275" s="36">
        <f t="shared" si="175"/>
        <v>2016</v>
      </c>
      <c r="L2275" s="36" t="str">
        <f t="shared" si="176"/>
        <v>October</v>
      </c>
      <c r="M2275" s="36">
        <f t="shared" si="177"/>
        <v>42</v>
      </c>
      <c r="N2275" s="36">
        <f t="shared" si="178"/>
        <v>15</v>
      </c>
      <c r="O2275" s="36" t="str">
        <f t="shared" si="179"/>
        <v>201642</v>
      </c>
      <c r="P2275" s="36" t="str">
        <f>CONCATENATE(K2275,MONTH(ExpensesDBTable[[#This Row],[Date]]))</f>
        <v>201610</v>
      </c>
      <c r="Q2275" s="36" t="s">
        <v>119</v>
      </c>
      <c r="R2275" s="36" t="s">
        <v>14</v>
      </c>
      <c r="S2275" s="38">
        <v>14</v>
      </c>
      <c r="T2275" s="36" t="s">
        <v>100</v>
      </c>
      <c r="U2275" s="36" t="s">
        <v>2133</v>
      </c>
    </row>
    <row r="2276" spans="10:21" x14ac:dyDescent="0.25">
      <c r="J2276" s="37">
        <v>42658</v>
      </c>
      <c r="K2276" s="36">
        <f t="shared" si="175"/>
        <v>2016</v>
      </c>
      <c r="L2276" s="36" t="str">
        <f t="shared" si="176"/>
        <v>October</v>
      </c>
      <c r="M2276" s="36">
        <f t="shared" si="177"/>
        <v>42</v>
      </c>
      <c r="N2276" s="36">
        <f t="shared" si="178"/>
        <v>15</v>
      </c>
      <c r="O2276" s="36" t="str">
        <f t="shared" si="179"/>
        <v>201642</v>
      </c>
      <c r="P2276" s="36" t="str">
        <f>CONCATENATE(K2276,MONTH(ExpensesDBTable[[#This Row],[Date]]))</f>
        <v>201610</v>
      </c>
      <c r="Q2276" s="36" t="s">
        <v>1051</v>
      </c>
      <c r="R2276" s="36" t="s">
        <v>14</v>
      </c>
      <c r="S2276" s="38">
        <v>7.79</v>
      </c>
      <c r="T2276" s="36" t="s">
        <v>100</v>
      </c>
      <c r="U2276" s="36" t="s">
        <v>2134</v>
      </c>
    </row>
    <row r="2277" spans="10:21" x14ac:dyDescent="0.25">
      <c r="J2277" s="37">
        <v>42658</v>
      </c>
      <c r="K2277" s="36">
        <f t="shared" si="175"/>
        <v>2016</v>
      </c>
      <c r="L2277" s="36" t="str">
        <f t="shared" si="176"/>
        <v>October</v>
      </c>
      <c r="M2277" s="36">
        <f t="shared" si="177"/>
        <v>42</v>
      </c>
      <c r="N2277" s="36">
        <f t="shared" si="178"/>
        <v>15</v>
      </c>
      <c r="O2277" s="36" t="str">
        <f t="shared" si="179"/>
        <v>201642</v>
      </c>
      <c r="P2277" s="36" t="str">
        <f>CONCATENATE(K2277,MONTH(ExpensesDBTable[[#This Row],[Date]]))</f>
        <v>201610</v>
      </c>
      <c r="Q2277" s="36" t="s">
        <v>604</v>
      </c>
      <c r="R2277" s="36" t="s">
        <v>14</v>
      </c>
      <c r="S2277" s="38">
        <v>10</v>
      </c>
      <c r="T2277" s="36" t="s">
        <v>100</v>
      </c>
      <c r="U2277" s="36" t="s">
        <v>1085</v>
      </c>
    </row>
    <row r="2278" spans="10:21" x14ac:dyDescent="0.25">
      <c r="J2278" s="37">
        <v>42658</v>
      </c>
      <c r="K2278" s="36">
        <f t="shared" si="175"/>
        <v>2016</v>
      </c>
      <c r="L2278" s="36" t="str">
        <f t="shared" si="176"/>
        <v>October</v>
      </c>
      <c r="M2278" s="36">
        <f t="shared" si="177"/>
        <v>42</v>
      </c>
      <c r="N2278" s="36">
        <f t="shared" si="178"/>
        <v>15</v>
      </c>
      <c r="O2278" s="36" t="str">
        <f t="shared" si="179"/>
        <v>201642</v>
      </c>
      <c r="P2278" s="36" t="str">
        <f>CONCATENATE(K2278,MONTH(ExpensesDBTable[[#This Row],[Date]]))</f>
        <v>201610</v>
      </c>
      <c r="Q2278" s="36" t="s">
        <v>182</v>
      </c>
      <c r="R2278" s="36" t="s">
        <v>17</v>
      </c>
      <c r="S2278" s="38">
        <v>8</v>
      </c>
      <c r="T2278" s="36" t="s">
        <v>106</v>
      </c>
      <c r="U2278" s="36" t="s">
        <v>1504</v>
      </c>
    </row>
    <row r="2279" spans="10:21" x14ac:dyDescent="0.25">
      <c r="J2279" s="37">
        <v>42659</v>
      </c>
      <c r="K2279" s="36">
        <f t="shared" si="175"/>
        <v>2016</v>
      </c>
      <c r="L2279" s="36" t="str">
        <f t="shared" si="176"/>
        <v>October</v>
      </c>
      <c r="M2279" s="36">
        <f t="shared" si="177"/>
        <v>42</v>
      </c>
      <c r="N2279" s="36">
        <f t="shared" si="178"/>
        <v>16</v>
      </c>
      <c r="O2279" s="36" t="str">
        <f t="shared" si="179"/>
        <v>201642</v>
      </c>
      <c r="P2279" s="36" t="str">
        <f>CONCATENATE(K2279,MONTH(ExpensesDBTable[[#This Row],[Date]]))</f>
        <v>201610</v>
      </c>
      <c r="Q2279" s="36" t="s">
        <v>119</v>
      </c>
      <c r="R2279" s="36" t="s">
        <v>14</v>
      </c>
      <c r="S2279" s="38">
        <v>11.1</v>
      </c>
      <c r="T2279" s="36" t="s">
        <v>100</v>
      </c>
      <c r="U2279" s="36" t="s">
        <v>2135</v>
      </c>
    </row>
    <row r="2280" spans="10:21" x14ac:dyDescent="0.25">
      <c r="J2280" s="37">
        <v>42659</v>
      </c>
      <c r="K2280" s="36">
        <f t="shared" si="175"/>
        <v>2016</v>
      </c>
      <c r="L2280" s="36" t="str">
        <f t="shared" si="176"/>
        <v>October</v>
      </c>
      <c r="M2280" s="36">
        <f t="shared" si="177"/>
        <v>42</v>
      </c>
      <c r="N2280" s="36">
        <f t="shared" si="178"/>
        <v>16</v>
      </c>
      <c r="O2280" s="36" t="str">
        <f t="shared" si="179"/>
        <v>201642</v>
      </c>
      <c r="P2280" s="36" t="str">
        <f>CONCATENATE(K2280,MONTH(ExpensesDBTable[[#This Row],[Date]]))</f>
        <v>201610</v>
      </c>
      <c r="Q2280" s="36" t="s">
        <v>130</v>
      </c>
      <c r="R2280" s="36" t="s">
        <v>14</v>
      </c>
      <c r="S2280" s="38">
        <v>10</v>
      </c>
      <c r="T2280" s="36" t="s">
        <v>100</v>
      </c>
      <c r="U2280" s="36" t="s">
        <v>2136</v>
      </c>
    </row>
    <row r="2281" spans="10:21" x14ac:dyDescent="0.25">
      <c r="J2281" s="37">
        <v>42659</v>
      </c>
      <c r="K2281" s="36">
        <f t="shared" si="175"/>
        <v>2016</v>
      </c>
      <c r="L2281" s="36" t="str">
        <f t="shared" si="176"/>
        <v>October</v>
      </c>
      <c r="M2281" s="36">
        <f t="shared" si="177"/>
        <v>42</v>
      </c>
      <c r="N2281" s="36">
        <f t="shared" si="178"/>
        <v>16</v>
      </c>
      <c r="O2281" s="36" t="str">
        <f t="shared" si="179"/>
        <v>201642</v>
      </c>
      <c r="P2281" s="36" t="str">
        <f>CONCATENATE(K2281,MONTH(ExpensesDBTable[[#This Row],[Date]]))</f>
        <v>201610</v>
      </c>
      <c r="Q2281" s="36" t="s">
        <v>1192</v>
      </c>
      <c r="R2281" s="36" t="s">
        <v>21</v>
      </c>
      <c r="S2281" s="38">
        <v>1520</v>
      </c>
      <c r="T2281" s="36" t="s">
        <v>106</v>
      </c>
      <c r="U2281" s="36" t="s">
        <v>2137</v>
      </c>
    </row>
    <row r="2282" spans="10:21" x14ac:dyDescent="0.25">
      <c r="J2282" s="37">
        <v>42660</v>
      </c>
      <c r="K2282" s="36">
        <f t="shared" si="175"/>
        <v>2016</v>
      </c>
      <c r="L2282" s="36" t="str">
        <f t="shared" si="176"/>
        <v>October</v>
      </c>
      <c r="M2282" s="36">
        <f t="shared" si="177"/>
        <v>43</v>
      </c>
      <c r="N2282" s="36">
        <f t="shared" si="178"/>
        <v>17</v>
      </c>
      <c r="O2282" s="36" t="str">
        <f t="shared" si="179"/>
        <v>201643</v>
      </c>
      <c r="P2282" s="36" t="str">
        <f>CONCATENATE(K2282,MONTH(ExpensesDBTable[[#This Row],[Date]]))</f>
        <v>201610</v>
      </c>
      <c r="Q2282" s="36" t="s">
        <v>128</v>
      </c>
      <c r="R2282" s="36" t="s">
        <v>22</v>
      </c>
      <c r="S2282" s="38">
        <v>154.44</v>
      </c>
      <c r="T2282" s="36" t="s">
        <v>106</v>
      </c>
      <c r="U2282" s="36" t="s">
        <v>2138</v>
      </c>
    </row>
    <row r="2283" spans="10:21" x14ac:dyDescent="0.25">
      <c r="J2283" s="37">
        <v>42660</v>
      </c>
      <c r="K2283" s="36">
        <f t="shared" si="175"/>
        <v>2016</v>
      </c>
      <c r="L2283" s="36" t="str">
        <f t="shared" si="176"/>
        <v>October</v>
      </c>
      <c r="M2283" s="36">
        <f t="shared" si="177"/>
        <v>43</v>
      </c>
      <c r="N2283" s="36">
        <f t="shared" si="178"/>
        <v>17</v>
      </c>
      <c r="O2283" s="36" t="str">
        <f t="shared" si="179"/>
        <v>201643</v>
      </c>
      <c r="P2283" s="36" t="str">
        <f>CONCATENATE(K2283,MONTH(ExpensesDBTable[[#This Row],[Date]]))</f>
        <v>201610</v>
      </c>
      <c r="Q2283" s="36" t="s">
        <v>119</v>
      </c>
      <c r="R2283" s="36" t="s">
        <v>14</v>
      </c>
      <c r="S2283" s="38">
        <v>8.5</v>
      </c>
      <c r="T2283" s="36" t="s">
        <v>100</v>
      </c>
      <c r="U2283" s="36" t="s">
        <v>2139</v>
      </c>
    </row>
    <row r="2284" spans="10:21" x14ac:dyDescent="0.25">
      <c r="J2284" s="37">
        <v>42663</v>
      </c>
      <c r="K2284" s="36">
        <f t="shared" si="175"/>
        <v>2016</v>
      </c>
      <c r="L2284" s="36" t="str">
        <f t="shared" si="176"/>
        <v>October</v>
      </c>
      <c r="M2284" s="36">
        <f t="shared" si="177"/>
        <v>43</v>
      </c>
      <c r="N2284" s="36">
        <f t="shared" si="178"/>
        <v>20</v>
      </c>
      <c r="O2284" s="36" t="str">
        <f t="shared" si="179"/>
        <v>201643</v>
      </c>
      <c r="P2284" s="36" t="str">
        <f>CONCATENATE(K2284,MONTH(ExpensesDBTable[[#This Row],[Date]]))</f>
        <v>201610</v>
      </c>
      <c r="Q2284" s="36" t="s">
        <v>145</v>
      </c>
      <c r="R2284" s="36" t="s">
        <v>23</v>
      </c>
      <c r="S2284" s="38">
        <v>96.92</v>
      </c>
      <c r="T2284" s="36" t="s">
        <v>106</v>
      </c>
      <c r="U2284" s="36" t="s">
        <v>2140</v>
      </c>
    </row>
    <row r="2285" spans="10:21" x14ac:dyDescent="0.25">
      <c r="J2285" s="37">
        <v>42663</v>
      </c>
      <c r="K2285" s="36">
        <f t="shared" si="175"/>
        <v>2016</v>
      </c>
      <c r="L2285" s="36" t="str">
        <f t="shared" si="176"/>
        <v>October</v>
      </c>
      <c r="M2285" s="36">
        <f t="shared" si="177"/>
        <v>43</v>
      </c>
      <c r="N2285" s="36">
        <f t="shared" si="178"/>
        <v>20</v>
      </c>
      <c r="O2285" s="36" t="str">
        <f t="shared" si="179"/>
        <v>201643</v>
      </c>
      <c r="P2285" s="36" t="str">
        <f>CONCATENATE(K2285,MONTH(ExpensesDBTable[[#This Row],[Date]]))</f>
        <v>201610</v>
      </c>
      <c r="Q2285" s="36" t="s">
        <v>2141</v>
      </c>
      <c r="R2285" s="36" t="s">
        <v>22</v>
      </c>
      <c r="S2285" s="38">
        <v>98.83</v>
      </c>
      <c r="T2285" s="36" t="s">
        <v>106</v>
      </c>
      <c r="U2285" s="36" t="s">
        <v>2142</v>
      </c>
    </row>
    <row r="2286" spans="10:21" x14ac:dyDescent="0.25">
      <c r="J2286" s="37">
        <v>42664</v>
      </c>
      <c r="K2286" s="36">
        <f t="shared" si="175"/>
        <v>2016</v>
      </c>
      <c r="L2286" s="36" t="str">
        <f t="shared" si="176"/>
        <v>October</v>
      </c>
      <c r="M2286" s="36">
        <f t="shared" si="177"/>
        <v>43</v>
      </c>
      <c r="N2286" s="36">
        <f t="shared" si="178"/>
        <v>21</v>
      </c>
      <c r="O2286" s="36" t="str">
        <f t="shared" si="179"/>
        <v>201643</v>
      </c>
      <c r="P2286" s="36" t="str">
        <f>CONCATENATE(K2286,MONTH(ExpensesDBTable[[#This Row],[Date]]))</f>
        <v>201610</v>
      </c>
      <c r="Q2286" s="36" t="s">
        <v>119</v>
      </c>
      <c r="R2286" s="36" t="s">
        <v>14</v>
      </c>
      <c r="S2286" s="38">
        <v>22.02</v>
      </c>
      <c r="T2286" s="36" t="s">
        <v>100</v>
      </c>
      <c r="U2286" s="36" t="s">
        <v>2143</v>
      </c>
    </row>
    <row r="2287" spans="10:21" x14ac:dyDescent="0.25">
      <c r="J2287" s="37">
        <v>42664</v>
      </c>
      <c r="K2287" s="36">
        <f t="shared" si="175"/>
        <v>2016</v>
      </c>
      <c r="L2287" s="36" t="str">
        <f t="shared" si="176"/>
        <v>October</v>
      </c>
      <c r="M2287" s="36">
        <f t="shared" si="177"/>
        <v>43</v>
      </c>
      <c r="N2287" s="36">
        <f t="shared" si="178"/>
        <v>21</v>
      </c>
      <c r="O2287" s="36" t="str">
        <f t="shared" si="179"/>
        <v>201643</v>
      </c>
      <c r="P2287" s="36" t="str">
        <f>CONCATENATE(K2287,MONTH(ExpensesDBTable[[#This Row],[Date]]))</f>
        <v>201610</v>
      </c>
      <c r="Q2287" s="36" t="s">
        <v>108</v>
      </c>
      <c r="R2287" s="36" t="s">
        <v>14</v>
      </c>
      <c r="S2287" s="38">
        <v>3.5</v>
      </c>
      <c r="T2287" s="36" t="s">
        <v>100</v>
      </c>
      <c r="U2287" s="36" t="s">
        <v>535</v>
      </c>
    </row>
    <row r="2288" spans="10:21" x14ac:dyDescent="0.25">
      <c r="J2288" s="37">
        <v>42664</v>
      </c>
      <c r="K2288" s="36">
        <f t="shared" si="175"/>
        <v>2016</v>
      </c>
      <c r="L2288" s="36" t="str">
        <f t="shared" si="176"/>
        <v>October</v>
      </c>
      <c r="M2288" s="36">
        <f t="shared" si="177"/>
        <v>43</v>
      </c>
      <c r="N2288" s="36">
        <f t="shared" si="178"/>
        <v>21</v>
      </c>
      <c r="O2288" s="36" t="str">
        <f t="shared" si="179"/>
        <v>201643</v>
      </c>
      <c r="P2288" s="36" t="str">
        <f>CONCATENATE(K2288,MONTH(ExpensesDBTable[[#This Row],[Date]]))</f>
        <v>201610</v>
      </c>
      <c r="Q2288" s="36" t="s">
        <v>122</v>
      </c>
      <c r="R2288" s="36" t="s">
        <v>11</v>
      </c>
      <c r="S2288" s="38">
        <v>10</v>
      </c>
      <c r="T2288" s="36" t="s">
        <v>100</v>
      </c>
      <c r="U2288" s="36" t="s">
        <v>481</v>
      </c>
    </row>
    <row r="2289" spans="10:21" x14ac:dyDescent="0.25">
      <c r="J2289" s="37">
        <v>42665</v>
      </c>
      <c r="K2289" s="36">
        <f t="shared" si="175"/>
        <v>2016</v>
      </c>
      <c r="L2289" s="36" t="str">
        <f t="shared" si="176"/>
        <v>October</v>
      </c>
      <c r="M2289" s="36">
        <f t="shared" si="177"/>
        <v>43</v>
      </c>
      <c r="N2289" s="36">
        <f t="shared" si="178"/>
        <v>22</v>
      </c>
      <c r="O2289" s="36" t="str">
        <f t="shared" si="179"/>
        <v>201643</v>
      </c>
      <c r="P2289" s="36" t="str">
        <f>CONCATENATE(K2289,MONTH(ExpensesDBTable[[#This Row],[Date]]))</f>
        <v>201610</v>
      </c>
      <c r="Q2289" s="36" t="s">
        <v>108</v>
      </c>
      <c r="R2289" s="36" t="s">
        <v>14</v>
      </c>
      <c r="S2289" s="38">
        <v>10.17</v>
      </c>
      <c r="T2289" s="36" t="s">
        <v>100</v>
      </c>
      <c r="U2289" s="36" t="s">
        <v>1722</v>
      </c>
    </row>
    <row r="2290" spans="10:21" x14ac:dyDescent="0.25">
      <c r="J2290" s="37">
        <v>42665</v>
      </c>
      <c r="K2290" s="36">
        <f t="shared" si="175"/>
        <v>2016</v>
      </c>
      <c r="L2290" s="36" t="str">
        <f t="shared" si="176"/>
        <v>October</v>
      </c>
      <c r="M2290" s="36">
        <f t="shared" si="177"/>
        <v>43</v>
      </c>
      <c r="N2290" s="36">
        <f t="shared" si="178"/>
        <v>22</v>
      </c>
      <c r="O2290" s="36" t="str">
        <f t="shared" si="179"/>
        <v>201643</v>
      </c>
      <c r="P2290" s="36" t="str">
        <f>CONCATENATE(K2290,MONTH(ExpensesDBTable[[#This Row],[Date]]))</f>
        <v>201610</v>
      </c>
      <c r="Q2290" s="36" t="s">
        <v>604</v>
      </c>
      <c r="R2290" s="36" t="s">
        <v>14</v>
      </c>
      <c r="S2290" s="38">
        <v>5</v>
      </c>
      <c r="T2290" s="36" t="s">
        <v>100</v>
      </c>
      <c r="U2290" s="36" t="s">
        <v>1085</v>
      </c>
    </row>
    <row r="2291" spans="10:21" x14ac:dyDescent="0.25">
      <c r="J2291" s="37">
        <v>42665</v>
      </c>
      <c r="K2291" s="36">
        <f t="shared" si="175"/>
        <v>2016</v>
      </c>
      <c r="L2291" s="36" t="str">
        <f t="shared" si="176"/>
        <v>October</v>
      </c>
      <c r="M2291" s="36">
        <f t="shared" si="177"/>
        <v>43</v>
      </c>
      <c r="N2291" s="36">
        <f t="shared" si="178"/>
        <v>22</v>
      </c>
      <c r="O2291" s="36" t="str">
        <f t="shared" si="179"/>
        <v>201643</v>
      </c>
      <c r="P2291" s="36" t="str">
        <f>CONCATENATE(K2291,MONTH(ExpensesDBTable[[#This Row],[Date]]))</f>
        <v>201610</v>
      </c>
      <c r="Q2291" s="36" t="s">
        <v>1238</v>
      </c>
      <c r="R2291" s="36" t="s">
        <v>22</v>
      </c>
      <c r="S2291" s="38">
        <v>42.51</v>
      </c>
      <c r="T2291" s="36" t="s">
        <v>106</v>
      </c>
      <c r="U2291" s="36" t="s">
        <v>1238</v>
      </c>
    </row>
    <row r="2292" spans="10:21" x14ac:dyDescent="0.25">
      <c r="J2292" s="37">
        <v>42665</v>
      </c>
      <c r="K2292" s="36">
        <f t="shared" si="175"/>
        <v>2016</v>
      </c>
      <c r="L2292" s="36" t="str">
        <f t="shared" si="176"/>
        <v>October</v>
      </c>
      <c r="M2292" s="36">
        <f t="shared" si="177"/>
        <v>43</v>
      </c>
      <c r="N2292" s="36">
        <f t="shared" si="178"/>
        <v>22</v>
      </c>
      <c r="O2292" s="36" t="str">
        <f t="shared" si="179"/>
        <v>201643</v>
      </c>
      <c r="P2292" s="36" t="str">
        <f>CONCATENATE(K2292,MONTH(ExpensesDBTable[[#This Row],[Date]]))</f>
        <v>201610</v>
      </c>
      <c r="Q2292" s="36" t="s">
        <v>1051</v>
      </c>
      <c r="R2292" s="36" t="s">
        <v>14</v>
      </c>
      <c r="S2292" s="38">
        <v>4.25</v>
      </c>
      <c r="T2292" s="36" t="s">
        <v>100</v>
      </c>
      <c r="U2292" s="36" t="s">
        <v>645</v>
      </c>
    </row>
    <row r="2293" spans="10:21" x14ac:dyDescent="0.25">
      <c r="J2293" s="37">
        <v>42665</v>
      </c>
      <c r="K2293" s="36">
        <f t="shared" si="175"/>
        <v>2016</v>
      </c>
      <c r="L2293" s="36" t="str">
        <f t="shared" si="176"/>
        <v>October</v>
      </c>
      <c r="M2293" s="36">
        <f t="shared" si="177"/>
        <v>43</v>
      </c>
      <c r="N2293" s="36">
        <f t="shared" si="178"/>
        <v>22</v>
      </c>
      <c r="O2293" s="36" t="str">
        <f t="shared" si="179"/>
        <v>201643</v>
      </c>
      <c r="P2293" s="36" t="str">
        <f>CONCATENATE(K2293,MONTH(ExpensesDBTable[[#This Row],[Date]]))</f>
        <v>201610</v>
      </c>
      <c r="Q2293" s="36" t="s">
        <v>119</v>
      </c>
      <c r="R2293" s="36" t="s">
        <v>14</v>
      </c>
      <c r="S2293" s="38">
        <v>8.42</v>
      </c>
      <c r="T2293" s="36" t="s">
        <v>100</v>
      </c>
      <c r="U2293" s="36" t="s">
        <v>2144</v>
      </c>
    </row>
    <row r="2294" spans="10:21" x14ac:dyDescent="0.25">
      <c r="J2294" s="37">
        <v>42666</v>
      </c>
      <c r="K2294" s="36">
        <f t="shared" si="175"/>
        <v>2016</v>
      </c>
      <c r="L2294" s="36" t="str">
        <f t="shared" si="176"/>
        <v>October</v>
      </c>
      <c r="M2294" s="36">
        <f t="shared" si="177"/>
        <v>43</v>
      </c>
      <c r="N2294" s="36">
        <f t="shared" si="178"/>
        <v>23</v>
      </c>
      <c r="O2294" s="36" t="str">
        <f t="shared" si="179"/>
        <v>201643</v>
      </c>
      <c r="P2294" s="36" t="str">
        <f>CONCATENATE(K2294,MONTH(ExpensesDBTable[[#This Row],[Date]]))</f>
        <v>201610</v>
      </c>
      <c r="Q2294" s="36" t="s">
        <v>108</v>
      </c>
      <c r="R2294" s="36" t="s">
        <v>14</v>
      </c>
      <c r="S2294" s="38">
        <v>3.75</v>
      </c>
      <c r="T2294" s="36" t="s">
        <v>100</v>
      </c>
      <c r="U2294" s="36" t="s">
        <v>2145</v>
      </c>
    </row>
    <row r="2295" spans="10:21" x14ac:dyDescent="0.25">
      <c r="J2295" s="37">
        <v>42666</v>
      </c>
      <c r="K2295" s="36">
        <f t="shared" si="175"/>
        <v>2016</v>
      </c>
      <c r="L2295" s="36" t="str">
        <f t="shared" si="176"/>
        <v>October</v>
      </c>
      <c r="M2295" s="36">
        <f t="shared" si="177"/>
        <v>43</v>
      </c>
      <c r="N2295" s="36">
        <f t="shared" si="178"/>
        <v>23</v>
      </c>
      <c r="O2295" s="36" t="str">
        <f t="shared" si="179"/>
        <v>201643</v>
      </c>
      <c r="P2295" s="36" t="str">
        <f>CONCATENATE(K2295,MONTH(ExpensesDBTable[[#This Row],[Date]]))</f>
        <v>201610</v>
      </c>
      <c r="Q2295" s="36" t="s">
        <v>1476</v>
      </c>
      <c r="R2295" s="36" t="s">
        <v>23</v>
      </c>
      <c r="S2295" s="38">
        <v>12</v>
      </c>
      <c r="T2295" s="36" t="s">
        <v>106</v>
      </c>
      <c r="U2295" s="36" t="s">
        <v>2146</v>
      </c>
    </row>
    <row r="2296" spans="10:21" x14ac:dyDescent="0.25">
      <c r="J2296" s="37">
        <v>42667</v>
      </c>
      <c r="K2296" s="36">
        <f t="shared" si="175"/>
        <v>2016</v>
      </c>
      <c r="L2296" s="36" t="str">
        <f t="shared" si="176"/>
        <v>October</v>
      </c>
      <c r="M2296" s="36">
        <f t="shared" si="177"/>
        <v>44</v>
      </c>
      <c r="N2296" s="36">
        <f t="shared" si="178"/>
        <v>24</v>
      </c>
      <c r="O2296" s="36" t="str">
        <f t="shared" si="179"/>
        <v>201644</v>
      </c>
      <c r="P2296" s="36" t="str">
        <f>CONCATENATE(K2296,MONTH(ExpensesDBTable[[#This Row],[Date]]))</f>
        <v>201610</v>
      </c>
      <c r="Q2296" s="36" t="s">
        <v>1051</v>
      </c>
      <c r="R2296" s="36" t="s">
        <v>14</v>
      </c>
      <c r="S2296" s="38">
        <v>4.8899999999999997</v>
      </c>
      <c r="T2296" s="36" t="s">
        <v>100</v>
      </c>
      <c r="U2296" s="36" t="s">
        <v>2147</v>
      </c>
    </row>
    <row r="2297" spans="10:21" x14ac:dyDescent="0.25">
      <c r="J2297" s="37">
        <v>42669</v>
      </c>
      <c r="K2297" s="36">
        <f t="shared" si="175"/>
        <v>2016</v>
      </c>
      <c r="L2297" s="36" t="str">
        <f t="shared" si="176"/>
        <v>October</v>
      </c>
      <c r="M2297" s="36">
        <f t="shared" si="177"/>
        <v>44</v>
      </c>
      <c r="N2297" s="36">
        <f t="shared" si="178"/>
        <v>26</v>
      </c>
      <c r="O2297" s="36" t="str">
        <f t="shared" si="179"/>
        <v>201644</v>
      </c>
      <c r="P2297" s="36" t="str">
        <f>CONCATENATE(K2297,MONTH(ExpensesDBTable[[#This Row],[Date]]))</f>
        <v>201610</v>
      </c>
      <c r="Q2297" s="36" t="s">
        <v>119</v>
      </c>
      <c r="R2297" s="36" t="s">
        <v>14</v>
      </c>
      <c r="S2297" s="38">
        <v>10</v>
      </c>
      <c r="T2297" s="36" t="s">
        <v>100</v>
      </c>
      <c r="U2297" s="36" t="s">
        <v>2148</v>
      </c>
    </row>
    <row r="2298" spans="10:21" x14ac:dyDescent="0.25">
      <c r="J2298" s="37">
        <v>42669</v>
      </c>
      <c r="K2298" s="36">
        <f t="shared" si="175"/>
        <v>2016</v>
      </c>
      <c r="L2298" s="36" t="str">
        <f t="shared" si="176"/>
        <v>October</v>
      </c>
      <c r="M2298" s="36">
        <f t="shared" si="177"/>
        <v>44</v>
      </c>
      <c r="N2298" s="36">
        <f t="shared" si="178"/>
        <v>26</v>
      </c>
      <c r="O2298" s="36" t="str">
        <f t="shared" si="179"/>
        <v>201644</v>
      </c>
      <c r="P2298" s="36" t="str">
        <f>CONCATENATE(K2298,MONTH(ExpensesDBTable[[#This Row],[Date]]))</f>
        <v>201610</v>
      </c>
      <c r="Q2298" s="36" t="s">
        <v>108</v>
      </c>
      <c r="R2298" s="36" t="s">
        <v>14</v>
      </c>
      <c r="S2298" s="38">
        <v>4.32</v>
      </c>
      <c r="T2298" s="36" t="s">
        <v>100</v>
      </c>
      <c r="U2298" s="36" t="s">
        <v>1722</v>
      </c>
    </row>
    <row r="2299" spans="10:21" x14ac:dyDescent="0.25">
      <c r="J2299" s="37">
        <v>42669</v>
      </c>
      <c r="K2299" s="36">
        <f t="shared" si="175"/>
        <v>2016</v>
      </c>
      <c r="L2299" s="36" t="str">
        <f t="shared" si="176"/>
        <v>October</v>
      </c>
      <c r="M2299" s="36">
        <f t="shared" si="177"/>
        <v>44</v>
      </c>
      <c r="N2299" s="36">
        <f t="shared" si="178"/>
        <v>26</v>
      </c>
      <c r="O2299" s="36" t="str">
        <f t="shared" si="179"/>
        <v>201644</v>
      </c>
      <c r="P2299" s="36" t="str">
        <f>CONCATENATE(K2299,MONTH(ExpensesDBTable[[#This Row],[Date]]))</f>
        <v>201610</v>
      </c>
      <c r="Q2299" s="36" t="s">
        <v>182</v>
      </c>
      <c r="R2299" s="36" t="s">
        <v>14</v>
      </c>
      <c r="S2299" s="38">
        <v>4.4800000000000004</v>
      </c>
      <c r="T2299" s="36" t="s">
        <v>100</v>
      </c>
      <c r="U2299" s="36" t="s">
        <v>645</v>
      </c>
    </row>
    <row r="2300" spans="10:21" x14ac:dyDescent="0.25">
      <c r="J2300" s="37">
        <v>42669</v>
      </c>
      <c r="K2300" s="36">
        <f t="shared" si="175"/>
        <v>2016</v>
      </c>
      <c r="L2300" s="36" t="str">
        <f t="shared" si="176"/>
        <v>October</v>
      </c>
      <c r="M2300" s="36">
        <f t="shared" si="177"/>
        <v>44</v>
      </c>
      <c r="N2300" s="36">
        <f t="shared" si="178"/>
        <v>26</v>
      </c>
      <c r="O2300" s="36" t="str">
        <f t="shared" si="179"/>
        <v>201644</v>
      </c>
      <c r="P2300" s="36" t="str">
        <f>CONCATENATE(K2300,MONTH(ExpensesDBTable[[#This Row],[Date]]))</f>
        <v>201610</v>
      </c>
      <c r="Q2300" s="36" t="s">
        <v>108</v>
      </c>
      <c r="R2300" s="36" t="s">
        <v>14</v>
      </c>
      <c r="S2300" s="38">
        <v>2.5</v>
      </c>
      <c r="T2300" s="36" t="s">
        <v>100</v>
      </c>
      <c r="U2300" s="36" t="s">
        <v>2149</v>
      </c>
    </row>
    <row r="2301" spans="10:21" x14ac:dyDescent="0.25">
      <c r="J2301" s="37">
        <v>42671</v>
      </c>
      <c r="K2301" s="36">
        <f t="shared" si="175"/>
        <v>2016</v>
      </c>
      <c r="L2301" s="36" t="str">
        <f t="shared" si="176"/>
        <v>October</v>
      </c>
      <c r="M2301" s="36">
        <f t="shared" si="177"/>
        <v>44</v>
      </c>
      <c r="N2301" s="36">
        <f t="shared" si="178"/>
        <v>28</v>
      </c>
      <c r="O2301" s="36" t="str">
        <f t="shared" si="179"/>
        <v>201644</v>
      </c>
      <c r="P2301" s="36" t="str">
        <f>CONCATENATE(K2301,MONTH(ExpensesDBTable[[#This Row],[Date]]))</f>
        <v>201610</v>
      </c>
      <c r="Q2301" s="36" t="s">
        <v>119</v>
      </c>
      <c r="R2301" s="36" t="s">
        <v>14</v>
      </c>
      <c r="S2301" s="38">
        <v>11.24</v>
      </c>
      <c r="T2301" s="36" t="s">
        <v>100</v>
      </c>
      <c r="U2301" s="36" t="s">
        <v>645</v>
      </c>
    </row>
    <row r="2302" spans="10:21" x14ac:dyDescent="0.25">
      <c r="J2302" s="37">
        <v>42671</v>
      </c>
      <c r="K2302" s="36">
        <f t="shared" si="175"/>
        <v>2016</v>
      </c>
      <c r="L2302" s="36" t="str">
        <f t="shared" si="176"/>
        <v>October</v>
      </c>
      <c r="M2302" s="36">
        <f t="shared" si="177"/>
        <v>44</v>
      </c>
      <c r="N2302" s="36">
        <f t="shared" si="178"/>
        <v>28</v>
      </c>
      <c r="O2302" s="36" t="str">
        <f t="shared" si="179"/>
        <v>201644</v>
      </c>
      <c r="P2302" s="36" t="str">
        <f>CONCATENATE(K2302,MONTH(ExpensesDBTable[[#This Row],[Date]]))</f>
        <v>201610</v>
      </c>
      <c r="Q2302" s="36" t="s">
        <v>108</v>
      </c>
      <c r="R2302" s="36" t="s">
        <v>14</v>
      </c>
      <c r="S2302" s="38">
        <v>4.8</v>
      </c>
      <c r="T2302" s="36" t="s">
        <v>100</v>
      </c>
      <c r="U2302" s="36" t="s">
        <v>139</v>
      </c>
    </row>
    <row r="2303" spans="10:21" x14ac:dyDescent="0.25">
      <c r="J2303" s="37">
        <v>42671</v>
      </c>
      <c r="K2303" s="36">
        <f t="shared" si="175"/>
        <v>2016</v>
      </c>
      <c r="L2303" s="36" t="str">
        <f t="shared" si="176"/>
        <v>October</v>
      </c>
      <c r="M2303" s="36">
        <f t="shared" si="177"/>
        <v>44</v>
      </c>
      <c r="N2303" s="36">
        <f t="shared" si="178"/>
        <v>28</v>
      </c>
      <c r="O2303" s="36" t="str">
        <f t="shared" si="179"/>
        <v>201644</v>
      </c>
      <c r="P2303" s="36" t="str">
        <f>CONCATENATE(K2303,MONTH(ExpensesDBTable[[#This Row],[Date]]))</f>
        <v>201610</v>
      </c>
      <c r="Q2303" s="36" t="s">
        <v>182</v>
      </c>
      <c r="R2303" s="36" t="s">
        <v>14</v>
      </c>
      <c r="S2303" s="38">
        <v>4.71</v>
      </c>
      <c r="T2303" s="36" t="s">
        <v>100</v>
      </c>
      <c r="U2303" s="36" t="s">
        <v>645</v>
      </c>
    </row>
    <row r="2304" spans="10:21" x14ac:dyDescent="0.25">
      <c r="J2304" s="37">
        <v>42672</v>
      </c>
      <c r="K2304" s="36">
        <f t="shared" si="175"/>
        <v>2016</v>
      </c>
      <c r="L2304" s="36" t="str">
        <f t="shared" si="176"/>
        <v>October</v>
      </c>
      <c r="M2304" s="36">
        <f t="shared" si="177"/>
        <v>44</v>
      </c>
      <c r="N2304" s="36">
        <f t="shared" si="178"/>
        <v>29</v>
      </c>
      <c r="O2304" s="36" t="str">
        <f t="shared" si="179"/>
        <v>201644</v>
      </c>
      <c r="P2304" s="36" t="str">
        <f>CONCATENATE(K2304,MONTH(ExpensesDBTable[[#This Row],[Date]]))</f>
        <v>201610</v>
      </c>
      <c r="Q2304" s="36" t="s">
        <v>533</v>
      </c>
      <c r="R2304" s="36" t="s">
        <v>23</v>
      </c>
      <c r="S2304" s="38">
        <v>70</v>
      </c>
      <c r="T2304" s="36" t="s">
        <v>106</v>
      </c>
      <c r="U2304" s="36" t="s">
        <v>2150</v>
      </c>
    </row>
    <row r="2305" spans="10:21" x14ac:dyDescent="0.25">
      <c r="J2305" s="37">
        <v>42674</v>
      </c>
      <c r="K2305" s="36">
        <f t="shared" si="175"/>
        <v>2016</v>
      </c>
      <c r="L2305" s="36" t="str">
        <f t="shared" si="176"/>
        <v>October</v>
      </c>
      <c r="M2305" s="36">
        <f t="shared" si="177"/>
        <v>45</v>
      </c>
      <c r="N2305" s="36">
        <f t="shared" si="178"/>
        <v>31</v>
      </c>
      <c r="O2305" s="36" t="str">
        <f t="shared" si="179"/>
        <v>201645</v>
      </c>
      <c r="P2305" s="36" t="str">
        <f>CONCATENATE(K2305,MONTH(ExpensesDBTable[[#This Row],[Date]]))</f>
        <v>201610</v>
      </c>
      <c r="Q2305" s="36" t="s">
        <v>1204</v>
      </c>
      <c r="R2305" s="36" t="s">
        <v>23</v>
      </c>
      <c r="S2305" s="38">
        <v>40</v>
      </c>
      <c r="T2305" s="36" t="s">
        <v>106</v>
      </c>
      <c r="U2305" s="36" t="s">
        <v>2151</v>
      </c>
    </row>
    <row r="2306" spans="10:21" x14ac:dyDescent="0.25">
      <c r="J2306" s="37">
        <v>42675</v>
      </c>
      <c r="K2306" s="36">
        <f t="shared" si="175"/>
        <v>2016</v>
      </c>
      <c r="L2306" s="36" t="str">
        <f t="shared" si="176"/>
        <v>November</v>
      </c>
      <c r="M2306" s="36">
        <f t="shared" si="177"/>
        <v>45</v>
      </c>
      <c r="N2306" s="36">
        <f t="shared" si="178"/>
        <v>1</v>
      </c>
      <c r="O2306" s="36" t="str">
        <f t="shared" si="179"/>
        <v>201645</v>
      </c>
      <c r="P2306" s="36" t="str">
        <f>CONCATENATE(K2306,MONTH(ExpensesDBTable[[#This Row],[Date]]))</f>
        <v>201611</v>
      </c>
      <c r="Q2306" s="36" t="s">
        <v>108</v>
      </c>
      <c r="R2306" s="36" t="s">
        <v>14</v>
      </c>
      <c r="S2306" s="38">
        <v>9.5</v>
      </c>
      <c r="T2306" s="36" t="s">
        <v>100</v>
      </c>
      <c r="U2306" s="36" t="s">
        <v>2152</v>
      </c>
    </row>
    <row r="2307" spans="10:21" x14ac:dyDescent="0.25">
      <c r="J2307" s="37">
        <v>42676</v>
      </c>
      <c r="K2307" s="36">
        <f t="shared" si="175"/>
        <v>2016</v>
      </c>
      <c r="L2307" s="36" t="str">
        <f t="shared" si="176"/>
        <v>November</v>
      </c>
      <c r="M2307" s="36">
        <f t="shared" si="177"/>
        <v>45</v>
      </c>
      <c r="N2307" s="36">
        <f t="shared" si="178"/>
        <v>2</v>
      </c>
      <c r="O2307" s="36" t="str">
        <f t="shared" si="179"/>
        <v>201645</v>
      </c>
      <c r="P2307" s="36" t="str">
        <f>CONCATENATE(K2307,MONTH(ExpensesDBTable[[#This Row],[Date]]))</f>
        <v>201611</v>
      </c>
      <c r="Q2307" s="36" t="s">
        <v>108</v>
      </c>
      <c r="R2307" s="36" t="s">
        <v>14</v>
      </c>
      <c r="S2307" s="38">
        <v>13.5</v>
      </c>
      <c r="T2307" s="36" t="s">
        <v>100</v>
      </c>
      <c r="U2307" s="36" t="s">
        <v>645</v>
      </c>
    </row>
    <row r="2308" spans="10:21" x14ac:dyDescent="0.25">
      <c r="J2308" s="37">
        <v>42679</v>
      </c>
      <c r="K2308" s="36">
        <f t="shared" si="175"/>
        <v>2016</v>
      </c>
      <c r="L2308" s="36" t="str">
        <f t="shared" si="176"/>
        <v>November</v>
      </c>
      <c r="M2308" s="36">
        <f t="shared" si="177"/>
        <v>45</v>
      </c>
      <c r="N2308" s="36">
        <f t="shared" si="178"/>
        <v>5</v>
      </c>
      <c r="O2308" s="36" t="str">
        <f t="shared" si="179"/>
        <v>201645</v>
      </c>
      <c r="P2308" s="36" t="str">
        <f>CONCATENATE(K2308,MONTH(ExpensesDBTable[[#This Row],[Date]]))</f>
        <v>201611</v>
      </c>
      <c r="Q2308" s="36" t="s">
        <v>1075</v>
      </c>
      <c r="R2308" s="36" t="s">
        <v>16</v>
      </c>
      <c r="S2308" s="38">
        <v>1249</v>
      </c>
      <c r="T2308" s="36" t="s">
        <v>106</v>
      </c>
      <c r="U2308" s="36" t="s">
        <v>2153</v>
      </c>
    </row>
    <row r="2309" spans="10:21" x14ac:dyDescent="0.25">
      <c r="J2309" s="37">
        <v>42679</v>
      </c>
      <c r="K2309" s="36">
        <f t="shared" si="175"/>
        <v>2016</v>
      </c>
      <c r="L2309" s="36" t="str">
        <f t="shared" si="176"/>
        <v>November</v>
      </c>
      <c r="M2309" s="36">
        <f t="shared" si="177"/>
        <v>45</v>
      </c>
      <c r="N2309" s="36">
        <f t="shared" si="178"/>
        <v>5</v>
      </c>
      <c r="O2309" s="36" t="str">
        <f t="shared" si="179"/>
        <v>201645</v>
      </c>
      <c r="P2309" s="36" t="str">
        <f>CONCATENATE(K2309,MONTH(ExpensesDBTable[[#This Row],[Date]]))</f>
        <v>201611</v>
      </c>
      <c r="Q2309" s="36" t="s">
        <v>119</v>
      </c>
      <c r="R2309" s="36" t="s">
        <v>14</v>
      </c>
      <c r="S2309" s="38">
        <v>10</v>
      </c>
      <c r="T2309" s="36" t="s">
        <v>100</v>
      </c>
      <c r="U2309" s="36" t="s">
        <v>2154</v>
      </c>
    </row>
    <row r="2310" spans="10:21" x14ac:dyDescent="0.25">
      <c r="J2310" s="37">
        <v>42679</v>
      </c>
      <c r="K2310" s="36">
        <f t="shared" si="175"/>
        <v>2016</v>
      </c>
      <c r="L2310" s="36" t="str">
        <f t="shared" si="176"/>
        <v>November</v>
      </c>
      <c r="M2310" s="36">
        <f t="shared" si="177"/>
        <v>45</v>
      </c>
      <c r="N2310" s="36">
        <f t="shared" si="178"/>
        <v>5</v>
      </c>
      <c r="O2310" s="36" t="str">
        <f t="shared" si="179"/>
        <v>201645</v>
      </c>
      <c r="P2310" s="36" t="str">
        <f>CONCATENATE(K2310,MONTH(ExpensesDBTable[[#This Row],[Date]]))</f>
        <v>201611</v>
      </c>
      <c r="Q2310" s="36" t="s">
        <v>182</v>
      </c>
      <c r="R2310" s="36" t="s">
        <v>14</v>
      </c>
      <c r="S2310" s="38">
        <v>6.95</v>
      </c>
      <c r="T2310" s="36" t="s">
        <v>100</v>
      </c>
      <c r="U2310" s="36" t="s">
        <v>645</v>
      </c>
    </row>
    <row r="2311" spans="10:21" x14ac:dyDescent="0.25">
      <c r="J2311" s="37">
        <v>42679</v>
      </c>
      <c r="K2311" s="36">
        <f t="shared" si="175"/>
        <v>2016</v>
      </c>
      <c r="L2311" s="36" t="str">
        <f t="shared" si="176"/>
        <v>November</v>
      </c>
      <c r="M2311" s="36">
        <f t="shared" si="177"/>
        <v>45</v>
      </c>
      <c r="N2311" s="36">
        <f t="shared" si="178"/>
        <v>5</v>
      </c>
      <c r="O2311" s="36" t="str">
        <f t="shared" si="179"/>
        <v>201645</v>
      </c>
      <c r="P2311" s="36" t="str">
        <f>CONCATENATE(K2311,MONTH(ExpensesDBTable[[#This Row],[Date]]))</f>
        <v>201611</v>
      </c>
      <c r="Q2311" s="36" t="s">
        <v>108</v>
      </c>
      <c r="R2311" s="36" t="s">
        <v>14</v>
      </c>
      <c r="S2311" s="38">
        <v>0.45</v>
      </c>
      <c r="T2311" s="36" t="s">
        <v>100</v>
      </c>
      <c r="U2311" s="36" t="s">
        <v>139</v>
      </c>
    </row>
    <row r="2312" spans="10:21" x14ac:dyDescent="0.25">
      <c r="J2312" s="37">
        <v>42679</v>
      </c>
      <c r="K2312" s="36">
        <f t="shared" si="175"/>
        <v>2016</v>
      </c>
      <c r="L2312" s="36" t="str">
        <f t="shared" si="176"/>
        <v>November</v>
      </c>
      <c r="M2312" s="36">
        <f t="shared" si="177"/>
        <v>45</v>
      </c>
      <c r="N2312" s="36">
        <f t="shared" si="178"/>
        <v>5</v>
      </c>
      <c r="O2312" s="36" t="str">
        <f t="shared" si="179"/>
        <v>201645</v>
      </c>
      <c r="P2312" s="36" t="str">
        <f>CONCATENATE(K2312,MONTH(ExpensesDBTable[[#This Row],[Date]]))</f>
        <v>201611</v>
      </c>
      <c r="Q2312" s="36" t="s">
        <v>122</v>
      </c>
      <c r="R2312" s="36" t="s">
        <v>11</v>
      </c>
      <c r="S2312" s="38">
        <v>14</v>
      </c>
      <c r="T2312" s="36" t="s">
        <v>100</v>
      </c>
      <c r="U2312" s="36" t="s">
        <v>481</v>
      </c>
    </row>
    <row r="2313" spans="10:21" x14ac:dyDescent="0.25">
      <c r="J2313" s="37">
        <v>42679</v>
      </c>
      <c r="K2313" s="36">
        <f t="shared" si="175"/>
        <v>2016</v>
      </c>
      <c r="L2313" s="36" t="str">
        <f t="shared" si="176"/>
        <v>November</v>
      </c>
      <c r="M2313" s="36">
        <f t="shared" si="177"/>
        <v>45</v>
      </c>
      <c r="N2313" s="36">
        <f t="shared" si="178"/>
        <v>5</v>
      </c>
      <c r="O2313" s="36" t="str">
        <f t="shared" si="179"/>
        <v>201645</v>
      </c>
      <c r="P2313" s="36" t="str">
        <f>CONCATENATE(K2313,MONTH(ExpensesDBTable[[#This Row],[Date]]))</f>
        <v>201611</v>
      </c>
      <c r="Q2313" s="36" t="s">
        <v>108</v>
      </c>
      <c r="R2313" s="36" t="s">
        <v>14</v>
      </c>
      <c r="S2313" s="38">
        <v>4.04</v>
      </c>
      <c r="T2313" s="36" t="s">
        <v>100</v>
      </c>
      <c r="U2313" s="36" t="s">
        <v>645</v>
      </c>
    </row>
    <row r="2314" spans="10:21" x14ac:dyDescent="0.25">
      <c r="J2314" s="37">
        <v>42679</v>
      </c>
      <c r="K2314" s="36">
        <f t="shared" si="175"/>
        <v>2016</v>
      </c>
      <c r="L2314" s="36" t="str">
        <f t="shared" si="176"/>
        <v>November</v>
      </c>
      <c r="M2314" s="36">
        <f t="shared" si="177"/>
        <v>45</v>
      </c>
      <c r="N2314" s="36">
        <f t="shared" si="178"/>
        <v>5</v>
      </c>
      <c r="O2314" s="36" t="str">
        <f t="shared" si="179"/>
        <v>201645</v>
      </c>
      <c r="P2314" s="36" t="str">
        <f>CONCATENATE(K2314,MONTH(ExpensesDBTable[[#This Row],[Date]]))</f>
        <v>201611</v>
      </c>
      <c r="Q2314" s="36" t="s">
        <v>108</v>
      </c>
      <c r="R2314" s="36" t="s">
        <v>14</v>
      </c>
      <c r="S2314" s="38">
        <v>14.29</v>
      </c>
      <c r="T2314" s="36" t="s">
        <v>100</v>
      </c>
      <c r="U2314" s="36" t="s">
        <v>2155</v>
      </c>
    </row>
    <row r="2315" spans="10:21" x14ac:dyDescent="0.25">
      <c r="J2315" s="37">
        <v>42679</v>
      </c>
      <c r="K2315" s="36">
        <f t="shared" ref="K2315:K2378" si="180">YEAR(J2315)</f>
        <v>2016</v>
      </c>
      <c r="L2315" s="36" t="str">
        <f t="shared" ref="L2315:L2378" si="181">TEXT(DATE(1,MONTH(J2315),1),"MMMM")</f>
        <v>November</v>
      </c>
      <c r="M2315" s="36">
        <f t="shared" ref="M2315:M2378" si="182">WEEKNUM(J2315,2)</f>
        <v>45</v>
      </c>
      <c r="N2315" s="36">
        <f t="shared" ref="N2315:N2378" si="183">DAY(J2315)</f>
        <v>5</v>
      </c>
      <c r="O2315" s="36" t="str">
        <f t="shared" ref="O2315:O2378" si="184">CONCATENATE(K2315,M2315)</f>
        <v>201645</v>
      </c>
      <c r="P2315" s="36" t="str">
        <f>CONCATENATE(K2315,MONTH(ExpensesDBTable[[#This Row],[Date]]))</f>
        <v>201611</v>
      </c>
      <c r="Q2315" s="36" t="s">
        <v>182</v>
      </c>
      <c r="R2315" s="36" t="s">
        <v>17</v>
      </c>
      <c r="S2315" s="38">
        <v>8</v>
      </c>
      <c r="T2315" s="36" t="s">
        <v>100</v>
      </c>
      <c r="U2315" s="36" t="s">
        <v>1504</v>
      </c>
    </row>
    <row r="2316" spans="10:21" x14ac:dyDescent="0.25">
      <c r="J2316" s="37">
        <v>42679</v>
      </c>
      <c r="K2316" s="36">
        <f t="shared" si="180"/>
        <v>2016</v>
      </c>
      <c r="L2316" s="36" t="str">
        <f t="shared" si="181"/>
        <v>November</v>
      </c>
      <c r="M2316" s="36">
        <f t="shared" si="182"/>
        <v>45</v>
      </c>
      <c r="N2316" s="36">
        <f t="shared" si="183"/>
        <v>5</v>
      </c>
      <c r="O2316" s="36" t="str">
        <f t="shared" si="184"/>
        <v>201645</v>
      </c>
      <c r="P2316" s="36" t="str">
        <f>CONCATENATE(K2316,MONTH(ExpensesDBTable[[#This Row],[Date]]))</f>
        <v>201611</v>
      </c>
      <c r="Q2316" s="36" t="s">
        <v>1051</v>
      </c>
      <c r="R2316" s="36" t="s">
        <v>14</v>
      </c>
      <c r="S2316" s="38">
        <v>7.98</v>
      </c>
      <c r="T2316" s="36" t="s">
        <v>100</v>
      </c>
      <c r="U2316" s="36" t="s">
        <v>2156</v>
      </c>
    </row>
    <row r="2317" spans="10:21" x14ac:dyDescent="0.25">
      <c r="J2317" s="37">
        <v>42679</v>
      </c>
      <c r="K2317" s="36">
        <f t="shared" si="180"/>
        <v>2016</v>
      </c>
      <c r="L2317" s="36" t="str">
        <f t="shared" si="181"/>
        <v>November</v>
      </c>
      <c r="M2317" s="36">
        <f t="shared" si="182"/>
        <v>45</v>
      </c>
      <c r="N2317" s="36">
        <f t="shared" si="183"/>
        <v>5</v>
      </c>
      <c r="O2317" s="36" t="str">
        <f t="shared" si="184"/>
        <v>201645</v>
      </c>
      <c r="P2317" s="36" t="str">
        <f>CONCATENATE(K2317,MONTH(ExpensesDBTable[[#This Row],[Date]]))</f>
        <v>201611</v>
      </c>
      <c r="Q2317" s="36" t="s">
        <v>182</v>
      </c>
      <c r="R2317" s="36" t="s">
        <v>19</v>
      </c>
      <c r="S2317" s="38">
        <v>45</v>
      </c>
      <c r="T2317" s="36" t="s">
        <v>106</v>
      </c>
      <c r="U2317" s="36" t="s">
        <v>2157</v>
      </c>
    </row>
    <row r="2318" spans="10:21" x14ac:dyDescent="0.25">
      <c r="J2318" s="37">
        <v>42679</v>
      </c>
      <c r="K2318" s="36">
        <f t="shared" si="180"/>
        <v>2016</v>
      </c>
      <c r="L2318" s="36" t="str">
        <f t="shared" si="181"/>
        <v>November</v>
      </c>
      <c r="M2318" s="36">
        <f t="shared" si="182"/>
        <v>45</v>
      </c>
      <c r="N2318" s="36">
        <f t="shared" si="183"/>
        <v>5</v>
      </c>
      <c r="O2318" s="36" t="str">
        <f t="shared" si="184"/>
        <v>201645</v>
      </c>
      <c r="P2318" s="36" t="str">
        <f>CONCATENATE(K2318,MONTH(ExpensesDBTable[[#This Row],[Date]]))</f>
        <v>201611</v>
      </c>
      <c r="Q2318" s="36" t="s">
        <v>2141</v>
      </c>
      <c r="R2318" s="36" t="s">
        <v>19</v>
      </c>
      <c r="S2318" s="38">
        <v>33.86</v>
      </c>
      <c r="T2318" s="36" t="s">
        <v>106</v>
      </c>
      <c r="U2318" s="36" t="s">
        <v>2158</v>
      </c>
    </row>
    <row r="2319" spans="10:21" x14ac:dyDescent="0.25">
      <c r="J2319" s="37">
        <v>42680</v>
      </c>
      <c r="K2319" s="36">
        <f t="shared" si="180"/>
        <v>2016</v>
      </c>
      <c r="L2319" s="36" t="str">
        <f t="shared" si="181"/>
        <v>November</v>
      </c>
      <c r="M2319" s="36">
        <f t="shared" si="182"/>
        <v>45</v>
      </c>
      <c r="N2319" s="36">
        <f t="shared" si="183"/>
        <v>6</v>
      </c>
      <c r="O2319" s="36" t="str">
        <f t="shared" si="184"/>
        <v>201645</v>
      </c>
      <c r="P2319" s="36" t="str">
        <f>CONCATENATE(K2319,MONTH(ExpensesDBTable[[#This Row],[Date]]))</f>
        <v>201611</v>
      </c>
      <c r="Q2319" s="36" t="s">
        <v>130</v>
      </c>
      <c r="R2319" s="36" t="s">
        <v>14</v>
      </c>
      <c r="S2319" s="38">
        <v>10</v>
      </c>
      <c r="T2319" s="36" t="s">
        <v>100</v>
      </c>
      <c r="U2319" s="36" t="s">
        <v>130</v>
      </c>
    </row>
    <row r="2320" spans="10:21" x14ac:dyDescent="0.25">
      <c r="J2320" s="37">
        <v>42681</v>
      </c>
      <c r="K2320" s="36">
        <f t="shared" si="180"/>
        <v>2016</v>
      </c>
      <c r="L2320" s="36" t="str">
        <f t="shared" si="181"/>
        <v>November</v>
      </c>
      <c r="M2320" s="36">
        <f t="shared" si="182"/>
        <v>46</v>
      </c>
      <c r="N2320" s="36">
        <f t="shared" si="183"/>
        <v>7</v>
      </c>
      <c r="O2320" s="36" t="str">
        <f t="shared" si="184"/>
        <v>201646</v>
      </c>
      <c r="P2320" s="36" t="str">
        <f>CONCATENATE(K2320,MONTH(ExpensesDBTable[[#This Row],[Date]]))</f>
        <v>201611</v>
      </c>
      <c r="Q2320" s="36" t="s">
        <v>145</v>
      </c>
      <c r="R2320" s="36" t="s">
        <v>23</v>
      </c>
      <c r="S2320" s="38">
        <v>83</v>
      </c>
      <c r="T2320" s="36" t="s">
        <v>106</v>
      </c>
      <c r="U2320" s="36" t="s">
        <v>1537</v>
      </c>
    </row>
    <row r="2321" spans="10:21" x14ac:dyDescent="0.25">
      <c r="J2321" s="37">
        <v>42681</v>
      </c>
      <c r="K2321" s="36">
        <f t="shared" si="180"/>
        <v>2016</v>
      </c>
      <c r="L2321" s="36" t="str">
        <f t="shared" si="181"/>
        <v>November</v>
      </c>
      <c r="M2321" s="36">
        <f t="shared" si="182"/>
        <v>46</v>
      </c>
      <c r="N2321" s="36">
        <f t="shared" si="183"/>
        <v>7</v>
      </c>
      <c r="O2321" s="36" t="str">
        <f t="shared" si="184"/>
        <v>201646</v>
      </c>
      <c r="P2321" s="36" t="str">
        <f>CONCATENATE(K2321,MONTH(ExpensesDBTable[[#This Row],[Date]]))</f>
        <v>201611</v>
      </c>
      <c r="Q2321" s="36" t="s">
        <v>182</v>
      </c>
      <c r="R2321" s="36" t="s">
        <v>14</v>
      </c>
      <c r="S2321" s="38">
        <v>13.1</v>
      </c>
      <c r="T2321" s="36" t="s">
        <v>100</v>
      </c>
      <c r="U2321" s="36" t="s">
        <v>1555</v>
      </c>
    </row>
    <row r="2322" spans="10:21" x14ac:dyDescent="0.25">
      <c r="J2322" s="37">
        <v>42684</v>
      </c>
      <c r="K2322" s="36">
        <f t="shared" si="180"/>
        <v>2016</v>
      </c>
      <c r="L2322" s="36" t="str">
        <f t="shared" si="181"/>
        <v>November</v>
      </c>
      <c r="M2322" s="36">
        <f t="shared" si="182"/>
        <v>46</v>
      </c>
      <c r="N2322" s="36">
        <f t="shared" si="183"/>
        <v>10</v>
      </c>
      <c r="O2322" s="36" t="str">
        <f t="shared" si="184"/>
        <v>201646</v>
      </c>
      <c r="P2322" s="36" t="str">
        <f>CONCATENATE(K2322,MONTH(ExpensesDBTable[[#This Row],[Date]]))</f>
        <v>201611</v>
      </c>
      <c r="Q2322" s="36" t="s">
        <v>182</v>
      </c>
      <c r="R2322" s="36" t="s">
        <v>14</v>
      </c>
      <c r="S2322" s="38">
        <v>12.06</v>
      </c>
      <c r="T2322" s="36" t="s">
        <v>100</v>
      </c>
      <c r="U2322" s="36" t="s">
        <v>645</v>
      </c>
    </row>
    <row r="2323" spans="10:21" x14ac:dyDescent="0.25">
      <c r="J2323" s="37">
        <v>42684</v>
      </c>
      <c r="K2323" s="36">
        <f t="shared" si="180"/>
        <v>2016</v>
      </c>
      <c r="L2323" s="36" t="str">
        <f t="shared" si="181"/>
        <v>November</v>
      </c>
      <c r="M2323" s="36">
        <f t="shared" si="182"/>
        <v>46</v>
      </c>
      <c r="N2323" s="36">
        <f t="shared" si="183"/>
        <v>10</v>
      </c>
      <c r="O2323" s="36" t="str">
        <f t="shared" si="184"/>
        <v>201646</v>
      </c>
      <c r="P2323" s="36" t="str">
        <f>CONCATENATE(K2323,MONTH(ExpensesDBTable[[#This Row],[Date]]))</f>
        <v>201611</v>
      </c>
      <c r="Q2323" s="36" t="s">
        <v>1204</v>
      </c>
      <c r="R2323" s="36" t="s">
        <v>23</v>
      </c>
      <c r="S2323" s="38">
        <v>12</v>
      </c>
      <c r="T2323" s="36" t="s">
        <v>106</v>
      </c>
      <c r="U2323" s="36" t="s">
        <v>2159</v>
      </c>
    </row>
    <row r="2324" spans="10:21" x14ac:dyDescent="0.25">
      <c r="J2324" s="37">
        <v>42684</v>
      </c>
      <c r="K2324" s="36">
        <f t="shared" si="180"/>
        <v>2016</v>
      </c>
      <c r="L2324" s="36" t="str">
        <f t="shared" si="181"/>
        <v>November</v>
      </c>
      <c r="M2324" s="36">
        <f t="shared" si="182"/>
        <v>46</v>
      </c>
      <c r="N2324" s="36">
        <f t="shared" si="183"/>
        <v>10</v>
      </c>
      <c r="O2324" s="36" t="str">
        <f t="shared" si="184"/>
        <v>201646</v>
      </c>
      <c r="P2324" s="36" t="str">
        <f>CONCATENATE(K2324,MONTH(ExpensesDBTable[[#This Row],[Date]]))</f>
        <v>201611</v>
      </c>
      <c r="Q2324" s="36" t="s">
        <v>119</v>
      </c>
      <c r="R2324" s="36" t="s">
        <v>14</v>
      </c>
      <c r="S2324" s="38">
        <v>3.5</v>
      </c>
      <c r="T2324" s="36" t="s">
        <v>100</v>
      </c>
      <c r="U2324" s="36" t="s">
        <v>139</v>
      </c>
    </row>
    <row r="2325" spans="10:21" x14ac:dyDescent="0.25">
      <c r="J2325" s="37">
        <v>42685</v>
      </c>
      <c r="K2325" s="36">
        <f t="shared" si="180"/>
        <v>2016</v>
      </c>
      <c r="L2325" s="36" t="str">
        <f t="shared" si="181"/>
        <v>November</v>
      </c>
      <c r="M2325" s="36">
        <f t="shared" si="182"/>
        <v>46</v>
      </c>
      <c r="N2325" s="36">
        <f t="shared" si="183"/>
        <v>11</v>
      </c>
      <c r="O2325" s="36" t="str">
        <f t="shared" si="184"/>
        <v>201646</v>
      </c>
      <c r="P2325" s="36" t="str">
        <f>CONCATENATE(K2325,MONTH(ExpensesDBTable[[#This Row],[Date]]))</f>
        <v>201611</v>
      </c>
      <c r="Q2325" s="36" t="s">
        <v>182</v>
      </c>
      <c r="R2325" s="36" t="s">
        <v>14</v>
      </c>
      <c r="S2325" s="38">
        <v>5</v>
      </c>
      <c r="T2325" s="36" t="s">
        <v>100</v>
      </c>
      <c r="U2325" s="36" t="s">
        <v>357</v>
      </c>
    </row>
    <row r="2326" spans="10:21" x14ac:dyDescent="0.25">
      <c r="J2326" s="37">
        <v>42686</v>
      </c>
      <c r="K2326" s="36">
        <f t="shared" si="180"/>
        <v>2016</v>
      </c>
      <c r="L2326" s="36" t="str">
        <f t="shared" si="181"/>
        <v>November</v>
      </c>
      <c r="M2326" s="36">
        <f t="shared" si="182"/>
        <v>46</v>
      </c>
      <c r="N2326" s="36">
        <f t="shared" si="183"/>
        <v>12</v>
      </c>
      <c r="O2326" s="36" t="str">
        <f t="shared" si="184"/>
        <v>201646</v>
      </c>
      <c r="P2326" s="36" t="str">
        <f>CONCATENATE(K2326,MONTH(ExpensesDBTable[[#This Row],[Date]]))</f>
        <v>201611</v>
      </c>
      <c r="Q2326" s="36" t="s">
        <v>1051</v>
      </c>
      <c r="R2326" s="36" t="s">
        <v>14</v>
      </c>
      <c r="S2326" s="38">
        <v>10</v>
      </c>
      <c r="T2326" s="36" t="s">
        <v>100</v>
      </c>
      <c r="U2326" s="36" t="s">
        <v>2160</v>
      </c>
    </row>
    <row r="2327" spans="10:21" x14ac:dyDescent="0.25">
      <c r="J2327" s="37">
        <v>42686</v>
      </c>
      <c r="K2327" s="36">
        <f t="shared" si="180"/>
        <v>2016</v>
      </c>
      <c r="L2327" s="36" t="str">
        <f t="shared" si="181"/>
        <v>November</v>
      </c>
      <c r="M2327" s="36">
        <f t="shared" si="182"/>
        <v>46</v>
      </c>
      <c r="N2327" s="36">
        <f t="shared" si="183"/>
        <v>12</v>
      </c>
      <c r="O2327" s="36" t="str">
        <f t="shared" si="184"/>
        <v>201646</v>
      </c>
      <c r="P2327" s="36" t="str">
        <f>CONCATENATE(K2327,MONTH(ExpensesDBTable[[#This Row],[Date]]))</f>
        <v>201611</v>
      </c>
      <c r="Q2327" s="36" t="s">
        <v>119</v>
      </c>
      <c r="R2327" s="36" t="s">
        <v>14</v>
      </c>
      <c r="S2327" s="38">
        <v>12.79</v>
      </c>
      <c r="T2327" s="36" t="s">
        <v>100</v>
      </c>
      <c r="U2327" s="36" t="s">
        <v>2161</v>
      </c>
    </row>
    <row r="2328" spans="10:21" x14ac:dyDescent="0.25">
      <c r="J2328" s="37">
        <v>42686</v>
      </c>
      <c r="K2328" s="36">
        <f t="shared" si="180"/>
        <v>2016</v>
      </c>
      <c r="L2328" s="36" t="str">
        <f t="shared" si="181"/>
        <v>November</v>
      </c>
      <c r="M2328" s="36">
        <f t="shared" si="182"/>
        <v>46</v>
      </c>
      <c r="N2328" s="36">
        <f t="shared" si="183"/>
        <v>12</v>
      </c>
      <c r="O2328" s="36" t="str">
        <f t="shared" si="184"/>
        <v>201646</v>
      </c>
      <c r="P2328" s="36" t="str">
        <f>CONCATENATE(K2328,MONTH(ExpensesDBTable[[#This Row],[Date]]))</f>
        <v>201611</v>
      </c>
      <c r="Q2328" s="36" t="s">
        <v>182</v>
      </c>
      <c r="R2328" s="36" t="s">
        <v>14</v>
      </c>
      <c r="S2328" s="38">
        <v>4.4000000000000004</v>
      </c>
      <c r="T2328" s="36" t="s">
        <v>100</v>
      </c>
      <c r="U2328" s="36" t="s">
        <v>645</v>
      </c>
    </row>
    <row r="2329" spans="10:21" x14ac:dyDescent="0.25">
      <c r="J2329" s="37">
        <v>42686</v>
      </c>
      <c r="K2329" s="36">
        <f t="shared" si="180"/>
        <v>2016</v>
      </c>
      <c r="L2329" s="36" t="str">
        <f t="shared" si="181"/>
        <v>November</v>
      </c>
      <c r="M2329" s="36">
        <f t="shared" si="182"/>
        <v>46</v>
      </c>
      <c r="N2329" s="36">
        <f t="shared" si="183"/>
        <v>12</v>
      </c>
      <c r="O2329" s="36" t="str">
        <f t="shared" si="184"/>
        <v>201646</v>
      </c>
      <c r="P2329" s="36" t="str">
        <f>CONCATENATE(K2329,MONTH(ExpensesDBTable[[#This Row],[Date]]))</f>
        <v>201611</v>
      </c>
      <c r="Q2329" s="36" t="s">
        <v>108</v>
      </c>
      <c r="R2329" s="36" t="s">
        <v>14</v>
      </c>
      <c r="S2329" s="38">
        <v>5</v>
      </c>
      <c r="T2329" s="36" t="s">
        <v>100</v>
      </c>
      <c r="U2329" s="36" t="s">
        <v>357</v>
      </c>
    </row>
    <row r="2330" spans="10:21" x14ac:dyDescent="0.25">
      <c r="J2330" s="37">
        <v>42687</v>
      </c>
      <c r="K2330" s="36">
        <f t="shared" si="180"/>
        <v>2016</v>
      </c>
      <c r="L2330" s="36" t="str">
        <f t="shared" si="181"/>
        <v>November</v>
      </c>
      <c r="M2330" s="36">
        <f t="shared" si="182"/>
        <v>46</v>
      </c>
      <c r="N2330" s="36">
        <f t="shared" si="183"/>
        <v>13</v>
      </c>
      <c r="O2330" s="36" t="str">
        <f t="shared" si="184"/>
        <v>201646</v>
      </c>
      <c r="P2330" s="36" t="str">
        <f>CONCATENATE(K2330,MONTH(ExpensesDBTable[[#This Row],[Date]]))</f>
        <v>201611</v>
      </c>
      <c r="Q2330" s="36" t="s">
        <v>182</v>
      </c>
      <c r="R2330" s="36" t="s">
        <v>18</v>
      </c>
      <c r="S2330" s="38">
        <v>4</v>
      </c>
      <c r="T2330" s="36" t="s">
        <v>100</v>
      </c>
      <c r="U2330" s="36" t="s">
        <v>131</v>
      </c>
    </row>
    <row r="2331" spans="10:21" x14ac:dyDescent="0.25">
      <c r="J2331" s="37">
        <v>42687</v>
      </c>
      <c r="K2331" s="36">
        <f t="shared" si="180"/>
        <v>2016</v>
      </c>
      <c r="L2331" s="36" t="str">
        <f t="shared" si="181"/>
        <v>November</v>
      </c>
      <c r="M2331" s="36">
        <f t="shared" si="182"/>
        <v>46</v>
      </c>
      <c r="N2331" s="36">
        <f t="shared" si="183"/>
        <v>13</v>
      </c>
      <c r="O2331" s="36" t="str">
        <f t="shared" si="184"/>
        <v>201646</v>
      </c>
      <c r="P2331" s="36" t="str">
        <f>CONCATENATE(K2331,MONTH(ExpensesDBTable[[#This Row],[Date]]))</f>
        <v>201611</v>
      </c>
      <c r="Q2331" s="36" t="s">
        <v>182</v>
      </c>
      <c r="R2331" s="36" t="s">
        <v>14</v>
      </c>
      <c r="S2331" s="38">
        <v>8.08</v>
      </c>
      <c r="T2331" s="36" t="s">
        <v>100</v>
      </c>
      <c r="U2331" s="36" t="s">
        <v>2162</v>
      </c>
    </row>
    <row r="2332" spans="10:21" x14ac:dyDescent="0.25">
      <c r="J2332" s="37">
        <v>42688</v>
      </c>
      <c r="K2332" s="36">
        <f t="shared" si="180"/>
        <v>2016</v>
      </c>
      <c r="L2332" s="36" t="str">
        <f t="shared" si="181"/>
        <v>November</v>
      </c>
      <c r="M2332" s="36">
        <f t="shared" si="182"/>
        <v>47</v>
      </c>
      <c r="N2332" s="36">
        <f t="shared" si="183"/>
        <v>14</v>
      </c>
      <c r="O2332" s="36" t="str">
        <f t="shared" si="184"/>
        <v>201647</v>
      </c>
      <c r="P2332" s="36" t="str">
        <f>CONCATENATE(K2332,MONTH(ExpensesDBTable[[#This Row],[Date]]))</f>
        <v>201611</v>
      </c>
      <c r="Q2332" s="36" t="s">
        <v>1059</v>
      </c>
      <c r="R2332" s="36" t="s">
        <v>17</v>
      </c>
      <c r="S2332" s="38">
        <v>193.47</v>
      </c>
      <c r="T2332" s="36" t="s">
        <v>106</v>
      </c>
      <c r="U2332" s="36" t="s">
        <v>2163</v>
      </c>
    </row>
    <row r="2333" spans="10:21" x14ac:dyDescent="0.25">
      <c r="J2333" s="37">
        <v>42689</v>
      </c>
      <c r="K2333" s="36">
        <f t="shared" si="180"/>
        <v>2016</v>
      </c>
      <c r="L2333" s="36" t="str">
        <f t="shared" si="181"/>
        <v>November</v>
      </c>
      <c r="M2333" s="36">
        <f t="shared" si="182"/>
        <v>47</v>
      </c>
      <c r="N2333" s="36">
        <f t="shared" si="183"/>
        <v>15</v>
      </c>
      <c r="O2333" s="36" t="str">
        <f t="shared" si="184"/>
        <v>201647</v>
      </c>
      <c r="P2333" s="36" t="str">
        <f>CONCATENATE(K2333,MONTH(ExpensesDBTable[[#This Row],[Date]]))</f>
        <v>201611</v>
      </c>
      <c r="Q2333" s="36" t="s">
        <v>569</v>
      </c>
      <c r="R2333" s="36" t="s">
        <v>16</v>
      </c>
      <c r="S2333" s="38">
        <v>239.2</v>
      </c>
      <c r="T2333" s="36" t="s">
        <v>106</v>
      </c>
      <c r="U2333" s="36" t="s">
        <v>2164</v>
      </c>
    </row>
    <row r="2334" spans="10:21" x14ac:dyDescent="0.25">
      <c r="J2334" s="37">
        <v>42690</v>
      </c>
      <c r="K2334" s="36">
        <f t="shared" si="180"/>
        <v>2016</v>
      </c>
      <c r="L2334" s="36" t="str">
        <f t="shared" si="181"/>
        <v>November</v>
      </c>
      <c r="M2334" s="36">
        <f t="shared" si="182"/>
        <v>47</v>
      </c>
      <c r="N2334" s="36">
        <f t="shared" si="183"/>
        <v>16</v>
      </c>
      <c r="O2334" s="36" t="str">
        <f t="shared" si="184"/>
        <v>201647</v>
      </c>
      <c r="P2334" s="36" t="str">
        <f>CONCATENATE(K2334,MONTH(ExpensesDBTable[[#This Row],[Date]]))</f>
        <v>201611</v>
      </c>
      <c r="Q2334" s="36" t="s">
        <v>1192</v>
      </c>
      <c r="R2334" s="36" t="s">
        <v>21</v>
      </c>
      <c r="S2334" s="38">
        <v>1520</v>
      </c>
      <c r="T2334" s="36" t="s">
        <v>106</v>
      </c>
      <c r="U2334" s="36" t="s">
        <v>21</v>
      </c>
    </row>
    <row r="2335" spans="10:21" x14ac:dyDescent="0.25">
      <c r="J2335" s="37">
        <v>42690</v>
      </c>
      <c r="K2335" s="36">
        <f t="shared" si="180"/>
        <v>2016</v>
      </c>
      <c r="L2335" s="36" t="str">
        <f t="shared" si="181"/>
        <v>November</v>
      </c>
      <c r="M2335" s="36">
        <f t="shared" si="182"/>
        <v>47</v>
      </c>
      <c r="N2335" s="36">
        <f t="shared" si="183"/>
        <v>16</v>
      </c>
      <c r="O2335" s="36" t="str">
        <f t="shared" si="184"/>
        <v>201647</v>
      </c>
      <c r="P2335" s="36" t="str">
        <f>CONCATENATE(K2335,MONTH(ExpensesDBTable[[#This Row],[Date]]))</f>
        <v>201611</v>
      </c>
      <c r="Q2335" s="36" t="s">
        <v>145</v>
      </c>
      <c r="R2335" s="36" t="s">
        <v>23</v>
      </c>
      <c r="S2335" s="38">
        <v>35.450000000000003</v>
      </c>
      <c r="T2335" s="36" t="s">
        <v>106</v>
      </c>
      <c r="U2335" s="36" t="s">
        <v>1590</v>
      </c>
    </row>
    <row r="2336" spans="10:21" x14ac:dyDescent="0.25">
      <c r="J2336" s="37">
        <v>42690</v>
      </c>
      <c r="K2336" s="36">
        <f t="shared" si="180"/>
        <v>2016</v>
      </c>
      <c r="L2336" s="36" t="str">
        <f t="shared" si="181"/>
        <v>November</v>
      </c>
      <c r="M2336" s="36">
        <f t="shared" si="182"/>
        <v>47</v>
      </c>
      <c r="N2336" s="36">
        <f t="shared" si="183"/>
        <v>16</v>
      </c>
      <c r="O2336" s="36" t="str">
        <f t="shared" si="184"/>
        <v>201647</v>
      </c>
      <c r="P2336" s="36" t="str">
        <f>CONCATENATE(K2336,MONTH(ExpensesDBTable[[#This Row],[Date]]))</f>
        <v>201611</v>
      </c>
      <c r="Q2336" s="36" t="s">
        <v>1059</v>
      </c>
      <c r="R2336" s="36" t="s">
        <v>17</v>
      </c>
      <c r="S2336" s="38">
        <v>10.5</v>
      </c>
      <c r="T2336" s="36" t="s">
        <v>106</v>
      </c>
      <c r="U2336" s="36" t="s">
        <v>1187</v>
      </c>
    </row>
    <row r="2337" spans="10:21" x14ac:dyDescent="0.25">
      <c r="J2337" s="37">
        <v>42692</v>
      </c>
      <c r="K2337" s="36">
        <f t="shared" si="180"/>
        <v>2016</v>
      </c>
      <c r="L2337" s="36" t="str">
        <f t="shared" si="181"/>
        <v>November</v>
      </c>
      <c r="M2337" s="36">
        <f t="shared" si="182"/>
        <v>47</v>
      </c>
      <c r="N2337" s="36">
        <f t="shared" si="183"/>
        <v>18</v>
      </c>
      <c r="O2337" s="36" t="str">
        <f t="shared" si="184"/>
        <v>201647</v>
      </c>
      <c r="P2337" s="36" t="str">
        <f>CONCATENATE(K2337,MONTH(ExpensesDBTable[[#This Row],[Date]]))</f>
        <v>201611</v>
      </c>
      <c r="Q2337" s="36" t="s">
        <v>122</v>
      </c>
      <c r="R2337" s="36" t="s">
        <v>11</v>
      </c>
      <c r="S2337" s="38">
        <v>11.95</v>
      </c>
      <c r="T2337" s="36" t="s">
        <v>100</v>
      </c>
      <c r="U2337" s="36" t="s">
        <v>481</v>
      </c>
    </row>
    <row r="2338" spans="10:21" x14ac:dyDescent="0.25">
      <c r="J2338" s="37">
        <v>42692</v>
      </c>
      <c r="K2338" s="36">
        <f t="shared" si="180"/>
        <v>2016</v>
      </c>
      <c r="L2338" s="36" t="str">
        <f t="shared" si="181"/>
        <v>November</v>
      </c>
      <c r="M2338" s="36">
        <f t="shared" si="182"/>
        <v>47</v>
      </c>
      <c r="N2338" s="36">
        <f t="shared" si="183"/>
        <v>18</v>
      </c>
      <c r="O2338" s="36" t="str">
        <f t="shared" si="184"/>
        <v>201647</v>
      </c>
      <c r="P2338" s="36" t="str">
        <f>CONCATENATE(K2338,MONTH(ExpensesDBTable[[#This Row],[Date]]))</f>
        <v>201611</v>
      </c>
      <c r="Q2338" s="36" t="s">
        <v>182</v>
      </c>
      <c r="R2338" s="36" t="s">
        <v>14</v>
      </c>
      <c r="S2338" s="38">
        <v>8.6300000000000008</v>
      </c>
      <c r="T2338" s="36" t="s">
        <v>100</v>
      </c>
      <c r="U2338" s="36" t="s">
        <v>645</v>
      </c>
    </row>
    <row r="2339" spans="10:21" x14ac:dyDescent="0.25">
      <c r="J2339" s="37">
        <v>42692</v>
      </c>
      <c r="K2339" s="36">
        <f t="shared" si="180"/>
        <v>2016</v>
      </c>
      <c r="L2339" s="36" t="str">
        <f t="shared" si="181"/>
        <v>November</v>
      </c>
      <c r="M2339" s="36">
        <f t="shared" si="182"/>
        <v>47</v>
      </c>
      <c r="N2339" s="36">
        <f t="shared" si="183"/>
        <v>18</v>
      </c>
      <c r="O2339" s="36" t="str">
        <f t="shared" si="184"/>
        <v>201647</v>
      </c>
      <c r="P2339" s="36" t="str">
        <f>CONCATENATE(K2339,MONTH(ExpensesDBTable[[#This Row],[Date]]))</f>
        <v>201611</v>
      </c>
      <c r="Q2339" s="36" t="s">
        <v>119</v>
      </c>
      <c r="R2339" s="36" t="s">
        <v>14</v>
      </c>
      <c r="S2339" s="38">
        <v>6.74</v>
      </c>
      <c r="T2339" s="36" t="s">
        <v>100</v>
      </c>
      <c r="U2339" s="36" t="s">
        <v>2165</v>
      </c>
    </row>
    <row r="2340" spans="10:21" x14ac:dyDescent="0.25">
      <c r="J2340" s="37">
        <v>42692</v>
      </c>
      <c r="K2340" s="36">
        <f t="shared" si="180"/>
        <v>2016</v>
      </c>
      <c r="L2340" s="36" t="str">
        <f t="shared" si="181"/>
        <v>November</v>
      </c>
      <c r="M2340" s="36">
        <f t="shared" si="182"/>
        <v>47</v>
      </c>
      <c r="N2340" s="36">
        <f t="shared" si="183"/>
        <v>18</v>
      </c>
      <c r="O2340" s="36" t="str">
        <f t="shared" si="184"/>
        <v>201647</v>
      </c>
      <c r="P2340" s="36" t="str">
        <f>CONCATENATE(K2340,MONTH(ExpensesDBTable[[#This Row],[Date]]))</f>
        <v>201611</v>
      </c>
      <c r="Q2340" s="36" t="s">
        <v>108</v>
      </c>
      <c r="R2340" s="36" t="s">
        <v>14</v>
      </c>
      <c r="S2340" s="38">
        <v>4.5</v>
      </c>
      <c r="T2340" s="36" t="s">
        <v>100</v>
      </c>
      <c r="U2340" s="36" t="s">
        <v>139</v>
      </c>
    </row>
    <row r="2341" spans="10:21" x14ac:dyDescent="0.25">
      <c r="J2341" s="37">
        <v>42692</v>
      </c>
      <c r="K2341" s="36">
        <f t="shared" si="180"/>
        <v>2016</v>
      </c>
      <c r="L2341" s="36" t="str">
        <f t="shared" si="181"/>
        <v>November</v>
      </c>
      <c r="M2341" s="36">
        <f t="shared" si="182"/>
        <v>47</v>
      </c>
      <c r="N2341" s="36">
        <f t="shared" si="183"/>
        <v>18</v>
      </c>
      <c r="O2341" s="36" t="str">
        <f t="shared" si="184"/>
        <v>201647</v>
      </c>
      <c r="P2341" s="36" t="str">
        <f>CONCATENATE(K2341,MONTH(ExpensesDBTable[[#This Row],[Date]]))</f>
        <v>201611</v>
      </c>
      <c r="Q2341" s="36" t="s">
        <v>182</v>
      </c>
      <c r="R2341" s="36" t="s">
        <v>17</v>
      </c>
      <c r="S2341" s="38">
        <v>8</v>
      </c>
      <c r="T2341" s="36" t="s">
        <v>100</v>
      </c>
      <c r="U2341" s="36" t="s">
        <v>1504</v>
      </c>
    </row>
    <row r="2342" spans="10:21" x14ac:dyDescent="0.25">
      <c r="J2342" s="37">
        <v>42694</v>
      </c>
      <c r="K2342" s="36">
        <f t="shared" si="180"/>
        <v>2016</v>
      </c>
      <c r="L2342" s="36" t="str">
        <f t="shared" si="181"/>
        <v>November</v>
      </c>
      <c r="M2342" s="36">
        <f t="shared" si="182"/>
        <v>47</v>
      </c>
      <c r="N2342" s="36">
        <f t="shared" si="183"/>
        <v>20</v>
      </c>
      <c r="O2342" s="36" t="str">
        <f t="shared" si="184"/>
        <v>201647</v>
      </c>
      <c r="P2342" s="36" t="str">
        <f>CONCATENATE(K2342,MONTH(ExpensesDBTable[[#This Row],[Date]]))</f>
        <v>201611</v>
      </c>
      <c r="Q2342" s="36" t="s">
        <v>108</v>
      </c>
      <c r="R2342" s="36" t="s">
        <v>14</v>
      </c>
      <c r="S2342" s="38">
        <v>8.25</v>
      </c>
      <c r="T2342" s="36" t="s">
        <v>100</v>
      </c>
      <c r="U2342" s="36" t="s">
        <v>2166</v>
      </c>
    </row>
    <row r="2343" spans="10:21" x14ac:dyDescent="0.25">
      <c r="J2343" s="37">
        <v>42694</v>
      </c>
      <c r="K2343" s="36">
        <f t="shared" si="180"/>
        <v>2016</v>
      </c>
      <c r="L2343" s="36" t="str">
        <f t="shared" si="181"/>
        <v>November</v>
      </c>
      <c r="M2343" s="36">
        <f t="shared" si="182"/>
        <v>47</v>
      </c>
      <c r="N2343" s="36">
        <f t="shared" si="183"/>
        <v>20</v>
      </c>
      <c r="O2343" s="36" t="str">
        <f t="shared" si="184"/>
        <v>201647</v>
      </c>
      <c r="P2343" s="36" t="str">
        <f>CONCATENATE(K2343,MONTH(ExpensesDBTable[[#This Row],[Date]]))</f>
        <v>201611</v>
      </c>
      <c r="Q2343" s="36" t="s">
        <v>182</v>
      </c>
      <c r="R2343" s="36" t="s">
        <v>14</v>
      </c>
      <c r="S2343" s="38">
        <v>8.83</v>
      </c>
      <c r="T2343" s="36" t="s">
        <v>100</v>
      </c>
      <c r="U2343" s="36" t="s">
        <v>645</v>
      </c>
    </row>
    <row r="2344" spans="10:21" x14ac:dyDescent="0.25">
      <c r="J2344" s="37">
        <v>42694</v>
      </c>
      <c r="K2344" s="36">
        <f t="shared" si="180"/>
        <v>2016</v>
      </c>
      <c r="L2344" s="36" t="str">
        <f t="shared" si="181"/>
        <v>November</v>
      </c>
      <c r="M2344" s="36">
        <f t="shared" si="182"/>
        <v>47</v>
      </c>
      <c r="N2344" s="36">
        <f t="shared" si="183"/>
        <v>20</v>
      </c>
      <c r="O2344" s="36" t="str">
        <f t="shared" si="184"/>
        <v>201647</v>
      </c>
      <c r="P2344" s="36" t="str">
        <f>CONCATENATE(K2344,MONTH(ExpensesDBTable[[#This Row],[Date]]))</f>
        <v>201611</v>
      </c>
      <c r="Q2344" s="36" t="s">
        <v>604</v>
      </c>
      <c r="R2344" s="36" t="s">
        <v>14</v>
      </c>
      <c r="S2344" s="38">
        <v>7</v>
      </c>
      <c r="T2344" s="36" t="s">
        <v>100</v>
      </c>
      <c r="U2344" s="36" t="s">
        <v>1085</v>
      </c>
    </row>
    <row r="2345" spans="10:21" x14ac:dyDescent="0.25">
      <c r="J2345" s="37">
        <v>42694</v>
      </c>
      <c r="K2345" s="36">
        <f t="shared" si="180"/>
        <v>2016</v>
      </c>
      <c r="L2345" s="36" t="str">
        <f t="shared" si="181"/>
        <v>November</v>
      </c>
      <c r="M2345" s="36">
        <f t="shared" si="182"/>
        <v>47</v>
      </c>
      <c r="N2345" s="36">
        <f t="shared" si="183"/>
        <v>20</v>
      </c>
      <c r="O2345" s="36" t="str">
        <f t="shared" si="184"/>
        <v>201647</v>
      </c>
      <c r="P2345" s="36" t="str">
        <f>CONCATENATE(K2345,MONTH(ExpensesDBTable[[#This Row],[Date]]))</f>
        <v>201611</v>
      </c>
      <c r="Q2345" s="36" t="s">
        <v>130</v>
      </c>
      <c r="R2345" s="36" t="s">
        <v>14</v>
      </c>
      <c r="S2345" s="38">
        <v>8</v>
      </c>
      <c r="T2345" s="36" t="s">
        <v>100</v>
      </c>
      <c r="U2345" s="36" t="s">
        <v>130</v>
      </c>
    </row>
    <row r="2346" spans="10:21" x14ac:dyDescent="0.25">
      <c r="J2346" s="37">
        <v>42694</v>
      </c>
      <c r="K2346" s="36">
        <f t="shared" si="180"/>
        <v>2016</v>
      </c>
      <c r="L2346" s="36" t="str">
        <f t="shared" si="181"/>
        <v>November</v>
      </c>
      <c r="M2346" s="36">
        <f t="shared" si="182"/>
        <v>47</v>
      </c>
      <c r="N2346" s="36">
        <f t="shared" si="183"/>
        <v>20</v>
      </c>
      <c r="O2346" s="36" t="str">
        <f t="shared" si="184"/>
        <v>201647</v>
      </c>
      <c r="P2346" s="36" t="str">
        <f>CONCATENATE(K2346,MONTH(ExpensesDBTable[[#This Row],[Date]]))</f>
        <v>201611</v>
      </c>
      <c r="Q2346" s="36" t="s">
        <v>182</v>
      </c>
      <c r="R2346" s="36" t="s">
        <v>14</v>
      </c>
      <c r="S2346" s="38">
        <v>4</v>
      </c>
      <c r="T2346" s="36" t="s">
        <v>100</v>
      </c>
      <c r="U2346" s="36" t="s">
        <v>357</v>
      </c>
    </row>
    <row r="2347" spans="10:21" x14ac:dyDescent="0.25">
      <c r="J2347" s="37">
        <v>42695</v>
      </c>
      <c r="K2347" s="36">
        <f t="shared" si="180"/>
        <v>2016</v>
      </c>
      <c r="L2347" s="36" t="str">
        <f t="shared" si="181"/>
        <v>November</v>
      </c>
      <c r="M2347" s="36">
        <f t="shared" si="182"/>
        <v>48</v>
      </c>
      <c r="N2347" s="36">
        <f t="shared" si="183"/>
        <v>21</v>
      </c>
      <c r="O2347" s="36" t="str">
        <f t="shared" si="184"/>
        <v>201648</v>
      </c>
      <c r="P2347" s="36" t="str">
        <f>CONCATENATE(K2347,MONTH(ExpensesDBTable[[#This Row],[Date]]))</f>
        <v>201611</v>
      </c>
      <c r="Q2347" s="36" t="s">
        <v>128</v>
      </c>
      <c r="R2347" s="36" t="s">
        <v>22</v>
      </c>
      <c r="S2347" s="38">
        <v>154.44</v>
      </c>
      <c r="T2347" s="36" t="s">
        <v>106</v>
      </c>
      <c r="U2347" s="36" t="s">
        <v>2167</v>
      </c>
    </row>
    <row r="2348" spans="10:21" x14ac:dyDescent="0.25">
      <c r="J2348" s="37">
        <v>42696</v>
      </c>
      <c r="K2348" s="36">
        <f t="shared" si="180"/>
        <v>2016</v>
      </c>
      <c r="L2348" s="36" t="str">
        <f t="shared" si="181"/>
        <v>November</v>
      </c>
      <c r="M2348" s="36">
        <f t="shared" si="182"/>
        <v>48</v>
      </c>
      <c r="N2348" s="36">
        <f t="shared" si="183"/>
        <v>22</v>
      </c>
      <c r="O2348" s="36" t="str">
        <f t="shared" si="184"/>
        <v>201648</v>
      </c>
      <c r="P2348" s="36" t="str">
        <f>CONCATENATE(K2348,MONTH(ExpensesDBTable[[#This Row],[Date]]))</f>
        <v>201611</v>
      </c>
      <c r="Q2348" s="36" t="s">
        <v>182</v>
      </c>
      <c r="R2348" s="36" t="s">
        <v>14</v>
      </c>
      <c r="S2348" s="38">
        <v>3.7</v>
      </c>
      <c r="T2348" s="36" t="s">
        <v>100</v>
      </c>
      <c r="U2348" s="36" t="s">
        <v>1392</v>
      </c>
    </row>
    <row r="2349" spans="10:21" x14ac:dyDescent="0.25">
      <c r="J2349" s="37">
        <v>42698</v>
      </c>
      <c r="K2349" s="36">
        <f t="shared" si="180"/>
        <v>2016</v>
      </c>
      <c r="L2349" s="36" t="str">
        <f t="shared" si="181"/>
        <v>November</v>
      </c>
      <c r="M2349" s="36">
        <f t="shared" si="182"/>
        <v>48</v>
      </c>
      <c r="N2349" s="36">
        <f t="shared" si="183"/>
        <v>24</v>
      </c>
      <c r="O2349" s="36" t="str">
        <f t="shared" si="184"/>
        <v>201648</v>
      </c>
      <c r="P2349" s="36" t="str">
        <f>CONCATENATE(K2349,MONTH(ExpensesDBTable[[#This Row],[Date]]))</f>
        <v>201611</v>
      </c>
      <c r="Q2349" s="36" t="s">
        <v>1476</v>
      </c>
      <c r="R2349" s="36" t="s">
        <v>23</v>
      </c>
      <c r="S2349" s="38">
        <v>12</v>
      </c>
      <c r="T2349" s="36" t="s">
        <v>106</v>
      </c>
      <c r="U2349" s="36" t="s">
        <v>2168</v>
      </c>
    </row>
    <row r="2350" spans="10:21" x14ac:dyDescent="0.25">
      <c r="J2350" s="37">
        <v>42698</v>
      </c>
      <c r="K2350" s="36">
        <f t="shared" si="180"/>
        <v>2016</v>
      </c>
      <c r="L2350" s="36" t="str">
        <f t="shared" si="181"/>
        <v>November</v>
      </c>
      <c r="M2350" s="36">
        <f t="shared" si="182"/>
        <v>48</v>
      </c>
      <c r="N2350" s="36">
        <f t="shared" si="183"/>
        <v>24</v>
      </c>
      <c r="O2350" s="36" t="str">
        <f t="shared" si="184"/>
        <v>201648</v>
      </c>
      <c r="P2350" s="36" t="str">
        <f>CONCATENATE(K2350,MONTH(ExpensesDBTable[[#This Row],[Date]]))</f>
        <v>201611</v>
      </c>
      <c r="Q2350" s="36" t="s">
        <v>182</v>
      </c>
      <c r="R2350" s="36" t="s">
        <v>14</v>
      </c>
      <c r="S2350" s="38">
        <v>4.5</v>
      </c>
      <c r="T2350" s="36" t="s">
        <v>100</v>
      </c>
      <c r="U2350" s="36" t="s">
        <v>357</v>
      </c>
    </row>
    <row r="2351" spans="10:21" x14ac:dyDescent="0.25">
      <c r="J2351" s="37">
        <v>42698</v>
      </c>
      <c r="K2351" s="36">
        <f t="shared" si="180"/>
        <v>2016</v>
      </c>
      <c r="L2351" s="36" t="str">
        <f t="shared" si="181"/>
        <v>November</v>
      </c>
      <c r="M2351" s="36">
        <f t="shared" si="182"/>
        <v>48</v>
      </c>
      <c r="N2351" s="36">
        <f t="shared" si="183"/>
        <v>24</v>
      </c>
      <c r="O2351" s="36" t="str">
        <f t="shared" si="184"/>
        <v>201648</v>
      </c>
      <c r="P2351" s="36" t="str">
        <f>CONCATENATE(K2351,MONTH(ExpensesDBTable[[#This Row],[Date]]))</f>
        <v>201611</v>
      </c>
      <c r="Q2351" s="36" t="s">
        <v>119</v>
      </c>
      <c r="R2351" s="36" t="s">
        <v>14</v>
      </c>
      <c r="S2351" s="38">
        <v>5.69</v>
      </c>
      <c r="T2351" s="36" t="s">
        <v>100</v>
      </c>
      <c r="U2351" s="36" t="s">
        <v>2169</v>
      </c>
    </row>
    <row r="2352" spans="10:21" x14ac:dyDescent="0.25">
      <c r="J2352" s="37">
        <v>42700</v>
      </c>
      <c r="K2352" s="36">
        <f t="shared" si="180"/>
        <v>2016</v>
      </c>
      <c r="L2352" s="36" t="str">
        <f t="shared" si="181"/>
        <v>November</v>
      </c>
      <c r="M2352" s="36">
        <f t="shared" si="182"/>
        <v>48</v>
      </c>
      <c r="N2352" s="36">
        <f t="shared" si="183"/>
        <v>26</v>
      </c>
      <c r="O2352" s="36" t="str">
        <f t="shared" si="184"/>
        <v>201648</v>
      </c>
      <c r="P2352" s="36" t="str">
        <f>CONCATENATE(K2352,MONTH(ExpensesDBTable[[#This Row],[Date]]))</f>
        <v>201611</v>
      </c>
      <c r="Q2352" s="36" t="s">
        <v>182</v>
      </c>
      <c r="R2352" s="36" t="s">
        <v>14</v>
      </c>
      <c r="S2352" s="38">
        <v>10.9</v>
      </c>
      <c r="T2352" s="36" t="s">
        <v>100</v>
      </c>
      <c r="U2352" s="36" t="s">
        <v>1555</v>
      </c>
    </row>
    <row r="2353" spans="10:21" x14ac:dyDescent="0.25">
      <c r="J2353" s="37">
        <v>42700</v>
      </c>
      <c r="K2353" s="36">
        <f t="shared" si="180"/>
        <v>2016</v>
      </c>
      <c r="L2353" s="36" t="str">
        <f t="shared" si="181"/>
        <v>November</v>
      </c>
      <c r="M2353" s="36">
        <f t="shared" si="182"/>
        <v>48</v>
      </c>
      <c r="N2353" s="36">
        <f t="shared" si="183"/>
        <v>26</v>
      </c>
      <c r="O2353" s="36" t="str">
        <f t="shared" si="184"/>
        <v>201648</v>
      </c>
      <c r="P2353" s="36" t="str">
        <f>CONCATENATE(K2353,MONTH(ExpensesDBTable[[#This Row],[Date]]))</f>
        <v>201611</v>
      </c>
      <c r="Q2353" s="36" t="s">
        <v>122</v>
      </c>
      <c r="R2353" s="36" t="s">
        <v>11</v>
      </c>
      <c r="S2353" s="38">
        <v>12</v>
      </c>
      <c r="T2353" s="36" t="s">
        <v>100</v>
      </c>
      <c r="U2353" s="36" t="s">
        <v>481</v>
      </c>
    </row>
    <row r="2354" spans="10:21" x14ac:dyDescent="0.25">
      <c r="J2354" s="37">
        <v>42700</v>
      </c>
      <c r="K2354" s="36">
        <f t="shared" si="180"/>
        <v>2016</v>
      </c>
      <c r="L2354" s="36" t="str">
        <f t="shared" si="181"/>
        <v>November</v>
      </c>
      <c r="M2354" s="36">
        <f t="shared" si="182"/>
        <v>48</v>
      </c>
      <c r="N2354" s="36">
        <f t="shared" si="183"/>
        <v>26</v>
      </c>
      <c r="O2354" s="36" t="str">
        <f t="shared" si="184"/>
        <v>201648</v>
      </c>
      <c r="P2354" s="36" t="str">
        <f>CONCATENATE(K2354,MONTH(ExpensesDBTable[[#This Row],[Date]]))</f>
        <v>201611</v>
      </c>
      <c r="Q2354" s="36" t="s">
        <v>108</v>
      </c>
      <c r="R2354" s="36" t="s">
        <v>16</v>
      </c>
      <c r="S2354" s="38">
        <v>23</v>
      </c>
      <c r="T2354" s="36" t="s">
        <v>106</v>
      </c>
      <c r="U2354" s="36" t="s">
        <v>927</v>
      </c>
    </row>
    <row r="2355" spans="10:21" x14ac:dyDescent="0.25">
      <c r="J2355" s="37">
        <v>42700</v>
      </c>
      <c r="K2355" s="36">
        <f t="shared" si="180"/>
        <v>2016</v>
      </c>
      <c r="L2355" s="36" t="str">
        <f t="shared" si="181"/>
        <v>November</v>
      </c>
      <c r="M2355" s="36">
        <f t="shared" si="182"/>
        <v>48</v>
      </c>
      <c r="N2355" s="36">
        <f t="shared" si="183"/>
        <v>26</v>
      </c>
      <c r="O2355" s="36" t="str">
        <f t="shared" si="184"/>
        <v>201648</v>
      </c>
      <c r="P2355" s="36" t="str">
        <f>CONCATENATE(K2355,MONTH(ExpensesDBTable[[#This Row],[Date]]))</f>
        <v>201611</v>
      </c>
      <c r="Q2355" s="36" t="s">
        <v>182</v>
      </c>
      <c r="R2355" s="36" t="s">
        <v>14</v>
      </c>
      <c r="S2355" s="38">
        <v>5.17</v>
      </c>
      <c r="T2355" s="36" t="s">
        <v>100</v>
      </c>
      <c r="U2355" s="36" t="s">
        <v>645</v>
      </c>
    </row>
    <row r="2356" spans="10:21" x14ac:dyDescent="0.25">
      <c r="J2356" s="37">
        <v>42700</v>
      </c>
      <c r="K2356" s="36">
        <f t="shared" si="180"/>
        <v>2016</v>
      </c>
      <c r="L2356" s="36" t="str">
        <f t="shared" si="181"/>
        <v>November</v>
      </c>
      <c r="M2356" s="36">
        <f t="shared" si="182"/>
        <v>48</v>
      </c>
      <c r="N2356" s="36">
        <f t="shared" si="183"/>
        <v>26</v>
      </c>
      <c r="O2356" s="36" t="str">
        <f t="shared" si="184"/>
        <v>201648</v>
      </c>
      <c r="P2356" s="36" t="str">
        <f>CONCATENATE(K2356,MONTH(ExpensesDBTable[[#This Row],[Date]]))</f>
        <v>201611</v>
      </c>
      <c r="Q2356" s="36" t="s">
        <v>182</v>
      </c>
      <c r="R2356" s="36" t="s">
        <v>14</v>
      </c>
      <c r="S2356" s="38">
        <v>5</v>
      </c>
      <c r="T2356" s="36" t="s">
        <v>100</v>
      </c>
      <c r="U2356" s="36" t="s">
        <v>357</v>
      </c>
    </row>
    <row r="2357" spans="10:21" x14ac:dyDescent="0.25">
      <c r="J2357" s="37">
        <v>42700</v>
      </c>
      <c r="K2357" s="36">
        <f t="shared" si="180"/>
        <v>2016</v>
      </c>
      <c r="L2357" s="36" t="str">
        <f t="shared" si="181"/>
        <v>November</v>
      </c>
      <c r="M2357" s="36">
        <f t="shared" si="182"/>
        <v>48</v>
      </c>
      <c r="N2357" s="36">
        <f t="shared" si="183"/>
        <v>26</v>
      </c>
      <c r="O2357" s="36" t="str">
        <f t="shared" si="184"/>
        <v>201648</v>
      </c>
      <c r="P2357" s="36" t="str">
        <f>CONCATENATE(K2357,MONTH(ExpensesDBTable[[#This Row],[Date]]))</f>
        <v>201611</v>
      </c>
      <c r="Q2357" s="36" t="s">
        <v>1051</v>
      </c>
      <c r="R2357" s="36" t="s">
        <v>14</v>
      </c>
      <c r="S2357" s="38">
        <v>8.85</v>
      </c>
      <c r="T2357" s="36" t="s">
        <v>100</v>
      </c>
      <c r="U2357" s="36" t="s">
        <v>2170</v>
      </c>
    </row>
    <row r="2358" spans="10:21" x14ac:dyDescent="0.25">
      <c r="J2358" s="37">
        <v>42700</v>
      </c>
      <c r="K2358" s="36">
        <f t="shared" si="180"/>
        <v>2016</v>
      </c>
      <c r="L2358" s="36" t="str">
        <f t="shared" si="181"/>
        <v>November</v>
      </c>
      <c r="M2358" s="36">
        <f t="shared" si="182"/>
        <v>48</v>
      </c>
      <c r="N2358" s="36">
        <f t="shared" si="183"/>
        <v>26</v>
      </c>
      <c r="O2358" s="36" t="str">
        <f t="shared" si="184"/>
        <v>201648</v>
      </c>
      <c r="P2358" s="36" t="str">
        <f>CONCATENATE(K2358,MONTH(ExpensesDBTable[[#This Row],[Date]]))</f>
        <v>201611</v>
      </c>
      <c r="Q2358" s="36" t="s">
        <v>182</v>
      </c>
      <c r="R2358" s="36" t="s">
        <v>14</v>
      </c>
      <c r="S2358" s="38">
        <v>3.8</v>
      </c>
      <c r="T2358" s="36" t="s">
        <v>100</v>
      </c>
      <c r="U2358" s="36" t="s">
        <v>357</v>
      </c>
    </row>
    <row r="2359" spans="10:21" x14ac:dyDescent="0.25">
      <c r="J2359" s="37">
        <v>42701</v>
      </c>
      <c r="K2359" s="36">
        <f t="shared" si="180"/>
        <v>2016</v>
      </c>
      <c r="L2359" s="36" t="str">
        <f t="shared" si="181"/>
        <v>November</v>
      </c>
      <c r="M2359" s="36">
        <f t="shared" si="182"/>
        <v>48</v>
      </c>
      <c r="N2359" s="36">
        <f t="shared" si="183"/>
        <v>27</v>
      </c>
      <c r="O2359" s="36" t="str">
        <f t="shared" si="184"/>
        <v>201648</v>
      </c>
      <c r="P2359" s="36" t="str">
        <f>CONCATENATE(K2359,MONTH(ExpensesDBTable[[#This Row],[Date]]))</f>
        <v>201611</v>
      </c>
      <c r="Q2359" s="36" t="s">
        <v>119</v>
      </c>
      <c r="R2359" s="36" t="s">
        <v>14</v>
      </c>
      <c r="S2359" s="38">
        <v>5</v>
      </c>
      <c r="T2359" s="36" t="s">
        <v>100</v>
      </c>
      <c r="U2359" s="36" t="s">
        <v>357</v>
      </c>
    </row>
    <row r="2360" spans="10:21" x14ac:dyDescent="0.25">
      <c r="J2360" s="37">
        <v>42701</v>
      </c>
      <c r="K2360" s="36">
        <f t="shared" si="180"/>
        <v>2016</v>
      </c>
      <c r="L2360" s="36" t="str">
        <f t="shared" si="181"/>
        <v>November</v>
      </c>
      <c r="M2360" s="36">
        <f t="shared" si="182"/>
        <v>48</v>
      </c>
      <c r="N2360" s="36">
        <f t="shared" si="183"/>
        <v>27</v>
      </c>
      <c r="O2360" s="36" t="str">
        <f t="shared" si="184"/>
        <v>201648</v>
      </c>
      <c r="P2360" s="36" t="str">
        <f>CONCATENATE(K2360,MONTH(ExpensesDBTable[[#This Row],[Date]]))</f>
        <v>201611</v>
      </c>
      <c r="Q2360" s="36" t="s">
        <v>108</v>
      </c>
      <c r="R2360" s="36" t="s">
        <v>14</v>
      </c>
      <c r="S2360" s="38">
        <v>2</v>
      </c>
      <c r="T2360" s="36" t="s">
        <v>100</v>
      </c>
      <c r="U2360" s="36" t="s">
        <v>667</v>
      </c>
    </row>
    <row r="2361" spans="10:21" x14ac:dyDescent="0.25">
      <c r="J2361" s="37">
        <v>42701</v>
      </c>
      <c r="K2361" s="36">
        <f t="shared" si="180"/>
        <v>2016</v>
      </c>
      <c r="L2361" s="36" t="str">
        <f t="shared" si="181"/>
        <v>November</v>
      </c>
      <c r="M2361" s="36">
        <f t="shared" si="182"/>
        <v>48</v>
      </c>
      <c r="N2361" s="36">
        <f t="shared" si="183"/>
        <v>27</v>
      </c>
      <c r="O2361" s="36" t="str">
        <f t="shared" si="184"/>
        <v>201648</v>
      </c>
      <c r="P2361" s="36" t="str">
        <f>CONCATENATE(K2361,MONTH(ExpensesDBTable[[#This Row],[Date]]))</f>
        <v>201611</v>
      </c>
      <c r="Q2361" s="36" t="s">
        <v>1204</v>
      </c>
      <c r="R2361" s="36" t="s">
        <v>23</v>
      </c>
      <c r="S2361" s="38">
        <v>16.190000000000001</v>
      </c>
      <c r="T2361" s="36" t="s">
        <v>106</v>
      </c>
      <c r="U2361" s="36" t="s">
        <v>2171</v>
      </c>
    </row>
    <row r="2362" spans="10:21" x14ac:dyDescent="0.25">
      <c r="J2362" s="37">
        <v>42702</v>
      </c>
      <c r="K2362" s="36">
        <f t="shared" si="180"/>
        <v>2016</v>
      </c>
      <c r="L2362" s="36" t="str">
        <f t="shared" si="181"/>
        <v>November</v>
      </c>
      <c r="M2362" s="36">
        <f t="shared" si="182"/>
        <v>49</v>
      </c>
      <c r="N2362" s="36">
        <f t="shared" si="183"/>
        <v>28</v>
      </c>
      <c r="O2362" s="36" t="str">
        <f t="shared" si="184"/>
        <v>201649</v>
      </c>
      <c r="P2362" s="36" t="str">
        <f>CONCATENATE(K2362,MONTH(ExpensesDBTable[[#This Row],[Date]]))</f>
        <v>201611</v>
      </c>
      <c r="Q2362" s="36" t="s">
        <v>1238</v>
      </c>
      <c r="R2362" s="36" t="s">
        <v>22</v>
      </c>
      <c r="S2362" s="38">
        <v>47.17</v>
      </c>
      <c r="T2362" s="36" t="s">
        <v>106</v>
      </c>
      <c r="U2362" s="36" t="s">
        <v>1238</v>
      </c>
    </row>
    <row r="2363" spans="10:21" x14ac:dyDescent="0.25">
      <c r="J2363" s="37">
        <v>42702</v>
      </c>
      <c r="K2363" s="36">
        <f t="shared" si="180"/>
        <v>2016</v>
      </c>
      <c r="L2363" s="36" t="str">
        <f t="shared" si="181"/>
        <v>November</v>
      </c>
      <c r="M2363" s="36">
        <f t="shared" si="182"/>
        <v>49</v>
      </c>
      <c r="N2363" s="36">
        <f t="shared" si="183"/>
        <v>28</v>
      </c>
      <c r="O2363" s="36" t="str">
        <f t="shared" si="184"/>
        <v>201649</v>
      </c>
      <c r="P2363" s="36" t="str">
        <f>CONCATENATE(K2363,MONTH(ExpensesDBTable[[#This Row],[Date]]))</f>
        <v>201611</v>
      </c>
      <c r="Q2363" s="36" t="s">
        <v>533</v>
      </c>
      <c r="R2363" s="36" t="s">
        <v>23</v>
      </c>
      <c r="S2363" s="38">
        <v>70</v>
      </c>
      <c r="T2363" s="36" t="s">
        <v>106</v>
      </c>
      <c r="U2363" s="36" t="s">
        <v>814</v>
      </c>
    </row>
    <row r="2364" spans="10:21" x14ac:dyDescent="0.25">
      <c r="J2364" s="37">
        <v>42705</v>
      </c>
      <c r="K2364" s="36">
        <f t="shared" si="180"/>
        <v>2016</v>
      </c>
      <c r="L2364" s="36" t="str">
        <f t="shared" si="181"/>
        <v>December</v>
      </c>
      <c r="M2364" s="36">
        <f t="shared" si="182"/>
        <v>49</v>
      </c>
      <c r="N2364" s="36">
        <f t="shared" si="183"/>
        <v>1</v>
      </c>
      <c r="O2364" s="36" t="str">
        <f t="shared" si="184"/>
        <v>201649</v>
      </c>
      <c r="P2364" s="36" t="str">
        <f>CONCATENATE(K2364,MONTH(ExpensesDBTable[[#This Row],[Date]]))</f>
        <v>201612</v>
      </c>
      <c r="Q2364" s="36" t="s">
        <v>145</v>
      </c>
      <c r="R2364" s="36" t="s">
        <v>23</v>
      </c>
      <c r="S2364" s="38">
        <v>3.98</v>
      </c>
      <c r="T2364" s="36" t="s">
        <v>106</v>
      </c>
      <c r="U2364" s="36" t="s">
        <v>1537</v>
      </c>
    </row>
    <row r="2365" spans="10:21" x14ac:dyDescent="0.25">
      <c r="J2365" s="37">
        <v>42709</v>
      </c>
      <c r="K2365" s="36">
        <f t="shared" si="180"/>
        <v>2016</v>
      </c>
      <c r="L2365" s="36" t="str">
        <f t="shared" si="181"/>
        <v>December</v>
      </c>
      <c r="M2365" s="36">
        <f t="shared" si="182"/>
        <v>50</v>
      </c>
      <c r="N2365" s="36">
        <f t="shared" si="183"/>
        <v>5</v>
      </c>
      <c r="O2365" s="36" t="str">
        <f t="shared" si="184"/>
        <v>201650</v>
      </c>
      <c r="P2365" s="36" t="str">
        <f>CONCATENATE(K2365,MONTH(ExpensesDBTable[[#This Row],[Date]]))</f>
        <v>201612</v>
      </c>
      <c r="Q2365" s="36" t="s">
        <v>108</v>
      </c>
      <c r="R2365" s="36" t="s">
        <v>14</v>
      </c>
      <c r="S2365" s="38">
        <v>16.09</v>
      </c>
      <c r="T2365" s="36" t="s">
        <v>100</v>
      </c>
      <c r="U2365" s="36" t="s">
        <v>2169</v>
      </c>
    </row>
    <row r="2366" spans="10:21" x14ac:dyDescent="0.25">
      <c r="J2366" s="37">
        <v>42709</v>
      </c>
      <c r="K2366" s="36">
        <f t="shared" si="180"/>
        <v>2016</v>
      </c>
      <c r="L2366" s="36" t="str">
        <f t="shared" si="181"/>
        <v>December</v>
      </c>
      <c r="M2366" s="36">
        <f t="shared" si="182"/>
        <v>50</v>
      </c>
      <c r="N2366" s="36">
        <f t="shared" si="183"/>
        <v>5</v>
      </c>
      <c r="O2366" s="36" t="str">
        <f t="shared" si="184"/>
        <v>201650</v>
      </c>
      <c r="P2366" s="36" t="str">
        <f>CONCATENATE(K2366,MONTH(ExpensesDBTable[[#This Row],[Date]]))</f>
        <v>201612</v>
      </c>
      <c r="Q2366" s="36" t="s">
        <v>119</v>
      </c>
      <c r="R2366" s="36" t="s">
        <v>19</v>
      </c>
      <c r="S2366" s="38">
        <v>43.1</v>
      </c>
      <c r="T2366" s="36" t="s">
        <v>106</v>
      </c>
      <c r="U2366" s="36" t="s">
        <v>2172</v>
      </c>
    </row>
    <row r="2367" spans="10:21" x14ac:dyDescent="0.25">
      <c r="J2367" s="37">
        <v>42713</v>
      </c>
      <c r="K2367" s="36">
        <f t="shared" si="180"/>
        <v>2016</v>
      </c>
      <c r="L2367" s="36" t="str">
        <f t="shared" si="181"/>
        <v>December</v>
      </c>
      <c r="M2367" s="36">
        <f t="shared" si="182"/>
        <v>50</v>
      </c>
      <c r="N2367" s="36">
        <f t="shared" si="183"/>
        <v>9</v>
      </c>
      <c r="O2367" s="36" t="str">
        <f t="shared" si="184"/>
        <v>201650</v>
      </c>
      <c r="P2367" s="36" t="str">
        <f>CONCATENATE(K2367,MONTH(ExpensesDBTable[[#This Row],[Date]]))</f>
        <v>201612</v>
      </c>
      <c r="Q2367" s="36" t="s">
        <v>182</v>
      </c>
      <c r="R2367" s="36" t="s">
        <v>14</v>
      </c>
      <c r="S2367" s="38">
        <v>5</v>
      </c>
      <c r="T2367" s="36" t="s">
        <v>100</v>
      </c>
      <c r="U2367" s="36" t="s">
        <v>1392</v>
      </c>
    </row>
    <row r="2368" spans="10:21" x14ac:dyDescent="0.25">
      <c r="J2368" s="37">
        <v>42713</v>
      </c>
      <c r="K2368" s="36">
        <f t="shared" si="180"/>
        <v>2016</v>
      </c>
      <c r="L2368" s="36" t="str">
        <f t="shared" si="181"/>
        <v>December</v>
      </c>
      <c r="M2368" s="36">
        <f t="shared" si="182"/>
        <v>50</v>
      </c>
      <c r="N2368" s="36">
        <f t="shared" si="183"/>
        <v>9</v>
      </c>
      <c r="O2368" s="36" t="str">
        <f t="shared" si="184"/>
        <v>201650</v>
      </c>
      <c r="P2368" s="36" t="str">
        <f>CONCATENATE(K2368,MONTH(ExpensesDBTable[[#This Row],[Date]]))</f>
        <v>201612</v>
      </c>
      <c r="Q2368" s="36" t="s">
        <v>182</v>
      </c>
      <c r="R2368" s="36" t="s">
        <v>14</v>
      </c>
      <c r="S2368" s="38">
        <v>13.1</v>
      </c>
      <c r="T2368" s="36" t="s">
        <v>100</v>
      </c>
      <c r="U2368" s="36" t="s">
        <v>1555</v>
      </c>
    </row>
    <row r="2369" spans="10:21" x14ac:dyDescent="0.25">
      <c r="J2369" s="37">
        <v>42713</v>
      </c>
      <c r="K2369" s="36">
        <f t="shared" si="180"/>
        <v>2016</v>
      </c>
      <c r="L2369" s="36" t="str">
        <f t="shared" si="181"/>
        <v>December</v>
      </c>
      <c r="M2369" s="36">
        <f t="shared" si="182"/>
        <v>50</v>
      </c>
      <c r="N2369" s="36">
        <f t="shared" si="183"/>
        <v>9</v>
      </c>
      <c r="O2369" s="36" t="str">
        <f t="shared" si="184"/>
        <v>201650</v>
      </c>
      <c r="P2369" s="36" t="str">
        <f>CONCATENATE(K2369,MONTH(ExpensesDBTable[[#This Row],[Date]]))</f>
        <v>201612</v>
      </c>
      <c r="Q2369" s="36" t="s">
        <v>108</v>
      </c>
      <c r="R2369" s="36" t="s">
        <v>14</v>
      </c>
      <c r="S2369" s="38">
        <v>9.7799999999999994</v>
      </c>
      <c r="T2369" s="36" t="s">
        <v>100</v>
      </c>
      <c r="U2369" s="36" t="s">
        <v>2173</v>
      </c>
    </row>
    <row r="2370" spans="10:21" x14ac:dyDescent="0.25">
      <c r="J2370" s="37">
        <v>42713</v>
      </c>
      <c r="K2370" s="36">
        <f t="shared" si="180"/>
        <v>2016</v>
      </c>
      <c r="L2370" s="36" t="str">
        <f t="shared" si="181"/>
        <v>December</v>
      </c>
      <c r="M2370" s="36">
        <f t="shared" si="182"/>
        <v>50</v>
      </c>
      <c r="N2370" s="36">
        <f t="shared" si="183"/>
        <v>9</v>
      </c>
      <c r="O2370" s="36" t="str">
        <f t="shared" si="184"/>
        <v>201650</v>
      </c>
      <c r="P2370" s="36" t="str">
        <f>CONCATENATE(K2370,MONTH(ExpensesDBTable[[#This Row],[Date]]))</f>
        <v>201612</v>
      </c>
      <c r="Q2370" s="36" t="s">
        <v>119</v>
      </c>
      <c r="R2370" s="36" t="s">
        <v>11</v>
      </c>
      <c r="S2370" s="38">
        <v>22.5</v>
      </c>
      <c r="T2370" s="36" t="s">
        <v>100</v>
      </c>
      <c r="U2370" s="36" t="s">
        <v>2174</v>
      </c>
    </row>
    <row r="2371" spans="10:21" x14ac:dyDescent="0.25">
      <c r="J2371" s="37">
        <v>42714</v>
      </c>
      <c r="K2371" s="36">
        <f t="shared" si="180"/>
        <v>2016</v>
      </c>
      <c r="L2371" s="36" t="str">
        <f t="shared" si="181"/>
        <v>December</v>
      </c>
      <c r="M2371" s="36">
        <f t="shared" si="182"/>
        <v>50</v>
      </c>
      <c r="N2371" s="36">
        <f t="shared" si="183"/>
        <v>10</v>
      </c>
      <c r="O2371" s="36" t="str">
        <f t="shared" si="184"/>
        <v>201650</v>
      </c>
      <c r="P2371" s="36" t="str">
        <f>CONCATENATE(K2371,MONTH(ExpensesDBTable[[#This Row],[Date]]))</f>
        <v>201612</v>
      </c>
      <c r="Q2371" s="36" t="s">
        <v>119</v>
      </c>
      <c r="R2371" s="36" t="s">
        <v>14</v>
      </c>
      <c r="S2371" s="38">
        <v>17.09</v>
      </c>
      <c r="T2371" s="36" t="s">
        <v>100</v>
      </c>
      <c r="U2371" s="36" t="s">
        <v>2175</v>
      </c>
    </row>
    <row r="2372" spans="10:21" x14ac:dyDescent="0.25">
      <c r="J2372" s="37">
        <v>42714</v>
      </c>
      <c r="K2372" s="36">
        <f t="shared" si="180"/>
        <v>2016</v>
      </c>
      <c r="L2372" s="36" t="str">
        <f t="shared" si="181"/>
        <v>December</v>
      </c>
      <c r="M2372" s="36">
        <f t="shared" si="182"/>
        <v>50</v>
      </c>
      <c r="N2372" s="36">
        <f t="shared" si="183"/>
        <v>10</v>
      </c>
      <c r="O2372" s="36" t="str">
        <f t="shared" si="184"/>
        <v>201650</v>
      </c>
      <c r="P2372" s="36" t="str">
        <f>CONCATENATE(K2372,MONTH(ExpensesDBTable[[#This Row],[Date]]))</f>
        <v>201612</v>
      </c>
      <c r="Q2372" s="36" t="s">
        <v>119</v>
      </c>
      <c r="R2372" s="36" t="s">
        <v>11</v>
      </c>
      <c r="S2372" s="38">
        <v>10</v>
      </c>
      <c r="T2372" s="36" t="s">
        <v>100</v>
      </c>
      <c r="U2372" s="36" t="s">
        <v>548</v>
      </c>
    </row>
    <row r="2373" spans="10:21" x14ac:dyDescent="0.25">
      <c r="J2373" s="37">
        <v>42714</v>
      </c>
      <c r="K2373" s="36">
        <f t="shared" si="180"/>
        <v>2016</v>
      </c>
      <c r="L2373" s="36" t="str">
        <f t="shared" si="181"/>
        <v>December</v>
      </c>
      <c r="M2373" s="36">
        <f t="shared" si="182"/>
        <v>50</v>
      </c>
      <c r="N2373" s="36">
        <f t="shared" si="183"/>
        <v>10</v>
      </c>
      <c r="O2373" s="36" t="str">
        <f t="shared" si="184"/>
        <v>201650</v>
      </c>
      <c r="P2373" s="36" t="str">
        <f>CONCATENATE(K2373,MONTH(ExpensesDBTable[[#This Row],[Date]]))</f>
        <v>201612</v>
      </c>
      <c r="Q2373" s="36" t="s">
        <v>119</v>
      </c>
      <c r="R2373" s="36" t="s">
        <v>14</v>
      </c>
      <c r="S2373" s="38">
        <v>2</v>
      </c>
      <c r="T2373" s="36" t="s">
        <v>100</v>
      </c>
      <c r="U2373" s="36" t="s">
        <v>275</v>
      </c>
    </row>
    <row r="2374" spans="10:21" x14ac:dyDescent="0.25">
      <c r="J2374" s="37">
        <v>42714</v>
      </c>
      <c r="K2374" s="36">
        <f t="shared" si="180"/>
        <v>2016</v>
      </c>
      <c r="L2374" s="36" t="str">
        <f t="shared" si="181"/>
        <v>December</v>
      </c>
      <c r="M2374" s="36">
        <f t="shared" si="182"/>
        <v>50</v>
      </c>
      <c r="N2374" s="36">
        <f t="shared" si="183"/>
        <v>10</v>
      </c>
      <c r="O2374" s="36" t="str">
        <f t="shared" si="184"/>
        <v>201650</v>
      </c>
      <c r="P2374" s="36" t="str">
        <f>CONCATENATE(K2374,MONTH(ExpensesDBTable[[#This Row],[Date]]))</f>
        <v>201612</v>
      </c>
      <c r="Q2374" s="36" t="s">
        <v>1335</v>
      </c>
      <c r="R2374" s="36" t="s">
        <v>19</v>
      </c>
      <c r="S2374" s="38">
        <v>6</v>
      </c>
      <c r="T2374" s="36" t="s">
        <v>106</v>
      </c>
      <c r="U2374" s="36" t="s">
        <v>2176</v>
      </c>
    </row>
    <row r="2375" spans="10:21" x14ac:dyDescent="0.25">
      <c r="J2375" s="37">
        <v>42714</v>
      </c>
      <c r="K2375" s="36">
        <f t="shared" si="180"/>
        <v>2016</v>
      </c>
      <c r="L2375" s="36" t="str">
        <f t="shared" si="181"/>
        <v>December</v>
      </c>
      <c r="M2375" s="36">
        <f t="shared" si="182"/>
        <v>50</v>
      </c>
      <c r="N2375" s="36">
        <f t="shared" si="183"/>
        <v>10</v>
      </c>
      <c r="O2375" s="36" t="str">
        <f t="shared" si="184"/>
        <v>201650</v>
      </c>
      <c r="P2375" s="36" t="str">
        <f>CONCATENATE(K2375,MONTH(ExpensesDBTable[[#This Row],[Date]]))</f>
        <v>201612</v>
      </c>
      <c r="Q2375" s="36" t="s">
        <v>1292</v>
      </c>
      <c r="R2375" s="36" t="s">
        <v>18</v>
      </c>
      <c r="S2375" s="38">
        <v>54.76</v>
      </c>
      <c r="T2375" s="36" t="s">
        <v>106</v>
      </c>
      <c r="U2375" s="36" t="s">
        <v>2177</v>
      </c>
    </row>
    <row r="2376" spans="10:21" x14ac:dyDescent="0.25">
      <c r="J2376" s="37">
        <v>42714</v>
      </c>
      <c r="K2376" s="36">
        <f t="shared" si="180"/>
        <v>2016</v>
      </c>
      <c r="L2376" s="36" t="str">
        <f t="shared" si="181"/>
        <v>December</v>
      </c>
      <c r="M2376" s="36">
        <f t="shared" si="182"/>
        <v>50</v>
      </c>
      <c r="N2376" s="36">
        <f t="shared" si="183"/>
        <v>10</v>
      </c>
      <c r="O2376" s="36" t="str">
        <f t="shared" si="184"/>
        <v>201650</v>
      </c>
      <c r="P2376" s="36" t="str">
        <f>CONCATENATE(K2376,MONTH(ExpensesDBTable[[#This Row],[Date]]))</f>
        <v>201612</v>
      </c>
      <c r="Q2376" s="36" t="s">
        <v>1051</v>
      </c>
      <c r="R2376" s="36" t="s">
        <v>14</v>
      </c>
      <c r="S2376" s="38">
        <v>10.96</v>
      </c>
      <c r="T2376" s="36" t="s">
        <v>100</v>
      </c>
      <c r="U2376" s="36" t="s">
        <v>2178</v>
      </c>
    </row>
    <row r="2377" spans="10:21" x14ac:dyDescent="0.25">
      <c r="J2377" s="37">
        <v>42714</v>
      </c>
      <c r="K2377" s="36">
        <f t="shared" si="180"/>
        <v>2016</v>
      </c>
      <c r="L2377" s="36" t="str">
        <f t="shared" si="181"/>
        <v>December</v>
      </c>
      <c r="M2377" s="36">
        <f t="shared" si="182"/>
        <v>50</v>
      </c>
      <c r="N2377" s="36">
        <f t="shared" si="183"/>
        <v>10</v>
      </c>
      <c r="O2377" s="36" t="str">
        <f t="shared" si="184"/>
        <v>201650</v>
      </c>
      <c r="P2377" s="36" t="str">
        <f>CONCATENATE(K2377,MONTH(ExpensesDBTable[[#This Row],[Date]]))</f>
        <v>201612</v>
      </c>
      <c r="Q2377" s="36" t="s">
        <v>182</v>
      </c>
      <c r="R2377" s="36" t="s">
        <v>14</v>
      </c>
      <c r="S2377" s="38">
        <v>16.3</v>
      </c>
      <c r="T2377" s="36" t="s">
        <v>100</v>
      </c>
      <c r="U2377" s="36" t="s">
        <v>357</v>
      </c>
    </row>
    <row r="2378" spans="10:21" x14ac:dyDescent="0.25">
      <c r="J2378" s="37">
        <v>42714</v>
      </c>
      <c r="K2378" s="36">
        <f t="shared" si="180"/>
        <v>2016</v>
      </c>
      <c r="L2378" s="36" t="str">
        <f t="shared" si="181"/>
        <v>December</v>
      </c>
      <c r="M2378" s="36">
        <f t="shared" si="182"/>
        <v>50</v>
      </c>
      <c r="N2378" s="36">
        <f t="shared" si="183"/>
        <v>10</v>
      </c>
      <c r="O2378" s="36" t="str">
        <f t="shared" si="184"/>
        <v>201650</v>
      </c>
      <c r="P2378" s="36" t="str">
        <f>CONCATENATE(K2378,MONTH(ExpensesDBTable[[#This Row],[Date]]))</f>
        <v>201612</v>
      </c>
      <c r="Q2378" s="36" t="s">
        <v>182</v>
      </c>
      <c r="R2378" s="36" t="s">
        <v>14</v>
      </c>
      <c r="S2378" s="38">
        <v>25.9</v>
      </c>
      <c r="T2378" s="36" t="s">
        <v>100</v>
      </c>
      <c r="U2378" s="36" t="s">
        <v>2008</v>
      </c>
    </row>
    <row r="2379" spans="10:21" x14ac:dyDescent="0.25">
      <c r="J2379" s="37">
        <v>42716</v>
      </c>
      <c r="K2379" s="36">
        <f t="shared" ref="K2379:K2442" si="185">YEAR(J2379)</f>
        <v>2016</v>
      </c>
      <c r="L2379" s="36" t="str">
        <f t="shared" ref="L2379:L2442" si="186">TEXT(DATE(1,MONTH(J2379),1),"MMMM")</f>
        <v>December</v>
      </c>
      <c r="M2379" s="36">
        <f t="shared" ref="M2379:M2442" si="187">WEEKNUM(J2379,2)</f>
        <v>51</v>
      </c>
      <c r="N2379" s="36">
        <f t="shared" ref="N2379:N2442" si="188">DAY(J2379)</f>
        <v>12</v>
      </c>
      <c r="O2379" s="36" t="str">
        <f t="shared" ref="O2379:O2442" si="189">CONCATENATE(K2379,M2379)</f>
        <v>201651</v>
      </c>
      <c r="P2379" s="36" t="str">
        <f>CONCATENATE(K2379,MONTH(ExpensesDBTable[[#This Row],[Date]]))</f>
        <v>201612</v>
      </c>
      <c r="Q2379" s="36" t="s">
        <v>119</v>
      </c>
      <c r="R2379" s="36" t="s">
        <v>14</v>
      </c>
      <c r="S2379" s="38">
        <v>25.05</v>
      </c>
      <c r="T2379" s="36" t="s">
        <v>100</v>
      </c>
      <c r="U2379" s="36" t="s">
        <v>2179</v>
      </c>
    </row>
    <row r="2380" spans="10:21" x14ac:dyDescent="0.25">
      <c r="J2380" s="37">
        <v>42716</v>
      </c>
      <c r="K2380" s="36">
        <f t="shared" si="185"/>
        <v>2016</v>
      </c>
      <c r="L2380" s="36" t="str">
        <f t="shared" si="186"/>
        <v>December</v>
      </c>
      <c r="M2380" s="36">
        <f t="shared" si="187"/>
        <v>51</v>
      </c>
      <c r="N2380" s="36">
        <f t="shared" si="188"/>
        <v>12</v>
      </c>
      <c r="O2380" s="36" t="str">
        <f t="shared" si="189"/>
        <v>201651</v>
      </c>
      <c r="P2380" s="36" t="str">
        <f>CONCATENATE(K2380,MONTH(ExpensesDBTable[[#This Row],[Date]]))</f>
        <v>201612</v>
      </c>
      <c r="Q2380" s="36" t="s">
        <v>122</v>
      </c>
      <c r="R2380" s="36" t="s">
        <v>11</v>
      </c>
      <c r="S2380" s="38">
        <v>10</v>
      </c>
      <c r="T2380" s="36" t="s">
        <v>100</v>
      </c>
      <c r="U2380" s="36" t="s">
        <v>509</v>
      </c>
    </row>
    <row r="2381" spans="10:21" x14ac:dyDescent="0.25">
      <c r="J2381" s="37">
        <v>42717</v>
      </c>
      <c r="K2381" s="36">
        <f t="shared" si="185"/>
        <v>2016</v>
      </c>
      <c r="L2381" s="36" t="str">
        <f t="shared" si="186"/>
        <v>December</v>
      </c>
      <c r="M2381" s="36">
        <f t="shared" si="187"/>
        <v>51</v>
      </c>
      <c r="N2381" s="36">
        <f t="shared" si="188"/>
        <v>13</v>
      </c>
      <c r="O2381" s="36" t="str">
        <f t="shared" si="189"/>
        <v>201651</v>
      </c>
      <c r="P2381" s="36" t="str">
        <f>CONCATENATE(K2381,MONTH(ExpensesDBTable[[#This Row],[Date]]))</f>
        <v>201612</v>
      </c>
      <c r="Q2381" s="36" t="s">
        <v>108</v>
      </c>
      <c r="R2381" s="36" t="s">
        <v>14</v>
      </c>
      <c r="S2381" s="38">
        <v>8.8000000000000007</v>
      </c>
      <c r="T2381" s="36" t="s">
        <v>100</v>
      </c>
      <c r="U2381" s="36" t="s">
        <v>2180</v>
      </c>
    </row>
    <row r="2382" spans="10:21" x14ac:dyDescent="0.25">
      <c r="J2382" s="37">
        <v>42717</v>
      </c>
      <c r="K2382" s="36">
        <f t="shared" si="185"/>
        <v>2016</v>
      </c>
      <c r="L2382" s="36" t="str">
        <f t="shared" si="186"/>
        <v>December</v>
      </c>
      <c r="M2382" s="36">
        <f t="shared" si="187"/>
        <v>51</v>
      </c>
      <c r="N2382" s="36">
        <f t="shared" si="188"/>
        <v>13</v>
      </c>
      <c r="O2382" s="36" t="str">
        <f t="shared" si="189"/>
        <v>201651</v>
      </c>
      <c r="P2382" s="36" t="str">
        <f>CONCATENATE(K2382,MONTH(ExpensesDBTable[[#This Row],[Date]]))</f>
        <v>201612</v>
      </c>
      <c r="Q2382" s="36" t="s">
        <v>108</v>
      </c>
      <c r="R2382" s="36" t="s">
        <v>14</v>
      </c>
      <c r="S2382" s="38">
        <v>4.5999999999999996</v>
      </c>
      <c r="T2382" s="36" t="s">
        <v>100</v>
      </c>
      <c r="U2382" s="36" t="s">
        <v>2181</v>
      </c>
    </row>
    <row r="2383" spans="10:21" x14ac:dyDescent="0.25">
      <c r="J2383" s="37">
        <v>42718</v>
      </c>
      <c r="K2383" s="36">
        <f t="shared" si="185"/>
        <v>2016</v>
      </c>
      <c r="L2383" s="36" t="str">
        <f t="shared" si="186"/>
        <v>December</v>
      </c>
      <c r="M2383" s="36">
        <f t="shared" si="187"/>
        <v>51</v>
      </c>
      <c r="N2383" s="36">
        <f t="shared" si="188"/>
        <v>14</v>
      </c>
      <c r="O2383" s="36" t="str">
        <f t="shared" si="189"/>
        <v>201651</v>
      </c>
      <c r="P2383" s="36" t="str">
        <f>CONCATENATE(K2383,MONTH(ExpensesDBTable[[#This Row],[Date]]))</f>
        <v>201612</v>
      </c>
      <c r="Q2383" s="36" t="s">
        <v>1238</v>
      </c>
      <c r="R2383" s="36" t="s">
        <v>22</v>
      </c>
      <c r="S2383" s="38">
        <v>43.03</v>
      </c>
      <c r="T2383" s="36" t="s">
        <v>106</v>
      </c>
      <c r="U2383" s="36" t="s">
        <v>1238</v>
      </c>
    </row>
    <row r="2384" spans="10:21" x14ac:dyDescent="0.25">
      <c r="J2384" s="37">
        <v>42718</v>
      </c>
      <c r="K2384" s="36">
        <f t="shared" si="185"/>
        <v>2016</v>
      </c>
      <c r="L2384" s="36" t="str">
        <f t="shared" si="186"/>
        <v>December</v>
      </c>
      <c r="M2384" s="36">
        <f t="shared" si="187"/>
        <v>51</v>
      </c>
      <c r="N2384" s="36">
        <f t="shared" si="188"/>
        <v>14</v>
      </c>
      <c r="O2384" s="36" t="str">
        <f t="shared" si="189"/>
        <v>201651</v>
      </c>
      <c r="P2384" s="36" t="str">
        <f>CONCATENATE(K2384,MONTH(ExpensesDBTable[[#This Row],[Date]]))</f>
        <v>201612</v>
      </c>
      <c r="Q2384" s="36" t="s">
        <v>1051</v>
      </c>
      <c r="R2384" s="36" t="s">
        <v>14</v>
      </c>
      <c r="S2384" s="38">
        <v>28.81</v>
      </c>
      <c r="T2384" s="36" t="s">
        <v>100</v>
      </c>
      <c r="U2384" s="36" t="s">
        <v>2182</v>
      </c>
    </row>
    <row r="2385" spans="10:21" x14ac:dyDescent="0.25">
      <c r="J2385" s="37">
        <v>42718</v>
      </c>
      <c r="K2385" s="36">
        <f t="shared" si="185"/>
        <v>2016</v>
      </c>
      <c r="L2385" s="36" t="str">
        <f t="shared" si="186"/>
        <v>December</v>
      </c>
      <c r="M2385" s="36">
        <f t="shared" si="187"/>
        <v>51</v>
      </c>
      <c r="N2385" s="36">
        <f t="shared" si="188"/>
        <v>14</v>
      </c>
      <c r="O2385" s="36" t="str">
        <f t="shared" si="189"/>
        <v>201651</v>
      </c>
      <c r="P2385" s="36" t="str">
        <f>CONCATENATE(K2385,MONTH(ExpensesDBTable[[#This Row],[Date]]))</f>
        <v>201612</v>
      </c>
      <c r="Q2385" s="36" t="s">
        <v>108</v>
      </c>
      <c r="R2385" s="36" t="s">
        <v>14</v>
      </c>
      <c r="S2385" s="38">
        <v>6.84</v>
      </c>
      <c r="T2385" s="36" t="s">
        <v>100</v>
      </c>
      <c r="U2385" s="36" t="s">
        <v>2183</v>
      </c>
    </row>
    <row r="2386" spans="10:21" x14ac:dyDescent="0.25">
      <c r="J2386" s="37">
        <v>42718</v>
      </c>
      <c r="K2386" s="36">
        <f t="shared" si="185"/>
        <v>2016</v>
      </c>
      <c r="L2386" s="36" t="str">
        <f t="shared" si="186"/>
        <v>December</v>
      </c>
      <c r="M2386" s="36">
        <f t="shared" si="187"/>
        <v>51</v>
      </c>
      <c r="N2386" s="36">
        <f t="shared" si="188"/>
        <v>14</v>
      </c>
      <c r="O2386" s="36" t="str">
        <f t="shared" si="189"/>
        <v>201651</v>
      </c>
      <c r="P2386" s="36" t="str">
        <f>CONCATENATE(K2386,MONTH(ExpensesDBTable[[#This Row],[Date]]))</f>
        <v>201612</v>
      </c>
      <c r="Q2386" s="36" t="s">
        <v>155</v>
      </c>
      <c r="R2386" s="36" t="s">
        <v>18</v>
      </c>
      <c r="S2386" s="38">
        <v>89.1</v>
      </c>
      <c r="T2386" s="36" t="s">
        <v>106</v>
      </c>
      <c r="U2386" s="36" t="s">
        <v>2184</v>
      </c>
    </row>
    <row r="2387" spans="10:21" x14ac:dyDescent="0.25">
      <c r="J2387" s="37">
        <v>42719</v>
      </c>
      <c r="K2387" s="36">
        <f t="shared" si="185"/>
        <v>2016</v>
      </c>
      <c r="L2387" s="36" t="str">
        <f t="shared" si="186"/>
        <v>December</v>
      </c>
      <c r="M2387" s="36">
        <f t="shared" si="187"/>
        <v>51</v>
      </c>
      <c r="N2387" s="36">
        <f t="shared" si="188"/>
        <v>15</v>
      </c>
      <c r="O2387" s="36" t="str">
        <f t="shared" si="189"/>
        <v>201651</v>
      </c>
      <c r="P2387" s="36" t="str">
        <f>CONCATENATE(K2387,MONTH(ExpensesDBTable[[#This Row],[Date]]))</f>
        <v>201612</v>
      </c>
      <c r="Q2387" s="36" t="s">
        <v>119</v>
      </c>
      <c r="R2387" s="36" t="s">
        <v>14</v>
      </c>
      <c r="S2387" s="38">
        <v>9.1999999999999993</v>
      </c>
      <c r="T2387" s="36" t="s">
        <v>100</v>
      </c>
      <c r="U2387" s="36" t="s">
        <v>1367</v>
      </c>
    </row>
    <row r="2388" spans="10:21" x14ac:dyDescent="0.25">
      <c r="J2388" s="37">
        <v>42719</v>
      </c>
      <c r="K2388" s="36">
        <f t="shared" si="185"/>
        <v>2016</v>
      </c>
      <c r="L2388" s="36" t="str">
        <f t="shared" si="186"/>
        <v>December</v>
      </c>
      <c r="M2388" s="36">
        <f t="shared" si="187"/>
        <v>51</v>
      </c>
      <c r="N2388" s="36">
        <f t="shared" si="188"/>
        <v>15</v>
      </c>
      <c r="O2388" s="36" t="str">
        <f t="shared" si="189"/>
        <v>201651</v>
      </c>
      <c r="P2388" s="36" t="str">
        <f>CONCATENATE(K2388,MONTH(ExpensesDBTable[[#This Row],[Date]]))</f>
        <v>201612</v>
      </c>
      <c r="Q2388" s="36" t="s">
        <v>122</v>
      </c>
      <c r="R2388" s="36" t="s">
        <v>11</v>
      </c>
      <c r="S2388" s="38">
        <v>10</v>
      </c>
      <c r="T2388" s="36" t="s">
        <v>100</v>
      </c>
      <c r="U2388" s="36" t="s">
        <v>548</v>
      </c>
    </row>
    <row r="2389" spans="10:21" x14ac:dyDescent="0.25">
      <c r="J2389" s="37">
        <v>42720</v>
      </c>
      <c r="K2389" s="36">
        <f t="shared" si="185"/>
        <v>2016</v>
      </c>
      <c r="L2389" s="36" t="str">
        <f t="shared" si="186"/>
        <v>December</v>
      </c>
      <c r="M2389" s="36">
        <f t="shared" si="187"/>
        <v>51</v>
      </c>
      <c r="N2389" s="36">
        <f t="shared" si="188"/>
        <v>16</v>
      </c>
      <c r="O2389" s="36" t="str">
        <f t="shared" si="189"/>
        <v>201651</v>
      </c>
      <c r="P2389" s="36" t="str">
        <f>CONCATENATE(K2389,MONTH(ExpensesDBTable[[#This Row],[Date]]))</f>
        <v>201612</v>
      </c>
      <c r="Q2389" s="36" t="s">
        <v>2185</v>
      </c>
      <c r="R2389" s="36" t="s">
        <v>18</v>
      </c>
      <c r="S2389" s="38">
        <v>22.45</v>
      </c>
      <c r="T2389" s="36" t="s">
        <v>106</v>
      </c>
      <c r="U2389" s="36" t="s">
        <v>2186</v>
      </c>
    </row>
    <row r="2390" spans="10:21" x14ac:dyDescent="0.25">
      <c r="J2390" s="37">
        <v>42720</v>
      </c>
      <c r="K2390" s="36">
        <f t="shared" si="185"/>
        <v>2016</v>
      </c>
      <c r="L2390" s="36" t="str">
        <f t="shared" si="186"/>
        <v>December</v>
      </c>
      <c r="M2390" s="36">
        <f t="shared" si="187"/>
        <v>51</v>
      </c>
      <c r="N2390" s="36">
        <f t="shared" si="188"/>
        <v>16</v>
      </c>
      <c r="O2390" s="36" t="str">
        <f t="shared" si="189"/>
        <v>201651</v>
      </c>
      <c r="P2390" s="36" t="str">
        <f>CONCATENATE(K2390,MONTH(ExpensesDBTable[[#This Row],[Date]]))</f>
        <v>201612</v>
      </c>
      <c r="Q2390" s="36" t="s">
        <v>1059</v>
      </c>
      <c r="R2390" s="36" t="s">
        <v>17</v>
      </c>
      <c r="S2390" s="38">
        <v>193.47</v>
      </c>
      <c r="T2390" s="36" t="s">
        <v>106</v>
      </c>
      <c r="U2390" s="36" t="s">
        <v>2187</v>
      </c>
    </row>
    <row r="2391" spans="10:21" x14ac:dyDescent="0.25">
      <c r="J2391" s="37">
        <v>42720</v>
      </c>
      <c r="K2391" s="36">
        <f t="shared" si="185"/>
        <v>2016</v>
      </c>
      <c r="L2391" s="36" t="str">
        <f t="shared" si="186"/>
        <v>December</v>
      </c>
      <c r="M2391" s="36">
        <f t="shared" si="187"/>
        <v>51</v>
      </c>
      <c r="N2391" s="36">
        <f t="shared" si="188"/>
        <v>16</v>
      </c>
      <c r="O2391" s="36" t="str">
        <f t="shared" si="189"/>
        <v>201651</v>
      </c>
      <c r="P2391" s="36" t="str">
        <f>CONCATENATE(K2391,MONTH(ExpensesDBTable[[#This Row],[Date]]))</f>
        <v>201612</v>
      </c>
      <c r="Q2391" s="36" t="s">
        <v>1204</v>
      </c>
      <c r="R2391" s="36" t="s">
        <v>23</v>
      </c>
      <c r="S2391" s="38">
        <v>11.87</v>
      </c>
      <c r="T2391" s="36" t="s">
        <v>106</v>
      </c>
      <c r="U2391" s="36" t="s">
        <v>2188</v>
      </c>
    </row>
    <row r="2392" spans="10:21" x14ac:dyDescent="0.25">
      <c r="J2392" s="37">
        <v>42720</v>
      </c>
      <c r="K2392" s="36">
        <f t="shared" si="185"/>
        <v>2016</v>
      </c>
      <c r="L2392" s="36" t="str">
        <f t="shared" si="186"/>
        <v>December</v>
      </c>
      <c r="M2392" s="36">
        <f t="shared" si="187"/>
        <v>51</v>
      </c>
      <c r="N2392" s="36">
        <f t="shared" si="188"/>
        <v>16</v>
      </c>
      <c r="O2392" s="36" t="str">
        <f t="shared" si="189"/>
        <v>201651</v>
      </c>
      <c r="P2392" s="36" t="str">
        <f>CONCATENATE(K2392,MONTH(ExpensesDBTable[[#This Row],[Date]]))</f>
        <v>201612</v>
      </c>
      <c r="Q2392" s="36" t="s">
        <v>182</v>
      </c>
      <c r="R2392" s="36" t="s">
        <v>14</v>
      </c>
      <c r="S2392" s="38">
        <v>7.81</v>
      </c>
      <c r="T2392" s="36" t="s">
        <v>100</v>
      </c>
      <c r="U2392" s="36" t="s">
        <v>645</v>
      </c>
    </row>
    <row r="2393" spans="10:21" x14ac:dyDescent="0.25">
      <c r="J2393" s="37">
        <v>42720</v>
      </c>
      <c r="K2393" s="36">
        <f t="shared" si="185"/>
        <v>2016</v>
      </c>
      <c r="L2393" s="36" t="str">
        <f t="shared" si="186"/>
        <v>December</v>
      </c>
      <c r="M2393" s="36">
        <f t="shared" si="187"/>
        <v>51</v>
      </c>
      <c r="N2393" s="36">
        <f t="shared" si="188"/>
        <v>16</v>
      </c>
      <c r="O2393" s="36" t="str">
        <f t="shared" si="189"/>
        <v>201651</v>
      </c>
      <c r="P2393" s="36" t="str">
        <f>CONCATENATE(K2393,MONTH(ExpensesDBTable[[#This Row],[Date]]))</f>
        <v>201612</v>
      </c>
      <c r="Q2393" s="36" t="s">
        <v>182</v>
      </c>
      <c r="R2393" s="36" t="s">
        <v>14</v>
      </c>
      <c r="S2393" s="38">
        <v>9.9</v>
      </c>
      <c r="T2393" s="36" t="s">
        <v>100</v>
      </c>
      <c r="U2393" s="36" t="s">
        <v>2189</v>
      </c>
    </row>
    <row r="2394" spans="10:21" x14ac:dyDescent="0.25">
      <c r="J2394" s="37">
        <v>42720</v>
      </c>
      <c r="K2394" s="36">
        <f t="shared" si="185"/>
        <v>2016</v>
      </c>
      <c r="L2394" s="36" t="str">
        <f t="shared" si="186"/>
        <v>December</v>
      </c>
      <c r="M2394" s="36">
        <f t="shared" si="187"/>
        <v>51</v>
      </c>
      <c r="N2394" s="36">
        <f t="shared" si="188"/>
        <v>16</v>
      </c>
      <c r="O2394" s="36" t="str">
        <f t="shared" si="189"/>
        <v>201651</v>
      </c>
      <c r="P2394" s="36" t="str">
        <f>CONCATENATE(K2394,MONTH(ExpensesDBTable[[#This Row],[Date]]))</f>
        <v>201612</v>
      </c>
      <c r="Q2394" s="36" t="s">
        <v>119</v>
      </c>
      <c r="R2394" s="36" t="s">
        <v>14</v>
      </c>
      <c r="S2394" s="38">
        <v>9.5</v>
      </c>
      <c r="T2394" s="36" t="s">
        <v>100</v>
      </c>
      <c r="U2394" s="36" t="s">
        <v>2190</v>
      </c>
    </row>
    <row r="2395" spans="10:21" x14ac:dyDescent="0.25">
      <c r="J2395" s="37">
        <v>42720</v>
      </c>
      <c r="K2395" s="36">
        <f t="shared" si="185"/>
        <v>2016</v>
      </c>
      <c r="L2395" s="36" t="str">
        <f t="shared" si="186"/>
        <v>December</v>
      </c>
      <c r="M2395" s="36">
        <f t="shared" si="187"/>
        <v>51</v>
      </c>
      <c r="N2395" s="36">
        <f t="shared" si="188"/>
        <v>16</v>
      </c>
      <c r="O2395" s="36" t="str">
        <f t="shared" si="189"/>
        <v>201651</v>
      </c>
      <c r="P2395" s="36" t="str">
        <f>CONCATENATE(K2395,MONTH(ExpensesDBTable[[#This Row],[Date]]))</f>
        <v>201612</v>
      </c>
      <c r="Q2395" s="36" t="s">
        <v>182</v>
      </c>
      <c r="R2395" s="36" t="s">
        <v>16</v>
      </c>
      <c r="S2395" s="38">
        <v>18.5</v>
      </c>
      <c r="T2395" s="36" t="s">
        <v>106</v>
      </c>
      <c r="U2395" s="36" t="s">
        <v>2191</v>
      </c>
    </row>
    <row r="2396" spans="10:21" x14ac:dyDescent="0.25">
      <c r="J2396" s="37">
        <v>42720</v>
      </c>
      <c r="K2396" s="36">
        <f t="shared" si="185"/>
        <v>2016</v>
      </c>
      <c r="L2396" s="36" t="str">
        <f t="shared" si="186"/>
        <v>December</v>
      </c>
      <c r="M2396" s="36">
        <f t="shared" si="187"/>
        <v>51</v>
      </c>
      <c r="N2396" s="36">
        <f t="shared" si="188"/>
        <v>16</v>
      </c>
      <c r="O2396" s="36" t="str">
        <f t="shared" si="189"/>
        <v>201651</v>
      </c>
      <c r="P2396" s="36" t="str">
        <f>CONCATENATE(K2396,MONTH(ExpensesDBTable[[#This Row],[Date]]))</f>
        <v>201612</v>
      </c>
      <c r="Q2396" s="36" t="s">
        <v>155</v>
      </c>
      <c r="R2396" s="36" t="s">
        <v>18</v>
      </c>
      <c r="S2396" s="38">
        <v>30</v>
      </c>
      <c r="T2396" s="36" t="s">
        <v>106</v>
      </c>
      <c r="U2396" s="36" t="s">
        <v>2192</v>
      </c>
    </row>
    <row r="2397" spans="10:21" x14ac:dyDescent="0.25">
      <c r="J2397" s="37">
        <v>42720</v>
      </c>
      <c r="K2397" s="36">
        <f t="shared" si="185"/>
        <v>2016</v>
      </c>
      <c r="L2397" s="36" t="str">
        <f t="shared" si="186"/>
        <v>December</v>
      </c>
      <c r="M2397" s="36">
        <f t="shared" si="187"/>
        <v>51</v>
      </c>
      <c r="N2397" s="36">
        <f t="shared" si="188"/>
        <v>16</v>
      </c>
      <c r="O2397" s="36" t="str">
        <f t="shared" si="189"/>
        <v>201651</v>
      </c>
      <c r="P2397" s="36" t="str">
        <f>CONCATENATE(K2397,MONTH(ExpensesDBTable[[#This Row],[Date]]))</f>
        <v>201612</v>
      </c>
      <c r="Q2397" s="36" t="s">
        <v>182</v>
      </c>
      <c r="R2397" s="36" t="s">
        <v>14</v>
      </c>
      <c r="S2397" s="38">
        <v>9.5</v>
      </c>
      <c r="T2397" s="36" t="s">
        <v>100</v>
      </c>
      <c r="U2397" s="36" t="s">
        <v>462</v>
      </c>
    </row>
    <row r="2398" spans="10:21" x14ac:dyDescent="0.25">
      <c r="J2398" s="37">
        <v>42721</v>
      </c>
      <c r="K2398" s="36">
        <f t="shared" si="185"/>
        <v>2016</v>
      </c>
      <c r="L2398" s="36" t="str">
        <f t="shared" si="186"/>
        <v>December</v>
      </c>
      <c r="M2398" s="36">
        <f t="shared" si="187"/>
        <v>51</v>
      </c>
      <c r="N2398" s="36">
        <f t="shared" si="188"/>
        <v>17</v>
      </c>
      <c r="O2398" s="36" t="str">
        <f t="shared" si="189"/>
        <v>201651</v>
      </c>
      <c r="P2398" s="36" t="str">
        <f>CONCATENATE(K2398,MONTH(ExpensesDBTable[[#This Row],[Date]]))</f>
        <v>201612</v>
      </c>
      <c r="Q2398" s="36" t="s">
        <v>2066</v>
      </c>
      <c r="R2398" s="36" t="s">
        <v>16</v>
      </c>
      <c r="S2398" s="38">
        <v>929</v>
      </c>
      <c r="T2398" s="36" t="s">
        <v>106</v>
      </c>
      <c r="U2398" s="36" t="s">
        <v>2193</v>
      </c>
    </row>
    <row r="2399" spans="10:21" x14ac:dyDescent="0.25">
      <c r="J2399" s="37">
        <v>42721</v>
      </c>
      <c r="K2399" s="36">
        <f t="shared" si="185"/>
        <v>2016</v>
      </c>
      <c r="L2399" s="36" t="str">
        <f t="shared" si="186"/>
        <v>December</v>
      </c>
      <c r="M2399" s="36">
        <f t="shared" si="187"/>
        <v>51</v>
      </c>
      <c r="N2399" s="36">
        <f t="shared" si="188"/>
        <v>17</v>
      </c>
      <c r="O2399" s="36" t="str">
        <f t="shared" si="189"/>
        <v>201651</v>
      </c>
      <c r="P2399" s="36" t="str">
        <f>CONCATENATE(K2399,MONTH(ExpensesDBTable[[#This Row],[Date]]))</f>
        <v>201612</v>
      </c>
      <c r="Q2399" s="36" t="s">
        <v>155</v>
      </c>
      <c r="R2399" s="36" t="s">
        <v>18</v>
      </c>
      <c r="S2399" s="38">
        <v>20</v>
      </c>
      <c r="T2399" s="36" t="s">
        <v>106</v>
      </c>
      <c r="U2399" s="36" t="s">
        <v>2194</v>
      </c>
    </row>
    <row r="2400" spans="10:21" x14ac:dyDescent="0.25">
      <c r="J2400" s="37">
        <v>42721</v>
      </c>
      <c r="K2400" s="36">
        <f t="shared" si="185"/>
        <v>2016</v>
      </c>
      <c r="L2400" s="36" t="str">
        <f t="shared" si="186"/>
        <v>December</v>
      </c>
      <c r="M2400" s="36">
        <f t="shared" si="187"/>
        <v>51</v>
      </c>
      <c r="N2400" s="36">
        <f t="shared" si="188"/>
        <v>17</v>
      </c>
      <c r="O2400" s="36" t="str">
        <f t="shared" si="189"/>
        <v>201651</v>
      </c>
      <c r="P2400" s="36" t="str">
        <f>CONCATENATE(K2400,MONTH(ExpensesDBTable[[#This Row],[Date]]))</f>
        <v>201612</v>
      </c>
      <c r="Q2400" s="36" t="s">
        <v>182</v>
      </c>
      <c r="R2400" s="36" t="s">
        <v>16</v>
      </c>
      <c r="S2400" s="38">
        <v>28.49</v>
      </c>
      <c r="T2400" s="36" t="s">
        <v>106</v>
      </c>
      <c r="U2400" s="36" t="s">
        <v>2195</v>
      </c>
    </row>
    <row r="2401" spans="10:21" x14ac:dyDescent="0.25">
      <c r="J2401" s="37">
        <v>42721</v>
      </c>
      <c r="K2401" s="36">
        <f t="shared" si="185"/>
        <v>2016</v>
      </c>
      <c r="L2401" s="36" t="str">
        <f t="shared" si="186"/>
        <v>December</v>
      </c>
      <c r="M2401" s="36">
        <f t="shared" si="187"/>
        <v>51</v>
      </c>
      <c r="N2401" s="36">
        <f t="shared" si="188"/>
        <v>17</v>
      </c>
      <c r="O2401" s="36" t="str">
        <f t="shared" si="189"/>
        <v>201651</v>
      </c>
      <c r="P2401" s="36" t="str">
        <f>CONCATENATE(K2401,MONTH(ExpensesDBTable[[#This Row],[Date]]))</f>
        <v>201612</v>
      </c>
      <c r="Q2401" s="36" t="s">
        <v>182</v>
      </c>
      <c r="R2401" s="36" t="s">
        <v>14</v>
      </c>
      <c r="S2401" s="38">
        <v>9.1</v>
      </c>
      <c r="T2401" s="36" t="s">
        <v>100</v>
      </c>
      <c r="U2401" s="36" t="s">
        <v>2008</v>
      </c>
    </row>
    <row r="2402" spans="10:21" x14ac:dyDescent="0.25">
      <c r="J2402" s="37">
        <v>42722</v>
      </c>
      <c r="K2402" s="36">
        <f t="shared" si="185"/>
        <v>2016</v>
      </c>
      <c r="L2402" s="36" t="str">
        <f t="shared" si="186"/>
        <v>December</v>
      </c>
      <c r="M2402" s="36">
        <f t="shared" si="187"/>
        <v>51</v>
      </c>
      <c r="N2402" s="36">
        <f t="shared" si="188"/>
        <v>18</v>
      </c>
      <c r="O2402" s="36" t="str">
        <f t="shared" si="189"/>
        <v>201651</v>
      </c>
      <c r="P2402" s="36" t="str">
        <f>CONCATENATE(K2402,MONTH(ExpensesDBTable[[#This Row],[Date]]))</f>
        <v>201612</v>
      </c>
      <c r="Q2402" s="36" t="s">
        <v>569</v>
      </c>
      <c r="R2402" s="36" t="s">
        <v>16</v>
      </c>
      <c r="S2402" s="38">
        <v>28</v>
      </c>
      <c r="T2402" s="36" t="s">
        <v>106</v>
      </c>
      <c r="U2402" s="36" t="s">
        <v>2196</v>
      </c>
    </row>
    <row r="2403" spans="10:21" x14ac:dyDescent="0.25">
      <c r="J2403" s="37">
        <v>42722</v>
      </c>
      <c r="K2403" s="36">
        <f t="shared" si="185"/>
        <v>2016</v>
      </c>
      <c r="L2403" s="36" t="str">
        <f t="shared" si="186"/>
        <v>December</v>
      </c>
      <c r="M2403" s="36">
        <f t="shared" si="187"/>
        <v>51</v>
      </c>
      <c r="N2403" s="36">
        <f t="shared" si="188"/>
        <v>18</v>
      </c>
      <c r="O2403" s="36" t="str">
        <f t="shared" si="189"/>
        <v>201651</v>
      </c>
      <c r="P2403" s="36" t="str">
        <f>CONCATENATE(K2403,MONTH(ExpensesDBTable[[#This Row],[Date]]))</f>
        <v>201612</v>
      </c>
      <c r="Q2403" s="36" t="s">
        <v>182</v>
      </c>
      <c r="R2403" s="36" t="s">
        <v>18</v>
      </c>
      <c r="S2403" s="38">
        <v>51.86</v>
      </c>
      <c r="T2403" s="36" t="s">
        <v>106</v>
      </c>
      <c r="U2403" s="36" t="s">
        <v>2197</v>
      </c>
    </row>
    <row r="2404" spans="10:21" x14ac:dyDescent="0.25">
      <c r="J2404" s="37">
        <v>42722</v>
      </c>
      <c r="K2404" s="36">
        <f t="shared" si="185"/>
        <v>2016</v>
      </c>
      <c r="L2404" s="36" t="str">
        <f t="shared" si="186"/>
        <v>December</v>
      </c>
      <c r="M2404" s="36">
        <f t="shared" si="187"/>
        <v>51</v>
      </c>
      <c r="N2404" s="36">
        <f t="shared" si="188"/>
        <v>18</v>
      </c>
      <c r="O2404" s="36" t="str">
        <f t="shared" si="189"/>
        <v>201651</v>
      </c>
      <c r="P2404" s="36" t="str">
        <f>CONCATENATE(K2404,MONTH(ExpensesDBTable[[#This Row],[Date]]))</f>
        <v>201612</v>
      </c>
      <c r="Q2404" s="36" t="s">
        <v>182</v>
      </c>
      <c r="R2404" s="36" t="s">
        <v>16</v>
      </c>
      <c r="S2404" s="38">
        <v>73.010000000000005</v>
      </c>
      <c r="T2404" s="36" t="s">
        <v>106</v>
      </c>
      <c r="U2404" s="36" t="s">
        <v>2198</v>
      </c>
    </row>
    <row r="2405" spans="10:21" x14ac:dyDescent="0.25">
      <c r="J2405" s="37">
        <v>42722</v>
      </c>
      <c r="K2405" s="36">
        <f t="shared" si="185"/>
        <v>2016</v>
      </c>
      <c r="L2405" s="36" t="str">
        <f t="shared" si="186"/>
        <v>December</v>
      </c>
      <c r="M2405" s="36">
        <f t="shared" si="187"/>
        <v>51</v>
      </c>
      <c r="N2405" s="36">
        <f t="shared" si="188"/>
        <v>18</v>
      </c>
      <c r="O2405" s="36" t="str">
        <f t="shared" si="189"/>
        <v>201651</v>
      </c>
      <c r="P2405" s="36" t="str">
        <f>CONCATENATE(K2405,MONTH(ExpensesDBTable[[#This Row],[Date]]))</f>
        <v>201612</v>
      </c>
      <c r="Q2405" s="36" t="s">
        <v>119</v>
      </c>
      <c r="R2405" s="36" t="s">
        <v>14</v>
      </c>
      <c r="S2405" s="38">
        <v>10.65</v>
      </c>
      <c r="T2405" s="36" t="s">
        <v>100</v>
      </c>
      <c r="U2405" s="36" t="s">
        <v>2199</v>
      </c>
    </row>
    <row r="2406" spans="10:21" x14ac:dyDescent="0.25">
      <c r="J2406" s="37">
        <v>42722</v>
      </c>
      <c r="K2406" s="36">
        <f t="shared" si="185"/>
        <v>2016</v>
      </c>
      <c r="L2406" s="36" t="str">
        <f t="shared" si="186"/>
        <v>December</v>
      </c>
      <c r="M2406" s="36">
        <f t="shared" si="187"/>
        <v>51</v>
      </c>
      <c r="N2406" s="36">
        <f t="shared" si="188"/>
        <v>18</v>
      </c>
      <c r="O2406" s="36" t="str">
        <f t="shared" si="189"/>
        <v>201651</v>
      </c>
      <c r="P2406" s="36" t="str">
        <f>CONCATENATE(K2406,MONTH(ExpensesDBTable[[#This Row],[Date]]))</f>
        <v>201612</v>
      </c>
      <c r="Q2406" s="36" t="s">
        <v>122</v>
      </c>
      <c r="R2406" s="36" t="s">
        <v>11</v>
      </c>
      <c r="S2406" s="38">
        <v>10</v>
      </c>
      <c r="T2406" s="36" t="s">
        <v>106</v>
      </c>
      <c r="U2406" s="36" t="s">
        <v>509</v>
      </c>
    </row>
    <row r="2407" spans="10:21" x14ac:dyDescent="0.25">
      <c r="J2407" s="37">
        <v>42722</v>
      </c>
      <c r="K2407" s="36">
        <f t="shared" si="185"/>
        <v>2016</v>
      </c>
      <c r="L2407" s="36" t="str">
        <f t="shared" si="186"/>
        <v>December</v>
      </c>
      <c r="M2407" s="36">
        <f t="shared" si="187"/>
        <v>51</v>
      </c>
      <c r="N2407" s="36">
        <f t="shared" si="188"/>
        <v>18</v>
      </c>
      <c r="O2407" s="36" t="str">
        <f t="shared" si="189"/>
        <v>201651</v>
      </c>
      <c r="P2407" s="36" t="str">
        <f>CONCATENATE(K2407,MONTH(ExpensesDBTable[[#This Row],[Date]]))</f>
        <v>201612</v>
      </c>
      <c r="Q2407" s="36" t="s">
        <v>119</v>
      </c>
      <c r="R2407" s="36" t="s">
        <v>14</v>
      </c>
      <c r="S2407" s="38">
        <v>17.59</v>
      </c>
      <c r="T2407" s="36" t="s">
        <v>100</v>
      </c>
      <c r="U2407" s="36" t="s">
        <v>2200</v>
      </c>
    </row>
    <row r="2408" spans="10:21" x14ac:dyDescent="0.25">
      <c r="J2408" s="37">
        <v>42722</v>
      </c>
      <c r="K2408" s="36">
        <f t="shared" si="185"/>
        <v>2016</v>
      </c>
      <c r="L2408" s="36" t="str">
        <f t="shared" si="186"/>
        <v>December</v>
      </c>
      <c r="M2408" s="36">
        <f t="shared" si="187"/>
        <v>51</v>
      </c>
      <c r="N2408" s="36">
        <f t="shared" si="188"/>
        <v>18</v>
      </c>
      <c r="O2408" s="36" t="str">
        <f t="shared" si="189"/>
        <v>201651</v>
      </c>
      <c r="P2408" s="36" t="str">
        <f>CONCATENATE(K2408,MONTH(ExpensesDBTable[[#This Row],[Date]]))</f>
        <v>201612</v>
      </c>
      <c r="Q2408" s="36" t="s">
        <v>182</v>
      </c>
      <c r="R2408" s="36" t="s">
        <v>14</v>
      </c>
      <c r="S2408" s="38">
        <v>13.5</v>
      </c>
      <c r="T2408" s="36" t="s">
        <v>100</v>
      </c>
      <c r="U2408" s="36" t="s">
        <v>2201</v>
      </c>
    </row>
    <row r="2409" spans="10:21" x14ac:dyDescent="0.25">
      <c r="J2409" s="37">
        <v>42722</v>
      </c>
      <c r="K2409" s="36">
        <f t="shared" si="185"/>
        <v>2016</v>
      </c>
      <c r="L2409" s="36" t="str">
        <f t="shared" si="186"/>
        <v>December</v>
      </c>
      <c r="M2409" s="36">
        <f t="shared" si="187"/>
        <v>51</v>
      </c>
      <c r="N2409" s="36">
        <f t="shared" si="188"/>
        <v>18</v>
      </c>
      <c r="O2409" s="36" t="str">
        <f t="shared" si="189"/>
        <v>201651</v>
      </c>
      <c r="P2409" s="36" t="str">
        <f>CONCATENATE(K2409,MONTH(ExpensesDBTable[[#This Row],[Date]]))</f>
        <v>201612</v>
      </c>
      <c r="Q2409" s="36" t="s">
        <v>569</v>
      </c>
      <c r="R2409" s="36" t="s">
        <v>16</v>
      </c>
      <c r="S2409" s="38">
        <v>77</v>
      </c>
      <c r="T2409" s="36" t="s">
        <v>106</v>
      </c>
      <c r="U2409" s="36" t="s">
        <v>2202</v>
      </c>
    </row>
    <row r="2410" spans="10:21" x14ac:dyDescent="0.25">
      <c r="J2410" s="37">
        <v>42722</v>
      </c>
      <c r="K2410" s="36">
        <f t="shared" si="185"/>
        <v>2016</v>
      </c>
      <c r="L2410" s="36" t="str">
        <f t="shared" si="186"/>
        <v>December</v>
      </c>
      <c r="M2410" s="36">
        <f t="shared" si="187"/>
        <v>51</v>
      </c>
      <c r="N2410" s="36">
        <f t="shared" si="188"/>
        <v>18</v>
      </c>
      <c r="O2410" s="36" t="str">
        <f t="shared" si="189"/>
        <v>201651</v>
      </c>
      <c r="P2410" s="36" t="str">
        <f>CONCATENATE(K2410,MONTH(ExpensesDBTable[[#This Row],[Date]]))</f>
        <v>201612</v>
      </c>
      <c r="Q2410" s="36" t="s">
        <v>182</v>
      </c>
      <c r="R2410" s="36" t="s">
        <v>14</v>
      </c>
      <c r="S2410" s="38">
        <v>15.5</v>
      </c>
      <c r="T2410" s="36" t="s">
        <v>100</v>
      </c>
      <c r="U2410" s="36" t="s">
        <v>1555</v>
      </c>
    </row>
    <row r="2411" spans="10:21" x14ac:dyDescent="0.25">
      <c r="J2411" s="37">
        <v>42722</v>
      </c>
      <c r="K2411" s="36">
        <f t="shared" si="185"/>
        <v>2016</v>
      </c>
      <c r="L2411" s="36" t="str">
        <f t="shared" si="186"/>
        <v>December</v>
      </c>
      <c r="M2411" s="36">
        <f t="shared" si="187"/>
        <v>51</v>
      </c>
      <c r="N2411" s="36">
        <f t="shared" si="188"/>
        <v>18</v>
      </c>
      <c r="O2411" s="36" t="str">
        <f t="shared" si="189"/>
        <v>201651</v>
      </c>
      <c r="P2411" s="36" t="str">
        <f>CONCATENATE(K2411,MONTH(ExpensesDBTable[[#This Row],[Date]]))</f>
        <v>201612</v>
      </c>
      <c r="Q2411" s="36" t="s">
        <v>182</v>
      </c>
      <c r="R2411" s="36" t="s">
        <v>16</v>
      </c>
      <c r="S2411" s="38">
        <v>10.5</v>
      </c>
      <c r="T2411" s="36" t="s">
        <v>106</v>
      </c>
      <c r="U2411" s="36" t="s">
        <v>2203</v>
      </c>
    </row>
    <row r="2412" spans="10:21" x14ac:dyDescent="0.25">
      <c r="J2412" s="37">
        <v>42722</v>
      </c>
      <c r="K2412" s="36">
        <f t="shared" si="185"/>
        <v>2016</v>
      </c>
      <c r="L2412" s="36" t="str">
        <f t="shared" si="186"/>
        <v>December</v>
      </c>
      <c r="M2412" s="36">
        <f t="shared" si="187"/>
        <v>51</v>
      </c>
      <c r="N2412" s="36">
        <f t="shared" si="188"/>
        <v>18</v>
      </c>
      <c r="O2412" s="36" t="str">
        <f t="shared" si="189"/>
        <v>201651</v>
      </c>
      <c r="P2412" s="36" t="str">
        <f>CONCATENATE(K2412,MONTH(ExpensesDBTable[[#This Row],[Date]]))</f>
        <v>201612</v>
      </c>
      <c r="Q2412" s="36" t="s">
        <v>182</v>
      </c>
      <c r="R2412" s="36" t="s">
        <v>14</v>
      </c>
      <c r="S2412" s="38">
        <v>10.8</v>
      </c>
      <c r="T2412" s="36" t="s">
        <v>100</v>
      </c>
      <c r="U2412" s="36" t="s">
        <v>2204</v>
      </c>
    </row>
    <row r="2413" spans="10:21" x14ac:dyDescent="0.25">
      <c r="J2413" s="37">
        <v>42722</v>
      </c>
      <c r="K2413" s="36">
        <f t="shared" si="185"/>
        <v>2016</v>
      </c>
      <c r="L2413" s="36" t="str">
        <f t="shared" si="186"/>
        <v>December</v>
      </c>
      <c r="M2413" s="36">
        <f t="shared" si="187"/>
        <v>51</v>
      </c>
      <c r="N2413" s="36">
        <f t="shared" si="188"/>
        <v>18</v>
      </c>
      <c r="O2413" s="36" t="str">
        <f t="shared" si="189"/>
        <v>201651</v>
      </c>
      <c r="P2413" s="36" t="str">
        <f>CONCATENATE(K2413,MONTH(ExpensesDBTable[[#This Row],[Date]]))</f>
        <v>201612</v>
      </c>
      <c r="Q2413" s="36" t="s">
        <v>1051</v>
      </c>
      <c r="R2413" s="36" t="s">
        <v>14</v>
      </c>
      <c r="S2413" s="38">
        <v>5.55</v>
      </c>
      <c r="T2413" s="36" t="s">
        <v>100</v>
      </c>
      <c r="U2413" s="36" t="s">
        <v>2205</v>
      </c>
    </row>
    <row r="2414" spans="10:21" x14ac:dyDescent="0.25">
      <c r="J2414" s="37">
        <v>42722</v>
      </c>
      <c r="K2414" s="36">
        <f t="shared" si="185"/>
        <v>2016</v>
      </c>
      <c r="L2414" s="36" t="str">
        <f t="shared" si="186"/>
        <v>December</v>
      </c>
      <c r="M2414" s="36">
        <f t="shared" si="187"/>
        <v>51</v>
      </c>
      <c r="N2414" s="36">
        <f t="shared" si="188"/>
        <v>18</v>
      </c>
      <c r="O2414" s="36" t="str">
        <f t="shared" si="189"/>
        <v>201651</v>
      </c>
      <c r="P2414" s="36" t="str">
        <f>CONCATENATE(K2414,MONTH(ExpensesDBTable[[#This Row],[Date]]))</f>
        <v>201612</v>
      </c>
      <c r="Q2414" s="36" t="s">
        <v>182</v>
      </c>
      <c r="R2414" s="36" t="s">
        <v>14</v>
      </c>
      <c r="S2414" s="38">
        <v>3.8</v>
      </c>
      <c r="T2414" s="36" t="s">
        <v>100</v>
      </c>
      <c r="U2414" s="36" t="s">
        <v>357</v>
      </c>
    </row>
    <row r="2415" spans="10:21" x14ac:dyDescent="0.25">
      <c r="J2415" s="37">
        <v>42722</v>
      </c>
      <c r="K2415" s="36">
        <f t="shared" si="185"/>
        <v>2016</v>
      </c>
      <c r="L2415" s="36" t="str">
        <f t="shared" si="186"/>
        <v>December</v>
      </c>
      <c r="M2415" s="36">
        <f t="shared" si="187"/>
        <v>51</v>
      </c>
      <c r="N2415" s="36">
        <f t="shared" si="188"/>
        <v>18</v>
      </c>
      <c r="O2415" s="36" t="str">
        <f t="shared" si="189"/>
        <v>201651</v>
      </c>
      <c r="P2415" s="36" t="str">
        <f>CONCATENATE(K2415,MONTH(ExpensesDBTable[[#This Row],[Date]]))</f>
        <v>201612</v>
      </c>
      <c r="Q2415" s="36" t="s">
        <v>1192</v>
      </c>
      <c r="R2415" s="36" t="s">
        <v>21</v>
      </c>
      <c r="S2415" s="38">
        <v>1520</v>
      </c>
      <c r="T2415" s="36" t="s">
        <v>106</v>
      </c>
      <c r="U2415" s="36" t="s">
        <v>2206</v>
      </c>
    </row>
    <row r="2416" spans="10:21" x14ac:dyDescent="0.25">
      <c r="J2416" s="37">
        <v>42724</v>
      </c>
      <c r="K2416" s="36">
        <f t="shared" si="185"/>
        <v>2016</v>
      </c>
      <c r="L2416" s="36" t="str">
        <f t="shared" si="186"/>
        <v>December</v>
      </c>
      <c r="M2416" s="36">
        <f t="shared" si="187"/>
        <v>52</v>
      </c>
      <c r="N2416" s="36">
        <f t="shared" si="188"/>
        <v>20</v>
      </c>
      <c r="O2416" s="36" t="str">
        <f t="shared" si="189"/>
        <v>201652</v>
      </c>
      <c r="P2416" s="36" t="str">
        <f>CONCATENATE(K2416,MONTH(ExpensesDBTable[[#This Row],[Date]]))</f>
        <v>201612</v>
      </c>
      <c r="Q2416" s="36" t="s">
        <v>108</v>
      </c>
      <c r="R2416" s="36" t="s">
        <v>14</v>
      </c>
      <c r="S2416" s="38">
        <v>24.26</v>
      </c>
      <c r="T2416" s="36" t="s">
        <v>100</v>
      </c>
      <c r="U2416" s="36" t="s">
        <v>2207</v>
      </c>
    </row>
    <row r="2417" spans="10:21" x14ac:dyDescent="0.25">
      <c r="J2417" s="37">
        <v>42724</v>
      </c>
      <c r="K2417" s="36">
        <f t="shared" si="185"/>
        <v>2016</v>
      </c>
      <c r="L2417" s="36" t="str">
        <f t="shared" si="186"/>
        <v>December</v>
      </c>
      <c r="M2417" s="36">
        <f t="shared" si="187"/>
        <v>52</v>
      </c>
      <c r="N2417" s="36">
        <f t="shared" si="188"/>
        <v>20</v>
      </c>
      <c r="O2417" s="36" t="str">
        <f t="shared" si="189"/>
        <v>201652</v>
      </c>
      <c r="P2417" s="36" t="str">
        <f>CONCATENATE(K2417,MONTH(ExpensesDBTable[[#This Row],[Date]]))</f>
        <v>201612</v>
      </c>
      <c r="Q2417" s="36" t="s">
        <v>119</v>
      </c>
      <c r="R2417" s="36" t="s">
        <v>16</v>
      </c>
      <c r="S2417" s="38">
        <v>3.5</v>
      </c>
      <c r="T2417" s="36" t="s">
        <v>106</v>
      </c>
      <c r="U2417" s="36" t="s">
        <v>927</v>
      </c>
    </row>
    <row r="2418" spans="10:21" x14ac:dyDescent="0.25">
      <c r="J2418" s="37">
        <v>42725</v>
      </c>
      <c r="K2418" s="36">
        <f t="shared" si="185"/>
        <v>2016</v>
      </c>
      <c r="L2418" s="36" t="str">
        <f t="shared" si="186"/>
        <v>December</v>
      </c>
      <c r="M2418" s="36">
        <f t="shared" si="187"/>
        <v>52</v>
      </c>
      <c r="N2418" s="36">
        <f t="shared" si="188"/>
        <v>21</v>
      </c>
      <c r="O2418" s="36" t="str">
        <f t="shared" si="189"/>
        <v>201652</v>
      </c>
      <c r="P2418" s="36" t="str">
        <f>CONCATENATE(K2418,MONTH(ExpensesDBTable[[#This Row],[Date]]))</f>
        <v>201612</v>
      </c>
      <c r="Q2418" s="36" t="s">
        <v>182</v>
      </c>
      <c r="R2418" s="36" t="s">
        <v>14</v>
      </c>
      <c r="S2418" s="38">
        <v>5.5</v>
      </c>
      <c r="T2418" s="36" t="s">
        <v>100</v>
      </c>
      <c r="U2418" s="36" t="s">
        <v>357</v>
      </c>
    </row>
    <row r="2419" spans="10:21" x14ac:dyDescent="0.25">
      <c r="J2419" s="37">
        <v>42725</v>
      </c>
      <c r="K2419" s="36">
        <f t="shared" si="185"/>
        <v>2016</v>
      </c>
      <c r="L2419" s="36" t="str">
        <f t="shared" si="186"/>
        <v>December</v>
      </c>
      <c r="M2419" s="36">
        <f t="shared" si="187"/>
        <v>52</v>
      </c>
      <c r="N2419" s="36">
        <f t="shared" si="188"/>
        <v>21</v>
      </c>
      <c r="O2419" s="36" t="str">
        <f t="shared" si="189"/>
        <v>201652</v>
      </c>
      <c r="P2419" s="36" t="str">
        <f>CONCATENATE(K2419,MONTH(ExpensesDBTable[[#This Row],[Date]]))</f>
        <v>201612</v>
      </c>
      <c r="Q2419" s="36" t="s">
        <v>108</v>
      </c>
      <c r="R2419" s="36" t="s">
        <v>14</v>
      </c>
      <c r="S2419" s="38">
        <v>4</v>
      </c>
      <c r="T2419" s="36" t="s">
        <v>100</v>
      </c>
      <c r="U2419" s="36" t="s">
        <v>139</v>
      </c>
    </row>
    <row r="2420" spans="10:21" x14ac:dyDescent="0.25">
      <c r="J2420" s="37">
        <v>42725</v>
      </c>
      <c r="K2420" s="36">
        <f t="shared" si="185"/>
        <v>2016</v>
      </c>
      <c r="L2420" s="36" t="str">
        <f t="shared" si="186"/>
        <v>December</v>
      </c>
      <c r="M2420" s="36">
        <f t="shared" si="187"/>
        <v>52</v>
      </c>
      <c r="N2420" s="36">
        <f t="shared" si="188"/>
        <v>21</v>
      </c>
      <c r="O2420" s="36" t="str">
        <f t="shared" si="189"/>
        <v>201652</v>
      </c>
      <c r="P2420" s="36" t="str">
        <f>CONCATENATE(K2420,MONTH(ExpensesDBTable[[#This Row],[Date]]))</f>
        <v>201612</v>
      </c>
      <c r="Q2420" s="36" t="s">
        <v>119</v>
      </c>
      <c r="R2420" s="36" t="s">
        <v>14</v>
      </c>
      <c r="S2420" s="38">
        <v>5</v>
      </c>
      <c r="T2420" s="36" t="s">
        <v>100</v>
      </c>
      <c r="U2420" s="36" t="s">
        <v>2208</v>
      </c>
    </row>
    <row r="2421" spans="10:21" x14ac:dyDescent="0.25">
      <c r="J2421" s="37">
        <v>42726</v>
      </c>
      <c r="K2421" s="36">
        <f t="shared" si="185"/>
        <v>2016</v>
      </c>
      <c r="L2421" s="36" t="str">
        <f t="shared" si="186"/>
        <v>December</v>
      </c>
      <c r="M2421" s="36">
        <f t="shared" si="187"/>
        <v>52</v>
      </c>
      <c r="N2421" s="36">
        <f t="shared" si="188"/>
        <v>22</v>
      </c>
      <c r="O2421" s="36" t="str">
        <f t="shared" si="189"/>
        <v>201652</v>
      </c>
      <c r="P2421" s="36" t="str">
        <f>CONCATENATE(K2421,MONTH(ExpensesDBTable[[#This Row],[Date]]))</f>
        <v>201612</v>
      </c>
      <c r="Q2421" s="36" t="s">
        <v>108</v>
      </c>
      <c r="R2421" s="36" t="s">
        <v>14</v>
      </c>
      <c r="S2421" s="38">
        <v>9.09</v>
      </c>
      <c r="T2421" s="36" t="s">
        <v>100</v>
      </c>
      <c r="U2421" s="36" t="s">
        <v>2209</v>
      </c>
    </row>
    <row r="2422" spans="10:21" x14ac:dyDescent="0.25">
      <c r="J2422" s="37">
        <v>42726</v>
      </c>
      <c r="K2422" s="36">
        <f t="shared" si="185"/>
        <v>2016</v>
      </c>
      <c r="L2422" s="36" t="str">
        <f t="shared" si="186"/>
        <v>December</v>
      </c>
      <c r="M2422" s="36">
        <f t="shared" si="187"/>
        <v>52</v>
      </c>
      <c r="N2422" s="36">
        <f t="shared" si="188"/>
        <v>22</v>
      </c>
      <c r="O2422" s="36" t="str">
        <f t="shared" si="189"/>
        <v>201652</v>
      </c>
      <c r="P2422" s="36" t="str">
        <f>CONCATENATE(K2422,MONTH(ExpensesDBTable[[#This Row],[Date]]))</f>
        <v>201612</v>
      </c>
      <c r="Q2422" s="36" t="s">
        <v>182</v>
      </c>
      <c r="R2422" s="36" t="s">
        <v>14</v>
      </c>
      <c r="S2422" s="38">
        <v>4.4000000000000004</v>
      </c>
      <c r="T2422" s="36" t="s">
        <v>100</v>
      </c>
      <c r="U2422" s="36" t="s">
        <v>2210</v>
      </c>
    </row>
    <row r="2423" spans="10:21" x14ac:dyDescent="0.25">
      <c r="J2423" s="37">
        <v>42726</v>
      </c>
      <c r="K2423" s="36">
        <f t="shared" si="185"/>
        <v>2016</v>
      </c>
      <c r="L2423" s="36" t="str">
        <f t="shared" si="186"/>
        <v>December</v>
      </c>
      <c r="M2423" s="36">
        <f t="shared" si="187"/>
        <v>52</v>
      </c>
      <c r="N2423" s="36">
        <f t="shared" si="188"/>
        <v>22</v>
      </c>
      <c r="O2423" s="36" t="str">
        <f t="shared" si="189"/>
        <v>201652</v>
      </c>
      <c r="P2423" s="36" t="str">
        <f>CONCATENATE(K2423,MONTH(ExpensesDBTable[[#This Row],[Date]]))</f>
        <v>201612</v>
      </c>
      <c r="Q2423" s="36" t="s">
        <v>182</v>
      </c>
      <c r="R2423" s="36" t="s">
        <v>14</v>
      </c>
      <c r="S2423" s="38">
        <v>28</v>
      </c>
      <c r="T2423" s="36" t="s">
        <v>100</v>
      </c>
      <c r="U2423" s="36" t="s">
        <v>2211</v>
      </c>
    </row>
    <row r="2424" spans="10:21" x14ac:dyDescent="0.25">
      <c r="J2424" s="37">
        <v>42726</v>
      </c>
      <c r="K2424" s="36">
        <f t="shared" si="185"/>
        <v>2016</v>
      </c>
      <c r="L2424" s="36" t="str">
        <f t="shared" si="186"/>
        <v>December</v>
      </c>
      <c r="M2424" s="36">
        <f t="shared" si="187"/>
        <v>52</v>
      </c>
      <c r="N2424" s="36">
        <f t="shared" si="188"/>
        <v>22</v>
      </c>
      <c r="O2424" s="36" t="str">
        <f t="shared" si="189"/>
        <v>201652</v>
      </c>
      <c r="P2424" s="36" t="str">
        <f>CONCATENATE(K2424,MONTH(ExpensesDBTable[[#This Row],[Date]]))</f>
        <v>201612</v>
      </c>
      <c r="Q2424" s="36" t="s">
        <v>1238</v>
      </c>
      <c r="R2424" s="36" t="s">
        <v>22</v>
      </c>
      <c r="S2424" s="38">
        <v>37.72</v>
      </c>
      <c r="T2424" s="36" t="s">
        <v>106</v>
      </c>
      <c r="U2424" s="36" t="s">
        <v>1238</v>
      </c>
    </row>
    <row r="2425" spans="10:21" x14ac:dyDescent="0.25">
      <c r="J2425" s="37">
        <v>42726</v>
      </c>
      <c r="K2425" s="36">
        <f t="shared" si="185"/>
        <v>2016</v>
      </c>
      <c r="L2425" s="36" t="str">
        <f t="shared" si="186"/>
        <v>December</v>
      </c>
      <c r="M2425" s="36">
        <f t="shared" si="187"/>
        <v>52</v>
      </c>
      <c r="N2425" s="36">
        <f t="shared" si="188"/>
        <v>22</v>
      </c>
      <c r="O2425" s="36" t="str">
        <f t="shared" si="189"/>
        <v>201652</v>
      </c>
      <c r="P2425" s="36" t="str">
        <f>CONCATENATE(K2425,MONTH(ExpensesDBTable[[#This Row],[Date]]))</f>
        <v>201612</v>
      </c>
      <c r="Q2425" s="36" t="s">
        <v>1051</v>
      </c>
      <c r="R2425" s="36" t="s">
        <v>14</v>
      </c>
      <c r="S2425" s="38">
        <v>5.49</v>
      </c>
      <c r="T2425" s="36" t="s">
        <v>100</v>
      </c>
      <c r="U2425" s="36" t="s">
        <v>2212</v>
      </c>
    </row>
    <row r="2426" spans="10:21" x14ac:dyDescent="0.25">
      <c r="J2426" s="37">
        <v>42726</v>
      </c>
      <c r="K2426" s="36">
        <f t="shared" si="185"/>
        <v>2016</v>
      </c>
      <c r="L2426" s="36" t="str">
        <f t="shared" si="186"/>
        <v>December</v>
      </c>
      <c r="M2426" s="36">
        <f t="shared" si="187"/>
        <v>52</v>
      </c>
      <c r="N2426" s="36">
        <f t="shared" si="188"/>
        <v>22</v>
      </c>
      <c r="O2426" s="36" t="str">
        <f t="shared" si="189"/>
        <v>201652</v>
      </c>
      <c r="P2426" s="36" t="str">
        <f>CONCATENATE(K2426,MONTH(ExpensesDBTable[[#This Row],[Date]]))</f>
        <v>201612</v>
      </c>
      <c r="Q2426" s="36" t="s">
        <v>122</v>
      </c>
      <c r="R2426" s="36" t="s">
        <v>11</v>
      </c>
      <c r="S2426" s="38">
        <v>10</v>
      </c>
      <c r="T2426" s="36" t="s">
        <v>100</v>
      </c>
      <c r="U2426" s="36" t="s">
        <v>548</v>
      </c>
    </row>
    <row r="2427" spans="10:21" x14ac:dyDescent="0.25">
      <c r="J2427" s="37">
        <v>42726</v>
      </c>
      <c r="K2427" s="36">
        <f t="shared" si="185"/>
        <v>2016</v>
      </c>
      <c r="L2427" s="36" t="str">
        <f t="shared" si="186"/>
        <v>December</v>
      </c>
      <c r="M2427" s="36">
        <f t="shared" si="187"/>
        <v>52</v>
      </c>
      <c r="N2427" s="36">
        <f t="shared" si="188"/>
        <v>22</v>
      </c>
      <c r="O2427" s="36" t="str">
        <f t="shared" si="189"/>
        <v>201652</v>
      </c>
      <c r="P2427" s="36" t="str">
        <f>CONCATENATE(K2427,MONTH(ExpensesDBTable[[#This Row],[Date]]))</f>
        <v>201612</v>
      </c>
      <c r="Q2427" s="36" t="s">
        <v>182</v>
      </c>
      <c r="R2427" s="36" t="s">
        <v>18</v>
      </c>
      <c r="S2427" s="38">
        <v>13</v>
      </c>
      <c r="T2427" s="36" t="s">
        <v>106</v>
      </c>
      <c r="U2427" s="36" t="s">
        <v>2197</v>
      </c>
    </row>
    <row r="2428" spans="10:21" x14ac:dyDescent="0.25">
      <c r="J2428" s="37">
        <v>42726</v>
      </c>
      <c r="K2428" s="36">
        <f t="shared" si="185"/>
        <v>2016</v>
      </c>
      <c r="L2428" s="36" t="str">
        <f t="shared" si="186"/>
        <v>December</v>
      </c>
      <c r="M2428" s="36">
        <f t="shared" si="187"/>
        <v>52</v>
      </c>
      <c r="N2428" s="36">
        <f t="shared" si="188"/>
        <v>22</v>
      </c>
      <c r="O2428" s="36" t="str">
        <f t="shared" si="189"/>
        <v>201652</v>
      </c>
      <c r="P2428" s="36" t="str">
        <f>CONCATENATE(K2428,MONTH(ExpensesDBTable[[#This Row],[Date]]))</f>
        <v>201612</v>
      </c>
      <c r="Q2428" s="36" t="s">
        <v>182</v>
      </c>
      <c r="R2428" s="36" t="s">
        <v>14</v>
      </c>
      <c r="S2428" s="38">
        <v>8</v>
      </c>
      <c r="T2428" s="36" t="s">
        <v>100</v>
      </c>
      <c r="U2428" s="36" t="s">
        <v>2127</v>
      </c>
    </row>
    <row r="2429" spans="10:21" x14ac:dyDescent="0.25">
      <c r="J2429" s="37">
        <v>42750</v>
      </c>
      <c r="K2429" s="36">
        <f t="shared" si="185"/>
        <v>2017</v>
      </c>
      <c r="L2429" s="36" t="str">
        <f t="shared" si="186"/>
        <v>January</v>
      </c>
      <c r="M2429" s="36">
        <f t="shared" si="187"/>
        <v>3</v>
      </c>
      <c r="N2429" s="36">
        <f t="shared" si="188"/>
        <v>15</v>
      </c>
      <c r="O2429" s="36" t="str">
        <f t="shared" si="189"/>
        <v>20173</v>
      </c>
      <c r="P2429" s="36" t="str">
        <f>CONCATENATE(K2429,MONTH(ExpensesDBTable[[#This Row],[Date]]))</f>
        <v>20171</v>
      </c>
      <c r="Q2429" s="36" t="s">
        <v>1059</v>
      </c>
      <c r="R2429" s="36" t="s">
        <v>17</v>
      </c>
      <c r="S2429" s="38">
        <v>193.47</v>
      </c>
      <c r="T2429" s="36" t="s">
        <v>106</v>
      </c>
      <c r="U2429" s="36" t="s">
        <v>2213</v>
      </c>
    </row>
    <row r="2430" spans="10:21" x14ac:dyDescent="0.25">
      <c r="J2430" s="37">
        <v>42750</v>
      </c>
      <c r="K2430" s="36">
        <f t="shared" si="185"/>
        <v>2017</v>
      </c>
      <c r="L2430" s="36" t="str">
        <f t="shared" si="186"/>
        <v>January</v>
      </c>
      <c r="M2430" s="36">
        <f t="shared" si="187"/>
        <v>3</v>
      </c>
      <c r="N2430" s="36">
        <f t="shared" si="188"/>
        <v>15</v>
      </c>
      <c r="O2430" s="36" t="str">
        <f t="shared" si="189"/>
        <v>20173</v>
      </c>
      <c r="P2430" s="36" t="str">
        <f>CONCATENATE(K2430,MONTH(ExpensesDBTable[[#This Row],[Date]]))</f>
        <v>20171</v>
      </c>
      <c r="Q2430" s="36" t="s">
        <v>182</v>
      </c>
      <c r="R2430" s="36" t="s">
        <v>19</v>
      </c>
      <c r="S2430" s="38">
        <v>941.65</v>
      </c>
      <c r="T2430" s="36" t="s">
        <v>106</v>
      </c>
      <c r="U2430" s="36" t="s">
        <v>2214</v>
      </c>
    </row>
    <row r="2431" spans="10:21" x14ac:dyDescent="0.25">
      <c r="J2431" s="37">
        <v>42750</v>
      </c>
      <c r="K2431" s="36">
        <f t="shared" si="185"/>
        <v>2017</v>
      </c>
      <c r="L2431" s="36" t="str">
        <f t="shared" si="186"/>
        <v>January</v>
      </c>
      <c r="M2431" s="36">
        <f t="shared" si="187"/>
        <v>3</v>
      </c>
      <c r="N2431" s="36">
        <f t="shared" si="188"/>
        <v>15</v>
      </c>
      <c r="O2431" s="36" t="str">
        <f t="shared" si="189"/>
        <v>20173</v>
      </c>
      <c r="P2431" s="36" t="str">
        <f>CONCATENATE(K2431,MONTH(ExpensesDBTable[[#This Row],[Date]]))</f>
        <v>20171</v>
      </c>
      <c r="Q2431" s="36" t="s">
        <v>108</v>
      </c>
      <c r="R2431" s="36" t="s">
        <v>14</v>
      </c>
      <c r="S2431" s="38">
        <v>6.59</v>
      </c>
      <c r="T2431" s="36" t="s">
        <v>100</v>
      </c>
      <c r="U2431" s="36" t="s">
        <v>2215</v>
      </c>
    </row>
    <row r="2432" spans="10:21" x14ac:dyDescent="0.25">
      <c r="J2432" s="37">
        <v>42750</v>
      </c>
      <c r="K2432" s="36">
        <f t="shared" si="185"/>
        <v>2017</v>
      </c>
      <c r="L2432" s="36" t="str">
        <f t="shared" si="186"/>
        <v>January</v>
      </c>
      <c r="M2432" s="36">
        <f t="shared" si="187"/>
        <v>3</v>
      </c>
      <c r="N2432" s="36">
        <f t="shared" si="188"/>
        <v>15</v>
      </c>
      <c r="O2432" s="36" t="str">
        <f t="shared" si="189"/>
        <v>20173</v>
      </c>
      <c r="P2432" s="36" t="str">
        <f>CONCATENATE(K2432,MONTH(ExpensesDBTable[[#This Row],[Date]]))</f>
        <v>20171</v>
      </c>
      <c r="Q2432" s="36" t="s">
        <v>182</v>
      </c>
      <c r="R2432" s="36" t="s">
        <v>14</v>
      </c>
      <c r="S2432" s="38">
        <v>3.96</v>
      </c>
      <c r="T2432" s="36" t="s">
        <v>100</v>
      </c>
      <c r="U2432" s="36" t="s">
        <v>2216</v>
      </c>
    </row>
    <row r="2433" spans="10:21" x14ac:dyDescent="0.25">
      <c r="J2433" s="37">
        <v>42750</v>
      </c>
      <c r="K2433" s="36">
        <f t="shared" si="185"/>
        <v>2017</v>
      </c>
      <c r="L2433" s="36" t="str">
        <f t="shared" si="186"/>
        <v>January</v>
      </c>
      <c r="M2433" s="36">
        <f t="shared" si="187"/>
        <v>3</v>
      </c>
      <c r="N2433" s="36">
        <f t="shared" si="188"/>
        <v>15</v>
      </c>
      <c r="O2433" s="36" t="str">
        <f t="shared" si="189"/>
        <v>20173</v>
      </c>
      <c r="P2433" s="36" t="str">
        <f>CONCATENATE(K2433,MONTH(ExpensesDBTable[[#This Row],[Date]]))</f>
        <v>20171</v>
      </c>
      <c r="Q2433" s="36" t="s">
        <v>182</v>
      </c>
      <c r="R2433" s="36" t="s">
        <v>14</v>
      </c>
      <c r="S2433" s="38">
        <v>8.61</v>
      </c>
      <c r="T2433" s="36" t="s">
        <v>100</v>
      </c>
      <c r="U2433" s="36" t="s">
        <v>2217</v>
      </c>
    </row>
    <row r="2434" spans="10:21" x14ac:dyDescent="0.25">
      <c r="J2434" s="37">
        <v>42750</v>
      </c>
      <c r="K2434" s="36">
        <f t="shared" si="185"/>
        <v>2017</v>
      </c>
      <c r="L2434" s="36" t="str">
        <f t="shared" si="186"/>
        <v>January</v>
      </c>
      <c r="M2434" s="36">
        <f t="shared" si="187"/>
        <v>3</v>
      </c>
      <c r="N2434" s="36">
        <f t="shared" si="188"/>
        <v>15</v>
      </c>
      <c r="O2434" s="36" t="str">
        <f t="shared" si="189"/>
        <v>20173</v>
      </c>
      <c r="P2434" s="36" t="str">
        <f>CONCATENATE(K2434,MONTH(ExpensesDBTable[[#This Row],[Date]]))</f>
        <v>20171</v>
      </c>
      <c r="Q2434" s="36" t="s">
        <v>119</v>
      </c>
      <c r="R2434" s="36" t="s">
        <v>14</v>
      </c>
      <c r="S2434" s="38">
        <v>10.54</v>
      </c>
      <c r="T2434" s="36" t="s">
        <v>100</v>
      </c>
      <c r="U2434" s="36" t="s">
        <v>2218</v>
      </c>
    </row>
    <row r="2435" spans="10:21" x14ac:dyDescent="0.25">
      <c r="J2435" s="37">
        <v>42751</v>
      </c>
      <c r="K2435" s="36">
        <f t="shared" si="185"/>
        <v>2017</v>
      </c>
      <c r="L2435" s="36" t="str">
        <f t="shared" si="186"/>
        <v>January</v>
      </c>
      <c r="M2435" s="36">
        <f t="shared" si="187"/>
        <v>4</v>
      </c>
      <c r="N2435" s="36">
        <f t="shared" si="188"/>
        <v>16</v>
      </c>
      <c r="O2435" s="36" t="str">
        <f t="shared" si="189"/>
        <v>20174</v>
      </c>
      <c r="P2435" s="36" t="str">
        <f>CONCATENATE(K2435,MONTH(ExpensesDBTable[[#This Row],[Date]]))</f>
        <v>20171</v>
      </c>
      <c r="Q2435" s="36" t="s">
        <v>128</v>
      </c>
      <c r="R2435" s="36" t="s">
        <v>22</v>
      </c>
      <c r="S2435" s="38">
        <v>324.72000000000003</v>
      </c>
      <c r="T2435" s="36" t="s">
        <v>106</v>
      </c>
      <c r="U2435" s="36" t="s">
        <v>2219</v>
      </c>
    </row>
    <row r="2436" spans="10:21" x14ac:dyDescent="0.25">
      <c r="J2436" s="37">
        <v>42751</v>
      </c>
      <c r="K2436" s="36">
        <f t="shared" si="185"/>
        <v>2017</v>
      </c>
      <c r="L2436" s="36" t="str">
        <f t="shared" si="186"/>
        <v>January</v>
      </c>
      <c r="M2436" s="36">
        <f t="shared" si="187"/>
        <v>4</v>
      </c>
      <c r="N2436" s="36">
        <f t="shared" si="188"/>
        <v>16</v>
      </c>
      <c r="O2436" s="36" t="str">
        <f t="shared" si="189"/>
        <v>20174</v>
      </c>
      <c r="P2436" s="36" t="str">
        <f>CONCATENATE(K2436,MONTH(ExpensesDBTable[[#This Row],[Date]]))</f>
        <v>20171</v>
      </c>
      <c r="Q2436" s="36" t="s">
        <v>199</v>
      </c>
      <c r="R2436" s="36" t="s">
        <v>14</v>
      </c>
      <c r="S2436" s="38">
        <v>11.5</v>
      </c>
      <c r="T2436" s="36" t="s">
        <v>100</v>
      </c>
      <c r="U2436" s="36" t="s">
        <v>1555</v>
      </c>
    </row>
    <row r="2437" spans="10:21" x14ac:dyDescent="0.25">
      <c r="J2437" s="37">
        <v>42751</v>
      </c>
      <c r="K2437" s="36">
        <f t="shared" si="185"/>
        <v>2017</v>
      </c>
      <c r="L2437" s="36" t="str">
        <f t="shared" si="186"/>
        <v>January</v>
      </c>
      <c r="M2437" s="36">
        <f t="shared" si="187"/>
        <v>4</v>
      </c>
      <c r="N2437" s="36">
        <f t="shared" si="188"/>
        <v>16</v>
      </c>
      <c r="O2437" s="36" t="str">
        <f t="shared" si="189"/>
        <v>20174</v>
      </c>
      <c r="P2437" s="36" t="str">
        <f>CONCATENATE(K2437,MONTH(ExpensesDBTable[[#This Row],[Date]]))</f>
        <v>20171</v>
      </c>
      <c r="Q2437" s="36" t="s">
        <v>108</v>
      </c>
      <c r="R2437" s="36" t="s">
        <v>14</v>
      </c>
      <c r="S2437" s="38">
        <v>35.71</v>
      </c>
      <c r="T2437" s="36" t="s">
        <v>100</v>
      </c>
      <c r="U2437" s="36" t="s">
        <v>2220</v>
      </c>
    </row>
    <row r="2438" spans="10:21" x14ac:dyDescent="0.25">
      <c r="J2438" s="37">
        <v>42752</v>
      </c>
      <c r="K2438" s="36">
        <f t="shared" si="185"/>
        <v>2017</v>
      </c>
      <c r="L2438" s="36" t="str">
        <f t="shared" si="186"/>
        <v>January</v>
      </c>
      <c r="M2438" s="36">
        <f t="shared" si="187"/>
        <v>4</v>
      </c>
      <c r="N2438" s="36">
        <f t="shared" si="188"/>
        <v>17</v>
      </c>
      <c r="O2438" s="36" t="str">
        <f t="shared" si="189"/>
        <v>20174</v>
      </c>
      <c r="P2438" s="36" t="str">
        <f>CONCATENATE(K2438,MONTH(ExpensesDBTable[[#This Row],[Date]]))</f>
        <v>20171</v>
      </c>
      <c r="Q2438" s="36" t="s">
        <v>119</v>
      </c>
      <c r="R2438" s="36" t="s">
        <v>14</v>
      </c>
      <c r="S2438" s="38">
        <v>14.18</v>
      </c>
      <c r="T2438" s="36" t="s">
        <v>100</v>
      </c>
      <c r="U2438" s="36" t="s">
        <v>2221</v>
      </c>
    </row>
    <row r="2439" spans="10:21" x14ac:dyDescent="0.25">
      <c r="J2439" s="37">
        <v>42752</v>
      </c>
      <c r="K2439" s="36">
        <f t="shared" si="185"/>
        <v>2017</v>
      </c>
      <c r="L2439" s="36" t="str">
        <f t="shared" si="186"/>
        <v>January</v>
      </c>
      <c r="M2439" s="36">
        <f t="shared" si="187"/>
        <v>4</v>
      </c>
      <c r="N2439" s="36">
        <f t="shared" si="188"/>
        <v>17</v>
      </c>
      <c r="O2439" s="36" t="str">
        <f t="shared" si="189"/>
        <v>20174</v>
      </c>
      <c r="P2439" s="36" t="str">
        <f>CONCATENATE(K2439,MONTH(ExpensesDBTable[[#This Row],[Date]]))</f>
        <v>20171</v>
      </c>
      <c r="Q2439" s="36" t="s">
        <v>182</v>
      </c>
      <c r="R2439" s="36" t="s">
        <v>14</v>
      </c>
      <c r="S2439" s="38">
        <v>13</v>
      </c>
      <c r="T2439" s="36" t="s">
        <v>100</v>
      </c>
      <c r="U2439" s="36" t="s">
        <v>2222</v>
      </c>
    </row>
    <row r="2440" spans="10:21" x14ac:dyDescent="0.25">
      <c r="J2440" s="37">
        <v>42754</v>
      </c>
      <c r="K2440" s="36">
        <f t="shared" si="185"/>
        <v>2017</v>
      </c>
      <c r="L2440" s="36" t="str">
        <f t="shared" si="186"/>
        <v>January</v>
      </c>
      <c r="M2440" s="36">
        <f t="shared" si="187"/>
        <v>4</v>
      </c>
      <c r="N2440" s="36">
        <f t="shared" si="188"/>
        <v>19</v>
      </c>
      <c r="O2440" s="36" t="str">
        <f t="shared" si="189"/>
        <v>20174</v>
      </c>
      <c r="P2440" s="36" t="str">
        <f>CONCATENATE(K2440,MONTH(ExpensesDBTable[[#This Row],[Date]]))</f>
        <v>20171</v>
      </c>
      <c r="Q2440" s="36" t="s">
        <v>989</v>
      </c>
      <c r="R2440" s="36" t="s">
        <v>14</v>
      </c>
      <c r="S2440" s="38">
        <v>15.3</v>
      </c>
      <c r="T2440" s="36" t="s">
        <v>100</v>
      </c>
      <c r="U2440" s="36" t="s">
        <v>1555</v>
      </c>
    </row>
    <row r="2441" spans="10:21" x14ac:dyDescent="0.25">
      <c r="J2441" s="37">
        <v>42754</v>
      </c>
      <c r="K2441" s="36">
        <f t="shared" si="185"/>
        <v>2017</v>
      </c>
      <c r="L2441" s="36" t="str">
        <f t="shared" si="186"/>
        <v>January</v>
      </c>
      <c r="M2441" s="36">
        <f t="shared" si="187"/>
        <v>4</v>
      </c>
      <c r="N2441" s="36">
        <f t="shared" si="188"/>
        <v>19</v>
      </c>
      <c r="O2441" s="36" t="str">
        <f t="shared" si="189"/>
        <v>20174</v>
      </c>
      <c r="P2441" s="36" t="str">
        <f>CONCATENATE(K2441,MONTH(ExpensesDBTable[[#This Row],[Date]]))</f>
        <v>20171</v>
      </c>
      <c r="Q2441" s="36" t="s">
        <v>182</v>
      </c>
      <c r="R2441" s="36" t="s">
        <v>14</v>
      </c>
      <c r="S2441" s="38">
        <v>4</v>
      </c>
      <c r="T2441" s="36" t="s">
        <v>100</v>
      </c>
      <c r="U2441" s="36" t="s">
        <v>1392</v>
      </c>
    </row>
    <row r="2442" spans="10:21" x14ac:dyDescent="0.25">
      <c r="J2442" s="37">
        <v>42754</v>
      </c>
      <c r="K2442" s="36">
        <f t="shared" si="185"/>
        <v>2017</v>
      </c>
      <c r="L2442" s="36" t="str">
        <f t="shared" si="186"/>
        <v>January</v>
      </c>
      <c r="M2442" s="36">
        <f t="shared" si="187"/>
        <v>4</v>
      </c>
      <c r="N2442" s="36">
        <f t="shared" si="188"/>
        <v>19</v>
      </c>
      <c r="O2442" s="36" t="str">
        <f t="shared" si="189"/>
        <v>20174</v>
      </c>
      <c r="P2442" s="36" t="str">
        <f>CONCATENATE(K2442,MONTH(ExpensesDBTable[[#This Row],[Date]]))</f>
        <v>20171</v>
      </c>
      <c r="Q2442" s="36" t="s">
        <v>1192</v>
      </c>
      <c r="R2442" s="36" t="s">
        <v>21</v>
      </c>
      <c r="S2442" s="38">
        <v>1520</v>
      </c>
      <c r="T2442" s="36" t="s">
        <v>106</v>
      </c>
      <c r="U2442" s="36" t="s">
        <v>2223</v>
      </c>
    </row>
    <row r="2443" spans="10:21" x14ac:dyDescent="0.25">
      <c r="J2443" s="37">
        <v>42754</v>
      </c>
      <c r="K2443" s="36">
        <f t="shared" ref="K2443:K2506" si="190">YEAR(J2443)</f>
        <v>2017</v>
      </c>
      <c r="L2443" s="36" t="str">
        <f t="shared" ref="L2443:L2506" si="191">TEXT(DATE(1,MONTH(J2443),1),"MMMM")</f>
        <v>January</v>
      </c>
      <c r="M2443" s="36">
        <f t="shared" ref="M2443:M2506" si="192">WEEKNUM(J2443,2)</f>
        <v>4</v>
      </c>
      <c r="N2443" s="36">
        <f t="shared" ref="N2443:N2506" si="193">DAY(J2443)</f>
        <v>19</v>
      </c>
      <c r="O2443" s="36" t="str">
        <f t="shared" ref="O2443:O2506" si="194">CONCATENATE(K2443,M2443)</f>
        <v>20174</v>
      </c>
      <c r="P2443" s="36" t="str">
        <f>CONCATENATE(K2443,MONTH(ExpensesDBTable[[#This Row],[Date]]))</f>
        <v>20171</v>
      </c>
      <c r="Q2443" s="36" t="s">
        <v>182</v>
      </c>
      <c r="R2443" s="36" t="s">
        <v>14</v>
      </c>
      <c r="S2443" s="38">
        <v>2.41</v>
      </c>
      <c r="T2443" s="36" t="s">
        <v>100</v>
      </c>
      <c r="U2443" s="36" t="s">
        <v>2224</v>
      </c>
    </row>
    <row r="2444" spans="10:21" x14ac:dyDescent="0.25">
      <c r="J2444" s="37">
        <v>42754</v>
      </c>
      <c r="K2444" s="36">
        <f t="shared" si="190"/>
        <v>2017</v>
      </c>
      <c r="L2444" s="36" t="str">
        <f t="shared" si="191"/>
        <v>January</v>
      </c>
      <c r="M2444" s="36">
        <f t="shared" si="192"/>
        <v>4</v>
      </c>
      <c r="N2444" s="36">
        <f t="shared" si="193"/>
        <v>19</v>
      </c>
      <c r="O2444" s="36" t="str">
        <f t="shared" si="194"/>
        <v>20174</v>
      </c>
      <c r="P2444" s="36" t="str">
        <f>CONCATENATE(K2444,MONTH(ExpensesDBTable[[#This Row],[Date]]))</f>
        <v>20171</v>
      </c>
      <c r="Q2444" s="36" t="s">
        <v>145</v>
      </c>
      <c r="R2444" s="36" t="s">
        <v>23</v>
      </c>
      <c r="S2444" s="38">
        <v>46.6</v>
      </c>
      <c r="T2444" s="36" t="s">
        <v>106</v>
      </c>
      <c r="U2444" s="36" t="s">
        <v>2225</v>
      </c>
    </row>
    <row r="2445" spans="10:21" x14ac:dyDescent="0.25">
      <c r="J2445" s="37">
        <v>42755</v>
      </c>
      <c r="K2445" s="36">
        <f t="shared" si="190"/>
        <v>2017</v>
      </c>
      <c r="L2445" s="36" t="str">
        <f t="shared" si="191"/>
        <v>January</v>
      </c>
      <c r="M2445" s="36">
        <f t="shared" si="192"/>
        <v>4</v>
      </c>
      <c r="N2445" s="36">
        <f t="shared" si="193"/>
        <v>20</v>
      </c>
      <c r="O2445" s="36" t="str">
        <f t="shared" si="194"/>
        <v>20174</v>
      </c>
      <c r="P2445" s="36" t="str">
        <f>CONCATENATE(K2445,MONTH(ExpensesDBTable[[#This Row],[Date]]))</f>
        <v>20171</v>
      </c>
      <c r="Q2445" s="36" t="s">
        <v>171</v>
      </c>
      <c r="R2445" s="36" t="s">
        <v>18</v>
      </c>
      <c r="S2445" s="38">
        <v>10</v>
      </c>
      <c r="T2445" s="36" t="s">
        <v>106</v>
      </c>
      <c r="U2445" s="36" t="s">
        <v>2226</v>
      </c>
    </row>
    <row r="2446" spans="10:21" x14ac:dyDescent="0.25">
      <c r="J2446" s="37">
        <v>42755</v>
      </c>
      <c r="K2446" s="36">
        <f t="shared" si="190"/>
        <v>2017</v>
      </c>
      <c r="L2446" s="36" t="str">
        <f t="shared" si="191"/>
        <v>January</v>
      </c>
      <c r="M2446" s="36">
        <f t="shared" si="192"/>
        <v>4</v>
      </c>
      <c r="N2446" s="36">
        <f t="shared" si="193"/>
        <v>20</v>
      </c>
      <c r="O2446" s="36" t="str">
        <f t="shared" si="194"/>
        <v>20174</v>
      </c>
      <c r="P2446" s="36" t="str">
        <f>CONCATENATE(K2446,MONTH(ExpensesDBTable[[#This Row],[Date]]))</f>
        <v>20171</v>
      </c>
      <c r="Q2446" s="36" t="s">
        <v>119</v>
      </c>
      <c r="R2446" s="36" t="s">
        <v>14</v>
      </c>
      <c r="S2446" s="38">
        <v>12.6</v>
      </c>
      <c r="T2446" s="36" t="s">
        <v>100</v>
      </c>
      <c r="U2446" s="36" t="s">
        <v>2227</v>
      </c>
    </row>
    <row r="2447" spans="10:21" x14ac:dyDescent="0.25">
      <c r="J2447" s="37">
        <v>42755</v>
      </c>
      <c r="K2447" s="36">
        <f t="shared" si="190"/>
        <v>2017</v>
      </c>
      <c r="L2447" s="36" t="str">
        <f t="shared" si="191"/>
        <v>January</v>
      </c>
      <c r="M2447" s="36">
        <f t="shared" si="192"/>
        <v>4</v>
      </c>
      <c r="N2447" s="36">
        <f t="shared" si="193"/>
        <v>20</v>
      </c>
      <c r="O2447" s="36" t="str">
        <f t="shared" si="194"/>
        <v>20174</v>
      </c>
      <c r="P2447" s="36" t="str">
        <f>CONCATENATE(K2447,MONTH(ExpensesDBTable[[#This Row],[Date]]))</f>
        <v>20171</v>
      </c>
      <c r="Q2447" s="36" t="s">
        <v>1051</v>
      </c>
      <c r="R2447" s="36" t="s">
        <v>14</v>
      </c>
      <c r="S2447" s="38">
        <v>6.5</v>
      </c>
      <c r="T2447" s="36" t="s">
        <v>100</v>
      </c>
      <c r="U2447" s="36" t="s">
        <v>159</v>
      </c>
    </row>
    <row r="2448" spans="10:21" x14ac:dyDescent="0.25">
      <c r="J2448" s="37">
        <v>42755</v>
      </c>
      <c r="K2448" s="36">
        <f t="shared" si="190"/>
        <v>2017</v>
      </c>
      <c r="L2448" s="36" t="str">
        <f t="shared" si="191"/>
        <v>January</v>
      </c>
      <c r="M2448" s="36">
        <f t="shared" si="192"/>
        <v>4</v>
      </c>
      <c r="N2448" s="36">
        <f t="shared" si="193"/>
        <v>20</v>
      </c>
      <c r="O2448" s="36" t="str">
        <f t="shared" si="194"/>
        <v>20174</v>
      </c>
      <c r="P2448" s="36" t="str">
        <f>CONCATENATE(K2448,MONTH(ExpensesDBTable[[#This Row],[Date]]))</f>
        <v>20171</v>
      </c>
      <c r="Q2448" s="36" t="s">
        <v>182</v>
      </c>
      <c r="R2448" s="36" t="s">
        <v>14</v>
      </c>
      <c r="S2448" s="38">
        <v>10.49</v>
      </c>
      <c r="T2448" s="36" t="s">
        <v>100</v>
      </c>
      <c r="U2448" s="36" t="s">
        <v>2228</v>
      </c>
    </row>
    <row r="2449" spans="10:21" x14ac:dyDescent="0.25">
      <c r="J2449" s="37">
        <v>42756</v>
      </c>
      <c r="K2449" s="36">
        <f t="shared" si="190"/>
        <v>2017</v>
      </c>
      <c r="L2449" s="36" t="str">
        <f t="shared" si="191"/>
        <v>January</v>
      </c>
      <c r="M2449" s="36">
        <f t="shared" si="192"/>
        <v>4</v>
      </c>
      <c r="N2449" s="36">
        <f t="shared" si="193"/>
        <v>21</v>
      </c>
      <c r="O2449" s="36" t="str">
        <f t="shared" si="194"/>
        <v>20174</v>
      </c>
      <c r="P2449" s="36" t="str">
        <f>CONCATENATE(K2449,MONTH(ExpensesDBTable[[#This Row],[Date]]))</f>
        <v>20171</v>
      </c>
      <c r="Q2449" s="36" t="s">
        <v>182</v>
      </c>
      <c r="R2449" s="36" t="s">
        <v>17</v>
      </c>
      <c r="S2449" s="38">
        <v>14.5</v>
      </c>
      <c r="T2449" s="36" t="s">
        <v>106</v>
      </c>
      <c r="U2449" s="36" t="s">
        <v>1504</v>
      </c>
    </row>
    <row r="2450" spans="10:21" x14ac:dyDescent="0.25">
      <c r="J2450" s="37">
        <v>42756</v>
      </c>
      <c r="K2450" s="36">
        <f t="shared" si="190"/>
        <v>2017</v>
      </c>
      <c r="L2450" s="36" t="str">
        <f t="shared" si="191"/>
        <v>January</v>
      </c>
      <c r="M2450" s="36">
        <f t="shared" si="192"/>
        <v>4</v>
      </c>
      <c r="N2450" s="36">
        <f t="shared" si="193"/>
        <v>21</v>
      </c>
      <c r="O2450" s="36" t="str">
        <f t="shared" si="194"/>
        <v>20174</v>
      </c>
      <c r="P2450" s="36" t="str">
        <f>CONCATENATE(K2450,MONTH(ExpensesDBTable[[#This Row],[Date]]))</f>
        <v>20171</v>
      </c>
      <c r="Q2450" s="36" t="s">
        <v>604</v>
      </c>
      <c r="R2450" s="36" t="s">
        <v>14</v>
      </c>
      <c r="S2450" s="38">
        <v>27</v>
      </c>
      <c r="T2450" s="36" t="s">
        <v>100</v>
      </c>
      <c r="U2450" s="36" t="s">
        <v>2229</v>
      </c>
    </row>
    <row r="2451" spans="10:21" x14ac:dyDescent="0.25">
      <c r="J2451" s="37">
        <v>42756</v>
      </c>
      <c r="K2451" s="36">
        <f t="shared" si="190"/>
        <v>2017</v>
      </c>
      <c r="L2451" s="36" t="str">
        <f t="shared" si="191"/>
        <v>January</v>
      </c>
      <c r="M2451" s="36">
        <f t="shared" si="192"/>
        <v>4</v>
      </c>
      <c r="N2451" s="36">
        <f t="shared" si="193"/>
        <v>21</v>
      </c>
      <c r="O2451" s="36" t="str">
        <f t="shared" si="194"/>
        <v>20174</v>
      </c>
      <c r="P2451" s="36" t="str">
        <f>CONCATENATE(K2451,MONTH(ExpensesDBTable[[#This Row],[Date]]))</f>
        <v>20171</v>
      </c>
      <c r="Q2451" s="36" t="s">
        <v>319</v>
      </c>
      <c r="R2451" s="36" t="s">
        <v>18</v>
      </c>
      <c r="S2451" s="38">
        <v>200.38</v>
      </c>
      <c r="T2451" s="36" t="s">
        <v>106</v>
      </c>
      <c r="U2451" s="36" t="s">
        <v>2230</v>
      </c>
    </row>
    <row r="2452" spans="10:21" x14ac:dyDescent="0.25">
      <c r="J2452" s="37">
        <v>42756</v>
      </c>
      <c r="K2452" s="36">
        <f t="shared" si="190"/>
        <v>2017</v>
      </c>
      <c r="L2452" s="36" t="str">
        <f t="shared" si="191"/>
        <v>January</v>
      </c>
      <c r="M2452" s="36">
        <f t="shared" si="192"/>
        <v>4</v>
      </c>
      <c r="N2452" s="36">
        <f t="shared" si="193"/>
        <v>21</v>
      </c>
      <c r="O2452" s="36" t="str">
        <f t="shared" si="194"/>
        <v>20174</v>
      </c>
      <c r="P2452" s="36" t="str">
        <f>CONCATENATE(K2452,MONTH(ExpensesDBTable[[#This Row],[Date]]))</f>
        <v>20171</v>
      </c>
      <c r="Q2452" s="36" t="s">
        <v>182</v>
      </c>
      <c r="R2452" s="36" t="s">
        <v>14</v>
      </c>
      <c r="S2452" s="38">
        <v>25.5</v>
      </c>
      <c r="T2452" s="36" t="s">
        <v>100</v>
      </c>
      <c r="U2452" s="36" t="s">
        <v>2231</v>
      </c>
    </row>
    <row r="2453" spans="10:21" x14ac:dyDescent="0.25">
      <c r="J2453" s="37">
        <v>42756</v>
      </c>
      <c r="K2453" s="36">
        <f t="shared" si="190"/>
        <v>2017</v>
      </c>
      <c r="L2453" s="36" t="str">
        <f t="shared" si="191"/>
        <v>January</v>
      </c>
      <c r="M2453" s="36">
        <f t="shared" si="192"/>
        <v>4</v>
      </c>
      <c r="N2453" s="36">
        <f t="shared" si="193"/>
        <v>21</v>
      </c>
      <c r="O2453" s="36" t="str">
        <f t="shared" si="194"/>
        <v>20174</v>
      </c>
      <c r="P2453" s="36" t="str">
        <f>CONCATENATE(K2453,MONTH(ExpensesDBTable[[#This Row],[Date]]))</f>
        <v>20171</v>
      </c>
      <c r="Q2453" s="36" t="s">
        <v>1238</v>
      </c>
      <c r="R2453" s="36" t="s">
        <v>22</v>
      </c>
      <c r="S2453" s="38">
        <v>27.25</v>
      </c>
      <c r="T2453" s="36" t="s">
        <v>106</v>
      </c>
      <c r="U2453" s="36" t="s">
        <v>2232</v>
      </c>
    </row>
    <row r="2454" spans="10:21" x14ac:dyDescent="0.25">
      <c r="J2454" s="37">
        <v>42757</v>
      </c>
      <c r="K2454" s="36">
        <f t="shared" si="190"/>
        <v>2017</v>
      </c>
      <c r="L2454" s="36" t="str">
        <f t="shared" si="191"/>
        <v>January</v>
      </c>
      <c r="M2454" s="36">
        <f t="shared" si="192"/>
        <v>4</v>
      </c>
      <c r="N2454" s="36">
        <f t="shared" si="193"/>
        <v>22</v>
      </c>
      <c r="O2454" s="36" t="str">
        <f t="shared" si="194"/>
        <v>20174</v>
      </c>
      <c r="P2454" s="36" t="str">
        <f>CONCATENATE(K2454,MONTH(ExpensesDBTable[[#This Row],[Date]]))</f>
        <v>20171</v>
      </c>
      <c r="Q2454" s="36" t="s">
        <v>130</v>
      </c>
      <c r="R2454" s="36" t="s">
        <v>14</v>
      </c>
      <c r="S2454" s="38">
        <v>15</v>
      </c>
      <c r="T2454" s="36" t="s">
        <v>100</v>
      </c>
      <c r="U2454" s="36" t="s">
        <v>2233</v>
      </c>
    </row>
    <row r="2455" spans="10:21" x14ac:dyDescent="0.25">
      <c r="J2455" s="37">
        <v>42757</v>
      </c>
      <c r="K2455" s="36">
        <f t="shared" si="190"/>
        <v>2017</v>
      </c>
      <c r="L2455" s="36" t="str">
        <f t="shared" si="191"/>
        <v>January</v>
      </c>
      <c r="M2455" s="36">
        <f t="shared" si="192"/>
        <v>4</v>
      </c>
      <c r="N2455" s="36">
        <f t="shared" si="193"/>
        <v>22</v>
      </c>
      <c r="O2455" s="36" t="str">
        <f t="shared" si="194"/>
        <v>20174</v>
      </c>
      <c r="P2455" s="36" t="str">
        <f>CONCATENATE(K2455,MONTH(ExpensesDBTable[[#This Row],[Date]]))</f>
        <v>20171</v>
      </c>
      <c r="Q2455" s="36" t="s">
        <v>182</v>
      </c>
      <c r="R2455" s="36" t="s">
        <v>14</v>
      </c>
      <c r="S2455" s="38">
        <v>2.8</v>
      </c>
      <c r="T2455" s="36" t="s">
        <v>100</v>
      </c>
      <c r="U2455" s="36" t="s">
        <v>1085</v>
      </c>
    </row>
    <row r="2456" spans="10:21" x14ac:dyDescent="0.25">
      <c r="J2456" s="37">
        <v>42757</v>
      </c>
      <c r="K2456" s="36">
        <f t="shared" si="190"/>
        <v>2017</v>
      </c>
      <c r="L2456" s="36" t="str">
        <f t="shared" si="191"/>
        <v>January</v>
      </c>
      <c r="M2456" s="36">
        <f t="shared" si="192"/>
        <v>4</v>
      </c>
      <c r="N2456" s="36">
        <f t="shared" si="193"/>
        <v>22</v>
      </c>
      <c r="O2456" s="36" t="str">
        <f t="shared" si="194"/>
        <v>20174</v>
      </c>
      <c r="P2456" s="36" t="str">
        <f>CONCATENATE(K2456,MONTH(ExpensesDBTable[[#This Row],[Date]]))</f>
        <v>20171</v>
      </c>
      <c r="Q2456" s="36" t="s">
        <v>119</v>
      </c>
      <c r="R2456" s="36" t="s">
        <v>14</v>
      </c>
      <c r="S2456" s="38">
        <v>5.66</v>
      </c>
      <c r="T2456" s="36" t="s">
        <v>100</v>
      </c>
      <c r="U2456" s="36" t="s">
        <v>2234</v>
      </c>
    </row>
    <row r="2457" spans="10:21" x14ac:dyDescent="0.25">
      <c r="J2457" s="37">
        <v>42757</v>
      </c>
      <c r="K2457" s="36">
        <f t="shared" si="190"/>
        <v>2017</v>
      </c>
      <c r="L2457" s="36" t="str">
        <f t="shared" si="191"/>
        <v>January</v>
      </c>
      <c r="M2457" s="36">
        <f t="shared" si="192"/>
        <v>4</v>
      </c>
      <c r="N2457" s="36">
        <f t="shared" si="193"/>
        <v>22</v>
      </c>
      <c r="O2457" s="36" t="str">
        <f t="shared" si="194"/>
        <v>20174</v>
      </c>
      <c r="P2457" s="36" t="str">
        <f>CONCATENATE(K2457,MONTH(ExpensesDBTable[[#This Row],[Date]]))</f>
        <v>20171</v>
      </c>
      <c r="Q2457" s="36" t="s">
        <v>319</v>
      </c>
      <c r="R2457" s="36" t="s">
        <v>14</v>
      </c>
      <c r="S2457" s="38">
        <v>13.97</v>
      </c>
      <c r="T2457" s="36" t="s">
        <v>100</v>
      </c>
      <c r="U2457" s="36" t="s">
        <v>2235</v>
      </c>
    </row>
    <row r="2458" spans="10:21" x14ac:dyDescent="0.25">
      <c r="J2458" s="37">
        <v>42757</v>
      </c>
      <c r="K2458" s="36">
        <f t="shared" si="190"/>
        <v>2017</v>
      </c>
      <c r="L2458" s="36" t="str">
        <f t="shared" si="191"/>
        <v>January</v>
      </c>
      <c r="M2458" s="36">
        <f t="shared" si="192"/>
        <v>4</v>
      </c>
      <c r="N2458" s="36">
        <f t="shared" si="193"/>
        <v>22</v>
      </c>
      <c r="O2458" s="36" t="str">
        <f t="shared" si="194"/>
        <v>20174</v>
      </c>
      <c r="P2458" s="36" t="str">
        <f>CONCATENATE(K2458,MONTH(ExpensesDBTable[[#This Row],[Date]]))</f>
        <v>20171</v>
      </c>
      <c r="Q2458" s="36" t="s">
        <v>265</v>
      </c>
      <c r="R2458" s="36" t="s">
        <v>18</v>
      </c>
      <c r="S2458" s="38">
        <v>50</v>
      </c>
      <c r="T2458" s="36" t="s">
        <v>106</v>
      </c>
      <c r="U2458" s="36" t="s">
        <v>2236</v>
      </c>
    </row>
    <row r="2459" spans="10:21" x14ac:dyDescent="0.25">
      <c r="J2459" s="37">
        <v>42758</v>
      </c>
      <c r="K2459" s="36">
        <f t="shared" si="190"/>
        <v>2017</v>
      </c>
      <c r="L2459" s="36" t="str">
        <f t="shared" si="191"/>
        <v>January</v>
      </c>
      <c r="M2459" s="36">
        <f t="shared" si="192"/>
        <v>5</v>
      </c>
      <c r="N2459" s="36">
        <f t="shared" si="193"/>
        <v>23</v>
      </c>
      <c r="O2459" s="36" t="str">
        <f t="shared" si="194"/>
        <v>20175</v>
      </c>
      <c r="P2459" s="36" t="str">
        <f>CONCATENATE(K2459,MONTH(ExpensesDBTable[[#This Row],[Date]]))</f>
        <v>20171</v>
      </c>
      <c r="Q2459" s="36" t="s">
        <v>119</v>
      </c>
      <c r="R2459" s="36" t="s">
        <v>14</v>
      </c>
      <c r="S2459" s="38">
        <v>21.67</v>
      </c>
      <c r="T2459" s="36" t="s">
        <v>100</v>
      </c>
      <c r="U2459" s="36" t="s">
        <v>2237</v>
      </c>
    </row>
    <row r="2460" spans="10:21" x14ac:dyDescent="0.25">
      <c r="J2460" s="37">
        <v>42758</v>
      </c>
      <c r="K2460" s="36">
        <f t="shared" si="190"/>
        <v>2017</v>
      </c>
      <c r="L2460" s="36" t="str">
        <f t="shared" si="191"/>
        <v>January</v>
      </c>
      <c r="M2460" s="36">
        <f t="shared" si="192"/>
        <v>5</v>
      </c>
      <c r="N2460" s="36">
        <f t="shared" si="193"/>
        <v>23</v>
      </c>
      <c r="O2460" s="36" t="str">
        <f t="shared" si="194"/>
        <v>20175</v>
      </c>
      <c r="P2460" s="36" t="str">
        <f>CONCATENATE(K2460,MONTH(ExpensesDBTable[[#This Row],[Date]]))</f>
        <v>20171</v>
      </c>
      <c r="Q2460" s="36" t="s">
        <v>108</v>
      </c>
      <c r="R2460" s="36" t="s">
        <v>14</v>
      </c>
      <c r="S2460" s="38">
        <v>3.9</v>
      </c>
      <c r="T2460" s="36" t="s">
        <v>100</v>
      </c>
      <c r="U2460" s="36" t="s">
        <v>2238</v>
      </c>
    </row>
    <row r="2461" spans="10:21" x14ac:dyDescent="0.25">
      <c r="J2461" s="37">
        <v>42758</v>
      </c>
      <c r="K2461" s="36">
        <f t="shared" si="190"/>
        <v>2017</v>
      </c>
      <c r="L2461" s="36" t="str">
        <f t="shared" si="191"/>
        <v>January</v>
      </c>
      <c r="M2461" s="36">
        <f t="shared" si="192"/>
        <v>5</v>
      </c>
      <c r="N2461" s="36">
        <f t="shared" si="193"/>
        <v>23</v>
      </c>
      <c r="O2461" s="36" t="str">
        <f t="shared" si="194"/>
        <v>20175</v>
      </c>
      <c r="P2461" s="36" t="str">
        <f>CONCATENATE(K2461,MONTH(ExpensesDBTable[[#This Row],[Date]]))</f>
        <v>20171</v>
      </c>
      <c r="Q2461" s="36" t="s">
        <v>1476</v>
      </c>
      <c r="R2461" s="36" t="s">
        <v>23</v>
      </c>
      <c r="S2461" s="38">
        <v>12</v>
      </c>
      <c r="T2461" s="36" t="s">
        <v>106</v>
      </c>
      <c r="U2461" s="36" t="s">
        <v>2239</v>
      </c>
    </row>
    <row r="2462" spans="10:21" x14ac:dyDescent="0.25">
      <c r="J2462" s="37">
        <v>42758</v>
      </c>
      <c r="K2462" s="36">
        <f t="shared" si="190"/>
        <v>2017</v>
      </c>
      <c r="L2462" s="36" t="str">
        <f t="shared" si="191"/>
        <v>January</v>
      </c>
      <c r="M2462" s="36">
        <f t="shared" si="192"/>
        <v>5</v>
      </c>
      <c r="N2462" s="36">
        <f t="shared" si="193"/>
        <v>23</v>
      </c>
      <c r="O2462" s="36" t="str">
        <f t="shared" si="194"/>
        <v>20175</v>
      </c>
      <c r="P2462" s="36" t="str">
        <f>CONCATENATE(K2462,MONTH(ExpensesDBTable[[#This Row],[Date]]))</f>
        <v>20171</v>
      </c>
      <c r="Q2462" s="36" t="s">
        <v>105</v>
      </c>
      <c r="R2462" s="36" t="s">
        <v>16</v>
      </c>
      <c r="S2462" s="38">
        <v>12</v>
      </c>
      <c r="T2462" s="36" t="s">
        <v>106</v>
      </c>
      <c r="U2462" s="36" t="s">
        <v>2240</v>
      </c>
    </row>
    <row r="2463" spans="10:21" x14ac:dyDescent="0.25">
      <c r="J2463" s="37">
        <v>42760</v>
      </c>
      <c r="K2463" s="36">
        <f t="shared" si="190"/>
        <v>2017</v>
      </c>
      <c r="L2463" s="36" t="str">
        <f t="shared" si="191"/>
        <v>January</v>
      </c>
      <c r="M2463" s="36">
        <f t="shared" si="192"/>
        <v>5</v>
      </c>
      <c r="N2463" s="36">
        <f t="shared" si="193"/>
        <v>25</v>
      </c>
      <c r="O2463" s="36" t="str">
        <f t="shared" si="194"/>
        <v>20175</v>
      </c>
      <c r="P2463" s="36" t="str">
        <f>CONCATENATE(K2463,MONTH(ExpensesDBTable[[#This Row],[Date]]))</f>
        <v>20171</v>
      </c>
      <c r="Q2463" s="36" t="s">
        <v>119</v>
      </c>
      <c r="R2463" s="36" t="s">
        <v>14</v>
      </c>
      <c r="S2463" s="38">
        <v>11.29</v>
      </c>
      <c r="T2463" s="36" t="s">
        <v>100</v>
      </c>
      <c r="U2463" s="36" t="s">
        <v>2241</v>
      </c>
    </row>
    <row r="2464" spans="10:21" x14ac:dyDescent="0.25">
      <c r="J2464" s="37">
        <v>42760</v>
      </c>
      <c r="K2464" s="36">
        <f t="shared" si="190"/>
        <v>2017</v>
      </c>
      <c r="L2464" s="36" t="str">
        <f t="shared" si="191"/>
        <v>January</v>
      </c>
      <c r="M2464" s="36">
        <f t="shared" si="192"/>
        <v>5</v>
      </c>
      <c r="N2464" s="36">
        <f t="shared" si="193"/>
        <v>25</v>
      </c>
      <c r="O2464" s="36" t="str">
        <f t="shared" si="194"/>
        <v>20175</v>
      </c>
      <c r="P2464" s="36" t="str">
        <f>CONCATENATE(K2464,MONTH(ExpensesDBTable[[#This Row],[Date]]))</f>
        <v>20171</v>
      </c>
      <c r="Q2464" s="36" t="s">
        <v>108</v>
      </c>
      <c r="R2464" s="36" t="s">
        <v>14</v>
      </c>
      <c r="S2464" s="38">
        <v>12.98</v>
      </c>
      <c r="T2464" s="36" t="s">
        <v>100</v>
      </c>
      <c r="U2464" s="36" t="s">
        <v>2242</v>
      </c>
    </row>
    <row r="2465" spans="10:21" x14ac:dyDescent="0.25">
      <c r="J2465" s="37">
        <v>42761</v>
      </c>
      <c r="K2465" s="36">
        <f t="shared" si="190"/>
        <v>2017</v>
      </c>
      <c r="L2465" s="36" t="str">
        <f t="shared" si="191"/>
        <v>January</v>
      </c>
      <c r="M2465" s="36">
        <f t="shared" si="192"/>
        <v>5</v>
      </c>
      <c r="N2465" s="36">
        <f t="shared" si="193"/>
        <v>26</v>
      </c>
      <c r="O2465" s="36" t="str">
        <f t="shared" si="194"/>
        <v>20175</v>
      </c>
      <c r="P2465" s="36" t="str">
        <f>CONCATENATE(K2465,MONTH(ExpensesDBTable[[#This Row],[Date]]))</f>
        <v>20171</v>
      </c>
      <c r="Q2465" s="36" t="s">
        <v>182</v>
      </c>
      <c r="R2465" s="36" t="s">
        <v>14</v>
      </c>
      <c r="S2465" s="38">
        <v>6.7</v>
      </c>
      <c r="T2465" s="36" t="s">
        <v>100</v>
      </c>
      <c r="U2465" s="36" t="s">
        <v>1749</v>
      </c>
    </row>
    <row r="2466" spans="10:21" x14ac:dyDescent="0.25">
      <c r="J2466" s="37">
        <v>42761</v>
      </c>
      <c r="K2466" s="36">
        <f t="shared" si="190"/>
        <v>2017</v>
      </c>
      <c r="L2466" s="36" t="str">
        <f t="shared" si="191"/>
        <v>January</v>
      </c>
      <c r="M2466" s="36">
        <f t="shared" si="192"/>
        <v>5</v>
      </c>
      <c r="N2466" s="36">
        <f t="shared" si="193"/>
        <v>26</v>
      </c>
      <c r="O2466" s="36" t="str">
        <f t="shared" si="194"/>
        <v>20175</v>
      </c>
      <c r="P2466" s="36" t="str">
        <f>CONCATENATE(K2466,MONTH(ExpensesDBTable[[#This Row],[Date]]))</f>
        <v>20171</v>
      </c>
      <c r="Q2466" s="36" t="s">
        <v>122</v>
      </c>
      <c r="R2466" s="36" t="s">
        <v>11</v>
      </c>
      <c r="S2466" s="38">
        <v>14</v>
      </c>
      <c r="T2466" s="36" t="s">
        <v>100</v>
      </c>
      <c r="U2466" s="36" t="s">
        <v>2243</v>
      </c>
    </row>
    <row r="2467" spans="10:21" x14ac:dyDescent="0.25">
      <c r="J2467" s="37">
        <v>42761</v>
      </c>
      <c r="K2467" s="36">
        <f t="shared" si="190"/>
        <v>2017</v>
      </c>
      <c r="L2467" s="36" t="str">
        <f t="shared" si="191"/>
        <v>January</v>
      </c>
      <c r="M2467" s="36">
        <f t="shared" si="192"/>
        <v>5</v>
      </c>
      <c r="N2467" s="36">
        <f t="shared" si="193"/>
        <v>26</v>
      </c>
      <c r="O2467" s="36" t="str">
        <f t="shared" si="194"/>
        <v>20175</v>
      </c>
      <c r="P2467" s="36" t="str">
        <f>CONCATENATE(K2467,MONTH(ExpensesDBTable[[#This Row],[Date]]))</f>
        <v>20171</v>
      </c>
      <c r="Q2467" s="36" t="s">
        <v>119</v>
      </c>
      <c r="R2467" s="36" t="s">
        <v>14</v>
      </c>
      <c r="S2467" s="38">
        <v>1.6</v>
      </c>
      <c r="T2467" s="36" t="s">
        <v>100</v>
      </c>
      <c r="U2467" s="36" t="s">
        <v>2244</v>
      </c>
    </row>
    <row r="2468" spans="10:21" x14ac:dyDescent="0.25">
      <c r="J2468" s="37">
        <v>42761</v>
      </c>
      <c r="K2468" s="36">
        <f t="shared" si="190"/>
        <v>2017</v>
      </c>
      <c r="L2468" s="36" t="str">
        <f t="shared" si="191"/>
        <v>January</v>
      </c>
      <c r="M2468" s="36">
        <f t="shared" si="192"/>
        <v>5</v>
      </c>
      <c r="N2468" s="36">
        <f t="shared" si="193"/>
        <v>26</v>
      </c>
      <c r="O2468" s="36" t="str">
        <f t="shared" si="194"/>
        <v>20175</v>
      </c>
      <c r="P2468" s="36" t="str">
        <f>CONCATENATE(K2468,MONTH(ExpensesDBTable[[#This Row],[Date]]))</f>
        <v>20171</v>
      </c>
      <c r="Q2468" s="36" t="s">
        <v>1051</v>
      </c>
      <c r="R2468" s="36" t="s">
        <v>14</v>
      </c>
      <c r="S2468" s="38">
        <v>9</v>
      </c>
      <c r="T2468" s="36" t="s">
        <v>100</v>
      </c>
      <c r="U2468" s="36" t="s">
        <v>2245</v>
      </c>
    </row>
    <row r="2469" spans="10:21" x14ac:dyDescent="0.25">
      <c r="J2469" s="37">
        <v>42762</v>
      </c>
      <c r="K2469" s="36">
        <f t="shared" si="190"/>
        <v>2017</v>
      </c>
      <c r="L2469" s="36" t="str">
        <f t="shared" si="191"/>
        <v>January</v>
      </c>
      <c r="M2469" s="36">
        <f t="shared" si="192"/>
        <v>5</v>
      </c>
      <c r="N2469" s="36">
        <f t="shared" si="193"/>
        <v>27</v>
      </c>
      <c r="O2469" s="36" t="str">
        <f t="shared" si="194"/>
        <v>20175</v>
      </c>
      <c r="P2469" s="36" t="str">
        <f>CONCATENATE(K2469,MONTH(ExpensesDBTable[[#This Row],[Date]]))</f>
        <v>20171</v>
      </c>
      <c r="Q2469" s="36" t="s">
        <v>182</v>
      </c>
      <c r="R2469" s="36" t="s">
        <v>19</v>
      </c>
      <c r="S2469" s="38">
        <v>25.4</v>
      </c>
      <c r="T2469" s="36" t="s">
        <v>106</v>
      </c>
      <c r="U2469" s="36" t="s">
        <v>2246</v>
      </c>
    </row>
    <row r="2470" spans="10:21" x14ac:dyDescent="0.25">
      <c r="J2470" s="37">
        <v>42762</v>
      </c>
      <c r="K2470" s="36">
        <f t="shared" si="190"/>
        <v>2017</v>
      </c>
      <c r="L2470" s="36" t="str">
        <f t="shared" si="191"/>
        <v>January</v>
      </c>
      <c r="M2470" s="36">
        <f t="shared" si="192"/>
        <v>5</v>
      </c>
      <c r="N2470" s="36">
        <f t="shared" si="193"/>
        <v>27</v>
      </c>
      <c r="O2470" s="36" t="str">
        <f t="shared" si="194"/>
        <v>20175</v>
      </c>
      <c r="P2470" s="36" t="str">
        <f>CONCATENATE(K2470,MONTH(ExpensesDBTable[[#This Row],[Date]]))</f>
        <v>20171</v>
      </c>
      <c r="Q2470" s="36" t="s">
        <v>108</v>
      </c>
      <c r="R2470" s="36" t="s">
        <v>14</v>
      </c>
      <c r="S2470" s="38">
        <v>6.45</v>
      </c>
      <c r="T2470" s="36" t="s">
        <v>100</v>
      </c>
      <c r="U2470" s="36" t="s">
        <v>2247</v>
      </c>
    </row>
    <row r="2471" spans="10:21" x14ac:dyDescent="0.25">
      <c r="J2471" s="37">
        <v>42763</v>
      </c>
      <c r="K2471" s="36">
        <f t="shared" si="190"/>
        <v>2017</v>
      </c>
      <c r="L2471" s="36" t="str">
        <f t="shared" si="191"/>
        <v>January</v>
      </c>
      <c r="M2471" s="36">
        <f t="shared" si="192"/>
        <v>5</v>
      </c>
      <c r="N2471" s="36">
        <f t="shared" si="193"/>
        <v>28</v>
      </c>
      <c r="O2471" s="36" t="str">
        <f t="shared" si="194"/>
        <v>20175</v>
      </c>
      <c r="P2471" s="36" t="str">
        <f>CONCATENATE(K2471,MONTH(ExpensesDBTable[[#This Row],[Date]]))</f>
        <v>20171</v>
      </c>
      <c r="Q2471" s="36" t="s">
        <v>1238</v>
      </c>
      <c r="R2471" s="36" t="s">
        <v>22</v>
      </c>
      <c r="S2471" s="38">
        <v>44.69</v>
      </c>
      <c r="T2471" s="36" t="s">
        <v>106</v>
      </c>
      <c r="U2471" s="36" t="s">
        <v>2248</v>
      </c>
    </row>
    <row r="2472" spans="10:21" x14ac:dyDescent="0.25">
      <c r="J2472" s="37">
        <v>42763</v>
      </c>
      <c r="K2472" s="36">
        <f t="shared" si="190"/>
        <v>2017</v>
      </c>
      <c r="L2472" s="36" t="str">
        <f t="shared" si="191"/>
        <v>January</v>
      </c>
      <c r="M2472" s="36">
        <f t="shared" si="192"/>
        <v>5</v>
      </c>
      <c r="N2472" s="36">
        <f t="shared" si="193"/>
        <v>28</v>
      </c>
      <c r="O2472" s="36" t="str">
        <f t="shared" si="194"/>
        <v>20175</v>
      </c>
      <c r="P2472" s="36" t="str">
        <f>CONCATENATE(K2472,MONTH(ExpensesDBTable[[#This Row],[Date]]))</f>
        <v>20171</v>
      </c>
      <c r="Q2472" s="36" t="s">
        <v>119</v>
      </c>
      <c r="R2472" s="36" t="s">
        <v>14</v>
      </c>
      <c r="S2472" s="38">
        <v>13.81</v>
      </c>
      <c r="T2472" s="36" t="s">
        <v>100</v>
      </c>
      <c r="U2472" s="36" t="s">
        <v>2249</v>
      </c>
    </row>
    <row r="2473" spans="10:21" x14ac:dyDescent="0.25">
      <c r="J2473" s="37">
        <v>42763</v>
      </c>
      <c r="K2473" s="36">
        <f t="shared" si="190"/>
        <v>2017</v>
      </c>
      <c r="L2473" s="36" t="str">
        <f t="shared" si="191"/>
        <v>January</v>
      </c>
      <c r="M2473" s="36">
        <f t="shared" si="192"/>
        <v>5</v>
      </c>
      <c r="N2473" s="36">
        <f t="shared" si="193"/>
        <v>28</v>
      </c>
      <c r="O2473" s="36" t="str">
        <f t="shared" si="194"/>
        <v>20175</v>
      </c>
      <c r="P2473" s="36" t="str">
        <f>CONCATENATE(K2473,MONTH(ExpensesDBTable[[#This Row],[Date]]))</f>
        <v>20171</v>
      </c>
      <c r="Q2473" s="36" t="s">
        <v>182</v>
      </c>
      <c r="R2473" s="36" t="s">
        <v>14</v>
      </c>
      <c r="S2473" s="38">
        <v>6.5</v>
      </c>
      <c r="T2473" s="36" t="s">
        <v>100</v>
      </c>
      <c r="U2473" s="36" t="s">
        <v>2008</v>
      </c>
    </row>
    <row r="2474" spans="10:21" x14ac:dyDescent="0.25">
      <c r="J2474" s="37">
        <v>42763</v>
      </c>
      <c r="K2474" s="36">
        <f t="shared" si="190"/>
        <v>2017</v>
      </c>
      <c r="L2474" s="36" t="str">
        <f t="shared" si="191"/>
        <v>January</v>
      </c>
      <c r="M2474" s="36">
        <f t="shared" si="192"/>
        <v>5</v>
      </c>
      <c r="N2474" s="36">
        <f t="shared" si="193"/>
        <v>28</v>
      </c>
      <c r="O2474" s="36" t="str">
        <f t="shared" si="194"/>
        <v>20175</v>
      </c>
      <c r="P2474" s="36" t="str">
        <f>CONCATENATE(K2474,MONTH(ExpensesDBTable[[#This Row],[Date]]))</f>
        <v>20171</v>
      </c>
      <c r="Q2474" s="36" t="s">
        <v>182</v>
      </c>
      <c r="R2474" s="36" t="s">
        <v>14</v>
      </c>
      <c r="S2474" s="38">
        <v>8.1999999999999993</v>
      </c>
      <c r="T2474" s="36" t="s">
        <v>100</v>
      </c>
      <c r="U2474" s="36" t="s">
        <v>2250</v>
      </c>
    </row>
    <row r="2475" spans="10:21" x14ac:dyDescent="0.25">
      <c r="J2475" s="37">
        <v>42763</v>
      </c>
      <c r="K2475" s="36">
        <f t="shared" si="190"/>
        <v>2017</v>
      </c>
      <c r="L2475" s="36" t="str">
        <f t="shared" si="191"/>
        <v>January</v>
      </c>
      <c r="M2475" s="36">
        <f t="shared" si="192"/>
        <v>5</v>
      </c>
      <c r="N2475" s="36">
        <f t="shared" si="193"/>
        <v>28</v>
      </c>
      <c r="O2475" s="36" t="str">
        <f t="shared" si="194"/>
        <v>20175</v>
      </c>
      <c r="P2475" s="36" t="str">
        <f>CONCATENATE(K2475,MONTH(ExpensesDBTable[[#This Row],[Date]]))</f>
        <v>20171</v>
      </c>
      <c r="Q2475" s="36" t="s">
        <v>533</v>
      </c>
      <c r="R2475" s="36" t="s">
        <v>23</v>
      </c>
      <c r="S2475" s="38">
        <v>70</v>
      </c>
      <c r="T2475" s="36" t="s">
        <v>106</v>
      </c>
      <c r="U2475" s="36" t="s">
        <v>1492</v>
      </c>
    </row>
    <row r="2476" spans="10:21" x14ac:dyDescent="0.25">
      <c r="J2476" s="37">
        <v>42763</v>
      </c>
      <c r="K2476" s="36">
        <f t="shared" si="190"/>
        <v>2017</v>
      </c>
      <c r="L2476" s="36" t="str">
        <f t="shared" si="191"/>
        <v>January</v>
      </c>
      <c r="M2476" s="36">
        <f t="shared" si="192"/>
        <v>5</v>
      </c>
      <c r="N2476" s="36">
        <f t="shared" si="193"/>
        <v>28</v>
      </c>
      <c r="O2476" s="36" t="str">
        <f t="shared" si="194"/>
        <v>20175</v>
      </c>
      <c r="P2476" s="36" t="str">
        <f>CONCATENATE(K2476,MONTH(ExpensesDBTable[[#This Row],[Date]]))</f>
        <v>20171</v>
      </c>
      <c r="Q2476" s="36" t="s">
        <v>2251</v>
      </c>
      <c r="R2476" s="36" t="s">
        <v>25</v>
      </c>
      <c r="S2476" s="38">
        <v>1000</v>
      </c>
      <c r="T2476" s="36" t="s">
        <v>106</v>
      </c>
      <c r="U2476" s="36" t="s">
        <v>2252</v>
      </c>
    </row>
    <row r="2477" spans="10:21" x14ac:dyDescent="0.25">
      <c r="J2477" s="37">
        <v>42764</v>
      </c>
      <c r="K2477" s="36">
        <f t="shared" si="190"/>
        <v>2017</v>
      </c>
      <c r="L2477" s="36" t="str">
        <f t="shared" si="191"/>
        <v>January</v>
      </c>
      <c r="M2477" s="36">
        <f t="shared" si="192"/>
        <v>5</v>
      </c>
      <c r="N2477" s="36">
        <f t="shared" si="193"/>
        <v>29</v>
      </c>
      <c r="O2477" s="36" t="str">
        <f t="shared" si="194"/>
        <v>20175</v>
      </c>
      <c r="P2477" s="36" t="str">
        <f>CONCATENATE(K2477,MONTH(ExpensesDBTable[[#This Row],[Date]]))</f>
        <v>20171</v>
      </c>
      <c r="Q2477" s="36" t="s">
        <v>2253</v>
      </c>
      <c r="R2477" s="36" t="s">
        <v>25</v>
      </c>
      <c r="S2477" s="38">
        <v>888</v>
      </c>
      <c r="T2477" s="36" t="s">
        <v>106</v>
      </c>
      <c r="U2477" s="36" t="s">
        <v>2254</v>
      </c>
    </row>
    <row r="2478" spans="10:21" x14ac:dyDescent="0.25">
      <c r="J2478" s="37">
        <v>42764</v>
      </c>
      <c r="K2478" s="36">
        <f t="shared" si="190"/>
        <v>2017</v>
      </c>
      <c r="L2478" s="36" t="str">
        <f t="shared" si="191"/>
        <v>January</v>
      </c>
      <c r="M2478" s="36">
        <f t="shared" si="192"/>
        <v>5</v>
      </c>
      <c r="N2478" s="36">
        <f t="shared" si="193"/>
        <v>29</v>
      </c>
      <c r="O2478" s="36" t="str">
        <f t="shared" si="194"/>
        <v>20175</v>
      </c>
      <c r="P2478" s="36" t="str">
        <f>CONCATENATE(K2478,MONTH(ExpensesDBTable[[#This Row],[Date]]))</f>
        <v>20171</v>
      </c>
      <c r="Q2478" s="36" t="s">
        <v>182</v>
      </c>
      <c r="R2478" s="36" t="s">
        <v>17</v>
      </c>
      <c r="S2478" s="38">
        <v>16</v>
      </c>
      <c r="T2478" s="36" t="s">
        <v>100</v>
      </c>
      <c r="U2478" s="36" t="s">
        <v>1504</v>
      </c>
    </row>
    <row r="2479" spans="10:21" x14ac:dyDescent="0.25">
      <c r="J2479" s="37">
        <v>42764</v>
      </c>
      <c r="K2479" s="36">
        <f t="shared" si="190"/>
        <v>2017</v>
      </c>
      <c r="L2479" s="36" t="str">
        <f t="shared" si="191"/>
        <v>January</v>
      </c>
      <c r="M2479" s="36">
        <f t="shared" si="192"/>
        <v>5</v>
      </c>
      <c r="N2479" s="36">
        <f t="shared" si="193"/>
        <v>29</v>
      </c>
      <c r="O2479" s="36" t="str">
        <f t="shared" si="194"/>
        <v>20175</v>
      </c>
      <c r="P2479" s="36" t="str">
        <f>CONCATENATE(K2479,MONTH(ExpensesDBTable[[#This Row],[Date]]))</f>
        <v>20171</v>
      </c>
      <c r="Q2479" s="36" t="s">
        <v>182</v>
      </c>
      <c r="R2479" s="36" t="s">
        <v>14</v>
      </c>
      <c r="S2479" s="38">
        <v>17.2</v>
      </c>
      <c r="T2479" s="36" t="s">
        <v>100</v>
      </c>
      <c r="U2479" s="36" t="s">
        <v>2255</v>
      </c>
    </row>
    <row r="2480" spans="10:21" x14ac:dyDescent="0.25">
      <c r="J2480" s="37">
        <v>42765</v>
      </c>
      <c r="K2480" s="36">
        <f t="shared" si="190"/>
        <v>2017</v>
      </c>
      <c r="L2480" s="36" t="str">
        <f t="shared" si="191"/>
        <v>January</v>
      </c>
      <c r="M2480" s="36">
        <f t="shared" si="192"/>
        <v>6</v>
      </c>
      <c r="N2480" s="36">
        <f t="shared" si="193"/>
        <v>30</v>
      </c>
      <c r="O2480" s="36" t="str">
        <f t="shared" si="194"/>
        <v>20176</v>
      </c>
      <c r="P2480" s="36" t="str">
        <f>CONCATENATE(K2480,MONTH(ExpensesDBTable[[#This Row],[Date]]))</f>
        <v>20171</v>
      </c>
      <c r="Q2480" s="36" t="s">
        <v>119</v>
      </c>
      <c r="R2480" s="36" t="s">
        <v>14</v>
      </c>
      <c r="S2480" s="38">
        <v>23.61</v>
      </c>
      <c r="T2480" s="36" t="s">
        <v>100</v>
      </c>
      <c r="U2480" s="36" t="s">
        <v>2256</v>
      </c>
    </row>
    <row r="2481" spans="10:21" x14ac:dyDescent="0.25">
      <c r="J2481" s="37">
        <v>42766</v>
      </c>
      <c r="K2481" s="36">
        <f t="shared" si="190"/>
        <v>2017</v>
      </c>
      <c r="L2481" s="36" t="str">
        <f t="shared" si="191"/>
        <v>January</v>
      </c>
      <c r="M2481" s="36">
        <f t="shared" si="192"/>
        <v>6</v>
      </c>
      <c r="N2481" s="36">
        <f t="shared" si="193"/>
        <v>31</v>
      </c>
      <c r="O2481" s="36" t="str">
        <f t="shared" si="194"/>
        <v>20176</v>
      </c>
      <c r="P2481" s="36" t="str">
        <f>CONCATENATE(K2481,MONTH(ExpensesDBTable[[#This Row],[Date]]))</f>
        <v>20171</v>
      </c>
      <c r="Q2481" s="36" t="s">
        <v>145</v>
      </c>
      <c r="R2481" s="36" t="s">
        <v>23</v>
      </c>
      <c r="S2481" s="38">
        <v>62.78</v>
      </c>
      <c r="T2481" s="36" t="s">
        <v>106</v>
      </c>
      <c r="U2481" s="36" t="s">
        <v>1537</v>
      </c>
    </row>
    <row r="2482" spans="10:21" x14ac:dyDescent="0.25">
      <c r="J2482" s="37">
        <v>42767</v>
      </c>
      <c r="K2482" s="36">
        <f t="shared" si="190"/>
        <v>2017</v>
      </c>
      <c r="L2482" s="36" t="str">
        <f t="shared" si="191"/>
        <v>February</v>
      </c>
      <c r="M2482" s="36">
        <f t="shared" si="192"/>
        <v>6</v>
      </c>
      <c r="N2482" s="36">
        <f t="shared" si="193"/>
        <v>1</v>
      </c>
      <c r="O2482" s="36" t="str">
        <f t="shared" si="194"/>
        <v>20176</v>
      </c>
      <c r="P2482" s="36" t="str">
        <f>CONCATENATE(K2482,MONTH(ExpensesDBTable[[#This Row],[Date]]))</f>
        <v>20172</v>
      </c>
      <c r="Q2482" s="36" t="s">
        <v>1238</v>
      </c>
      <c r="R2482" s="36" t="s">
        <v>22</v>
      </c>
      <c r="S2482" s="38">
        <v>48.07</v>
      </c>
      <c r="T2482" s="36" t="s">
        <v>106</v>
      </c>
      <c r="U2482" s="36" t="s">
        <v>2257</v>
      </c>
    </row>
    <row r="2483" spans="10:21" x14ac:dyDescent="0.25">
      <c r="J2483" s="37">
        <v>42767</v>
      </c>
      <c r="K2483" s="36">
        <f t="shared" si="190"/>
        <v>2017</v>
      </c>
      <c r="L2483" s="36" t="str">
        <f t="shared" si="191"/>
        <v>February</v>
      </c>
      <c r="M2483" s="36">
        <f t="shared" si="192"/>
        <v>6</v>
      </c>
      <c r="N2483" s="36">
        <f t="shared" si="193"/>
        <v>1</v>
      </c>
      <c r="O2483" s="36" t="str">
        <f t="shared" si="194"/>
        <v>20176</v>
      </c>
      <c r="P2483" s="36" t="str">
        <f>CONCATENATE(K2483,MONTH(ExpensesDBTable[[#This Row],[Date]]))</f>
        <v>20172</v>
      </c>
      <c r="Q2483" s="36" t="s">
        <v>182</v>
      </c>
      <c r="R2483" s="36" t="s">
        <v>14</v>
      </c>
      <c r="S2483" s="38">
        <v>10</v>
      </c>
      <c r="T2483" s="36" t="s">
        <v>100</v>
      </c>
      <c r="U2483" s="36" t="s">
        <v>2258</v>
      </c>
    </row>
    <row r="2484" spans="10:21" x14ac:dyDescent="0.25">
      <c r="J2484" s="37">
        <v>42768</v>
      </c>
      <c r="K2484" s="36">
        <f t="shared" si="190"/>
        <v>2017</v>
      </c>
      <c r="L2484" s="36" t="str">
        <f t="shared" si="191"/>
        <v>February</v>
      </c>
      <c r="M2484" s="36">
        <f t="shared" si="192"/>
        <v>6</v>
      </c>
      <c r="N2484" s="36">
        <f t="shared" si="193"/>
        <v>2</v>
      </c>
      <c r="O2484" s="36" t="str">
        <f t="shared" si="194"/>
        <v>20176</v>
      </c>
      <c r="P2484" s="36" t="str">
        <f>CONCATENATE(K2484,MONTH(ExpensesDBTable[[#This Row],[Date]]))</f>
        <v>20172</v>
      </c>
      <c r="Q2484" s="36" t="s">
        <v>108</v>
      </c>
      <c r="R2484" s="36" t="s">
        <v>14</v>
      </c>
      <c r="S2484" s="38">
        <v>9.3800000000000008</v>
      </c>
      <c r="T2484" s="36" t="s">
        <v>100</v>
      </c>
      <c r="U2484" s="36" t="s">
        <v>2259</v>
      </c>
    </row>
    <row r="2485" spans="10:21" x14ac:dyDescent="0.25">
      <c r="J2485" s="37">
        <v>42768</v>
      </c>
      <c r="K2485" s="36">
        <f t="shared" si="190"/>
        <v>2017</v>
      </c>
      <c r="L2485" s="36" t="str">
        <f t="shared" si="191"/>
        <v>February</v>
      </c>
      <c r="M2485" s="36">
        <f t="shared" si="192"/>
        <v>6</v>
      </c>
      <c r="N2485" s="36">
        <f t="shared" si="193"/>
        <v>2</v>
      </c>
      <c r="O2485" s="36" t="str">
        <f t="shared" si="194"/>
        <v>20176</v>
      </c>
      <c r="P2485" s="36" t="str">
        <f>CONCATENATE(K2485,MONTH(ExpensesDBTable[[#This Row],[Date]]))</f>
        <v>20172</v>
      </c>
      <c r="Q2485" s="36" t="s">
        <v>182</v>
      </c>
      <c r="R2485" s="36" t="s">
        <v>14</v>
      </c>
      <c r="S2485" s="38">
        <v>2.65</v>
      </c>
      <c r="T2485" s="36" t="s">
        <v>100</v>
      </c>
      <c r="U2485" s="36" t="s">
        <v>2260</v>
      </c>
    </row>
    <row r="2486" spans="10:21" x14ac:dyDescent="0.25">
      <c r="J2486" s="37">
        <v>42769</v>
      </c>
      <c r="K2486" s="36">
        <f t="shared" si="190"/>
        <v>2017</v>
      </c>
      <c r="L2486" s="36" t="str">
        <f t="shared" si="191"/>
        <v>February</v>
      </c>
      <c r="M2486" s="36">
        <f t="shared" si="192"/>
        <v>6</v>
      </c>
      <c r="N2486" s="36">
        <f t="shared" si="193"/>
        <v>3</v>
      </c>
      <c r="O2486" s="36" t="str">
        <f t="shared" si="194"/>
        <v>20176</v>
      </c>
      <c r="P2486" s="36" t="str">
        <f>CONCATENATE(K2486,MONTH(ExpensesDBTable[[#This Row],[Date]]))</f>
        <v>20172</v>
      </c>
      <c r="Q2486" s="36" t="s">
        <v>182</v>
      </c>
      <c r="R2486" s="36" t="s">
        <v>11</v>
      </c>
      <c r="S2486" s="38">
        <v>17</v>
      </c>
      <c r="T2486" s="36" t="s">
        <v>100</v>
      </c>
      <c r="U2486" s="36" t="s">
        <v>2261</v>
      </c>
    </row>
    <row r="2487" spans="10:21" x14ac:dyDescent="0.25">
      <c r="J2487" s="37">
        <v>42769</v>
      </c>
      <c r="K2487" s="36">
        <f t="shared" si="190"/>
        <v>2017</v>
      </c>
      <c r="L2487" s="36" t="str">
        <f t="shared" si="191"/>
        <v>February</v>
      </c>
      <c r="M2487" s="36">
        <f t="shared" si="192"/>
        <v>6</v>
      </c>
      <c r="N2487" s="36">
        <f t="shared" si="193"/>
        <v>3</v>
      </c>
      <c r="O2487" s="36" t="str">
        <f t="shared" si="194"/>
        <v>20176</v>
      </c>
      <c r="P2487" s="36" t="str">
        <f>CONCATENATE(K2487,MONTH(ExpensesDBTable[[#This Row],[Date]]))</f>
        <v>20172</v>
      </c>
      <c r="Q2487" s="36" t="s">
        <v>119</v>
      </c>
      <c r="R2487" s="36" t="s">
        <v>14</v>
      </c>
      <c r="S2487" s="38">
        <v>11.48</v>
      </c>
      <c r="T2487" s="36" t="s">
        <v>100</v>
      </c>
      <c r="U2487" s="36" t="s">
        <v>2262</v>
      </c>
    </row>
    <row r="2488" spans="10:21" x14ac:dyDescent="0.25">
      <c r="J2488" s="37">
        <v>42769</v>
      </c>
      <c r="K2488" s="36">
        <f t="shared" si="190"/>
        <v>2017</v>
      </c>
      <c r="L2488" s="36" t="str">
        <f t="shared" si="191"/>
        <v>February</v>
      </c>
      <c r="M2488" s="36">
        <f t="shared" si="192"/>
        <v>6</v>
      </c>
      <c r="N2488" s="36">
        <f t="shared" si="193"/>
        <v>3</v>
      </c>
      <c r="O2488" s="36" t="str">
        <f t="shared" si="194"/>
        <v>20176</v>
      </c>
      <c r="P2488" s="36" t="str">
        <f>CONCATENATE(K2488,MONTH(ExpensesDBTable[[#This Row],[Date]]))</f>
        <v>20172</v>
      </c>
      <c r="Q2488" s="36" t="s">
        <v>108</v>
      </c>
      <c r="R2488" s="36" t="s">
        <v>14</v>
      </c>
      <c r="S2488" s="38">
        <v>2.97</v>
      </c>
      <c r="T2488" s="36" t="s">
        <v>100</v>
      </c>
      <c r="U2488" s="36" t="s">
        <v>2263</v>
      </c>
    </row>
    <row r="2489" spans="10:21" x14ac:dyDescent="0.25">
      <c r="J2489" s="37">
        <v>42769</v>
      </c>
      <c r="K2489" s="36">
        <f t="shared" si="190"/>
        <v>2017</v>
      </c>
      <c r="L2489" s="36" t="str">
        <f t="shared" si="191"/>
        <v>February</v>
      </c>
      <c r="M2489" s="36">
        <f t="shared" si="192"/>
        <v>6</v>
      </c>
      <c r="N2489" s="36">
        <f t="shared" si="193"/>
        <v>3</v>
      </c>
      <c r="O2489" s="36" t="str">
        <f t="shared" si="194"/>
        <v>20176</v>
      </c>
      <c r="P2489" s="36" t="str">
        <f>CONCATENATE(K2489,MONTH(ExpensesDBTable[[#This Row],[Date]]))</f>
        <v>20172</v>
      </c>
      <c r="Q2489" s="36" t="s">
        <v>1051</v>
      </c>
      <c r="R2489" s="36" t="s">
        <v>14</v>
      </c>
      <c r="S2489" s="38">
        <v>5.79</v>
      </c>
      <c r="T2489" s="36" t="s">
        <v>100</v>
      </c>
      <c r="U2489" s="36" t="s">
        <v>2264</v>
      </c>
    </row>
    <row r="2490" spans="10:21" x14ac:dyDescent="0.25">
      <c r="J2490" s="37">
        <v>42770</v>
      </c>
      <c r="K2490" s="36">
        <f t="shared" si="190"/>
        <v>2017</v>
      </c>
      <c r="L2490" s="36" t="str">
        <f t="shared" si="191"/>
        <v>February</v>
      </c>
      <c r="M2490" s="36">
        <f t="shared" si="192"/>
        <v>6</v>
      </c>
      <c r="N2490" s="36">
        <f t="shared" si="193"/>
        <v>4</v>
      </c>
      <c r="O2490" s="36" t="str">
        <f t="shared" si="194"/>
        <v>20176</v>
      </c>
      <c r="P2490" s="36" t="str">
        <f>CONCATENATE(K2490,MONTH(ExpensesDBTable[[#This Row],[Date]]))</f>
        <v>20172</v>
      </c>
      <c r="Q2490" s="36" t="s">
        <v>2251</v>
      </c>
      <c r="R2490" s="36" t="s">
        <v>25</v>
      </c>
      <c r="S2490" s="38">
        <v>20000</v>
      </c>
      <c r="T2490" s="36" t="s">
        <v>106</v>
      </c>
      <c r="U2490" s="36" t="s">
        <v>2265</v>
      </c>
    </row>
    <row r="2491" spans="10:21" x14ac:dyDescent="0.25">
      <c r="J2491" s="37">
        <v>42771</v>
      </c>
      <c r="K2491" s="36">
        <f t="shared" si="190"/>
        <v>2017</v>
      </c>
      <c r="L2491" s="36" t="str">
        <f t="shared" si="191"/>
        <v>February</v>
      </c>
      <c r="M2491" s="36">
        <f t="shared" si="192"/>
        <v>6</v>
      </c>
      <c r="N2491" s="36">
        <f t="shared" si="193"/>
        <v>5</v>
      </c>
      <c r="O2491" s="36" t="str">
        <f t="shared" si="194"/>
        <v>20176</v>
      </c>
      <c r="P2491" s="36" t="str">
        <f>CONCATENATE(K2491,MONTH(ExpensesDBTable[[#This Row],[Date]]))</f>
        <v>20172</v>
      </c>
      <c r="Q2491" s="36" t="s">
        <v>182</v>
      </c>
      <c r="R2491" s="36" t="s">
        <v>14</v>
      </c>
      <c r="S2491" s="38">
        <v>24.4</v>
      </c>
      <c r="T2491" s="36" t="s">
        <v>100</v>
      </c>
      <c r="U2491" s="36" t="s">
        <v>2266</v>
      </c>
    </row>
    <row r="2492" spans="10:21" x14ac:dyDescent="0.25">
      <c r="J2492" s="37">
        <v>42771</v>
      </c>
      <c r="K2492" s="36">
        <f t="shared" si="190"/>
        <v>2017</v>
      </c>
      <c r="L2492" s="36" t="str">
        <f t="shared" si="191"/>
        <v>February</v>
      </c>
      <c r="M2492" s="36">
        <f t="shared" si="192"/>
        <v>6</v>
      </c>
      <c r="N2492" s="36">
        <f t="shared" si="193"/>
        <v>5</v>
      </c>
      <c r="O2492" s="36" t="str">
        <f t="shared" si="194"/>
        <v>20176</v>
      </c>
      <c r="P2492" s="36" t="str">
        <f>CONCATENATE(K2492,MONTH(ExpensesDBTable[[#This Row],[Date]]))</f>
        <v>20172</v>
      </c>
      <c r="Q2492" s="36" t="s">
        <v>130</v>
      </c>
      <c r="R2492" s="36" t="s">
        <v>14</v>
      </c>
      <c r="S2492" s="38">
        <v>8</v>
      </c>
      <c r="T2492" s="36" t="s">
        <v>100</v>
      </c>
      <c r="U2492" s="36" t="s">
        <v>130</v>
      </c>
    </row>
    <row r="2493" spans="10:21" x14ac:dyDescent="0.25">
      <c r="J2493" s="37">
        <v>42771</v>
      </c>
      <c r="K2493" s="36">
        <f t="shared" si="190"/>
        <v>2017</v>
      </c>
      <c r="L2493" s="36" t="str">
        <f t="shared" si="191"/>
        <v>February</v>
      </c>
      <c r="M2493" s="36">
        <f t="shared" si="192"/>
        <v>6</v>
      </c>
      <c r="N2493" s="36">
        <f t="shared" si="193"/>
        <v>5</v>
      </c>
      <c r="O2493" s="36" t="str">
        <f t="shared" si="194"/>
        <v>20176</v>
      </c>
      <c r="P2493" s="36" t="str">
        <f>CONCATENATE(K2493,MONTH(ExpensesDBTable[[#This Row],[Date]]))</f>
        <v>20172</v>
      </c>
      <c r="Q2493" s="36" t="s">
        <v>1117</v>
      </c>
      <c r="R2493" s="36" t="s">
        <v>22</v>
      </c>
      <c r="S2493" s="38">
        <v>7</v>
      </c>
      <c r="T2493" s="36" t="s">
        <v>106</v>
      </c>
      <c r="U2493" s="36" t="s">
        <v>2267</v>
      </c>
    </row>
    <row r="2494" spans="10:21" x14ac:dyDescent="0.25">
      <c r="J2494" s="37">
        <v>42771</v>
      </c>
      <c r="K2494" s="36">
        <f t="shared" si="190"/>
        <v>2017</v>
      </c>
      <c r="L2494" s="36" t="str">
        <f t="shared" si="191"/>
        <v>February</v>
      </c>
      <c r="M2494" s="36">
        <f t="shared" si="192"/>
        <v>6</v>
      </c>
      <c r="N2494" s="36">
        <f t="shared" si="193"/>
        <v>5</v>
      </c>
      <c r="O2494" s="36" t="str">
        <f t="shared" si="194"/>
        <v>20176</v>
      </c>
      <c r="P2494" s="36" t="str">
        <f>CONCATENATE(K2494,MONTH(ExpensesDBTable[[#This Row],[Date]]))</f>
        <v>20172</v>
      </c>
      <c r="Q2494" s="36" t="s">
        <v>182</v>
      </c>
      <c r="R2494" s="36" t="s">
        <v>14</v>
      </c>
      <c r="S2494" s="38">
        <v>2.9</v>
      </c>
      <c r="T2494" s="36" t="s">
        <v>100</v>
      </c>
      <c r="U2494" s="36" t="s">
        <v>1908</v>
      </c>
    </row>
    <row r="2495" spans="10:21" x14ac:dyDescent="0.25">
      <c r="J2495" s="37">
        <v>42771</v>
      </c>
      <c r="K2495" s="36">
        <f t="shared" si="190"/>
        <v>2017</v>
      </c>
      <c r="L2495" s="36" t="str">
        <f t="shared" si="191"/>
        <v>February</v>
      </c>
      <c r="M2495" s="36">
        <f t="shared" si="192"/>
        <v>6</v>
      </c>
      <c r="N2495" s="36">
        <f t="shared" si="193"/>
        <v>5</v>
      </c>
      <c r="O2495" s="36" t="str">
        <f t="shared" si="194"/>
        <v>20176</v>
      </c>
      <c r="P2495" s="36" t="str">
        <f>CONCATENATE(K2495,MONTH(ExpensesDBTable[[#This Row],[Date]]))</f>
        <v>20172</v>
      </c>
      <c r="Q2495" s="36" t="s">
        <v>182</v>
      </c>
      <c r="R2495" s="36" t="s">
        <v>14</v>
      </c>
      <c r="S2495" s="38">
        <v>23.76</v>
      </c>
      <c r="T2495" s="36" t="s">
        <v>100</v>
      </c>
      <c r="U2495" s="36" t="s">
        <v>2268</v>
      </c>
    </row>
    <row r="2496" spans="10:21" x14ac:dyDescent="0.25">
      <c r="J2496" s="37">
        <v>42771</v>
      </c>
      <c r="K2496" s="36">
        <f t="shared" si="190"/>
        <v>2017</v>
      </c>
      <c r="L2496" s="36" t="str">
        <f t="shared" si="191"/>
        <v>February</v>
      </c>
      <c r="M2496" s="36">
        <f t="shared" si="192"/>
        <v>6</v>
      </c>
      <c r="N2496" s="36">
        <f t="shared" si="193"/>
        <v>5</v>
      </c>
      <c r="O2496" s="36" t="str">
        <f t="shared" si="194"/>
        <v>20176</v>
      </c>
      <c r="P2496" s="36" t="str">
        <f>CONCATENATE(K2496,MONTH(ExpensesDBTable[[#This Row],[Date]]))</f>
        <v>20172</v>
      </c>
      <c r="Q2496" s="36" t="s">
        <v>108</v>
      </c>
      <c r="R2496" s="36" t="s">
        <v>14</v>
      </c>
      <c r="S2496" s="38">
        <v>6.1</v>
      </c>
      <c r="T2496" s="36" t="s">
        <v>100</v>
      </c>
      <c r="U2496" s="36" t="s">
        <v>159</v>
      </c>
    </row>
    <row r="2497" spans="10:21" x14ac:dyDescent="0.25">
      <c r="J2497" s="37">
        <v>42771</v>
      </c>
      <c r="K2497" s="36">
        <f t="shared" si="190"/>
        <v>2017</v>
      </c>
      <c r="L2497" s="36" t="str">
        <f t="shared" si="191"/>
        <v>February</v>
      </c>
      <c r="M2497" s="36">
        <f t="shared" si="192"/>
        <v>6</v>
      </c>
      <c r="N2497" s="36">
        <f t="shared" si="193"/>
        <v>5</v>
      </c>
      <c r="O2497" s="36" t="str">
        <f t="shared" si="194"/>
        <v>20176</v>
      </c>
      <c r="P2497" s="36" t="str">
        <f>CONCATENATE(K2497,MONTH(ExpensesDBTable[[#This Row],[Date]]))</f>
        <v>20172</v>
      </c>
      <c r="Q2497" s="36" t="s">
        <v>2251</v>
      </c>
      <c r="R2497" s="36" t="s">
        <v>25</v>
      </c>
      <c r="S2497" s="38">
        <v>7900</v>
      </c>
      <c r="T2497" s="36" t="s">
        <v>106</v>
      </c>
      <c r="U2497" s="36" t="s">
        <v>2269</v>
      </c>
    </row>
    <row r="2498" spans="10:21" x14ac:dyDescent="0.25">
      <c r="J2498" s="37">
        <v>42771</v>
      </c>
      <c r="K2498" s="36">
        <f t="shared" si="190"/>
        <v>2017</v>
      </c>
      <c r="L2498" s="36" t="str">
        <f t="shared" si="191"/>
        <v>February</v>
      </c>
      <c r="M2498" s="36">
        <f t="shared" si="192"/>
        <v>6</v>
      </c>
      <c r="N2498" s="36">
        <f t="shared" si="193"/>
        <v>5</v>
      </c>
      <c r="O2498" s="36" t="str">
        <f t="shared" si="194"/>
        <v>20176</v>
      </c>
      <c r="P2498" s="36" t="str">
        <f>CONCATENATE(K2498,MONTH(ExpensesDBTable[[#This Row],[Date]]))</f>
        <v>20172</v>
      </c>
      <c r="Q2498" s="36" t="s">
        <v>1204</v>
      </c>
      <c r="R2498" s="36" t="s">
        <v>23</v>
      </c>
      <c r="S2498" s="38">
        <v>40.840000000000003</v>
      </c>
      <c r="T2498" s="36" t="s">
        <v>106</v>
      </c>
      <c r="U2498" s="36" t="s">
        <v>2270</v>
      </c>
    </row>
    <row r="2499" spans="10:21" x14ac:dyDescent="0.25">
      <c r="J2499" s="37">
        <v>42774</v>
      </c>
      <c r="K2499" s="36">
        <f t="shared" si="190"/>
        <v>2017</v>
      </c>
      <c r="L2499" s="36" t="str">
        <f t="shared" si="191"/>
        <v>February</v>
      </c>
      <c r="M2499" s="36">
        <f t="shared" si="192"/>
        <v>7</v>
      </c>
      <c r="N2499" s="36">
        <f t="shared" si="193"/>
        <v>8</v>
      </c>
      <c r="O2499" s="36" t="str">
        <f t="shared" si="194"/>
        <v>20177</v>
      </c>
      <c r="P2499" s="36" t="str">
        <f>CONCATENATE(K2499,MONTH(ExpensesDBTable[[#This Row],[Date]]))</f>
        <v>20172</v>
      </c>
      <c r="Q2499" s="36" t="s">
        <v>119</v>
      </c>
      <c r="R2499" s="36" t="s">
        <v>14</v>
      </c>
      <c r="S2499" s="38">
        <v>22.09</v>
      </c>
      <c r="T2499" s="36" t="s">
        <v>100</v>
      </c>
      <c r="U2499" s="36" t="s">
        <v>2271</v>
      </c>
    </row>
    <row r="2500" spans="10:21" x14ac:dyDescent="0.25">
      <c r="J2500" s="37">
        <v>42775</v>
      </c>
      <c r="K2500" s="36">
        <f t="shared" si="190"/>
        <v>2017</v>
      </c>
      <c r="L2500" s="36" t="str">
        <f t="shared" si="191"/>
        <v>February</v>
      </c>
      <c r="M2500" s="36">
        <f t="shared" si="192"/>
        <v>7</v>
      </c>
      <c r="N2500" s="36">
        <f t="shared" si="193"/>
        <v>9</v>
      </c>
      <c r="O2500" s="36" t="str">
        <f t="shared" si="194"/>
        <v>20177</v>
      </c>
      <c r="P2500" s="36" t="str">
        <f>CONCATENATE(K2500,MONTH(ExpensesDBTable[[#This Row],[Date]]))</f>
        <v>20172</v>
      </c>
      <c r="Q2500" s="36" t="s">
        <v>182</v>
      </c>
      <c r="R2500" s="36" t="s">
        <v>14</v>
      </c>
      <c r="S2500" s="38">
        <v>2.6</v>
      </c>
      <c r="T2500" s="36" t="s">
        <v>100</v>
      </c>
      <c r="U2500" s="36" t="s">
        <v>1908</v>
      </c>
    </row>
    <row r="2501" spans="10:21" x14ac:dyDescent="0.25">
      <c r="J2501" s="37">
        <v>42775</v>
      </c>
      <c r="K2501" s="36">
        <f t="shared" si="190"/>
        <v>2017</v>
      </c>
      <c r="L2501" s="36" t="str">
        <f t="shared" si="191"/>
        <v>February</v>
      </c>
      <c r="M2501" s="36">
        <f t="shared" si="192"/>
        <v>7</v>
      </c>
      <c r="N2501" s="36">
        <f t="shared" si="193"/>
        <v>9</v>
      </c>
      <c r="O2501" s="36" t="str">
        <f t="shared" si="194"/>
        <v>20177</v>
      </c>
      <c r="P2501" s="36" t="str">
        <f>CONCATENATE(K2501,MONTH(ExpensesDBTable[[#This Row],[Date]]))</f>
        <v>20172</v>
      </c>
      <c r="Q2501" s="36" t="s">
        <v>182</v>
      </c>
      <c r="R2501" s="36" t="s">
        <v>14</v>
      </c>
      <c r="S2501" s="38">
        <v>5.25</v>
      </c>
      <c r="T2501" s="36" t="s">
        <v>100</v>
      </c>
      <c r="U2501" s="36" t="s">
        <v>1749</v>
      </c>
    </row>
    <row r="2502" spans="10:21" x14ac:dyDescent="0.25">
      <c r="J2502" s="37">
        <v>42775</v>
      </c>
      <c r="K2502" s="36">
        <f t="shared" si="190"/>
        <v>2017</v>
      </c>
      <c r="L2502" s="36" t="str">
        <f t="shared" si="191"/>
        <v>February</v>
      </c>
      <c r="M2502" s="36">
        <f t="shared" si="192"/>
        <v>7</v>
      </c>
      <c r="N2502" s="36">
        <f t="shared" si="193"/>
        <v>9</v>
      </c>
      <c r="O2502" s="36" t="str">
        <f t="shared" si="194"/>
        <v>20177</v>
      </c>
      <c r="P2502" s="36" t="str">
        <f>CONCATENATE(K2502,MONTH(ExpensesDBTable[[#This Row],[Date]]))</f>
        <v>20172</v>
      </c>
      <c r="Q2502" s="36" t="s">
        <v>182</v>
      </c>
      <c r="R2502" s="36" t="s">
        <v>14</v>
      </c>
      <c r="S2502" s="38">
        <v>11.96</v>
      </c>
      <c r="T2502" s="36" t="s">
        <v>100</v>
      </c>
      <c r="U2502" s="36" t="s">
        <v>2272</v>
      </c>
    </row>
    <row r="2503" spans="10:21" x14ac:dyDescent="0.25">
      <c r="J2503" s="37">
        <v>42775</v>
      </c>
      <c r="K2503" s="36">
        <f t="shared" si="190"/>
        <v>2017</v>
      </c>
      <c r="L2503" s="36" t="str">
        <f t="shared" si="191"/>
        <v>February</v>
      </c>
      <c r="M2503" s="36">
        <f t="shared" si="192"/>
        <v>7</v>
      </c>
      <c r="N2503" s="36">
        <f t="shared" si="193"/>
        <v>9</v>
      </c>
      <c r="O2503" s="36" t="str">
        <f t="shared" si="194"/>
        <v>20177</v>
      </c>
      <c r="P2503" s="36" t="str">
        <f>CONCATENATE(K2503,MONTH(ExpensesDBTable[[#This Row],[Date]]))</f>
        <v>20172</v>
      </c>
      <c r="Q2503" s="36" t="s">
        <v>182</v>
      </c>
      <c r="R2503" s="36" t="s">
        <v>14</v>
      </c>
      <c r="S2503" s="38">
        <v>4.93</v>
      </c>
      <c r="T2503" s="36" t="s">
        <v>100</v>
      </c>
      <c r="U2503" s="36" t="s">
        <v>241</v>
      </c>
    </row>
    <row r="2504" spans="10:21" x14ac:dyDescent="0.25">
      <c r="J2504" s="37">
        <v>42775</v>
      </c>
      <c r="K2504" s="36">
        <f t="shared" si="190"/>
        <v>2017</v>
      </c>
      <c r="L2504" s="36" t="str">
        <f t="shared" si="191"/>
        <v>February</v>
      </c>
      <c r="M2504" s="36">
        <f t="shared" si="192"/>
        <v>7</v>
      </c>
      <c r="N2504" s="36">
        <f t="shared" si="193"/>
        <v>9</v>
      </c>
      <c r="O2504" s="36" t="str">
        <f t="shared" si="194"/>
        <v>20177</v>
      </c>
      <c r="P2504" s="36" t="str">
        <f>CONCATENATE(K2504,MONTH(ExpensesDBTable[[#This Row],[Date]]))</f>
        <v>20172</v>
      </c>
      <c r="Q2504" s="36" t="s">
        <v>108</v>
      </c>
      <c r="R2504" s="36" t="s">
        <v>14</v>
      </c>
      <c r="S2504" s="38">
        <v>5</v>
      </c>
      <c r="T2504" s="36" t="s">
        <v>100</v>
      </c>
      <c r="U2504" s="36" t="s">
        <v>2273</v>
      </c>
    </row>
    <row r="2505" spans="10:21" x14ac:dyDescent="0.25">
      <c r="J2505" s="37">
        <v>42776</v>
      </c>
      <c r="K2505" s="36">
        <f t="shared" si="190"/>
        <v>2017</v>
      </c>
      <c r="L2505" s="36" t="str">
        <f t="shared" si="191"/>
        <v>February</v>
      </c>
      <c r="M2505" s="36">
        <f t="shared" si="192"/>
        <v>7</v>
      </c>
      <c r="N2505" s="36">
        <f t="shared" si="193"/>
        <v>10</v>
      </c>
      <c r="O2505" s="36" t="str">
        <f t="shared" si="194"/>
        <v>20177</v>
      </c>
      <c r="P2505" s="36" t="str">
        <f>CONCATENATE(K2505,MONTH(ExpensesDBTable[[#This Row],[Date]]))</f>
        <v>20172</v>
      </c>
      <c r="Q2505" s="36" t="s">
        <v>1238</v>
      </c>
      <c r="R2505" s="36" t="s">
        <v>22</v>
      </c>
      <c r="S2505" s="38">
        <v>37.18</v>
      </c>
      <c r="T2505" s="36" t="s">
        <v>106</v>
      </c>
      <c r="U2505" s="36" t="s">
        <v>2274</v>
      </c>
    </row>
    <row r="2506" spans="10:21" x14ac:dyDescent="0.25">
      <c r="J2506" s="37">
        <v>42776</v>
      </c>
      <c r="K2506" s="36">
        <f t="shared" si="190"/>
        <v>2017</v>
      </c>
      <c r="L2506" s="36" t="str">
        <f t="shared" si="191"/>
        <v>February</v>
      </c>
      <c r="M2506" s="36">
        <f t="shared" si="192"/>
        <v>7</v>
      </c>
      <c r="N2506" s="36">
        <f t="shared" si="193"/>
        <v>10</v>
      </c>
      <c r="O2506" s="36" t="str">
        <f t="shared" si="194"/>
        <v>20177</v>
      </c>
      <c r="P2506" s="36" t="str">
        <f>CONCATENATE(K2506,MONTH(ExpensesDBTable[[#This Row],[Date]]))</f>
        <v>20172</v>
      </c>
      <c r="Q2506" s="36" t="s">
        <v>122</v>
      </c>
      <c r="R2506" s="36" t="s">
        <v>11</v>
      </c>
      <c r="S2506" s="38">
        <v>12</v>
      </c>
      <c r="T2506" s="36" t="s">
        <v>106</v>
      </c>
      <c r="U2506" s="36" t="s">
        <v>2275</v>
      </c>
    </row>
    <row r="2507" spans="10:21" x14ac:dyDescent="0.25">
      <c r="J2507" s="37">
        <v>42776</v>
      </c>
      <c r="K2507" s="36">
        <f t="shared" ref="K2507:K2570" si="195">YEAR(J2507)</f>
        <v>2017</v>
      </c>
      <c r="L2507" s="36" t="str">
        <f t="shared" ref="L2507:L2570" si="196">TEXT(DATE(1,MONTH(J2507),1),"MMMM")</f>
        <v>February</v>
      </c>
      <c r="M2507" s="36">
        <f t="shared" ref="M2507:M2570" si="197">WEEKNUM(J2507,2)</f>
        <v>7</v>
      </c>
      <c r="N2507" s="36">
        <f t="shared" ref="N2507:N2570" si="198">DAY(J2507)</f>
        <v>10</v>
      </c>
      <c r="O2507" s="36" t="str">
        <f t="shared" ref="O2507:O2570" si="199">CONCATENATE(K2507,M2507)</f>
        <v>20177</v>
      </c>
      <c r="P2507" s="36" t="str">
        <f>CONCATENATE(K2507,MONTH(ExpensesDBTable[[#This Row],[Date]]))</f>
        <v>20172</v>
      </c>
      <c r="Q2507" s="36" t="s">
        <v>182</v>
      </c>
      <c r="R2507" s="36" t="s">
        <v>11</v>
      </c>
      <c r="S2507" s="38">
        <v>10</v>
      </c>
      <c r="T2507" s="36" t="s">
        <v>100</v>
      </c>
      <c r="U2507" s="36" t="s">
        <v>2276</v>
      </c>
    </row>
    <row r="2508" spans="10:21" x14ac:dyDescent="0.25">
      <c r="J2508" s="37">
        <v>42776</v>
      </c>
      <c r="K2508" s="36">
        <f t="shared" si="195"/>
        <v>2017</v>
      </c>
      <c r="L2508" s="36" t="str">
        <f t="shared" si="196"/>
        <v>February</v>
      </c>
      <c r="M2508" s="36">
        <f t="shared" si="197"/>
        <v>7</v>
      </c>
      <c r="N2508" s="36">
        <f t="shared" si="198"/>
        <v>10</v>
      </c>
      <c r="O2508" s="36" t="str">
        <f t="shared" si="199"/>
        <v>20177</v>
      </c>
      <c r="P2508" s="36" t="str">
        <f>CONCATENATE(K2508,MONTH(ExpensesDBTable[[#This Row],[Date]]))</f>
        <v>20172</v>
      </c>
      <c r="Q2508" s="36" t="s">
        <v>1051</v>
      </c>
      <c r="R2508" s="36" t="s">
        <v>14</v>
      </c>
      <c r="S2508" s="38">
        <v>10.53</v>
      </c>
      <c r="T2508" s="36" t="s">
        <v>100</v>
      </c>
      <c r="U2508" s="36" t="s">
        <v>2277</v>
      </c>
    </row>
    <row r="2509" spans="10:21" x14ac:dyDescent="0.25">
      <c r="J2509" s="37">
        <v>42777</v>
      </c>
      <c r="K2509" s="36">
        <f t="shared" si="195"/>
        <v>2017</v>
      </c>
      <c r="L2509" s="36" t="str">
        <f t="shared" si="196"/>
        <v>February</v>
      </c>
      <c r="M2509" s="36">
        <f t="shared" si="197"/>
        <v>7</v>
      </c>
      <c r="N2509" s="36">
        <f t="shared" si="198"/>
        <v>11</v>
      </c>
      <c r="O2509" s="36" t="str">
        <f t="shared" si="199"/>
        <v>20177</v>
      </c>
      <c r="P2509" s="36" t="str">
        <f>CONCATENATE(K2509,MONTH(ExpensesDBTable[[#This Row],[Date]]))</f>
        <v>20172</v>
      </c>
      <c r="Q2509" s="36" t="s">
        <v>108</v>
      </c>
      <c r="R2509" s="36" t="s">
        <v>14</v>
      </c>
      <c r="S2509" s="38">
        <v>7.57</v>
      </c>
      <c r="T2509" s="36" t="s">
        <v>100</v>
      </c>
      <c r="U2509" s="36" t="s">
        <v>2278</v>
      </c>
    </row>
    <row r="2510" spans="10:21" x14ac:dyDescent="0.25">
      <c r="J2510" s="37">
        <v>42777</v>
      </c>
      <c r="K2510" s="36">
        <f t="shared" si="195"/>
        <v>2017</v>
      </c>
      <c r="L2510" s="36" t="str">
        <f t="shared" si="196"/>
        <v>February</v>
      </c>
      <c r="M2510" s="36">
        <f t="shared" si="197"/>
        <v>7</v>
      </c>
      <c r="N2510" s="36">
        <f t="shared" si="198"/>
        <v>11</v>
      </c>
      <c r="O2510" s="36" t="str">
        <f t="shared" si="199"/>
        <v>20177</v>
      </c>
      <c r="P2510" s="36" t="str">
        <f>CONCATENATE(K2510,MONTH(ExpensesDBTable[[#This Row],[Date]]))</f>
        <v>20172</v>
      </c>
      <c r="Q2510" s="36" t="s">
        <v>182</v>
      </c>
      <c r="R2510" s="36" t="s">
        <v>14</v>
      </c>
      <c r="S2510" s="38">
        <v>25</v>
      </c>
      <c r="T2510" s="36" t="s">
        <v>100</v>
      </c>
      <c r="U2510" s="36" t="s">
        <v>2279</v>
      </c>
    </row>
    <row r="2511" spans="10:21" x14ac:dyDescent="0.25">
      <c r="J2511" s="37">
        <v>42779</v>
      </c>
      <c r="K2511" s="36">
        <f t="shared" si="195"/>
        <v>2017</v>
      </c>
      <c r="L2511" s="36" t="str">
        <f t="shared" si="196"/>
        <v>February</v>
      </c>
      <c r="M2511" s="36">
        <f t="shared" si="197"/>
        <v>8</v>
      </c>
      <c r="N2511" s="36">
        <f t="shared" si="198"/>
        <v>13</v>
      </c>
      <c r="O2511" s="36" t="str">
        <f t="shared" si="199"/>
        <v>20178</v>
      </c>
      <c r="P2511" s="36" t="str">
        <f>CONCATENATE(K2511,MONTH(ExpensesDBTable[[#This Row],[Date]]))</f>
        <v>20172</v>
      </c>
      <c r="Q2511" s="36" t="s">
        <v>119</v>
      </c>
      <c r="R2511" s="36" t="s">
        <v>14</v>
      </c>
      <c r="S2511" s="38">
        <v>20.92</v>
      </c>
      <c r="T2511" s="36" t="s">
        <v>100</v>
      </c>
      <c r="U2511" s="36" t="s">
        <v>2280</v>
      </c>
    </row>
    <row r="2512" spans="10:21" x14ac:dyDescent="0.25">
      <c r="J2512" s="37">
        <v>42780</v>
      </c>
      <c r="K2512" s="36">
        <f t="shared" si="195"/>
        <v>2017</v>
      </c>
      <c r="L2512" s="36" t="str">
        <f t="shared" si="196"/>
        <v>February</v>
      </c>
      <c r="M2512" s="36">
        <f t="shared" si="197"/>
        <v>8</v>
      </c>
      <c r="N2512" s="36">
        <f t="shared" si="198"/>
        <v>14</v>
      </c>
      <c r="O2512" s="36" t="str">
        <f t="shared" si="199"/>
        <v>20178</v>
      </c>
      <c r="P2512" s="36" t="str">
        <f>CONCATENATE(K2512,MONTH(ExpensesDBTable[[#This Row],[Date]]))</f>
        <v>20172</v>
      </c>
      <c r="Q2512" s="36" t="s">
        <v>182</v>
      </c>
      <c r="R2512" s="36" t="s">
        <v>14</v>
      </c>
      <c r="S2512" s="38">
        <v>23.9</v>
      </c>
      <c r="T2512" s="36" t="s">
        <v>100</v>
      </c>
      <c r="U2512" s="36" t="s">
        <v>2281</v>
      </c>
    </row>
    <row r="2513" spans="10:21" x14ac:dyDescent="0.25">
      <c r="J2513" s="37">
        <v>42780</v>
      </c>
      <c r="K2513" s="36">
        <f t="shared" si="195"/>
        <v>2017</v>
      </c>
      <c r="L2513" s="36" t="str">
        <f t="shared" si="196"/>
        <v>February</v>
      </c>
      <c r="M2513" s="36">
        <f t="shared" si="197"/>
        <v>8</v>
      </c>
      <c r="N2513" s="36">
        <f t="shared" si="198"/>
        <v>14</v>
      </c>
      <c r="O2513" s="36" t="str">
        <f t="shared" si="199"/>
        <v>20178</v>
      </c>
      <c r="P2513" s="36" t="str">
        <f>CONCATENATE(K2513,MONTH(ExpensesDBTable[[#This Row],[Date]]))</f>
        <v>20172</v>
      </c>
      <c r="Q2513" s="36" t="s">
        <v>108</v>
      </c>
      <c r="R2513" s="36" t="s">
        <v>14</v>
      </c>
      <c r="S2513" s="38">
        <v>9.5</v>
      </c>
      <c r="T2513" s="36" t="s">
        <v>100</v>
      </c>
      <c r="U2513" s="36" t="s">
        <v>2282</v>
      </c>
    </row>
    <row r="2514" spans="10:21" x14ac:dyDescent="0.25">
      <c r="J2514" s="37">
        <v>42781</v>
      </c>
      <c r="K2514" s="36">
        <f t="shared" si="195"/>
        <v>2017</v>
      </c>
      <c r="L2514" s="36" t="str">
        <f t="shared" si="196"/>
        <v>February</v>
      </c>
      <c r="M2514" s="36">
        <f t="shared" si="197"/>
        <v>8</v>
      </c>
      <c r="N2514" s="36">
        <f t="shared" si="198"/>
        <v>15</v>
      </c>
      <c r="O2514" s="36" t="str">
        <f t="shared" si="199"/>
        <v>20178</v>
      </c>
      <c r="P2514" s="36" t="str">
        <f>CONCATENATE(K2514,MONTH(ExpensesDBTable[[#This Row],[Date]]))</f>
        <v>20172</v>
      </c>
      <c r="Q2514" s="36" t="s">
        <v>1059</v>
      </c>
      <c r="R2514" s="36" t="s">
        <v>17</v>
      </c>
      <c r="S2514" s="38">
        <v>193.47</v>
      </c>
      <c r="T2514" s="36" t="s">
        <v>106</v>
      </c>
      <c r="U2514" s="36" t="s">
        <v>1059</v>
      </c>
    </row>
    <row r="2515" spans="10:21" x14ac:dyDescent="0.25">
      <c r="J2515" s="37">
        <v>42781</v>
      </c>
      <c r="K2515" s="36">
        <f t="shared" si="195"/>
        <v>2017</v>
      </c>
      <c r="L2515" s="36" t="str">
        <f t="shared" si="196"/>
        <v>February</v>
      </c>
      <c r="M2515" s="36">
        <f t="shared" si="197"/>
        <v>8</v>
      </c>
      <c r="N2515" s="36">
        <f t="shared" si="198"/>
        <v>15</v>
      </c>
      <c r="O2515" s="36" t="str">
        <f t="shared" si="199"/>
        <v>20178</v>
      </c>
      <c r="P2515" s="36" t="str">
        <f>CONCATENATE(K2515,MONTH(ExpensesDBTable[[#This Row],[Date]]))</f>
        <v>20172</v>
      </c>
      <c r="Q2515" s="36" t="s">
        <v>182</v>
      </c>
      <c r="R2515" s="36" t="s">
        <v>14</v>
      </c>
      <c r="S2515" s="38">
        <v>8.5</v>
      </c>
      <c r="T2515" s="36" t="s">
        <v>100</v>
      </c>
      <c r="U2515" s="36" t="s">
        <v>2283</v>
      </c>
    </row>
    <row r="2516" spans="10:21" x14ac:dyDescent="0.25">
      <c r="J2516" s="37">
        <v>42781</v>
      </c>
      <c r="K2516" s="36">
        <f t="shared" si="195"/>
        <v>2017</v>
      </c>
      <c r="L2516" s="36" t="str">
        <f t="shared" si="196"/>
        <v>February</v>
      </c>
      <c r="M2516" s="36">
        <f t="shared" si="197"/>
        <v>8</v>
      </c>
      <c r="N2516" s="36">
        <f t="shared" si="198"/>
        <v>15</v>
      </c>
      <c r="O2516" s="36" t="str">
        <f t="shared" si="199"/>
        <v>20178</v>
      </c>
      <c r="P2516" s="36" t="str">
        <f>CONCATENATE(K2516,MONTH(ExpensesDBTable[[#This Row],[Date]]))</f>
        <v>20172</v>
      </c>
      <c r="Q2516" s="36" t="s">
        <v>1238</v>
      </c>
      <c r="R2516" s="36" t="s">
        <v>22</v>
      </c>
      <c r="S2516" s="38">
        <v>43.2</v>
      </c>
      <c r="T2516" s="36" t="s">
        <v>106</v>
      </c>
      <c r="U2516" s="36" t="s">
        <v>1238</v>
      </c>
    </row>
    <row r="2517" spans="10:21" x14ac:dyDescent="0.25">
      <c r="J2517" s="37">
        <v>42782</v>
      </c>
      <c r="K2517" s="36">
        <f t="shared" si="195"/>
        <v>2017</v>
      </c>
      <c r="L2517" s="36" t="str">
        <f t="shared" si="196"/>
        <v>February</v>
      </c>
      <c r="M2517" s="36">
        <f t="shared" si="197"/>
        <v>8</v>
      </c>
      <c r="N2517" s="36">
        <f t="shared" si="198"/>
        <v>16</v>
      </c>
      <c r="O2517" s="36" t="str">
        <f t="shared" si="199"/>
        <v>20178</v>
      </c>
      <c r="P2517" s="36" t="str">
        <f>CONCATENATE(K2517,MONTH(ExpensesDBTable[[#This Row],[Date]]))</f>
        <v>20172</v>
      </c>
      <c r="Q2517" s="36" t="s">
        <v>108</v>
      </c>
      <c r="R2517" s="36" t="s">
        <v>14</v>
      </c>
      <c r="S2517" s="38">
        <v>6</v>
      </c>
      <c r="T2517" s="36" t="s">
        <v>100</v>
      </c>
      <c r="U2517" s="36" t="s">
        <v>2284</v>
      </c>
    </row>
    <row r="2518" spans="10:21" x14ac:dyDescent="0.25">
      <c r="J2518" s="37">
        <v>42782</v>
      </c>
      <c r="K2518" s="36">
        <f t="shared" si="195"/>
        <v>2017</v>
      </c>
      <c r="L2518" s="36" t="str">
        <f t="shared" si="196"/>
        <v>February</v>
      </c>
      <c r="M2518" s="36">
        <f t="shared" si="197"/>
        <v>8</v>
      </c>
      <c r="N2518" s="36">
        <f t="shared" si="198"/>
        <v>16</v>
      </c>
      <c r="O2518" s="36" t="str">
        <f t="shared" si="199"/>
        <v>20178</v>
      </c>
      <c r="P2518" s="36" t="str">
        <f>CONCATENATE(K2518,MONTH(ExpensesDBTable[[#This Row],[Date]]))</f>
        <v>20172</v>
      </c>
      <c r="Q2518" s="36" t="s">
        <v>1051</v>
      </c>
      <c r="R2518" s="36" t="s">
        <v>14</v>
      </c>
      <c r="S2518" s="38">
        <v>5.92</v>
      </c>
      <c r="T2518" s="36" t="s">
        <v>100</v>
      </c>
      <c r="U2518" s="36" t="s">
        <v>2285</v>
      </c>
    </row>
    <row r="2519" spans="10:21" x14ac:dyDescent="0.25">
      <c r="J2519" s="37">
        <v>42782</v>
      </c>
      <c r="K2519" s="36">
        <f t="shared" si="195"/>
        <v>2017</v>
      </c>
      <c r="L2519" s="36" t="str">
        <f t="shared" si="196"/>
        <v>February</v>
      </c>
      <c r="M2519" s="36">
        <f t="shared" si="197"/>
        <v>8</v>
      </c>
      <c r="N2519" s="36">
        <f t="shared" si="198"/>
        <v>16</v>
      </c>
      <c r="O2519" s="36" t="str">
        <f t="shared" si="199"/>
        <v>20178</v>
      </c>
      <c r="P2519" s="36" t="str">
        <f>CONCATENATE(K2519,MONTH(ExpensesDBTable[[#This Row],[Date]]))</f>
        <v>20172</v>
      </c>
      <c r="Q2519" s="36" t="s">
        <v>182</v>
      </c>
      <c r="R2519" s="36" t="s">
        <v>14</v>
      </c>
      <c r="S2519" s="38">
        <v>3.61</v>
      </c>
      <c r="T2519" s="36" t="s">
        <v>100</v>
      </c>
      <c r="U2519" s="36" t="s">
        <v>313</v>
      </c>
    </row>
    <row r="2520" spans="10:21" x14ac:dyDescent="0.25">
      <c r="J2520" s="37">
        <v>42782</v>
      </c>
      <c r="K2520" s="36">
        <f t="shared" si="195"/>
        <v>2017</v>
      </c>
      <c r="L2520" s="36" t="str">
        <f t="shared" si="196"/>
        <v>February</v>
      </c>
      <c r="M2520" s="36">
        <f t="shared" si="197"/>
        <v>8</v>
      </c>
      <c r="N2520" s="36">
        <f t="shared" si="198"/>
        <v>16</v>
      </c>
      <c r="O2520" s="36" t="str">
        <f t="shared" si="199"/>
        <v>20178</v>
      </c>
      <c r="P2520" s="36" t="str">
        <f>CONCATENATE(K2520,MONTH(ExpensesDBTable[[#This Row],[Date]]))</f>
        <v>20172</v>
      </c>
      <c r="Q2520" s="36" t="s">
        <v>119</v>
      </c>
      <c r="R2520" s="36" t="s">
        <v>14</v>
      </c>
      <c r="S2520" s="38">
        <v>4.49</v>
      </c>
      <c r="T2520" s="36" t="s">
        <v>100</v>
      </c>
      <c r="U2520" s="36" t="s">
        <v>2286</v>
      </c>
    </row>
    <row r="2521" spans="10:21" x14ac:dyDescent="0.25">
      <c r="J2521" s="37">
        <v>42784</v>
      </c>
      <c r="K2521" s="36">
        <f t="shared" si="195"/>
        <v>2017</v>
      </c>
      <c r="L2521" s="36" t="str">
        <f t="shared" si="196"/>
        <v>February</v>
      </c>
      <c r="M2521" s="36">
        <f t="shared" si="197"/>
        <v>8</v>
      </c>
      <c r="N2521" s="36">
        <f t="shared" si="198"/>
        <v>18</v>
      </c>
      <c r="O2521" s="36" t="str">
        <f t="shared" si="199"/>
        <v>20178</v>
      </c>
      <c r="P2521" s="36" t="str">
        <f>CONCATENATE(K2521,MONTH(ExpensesDBTable[[#This Row],[Date]]))</f>
        <v>20172</v>
      </c>
      <c r="Q2521" s="36" t="s">
        <v>182</v>
      </c>
      <c r="R2521" s="36" t="s">
        <v>14</v>
      </c>
      <c r="S2521" s="38">
        <v>40</v>
      </c>
      <c r="T2521" s="36" t="s">
        <v>100</v>
      </c>
      <c r="U2521" s="36" t="s">
        <v>2287</v>
      </c>
    </row>
    <row r="2522" spans="10:21" x14ac:dyDescent="0.25">
      <c r="J2522" s="37">
        <v>42784</v>
      </c>
      <c r="K2522" s="36">
        <f t="shared" si="195"/>
        <v>2017</v>
      </c>
      <c r="L2522" s="36" t="str">
        <f t="shared" si="196"/>
        <v>February</v>
      </c>
      <c r="M2522" s="36">
        <f t="shared" si="197"/>
        <v>8</v>
      </c>
      <c r="N2522" s="36">
        <f t="shared" si="198"/>
        <v>18</v>
      </c>
      <c r="O2522" s="36" t="str">
        <f t="shared" si="199"/>
        <v>20178</v>
      </c>
      <c r="P2522" s="36" t="str">
        <f>CONCATENATE(K2522,MONTH(ExpensesDBTable[[#This Row],[Date]]))</f>
        <v>20172</v>
      </c>
      <c r="Q2522" s="36" t="s">
        <v>1051</v>
      </c>
      <c r="R2522" s="36" t="s">
        <v>14</v>
      </c>
      <c r="S2522" s="38">
        <v>14.43</v>
      </c>
      <c r="T2522" s="36" t="s">
        <v>100</v>
      </c>
      <c r="U2522" s="36" t="s">
        <v>2288</v>
      </c>
    </row>
    <row r="2523" spans="10:21" x14ac:dyDescent="0.25">
      <c r="J2523" s="37">
        <v>42784</v>
      </c>
      <c r="K2523" s="36">
        <f t="shared" si="195"/>
        <v>2017</v>
      </c>
      <c r="L2523" s="36" t="str">
        <f t="shared" si="196"/>
        <v>February</v>
      </c>
      <c r="M2523" s="36">
        <f t="shared" si="197"/>
        <v>8</v>
      </c>
      <c r="N2523" s="36">
        <f t="shared" si="198"/>
        <v>18</v>
      </c>
      <c r="O2523" s="36" t="str">
        <f t="shared" si="199"/>
        <v>20178</v>
      </c>
      <c r="P2523" s="36" t="str">
        <f>CONCATENATE(K2523,MONTH(ExpensesDBTable[[#This Row],[Date]]))</f>
        <v>20172</v>
      </c>
      <c r="Q2523" s="36" t="s">
        <v>182</v>
      </c>
      <c r="R2523" s="36" t="s">
        <v>14</v>
      </c>
      <c r="S2523" s="38">
        <v>5.8</v>
      </c>
      <c r="T2523" s="36" t="s">
        <v>100</v>
      </c>
      <c r="U2523" s="36" t="s">
        <v>2289</v>
      </c>
    </row>
    <row r="2524" spans="10:21" x14ac:dyDescent="0.25">
      <c r="J2524" s="37">
        <v>42784</v>
      </c>
      <c r="K2524" s="36">
        <f t="shared" si="195"/>
        <v>2017</v>
      </c>
      <c r="L2524" s="36" t="str">
        <f t="shared" si="196"/>
        <v>February</v>
      </c>
      <c r="M2524" s="36">
        <f t="shared" si="197"/>
        <v>8</v>
      </c>
      <c r="N2524" s="36">
        <f t="shared" si="198"/>
        <v>18</v>
      </c>
      <c r="O2524" s="36" t="str">
        <f t="shared" si="199"/>
        <v>20178</v>
      </c>
      <c r="P2524" s="36" t="str">
        <f>CONCATENATE(K2524,MONTH(ExpensesDBTable[[#This Row],[Date]]))</f>
        <v>20172</v>
      </c>
      <c r="Q2524" s="36" t="s">
        <v>182</v>
      </c>
      <c r="R2524" s="36" t="s">
        <v>19</v>
      </c>
      <c r="S2524" s="38">
        <v>140</v>
      </c>
      <c r="T2524" s="36" t="s">
        <v>106</v>
      </c>
      <c r="U2524" s="36" t="s">
        <v>2290</v>
      </c>
    </row>
    <row r="2525" spans="10:21" x14ac:dyDescent="0.25">
      <c r="J2525" s="37">
        <v>42785</v>
      </c>
      <c r="K2525" s="36">
        <f t="shared" si="195"/>
        <v>2017</v>
      </c>
      <c r="L2525" s="36" t="str">
        <f t="shared" si="196"/>
        <v>February</v>
      </c>
      <c r="M2525" s="36">
        <f t="shared" si="197"/>
        <v>8</v>
      </c>
      <c r="N2525" s="36">
        <f t="shared" si="198"/>
        <v>19</v>
      </c>
      <c r="O2525" s="36" t="str">
        <f t="shared" si="199"/>
        <v>20178</v>
      </c>
      <c r="P2525" s="36" t="str">
        <f>CONCATENATE(K2525,MONTH(ExpensesDBTable[[#This Row],[Date]]))</f>
        <v>20172</v>
      </c>
      <c r="Q2525" s="36" t="s">
        <v>1192</v>
      </c>
      <c r="R2525" s="36" t="s">
        <v>21</v>
      </c>
      <c r="S2525" s="38">
        <v>1520</v>
      </c>
      <c r="T2525" s="36" t="s">
        <v>106</v>
      </c>
      <c r="U2525" s="36" t="s">
        <v>2291</v>
      </c>
    </row>
    <row r="2526" spans="10:21" x14ac:dyDescent="0.25">
      <c r="J2526" s="37">
        <v>42785</v>
      </c>
      <c r="K2526" s="36">
        <f t="shared" si="195"/>
        <v>2017</v>
      </c>
      <c r="L2526" s="36" t="str">
        <f t="shared" si="196"/>
        <v>February</v>
      </c>
      <c r="M2526" s="36">
        <f t="shared" si="197"/>
        <v>8</v>
      </c>
      <c r="N2526" s="36">
        <f t="shared" si="198"/>
        <v>19</v>
      </c>
      <c r="O2526" s="36" t="str">
        <f t="shared" si="199"/>
        <v>20178</v>
      </c>
      <c r="P2526" s="36" t="str">
        <f>CONCATENATE(K2526,MONTH(ExpensesDBTable[[#This Row],[Date]]))</f>
        <v>20172</v>
      </c>
      <c r="Q2526" s="36" t="s">
        <v>108</v>
      </c>
      <c r="R2526" s="36" t="s">
        <v>14</v>
      </c>
      <c r="S2526" s="38">
        <v>5.1100000000000003</v>
      </c>
      <c r="T2526" s="36" t="s">
        <v>100</v>
      </c>
      <c r="U2526" s="36" t="s">
        <v>2292</v>
      </c>
    </row>
    <row r="2527" spans="10:21" x14ac:dyDescent="0.25">
      <c r="J2527" s="37">
        <v>42786</v>
      </c>
      <c r="K2527" s="36">
        <f t="shared" si="195"/>
        <v>2017</v>
      </c>
      <c r="L2527" s="36" t="str">
        <f t="shared" si="196"/>
        <v>February</v>
      </c>
      <c r="M2527" s="36">
        <f t="shared" si="197"/>
        <v>9</v>
      </c>
      <c r="N2527" s="36">
        <f t="shared" si="198"/>
        <v>20</v>
      </c>
      <c r="O2527" s="36" t="str">
        <f t="shared" si="199"/>
        <v>20179</v>
      </c>
      <c r="P2527" s="36" t="str">
        <f>CONCATENATE(K2527,MONTH(ExpensesDBTable[[#This Row],[Date]]))</f>
        <v>20172</v>
      </c>
      <c r="Q2527" s="36" t="s">
        <v>128</v>
      </c>
      <c r="R2527" s="36" t="s">
        <v>22</v>
      </c>
      <c r="S2527" s="38">
        <v>324.72000000000003</v>
      </c>
      <c r="T2527" s="36" t="s">
        <v>106</v>
      </c>
      <c r="U2527" s="36" t="s">
        <v>2293</v>
      </c>
    </row>
    <row r="2528" spans="10:21" x14ac:dyDescent="0.25">
      <c r="J2528" s="37">
        <v>42786</v>
      </c>
      <c r="K2528" s="36">
        <f t="shared" si="195"/>
        <v>2017</v>
      </c>
      <c r="L2528" s="36" t="str">
        <f t="shared" si="196"/>
        <v>February</v>
      </c>
      <c r="M2528" s="36">
        <f t="shared" si="197"/>
        <v>9</v>
      </c>
      <c r="N2528" s="36">
        <f t="shared" si="198"/>
        <v>20</v>
      </c>
      <c r="O2528" s="36" t="str">
        <f t="shared" si="199"/>
        <v>20179</v>
      </c>
      <c r="P2528" s="36" t="str">
        <f>CONCATENATE(K2528,MONTH(ExpensesDBTable[[#This Row],[Date]]))</f>
        <v>20172</v>
      </c>
      <c r="Q2528" s="36" t="s">
        <v>108</v>
      </c>
      <c r="R2528" s="36" t="s">
        <v>14</v>
      </c>
      <c r="S2528" s="38">
        <v>29.62</v>
      </c>
      <c r="T2528" s="36" t="s">
        <v>100</v>
      </c>
      <c r="U2528" s="36" t="s">
        <v>2294</v>
      </c>
    </row>
    <row r="2529" spans="10:21" x14ac:dyDescent="0.25">
      <c r="J2529" s="37">
        <v>42786</v>
      </c>
      <c r="K2529" s="36">
        <f t="shared" si="195"/>
        <v>2017</v>
      </c>
      <c r="L2529" s="36" t="str">
        <f t="shared" si="196"/>
        <v>February</v>
      </c>
      <c r="M2529" s="36">
        <f t="shared" si="197"/>
        <v>9</v>
      </c>
      <c r="N2529" s="36">
        <f t="shared" si="198"/>
        <v>20</v>
      </c>
      <c r="O2529" s="36" t="str">
        <f t="shared" si="199"/>
        <v>20179</v>
      </c>
      <c r="P2529" s="36" t="str">
        <f>CONCATENATE(K2529,MONTH(ExpensesDBTable[[#This Row],[Date]]))</f>
        <v>20172</v>
      </c>
      <c r="Q2529" s="36" t="s">
        <v>145</v>
      </c>
      <c r="R2529" s="36" t="s">
        <v>23</v>
      </c>
      <c r="S2529" s="38">
        <v>36.57</v>
      </c>
      <c r="T2529" s="36" t="s">
        <v>106</v>
      </c>
      <c r="U2529" s="36" t="s">
        <v>1590</v>
      </c>
    </row>
    <row r="2530" spans="10:21" x14ac:dyDescent="0.25">
      <c r="J2530" s="37">
        <v>42787</v>
      </c>
      <c r="K2530" s="36">
        <f t="shared" si="195"/>
        <v>2017</v>
      </c>
      <c r="L2530" s="36" t="str">
        <f t="shared" si="196"/>
        <v>February</v>
      </c>
      <c r="M2530" s="36">
        <f t="shared" si="197"/>
        <v>9</v>
      </c>
      <c r="N2530" s="36">
        <f t="shared" si="198"/>
        <v>21</v>
      </c>
      <c r="O2530" s="36" t="str">
        <f t="shared" si="199"/>
        <v>20179</v>
      </c>
      <c r="P2530" s="36" t="str">
        <f>CONCATENATE(K2530,MONTH(ExpensesDBTable[[#This Row],[Date]]))</f>
        <v>20172</v>
      </c>
      <c r="Q2530" s="36" t="s">
        <v>1204</v>
      </c>
      <c r="R2530" s="36" t="s">
        <v>23</v>
      </c>
      <c r="S2530" s="38">
        <v>12.2</v>
      </c>
      <c r="T2530" s="36" t="s">
        <v>106</v>
      </c>
      <c r="U2530" s="36" t="s">
        <v>2295</v>
      </c>
    </row>
    <row r="2531" spans="10:21" x14ac:dyDescent="0.25">
      <c r="J2531" s="37">
        <v>42787</v>
      </c>
      <c r="K2531" s="36">
        <f t="shared" si="195"/>
        <v>2017</v>
      </c>
      <c r="L2531" s="36" t="str">
        <f t="shared" si="196"/>
        <v>February</v>
      </c>
      <c r="M2531" s="36">
        <f t="shared" si="197"/>
        <v>9</v>
      </c>
      <c r="N2531" s="36">
        <f t="shared" si="198"/>
        <v>21</v>
      </c>
      <c r="O2531" s="36" t="str">
        <f t="shared" si="199"/>
        <v>20179</v>
      </c>
      <c r="P2531" s="36" t="str">
        <f>CONCATENATE(K2531,MONTH(ExpensesDBTable[[#This Row],[Date]]))</f>
        <v>20172</v>
      </c>
      <c r="Q2531" s="36" t="s">
        <v>119</v>
      </c>
      <c r="R2531" s="36" t="s">
        <v>14</v>
      </c>
      <c r="S2531" s="38">
        <v>14.69</v>
      </c>
      <c r="T2531" s="36" t="s">
        <v>100</v>
      </c>
      <c r="U2531" s="36" t="s">
        <v>2296</v>
      </c>
    </row>
    <row r="2532" spans="10:21" x14ac:dyDescent="0.25">
      <c r="J2532" s="37">
        <v>42789</v>
      </c>
      <c r="K2532" s="36">
        <f t="shared" si="195"/>
        <v>2017</v>
      </c>
      <c r="L2532" s="36" t="str">
        <f t="shared" si="196"/>
        <v>February</v>
      </c>
      <c r="M2532" s="36">
        <f t="shared" si="197"/>
        <v>9</v>
      </c>
      <c r="N2532" s="36">
        <f t="shared" si="198"/>
        <v>23</v>
      </c>
      <c r="O2532" s="36" t="str">
        <f t="shared" si="199"/>
        <v>20179</v>
      </c>
      <c r="P2532" s="36" t="str">
        <f>CONCATENATE(K2532,MONTH(ExpensesDBTable[[#This Row],[Date]]))</f>
        <v>20172</v>
      </c>
      <c r="Q2532" s="36" t="s">
        <v>182</v>
      </c>
      <c r="R2532" s="36" t="s">
        <v>14</v>
      </c>
      <c r="S2532" s="38">
        <v>3</v>
      </c>
      <c r="T2532" s="36" t="s">
        <v>100</v>
      </c>
      <c r="U2532" s="36" t="s">
        <v>2297</v>
      </c>
    </row>
    <row r="2533" spans="10:21" x14ac:dyDescent="0.25">
      <c r="J2533" s="37">
        <v>42789</v>
      </c>
      <c r="K2533" s="36">
        <f t="shared" si="195"/>
        <v>2017</v>
      </c>
      <c r="L2533" s="36" t="str">
        <f t="shared" si="196"/>
        <v>February</v>
      </c>
      <c r="M2533" s="36">
        <f t="shared" si="197"/>
        <v>9</v>
      </c>
      <c r="N2533" s="36">
        <f t="shared" si="198"/>
        <v>23</v>
      </c>
      <c r="O2533" s="36" t="str">
        <f t="shared" si="199"/>
        <v>20179</v>
      </c>
      <c r="P2533" s="36" t="str">
        <f>CONCATENATE(K2533,MONTH(ExpensesDBTable[[#This Row],[Date]]))</f>
        <v>20172</v>
      </c>
      <c r="Q2533" s="36" t="s">
        <v>108</v>
      </c>
      <c r="R2533" s="36" t="s">
        <v>14</v>
      </c>
      <c r="S2533" s="38">
        <v>13.46</v>
      </c>
      <c r="T2533" s="36" t="s">
        <v>100</v>
      </c>
      <c r="U2533" s="36" t="s">
        <v>2298</v>
      </c>
    </row>
    <row r="2534" spans="10:21" x14ac:dyDescent="0.25">
      <c r="J2534" s="37">
        <v>42789</v>
      </c>
      <c r="K2534" s="36">
        <f t="shared" si="195"/>
        <v>2017</v>
      </c>
      <c r="L2534" s="36" t="str">
        <f t="shared" si="196"/>
        <v>February</v>
      </c>
      <c r="M2534" s="36">
        <f t="shared" si="197"/>
        <v>9</v>
      </c>
      <c r="N2534" s="36">
        <f t="shared" si="198"/>
        <v>23</v>
      </c>
      <c r="O2534" s="36" t="str">
        <f t="shared" si="199"/>
        <v>20179</v>
      </c>
      <c r="P2534" s="36" t="str">
        <f>CONCATENATE(K2534,MONTH(ExpensesDBTable[[#This Row],[Date]]))</f>
        <v>20172</v>
      </c>
      <c r="Q2534" s="36" t="s">
        <v>182</v>
      </c>
      <c r="R2534" s="36" t="s">
        <v>11</v>
      </c>
      <c r="S2534" s="38">
        <v>14</v>
      </c>
      <c r="T2534" s="36" t="s">
        <v>100</v>
      </c>
      <c r="U2534" s="36" t="s">
        <v>2299</v>
      </c>
    </row>
    <row r="2535" spans="10:21" x14ac:dyDescent="0.25">
      <c r="J2535" s="37">
        <v>42789</v>
      </c>
      <c r="K2535" s="36">
        <f t="shared" si="195"/>
        <v>2017</v>
      </c>
      <c r="L2535" s="36" t="str">
        <f t="shared" si="196"/>
        <v>February</v>
      </c>
      <c r="M2535" s="36">
        <f t="shared" si="197"/>
        <v>9</v>
      </c>
      <c r="N2535" s="36">
        <f t="shared" si="198"/>
        <v>23</v>
      </c>
      <c r="O2535" s="36" t="str">
        <f t="shared" si="199"/>
        <v>20179</v>
      </c>
      <c r="P2535" s="36" t="str">
        <f>CONCATENATE(K2535,MONTH(ExpensesDBTable[[#This Row],[Date]]))</f>
        <v>20172</v>
      </c>
      <c r="Q2535" s="36" t="s">
        <v>182</v>
      </c>
      <c r="R2535" s="36" t="s">
        <v>14</v>
      </c>
      <c r="S2535" s="38">
        <v>2.6</v>
      </c>
      <c r="T2535" s="36" t="s">
        <v>100</v>
      </c>
      <c r="U2535" s="36" t="s">
        <v>1908</v>
      </c>
    </row>
    <row r="2536" spans="10:21" x14ac:dyDescent="0.25">
      <c r="J2536" s="37">
        <v>42789</v>
      </c>
      <c r="K2536" s="36">
        <f t="shared" si="195"/>
        <v>2017</v>
      </c>
      <c r="L2536" s="36" t="str">
        <f t="shared" si="196"/>
        <v>February</v>
      </c>
      <c r="M2536" s="36">
        <f t="shared" si="197"/>
        <v>9</v>
      </c>
      <c r="N2536" s="36">
        <f t="shared" si="198"/>
        <v>23</v>
      </c>
      <c r="O2536" s="36" t="str">
        <f t="shared" si="199"/>
        <v>20179</v>
      </c>
      <c r="P2536" s="36" t="str">
        <f>CONCATENATE(K2536,MONTH(ExpensesDBTable[[#This Row],[Date]]))</f>
        <v>20172</v>
      </c>
      <c r="Q2536" s="36" t="s">
        <v>182</v>
      </c>
      <c r="R2536" s="36" t="s">
        <v>14</v>
      </c>
      <c r="S2536" s="38">
        <v>5.49</v>
      </c>
      <c r="T2536" s="36" t="s">
        <v>100</v>
      </c>
      <c r="U2536" s="36" t="s">
        <v>2300</v>
      </c>
    </row>
    <row r="2537" spans="10:21" x14ac:dyDescent="0.25">
      <c r="J2537" s="37">
        <v>42789</v>
      </c>
      <c r="K2537" s="36">
        <f t="shared" si="195"/>
        <v>2017</v>
      </c>
      <c r="L2537" s="36" t="str">
        <f t="shared" si="196"/>
        <v>February</v>
      </c>
      <c r="M2537" s="36">
        <f t="shared" si="197"/>
        <v>9</v>
      </c>
      <c r="N2537" s="36">
        <f t="shared" si="198"/>
        <v>23</v>
      </c>
      <c r="O2537" s="36" t="str">
        <f t="shared" si="199"/>
        <v>20179</v>
      </c>
      <c r="P2537" s="36" t="str">
        <f>CONCATENATE(K2537,MONTH(ExpensesDBTable[[#This Row],[Date]]))</f>
        <v>20172</v>
      </c>
      <c r="Q2537" s="36" t="s">
        <v>1476</v>
      </c>
      <c r="R2537" s="36" t="s">
        <v>23</v>
      </c>
      <c r="S2537" s="38">
        <v>12</v>
      </c>
      <c r="T2537" s="36" t="s">
        <v>106</v>
      </c>
      <c r="U2537" s="36" t="s">
        <v>2301</v>
      </c>
    </row>
    <row r="2538" spans="10:21" x14ac:dyDescent="0.25">
      <c r="J2538" s="37">
        <v>42789</v>
      </c>
      <c r="K2538" s="36">
        <f t="shared" si="195"/>
        <v>2017</v>
      </c>
      <c r="L2538" s="36" t="str">
        <f t="shared" si="196"/>
        <v>February</v>
      </c>
      <c r="M2538" s="36">
        <f t="shared" si="197"/>
        <v>9</v>
      </c>
      <c r="N2538" s="36">
        <f t="shared" si="198"/>
        <v>23</v>
      </c>
      <c r="O2538" s="36" t="str">
        <f t="shared" si="199"/>
        <v>20179</v>
      </c>
      <c r="P2538" s="36" t="str">
        <f>CONCATENATE(K2538,MONTH(ExpensesDBTable[[#This Row],[Date]]))</f>
        <v>20172</v>
      </c>
      <c r="Q2538" s="36" t="s">
        <v>119</v>
      </c>
      <c r="R2538" s="36" t="s">
        <v>14</v>
      </c>
      <c r="S2538" s="38">
        <v>2</v>
      </c>
      <c r="T2538" s="36" t="s">
        <v>100</v>
      </c>
      <c r="U2538" s="36" t="s">
        <v>1070</v>
      </c>
    </row>
    <row r="2539" spans="10:21" x14ac:dyDescent="0.25">
      <c r="J2539" s="37">
        <v>42790</v>
      </c>
      <c r="K2539" s="36">
        <f t="shared" si="195"/>
        <v>2017</v>
      </c>
      <c r="L2539" s="36" t="str">
        <f t="shared" si="196"/>
        <v>February</v>
      </c>
      <c r="M2539" s="36">
        <f t="shared" si="197"/>
        <v>9</v>
      </c>
      <c r="N2539" s="36">
        <f t="shared" si="198"/>
        <v>24</v>
      </c>
      <c r="O2539" s="36" t="str">
        <f t="shared" si="199"/>
        <v>20179</v>
      </c>
      <c r="P2539" s="36" t="str">
        <f>CONCATENATE(K2539,MONTH(ExpensesDBTable[[#This Row],[Date]]))</f>
        <v>20172</v>
      </c>
      <c r="Q2539" s="36" t="s">
        <v>2302</v>
      </c>
      <c r="R2539" s="36" t="s">
        <v>18</v>
      </c>
      <c r="S2539" s="38">
        <v>89</v>
      </c>
      <c r="T2539" s="36" t="s">
        <v>106</v>
      </c>
      <c r="U2539" s="36" t="s">
        <v>2303</v>
      </c>
    </row>
    <row r="2540" spans="10:21" x14ac:dyDescent="0.25">
      <c r="J2540" s="37">
        <v>42790</v>
      </c>
      <c r="K2540" s="36">
        <f t="shared" si="195"/>
        <v>2017</v>
      </c>
      <c r="L2540" s="36" t="str">
        <f t="shared" si="196"/>
        <v>February</v>
      </c>
      <c r="M2540" s="36">
        <f t="shared" si="197"/>
        <v>9</v>
      </c>
      <c r="N2540" s="36">
        <f t="shared" si="198"/>
        <v>24</v>
      </c>
      <c r="O2540" s="36" t="str">
        <f t="shared" si="199"/>
        <v>20179</v>
      </c>
      <c r="P2540" s="36" t="str">
        <f>CONCATENATE(K2540,MONTH(ExpensesDBTable[[#This Row],[Date]]))</f>
        <v>20172</v>
      </c>
      <c r="Q2540" s="36" t="s">
        <v>182</v>
      </c>
      <c r="R2540" s="36" t="s">
        <v>14</v>
      </c>
      <c r="S2540" s="38">
        <v>31.9</v>
      </c>
      <c r="T2540" s="36" t="s">
        <v>100</v>
      </c>
      <c r="U2540" s="36" t="s">
        <v>2304</v>
      </c>
    </row>
    <row r="2541" spans="10:21" x14ac:dyDescent="0.25">
      <c r="J2541" s="37">
        <v>42790</v>
      </c>
      <c r="K2541" s="36">
        <f t="shared" si="195"/>
        <v>2017</v>
      </c>
      <c r="L2541" s="36" t="str">
        <f t="shared" si="196"/>
        <v>February</v>
      </c>
      <c r="M2541" s="36">
        <f t="shared" si="197"/>
        <v>9</v>
      </c>
      <c r="N2541" s="36">
        <f t="shared" si="198"/>
        <v>24</v>
      </c>
      <c r="O2541" s="36" t="str">
        <f t="shared" si="199"/>
        <v>20179</v>
      </c>
      <c r="P2541" s="36" t="str">
        <f>CONCATENATE(K2541,MONTH(ExpensesDBTable[[#This Row],[Date]]))</f>
        <v>20172</v>
      </c>
      <c r="Q2541" s="36" t="s">
        <v>119</v>
      </c>
      <c r="R2541" s="36" t="s">
        <v>14</v>
      </c>
      <c r="S2541" s="38">
        <v>8.68</v>
      </c>
      <c r="T2541" s="36" t="s">
        <v>100</v>
      </c>
      <c r="U2541" s="36" t="s">
        <v>2249</v>
      </c>
    </row>
    <row r="2542" spans="10:21" x14ac:dyDescent="0.25">
      <c r="J2542" s="37">
        <v>42792</v>
      </c>
      <c r="K2542" s="36">
        <f t="shared" si="195"/>
        <v>2017</v>
      </c>
      <c r="L2542" s="36" t="str">
        <f t="shared" si="196"/>
        <v>February</v>
      </c>
      <c r="M2542" s="36">
        <f t="shared" si="197"/>
        <v>9</v>
      </c>
      <c r="N2542" s="36">
        <f t="shared" si="198"/>
        <v>26</v>
      </c>
      <c r="O2542" s="36" t="str">
        <f t="shared" si="199"/>
        <v>20179</v>
      </c>
      <c r="P2542" s="36" t="str">
        <f>CONCATENATE(K2542,MONTH(ExpensesDBTable[[#This Row],[Date]]))</f>
        <v>20172</v>
      </c>
      <c r="Q2542" s="36" t="s">
        <v>1051</v>
      </c>
      <c r="R2542" s="36" t="s">
        <v>14</v>
      </c>
      <c r="S2542" s="38">
        <v>1.6</v>
      </c>
      <c r="T2542" s="36" t="s">
        <v>100</v>
      </c>
      <c r="U2542" s="36" t="s">
        <v>2305</v>
      </c>
    </row>
    <row r="2543" spans="10:21" x14ac:dyDescent="0.25">
      <c r="J2543" s="37">
        <v>42792</v>
      </c>
      <c r="K2543" s="36">
        <f t="shared" si="195"/>
        <v>2017</v>
      </c>
      <c r="L2543" s="36" t="str">
        <f t="shared" si="196"/>
        <v>February</v>
      </c>
      <c r="M2543" s="36">
        <f t="shared" si="197"/>
        <v>9</v>
      </c>
      <c r="N2543" s="36">
        <f t="shared" si="198"/>
        <v>26</v>
      </c>
      <c r="O2543" s="36" t="str">
        <f t="shared" si="199"/>
        <v>20179</v>
      </c>
      <c r="P2543" s="36" t="str">
        <f>CONCATENATE(K2543,MONTH(ExpensesDBTable[[#This Row],[Date]]))</f>
        <v>20172</v>
      </c>
      <c r="Q2543" s="36" t="s">
        <v>2253</v>
      </c>
      <c r="R2543" s="36" t="s">
        <v>25</v>
      </c>
      <c r="S2543" s="38">
        <v>1000</v>
      </c>
      <c r="T2543" s="36" t="s">
        <v>106</v>
      </c>
      <c r="U2543" s="36" t="s">
        <v>2306</v>
      </c>
    </row>
    <row r="2544" spans="10:21" x14ac:dyDescent="0.25">
      <c r="J2544" s="37">
        <v>42792</v>
      </c>
      <c r="K2544" s="36">
        <f t="shared" si="195"/>
        <v>2017</v>
      </c>
      <c r="L2544" s="36" t="str">
        <f t="shared" si="196"/>
        <v>February</v>
      </c>
      <c r="M2544" s="36">
        <f t="shared" si="197"/>
        <v>9</v>
      </c>
      <c r="N2544" s="36">
        <f t="shared" si="198"/>
        <v>26</v>
      </c>
      <c r="O2544" s="36" t="str">
        <f t="shared" si="199"/>
        <v>20179</v>
      </c>
      <c r="P2544" s="36" t="str">
        <f>CONCATENATE(K2544,MONTH(ExpensesDBTable[[#This Row],[Date]]))</f>
        <v>20172</v>
      </c>
      <c r="Q2544" s="36" t="s">
        <v>108</v>
      </c>
      <c r="R2544" s="36" t="s">
        <v>14</v>
      </c>
      <c r="S2544" s="38">
        <v>13.71</v>
      </c>
      <c r="T2544" s="36" t="s">
        <v>100</v>
      </c>
      <c r="U2544" s="36" t="s">
        <v>2307</v>
      </c>
    </row>
    <row r="2545" spans="10:21" x14ac:dyDescent="0.25">
      <c r="J2545" s="37">
        <v>42792</v>
      </c>
      <c r="K2545" s="36">
        <f t="shared" si="195"/>
        <v>2017</v>
      </c>
      <c r="L2545" s="36" t="str">
        <f t="shared" si="196"/>
        <v>February</v>
      </c>
      <c r="M2545" s="36">
        <f t="shared" si="197"/>
        <v>9</v>
      </c>
      <c r="N2545" s="36">
        <f t="shared" si="198"/>
        <v>26</v>
      </c>
      <c r="O2545" s="36" t="str">
        <f t="shared" si="199"/>
        <v>20179</v>
      </c>
      <c r="P2545" s="36" t="str">
        <f>CONCATENATE(K2545,MONTH(ExpensesDBTable[[#This Row],[Date]]))</f>
        <v>20172</v>
      </c>
      <c r="Q2545" s="36" t="s">
        <v>130</v>
      </c>
      <c r="R2545" s="36" t="s">
        <v>14</v>
      </c>
      <c r="S2545" s="38">
        <v>8</v>
      </c>
      <c r="T2545" s="36" t="s">
        <v>100</v>
      </c>
      <c r="U2545" s="36" t="s">
        <v>1874</v>
      </c>
    </row>
    <row r="2546" spans="10:21" x14ac:dyDescent="0.25">
      <c r="J2546" s="37">
        <v>42792</v>
      </c>
      <c r="K2546" s="36">
        <f t="shared" si="195"/>
        <v>2017</v>
      </c>
      <c r="L2546" s="36" t="str">
        <f t="shared" si="196"/>
        <v>February</v>
      </c>
      <c r="M2546" s="36">
        <f t="shared" si="197"/>
        <v>9</v>
      </c>
      <c r="N2546" s="36">
        <f t="shared" si="198"/>
        <v>26</v>
      </c>
      <c r="O2546" s="36" t="str">
        <f t="shared" si="199"/>
        <v>20179</v>
      </c>
      <c r="P2546" s="36" t="str">
        <f>CONCATENATE(K2546,MONTH(ExpensesDBTable[[#This Row],[Date]]))</f>
        <v>20172</v>
      </c>
      <c r="Q2546" s="36" t="s">
        <v>182</v>
      </c>
      <c r="R2546" s="36" t="s">
        <v>14</v>
      </c>
      <c r="S2546" s="38">
        <v>10.210000000000001</v>
      </c>
      <c r="T2546" s="36" t="s">
        <v>100</v>
      </c>
      <c r="U2546" s="36" t="s">
        <v>313</v>
      </c>
    </row>
    <row r="2547" spans="10:21" x14ac:dyDescent="0.25">
      <c r="J2547" s="37">
        <v>42792</v>
      </c>
      <c r="K2547" s="36">
        <f t="shared" si="195"/>
        <v>2017</v>
      </c>
      <c r="L2547" s="36" t="str">
        <f t="shared" si="196"/>
        <v>February</v>
      </c>
      <c r="M2547" s="36">
        <f t="shared" si="197"/>
        <v>9</v>
      </c>
      <c r="N2547" s="36">
        <f t="shared" si="198"/>
        <v>26</v>
      </c>
      <c r="O2547" s="36" t="str">
        <f t="shared" si="199"/>
        <v>20179</v>
      </c>
      <c r="P2547" s="36" t="str">
        <f>CONCATENATE(K2547,MONTH(ExpensesDBTable[[#This Row],[Date]]))</f>
        <v>20172</v>
      </c>
      <c r="Q2547" s="36" t="s">
        <v>1051</v>
      </c>
      <c r="R2547" s="36" t="s">
        <v>14</v>
      </c>
      <c r="S2547" s="38">
        <v>5.49</v>
      </c>
      <c r="T2547" s="36" t="s">
        <v>100</v>
      </c>
      <c r="U2547" s="36" t="s">
        <v>313</v>
      </c>
    </row>
    <row r="2548" spans="10:21" x14ac:dyDescent="0.25">
      <c r="J2548" s="37">
        <v>42792</v>
      </c>
      <c r="K2548" s="36">
        <f t="shared" si="195"/>
        <v>2017</v>
      </c>
      <c r="L2548" s="36" t="str">
        <f t="shared" si="196"/>
        <v>February</v>
      </c>
      <c r="M2548" s="36">
        <f t="shared" si="197"/>
        <v>9</v>
      </c>
      <c r="N2548" s="36">
        <f t="shared" si="198"/>
        <v>26</v>
      </c>
      <c r="O2548" s="36" t="str">
        <f t="shared" si="199"/>
        <v>20179</v>
      </c>
      <c r="P2548" s="36" t="str">
        <f>CONCATENATE(K2548,MONTH(ExpensesDBTable[[#This Row],[Date]]))</f>
        <v>20172</v>
      </c>
      <c r="Q2548" s="36" t="s">
        <v>533</v>
      </c>
      <c r="R2548" s="36" t="s">
        <v>23</v>
      </c>
      <c r="S2548" s="38">
        <v>69.989999999999995</v>
      </c>
      <c r="T2548" s="36" t="s">
        <v>106</v>
      </c>
      <c r="U2548" s="36" t="s">
        <v>1492</v>
      </c>
    </row>
    <row r="2549" spans="10:21" x14ac:dyDescent="0.25">
      <c r="J2549" s="37">
        <v>42793</v>
      </c>
      <c r="K2549" s="36">
        <f t="shared" si="195"/>
        <v>2017</v>
      </c>
      <c r="L2549" s="36" t="str">
        <f t="shared" si="196"/>
        <v>February</v>
      </c>
      <c r="M2549" s="36">
        <f t="shared" si="197"/>
        <v>10</v>
      </c>
      <c r="N2549" s="36">
        <f t="shared" si="198"/>
        <v>27</v>
      </c>
      <c r="O2549" s="36" t="str">
        <f t="shared" si="199"/>
        <v>201710</v>
      </c>
      <c r="P2549" s="36" t="str">
        <f>CONCATENATE(K2549,MONTH(ExpensesDBTable[[#This Row],[Date]]))</f>
        <v>20172</v>
      </c>
      <c r="Q2549" s="36" t="s">
        <v>119</v>
      </c>
      <c r="R2549" s="36" t="s">
        <v>14</v>
      </c>
      <c r="S2549" s="38">
        <v>9.43</v>
      </c>
      <c r="T2549" s="36" t="s">
        <v>100</v>
      </c>
      <c r="U2549" s="36" t="s">
        <v>2308</v>
      </c>
    </row>
    <row r="2550" spans="10:21" x14ac:dyDescent="0.25">
      <c r="J2550" s="37">
        <v>42794</v>
      </c>
      <c r="K2550" s="36">
        <f t="shared" si="195"/>
        <v>2017</v>
      </c>
      <c r="L2550" s="36" t="str">
        <f t="shared" si="196"/>
        <v>February</v>
      </c>
      <c r="M2550" s="36">
        <f t="shared" si="197"/>
        <v>10</v>
      </c>
      <c r="N2550" s="36">
        <f t="shared" si="198"/>
        <v>28</v>
      </c>
      <c r="O2550" s="36" t="str">
        <f t="shared" si="199"/>
        <v>201710</v>
      </c>
      <c r="P2550" s="36" t="str">
        <f>CONCATENATE(K2550,MONTH(ExpensesDBTable[[#This Row],[Date]]))</f>
        <v>20172</v>
      </c>
      <c r="Q2550" s="36" t="s">
        <v>108</v>
      </c>
      <c r="R2550" s="36" t="s">
        <v>14</v>
      </c>
      <c r="S2550" s="38">
        <v>12.38</v>
      </c>
      <c r="T2550" s="36" t="s">
        <v>100</v>
      </c>
      <c r="U2550" s="36" t="s">
        <v>2309</v>
      </c>
    </row>
    <row r="2551" spans="10:21" x14ac:dyDescent="0.25">
      <c r="J2551" s="37">
        <v>42794</v>
      </c>
      <c r="K2551" s="36">
        <f t="shared" si="195"/>
        <v>2017</v>
      </c>
      <c r="L2551" s="36" t="str">
        <f t="shared" si="196"/>
        <v>February</v>
      </c>
      <c r="M2551" s="36">
        <f t="shared" si="197"/>
        <v>10</v>
      </c>
      <c r="N2551" s="36">
        <f t="shared" si="198"/>
        <v>28</v>
      </c>
      <c r="O2551" s="36" t="str">
        <f t="shared" si="199"/>
        <v>201710</v>
      </c>
      <c r="P2551" s="36" t="str">
        <f>CONCATENATE(K2551,MONTH(ExpensesDBTable[[#This Row],[Date]]))</f>
        <v>20172</v>
      </c>
      <c r="Q2551" s="36" t="s">
        <v>2251</v>
      </c>
      <c r="R2551" s="36" t="s">
        <v>25</v>
      </c>
      <c r="S2551" s="38">
        <v>11.9</v>
      </c>
      <c r="T2551" s="36" t="s">
        <v>106</v>
      </c>
      <c r="U2551" s="36" t="s">
        <v>2310</v>
      </c>
    </row>
    <row r="2552" spans="10:21" x14ac:dyDescent="0.25">
      <c r="J2552" s="37">
        <v>42794</v>
      </c>
      <c r="K2552" s="36">
        <f t="shared" si="195"/>
        <v>2017</v>
      </c>
      <c r="L2552" s="36" t="str">
        <f t="shared" si="196"/>
        <v>February</v>
      </c>
      <c r="M2552" s="36">
        <f t="shared" si="197"/>
        <v>10</v>
      </c>
      <c r="N2552" s="36">
        <f t="shared" si="198"/>
        <v>28</v>
      </c>
      <c r="O2552" s="36" t="str">
        <f t="shared" si="199"/>
        <v>201710</v>
      </c>
      <c r="P2552" s="36" t="str">
        <f>CONCATENATE(K2552,MONTH(ExpensesDBTable[[#This Row],[Date]]))</f>
        <v>20172</v>
      </c>
      <c r="Q2552" s="36" t="s">
        <v>1238</v>
      </c>
      <c r="R2552" s="36" t="s">
        <v>22</v>
      </c>
      <c r="S2552" s="38">
        <v>43.77</v>
      </c>
      <c r="T2552" s="36" t="s">
        <v>106</v>
      </c>
      <c r="U2552" s="36" t="s">
        <v>2311</v>
      </c>
    </row>
    <row r="2553" spans="10:21" x14ac:dyDescent="0.25">
      <c r="J2553" s="37">
        <v>42795</v>
      </c>
      <c r="K2553" s="36">
        <f t="shared" si="195"/>
        <v>2017</v>
      </c>
      <c r="L2553" s="36" t="str">
        <f t="shared" si="196"/>
        <v>March</v>
      </c>
      <c r="M2553" s="36">
        <f t="shared" si="197"/>
        <v>10</v>
      </c>
      <c r="N2553" s="36">
        <f t="shared" si="198"/>
        <v>1</v>
      </c>
      <c r="O2553" s="36" t="str">
        <f t="shared" si="199"/>
        <v>201710</v>
      </c>
      <c r="P2553" s="36" t="str">
        <f>CONCATENATE(K2553,MONTH(ExpensesDBTable[[#This Row],[Date]]))</f>
        <v>20173</v>
      </c>
      <c r="Q2553" s="36" t="s">
        <v>1117</v>
      </c>
      <c r="R2553" s="36" t="s">
        <v>22</v>
      </c>
      <c r="S2553" s="38">
        <v>241</v>
      </c>
      <c r="T2553" s="36" t="s">
        <v>106</v>
      </c>
      <c r="U2553" s="36" t="s">
        <v>2312</v>
      </c>
    </row>
    <row r="2554" spans="10:21" x14ac:dyDescent="0.25">
      <c r="J2554" s="37">
        <v>42795</v>
      </c>
      <c r="K2554" s="36">
        <f t="shared" si="195"/>
        <v>2017</v>
      </c>
      <c r="L2554" s="36" t="str">
        <f t="shared" si="196"/>
        <v>March</v>
      </c>
      <c r="M2554" s="36">
        <f t="shared" si="197"/>
        <v>10</v>
      </c>
      <c r="N2554" s="36">
        <f t="shared" si="198"/>
        <v>1</v>
      </c>
      <c r="O2554" s="36" t="str">
        <f t="shared" si="199"/>
        <v>201710</v>
      </c>
      <c r="P2554" s="36" t="str">
        <f>CONCATENATE(K2554,MONTH(ExpensesDBTable[[#This Row],[Date]]))</f>
        <v>20173</v>
      </c>
      <c r="Q2554" s="36" t="s">
        <v>119</v>
      </c>
      <c r="R2554" s="36" t="s">
        <v>14</v>
      </c>
      <c r="S2554" s="38">
        <v>12.87</v>
      </c>
      <c r="T2554" s="36" t="s">
        <v>100</v>
      </c>
      <c r="U2554" s="36" t="s">
        <v>645</v>
      </c>
    </row>
    <row r="2555" spans="10:21" x14ac:dyDescent="0.25">
      <c r="J2555" s="37">
        <v>42795</v>
      </c>
      <c r="K2555" s="36">
        <f t="shared" si="195"/>
        <v>2017</v>
      </c>
      <c r="L2555" s="36" t="str">
        <f t="shared" si="196"/>
        <v>March</v>
      </c>
      <c r="M2555" s="36">
        <f t="shared" si="197"/>
        <v>10</v>
      </c>
      <c r="N2555" s="36">
        <f t="shared" si="198"/>
        <v>1</v>
      </c>
      <c r="O2555" s="36" t="str">
        <f t="shared" si="199"/>
        <v>201710</v>
      </c>
      <c r="P2555" s="36" t="str">
        <f>CONCATENATE(K2555,MONTH(ExpensesDBTable[[#This Row],[Date]]))</f>
        <v>20173</v>
      </c>
      <c r="Q2555" s="36" t="s">
        <v>145</v>
      </c>
      <c r="R2555" s="36" t="s">
        <v>23</v>
      </c>
      <c r="S2555" s="38">
        <v>72.55</v>
      </c>
      <c r="T2555" s="36" t="s">
        <v>106</v>
      </c>
      <c r="U2555" s="36" t="s">
        <v>1537</v>
      </c>
    </row>
    <row r="2556" spans="10:21" x14ac:dyDescent="0.25">
      <c r="J2556" s="37">
        <v>42796</v>
      </c>
      <c r="K2556" s="36">
        <f t="shared" si="195"/>
        <v>2017</v>
      </c>
      <c r="L2556" s="36" t="str">
        <f t="shared" si="196"/>
        <v>March</v>
      </c>
      <c r="M2556" s="36">
        <f t="shared" si="197"/>
        <v>10</v>
      </c>
      <c r="N2556" s="36">
        <f t="shared" si="198"/>
        <v>2</v>
      </c>
      <c r="O2556" s="36" t="str">
        <f t="shared" si="199"/>
        <v>201710</v>
      </c>
      <c r="P2556" s="36" t="str">
        <f>CONCATENATE(K2556,MONTH(ExpensesDBTable[[#This Row],[Date]]))</f>
        <v>20173</v>
      </c>
      <c r="Q2556" s="36" t="s">
        <v>182</v>
      </c>
      <c r="R2556" s="36" t="s">
        <v>14</v>
      </c>
      <c r="S2556" s="38">
        <v>11</v>
      </c>
      <c r="T2556" s="36" t="s">
        <v>100</v>
      </c>
      <c r="U2556" s="36" t="s">
        <v>1555</v>
      </c>
    </row>
    <row r="2557" spans="10:21" x14ac:dyDescent="0.25">
      <c r="J2557" s="37">
        <v>42796</v>
      </c>
      <c r="K2557" s="36">
        <f t="shared" si="195"/>
        <v>2017</v>
      </c>
      <c r="L2557" s="36" t="str">
        <f t="shared" si="196"/>
        <v>March</v>
      </c>
      <c r="M2557" s="36">
        <f t="shared" si="197"/>
        <v>10</v>
      </c>
      <c r="N2557" s="36">
        <f t="shared" si="198"/>
        <v>2</v>
      </c>
      <c r="O2557" s="36" t="str">
        <f t="shared" si="199"/>
        <v>201710</v>
      </c>
      <c r="P2557" s="36" t="str">
        <f>CONCATENATE(K2557,MONTH(ExpensesDBTable[[#This Row],[Date]]))</f>
        <v>20173</v>
      </c>
      <c r="Q2557" s="36" t="s">
        <v>1204</v>
      </c>
      <c r="R2557" s="36" t="s">
        <v>23</v>
      </c>
      <c r="S2557" s="38">
        <v>31.52</v>
      </c>
      <c r="T2557" s="36" t="s">
        <v>106</v>
      </c>
      <c r="U2557" s="36" t="s">
        <v>2313</v>
      </c>
    </row>
    <row r="2558" spans="10:21" x14ac:dyDescent="0.25">
      <c r="J2558" s="37">
        <v>42797</v>
      </c>
      <c r="K2558" s="36">
        <f t="shared" si="195"/>
        <v>2017</v>
      </c>
      <c r="L2558" s="36" t="str">
        <f t="shared" si="196"/>
        <v>March</v>
      </c>
      <c r="M2558" s="36">
        <f t="shared" si="197"/>
        <v>10</v>
      </c>
      <c r="N2558" s="36">
        <f t="shared" si="198"/>
        <v>3</v>
      </c>
      <c r="O2558" s="36" t="str">
        <f t="shared" si="199"/>
        <v>201710</v>
      </c>
      <c r="P2558" s="36" t="str">
        <f>CONCATENATE(K2558,MONTH(ExpensesDBTable[[#This Row],[Date]]))</f>
        <v>20173</v>
      </c>
      <c r="Q2558" s="36" t="s">
        <v>182</v>
      </c>
      <c r="R2558" s="36" t="s">
        <v>19</v>
      </c>
      <c r="S2558" s="38">
        <v>111.24</v>
      </c>
      <c r="T2558" s="36" t="s">
        <v>106</v>
      </c>
      <c r="U2558" s="36" t="s">
        <v>2314</v>
      </c>
    </row>
    <row r="2559" spans="10:21" x14ac:dyDescent="0.25">
      <c r="J2559" s="37">
        <v>42797</v>
      </c>
      <c r="K2559" s="36">
        <f t="shared" si="195"/>
        <v>2017</v>
      </c>
      <c r="L2559" s="36" t="str">
        <f t="shared" si="196"/>
        <v>March</v>
      </c>
      <c r="M2559" s="36">
        <f t="shared" si="197"/>
        <v>10</v>
      </c>
      <c r="N2559" s="36">
        <f t="shared" si="198"/>
        <v>3</v>
      </c>
      <c r="O2559" s="36" t="str">
        <f t="shared" si="199"/>
        <v>201710</v>
      </c>
      <c r="P2559" s="36" t="str">
        <f>CONCATENATE(K2559,MONTH(ExpensesDBTable[[#This Row],[Date]]))</f>
        <v>20173</v>
      </c>
      <c r="Q2559" s="36" t="s">
        <v>108</v>
      </c>
      <c r="R2559" s="36" t="s">
        <v>14</v>
      </c>
      <c r="S2559" s="38">
        <v>12.99</v>
      </c>
      <c r="T2559" s="36" t="s">
        <v>100</v>
      </c>
      <c r="U2559" s="36" t="s">
        <v>1220</v>
      </c>
    </row>
    <row r="2560" spans="10:21" x14ac:dyDescent="0.25">
      <c r="J2560" s="37">
        <v>42797</v>
      </c>
      <c r="K2560" s="36">
        <f t="shared" si="195"/>
        <v>2017</v>
      </c>
      <c r="L2560" s="36" t="str">
        <f t="shared" si="196"/>
        <v>March</v>
      </c>
      <c r="M2560" s="36">
        <f t="shared" si="197"/>
        <v>10</v>
      </c>
      <c r="N2560" s="36">
        <f t="shared" si="198"/>
        <v>3</v>
      </c>
      <c r="O2560" s="36" t="str">
        <f t="shared" si="199"/>
        <v>201710</v>
      </c>
      <c r="P2560" s="36" t="str">
        <f>CONCATENATE(K2560,MONTH(ExpensesDBTable[[#This Row],[Date]]))</f>
        <v>20173</v>
      </c>
      <c r="Q2560" s="36" t="s">
        <v>182</v>
      </c>
      <c r="R2560" s="36" t="s">
        <v>14</v>
      </c>
      <c r="S2560" s="38">
        <v>18</v>
      </c>
      <c r="T2560" s="36" t="s">
        <v>100</v>
      </c>
      <c r="U2560" s="36" t="s">
        <v>1555</v>
      </c>
    </row>
    <row r="2561" spans="10:21" x14ac:dyDescent="0.25">
      <c r="J2561" s="37">
        <v>42798</v>
      </c>
      <c r="K2561" s="36">
        <f t="shared" si="195"/>
        <v>2017</v>
      </c>
      <c r="L2561" s="36" t="str">
        <f t="shared" si="196"/>
        <v>March</v>
      </c>
      <c r="M2561" s="36">
        <f t="shared" si="197"/>
        <v>10</v>
      </c>
      <c r="N2561" s="36">
        <f t="shared" si="198"/>
        <v>4</v>
      </c>
      <c r="O2561" s="36" t="str">
        <f t="shared" si="199"/>
        <v>201710</v>
      </c>
      <c r="P2561" s="36" t="str">
        <f>CONCATENATE(K2561,MONTH(ExpensesDBTable[[#This Row],[Date]]))</f>
        <v>20173</v>
      </c>
      <c r="Q2561" s="36" t="s">
        <v>1117</v>
      </c>
      <c r="R2561" s="36" t="s">
        <v>22</v>
      </c>
      <c r="S2561" s="38">
        <v>489</v>
      </c>
      <c r="T2561" s="36" t="s">
        <v>106</v>
      </c>
      <c r="U2561" s="36" t="s">
        <v>2315</v>
      </c>
    </row>
    <row r="2562" spans="10:21" x14ac:dyDescent="0.25">
      <c r="J2562" s="37">
        <v>42798</v>
      </c>
      <c r="K2562" s="36">
        <f t="shared" si="195"/>
        <v>2017</v>
      </c>
      <c r="L2562" s="36" t="str">
        <f t="shared" si="196"/>
        <v>March</v>
      </c>
      <c r="M2562" s="36">
        <f t="shared" si="197"/>
        <v>10</v>
      </c>
      <c r="N2562" s="36">
        <f t="shared" si="198"/>
        <v>4</v>
      </c>
      <c r="O2562" s="36" t="str">
        <f t="shared" si="199"/>
        <v>201710</v>
      </c>
      <c r="P2562" s="36" t="str">
        <f>CONCATENATE(K2562,MONTH(ExpensesDBTable[[#This Row],[Date]]))</f>
        <v>20173</v>
      </c>
      <c r="Q2562" s="36" t="s">
        <v>108</v>
      </c>
      <c r="R2562" s="36" t="s">
        <v>14</v>
      </c>
      <c r="S2562" s="38">
        <v>5</v>
      </c>
      <c r="T2562" s="36" t="s">
        <v>100</v>
      </c>
      <c r="U2562" s="36" t="s">
        <v>2316</v>
      </c>
    </row>
    <row r="2563" spans="10:21" x14ac:dyDescent="0.25">
      <c r="J2563" s="37">
        <v>42798</v>
      </c>
      <c r="K2563" s="36">
        <f t="shared" si="195"/>
        <v>2017</v>
      </c>
      <c r="L2563" s="36" t="str">
        <f t="shared" si="196"/>
        <v>March</v>
      </c>
      <c r="M2563" s="36">
        <f t="shared" si="197"/>
        <v>10</v>
      </c>
      <c r="N2563" s="36">
        <f t="shared" si="198"/>
        <v>4</v>
      </c>
      <c r="O2563" s="36" t="str">
        <f t="shared" si="199"/>
        <v>201710</v>
      </c>
      <c r="P2563" s="36" t="str">
        <f>CONCATENATE(K2563,MONTH(ExpensesDBTable[[#This Row],[Date]]))</f>
        <v>20173</v>
      </c>
      <c r="Q2563" s="36" t="s">
        <v>182</v>
      </c>
      <c r="R2563" s="36" t="s">
        <v>14</v>
      </c>
      <c r="S2563" s="38">
        <v>9.5</v>
      </c>
      <c r="T2563" s="36" t="s">
        <v>100</v>
      </c>
      <c r="U2563" s="36" t="s">
        <v>462</v>
      </c>
    </row>
    <row r="2564" spans="10:21" x14ac:dyDescent="0.25">
      <c r="J2564" s="37">
        <v>42799</v>
      </c>
      <c r="K2564" s="36">
        <f t="shared" si="195"/>
        <v>2017</v>
      </c>
      <c r="L2564" s="36" t="str">
        <f t="shared" si="196"/>
        <v>March</v>
      </c>
      <c r="M2564" s="36">
        <f t="shared" si="197"/>
        <v>10</v>
      </c>
      <c r="N2564" s="36">
        <f t="shared" si="198"/>
        <v>5</v>
      </c>
      <c r="O2564" s="36" t="str">
        <f t="shared" si="199"/>
        <v>201710</v>
      </c>
      <c r="P2564" s="36" t="str">
        <f>CONCATENATE(K2564,MONTH(ExpensesDBTable[[#This Row],[Date]]))</f>
        <v>20173</v>
      </c>
      <c r="Q2564" s="36" t="s">
        <v>182</v>
      </c>
      <c r="R2564" s="36" t="s">
        <v>16</v>
      </c>
      <c r="S2564" s="38">
        <v>148.75</v>
      </c>
      <c r="T2564" s="36" t="s">
        <v>106</v>
      </c>
      <c r="U2564" s="36" t="s">
        <v>2317</v>
      </c>
    </row>
    <row r="2565" spans="10:21" x14ac:dyDescent="0.25">
      <c r="J2565" s="37">
        <v>42799</v>
      </c>
      <c r="K2565" s="36">
        <f t="shared" si="195"/>
        <v>2017</v>
      </c>
      <c r="L2565" s="36" t="str">
        <f t="shared" si="196"/>
        <v>March</v>
      </c>
      <c r="M2565" s="36">
        <f t="shared" si="197"/>
        <v>10</v>
      </c>
      <c r="N2565" s="36">
        <f t="shared" si="198"/>
        <v>5</v>
      </c>
      <c r="O2565" s="36" t="str">
        <f t="shared" si="199"/>
        <v>201710</v>
      </c>
      <c r="P2565" s="36" t="str">
        <f>CONCATENATE(K2565,MONTH(ExpensesDBTable[[#This Row],[Date]]))</f>
        <v>20173</v>
      </c>
      <c r="Q2565" s="36" t="s">
        <v>108</v>
      </c>
      <c r="R2565" s="36" t="s">
        <v>14</v>
      </c>
      <c r="S2565" s="38">
        <v>21.24</v>
      </c>
      <c r="T2565" s="36" t="s">
        <v>100</v>
      </c>
      <c r="U2565" s="36" t="s">
        <v>2318</v>
      </c>
    </row>
    <row r="2566" spans="10:21" x14ac:dyDescent="0.25">
      <c r="J2566" s="37">
        <v>42799</v>
      </c>
      <c r="K2566" s="36">
        <f t="shared" si="195"/>
        <v>2017</v>
      </c>
      <c r="L2566" s="36" t="str">
        <f t="shared" si="196"/>
        <v>March</v>
      </c>
      <c r="M2566" s="36">
        <f t="shared" si="197"/>
        <v>10</v>
      </c>
      <c r="N2566" s="36">
        <f t="shared" si="198"/>
        <v>5</v>
      </c>
      <c r="O2566" s="36" t="str">
        <f t="shared" si="199"/>
        <v>201710</v>
      </c>
      <c r="P2566" s="36" t="str">
        <f>CONCATENATE(K2566,MONTH(ExpensesDBTable[[#This Row],[Date]]))</f>
        <v>20173</v>
      </c>
      <c r="Q2566" s="36" t="s">
        <v>182</v>
      </c>
      <c r="R2566" s="36" t="s">
        <v>14</v>
      </c>
      <c r="S2566" s="38">
        <v>19.48</v>
      </c>
      <c r="T2566" s="36" t="s">
        <v>100</v>
      </c>
      <c r="U2566" s="36" t="s">
        <v>2319</v>
      </c>
    </row>
    <row r="2567" spans="10:21" x14ac:dyDescent="0.25">
      <c r="J2567" s="37">
        <v>42799</v>
      </c>
      <c r="K2567" s="36">
        <f t="shared" si="195"/>
        <v>2017</v>
      </c>
      <c r="L2567" s="36" t="str">
        <f t="shared" si="196"/>
        <v>March</v>
      </c>
      <c r="M2567" s="36">
        <f t="shared" si="197"/>
        <v>10</v>
      </c>
      <c r="N2567" s="36">
        <f t="shared" si="198"/>
        <v>5</v>
      </c>
      <c r="O2567" s="36" t="str">
        <f t="shared" si="199"/>
        <v>201710</v>
      </c>
      <c r="P2567" s="36" t="str">
        <f>CONCATENATE(K2567,MONTH(ExpensesDBTable[[#This Row],[Date]]))</f>
        <v>20173</v>
      </c>
      <c r="Q2567" s="36" t="s">
        <v>1051</v>
      </c>
      <c r="R2567" s="36" t="s">
        <v>14</v>
      </c>
      <c r="S2567" s="38">
        <v>7.12</v>
      </c>
      <c r="T2567" s="36" t="s">
        <v>100</v>
      </c>
      <c r="U2567" s="36" t="s">
        <v>2320</v>
      </c>
    </row>
    <row r="2568" spans="10:21" x14ac:dyDescent="0.25">
      <c r="J2568" s="37">
        <v>42799</v>
      </c>
      <c r="K2568" s="36">
        <f t="shared" si="195"/>
        <v>2017</v>
      </c>
      <c r="L2568" s="36" t="str">
        <f t="shared" si="196"/>
        <v>March</v>
      </c>
      <c r="M2568" s="36">
        <f t="shared" si="197"/>
        <v>10</v>
      </c>
      <c r="N2568" s="36">
        <f t="shared" si="198"/>
        <v>5</v>
      </c>
      <c r="O2568" s="36" t="str">
        <f t="shared" si="199"/>
        <v>201710</v>
      </c>
      <c r="P2568" s="36" t="str">
        <f>CONCATENATE(K2568,MONTH(ExpensesDBTable[[#This Row],[Date]]))</f>
        <v>20173</v>
      </c>
      <c r="Q2568" s="36" t="s">
        <v>105</v>
      </c>
      <c r="R2568" s="36" t="s">
        <v>16</v>
      </c>
      <c r="S2568" s="38">
        <v>6.5</v>
      </c>
      <c r="T2568" s="36" t="s">
        <v>106</v>
      </c>
      <c r="U2568" s="36" t="s">
        <v>2321</v>
      </c>
    </row>
    <row r="2569" spans="10:21" x14ac:dyDescent="0.25">
      <c r="J2569" s="37">
        <v>42800</v>
      </c>
      <c r="K2569" s="36">
        <f t="shared" si="195"/>
        <v>2017</v>
      </c>
      <c r="L2569" s="36" t="str">
        <f t="shared" si="196"/>
        <v>March</v>
      </c>
      <c r="M2569" s="36">
        <f t="shared" si="197"/>
        <v>11</v>
      </c>
      <c r="N2569" s="36">
        <f t="shared" si="198"/>
        <v>6</v>
      </c>
      <c r="O2569" s="36" t="str">
        <f t="shared" si="199"/>
        <v>201711</v>
      </c>
      <c r="P2569" s="36" t="str">
        <f>CONCATENATE(K2569,MONTH(ExpensesDBTable[[#This Row],[Date]]))</f>
        <v>20173</v>
      </c>
      <c r="Q2569" s="36" t="s">
        <v>182</v>
      </c>
      <c r="R2569" s="36" t="s">
        <v>16</v>
      </c>
      <c r="S2569" s="38">
        <v>70.75</v>
      </c>
      <c r="T2569" s="36" t="s">
        <v>106</v>
      </c>
      <c r="U2569" s="36" t="s">
        <v>1710</v>
      </c>
    </row>
    <row r="2570" spans="10:21" x14ac:dyDescent="0.25">
      <c r="J2570" s="37">
        <v>42800</v>
      </c>
      <c r="K2570" s="36">
        <f t="shared" si="195"/>
        <v>2017</v>
      </c>
      <c r="L2570" s="36" t="str">
        <f t="shared" si="196"/>
        <v>March</v>
      </c>
      <c r="M2570" s="36">
        <f t="shared" si="197"/>
        <v>11</v>
      </c>
      <c r="N2570" s="36">
        <f t="shared" si="198"/>
        <v>6</v>
      </c>
      <c r="O2570" s="36" t="str">
        <f t="shared" si="199"/>
        <v>201711</v>
      </c>
      <c r="P2570" s="36" t="str">
        <f>CONCATENATE(K2570,MONTH(ExpensesDBTable[[#This Row],[Date]]))</f>
        <v>20173</v>
      </c>
      <c r="Q2570" s="36" t="s">
        <v>108</v>
      </c>
      <c r="R2570" s="36" t="s">
        <v>14</v>
      </c>
      <c r="S2570" s="38">
        <v>6.5</v>
      </c>
      <c r="T2570" s="36" t="s">
        <v>100</v>
      </c>
      <c r="U2570" s="36" t="s">
        <v>2322</v>
      </c>
    </row>
    <row r="2571" spans="10:21" x14ac:dyDescent="0.25">
      <c r="J2571" s="37">
        <v>42801</v>
      </c>
      <c r="K2571" s="36">
        <f t="shared" ref="K2571:K2634" si="200">YEAR(J2571)</f>
        <v>2017</v>
      </c>
      <c r="L2571" s="36" t="str">
        <f t="shared" ref="L2571:L2634" si="201">TEXT(DATE(1,MONTH(J2571),1),"MMMM")</f>
        <v>March</v>
      </c>
      <c r="M2571" s="36">
        <f t="shared" ref="M2571:M2634" si="202">WEEKNUM(J2571,2)</f>
        <v>11</v>
      </c>
      <c r="N2571" s="36">
        <f t="shared" ref="N2571:N2634" si="203">DAY(J2571)</f>
        <v>7</v>
      </c>
      <c r="O2571" s="36" t="str">
        <f t="shared" ref="O2571:O2634" si="204">CONCATENATE(K2571,M2571)</f>
        <v>201711</v>
      </c>
      <c r="P2571" s="36" t="str">
        <f>CONCATENATE(K2571,MONTH(ExpensesDBTable[[#This Row],[Date]]))</f>
        <v>20173</v>
      </c>
      <c r="Q2571" s="36" t="s">
        <v>108</v>
      </c>
      <c r="R2571" s="36" t="s">
        <v>14</v>
      </c>
      <c r="S2571" s="38">
        <v>12.49</v>
      </c>
      <c r="T2571" s="36" t="s">
        <v>100</v>
      </c>
      <c r="U2571" s="36" t="s">
        <v>2323</v>
      </c>
    </row>
    <row r="2572" spans="10:21" x14ac:dyDescent="0.25">
      <c r="J2572" s="37">
        <v>42801</v>
      </c>
      <c r="K2572" s="36">
        <f t="shared" si="200"/>
        <v>2017</v>
      </c>
      <c r="L2572" s="36" t="str">
        <f t="shared" si="201"/>
        <v>March</v>
      </c>
      <c r="M2572" s="36">
        <f t="shared" si="202"/>
        <v>11</v>
      </c>
      <c r="N2572" s="36">
        <f t="shared" si="203"/>
        <v>7</v>
      </c>
      <c r="O2572" s="36" t="str">
        <f t="shared" si="204"/>
        <v>201711</v>
      </c>
      <c r="P2572" s="36" t="str">
        <f>CONCATENATE(K2572,MONTH(ExpensesDBTable[[#This Row],[Date]]))</f>
        <v>20173</v>
      </c>
      <c r="Q2572" s="36" t="s">
        <v>182</v>
      </c>
      <c r="R2572" s="36" t="s">
        <v>14</v>
      </c>
      <c r="S2572" s="38">
        <v>11</v>
      </c>
      <c r="T2572" s="36" t="s">
        <v>100</v>
      </c>
      <c r="U2572" s="36" t="s">
        <v>2324</v>
      </c>
    </row>
    <row r="2573" spans="10:21" x14ac:dyDescent="0.25">
      <c r="J2573" s="37">
        <v>42801</v>
      </c>
      <c r="K2573" s="36">
        <f t="shared" si="200"/>
        <v>2017</v>
      </c>
      <c r="L2573" s="36" t="str">
        <f t="shared" si="201"/>
        <v>March</v>
      </c>
      <c r="M2573" s="36">
        <f t="shared" si="202"/>
        <v>11</v>
      </c>
      <c r="N2573" s="36">
        <f t="shared" si="203"/>
        <v>7</v>
      </c>
      <c r="O2573" s="36" t="str">
        <f t="shared" si="204"/>
        <v>201711</v>
      </c>
      <c r="P2573" s="36" t="str">
        <f>CONCATENATE(K2573,MONTH(ExpensesDBTable[[#This Row],[Date]]))</f>
        <v>20173</v>
      </c>
      <c r="Q2573" s="36" t="s">
        <v>1204</v>
      </c>
      <c r="R2573" s="36" t="s">
        <v>23</v>
      </c>
      <c r="S2573" s="38">
        <v>12.5</v>
      </c>
      <c r="T2573" s="36" t="s">
        <v>106</v>
      </c>
      <c r="U2573" s="36" t="s">
        <v>2325</v>
      </c>
    </row>
    <row r="2574" spans="10:21" x14ac:dyDescent="0.25">
      <c r="J2574" s="37">
        <v>42802</v>
      </c>
      <c r="K2574" s="36">
        <f t="shared" si="200"/>
        <v>2017</v>
      </c>
      <c r="L2574" s="36" t="str">
        <f t="shared" si="201"/>
        <v>March</v>
      </c>
      <c r="M2574" s="36">
        <f t="shared" si="202"/>
        <v>11</v>
      </c>
      <c r="N2574" s="36">
        <f t="shared" si="203"/>
        <v>8</v>
      </c>
      <c r="O2574" s="36" t="str">
        <f t="shared" si="204"/>
        <v>201711</v>
      </c>
      <c r="P2574" s="36" t="str">
        <f>CONCATENATE(K2574,MONTH(ExpensesDBTable[[#This Row],[Date]]))</f>
        <v>20173</v>
      </c>
      <c r="Q2574" s="36" t="s">
        <v>108</v>
      </c>
      <c r="R2574" s="36" t="s">
        <v>14</v>
      </c>
      <c r="S2574" s="38">
        <v>0.99</v>
      </c>
      <c r="T2574" s="36" t="s">
        <v>100</v>
      </c>
      <c r="U2574" s="36" t="s">
        <v>287</v>
      </c>
    </row>
    <row r="2575" spans="10:21" x14ac:dyDescent="0.25">
      <c r="J2575" s="37">
        <v>42802</v>
      </c>
      <c r="K2575" s="36">
        <f t="shared" si="200"/>
        <v>2017</v>
      </c>
      <c r="L2575" s="36" t="str">
        <f t="shared" si="201"/>
        <v>March</v>
      </c>
      <c r="M2575" s="36">
        <f t="shared" si="202"/>
        <v>11</v>
      </c>
      <c r="N2575" s="36">
        <f t="shared" si="203"/>
        <v>8</v>
      </c>
      <c r="O2575" s="36" t="str">
        <f t="shared" si="204"/>
        <v>201711</v>
      </c>
      <c r="P2575" s="36" t="str">
        <f>CONCATENATE(K2575,MONTH(ExpensesDBTable[[#This Row],[Date]]))</f>
        <v>20173</v>
      </c>
      <c r="Q2575" s="36" t="s">
        <v>989</v>
      </c>
      <c r="R2575" s="36" t="s">
        <v>14</v>
      </c>
      <c r="S2575" s="38">
        <v>5.5</v>
      </c>
      <c r="T2575" s="36" t="s">
        <v>100</v>
      </c>
      <c r="U2575" s="36" t="s">
        <v>2326</v>
      </c>
    </row>
    <row r="2576" spans="10:21" x14ac:dyDescent="0.25">
      <c r="J2576" s="37">
        <v>42803</v>
      </c>
      <c r="K2576" s="36">
        <f t="shared" si="200"/>
        <v>2017</v>
      </c>
      <c r="L2576" s="36" t="str">
        <f t="shared" si="201"/>
        <v>March</v>
      </c>
      <c r="M2576" s="36">
        <f t="shared" si="202"/>
        <v>11</v>
      </c>
      <c r="N2576" s="36">
        <f t="shared" si="203"/>
        <v>9</v>
      </c>
      <c r="O2576" s="36" t="str">
        <f t="shared" si="204"/>
        <v>201711</v>
      </c>
      <c r="P2576" s="36" t="str">
        <f>CONCATENATE(K2576,MONTH(ExpensesDBTable[[#This Row],[Date]]))</f>
        <v>20173</v>
      </c>
      <c r="Q2576" s="36" t="s">
        <v>122</v>
      </c>
      <c r="R2576" s="36" t="s">
        <v>11</v>
      </c>
      <c r="S2576" s="38">
        <v>10</v>
      </c>
      <c r="T2576" s="36" t="s">
        <v>100</v>
      </c>
      <c r="U2576" s="36" t="s">
        <v>548</v>
      </c>
    </row>
    <row r="2577" spans="10:21" x14ac:dyDescent="0.25">
      <c r="J2577" s="37">
        <v>42803</v>
      </c>
      <c r="K2577" s="36">
        <f t="shared" si="200"/>
        <v>2017</v>
      </c>
      <c r="L2577" s="36" t="str">
        <f t="shared" si="201"/>
        <v>March</v>
      </c>
      <c r="M2577" s="36">
        <f t="shared" si="202"/>
        <v>11</v>
      </c>
      <c r="N2577" s="36">
        <f t="shared" si="203"/>
        <v>9</v>
      </c>
      <c r="O2577" s="36" t="str">
        <f t="shared" si="204"/>
        <v>201711</v>
      </c>
      <c r="P2577" s="36" t="str">
        <f>CONCATENATE(K2577,MONTH(ExpensesDBTable[[#This Row],[Date]]))</f>
        <v>20173</v>
      </c>
      <c r="Q2577" s="36" t="s">
        <v>119</v>
      </c>
      <c r="R2577" s="36" t="s">
        <v>14</v>
      </c>
      <c r="S2577" s="38">
        <v>4.7</v>
      </c>
      <c r="T2577" s="36" t="s">
        <v>100</v>
      </c>
      <c r="U2577" s="36" t="s">
        <v>2327</v>
      </c>
    </row>
    <row r="2578" spans="10:21" x14ac:dyDescent="0.25">
      <c r="J2578" s="37">
        <v>42803</v>
      </c>
      <c r="K2578" s="36">
        <f t="shared" si="200"/>
        <v>2017</v>
      </c>
      <c r="L2578" s="36" t="str">
        <f t="shared" si="201"/>
        <v>March</v>
      </c>
      <c r="M2578" s="36">
        <f t="shared" si="202"/>
        <v>11</v>
      </c>
      <c r="N2578" s="36">
        <f t="shared" si="203"/>
        <v>9</v>
      </c>
      <c r="O2578" s="36" t="str">
        <f t="shared" si="204"/>
        <v>201711</v>
      </c>
      <c r="P2578" s="36" t="str">
        <f>CONCATENATE(K2578,MONTH(ExpensesDBTable[[#This Row],[Date]]))</f>
        <v>20173</v>
      </c>
      <c r="Q2578" s="36" t="s">
        <v>108</v>
      </c>
      <c r="R2578" s="36" t="s">
        <v>14</v>
      </c>
      <c r="S2578" s="38">
        <v>2.5</v>
      </c>
      <c r="T2578" s="36" t="s">
        <v>100</v>
      </c>
      <c r="U2578" s="36" t="s">
        <v>1440</v>
      </c>
    </row>
    <row r="2579" spans="10:21" x14ac:dyDescent="0.25">
      <c r="J2579" s="37">
        <v>42804</v>
      </c>
      <c r="K2579" s="36">
        <f t="shared" si="200"/>
        <v>2017</v>
      </c>
      <c r="L2579" s="36" t="str">
        <f t="shared" si="201"/>
        <v>March</v>
      </c>
      <c r="M2579" s="36">
        <f t="shared" si="202"/>
        <v>11</v>
      </c>
      <c r="N2579" s="36">
        <f t="shared" si="203"/>
        <v>10</v>
      </c>
      <c r="O2579" s="36" t="str">
        <f t="shared" si="204"/>
        <v>201711</v>
      </c>
      <c r="P2579" s="36" t="str">
        <f>CONCATENATE(K2579,MONTH(ExpensesDBTable[[#This Row],[Date]]))</f>
        <v>20173</v>
      </c>
      <c r="Q2579" s="36" t="s">
        <v>182</v>
      </c>
      <c r="R2579" s="36" t="s">
        <v>19</v>
      </c>
      <c r="S2579" s="38">
        <v>38.6</v>
      </c>
      <c r="T2579" s="36" t="s">
        <v>106</v>
      </c>
      <c r="U2579" s="36" t="s">
        <v>2328</v>
      </c>
    </row>
    <row r="2580" spans="10:21" x14ac:dyDescent="0.25">
      <c r="J2580" s="37">
        <v>42804</v>
      </c>
      <c r="K2580" s="36">
        <f t="shared" si="200"/>
        <v>2017</v>
      </c>
      <c r="L2580" s="36" t="str">
        <f t="shared" si="201"/>
        <v>March</v>
      </c>
      <c r="M2580" s="36">
        <f t="shared" si="202"/>
        <v>11</v>
      </c>
      <c r="N2580" s="36">
        <f t="shared" si="203"/>
        <v>10</v>
      </c>
      <c r="O2580" s="36" t="str">
        <f t="shared" si="204"/>
        <v>201711</v>
      </c>
      <c r="P2580" s="36" t="str">
        <f>CONCATENATE(K2580,MONTH(ExpensesDBTable[[#This Row],[Date]]))</f>
        <v>20173</v>
      </c>
      <c r="Q2580" s="36" t="s">
        <v>128</v>
      </c>
      <c r="R2580" s="36" t="s">
        <v>22</v>
      </c>
      <c r="S2580" s="38">
        <v>10</v>
      </c>
      <c r="T2580" s="36" t="s">
        <v>106</v>
      </c>
      <c r="U2580" s="36" t="s">
        <v>2329</v>
      </c>
    </row>
    <row r="2581" spans="10:21" x14ac:dyDescent="0.25">
      <c r="J2581" s="37">
        <v>42804</v>
      </c>
      <c r="K2581" s="36">
        <f t="shared" si="200"/>
        <v>2017</v>
      </c>
      <c r="L2581" s="36" t="str">
        <f t="shared" si="201"/>
        <v>March</v>
      </c>
      <c r="M2581" s="36">
        <f t="shared" si="202"/>
        <v>11</v>
      </c>
      <c r="N2581" s="36">
        <f t="shared" si="203"/>
        <v>10</v>
      </c>
      <c r="O2581" s="36" t="str">
        <f t="shared" si="204"/>
        <v>201711</v>
      </c>
      <c r="P2581" s="36" t="str">
        <f>CONCATENATE(K2581,MONTH(ExpensesDBTable[[#This Row],[Date]]))</f>
        <v>20173</v>
      </c>
      <c r="Q2581" s="36" t="s">
        <v>119</v>
      </c>
      <c r="R2581" s="36" t="s">
        <v>14</v>
      </c>
      <c r="S2581" s="38">
        <v>19.48</v>
      </c>
      <c r="T2581" s="36" t="s">
        <v>100</v>
      </c>
      <c r="U2581" s="36" t="s">
        <v>313</v>
      </c>
    </row>
    <row r="2582" spans="10:21" x14ac:dyDescent="0.25">
      <c r="J2582" s="37">
        <v>42805</v>
      </c>
      <c r="K2582" s="36">
        <f t="shared" si="200"/>
        <v>2017</v>
      </c>
      <c r="L2582" s="36" t="str">
        <f t="shared" si="201"/>
        <v>March</v>
      </c>
      <c r="M2582" s="36">
        <f t="shared" si="202"/>
        <v>11</v>
      </c>
      <c r="N2582" s="36">
        <f t="shared" si="203"/>
        <v>11</v>
      </c>
      <c r="O2582" s="36" t="str">
        <f t="shared" si="204"/>
        <v>201711</v>
      </c>
      <c r="P2582" s="36" t="str">
        <f>CONCATENATE(K2582,MONTH(ExpensesDBTable[[#This Row],[Date]]))</f>
        <v>20173</v>
      </c>
      <c r="Q2582" s="36" t="s">
        <v>1117</v>
      </c>
      <c r="R2582" s="36" t="s">
        <v>22</v>
      </c>
      <c r="S2582" s="38">
        <v>207</v>
      </c>
      <c r="T2582" s="36" t="s">
        <v>106</v>
      </c>
      <c r="U2582" s="36" t="s">
        <v>2330</v>
      </c>
    </row>
    <row r="2583" spans="10:21" x14ac:dyDescent="0.25">
      <c r="J2583" s="37">
        <v>42805</v>
      </c>
      <c r="K2583" s="36">
        <f t="shared" si="200"/>
        <v>2017</v>
      </c>
      <c r="L2583" s="36" t="str">
        <f t="shared" si="201"/>
        <v>March</v>
      </c>
      <c r="M2583" s="36">
        <f t="shared" si="202"/>
        <v>11</v>
      </c>
      <c r="N2583" s="36">
        <f t="shared" si="203"/>
        <v>11</v>
      </c>
      <c r="O2583" s="36" t="str">
        <f t="shared" si="204"/>
        <v>201711</v>
      </c>
      <c r="P2583" s="36" t="str">
        <f>CONCATENATE(K2583,MONTH(ExpensesDBTable[[#This Row],[Date]]))</f>
        <v>20173</v>
      </c>
      <c r="Q2583" s="36" t="s">
        <v>1051</v>
      </c>
      <c r="R2583" s="36" t="s">
        <v>14</v>
      </c>
      <c r="S2583" s="38">
        <v>1.89</v>
      </c>
      <c r="T2583" s="36" t="s">
        <v>100</v>
      </c>
      <c r="U2583" s="36" t="s">
        <v>2331</v>
      </c>
    </row>
    <row r="2584" spans="10:21" x14ac:dyDescent="0.25">
      <c r="J2584" s="37">
        <v>42805</v>
      </c>
      <c r="K2584" s="36">
        <f t="shared" si="200"/>
        <v>2017</v>
      </c>
      <c r="L2584" s="36" t="str">
        <f t="shared" si="201"/>
        <v>March</v>
      </c>
      <c r="M2584" s="36">
        <f t="shared" si="202"/>
        <v>11</v>
      </c>
      <c r="N2584" s="36">
        <f t="shared" si="203"/>
        <v>11</v>
      </c>
      <c r="O2584" s="36" t="str">
        <f t="shared" si="204"/>
        <v>201711</v>
      </c>
      <c r="P2584" s="36" t="str">
        <f>CONCATENATE(K2584,MONTH(ExpensesDBTable[[#This Row],[Date]]))</f>
        <v>20173</v>
      </c>
      <c r="Q2584" s="36" t="s">
        <v>108</v>
      </c>
      <c r="R2584" s="36" t="s">
        <v>14</v>
      </c>
      <c r="S2584" s="38">
        <v>17.98</v>
      </c>
      <c r="T2584" s="36" t="s">
        <v>100</v>
      </c>
      <c r="U2584" s="36" t="s">
        <v>2332</v>
      </c>
    </row>
    <row r="2585" spans="10:21" x14ac:dyDescent="0.25">
      <c r="J2585" s="37">
        <v>42806</v>
      </c>
      <c r="K2585" s="36">
        <f t="shared" si="200"/>
        <v>2017</v>
      </c>
      <c r="L2585" s="36" t="str">
        <f t="shared" si="201"/>
        <v>March</v>
      </c>
      <c r="M2585" s="36">
        <f t="shared" si="202"/>
        <v>11</v>
      </c>
      <c r="N2585" s="36">
        <f t="shared" si="203"/>
        <v>12</v>
      </c>
      <c r="O2585" s="36" t="str">
        <f t="shared" si="204"/>
        <v>201711</v>
      </c>
      <c r="P2585" s="36" t="str">
        <f>CONCATENATE(K2585,MONTH(ExpensesDBTable[[#This Row],[Date]]))</f>
        <v>20173</v>
      </c>
      <c r="Q2585" s="36" t="s">
        <v>119</v>
      </c>
      <c r="R2585" s="36" t="s">
        <v>14</v>
      </c>
      <c r="S2585" s="38">
        <v>10.31</v>
      </c>
      <c r="T2585" s="36" t="s">
        <v>100</v>
      </c>
      <c r="U2585" s="36" t="s">
        <v>2333</v>
      </c>
    </row>
    <row r="2586" spans="10:21" x14ac:dyDescent="0.25">
      <c r="J2586" s="37">
        <v>42806</v>
      </c>
      <c r="K2586" s="36">
        <f t="shared" si="200"/>
        <v>2017</v>
      </c>
      <c r="L2586" s="36" t="str">
        <f t="shared" si="201"/>
        <v>March</v>
      </c>
      <c r="M2586" s="36">
        <f t="shared" si="202"/>
        <v>11</v>
      </c>
      <c r="N2586" s="36">
        <f t="shared" si="203"/>
        <v>12</v>
      </c>
      <c r="O2586" s="36" t="str">
        <f t="shared" si="204"/>
        <v>201711</v>
      </c>
      <c r="P2586" s="36" t="str">
        <f>CONCATENATE(K2586,MONTH(ExpensesDBTable[[#This Row],[Date]]))</f>
        <v>20173</v>
      </c>
      <c r="Q2586" s="36" t="s">
        <v>122</v>
      </c>
      <c r="R2586" s="36" t="s">
        <v>11</v>
      </c>
      <c r="S2586" s="38">
        <v>10</v>
      </c>
      <c r="T2586" s="36" t="s">
        <v>100</v>
      </c>
      <c r="U2586" s="36" t="s">
        <v>509</v>
      </c>
    </row>
    <row r="2587" spans="10:21" x14ac:dyDescent="0.25">
      <c r="J2587" s="37">
        <v>42806</v>
      </c>
      <c r="K2587" s="36">
        <f t="shared" si="200"/>
        <v>2017</v>
      </c>
      <c r="L2587" s="36" t="str">
        <f t="shared" si="201"/>
        <v>March</v>
      </c>
      <c r="M2587" s="36">
        <f t="shared" si="202"/>
        <v>11</v>
      </c>
      <c r="N2587" s="36">
        <f t="shared" si="203"/>
        <v>12</v>
      </c>
      <c r="O2587" s="36" t="str">
        <f t="shared" si="204"/>
        <v>201711</v>
      </c>
      <c r="P2587" s="36" t="str">
        <f>CONCATENATE(K2587,MONTH(ExpensesDBTable[[#This Row],[Date]]))</f>
        <v>20173</v>
      </c>
      <c r="Q2587" s="36" t="s">
        <v>130</v>
      </c>
      <c r="R2587" s="36" t="s">
        <v>14</v>
      </c>
      <c r="S2587" s="38">
        <v>13</v>
      </c>
      <c r="T2587" s="36" t="s">
        <v>100</v>
      </c>
      <c r="U2587" s="36" t="s">
        <v>2334</v>
      </c>
    </row>
    <row r="2588" spans="10:21" x14ac:dyDescent="0.25">
      <c r="J2588" s="37">
        <v>42808</v>
      </c>
      <c r="K2588" s="36">
        <f t="shared" si="200"/>
        <v>2017</v>
      </c>
      <c r="L2588" s="36" t="str">
        <f t="shared" si="201"/>
        <v>March</v>
      </c>
      <c r="M2588" s="36">
        <f t="shared" si="202"/>
        <v>12</v>
      </c>
      <c r="N2588" s="36">
        <f t="shared" si="203"/>
        <v>14</v>
      </c>
      <c r="O2588" s="36" t="str">
        <f t="shared" si="204"/>
        <v>201712</v>
      </c>
      <c r="P2588" s="36" t="str">
        <f>CONCATENATE(K2588,MONTH(ExpensesDBTable[[#This Row],[Date]]))</f>
        <v>20173</v>
      </c>
      <c r="Q2588" s="36" t="s">
        <v>182</v>
      </c>
      <c r="R2588" s="36" t="s">
        <v>17</v>
      </c>
      <c r="S2588" s="38">
        <v>16</v>
      </c>
      <c r="T2588" s="36" t="s">
        <v>106</v>
      </c>
      <c r="U2588" s="36" t="s">
        <v>1504</v>
      </c>
    </row>
    <row r="2589" spans="10:21" x14ac:dyDescent="0.25">
      <c r="J2589" s="37">
        <v>42808</v>
      </c>
      <c r="K2589" s="36">
        <f t="shared" si="200"/>
        <v>2017</v>
      </c>
      <c r="L2589" s="36" t="str">
        <f t="shared" si="201"/>
        <v>March</v>
      </c>
      <c r="M2589" s="36">
        <f t="shared" si="202"/>
        <v>12</v>
      </c>
      <c r="N2589" s="36">
        <f t="shared" si="203"/>
        <v>14</v>
      </c>
      <c r="O2589" s="36" t="str">
        <f t="shared" si="204"/>
        <v>201712</v>
      </c>
      <c r="P2589" s="36" t="str">
        <f>CONCATENATE(K2589,MONTH(ExpensesDBTable[[#This Row],[Date]]))</f>
        <v>20173</v>
      </c>
      <c r="Q2589" s="36" t="s">
        <v>1059</v>
      </c>
      <c r="R2589" s="36" t="s">
        <v>17</v>
      </c>
      <c r="S2589" s="38">
        <v>183.16</v>
      </c>
      <c r="T2589" s="36" t="s">
        <v>106</v>
      </c>
      <c r="U2589" s="36" t="s">
        <v>2335</v>
      </c>
    </row>
    <row r="2590" spans="10:21" x14ac:dyDescent="0.25">
      <c r="J2590" s="37">
        <v>42808</v>
      </c>
      <c r="K2590" s="36">
        <f t="shared" si="200"/>
        <v>2017</v>
      </c>
      <c r="L2590" s="36" t="str">
        <f t="shared" si="201"/>
        <v>March</v>
      </c>
      <c r="M2590" s="36">
        <f t="shared" si="202"/>
        <v>12</v>
      </c>
      <c r="N2590" s="36">
        <f t="shared" si="203"/>
        <v>14</v>
      </c>
      <c r="O2590" s="36" t="str">
        <f t="shared" si="204"/>
        <v>201712</v>
      </c>
      <c r="P2590" s="36" t="str">
        <f>CONCATENATE(K2590,MONTH(ExpensesDBTable[[#This Row],[Date]]))</f>
        <v>20173</v>
      </c>
      <c r="Q2590" s="36" t="s">
        <v>182</v>
      </c>
      <c r="R2590" s="36" t="s">
        <v>14</v>
      </c>
      <c r="S2590" s="38">
        <v>5.03</v>
      </c>
      <c r="T2590" s="36" t="s">
        <v>100</v>
      </c>
      <c r="U2590" s="36" t="s">
        <v>1085</v>
      </c>
    </row>
    <row r="2591" spans="10:21" x14ac:dyDescent="0.25">
      <c r="J2591" s="37">
        <v>42808</v>
      </c>
      <c r="K2591" s="36">
        <f t="shared" si="200"/>
        <v>2017</v>
      </c>
      <c r="L2591" s="36" t="str">
        <f t="shared" si="201"/>
        <v>March</v>
      </c>
      <c r="M2591" s="36">
        <f t="shared" si="202"/>
        <v>12</v>
      </c>
      <c r="N2591" s="36">
        <f t="shared" si="203"/>
        <v>14</v>
      </c>
      <c r="O2591" s="36" t="str">
        <f t="shared" si="204"/>
        <v>201712</v>
      </c>
      <c r="P2591" s="36" t="str">
        <f>CONCATENATE(K2591,MONTH(ExpensesDBTable[[#This Row],[Date]]))</f>
        <v>20173</v>
      </c>
      <c r="Q2591" s="36" t="s">
        <v>1051</v>
      </c>
      <c r="R2591" s="36" t="s">
        <v>14</v>
      </c>
      <c r="S2591" s="38">
        <v>9.7100000000000009</v>
      </c>
      <c r="T2591" s="36" t="s">
        <v>100</v>
      </c>
      <c r="U2591" s="36" t="s">
        <v>2336</v>
      </c>
    </row>
    <row r="2592" spans="10:21" x14ac:dyDescent="0.25">
      <c r="J2592" s="37">
        <v>42808</v>
      </c>
      <c r="K2592" s="36">
        <f t="shared" si="200"/>
        <v>2017</v>
      </c>
      <c r="L2592" s="36" t="str">
        <f t="shared" si="201"/>
        <v>March</v>
      </c>
      <c r="M2592" s="36">
        <f t="shared" si="202"/>
        <v>12</v>
      </c>
      <c r="N2592" s="36">
        <f t="shared" si="203"/>
        <v>14</v>
      </c>
      <c r="O2592" s="36" t="str">
        <f t="shared" si="204"/>
        <v>201712</v>
      </c>
      <c r="P2592" s="36" t="str">
        <f>CONCATENATE(K2592,MONTH(ExpensesDBTable[[#This Row],[Date]]))</f>
        <v>20173</v>
      </c>
      <c r="Q2592" s="36" t="s">
        <v>108</v>
      </c>
      <c r="R2592" s="36" t="s">
        <v>14</v>
      </c>
      <c r="S2592" s="38">
        <v>3.35</v>
      </c>
      <c r="T2592" s="36" t="s">
        <v>100</v>
      </c>
      <c r="U2592" s="36" t="s">
        <v>2337</v>
      </c>
    </row>
    <row r="2593" spans="10:21" x14ac:dyDescent="0.25">
      <c r="J2593" s="37">
        <v>42808</v>
      </c>
      <c r="K2593" s="36">
        <f t="shared" si="200"/>
        <v>2017</v>
      </c>
      <c r="L2593" s="36" t="str">
        <f t="shared" si="201"/>
        <v>March</v>
      </c>
      <c r="M2593" s="36">
        <f t="shared" si="202"/>
        <v>12</v>
      </c>
      <c r="N2593" s="36">
        <f t="shared" si="203"/>
        <v>14</v>
      </c>
      <c r="O2593" s="36" t="str">
        <f t="shared" si="204"/>
        <v>201712</v>
      </c>
      <c r="P2593" s="36" t="str">
        <f>CONCATENATE(K2593,MONTH(ExpensesDBTable[[#This Row],[Date]]))</f>
        <v>20173</v>
      </c>
      <c r="Q2593" s="36" t="s">
        <v>108</v>
      </c>
      <c r="R2593" s="36" t="s">
        <v>14</v>
      </c>
      <c r="S2593" s="38">
        <v>9.09</v>
      </c>
      <c r="T2593" s="36" t="s">
        <v>100</v>
      </c>
      <c r="U2593" s="36" t="s">
        <v>2338</v>
      </c>
    </row>
    <row r="2594" spans="10:21" x14ac:dyDescent="0.25">
      <c r="J2594" s="37">
        <v>42808</v>
      </c>
      <c r="K2594" s="36">
        <f t="shared" si="200"/>
        <v>2017</v>
      </c>
      <c r="L2594" s="36" t="str">
        <f t="shared" si="201"/>
        <v>March</v>
      </c>
      <c r="M2594" s="36">
        <f t="shared" si="202"/>
        <v>12</v>
      </c>
      <c r="N2594" s="36">
        <f t="shared" si="203"/>
        <v>14</v>
      </c>
      <c r="O2594" s="36" t="str">
        <f t="shared" si="204"/>
        <v>201712</v>
      </c>
      <c r="P2594" s="36" t="str">
        <f>CONCATENATE(K2594,MONTH(ExpensesDBTable[[#This Row],[Date]]))</f>
        <v>20173</v>
      </c>
      <c r="Q2594" s="36" t="s">
        <v>128</v>
      </c>
      <c r="R2594" s="36" t="s">
        <v>22</v>
      </c>
      <c r="S2594" s="38">
        <v>155.02000000000001</v>
      </c>
      <c r="T2594" s="36" t="s">
        <v>106</v>
      </c>
      <c r="U2594" s="36" t="s">
        <v>2339</v>
      </c>
    </row>
    <row r="2595" spans="10:21" x14ac:dyDescent="0.25">
      <c r="J2595" s="37">
        <v>42809</v>
      </c>
      <c r="K2595" s="36">
        <f t="shared" si="200"/>
        <v>2017</v>
      </c>
      <c r="L2595" s="36" t="str">
        <f t="shared" si="201"/>
        <v>March</v>
      </c>
      <c r="M2595" s="36">
        <f t="shared" si="202"/>
        <v>12</v>
      </c>
      <c r="N2595" s="36">
        <f t="shared" si="203"/>
        <v>15</v>
      </c>
      <c r="O2595" s="36" t="str">
        <f t="shared" si="204"/>
        <v>201712</v>
      </c>
      <c r="P2595" s="36" t="str">
        <f>CONCATENATE(K2595,MONTH(ExpensesDBTable[[#This Row],[Date]]))</f>
        <v>20173</v>
      </c>
      <c r="Q2595" s="36" t="s">
        <v>108</v>
      </c>
      <c r="R2595" s="36" t="s">
        <v>14</v>
      </c>
      <c r="S2595" s="38">
        <v>6.26</v>
      </c>
      <c r="T2595" s="36" t="s">
        <v>100</v>
      </c>
      <c r="U2595" s="36" t="s">
        <v>159</v>
      </c>
    </row>
    <row r="2596" spans="10:21" x14ac:dyDescent="0.25">
      <c r="J2596" s="37">
        <v>42810</v>
      </c>
      <c r="K2596" s="36">
        <f t="shared" si="200"/>
        <v>2017</v>
      </c>
      <c r="L2596" s="36" t="str">
        <f t="shared" si="201"/>
        <v>March</v>
      </c>
      <c r="M2596" s="36">
        <f t="shared" si="202"/>
        <v>12</v>
      </c>
      <c r="N2596" s="36">
        <f t="shared" si="203"/>
        <v>16</v>
      </c>
      <c r="O2596" s="36" t="str">
        <f t="shared" si="204"/>
        <v>201712</v>
      </c>
      <c r="P2596" s="36" t="str">
        <f>CONCATENATE(K2596,MONTH(ExpensesDBTable[[#This Row],[Date]]))</f>
        <v>20173</v>
      </c>
      <c r="Q2596" s="36" t="s">
        <v>1238</v>
      </c>
      <c r="R2596" s="36" t="s">
        <v>22</v>
      </c>
      <c r="S2596" s="38">
        <v>47.65</v>
      </c>
      <c r="T2596" s="36" t="s">
        <v>106</v>
      </c>
      <c r="U2596" s="36" t="s">
        <v>1238</v>
      </c>
    </row>
    <row r="2597" spans="10:21" x14ac:dyDescent="0.25">
      <c r="J2597" s="37">
        <v>42810</v>
      </c>
      <c r="K2597" s="36">
        <f t="shared" si="200"/>
        <v>2017</v>
      </c>
      <c r="L2597" s="36" t="str">
        <f t="shared" si="201"/>
        <v>March</v>
      </c>
      <c r="M2597" s="36">
        <f t="shared" si="202"/>
        <v>12</v>
      </c>
      <c r="N2597" s="36">
        <f t="shared" si="203"/>
        <v>16</v>
      </c>
      <c r="O2597" s="36" t="str">
        <f t="shared" si="204"/>
        <v>201712</v>
      </c>
      <c r="P2597" s="36" t="str">
        <f>CONCATENATE(K2597,MONTH(ExpensesDBTable[[#This Row],[Date]]))</f>
        <v>20173</v>
      </c>
      <c r="Q2597" s="36" t="s">
        <v>1051</v>
      </c>
      <c r="R2597" s="36" t="s">
        <v>14</v>
      </c>
      <c r="S2597" s="38">
        <v>2.69</v>
      </c>
      <c r="T2597" s="36" t="s">
        <v>100</v>
      </c>
      <c r="U2597" s="36" t="s">
        <v>2340</v>
      </c>
    </row>
    <row r="2598" spans="10:21" x14ac:dyDescent="0.25">
      <c r="J2598" s="37">
        <v>42810</v>
      </c>
      <c r="K2598" s="36">
        <f t="shared" si="200"/>
        <v>2017</v>
      </c>
      <c r="L2598" s="36" t="str">
        <f t="shared" si="201"/>
        <v>March</v>
      </c>
      <c r="M2598" s="36">
        <f t="shared" si="202"/>
        <v>12</v>
      </c>
      <c r="N2598" s="36">
        <f t="shared" si="203"/>
        <v>16</v>
      </c>
      <c r="O2598" s="36" t="str">
        <f t="shared" si="204"/>
        <v>201712</v>
      </c>
      <c r="P2598" s="36" t="str">
        <f>CONCATENATE(K2598,MONTH(ExpensesDBTable[[#This Row],[Date]]))</f>
        <v>20173</v>
      </c>
      <c r="Q2598" s="36" t="s">
        <v>182</v>
      </c>
      <c r="R2598" s="36" t="s">
        <v>14</v>
      </c>
      <c r="S2598" s="38">
        <v>11</v>
      </c>
      <c r="T2598" s="36" t="s">
        <v>106</v>
      </c>
      <c r="U2598" s="36" t="s">
        <v>2341</v>
      </c>
    </row>
    <row r="2599" spans="10:21" x14ac:dyDescent="0.25">
      <c r="J2599" s="37">
        <v>42811</v>
      </c>
      <c r="K2599" s="36">
        <f t="shared" si="200"/>
        <v>2017</v>
      </c>
      <c r="L2599" s="36" t="str">
        <f t="shared" si="201"/>
        <v>March</v>
      </c>
      <c r="M2599" s="36">
        <f t="shared" si="202"/>
        <v>12</v>
      </c>
      <c r="N2599" s="36">
        <f t="shared" si="203"/>
        <v>17</v>
      </c>
      <c r="O2599" s="36" t="str">
        <f t="shared" si="204"/>
        <v>201712</v>
      </c>
      <c r="P2599" s="36" t="str">
        <f>CONCATENATE(K2599,MONTH(ExpensesDBTable[[#This Row],[Date]]))</f>
        <v>20173</v>
      </c>
      <c r="Q2599" s="36" t="s">
        <v>108</v>
      </c>
      <c r="R2599" s="36" t="s">
        <v>14</v>
      </c>
      <c r="S2599" s="38">
        <v>1.99</v>
      </c>
      <c r="T2599" s="36" t="s">
        <v>100</v>
      </c>
      <c r="U2599" s="36" t="s">
        <v>159</v>
      </c>
    </row>
    <row r="2600" spans="10:21" x14ac:dyDescent="0.25">
      <c r="J2600" s="37">
        <v>42811</v>
      </c>
      <c r="K2600" s="36">
        <f t="shared" si="200"/>
        <v>2017</v>
      </c>
      <c r="L2600" s="36" t="str">
        <f t="shared" si="201"/>
        <v>March</v>
      </c>
      <c r="M2600" s="36">
        <f t="shared" si="202"/>
        <v>12</v>
      </c>
      <c r="N2600" s="36">
        <f t="shared" si="203"/>
        <v>17</v>
      </c>
      <c r="O2600" s="36" t="str">
        <f t="shared" si="204"/>
        <v>201712</v>
      </c>
      <c r="P2600" s="36" t="str">
        <f>CONCATENATE(K2600,MONTH(ExpensesDBTable[[#This Row],[Date]]))</f>
        <v>20173</v>
      </c>
      <c r="Q2600" s="36" t="s">
        <v>182</v>
      </c>
      <c r="R2600" s="36" t="s">
        <v>14</v>
      </c>
      <c r="S2600" s="38">
        <v>1.66</v>
      </c>
      <c r="T2600" s="36" t="s">
        <v>100</v>
      </c>
      <c r="U2600" s="36" t="s">
        <v>2342</v>
      </c>
    </row>
    <row r="2601" spans="10:21" x14ac:dyDescent="0.25">
      <c r="J2601" s="37">
        <v>42811</v>
      </c>
      <c r="K2601" s="36">
        <f t="shared" si="200"/>
        <v>2017</v>
      </c>
      <c r="L2601" s="36" t="str">
        <f t="shared" si="201"/>
        <v>March</v>
      </c>
      <c r="M2601" s="36">
        <f t="shared" si="202"/>
        <v>12</v>
      </c>
      <c r="N2601" s="36">
        <f t="shared" si="203"/>
        <v>17</v>
      </c>
      <c r="O2601" s="36" t="str">
        <f t="shared" si="204"/>
        <v>201712</v>
      </c>
      <c r="P2601" s="36" t="str">
        <f>CONCATENATE(K2601,MONTH(ExpensesDBTable[[#This Row],[Date]]))</f>
        <v>20173</v>
      </c>
      <c r="Q2601" s="36" t="s">
        <v>199</v>
      </c>
      <c r="R2601" s="36" t="s">
        <v>14</v>
      </c>
      <c r="S2601" s="38">
        <v>15</v>
      </c>
      <c r="T2601" s="36" t="s">
        <v>100</v>
      </c>
      <c r="U2601" s="36" t="s">
        <v>2343</v>
      </c>
    </row>
    <row r="2602" spans="10:21" x14ac:dyDescent="0.25">
      <c r="J2602" s="37">
        <v>42811</v>
      </c>
      <c r="K2602" s="36">
        <f t="shared" si="200"/>
        <v>2017</v>
      </c>
      <c r="L2602" s="36" t="str">
        <f t="shared" si="201"/>
        <v>March</v>
      </c>
      <c r="M2602" s="36">
        <f t="shared" si="202"/>
        <v>12</v>
      </c>
      <c r="N2602" s="36">
        <f t="shared" si="203"/>
        <v>17</v>
      </c>
      <c r="O2602" s="36" t="str">
        <f t="shared" si="204"/>
        <v>201712</v>
      </c>
      <c r="P2602" s="36" t="str">
        <f>CONCATENATE(K2602,MONTH(ExpensesDBTable[[#This Row],[Date]]))</f>
        <v>20173</v>
      </c>
      <c r="Q2602" s="36" t="s">
        <v>182</v>
      </c>
      <c r="R2602" s="36" t="s">
        <v>11</v>
      </c>
      <c r="S2602" s="38">
        <v>24</v>
      </c>
      <c r="T2602" s="36" t="s">
        <v>100</v>
      </c>
      <c r="U2602" s="36" t="s">
        <v>2344</v>
      </c>
    </row>
    <row r="2603" spans="10:21" x14ac:dyDescent="0.25">
      <c r="J2603" s="37">
        <v>42812</v>
      </c>
      <c r="K2603" s="36">
        <f t="shared" si="200"/>
        <v>2017</v>
      </c>
      <c r="L2603" s="36" t="str">
        <f t="shared" si="201"/>
        <v>March</v>
      </c>
      <c r="M2603" s="36">
        <f t="shared" si="202"/>
        <v>12</v>
      </c>
      <c r="N2603" s="36">
        <f t="shared" si="203"/>
        <v>18</v>
      </c>
      <c r="O2603" s="36" t="str">
        <f t="shared" si="204"/>
        <v>201712</v>
      </c>
      <c r="P2603" s="36" t="str">
        <f>CONCATENATE(K2603,MONTH(ExpensesDBTable[[#This Row],[Date]]))</f>
        <v>20173</v>
      </c>
      <c r="Q2603" s="36" t="s">
        <v>122</v>
      </c>
      <c r="R2603" s="36" t="s">
        <v>11</v>
      </c>
      <c r="S2603" s="38">
        <v>12</v>
      </c>
      <c r="T2603" s="36" t="s">
        <v>100</v>
      </c>
      <c r="U2603" s="36" t="s">
        <v>2345</v>
      </c>
    </row>
    <row r="2604" spans="10:21" x14ac:dyDescent="0.25">
      <c r="J2604" s="37">
        <v>42813</v>
      </c>
      <c r="K2604" s="36">
        <f t="shared" si="200"/>
        <v>2017</v>
      </c>
      <c r="L2604" s="36" t="str">
        <f t="shared" si="201"/>
        <v>March</v>
      </c>
      <c r="M2604" s="36">
        <f t="shared" si="202"/>
        <v>12</v>
      </c>
      <c r="N2604" s="36">
        <f t="shared" si="203"/>
        <v>19</v>
      </c>
      <c r="O2604" s="36" t="str">
        <f t="shared" si="204"/>
        <v>201712</v>
      </c>
      <c r="P2604" s="36" t="str">
        <f>CONCATENATE(K2604,MONTH(ExpensesDBTable[[#This Row],[Date]]))</f>
        <v>20173</v>
      </c>
      <c r="Q2604" s="36" t="s">
        <v>1192</v>
      </c>
      <c r="R2604" s="36" t="s">
        <v>21</v>
      </c>
      <c r="S2604" s="38">
        <v>1520</v>
      </c>
      <c r="T2604" s="36" t="s">
        <v>106</v>
      </c>
      <c r="U2604" s="36" t="s">
        <v>341</v>
      </c>
    </row>
    <row r="2605" spans="10:21" x14ac:dyDescent="0.25">
      <c r="J2605" s="37">
        <v>42813</v>
      </c>
      <c r="K2605" s="36">
        <f t="shared" si="200"/>
        <v>2017</v>
      </c>
      <c r="L2605" s="36" t="str">
        <f t="shared" si="201"/>
        <v>March</v>
      </c>
      <c r="M2605" s="36">
        <f t="shared" si="202"/>
        <v>12</v>
      </c>
      <c r="N2605" s="36">
        <f t="shared" si="203"/>
        <v>19</v>
      </c>
      <c r="O2605" s="36" t="str">
        <f t="shared" si="204"/>
        <v>201712</v>
      </c>
      <c r="P2605" s="36" t="str">
        <f>CONCATENATE(K2605,MONTH(ExpensesDBTable[[#This Row],[Date]]))</f>
        <v>20173</v>
      </c>
      <c r="Q2605" s="36" t="s">
        <v>130</v>
      </c>
      <c r="R2605" s="36" t="s">
        <v>14</v>
      </c>
      <c r="S2605" s="38">
        <v>20</v>
      </c>
      <c r="T2605" s="36" t="s">
        <v>100</v>
      </c>
      <c r="U2605" s="36" t="s">
        <v>2346</v>
      </c>
    </row>
    <row r="2606" spans="10:21" x14ac:dyDescent="0.25">
      <c r="J2606" s="37">
        <v>42813</v>
      </c>
      <c r="K2606" s="36">
        <f t="shared" si="200"/>
        <v>2017</v>
      </c>
      <c r="L2606" s="36" t="str">
        <f t="shared" si="201"/>
        <v>March</v>
      </c>
      <c r="M2606" s="36">
        <f t="shared" si="202"/>
        <v>12</v>
      </c>
      <c r="N2606" s="36">
        <f t="shared" si="203"/>
        <v>19</v>
      </c>
      <c r="O2606" s="36" t="str">
        <f t="shared" si="204"/>
        <v>201712</v>
      </c>
      <c r="P2606" s="36" t="str">
        <f>CONCATENATE(K2606,MONTH(ExpensesDBTable[[#This Row],[Date]]))</f>
        <v>20173</v>
      </c>
      <c r="Q2606" s="36" t="s">
        <v>108</v>
      </c>
      <c r="R2606" s="36" t="s">
        <v>14</v>
      </c>
      <c r="S2606" s="38">
        <v>8.27</v>
      </c>
      <c r="T2606" s="36" t="s">
        <v>100</v>
      </c>
      <c r="U2606" s="36" t="s">
        <v>2347</v>
      </c>
    </row>
    <row r="2607" spans="10:21" x14ac:dyDescent="0.25">
      <c r="J2607" s="37">
        <v>42813</v>
      </c>
      <c r="K2607" s="36">
        <f t="shared" si="200"/>
        <v>2017</v>
      </c>
      <c r="L2607" s="36" t="str">
        <f t="shared" si="201"/>
        <v>March</v>
      </c>
      <c r="M2607" s="36">
        <f t="shared" si="202"/>
        <v>12</v>
      </c>
      <c r="N2607" s="36">
        <f t="shared" si="203"/>
        <v>19</v>
      </c>
      <c r="O2607" s="36" t="str">
        <f t="shared" si="204"/>
        <v>201712</v>
      </c>
      <c r="P2607" s="36" t="str">
        <f>CONCATENATE(K2607,MONTH(ExpensesDBTable[[#This Row],[Date]]))</f>
        <v>20173</v>
      </c>
      <c r="Q2607" s="36" t="s">
        <v>182</v>
      </c>
      <c r="R2607" s="36" t="s">
        <v>14</v>
      </c>
      <c r="S2607" s="38">
        <v>14.11</v>
      </c>
      <c r="T2607" s="36" t="s">
        <v>100</v>
      </c>
      <c r="U2607" s="36" t="s">
        <v>711</v>
      </c>
    </row>
    <row r="2608" spans="10:21" x14ac:dyDescent="0.25">
      <c r="J2608" s="37">
        <v>42813</v>
      </c>
      <c r="K2608" s="36">
        <f t="shared" si="200"/>
        <v>2017</v>
      </c>
      <c r="L2608" s="36" t="str">
        <f t="shared" si="201"/>
        <v>March</v>
      </c>
      <c r="M2608" s="36">
        <f t="shared" si="202"/>
        <v>12</v>
      </c>
      <c r="N2608" s="36">
        <f t="shared" si="203"/>
        <v>19</v>
      </c>
      <c r="O2608" s="36" t="str">
        <f t="shared" si="204"/>
        <v>201712</v>
      </c>
      <c r="P2608" s="36" t="str">
        <f>CONCATENATE(K2608,MONTH(ExpensesDBTable[[#This Row],[Date]]))</f>
        <v>20173</v>
      </c>
      <c r="Q2608" s="36" t="s">
        <v>1051</v>
      </c>
      <c r="R2608" s="36" t="s">
        <v>14</v>
      </c>
      <c r="S2608" s="38">
        <v>8.4</v>
      </c>
      <c r="T2608" s="36" t="s">
        <v>100</v>
      </c>
      <c r="U2608" s="36" t="s">
        <v>2348</v>
      </c>
    </row>
    <row r="2609" spans="10:21" x14ac:dyDescent="0.25">
      <c r="J2609" s="37">
        <v>42814</v>
      </c>
      <c r="K2609" s="36">
        <f t="shared" si="200"/>
        <v>2017</v>
      </c>
      <c r="L2609" s="36" t="str">
        <f t="shared" si="201"/>
        <v>March</v>
      </c>
      <c r="M2609" s="36">
        <f t="shared" si="202"/>
        <v>13</v>
      </c>
      <c r="N2609" s="36">
        <f t="shared" si="203"/>
        <v>20</v>
      </c>
      <c r="O2609" s="36" t="str">
        <f t="shared" si="204"/>
        <v>201713</v>
      </c>
      <c r="P2609" s="36" t="str">
        <f>CONCATENATE(K2609,MONTH(ExpensesDBTable[[#This Row],[Date]]))</f>
        <v>20173</v>
      </c>
      <c r="Q2609" s="36" t="s">
        <v>119</v>
      </c>
      <c r="R2609" s="36" t="s">
        <v>14</v>
      </c>
      <c r="S2609" s="38">
        <v>6</v>
      </c>
      <c r="T2609" s="36" t="s">
        <v>100</v>
      </c>
      <c r="U2609" s="36" t="s">
        <v>2349</v>
      </c>
    </row>
    <row r="2610" spans="10:21" x14ac:dyDescent="0.25">
      <c r="J2610" s="37">
        <v>42815</v>
      </c>
      <c r="K2610" s="36">
        <f t="shared" si="200"/>
        <v>2017</v>
      </c>
      <c r="L2610" s="36" t="str">
        <f t="shared" si="201"/>
        <v>March</v>
      </c>
      <c r="M2610" s="36">
        <f t="shared" si="202"/>
        <v>13</v>
      </c>
      <c r="N2610" s="36">
        <f t="shared" si="203"/>
        <v>21</v>
      </c>
      <c r="O2610" s="36" t="str">
        <f t="shared" si="204"/>
        <v>201713</v>
      </c>
      <c r="P2610" s="36" t="str">
        <f>CONCATENATE(K2610,MONTH(ExpensesDBTable[[#This Row],[Date]]))</f>
        <v>20173</v>
      </c>
      <c r="Q2610" s="36" t="s">
        <v>108</v>
      </c>
      <c r="R2610" s="36" t="s">
        <v>14</v>
      </c>
      <c r="S2610" s="38">
        <v>17.84</v>
      </c>
      <c r="T2610" s="36" t="s">
        <v>100</v>
      </c>
      <c r="U2610" s="36" t="s">
        <v>2350</v>
      </c>
    </row>
    <row r="2611" spans="10:21" x14ac:dyDescent="0.25">
      <c r="J2611" s="37">
        <v>42815</v>
      </c>
      <c r="K2611" s="36">
        <f t="shared" si="200"/>
        <v>2017</v>
      </c>
      <c r="L2611" s="36" t="str">
        <f t="shared" si="201"/>
        <v>March</v>
      </c>
      <c r="M2611" s="36">
        <f t="shared" si="202"/>
        <v>13</v>
      </c>
      <c r="N2611" s="36">
        <f t="shared" si="203"/>
        <v>21</v>
      </c>
      <c r="O2611" s="36" t="str">
        <f t="shared" si="204"/>
        <v>201713</v>
      </c>
      <c r="P2611" s="36" t="str">
        <f>CONCATENATE(K2611,MONTH(ExpensesDBTable[[#This Row],[Date]]))</f>
        <v>20173</v>
      </c>
      <c r="Q2611" s="36" t="s">
        <v>145</v>
      </c>
      <c r="R2611" s="36" t="s">
        <v>23</v>
      </c>
      <c r="S2611" s="38">
        <v>43.9</v>
      </c>
      <c r="T2611" s="36" t="s">
        <v>106</v>
      </c>
      <c r="U2611" s="36" t="s">
        <v>1590</v>
      </c>
    </row>
    <row r="2612" spans="10:21" x14ac:dyDescent="0.25">
      <c r="J2612" s="37">
        <v>42816</v>
      </c>
      <c r="K2612" s="36">
        <f t="shared" si="200"/>
        <v>2017</v>
      </c>
      <c r="L2612" s="36" t="str">
        <f t="shared" si="201"/>
        <v>March</v>
      </c>
      <c r="M2612" s="36">
        <f t="shared" si="202"/>
        <v>13</v>
      </c>
      <c r="N2612" s="36">
        <f t="shared" si="203"/>
        <v>22</v>
      </c>
      <c r="O2612" s="36" t="str">
        <f t="shared" si="204"/>
        <v>201713</v>
      </c>
      <c r="P2612" s="36" t="str">
        <f>CONCATENATE(K2612,MONTH(ExpensesDBTable[[#This Row],[Date]]))</f>
        <v>20173</v>
      </c>
      <c r="Q2612" s="36" t="s">
        <v>119</v>
      </c>
      <c r="R2612" s="36" t="s">
        <v>14</v>
      </c>
      <c r="S2612" s="38">
        <v>3.4</v>
      </c>
      <c r="T2612" s="36" t="s">
        <v>100</v>
      </c>
      <c r="U2612" s="36" t="s">
        <v>159</v>
      </c>
    </row>
    <row r="2613" spans="10:21" x14ac:dyDescent="0.25">
      <c r="J2613" s="37">
        <v>42816</v>
      </c>
      <c r="K2613" s="36">
        <f t="shared" si="200"/>
        <v>2017</v>
      </c>
      <c r="L2613" s="36" t="str">
        <f t="shared" si="201"/>
        <v>March</v>
      </c>
      <c r="M2613" s="36">
        <f t="shared" si="202"/>
        <v>13</v>
      </c>
      <c r="N2613" s="36">
        <f t="shared" si="203"/>
        <v>22</v>
      </c>
      <c r="O2613" s="36" t="str">
        <f t="shared" si="204"/>
        <v>201713</v>
      </c>
      <c r="P2613" s="36" t="str">
        <f>CONCATENATE(K2613,MONTH(ExpensesDBTable[[#This Row],[Date]]))</f>
        <v>20173</v>
      </c>
      <c r="Q2613" s="36" t="s">
        <v>182</v>
      </c>
      <c r="R2613" s="36" t="s">
        <v>19</v>
      </c>
      <c r="S2613" s="38">
        <v>15</v>
      </c>
      <c r="T2613" s="36" t="s">
        <v>106</v>
      </c>
      <c r="U2613" s="36" t="s">
        <v>2351</v>
      </c>
    </row>
    <row r="2614" spans="10:21" x14ac:dyDescent="0.25">
      <c r="J2614" s="37">
        <v>42817</v>
      </c>
      <c r="K2614" s="36">
        <f t="shared" si="200"/>
        <v>2017</v>
      </c>
      <c r="L2614" s="36" t="str">
        <f t="shared" si="201"/>
        <v>March</v>
      </c>
      <c r="M2614" s="36">
        <f t="shared" si="202"/>
        <v>13</v>
      </c>
      <c r="N2614" s="36">
        <f t="shared" si="203"/>
        <v>23</v>
      </c>
      <c r="O2614" s="36" t="str">
        <f t="shared" si="204"/>
        <v>201713</v>
      </c>
      <c r="P2614" s="36" t="str">
        <f>CONCATENATE(K2614,MONTH(ExpensesDBTable[[#This Row],[Date]]))</f>
        <v>20173</v>
      </c>
      <c r="Q2614" s="36" t="s">
        <v>182</v>
      </c>
      <c r="R2614" s="36" t="s">
        <v>14</v>
      </c>
      <c r="S2614" s="38">
        <v>16</v>
      </c>
      <c r="T2614" s="36" t="s">
        <v>100</v>
      </c>
      <c r="U2614" s="36" t="s">
        <v>2352</v>
      </c>
    </row>
    <row r="2615" spans="10:21" x14ac:dyDescent="0.25">
      <c r="J2615" s="37">
        <v>42817</v>
      </c>
      <c r="K2615" s="36">
        <f t="shared" si="200"/>
        <v>2017</v>
      </c>
      <c r="L2615" s="36" t="str">
        <f t="shared" si="201"/>
        <v>March</v>
      </c>
      <c r="M2615" s="36">
        <f t="shared" si="202"/>
        <v>13</v>
      </c>
      <c r="N2615" s="36">
        <f t="shared" si="203"/>
        <v>23</v>
      </c>
      <c r="O2615" s="36" t="str">
        <f t="shared" si="204"/>
        <v>201713</v>
      </c>
      <c r="P2615" s="36" t="str">
        <f>CONCATENATE(K2615,MONTH(ExpensesDBTable[[#This Row],[Date]]))</f>
        <v>20173</v>
      </c>
      <c r="Q2615" s="36" t="s">
        <v>1476</v>
      </c>
      <c r="R2615" s="36" t="s">
        <v>23</v>
      </c>
      <c r="S2615" s="38">
        <v>12</v>
      </c>
      <c r="T2615" s="36" t="s">
        <v>106</v>
      </c>
      <c r="U2615" s="36" t="s">
        <v>2353</v>
      </c>
    </row>
    <row r="2616" spans="10:21" x14ac:dyDescent="0.25">
      <c r="J2616" s="37">
        <v>42817</v>
      </c>
      <c r="K2616" s="36">
        <f t="shared" si="200"/>
        <v>2017</v>
      </c>
      <c r="L2616" s="36" t="str">
        <f t="shared" si="201"/>
        <v>March</v>
      </c>
      <c r="M2616" s="36">
        <f t="shared" si="202"/>
        <v>13</v>
      </c>
      <c r="N2616" s="36">
        <f t="shared" si="203"/>
        <v>23</v>
      </c>
      <c r="O2616" s="36" t="str">
        <f t="shared" si="204"/>
        <v>201713</v>
      </c>
      <c r="P2616" s="36" t="str">
        <f>CONCATENATE(K2616,MONTH(ExpensesDBTable[[#This Row],[Date]]))</f>
        <v>20173</v>
      </c>
      <c r="Q2616" s="36" t="s">
        <v>108</v>
      </c>
      <c r="R2616" s="36" t="s">
        <v>14</v>
      </c>
      <c r="S2616" s="38">
        <v>7.5</v>
      </c>
      <c r="T2616" s="36" t="s">
        <v>100</v>
      </c>
      <c r="U2616" s="36" t="s">
        <v>2354</v>
      </c>
    </row>
    <row r="2617" spans="10:21" x14ac:dyDescent="0.25">
      <c r="J2617" s="37">
        <v>42817</v>
      </c>
      <c r="K2617" s="36">
        <f t="shared" si="200"/>
        <v>2017</v>
      </c>
      <c r="L2617" s="36" t="str">
        <f t="shared" si="201"/>
        <v>March</v>
      </c>
      <c r="M2617" s="36">
        <f t="shared" si="202"/>
        <v>13</v>
      </c>
      <c r="N2617" s="36">
        <f t="shared" si="203"/>
        <v>23</v>
      </c>
      <c r="O2617" s="36" t="str">
        <f t="shared" si="204"/>
        <v>201713</v>
      </c>
      <c r="P2617" s="36" t="str">
        <f>CONCATENATE(K2617,MONTH(ExpensesDBTable[[#This Row],[Date]]))</f>
        <v>20173</v>
      </c>
      <c r="Q2617" s="36" t="s">
        <v>182</v>
      </c>
      <c r="R2617" s="36" t="s">
        <v>14</v>
      </c>
      <c r="S2617" s="38">
        <v>11</v>
      </c>
      <c r="T2617" s="36" t="s">
        <v>100</v>
      </c>
      <c r="U2617" s="36" t="s">
        <v>1555</v>
      </c>
    </row>
    <row r="2618" spans="10:21" x14ac:dyDescent="0.25">
      <c r="J2618" s="37">
        <v>42818</v>
      </c>
      <c r="K2618" s="36">
        <f t="shared" si="200"/>
        <v>2017</v>
      </c>
      <c r="L2618" s="36" t="str">
        <f t="shared" si="201"/>
        <v>March</v>
      </c>
      <c r="M2618" s="36">
        <f t="shared" si="202"/>
        <v>13</v>
      </c>
      <c r="N2618" s="36">
        <f t="shared" si="203"/>
        <v>24</v>
      </c>
      <c r="O2618" s="36" t="str">
        <f t="shared" si="204"/>
        <v>201713</v>
      </c>
      <c r="P2618" s="36" t="str">
        <f>CONCATENATE(K2618,MONTH(ExpensesDBTable[[#This Row],[Date]]))</f>
        <v>20173</v>
      </c>
      <c r="Q2618" s="36" t="s">
        <v>182</v>
      </c>
      <c r="R2618" s="36" t="s">
        <v>14</v>
      </c>
      <c r="S2618" s="38">
        <v>14</v>
      </c>
      <c r="T2618" s="36" t="s">
        <v>100</v>
      </c>
      <c r="U2618" s="36" t="s">
        <v>2355</v>
      </c>
    </row>
    <row r="2619" spans="10:21" x14ac:dyDescent="0.25">
      <c r="J2619" s="37">
        <v>42818</v>
      </c>
      <c r="K2619" s="36">
        <f t="shared" si="200"/>
        <v>2017</v>
      </c>
      <c r="L2619" s="36" t="str">
        <f t="shared" si="201"/>
        <v>March</v>
      </c>
      <c r="M2619" s="36">
        <f t="shared" si="202"/>
        <v>13</v>
      </c>
      <c r="N2619" s="36">
        <f t="shared" si="203"/>
        <v>24</v>
      </c>
      <c r="O2619" s="36" t="str">
        <f t="shared" si="204"/>
        <v>201713</v>
      </c>
      <c r="P2619" s="36" t="str">
        <f>CONCATENATE(K2619,MONTH(ExpensesDBTable[[#This Row],[Date]]))</f>
        <v>20173</v>
      </c>
      <c r="Q2619" s="36" t="s">
        <v>108</v>
      </c>
      <c r="R2619" s="36" t="s">
        <v>14</v>
      </c>
      <c r="S2619" s="38">
        <v>4.8</v>
      </c>
      <c r="T2619" s="36" t="s">
        <v>100</v>
      </c>
      <c r="U2619" s="36" t="s">
        <v>357</v>
      </c>
    </row>
    <row r="2620" spans="10:21" x14ac:dyDescent="0.25">
      <c r="J2620" s="37">
        <v>42818</v>
      </c>
      <c r="K2620" s="36">
        <f t="shared" si="200"/>
        <v>2017</v>
      </c>
      <c r="L2620" s="36" t="str">
        <f t="shared" si="201"/>
        <v>March</v>
      </c>
      <c r="M2620" s="36">
        <f t="shared" si="202"/>
        <v>13</v>
      </c>
      <c r="N2620" s="36">
        <f t="shared" si="203"/>
        <v>24</v>
      </c>
      <c r="O2620" s="36" t="str">
        <f t="shared" si="204"/>
        <v>201713</v>
      </c>
      <c r="P2620" s="36" t="str">
        <f>CONCATENATE(K2620,MONTH(ExpensesDBTable[[#This Row],[Date]]))</f>
        <v>20173</v>
      </c>
      <c r="Q2620" s="36" t="s">
        <v>108</v>
      </c>
      <c r="R2620" s="36" t="s">
        <v>11</v>
      </c>
      <c r="S2620" s="38">
        <v>14</v>
      </c>
      <c r="T2620" s="36" t="s">
        <v>100</v>
      </c>
      <c r="U2620" s="36" t="s">
        <v>886</v>
      </c>
    </row>
    <row r="2621" spans="10:21" x14ac:dyDescent="0.25">
      <c r="J2621" s="37">
        <v>42818</v>
      </c>
      <c r="K2621" s="36">
        <f t="shared" si="200"/>
        <v>2017</v>
      </c>
      <c r="L2621" s="36" t="str">
        <f t="shared" si="201"/>
        <v>March</v>
      </c>
      <c r="M2621" s="36">
        <f t="shared" si="202"/>
        <v>13</v>
      </c>
      <c r="N2621" s="36">
        <f t="shared" si="203"/>
        <v>24</v>
      </c>
      <c r="O2621" s="36" t="str">
        <f t="shared" si="204"/>
        <v>201713</v>
      </c>
      <c r="P2621" s="36" t="str">
        <f>CONCATENATE(K2621,MONTH(ExpensesDBTable[[#This Row],[Date]]))</f>
        <v>20173</v>
      </c>
      <c r="Q2621" s="36" t="s">
        <v>1238</v>
      </c>
      <c r="R2621" s="36" t="s">
        <v>22</v>
      </c>
      <c r="S2621" s="38">
        <v>49.19</v>
      </c>
      <c r="T2621" s="36" t="s">
        <v>106</v>
      </c>
      <c r="U2621" s="36" t="s">
        <v>1238</v>
      </c>
    </row>
    <row r="2622" spans="10:21" x14ac:dyDescent="0.25">
      <c r="J2622" s="37">
        <v>42818</v>
      </c>
      <c r="K2622" s="36">
        <f t="shared" si="200"/>
        <v>2017</v>
      </c>
      <c r="L2622" s="36" t="str">
        <f t="shared" si="201"/>
        <v>March</v>
      </c>
      <c r="M2622" s="36">
        <f t="shared" si="202"/>
        <v>13</v>
      </c>
      <c r="N2622" s="36">
        <f t="shared" si="203"/>
        <v>24</v>
      </c>
      <c r="O2622" s="36" t="str">
        <f t="shared" si="204"/>
        <v>201713</v>
      </c>
      <c r="P2622" s="36" t="str">
        <f>CONCATENATE(K2622,MONTH(ExpensesDBTable[[#This Row],[Date]]))</f>
        <v>20173</v>
      </c>
      <c r="Q2622" s="36" t="s">
        <v>199</v>
      </c>
      <c r="R2622" s="36" t="s">
        <v>14</v>
      </c>
      <c r="S2622" s="38">
        <v>15</v>
      </c>
      <c r="T2622" s="36" t="s">
        <v>100</v>
      </c>
      <c r="U2622" s="36" t="s">
        <v>1216</v>
      </c>
    </row>
    <row r="2623" spans="10:21" x14ac:dyDescent="0.25">
      <c r="J2623" s="37">
        <v>42818</v>
      </c>
      <c r="K2623" s="36">
        <f t="shared" si="200"/>
        <v>2017</v>
      </c>
      <c r="L2623" s="36" t="str">
        <f t="shared" si="201"/>
        <v>March</v>
      </c>
      <c r="M2623" s="36">
        <f t="shared" si="202"/>
        <v>13</v>
      </c>
      <c r="N2623" s="36">
        <f t="shared" si="203"/>
        <v>24</v>
      </c>
      <c r="O2623" s="36" t="str">
        <f t="shared" si="204"/>
        <v>201713</v>
      </c>
      <c r="P2623" s="36" t="str">
        <f>CONCATENATE(K2623,MONTH(ExpensesDBTable[[#This Row],[Date]]))</f>
        <v>20173</v>
      </c>
      <c r="Q2623" s="36" t="s">
        <v>182</v>
      </c>
      <c r="R2623" s="36" t="s">
        <v>14</v>
      </c>
      <c r="S2623" s="38">
        <v>9.4</v>
      </c>
      <c r="T2623" s="36" t="s">
        <v>100</v>
      </c>
      <c r="U2623" s="36" t="s">
        <v>2356</v>
      </c>
    </row>
    <row r="2624" spans="10:21" x14ac:dyDescent="0.25">
      <c r="J2624" s="37">
        <v>42818</v>
      </c>
      <c r="K2624" s="36">
        <f t="shared" si="200"/>
        <v>2017</v>
      </c>
      <c r="L2624" s="36" t="str">
        <f t="shared" si="201"/>
        <v>March</v>
      </c>
      <c r="M2624" s="36">
        <f t="shared" si="202"/>
        <v>13</v>
      </c>
      <c r="N2624" s="36">
        <f t="shared" si="203"/>
        <v>24</v>
      </c>
      <c r="O2624" s="36" t="str">
        <f t="shared" si="204"/>
        <v>201713</v>
      </c>
      <c r="P2624" s="36" t="str">
        <f>CONCATENATE(K2624,MONTH(ExpensesDBTable[[#This Row],[Date]]))</f>
        <v>20173</v>
      </c>
      <c r="Q2624" s="36" t="s">
        <v>130</v>
      </c>
      <c r="R2624" s="36" t="s">
        <v>14</v>
      </c>
      <c r="S2624" s="38">
        <v>17</v>
      </c>
      <c r="T2624" s="36" t="s">
        <v>100</v>
      </c>
      <c r="U2624" s="36" t="s">
        <v>2357</v>
      </c>
    </row>
    <row r="2625" spans="10:21" x14ac:dyDescent="0.25">
      <c r="J2625" s="37">
        <v>42820</v>
      </c>
      <c r="K2625" s="36">
        <f t="shared" si="200"/>
        <v>2017</v>
      </c>
      <c r="L2625" s="36" t="str">
        <f t="shared" si="201"/>
        <v>March</v>
      </c>
      <c r="M2625" s="36">
        <f t="shared" si="202"/>
        <v>13</v>
      </c>
      <c r="N2625" s="36">
        <f t="shared" si="203"/>
        <v>26</v>
      </c>
      <c r="O2625" s="36" t="str">
        <f t="shared" si="204"/>
        <v>201713</v>
      </c>
      <c r="P2625" s="36" t="str">
        <f>CONCATENATE(K2625,MONTH(ExpensesDBTable[[#This Row],[Date]]))</f>
        <v>20173</v>
      </c>
      <c r="Q2625" s="36" t="s">
        <v>119</v>
      </c>
      <c r="R2625" s="36" t="s">
        <v>14</v>
      </c>
      <c r="S2625" s="38">
        <v>6.68</v>
      </c>
      <c r="T2625" s="36" t="s">
        <v>100</v>
      </c>
      <c r="U2625" s="36" t="s">
        <v>2358</v>
      </c>
    </row>
    <row r="2626" spans="10:21" x14ac:dyDescent="0.25">
      <c r="J2626" s="37">
        <v>42820</v>
      </c>
      <c r="K2626" s="36">
        <f t="shared" si="200"/>
        <v>2017</v>
      </c>
      <c r="L2626" s="36" t="str">
        <f t="shared" si="201"/>
        <v>March</v>
      </c>
      <c r="M2626" s="36">
        <f t="shared" si="202"/>
        <v>13</v>
      </c>
      <c r="N2626" s="36">
        <f t="shared" si="203"/>
        <v>26</v>
      </c>
      <c r="O2626" s="36" t="str">
        <f t="shared" si="204"/>
        <v>201713</v>
      </c>
      <c r="P2626" s="36" t="str">
        <f>CONCATENATE(K2626,MONTH(ExpensesDBTable[[#This Row],[Date]]))</f>
        <v>20173</v>
      </c>
      <c r="Q2626" s="36" t="s">
        <v>108</v>
      </c>
      <c r="R2626" s="36" t="s">
        <v>14</v>
      </c>
      <c r="S2626" s="38">
        <v>5.7</v>
      </c>
      <c r="T2626" s="36" t="s">
        <v>100</v>
      </c>
      <c r="U2626" s="36" t="s">
        <v>2359</v>
      </c>
    </row>
    <row r="2627" spans="10:21" x14ac:dyDescent="0.25">
      <c r="J2627" s="37">
        <v>42820</v>
      </c>
      <c r="K2627" s="36">
        <f t="shared" si="200"/>
        <v>2017</v>
      </c>
      <c r="L2627" s="36" t="str">
        <f t="shared" si="201"/>
        <v>March</v>
      </c>
      <c r="M2627" s="36">
        <f t="shared" si="202"/>
        <v>13</v>
      </c>
      <c r="N2627" s="36">
        <f t="shared" si="203"/>
        <v>26</v>
      </c>
      <c r="O2627" s="36" t="str">
        <f t="shared" si="204"/>
        <v>201713</v>
      </c>
      <c r="P2627" s="36" t="str">
        <f>CONCATENATE(K2627,MONTH(ExpensesDBTable[[#This Row],[Date]]))</f>
        <v>20173</v>
      </c>
      <c r="Q2627" s="36" t="s">
        <v>1051</v>
      </c>
      <c r="R2627" s="36" t="s">
        <v>14</v>
      </c>
      <c r="S2627" s="38">
        <v>4.79</v>
      </c>
      <c r="T2627" s="36" t="s">
        <v>100</v>
      </c>
      <c r="U2627" s="36" t="s">
        <v>2360</v>
      </c>
    </row>
    <row r="2628" spans="10:21" x14ac:dyDescent="0.25">
      <c r="J2628" s="37">
        <v>42820</v>
      </c>
      <c r="K2628" s="36">
        <f t="shared" si="200"/>
        <v>2017</v>
      </c>
      <c r="L2628" s="36" t="str">
        <f t="shared" si="201"/>
        <v>March</v>
      </c>
      <c r="M2628" s="36">
        <f t="shared" si="202"/>
        <v>13</v>
      </c>
      <c r="N2628" s="36">
        <f t="shared" si="203"/>
        <v>26</v>
      </c>
      <c r="O2628" s="36" t="str">
        <f t="shared" si="204"/>
        <v>201713</v>
      </c>
      <c r="P2628" s="36" t="str">
        <f>CONCATENATE(K2628,MONTH(ExpensesDBTable[[#This Row],[Date]]))</f>
        <v>20173</v>
      </c>
      <c r="Q2628" s="36" t="s">
        <v>182</v>
      </c>
      <c r="R2628" s="36" t="s">
        <v>14</v>
      </c>
      <c r="S2628" s="38">
        <v>2.72</v>
      </c>
      <c r="T2628" s="36" t="s">
        <v>100</v>
      </c>
      <c r="U2628" s="36" t="s">
        <v>2361</v>
      </c>
    </row>
    <row r="2629" spans="10:21" x14ac:dyDescent="0.25">
      <c r="J2629" s="37">
        <v>42822</v>
      </c>
      <c r="K2629" s="36">
        <f t="shared" si="200"/>
        <v>2017</v>
      </c>
      <c r="L2629" s="36" t="str">
        <f t="shared" si="201"/>
        <v>March</v>
      </c>
      <c r="M2629" s="36">
        <f t="shared" si="202"/>
        <v>14</v>
      </c>
      <c r="N2629" s="36">
        <f t="shared" si="203"/>
        <v>28</v>
      </c>
      <c r="O2629" s="36" t="str">
        <f t="shared" si="204"/>
        <v>201714</v>
      </c>
      <c r="P2629" s="36" t="str">
        <f>CONCATENATE(K2629,MONTH(ExpensesDBTable[[#This Row],[Date]]))</f>
        <v>20173</v>
      </c>
      <c r="Q2629" s="36" t="s">
        <v>128</v>
      </c>
      <c r="R2629" s="36" t="s">
        <v>22</v>
      </c>
      <c r="S2629" s="38">
        <v>162.36000000000001</v>
      </c>
      <c r="T2629" s="36" t="s">
        <v>106</v>
      </c>
      <c r="U2629" s="36" t="s">
        <v>2362</v>
      </c>
    </row>
    <row r="2630" spans="10:21" x14ac:dyDescent="0.25">
      <c r="J2630" s="37">
        <v>42822</v>
      </c>
      <c r="K2630" s="36">
        <f t="shared" si="200"/>
        <v>2017</v>
      </c>
      <c r="L2630" s="36" t="str">
        <f t="shared" si="201"/>
        <v>March</v>
      </c>
      <c r="M2630" s="36">
        <f t="shared" si="202"/>
        <v>14</v>
      </c>
      <c r="N2630" s="36">
        <f t="shared" si="203"/>
        <v>28</v>
      </c>
      <c r="O2630" s="36" t="str">
        <f t="shared" si="204"/>
        <v>201714</v>
      </c>
      <c r="P2630" s="36" t="str">
        <f>CONCATENATE(K2630,MONTH(ExpensesDBTable[[#This Row],[Date]]))</f>
        <v>20173</v>
      </c>
      <c r="Q2630" s="36" t="s">
        <v>558</v>
      </c>
      <c r="R2630" s="36" t="s">
        <v>17</v>
      </c>
      <c r="S2630" s="38">
        <v>5.99</v>
      </c>
      <c r="T2630" s="36" t="s">
        <v>100</v>
      </c>
      <c r="U2630" s="36" t="s">
        <v>2363</v>
      </c>
    </row>
    <row r="2631" spans="10:21" x14ac:dyDescent="0.25">
      <c r="J2631" s="37">
        <v>42822</v>
      </c>
      <c r="K2631" s="36">
        <f t="shared" si="200"/>
        <v>2017</v>
      </c>
      <c r="L2631" s="36" t="str">
        <f t="shared" si="201"/>
        <v>March</v>
      </c>
      <c r="M2631" s="36">
        <f t="shared" si="202"/>
        <v>14</v>
      </c>
      <c r="N2631" s="36">
        <f t="shared" si="203"/>
        <v>28</v>
      </c>
      <c r="O2631" s="36" t="str">
        <f t="shared" si="204"/>
        <v>201714</v>
      </c>
      <c r="P2631" s="36" t="str">
        <f>CONCATENATE(K2631,MONTH(ExpensesDBTable[[#This Row],[Date]]))</f>
        <v>20173</v>
      </c>
      <c r="Q2631" s="36" t="s">
        <v>182</v>
      </c>
      <c r="R2631" s="36" t="s">
        <v>22</v>
      </c>
      <c r="S2631" s="38">
        <v>11.34</v>
      </c>
      <c r="T2631" s="36" t="s">
        <v>106</v>
      </c>
      <c r="U2631" s="36" t="s">
        <v>2364</v>
      </c>
    </row>
    <row r="2632" spans="10:21" x14ac:dyDescent="0.25">
      <c r="J2632" s="37">
        <v>42823</v>
      </c>
      <c r="K2632" s="36">
        <f t="shared" si="200"/>
        <v>2017</v>
      </c>
      <c r="L2632" s="36" t="str">
        <f t="shared" si="201"/>
        <v>March</v>
      </c>
      <c r="M2632" s="36">
        <f t="shared" si="202"/>
        <v>14</v>
      </c>
      <c r="N2632" s="36">
        <f t="shared" si="203"/>
        <v>29</v>
      </c>
      <c r="O2632" s="36" t="str">
        <f t="shared" si="204"/>
        <v>201714</v>
      </c>
      <c r="P2632" s="36" t="str">
        <f>CONCATENATE(K2632,MONTH(ExpensesDBTable[[#This Row],[Date]]))</f>
        <v>20173</v>
      </c>
      <c r="Q2632" s="36" t="s">
        <v>533</v>
      </c>
      <c r="R2632" s="36" t="s">
        <v>23</v>
      </c>
      <c r="S2632" s="38">
        <v>69.989999999999995</v>
      </c>
      <c r="T2632" s="36" t="s">
        <v>106</v>
      </c>
      <c r="U2632" s="36" t="s">
        <v>1492</v>
      </c>
    </row>
    <row r="2633" spans="10:21" x14ac:dyDescent="0.25">
      <c r="J2633" s="37">
        <v>42824</v>
      </c>
      <c r="K2633" s="36">
        <f t="shared" si="200"/>
        <v>2017</v>
      </c>
      <c r="L2633" s="36" t="str">
        <f t="shared" si="201"/>
        <v>March</v>
      </c>
      <c r="M2633" s="36">
        <f t="shared" si="202"/>
        <v>14</v>
      </c>
      <c r="N2633" s="36">
        <f t="shared" si="203"/>
        <v>30</v>
      </c>
      <c r="O2633" s="36" t="str">
        <f t="shared" si="204"/>
        <v>201714</v>
      </c>
      <c r="P2633" s="36" t="str">
        <f>CONCATENATE(K2633,MONTH(ExpensesDBTable[[#This Row],[Date]]))</f>
        <v>20173</v>
      </c>
      <c r="Q2633" s="36" t="s">
        <v>108</v>
      </c>
      <c r="R2633" s="36" t="s">
        <v>14</v>
      </c>
      <c r="S2633" s="38">
        <v>4.76</v>
      </c>
      <c r="T2633" s="36" t="s">
        <v>100</v>
      </c>
      <c r="U2633" s="36" t="s">
        <v>2365</v>
      </c>
    </row>
    <row r="2634" spans="10:21" x14ac:dyDescent="0.25">
      <c r="J2634" s="37">
        <v>42825</v>
      </c>
      <c r="K2634" s="36">
        <f t="shared" si="200"/>
        <v>2017</v>
      </c>
      <c r="L2634" s="36" t="str">
        <f t="shared" si="201"/>
        <v>March</v>
      </c>
      <c r="M2634" s="36">
        <f t="shared" si="202"/>
        <v>14</v>
      </c>
      <c r="N2634" s="36">
        <f t="shared" si="203"/>
        <v>31</v>
      </c>
      <c r="O2634" s="36" t="str">
        <f t="shared" si="204"/>
        <v>201714</v>
      </c>
      <c r="P2634" s="36" t="str">
        <f>CONCATENATE(K2634,MONTH(ExpensesDBTable[[#This Row],[Date]]))</f>
        <v>20173</v>
      </c>
      <c r="Q2634" s="36" t="s">
        <v>182</v>
      </c>
      <c r="R2634" s="36" t="s">
        <v>19</v>
      </c>
      <c r="S2634" s="38">
        <v>43.23</v>
      </c>
      <c r="T2634" s="36" t="s">
        <v>106</v>
      </c>
      <c r="U2634" s="36" t="s">
        <v>2366</v>
      </c>
    </row>
    <row r="2635" spans="10:21" x14ac:dyDescent="0.25">
      <c r="J2635" s="37">
        <v>42825</v>
      </c>
      <c r="K2635" s="36">
        <f t="shared" ref="K2635:K2698" si="205">YEAR(J2635)</f>
        <v>2017</v>
      </c>
      <c r="L2635" s="36" t="str">
        <f t="shared" ref="L2635:L2698" si="206">TEXT(DATE(1,MONTH(J2635),1),"MMMM")</f>
        <v>March</v>
      </c>
      <c r="M2635" s="36">
        <f t="shared" ref="M2635:M2698" si="207">WEEKNUM(J2635,2)</f>
        <v>14</v>
      </c>
      <c r="N2635" s="36">
        <f t="shared" ref="N2635:N2698" si="208">DAY(J2635)</f>
        <v>31</v>
      </c>
      <c r="O2635" s="36" t="str">
        <f t="shared" ref="O2635:O2698" si="209">CONCATENATE(K2635,M2635)</f>
        <v>201714</v>
      </c>
      <c r="P2635" s="36" t="str">
        <f>CONCATENATE(K2635,MONTH(ExpensesDBTable[[#This Row],[Date]]))</f>
        <v>20173</v>
      </c>
      <c r="Q2635" s="36" t="s">
        <v>145</v>
      </c>
      <c r="R2635" s="36" t="s">
        <v>23</v>
      </c>
      <c r="S2635" s="38">
        <v>81.87</v>
      </c>
      <c r="T2635" s="36" t="s">
        <v>106</v>
      </c>
      <c r="U2635" s="36" t="s">
        <v>1537</v>
      </c>
    </row>
    <row r="2636" spans="10:21" x14ac:dyDescent="0.25">
      <c r="J2636" s="37">
        <v>42825</v>
      </c>
      <c r="K2636" s="36">
        <f t="shared" si="205"/>
        <v>2017</v>
      </c>
      <c r="L2636" s="36" t="str">
        <f t="shared" si="206"/>
        <v>March</v>
      </c>
      <c r="M2636" s="36">
        <f t="shared" si="207"/>
        <v>14</v>
      </c>
      <c r="N2636" s="36">
        <f t="shared" si="208"/>
        <v>31</v>
      </c>
      <c r="O2636" s="36" t="str">
        <f t="shared" si="209"/>
        <v>201714</v>
      </c>
      <c r="P2636" s="36" t="str">
        <f>CONCATENATE(K2636,MONTH(ExpensesDBTable[[#This Row],[Date]]))</f>
        <v>20173</v>
      </c>
      <c r="Q2636" s="36" t="s">
        <v>108</v>
      </c>
      <c r="R2636" s="36" t="s">
        <v>14</v>
      </c>
      <c r="S2636" s="38">
        <v>2</v>
      </c>
      <c r="T2636" s="36" t="s">
        <v>100</v>
      </c>
      <c r="U2636" s="36" t="s">
        <v>275</v>
      </c>
    </row>
    <row r="2637" spans="10:21" x14ac:dyDescent="0.25">
      <c r="J2637" s="37">
        <v>42826</v>
      </c>
      <c r="K2637" s="36">
        <f t="shared" si="205"/>
        <v>2017</v>
      </c>
      <c r="L2637" s="36" t="str">
        <f t="shared" si="206"/>
        <v>April</v>
      </c>
      <c r="M2637" s="36">
        <f t="shared" si="207"/>
        <v>14</v>
      </c>
      <c r="N2637" s="36">
        <f t="shared" si="208"/>
        <v>1</v>
      </c>
      <c r="O2637" s="36" t="str">
        <f t="shared" si="209"/>
        <v>201714</v>
      </c>
      <c r="P2637" s="36" t="str">
        <f>CONCATENATE(K2637,MONTH(ExpensesDBTable[[#This Row],[Date]]))</f>
        <v>20174</v>
      </c>
      <c r="Q2637" s="36" t="s">
        <v>199</v>
      </c>
      <c r="R2637" s="36" t="s">
        <v>14</v>
      </c>
      <c r="S2637" s="38">
        <v>15</v>
      </c>
      <c r="T2637" s="36" t="s">
        <v>100</v>
      </c>
      <c r="U2637" s="36" t="s">
        <v>2355</v>
      </c>
    </row>
    <row r="2638" spans="10:21" x14ac:dyDescent="0.25">
      <c r="J2638" s="37">
        <v>42826</v>
      </c>
      <c r="K2638" s="36">
        <f t="shared" si="205"/>
        <v>2017</v>
      </c>
      <c r="L2638" s="36" t="str">
        <f t="shared" si="206"/>
        <v>April</v>
      </c>
      <c r="M2638" s="36">
        <f t="shared" si="207"/>
        <v>14</v>
      </c>
      <c r="N2638" s="36">
        <f t="shared" si="208"/>
        <v>1</v>
      </c>
      <c r="O2638" s="36" t="str">
        <f t="shared" si="209"/>
        <v>201714</v>
      </c>
      <c r="P2638" s="36" t="str">
        <f>CONCATENATE(K2638,MONTH(ExpensesDBTable[[#This Row],[Date]]))</f>
        <v>20174</v>
      </c>
      <c r="Q2638" s="36" t="s">
        <v>119</v>
      </c>
      <c r="R2638" s="36" t="s">
        <v>14</v>
      </c>
      <c r="S2638" s="38">
        <v>5.15</v>
      </c>
      <c r="T2638" s="36" t="s">
        <v>100</v>
      </c>
      <c r="U2638" s="36" t="s">
        <v>2367</v>
      </c>
    </row>
    <row r="2639" spans="10:21" x14ac:dyDescent="0.25">
      <c r="J2639" s="37">
        <v>42826</v>
      </c>
      <c r="K2639" s="36">
        <f t="shared" si="205"/>
        <v>2017</v>
      </c>
      <c r="L2639" s="36" t="str">
        <f t="shared" si="206"/>
        <v>April</v>
      </c>
      <c r="M2639" s="36">
        <f t="shared" si="207"/>
        <v>14</v>
      </c>
      <c r="N2639" s="36">
        <f t="shared" si="208"/>
        <v>1</v>
      </c>
      <c r="O2639" s="36" t="str">
        <f t="shared" si="209"/>
        <v>201714</v>
      </c>
      <c r="P2639" s="36" t="str">
        <f>CONCATENATE(K2639,MONTH(ExpensesDBTable[[#This Row],[Date]]))</f>
        <v>20174</v>
      </c>
      <c r="Q2639" s="36" t="s">
        <v>108</v>
      </c>
      <c r="R2639" s="36" t="s">
        <v>14</v>
      </c>
      <c r="S2639" s="38">
        <v>4.9800000000000004</v>
      </c>
      <c r="T2639" s="36" t="s">
        <v>100</v>
      </c>
      <c r="U2639" s="36" t="s">
        <v>2368</v>
      </c>
    </row>
    <row r="2640" spans="10:21" x14ac:dyDescent="0.25">
      <c r="J2640" s="37">
        <v>42826</v>
      </c>
      <c r="K2640" s="36">
        <f t="shared" si="205"/>
        <v>2017</v>
      </c>
      <c r="L2640" s="36" t="str">
        <f t="shared" si="206"/>
        <v>April</v>
      </c>
      <c r="M2640" s="36">
        <f t="shared" si="207"/>
        <v>14</v>
      </c>
      <c r="N2640" s="36">
        <f t="shared" si="208"/>
        <v>1</v>
      </c>
      <c r="O2640" s="36" t="str">
        <f t="shared" si="209"/>
        <v>201714</v>
      </c>
      <c r="P2640" s="36" t="str">
        <f>CONCATENATE(K2640,MONTH(ExpensesDBTable[[#This Row],[Date]]))</f>
        <v>20174</v>
      </c>
      <c r="Q2640" s="36" t="s">
        <v>1051</v>
      </c>
      <c r="R2640" s="36" t="s">
        <v>14</v>
      </c>
      <c r="S2640" s="38">
        <v>19.39</v>
      </c>
      <c r="T2640" s="36" t="s">
        <v>100</v>
      </c>
      <c r="U2640" s="36" t="s">
        <v>2369</v>
      </c>
    </row>
    <row r="2641" spans="10:21" x14ac:dyDescent="0.25">
      <c r="J2641" s="37">
        <v>42827</v>
      </c>
      <c r="K2641" s="36">
        <f t="shared" si="205"/>
        <v>2017</v>
      </c>
      <c r="L2641" s="36" t="str">
        <f t="shared" si="206"/>
        <v>April</v>
      </c>
      <c r="M2641" s="36">
        <f t="shared" si="207"/>
        <v>14</v>
      </c>
      <c r="N2641" s="36">
        <f t="shared" si="208"/>
        <v>2</v>
      </c>
      <c r="O2641" s="36" t="str">
        <f t="shared" si="209"/>
        <v>201714</v>
      </c>
      <c r="P2641" s="36" t="str">
        <f>CONCATENATE(K2641,MONTH(ExpensesDBTable[[#This Row],[Date]]))</f>
        <v>20174</v>
      </c>
      <c r="Q2641" s="36" t="s">
        <v>130</v>
      </c>
      <c r="R2641" s="36" t="s">
        <v>14</v>
      </c>
      <c r="S2641" s="38">
        <v>24</v>
      </c>
      <c r="T2641" s="36" t="s">
        <v>100</v>
      </c>
      <c r="U2641" s="36" t="s">
        <v>2370</v>
      </c>
    </row>
    <row r="2642" spans="10:21" x14ac:dyDescent="0.25">
      <c r="J2642" s="37">
        <v>42827</v>
      </c>
      <c r="K2642" s="36">
        <f t="shared" si="205"/>
        <v>2017</v>
      </c>
      <c r="L2642" s="36" t="str">
        <f t="shared" si="206"/>
        <v>April</v>
      </c>
      <c r="M2642" s="36">
        <f t="shared" si="207"/>
        <v>14</v>
      </c>
      <c r="N2642" s="36">
        <f t="shared" si="208"/>
        <v>2</v>
      </c>
      <c r="O2642" s="36" t="str">
        <f t="shared" si="209"/>
        <v>201714</v>
      </c>
      <c r="P2642" s="36" t="str">
        <f>CONCATENATE(K2642,MONTH(ExpensesDBTable[[#This Row],[Date]]))</f>
        <v>20174</v>
      </c>
      <c r="Q2642" s="36" t="s">
        <v>182</v>
      </c>
      <c r="R2642" s="36" t="s">
        <v>14</v>
      </c>
      <c r="S2642" s="38">
        <v>11.32</v>
      </c>
      <c r="T2642" s="36" t="s">
        <v>100</v>
      </c>
      <c r="U2642" s="36" t="s">
        <v>2371</v>
      </c>
    </row>
    <row r="2643" spans="10:21" x14ac:dyDescent="0.25">
      <c r="J2643" s="37">
        <v>42827</v>
      </c>
      <c r="K2643" s="36">
        <f t="shared" si="205"/>
        <v>2017</v>
      </c>
      <c r="L2643" s="36" t="str">
        <f t="shared" si="206"/>
        <v>April</v>
      </c>
      <c r="M2643" s="36">
        <f t="shared" si="207"/>
        <v>14</v>
      </c>
      <c r="N2643" s="36">
        <f t="shared" si="208"/>
        <v>2</v>
      </c>
      <c r="O2643" s="36" t="str">
        <f t="shared" si="209"/>
        <v>201714</v>
      </c>
      <c r="P2643" s="36" t="str">
        <f>CONCATENATE(K2643,MONTH(ExpensesDBTable[[#This Row],[Date]]))</f>
        <v>20174</v>
      </c>
      <c r="Q2643" s="36" t="s">
        <v>122</v>
      </c>
      <c r="R2643" s="36" t="s">
        <v>11</v>
      </c>
      <c r="S2643" s="38">
        <v>12</v>
      </c>
      <c r="T2643" s="36" t="s">
        <v>100</v>
      </c>
      <c r="U2643" s="36" t="s">
        <v>2372</v>
      </c>
    </row>
    <row r="2644" spans="10:21" x14ac:dyDescent="0.25">
      <c r="J2644" s="37">
        <v>42827</v>
      </c>
      <c r="K2644" s="36">
        <f t="shared" si="205"/>
        <v>2017</v>
      </c>
      <c r="L2644" s="36" t="str">
        <f t="shared" si="206"/>
        <v>April</v>
      </c>
      <c r="M2644" s="36">
        <f t="shared" si="207"/>
        <v>14</v>
      </c>
      <c r="N2644" s="36">
        <f t="shared" si="208"/>
        <v>2</v>
      </c>
      <c r="O2644" s="36" t="str">
        <f t="shared" si="209"/>
        <v>201714</v>
      </c>
      <c r="P2644" s="36" t="str">
        <f>CONCATENATE(K2644,MONTH(ExpensesDBTable[[#This Row],[Date]]))</f>
        <v>20174</v>
      </c>
      <c r="Q2644" s="36" t="s">
        <v>108</v>
      </c>
      <c r="R2644" s="36" t="s">
        <v>14</v>
      </c>
      <c r="S2644" s="38">
        <v>21.43</v>
      </c>
      <c r="T2644" s="36" t="s">
        <v>100</v>
      </c>
      <c r="U2644" s="36" t="s">
        <v>2373</v>
      </c>
    </row>
    <row r="2645" spans="10:21" x14ac:dyDescent="0.25">
      <c r="J2645" s="37">
        <v>42827</v>
      </c>
      <c r="K2645" s="36">
        <f t="shared" si="205"/>
        <v>2017</v>
      </c>
      <c r="L2645" s="36" t="str">
        <f t="shared" si="206"/>
        <v>April</v>
      </c>
      <c r="M2645" s="36">
        <f t="shared" si="207"/>
        <v>14</v>
      </c>
      <c r="N2645" s="36">
        <f t="shared" si="208"/>
        <v>2</v>
      </c>
      <c r="O2645" s="36" t="str">
        <f t="shared" si="209"/>
        <v>201714</v>
      </c>
      <c r="P2645" s="36" t="str">
        <f>CONCATENATE(K2645,MONTH(ExpensesDBTable[[#This Row],[Date]]))</f>
        <v>20174</v>
      </c>
      <c r="Q2645" s="36" t="s">
        <v>620</v>
      </c>
      <c r="R2645" s="36" t="s">
        <v>18</v>
      </c>
      <c r="S2645" s="38">
        <v>20</v>
      </c>
      <c r="T2645" s="36" t="s">
        <v>100</v>
      </c>
      <c r="U2645" s="36" t="s">
        <v>2374</v>
      </c>
    </row>
    <row r="2646" spans="10:21" x14ac:dyDescent="0.25">
      <c r="J2646" s="37">
        <v>42827</v>
      </c>
      <c r="K2646" s="36">
        <f t="shared" si="205"/>
        <v>2017</v>
      </c>
      <c r="L2646" s="36" t="str">
        <f t="shared" si="206"/>
        <v>April</v>
      </c>
      <c r="M2646" s="36">
        <f t="shared" si="207"/>
        <v>14</v>
      </c>
      <c r="N2646" s="36">
        <f t="shared" si="208"/>
        <v>2</v>
      </c>
      <c r="O2646" s="36" t="str">
        <f t="shared" si="209"/>
        <v>201714</v>
      </c>
      <c r="P2646" s="36" t="str">
        <f>CONCATENATE(K2646,MONTH(ExpensesDBTable[[#This Row],[Date]]))</f>
        <v>20174</v>
      </c>
      <c r="Q2646" s="36" t="s">
        <v>1051</v>
      </c>
      <c r="R2646" s="36" t="s">
        <v>14</v>
      </c>
      <c r="S2646" s="38">
        <v>3.9</v>
      </c>
      <c r="T2646" s="36" t="s">
        <v>100</v>
      </c>
      <c r="U2646" s="36" t="s">
        <v>2375</v>
      </c>
    </row>
    <row r="2647" spans="10:21" x14ac:dyDescent="0.25">
      <c r="J2647" s="37">
        <v>42829</v>
      </c>
      <c r="K2647" s="36">
        <f t="shared" si="205"/>
        <v>2017</v>
      </c>
      <c r="L2647" s="36" t="str">
        <f t="shared" si="206"/>
        <v>April</v>
      </c>
      <c r="M2647" s="36">
        <f t="shared" si="207"/>
        <v>15</v>
      </c>
      <c r="N2647" s="36">
        <f t="shared" si="208"/>
        <v>4</v>
      </c>
      <c r="O2647" s="36" t="str">
        <f t="shared" si="209"/>
        <v>201715</v>
      </c>
      <c r="P2647" s="36" t="str">
        <f>CONCATENATE(K2647,MONTH(ExpensesDBTable[[#This Row],[Date]]))</f>
        <v>20174</v>
      </c>
      <c r="Q2647" s="36" t="s">
        <v>108</v>
      </c>
      <c r="R2647" s="36" t="s">
        <v>14</v>
      </c>
      <c r="S2647" s="38">
        <v>5.3</v>
      </c>
      <c r="T2647" s="36" t="s">
        <v>100</v>
      </c>
      <c r="U2647" s="36" t="s">
        <v>2376</v>
      </c>
    </row>
    <row r="2648" spans="10:21" x14ac:dyDescent="0.25">
      <c r="J2648" s="37">
        <v>42829</v>
      </c>
      <c r="K2648" s="36">
        <f t="shared" si="205"/>
        <v>2017</v>
      </c>
      <c r="L2648" s="36" t="str">
        <f t="shared" si="206"/>
        <v>April</v>
      </c>
      <c r="M2648" s="36">
        <f t="shared" si="207"/>
        <v>15</v>
      </c>
      <c r="N2648" s="36">
        <f t="shared" si="208"/>
        <v>4</v>
      </c>
      <c r="O2648" s="36" t="str">
        <f t="shared" si="209"/>
        <v>201715</v>
      </c>
      <c r="P2648" s="36" t="str">
        <f>CONCATENATE(K2648,MONTH(ExpensesDBTable[[#This Row],[Date]]))</f>
        <v>20174</v>
      </c>
      <c r="Q2648" s="36" t="s">
        <v>1204</v>
      </c>
      <c r="R2648" s="36" t="s">
        <v>23</v>
      </c>
      <c r="S2648" s="38">
        <v>35.049999999999997</v>
      </c>
      <c r="T2648" s="36" t="s">
        <v>106</v>
      </c>
      <c r="U2648" s="36" t="s">
        <v>2120</v>
      </c>
    </row>
    <row r="2649" spans="10:21" x14ac:dyDescent="0.25">
      <c r="J2649" s="37">
        <v>42830</v>
      </c>
      <c r="K2649" s="36">
        <f t="shared" si="205"/>
        <v>2017</v>
      </c>
      <c r="L2649" s="36" t="str">
        <f t="shared" si="206"/>
        <v>April</v>
      </c>
      <c r="M2649" s="36">
        <f t="shared" si="207"/>
        <v>15</v>
      </c>
      <c r="N2649" s="36">
        <f t="shared" si="208"/>
        <v>5</v>
      </c>
      <c r="O2649" s="36" t="str">
        <f t="shared" si="209"/>
        <v>201715</v>
      </c>
      <c r="P2649" s="36" t="str">
        <f>CONCATENATE(K2649,MONTH(ExpensesDBTable[[#This Row],[Date]]))</f>
        <v>20174</v>
      </c>
      <c r="Q2649" s="36" t="s">
        <v>108</v>
      </c>
      <c r="R2649" s="36" t="s">
        <v>14</v>
      </c>
      <c r="S2649" s="38">
        <v>4.84</v>
      </c>
      <c r="T2649" s="36" t="s">
        <v>100</v>
      </c>
      <c r="U2649" s="36" t="s">
        <v>2377</v>
      </c>
    </row>
    <row r="2650" spans="10:21" x14ac:dyDescent="0.25">
      <c r="J2650" s="37">
        <v>42830</v>
      </c>
      <c r="K2650" s="36">
        <f t="shared" si="205"/>
        <v>2017</v>
      </c>
      <c r="L2650" s="36" t="str">
        <f t="shared" si="206"/>
        <v>April</v>
      </c>
      <c r="M2650" s="36">
        <f t="shared" si="207"/>
        <v>15</v>
      </c>
      <c r="N2650" s="36">
        <f t="shared" si="208"/>
        <v>5</v>
      </c>
      <c r="O2650" s="36" t="str">
        <f t="shared" si="209"/>
        <v>201715</v>
      </c>
      <c r="P2650" s="36" t="str">
        <f>CONCATENATE(K2650,MONTH(ExpensesDBTable[[#This Row],[Date]]))</f>
        <v>20174</v>
      </c>
      <c r="Q2650" s="36" t="s">
        <v>182</v>
      </c>
      <c r="R2650" s="36" t="s">
        <v>14</v>
      </c>
      <c r="S2650" s="38">
        <v>4.4000000000000004</v>
      </c>
      <c r="T2650" s="36" t="s">
        <v>100</v>
      </c>
      <c r="U2650" s="36" t="s">
        <v>2378</v>
      </c>
    </row>
    <row r="2651" spans="10:21" x14ac:dyDescent="0.25">
      <c r="J2651" s="37">
        <v>42830</v>
      </c>
      <c r="K2651" s="36">
        <f t="shared" si="205"/>
        <v>2017</v>
      </c>
      <c r="L2651" s="36" t="str">
        <f t="shared" si="206"/>
        <v>April</v>
      </c>
      <c r="M2651" s="36">
        <f t="shared" si="207"/>
        <v>15</v>
      </c>
      <c r="N2651" s="36">
        <f t="shared" si="208"/>
        <v>5</v>
      </c>
      <c r="O2651" s="36" t="str">
        <f t="shared" si="209"/>
        <v>201715</v>
      </c>
      <c r="P2651" s="36" t="str">
        <f>CONCATENATE(K2651,MONTH(ExpensesDBTable[[#This Row],[Date]]))</f>
        <v>20174</v>
      </c>
      <c r="Q2651" s="36" t="s">
        <v>108</v>
      </c>
      <c r="R2651" s="36" t="s">
        <v>14</v>
      </c>
      <c r="S2651" s="38">
        <v>2.15</v>
      </c>
      <c r="T2651" s="36" t="s">
        <v>100</v>
      </c>
      <c r="U2651" s="36" t="s">
        <v>2379</v>
      </c>
    </row>
    <row r="2652" spans="10:21" x14ac:dyDescent="0.25">
      <c r="J2652" s="37">
        <v>42832</v>
      </c>
      <c r="K2652" s="36">
        <f t="shared" si="205"/>
        <v>2017</v>
      </c>
      <c r="L2652" s="36" t="str">
        <f t="shared" si="206"/>
        <v>April</v>
      </c>
      <c r="M2652" s="36">
        <f t="shared" si="207"/>
        <v>15</v>
      </c>
      <c r="N2652" s="36">
        <f t="shared" si="208"/>
        <v>7</v>
      </c>
      <c r="O2652" s="36" t="str">
        <f t="shared" si="209"/>
        <v>201715</v>
      </c>
      <c r="P2652" s="36" t="str">
        <f>CONCATENATE(K2652,MONTH(ExpensesDBTable[[#This Row],[Date]]))</f>
        <v>20174</v>
      </c>
      <c r="Q2652" s="36" t="s">
        <v>182</v>
      </c>
      <c r="R2652" s="36" t="s">
        <v>19</v>
      </c>
      <c r="S2652" s="38">
        <v>146.04</v>
      </c>
      <c r="T2652" s="36" t="s">
        <v>106</v>
      </c>
      <c r="U2652" s="36" t="s">
        <v>2380</v>
      </c>
    </row>
    <row r="2653" spans="10:21" x14ac:dyDescent="0.25">
      <c r="J2653" s="37">
        <v>42832</v>
      </c>
      <c r="K2653" s="36">
        <f t="shared" si="205"/>
        <v>2017</v>
      </c>
      <c r="L2653" s="36" t="str">
        <f t="shared" si="206"/>
        <v>April</v>
      </c>
      <c r="M2653" s="36">
        <f t="shared" si="207"/>
        <v>15</v>
      </c>
      <c r="N2653" s="36">
        <f t="shared" si="208"/>
        <v>7</v>
      </c>
      <c r="O2653" s="36" t="str">
        <f t="shared" si="209"/>
        <v>201715</v>
      </c>
      <c r="P2653" s="36" t="str">
        <f>CONCATENATE(K2653,MONTH(ExpensesDBTable[[#This Row],[Date]]))</f>
        <v>20174</v>
      </c>
      <c r="Q2653" s="36" t="s">
        <v>199</v>
      </c>
      <c r="R2653" s="36" t="s">
        <v>14</v>
      </c>
      <c r="S2653" s="38">
        <v>15</v>
      </c>
      <c r="T2653" s="36" t="s">
        <v>100</v>
      </c>
      <c r="U2653" s="36" t="s">
        <v>1555</v>
      </c>
    </row>
    <row r="2654" spans="10:21" x14ac:dyDescent="0.25">
      <c r="J2654" s="37">
        <v>42832</v>
      </c>
      <c r="K2654" s="36">
        <f t="shared" si="205"/>
        <v>2017</v>
      </c>
      <c r="L2654" s="36" t="str">
        <f t="shared" si="206"/>
        <v>April</v>
      </c>
      <c r="M2654" s="36">
        <f t="shared" si="207"/>
        <v>15</v>
      </c>
      <c r="N2654" s="36">
        <f t="shared" si="208"/>
        <v>7</v>
      </c>
      <c r="O2654" s="36" t="str">
        <f t="shared" si="209"/>
        <v>201715</v>
      </c>
      <c r="P2654" s="36" t="str">
        <f>CONCATENATE(K2654,MONTH(ExpensesDBTable[[#This Row],[Date]]))</f>
        <v>20174</v>
      </c>
      <c r="Q2654" s="36" t="s">
        <v>108</v>
      </c>
      <c r="R2654" s="36" t="s">
        <v>14</v>
      </c>
      <c r="S2654" s="38">
        <v>9.68</v>
      </c>
      <c r="T2654" s="36" t="s">
        <v>100</v>
      </c>
      <c r="U2654" s="36" t="s">
        <v>389</v>
      </c>
    </row>
    <row r="2655" spans="10:21" x14ac:dyDescent="0.25">
      <c r="J2655" s="37">
        <v>42832</v>
      </c>
      <c r="K2655" s="36">
        <f t="shared" si="205"/>
        <v>2017</v>
      </c>
      <c r="L2655" s="36" t="str">
        <f t="shared" si="206"/>
        <v>April</v>
      </c>
      <c r="M2655" s="36">
        <f t="shared" si="207"/>
        <v>15</v>
      </c>
      <c r="N2655" s="36">
        <f t="shared" si="208"/>
        <v>7</v>
      </c>
      <c r="O2655" s="36" t="str">
        <f t="shared" si="209"/>
        <v>201715</v>
      </c>
      <c r="P2655" s="36" t="str">
        <f>CONCATENATE(K2655,MONTH(ExpensesDBTable[[#This Row],[Date]]))</f>
        <v>20174</v>
      </c>
      <c r="Q2655" s="36" t="s">
        <v>119</v>
      </c>
      <c r="R2655" s="36" t="s">
        <v>14</v>
      </c>
      <c r="S2655" s="38">
        <v>11.19</v>
      </c>
      <c r="T2655" s="36" t="s">
        <v>100</v>
      </c>
      <c r="U2655" s="36" t="s">
        <v>389</v>
      </c>
    </row>
    <row r="2656" spans="10:21" x14ac:dyDescent="0.25">
      <c r="J2656" s="37">
        <v>42832</v>
      </c>
      <c r="K2656" s="36">
        <f t="shared" si="205"/>
        <v>2017</v>
      </c>
      <c r="L2656" s="36" t="str">
        <f t="shared" si="206"/>
        <v>April</v>
      </c>
      <c r="M2656" s="36">
        <f t="shared" si="207"/>
        <v>15</v>
      </c>
      <c r="N2656" s="36">
        <f t="shared" si="208"/>
        <v>7</v>
      </c>
      <c r="O2656" s="36" t="str">
        <f t="shared" si="209"/>
        <v>201715</v>
      </c>
      <c r="P2656" s="36" t="str">
        <f>CONCATENATE(K2656,MONTH(ExpensesDBTable[[#This Row],[Date]]))</f>
        <v>20174</v>
      </c>
      <c r="Q2656" s="36" t="s">
        <v>1051</v>
      </c>
      <c r="R2656" s="36" t="s">
        <v>14</v>
      </c>
      <c r="S2656" s="38">
        <v>4.5</v>
      </c>
      <c r="T2656" s="36" t="s">
        <v>100</v>
      </c>
      <c r="U2656" s="36" t="s">
        <v>357</v>
      </c>
    </row>
    <row r="2657" spans="10:21" x14ac:dyDescent="0.25">
      <c r="J2657" s="37">
        <v>42832</v>
      </c>
      <c r="K2657" s="36">
        <f t="shared" si="205"/>
        <v>2017</v>
      </c>
      <c r="L2657" s="36" t="str">
        <f t="shared" si="206"/>
        <v>April</v>
      </c>
      <c r="M2657" s="36">
        <f t="shared" si="207"/>
        <v>15</v>
      </c>
      <c r="N2657" s="36">
        <f t="shared" si="208"/>
        <v>7</v>
      </c>
      <c r="O2657" s="36" t="str">
        <f t="shared" si="209"/>
        <v>201715</v>
      </c>
      <c r="P2657" s="36" t="str">
        <f>CONCATENATE(K2657,MONTH(ExpensesDBTable[[#This Row],[Date]]))</f>
        <v>20174</v>
      </c>
      <c r="Q2657" s="36" t="s">
        <v>182</v>
      </c>
      <c r="R2657" s="36" t="s">
        <v>14</v>
      </c>
      <c r="S2657" s="38">
        <v>6.19</v>
      </c>
      <c r="T2657" s="36" t="s">
        <v>100</v>
      </c>
      <c r="U2657" s="36" t="s">
        <v>389</v>
      </c>
    </row>
    <row r="2658" spans="10:21" x14ac:dyDescent="0.25">
      <c r="J2658" s="37">
        <v>42833</v>
      </c>
      <c r="K2658" s="36">
        <f t="shared" si="205"/>
        <v>2017</v>
      </c>
      <c r="L2658" s="36" t="str">
        <f t="shared" si="206"/>
        <v>April</v>
      </c>
      <c r="M2658" s="36">
        <f t="shared" si="207"/>
        <v>15</v>
      </c>
      <c r="N2658" s="36">
        <f t="shared" si="208"/>
        <v>8</v>
      </c>
      <c r="O2658" s="36" t="str">
        <f t="shared" si="209"/>
        <v>201715</v>
      </c>
      <c r="P2658" s="36" t="str">
        <f>CONCATENATE(K2658,MONTH(ExpensesDBTable[[#This Row],[Date]]))</f>
        <v>20174</v>
      </c>
      <c r="Q2658" s="36" t="s">
        <v>1238</v>
      </c>
      <c r="R2658" s="36" t="s">
        <v>22</v>
      </c>
      <c r="S2658" s="38">
        <v>43.15</v>
      </c>
      <c r="T2658" s="36" t="s">
        <v>106</v>
      </c>
      <c r="U2658" s="36" t="s">
        <v>1432</v>
      </c>
    </row>
    <row r="2659" spans="10:21" x14ac:dyDescent="0.25">
      <c r="J2659" s="37">
        <v>42833</v>
      </c>
      <c r="K2659" s="36">
        <f t="shared" si="205"/>
        <v>2017</v>
      </c>
      <c r="L2659" s="36" t="str">
        <f t="shared" si="206"/>
        <v>April</v>
      </c>
      <c r="M2659" s="36">
        <f t="shared" si="207"/>
        <v>15</v>
      </c>
      <c r="N2659" s="36">
        <f t="shared" si="208"/>
        <v>8</v>
      </c>
      <c r="O2659" s="36" t="str">
        <f t="shared" si="209"/>
        <v>201715</v>
      </c>
      <c r="P2659" s="36" t="str">
        <f>CONCATENATE(K2659,MONTH(ExpensesDBTable[[#This Row],[Date]]))</f>
        <v>20174</v>
      </c>
      <c r="Q2659" s="36" t="s">
        <v>108</v>
      </c>
      <c r="R2659" s="36" t="s">
        <v>14</v>
      </c>
      <c r="S2659" s="38">
        <v>17.5</v>
      </c>
      <c r="T2659" s="36" t="s">
        <v>100</v>
      </c>
      <c r="U2659" s="36" t="s">
        <v>2381</v>
      </c>
    </row>
    <row r="2660" spans="10:21" x14ac:dyDescent="0.25">
      <c r="J2660" s="37">
        <v>42833</v>
      </c>
      <c r="K2660" s="36">
        <f t="shared" si="205"/>
        <v>2017</v>
      </c>
      <c r="L2660" s="36" t="str">
        <f t="shared" si="206"/>
        <v>April</v>
      </c>
      <c r="M2660" s="36">
        <f t="shared" si="207"/>
        <v>15</v>
      </c>
      <c r="N2660" s="36">
        <f t="shared" si="208"/>
        <v>8</v>
      </c>
      <c r="O2660" s="36" t="str">
        <f t="shared" si="209"/>
        <v>201715</v>
      </c>
      <c r="P2660" s="36" t="str">
        <f>CONCATENATE(K2660,MONTH(ExpensesDBTable[[#This Row],[Date]]))</f>
        <v>20174</v>
      </c>
      <c r="Q2660" s="36" t="s">
        <v>182</v>
      </c>
      <c r="R2660" s="36" t="s">
        <v>14</v>
      </c>
      <c r="S2660" s="38">
        <v>15</v>
      </c>
      <c r="T2660" s="36" t="s">
        <v>100</v>
      </c>
      <c r="U2660" s="36" t="s">
        <v>1867</v>
      </c>
    </row>
    <row r="2661" spans="10:21" x14ac:dyDescent="0.25">
      <c r="J2661" s="37">
        <v>42833</v>
      </c>
      <c r="K2661" s="36">
        <f t="shared" si="205"/>
        <v>2017</v>
      </c>
      <c r="L2661" s="36" t="str">
        <f t="shared" si="206"/>
        <v>April</v>
      </c>
      <c r="M2661" s="36">
        <f t="shared" si="207"/>
        <v>15</v>
      </c>
      <c r="N2661" s="36">
        <f t="shared" si="208"/>
        <v>8</v>
      </c>
      <c r="O2661" s="36" t="str">
        <f t="shared" si="209"/>
        <v>201715</v>
      </c>
      <c r="P2661" s="36" t="str">
        <f>CONCATENATE(K2661,MONTH(ExpensesDBTable[[#This Row],[Date]]))</f>
        <v>20174</v>
      </c>
      <c r="Q2661" s="36" t="s">
        <v>182</v>
      </c>
      <c r="R2661" s="36" t="s">
        <v>18</v>
      </c>
      <c r="S2661" s="38">
        <v>11.95</v>
      </c>
      <c r="T2661" s="36" t="s">
        <v>106</v>
      </c>
      <c r="U2661" s="36" t="s">
        <v>2382</v>
      </c>
    </row>
    <row r="2662" spans="10:21" x14ac:dyDescent="0.25">
      <c r="J2662" s="37">
        <v>42833</v>
      </c>
      <c r="K2662" s="36">
        <f t="shared" si="205"/>
        <v>2017</v>
      </c>
      <c r="L2662" s="36" t="str">
        <f t="shared" si="206"/>
        <v>April</v>
      </c>
      <c r="M2662" s="36">
        <f t="shared" si="207"/>
        <v>15</v>
      </c>
      <c r="N2662" s="36">
        <f t="shared" si="208"/>
        <v>8</v>
      </c>
      <c r="O2662" s="36" t="str">
        <f t="shared" si="209"/>
        <v>201715</v>
      </c>
      <c r="P2662" s="36" t="str">
        <f>CONCATENATE(K2662,MONTH(ExpensesDBTable[[#This Row],[Date]]))</f>
        <v>20174</v>
      </c>
      <c r="Q2662" s="36" t="s">
        <v>1051</v>
      </c>
      <c r="R2662" s="36" t="s">
        <v>14</v>
      </c>
      <c r="S2662" s="38">
        <v>10.56</v>
      </c>
      <c r="T2662" s="36" t="s">
        <v>100</v>
      </c>
      <c r="U2662" s="36" t="s">
        <v>2383</v>
      </c>
    </row>
    <row r="2663" spans="10:21" x14ac:dyDescent="0.25">
      <c r="J2663" s="37">
        <v>42834</v>
      </c>
      <c r="K2663" s="36">
        <f t="shared" si="205"/>
        <v>2017</v>
      </c>
      <c r="L2663" s="36" t="str">
        <f t="shared" si="206"/>
        <v>April</v>
      </c>
      <c r="M2663" s="36">
        <f t="shared" si="207"/>
        <v>15</v>
      </c>
      <c r="N2663" s="36">
        <f t="shared" si="208"/>
        <v>9</v>
      </c>
      <c r="O2663" s="36" t="str">
        <f t="shared" si="209"/>
        <v>201715</v>
      </c>
      <c r="P2663" s="36" t="str">
        <f>CONCATENATE(K2663,MONTH(ExpensesDBTable[[#This Row],[Date]]))</f>
        <v>20174</v>
      </c>
      <c r="Q2663" s="36" t="s">
        <v>182</v>
      </c>
      <c r="R2663" s="36" t="s">
        <v>14</v>
      </c>
      <c r="S2663" s="38">
        <v>30</v>
      </c>
      <c r="T2663" s="36" t="s">
        <v>100</v>
      </c>
      <c r="U2663" s="36" t="s">
        <v>2384</v>
      </c>
    </row>
    <row r="2664" spans="10:21" x14ac:dyDescent="0.25">
      <c r="J2664" s="37">
        <v>42834</v>
      </c>
      <c r="K2664" s="36">
        <f t="shared" si="205"/>
        <v>2017</v>
      </c>
      <c r="L2664" s="36" t="str">
        <f t="shared" si="206"/>
        <v>April</v>
      </c>
      <c r="M2664" s="36">
        <f t="shared" si="207"/>
        <v>15</v>
      </c>
      <c r="N2664" s="36">
        <f t="shared" si="208"/>
        <v>9</v>
      </c>
      <c r="O2664" s="36" t="str">
        <f t="shared" si="209"/>
        <v>201715</v>
      </c>
      <c r="P2664" s="36" t="str">
        <f>CONCATENATE(K2664,MONTH(ExpensesDBTable[[#This Row],[Date]]))</f>
        <v>20174</v>
      </c>
      <c r="Q2664" s="36" t="s">
        <v>119</v>
      </c>
      <c r="R2664" s="36" t="s">
        <v>14</v>
      </c>
      <c r="S2664" s="38">
        <v>9.81</v>
      </c>
      <c r="T2664" s="36" t="s">
        <v>100</v>
      </c>
      <c r="U2664" s="36" t="s">
        <v>2385</v>
      </c>
    </row>
    <row r="2665" spans="10:21" x14ac:dyDescent="0.25">
      <c r="J2665" s="37">
        <v>42834</v>
      </c>
      <c r="K2665" s="36">
        <f t="shared" si="205"/>
        <v>2017</v>
      </c>
      <c r="L2665" s="36" t="str">
        <f t="shared" si="206"/>
        <v>April</v>
      </c>
      <c r="M2665" s="36">
        <f t="shared" si="207"/>
        <v>15</v>
      </c>
      <c r="N2665" s="36">
        <f t="shared" si="208"/>
        <v>9</v>
      </c>
      <c r="O2665" s="36" t="str">
        <f t="shared" si="209"/>
        <v>201715</v>
      </c>
      <c r="P2665" s="36" t="str">
        <f>CONCATENATE(K2665,MONTH(ExpensesDBTable[[#This Row],[Date]]))</f>
        <v>20174</v>
      </c>
      <c r="Q2665" s="36" t="s">
        <v>1204</v>
      </c>
      <c r="R2665" s="36" t="s">
        <v>23</v>
      </c>
      <c r="S2665" s="38">
        <v>12.5</v>
      </c>
      <c r="T2665" s="36" t="s">
        <v>106</v>
      </c>
      <c r="U2665" s="36" t="s">
        <v>2386</v>
      </c>
    </row>
    <row r="2666" spans="10:21" x14ac:dyDescent="0.25">
      <c r="J2666" s="37">
        <v>42835</v>
      </c>
      <c r="K2666" s="36">
        <f t="shared" si="205"/>
        <v>2017</v>
      </c>
      <c r="L2666" s="36" t="str">
        <f t="shared" si="206"/>
        <v>April</v>
      </c>
      <c r="M2666" s="36">
        <f t="shared" si="207"/>
        <v>16</v>
      </c>
      <c r="N2666" s="36">
        <f t="shared" si="208"/>
        <v>10</v>
      </c>
      <c r="O2666" s="36" t="str">
        <f t="shared" si="209"/>
        <v>201716</v>
      </c>
      <c r="P2666" s="36" t="str">
        <f>CONCATENATE(K2666,MONTH(ExpensesDBTable[[#This Row],[Date]]))</f>
        <v>20174</v>
      </c>
      <c r="Q2666" s="36" t="s">
        <v>119</v>
      </c>
      <c r="R2666" s="36" t="s">
        <v>14</v>
      </c>
      <c r="S2666" s="38">
        <v>18.82</v>
      </c>
      <c r="T2666" s="36" t="s">
        <v>100</v>
      </c>
      <c r="U2666" s="36" t="s">
        <v>2387</v>
      </c>
    </row>
    <row r="2667" spans="10:21" x14ac:dyDescent="0.25">
      <c r="J2667" s="37">
        <v>42837</v>
      </c>
      <c r="K2667" s="36">
        <f t="shared" si="205"/>
        <v>2017</v>
      </c>
      <c r="L2667" s="36" t="str">
        <f t="shared" si="206"/>
        <v>April</v>
      </c>
      <c r="M2667" s="36">
        <f t="shared" si="207"/>
        <v>16</v>
      </c>
      <c r="N2667" s="36">
        <f t="shared" si="208"/>
        <v>12</v>
      </c>
      <c r="O2667" s="36" t="str">
        <f t="shared" si="209"/>
        <v>201716</v>
      </c>
      <c r="P2667" s="36" t="str">
        <f>CONCATENATE(K2667,MONTH(ExpensesDBTable[[#This Row],[Date]]))</f>
        <v>20174</v>
      </c>
      <c r="Q2667" s="36" t="s">
        <v>182</v>
      </c>
      <c r="R2667" s="36" t="s">
        <v>17</v>
      </c>
      <c r="S2667" s="38">
        <v>17.5</v>
      </c>
      <c r="T2667" s="36" t="s">
        <v>106</v>
      </c>
      <c r="U2667" s="36" t="s">
        <v>1535</v>
      </c>
    </row>
    <row r="2668" spans="10:21" x14ac:dyDescent="0.25">
      <c r="J2668" s="37">
        <v>42837</v>
      </c>
      <c r="K2668" s="36">
        <f t="shared" si="205"/>
        <v>2017</v>
      </c>
      <c r="L2668" s="36" t="str">
        <f t="shared" si="206"/>
        <v>April</v>
      </c>
      <c r="M2668" s="36">
        <f t="shared" si="207"/>
        <v>16</v>
      </c>
      <c r="N2668" s="36">
        <f t="shared" si="208"/>
        <v>12</v>
      </c>
      <c r="O2668" s="36" t="str">
        <f t="shared" si="209"/>
        <v>201716</v>
      </c>
      <c r="P2668" s="36" t="str">
        <f>CONCATENATE(K2668,MONTH(ExpensesDBTable[[#This Row],[Date]]))</f>
        <v>20174</v>
      </c>
      <c r="Q2668" s="36" t="s">
        <v>108</v>
      </c>
      <c r="R2668" s="36" t="s">
        <v>14</v>
      </c>
      <c r="S2668" s="38">
        <v>11.01</v>
      </c>
      <c r="T2668" s="36" t="s">
        <v>100</v>
      </c>
      <c r="U2668" s="36" t="s">
        <v>2388</v>
      </c>
    </row>
    <row r="2669" spans="10:21" x14ac:dyDescent="0.25">
      <c r="J2669" s="37">
        <v>42838</v>
      </c>
      <c r="K2669" s="36">
        <f t="shared" si="205"/>
        <v>2017</v>
      </c>
      <c r="L2669" s="36" t="str">
        <f t="shared" si="206"/>
        <v>April</v>
      </c>
      <c r="M2669" s="36">
        <f t="shared" si="207"/>
        <v>16</v>
      </c>
      <c r="N2669" s="36">
        <f t="shared" si="208"/>
        <v>13</v>
      </c>
      <c r="O2669" s="36" t="str">
        <f t="shared" si="209"/>
        <v>201716</v>
      </c>
      <c r="P2669" s="36" t="str">
        <f>CONCATENATE(K2669,MONTH(ExpensesDBTable[[#This Row],[Date]]))</f>
        <v>20174</v>
      </c>
      <c r="Q2669" s="36" t="s">
        <v>1059</v>
      </c>
      <c r="R2669" s="36" t="s">
        <v>17</v>
      </c>
      <c r="S2669" s="38">
        <v>217</v>
      </c>
      <c r="T2669" s="36" t="s">
        <v>106</v>
      </c>
      <c r="U2669" s="36" t="s">
        <v>2389</v>
      </c>
    </row>
    <row r="2670" spans="10:21" x14ac:dyDescent="0.25">
      <c r="J2670" s="37">
        <v>42838</v>
      </c>
      <c r="K2670" s="36">
        <f t="shared" si="205"/>
        <v>2017</v>
      </c>
      <c r="L2670" s="36" t="str">
        <f t="shared" si="206"/>
        <v>April</v>
      </c>
      <c r="M2670" s="36">
        <f t="shared" si="207"/>
        <v>16</v>
      </c>
      <c r="N2670" s="36">
        <f t="shared" si="208"/>
        <v>13</v>
      </c>
      <c r="O2670" s="36" t="str">
        <f t="shared" si="209"/>
        <v>201716</v>
      </c>
      <c r="P2670" s="36" t="str">
        <f>CONCATENATE(K2670,MONTH(ExpensesDBTable[[#This Row],[Date]]))</f>
        <v>20174</v>
      </c>
      <c r="Q2670" s="36" t="s">
        <v>1051</v>
      </c>
      <c r="R2670" s="36" t="s">
        <v>14</v>
      </c>
      <c r="S2670" s="38">
        <v>5.45</v>
      </c>
      <c r="T2670" s="36" t="s">
        <v>100</v>
      </c>
      <c r="U2670" s="36" t="s">
        <v>2390</v>
      </c>
    </row>
    <row r="2671" spans="10:21" x14ac:dyDescent="0.25">
      <c r="J2671" s="37">
        <v>42838</v>
      </c>
      <c r="K2671" s="36">
        <f t="shared" si="205"/>
        <v>2017</v>
      </c>
      <c r="L2671" s="36" t="str">
        <f t="shared" si="206"/>
        <v>April</v>
      </c>
      <c r="M2671" s="36">
        <f t="shared" si="207"/>
        <v>16</v>
      </c>
      <c r="N2671" s="36">
        <f t="shared" si="208"/>
        <v>13</v>
      </c>
      <c r="O2671" s="36" t="str">
        <f t="shared" si="209"/>
        <v>201716</v>
      </c>
      <c r="P2671" s="36" t="str">
        <f>CONCATENATE(K2671,MONTH(ExpensesDBTable[[#This Row],[Date]]))</f>
        <v>20174</v>
      </c>
      <c r="Q2671" s="36" t="s">
        <v>604</v>
      </c>
      <c r="R2671" s="36" t="s">
        <v>14</v>
      </c>
      <c r="S2671" s="38">
        <v>8.5</v>
      </c>
      <c r="T2671" s="36" t="s">
        <v>100</v>
      </c>
      <c r="U2671" s="36" t="s">
        <v>1832</v>
      </c>
    </row>
    <row r="2672" spans="10:21" x14ac:dyDescent="0.25">
      <c r="J2672" s="37">
        <v>42838</v>
      </c>
      <c r="K2672" s="36">
        <f t="shared" si="205"/>
        <v>2017</v>
      </c>
      <c r="L2672" s="36" t="str">
        <f t="shared" si="206"/>
        <v>April</v>
      </c>
      <c r="M2672" s="36">
        <f t="shared" si="207"/>
        <v>16</v>
      </c>
      <c r="N2672" s="36">
        <f t="shared" si="208"/>
        <v>13</v>
      </c>
      <c r="O2672" s="36" t="str">
        <f t="shared" si="209"/>
        <v>201716</v>
      </c>
      <c r="P2672" s="36" t="str">
        <f>CONCATENATE(K2672,MONTH(ExpensesDBTable[[#This Row],[Date]]))</f>
        <v>20174</v>
      </c>
      <c r="Q2672" s="36" t="s">
        <v>182</v>
      </c>
      <c r="R2672" s="36" t="s">
        <v>14</v>
      </c>
      <c r="S2672" s="38">
        <v>12.4</v>
      </c>
      <c r="T2672" s="36" t="s">
        <v>100</v>
      </c>
      <c r="U2672" s="36" t="s">
        <v>2391</v>
      </c>
    </row>
    <row r="2673" spans="10:21" x14ac:dyDescent="0.25">
      <c r="J2673" s="37">
        <v>42838</v>
      </c>
      <c r="K2673" s="36">
        <f t="shared" si="205"/>
        <v>2017</v>
      </c>
      <c r="L2673" s="36" t="str">
        <f t="shared" si="206"/>
        <v>April</v>
      </c>
      <c r="M2673" s="36">
        <f t="shared" si="207"/>
        <v>16</v>
      </c>
      <c r="N2673" s="36">
        <f t="shared" si="208"/>
        <v>13</v>
      </c>
      <c r="O2673" s="36" t="str">
        <f t="shared" si="209"/>
        <v>201716</v>
      </c>
      <c r="P2673" s="36" t="str">
        <f>CONCATENATE(K2673,MONTH(ExpensesDBTable[[#This Row],[Date]]))</f>
        <v>20174</v>
      </c>
      <c r="Q2673" s="36" t="s">
        <v>108</v>
      </c>
      <c r="R2673" s="36" t="s">
        <v>14</v>
      </c>
      <c r="S2673" s="38">
        <v>6.54</v>
      </c>
      <c r="T2673" s="36" t="s">
        <v>100</v>
      </c>
      <c r="U2673" s="36" t="s">
        <v>2392</v>
      </c>
    </row>
    <row r="2674" spans="10:21" x14ac:dyDescent="0.25">
      <c r="J2674" s="37">
        <v>42838</v>
      </c>
      <c r="K2674" s="36">
        <f t="shared" si="205"/>
        <v>2017</v>
      </c>
      <c r="L2674" s="36" t="str">
        <f t="shared" si="206"/>
        <v>April</v>
      </c>
      <c r="M2674" s="36">
        <f t="shared" si="207"/>
        <v>16</v>
      </c>
      <c r="N2674" s="36">
        <f t="shared" si="208"/>
        <v>13</v>
      </c>
      <c r="O2674" s="36" t="str">
        <f t="shared" si="209"/>
        <v>201716</v>
      </c>
      <c r="P2674" s="36" t="str">
        <f>CONCATENATE(K2674,MONTH(ExpensesDBTable[[#This Row],[Date]]))</f>
        <v>20174</v>
      </c>
      <c r="Q2674" s="36" t="s">
        <v>182</v>
      </c>
      <c r="R2674" s="36" t="s">
        <v>14</v>
      </c>
      <c r="S2674" s="38">
        <v>2.2000000000000002</v>
      </c>
      <c r="T2674" s="36" t="s">
        <v>100</v>
      </c>
      <c r="U2674" s="36" t="s">
        <v>1999</v>
      </c>
    </row>
    <row r="2675" spans="10:21" x14ac:dyDescent="0.25">
      <c r="J2675" s="37">
        <v>42840</v>
      </c>
      <c r="K2675" s="36">
        <f t="shared" si="205"/>
        <v>2017</v>
      </c>
      <c r="L2675" s="36" t="str">
        <f t="shared" si="206"/>
        <v>April</v>
      </c>
      <c r="M2675" s="36">
        <f t="shared" si="207"/>
        <v>16</v>
      </c>
      <c r="N2675" s="36">
        <f t="shared" si="208"/>
        <v>15</v>
      </c>
      <c r="O2675" s="36" t="str">
        <f t="shared" si="209"/>
        <v>201716</v>
      </c>
      <c r="P2675" s="36" t="str">
        <f>CONCATENATE(K2675,MONTH(ExpensesDBTable[[#This Row],[Date]]))</f>
        <v>20174</v>
      </c>
      <c r="Q2675" s="36" t="s">
        <v>108</v>
      </c>
      <c r="R2675" s="36" t="s">
        <v>14</v>
      </c>
      <c r="S2675" s="38">
        <v>15.17</v>
      </c>
      <c r="T2675" s="36" t="s">
        <v>100</v>
      </c>
      <c r="U2675" s="36" t="s">
        <v>2393</v>
      </c>
    </row>
    <row r="2676" spans="10:21" x14ac:dyDescent="0.25">
      <c r="J2676" s="37">
        <v>42841</v>
      </c>
      <c r="K2676" s="36">
        <f t="shared" si="205"/>
        <v>2017</v>
      </c>
      <c r="L2676" s="36" t="str">
        <f t="shared" si="206"/>
        <v>April</v>
      </c>
      <c r="M2676" s="36">
        <f t="shared" si="207"/>
        <v>16</v>
      </c>
      <c r="N2676" s="36">
        <f t="shared" si="208"/>
        <v>16</v>
      </c>
      <c r="O2676" s="36" t="str">
        <f t="shared" si="209"/>
        <v>201716</v>
      </c>
      <c r="P2676" s="36" t="str">
        <f>CONCATENATE(K2676,MONTH(ExpensesDBTable[[#This Row],[Date]]))</f>
        <v>20174</v>
      </c>
      <c r="Q2676" s="36" t="s">
        <v>122</v>
      </c>
      <c r="R2676" s="36" t="s">
        <v>11</v>
      </c>
      <c r="S2676" s="38">
        <v>14</v>
      </c>
      <c r="T2676" s="36" t="s">
        <v>100</v>
      </c>
      <c r="U2676" s="36" t="s">
        <v>509</v>
      </c>
    </row>
    <row r="2677" spans="10:21" x14ac:dyDescent="0.25">
      <c r="J2677" s="37">
        <v>42841</v>
      </c>
      <c r="K2677" s="36">
        <f t="shared" si="205"/>
        <v>2017</v>
      </c>
      <c r="L2677" s="36" t="str">
        <f t="shared" si="206"/>
        <v>April</v>
      </c>
      <c r="M2677" s="36">
        <f t="shared" si="207"/>
        <v>16</v>
      </c>
      <c r="N2677" s="36">
        <f t="shared" si="208"/>
        <v>16</v>
      </c>
      <c r="O2677" s="36" t="str">
        <f t="shared" si="209"/>
        <v>201716</v>
      </c>
      <c r="P2677" s="36" t="str">
        <f>CONCATENATE(K2677,MONTH(ExpensesDBTable[[#This Row],[Date]]))</f>
        <v>20174</v>
      </c>
      <c r="Q2677" s="36" t="s">
        <v>1067</v>
      </c>
      <c r="R2677" s="36" t="s">
        <v>13</v>
      </c>
      <c r="S2677" s="38">
        <v>13</v>
      </c>
      <c r="T2677" s="36" t="s">
        <v>106</v>
      </c>
      <c r="U2677" s="36" t="s">
        <v>2394</v>
      </c>
    </row>
    <row r="2678" spans="10:21" x14ac:dyDescent="0.25">
      <c r="J2678" s="37">
        <v>42841</v>
      </c>
      <c r="K2678" s="36">
        <f t="shared" si="205"/>
        <v>2017</v>
      </c>
      <c r="L2678" s="36" t="str">
        <f t="shared" si="206"/>
        <v>April</v>
      </c>
      <c r="M2678" s="36">
        <f t="shared" si="207"/>
        <v>16</v>
      </c>
      <c r="N2678" s="36">
        <f t="shared" si="208"/>
        <v>16</v>
      </c>
      <c r="O2678" s="36" t="str">
        <f t="shared" si="209"/>
        <v>201716</v>
      </c>
      <c r="P2678" s="36" t="str">
        <f>CONCATENATE(K2678,MONTH(ExpensesDBTable[[#This Row],[Date]]))</f>
        <v>20174</v>
      </c>
      <c r="Q2678" s="36" t="s">
        <v>1051</v>
      </c>
      <c r="R2678" s="36" t="s">
        <v>14</v>
      </c>
      <c r="S2678" s="38">
        <v>4.7</v>
      </c>
      <c r="T2678" s="36" t="s">
        <v>100</v>
      </c>
      <c r="U2678" s="36" t="s">
        <v>2395</v>
      </c>
    </row>
    <row r="2679" spans="10:21" x14ac:dyDescent="0.25">
      <c r="J2679" s="37">
        <v>42841</v>
      </c>
      <c r="K2679" s="36">
        <f t="shared" si="205"/>
        <v>2017</v>
      </c>
      <c r="L2679" s="36" t="str">
        <f t="shared" si="206"/>
        <v>April</v>
      </c>
      <c r="M2679" s="36">
        <f t="shared" si="207"/>
        <v>16</v>
      </c>
      <c r="N2679" s="36">
        <f t="shared" si="208"/>
        <v>16</v>
      </c>
      <c r="O2679" s="36" t="str">
        <f t="shared" si="209"/>
        <v>201716</v>
      </c>
      <c r="P2679" s="36" t="str">
        <f>CONCATENATE(K2679,MONTH(ExpensesDBTable[[#This Row],[Date]]))</f>
        <v>20174</v>
      </c>
      <c r="Q2679" s="36" t="s">
        <v>119</v>
      </c>
      <c r="R2679" s="36" t="s">
        <v>14</v>
      </c>
      <c r="S2679" s="38">
        <v>15.29</v>
      </c>
      <c r="T2679" s="36" t="s">
        <v>100</v>
      </c>
      <c r="U2679" s="36" t="s">
        <v>2396</v>
      </c>
    </row>
    <row r="2680" spans="10:21" x14ac:dyDescent="0.25">
      <c r="J2680" s="37">
        <v>42842</v>
      </c>
      <c r="K2680" s="36">
        <f t="shared" si="205"/>
        <v>2017</v>
      </c>
      <c r="L2680" s="36" t="str">
        <f t="shared" si="206"/>
        <v>April</v>
      </c>
      <c r="M2680" s="36">
        <f t="shared" si="207"/>
        <v>17</v>
      </c>
      <c r="N2680" s="36">
        <f t="shared" si="208"/>
        <v>17</v>
      </c>
      <c r="O2680" s="36" t="str">
        <f t="shared" si="209"/>
        <v>201717</v>
      </c>
      <c r="P2680" s="36" t="str">
        <f>CONCATENATE(K2680,MONTH(ExpensesDBTable[[#This Row],[Date]]))</f>
        <v>20174</v>
      </c>
      <c r="Q2680" s="36" t="s">
        <v>1292</v>
      </c>
      <c r="R2680" s="36" t="s">
        <v>18</v>
      </c>
      <c r="S2680" s="38">
        <v>19.29</v>
      </c>
      <c r="T2680" s="36" t="s">
        <v>106</v>
      </c>
      <c r="U2680" s="36" t="s">
        <v>2397</v>
      </c>
    </row>
    <row r="2681" spans="10:21" x14ac:dyDescent="0.25">
      <c r="J2681" s="37">
        <v>42842</v>
      </c>
      <c r="K2681" s="36">
        <f t="shared" si="205"/>
        <v>2017</v>
      </c>
      <c r="L2681" s="36" t="str">
        <f t="shared" si="206"/>
        <v>April</v>
      </c>
      <c r="M2681" s="36">
        <f t="shared" si="207"/>
        <v>17</v>
      </c>
      <c r="N2681" s="36">
        <f t="shared" si="208"/>
        <v>17</v>
      </c>
      <c r="O2681" s="36" t="str">
        <f t="shared" si="209"/>
        <v>201717</v>
      </c>
      <c r="P2681" s="36" t="str">
        <f>CONCATENATE(K2681,MONTH(ExpensesDBTable[[#This Row],[Date]]))</f>
        <v>20174</v>
      </c>
      <c r="Q2681" s="36" t="s">
        <v>1292</v>
      </c>
      <c r="R2681" s="36" t="s">
        <v>14</v>
      </c>
      <c r="S2681" s="38">
        <v>2.5</v>
      </c>
      <c r="T2681" s="36" t="s">
        <v>100</v>
      </c>
      <c r="U2681" s="36" t="s">
        <v>2398</v>
      </c>
    </row>
    <row r="2682" spans="10:21" x14ac:dyDescent="0.25">
      <c r="J2682" s="37">
        <v>42842</v>
      </c>
      <c r="K2682" s="36">
        <f t="shared" si="205"/>
        <v>2017</v>
      </c>
      <c r="L2682" s="36" t="str">
        <f t="shared" si="206"/>
        <v>April</v>
      </c>
      <c r="M2682" s="36">
        <f t="shared" si="207"/>
        <v>17</v>
      </c>
      <c r="N2682" s="36">
        <f t="shared" si="208"/>
        <v>17</v>
      </c>
      <c r="O2682" s="36" t="str">
        <f t="shared" si="209"/>
        <v>201717</v>
      </c>
      <c r="P2682" s="36" t="str">
        <f>CONCATENATE(K2682,MONTH(ExpensesDBTable[[#This Row],[Date]]))</f>
        <v>20174</v>
      </c>
      <c r="Q2682" s="36" t="s">
        <v>1059</v>
      </c>
      <c r="R2682" s="36" t="s">
        <v>17</v>
      </c>
      <c r="S2682" s="38">
        <v>14</v>
      </c>
      <c r="T2682" s="36" t="s">
        <v>100</v>
      </c>
      <c r="U2682" s="36" t="s">
        <v>2399</v>
      </c>
    </row>
    <row r="2683" spans="10:21" x14ac:dyDescent="0.25">
      <c r="J2683" s="37">
        <v>42842</v>
      </c>
      <c r="K2683" s="36">
        <f t="shared" si="205"/>
        <v>2017</v>
      </c>
      <c r="L2683" s="36" t="str">
        <f t="shared" si="206"/>
        <v>April</v>
      </c>
      <c r="M2683" s="36">
        <f t="shared" si="207"/>
        <v>17</v>
      </c>
      <c r="N2683" s="36">
        <f t="shared" si="208"/>
        <v>17</v>
      </c>
      <c r="O2683" s="36" t="str">
        <f t="shared" si="209"/>
        <v>201717</v>
      </c>
      <c r="P2683" s="36" t="str">
        <f>CONCATENATE(K2683,MONTH(ExpensesDBTable[[#This Row],[Date]]))</f>
        <v>20174</v>
      </c>
      <c r="Q2683" s="36" t="s">
        <v>182</v>
      </c>
      <c r="R2683" s="36" t="s">
        <v>14</v>
      </c>
      <c r="S2683" s="38">
        <v>4.3</v>
      </c>
      <c r="T2683" s="36" t="s">
        <v>100</v>
      </c>
      <c r="U2683" s="36" t="s">
        <v>2400</v>
      </c>
    </row>
    <row r="2684" spans="10:21" x14ac:dyDescent="0.25">
      <c r="J2684" s="37">
        <v>42842</v>
      </c>
      <c r="K2684" s="36">
        <f t="shared" si="205"/>
        <v>2017</v>
      </c>
      <c r="L2684" s="36" t="str">
        <f t="shared" si="206"/>
        <v>April</v>
      </c>
      <c r="M2684" s="36">
        <f t="shared" si="207"/>
        <v>17</v>
      </c>
      <c r="N2684" s="36">
        <f t="shared" si="208"/>
        <v>17</v>
      </c>
      <c r="O2684" s="36" t="str">
        <f t="shared" si="209"/>
        <v>201717</v>
      </c>
      <c r="P2684" s="36" t="str">
        <f>CONCATENATE(K2684,MONTH(ExpensesDBTable[[#This Row],[Date]]))</f>
        <v>20174</v>
      </c>
      <c r="Q2684" s="36" t="s">
        <v>1051</v>
      </c>
      <c r="R2684" s="36" t="s">
        <v>14</v>
      </c>
      <c r="S2684" s="38">
        <v>5.64</v>
      </c>
      <c r="T2684" s="36" t="s">
        <v>100</v>
      </c>
      <c r="U2684" s="36" t="s">
        <v>2401</v>
      </c>
    </row>
    <row r="2685" spans="10:21" x14ac:dyDescent="0.25">
      <c r="J2685" s="37">
        <v>42843</v>
      </c>
      <c r="K2685" s="36">
        <f t="shared" si="205"/>
        <v>2017</v>
      </c>
      <c r="L2685" s="36" t="str">
        <f t="shared" si="206"/>
        <v>April</v>
      </c>
      <c r="M2685" s="36">
        <f t="shared" si="207"/>
        <v>17</v>
      </c>
      <c r="N2685" s="36">
        <f t="shared" si="208"/>
        <v>18</v>
      </c>
      <c r="O2685" s="36" t="str">
        <f t="shared" si="209"/>
        <v>201717</v>
      </c>
      <c r="P2685" s="36" t="str">
        <f>CONCATENATE(K2685,MONTH(ExpensesDBTable[[#This Row],[Date]]))</f>
        <v>20174</v>
      </c>
      <c r="Q2685" s="36" t="s">
        <v>182</v>
      </c>
      <c r="R2685" s="36" t="s">
        <v>17</v>
      </c>
      <c r="S2685" s="38">
        <v>52</v>
      </c>
      <c r="T2685" s="36" t="s">
        <v>106</v>
      </c>
      <c r="U2685" s="36" t="s">
        <v>1535</v>
      </c>
    </row>
    <row r="2686" spans="10:21" x14ac:dyDescent="0.25">
      <c r="J2686" s="37">
        <v>42843</v>
      </c>
      <c r="K2686" s="36">
        <f t="shared" si="205"/>
        <v>2017</v>
      </c>
      <c r="L2686" s="36" t="str">
        <f t="shared" si="206"/>
        <v>April</v>
      </c>
      <c r="M2686" s="36">
        <f t="shared" si="207"/>
        <v>17</v>
      </c>
      <c r="N2686" s="36">
        <f t="shared" si="208"/>
        <v>18</v>
      </c>
      <c r="O2686" s="36" t="str">
        <f t="shared" si="209"/>
        <v>201717</v>
      </c>
      <c r="P2686" s="36" t="str">
        <f>CONCATENATE(K2686,MONTH(ExpensesDBTable[[#This Row],[Date]]))</f>
        <v>20174</v>
      </c>
      <c r="Q2686" s="36" t="s">
        <v>108</v>
      </c>
      <c r="R2686" s="36" t="s">
        <v>14</v>
      </c>
      <c r="S2686" s="38">
        <v>1.64</v>
      </c>
      <c r="T2686" s="36" t="s">
        <v>100</v>
      </c>
      <c r="U2686" s="36" t="s">
        <v>1440</v>
      </c>
    </row>
    <row r="2687" spans="10:21" x14ac:dyDescent="0.25">
      <c r="J2687" s="37">
        <v>42843</v>
      </c>
      <c r="K2687" s="36">
        <f t="shared" si="205"/>
        <v>2017</v>
      </c>
      <c r="L2687" s="36" t="str">
        <f t="shared" si="206"/>
        <v>April</v>
      </c>
      <c r="M2687" s="36">
        <f t="shared" si="207"/>
        <v>17</v>
      </c>
      <c r="N2687" s="36">
        <f t="shared" si="208"/>
        <v>18</v>
      </c>
      <c r="O2687" s="36" t="str">
        <f t="shared" si="209"/>
        <v>201717</v>
      </c>
      <c r="P2687" s="36" t="str">
        <f>CONCATENATE(K2687,MONTH(ExpensesDBTable[[#This Row],[Date]]))</f>
        <v>20174</v>
      </c>
      <c r="Q2687" s="36" t="s">
        <v>1192</v>
      </c>
      <c r="R2687" s="36" t="s">
        <v>21</v>
      </c>
      <c r="S2687" s="38">
        <v>1520</v>
      </c>
      <c r="T2687" s="36" t="s">
        <v>106</v>
      </c>
      <c r="U2687" s="36" t="s">
        <v>2402</v>
      </c>
    </row>
    <row r="2688" spans="10:21" x14ac:dyDescent="0.25">
      <c r="J2688" s="37">
        <v>42844</v>
      </c>
      <c r="K2688" s="36">
        <f t="shared" si="205"/>
        <v>2017</v>
      </c>
      <c r="L2688" s="36" t="str">
        <f t="shared" si="206"/>
        <v>April</v>
      </c>
      <c r="M2688" s="36">
        <f t="shared" si="207"/>
        <v>17</v>
      </c>
      <c r="N2688" s="36">
        <f t="shared" si="208"/>
        <v>19</v>
      </c>
      <c r="O2688" s="36" t="str">
        <f t="shared" si="209"/>
        <v>201717</v>
      </c>
      <c r="P2688" s="36" t="str">
        <f>CONCATENATE(K2688,MONTH(ExpensesDBTable[[#This Row],[Date]]))</f>
        <v>20174</v>
      </c>
      <c r="Q2688" s="36" t="s">
        <v>108</v>
      </c>
      <c r="R2688" s="36" t="s">
        <v>14</v>
      </c>
      <c r="S2688" s="38">
        <v>6.5</v>
      </c>
      <c r="T2688" s="36" t="s">
        <v>100</v>
      </c>
      <c r="U2688" s="36" t="s">
        <v>2403</v>
      </c>
    </row>
    <row r="2689" spans="10:21" x14ac:dyDescent="0.25">
      <c r="J2689" s="37">
        <v>42844</v>
      </c>
      <c r="K2689" s="36">
        <f t="shared" si="205"/>
        <v>2017</v>
      </c>
      <c r="L2689" s="36" t="str">
        <f t="shared" si="206"/>
        <v>April</v>
      </c>
      <c r="M2689" s="36">
        <f t="shared" si="207"/>
        <v>17</v>
      </c>
      <c r="N2689" s="36">
        <f t="shared" si="208"/>
        <v>19</v>
      </c>
      <c r="O2689" s="36" t="str">
        <f t="shared" si="209"/>
        <v>201717</v>
      </c>
      <c r="P2689" s="36" t="str">
        <f>CONCATENATE(K2689,MONTH(ExpensesDBTable[[#This Row],[Date]]))</f>
        <v>20174</v>
      </c>
      <c r="Q2689" s="36" t="s">
        <v>853</v>
      </c>
      <c r="R2689" s="36" t="s">
        <v>22</v>
      </c>
      <c r="S2689" s="38">
        <v>787.4</v>
      </c>
      <c r="T2689" s="36" t="s">
        <v>106</v>
      </c>
      <c r="U2689" t="s">
        <v>2404</v>
      </c>
    </row>
    <row r="2690" spans="10:21" x14ac:dyDescent="0.25">
      <c r="J2690" s="37">
        <v>42844</v>
      </c>
      <c r="K2690" s="36">
        <f t="shared" si="205"/>
        <v>2017</v>
      </c>
      <c r="L2690" s="36" t="str">
        <f t="shared" si="206"/>
        <v>April</v>
      </c>
      <c r="M2690" s="36">
        <f t="shared" si="207"/>
        <v>17</v>
      </c>
      <c r="N2690" s="36">
        <f t="shared" si="208"/>
        <v>19</v>
      </c>
      <c r="O2690" s="36" t="str">
        <f t="shared" si="209"/>
        <v>201717</v>
      </c>
      <c r="P2690" s="36" t="str">
        <f>CONCATENATE(K2690,MONTH(ExpensesDBTable[[#This Row],[Date]]))</f>
        <v>20174</v>
      </c>
      <c r="Q2690" s="36" t="s">
        <v>182</v>
      </c>
      <c r="R2690" s="36" t="s">
        <v>22</v>
      </c>
      <c r="S2690" s="38">
        <v>10.5</v>
      </c>
      <c r="T2690" s="36" t="s">
        <v>106</v>
      </c>
      <c r="U2690" s="36" t="s">
        <v>2405</v>
      </c>
    </row>
    <row r="2691" spans="10:21" x14ac:dyDescent="0.25">
      <c r="J2691" s="37">
        <v>42845</v>
      </c>
      <c r="K2691" s="36">
        <f t="shared" si="205"/>
        <v>2017</v>
      </c>
      <c r="L2691" s="36" t="str">
        <f t="shared" si="206"/>
        <v>April</v>
      </c>
      <c r="M2691" s="36">
        <f t="shared" si="207"/>
        <v>17</v>
      </c>
      <c r="N2691" s="36">
        <f t="shared" si="208"/>
        <v>20</v>
      </c>
      <c r="O2691" s="36" t="str">
        <f t="shared" si="209"/>
        <v>201717</v>
      </c>
      <c r="P2691" s="36" t="str">
        <f>CONCATENATE(K2691,MONTH(ExpensesDBTable[[#This Row],[Date]]))</f>
        <v>20174</v>
      </c>
      <c r="Q2691" s="36" t="s">
        <v>1051</v>
      </c>
      <c r="R2691" s="36" t="s">
        <v>14</v>
      </c>
      <c r="S2691" s="38">
        <v>7.51</v>
      </c>
      <c r="T2691" s="36" t="s">
        <v>100</v>
      </c>
      <c r="U2691" s="36" t="s">
        <v>2406</v>
      </c>
    </row>
    <row r="2692" spans="10:21" x14ac:dyDescent="0.25">
      <c r="J2692" s="37">
        <v>42846</v>
      </c>
      <c r="K2692" s="36">
        <f t="shared" si="205"/>
        <v>2017</v>
      </c>
      <c r="L2692" s="36" t="str">
        <f t="shared" si="206"/>
        <v>April</v>
      </c>
      <c r="M2692" s="36">
        <f t="shared" si="207"/>
        <v>17</v>
      </c>
      <c r="N2692" s="36">
        <f t="shared" si="208"/>
        <v>21</v>
      </c>
      <c r="O2692" s="36" t="str">
        <f t="shared" si="209"/>
        <v>201717</v>
      </c>
      <c r="P2692" s="36" t="str">
        <f>CONCATENATE(K2692,MONTH(ExpensesDBTable[[#This Row],[Date]]))</f>
        <v>20174</v>
      </c>
      <c r="Q2692" s="36" t="s">
        <v>182</v>
      </c>
      <c r="R2692" s="36" t="s">
        <v>14</v>
      </c>
      <c r="S2692" s="38">
        <v>9.5</v>
      </c>
      <c r="T2692" s="36" t="s">
        <v>100</v>
      </c>
      <c r="U2692" s="36" t="s">
        <v>1162</v>
      </c>
    </row>
    <row r="2693" spans="10:21" x14ac:dyDescent="0.25">
      <c r="J2693" s="37">
        <v>42846</v>
      </c>
      <c r="K2693" s="36">
        <f t="shared" si="205"/>
        <v>2017</v>
      </c>
      <c r="L2693" s="36" t="str">
        <f t="shared" si="206"/>
        <v>April</v>
      </c>
      <c r="M2693" s="36">
        <f t="shared" si="207"/>
        <v>17</v>
      </c>
      <c r="N2693" s="36">
        <f t="shared" si="208"/>
        <v>21</v>
      </c>
      <c r="O2693" s="36" t="str">
        <f t="shared" si="209"/>
        <v>201717</v>
      </c>
      <c r="P2693" s="36" t="str">
        <f>CONCATENATE(K2693,MONTH(ExpensesDBTable[[#This Row],[Date]]))</f>
        <v>20174</v>
      </c>
      <c r="Q2693" s="36" t="s">
        <v>1238</v>
      </c>
      <c r="R2693" s="36" t="s">
        <v>22</v>
      </c>
      <c r="S2693" s="38">
        <v>28.17</v>
      </c>
      <c r="T2693" s="36" t="s">
        <v>106</v>
      </c>
      <c r="U2693" s="36" t="s">
        <v>2407</v>
      </c>
    </row>
    <row r="2694" spans="10:21" x14ac:dyDescent="0.25">
      <c r="J2694" s="37">
        <v>42848</v>
      </c>
      <c r="K2694" s="36">
        <f t="shared" si="205"/>
        <v>2017</v>
      </c>
      <c r="L2694" s="36" t="str">
        <f t="shared" si="206"/>
        <v>April</v>
      </c>
      <c r="M2694" s="36">
        <f t="shared" si="207"/>
        <v>17</v>
      </c>
      <c r="N2694" s="36">
        <f t="shared" si="208"/>
        <v>23</v>
      </c>
      <c r="O2694" s="36" t="str">
        <f t="shared" si="209"/>
        <v>201717</v>
      </c>
      <c r="P2694" s="36" t="str">
        <f>CONCATENATE(K2694,MONTH(ExpensesDBTable[[#This Row],[Date]]))</f>
        <v>20174</v>
      </c>
      <c r="Q2694" s="36" t="s">
        <v>130</v>
      </c>
      <c r="R2694" s="36" t="s">
        <v>14</v>
      </c>
      <c r="S2694" s="38">
        <v>10</v>
      </c>
      <c r="T2694" s="36" t="s">
        <v>100</v>
      </c>
      <c r="U2694" s="36" t="s">
        <v>2408</v>
      </c>
    </row>
    <row r="2695" spans="10:21" x14ac:dyDescent="0.25">
      <c r="J2695" s="37">
        <v>42848</v>
      </c>
      <c r="K2695" s="36">
        <f t="shared" si="205"/>
        <v>2017</v>
      </c>
      <c r="L2695" s="36" t="str">
        <f t="shared" si="206"/>
        <v>April</v>
      </c>
      <c r="M2695" s="36">
        <f t="shared" si="207"/>
        <v>17</v>
      </c>
      <c r="N2695" s="36">
        <f t="shared" si="208"/>
        <v>23</v>
      </c>
      <c r="O2695" s="36" t="str">
        <f t="shared" si="209"/>
        <v>201717</v>
      </c>
      <c r="P2695" s="36" t="str">
        <f>CONCATENATE(K2695,MONTH(ExpensesDBTable[[#This Row],[Date]]))</f>
        <v>20174</v>
      </c>
      <c r="Q2695" s="36" t="s">
        <v>1476</v>
      </c>
      <c r="R2695" s="36" t="s">
        <v>23</v>
      </c>
      <c r="S2695" s="38">
        <v>11.99</v>
      </c>
      <c r="T2695" s="36" t="s">
        <v>106</v>
      </c>
      <c r="U2695" s="36" t="s">
        <v>1476</v>
      </c>
    </row>
    <row r="2696" spans="10:21" x14ac:dyDescent="0.25">
      <c r="J2696" s="37">
        <v>42848</v>
      </c>
      <c r="K2696" s="36">
        <f t="shared" si="205"/>
        <v>2017</v>
      </c>
      <c r="L2696" s="36" t="str">
        <f t="shared" si="206"/>
        <v>April</v>
      </c>
      <c r="M2696" s="36">
        <f t="shared" si="207"/>
        <v>17</v>
      </c>
      <c r="N2696" s="36">
        <f t="shared" si="208"/>
        <v>23</v>
      </c>
      <c r="O2696" s="36" t="str">
        <f t="shared" si="209"/>
        <v>201717</v>
      </c>
      <c r="P2696" s="36" t="str">
        <f>CONCATENATE(K2696,MONTH(ExpensesDBTable[[#This Row],[Date]]))</f>
        <v>20174</v>
      </c>
      <c r="Q2696" s="36" t="s">
        <v>182</v>
      </c>
      <c r="R2696" s="36" t="s">
        <v>14</v>
      </c>
      <c r="S2696" s="38">
        <v>24.8</v>
      </c>
      <c r="T2696" s="36" t="s">
        <v>100</v>
      </c>
      <c r="U2696" s="36" t="s">
        <v>2409</v>
      </c>
    </row>
    <row r="2697" spans="10:21" x14ac:dyDescent="0.25">
      <c r="J2697" s="37">
        <v>42849</v>
      </c>
      <c r="K2697" s="36">
        <f t="shared" si="205"/>
        <v>2017</v>
      </c>
      <c r="L2697" s="36" t="str">
        <f t="shared" si="206"/>
        <v>April</v>
      </c>
      <c r="M2697" s="36">
        <f t="shared" si="207"/>
        <v>18</v>
      </c>
      <c r="N2697" s="36">
        <f t="shared" si="208"/>
        <v>24</v>
      </c>
      <c r="O2697" s="36" t="str">
        <f t="shared" si="209"/>
        <v>201718</v>
      </c>
      <c r="P2697" s="36" t="str">
        <f>CONCATENATE(K2697,MONTH(ExpensesDBTable[[#This Row],[Date]]))</f>
        <v>20174</v>
      </c>
      <c r="Q2697" s="36" t="s">
        <v>119</v>
      </c>
      <c r="R2697" s="36" t="s">
        <v>14</v>
      </c>
      <c r="S2697" s="38">
        <v>14.73</v>
      </c>
      <c r="T2697" s="36" t="s">
        <v>100</v>
      </c>
      <c r="U2697" s="36" t="s">
        <v>2410</v>
      </c>
    </row>
    <row r="2698" spans="10:21" x14ac:dyDescent="0.25">
      <c r="J2698" s="37">
        <v>42850</v>
      </c>
      <c r="K2698" s="36">
        <f t="shared" si="205"/>
        <v>2017</v>
      </c>
      <c r="L2698" s="36" t="str">
        <f t="shared" si="206"/>
        <v>April</v>
      </c>
      <c r="M2698" s="36">
        <f t="shared" si="207"/>
        <v>18</v>
      </c>
      <c r="N2698" s="36">
        <f t="shared" si="208"/>
        <v>25</v>
      </c>
      <c r="O2698" s="36" t="str">
        <f t="shared" si="209"/>
        <v>201718</v>
      </c>
      <c r="P2698" s="36" t="str">
        <f>CONCATENATE(K2698,MONTH(ExpensesDBTable[[#This Row],[Date]]))</f>
        <v>20174</v>
      </c>
      <c r="Q2698" s="36" t="s">
        <v>182</v>
      </c>
      <c r="R2698" s="36" t="s">
        <v>16</v>
      </c>
      <c r="S2698" s="38">
        <v>132.94999999999999</v>
      </c>
      <c r="T2698" s="36" t="s">
        <v>106</v>
      </c>
      <c r="U2698" s="36" t="s">
        <v>2411</v>
      </c>
    </row>
    <row r="2699" spans="10:21" x14ac:dyDescent="0.25">
      <c r="J2699" s="37">
        <v>42850</v>
      </c>
      <c r="K2699" s="36">
        <f t="shared" ref="K2699:K2762" si="210">YEAR(J2699)</f>
        <v>2017</v>
      </c>
      <c r="L2699" s="36" t="str">
        <f t="shared" ref="L2699:L2762" si="211">TEXT(DATE(1,MONTH(J2699),1),"MMMM")</f>
        <v>April</v>
      </c>
      <c r="M2699" s="36">
        <f t="shared" ref="M2699:M2762" si="212">WEEKNUM(J2699,2)</f>
        <v>18</v>
      </c>
      <c r="N2699" s="36">
        <f t="shared" ref="N2699:N2762" si="213">DAY(J2699)</f>
        <v>25</v>
      </c>
      <c r="O2699" s="36" t="str">
        <f t="shared" ref="O2699:O2762" si="214">CONCATENATE(K2699,M2699)</f>
        <v>201718</v>
      </c>
      <c r="P2699" s="36" t="str">
        <f>CONCATENATE(K2699,MONTH(ExpensesDBTable[[#This Row],[Date]]))</f>
        <v>20174</v>
      </c>
      <c r="Q2699" s="36" t="s">
        <v>1051</v>
      </c>
      <c r="R2699" s="36" t="s">
        <v>14</v>
      </c>
      <c r="S2699" s="38">
        <v>3.57</v>
      </c>
      <c r="T2699" s="36" t="s">
        <v>100</v>
      </c>
      <c r="U2699" s="36" t="s">
        <v>357</v>
      </c>
    </row>
    <row r="2700" spans="10:21" x14ac:dyDescent="0.25">
      <c r="J2700" s="37">
        <v>42850</v>
      </c>
      <c r="K2700" s="36">
        <f t="shared" si="210"/>
        <v>2017</v>
      </c>
      <c r="L2700" s="36" t="str">
        <f t="shared" si="211"/>
        <v>April</v>
      </c>
      <c r="M2700" s="36">
        <f t="shared" si="212"/>
        <v>18</v>
      </c>
      <c r="N2700" s="36">
        <f t="shared" si="213"/>
        <v>25</v>
      </c>
      <c r="O2700" s="36" t="str">
        <f t="shared" si="214"/>
        <v>201718</v>
      </c>
      <c r="P2700" s="36" t="str">
        <f>CONCATENATE(K2700,MONTH(ExpensesDBTable[[#This Row],[Date]]))</f>
        <v>20174</v>
      </c>
      <c r="Q2700" s="36" t="s">
        <v>108</v>
      </c>
      <c r="R2700" s="36" t="s">
        <v>14</v>
      </c>
      <c r="S2700" s="38">
        <v>2.97</v>
      </c>
      <c r="T2700" s="36" t="s">
        <v>100</v>
      </c>
      <c r="U2700" s="36" t="s">
        <v>645</v>
      </c>
    </row>
    <row r="2701" spans="10:21" x14ac:dyDescent="0.25">
      <c r="J2701" s="37">
        <v>42850</v>
      </c>
      <c r="K2701" s="36">
        <f t="shared" si="210"/>
        <v>2017</v>
      </c>
      <c r="L2701" s="36" t="str">
        <f t="shared" si="211"/>
        <v>April</v>
      </c>
      <c r="M2701" s="36">
        <f t="shared" si="212"/>
        <v>18</v>
      </c>
      <c r="N2701" s="36">
        <f t="shared" si="213"/>
        <v>25</v>
      </c>
      <c r="O2701" s="36" t="str">
        <f t="shared" si="214"/>
        <v>201718</v>
      </c>
      <c r="P2701" s="36" t="str">
        <f>CONCATENATE(K2701,MONTH(ExpensesDBTable[[#This Row],[Date]]))</f>
        <v>20174</v>
      </c>
      <c r="Q2701" s="36" t="s">
        <v>182</v>
      </c>
      <c r="R2701" s="36" t="s">
        <v>14</v>
      </c>
      <c r="S2701" s="38">
        <v>10.5</v>
      </c>
      <c r="T2701" s="36" t="s">
        <v>100</v>
      </c>
      <c r="U2701" s="36" t="s">
        <v>2412</v>
      </c>
    </row>
    <row r="2702" spans="10:21" x14ac:dyDescent="0.25">
      <c r="J2702" s="37">
        <v>42850</v>
      </c>
      <c r="K2702" s="36">
        <f t="shared" si="210"/>
        <v>2017</v>
      </c>
      <c r="L2702" s="36" t="str">
        <f t="shared" si="211"/>
        <v>April</v>
      </c>
      <c r="M2702" s="36">
        <f t="shared" si="212"/>
        <v>18</v>
      </c>
      <c r="N2702" s="36">
        <f t="shared" si="213"/>
        <v>25</v>
      </c>
      <c r="O2702" s="36" t="str">
        <f t="shared" si="214"/>
        <v>201718</v>
      </c>
      <c r="P2702" s="36" t="str">
        <f>CONCATENATE(K2702,MONTH(ExpensesDBTable[[#This Row],[Date]]))</f>
        <v>20174</v>
      </c>
      <c r="Q2702" s="36" t="s">
        <v>182</v>
      </c>
      <c r="R2702" s="36" t="s">
        <v>14</v>
      </c>
      <c r="S2702" s="38">
        <v>3.95</v>
      </c>
      <c r="T2702" s="36" t="s">
        <v>100</v>
      </c>
      <c r="U2702" s="36" t="s">
        <v>730</v>
      </c>
    </row>
    <row r="2703" spans="10:21" x14ac:dyDescent="0.25">
      <c r="J2703" s="37">
        <v>42851</v>
      </c>
      <c r="K2703" s="36">
        <f t="shared" si="210"/>
        <v>2017</v>
      </c>
      <c r="L2703" s="36" t="str">
        <f t="shared" si="211"/>
        <v>April</v>
      </c>
      <c r="M2703" s="36">
        <f t="shared" si="212"/>
        <v>18</v>
      </c>
      <c r="N2703" s="36">
        <f t="shared" si="213"/>
        <v>26</v>
      </c>
      <c r="O2703" s="36" t="str">
        <f t="shared" si="214"/>
        <v>201718</v>
      </c>
      <c r="P2703" s="36" t="str">
        <f>CONCATENATE(K2703,MONTH(ExpensesDBTable[[#This Row],[Date]]))</f>
        <v>20174</v>
      </c>
      <c r="Q2703" s="36" t="s">
        <v>119</v>
      </c>
      <c r="R2703" s="36" t="s">
        <v>14</v>
      </c>
      <c r="S2703" s="38">
        <v>12.04</v>
      </c>
      <c r="T2703" s="36" t="s">
        <v>100</v>
      </c>
      <c r="U2703" s="36" t="s">
        <v>2413</v>
      </c>
    </row>
    <row r="2704" spans="10:21" x14ac:dyDescent="0.25">
      <c r="J2704" s="37">
        <v>42852</v>
      </c>
      <c r="K2704" s="36">
        <f t="shared" si="210"/>
        <v>2017</v>
      </c>
      <c r="L2704" s="36" t="str">
        <f t="shared" si="211"/>
        <v>April</v>
      </c>
      <c r="M2704" s="36">
        <f t="shared" si="212"/>
        <v>18</v>
      </c>
      <c r="N2704" s="36">
        <f t="shared" si="213"/>
        <v>27</v>
      </c>
      <c r="O2704" s="36" t="str">
        <f t="shared" si="214"/>
        <v>201718</v>
      </c>
      <c r="P2704" s="36" t="str">
        <f>CONCATENATE(K2704,MONTH(ExpensesDBTable[[#This Row],[Date]]))</f>
        <v>20174</v>
      </c>
      <c r="Q2704" s="36" t="s">
        <v>182</v>
      </c>
      <c r="R2704" s="36" t="s">
        <v>19</v>
      </c>
      <c r="S2704" s="38">
        <v>105.5</v>
      </c>
      <c r="T2704" s="36" t="s">
        <v>106</v>
      </c>
      <c r="U2704" s="36" t="s">
        <v>1528</v>
      </c>
    </row>
    <row r="2705" spans="10:21" x14ac:dyDescent="0.25">
      <c r="J2705" s="37">
        <v>42853</v>
      </c>
      <c r="K2705" s="36">
        <f t="shared" si="210"/>
        <v>2017</v>
      </c>
      <c r="L2705" s="36" t="str">
        <f t="shared" si="211"/>
        <v>April</v>
      </c>
      <c r="M2705" s="36">
        <f t="shared" si="212"/>
        <v>18</v>
      </c>
      <c r="N2705" s="36">
        <f t="shared" si="213"/>
        <v>28</v>
      </c>
      <c r="O2705" s="36" t="str">
        <f t="shared" si="214"/>
        <v>201718</v>
      </c>
      <c r="P2705" s="36" t="str">
        <f>CONCATENATE(K2705,MONTH(ExpensesDBTable[[#This Row],[Date]]))</f>
        <v>20174</v>
      </c>
      <c r="Q2705" s="36" t="s">
        <v>122</v>
      </c>
      <c r="R2705" s="36" t="s">
        <v>11</v>
      </c>
      <c r="S2705" s="38">
        <v>28</v>
      </c>
      <c r="T2705" s="36" t="s">
        <v>106</v>
      </c>
      <c r="U2705" s="36" t="s">
        <v>1654</v>
      </c>
    </row>
    <row r="2706" spans="10:21" x14ac:dyDescent="0.25">
      <c r="J2706" s="37">
        <v>42853</v>
      </c>
      <c r="K2706" s="36">
        <f t="shared" si="210"/>
        <v>2017</v>
      </c>
      <c r="L2706" s="36" t="str">
        <f t="shared" si="211"/>
        <v>April</v>
      </c>
      <c r="M2706" s="36">
        <f t="shared" si="212"/>
        <v>18</v>
      </c>
      <c r="N2706" s="36">
        <f t="shared" si="213"/>
        <v>28</v>
      </c>
      <c r="O2706" s="36" t="str">
        <f t="shared" si="214"/>
        <v>201718</v>
      </c>
      <c r="P2706" s="36" t="str">
        <f>CONCATENATE(K2706,MONTH(ExpensesDBTable[[#This Row],[Date]]))</f>
        <v>20174</v>
      </c>
      <c r="Q2706" s="36" t="s">
        <v>533</v>
      </c>
      <c r="R2706" s="36" t="s">
        <v>23</v>
      </c>
      <c r="S2706" s="38">
        <v>70</v>
      </c>
      <c r="T2706" s="36" t="s">
        <v>106</v>
      </c>
      <c r="U2706" s="36" t="s">
        <v>2414</v>
      </c>
    </row>
    <row r="2707" spans="10:21" x14ac:dyDescent="0.25">
      <c r="J2707" s="37">
        <v>42853</v>
      </c>
      <c r="K2707" s="36">
        <f t="shared" si="210"/>
        <v>2017</v>
      </c>
      <c r="L2707" s="36" t="str">
        <f t="shared" si="211"/>
        <v>April</v>
      </c>
      <c r="M2707" s="36">
        <f t="shared" si="212"/>
        <v>18</v>
      </c>
      <c r="N2707" s="36">
        <f t="shared" si="213"/>
        <v>28</v>
      </c>
      <c r="O2707" s="36" t="str">
        <f t="shared" si="214"/>
        <v>201718</v>
      </c>
      <c r="P2707" s="36" t="str">
        <f>CONCATENATE(K2707,MONTH(ExpensesDBTable[[#This Row],[Date]]))</f>
        <v>20174</v>
      </c>
      <c r="Q2707" s="36" t="s">
        <v>119</v>
      </c>
      <c r="R2707" s="36" t="s">
        <v>14</v>
      </c>
      <c r="S2707" s="38">
        <v>3.41</v>
      </c>
      <c r="T2707" s="36" t="s">
        <v>100</v>
      </c>
      <c r="U2707" s="36" t="s">
        <v>2415</v>
      </c>
    </row>
    <row r="2708" spans="10:21" x14ac:dyDescent="0.25">
      <c r="J2708" s="37">
        <v>42853</v>
      </c>
      <c r="K2708" s="36">
        <f t="shared" si="210"/>
        <v>2017</v>
      </c>
      <c r="L2708" s="36" t="str">
        <f t="shared" si="211"/>
        <v>April</v>
      </c>
      <c r="M2708" s="36">
        <f t="shared" si="212"/>
        <v>18</v>
      </c>
      <c r="N2708" s="36">
        <f t="shared" si="213"/>
        <v>28</v>
      </c>
      <c r="O2708" s="36" t="str">
        <f t="shared" si="214"/>
        <v>201718</v>
      </c>
      <c r="P2708" s="36" t="str">
        <f>CONCATENATE(K2708,MONTH(ExpensesDBTable[[#This Row],[Date]]))</f>
        <v>20174</v>
      </c>
      <c r="Q2708" s="36" t="s">
        <v>199</v>
      </c>
      <c r="R2708" s="36" t="s">
        <v>14</v>
      </c>
      <c r="S2708" s="38">
        <v>5</v>
      </c>
      <c r="T2708" s="36" t="s">
        <v>100</v>
      </c>
      <c r="U2708" s="36" t="s">
        <v>2416</v>
      </c>
    </row>
    <row r="2709" spans="10:21" x14ac:dyDescent="0.25">
      <c r="J2709" s="37">
        <v>42854</v>
      </c>
      <c r="K2709" s="36">
        <f t="shared" si="210"/>
        <v>2017</v>
      </c>
      <c r="L2709" s="36" t="str">
        <f t="shared" si="211"/>
        <v>April</v>
      </c>
      <c r="M2709" s="36">
        <f t="shared" si="212"/>
        <v>18</v>
      </c>
      <c r="N2709" s="36">
        <f t="shared" si="213"/>
        <v>29</v>
      </c>
      <c r="O2709" s="36" t="str">
        <f t="shared" si="214"/>
        <v>201718</v>
      </c>
      <c r="P2709" s="36" t="str">
        <f>CONCATENATE(K2709,MONTH(ExpensesDBTable[[#This Row],[Date]]))</f>
        <v>20174</v>
      </c>
      <c r="Q2709" s="36" t="s">
        <v>122</v>
      </c>
      <c r="R2709" s="36" t="s">
        <v>11</v>
      </c>
      <c r="S2709" s="38">
        <v>13</v>
      </c>
      <c r="T2709" s="36" t="s">
        <v>100</v>
      </c>
      <c r="U2709" s="36" t="s">
        <v>509</v>
      </c>
    </row>
    <row r="2710" spans="10:21" x14ac:dyDescent="0.25">
      <c r="J2710" s="37">
        <v>42854</v>
      </c>
      <c r="K2710" s="36">
        <f t="shared" si="210"/>
        <v>2017</v>
      </c>
      <c r="L2710" s="36" t="str">
        <f t="shared" si="211"/>
        <v>April</v>
      </c>
      <c r="M2710" s="36">
        <f t="shared" si="212"/>
        <v>18</v>
      </c>
      <c r="N2710" s="36">
        <f t="shared" si="213"/>
        <v>29</v>
      </c>
      <c r="O2710" s="36" t="str">
        <f t="shared" si="214"/>
        <v>201718</v>
      </c>
      <c r="P2710" s="36" t="str">
        <f>CONCATENATE(K2710,MONTH(ExpensesDBTable[[#This Row],[Date]]))</f>
        <v>20174</v>
      </c>
      <c r="Q2710" s="36" t="s">
        <v>119</v>
      </c>
      <c r="R2710" s="36" t="s">
        <v>14</v>
      </c>
      <c r="S2710" s="38">
        <v>9.9499999999999993</v>
      </c>
      <c r="T2710" s="36" t="s">
        <v>100</v>
      </c>
      <c r="U2710" s="36" t="s">
        <v>2417</v>
      </c>
    </row>
    <row r="2711" spans="10:21" x14ac:dyDescent="0.25">
      <c r="J2711" s="37">
        <v>42854</v>
      </c>
      <c r="K2711" s="36">
        <f t="shared" si="210"/>
        <v>2017</v>
      </c>
      <c r="L2711" s="36" t="str">
        <f t="shared" si="211"/>
        <v>April</v>
      </c>
      <c r="M2711" s="36">
        <f t="shared" si="212"/>
        <v>18</v>
      </c>
      <c r="N2711" s="36">
        <f t="shared" si="213"/>
        <v>29</v>
      </c>
      <c r="O2711" s="36" t="str">
        <f t="shared" si="214"/>
        <v>201718</v>
      </c>
      <c r="P2711" s="36" t="str">
        <f>CONCATENATE(K2711,MONTH(ExpensesDBTable[[#This Row],[Date]]))</f>
        <v>20174</v>
      </c>
      <c r="Q2711" s="36" t="s">
        <v>1238</v>
      </c>
      <c r="R2711" s="36" t="s">
        <v>22</v>
      </c>
      <c r="S2711" s="38">
        <v>44.05</v>
      </c>
      <c r="T2711" s="36" t="s">
        <v>106</v>
      </c>
      <c r="U2711" s="36" t="s">
        <v>1238</v>
      </c>
    </row>
    <row r="2712" spans="10:21" x14ac:dyDescent="0.25">
      <c r="J2712" s="37">
        <v>42854</v>
      </c>
      <c r="K2712" s="36">
        <f t="shared" si="210"/>
        <v>2017</v>
      </c>
      <c r="L2712" s="36" t="str">
        <f t="shared" si="211"/>
        <v>April</v>
      </c>
      <c r="M2712" s="36">
        <f t="shared" si="212"/>
        <v>18</v>
      </c>
      <c r="N2712" s="36">
        <f t="shared" si="213"/>
        <v>29</v>
      </c>
      <c r="O2712" s="36" t="str">
        <f t="shared" si="214"/>
        <v>201718</v>
      </c>
      <c r="P2712" s="36" t="str">
        <f>CONCATENATE(K2712,MONTH(ExpensesDBTable[[#This Row],[Date]]))</f>
        <v>20174</v>
      </c>
      <c r="Q2712" s="36" t="s">
        <v>182</v>
      </c>
      <c r="R2712" s="36" t="s">
        <v>11</v>
      </c>
      <c r="S2712" s="38">
        <v>5</v>
      </c>
      <c r="T2712" s="36" t="s">
        <v>100</v>
      </c>
      <c r="U2712" s="36" t="s">
        <v>2418</v>
      </c>
    </row>
    <row r="2713" spans="10:21" x14ac:dyDescent="0.25">
      <c r="J2713" s="37">
        <v>42854</v>
      </c>
      <c r="K2713" s="36">
        <f t="shared" si="210"/>
        <v>2017</v>
      </c>
      <c r="L2713" s="36" t="str">
        <f t="shared" si="211"/>
        <v>April</v>
      </c>
      <c r="M2713" s="36">
        <f t="shared" si="212"/>
        <v>18</v>
      </c>
      <c r="N2713" s="36">
        <f t="shared" si="213"/>
        <v>29</v>
      </c>
      <c r="O2713" s="36" t="str">
        <f t="shared" si="214"/>
        <v>201718</v>
      </c>
      <c r="P2713" s="36" t="str">
        <f>CONCATENATE(K2713,MONTH(ExpensesDBTable[[#This Row],[Date]]))</f>
        <v>20174</v>
      </c>
      <c r="Q2713" s="36" t="s">
        <v>182</v>
      </c>
      <c r="R2713" s="36" t="s">
        <v>14</v>
      </c>
      <c r="S2713" s="38">
        <v>4.7</v>
      </c>
      <c r="T2713" s="36" t="s">
        <v>100</v>
      </c>
      <c r="U2713" s="36" t="s">
        <v>2419</v>
      </c>
    </row>
    <row r="2714" spans="10:21" x14ac:dyDescent="0.25">
      <c r="J2714" s="37">
        <v>42855</v>
      </c>
      <c r="K2714" s="36">
        <f t="shared" si="210"/>
        <v>2017</v>
      </c>
      <c r="L2714" s="36" t="str">
        <f t="shared" si="211"/>
        <v>April</v>
      </c>
      <c r="M2714" s="36">
        <f t="shared" si="212"/>
        <v>18</v>
      </c>
      <c r="N2714" s="36">
        <f t="shared" si="213"/>
        <v>30</v>
      </c>
      <c r="O2714" s="36" t="str">
        <f t="shared" si="214"/>
        <v>201718</v>
      </c>
      <c r="P2714" s="36" t="str">
        <f>CONCATENATE(K2714,MONTH(ExpensesDBTable[[#This Row],[Date]]))</f>
        <v>20174</v>
      </c>
      <c r="Q2714" s="36" t="s">
        <v>108</v>
      </c>
      <c r="R2714" s="36" t="s">
        <v>14</v>
      </c>
      <c r="S2714" s="38">
        <v>14.49</v>
      </c>
      <c r="T2714" s="36" t="s">
        <v>100</v>
      </c>
      <c r="U2714" s="36" t="s">
        <v>2420</v>
      </c>
    </row>
    <row r="2715" spans="10:21" x14ac:dyDescent="0.25">
      <c r="J2715" s="37">
        <v>42855</v>
      </c>
      <c r="K2715" s="36">
        <f t="shared" si="210"/>
        <v>2017</v>
      </c>
      <c r="L2715" s="36" t="str">
        <f t="shared" si="211"/>
        <v>April</v>
      </c>
      <c r="M2715" s="36">
        <f t="shared" si="212"/>
        <v>18</v>
      </c>
      <c r="N2715" s="36">
        <f t="shared" si="213"/>
        <v>30</v>
      </c>
      <c r="O2715" s="36" t="str">
        <f t="shared" si="214"/>
        <v>201718</v>
      </c>
      <c r="P2715" s="36" t="str">
        <f>CONCATENATE(K2715,MONTH(ExpensesDBTable[[#This Row],[Date]]))</f>
        <v>20174</v>
      </c>
      <c r="Q2715" s="36" t="s">
        <v>130</v>
      </c>
      <c r="R2715" s="36" t="s">
        <v>14</v>
      </c>
      <c r="S2715" s="38">
        <v>10</v>
      </c>
      <c r="T2715" s="36" t="s">
        <v>100</v>
      </c>
      <c r="U2715" s="36" t="s">
        <v>2421</v>
      </c>
    </row>
    <row r="2716" spans="10:21" x14ac:dyDescent="0.25">
      <c r="J2716" s="37">
        <v>42855</v>
      </c>
      <c r="K2716" s="36">
        <f t="shared" si="210"/>
        <v>2017</v>
      </c>
      <c r="L2716" s="36" t="str">
        <f t="shared" si="211"/>
        <v>April</v>
      </c>
      <c r="M2716" s="36">
        <f t="shared" si="212"/>
        <v>18</v>
      </c>
      <c r="N2716" s="36">
        <f t="shared" si="213"/>
        <v>30</v>
      </c>
      <c r="O2716" s="36" t="str">
        <f t="shared" si="214"/>
        <v>201718</v>
      </c>
      <c r="P2716" s="36" t="str">
        <f>CONCATENATE(K2716,MONTH(ExpensesDBTable[[#This Row],[Date]]))</f>
        <v>20174</v>
      </c>
      <c r="Q2716" s="36" t="s">
        <v>128</v>
      </c>
      <c r="R2716" s="36" t="s">
        <v>22</v>
      </c>
      <c r="S2716" s="38">
        <v>324.72000000000003</v>
      </c>
      <c r="T2716" s="36" t="s">
        <v>106</v>
      </c>
      <c r="U2716" s="36" t="s">
        <v>2422</v>
      </c>
    </row>
    <row r="2717" spans="10:21" x14ac:dyDescent="0.25">
      <c r="J2717" s="37">
        <v>42855</v>
      </c>
      <c r="K2717" s="36">
        <f t="shared" si="210"/>
        <v>2017</v>
      </c>
      <c r="L2717" s="36" t="str">
        <f t="shared" si="211"/>
        <v>April</v>
      </c>
      <c r="M2717" s="36">
        <f t="shared" si="212"/>
        <v>18</v>
      </c>
      <c r="N2717" s="36">
        <f t="shared" si="213"/>
        <v>30</v>
      </c>
      <c r="O2717" s="36" t="str">
        <f t="shared" si="214"/>
        <v>201718</v>
      </c>
      <c r="P2717" s="36" t="str">
        <f>CONCATENATE(K2717,MONTH(ExpensesDBTable[[#This Row],[Date]]))</f>
        <v>20174</v>
      </c>
      <c r="Q2717" s="36" t="s">
        <v>145</v>
      </c>
      <c r="R2717" s="36" t="s">
        <v>23</v>
      </c>
      <c r="S2717" s="38">
        <v>58.86</v>
      </c>
      <c r="T2717" s="36" t="s">
        <v>106</v>
      </c>
      <c r="U2717" s="36" t="s">
        <v>1590</v>
      </c>
    </row>
    <row r="2718" spans="10:21" x14ac:dyDescent="0.25">
      <c r="J2718" s="37">
        <v>42856</v>
      </c>
      <c r="K2718" s="36">
        <f t="shared" si="210"/>
        <v>2017</v>
      </c>
      <c r="L2718" s="36" t="str">
        <f t="shared" si="211"/>
        <v>May</v>
      </c>
      <c r="M2718" s="36">
        <f t="shared" si="212"/>
        <v>19</v>
      </c>
      <c r="N2718" s="36">
        <f t="shared" si="213"/>
        <v>1</v>
      </c>
      <c r="O2718" s="36" t="str">
        <f t="shared" si="214"/>
        <v>201719</v>
      </c>
      <c r="P2718" s="36" t="str">
        <f>CONCATENATE(K2718,MONTH(ExpensesDBTable[[#This Row],[Date]]))</f>
        <v>20175</v>
      </c>
      <c r="Q2718" s="36" t="s">
        <v>1051</v>
      </c>
      <c r="R2718" s="36" t="s">
        <v>14</v>
      </c>
      <c r="S2718" s="38">
        <v>11.41</v>
      </c>
      <c r="T2718" s="36" t="s">
        <v>100</v>
      </c>
      <c r="U2718" s="36" t="s">
        <v>2423</v>
      </c>
    </row>
    <row r="2719" spans="10:21" x14ac:dyDescent="0.25">
      <c r="J2719" s="37">
        <v>42856</v>
      </c>
      <c r="K2719" s="36">
        <f t="shared" si="210"/>
        <v>2017</v>
      </c>
      <c r="L2719" s="36" t="str">
        <f t="shared" si="211"/>
        <v>May</v>
      </c>
      <c r="M2719" s="36">
        <f t="shared" si="212"/>
        <v>19</v>
      </c>
      <c r="N2719" s="36">
        <f t="shared" si="213"/>
        <v>1</v>
      </c>
      <c r="O2719" s="36" t="str">
        <f t="shared" si="214"/>
        <v>201719</v>
      </c>
      <c r="P2719" s="36" t="str">
        <f>CONCATENATE(K2719,MONTH(ExpensesDBTable[[#This Row],[Date]]))</f>
        <v>20175</v>
      </c>
      <c r="Q2719" s="36" t="s">
        <v>2141</v>
      </c>
      <c r="R2719" s="36" t="s">
        <v>22</v>
      </c>
      <c r="S2719" s="38">
        <v>1616.14</v>
      </c>
      <c r="T2719" s="36" t="s">
        <v>106</v>
      </c>
      <c r="U2719" s="36" t="s">
        <v>2424</v>
      </c>
    </row>
    <row r="2720" spans="10:21" x14ac:dyDescent="0.25">
      <c r="J2720" s="37">
        <v>42857</v>
      </c>
      <c r="K2720" s="36">
        <f t="shared" si="210"/>
        <v>2017</v>
      </c>
      <c r="L2720" s="36" t="str">
        <f t="shared" si="211"/>
        <v>May</v>
      </c>
      <c r="M2720" s="36">
        <f t="shared" si="212"/>
        <v>19</v>
      </c>
      <c r="N2720" s="36">
        <f t="shared" si="213"/>
        <v>2</v>
      </c>
      <c r="O2720" s="36" t="str">
        <f t="shared" si="214"/>
        <v>201719</v>
      </c>
      <c r="P2720" s="36" t="str">
        <f>CONCATENATE(K2720,MONTH(ExpensesDBTable[[#This Row],[Date]]))</f>
        <v>20175</v>
      </c>
      <c r="Q2720" s="36" t="s">
        <v>108</v>
      </c>
      <c r="R2720" s="36" t="s">
        <v>14</v>
      </c>
      <c r="S2720" s="38">
        <v>2.5</v>
      </c>
      <c r="T2720" s="36" t="s">
        <v>100</v>
      </c>
      <c r="U2720" s="36" t="s">
        <v>1440</v>
      </c>
    </row>
    <row r="2721" spans="10:21" x14ac:dyDescent="0.25">
      <c r="J2721" s="37">
        <v>42857</v>
      </c>
      <c r="K2721" s="36">
        <f t="shared" si="210"/>
        <v>2017</v>
      </c>
      <c r="L2721" s="36" t="str">
        <f t="shared" si="211"/>
        <v>May</v>
      </c>
      <c r="M2721" s="36">
        <f t="shared" si="212"/>
        <v>19</v>
      </c>
      <c r="N2721" s="36">
        <f t="shared" si="213"/>
        <v>2</v>
      </c>
      <c r="O2721" s="36" t="str">
        <f t="shared" si="214"/>
        <v>201719</v>
      </c>
      <c r="P2721" s="36" t="str">
        <f>CONCATENATE(K2721,MONTH(ExpensesDBTable[[#This Row],[Date]]))</f>
        <v>20175</v>
      </c>
      <c r="Q2721" s="36" t="s">
        <v>182</v>
      </c>
      <c r="R2721" s="36" t="s">
        <v>17</v>
      </c>
      <c r="S2721" s="38">
        <v>34</v>
      </c>
      <c r="T2721" s="36" t="s">
        <v>106</v>
      </c>
      <c r="U2721" s="36" t="s">
        <v>1535</v>
      </c>
    </row>
    <row r="2722" spans="10:21" x14ac:dyDescent="0.25">
      <c r="J2722" s="37">
        <v>42858</v>
      </c>
      <c r="K2722" s="36">
        <f t="shared" si="210"/>
        <v>2017</v>
      </c>
      <c r="L2722" s="36" t="str">
        <f t="shared" si="211"/>
        <v>May</v>
      </c>
      <c r="M2722" s="36">
        <f t="shared" si="212"/>
        <v>19</v>
      </c>
      <c r="N2722" s="36">
        <f t="shared" si="213"/>
        <v>3</v>
      </c>
      <c r="O2722" s="36" t="str">
        <f t="shared" si="214"/>
        <v>201719</v>
      </c>
      <c r="P2722" s="36" t="str">
        <f>CONCATENATE(K2722,MONTH(ExpensesDBTable[[#This Row],[Date]]))</f>
        <v>20175</v>
      </c>
      <c r="Q2722" s="36" t="s">
        <v>119</v>
      </c>
      <c r="R2722" s="36" t="s">
        <v>14</v>
      </c>
      <c r="S2722" s="38">
        <v>4.99</v>
      </c>
      <c r="T2722" s="36" t="s">
        <v>100</v>
      </c>
      <c r="U2722" s="36" t="s">
        <v>2425</v>
      </c>
    </row>
    <row r="2723" spans="10:21" x14ac:dyDescent="0.25">
      <c r="J2723" s="37">
        <v>42858</v>
      </c>
      <c r="K2723" s="36">
        <f t="shared" si="210"/>
        <v>2017</v>
      </c>
      <c r="L2723" s="36" t="str">
        <f t="shared" si="211"/>
        <v>May</v>
      </c>
      <c r="M2723" s="36">
        <f t="shared" si="212"/>
        <v>19</v>
      </c>
      <c r="N2723" s="36">
        <f t="shared" si="213"/>
        <v>3</v>
      </c>
      <c r="O2723" s="36" t="str">
        <f t="shared" si="214"/>
        <v>201719</v>
      </c>
      <c r="P2723" s="36" t="str">
        <f>CONCATENATE(K2723,MONTH(ExpensesDBTable[[#This Row],[Date]]))</f>
        <v>20175</v>
      </c>
      <c r="Q2723" s="36" t="s">
        <v>108</v>
      </c>
      <c r="R2723" s="36" t="s">
        <v>14</v>
      </c>
      <c r="S2723" s="38">
        <v>1.55</v>
      </c>
      <c r="T2723" s="36" t="s">
        <v>100</v>
      </c>
      <c r="U2723" s="36" t="s">
        <v>429</v>
      </c>
    </row>
    <row r="2724" spans="10:21" x14ac:dyDescent="0.25">
      <c r="J2724" s="37">
        <v>42858</v>
      </c>
      <c r="K2724" s="36">
        <f t="shared" si="210"/>
        <v>2017</v>
      </c>
      <c r="L2724" s="36" t="str">
        <f t="shared" si="211"/>
        <v>May</v>
      </c>
      <c r="M2724" s="36">
        <f t="shared" si="212"/>
        <v>19</v>
      </c>
      <c r="N2724" s="36">
        <f t="shared" si="213"/>
        <v>3</v>
      </c>
      <c r="O2724" s="36" t="str">
        <f t="shared" si="214"/>
        <v>201719</v>
      </c>
      <c r="P2724" s="36" t="str">
        <f>CONCATENATE(K2724,MONTH(ExpensesDBTable[[#This Row],[Date]]))</f>
        <v>20175</v>
      </c>
      <c r="Q2724" s="36" t="s">
        <v>1204</v>
      </c>
      <c r="R2724" s="36" t="s">
        <v>23</v>
      </c>
      <c r="S2724" s="38">
        <v>35</v>
      </c>
      <c r="T2724" s="36" t="s">
        <v>106</v>
      </c>
      <c r="U2724" s="36" t="s">
        <v>2426</v>
      </c>
    </row>
    <row r="2725" spans="10:21" x14ac:dyDescent="0.25">
      <c r="J2725" s="37">
        <v>42858</v>
      </c>
      <c r="K2725" s="36">
        <f t="shared" si="210"/>
        <v>2017</v>
      </c>
      <c r="L2725" s="36" t="str">
        <f t="shared" si="211"/>
        <v>May</v>
      </c>
      <c r="M2725" s="36">
        <f t="shared" si="212"/>
        <v>19</v>
      </c>
      <c r="N2725" s="36">
        <f t="shared" si="213"/>
        <v>3</v>
      </c>
      <c r="O2725" s="36" t="str">
        <f t="shared" si="214"/>
        <v>201719</v>
      </c>
      <c r="P2725" s="36" t="str">
        <f>CONCATENATE(K2725,MONTH(ExpensesDBTable[[#This Row],[Date]]))</f>
        <v>20175</v>
      </c>
      <c r="Q2725" s="36" t="s">
        <v>145</v>
      </c>
      <c r="R2725" s="36" t="s">
        <v>23</v>
      </c>
      <c r="S2725" s="38">
        <v>72.17</v>
      </c>
      <c r="T2725" s="36" t="s">
        <v>106</v>
      </c>
      <c r="U2725" s="36" t="s">
        <v>1537</v>
      </c>
    </row>
    <row r="2726" spans="10:21" x14ac:dyDescent="0.25">
      <c r="J2726" s="37">
        <v>42859</v>
      </c>
      <c r="K2726" s="36">
        <f t="shared" si="210"/>
        <v>2017</v>
      </c>
      <c r="L2726" s="36" t="str">
        <f t="shared" si="211"/>
        <v>May</v>
      </c>
      <c r="M2726" s="36">
        <f t="shared" si="212"/>
        <v>19</v>
      </c>
      <c r="N2726" s="36">
        <f t="shared" si="213"/>
        <v>4</v>
      </c>
      <c r="O2726" s="36" t="str">
        <f t="shared" si="214"/>
        <v>201719</v>
      </c>
      <c r="P2726" s="36" t="str">
        <f>CONCATENATE(K2726,MONTH(ExpensesDBTable[[#This Row],[Date]]))</f>
        <v>20175</v>
      </c>
      <c r="Q2726" s="36" t="s">
        <v>1204</v>
      </c>
      <c r="R2726" s="36" t="s">
        <v>23</v>
      </c>
      <c r="S2726" s="38">
        <v>12.5</v>
      </c>
      <c r="T2726" s="36" t="s">
        <v>106</v>
      </c>
      <c r="U2726" s="36" t="s">
        <v>2427</v>
      </c>
    </row>
    <row r="2727" spans="10:21" x14ac:dyDescent="0.25">
      <c r="J2727" s="37">
        <v>42860</v>
      </c>
      <c r="K2727" s="36">
        <f t="shared" si="210"/>
        <v>2017</v>
      </c>
      <c r="L2727" s="36" t="str">
        <f t="shared" si="211"/>
        <v>May</v>
      </c>
      <c r="M2727" s="36">
        <f t="shared" si="212"/>
        <v>19</v>
      </c>
      <c r="N2727" s="36">
        <f t="shared" si="213"/>
        <v>5</v>
      </c>
      <c r="O2727" s="36" t="str">
        <f t="shared" si="214"/>
        <v>201719</v>
      </c>
      <c r="P2727" s="36" t="str">
        <f>CONCATENATE(K2727,MONTH(ExpensesDBTable[[#This Row],[Date]]))</f>
        <v>20175</v>
      </c>
      <c r="Q2727" s="36" t="s">
        <v>182</v>
      </c>
      <c r="R2727" s="36" t="s">
        <v>11</v>
      </c>
      <c r="S2727" s="38">
        <v>18</v>
      </c>
      <c r="T2727" s="36" t="s">
        <v>100</v>
      </c>
      <c r="U2727" s="36" t="s">
        <v>2428</v>
      </c>
    </row>
    <row r="2728" spans="10:21" x14ac:dyDescent="0.25">
      <c r="J2728" s="37">
        <v>42860</v>
      </c>
      <c r="K2728" s="36">
        <f t="shared" si="210"/>
        <v>2017</v>
      </c>
      <c r="L2728" s="36" t="str">
        <f t="shared" si="211"/>
        <v>May</v>
      </c>
      <c r="M2728" s="36">
        <f t="shared" si="212"/>
        <v>19</v>
      </c>
      <c r="N2728" s="36">
        <f t="shared" si="213"/>
        <v>5</v>
      </c>
      <c r="O2728" s="36" t="str">
        <f t="shared" si="214"/>
        <v>201719</v>
      </c>
      <c r="P2728" s="36" t="str">
        <f>CONCATENATE(K2728,MONTH(ExpensesDBTable[[#This Row],[Date]]))</f>
        <v>20175</v>
      </c>
      <c r="Q2728" s="36" t="s">
        <v>199</v>
      </c>
      <c r="R2728" s="36" t="s">
        <v>14</v>
      </c>
      <c r="S2728" s="38">
        <v>15</v>
      </c>
      <c r="T2728" s="36" t="s">
        <v>100</v>
      </c>
      <c r="U2728" s="36" t="s">
        <v>2429</v>
      </c>
    </row>
    <row r="2729" spans="10:21" x14ac:dyDescent="0.25">
      <c r="J2729" s="37">
        <v>42860</v>
      </c>
      <c r="K2729" s="36">
        <f t="shared" si="210"/>
        <v>2017</v>
      </c>
      <c r="L2729" s="36" t="str">
        <f t="shared" si="211"/>
        <v>May</v>
      </c>
      <c r="M2729" s="36">
        <f t="shared" si="212"/>
        <v>19</v>
      </c>
      <c r="N2729" s="36">
        <f t="shared" si="213"/>
        <v>5</v>
      </c>
      <c r="O2729" s="36" t="str">
        <f t="shared" si="214"/>
        <v>201719</v>
      </c>
      <c r="P2729" s="36" t="str">
        <f>CONCATENATE(K2729,MONTH(ExpensesDBTable[[#This Row],[Date]]))</f>
        <v>20175</v>
      </c>
      <c r="Q2729" s="36" t="s">
        <v>105</v>
      </c>
      <c r="R2729" s="36" t="s">
        <v>16</v>
      </c>
      <c r="S2729" s="38">
        <v>14.77</v>
      </c>
      <c r="T2729" s="36" t="s">
        <v>106</v>
      </c>
      <c r="U2729" s="36" t="s">
        <v>2430</v>
      </c>
    </row>
    <row r="2730" spans="10:21" x14ac:dyDescent="0.25">
      <c r="J2730" s="37">
        <v>42861</v>
      </c>
      <c r="K2730" s="36">
        <f t="shared" si="210"/>
        <v>2017</v>
      </c>
      <c r="L2730" s="36" t="str">
        <f t="shared" si="211"/>
        <v>May</v>
      </c>
      <c r="M2730" s="36">
        <f t="shared" si="212"/>
        <v>19</v>
      </c>
      <c r="N2730" s="36">
        <f t="shared" si="213"/>
        <v>6</v>
      </c>
      <c r="O2730" s="36" t="str">
        <f t="shared" si="214"/>
        <v>201719</v>
      </c>
      <c r="P2730" s="36" t="str">
        <f>CONCATENATE(K2730,MONTH(ExpensesDBTable[[#This Row],[Date]]))</f>
        <v>20175</v>
      </c>
      <c r="Q2730" s="36" t="s">
        <v>119</v>
      </c>
      <c r="R2730" s="36" t="s">
        <v>14</v>
      </c>
      <c r="S2730" s="38">
        <v>11.03</v>
      </c>
      <c r="T2730" s="36" t="s">
        <v>100</v>
      </c>
      <c r="U2730" s="36" t="s">
        <v>2431</v>
      </c>
    </row>
    <row r="2731" spans="10:21" x14ac:dyDescent="0.25">
      <c r="J2731" s="37">
        <v>42862</v>
      </c>
      <c r="K2731" s="36">
        <f t="shared" si="210"/>
        <v>2017</v>
      </c>
      <c r="L2731" s="36" t="str">
        <f t="shared" si="211"/>
        <v>May</v>
      </c>
      <c r="M2731" s="36">
        <f t="shared" si="212"/>
        <v>19</v>
      </c>
      <c r="N2731" s="36">
        <f t="shared" si="213"/>
        <v>7</v>
      </c>
      <c r="O2731" s="36" t="str">
        <f t="shared" si="214"/>
        <v>201719</v>
      </c>
      <c r="P2731" s="36" t="str">
        <f>CONCATENATE(K2731,MONTH(ExpensesDBTable[[#This Row],[Date]]))</f>
        <v>20175</v>
      </c>
      <c r="Q2731" s="36" t="s">
        <v>130</v>
      </c>
      <c r="R2731" s="36" t="s">
        <v>14</v>
      </c>
      <c r="S2731" s="38">
        <v>10</v>
      </c>
      <c r="T2731" s="36" t="s">
        <v>100</v>
      </c>
      <c r="U2731" s="36" t="s">
        <v>130</v>
      </c>
    </row>
    <row r="2732" spans="10:21" x14ac:dyDescent="0.25">
      <c r="J2732" s="37">
        <v>42862</v>
      </c>
      <c r="K2732" s="36">
        <f t="shared" si="210"/>
        <v>2017</v>
      </c>
      <c r="L2732" s="36" t="str">
        <f t="shared" si="211"/>
        <v>May</v>
      </c>
      <c r="M2732" s="36">
        <f t="shared" si="212"/>
        <v>19</v>
      </c>
      <c r="N2732" s="36">
        <f t="shared" si="213"/>
        <v>7</v>
      </c>
      <c r="O2732" s="36" t="str">
        <f t="shared" si="214"/>
        <v>201719</v>
      </c>
      <c r="P2732" s="36" t="str">
        <f>CONCATENATE(K2732,MONTH(ExpensesDBTable[[#This Row],[Date]]))</f>
        <v>20175</v>
      </c>
      <c r="Q2732" s="36" t="s">
        <v>182</v>
      </c>
      <c r="R2732" s="36" t="s">
        <v>14</v>
      </c>
      <c r="S2732" s="38">
        <v>9.8000000000000007</v>
      </c>
      <c r="T2732" s="36" t="s">
        <v>100</v>
      </c>
      <c r="U2732" s="36" t="s">
        <v>313</v>
      </c>
    </row>
    <row r="2733" spans="10:21" x14ac:dyDescent="0.25">
      <c r="J2733" s="37">
        <v>42862</v>
      </c>
      <c r="K2733" s="36">
        <f t="shared" si="210"/>
        <v>2017</v>
      </c>
      <c r="L2733" s="36" t="str">
        <f t="shared" si="211"/>
        <v>May</v>
      </c>
      <c r="M2733" s="36">
        <f t="shared" si="212"/>
        <v>19</v>
      </c>
      <c r="N2733" s="36">
        <f t="shared" si="213"/>
        <v>7</v>
      </c>
      <c r="O2733" s="36" t="str">
        <f t="shared" si="214"/>
        <v>201719</v>
      </c>
      <c r="P2733" s="36" t="str">
        <f>CONCATENATE(K2733,MONTH(ExpensesDBTable[[#This Row],[Date]]))</f>
        <v>20175</v>
      </c>
      <c r="Q2733" s="36" t="s">
        <v>1051</v>
      </c>
      <c r="R2733" s="36" t="s">
        <v>14</v>
      </c>
      <c r="S2733" s="38">
        <v>18.66</v>
      </c>
      <c r="T2733" s="36" t="s">
        <v>100</v>
      </c>
      <c r="U2733" s="36" t="s">
        <v>2432</v>
      </c>
    </row>
    <row r="2734" spans="10:21" x14ac:dyDescent="0.25">
      <c r="J2734" s="37">
        <v>42862</v>
      </c>
      <c r="K2734" s="36">
        <f t="shared" si="210"/>
        <v>2017</v>
      </c>
      <c r="L2734" s="36" t="str">
        <f t="shared" si="211"/>
        <v>May</v>
      </c>
      <c r="M2734" s="36">
        <f t="shared" si="212"/>
        <v>19</v>
      </c>
      <c r="N2734" s="36">
        <f t="shared" si="213"/>
        <v>7</v>
      </c>
      <c r="O2734" s="36" t="str">
        <f t="shared" si="214"/>
        <v>201719</v>
      </c>
      <c r="P2734" s="36" t="str">
        <f>CONCATENATE(K2734,MONTH(ExpensesDBTable[[#This Row],[Date]]))</f>
        <v>20175</v>
      </c>
      <c r="Q2734" s="36" t="s">
        <v>182</v>
      </c>
      <c r="R2734" s="36" t="s">
        <v>14</v>
      </c>
      <c r="S2734" s="38">
        <v>4.7</v>
      </c>
      <c r="T2734" s="36" t="s">
        <v>100</v>
      </c>
      <c r="U2734" s="36" t="s">
        <v>2433</v>
      </c>
    </row>
    <row r="2735" spans="10:21" x14ac:dyDescent="0.25">
      <c r="J2735" s="37">
        <v>42862</v>
      </c>
      <c r="K2735" s="36">
        <f t="shared" si="210"/>
        <v>2017</v>
      </c>
      <c r="L2735" s="36" t="str">
        <f t="shared" si="211"/>
        <v>May</v>
      </c>
      <c r="M2735" s="36">
        <f t="shared" si="212"/>
        <v>19</v>
      </c>
      <c r="N2735" s="36">
        <f t="shared" si="213"/>
        <v>7</v>
      </c>
      <c r="O2735" s="36" t="str">
        <f t="shared" si="214"/>
        <v>201719</v>
      </c>
      <c r="P2735" s="36" t="str">
        <f>CONCATENATE(K2735,MONTH(ExpensesDBTable[[#This Row],[Date]]))</f>
        <v>20175</v>
      </c>
      <c r="Q2735" s="36" t="s">
        <v>108</v>
      </c>
      <c r="R2735" s="36" t="s">
        <v>14</v>
      </c>
      <c r="S2735" s="38">
        <v>1.55</v>
      </c>
      <c r="T2735" s="36" t="s">
        <v>100</v>
      </c>
      <c r="U2735" s="36" t="s">
        <v>429</v>
      </c>
    </row>
    <row r="2736" spans="10:21" x14ac:dyDescent="0.25">
      <c r="J2736" s="37">
        <v>42863</v>
      </c>
      <c r="K2736" s="36">
        <f t="shared" si="210"/>
        <v>2017</v>
      </c>
      <c r="L2736" s="36" t="str">
        <f t="shared" si="211"/>
        <v>May</v>
      </c>
      <c r="M2736" s="36">
        <f t="shared" si="212"/>
        <v>20</v>
      </c>
      <c r="N2736" s="36">
        <f t="shared" si="213"/>
        <v>8</v>
      </c>
      <c r="O2736" s="36" t="str">
        <f t="shared" si="214"/>
        <v>201720</v>
      </c>
      <c r="P2736" s="36" t="str">
        <f>CONCATENATE(K2736,MONTH(ExpensesDBTable[[#This Row],[Date]]))</f>
        <v>20175</v>
      </c>
      <c r="Q2736" s="36" t="s">
        <v>182</v>
      </c>
      <c r="R2736" s="36" t="s">
        <v>16</v>
      </c>
      <c r="S2736" s="38">
        <v>61.72</v>
      </c>
      <c r="T2736" s="36" t="s">
        <v>106</v>
      </c>
      <c r="U2736" s="36" t="s">
        <v>2434</v>
      </c>
    </row>
    <row r="2737" spans="10:21" x14ac:dyDescent="0.25">
      <c r="J2737" s="37">
        <v>42863</v>
      </c>
      <c r="K2737" s="36">
        <f t="shared" si="210"/>
        <v>2017</v>
      </c>
      <c r="L2737" s="36" t="str">
        <f t="shared" si="211"/>
        <v>May</v>
      </c>
      <c r="M2737" s="36">
        <f t="shared" si="212"/>
        <v>20</v>
      </c>
      <c r="N2737" s="36">
        <f t="shared" si="213"/>
        <v>8</v>
      </c>
      <c r="O2737" s="36" t="str">
        <f t="shared" si="214"/>
        <v>201720</v>
      </c>
      <c r="P2737" s="36" t="str">
        <f>CONCATENATE(K2737,MONTH(ExpensesDBTable[[#This Row],[Date]]))</f>
        <v>20175</v>
      </c>
      <c r="Q2737" s="36" t="s">
        <v>1051</v>
      </c>
      <c r="R2737" s="36" t="s">
        <v>14</v>
      </c>
      <c r="S2737" s="38">
        <v>2.7</v>
      </c>
      <c r="T2737" s="36" t="s">
        <v>100</v>
      </c>
      <c r="U2737" s="36" t="s">
        <v>357</v>
      </c>
    </row>
    <row r="2738" spans="10:21" x14ac:dyDescent="0.25">
      <c r="J2738" s="37">
        <v>42863</v>
      </c>
      <c r="K2738" s="36">
        <f t="shared" si="210"/>
        <v>2017</v>
      </c>
      <c r="L2738" s="36" t="str">
        <f t="shared" si="211"/>
        <v>May</v>
      </c>
      <c r="M2738" s="36">
        <f t="shared" si="212"/>
        <v>20</v>
      </c>
      <c r="N2738" s="36">
        <f t="shared" si="213"/>
        <v>8</v>
      </c>
      <c r="O2738" s="36" t="str">
        <f t="shared" si="214"/>
        <v>201720</v>
      </c>
      <c r="P2738" s="36" t="str">
        <f>CONCATENATE(K2738,MONTH(ExpensesDBTable[[#This Row],[Date]]))</f>
        <v>20175</v>
      </c>
      <c r="Q2738" s="36" t="s">
        <v>119</v>
      </c>
      <c r="R2738" s="36" t="s">
        <v>14</v>
      </c>
      <c r="S2738" s="38">
        <v>5.17</v>
      </c>
      <c r="T2738" s="36" t="s">
        <v>100</v>
      </c>
      <c r="U2738" s="36" t="s">
        <v>2435</v>
      </c>
    </row>
    <row r="2739" spans="10:21" x14ac:dyDescent="0.25">
      <c r="J2739" s="37">
        <v>42864</v>
      </c>
      <c r="K2739" s="36">
        <f t="shared" si="210"/>
        <v>2017</v>
      </c>
      <c r="L2739" s="36" t="str">
        <f t="shared" si="211"/>
        <v>May</v>
      </c>
      <c r="M2739" s="36">
        <f t="shared" si="212"/>
        <v>20</v>
      </c>
      <c r="N2739" s="36">
        <f t="shared" si="213"/>
        <v>9</v>
      </c>
      <c r="O2739" s="36" t="str">
        <f t="shared" si="214"/>
        <v>201720</v>
      </c>
      <c r="P2739" s="36" t="str">
        <f>CONCATENATE(K2739,MONTH(ExpensesDBTable[[#This Row],[Date]]))</f>
        <v>20175</v>
      </c>
      <c r="Q2739" s="36" t="s">
        <v>182</v>
      </c>
      <c r="R2739" s="36" t="s">
        <v>17</v>
      </c>
      <c r="S2739" s="38">
        <v>18</v>
      </c>
      <c r="T2739" s="36" t="s">
        <v>106</v>
      </c>
      <c r="U2739" s="36" t="s">
        <v>1535</v>
      </c>
    </row>
    <row r="2740" spans="10:21" x14ac:dyDescent="0.25">
      <c r="J2740" s="37">
        <v>42865</v>
      </c>
      <c r="K2740" s="36">
        <f t="shared" si="210"/>
        <v>2017</v>
      </c>
      <c r="L2740" s="36" t="str">
        <f t="shared" si="211"/>
        <v>May</v>
      </c>
      <c r="M2740" s="36">
        <f t="shared" si="212"/>
        <v>20</v>
      </c>
      <c r="N2740" s="36">
        <f t="shared" si="213"/>
        <v>10</v>
      </c>
      <c r="O2740" s="36" t="str">
        <f t="shared" si="214"/>
        <v>201720</v>
      </c>
      <c r="P2740" s="36" t="str">
        <f>CONCATENATE(K2740,MONTH(ExpensesDBTable[[#This Row],[Date]]))</f>
        <v>20175</v>
      </c>
      <c r="Q2740" s="36" t="s">
        <v>1238</v>
      </c>
      <c r="R2740" s="36" t="s">
        <v>22</v>
      </c>
      <c r="S2740" s="38">
        <v>46.72</v>
      </c>
      <c r="T2740" s="36" t="s">
        <v>106</v>
      </c>
      <c r="U2740" s="36" t="s">
        <v>1238</v>
      </c>
    </row>
    <row r="2741" spans="10:21" x14ac:dyDescent="0.25">
      <c r="J2741" s="37">
        <v>42865</v>
      </c>
      <c r="K2741" s="36">
        <f t="shared" si="210"/>
        <v>2017</v>
      </c>
      <c r="L2741" s="36" t="str">
        <f t="shared" si="211"/>
        <v>May</v>
      </c>
      <c r="M2741" s="36">
        <f t="shared" si="212"/>
        <v>20</v>
      </c>
      <c r="N2741" s="36">
        <f t="shared" si="213"/>
        <v>10</v>
      </c>
      <c r="O2741" s="36" t="str">
        <f t="shared" si="214"/>
        <v>201720</v>
      </c>
      <c r="P2741" s="36" t="str">
        <f>CONCATENATE(K2741,MONTH(ExpensesDBTable[[#This Row],[Date]]))</f>
        <v>20175</v>
      </c>
      <c r="Q2741" s="36" t="s">
        <v>199</v>
      </c>
      <c r="R2741" s="36" t="s">
        <v>14</v>
      </c>
      <c r="S2741" s="38">
        <v>15</v>
      </c>
      <c r="T2741" s="36" t="s">
        <v>100</v>
      </c>
      <c r="U2741" s="36" t="s">
        <v>2436</v>
      </c>
    </row>
    <row r="2742" spans="10:21" x14ac:dyDescent="0.25">
      <c r="J2742" s="37">
        <v>42866</v>
      </c>
      <c r="K2742" s="36">
        <f t="shared" si="210"/>
        <v>2017</v>
      </c>
      <c r="L2742" s="36" t="str">
        <f t="shared" si="211"/>
        <v>May</v>
      </c>
      <c r="M2742" s="36">
        <f t="shared" si="212"/>
        <v>20</v>
      </c>
      <c r="N2742" s="36">
        <f t="shared" si="213"/>
        <v>11</v>
      </c>
      <c r="O2742" s="36" t="str">
        <f t="shared" si="214"/>
        <v>201720</v>
      </c>
      <c r="P2742" s="36" t="str">
        <f>CONCATENATE(K2742,MONTH(ExpensesDBTable[[#This Row],[Date]]))</f>
        <v>20175</v>
      </c>
      <c r="Q2742" s="36" t="s">
        <v>182</v>
      </c>
      <c r="R2742" s="36" t="s">
        <v>14</v>
      </c>
      <c r="S2742" s="38">
        <v>42</v>
      </c>
      <c r="T2742" s="36" t="s">
        <v>100</v>
      </c>
      <c r="U2742" s="36" t="s">
        <v>2437</v>
      </c>
    </row>
    <row r="2743" spans="10:21" x14ac:dyDescent="0.25">
      <c r="J2743" s="37">
        <v>42867</v>
      </c>
      <c r="K2743" s="36">
        <f t="shared" si="210"/>
        <v>2017</v>
      </c>
      <c r="L2743" s="36" t="str">
        <f t="shared" si="211"/>
        <v>May</v>
      </c>
      <c r="M2743" s="36">
        <f t="shared" si="212"/>
        <v>20</v>
      </c>
      <c r="N2743" s="36">
        <f t="shared" si="213"/>
        <v>12</v>
      </c>
      <c r="O2743" s="36" t="str">
        <f t="shared" si="214"/>
        <v>201720</v>
      </c>
      <c r="P2743" s="36" t="str">
        <f>CONCATENATE(K2743,MONTH(ExpensesDBTable[[#This Row],[Date]]))</f>
        <v>20175</v>
      </c>
      <c r="Q2743" s="36" t="s">
        <v>108</v>
      </c>
      <c r="R2743" s="36" t="s">
        <v>14</v>
      </c>
      <c r="S2743" s="38">
        <v>1.25</v>
      </c>
      <c r="T2743" s="36" t="s">
        <v>100</v>
      </c>
      <c r="U2743" s="36" t="s">
        <v>667</v>
      </c>
    </row>
    <row r="2744" spans="10:21" x14ac:dyDescent="0.25">
      <c r="J2744" s="37">
        <v>42867</v>
      </c>
      <c r="K2744" s="36">
        <f t="shared" si="210"/>
        <v>2017</v>
      </c>
      <c r="L2744" s="36" t="str">
        <f t="shared" si="211"/>
        <v>May</v>
      </c>
      <c r="M2744" s="36">
        <f t="shared" si="212"/>
        <v>20</v>
      </c>
      <c r="N2744" s="36">
        <f t="shared" si="213"/>
        <v>12</v>
      </c>
      <c r="O2744" s="36" t="str">
        <f t="shared" si="214"/>
        <v>201720</v>
      </c>
      <c r="P2744" s="36" t="str">
        <f>CONCATENATE(K2744,MONTH(ExpensesDBTable[[#This Row],[Date]]))</f>
        <v>20175</v>
      </c>
      <c r="Q2744" s="36" t="s">
        <v>182</v>
      </c>
      <c r="R2744" s="36" t="s">
        <v>11</v>
      </c>
      <c r="S2744" s="38">
        <v>62</v>
      </c>
      <c r="T2744" s="36" t="s">
        <v>100</v>
      </c>
      <c r="U2744" s="36" t="s">
        <v>2438</v>
      </c>
    </row>
    <row r="2745" spans="10:21" x14ac:dyDescent="0.25">
      <c r="J2745" s="37">
        <v>42867</v>
      </c>
      <c r="K2745" s="36">
        <f t="shared" si="210"/>
        <v>2017</v>
      </c>
      <c r="L2745" s="36" t="str">
        <f t="shared" si="211"/>
        <v>May</v>
      </c>
      <c r="M2745" s="36">
        <f t="shared" si="212"/>
        <v>20</v>
      </c>
      <c r="N2745" s="36">
        <f t="shared" si="213"/>
        <v>12</v>
      </c>
      <c r="O2745" s="36" t="str">
        <f t="shared" si="214"/>
        <v>201720</v>
      </c>
      <c r="P2745" s="36" t="str">
        <f>CONCATENATE(K2745,MONTH(ExpensesDBTable[[#This Row],[Date]]))</f>
        <v>20175</v>
      </c>
      <c r="Q2745" s="36" t="s">
        <v>554</v>
      </c>
      <c r="R2745" s="36" t="s">
        <v>14</v>
      </c>
      <c r="S2745" s="38">
        <v>4.55</v>
      </c>
      <c r="T2745" s="36" t="s">
        <v>100</v>
      </c>
      <c r="U2745" s="36" t="s">
        <v>2439</v>
      </c>
    </row>
    <row r="2746" spans="10:21" x14ac:dyDescent="0.25">
      <c r="J2746" s="37">
        <v>42867</v>
      </c>
      <c r="K2746" s="36">
        <f t="shared" si="210"/>
        <v>2017</v>
      </c>
      <c r="L2746" s="36" t="str">
        <f t="shared" si="211"/>
        <v>May</v>
      </c>
      <c r="M2746" s="36">
        <f t="shared" si="212"/>
        <v>20</v>
      </c>
      <c r="N2746" s="36">
        <f t="shared" si="213"/>
        <v>12</v>
      </c>
      <c r="O2746" s="36" t="str">
        <f t="shared" si="214"/>
        <v>201720</v>
      </c>
      <c r="P2746" s="36" t="str">
        <f>CONCATENATE(K2746,MONTH(ExpensesDBTable[[#This Row],[Date]]))</f>
        <v>20175</v>
      </c>
      <c r="Q2746" s="36" t="s">
        <v>182</v>
      </c>
      <c r="R2746" s="36" t="s">
        <v>14</v>
      </c>
      <c r="S2746" s="38">
        <v>9.5</v>
      </c>
      <c r="T2746" s="36" t="s">
        <v>100</v>
      </c>
      <c r="U2746" s="36" t="s">
        <v>2440</v>
      </c>
    </row>
    <row r="2747" spans="10:21" x14ac:dyDescent="0.25">
      <c r="J2747" s="37">
        <v>42868</v>
      </c>
      <c r="K2747" s="36">
        <f t="shared" si="210"/>
        <v>2017</v>
      </c>
      <c r="L2747" s="36" t="str">
        <f t="shared" si="211"/>
        <v>May</v>
      </c>
      <c r="M2747" s="36">
        <f t="shared" si="212"/>
        <v>20</v>
      </c>
      <c r="N2747" s="36">
        <f t="shared" si="213"/>
        <v>13</v>
      </c>
      <c r="O2747" s="36" t="str">
        <f t="shared" si="214"/>
        <v>201720</v>
      </c>
      <c r="P2747" s="36" t="str">
        <f>CONCATENATE(K2747,MONTH(ExpensesDBTable[[#This Row],[Date]]))</f>
        <v>20175</v>
      </c>
      <c r="Q2747" s="36" t="s">
        <v>108</v>
      </c>
      <c r="R2747" s="36" t="s">
        <v>14</v>
      </c>
      <c r="S2747" s="38">
        <v>8.85</v>
      </c>
      <c r="T2747" s="36" t="s">
        <v>100</v>
      </c>
      <c r="U2747" s="36" t="s">
        <v>2441</v>
      </c>
    </row>
    <row r="2748" spans="10:21" x14ac:dyDescent="0.25">
      <c r="J2748" s="37">
        <v>42868</v>
      </c>
      <c r="K2748" s="36">
        <f t="shared" si="210"/>
        <v>2017</v>
      </c>
      <c r="L2748" s="36" t="str">
        <f t="shared" si="211"/>
        <v>May</v>
      </c>
      <c r="M2748" s="36">
        <f t="shared" si="212"/>
        <v>20</v>
      </c>
      <c r="N2748" s="36">
        <f t="shared" si="213"/>
        <v>13</v>
      </c>
      <c r="O2748" s="36" t="str">
        <f t="shared" si="214"/>
        <v>201720</v>
      </c>
      <c r="P2748" s="36" t="str">
        <f>CONCATENATE(K2748,MONTH(ExpensesDBTable[[#This Row],[Date]]))</f>
        <v>20175</v>
      </c>
      <c r="Q2748" s="36" t="s">
        <v>182</v>
      </c>
      <c r="R2748" s="36" t="s">
        <v>22</v>
      </c>
      <c r="S2748" s="38">
        <v>46.15</v>
      </c>
      <c r="T2748" s="36" t="s">
        <v>106</v>
      </c>
      <c r="U2748" s="36" t="s">
        <v>2442</v>
      </c>
    </row>
    <row r="2749" spans="10:21" x14ac:dyDescent="0.25">
      <c r="J2749" s="37">
        <v>42868</v>
      </c>
      <c r="K2749" s="36">
        <f t="shared" si="210"/>
        <v>2017</v>
      </c>
      <c r="L2749" s="36" t="str">
        <f t="shared" si="211"/>
        <v>May</v>
      </c>
      <c r="M2749" s="36">
        <f t="shared" si="212"/>
        <v>20</v>
      </c>
      <c r="N2749" s="36">
        <f t="shared" si="213"/>
        <v>13</v>
      </c>
      <c r="O2749" s="36" t="str">
        <f t="shared" si="214"/>
        <v>201720</v>
      </c>
      <c r="P2749" s="36" t="str">
        <f>CONCATENATE(K2749,MONTH(ExpensesDBTable[[#This Row],[Date]]))</f>
        <v>20175</v>
      </c>
      <c r="Q2749" s="36" t="s">
        <v>108</v>
      </c>
      <c r="R2749" s="36" t="s">
        <v>14</v>
      </c>
      <c r="S2749" s="38">
        <v>1.8</v>
      </c>
      <c r="T2749" s="36" t="s">
        <v>100</v>
      </c>
      <c r="U2749" s="36" t="s">
        <v>287</v>
      </c>
    </row>
    <row r="2750" spans="10:21" x14ac:dyDescent="0.25">
      <c r="J2750" s="37">
        <v>42868</v>
      </c>
      <c r="K2750" s="36">
        <f t="shared" si="210"/>
        <v>2017</v>
      </c>
      <c r="L2750" s="36" t="str">
        <f t="shared" si="211"/>
        <v>May</v>
      </c>
      <c r="M2750" s="36">
        <f t="shared" si="212"/>
        <v>20</v>
      </c>
      <c r="N2750" s="36">
        <f t="shared" si="213"/>
        <v>13</v>
      </c>
      <c r="O2750" s="36" t="str">
        <f t="shared" si="214"/>
        <v>201720</v>
      </c>
      <c r="P2750" s="36" t="str">
        <f>CONCATENATE(K2750,MONTH(ExpensesDBTable[[#This Row],[Date]]))</f>
        <v>20175</v>
      </c>
      <c r="Q2750" s="36" t="s">
        <v>1051</v>
      </c>
      <c r="R2750" s="36" t="s">
        <v>14</v>
      </c>
      <c r="S2750" s="38">
        <v>7.51</v>
      </c>
      <c r="T2750" s="36" t="s">
        <v>100</v>
      </c>
      <c r="U2750" s="36" t="s">
        <v>2443</v>
      </c>
    </row>
    <row r="2751" spans="10:21" x14ac:dyDescent="0.25">
      <c r="J2751" s="37">
        <v>42869</v>
      </c>
      <c r="K2751" s="36">
        <f t="shared" si="210"/>
        <v>2017</v>
      </c>
      <c r="L2751" s="36" t="str">
        <f t="shared" si="211"/>
        <v>May</v>
      </c>
      <c r="M2751" s="36">
        <f t="shared" si="212"/>
        <v>20</v>
      </c>
      <c r="N2751" s="36">
        <f t="shared" si="213"/>
        <v>14</v>
      </c>
      <c r="O2751" s="36" t="str">
        <f t="shared" si="214"/>
        <v>201720</v>
      </c>
      <c r="P2751" s="36" t="str">
        <f>CONCATENATE(K2751,MONTH(ExpensesDBTable[[#This Row],[Date]]))</f>
        <v>20175</v>
      </c>
      <c r="Q2751" s="36" t="s">
        <v>182</v>
      </c>
      <c r="R2751" s="36" t="s">
        <v>22</v>
      </c>
      <c r="S2751" s="38">
        <v>10.5</v>
      </c>
      <c r="T2751" s="36" t="s">
        <v>106</v>
      </c>
      <c r="U2751" s="36" t="s">
        <v>2444</v>
      </c>
    </row>
    <row r="2752" spans="10:21" x14ac:dyDescent="0.25">
      <c r="J2752" s="37">
        <v>42871</v>
      </c>
      <c r="K2752" s="36">
        <f t="shared" si="210"/>
        <v>2017</v>
      </c>
      <c r="L2752" s="36" t="str">
        <f t="shared" si="211"/>
        <v>May</v>
      </c>
      <c r="M2752" s="36">
        <f t="shared" si="212"/>
        <v>21</v>
      </c>
      <c r="N2752" s="36">
        <f t="shared" si="213"/>
        <v>16</v>
      </c>
      <c r="O2752" s="36" t="str">
        <f t="shared" si="214"/>
        <v>201721</v>
      </c>
      <c r="P2752" s="36" t="str">
        <f>CONCATENATE(K2752,MONTH(ExpensesDBTable[[#This Row],[Date]]))</f>
        <v>20175</v>
      </c>
      <c r="Q2752" s="36" t="s">
        <v>199</v>
      </c>
      <c r="R2752" s="36" t="s">
        <v>14</v>
      </c>
      <c r="S2752" s="38">
        <v>14.5</v>
      </c>
      <c r="T2752" s="36" t="s">
        <v>100</v>
      </c>
      <c r="U2752" s="36" t="s">
        <v>1555</v>
      </c>
    </row>
    <row r="2753" spans="10:21" x14ac:dyDescent="0.25">
      <c r="J2753" s="37">
        <v>42872</v>
      </c>
      <c r="K2753" s="36">
        <f t="shared" si="210"/>
        <v>2017</v>
      </c>
      <c r="L2753" s="36" t="str">
        <f t="shared" si="211"/>
        <v>May</v>
      </c>
      <c r="M2753" s="36">
        <f t="shared" si="212"/>
        <v>21</v>
      </c>
      <c r="N2753" s="36">
        <f t="shared" si="213"/>
        <v>17</v>
      </c>
      <c r="O2753" s="36" t="str">
        <f t="shared" si="214"/>
        <v>201721</v>
      </c>
      <c r="P2753" s="36" t="str">
        <f>CONCATENATE(K2753,MONTH(ExpensesDBTable[[#This Row],[Date]]))</f>
        <v>20175</v>
      </c>
      <c r="Q2753" s="36" t="s">
        <v>108</v>
      </c>
      <c r="R2753" s="36" t="s">
        <v>14</v>
      </c>
      <c r="S2753" s="38">
        <v>16.2</v>
      </c>
      <c r="T2753" s="36" t="s">
        <v>100</v>
      </c>
      <c r="U2753" s="36" t="s">
        <v>2445</v>
      </c>
    </row>
    <row r="2754" spans="10:21" x14ac:dyDescent="0.25">
      <c r="J2754" s="37">
        <v>42872</v>
      </c>
      <c r="K2754" s="36">
        <f t="shared" si="210"/>
        <v>2017</v>
      </c>
      <c r="L2754" s="36" t="str">
        <f t="shared" si="211"/>
        <v>May</v>
      </c>
      <c r="M2754" s="36">
        <f t="shared" si="212"/>
        <v>21</v>
      </c>
      <c r="N2754" s="36">
        <f t="shared" si="213"/>
        <v>17</v>
      </c>
      <c r="O2754" s="36" t="str">
        <f t="shared" si="214"/>
        <v>201721</v>
      </c>
      <c r="P2754" s="36" t="str">
        <f>CONCATENATE(K2754,MONTH(ExpensesDBTable[[#This Row],[Date]]))</f>
        <v>20175</v>
      </c>
      <c r="Q2754" s="36" t="s">
        <v>1192</v>
      </c>
      <c r="R2754" s="36" t="s">
        <v>21</v>
      </c>
      <c r="S2754" s="38">
        <v>1520</v>
      </c>
      <c r="T2754" s="36" t="s">
        <v>106</v>
      </c>
      <c r="U2754" s="36" t="s">
        <v>2446</v>
      </c>
    </row>
    <row r="2755" spans="10:21" x14ac:dyDescent="0.25">
      <c r="J2755" s="37">
        <v>42872</v>
      </c>
      <c r="K2755" s="36">
        <f t="shared" si="210"/>
        <v>2017</v>
      </c>
      <c r="L2755" s="36" t="str">
        <f t="shared" si="211"/>
        <v>May</v>
      </c>
      <c r="M2755" s="36">
        <f t="shared" si="212"/>
        <v>21</v>
      </c>
      <c r="N2755" s="36">
        <f t="shared" si="213"/>
        <v>17</v>
      </c>
      <c r="O2755" s="36" t="str">
        <f t="shared" si="214"/>
        <v>201721</v>
      </c>
      <c r="P2755" s="36" t="str">
        <f>CONCATENATE(K2755,MONTH(ExpensesDBTable[[#This Row],[Date]]))</f>
        <v>20175</v>
      </c>
      <c r="Q2755" s="36" t="s">
        <v>1225</v>
      </c>
      <c r="R2755" s="36" t="s">
        <v>22</v>
      </c>
      <c r="S2755" s="38">
        <v>961.32</v>
      </c>
      <c r="T2755" s="36" t="s">
        <v>106</v>
      </c>
      <c r="U2755" s="36" t="s">
        <v>1927</v>
      </c>
    </row>
    <row r="2756" spans="10:21" x14ac:dyDescent="0.25">
      <c r="J2756" s="37">
        <v>42872</v>
      </c>
      <c r="K2756" s="36">
        <f t="shared" si="210"/>
        <v>2017</v>
      </c>
      <c r="L2756" s="36" t="str">
        <f t="shared" si="211"/>
        <v>May</v>
      </c>
      <c r="M2756" s="36">
        <f t="shared" si="212"/>
        <v>21</v>
      </c>
      <c r="N2756" s="36">
        <f t="shared" si="213"/>
        <v>17</v>
      </c>
      <c r="O2756" s="36" t="str">
        <f t="shared" si="214"/>
        <v>201721</v>
      </c>
      <c r="P2756" s="36" t="str">
        <f>CONCATENATE(K2756,MONTH(ExpensesDBTable[[#This Row],[Date]]))</f>
        <v>20175</v>
      </c>
      <c r="Q2756" s="36" t="s">
        <v>1225</v>
      </c>
      <c r="R2756" s="36" t="s">
        <v>22</v>
      </c>
      <c r="S2756" s="38">
        <v>100</v>
      </c>
      <c r="T2756" s="36" t="s">
        <v>106</v>
      </c>
      <c r="U2756" s="36" t="s">
        <v>2447</v>
      </c>
    </row>
    <row r="2757" spans="10:21" x14ac:dyDescent="0.25">
      <c r="J2757" s="37">
        <v>42873</v>
      </c>
      <c r="K2757" s="36">
        <f t="shared" si="210"/>
        <v>2017</v>
      </c>
      <c r="L2757" s="36" t="str">
        <f t="shared" si="211"/>
        <v>May</v>
      </c>
      <c r="M2757" s="36">
        <f t="shared" si="212"/>
        <v>21</v>
      </c>
      <c r="N2757" s="36">
        <f t="shared" si="213"/>
        <v>18</v>
      </c>
      <c r="O2757" s="36" t="str">
        <f t="shared" si="214"/>
        <v>201721</v>
      </c>
      <c r="P2757" s="36" t="str">
        <f>CONCATENATE(K2757,MONTH(ExpensesDBTable[[#This Row],[Date]]))</f>
        <v>20175</v>
      </c>
      <c r="Q2757" s="36" t="s">
        <v>199</v>
      </c>
      <c r="R2757" s="36" t="s">
        <v>14</v>
      </c>
      <c r="S2757" s="38">
        <v>13.56</v>
      </c>
      <c r="T2757" s="36" t="s">
        <v>100</v>
      </c>
      <c r="U2757" s="36" t="s">
        <v>2448</v>
      </c>
    </row>
    <row r="2758" spans="10:21" x14ac:dyDescent="0.25">
      <c r="J2758" s="37">
        <v>42873</v>
      </c>
      <c r="K2758" s="36">
        <f t="shared" si="210"/>
        <v>2017</v>
      </c>
      <c r="L2758" s="36" t="str">
        <f t="shared" si="211"/>
        <v>May</v>
      </c>
      <c r="M2758" s="36">
        <f t="shared" si="212"/>
        <v>21</v>
      </c>
      <c r="N2758" s="36">
        <f t="shared" si="213"/>
        <v>18</v>
      </c>
      <c r="O2758" s="36" t="str">
        <f t="shared" si="214"/>
        <v>201721</v>
      </c>
      <c r="P2758" s="36" t="str">
        <f>CONCATENATE(K2758,MONTH(ExpensesDBTable[[#This Row],[Date]]))</f>
        <v>20175</v>
      </c>
      <c r="Q2758" s="36" t="s">
        <v>550</v>
      </c>
      <c r="R2758" s="36" t="s">
        <v>14</v>
      </c>
      <c r="S2758" s="38">
        <v>5</v>
      </c>
      <c r="T2758" s="36" t="s">
        <v>100</v>
      </c>
      <c r="U2758" s="36" t="s">
        <v>2449</v>
      </c>
    </row>
    <row r="2759" spans="10:21" x14ac:dyDescent="0.25">
      <c r="J2759" s="37">
        <v>42873</v>
      </c>
      <c r="K2759" s="36">
        <f t="shared" si="210"/>
        <v>2017</v>
      </c>
      <c r="L2759" s="36" t="str">
        <f t="shared" si="211"/>
        <v>May</v>
      </c>
      <c r="M2759" s="36">
        <f t="shared" si="212"/>
        <v>21</v>
      </c>
      <c r="N2759" s="36">
        <f t="shared" si="213"/>
        <v>18</v>
      </c>
      <c r="O2759" s="36" t="str">
        <f t="shared" si="214"/>
        <v>201721</v>
      </c>
      <c r="P2759" s="36" t="str">
        <f>CONCATENATE(K2759,MONTH(ExpensesDBTable[[#This Row],[Date]]))</f>
        <v>20175</v>
      </c>
      <c r="Q2759" s="36" t="s">
        <v>108</v>
      </c>
      <c r="R2759" s="36" t="s">
        <v>14</v>
      </c>
      <c r="S2759" s="38">
        <v>5.04</v>
      </c>
      <c r="T2759" s="36" t="s">
        <v>100</v>
      </c>
      <c r="U2759" s="36" t="s">
        <v>2450</v>
      </c>
    </row>
    <row r="2760" spans="10:21" x14ac:dyDescent="0.25">
      <c r="J2760" s="37">
        <v>42874</v>
      </c>
      <c r="K2760" s="36">
        <f t="shared" si="210"/>
        <v>2017</v>
      </c>
      <c r="L2760" s="36" t="str">
        <f t="shared" si="211"/>
        <v>May</v>
      </c>
      <c r="M2760" s="36">
        <f t="shared" si="212"/>
        <v>21</v>
      </c>
      <c r="N2760" s="36">
        <f t="shared" si="213"/>
        <v>19</v>
      </c>
      <c r="O2760" s="36" t="str">
        <f t="shared" si="214"/>
        <v>201721</v>
      </c>
      <c r="P2760" s="36" t="str">
        <f>CONCATENATE(K2760,MONTH(ExpensesDBTable[[#This Row],[Date]]))</f>
        <v>20175</v>
      </c>
      <c r="Q2760" s="36" t="s">
        <v>199</v>
      </c>
      <c r="R2760" s="36" t="s">
        <v>14</v>
      </c>
      <c r="S2760" s="38">
        <v>15</v>
      </c>
      <c r="T2760" s="36" t="s">
        <v>100</v>
      </c>
      <c r="U2760" s="36" t="s">
        <v>1555</v>
      </c>
    </row>
    <row r="2761" spans="10:21" x14ac:dyDescent="0.25">
      <c r="J2761" s="37">
        <v>42874</v>
      </c>
      <c r="K2761" s="36">
        <f t="shared" si="210"/>
        <v>2017</v>
      </c>
      <c r="L2761" s="36" t="str">
        <f t="shared" si="211"/>
        <v>May</v>
      </c>
      <c r="M2761" s="36">
        <f t="shared" si="212"/>
        <v>21</v>
      </c>
      <c r="N2761" s="36">
        <f t="shared" si="213"/>
        <v>19</v>
      </c>
      <c r="O2761" s="36" t="str">
        <f t="shared" si="214"/>
        <v>201721</v>
      </c>
      <c r="P2761" s="36" t="str">
        <f>CONCATENATE(K2761,MONTH(ExpensesDBTable[[#This Row],[Date]]))</f>
        <v>20175</v>
      </c>
      <c r="Q2761" s="36" t="s">
        <v>182</v>
      </c>
      <c r="R2761" s="36" t="s">
        <v>11</v>
      </c>
      <c r="S2761" s="38">
        <v>129.22999999999999</v>
      </c>
      <c r="T2761" s="36" t="s">
        <v>100</v>
      </c>
      <c r="U2761" s="36" t="s">
        <v>2451</v>
      </c>
    </row>
    <row r="2762" spans="10:21" x14ac:dyDescent="0.25">
      <c r="J2762" s="37">
        <v>42875</v>
      </c>
      <c r="K2762" s="36">
        <f t="shared" si="210"/>
        <v>2017</v>
      </c>
      <c r="L2762" s="36" t="str">
        <f t="shared" si="211"/>
        <v>May</v>
      </c>
      <c r="M2762" s="36">
        <f t="shared" si="212"/>
        <v>21</v>
      </c>
      <c r="N2762" s="36">
        <f t="shared" si="213"/>
        <v>20</v>
      </c>
      <c r="O2762" s="36" t="str">
        <f t="shared" si="214"/>
        <v>201721</v>
      </c>
      <c r="P2762" s="36" t="str">
        <f>CONCATENATE(K2762,MONTH(ExpensesDBTable[[#This Row],[Date]]))</f>
        <v>20175</v>
      </c>
      <c r="Q2762" s="36" t="s">
        <v>182</v>
      </c>
      <c r="R2762" s="36" t="s">
        <v>14</v>
      </c>
      <c r="S2762" s="38">
        <v>8</v>
      </c>
      <c r="T2762" s="36" t="s">
        <v>100</v>
      </c>
      <c r="U2762" s="36" t="s">
        <v>462</v>
      </c>
    </row>
    <row r="2763" spans="10:21" x14ac:dyDescent="0.25">
      <c r="J2763" s="37">
        <v>42876</v>
      </c>
      <c r="K2763" s="36">
        <f t="shared" ref="K2763:K2826" si="215">YEAR(J2763)</f>
        <v>2017</v>
      </c>
      <c r="L2763" s="36" t="str">
        <f t="shared" ref="L2763:L2826" si="216">TEXT(DATE(1,MONTH(J2763),1),"MMMM")</f>
        <v>May</v>
      </c>
      <c r="M2763" s="36">
        <f t="shared" ref="M2763:M2826" si="217">WEEKNUM(J2763,2)</f>
        <v>21</v>
      </c>
      <c r="N2763" s="36">
        <f t="shared" ref="N2763:N2826" si="218">DAY(J2763)</f>
        <v>21</v>
      </c>
      <c r="O2763" s="36" t="str">
        <f t="shared" ref="O2763:O2826" si="219">CONCATENATE(K2763,M2763)</f>
        <v>201721</v>
      </c>
      <c r="P2763" s="36" t="str">
        <f>CONCATENATE(K2763,MONTH(ExpensesDBTable[[#This Row],[Date]]))</f>
        <v>20175</v>
      </c>
      <c r="Q2763" s="36" t="s">
        <v>182</v>
      </c>
      <c r="R2763" s="36" t="s">
        <v>16</v>
      </c>
      <c r="S2763" s="38">
        <v>94.69</v>
      </c>
      <c r="T2763" s="36" t="s">
        <v>106</v>
      </c>
      <c r="U2763" s="36" t="s">
        <v>2452</v>
      </c>
    </row>
    <row r="2764" spans="10:21" x14ac:dyDescent="0.25">
      <c r="J2764" s="37">
        <v>42877</v>
      </c>
      <c r="K2764" s="36">
        <f t="shared" si="215"/>
        <v>2017</v>
      </c>
      <c r="L2764" s="36" t="str">
        <f t="shared" si="216"/>
        <v>May</v>
      </c>
      <c r="M2764" s="36">
        <f t="shared" si="217"/>
        <v>22</v>
      </c>
      <c r="N2764" s="36">
        <f t="shared" si="218"/>
        <v>22</v>
      </c>
      <c r="O2764" s="36" t="str">
        <f t="shared" si="219"/>
        <v>201722</v>
      </c>
      <c r="P2764" s="36" t="str">
        <f>CONCATENATE(K2764,MONTH(ExpensesDBTable[[#This Row],[Date]]))</f>
        <v>20175</v>
      </c>
      <c r="Q2764" s="36" t="s">
        <v>108</v>
      </c>
      <c r="R2764" s="36" t="s">
        <v>14</v>
      </c>
      <c r="S2764" s="38">
        <v>27.43</v>
      </c>
      <c r="T2764" s="36" t="s">
        <v>100</v>
      </c>
      <c r="U2764" s="36" t="s">
        <v>2453</v>
      </c>
    </row>
    <row r="2765" spans="10:21" x14ac:dyDescent="0.25">
      <c r="J2765" s="37">
        <v>42878</v>
      </c>
      <c r="K2765" s="36">
        <f t="shared" si="215"/>
        <v>2017</v>
      </c>
      <c r="L2765" s="36" t="str">
        <f t="shared" si="216"/>
        <v>May</v>
      </c>
      <c r="M2765" s="36">
        <f t="shared" si="217"/>
        <v>22</v>
      </c>
      <c r="N2765" s="36">
        <f t="shared" si="218"/>
        <v>23</v>
      </c>
      <c r="O2765" s="36" t="str">
        <f t="shared" si="219"/>
        <v>201722</v>
      </c>
      <c r="P2765" s="36" t="str">
        <f>CONCATENATE(K2765,MONTH(ExpensesDBTable[[#This Row],[Date]]))</f>
        <v>20175</v>
      </c>
      <c r="Q2765" s="36" t="s">
        <v>108</v>
      </c>
      <c r="R2765" s="36" t="s">
        <v>14</v>
      </c>
      <c r="S2765" s="38">
        <v>13.44</v>
      </c>
      <c r="T2765" s="36" t="s">
        <v>100</v>
      </c>
      <c r="U2765" s="36" t="s">
        <v>2454</v>
      </c>
    </row>
    <row r="2766" spans="10:21" x14ac:dyDescent="0.25">
      <c r="J2766" s="37">
        <v>42878</v>
      </c>
      <c r="K2766" s="36">
        <f t="shared" si="215"/>
        <v>2017</v>
      </c>
      <c r="L2766" s="36" t="str">
        <f t="shared" si="216"/>
        <v>May</v>
      </c>
      <c r="M2766" s="36">
        <f t="shared" si="217"/>
        <v>22</v>
      </c>
      <c r="N2766" s="36">
        <f t="shared" si="218"/>
        <v>23</v>
      </c>
      <c r="O2766" s="36" t="str">
        <f t="shared" si="219"/>
        <v>201722</v>
      </c>
      <c r="P2766" s="36" t="str">
        <f>CONCATENATE(K2766,MONTH(ExpensesDBTable[[#This Row],[Date]]))</f>
        <v>20175</v>
      </c>
      <c r="Q2766" s="36" t="s">
        <v>1059</v>
      </c>
      <c r="R2766" s="36" t="s">
        <v>17</v>
      </c>
      <c r="S2766" s="38">
        <v>217</v>
      </c>
      <c r="T2766" s="36" t="s">
        <v>106</v>
      </c>
      <c r="U2766" s="36" t="s">
        <v>2455</v>
      </c>
    </row>
    <row r="2767" spans="10:21" x14ac:dyDescent="0.25">
      <c r="J2767" s="37">
        <v>42879</v>
      </c>
      <c r="K2767" s="36">
        <f t="shared" si="215"/>
        <v>2017</v>
      </c>
      <c r="L2767" s="36" t="str">
        <f t="shared" si="216"/>
        <v>May</v>
      </c>
      <c r="M2767" s="36">
        <f t="shared" si="217"/>
        <v>22</v>
      </c>
      <c r="N2767" s="36">
        <f t="shared" si="218"/>
        <v>24</v>
      </c>
      <c r="O2767" s="36" t="str">
        <f t="shared" si="219"/>
        <v>201722</v>
      </c>
      <c r="P2767" s="36" t="str">
        <f>CONCATENATE(K2767,MONTH(ExpensesDBTable[[#This Row],[Date]]))</f>
        <v>20175</v>
      </c>
      <c r="Q2767" s="36" t="s">
        <v>199</v>
      </c>
      <c r="R2767" s="36" t="s">
        <v>14</v>
      </c>
      <c r="S2767" s="38">
        <v>18</v>
      </c>
      <c r="T2767" s="36" t="s">
        <v>100</v>
      </c>
      <c r="U2767" s="36" t="s">
        <v>2456</v>
      </c>
    </row>
    <row r="2768" spans="10:21" x14ac:dyDescent="0.25">
      <c r="J2768" s="37">
        <v>42880</v>
      </c>
      <c r="K2768" s="36">
        <f t="shared" si="215"/>
        <v>2017</v>
      </c>
      <c r="L2768" s="36" t="str">
        <f t="shared" si="216"/>
        <v>May</v>
      </c>
      <c r="M2768" s="36">
        <f t="shared" si="217"/>
        <v>22</v>
      </c>
      <c r="N2768" s="36">
        <f t="shared" si="218"/>
        <v>25</v>
      </c>
      <c r="O2768" s="36" t="str">
        <f t="shared" si="219"/>
        <v>201722</v>
      </c>
      <c r="P2768" s="36" t="str">
        <f>CONCATENATE(K2768,MONTH(ExpensesDBTable[[#This Row],[Date]]))</f>
        <v>20175</v>
      </c>
      <c r="Q2768" s="36" t="s">
        <v>182</v>
      </c>
      <c r="R2768" s="36" t="s">
        <v>14</v>
      </c>
      <c r="S2768" s="38">
        <v>4.7</v>
      </c>
      <c r="T2768" s="36" t="s">
        <v>100</v>
      </c>
      <c r="U2768" s="36" t="s">
        <v>429</v>
      </c>
    </row>
    <row r="2769" spans="10:21" x14ac:dyDescent="0.25">
      <c r="J2769" s="37">
        <v>42880</v>
      </c>
      <c r="K2769" s="36">
        <f t="shared" si="215"/>
        <v>2017</v>
      </c>
      <c r="L2769" s="36" t="str">
        <f t="shared" si="216"/>
        <v>May</v>
      </c>
      <c r="M2769" s="36">
        <f t="shared" si="217"/>
        <v>22</v>
      </c>
      <c r="N2769" s="36">
        <f t="shared" si="218"/>
        <v>25</v>
      </c>
      <c r="O2769" s="36" t="str">
        <f t="shared" si="219"/>
        <v>201722</v>
      </c>
      <c r="P2769" s="36" t="str">
        <f>CONCATENATE(K2769,MONTH(ExpensesDBTable[[#This Row],[Date]]))</f>
        <v>20175</v>
      </c>
      <c r="Q2769" s="36" t="s">
        <v>1476</v>
      </c>
      <c r="R2769" s="36" t="s">
        <v>23</v>
      </c>
      <c r="S2769" s="38">
        <v>12</v>
      </c>
      <c r="T2769" s="36" t="s">
        <v>106</v>
      </c>
      <c r="U2769" s="36" t="s">
        <v>2457</v>
      </c>
    </row>
    <row r="2770" spans="10:21" x14ac:dyDescent="0.25">
      <c r="J2770" s="37">
        <v>42880</v>
      </c>
      <c r="K2770" s="36">
        <f t="shared" si="215"/>
        <v>2017</v>
      </c>
      <c r="L2770" s="36" t="str">
        <f t="shared" si="216"/>
        <v>May</v>
      </c>
      <c r="M2770" s="36">
        <f t="shared" si="217"/>
        <v>22</v>
      </c>
      <c r="N2770" s="36">
        <f t="shared" si="218"/>
        <v>25</v>
      </c>
      <c r="O2770" s="36" t="str">
        <f t="shared" si="219"/>
        <v>201722</v>
      </c>
      <c r="P2770" s="36" t="str">
        <f>CONCATENATE(K2770,MONTH(ExpensesDBTable[[#This Row],[Date]]))</f>
        <v>20175</v>
      </c>
      <c r="Q2770" s="36" t="s">
        <v>182</v>
      </c>
      <c r="R2770" s="36" t="s">
        <v>14</v>
      </c>
      <c r="S2770" s="38">
        <v>9</v>
      </c>
      <c r="T2770" s="36" t="s">
        <v>100</v>
      </c>
      <c r="U2770" s="36" t="s">
        <v>2089</v>
      </c>
    </row>
    <row r="2771" spans="10:21" x14ac:dyDescent="0.25">
      <c r="J2771" s="37">
        <v>42880</v>
      </c>
      <c r="K2771" s="36">
        <f t="shared" si="215"/>
        <v>2017</v>
      </c>
      <c r="L2771" s="36" t="str">
        <f t="shared" si="216"/>
        <v>May</v>
      </c>
      <c r="M2771" s="36">
        <f t="shared" si="217"/>
        <v>22</v>
      </c>
      <c r="N2771" s="36">
        <f t="shared" si="218"/>
        <v>25</v>
      </c>
      <c r="O2771" s="36" t="str">
        <f t="shared" si="219"/>
        <v>201722</v>
      </c>
      <c r="P2771" s="36" t="str">
        <f>CONCATENATE(K2771,MONTH(ExpensesDBTable[[#This Row],[Date]]))</f>
        <v>20175</v>
      </c>
      <c r="Q2771" s="36" t="s">
        <v>108</v>
      </c>
      <c r="R2771" s="36" t="s">
        <v>14</v>
      </c>
      <c r="S2771" s="38">
        <v>8.1999999999999993</v>
      </c>
      <c r="T2771" s="36" t="s">
        <v>100</v>
      </c>
      <c r="U2771" s="36" t="s">
        <v>2458</v>
      </c>
    </row>
    <row r="2772" spans="10:21" x14ac:dyDescent="0.25">
      <c r="J2772" s="37">
        <v>42880</v>
      </c>
      <c r="K2772" s="36">
        <f t="shared" si="215"/>
        <v>2017</v>
      </c>
      <c r="L2772" s="36" t="str">
        <f t="shared" si="216"/>
        <v>May</v>
      </c>
      <c r="M2772" s="36">
        <f t="shared" si="217"/>
        <v>22</v>
      </c>
      <c r="N2772" s="36">
        <f t="shared" si="218"/>
        <v>25</v>
      </c>
      <c r="O2772" s="36" t="str">
        <f t="shared" si="219"/>
        <v>201722</v>
      </c>
      <c r="P2772" s="36" t="str">
        <f>CONCATENATE(K2772,MONTH(ExpensesDBTable[[#This Row],[Date]]))</f>
        <v>20175</v>
      </c>
      <c r="Q2772" s="36" t="s">
        <v>2302</v>
      </c>
      <c r="R2772" s="36" t="s">
        <v>16</v>
      </c>
      <c r="S2772" s="38">
        <v>195</v>
      </c>
      <c r="T2772" s="36" t="s">
        <v>106</v>
      </c>
      <c r="U2772" s="36" t="s">
        <v>2459</v>
      </c>
    </row>
    <row r="2773" spans="10:21" x14ac:dyDescent="0.25">
      <c r="J2773" s="37">
        <v>42881</v>
      </c>
      <c r="K2773" s="36">
        <f t="shared" si="215"/>
        <v>2017</v>
      </c>
      <c r="L2773" s="36" t="str">
        <f t="shared" si="216"/>
        <v>May</v>
      </c>
      <c r="M2773" s="36">
        <f t="shared" si="217"/>
        <v>22</v>
      </c>
      <c r="N2773" s="36">
        <f t="shared" si="218"/>
        <v>26</v>
      </c>
      <c r="O2773" s="36" t="str">
        <f t="shared" si="219"/>
        <v>201722</v>
      </c>
      <c r="P2773" s="36" t="str">
        <f>CONCATENATE(K2773,MONTH(ExpensesDBTable[[#This Row],[Date]]))</f>
        <v>20175</v>
      </c>
      <c r="Q2773" s="36" t="s">
        <v>182</v>
      </c>
      <c r="R2773" s="36" t="s">
        <v>14</v>
      </c>
      <c r="S2773" s="38">
        <v>20.7</v>
      </c>
      <c r="T2773" s="36" t="s">
        <v>100</v>
      </c>
      <c r="U2773" s="36" t="s">
        <v>2460</v>
      </c>
    </row>
    <row r="2774" spans="10:21" x14ac:dyDescent="0.25">
      <c r="J2774" s="37">
        <v>42881</v>
      </c>
      <c r="K2774" s="36">
        <f t="shared" si="215"/>
        <v>2017</v>
      </c>
      <c r="L2774" s="36" t="str">
        <f t="shared" si="216"/>
        <v>May</v>
      </c>
      <c r="M2774" s="36">
        <f t="shared" si="217"/>
        <v>22</v>
      </c>
      <c r="N2774" s="36">
        <f t="shared" si="218"/>
        <v>26</v>
      </c>
      <c r="O2774" s="36" t="str">
        <f t="shared" si="219"/>
        <v>201722</v>
      </c>
      <c r="P2774" s="36" t="str">
        <f>CONCATENATE(K2774,MONTH(ExpensesDBTable[[#This Row],[Date]]))</f>
        <v>20175</v>
      </c>
      <c r="Q2774" s="36" t="s">
        <v>108</v>
      </c>
      <c r="R2774" s="36" t="s">
        <v>14</v>
      </c>
      <c r="S2774" s="38">
        <v>6.94</v>
      </c>
      <c r="T2774" s="36" t="s">
        <v>100</v>
      </c>
      <c r="U2774" s="36" t="s">
        <v>2461</v>
      </c>
    </row>
    <row r="2775" spans="10:21" x14ac:dyDescent="0.25">
      <c r="J2775" s="37">
        <v>42881</v>
      </c>
      <c r="K2775" s="36">
        <f t="shared" si="215"/>
        <v>2017</v>
      </c>
      <c r="L2775" s="36" t="str">
        <f t="shared" si="216"/>
        <v>May</v>
      </c>
      <c r="M2775" s="36">
        <f t="shared" si="217"/>
        <v>22</v>
      </c>
      <c r="N2775" s="36">
        <f t="shared" si="218"/>
        <v>26</v>
      </c>
      <c r="O2775" s="36" t="str">
        <f t="shared" si="219"/>
        <v>201722</v>
      </c>
      <c r="P2775" s="36" t="str">
        <f>CONCATENATE(K2775,MONTH(ExpensesDBTable[[#This Row],[Date]]))</f>
        <v>20175</v>
      </c>
      <c r="Q2775" s="36" t="s">
        <v>145</v>
      </c>
      <c r="R2775" s="36" t="s">
        <v>23</v>
      </c>
      <c r="S2775" s="38">
        <v>40.78</v>
      </c>
      <c r="T2775" s="36" t="s">
        <v>106</v>
      </c>
      <c r="U2775" s="36" t="s">
        <v>1590</v>
      </c>
    </row>
    <row r="2776" spans="10:21" x14ac:dyDescent="0.25">
      <c r="J2776" s="37">
        <v>42882</v>
      </c>
      <c r="K2776" s="36">
        <f t="shared" si="215"/>
        <v>2017</v>
      </c>
      <c r="L2776" s="36" t="str">
        <f t="shared" si="216"/>
        <v>May</v>
      </c>
      <c r="M2776" s="36">
        <f t="shared" si="217"/>
        <v>22</v>
      </c>
      <c r="N2776" s="36">
        <f t="shared" si="218"/>
        <v>27</v>
      </c>
      <c r="O2776" s="36" t="str">
        <f t="shared" si="219"/>
        <v>201722</v>
      </c>
      <c r="P2776" s="36" t="str">
        <f>CONCATENATE(K2776,MONTH(ExpensesDBTable[[#This Row],[Date]]))</f>
        <v>20175</v>
      </c>
      <c r="Q2776" s="36" t="s">
        <v>108</v>
      </c>
      <c r="R2776" s="36" t="s">
        <v>14</v>
      </c>
      <c r="S2776" s="38">
        <v>15.27</v>
      </c>
      <c r="T2776" s="36" t="s">
        <v>100</v>
      </c>
      <c r="U2776" s="36" t="s">
        <v>2462</v>
      </c>
    </row>
    <row r="2777" spans="10:21" x14ac:dyDescent="0.25">
      <c r="J2777" s="37">
        <v>42882</v>
      </c>
      <c r="K2777" s="36">
        <f t="shared" si="215"/>
        <v>2017</v>
      </c>
      <c r="L2777" s="36" t="str">
        <f t="shared" si="216"/>
        <v>May</v>
      </c>
      <c r="M2777" s="36">
        <f t="shared" si="217"/>
        <v>22</v>
      </c>
      <c r="N2777" s="36">
        <f t="shared" si="218"/>
        <v>27</v>
      </c>
      <c r="O2777" s="36" t="str">
        <f t="shared" si="219"/>
        <v>201722</v>
      </c>
      <c r="P2777" s="36" t="str">
        <f>CONCATENATE(K2777,MONTH(ExpensesDBTable[[#This Row],[Date]]))</f>
        <v>20175</v>
      </c>
      <c r="Q2777" s="36" t="s">
        <v>122</v>
      </c>
      <c r="R2777" s="36" t="s">
        <v>11</v>
      </c>
      <c r="S2777" s="38">
        <v>12</v>
      </c>
      <c r="T2777" s="36" t="s">
        <v>106</v>
      </c>
      <c r="U2777" s="36" t="s">
        <v>2463</v>
      </c>
    </row>
    <row r="2778" spans="10:21" x14ac:dyDescent="0.25">
      <c r="J2778" s="37">
        <v>42882</v>
      </c>
      <c r="K2778" s="36">
        <f t="shared" si="215"/>
        <v>2017</v>
      </c>
      <c r="L2778" s="36" t="str">
        <f t="shared" si="216"/>
        <v>May</v>
      </c>
      <c r="M2778" s="36">
        <f t="shared" si="217"/>
        <v>22</v>
      </c>
      <c r="N2778" s="36">
        <f t="shared" si="218"/>
        <v>27</v>
      </c>
      <c r="O2778" s="36" t="str">
        <f t="shared" si="219"/>
        <v>201722</v>
      </c>
      <c r="P2778" s="36" t="str">
        <f>CONCATENATE(K2778,MONTH(ExpensesDBTable[[#This Row],[Date]]))</f>
        <v>20175</v>
      </c>
      <c r="Q2778" s="36" t="s">
        <v>182</v>
      </c>
      <c r="R2778" s="36" t="s">
        <v>22</v>
      </c>
      <c r="S2778" s="38">
        <v>10</v>
      </c>
      <c r="T2778" s="36" t="s">
        <v>106</v>
      </c>
      <c r="U2778" s="36" t="s">
        <v>2464</v>
      </c>
    </row>
    <row r="2779" spans="10:21" x14ac:dyDescent="0.25">
      <c r="J2779" s="37">
        <v>42882</v>
      </c>
      <c r="K2779" s="36">
        <f t="shared" si="215"/>
        <v>2017</v>
      </c>
      <c r="L2779" s="36" t="str">
        <f t="shared" si="216"/>
        <v>May</v>
      </c>
      <c r="M2779" s="36">
        <f t="shared" si="217"/>
        <v>22</v>
      </c>
      <c r="N2779" s="36">
        <f t="shared" si="218"/>
        <v>27</v>
      </c>
      <c r="O2779" s="36" t="str">
        <f t="shared" si="219"/>
        <v>201722</v>
      </c>
      <c r="P2779" s="36" t="str">
        <f>CONCATENATE(K2779,MONTH(ExpensesDBTable[[#This Row],[Date]]))</f>
        <v>20175</v>
      </c>
      <c r="Q2779" s="36" t="s">
        <v>182</v>
      </c>
      <c r="R2779" s="36" t="s">
        <v>25</v>
      </c>
      <c r="S2779" s="38">
        <v>78</v>
      </c>
      <c r="T2779" s="36" t="s">
        <v>106</v>
      </c>
      <c r="U2779" s="36" t="s">
        <v>2465</v>
      </c>
    </row>
    <row r="2780" spans="10:21" x14ac:dyDescent="0.25">
      <c r="J2780" s="37">
        <v>42883</v>
      </c>
      <c r="K2780" s="36">
        <f t="shared" si="215"/>
        <v>2017</v>
      </c>
      <c r="L2780" s="36" t="str">
        <f t="shared" si="216"/>
        <v>May</v>
      </c>
      <c r="M2780" s="36">
        <f t="shared" si="217"/>
        <v>22</v>
      </c>
      <c r="N2780" s="36">
        <f t="shared" si="218"/>
        <v>28</v>
      </c>
      <c r="O2780" s="36" t="str">
        <f t="shared" si="219"/>
        <v>201722</v>
      </c>
      <c r="P2780" s="36" t="str">
        <f>CONCATENATE(K2780,MONTH(ExpensesDBTable[[#This Row],[Date]]))</f>
        <v>20175</v>
      </c>
      <c r="Q2780" s="36" t="s">
        <v>130</v>
      </c>
      <c r="R2780" s="36" t="s">
        <v>14</v>
      </c>
      <c r="S2780" s="38">
        <v>11</v>
      </c>
      <c r="T2780" s="36" t="s">
        <v>100</v>
      </c>
      <c r="U2780" s="36" t="s">
        <v>2466</v>
      </c>
    </row>
    <row r="2781" spans="10:21" x14ac:dyDescent="0.25">
      <c r="J2781" s="37">
        <v>42883</v>
      </c>
      <c r="K2781" s="36">
        <f t="shared" si="215"/>
        <v>2017</v>
      </c>
      <c r="L2781" s="36" t="str">
        <f t="shared" si="216"/>
        <v>May</v>
      </c>
      <c r="M2781" s="36">
        <f t="shared" si="217"/>
        <v>22</v>
      </c>
      <c r="N2781" s="36">
        <f t="shared" si="218"/>
        <v>28</v>
      </c>
      <c r="O2781" s="36" t="str">
        <f t="shared" si="219"/>
        <v>201722</v>
      </c>
      <c r="P2781" s="36" t="str">
        <f>CONCATENATE(K2781,MONTH(ExpensesDBTable[[#This Row],[Date]]))</f>
        <v>20175</v>
      </c>
      <c r="Q2781" s="36" t="s">
        <v>119</v>
      </c>
      <c r="R2781" s="36" t="s">
        <v>14</v>
      </c>
      <c r="S2781" s="38">
        <v>15.05</v>
      </c>
      <c r="T2781" s="36" t="s">
        <v>100</v>
      </c>
      <c r="U2781" s="36" t="s">
        <v>2467</v>
      </c>
    </row>
    <row r="2782" spans="10:21" x14ac:dyDescent="0.25">
      <c r="J2782" s="37">
        <v>42883</v>
      </c>
      <c r="K2782" s="36">
        <f t="shared" si="215"/>
        <v>2017</v>
      </c>
      <c r="L2782" s="36" t="str">
        <f t="shared" si="216"/>
        <v>May</v>
      </c>
      <c r="M2782" s="36">
        <f t="shared" si="217"/>
        <v>22</v>
      </c>
      <c r="N2782" s="36">
        <f t="shared" si="218"/>
        <v>28</v>
      </c>
      <c r="O2782" s="36" t="str">
        <f t="shared" si="219"/>
        <v>201722</v>
      </c>
      <c r="P2782" s="36" t="str">
        <f>CONCATENATE(K2782,MONTH(ExpensesDBTable[[#This Row],[Date]]))</f>
        <v>20175</v>
      </c>
      <c r="Q2782" s="36" t="s">
        <v>182</v>
      </c>
      <c r="R2782" s="36" t="s">
        <v>16</v>
      </c>
      <c r="S2782" s="38">
        <v>29.99</v>
      </c>
      <c r="T2782" s="36" t="s">
        <v>106</v>
      </c>
      <c r="U2782" s="36" t="s">
        <v>2468</v>
      </c>
    </row>
    <row r="2783" spans="10:21" x14ac:dyDescent="0.25">
      <c r="J2783" s="37">
        <v>42883</v>
      </c>
      <c r="K2783" s="36">
        <f t="shared" si="215"/>
        <v>2017</v>
      </c>
      <c r="L2783" s="36" t="str">
        <f t="shared" si="216"/>
        <v>May</v>
      </c>
      <c r="M2783" s="36">
        <f t="shared" si="217"/>
        <v>22</v>
      </c>
      <c r="N2783" s="36">
        <f t="shared" si="218"/>
        <v>28</v>
      </c>
      <c r="O2783" s="36" t="str">
        <f t="shared" si="219"/>
        <v>201722</v>
      </c>
      <c r="P2783" s="36" t="str">
        <f>CONCATENATE(K2783,MONTH(ExpensesDBTable[[#This Row],[Date]]))</f>
        <v>20175</v>
      </c>
      <c r="Q2783" s="36" t="s">
        <v>182</v>
      </c>
      <c r="R2783" s="36" t="s">
        <v>14</v>
      </c>
      <c r="S2783" s="38">
        <v>9.5</v>
      </c>
      <c r="T2783" s="36" t="s">
        <v>100</v>
      </c>
      <c r="U2783" s="36" t="s">
        <v>733</v>
      </c>
    </row>
    <row r="2784" spans="10:21" x14ac:dyDescent="0.25">
      <c r="J2784" s="37">
        <v>42883</v>
      </c>
      <c r="K2784" s="36">
        <f t="shared" si="215"/>
        <v>2017</v>
      </c>
      <c r="L2784" s="36" t="str">
        <f t="shared" si="216"/>
        <v>May</v>
      </c>
      <c r="M2784" s="36">
        <f t="shared" si="217"/>
        <v>22</v>
      </c>
      <c r="N2784" s="36">
        <f t="shared" si="218"/>
        <v>28</v>
      </c>
      <c r="O2784" s="36" t="str">
        <f t="shared" si="219"/>
        <v>201722</v>
      </c>
      <c r="P2784" s="36" t="str">
        <f>CONCATENATE(K2784,MONTH(ExpensesDBTable[[#This Row],[Date]]))</f>
        <v>20175</v>
      </c>
      <c r="Q2784" s="36" t="s">
        <v>155</v>
      </c>
      <c r="R2784" s="36" t="s">
        <v>26</v>
      </c>
      <c r="S2784" s="38">
        <v>15</v>
      </c>
      <c r="T2784" s="36" t="s">
        <v>106</v>
      </c>
      <c r="U2784" s="36" t="s">
        <v>2469</v>
      </c>
    </row>
    <row r="2785" spans="10:21" x14ac:dyDescent="0.25">
      <c r="J2785" s="37">
        <v>42883</v>
      </c>
      <c r="K2785" s="36">
        <f t="shared" si="215"/>
        <v>2017</v>
      </c>
      <c r="L2785" s="36" t="str">
        <f t="shared" si="216"/>
        <v>May</v>
      </c>
      <c r="M2785" s="36">
        <f t="shared" si="217"/>
        <v>22</v>
      </c>
      <c r="N2785" s="36">
        <f t="shared" si="218"/>
        <v>28</v>
      </c>
      <c r="O2785" s="36" t="str">
        <f t="shared" si="219"/>
        <v>201722</v>
      </c>
      <c r="P2785" s="36" t="str">
        <f>CONCATENATE(K2785,MONTH(ExpensesDBTable[[#This Row],[Date]]))</f>
        <v>20175</v>
      </c>
      <c r="Q2785" s="36" t="s">
        <v>2470</v>
      </c>
      <c r="R2785" s="36" t="s">
        <v>26</v>
      </c>
      <c r="S2785" s="38">
        <v>70.489999999999995</v>
      </c>
      <c r="T2785" s="36" t="s">
        <v>106</v>
      </c>
      <c r="U2785" s="36" t="s">
        <v>2471</v>
      </c>
    </row>
    <row r="2786" spans="10:21" x14ac:dyDescent="0.25">
      <c r="J2786" s="37">
        <v>42884</v>
      </c>
      <c r="K2786" s="36">
        <f t="shared" si="215"/>
        <v>2017</v>
      </c>
      <c r="L2786" s="36" t="str">
        <f t="shared" si="216"/>
        <v>May</v>
      </c>
      <c r="M2786" s="36">
        <f t="shared" si="217"/>
        <v>23</v>
      </c>
      <c r="N2786" s="36">
        <f t="shared" si="218"/>
        <v>29</v>
      </c>
      <c r="O2786" s="36" t="str">
        <f t="shared" si="219"/>
        <v>201723</v>
      </c>
      <c r="P2786" s="36" t="str">
        <f>CONCATENATE(K2786,MONTH(ExpensesDBTable[[#This Row],[Date]]))</f>
        <v>20175</v>
      </c>
      <c r="Q2786" s="36" t="s">
        <v>182</v>
      </c>
      <c r="R2786" s="36" t="s">
        <v>14</v>
      </c>
      <c r="S2786" s="38">
        <v>5</v>
      </c>
      <c r="T2786" s="36" t="s">
        <v>100</v>
      </c>
      <c r="U2786" s="36" t="s">
        <v>429</v>
      </c>
    </row>
    <row r="2787" spans="10:21" x14ac:dyDescent="0.25">
      <c r="J2787" s="37">
        <v>42884</v>
      </c>
      <c r="K2787" s="36">
        <f t="shared" si="215"/>
        <v>2017</v>
      </c>
      <c r="L2787" s="36" t="str">
        <f t="shared" si="216"/>
        <v>May</v>
      </c>
      <c r="M2787" s="36">
        <f t="shared" si="217"/>
        <v>23</v>
      </c>
      <c r="N2787" s="36">
        <f t="shared" si="218"/>
        <v>29</v>
      </c>
      <c r="O2787" s="36" t="str">
        <f t="shared" si="219"/>
        <v>201723</v>
      </c>
      <c r="P2787" s="36" t="str">
        <f>CONCATENATE(K2787,MONTH(ExpensesDBTable[[#This Row],[Date]]))</f>
        <v>20175</v>
      </c>
      <c r="Q2787" s="36" t="s">
        <v>533</v>
      </c>
      <c r="R2787" s="36" t="s">
        <v>23</v>
      </c>
      <c r="S2787" s="38">
        <v>70</v>
      </c>
      <c r="T2787" s="36" t="s">
        <v>106</v>
      </c>
      <c r="U2787" s="36" t="s">
        <v>1492</v>
      </c>
    </row>
    <row r="2788" spans="10:21" x14ac:dyDescent="0.25">
      <c r="J2788" s="37">
        <v>42884</v>
      </c>
      <c r="K2788" s="36">
        <f t="shared" si="215"/>
        <v>2017</v>
      </c>
      <c r="L2788" s="36" t="str">
        <f t="shared" si="216"/>
        <v>May</v>
      </c>
      <c r="M2788" s="36">
        <f t="shared" si="217"/>
        <v>23</v>
      </c>
      <c r="N2788" s="36">
        <f t="shared" si="218"/>
        <v>29</v>
      </c>
      <c r="O2788" s="36" t="str">
        <f t="shared" si="219"/>
        <v>201723</v>
      </c>
      <c r="P2788" s="36" t="str">
        <f>CONCATENATE(K2788,MONTH(ExpensesDBTable[[#This Row],[Date]]))</f>
        <v>20175</v>
      </c>
      <c r="Q2788" s="36" t="s">
        <v>108</v>
      </c>
      <c r="R2788" s="36" t="s">
        <v>14</v>
      </c>
      <c r="S2788" s="38">
        <v>6.5</v>
      </c>
      <c r="T2788" s="36" t="s">
        <v>100</v>
      </c>
      <c r="U2788" s="36" t="s">
        <v>2472</v>
      </c>
    </row>
    <row r="2789" spans="10:21" x14ac:dyDescent="0.25">
      <c r="J2789" s="37">
        <v>42885</v>
      </c>
      <c r="K2789" s="36">
        <f t="shared" si="215"/>
        <v>2017</v>
      </c>
      <c r="L2789" s="36" t="str">
        <f t="shared" si="216"/>
        <v>May</v>
      </c>
      <c r="M2789" s="36">
        <f t="shared" si="217"/>
        <v>23</v>
      </c>
      <c r="N2789" s="36">
        <f t="shared" si="218"/>
        <v>30</v>
      </c>
      <c r="O2789" s="36" t="str">
        <f t="shared" si="219"/>
        <v>201723</v>
      </c>
      <c r="P2789" s="36" t="str">
        <f>CONCATENATE(K2789,MONTH(ExpensesDBTable[[#This Row],[Date]]))</f>
        <v>20175</v>
      </c>
      <c r="Q2789" s="36" t="s">
        <v>119</v>
      </c>
      <c r="R2789" s="36" t="s">
        <v>14</v>
      </c>
      <c r="S2789" s="38">
        <v>4.96</v>
      </c>
      <c r="T2789" s="36" t="s">
        <v>100</v>
      </c>
      <c r="U2789" s="36" t="s">
        <v>2473</v>
      </c>
    </row>
    <row r="2790" spans="10:21" x14ac:dyDescent="0.25">
      <c r="J2790" s="37">
        <v>42885</v>
      </c>
      <c r="K2790" s="36">
        <f t="shared" si="215"/>
        <v>2017</v>
      </c>
      <c r="L2790" s="36" t="str">
        <f t="shared" si="216"/>
        <v>May</v>
      </c>
      <c r="M2790" s="36">
        <f t="shared" si="217"/>
        <v>23</v>
      </c>
      <c r="N2790" s="36">
        <f t="shared" si="218"/>
        <v>30</v>
      </c>
      <c r="O2790" s="36" t="str">
        <f t="shared" si="219"/>
        <v>201723</v>
      </c>
      <c r="P2790" s="36" t="str">
        <f>CONCATENATE(K2790,MONTH(ExpensesDBTable[[#This Row],[Date]]))</f>
        <v>20175</v>
      </c>
      <c r="Q2790" s="36" t="s">
        <v>108</v>
      </c>
      <c r="R2790" s="36" t="s">
        <v>14</v>
      </c>
      <c r="S2790" s="38">
        <v>7.22</v>
      </c>
      <c r="T2790" s="36" t="s">
        <v>100</v>
      </c>
      <c r="U2790" s="36" t="s">
        <v>2474</v>
      </c>
    </row>
    <row r="2791" spans="10:21" x14ac:dyDescent="0.25">
      <c r="J2791" s="37">
        <v>42885</v>
      </c>
      <c r="K2791" s="36">
        <f t="shared" si="215"/>
        <v>2017</v>
      </c>
      <c r="L2791" s="36" t="str">
        <f t="shared" si="216"/>
        <v>May</v>
      </c>
      <c r="M2791" s="36">
        <f t="shared" si="217"/>
        <v>23</v>
      </c>
      <c r="N2791" s="36">
        <f t="shared" si="218"/>
        <v>30</v>
      </c>
      <c r="O2791" s="36" t="str">
        <f t="shared" si="219"/>
        <v>201723</v>
      </c>
      <c r="P2791" s="36" t="str">
        <f>CONCATENATE(K2791,MONTH(ExpensesDBTable[[#This Row],[Date]]))</f>
        <v>20175</v>
      </c>
      <c r="Q2791" s="36" t="s">
        <v>1238</v>
      </c>
      <c r="R2791" s="36" t="s">
        <v>22</v>
      </c>
      <c r="S2791" s="38">
        <v>20</v>
      </c>
      <c r="T2791" s="36" t="s">
        <v>106</v>
      </c>
      <c r="U2791" s="36" t="s">
        <v>2475</v>
      </c>
    </row>
    <row r="2792" spans="10:21" x14ac:dyDescent="0.25">
      <c r="J2792" s="37">
        <v>42886</v>
      </c>
      <c r="K2792" s="36">
        <f t="shared" si="215"/>
        <v>2017</v>
      </c>
      <c r="L2792" s="36" t="str">
        <f t="shared" si="216"/>
        <v>May</v>
      </c>
      <c r="M2792" s="36">
        <f t="shared" si="217"/>
        <v>23</v>
      </c>
      <c r="N2792" s="36">
        <f t="shared" si="218"/>
        <v>31</v>
      </c>
      <c r="O2792" s="36" t="str">
        <f t="shared" si="219"/>
        <v>201723</v>
      </c>
      <c r="P2792" s="36" t="str">
        <f>CONCATENATE(K2792,MONTH(ExpensesDBTable[[#This Row],[Date]]))</f>
        <v>20175</v>
      </c>
      <c r="Q2792" s="36" t="s">
        <v>182</v>
      </c>
      <c r="R2792" s="36" t="s">
        <v>25</v>
      </c>
      <c r="S2792" s="38">
        <v>5.35</v>
      </c>
      <c r="T2792" s="36" t="s">
        <v>106</v>
      </c>
      <c r="U2792" s="36" t="s">
        <v>2476</v>
      </c>
    </row>
    <row r="2793" spans="10:21" x14ac:dyDescent="0.25">
      <c r="J2793" s="37">
        <v>42886</v>
      </c>
      <c r="K2793" s="36">
        <f t="shared" si="215"/>
        <v>2017</v>
      </c>
      <c r="L2793" s="36" t="str">
        <f t="shared" si="216"/>
        <v>May</v>
      </c>
      <c r="M2793" s="36">
        <f t="shared" si="217"/>
        <v>23</v>
      </c>
      <c r="N2793" s="36">
        <f t="shared" si="218"/>
        <v>31</v>
      </c>
      <c r="O2793" s="36" t="str">
        <f t="shared" si="219"/>
        <v>201723</v>
      </c>
      <c r="P2793" s="36" t="str">
        <f>CONCATENATE(K2793,MONTH(ExpensesDBTable[[#This Row],[Date]]))</f>
        <v>20175</v>
      </c>
      <c r="Q2793" s="36" t="s">
        <v>182</v>
      </c>
      <c r="R2793" s="36" t="s">
        <v>14</v>
      </c>
      <c r="S2793" s="38">
        <v>3.8</v>
      </c>
      <c r="T2793" s="36" t="s">
        <v>100</v>
      </c>
      <c r="U2793" s="36" t="s">
        <v>2477</v>
      </c>
    </row>
    <row r="2794" spans="10:21" x14ac:dyDescent="0.25">
      <c r="J2794" s="37">
        <v>42886</v>
      </c>
      <c r="K2794" s="36">
        <f t="shared" si="215"/>
        <v>2017</v>
      </c>
      <c r="L2794" s="36" t="str">
        <f t="shared" si="216"/>
        <v>May</v>
      </c>
      <c r="M2794" s="36">
        <f t="shared" si="217"/>
        <v>23</v>
      </c>
      <c r="N2794" s="36">
        <f t="shared" si="218"/>
        <v>31</v>
      </c>
      <c r="O2794" s="36" t="str">
        <f t="shared" si="219"/>
        <v>201723</v>
      </c>
      <c r="P2794" s="36" t="str">
        <f>CONCATENATE(K2794,MONTH(ExpensesDBTable[[#This Row],[Date]]))</f>
        <v>20175</v>
      </c>
      <c r="Q2794" s="36" t="s">
        <v>145</v>
      </c>
      <c r="R2794" s="36" t="s">
        <v>23</v>
      </c>
      <c r="S2794" s="38">
        <v>67.069999999999993</v>
      </c>
      <c r="T2794" s="36" t="s">
        <v>106</v>
      </c>
      <c r="U2794" s="36" t="s">
        <v>1909</v>
      </c>
    </row>
    <row r="2795" spans="10:21" x14ac:dyDescent="0.25">
      <c r="J2795" s="37">
        <v>42887</v>
      </c>
      <c r="K2795" s="36">
        <f t="shared" si="215"/>
        <v>2017</v>
      </c>
      <c r="L2795" s="36" t="str">
        <f t="shared" si="216"/>
        <v>June</v>
      </c>
      <c r="M2795" s="36">
        <f t="shared" si="217"/>
        <v>23</v>
      </c>
      <c r="N2795" s="36">
        <f t="shared" si="218"/>
        <v>1</v>
      </c>
      <c r="O2795" s="36" t="str">
        <f t="shared" si="219"/>
        <v>201723</v>
      </c>
      <c r="P2795" s="36" t="str">
        <f>CONCATENATE(K2795,MONTH(ExpensesDBTable[[#This Row],[Date]]))</f>
        <v>20176</v>
      </c>
      <c r="Q2795" s="36" t="s">
        <v>182</v>
      </c>
      <c r="R2795" s="36" t="s">
        <v>14</v>
      </c>
      <c r="S2795" s="38">
        <v>3.8</v>
      </c>
      <c r="T2795" s="36" t="s">
        <v>100</v>
      </c>
      <c r="U2795" s="36" t="s">
        <v>1392</v>
      </c>
    </row>
    <row r="2796" spans="10:21" x14ac:dyDescent="0.25">
      <c r="J2796" s="37">
        <v>42887</v>
      </c>
      <c r="K2796" s="36">
        <f t="shared" si="215"/>
        <v>2017</v>
      </c>
      <c r="L2796" s="36" t="str">
        <f t="shared" si="216"/>
        <v>June</v>
      </c>
      <c r="M2796" s="36">
        <f t="shared" si="217"/>
        <v>23</v>
      </c>
      <c r="N2796" s="36">
        <f t="shared" si="218"/>
        <v>1</v>
      </c>
      <c r="O2796" s="36" t="str">
        <f t="shared" si="219"/>
        <v>201723</v>
      </c>
      <c r="P2796" s="36" t="str">
        <f>CONCATENATE(K2796,MONTH(ExpensesDBTable[[#This Row],[Date]]))</f>
        <v>20176</v>
      </c>
      <c r="Q2796" s="36" t="s">
        <v>550</v>
      </c>
      <c r="R2796" s="36" t="s">
        <v>14</v>
      </c>
      <c r="S2796" s="38">
        <v>5</v>
      </c>
      <c r="T2796" s="36" t="s">
        <v>100</v>
      </c>
      <c r="U2796" s="36" t="s">
        <v>2478</v>
      </c>
    </row>
    <row r="2797" spans="10:21" x14ac:dyDescent="0.25">
      <c r="J2797" s="37">
        <v>42887</v>
      </c>
      <c r="K2797" s="36">
        <f t="shared" si="215"/>
        <v>2017</v>
      </c>
      <c r="L2797" s="36" t="str">
        <f t="shared" si="216"/>
        <v>June</v>
      </c>
      <c r="M2797" s="36">
        <f t="shared" si="217"/>
        <v>23</v>
      </c>
      <c r="N2797" s="36">
        <f t="shared" si="218"/>
        <v>1</v>
      </c>
      <c r="O2797" s="36" t="str">
        <f t="shared" si="219"/>
        <v>201723</v>
      </c>
      <c r="P2797" s="36" t="str">
        <f>CONCATENATE(K2797,MONTH(ExpensesDBTable[[#This Row],[Date]]))</f>
        <v>20176</v>
      </c>
      <c r="Q2797" s="36" t="s">
        <v>108</v>
      </c>
      <c r="R2797" s="36" t="s">
        <v>14</v>
      </c>
      <c r="S2797" s="38">
        <v>3.5</v>
      </c>
      <c r="T2797" s="36" t="s">
        <v>100</v>
      </c>
      <c r="U2797" s="36" t="s">
        <v>139</v>
      </c>
    </row>
    <row r="2798" spans="10:21" x14ac:dyDescent="0.25">
      <c r="J2798" s="37">
        <v>42887</v>
      </c>
      <c r="K2798" s="36">
        <f t="shared" si="215"/>
        <v>2017</v>
      </c>
      <c r="L2798" s="36" t="str">
        <f t="shared" si="216"/>
        <v>June</v>
      </c>
      <c r="M2798" s="36">
        <f t="shared" si="217"/>
        <v>23</v>
      </c>
      <c r="N2798" s="36">
        <f t="shared" si="218"/>
        <v>1</v>
      </c>
      <c r="O2798" s="36" t="str">
        <f t="shared" si="219"/>
        <v>201723</v>
      </c>
      <c r="P2798" s="36" t="str">
        <f>CONCATENATE(K2798,MONTH(ExpensesDBTable[[#This Row],[Date]]))</f>
        <v>20176</v>
      </c>
      <c r="Q2798" s="36" t="s">
        <v>122</v>
      </c>
      <c r="R2798" s="36" t="s">
        <v>11</v>
      </c>
      <c r="S2798" s="38">
        <v>12</v>
      </c>
      <c r="T2798" s="36" t="s">
        <v>106</v>
      </c>
      <c r="U2798" s="36" t="s">
        <v>509</v>
      </c>
    </row>
    <row r="2799" spans="10:21" x14ac:dyDescent="0.25">
      <c r="J2799" s="37">
        <v>42887</v>
      </c>
      <c r="K2799" s="36">
        <f t="shared" si="215"/>
        <v>2017</v>
      </c>
      <c r="L2799" s="36" t="str">
        <f t="shared" si="216"/>
        <v>June</v>
      </c>
      <c r="M2799" s="36">
        <f t="shared" si="217"/>
        <v>23</v>
      </c>
      <c r="N2799" s="36">
        <f t="shared" si="218"/>
        <v>1</v>
      </c>
      <c r="O2799" s="36" t="str">
        <f t="shared" si="219"/>
        <v>201723</v>
      </c>
      <c r="P2799" s="36" t="str">
        <f>CONCATENATE(K2799,MONTH(ExpensesDBTable[[#This Row],[Date]]))</f>
        <v>20176</v>
      </c>
      <c r="Q2799" s="36" t="s">
        <v>1204</v>
      </c>
      <c r="R2799" s="36" t="s">
        <v>23</v>
      </c>
      <c r="S2799" s="38">
        <v>35</v>
      </c>
      <c r="T2799" s="36" t="s">
        <v>106</v>
      </c>
      <c r="U2799" s="36" t="s">
        <v>2479</v>
      </c>
    </row>
    <row r="2800" spans="10:21" x14ac:dyDescent="0.25">
      <c r="J2800" s="37">
        <v>42888</v>
      </c>
      <c r="K2800" s="36">
        <f t="shared" si="215"/>
        <v>2017</v>
      </c>
      <c r="L2800" s="36" t="str">
        <f t="shared" si="216"/>
        <v>June</v>
      </c>
      <c r="M2800" s="36">
        <f t="shared" si="217"/>
        <v>23</v>
      </c>
      <c r="N2800" s="36">
        <f t="shared" si="218"/>
        <v>2</v>
      </c>
      <c r="O2800" s="36" t="str">
        <f t="shared" si="219"/>
        <v>201723</v>
      </c>
      <c r="P2800" s="36" t="str">
        <f>CONCATENATE(K2800,MONTH(ExpensesDBTable[[#This Row],[Date]]))</f>
        <v>20176</v>
      </c>
      <c r="Q2800" s="36" t="s">
        <v>199</v>
      </c>
      <c r="R2800" s="36" t="s">
        <v>14</v>
      </c>
      <c r="S2800" s="38">
        <v>15</v>
      </c>
      <c r="T2800" s="36" t="s">
        <v>100</v>
      </c>
      <c r="U2800" s="36" t="s">
        <v>2355</v>
      </c>
    </row>
    <row r="2801" spans="10:21" x14ac:dyDescent="0.25">
      <c r="J2801" s="37">
        <v>42888</v>
      </c>
      <c r="K2801" s="36">
        <f t="shared" si="215"/>
        <v>2017</v>
      </c>
      <c r="L2801" s="36" t="str">
        <f t="shared" si="216"/>
        <v>June</v>
      </c>
      <c r="M2801" s="36">
        <f t="shared" si="217"/>
        <v>23</v>
      </c>
      <c r="N2801" s="36">
        <f t="shared" si="218"/>
        <v>2</v>
      </c>
      <c r="O2801" s="36" t="str">
        <f t="shared" si="219"/>
        <v>201723</v>
      </c>
      <c r="P2801" s="36" t="str">
        <f>CONCATENATE(K2801,MONTH(ExpensesDBTable[[#This Row],[Date]]))</f>
        <v>20176</v>
      </c>
      <c r="Q2801" s="36" t="s">
        <v>108</v>
      </c>
      <c r="R2801" s="36" t="s">
        <v>14</v>
      </c>
      <c r="S2801" s="38">
        <v>3.15</v>
      </c>
      <c r="T2801" s="36" t="s">
        <v>100</v>
      </c>
      <c r="U2801" s="36" t="s">
        <v>2480</v>
      </c>
    </row>
    <row r="2802" spans="10:21" x14ac:dyDescent="0.25">
      <c r="J2802" s="37">
        <v>42888</v>
      </c>
      <c r="K2802" s="36">
        <f t="shared" si="215"/>
        <v>2017</v>
      </c>
      <c r="L2802" s="36" t="str">
        <f t="shared" si="216"/>
        <v>June</v>
      </c>
      <c r="M2802" s="36">
        <f t="shared" si="217"/>
        <v>23</v>
      </c>
      <c r="N2802" s="36">
        <f t="shared" si="218"/>
        <v>2</v>
      </c>
      <c r="O2802" s="36" t="str">
        <f t="shared" si="219"/>
        <v>201723</v>
      </c>
      <c r="P2802" s="36" t="str">
        <f>CONCATENATE(K2802,MONTH(ExpensesDBTable[[#This Row],[Date]]))</f>
        <v>20176</v>
      </c>
      <c r="Q2802" s="36" t="s">
        <v>119</v>
      </c>
      <c r="R2802" s="36" t="s">
        <v>14</v>
      </c>
      <c r="S2802" s="38">
        <v>21.49</v>
      </c>
      <c r="T2802" s="36" t="s">
        <v>100</v>
      </c>
      <c r="U2802" s="36" t="s">
        <v>2481</v>
      </c>
    </row>
    <row r="2803" spans="10:21" x14ac:dyDescent="0.25">
      <c r="J2803" s="37">
        <v>42889</v>
      </c>
      <c r="K2803" s="36">
        <f t="shared" si="215"/>
        <v>2017</v>
      </c>
      <c r="L2803" s="36" t="str">
        <f t="shared" si="216"/>
        <v>June</v>
      </c>
      <c r="M2803" s="36">
        <f t="shared" si="217"/>
        <v>23</v>
      </c>
      <c r="N2803" s="36">
        <f t="shared" si="218"/>
        <v>3</v>
      </c>
      <c r="O2803" s="36" t="str">
        <f t="shared" si="219"/>
        <v>201723</v>
      </c>
      <c r="P2803" s="36" t="str">
        <f>CONCATENATE(K2803,MONTH(ExpensesDBTable[[#This Row],[Date]]))</f>
        <v>20176</v>
      </c>
      <c r="Q2803" s="36" t="s">
        <v>1238</v>
      </c>
      <c r="R2803" s="36" t="s">
        <v>22</v>
      </c>
      <c r="S2803" s="38">
        <v>42.61</v>
      </c>
      <c r="T2803" s="36" t="s">
        <v>106</v>
      </c>
      <c r="U2803" s="36" t="s">
        <v>2482</v>
      </c>
    </row>
    <row r="2804" spans="10:21" x14ac:dyDescent="0.25">
      <c r="J2804" s="37">
        <v>42889</v>
      </c>
      <c r="K2804" s="36">
        <f t="shared" si="215"/>
        <v>2017</v>
      </c>
      <c r="L2804" s="36" t="str">
        <f t="shared" si="216"/>
        <v>June</v>
      </c>
      <c r="M2804" s="36">
        <f t="shared" si="217"/>
        <v>23</v>
      </c>
      <c r="N2804" s="36">
        <f t="shared" si="218"/>
        <v>3</v>
      </c>
      <c r="O2804" s="36" t="str">
        <f t="shared" si="219"/>
        <v>201723</v>
      </c>
      <c r="P2804" s="36" t="str">
        <f>CONCATENATE(K2804,MONTH(ExpensesDBTable[[#This Row],[Date]]))</f>
        <v>20176</v>
      </c>
      <c r="Q2804" s="36" t="s">
        <v>182</v>
      </c>
      <c r="R2804" s="36" t="s">
        <v>19</v>
      </c>
      <c r="S2804" s="38">
        <v>29</v>
      </c>
      <c r="T2804" s="36" t="s">
        <v>100</v>
      </c>
      <c r="U2804" s="36" t="s">
        <v>2483</v>
      </c>
    </row>
    <row r="2805" spans="10:21" x14ac:dyDescent="0.25">
      <c r="J2805" s="37">
        <v>42889</v>
      </c>
      <c r="K2805" s="36">
        <f t="shared" si="215"/>
        <v>2017</v>
      </c>
      <c r="L2805" s="36" t="str">
        <f t="shared" si="216"/>
        <v>June</v>
      </c>
      <c r="M2805" s="36">
        <f t="shared" si="217"/>
        <v>23</v>
      </c>
      <c r="N2805" s="36">
        <f t="shared" si="218"/>
        <v>3</v>
      </c>
      <c r="O2805" s="36" t="str">
        <f t="shared" si="219"/>
        <v>201723</v>
      </c>
      <c r="P2805" s="36" t="str">
        <f>CONCATENATE(K2805,MONTH(ExpensesDBTable[[#This Row],[Date]]))</f>
        <v>20176</v>
      </c>
      <c r="Q2805" s="36" t="s">
        <v>1051</v>
      </c>
      <c r="R2805" s="36" t="s">
        <v>14</v>
      </c>
      <c r="S2805" s="38">
        <v>4.7</v>
      </c>
      <c r="T2805" s="36" t="s">
        <v>100</v>
      </c>
      <c r="U2805" s="36" t="s">
        <v>357</v>
      </c>
    </row>
    <row r="2806" spans="10:21" x14ac:dyDescent="0.25">
      <c r="J2806" s="37">
        <v>42889</v>
      </c>
      <c r="K2806" s="36">
        <f t="shared" si="215"/>
        <v>2017</v>
      </c>
      <c r="L2806" s="36" t="str">
        <f t="shared" si="216"/>
        <v>June</v>
      </c>
      <c r="M2806" s="36">
        <f t="shared" si="217"/>
        <v>23</v>
      </c>
      <c r="N2806" s="36">
        <f t="shared" si="218"/>
        <v>3</v>
      </c>
      <c r="O2806" s="36" t="str">
        <f t="shared" si="219"/>
        <v>201723</v>
      </c>
      <c r="P2806" s="36" t="str">
        <f>CONCATENATE(K2806,MONTH(ExpensesDBTable[[#This Row],[Date]]))</f>
        <v>20176</v>
      </c>
      <c r="Q2806" s="36" t="s">
        <v>128</v>
      </c>
      <c r="R2806" s="36" t="s">
        <v>22</v>
      </c>
      <c r="S2806" s="38">
        <v>324.72000000000003</v>
      </c>
      <c r="T2806" s="36" t="s">
        <v>106</v>
      </c>
      <c r="U2806" s="36" t="s">
        <v>2484</v>
      </c>
    </row>
    <row r="2807" spans="10:21" x14ac:dyDescent="0.25">
      <c r="J2807" s="37">
        <v>42889</v>
      </c>
      <c r="K2807" s="36">
        <f t="shared" si="215"/>
        <v>2017</v>
      </c>
      <c r="L2807" s="36" t="str">
        <f t="shared" si="216"/>
        <v>June</v>
      </c>
      <c r="M2807" s="36">
        <f t="shared" si="217"/>
        <v>23</v>
      </c>
      <c r="N2807" s="36">
        <f t="shared" si="218"/>
        <v>3</v>
      </c>
      <c r="O2807" s="36" t="str">
        <f t="shared" si="219"/>
        <v>201723</v>
      </c>
      <c r="P2807" s="36" t="str">
        <f>CONCATENATE(K2807,MONTH(ExpensesDBTable[[#This Row],[Date]]))</f>
        <v>20176</v>
      </c>
      <c r="Q2807" s="36" t="s">
        <v>1292</v>
      </c>
      <c r="R2807" s="36" t="s">
        <v>18</v>
      </c>
      <c r="S2807" s="38">
        <v>88</v>
      </c>
      <c r="T2807" s="36" t="s">
        <v>106</v>
      </c>
      <c r="U2807" s="36" t="s">
        <v>2485</v>
      </c>
    </row>
    <row r="2808" spans="10:21" x14ac:dyDescent="0.25">
      <c r="J2808" s="37">
        <v>42889</v>
      </c>
      <c r="K2808" s="36">
        <f t="shared" si="215"/>
        <v>2017</v>
      </c>
      <c r="L2808" s="36" t="str">
        <f t="shared" si="216"/>
        <v>June</v>
      </c>
      <c r="M2808" s="36">
        <f t="shared" si="217"/>
        <v>23</v>
      </c>
      <c r="N2808" s="36">
        <f t="shared" si="218"/>
        <v>3</v>
      </c>
      <c r="O2808" s="36" t="str">
        <f t="shared" si="219"/>
        <v>201723</v>
      </c>
      <c r="P2808" s="36" t="str">
        <f>CONCATENATE(K2808,MONTH(ExpensesDBTable[[#This Row],[Date]]))</f>
        <v>20176</v>
      </c>
      <c r="Q2808" s="36" t="s">
        <v>604</v>
      </c>
      <c r="R2808" s="36" t="s">
        <v>14</v>
      </c>
      <c r="S2808" s="38">
        <v>30</v>
      </c>
      <c r="T2808" s="36" t="s">
        <v>100</v>
      </c>
      <c r="U2808" s="36" t="s">
        <v>2486</v>
      </c>
    </row>
    <row r="2809" spans="10:21" x14ac:dyDescent="0.25">
      <c r="J2809" s="37">
        <v>42889</v>
      </c>
      <c r="K2809" s="36">
        <f t="shared" si="215"/>
        <v>2017</v>
      </c>
      <c r="L2809" s="36" t="str">
        <f t="shared" si="216"/>
        <v>June</v>
      </c>
      <c r="M2809" s="36">
        <f t="shared" si="217"/>
        <v>23</v>
      </c>
      <c r="N2809" s="36">
        <f t="shared" si="218"/>
        <v>3</v>
      </c>
      <c r="O2809" s="36" t="str">
        <f t="shared" si="219"/>
        <v>201723</v>
      </c>
      <c r="P2809" s="36" t="str">
        <f>CONCATENATE(K2809,MONTH(ExpensesDBTable[[#This Row],[Date]]))</f>
        <v>20176</v>
      </c>
      <c r="Q2809" s="36" t="s">
        <v>108</v>
      </c>
      <c r="R2809" s="36" t="s">
        <v>14</v>
      </c>
      <c r="S2809" s="38">
        <v>2.4</v>
      </c>
      <c r="T2809" s="36" t="s">
        <v>100</v>
      </c>
      <c r="U2809" s="36" t="s">
        <v>2487</v>
      </c>
    </row>
    <row r="2810" spans="10:21" x14ac:dyDescent="0.25">
      <c r="J2810" s="37">
        <v>42889</v>
      </c>
      <c r="K2810" s="36">
        <f t="shared" si="215"/>
        <v>2017</v>
      </c>
      <c r="L2810" s="36" t="str">
        <f t="shared" si="216"/>
        <v>June</v>
      </c>
      <c r="M2810" s="36">
        <f t="shared" si="217"/>
        <v>23</v>
      </c>
      <c r="N2810" s="36">
        <f t="shared" si="218"/>
        <v>3</v>
      </c>
      <c r="O2810" s="36" t="str">
        <f t="shared" si="219"/>
        <v>201723</v>
      </c>
      <c r="P2810" s="36" t="str">
        <f>CONCATENATE(K2810,MONTH(ExpensesDBTable[[#This Row],[Date]]))</f>
        <v>20176</v>
      </c>
      <c r="Q2810" s="36" t="s">
        <v>119</v>
      </c>
      <c r="R2810" s="36" t="s">
        <v>14</v>
      </c>
      <c r="S2810" s="38">
        <v>7.15</v>
      </c>
      <c r="T2810" s="36" t="s">
        <v>100</v>
      </c>
      <c r="U2810" s="36" t="s">
        <v>2488</v>
      </c>
    </row>
    <row r="2811" spans="10:21" x14ac:dyDescent="0.25">
      <c r="J2811" s="37">
        <v>42892</v>
      </c>
      <c r="K2811" s="36">
        <f t="shared" si="215"/>
        <v>2017</v>
      </c>
      <c r="L2811" s="36" t="str">
        <f t="shared" si="216"/>
        <v>June</v>
      </c>
      <c r="M2811" s="36">
        <f t="shared" si="217"/>
        <v>24</v>
      </c>
      <c r="N2811" s="36">
        <f t="shared" si="218"/>
        <v>6</v>
      </c>
      <c r="O2811" s="36" t="str">
        <f t="shared" si="219"/>
        <v>201724</v>
      </c>
      <c r="P2811" s="36" t="str">
        <f>CONCATENATE(K2811,MONTH(ExpensesDBTable[[#This Row],[Date]]))</f>
        <v>20176</v>
      </c>
      <c r="Q2811" s="36" t="s">
        <v>182</v>
      </c>
      <c r="R2811" s="36" t="s">
        <v>17</v>
      </c>
      <c r="S2811" s="38">
        <v>14</v>
      </c>
      <c r="T2811" s="36" t="s">
        <v>106</v>
      </c>
      <c r="U2811" s="36" t="s">
        <v>1187</v>
      </c>
    </row>
    <row r="2812" spans="10:21" x14ac:dyDescent="0.25">
      <c r="J2812" s="37">
        <v>42893</v>
      </c>
      <c r="K2812" s="36">
        <f t="shared" si="215"/>
        <v>2017</v>
      </c>
      <c r="L2812" s="36" t="str">
        <f t="shared" si="216"/>
        <v>June</v>
      </c>
      <c r="M2812" s="36">
        <f t="shared" si="217"/>
        <v>24</v>
      </c>
      <c r="N2812" s="36">
        <f t="shared" si="218"/>
        <v>7</v>
      </c>
      <c r="O2812" s="36" t="str">
        <f t="shared" si="219"/>
        <v>201724</v>
      </c>
      <c r="P2812" s="36" t="str">
        <f>CONCATENATE(K2812,MONTH(ExpensesDBTable[[#This Row],[Date]]))</f>
        <v>20176</v>
      </c>
      <c r="Q2812" s="36" t="s">
        <v>122</v>
      </c>
      <c r="R2812" s="36" t="s">
        <v>11</v>
      </c>
      <c r="S2812" s="38">
        <v>10</v>
      </c>
      <c r="T2812" s="36" t="s">
        <v>100</v>
      </c>
      <c r="U2812" s="36" t="s">
        <v>509</v>
      </c>
    </row>
    <row r="2813" spans="10:21" x14ac:dyDescent="0.25">
      <c r="J2813" s="37">
        <v>42893</v>
      </c>
      <c r="K2813" s="36">
        <f t="shared" si="215"/>
        <v>2017</v>
      </c>
      <c r="L2813" s="36" t="str">
        <f t="shared" si="216"/>
        <v>June</v>
      </c>
      <c r="M2813" s="36">
        <f t="shared" si="217"/>
        <v>24</v>
      </c>
      <c r="N2813" s="36">
        <f t="shared" si="218"/>
        <v>7</v>
      </c>
      <c r="O2813" s="36" t="str">
        <f t="shared" si="219"/>
        <v>201724</v>
      </c>
      <c r="P2813" s="36" t="str">
        <f>CONCATENATE(K2813,MONTH(ExpensesDBTable[[#This Row],[Date]]))</f>
        <v>20176</v>
      </c>
      <c r="Q2813" s="36" t="s">
        <v>182</v>
      </c>
      <c r="R2813" s="36" t="s">
        <v>14</v>
      </c>
      <c r="S2813" s="38">
        <v>3.8</v>
      </c>
      <c r="T2813" s="36" t="s">
        <v>100</v>
      </c>
      <c r="U2813" s="36" t="s">
        <v>1392</v>
      </c>
    </row>
    <row r="2814" spans="10:21" x14ac:dyDescent="0.25">
      <c r="J2814" s="37">
        <v>42893</v>
      </c>
      <c r="K2814" s="36">
        <f t="shared" si="215"/>
        <v>2017</v>
      </c>
      <c r="L2814" s="36" t="str">
        <f t="shared" si="216"/>
        <v>June</v>
      </c>
      <c r="M2814" s="36">
        <f t="shared" si="217"/>
        <v>24</v>
      </c>
      <c r="N2814" s="36">
        <f t="shared" si="218"/>
        <v>7</v>
      </c>
      <c r="O2814" s="36" t="str">
        <f t="shared" si="219"/>
        <v>201724</v>
      </c>
      <c r="P2814" s="36" t="str">
        <f>CONCATENATE(K2814,MONTH(ExpensesDBTable[[#This Row],[Date]]))</f>
        <v>20176</v>
      </c>
      <c r="Q2814" s="36" t="s">
        <v>119</v>
      </c>
      <c r="R2814" s="36" t="s">
        <v>14</v>
      </c>
      <c r="S2814" s="38">
        <v>7.5</v>
      </c>
      <c r="T2814" s="36" t="s">
        <v>100</v>
      </c>
      <c r="U2814" s="36" t="s">
        <v>2489</v>
      </c>
    </row>
    <row r="2815" spans="10:21" x14ac:dyDescent="0.25">
      <c r="J2815" s="37">
        <v>42893</v>
      </c>
      <c r="K2815" s="36">
        <f t="shared" si="215"/>
        <v>2017</v>
      </c>
      <c r="L2815" s="36" t="str">
        <f t="shared" si="216"/>
        <v>June</v>
      </c>
      <c r="M2815" s="36">
        <f t="shared" si="217"/>
        <v>24</v>
      </c>
      <c r="N2815" s="36">
        <f t="shared" si="218"/>
        <v>7</v>
      </c>
      <c r="O2815" s="36" t="str">
        <f t="shared" si="219"/>
        <v>201724</v>
      </c>
      <c r="P2815" s="36" t="str">
        <f>CONCATENATE(K2815,MONTH(ExpensesDBTable[[#This Row],[Date]]))</f>
        <v>20176</v>
      </c>
      <c r="Q2815" s="36" t="s">
        <v>108</v>
      </c>
      <c r="R2815" s="36" t="s">
        <v>14</v>
      </c>
      <c r="S2815" s="38">
        <v>10.24</v>
      </c>
      <c r="T2815" s="36" t="s">
        <v>100</v>
      </c>
      <c r="U2815" s="36" t="s">
        <v>2490</v>
      </c>
    </row>
    <row r="2816" spans="10:21" x14ac:dyDescent="0.25">
      <c r="J2816" s="37">
        <v>42893</v>
      </c>
      <c r="K2816" s="36">
        <f t="shared" si="215"/>
        <v>2017</v>
      </c>
      <c r="L2816" s="36" t="str">
        <f t="shared" si="216"/>
        <v>June</v>
      </c>
      <c r="M2816" s="36">
        <f t="shared" si="217"/>
        <v>24</v>
      </c>
      <c r="N2816" s="36">
        <f t="shared" si="218"/>
        <v>7</v>
      </c>
      <c r="O2816" s="36" t="str">
        <f t="shared" si="219"/>
        <v>201724</v>
      </c>
      <c r="P2816" s="36" t="str">
        <f>CONCATENATE(K2816,MONTH(ExpensesDBTable[[#This Row],[Date]]))</f>
        <v>20176</v>
      </c>
      <c r="Q2816" s="36" t="s">
        <v>1204</v>
      </c>
      <c r="R2816" s="36" t="s">
        <v>23</v>
      </c>
      <c r="S2816" s="38">
        <v>12.5</v>
      </c>
      <c r="T2816" s="36" t="s">
        <v>106</v>
      </c>
      <c r="U2816" s="36" t="s">
        <v>2491</v>
      </c>
    </row>
    <row r="2817" spans="10:21" x14ac:dyDescent="0.25">
      <c r="J2817" s="37">
        <v>42893</v>
      </c>
      <c r="K2817" s="36">
        <f t="shared" si="215"/>
        <v>2017</v>
      </c>
      <c r="L2817" s="36" t="str">
        <f t="shared" si="216"/>
        <v>June</v>
      </c>
      <c r="M2817" s="36">
        <f t="shared" si="217"/>
        <v>24</v>
      </c>
      <c r="N2817" s="36">
        <f t="shared" si="218"/>
        <v>7</v>
      </c>
      <c r="O2817" s="36" t="str">
        <f t="shared" si="219"/>
        <v>201724</v>
      </c>
      <c r="P2817" s="36" t="str">
        <f>CONCATENATE(K2817,MONTH(ExpensesDBTable[[#This Row],[Date]]))</f>
        <v>20176</v>
      </c>
      <c r="Q2817" s="36" t="s">
        <v>119</v>
      </c>
      <c r="R2817" s="36" t="s">
        <v>14</v>
      </c>
      <c r="S2817" s="38">
        <v>35.5</v>
      </c>
      <c r="T2817" s="36" t="s">
        <v>100</v>
      </c>
      <c r="U2817" s="36" t="s">
        <v>2492</v>
      </c>
    </row>
    <row r="2818" spans="10:21" x14ac:dyDescent="0.25">
      <c r="J2818" s="37">
        <v>42893</v>
      </c>
      <c r="K2818" s="36">
        <f t="shared" si="215"/>
        <v>2017</v>
      </c>
      <c r="L2818" s="36" t="str">
        <f t="shared" si="216"/>
        <v>June</v>
      </c>
      <c r="M2818" s="36">
        <f t="shared" si="217"/>
        <v>24</v>
      </c>
      <c r="N2818" s="36">
        <f t="shared" si="218"/>
        <v>7</v>
      </c>
      <c r="O2818" s="36" t="str">
        <f t="shared" si="219"/>
        <v>201724</v>
      </c>
      <c r="P2818" s="36" t="str">
        <f>CONCATENATE(K2818,MONTH(ExpensesDBTable[[#This Row],[Date]]))</f>
        <v>20176</v>
      </c>
      <c r="Q2818" s="36" t="s">
        <v>182</v>
      </c>
      <c r="R2818" s="36" t="s">
        <v>14</v>
      </c>
      <c r="S2818" s="38">
        <v>7</v>
      </c>
      <c r="T2818" s="36" t="s">
        <v>100</v>
      </c>
      <c r="U2818" s="36" t="s">
        <v>2493</v>
      </c>
    </row>
    <row r="2819" spans="10:21" x14ac:dyDescent="0.25">
      <c r="J2819" s="37">
        <v>42894</v>
      </c>
      <c r="K2819" s="36">
        <f t="shared" si="215"/>
        <v>2017</v>
      </c>
      <c r="L2819" s="36" t="str">
        <f t="shared" si="216"/>
        <v>June</v>
      </c>
      <c r="M2819" s="36">
        <f t="shared" si="217"/>
        <v>24</v>
      </c>
      <c r="N2819" s="36">
        <f t="shared" si="218"/>
        <v>8</v>
      </c>
      <c r="O2819" s="36" t="str">
        <f t="shared" si="219"/>
        <v>201724</v>
      </c>
      <c r="P2819" s="36" t="str">
        <f>CONCATENATE(K2819,MONTH(ExpensesDBTable[[#This Row],[Date]]))</f>
        <v>20176</v>
      </c>
      <c r="Q2819" s="36" t="s">
        <v>199</v>
      </c>
      <c r="R2819" s="36" t="s">
        <v>14</v>
      </c>
      <c r="S2819" s="38">
        <v>15</v>
      </c>
      <c r="T2819" s="36" t="s">
        <v>100</v>
      </c>
      <c r="U2819" s="36" t="s">
        <v>2494</v>
      </c>
    </row>
    <row r="2820" spans="10:21" x14ac:dyDescent="0.25">
      <c r="J2820" s="37">
        <v>42895</v>
      </c>
      <c r="K2820" s="36">
        <f t="shared" si="215"/>
        <v>2017</v>
      </c>
      <c r="L2820" s="36" t="str">
        <f t="shared" si="216"/>
        <v>June</v>
      </c>
      <c r="M2820" s="36">
        <f t="shared" si="217"/>
        <v>24</v>
      </c>
      <c r="N2820" s="36">
        <f t="shared" si="218"/>
        <v>9</v>
      </c>
      <c r="O2820" s="36" t="str">
        <f t="shared" si="219"/>
        <v>201724</v>
      </c>
      <c r="P2820" s="36" t="str">
        <f>CONCATENATE(K2820,MONTH(ExpensesDBTable[[#This Row],[Date]]))</f>
        <v>20176</v>
      </c>
      <c r="Q2820" s="36" t="s">
        <v>182</v>
      </c>
      <c r="R2820" s="36" t="s">
        <v>19</v>
      </c>
      <c r="S2820" s="38">
        <v>72.900000000000006</v>
      </c>
      <c r="T2820" s="36" t="s">
        <v>106</v>
      </c>
      <c r="U2820" s="36" t="s">
        <v>2495</v>
      </c>
    </row>
    <row r="2821" spans="10:21" x14ac:dyDescent="0.25">
      <c r="J2821" s="37">
        <v>42895</v>
      </c>
      <c r="K2821" s="36">
        <f t="shared" si="215"/>
        <v>2017</v>
      </c>
      <c r="L2821" s="36" t="str">
        <f t="shared" si="216"/>
        <v>June</v>
      </c>
      <c r="M2821" s="36">
        <f t="shared" si="217"/>
        <v>24</v>
      </c>
      <c r="N2821" s="36">
        <f t="shared" si="218"/>
        <v>9</v>
      </c>
      <c r="O2821" s="36" t="str">
        <f t="shared" si="219"/>
        <v>201724</v>
      </c>
      <c r="P2821" s="36" t="str">
        <f>CONCATENATE(K2821,MONTH(ExpensesDBTable[[#This Row],[Date]]))</f>
        <v>20176</v>
      </c>
      <c r="Q2821" s="36" t="s">
        <v>182</v>
      </c>
      <c r="R2821" s="36" t="s">
        <v>14</v>
      </c>
      <c r="S2821" s="38">
        <v>13.1</v>
      </c>
      <c r="T2821" s="36" t="s">
        <v>100</v>
      </c>
      <c r="U2821" s="36" t="s">
        <v>2496</v>
      </c>
    </row>
    <row r="2822" spans="10:21" x14ac:dyDescent="0.25">
      <c r="J2822" s="37">
        <v>42895</v>
      </c>
      <c r="K2822" s="36">
        <f t="shared" si="215"/>
        <v>2017</v>
      </c>
      <c r="L2822" s="36" t="str">
        <f t="shared" si="216"/>
        <v>June</v>
      </c>
      <c r="M2822" s="36">
        <f t="shared" si="217"/>
        <v>24</v>
      </c>
      <c r="N2822" s="36">
        <f t="shared" si="218"/>
        <v>9</v>
      </c>
      <c r="O2822" s="36" t="str">
        <f t="shared" si="219"/>
        <v>201724</v>
      </c>
      <c r="P2822" s="36" t="str">
        <f>CONCATENATE(K2822,MONTH(ExpensesDBTable[[#This Row],[Date]]))</f>
        <v>20176</v>
      </c>
      <c r="Q2822" s="36" t="s">
        <v>108</v>
      </c>
      <c r="R2822" s="36" t="s">
        <v>14</v>
      </c>
      <c r="S2822" s="38">
        <v>3.78</v>
      </c>
      <c r="T2822" s="36" t="s">
        <v>100</v>
      </c>
      <c r="U2822" s="36" t="s">
        <v>241</v>
      </c>
    </row>
    <row r="2823" spans="10:21" x14ac:dyDescent="0.25">
      <c r="J2823" s="37">
        <v>42896</v>
      </c>
      <c r="K2823" s="36">
        <f t="shared" si="215"/>
        <v>2017</v>
      </c>
      <c r="L2823" s="36" t="str">
        <f t="shared" si="216"/>
        <v>June</v>
      </c>
      <c r="M2823" s="36">
        <f t="shared" si="217"/>
        <v>24</v>
      </c>
      <c r="N2823" s="36">
        <f t="shared" si="218"/>
        <v>10</v>
      </c>
      <c r="O2823" s="36" t="str">
        <f t="shared" si="219"/>
        <v>201724</v>
      </c>
      <c r="P2823" s="36" t="str">
        <f>CONCATENATE(K2823,MONTH(ExpensesDBTable[[#This Row],[Date]]))</f>
        <v>20176</v>
      </c>
      <c r="Q2823" s="36" t="s">
        <v>182</v>
      </c>
      <c r="R2823" s="36" t="s">
        <v>14</v>
      </c>
      <c r="S2823" s="38">
        <v>1.27</v>
      </c>
      <c r="T2823" s="36" t="s">
        <v>100</v>
      </c>
      <c r="U2823" s="36" t="s">
        <v>401</v>
      </c>
    </row>
    <row r="2824" spans="10:21" x14ac:dyDescent="0.25">
      <c r="J2824" s="37">
        <v>42896</v>
      </c>
      <c r="K2824" s="36">
        <f t="shared" si="215"/>
        <v>2017</v>
      </c>
      <c r="L2824" s="36" t="str">
        <f t="shared" si="216"/>
        <v>June</v>
      </c>
      <c r="M2824" s="36">
        <f t="shared" si="217"/>
        <v>24</v>
      </c>
      <c r="N2824" s="36">
        <f t="shared" si="218"/>
        <v>10</v>
      </c>
      <c r="O2824" s="36" t="str">
        <f t="shared" si="219"/>
        <v>201724</v>
      </c>
      <c r="P2824" s="36" t="str">
        <f>CONCATENATE(K2824,MONTH(ExpensesDBTable[[#This Row],[Date]]))</f>
        <v>20176</v>
      </c>
      <c r="Q2824" s="36" t="s">
        <v>456</v>
      </c>
      <c r="R2824" s="36" t="s">
        <v>18</v>
      </c>
      <c r="S2824" s="38">
        <v>42.42</v>
      </c>
      <c r="T2824" s="36" t="s">
        <v>106</v>
      </c>
      <c r="U2824" s="36" t="s">
        <v>2497</v>
      </c>
    </row>
    <row r="2825" spans="10:21" x14ac:dyDescent="0.25">
      <c r="J2825" s="37">
        <v>42896</v>
      </c>
      <c r="K2825" s="36">
        <f t="shared" si="215"/>
        <v>2017</v>
      </c>
      <c r="L2825" s="36" t="str">
        <f t="shared" si="216"/>
        <v>June</v>
      </c>
      <c r="M2825" s="36">
        <f t="shared" si="217"/>
        <v>24</v>
      </c>
      <c r="N2825" s="36">
        <f t="shared" si="218"/>
        <v>10</v>
      </c>
      <c r="O2825" s="36" t="str">
        <f t="shared" si="219"/>
        <v>201724</v>
      </c>
      <c r="P2825" s="36" t="str">
        <f>CONCATENATE(K2825,MONTH(ExpensesDBTable[[#This Row],[Date]]))</f>
        <v>20176</v>
      </c>
      <c r="Q2825" s="36" t="s">
        <v>182</v>
      </c>
      <c r="R2825" s="36" t="s">
        <v>14</v>
      </c>
      <c r="S2825" s="38">
        <v>33</v>
      </c>
      <c r="T2825" s="36" t="s">
        <v>106</v>
      </c>
      <c r="U2825" s="36" t="s">
        <v>2498</v>
      </c>
    </row>
    <row r="2826" spans="10:21" x14ac:dyDescent="0.25">
      <c r="J2826" s="37">
        <v>42896</v>
      </c>
      <c r="K2826" s="36">
        <f t="shared" si="215"/>
        <v>2017</v>
      </c>
      <c r="L2826" s="36" t="str">
        <f t="shared" si="216"/>
        <v>June</v>
      </c>
      <c r="M2826" s="36">
        <f t="shared" si="217"/>
        <v>24</v>
      </c>
      <c r="N2826" s="36">
        <f t="shared" si="218"/>
        <v>10</v>
      </c>
      <c r="O2826" s="36" t="str">
        <f t="shared" si="219"/>
        <v>201724</v>
      </c>
      <c r="P2826" s="36" t="str">
        <f>CONCATENATE(K2826,MONTH(ExpensesDBTable[[#This Row],[Date]]))</f>
        <v>20176</v>
      </c>
      <c r="Q2826" s="36" t="s">
        <v>108</v>
      </c>
      <c r="R2826" s="36" t="s">
        <v>14</v>
      </c>
      <c r="S2826" s="38">
        <v>4.26</v>
      </c>
      <c r="T2826" s="36" t="s">
        <v>100</v>
      </c>
      <c r="U2826" s="36" t="s">
        <v>645</v>
      </c>
    </row>
    <row r="2827" spans="10:21" x14ac:dyDescent="0.25">
      <c r="J2827" s="37">
        <v>42897</v>
      </c>
      <c r="K2827" s="36">
        <f t="shared" ref="K2827:K2890" si="220">YEAR(J2827)</f>
        <v>2017</v>
      </c>
      <c r="L2827" s="36" t="str">
        <f t="shared" ref="L2827:L2890" si="221">TEXT(DATE(1,MONTH(J2827),1),"MMMM")</f>
        <v>June</v>
      </c>
      <c r="M2827" s="36">
        <f t="shared" ref="M2827:M2890" si="222">WEEKNUM(J2827,2)</f>
        <v>24</v>
      </c>
      <c r="N2827" s="36">
        <f t="shared" ref="N2827:N2890" si="223">DAY(J2827)</f>
        <v>11</v>
      </c>
      <c r="O2827" s="36" t="str">
        <f t="shared" ref="O2827:O2890" si="224">CONCATENATE(K2827,M2827)</f>
        <v>201724</v>
      </c>
      <c r="P2827" s="36" t="str">
        <f>CONCATENATE(K2827,MONTH(ExpensesDBTable[[#This Row],[Date]]))</f>
        <v>20176</v>
      </c>
      <c r="Q2827" s="36" t="s">
        <v>182</v>
      </c>
      <c r="R2827" s="36" t="s">
        <v>14</v>
      </c>
      <c r="S2827" s="38">
        <v>9.75</v>
      </c>
      <c r="T2827" s="36" t="s">
        <v>100</v>
      </c>
      <c r="U2827" s="36" t="s">
        <v>2412</v>
      </c>
    </row>
    <row r="2828" spans="10:21" x14ac:dyDescent="0.25">
      <c r="J2828" s="37">
        <v>42897</v>
      </c>
      <c r="K2828" s="36">
        <f t="shared" si="220"/>
        <v>2017</v>
      </c>
      <c r="L2828" s="36" t="str">
        <f t="shared" si="221"/>
        <v>June</v>
      </c>
      <c r="M2828" s="36">
        <f t="shared" si="222"/>
        <v>24</v>
      </c>
      <c r="N2828" s="36">
        <f t="shared" si="223"/>
        <v>11</v>
      </c>
      <c r="O2828" s="36" t="str">
        <f t="shared" si="224"/>
        <v>201724</v>
      </c>
      <c r="P2828" s="36" t="str">
        <f>CONCATENATE(K2828,MONTH(ExpensesDBTable[[#This Row],[Date]]))</f>
        <v>20176</v>
      </c>
      <c r="Q2828" s="36" t="s">
        <v>182</v>
      </c>
      <c r="R2828" s="36" t="s">
        <v>14</v>
      </c>
      <c r="S2828" s="38">
        <v>10.32</v>
      </c>
      <c r="T2828" s="36" t="s">
        <v>100</v>
      </c>
      <c r="U2828" s="36" t="s">
        <v>711</v>
      </c>
    </row>
    <row r="2829" spans="10:21" x14ac:dyDescent="0.25">
      <c r="J2829" s="37">
        <v>42897</v>
      </c>
      <c r="K2829" s="36">
        <f t="shared" si="220"/>
        <v>2017</v>
      </c>
      <c r="L2829" s="36" t="str">
        <f t="shared" si="221"/>
        <v>June</v>
      </c>
      <c r="M2829" s="36">
        <f t="shared" si="222"/>
        <v>24</v>
      </c>
      <c r="N2829" s="36">
        <f t="shared" si="223"/>
        <v>11</v>
      </c>
      <c r="O2829" s="36" t="str">
        <f t="shared" si="224"/>
        <v>201724</v>
      </c>
      <c r="P2829" s="36" t="str">
        <f>CONCATENATE(K2829,MONTH(ExpensesDBTable[[#This Row],[Date]]))</f>
        <v>20176</v>
      </c>
      <c r="Q2829" s="36" t="s">
        <v>182</v>
      </c>
      <c r="R2829" s="36" t="s">
        <v>14</v>
      </c>
      <c r="S2829" s="38">
        <v>8</v>
      </c>
      <c r="T2829" s="36" t="s">
        <v>100</v>
      </c>
      <c r="U2829" s="36" t="s">
        <v>2499</v>
      </c>
    </row>
    <row r="2830" spans="10:21" x14ac:dyDescent="0.25">
      <c r="J2830" s="37">
        <v>42897</v>
      </c>
      <c r="K2830" s="36">
        <f t="shared" si="220"/>
        <v>2017</v>
      </c>
      <c r="L2830" s="36" t="str">
        <f t="shared" si="221"/>
        <v>June</v>
      </c>
      <c r="M2830" s="36">
        <f t="shared" si="222"/>
        <v>24</v>
      </c>
      <c r="N2830" s="36">
        <f t="shared" si="223"/>
        <v>11</v>
      </c>
      <c r="O2830" s="36" t="str">
        <f t="shared" si="224"/>
        <v>201724</v>
      </c>
      <c r="P2830" s="36" t="str">
        <f>CONCATENATE(K2830,MONTH(ExpensesDBTable[[#This Row],[Date]]))</f>
        <v>20176</v>
      </c>
      <c r="Q2830" s="36" t="s">
        <v>108</v>
      </c>
      <c r="R2830" s="36" t="s">
        <v>14</v>
      </c>
      <c r="S2830" s="38">
        <v>4</v>
      </c>
      <c r="T2830" s="36" t="s">
        <v>100</v>
      </c>
      <c r="U2830" s="36" t="s">
        <v>2500</v>
      </c>
    </row>
    <row r="2831" spans="10:21" x14ac:dyDescent="0.25">
      <c r="J2831" s="37">
        <v>42897</v>
      </c>
      <c r="K2831" s="36">
        <f t="shared" si="220"/>
        <v>2017</v>
      </c>
      <c r="L2831" s="36" t="str">
        <f t="shared" si="221"/>
        <v>June</v>
      </c>
      <c r="M2831" s="36">
        <f t="shared" si="222"/>
        <v>24</v>
      </c>
      <c r="N2831" s="36">
        <f t="shared" si="223"/>
        <v>11</v>
      </c>
      <c r="O2831" s="36" t="str">
        <f t="shared" si="224"/>
        <v>201724</v>
      </c>
      <c r="P2831" s="36" t="str">
        <f>CONCATENATE(K2831,MONTH(ExpensesDBTable[[#This Row],[Date]]))</f>
        <v>20176</v>
      </c>
      <c r="Q2831" s="36" t="s">
        <v>105</v>
      </c>
      <c r="R2831" s="36" t="s">
        <v>18</v>
      </c>
      <c r="S2831" s="38">
        <v>23.99</v>
      </c>
      <c r="T2831" s="36" t="s">
        <v>106</v>
      </c>
      <c r="U2831" s="36" t="s">
        <v>2501</v>
      </c>
    </row>
    <row r="2832" spans="10:21" x14ac:dyDescent="0.25">
      <c r="J2832" s="37">
        <v>42898</v>
      </c>
      <c r="K2832" s="36">
        <f t="shared" si="220"/>
        <v>2017</v>
      </c>
      <c r="L2832" s="36" t="str">
        <f t="shared" si="221"/>
        <v>June</v>
      </c>
      <c r="M2832" s="36">
        <f t="shared" si="222"/>
        <v>25</v>
      </c>
      <c r="N2832" s="36">
        <f t="shared" si="223"/>
        <v>12</v>
      </c>
      <c r="O2832" s="36" t="str">
        <f t="shared" si="224"/>
        <v>201725</v>
      </c>
      <c r="P2832" s="36" t="str">
        <f>CONCATENATE(K2832,MONTH(ExpensesDBTable[[#This Row],[Date]]))</f>
        <v>20176</v>
      </c>
      <c r="Q2832" s="36" t="s">
        <v>108</v>
      </c>
      <c r="R2832" s="36" t="s">
        <v>14</v>
      </c>
      <c r="S2832" s="38">
        <v>5.3</v>
      </c>
      <c r="T2832" s="36" t="s">
        <v>100</v>
      </c>
      <c r="U2832" s="36" t="s">
        <v>2502</v>
      </c>
    </row>
    <row r="2833" spans="10:21" x14ac:dyDescent="0.25">
      <c r="J2833" s="37">
        <v>42898</v>
      </c>
      <c r="K2833" s="36">
        <f t="shared" si="220"/>
        <v>2017</v>
      </c>
      <c r="L2833" s="36" t="str">
        <f t="shared" si="221"/>
        <v>June</v>
      </c>
      <c r="M2833" s="36">
        <f t="shared" si="222"/>
        <v>25</v>
      </c>
      <c r="N2833" s="36">
        <f t="shared" si="223"/>
        <v>12</v>
      </c>
      <c r="O2833" s="36" t="str">
        <f t="shared" si="224"/>
        <v>201725</v>
      </c>
      <c r="P2833" s="36" t="str">
        <f>CONCATENATE(K2833,MONTH(ExpensesDBTable[[#This Row],[Date]]))</f>
        <v>20176</v>
      </c>
      <c r="Q2833" s="36" t="s">
        <v>1238</v>
      </c>
      <c r="R2833" s="36" t="s">
        <v>22</v>
      </c>
      <c r="S2833" s="38">
        <v>47.17</v>
      </c>
      <c r="T2833" s="36" t="s">
        <v>106</v>
      </c>
      <c r="U2833" s="36" t="s">
        <v>2503</v>
      </c>
    </row>
    <row r="2834" spans="10:21" x14ac:dyDescent="0.25">
      <c r="J2834" s="37">
        <v>42898</v>
      </c>
      <c r="K2834" s="36">
        <f t="shared" si="220"/>
        <v>2017</v>
      </c>
      <c r="L2834" s="36" t="str">
        <f t="shared" si="221"/>
        <v>June</v>
      </c>
      <c r="M2834" s="36">
        <f t="shared" si="222"/>
        <v>25</v>
      </c>
      <c r="N2834" s="36">
        <f t="shared" si="223"/>
        <v>12</v>
      </c>
      <c r="O2834" s="36" t="str">
        <f t="shared" si="224"/>
        <v>201725</v>
      </c>
      <c r="P2834" s="36" t="str">
        <f>CONCATENATE(K2834,MONTH(ExpensesDBTable[[#This Row],[Date]]))</f>
        <v>20176</v>
      </c>
      <c r="Q2834" s="36" t="s">
        <v>119</v>
      </c>
      <c r="R2834" s="36" t="s">
        <v>14</v>
      </c>
      <c r="S2834" s="38">
        <v>0.95</v>
      </c>
      <c r="T2834" s="36" t="s">
        <v>100</v>
      </c>
      <c r="U2834" s="36" t="s">
        <v>2504</v>
      </c>
    </row>
    <row r="2835" spans="10:21" x14ac:dyDescent="0.25">
      <c r="J2835" s="37">
        <v>42898</v>
      </c>
      <c r="K2835" s="36">
        <f t="shared" si="220"/>
        <v>2017</v>
      </c>
      <c r="L2835" s="36" t="str">
        <f t="shared" si="221"/>
        <v>June</v>
      </c>
      <c r="M2835" s="36">
        <f t="shared" si="222"/>
        <v>25</v>
      </c>
      <c r="N2835" s="36">
        <f t="shared" si="223"/>
        <v>12</v>
      </c>
      <c r="O2835" s="36" t="str">
        <f t="shared" si="224"/>
        <v>201725</v>
      </c>
      <c r="P2835" s="36" t="str">
        <f>CONCATENATE(K2835,MONTH(ExpensesDBTable[[#This Row],[Date]]))</f>
        <v>20176</v>
      </c>
      <c r="Q2835" s="36" t="s">
        <v>182</v>
      </c>
      <c r="R2835" s="36" t="s">
        <v>14</v>
      </c>
      <c r="S2835" s="38">
        <v>30.9</v>
      </c>
      <c r="T2835" s="36" t="s">
        <v>100</v>
      </c>
      <c r="U2835" s="36" t="s">
        <v>2505</v>
      </c>
    </row>
    <row r="2836" spans="10:21" x14ac:dyDescent="0.25">
      <c r="J2836" s="37">
        <v>42898</v>
      </c>
      <c r="K2836" s="36">
        <f t="shared" si="220"/>
        <v>2017</v>
      </c>
      <c r="L2836" s="36" t="str">
        <f t="shared" si="221"/>
        <v>June</v>
      </c>
      <c r="M2836" s="36">
        <f t="shared" si="222"/>
        <v>25</v>
      </c>
      <c r="N2836" s="36">
        <f t="shared" si="223"/>
        <v>12</v>
      </c>
      <c r="O2836" s="36" t="str">
        <f t="shared" si="224"/>
        <v>201725</v>
      </c>
      <c r="P2836" s="36" t="str">
        <f>CONCATENATE(K2836,MONTH(ExpensesDBTable[[#This Row],[Date]]))</f>
        <v>20176</v>
      </c>
      <c r="Q2836" s="36" t="s">
        <v>1051</v>
      </c>
      <c r="R2836" s="36" t="s">
        <v>14</v>
      </c>
      <c r="S2836" s="38">
        <v>7.36</v>
      </c>
      <c r="T2836" s="36" t="s">
        <v>100</v>
      </c>
      <c r="U2836" s="36" t="s">
        <v>2506</v>
      </c>
    </row>
    <row r="2837" spans="10:21" x14ac:dyDescent="0.25">
      <c r="J2837" s="37">
        <v>42899</v>
      </c>
      <c r="K2837" s="36">
        <f t="shared" si="220"/>
        <v>2017</v>
      </c>
      <c r="L2837" s="36" t="str">
        <f t="shared" si="221"/>
        <v>June</v>
      </c>
      <c r="M2837" s="36">
        <f t="shared" si="222"/>
        <v>25</v>
      </c>
      <c r="N2837" s="36">
        <f t="shared" si="223"/>
        <v>13</v>
      </c>
      <c r="O2837" s="36" t="str">
        <f t="shared" si="224"/>
        <v>201725</v>
      </c>
      <c r="P2837" s="36" t="str">
        <f>CONCATENATE(K2837,MONTH(ExpensesDBTable[[#This Row],[Date]]))</f>
        <v>20176</v>
      </c>
      <c r="Q2837" s="36" t="s">
        <v>2507</v>
      </c>
      <c r="R2837" s="36" t="s">
        <v>26</v>
      </c>
      <c r="S2837" s="38">
        <v>220</v>
      </c>
      <c r="T2837" s="36" t="s">
        <v>106</v>
      </c>
      <c r="U2837" s="36" t="s">
        <v>2508</v>
      </c>
    </row>
    <row r="2838" spans="10:21" x14ac:dyDescent="0.25">
      <c r="J2838" s="37">
        <v>42899</v>
      </c>
      <c r="K2838" s="36">
        <f t="shared" si="220"/>
        <v>2017</v>
      </c>
      <c r="L2838" s="36" t="str">
        <f t="shared" si="221"/>
        <v>June</v>
      </c>
      <c r="M2838" s="36">
        <f t="shared" si="222"/>
        <v>25</v>
      </c>
      <c r="N2838" s="36">
        <f t="shared" si="223"/>
        <v>13</v>
      </c>
      <c r="O2838" s="36" t="str">
        <f t="shared" si="224"/>
        <v>201725</v>
      </c>
      <c r="P2838" s="36" t="str">
        <f>CONCATENATE(K2838,MONTH(ExpensesDBTable[[#This Row],[Date]]))</f>
        <v>20176</v>
      </c>
      <c r="Q2838" s="36" t="s">
        <v>182</v>
      </c>
      <c r="R2838" s="36" t="s">
        <v>14</v>
      </c>
      <c r="S2838" s="38">
        <v>3.39</v>
      </c>
      <c r="T2838" s="36" t="s">
        <v>100</v>
      </c>
      <c r="U2838" s="36" t="s">
        <v>2509</v>
      </c>
    </row>
    <row r="2839" spans="10:21" x14ac:dyDescent="0.25">
      <c r="J2839" s="37">
        <v>42899</v>
      </c>
      <c r="K2839" s="36">
        <f t="shared" si="220"/>
        <v>2017</v>
      </c>
      <c r="L2839" s="36" t="str">
        <f t="shared" si="221"/>
        <v>June</v>
      </c>
      <c r="M2839" s="36">
        <f t="shared" si="222"/>
        <v>25</v>
      </c>
      <c r="N2839" s="36">
        <f t="shared" si="223"/>
        <v>13</v>
      </c>
      <c r="O2839" s="36" t="str">
        <f t="shared" si="224"/>
        <v>201725</v>
      </c>
      <c r="P2839" s="36" t="str">
        <f>CONCATENATE(K2839,MONTH(ExpensesDBTable[[#This Row],[Date]]))</f>
        <v>20176</v>
      </c>
      <c r="Q2839" s="36" t="s">
        <v>1051</v>
      </c>
      <c r="R2839" s="36" t="s">
        <v>14</v>
      </c>
      <c r="S2839" s="38">
        <v>4.1100000000000003</v>
      </c>
      <c r="T2839" s="36" t="s">
        <v>100</v>
      </c>
      <c r="U2839" s="36" t="s">
        <v>2510</v>
      </c>
    </row>
    <row r="2840" spans="10:21" x14ac:dyDescent="0.25">
      <c r="J2840" s="37">
        <v>42899</v>
      </c>
      <c r="K2840" s="36">
        <f t="shared" si="220"/>
        <v>2017</v>
      </c>
      <c r="L2840" s="36" t="str">
        <f t="shared" si="221"/>
        <v>June</v>
      </c>
      <c r="M2840" s="36">
        <f t="shared" si="222"/>
        <v>25</v>
      </c>
      <c r="N2840" s="36">
        <f t="shared" si="223"/>
        <v>13</v>
      </c>
      <c r="O2840" s="36" t="str">
        <f t="shared" si="224"/>
        <v>201725</v>
      </c>
      <c r="P2840" s="36" t="str">
        <f>CONCATENATE(K2840,MONTH(ExpensesDBTable[[#This Row],[Date]]))</f>
        <v>20176</v>
      </c>
      <c r="Q2840" s="36" t="s">
        <v>2470</v>
      </c>
      <c r="R2840" s="36" t="s">
        <v>26</v>
      </c>
      <c r="S2840" s="38">
        <v>19</v>
      </c>
      <c r="T2840" s="36" t="s">
        <v>106</v>
      </c>
      <c r="U2840" s="36" t="s">
        <v>2511</v>
      </c>
    </row>
    <row r="2841" spans="10:21" x14ac:dyDescent="0.25">
      <c r="J2841" s="37">
        <v>42899</v>
      </c>
      <c r="K2841" s="36">
        <f t="shared" si="220"/>
        <v>2017</v>
      </c>
      <c r="L2841" s="36" t="str">
        <f t="shared" si="221"/>
        <v>June</v>
      </c>
      <c r="M2841" s="36">
        <f t="shared" si="222"/>
        <v>25</v>
      </c>
      <c r="N2841" s="36">
        <f t="shared" si="223"/>
        <v>13</v>
      </c>
      <c r="O2841" s="36" t="str">
        <f t="shared" si="224"/>
        <v>201725</v>
      </c>
      <c r="P2841" s="36" t="str">
        <f>CONCATENATE(K2841,MONTH(ExpensesDBTable[[#This Row],[Date]]))</f>
        <v>20176</v>
      </c>
      <c r="Q2841" s="36" t="s">
        <v>108</v>
      </c>
      <c r="R2841" s="36" t="s">
        <v>14</v>
      </c>
      <c r="S2841" s="38">
        <v>11.75</v>
      </c>
      <c r="T2841" s="36" t="s">
        <v>100</v>
      </c>
      <c r="U2841" s="36" t="s">
        <v>2512</v>
      </c>
    </row>
    <row r="2842" spans="10:21" x14ac:dyDescent="0.25">
      <c r="J2842" s="37">
        <v>42899</v>
      </c>
      <c r="K2842" s="36">
        <f t="shared" si="220"/>
        <v>2017</v>
      </c>
      <c r="L2842" s="36" t="str">
        <f t="shared" si="221"/>
        <v>June</v>
      </c>
      <c r="M2842" s="36">
        <f t="shared" si="222"/>
        <v>25</v>
      </c>
      <c r="N2842" s="36">
        <f t="shared" si="223"/>
        <v>13</v>
      </c>
      <c r="O2842" s="36" t="str">
        <f t="shared" si="224"/>
        <v>201725</v>
      </c>
      <c r="P2842" s="36" t="str">
        <f>CONCATENATE(K2842,MONTH(ExpensesDBTable[[#This Row],[Date]]))</f>
        <v>20176</v>
      </c>
      <c r="Q2842" s="36" t="s">
        <v>119</v>
      </c>
      <c r="R2842" s="36" t="s">
        <v>14</v>
      </c>
      <c r="S2842" s="38">
        <v>12.08</v>
      </c>
      <c r="T2842" s="36" t="s">
        <v>100</v>
      </c>
      <c r="U2842" s="36" t="s">
        <v>2513</v>
      </c>
    </row>
    <row r="2843" spans="10:21" x14ac:dyDescent="0.25">
      <c r="J2843" s="37">
        <v>42899</v>
      </c>
      <c r="K2843" s="36">
        <f t="shared" si="220"/>
        <v>2017</v>
      </c>
      <c r="L2843" s="36" t="str">
        <f t="shared" si="221"/>
        <v>June</v>
      </c>
      <c r="M2843" s="36">
        <f t="shared" si="222"/>
        <v>25</v>
      </c>
      <c r="N2843" s="36">
        <f t="shared" si="223"/>
        <v>13</v>
      </c>
      <c r="O2843" s="36" t="str">
        <f t="shared" si="224"/>
        <v>201725</v>
      </c>
      <c r="P2843" s="36" t="str">
        <f>CONCATENATE(K2843,MONTH(ExpensesDBTable[[#This Row],[Date]]))</f>
        <v>20176</v>
      </c>
      <c r="Q2843" s="36" t="s">
        <v>122</v>
      </c>
      <c r="R2843" s="36" t="s">
        <v>11</v>
      </c>
      <c r="S2843" s="38">
        <v>10</v>
      </c>
      <c r="T2843" s="36" t="s">
        <v>100</v>
      </c>
      <c r="U2843" s="36" t="s">
        <v>509</v>
      </c>
    </row>
    <row r="2844" spans="10:21" x14ac:dyDescent="0.25">
      <c r="J2844" s="37">
        <v>42900</v>
      </c>
      <c r="K2844" s="36">
        <f t="shared" si="220"/>
        <v>2017</v>
      </c>
      <c r="L2844" s="36" t="str">
        <f t="shared" si="221"/>
        <v>June</v>
      </c>
      <c r="M2844" s="36">
        <f t="shared" si="222"/>
        <v>25</v>
      </c>
      <c r="N2844" s="36">
        <f t="shared" si="223"/>
        <v>14</v>
      </c>
      <c r="O2844" s="36" t="str">
        <f t="shared" si="224"/>
        <v>201725</v>
      </c>
      <c r="P2844" s="36" t="str">
        <f>CONCATENATE(K2844,MONTH(ExpensesDBTable[[#This Row],[Date]]))</f>
        <v>20176</v>
      </c>
      <c r="Q2844" s="36" t="s">
        <v>199</v>
      </c>
      <c r="R2844" s="36" t="s">
        <v>14</v>
      </c>
      <c r="S2844" s="38">
        <v>15</v>
      </c>
      <c r="T2844" s="36" t="s">
        <v>100</v>
      </c>
      <c r="U2844" s="36" t="s">
        <v>254</v>
      </c>
    </row>
    <row r="2845" spans="10:21" x14ac:dyDescent="0.25">
      <c r="J2845" s="37">
        <v>42901</v>
      </c>
      <c r="K2845" s="36">
        <f t="shared" si="220"/>
        <v>2017</v>
      </c>
      <c r="L2845" s="36" t="str">
        <f t="shared" si="221"/>
        <v>June</v>
      </c>
      <c r="M2845" s="36">
        <f t="shared" si="222"/>
        <v>25</v>
      </c>
      <c r="N2845" s="36">
        <f t="shared" si="223"/>
        <v>15</v>
      </c>
      <c r="O2845" s="36" t="str">
        <f t="shared" si="224"/>
        <v>201725</v>
      </c>
      <c r="P2845" s="36" t="str">
        <f>CONCATENATE(K2845,MONTH(ExpensesDBTable[[#This Row],[Date]]))</f>
        <v>20176</v>
      </c>
      <c r="Q2845" s="36" t="s">
        <v>108</v>
      </c>
      <c r="R2845" s="36" t="s">
        <v>14</v>
      </c>
      <c r="S2845" s="38">
        <v>5.4</v>
      </c>
      <c r="T2845" s="36" t="s">
        <v>100</v>
      </c>
      <c r="U2845" s="36" t="s">
        <v>2514</v>
      </c>
    </row>
    <row r="2846" spans="10:21" x14ac:dyDescent="0.25">
      <c r="J2846" s="37">
        <v>42901</v>
      </c>
      <c r="K2846" s="36">
        <f t="shared" si="220"/>
        <v>2017</v>
      </c>
      <c r="L2846" s="36" t="str">
        <f t="shared" si="221"/>
        <v>June</v>
      </c>
      <c r="M2846" s="36">
        <f t="shared" si="222"/>
        <v>25</v>
      </c>
      <c r="N2846" s="36">
        <f t="shared" si="223"/>
        <v>15</v>
      </c>
      <c r="O2846" s="36" t="str">
        <f t="shared" si="224"/>
        <v>201725</v>
      </c>
      <c r="P2846" s="36" t="str">
        <f>CONCATENATE(K2846,MONTH(ExpensesDBTable[[#This Row],[Date]]))</f>
        <v>20176</v>
      </c>
      <c r="Q2846" s="36" t="s">
        <v>119</v>
      </c>
      <c r="R2846" s="36" t="s">
        <v>14</v>
      </c>
      <c r="S2846" s="38">
        <v>8.06</v>
      </c>
      <c r="T2846" s="36" t="s">
        <v>100</v>
      </c>
      <c r="U2846" s="36" t="s">
        <v>2515</v>
      </c>
    </row>
    <row r="2847" spans="10:21" x14ac:dyDescent="0.25">
      <c r="J2847" s="37">
        <v>42902</v>
      </c>
      <c r="K2847" s="36">
        <f t="shared" si="220"/>
        <v>2017</v>
      </c>
      <c r="L2847" s="36" t="str">
        <f t="shared" si="221"/>
        <v>June</v>
      </c>
      <c r="M2847" s="36">
        <f t="shared" si="222"/>
        <v>25</v>
      </c>
      <c r="N2847" s="36">
        <f t="shared" si="223"/>
        <v>16</v>
      </c>
      <c r="O2847" s="36" t="str">
        <f t="shared" si="224"/>
        <v>201725</v>
      </c>
      <c r="P2847" s="36" t="str">
        <f>CONCATENATE(K2847,MONTH(ExpensesDBTable[[#This Row],[Date]]))</f>
        <v>20176</v>
      </c>
      <c r="Q2847" s="36" t="s">
        <v>1059</v>
      </c>
      <c r="R2847" s="36" t="s">
        <v>17</v>
      </c>
      <c r="S2847" s="38">
        <v>217</v>
      </c>
      <c r="T2847" s="36" t="s">
        <v>106</v>
      </c>
      <c r="U2847" s="36" t="s">
        <v>1059</v>
      </c>
    </row>
    <row r="2848" spans="10:21" x14ac:dyDescent="0.25">
      <c r="J2848" s="37">
        <v>42902</v>
      </c>
      <c r="K2848" s="36">
        <f t="shared" si="220"/>
        <v>2017</v>
      </c>
      <c r="L2848" s="36" t="str">
        <f t="shared" si="221"/>
        <v>June</v>
      </c>
      <c r="M2848" s="36">
        <f t="shared" si="222"/>
        <v>25</v>
      </c>
      <c r="N2848" s="36">
        <f t="shared" si="223"/>
        <v>16</v>
      </c>
      <c r="O2848" s="36" t="str">
        <f t="shared" si="224"/>
        <v>201725</v>
      </c>
      <c r="P2848" s="36" t="str">
        <f>CONCATENATE(K2848,MONTH(ExpensesDBTable[[#This Row],[Date]]))</f>
        <v>20176</v>
      </c>
      <c r="Q2848" s="36" t="s">
        <v>182</v>
      </c>
      <c r="R2848" s="36" t="s">
        <v>14</v>
      </c>
      <c r="S2848" s="38">
        <v>11.9</v>
      </c>
      <c r="T2848" s="36" t="s">
        <v>100</v>
      </c>
      <c r="U2848" s="36" t="s">
        <v>1555</v>
      </c>
    </row>
    <row r="2849" spans="10:21" x14ac:dyDescent="0.25">
      <c r="J2849" s="37">
        <v>42902</v>
      </c>
      <c r="K2849" s="36">
        <f t="shared" si="220"/>
        <v>2017</v>
      </c>
      <c r="L2849" s="36" t="str">
        <f t="shared" si="221"/>
        <v>June</v>
      </c>
      <c r="M2849" s="36">
        <f t="shared" si="222"/>
        <v>25</v>
      </c>
      <c r="N2849" s="36">
        <f t="shared" si="223"/>
        <v>16</v>
      </c>
      <c r="O2849" s="36" t="str">
        <f t="shared" si="224"/>
        <v>201725</v>
      </c>
      <c r="P2849" s="36" t="str">
        <f>CONCATENATE(K2849,MONTH(ExpensesDBTable[[#This Row],[Date]]))</f>
        <v>20176</v>
      </c>
      <c r="Q2849" s="36" t="s">
        <v>182</v>
      </c>
      <c r="R2849" s="36" t="s">
        <v>14</v>
      </c>
      <c r="S2849" s="38">
        <v>3.9</v>
      </c>
      <c r="T2849" s="36" t="s">
        <v>100</v>
      </c>
      <c r="U2849" s="36" t="s">
        <v>2516</v>
      </c>
    </row>
    <row r="2850" spans="10:21" x14ac:dyDescent="0.25">
      <c r="J2850" s="37">
        <v>42903</v>
      </c>
      <c r="K2850" s="36">
        <f t="shared" si="220"/>
        <v>2017</v>
      </c>
      <c r="L2850" s="36" t="str">
        <f t="shared" si="221"/>
        <v>June</v>
      </c>
      <c r="M2850" s="36">
        <f t="shared" si="222"/>
        <v>25</v>
      </c>
      <c r="N2850" s="36">
        <f t="shared" si="223"/>
        <v>17</v>
      </c>
      <c r="O2850" s="36" t="str">
        <f t="shared" si="224"/>
        <v>201725</v>
      </c>
      <c r="P2850" s="36" t="str">
        <f>CONCATENATE(K2850,MONTH(ExpensesDBTable[[#This Row],[Date]]))</f>
        <v>20176</v>
      </c>
      <c r="Q2850" s="36" t="s">
        <v>182</v>
      </c>
      <c r="R2850" s="36" t="s">
        <v>14</v>
      </c>
      <c r="S2850" s="38">
        <v>11.9</v>
      </c>
      <c r="T2850" s="36" t="s">
        <v>100</v>
      </c>
      <c r="U2850" s="36" t="s">
        <v>2517</v>
      </c>
    </row>
    <row r="2851" spans="10:21" x14ac:dyDescent="0.25">
      <c r="J2851" s="37">
        <v>42903</v>
      </c>
      <c r="K2851" s="36">
        <f t="shared" si="220"/>
        <v>2017</v>
      </c>
      <c r="L2851" s="36" t="str">
        <f t="shared" si="221"/>
        <v>June</v>
      </c>
      <c r="M2851" s="36">
        <f t="shared" si="222"/>
        <v>25</v>
      </c>
      <c r="N2851" s="36">
        <f t="shared" si="223"/>
        <v>17</v>
      </c>
      <c r="O2851" s="36" t="str">
        <f t="shared" si="224"/>
        <v>201725</v>
      </c>
      <c r="P2851" s="36" t="str">
        <f>CONCATENATE(K2851,MONTH(ExpensesDBTable[[#This Row],[Date]]))</f>
        <v>20176</v>
      </c>
      <c r="Q2851" s="36" t="s">
        <v>108</v>
      </c>
      <c r="R2851" s="36" t="s">
        <v>14</v>
      </c>
      <c r="S2851" s="38">
        <v>8.56</v>
      </c>
      <c r="T2851" s="36" t="s">
        <v>100</v>
      </c>
      <c r="U2851" s="36" t="s">
        <v>2518</v>
      </c>
    </row>
    <row r="2852" spans="10:21" x14ac:dyDescent="0.25">
      <c r="J2852" s="37">
        <v>42903</v>
      </c>
      <c r="K2852" s="36">
        <f t="shared" si="220"/>
        <v>2017</v>
      </c>
      <c r="L2852" s="36" t="str">
        <f t="shared" si="221"/>
        <v>June</v>
      </c>
      <c r="M2852" s="36">
        <f t="shared" si="222"/>
        <v>25</v>
      </c>
      <c r="N2852" s="36">
        <f t="shared" si="223"/>
        <v>17</v>
      </c>
      <c r="O2852" s="36" t="str">
        <f t="shared" si="224"/>
        <v>201725</v>
      </c>
      <c r="P2852" s="36" t="str">
        <f>CONCATENATE(K2852,MONTH(ExpensesDBTable[[#This Row],[Date]]))</f>
        <v>20176</v>
      </c>
      <c r="Q2852" s="36" t="s">
        <v>182</v>
      </c>
      <c r="R2852" s="36" t="s">
        <v>14</v>
      </c>
      <c r="S2852" s="38">
        <v>4.34</v>
      </c>
      <c r="T2852" s="36" t="s">
        <v>100</v>
      </c>
      <c r="U2852" s="36" t="s">
        <v>711</v>
      </c>
    </row>
    <row r="2853" spans="10:21" x14ac:dyDescent="0.25">
      <c r="J2853" s="37">
        <v>42903</v>
      </c>
      <c r="K2853" s="36">
        <f t="shared" si="220"/>
        <v>2017</v>
      </c>
      <c r="L2853" s="36" t="str">
        <f t="shared" si="221"/>
        <v>June</v>
      </c>
      <c r="M2853" s="36">
        <f t="shared" si="222"/>
        <v>25</v>
      </c>
      <c r="N2853" s="36">
        <f t="shared" si="223"/>
        <v>17</v>
      </c>
      <c r="O2853" s="36" t="str">
        <f t="shared" si="224"/>
        <v>201725</v>
      </c>
      <c r="P2853" s="36" t="str">
        <f>CONCATENATE(K2853,MONTH(ExpensesDBTable[[#This Row],[Date]]))</f>
        <v>20176</v>
      </c>
      <c r="Q2853" s="36" t="s">
        <v>1051</v>
      </c>
      <c r="R2853" s="36" t="s">
        <v>14</v>
      </c>
      <c r="S2853" s="38">
        <v>4.66</v>
      </c>
      <c r="T2853" s="36" t="s">
        <v>100</v>
      </c>
      <c r="U2853" s="36" t="s">
        <v>2519</v>
      </c>
    </row>
    <row r="2854" spans="10:21" x14ac:dyDescent="0.25">
      <c r="J2854" s="37">
        <v>42904</v>
      </c>
      <c r="K2854" s="36">
        <f t="shared" si="220"/>
        <v>2017</v>
      </c>
      <c r="L2854" s="36" t="str">
        <f t="shared" si="221"/>
        <v>June</v>
      </c>
      <c r="M2854" s="36">
        <f t="shared" si="222"/>
        <v>25</v>
      </c>
      <c r="N2854" s="36">
        <f t="shared" si="223"/>
        <v>18</v>
      </c>
      <c r="O2854" s="36" t="str">
        <f t="shared" si="224"/>
        <v>201725</v>
      </c>
      <c r="P2854" s="36" t="str">
        <f>CONCATENATE(K2854,MONTH(ExpensesDBTable[[#This Row],[Date]]))</f>
        <v>20176</v>
      </c>
      <c r="Q2854" s="36" t="s">
        <v>108</v>
      </c>
      <c r="R2854" s="36" t="s">
        <v>14</v>
      </c>
      <c r="S2854" s="38">
        <v>2</v>
      </c>
      <c r="T2854" s="36" t="s">
        <v>100</v>
      </c>
      <c r="U2854" s="36" t="s">
        <v>2520</v>
      </c>
    </row>
    <row r="2855" spans="10:21" x14ac:dyDescent="0.25">
      <c r="J2855" s="37">
        <v>42904</v>
      </c>
      <c r="K2855" s="36">
        <f t="shared" si="220"/>
        <v>2017</v>
      </c>
      <c r="L2855" s="36" t="str">
        <f t="shared" si="221"/>
        <v>June</v>
      </c>
      <c r="M2855" s="36">
        <f t="shared" si="222"/>
        <v>25</v>
      </c>
      <c r="N2855" s="36">
        <f t="shared" si="223"/>
        <v>18</v>
      </c>
      <c r="O2855" s="36" t="str">
        <f t="shared" si="224"/>
        <v>201725</v>
      </c>
      <c r="P2855" s="36" t="str">
        <f>CONCATENATE(K2855,MONTH(ExpensesDBTable[[#This Row],[Date]]))</f>
        <v>20176</v>
      </c>
      <c r="Q2855" s="36" t="s">
        <v>119</v>
      </c>
      <c r="R2855" s="36" t="s">
        <v>14</v>
      </c>
      <c r="S2855" s="38">
        <v>8.77</v>
      </c>
      <c r="T2855" s="36" t="s">
        <v>100</v>
      </c>
      <c r="U2855" s="36" t="s">
        <v>2521</v>
      </c>
    </row>
    <row r="2856" spans="10:21" x14ac:dyDescent="0.25">
      <c r="J2856" s="37">
        <v>42904</v>
      </c>
      <c r="K2856" s="36">
        <f t="shared" si="220"/>
        <v>2017</v>
      </c>
      <c r="L2856" s="36" t="str">
        <f t="shared" si="221"/>
        <v>June</v>
      </c>
      <c r="M2856" s="36">
        <f t="shared" si="222"/>
        <v>25</v>
      </c>
      <c r="N2856" s="36">
        <f t="shared" si="223"/>
        <v>18</v>
      </c>
      <c r="O2856" s="36" t="str">
        <f t="shared" si="224"/>
        <v>201725</v>
      </c>
      <c r="P2856" s="36" t="str">
        <f>CONCATENATE(K2856,MONTH(ExpensesDBTable[[#This Row],[Date]]))</f>
        <v>20176</v>
      </c>
      <c r="Q2856" s="36" t="s">
        <v>1192</v>
      </c>
      <c r="R2856" s="36" t="s">
        <v>21</v>
      </c>
      <c r="S2856" s="38">
        <v>1520</v>
      </c>
      <c r="T2856" s="36" t="s">
        <v>106</v>
      </c>
      <c r="U2856" s="36" t="s">
        <v>2522</v>
      </c>
    </row>
    <row r="2857" spans="10:21" x14ac:dyDescent="0.25">
      <c r="J2857" s="37">
        <v>42905</v>
      </c>
      <c r="K2857" s="36">
        <f t="shared" si="220"/>
        <v>2017</v>
      </c>
      <c r="L2857" s="36" t="str">
        <f t="shared" si="221"/>
        <v>June</v>
      </c>
      <c r="M2857" s="36">
        <f t="shared" si="222"/>
        <v>26</v>
      </c>
      <c r="N2857" s="36">
        <f t="shared" si="223"/>
        <v>19</v>
      </c>
      <c r="O2857" s="36" t="str">
        <f t="shared" si="224"/>
        <v>201726</v>
      </c>
      <c r="P2857" s="36" t="str">
        <f>CONCATENATE(K2857,MONTH(ExpensesDBTable[[#This Row],[Date]]))</f>
        <v>20176</v>
      </c>
      <c r="Q2857" s="36" t="s">
        <v>108</v>
      </c>
      <c r="R2857" s="36" t="s">
        <v>14</v>
      </c>
      <c r="S2857" s="38">
        <v>18.64</v>
      </c>
      <c r="T2857" s="36" t="s">
        <v>100</v>
      </c>
      <c r="U2857" s="36" t="s">
        <v>2523</v>
      </c>
    </row>
    <row r="2858" spans="10:21" x14ac:dyDescent="0.25">
      <c r="J2858" s="37">
        <v>42906</v>
      </c>
      <c r="K2858" s="36">
        <f t="shared" si="220"/>
        <v>2017</v>
      </c>
      <c r="L2858" s="36" t="str">
        <f t="shared" si="221"/>
        <v>June</v>
      </c>
      <c r="M2858" s="36">
        <f t="shared" si="222"/>
        <v>26</v>
      </c>
      <c r="N2858" s="36">
        <f t="shared" si="223"/>
        <v>20</v>
      </c>
      <c r="O2858" s="36" t="str">
        <f t="shared" si="224"/>
        <v>201726</v>
      </c>
      <c r="P2858" s="36" t="str">
        <f>CONCATENATE(K2858,MONTH(ExpensesDBTable[[#This Row],[Date]]))</f>
        <v>20176</v>
      </c>
      <c r="Q2858" s="36" t="s">
        <v>119</v>
      </c>
      <c r="R2858" s="36" t="s">
        <v>14</v>
      </c>
      <c r="S2858" s="38">
        <v>8.9</v>
      </c>
      <c r="T2858" s="36" t="s">
        <v>100</v>
      </c>
      <c r="U2858" s="36" t="s">
        <v>2524</v>
      </c>
    </row>
    <row r="2859" spans="10:21" x14ac:dyDescent="0.25">
      <c r="J2859" s="37">
        <v>42907</v>
      </c>
      <c r="K2859" s="36">
        <f t="shared" si="220"/>
        <v>2017</v>
      </c>
      <c r="L2859" s="36" t="str">
        <f t="shared" si="221"/>
        <v>June</v>
      </c>
      <c r="M2859" s="36">
        <f t="shared" si="222"/>
        <v>26</v>
      </c>
      <c r="N2859" s="36">
        <f t="shared" si="223"/>
        <v>21</v>
      </c>
      <c r="O2859" s="36" t="str">
        <f t="shared" si="224"/>
        <v>201726</v>
      </c>
      <c r="P2859" s="36" t="str">
        <f>CONCATENATE(K2859,MONTH(ExpensesDBTable[[#This Row],[Date]]))</f>
        <v>20176</v>
      </c>
      <c r="Q2859" s="36" t="s">
        <v>182</v>
      </c>
      <c r="R2859" s="36" t="s">
        <v>14</v>
      </c>
      <c r="S2859" s="38">
        <v>5.8</v>
      </c>
      <c r="T2859" s="36" t="s">
        <v>100</v>
      </c>
      <c r="U2859" s="36" t="s">
        <v>2525</v>
      </c>
    </row>
    <row r="2860" spans="10:21" x14ac:dyDescent="0.25">
      <c r="J2860" s="37">
        <v>42907</v>
      </c>
      <c r="K2860" s="36">
        <f t="shared" si="220"/>
        <v>2017</v>
      </c>
      <c r="L2860" s="36" t="str">
        <f t="shared" si="221"/>
        <v>June</v>
      </c>
      <c r="M2860" s="36">
        <f t="shared" si="222"/>
        <v>26</v>
      </c>
      <c r="N2860" s="36">
        <f t="shared" si="223"/>
        <v>21</v>
      </c>
      <c r="O2860" s="36" t="str">
        <f t="shared" si="224"/>
        <v>201726</v>
      </c>
      <c r="P2860" s="36" t="str">
        <f>CONCATENATE(K2860,MONTH(ExpensesDBTable[[#This Row],[Date]]))</f>
        <v>20176</v>
      </c>
      <c r="Q2860" s="36" t="s">
        <v>108</v>
      </c>
      <c r="R2860" s="36" t="s">
        <v>14</v>
      </c>
      <c r="S2860" s="38">
        <v>3.12</v>
      </c>
      <c r="T2860" s="36" t="s">
        <v>100</v>
      </c>
      <c r="U2860" s="36" t="s">
        <v>2526</v>
      </c>
    </row>
    <row r="2861" spans="10:21" x14ac:dyDescent="0.25">
      <c r="J2861" s="37">
        <v>42908</v>
      </c>
      <c r="K2861" s="36">
        <f t="shared" si="220"/>
        <v>2017</v>
      </c>
      <c r="L2861" s="36" t="str">
        <f t="shared" si="221"/>
        <v>June</v>
      </c>
      <c r="M2861" s="36">
        <f t="shared" si="222"/>
        <v>26</v>
      </c>
      <c r="N2861" s="36">
        <f t="shared" si="223"/>
        <v>22</v>
      </c>
      <c r="O2861" s="36" t="str">
        <f t="shared" si="224"/>
        <v>201726</v>
      </c>
      <c r="P2861" s="36" t="str">
        <f>CONCATENATE(K2861,MONTH(ExpensesDBTable[[#This Row],[Date]]))</f>
        <v>20176</v>
      </c>
      <c r="Q2861" s="36" t="s">
        <v>182</v>
      </c>
      <c r="R2861" s="36" t="s">
        <v>14</v>
      </c>
      <c r="S2861" s="38">
        <v>6.25</v>
      </c>
      <c r="T2861" s="36" t="s">
        <v>100</v>
      </c>
      <c r="U2861" s="36" t="s">
        <v>2089</v>
      </c>
    </row>
    <row r="2862" spans="10:21" x14ac:dyDescent="0.25">
      <c r="J2862" s="37">
        <v>42908</v>
      </c>
      <c r="K2862" s="36">
        <f t="shared" si="220"/>
        <v>2017</v>
      </c>
      <c r="L2862" s="36" t="str">
        <f t="shared" si="221"/>
        <v>June</v>
      </c>
      <c r="M2862" s="36">
        <f t="shared" si="222"/>
        <v>26</v>
      </c>
      <c r="N2862" s="36">
        <f t="shared" si="223"/>
        <v>22</v>
      </c>
      <c r="O2862" s="36" t="str">
        <f t="shared" si="224"/>
        <v>201726</v>
      </c>
      <c r="P2862" s="36" t="str">
        <f>CONCATENATE(K2862,MONTH(ExpensesDBTable[[#This Row],[Date]]))</f>
        <v>20176</v>
      </c>
      <c r="Q2862" s="36" t="s">
        <v>119</v>
      </c>
      <c r="R2862" s="36" t="s">
        <v>14</v>
      </c>
      <c r="S2862" s="38">
        <v>9.5</v>
      </c>
      <c r="T2862" s="36" t="s">
        <v>100</v>
      </c>
      <c r="U2862" s="36" t="s">
        <v>2527</v>
      </c>
    </row>
    <row r="2863" spans="10:21" x14ac:dyDescent="0.25">
      <c r="J2863" s="37">
        <v>42908</v>
      </c>
      <c r="K2863" s="36">
        <f t="shared" si="220"/>
        <v>2017</v>
      </c>
      <c r="L2863" s="36" t="str">
        <f t="shared" si="221"/>
        <v>June</v>
      </c>
      <c r="M2863" s="36">
        <f t="shared" si="222"/>
        <v>26</v>
      </c>
      <c r="N2863" s="36">
        <f t="shared" si="223"/>
        <v>22</v>
      </c>
      <c r="O2863" s="36" t="str">
        <f t="shared" si="224"/>
        <v>201726</v>
      </c>
      <c r="P2863" s="36" t="str">
        <f>CONCATENATE(K2863,MONTH(ExpensesDBTable[[#This Row],[Date]]))</f>
        <v>20176</v>
      </c>
      <c r="Q2863" s="36" t="s">
        <v>122</v>
      </c>
      <c r="R2863" s="36" t="s">
        <v>11</v>
      </c>
      <c r="S2863" s="38">
        <v>10</v>
      </c>
      <c r="T2863" s="36" t="s">
        <v>100</v>
      </c>
      <c r="U2863" s="36" t="s">
        <v>509</v>
      </c>
    </row>
    <row r="2864" spans="10:21" x14ac:dyDescent="0.25">
      <c r="J2864" s="37">
        <v>42908</v>
      </c>
      <c r="K2864" s="36">
        <f t="shared" si="220"/>
        <v>2017</v>
      </c>
      <c r="L2864" s="36" t="str">
        <f t="shared" si="221"/>
        <v>June</v>
      </c>
      <c r="M2864" s="36">
        <f t="shared" si="222"/>
        <v>26</v>
      </c>
      <c r="N2864" s="36">
        <f t="shared" si="223"/>
        <v>22</v>
      </c>
      <c r="O2864" s="36" t="str">
        <f t="shared" si="224"/>
        <v>201726</v>
      </c>
      <c r="P2864" s="36" t="str">
        <f>CONCATENATE(K2864,MONTH(ExpensesDBTable[[#This Row],[Date]]))</f>
        <v>20176</v>
      </c>
      <c r="Q2864" s="36" t="s">
        <v>182</v>
      </c>
      <c r="R2864" s="36" t="s">
        <v>26</v>
      </c>
      <c r="S2864" s="38">
        <v>425</v>
      </c>
      <c r="T2864" s="36" t="s">
        <v>106</v>
      </c>
      <c r="U2864" s="36" t="s">
        <v>2528</v>
      </c>
    </row>
    <row r="2865" spans="10:21" x14ac:dyDescent="0.25">
      <c r="J2865" s="37">
        <v>42910</v>
      </c>
      <c r="K2865" s="36">
        <f t="shared" si="220"/>
        <v>2017</v>
      </c>
      <c r="L2865" s="36" t="str">
        <f t="shared" si="221"/>
        <v>June</v>
      </c>
      <c r="M2865" s="36">
        <f t="shared" si="222"/>
        <v>26</v>
      </c>
      <c r="N2865" s="36">
        <f t="shared" si="223"/>
        <v>24</v>
      </c>
      <c r="O2865" s="36" t="str">
        <f t="shared" si="224"/>
        <v>201726</v>
      </c>
      <c r="P2865" s="36" t="str">
        <f>CONCATENATE(K2865,MONTH(ExpensesDBTable[[#This Row],[Date]]))</f>
        <v>20176</v>
      </c>
      <c r="Q2865" s="36" t="s">
        <v>182</v>
      </c>
      <c r="R2865" s="36" t="s">
        <v>19</v>
      </c>
      <c r="S2865" s="38">
        <v>57.6</v>
      </c>
      <c r="T2865" s="36" t="s">
        <v>100</v>
      </c>
      <c r="U2865" s="36" t="s">
        <v>2529</v>
      </c>
    </row>
    <row r="2866" spans="10:21" x14ac:dyDescent="0.25">
      <c r="J2866" s="37">
        <v>42910</v>
      </c>
      <c r="K2866" s="36">
        <f t="shared" si="220"/>
        <v>2017</v>
      </c>
      <c r="L2866" s="36" t="str">
        <f t="shared" si="221"/>
        <v>June</v>
      </c>
      <c r="M2866" s="36">
        <f t="shared" si="222"/>
        <v>26</v>
      </c>
      <c r="N2866" s="36">
        <f t="shared" si="223"/>
        <v>24</v>
      </c>
      <c r="O2866" s="36" t="str">
        <f t="shared" si="224"/>
        <v>201726</v>
      </c>
      <c r="P2866" s="36" t="str">
        <f>CONCATENATE(K2866,MONTH(ExpensesDBTable[[#This Row],[Date]]))</f>
        <v>20176</v>
      </c>
      <c r="Q2866" s="36" t="s">
        <v>1476</v>
      </c>
      <c r="R2866" s="36" t="s">
        <v>23</v>
      </c>
      <c r="S2866" s="38">
        <v>12</v>
      </c>
      <c r="T2866" s="36" t="s">
        <v>106</v>
      </c>
      <c r="U2866" s="36" t="s">
        <v>1476</v>
      </c>
    </row>
    <row r="2867" spans="10:21" x14ac:dyDescent="0.25">
      <c r="J2867" s="37">
        <v>42910</v>
      </c>
      <c r="K2867" s="36">
        <f t="shared" si="220"/>
        <v>2017</v>
      </c>
      <c r="L2867" s="36" t="str">
        <f t="shared" si="221"/>
        <v>June</v>
      </c>
      <c r="M2867" s="36">
        <f t="shared" si="222"/>
        <v>26</v>
      </c>
      <c r="N2867" s="36">
        <f t="shared" si="223"/>
        <v>24</v>
      </c>
      <c r="O2867" s="36" t="str">
        <f t="shared" si="224"/>
        <v>201726</v>
      </c>
      <c r="P2867" s="36" t="str">
        <f>CONCATENATE(K2867,MONTH(ExpensesDBTable[[#This Row],[Date]]))</f>
        <v>20176</v>
      </c>
      <c r="Q2867" s="36" t="s">
        <v>182</v>
      </c>
      <c r="R2867" s="36" t="s">
        <v>14</v>
      </c>
      <c r="S2867" s="38">
        <v>5.5</v>
      </c>
      <c r="T2867" s="36" t="s">
        <v>100</v>
      </c>
      <c r="U2867" s="36" t="s">
        <v>2530</v>
      </c>
    </row>
    <row r="2868" spans="10:21" x14ac:dyDescent="0.25">
      <c r="J2868" s="37">
        <v>42910</v>
      </c>
      <c r="K2868" s="36">
        <f t="shared" si="220"/>
        <v>2017</v>
      </c>
      <c r="L2868" s="36" t="str">
        <f t="shared" si="221"/>
        <v>June</v>
      </c>
      <c r="M2868" s="36">
        <f t="shared" si="222"/>
        <v>26</v>
      </c>
      <c r="N2868" s="36">
        <f t="shared" si="223"/>
        <v>24</v>
      </c>
      <c r="O2868" s="36" t="str">
        <f t="shared" si="224"/>
        <v>201726</v>
      </c>
      <c r="P2868" s="36" t="str">
        <f>CONCATENATE(K2868,MONTH(ExpensesDBTable[[#This Row],[Date]]))</f>
        <v>20176</v>
      </c>
      <c r="Q2868" s="36" t="s">
        <v>182</v>
      </c>
      <c r="R2868" s="36" t="s">
        <v>14</v>
      </c>
      <c r="S2868" s="38">
        <v>3.47</v>
      </c>
      <c r="T2868" s="36" t="s">
        <v>100</v>
      </c>
      <c r="U2868" s="36" t="s">
        <v>2531</v>
      </c>
    </row>
    <row r="2869" spans="10:21" x14ac:dyDescent="0.25">
      <c r="J2869" s="37">
        <v>42910</v>
      </c>
      <c r="K2869" s="36">
        <f t="shared" si="220"/>
        <v>2017</v>
      </c>
      <c r="L2869" s="36" t="str">
        <f t="shared" si="221"/>
        <v>June</v>
      </c>
      <c r="M2869" s="36">
        <f t="shared" si="222"/>
        <v>26</v>
      </c>
      <c r="N2869" s="36">
        <f t="shared" si="223"/>
        <v>24</v>
      </c>
      <c r="O2869" s="36" t="str">
        <f t="shared" si="224"/>
        <v>201726</v>
      </c>
      <c r="P2869" s="36" t="str">
        <f>CONCATENATE(K2869,MONTH(ExpensesDBTable[[#This Row],[Date]]))</f>
        <v>20176</v>
      </c>
      <c r="Q2869" s="36" t="s">
        <v>108</v>
      </c>
      <c r="R2869" s="36" t="s">
        <v>14</v>
      </c>
      <c r="S2869" s="38">
        <v>2.1</v>
      </c>
      <c r="T2869" s="36" t="s">
        <v>100</v>
      </c>
      <c r="U2869" s="36" t="s">
        <v>483</v>
      </c>
    </row>
    <row r="2870" spans="10:21" x14ac:dyDescent="0.25">
      <c r="J2870" s="37">
        <v>42910</v>
      </c>
      <c r="K2870" s="36">
        <f t="shared" si="220"/>
        <v>2017</v>
      </c>
      <c r="L2870" s="36" t="str">
        <f t="shared" si="221"/>
        <v>June</v>
      </c>
      <c r="M2870" s="36">
        <f t="shared" si="222"/>
        <v>26</v>
      </c>
      <c r="N2870" s="36">
        <f t="shared" si="223"/>
        <v>24</v>
      </c>
      <c r="O2870" s="36" t="str">
        <f t="shared" si="224"/>
        <v>201726</v>
      </c>
      <c r="P2870" s="36" t="str">
        <f>CONCATENATE(K2870,MONTH(ExpensesDBTable[[#This Row],[Date]]))</f>
        <v>20176</v>
      </c>
      <c r="Q2870" s="36" t="s">
        <v>989</v>
      </c>
      <c r="R2870" s="36" t="s">
        <v>14</v>
      </c>
      <c r="S2870" s="38">
        <v>4.8</v>
      </c>
      <c r="T2870" s="36" t="s">
        <v>100</v>
      </c>
      <c r="U2870" s="36" t="s">
        <v>2532</v>
      </c>
    </row>
    <row r="2871" spans="10:21" x14ac:dyDescent="0.25">
      <c r="J2871" s="37">
        <v>42910</v>
      </c>
      <c r="K2871" s="36">
        <f t="shared" si="220"/>
        <v>2017</v>
      </c>
      <c r="L2871" s="36" t="str">
        <f t="shared" si="221"/>
        <v>June</v>
      </c>
      <c r="M2871" s="36">
        <f t="shared" si="222"/>
        <v>26</v>
      </c>
      <c r="N2871" s="36">
        <f t="shared" si="223"/>
        <v>24</v>
      </c>
      <c r="O2871" s="36" t="str">
        <f t="shared" si="224"/>
        <v>201726</v>
      </c>
      <c r="P2871" s="36" t="str">
        <f>CONCATENATE(K2871,MONTH(ExpensesDBTable[[#This Row],[Date]]))</f>
        <v>20176</v>
      </c>
      <c r="Q2871" s="36" t="s">
        <v>182</v>
      </c>
      <c r="R2871" s="36" t="s">
        <v>14</v>
      </c>
      <c r="S2871" s="38">
        <v>27</v>
      </c>
      <c r="T2871" s="36" t="s">
        <v>100</v>
      </c>
      <c r="U2871" s="36" t="s">
        <v>2533</v>
      </c>
    </row>
    <row r="2872" spans="10:21" x14ac:dyDescent="0.25">
      <c r="J2872" s="37">
        <v>42910</v>
      </c>
      <c r="K2872" s="36">
        <f t="shared" si="220"/>
        <v>2017</v>
      </c>
      <c r="L2872" s="36" t="str">
        <f t="shared" si="221"/>
        <v>June</v>
      </c>
      <c r="M2872" s="36">
        <f t="shared" si="222"/>
        <v>26</v>
      </c>
      <c r="N2872" s="36">
        <f t="shared" si="223"/>
        <v>24</v>
      </c>
      <c r="O2872" s="36" t="str">
        <f t="shared" si="224"/>
        <v>201726</v>
      </c>
      <c r="P2872" s="36" t="str">
        <f>CONCATENATE(K2872,MONTH(ExpensesDBTable[[#This Row],[Date]]))</f>
        <v>20176</v>
      </c>
      <c r="Q2872" s="36" t="s">
        <v>119</v>
      </c>
      <c r="R2872" s="36" t="s">
        <v>14</v>
      </c>
      <c r="S2872" s="38">
        <v>7.32</v>
      </c>
      <c r="T2872" s="36" t="s">
        <v>100</v>
      </c>
      <c r="U2872" s="36" t="s">
        <v>2534</v>
      </c>
    </row>
    <row r="2873" spans="10:21" x14ac:dyDescent="0.25">
      <c r="J2873" s="37">
        <v>42911</v>
      </c>
      <c r="K2873" s="36">
        <f t="shared" si="220"/>
        <v>2017</v>
      </c>
      <c r="L2873" s="36" t="str">
        <f t="shared" si="221"/>
        <v>June</v>
      </c>
      <c r="M2873" s="36">
        <f t="shared" si="222"/>
        <v>26</v>
      </c>
      <c r="N2873" s="36">
        <f t="shared" si="223"/>
        <v>25</v>
      </c>
      <c r="O2873" s="36" t="str">
        <f t="shared" si="224"/>
        <v>201726</v>
      </c>
      <c r="P2873" s="36" t="str">
        <f>CONCATENATE(K2873,MONTH(ExpensesDBTable[[#This Row],[Date]]))</f>
        <v>20176</v>
      </c>
      <c r="Q2873" s="36" t="s">
        <v>130</v>
      </c>
      <c r="R2873" s="36" t="s">
        <v>14</v>
      </c>
      <c r="S2873" s="38">
        <v>14</v>
      </c>
      <c r="T2873" s="36" t="s">
        <v>100</v>
      </c>
      <c r="U2873" s="36" t="s">
        <v>130</v>
      </c>
    </row>
    <row r="2874" spans="10:21" x14ac:dyDescent="0.25">
      <c r="J2874" s="37">
        <v>42911</v>
      </c>
      <c r="K2874" s="36">
        <f t="shared" si="220"/>
        <v>2017</v>
      </c>
      <c r="L2874" s="36" t="str">
        <f t="shared" si="221"/>
        <v>June</v>
      </c>
      <c r="M2874" s="36">
        <f t="shared" si="222"/>
        <v>26</v>
      </c>
      <c r="N2874" s="36">
        <f t="shared" si="223"/>
        <v>25</v>
      </c>
      <c r="O2874" s="36" t="str">
        <f t="shared" si="224"/>
        <v>201726</v>
      </c>
      <c r="P2874" s="36" t="str">
        <f>CONCATENATE(K2874,MONTH(ExpensesDBTable[[#This Row],[Date]]))</f>
        <v>20176</v>
      </c>
      <c r="Q2874" s="36" t="s">
        <v>1051</v>
      </c>
      <c r="R2874" s="36" t="s">
        <v>14</v>
      </c>
      <c r="S2874" s="38">
        <v>8.6999999999999993</v>
      </c>
      <c r="T2874" s="36" t="s">
        <v>100</v>
      </c>
      <c r="U2874" s="36" t="s">
        <v>2535</v>
      </c>
    </row>
    <row r="2875" spans="10:21" x14ac:dyDescent="0.25">
      <c r="J2875" s="37">
        <v>42912</v>
      </c>
      <c r="K2875" s="36">
        <f t="shared" si="220"/>
        <v>2017</v>
      </c>
      <c r="L2875" s="36" t="str">
        <f t="shared" si="221"/>
        <v>June</v>
      </c>
      <c r="M2875" s="36">
        <f t="shared" si="222"/>
        <v>27</v>
      </c>
      <c r="N2875" s="36">
        <f t="shared" si="223"/>
        <v>26</v>
      </c>
      <c r="O2875" s="36" t="str">
        <f t="shared" si="224"/>
        <v>201727</v>
      </c>
      <c r="P2875" s="36" t="str">
        <f>CONCATENATE(K2875,MONTH(ExpensesDBTable[[#This Row],[Date]]))</f>
        <v>20176</v>
      </c>
      <c r="Q2875" s="36" t="s">
        <v>108</v>
      </c>
      <c r="R2875" s="36" t="s">
        <v>14</v>
      </c>
      <c r="S2875" s="38">
        <v>15.89</v>
      </c>
      <c r="T2875" s="36" t="s">
        <v>100</v>
      </c>
      <c r="U2875" s="36" t="s">
        <v>2536</v>
      </c>
    </row>
    <row r="2876" spans="10:21" x14ac:dyDescent="0.25">
      <c r="J2876" s="37">
        <v>42912</v>
      </c>
      <c r="K2876" s="36">
        <f t="shared" si="220"/>
        <v>2017</v>
      </c>
      <c r="L2876" s="36" t="str">
        <f t="shared" si="221"/>
        <v>June</v>
      </c>
      <c r="M2876" s="36">
        <f t="shared" si="222"/>
        <v>27</v>
      </c>
      <c r="N2876" s="36">
        <f t="shared" si="223"/>
        <v>26</v>
      </c>
      <c r="O2876" s="36" t="str">
        <f t="shared" si="224"/>
        <v>201727</v>
      </c>
      <c r="P2876" s="36" t="str">
        <f>CONCATENATE(K2876,MONTH(ExpensesDBTable[[#This Row],[Date]]))</f>
        <v>20176</v>
      </c>
      <c r="Q2876" s="36" t="s">
        <v>182</v>
      </c>
      <c r="R2876" s="36" t="s">
        <v>17</v>
      </c>
      <c r="S2876" s="38">
        <v>1000</v>
      </c>
      <c r="T2876" s="36" t="s">
        <v>106</v>
      </c>
      <c r="U2876" s="36" t="s">
        <v>2537</v>
      </c>
    </row>
    <row r="2877" spans="10:21" x14ac:dyDescent="0.25">
      <c r="J2877" s="37">
        <v>42913</v>
      </c>
      <c r="K2877" s="36">
        <f t="shared" si="220"/>
        <v>2017</v>
      </c>
      <c r="L2877" s="36" t="str">
        <f t="shared" si="221"/>
        <v>June</v>
      </c>
      <c r="M2877" s="36">
        <f t="shared" si="222"/>
        <v>27</v>
      </c>
      <c r="N2877" s="36">
        <f t="shared" si="223"/>
        <v>27</v>
      </c>
      <c r="O2877" s="36" t="str">
        <f t="shared" si="224"/>
        <v>201727</v>
      </c>
      <c r="P2877" s="36" t="str">
        <f>CONCATENATE(K2877,MONTH(ExpensesDBTable[[#This Row],[Date]]))</f>
        <v>20176</v>
      </c>
      <c r="Q2877" s="36" t="s">
        <v>182</v>
      </c>
      <c r="R2877" s="36" t="s">
        <v>14</v>
      </c>
      <c r="S2877" s="38">
        <v>4.5</v>
      </c>
      <c r="T2877" s="36" t="s">
        <v>100</v>
      </c>
      <c r="U2877" s="36" t="s">
        <v>467</v>
      </c>
    </row>
    <row r="2878" spans="10:21" x14ac:dyDescent="0.25">
      <c r="J2878" s="37">
        <v>42913</v>
      </c>
      <c r="K2878" s="36">
        <f t="shared" si="220"/>
        <v>2017</v>
      </c>
      <c r="L2878" s="36" t="str">
        <f t="shared" si="221"/>
        <v>June</v>
      </c>
      <c r="M2878" s="36">
        <f t="shared" si="222"/>
        <v>27</v>
      </c>
      <c r="N2878" s="36">
        <f t="shared" si="223"/>
        <v>27</v>
      </c>
      <c r="O2878" s="36" t="str">
        <f t="shared" si="224"/>
        <v>201727</v>
      </c>
      <c r="P2878" s="36" t="str">
        <f>CONCATENATE(K2878,MONTH(ExpensesDBTable[[#This Row],[Date]]))</f>
        <v>20176</v>
      </c>
      <c r="Q2878" s="36" t="s">
        <v>1238</v>
      </c>
      <c r="R2878" s="36" t="s">
        <v>22</v>
      </c>
      <c r="S2878" s="38">
        <v>41.17</v>
      </c>
      <c r="T2878" s="36" t="s">
        <v>106</v>
      </c>
      <c r="U2878" s="36" t="s">
        <v>1238</v>
      </c>
    </row>
    <row r="2879" spans="10:21" x14ac:dyDescent="0.25">
      <c r="J2879" s="37">
        <v>42914</v>
      </c>
      <c r="K2879" s="36">
        <f t="shared" si="220"/>
        <v>2017</v>
      </c>
      <c r="L2879" s="36" t="str">
        <f t="shared" si="221"/>
        <v>June</v>
      </c>
      <c r="M2879" s="36">
        <f t="shared" si="222"/>
        <v>27</v>
      </c>
      <c r="N2879" s="36">
        <f t="shared" si="223"/>
        <v>28</v>
      </c>
      <c r="O2879" s="36" t="str">
        <f t="shared" si="224"/>
        <v>201727</v>
      </c>
      <c r="P2879" s="36" t="str">
        <f>CONCATENATE(K2879,MONTH(ExpensesDBTable[[#This Row],[Date]]))</f>
        <v>20176</v>
      </c>
      <c r="Q2879" s="36" t="s">
        <v>533</v>
      </c>
      <c r="R2879" s="36" t="s">
        <v>23</v>
      </c>
      <c r="S2879" s="38">
        <v>70</v>
      </c>
      <c r="T2879" s="36" t="s">
        <v>106</v>
      </c>
      <c r="U2879" s="36" t="s">
        <v>2414</v>
      </c>
    </row>
    <row r="2880" spans="10:21" x14ac:dyDescent="0.25">
      <c r="J2880" s="37">
        <v>42914</v>
      </c>
      <c r="K2880" s="36">
        <f t="shared" si="220"/>
        <v>2017</v>
      </c>
      <c r="L2880" s="36" t="str">
        <f t="shared" si="221"/>
        <v>June</v>
      </c>
      <c r="M2880" s="36">
        <f t="shared" si="222"/>
        <v>27</v>
      </c>
      <c r="N2880" s="36">
        <f t="shared" si="223"/>
        <v>28</v>
      </c>
      <c r="O2880" s="36" t="str">
        <f t="shared" si="224"/>
        <v>201727</v>
      </c>
      <c r="P2880" s="36" t="str">
        <f>CONCATENATE(K2880,MONTH(ExpensesDBTable[[#This Row],[Date]]))</f>
        <v>20176</v>
      </c>
      <c r="Q2880" s="36" t="s">
        <v>1059</v>
      </c>
      <c r="R2880" s="36" t="s">
        <v>17</v>
      </c>
      <c r="S2880" s="38">
        <v>10</v>
      </c>
      <c r="T2880" s="36" t="s">
        <v>106</v>
      </c>
      <c r="U2880" s="36" t="s">
        <v>2538</v>
      </c>
    </row>
    <row r="2881" spans="10:21" x14ac:dyDescent="0.25">
      <c r="J2881" s="37">
        <v>42914</v>
      </c>
      <c r="K2881" s="36">
        <f t="shared" si="220"/>
        <v>2017</v>
      </c>
      <c r="L2881" s="36" t="str">
        <f t="shared" si="221"/>
        <v>June</v>
      </c>
      <c r="M2881" s="36">
        <f t="shared" si="222"/>
        <v>27</v>
      </c>
      <c r="N2881" s="36">
        <f t="shared" si="223"/>
        <v>28</v>
      </c>
      <c r="O2881" s="36" t="str">
        <f t="shared" si="224"/>
        <v>201727</v>
      </c>
      <c r="P2881" s="36" t="str">
        <f>CONCATENATE(K2881,MONTH(ExpensesDBTable[[#This Row],[Date]]))</f>
        <v>20176</v>
      </c>
      <c r="Q2881" s="36" t="s">
        <v>108</v>
      </c>
      <c r="R2881" s="36" t="s">
        <v>14</v>
      </c>
      <c r="S2881" s="38">
        <v>13.98</v>
      </c>
      <c r="T2881" s="36" t="s">
        <v>100</v>
      </c>
      <c r="U2881" s="36" t="s">
        <v>2539</v>
      </c>
    </row>
    <row r="2882" spans="10:21" x14ac:dyDescent="0.25">
      <c r="J2882" s="37">
        <v>42915</v>
      </c>
      <c r="K2882" s="36">
        <f t="shared" si="220"/>
        <v>2017</v>
      </c>
      <c r="L2882" s="36" t="str">
        <f t="shared" si="221"/>
        <v>June</v>
      </c>
      <c r="M2882" s="36">
        <f t="shared" si="222"/>
        <v>27</v>
      </c>
      <c r="N2882" s="36">
        <f t="shared" si="223"/>
        <v>29</v>
      </c>
      <c r="O2882" s="36" t="str">
        <f t="shared" si="224"/>
        <v>201727</v>
      </c>
      <c r="P2882" s="36" t="str">
        <f>CONCATENATE(K2882,MONTH(ExpensesDBTable[[#This Row],[Date]]))</f>
        <v>20176</v>
      </c>
      <c r="Q2882" s="36" t="s">
        <v>119</v>
      </c>
      <c r="R2882" s="36" t="s">
        <v>14</v>
      </c>
      <c r="S2882" s="38">
        <v>5.14</v>
      </c>
      <c r="T2882" s="36" t="s">
        <v>100</v>
      </c>
      <c r="U2882" s="36" t="s">
        <v>2540</v>
      </c>
    </row>
    <row r="2883" spans="10:21" x14ac:dyDescent="0.25">
      <c r="J2883" s="37">
        <v>42916</v>
      </c>
      <c r="K2883" s="36">
        <f t="shared" si="220"/>
        <v>2017</v>
      </c>
      <c r="L2883" s="36" t="str">
        <f t="shared" si="221"/>
        <v>June</v>
      </c>
      <c r="M2883" s="36">
        <f t="shared" si="222"/>
        <v>27</v>
      </c>
      <c r="N2883" s="36">
        <f t="shared" si="223"/>
        <v>30</v>
      </c>
      <c r="O2883" s="36" t="str">
        <f t="shared" si="224"/>
        <v>201727</v>
      </c>
      <c r="P2883" s="36" t="str">
        <f>CONCATENATE(K2883,MONTH(ExpensesDBTable[[#This Row],[Date]]))</f>
        <v>20176</v>
      </c>
      <c r="Q2883" s="36" t="s">
        <v>199</v>
      </c>
      <c r="R2883" s="36" t="s">
        <v>14</v>
      </c>
      <c r="S2883" s="38">
        <v>5</v>
      </c>
      <c r="T2883" s="36" t="s">
        <v>100</v>
      </c>
      <c r="U2883" s="36" t="s">
        <v>1216</v>
      </c>
    </row>
    <row r="2884" spans="10:21" x14ac:dyDescent="0.25">
      <c r="J2884" s="37">
        <v>42916</v>
      </c>
      <c r="K2884" s="36">
        <f t="shared" si="220"/>
        <v>2017</v>
      </c>
      <c r="L2884" s="36" t="str">
        <f t="shared" si="221"/>
        <v>June</v>
      </c>
      <c r="M2884" s="36">
        <f t="shared" si="222"/>
        <v>27</v>
      </c>
      <c r="N2884" s="36">
        <f t="shared" si="223"/>
        <v>30</v>
      </c>
      <c r="O2884" s="36" t="str">
        <f t="shared" si="224"/>
        <v>201727</v>
      </c>
      <c r="P2884" s="36" t="str">
        <f>CONCATENATE(K2884,MONTH(ExpensesDBTable[[#This Row],[Date]]))</f>
        <v>20176</v>
      </c>
      <c r="Q2884" s="36" t="s">
        <v>554</v>
      </c>
      <c r="R2884" s="36" t="s">
        <v>14</v>
      </c>
      <c r="S2884" s="38">
        <v>4.95</v>
      </c>
      <c r="T2884" s="36" t="s">
        <v>100</v>
      </c>
      <c r="U2884" s="36" t="s">
        <v>2541</v>
      </c>
    </row>
    <row r="2885" spans="10:21" x14ac:dyDescent="0.25">
      <c r="J2885" s="37">
        <v>42916</v>
      </c>
      <c r="K2885" s="36">
        <f t="shared" si="220"/>
        <v>2017</v>
      </c>
      <c r="L2885" s="36" t="str">
        <f t="shared" si="221"/>
        <v>June</v>
      </c>
      <c r="M2885" s="36">
        <f t="shared" si="222"/>
        <v>27</v>
      </c>
      <c r="N2885" s="36">
        <f t="shared" si="223"/>
        <v>30</v>
      </c>
      <c r="O2885" s="36" t="str">
        <f t="shared" si="224"/>
        <v>201727</v>
      </c>
      <c r="P2885" s="36" t="str">
        <f>CONCATENATE(K2885,MONTH(ExpensesDBTable[[#This Row],[Date]]))</f>
        <v>20176</v>
      </c>
      <c r="Q2885" s="36" t="s">
        <v>122</v>
      </c>
      <c r="R2885" s="36" t="s">
        <v>11</v>
      </c>
      <c r="S2885" s="38">
        <v>10</v>
      </c>
      <c r="T2885" s="36" t="s">
        <v>100</v>
      </c>
      <c r="U2885" s="36" t="s">
        <v>509</v>
      </c>
    </row>
    <row r="2886" spans="10:21" x14ac:dyDescent="0.25">
      <c r="J2886" s="37">
        <v>42916</v>
      </c>
      <c r="K2886" s="36">
        <f t="shared" si="220"/>
        <v>2017</v>
      </c>
      <c r="L2886" s="36" t="str">
        <f t="shared" si="221"/>
        <v>June</v>
      </c>
      <c r="M2886" s="36">
        <f t="shared" si="222"/>
        <v>27</v>
      </c>
      <c r="N2886" s="36">
        <f t="shared" si="223"/>
        <v>30</v>
      </c>
      <c r="O2886" s="36" t="str">
        <f t="shared" si="224"/>
        <v>201727</v>
      </c>
      <c r="P2886" s="36" t="str">
        <f>CONCATENATE(K2886,MONTH(ExpensesDBTable[[#This Row],[Date]]))</f>
        <v>20176</v>
      </c>
      <c r="Q2886" s="36" t="s">
        <v>182</v>
      </c>
      <c r="R2886" s="36" t="s">
        <v>14</v>
      </c>
      <c r="S2886" s="38">
        <v>9.5</v>
      </c>
      <c r="T2886" s="36" t="s">
        <v>100</v>
      </c>
      <c r="U2886" s="36" t="s">
        <v>2478</v>
      </c>
    </row>
    <row r="2887" spans="10:21" x14ac:dyDescent="0.25">
      <c r="J2887" s="37">
        <v>42916</v>
      </c>
      <c r="K2887" s="36">
        <f t="shared" si="220"/>
        <v>2017</v>
      </c>
      <c r="L2887" s="36" t="str">
        <f t="shared" si="221"/>
        <v>June</v>
      </c>
      <c r="M2887" s="36">
        <f t="shared" si="222"/>
        <v>27</v>
      </c>
      <c r="N2887" s="36">
        <f t="shared" si="223"/>
        <v>30</v>
      </c>
      <c r="O2887" s="36" t="str">
        <f t="shared" si="224"/>
        <v>201727</v>
      </c>
      <c r="P2887" s="36" t="str">
        <f>CONCATENATE(K2887,MONTH(ExpensesDBTable[[#This Row],[Date]]))</f>
        <v>20176</v>
      </c>
      <c r="Q2887" s="36" t="s">
        <v>119</v>
      </c>
      <c r="R2887" s="36" t="s">
        <v>14</v>
      </c>
      <c r="S2887" s="38">
        <v>4</v>
      </c>
      <c r="T2887" s="36" t="s">
        <v>100</v>
      </c>
      <c r="U2887" s="36" t="s">
        <v>380</v>
      </c>
    </row>
    <row r="2888" spans="10:21" x14ac:dyDescent="0.25">
      <c r="J2888" s="37">
        <v>42916</v>
      </c>
      <c r="K2888" s="36">
        <f t="shared" si="220"/>
        <v>2017</v>
      </c>
      <c r="L2888" s="36" t="str">
        <f t="shared" si="221"/>
        <v>June</v>
      </c>
      <c r="M2888" s="36">
        <f t="shared" si="222"/>
        <v>27</v>
      </c>
      <c r="N2888" s="36">
        <f t="shared" si="223"/>
        <v>30</v>
      </c>
      <c r="O2888" s="36" t="str">
        <f t="shared" si="224"/>
        <v>201727</v>
      </c>
      <c r="P2888" s="36" t="str">
        <f>CONCATENATE(K2888,MONTH(ExpensesDBTable[[#This Row],[Date]]))</f>
        <v>20176</v>
      </c>
      <c r="Q2888" s="36" t="s">
        <v>182</v>
      </c>
      <c r="R2888" s="36" t="s">
        <v>14</v>
      </c>
      <c r="S2888" s="38">
        <v>10</v>
      </c>
      <c r="T2888" s="36" t="s">
        <v>100</v>
      </c>
      <c r="U2888" s="36" t="s">
        <v>2356</v>
      </c>
    </row>
    <row r="2889" spans="10:21" x14ac:dyDescent="0.25">
      <c r="J2889" s="37">
        <v>42916</v>
      </c>
      <c r="K2889" s="36">
        <f t="shared" si="220"/>
        <v>2017</v>
      </c>
      <c r="L2889" s="36" t="str">
        <f t="shared" si="221"/>
        <v>June</v>
      </c>
      <c r="M2889" s="36">
        <f t="shared" si="222"/>
        <v>27</v>
      </c>
      <c r="N2889" s="36">
        <f t="shared" si="223"/>
        <v>30</v>
      </c>
      <c r="O2889" s="36" t="str">
        <f t="shared" si="224"/>
        <v>201727</v>
      </c>
      <c r="P2889" s="36" t="str">
        <f>CONCATENATE(K2889,MONTH(ExpensesDBTable[[#This Row],[Date]]))</f>
        <v>20176</v>
      </c>
      <c r="Q2889" s="36" t="s">
        <v>145</v>
      </c>
      <c r="R2889" s="36" t="s">
        <v>23</v>
      </c>
      <c r="S2889" s="38">
        <v>76.39</v>
      </c>
      <c r="T2889" s="36" t="s">
        <v>106</v>
      </c>
      <c r="U2889" s="36" t="s">
        <v>1537</v>
      </c>
    </row>
    <row r="2890" spans="10:21" x14ac:dyDescent="0.25">
      <c r="J2890" s="37">
        <v>42917</v>
      </c>
      <c r="K2890" s="36">
        <f t="shared" si="220"/>
        <v>2017</v>
      </c>
      <c r="L2890" s="36" t="str">
        <f t="shared" si="221"/>
        <v>July</v>
      </c>
      <c r="M2890" s="36">
        <f t="shared" si="222"/>
        <v>27</v>
      </c>
      <c r="N2890" s="36">
        <f t="shared" si="223"/>
        <v>1</v>
      </c>
      <c r="O2890" s="36" t="str">
        <f t="shared" si="224"/>
        <v>201727</v>
      </c>
      <c r="P2890" s="36" t="str">
        <f>CONCATENATE(K2890,MONTH(ExpensesDBTable[[#This Row],[Date]]))</f>
        <v>20177</v>
      </c>
      <c r="Q2890" s="36" t="s">
        <v>479</v>
      </c>
      <c r="R2890" s="36" t="s">
        <v>19</v>
      </c>
      <c r="S2890" s="38">
        <v>31.45</v>
      </c>
      <c r="T2890" s="36" t="s">
        <v>100</v>
      </c>
      <c r="U2890" s="36" t="s">
        <v>2542</v>
      </c>
    </row>
    <row r="2891" spans="10:21" x14ac:dyDescent="0.25">
      <c r="J2891" s="37">
        <v>42917</v>
      </c>
      <c r="K2891" s="36">
        <f t="shared" ref="K2891:K2954" si="225">YEAR(J2891)</f>
        <v>2017</v>
      </c>
      <c r="L2891" s="36" t="str">
        <f t="shared" ref="L2891:L2954" si="226">TEXT(DATE(1,MONTH(J2891),1),"MMMM")</f>
        <v>July</v>
      </c>
      <c r="M2891" s="36">
        <f t="shared" ref="M2891:M2954" si="227">WEEKNUM(J2891,2)</f>
        <v>27</v>
      </c>
      <c r="N2891" s="36">
        <f t="shared" ref="N2891:N2954" si="228">DAY(J2891)</f>
        <v>1</v>
      </c>
      <c r="O2891" s="36" t="str">
        <f t="shared" ref="O2891:O2954" si="229">CONCATENATE(K2891,M2891)</f>
        <v>201727</v>
      </c>
      <c r="P2891" s="36" t="str">
        <f>CONCATENATE(K2891,MONTH(ExpensesDBTable[[#This Row],[Date]]))</f>
        <v>20177</v>
      </c>
      <c r="Q2891" s="36" t="s">
        <v>108</v>
      </c>
      <c r="R2891" s="36" t="s">
        <v>14</v>
      </c>
      <c r="S2891" s="38">
        <v>9.69</v>
      </c>
      <c r="T2891" s="36" t="s">
        <v>100</v>
      </c>
      <c r="U2891" s="36" t="s">
        <v>2543</v>
      </c>
    </row>
    <row r="2892" spans="10:21" x14ac:dyDescent="0.25">
      <c r="J2892" s="37">
        <v>42918</v>
      </c>
      <c r="K2892" s="36">
        <f t="shared" si="225"/>
        <v>2017</v>
      </c>
      <c r="L2892" s="36" t="str">
        <f t="shared" si="226"/>
        <v>July</v>
      </c>
      <c r="M2892" s="36">
        <f t="shared" si="227"/>
        <v>27</v>
      </c>
      <c r="N2892" s="36">
        <f t="shared" si="228"/>
        <v>2</v>
      </c>
      <c r="O2892" s="36" t="str">
        <f t="shared" si="229"/>
        <v>201727</v>
      </c>
      <c r="P2892" s="36" t="str">
        <f>CONCATENATE(K2892,MONTH(ExpensesDBTable[[#This Row],[Date]]))</f>
        <v>20177</v>
      </c>
      <c r="Q2892" s="36" t="s">
        <v>108</v>
      </c>
      <c r="R2892" s="36" t="s">
        <v>14</v>
      </c>
      <c r="S2892" s="38">
        <v>3.69</v>
      </c>
      <c r="T2892" s="36" t="s">
        <v>100</v>
      </c>
      <c r="U2892" s="36" t="s">
        <v>429</v>
      </c>
    </row>
    <row r="2893" spans="10:21" x14ac:dyDescent="0.25">
      <c r="J2893" s="37">
        <v>42918</v>
      </c>
      <c r="K2893" s="36">
        <f t="shared" si="225"/>
        <v>2017</v>
      </c>
      <c r="L2893" s="36" t="str">
        <f t="shared" si="226"/>
        <v>July</v>
      </c>
      <c r="M2893" s="36">
        <f t="shared" si="227"/>
        <v>27</v>
      </c>
      <c r="N2893" s="36">
        <f t="shared" si="228"/>
        <v>2</v>
      </c>
      <c r="O2893" s="36" t="str">
        <f t="shared" si="229"/>
        <v>201727</v>
      </c>
      <c r="P2893" s="36" t="str">
        <f>CONCATENATE(K2893,MONTH(ExpensesDBTable[[#This Row],[Date]]))</f>
        <v>20177</v>
      </c>
      <c r="Q2893" s="36" t="s">
        <v>119</v>
      </c>
      <c r="R2893" s="36" t="s">
        <v>14</v>
      </c>
      <c r="S2893" s="38">
        <v>17.5</v>
      </c>
      <c r="T2893" s="36" t="s">
        <v>100</v>
      </c>
      <c r="U2893" s="36" t="s">
        <v>2544</v>
      </c>
    </row>
    <row r="2894" spans="10:21" x14ac:dyDescent="0.25">
      <c r="J2894" s="37">
        <v>42918</v>
      </c>
      <c r="K2894" s="36">
        <f t="shared" si="225"/>
        <v>2017</v>
      </c>
      <c r="L2894" s="36" t="str">
        <f t="shared" si="226"/>
        <v>July</v>
      </c>
      <c r="M2894" s="36">
        <f t="shared" si="227"/>
        <v>27</v>
      </c>
      <c r="N2894" s="36">
        <f t="shared" si="228"/>
        <v>2</v>
      </c>
      <c r="O2894" s="36" t="str">
        <f t="shared" si="229"/>
        <v>201727</v>
      </c>
      <c r="P2894" s="36" t="str">
        <f>CONCATENATE(K2894,MONTH(ExpensesDBTable[[#This Row],[Date]]))</f>
        <v>20177</v>
      </c>
      <c r="Q2894" s="36" t="s">
        <v>182</v>
      </c>
      <c r="R2894" s="36" t="s">
        <v>14</v>
      </c>
      <c r="S2894" s="38">
        <v>14</v>
      </c>
      <c r="T2894" s="36" t="s">
        <v>100</v>
      </c>
      <c r="U2894" s="36" t="s">
        <v>2545</v>
      </c>
    </row>
    <row r="2895" spans="10:21" x14ac:dyDescent="0.25">
      <c r="J2895" s="37">
        <v>42918</v>
      </c>
      <c r="K2895" s="36">
        <f t="shared" si="225"/>
        <v>2017</v>
      </c>
      <c r="L2895" s="36" t="str">
        <f t="shared" si="226"/>
        <v>July</v>
      </c>
      <c r="M2895" s="36">
        <f t="shared" si="227"/>
        <v>27</v>
      </c>
      <c r="N2895" s="36">
        <f t="shared" si="228"/>
        <v>2</v>
      </c>
      <c r="O2895" s="36" t="str">
        <f t="shared" si="229"/>
        <v>201727</v>
      </c>
      <c r="P2895" s="36" t="str">
        <f>CONCATENATE(K2895,MONTH(ExpensesDBTable[[#This Row],[Date]]))</f>
        <v>20177</v>
      </c>
      <c r="Q2895" s="36" t="s">
        <v>182</v>
      </c>
      <c r="R2895" s="36" t="s">
        <v>14</v>
      </c>
      <c r="S2895" s="38">
        <v>6.88</v>
      </c>
      <c r="T2895" s="36" t="s">
        <v>100</v>
      </c>
      <c r="U2895" s="36" t="s">
        <v>2546</v>
      </c>
    </row>
    <row r="2896" spans="10:21" x14ac:dyDescent="0.25">
      <c r="J2896" s="37">
        <v>42919</v>
      </c>
      <c r="K2896" s="36">
        <f t="shared" si="225"/>
        <v>2017</v>
      </c>
      <c r="L2896" s="36" t="str">
        <f t="shared" si="226"/>
        <v>July</v>
      </c>
      <c r="M2896" s="36">
        <f t="shared" si="227"/>
        <v>28</v>
      </c>
      <c r="N2896" s="36">
        <f t="shared" si="228"/>
        <v>3</v>
      </c>
      <c r="O2896" s="36" t="str">
        <f t="shared" si="229"/>
        <v>201728</v>
      </c>
      <c r="P2896" s="36" t="str">
        <f>CONCATENATE(K2896,MONTH(ExpensesDBTable[[#This Row],[Date]]))</f>
        <v>20177</v>
      </c>
      <c r="Q2896" s="36" t="s">
        <v>2507</v>
      </c>
      <c r="R2896" s="36" t="s">
        <v>26</v>
      </c>
      <c r="S2896" s="38">
        <v>125</v>
      </c>
      <c r="T2896" s="36" t="s">
        <v>106</v>
      </c>
      <c r="U2896" s="36" t="s">
        <v>2547</v>
      </c>
    </row>
    <row r="2897" spans="10:21" x14ac:dyDescent="0.25">
      <c r="J2897" s="37">
        <v>42919</v>
      </c>
      <c r="K2897" s="36">
        <f t="shared" si="225"/>
        <v>2017</v>
      </c>
      <c r="L2897" s="36" t="str">
        <f t="shared" si="226"/>
        <v>July</v>
      </c>
      <c r="M2897" s="36">
        <f t="shared" si="227"/>
        <v>28</v>
      </c>
      <c r="N2897" s="36">
        <f t="shared" si="228"/>
        <v>3</v>
      </c>
      <c r="O2897" s="36" t="str">
        <f t="shared" si="229"/>
        <v>201728</v>
      </c>
      <c r="P2897" s="36" t="str">
        <f>CONCATENATE(K2897,MONTH(ExpensesDBTable[[#This Row],[Date]]))</f>
        <v>20177</v>
      </c>
      <c r="Q2897" s="36" t="s">
        <v>108</v>
      </c>
      <c r="R2897" s="36" t="s">
        <v>14</v>
      </c>
      <c r="S2897" s="38">
        <v>3.99</v>
      </c>
      <c r="T2897" s="36" t="s">
        <v>100</v>
      </c>
      <c r="U2897" s="36" t="s">
        <v>357</v>
      </c>
    </row>
    <row r="2898" spans="10:21" x14ac:dyDescent="0.25">
      <c r="J2898" s="37">
        <v>42919</v>
      </c>
      <c r="K2898" s="36">
        <f t="shared" si="225"/>
        <v>2017</v>
      </c>
      <c r="L2898" s="36" t="str">
        <f t="shared" si="226"/>
        <v>July</v>
      </c>
      <c r="M2898" s="36">
        <f t="shared" si="227"/>
        <v>28</v>
      </c>
      <c r="N2898" s="36">
        <f t="shared" si="228"/>
        <v>3</v>
      </c>
      <c r="O2898" s="36" t="str">
        <f t="shared" si="229"/>
        <v>201728</v>
      </c>
      <c r="P2898" s="36" t="str">
        <f>CONCATENATE(K2898,MONTH(ExpensesDBTable[[#This Row],[Date]]))</f>
        <v>20177</v>
      </c>
      <c r="Q2898" s="36" t="s">
        <v>199</v>
      </c>
      <c r="R2898" s="36" t="s">
        <v>14</v>
      </c>
      <c r="S2898" s="38">
        <v>15</v>
      </c>
      <c r="T2898" s="36" t="s">
        <v>100</v>
      </c>
      <c r="U2898" s="36" t="s">
        <v>2548</v>
      </c>
    </row>
    <row r="2899" spans="10:21" x14ac:dyDescent="0.25">
      <c r="J2899" s="37">
        <v>42919</v>
      </c>
      <c r="K2899" s="36">
        <f t="shared" si="225"/>
        <v>2017</v>
      </c>
      <c r="L2899" s="36" t="str">
        <f t="shared" si="226"/>
        <v>July</v>
      </c>
      <c r="M2899" s="36">
        <f t="shared" si="227"/>
        <v>28</v>
      </c>
      <c r="N2899" s="36">
        <f t="shared" si="228"/>
        <v>3</v>
      </c>
      <c r="O2899" s="36" t="str">
        <f t="shared" si="229"/>
        <v>201728</v>
      </c>
      <c r="P2899" s="36" t="str">
        <f>CONCATENATE(K2899,MONTH(ExpensesDBTable[[#This Row],[Date]]))</f>
        <v>20177</v>
      </c>
      <c r="Q2899" s="36" t="s">
        <v>1051</v>
      </c>
      <c r="R2899" s="36" t="s">
        <v>14</v>
      </c>
      <c r="S2899" s="38">
        <v>15.08</v>
      </c>
      <c r="T2899" s="36" t="s">
        <v>100</v>
      </c>
      <c r="U2899" s="36" t="s">
        <v>2549</v>
      </c>
    </row>
    <row r="2900" spans="10:21" x14ac:dyDescent="0.25">
      <c r="J2900" s="37">
        <v>42920</v>
      </c>
      <c r="K2900" s="36">
        <f t="shared" si="225"/>
        <v>2017</v>
      </c>
      <c r="L2900" s="36" t="str">
        <f t="shared" si="226"/>
        <v>July</v>
      </c>
      <c r="M2900" s="36">
        <f t="shared" si="227"/>
        <v>28</v>
      </c>
      <c r="N2900" s="36">
        <f t="shared" si="228"/>
        <v>4</v>
      </c>
      <c r="O2900" s="36" t="str">
        <f t="shared" si="229"/>
        <v>201728</v>
      </c>
      <c r="P2900" s="36" t="str">
        <f>CONCATENATE(K2900,MONTH(ExpensesDBTable[[#This Row],[Date]]))</f>
        <v>20177</v>
      </c>
      <c r="Q2900" s="36" t="s">
        <v>105</v>
      </c>
      <c r="R2900" s="36" t="s">
        <v>16</v>
      </c>
      <c r="S2900" s="38">
        <v>46.54</v>
      </c>
      <c r="T2900" s="36" t="s">
        <v>106</v>
      </c>
      <c r="U2900" s="36" t="s">
        <v>2550</v>
      </c>
    </row>
    <row r="2901" spans="10:21" x14ac:dyDescent="0.25">
      <c r="J2901" s="37">
        <v>42920</v>
      </c>
      <c r="K2901" s="36">
        <f t="shared" si="225"/>
        <v>2017</v>
      </c>
      <c r="L2901" s="36" t="str">
        <f t="shared" si="226"/>
        <v>July</v>
      </c>
      <c r="M2901" s="36">
        <f t="shared" si="227"/>
        <v>28</v>
      </c>
      <c r="N2901" s="36">
        <f t="shared" si="228"/>
        <v>4</v>
      </c>
      <c r="O2901" s="36" t="str">
        <f t="shared" si="229"/>
        <v>201728</v>
      </c>
      <c r="P2901" s="36" t="str">
        <f>CONCATENATE(K2901,MONTH(ExpensesDBTable[[#This Row],[Date]]))</f>
        <v>20177</v>
      </c>
      <c r="Q2901" s="36" t="s">
        <v>108</v>
      </c>
      <c r="R2901" s="36" t="s">
        <v>14</v>
      </c>
      <c r="S2901" s="38">
        <v>5.54</v>
      </c>
      <c r="T2901" s="36" t="s">
        <v>100</v>
      </c>
      <c r="U2901" s="36" t="s">
        <v>2551</v>
      </c>
    </row>
    <row r="2902" spans="10:21" x14ac:dyDescent="0.25">
      <c r="J2902" s="37">
        <v>42921</v>
      </c>
      <c r="K2902" s="36">
        <f t="shared" si="225"/>
        <v>2017</v>
      </c>
      <c r="L2902" s="36" t="str">
        <f t="shared" si="226"/>
        <v>July</v>
      </c>
      <c r="M2902" s="36">
        <f t="shared" si="227"/>
        <v>28</v>
      </c>
      <c r="N2902" s="36">
        <f t="shared" si="228"/>
        <v>5</v>
      </c>
      <c r="O2902" s="36" t="str">
        <f t="shared" si="229"/>
        <v>201728</v>
      </c>
      <c r="P2902" s="36" t="str">
        <f>CONCATENATE(K2902,MONTH(ExpensesDBTable[[#This Row],[Date]]))</f>
        <v>20177</v>
      </c>
      <c r="Q2902" s="36" t="s">
        <v>1204</v>
      </c>
      <c r="R2902" s="36" t="s">
        <v>23</v>
      </c>
      <c r="S2902" s="38">
        <v>35</v>
      </c>
      <c r="T2902" s="36" t="s">
        <v>106</v>
      </c>
      <c r="U2902" s="36" t="s">
        <v>2552</v>
      </c>
    </row>
    <row r="2903" spans="10:21" x14ac:dyDescent="0.25">
      <c r="J2903" s="37">
        <v>42921</v>
      </c>
      <c r="K2903" s="36">
        <f t="shared" si="225"/>
        <v>2017</v>
      </c>
      <c r="L2903" s="36" t="str">
        <f t="shared" si="226"/>
        <v>July</v>
      </c>
      <c r="M2903" s="36">
        <f t="shared" si="227"/>
        <v>28</v>
      </c>
      <c r="N2903" s="36">
        <f t="shared" si="228"/>
        <v>5</v>
      </c>
      <c r="O2903" s="36" t="str">
        <f t="shared" si="229"/>
        <v>201728</v>
      </c>
      <c r="P2903" s="36" t="str">
        <f>CONCATENATE(K2903,MONTH(ExpensesDBTable[[#This Row],[Date]]))</f>
        <v>20177</v>
      </c>
      <c r="Q2903" s="36" t="s">
        <v>182</v>
      </c>
      <c r="R2903" s="36" t="s">
        <v>14</v>
      </c>
      <c r="S2903" s="38">
        <v>8.5</v>
      </c>
      <c r="T2903" s="36" t="s">
        <v>100</v>
      </c>
      <c r="U2903" s="36" t="s">
        <v>2553</v>
      </c>
    </row>
    <row r="2904" spans="10:21" x14ac:dyDescent="0.25">
      <c r="J2904" s="37">
        <v>42921</v>
      </c>
      <c r="K2904" s="36">
        <f t="shared" si="225"/>
        <v>2017</v>
      </c>
      <c r="L2904" s="36" t="str">
        <f t="shared" si="226"/>
        <v>July</v>
      </c>
      <c r="M2904" s="36">
        <f t="shared" si="227"/>
        <v>28</v>
      </c>
      <c r="N2904" s="36">
        <f t="shared" si="228"/>
        <v>5</v>
      </c>
      <c r="O2904" s="36" t="str">
        <f t="shared" si="229"/>
        <v>201728</v>
      </c>
      <c r="P2904" s="36" t="str">
        <f>CONCATENATE(K2904,MONTH(ExpensesDBTable[[#This Row],[Date]]))</f>
        <v>20177</v>
      </c>
      <c r="Q2904" s="36" t="s">
        <v>108</v>
      </c>
      <c r="R2904" s="36" t="s">
        <v>14</v>
      </c>
      <c r="S2904" s="38">
        <v>4.74</v>
      </c>
      <c r="T2904" s="36" t="s">
        <v>100</v>
      </c>
      <c r="U2904" s="36" t="s">
        <v>2554</v>
      </c>
    </row>
    <row r="2905" spans="10:21" x14ac:dyDescent="0.25">
      <c r="J2905" s="37">
        <v>42922</v>
      </c>
      <c r="K2905" s="36">
        <f t="shared" si="225"/>
        <v>2017</v>
      </c>
      <c r="L2905" s="36" t="str">
        <f t="shared" si="226"/>
        <v>July</v>
      </c>
      <c r="M2905" s="36">
        <f t="shared" si="227"/>
        <v>28</v>
      </c>
      <c r="N2905" s="36">
        <f t="shared" si="228"/>
        <v>6</v>
      </c>
      <c r="O2905" s="36" t="str">
        <f t="shared" si="229"/>
        <v>201728</v>
      </c>
      <c r="P2905" s="36" t="str">
        <f>CONCATENATE(K2905,MONTH(ExpensesDBTable[[#This Row],[Date]]))</f>
        <v>20177</v>
      </c>
      <c r="Q2905" s="36" t="s">
        <v>182</v>
      </c>
      <c r="R2905" s="36" t="s">
        <v>14</v>
      </c>
      <c r="S2905" s="38">
        <v>23.8</v>
      </c>
      <c r="T2905" s="36" t="s">
        <v>100</v>
      </c>
      <c r="U2905" s="36" t="s">
        <v>2555</v>
      </c>
    </row>
    <row r="2906" spans="10:21" x14ac:dyDescent="0.25">
      <c r="J2906" s="37">
        <v>42923</v>
      </c>
      <c r="K2906" s="36">
        <f t="shared" si="225"/>
        <v>2017</v>
      </c>
      <c r="L2906" s="36" t="str">
        <f t="shared" si="226"/>
        <v>July</v>
      </c>
      <c r="M2906" s="36">
        <f t="shared" si="227"/>
        <v>28</v>
      </c>
      <c r="N2906" s="36">
        <f t="shared" si="228"/>
        <v>7</v>
      </c>
      <c r="O2906" s="36" t="str">
        <f t="shared" si="229"/>
        <v>201728</v>
      </c>
      <c r="P2906" s="36" t="str">
        <f>CONCATENATE(K2906,MONTH(ExpensesDBTable[[#This Row],[Date]]))</f>
        <v>20177</v>
      </c>
      <c r="Q2906" s="36" t="s">
        <v>199</v>
      </c>
      <c r="R2906" s="36" t="s">
        <v>14</v>
      </c>
      <c r="S2906" s="38">
        <v>14.5</v>
      </c>
      <c r="T2906" s="36" t="s">
        <v>100</v>
      </c>
      <c r="U2906" s="36" t="s">
        <v>2556</v>
      </c>
    </row>
    <row r="2907" spans="10:21" x14ac:dyDescent="0.25">
      <c r="J2907" s="37">
        <v>42923</v>
      </c>
      <c r="K2907" s="36">
        <f t="shared" si="225"/>
        <v>2017</v>
      </c>
      <c r="L2907" s="36" t="str">
        <f t="shared" si="226"/>
        <v>July</v>
      </c>
      <c r="M2907" s="36">
        <f t="shared" si="227"/>
        <v>28</v>
      </c>
      <c r="N2907" s="36">
        <f t="shared" si="228"/>
        <v>7</v>
      </c>
      <c r="O2907" s="36" t="str">
        <f t="shared" si="229"/>
        <v>201728</v>
      </c>
      <c r="P2907" s="36" t="str">
        <f>CONCATENATE(K2907,MONTH(ExpensesDBTable[[#This Row],[Date]]))</f>
        <v>20177</v>
      </c>
      <c r="Q2907" s="36" t="s">
        <v>182</v>
      </c>
      <c r="R2907" s="36" t="s">
        <v>14</v>
      </c>
      <c r="S2907" s="38">
        <v>4.7</v>
      </c>
      <c r="T2907" s="36" t="s">
        <v>100</v>
      </c>
      <c r="U2907" s="36" t="s">
        <v>429</v>
      </c>
    </row>
    <row r="2908" spans="10:21" x14ac:dyDescent="0.25">
      <c r="J2908" s="37">
        <v>42923</v>
      </c>
      <c r="K2908" s="36">
        <f t="shared" si="225"/>
        <v>2017</v>
      </c>
      <c r="L2908" s="36" t="str">
        <f t="shared" si="226"/>
        <v>July</v>
      </c>
      <c r="M2908" s="36">
        <f t="shared" si="227"/>
        <v>28</v>
      </c>
      <c r="N2908" s="36">
        <f t="shared" si="228"/>
        <v>7</v>
      </c>
      <c r="O2908" s="36" t="str">
        <f t="shared" si="229"/>
        <v>201728</v>
      </c>
      <c r="P2908" s="36" t="str">
        <f>CONCATENATE(K2908,MONTH(ExpensesDBTable[[#This Row],[Date]]))</f>
        <v>20177</v>
      </c>
      <c r="Q2908" s="36" t="s">
        <v>182</v>
      </c>
      <c r="R2908" s="36" t="s">
        <v>14</v>
      </c>
      <c r="S2908" s="38">
        <v>6.25</v>
      </c>
      <c r="T2908" s="36" t="s">
        <v>100</v>
      </c>
      <c r="U2908" s="36" t="s">
        <v>1085</v>
      </c>
    </row>
    <row r="2909" spans="10:21" x14ac:dyDescent="0.25">
      <c r="J2909" s="37">
        <v>42923</v>
      </c>
      <c r="K2909" s="36">
        <f t="shared" si="225"/>
        <v>2017</v>
      </c>
      <c r="L2909" s="36" t="str">
        <f t="shared" si="226"/>
        <v>July</v>
      </c>
      <c r="M2909" s="36">
        <f t="shared" si="227"/>
        <v>28</v>
      </c>
      <c r="N2909" s="36">
        <f t="shared" si="228"/>
        <v>7</v>
      </c>
      <c r="O2909" s="36" t="str">
        <f t="shared" si="229"/>
        <v>201728</v>
      </c>
      <c r="P2909" s="36" t="str">
        <f>CONCATENATE(K2909,MONTH(ExpensesDBTable[[#This Row],[Date]]))</f>
        <v>20177</v>
      </c>
      <c r="Q2909" s="36" t="s">
        <v>1051</v>
      </c>
      <c r="R2909" s="36" t="s">
        <v>14</v>
      </c>
      <c r="S2909" s="38">
        <v>12.04</v>
      </c>
      <c r="T2909" s="36" t="s">
        <v>100</v>
      </c>
      <c r="U2909" s="36" t="s">
        <v>2557</v>
      </c>
    </row>
    <row r="2910" spans="10:21" x14ac:dyDescent="0.25">
      <c r="J2910" s="37">
        <v>42924</v>
      </c>
      <c r="K2910" s="36">
        <f t="shared" si="225"/>
        <v>2017</v>
      </c>
      <c r="L2910" s="36" t="str">
        <f t="shared" si="226"/>
        <v>July</v>
      </c>
      <c r="M2910" s="36">
        <f t="shared" si="227"/>
        <v>28</v>
      </c>
      <c r="N2910" s="36">
        <f t="shared" si="228"/>
        <v>8</v>
      </c>
      <c r="O2910" s="36" t="str">
        <f t="shared" si="229"/>
        <v>201728</v>
      </c>
      <c r="P2910" s="36" t="str">
        <f>CONCATENATE(K2910,MONTH(ExpensesDBTable[[#This Row],[Date]]))</f>
        <v>20177</v>
      </c>
      <c r="Q2910" s="36" t="s">
        <v>122</v>
      </c>
      <c r="R2910" s="36" t="s">
        <v>11</v>
      </c>
      <c r="S2910" s="38">
        <v>42</v>
      </c>
      <c r="T2910" s="36" t="s">
        <v>106</v>
      </c>
      <c r="U2910" s="36" t="s">
        <v>2558</v>
      </c>
    </row>
    <row r="2911" spans="10:21" x14ac:dyDescent="0.25">
      <c r="J2911" s="37">
        <v>42924</v>
      </c>
      <c r="K2911" s="36">
        <f t="shared" si="225"/>
        <v>2017</v>
      </c>
      <c r="L2911" s="36" t="str">
        <f t="shared" si="226"/>
        <v>July</v>
      </c>
      <c r="M2911" s="36">
        <f t="shared" si="227"/>
        <v>28</v>
      </c>
      <c r="N2911" s="36">
        <f t="shared" si="228"/>
        <v>8</v>
      </c>
      <c r="O2911" s="36" t="str">
        <f t="shared" si="229"/>
        <v>201728</v>
      </c>
      <c r="P2911" s="36" t="str">
        <f>CONCATENATE(K2911,MONTH(ExpensesDBTable[[#This Row],[Date]]))</f>
        <v>20177</v>
      </c>
      <c r="Q2911" s="36" t="s">
        <v>119</v>
      </c>
      <c r="R2911" s="36" t="s">
        <v>14</v>
      </c>
      <c r="S2911" s="38">
        <v>6.27</v>
      </c>
      <c r="T2911" s="36" t="s">
        <v>100</v>
      </c>
      <c r="U2911" s="36" t="s">
        <v>2559</v>
      </c>
    </row>
    <row r="2912" spans="10:21" x14ac:dyDescent="0.25">
      <c r="J2912" s="37">
        <v>42924</v>
      </c>
      <c r="K2912" s="36">
        <f t="shared" si="225"/>
        <v>2017</v>
      </c>
      <c r="L2912" s="36" t="str">
        <f t="shared" si="226"/>
        <v>July</v>
      </c>
      <c r="M2912" s="36">
        <f t="shared" si="227"/>
        <v>28</v>
      </c>
      <c r="N2912" s="36">
        <f t="shared" si="228"/>
        <v>8</v>
      </c>
      <c r="O2912" s="36" t="str">
        <f t="shared" si="229"/>
        <v>201728</v>
      </c>
      <c r="P2912" s="36" t="str">
        <f>CONCATENATE(K2912,MONTH(ExpensesDBTable[[#This Row],[Date]]))</f>
        <v>20177</v>
      </c>
      <c r="Q2912" s="36" t="s">
        <v>1238</v>
      </c>
      <c r="R2912" s="36" t="s">
        <v>22</v>
      </c>
      <c r="S2912" s="38">
        <v>43.83</v>
      </c>
      <c r="T2912" s="36" t="s">
        <v>106</v>
      </c>
      <c r="U2912" s="36" t="s">
        <v>1238</v>
      </c>
    </row>
    <row r="2913" spans="10:21" x14ac:dyDescent="0.25">
      <c r="J2913" s="37">
        <v>42924</v>
      </c>
      <c r="K2913" s="36">
        <f t="shared" si="225"/>
        <v>2017</v>
      </c>
      <c r="L2913" s="36" t="str">
        <f t="shared" si="226"/>
        <v>July</v>
      </c>
      <c r="M2913" s="36">
        <f t="shared" si="227"/>
        <v>28</v>
      </c>
      <c r="N2913" s="36">
        <f t="shared" si="228"/>
        <v>8</v>
      </c>
      <c r="O2913" s="36" t="str">
        <f t="shared" si="229"/>
        <v>201728</v>
      </c>
      <c r="P2913" s="36" t="str">
        <f>CONCATENATE(K2913,MONTH(ExpensesDBTable[[#This Row],[Date]]))</f>
        <v>20177</v>
      </c>
      <c r="Q2913" s="36" t="s">
        <v>182</v>
      </c>
      <c r="R2913" s="36" t="s">
        <v>14</v>
      </c>
      <c r="S2913" s="38">
        <v>12.33</v>
      </c>
      <c r="T2913" s="36" t="s">
        <v>100</v>
      </c>
      <c r="U2913" s="36" t="s">
        <v>1085</v>
      </c>
    </row>
    <row r="2914" spans="10:21" x14ac:dyDescent="0.25">
      <c r="J2914" s="37">
        <v>42924</v>
      </c>
      <c r="K2914" s="36">
        <f t="shared" si="225"/>
        <v>2017</v>
      </c>
      <c r="L2914" s="36" t="str">
        <f t="shared" si="226"/>
        <v>July</v>
      </c>
      <c r="M2914" s="36">
        <f t="shared" si="227"/>
        <v>28</v>
      </c>
      <c r="N2914" s="36">
        <f t="shared" si="228"/>
        <v>8</v>
      </c>
      <c r="O2914" s="36" t="str">
        <f t="shared" si="229"/>
        <v>201728</v>
      </c>
      <c r="P2914" s="36" t="str">
        <f>CONCATENATE(K2914,MONTH(ExpensesDBTable[[#This Row],[Date]]))</f>
        <v>20177</v>
      </c>
      <c r="Q2914" s="36" t="s">
        <v>1204</v>
      </c>
      <c r="R2914" s="36" t="s">
        <v>23</v>
      </c>
      <c r="S2914" s="38">
        <v>12.5</v>
      </c>
      <c r="T2914" s="36" t="s">
        <v>106</v>
      </c>
      <c r="U2914" s="36" t="s">
        <v>2560</v>
      </c>
    </row>
    <row r="2915" spans="10:21" x14ac:dyDescent="0.25">
      <c r="J2915" s="37">
        <v>42925</v>
      </c>
      <c r="K2915" s="36">
        <f t="shared" si="225"/>
        <v>2017</v>
      </c>
      <c r="L2915" s="36" t="str">
        <f t="shared" si="226"/>
        <v>July</v>
      </c>
      <c r="M2915" s="36">
        <f t="shared" si="227"/>
        <v>28</v>
      </c>
      <c r="N2915" s="36">
        <f t="shared" si="228"/>
        <v>9</v>
      </c>
      <c r="O2915" s="36" t="str">
        <f t="shared" si="229"/>
        <v>201728</v>
      </c>
      <c r="P2915" s="36" t="str">
        <f>CONCATENATE(K2915,MONTH(ExpensesDBTable[[#This Row],[Date]]))</f>
        <v>20177</v>
      </c>
      <c r="Q2915" s="36" t="s">
        <v>128</v>
      </c>
      <c r="R2915" s="36" t="s">
        <v>22</v>
      </c>
      <c r="S2915" s="38">
        <v>324.72000000000003</v>
      </c>
      <c r="T2915" s="36" t="s">
        <v>106</v>
      </c>
      <c r="U2915" s="36" t="s">
        <v>2561</v>
      </c>
    </row>
    <row r="2916" spans="10:21" x14ac:dyDescent="0.25">
      <c r="J2916" s="37">
        <v>42925</v>
      </c>
      <c r="K2916" s="36">
        <f t="shared" si="225"/>
        <v>2017</v>
      </c>
      <c r="L2916" s="36" t="str">
        <f t="shared" si="226"/>
        <v>July</v>
      </c>
      <c r="M2916" s="36">
        <f t="shared" si="227"/>
        <v>28</v>
      </c>
      <c r="N2916" s="36">
        <f t="shared" si="228"/>
        <v>9</v>
      </c>
      <c r="O2916" s="36" t="str">
        <f t="shared" si="229"/>
        <v>201728</v>
      </c>
      <c r="P2916" s="36" t="str">
        <f>CONCATENATE(K2916,MONTH(ExpensesDBTable[[#This Row],[Date]]))</f>
        <v>20177</v>
      </c>
      <c r="Q2916" s="36" t="s">
        <v>182</v>
      </c>
      <c r="R2916" s="36" t="s">
        <v>11</v>
      </c>
      <c r="S2916" s="38">
        <v>10</v>
      </c>
      <c r="T2916" s="36" t="s">
        <v>100</v>
      </c>
      <c r="U2916" s="36" t="s">
        <v>2562</v>
      </c>
    </row>
    <row r="2917" spans="10:21" x14ac:dyDescent="0.25">
      <c r="J2917" s="37">
        <v>42925</v>
      </c>
      <c r="K2917" s="36">
        <f t="shared" si="225"/>
        <v>2017</v>
      </c>
      <c r="L2917" s="36" t="str">
        <f t="shared" si="226"/>
        <v>July</v>
      </c>
      <c r="M2917" s="36">
        <f t="shared" si="227"/>
        <v>28</v>
      </c>
      <c r="N2917" s="36">
        <f t="shared" si="228"/>
        <v>9</v>
      </c>
      <c r="O2917" s="36" t="str">
        <f t="shared" si="229"/>
        <v>201728</v>
      </c>
      <c r="P2917" s="36" t="str">
        <f>CONCATENATE(K2917,MONTH(ExpensesDBTable[[#This Row],[Date]]))</f>
        <v>20177</v>
      </c>
      <c r="Q2917" s="36" t="s">
        <v>119</v>
      </c>
      <c r="R2917" s="36" t="s">
        <v>14</v>
      </c>
      <c r="S2917" s="38">
        <v>14.15</v>
      </c>
      <c r="T2917" s="36" t="s">
        <v>100</v>
      </c>
      <c r="U2917" s="36" t="s">
        <v>2563</v>
      </c>
    </row>
    <row r="2918" spans="10:21" x14ac:dyDescent="0.25">
      <c r="J2918" s="37">
        <v>42926</v>
      </c>
      <c r="K2918" s="36">
        <f t="shared" si="225"/>
        <v>2017</v>
      </c>
      <c r="L2918" s="36" t="str">
        <f t="shared" si="226"/>
        <v>July</v>
      </c>
      <c r="M2918" s="36">
        <f t="shared" si="227"/>
        <v>29</v>
      </c>
      <c r="N2918" s="36">
        <f t="shared" si="228"/>
        <v>10</v>
      </c>
      <c r="O2918" s="36" t="str">
        <f t="shared" si="229"/>
        <v>201729</v>
      </c>
      <c r="P2918" s="36" t="str">
        <f>CONCATENATE(K2918,MONTH(ExpensesDBTable[[#This Row],[Date]]))</f>
        <v>20177</v>
      </c>
      <c r="Q2918" s="36" t="s">
        <v>182</v>
      </c>
      <c r="R2918" s="36" t="s">
        <v>14</v>
      </c>
      <c r="S2918" s="38">
        <v>5.5</v>
      </c>
      <c r="T2918" s="36" t="s">
        <v>100</v>
      </c>
      <c r="U2918" s="36" t="s">
        <v>2564</v>
      </c>
    </row>
    <row r="2919" spans="10:21" x14ac:dyDescent="0.25">
      <c r="J2919" s="37">
        <v>42926</v>
      </c>
      <c r="K2919" s="36">
        <f t="shared" si="225"/>
        <v>2017</v>
      </c>
      <c r="L2919" s="36" t="str">
        <f t="shared" si="226"/>
        <v>July</v>
      </c>
      <c r="M2919" s="36">
        <f t="shared" si="227"/>
        <v>29</v>
      </c>
      <c r="N2919" s="36">
        <f t="shared" si="228"/>
        <v>10</v>
      </c>
      <c r="O2919" s="36" t="str">
        <f t="shared" si="229"/>
        <v>201729</v>
      </c>
      <c r="P2919" s="36" t="str">
        <f>CONCATENATE(K2919,MONTH(ExpensesDBTable[[#This Row],[Date]]))</f>
        <v>20177</v>
      </c>
      <c r="Q2919" s="36" t="s">
        <v>108</v>
      </c>
      <c r="R2919" s="36" t="s">
        <v>14</v>
      </c>
      <c r="S2919" s="38">
        <v>21.61</v>
      </c>
      <c r="T2919" s="36" t="s">
        <v>100</v>
      </c>
      <c r="U2919" s="36" t="s">
        <v>2565</v>
      </c>
    </row>
    <row r="2920" spans="10:21" x14ac:dyDescent="0.25">
      <c r="J2920" s="37">
        <v>42926</v>
      </c>
      <c r="K2920" s="36">
        <f t="shared" si="225"/>
        <v>2017</v>
      </c>
      <c r="L2920" s="36" t="str">
        <f t="shared" si="226"/>
        <v>July</v>
      </c>
      <c r="M2920" s="36">
        <f t="shared" si="227"/>
        <v>29</v>
      </c>
      <c r="N2920" s="36">
        <f t="shared" si="228"/>
        <v>10</v>
      </c>
      <c r="O2920" s="36" t="str">
        <f t="shared" si="229"/>
        <v>201729</v>
      </c>
      <c r="P2920" s="36" t="str">
        <f>CONCATENATE(K2920,MONTH(ExpensesDBTable[[#This Row],[Date]]))</f>
        <v>20177</v>
      </c>
      <c r="Q2920" s="36" t="s">
        <v>182</v>
      </c>
      <c r="R2920" s="36" t="s">
        <v>14</v>
      </c>
      <c r="S2920" s="38">
        <v>3.8</v>
      </c>
      <c r="T2920" s="36" t="s">
        <v>100</v>
      </c>
      <c r="U2920" s="36" t="s">
        <v>1878</v>
      </c>
    </row>
    <row r="2921" spans="10:21" x14ac:dyDescent="0.25">
      <c r="J2921" s="37">
        <v>42927</v>
      </c>
      <c r="K2921" s="36">
        <f t="shared" si="225"/>
        <v>2017</v>
      </c>
      <c r="L2921" s="36" t="str">
        <f t="shared" si="226"/>
        <v>July</v>
      </c>
      <c r="M2921" s="36">
        <f t="shared" si="227"/>
        <v>29</v>
      </c>
      <c r="N2921" s="36">
        <f t="shared" si="228"/>
        <v>11</v>
      </c>
      <c r="O2921" s="36" t="str">
        <f t="shared" si="229"/>
        <v>201729</v>
      </c>
      <c r="P2921" s="36" t="str">
        <f>CONCATENATE(K2921,MONTH(ExpensesDBTable[[#This Row],[Date]]))</f>
        <v>20177</v>
      </c>
      <c r="Q2921" s="36" t="s">
        <v>119</v>
      </c>
      <c r="R2921" s="36" t="s">
        <v>14</v>
      </c>
      <c r="S2921" s="38">
        <v>8</v>
      </c>
      <c r="T2921" s="36" t="s">
        <v>100</v>
      </c>
      <c r="U2921" s="36" t="s">
        <v>2566</v>
      </c>
    </row>
    <row r="2922" spans="10:21" x14ac:dyDescent="0.25">
      <c r="J2922" s="37">
        <v>42927</v>
      </c>
      <c r="K2922" s="36">
        <f t="shared" si="225"/>
        <v>2017</v>
      </c>
      <c r="L2922" s="36" t="str">
        <f t="shared" si="226"/>
        <v>July</v>
      </c>
      <c r="M2922" s="36">
        <f t="shared" si="227"/>
        <v>29</v>
      </c>
      <c r="N2922" s="36">
        <f t="shared" si="228"/>
        <v>11</v>
      </c>
      <c r="O2922" s="36" t="str">
        <f t="shared" si="229"/>
        <v>201729</v>
      </c>
      <c r="P2922" s="36" t="str">
        <f>CONCATENATE(K2922,MONTH(ExpensesDBTable[[#This Row],[Date]]))</f>
        <v>20177</v>
      </c>
      <c r="Q2922" s="36" t="s">
        <v>1051</v>
      </c>
      <c r="R2922" s="36" t="s">
        <v>14</v>
      </c>
      <c r="S2922" s="38">
        <v>6.71</v>
      </c>
      <c r="T2922" s="36" t="s">
        <v>100</v>
      </c>
      <c r="U2922" s="36" t="s">
        <v>2567</v>
      </c>
    </row>
    <row r="2923" spans="10:21" x14ac:dyDescent="0.25">
      <c r="J2923" s="37">
        <v>42928</v>
      </c>
      <c r="K2923" s="36">
        <f t="shared" si="225"/>
        <v>2017</v>
      </c>
      <c r="L2923" s="36" t="str">
        <f t="shared" si="226"/>
        <v>July</v>
      </c>
      <c r="M2923" s="36">
        <f t="shared" si="227"/>
        <v>29</v>
      </c>
      <c r="N2923" s="36">
        <f t="shared" si="228"/>
        <v>12</v>
      </c>
      <c r="O2923" s="36" t="str">
        <f t="shared" si="229"/>
        <v>201729</v>
      </c>
      <c r="P2923" s="36" t="str">
        <f>CONCATENATE(K2923,MONTH(ExpensesDBTable[[#This Row],[Date]]))</f>
        <v>20177</v>
      </c>
      <c r="Q2923" s="36" t="s">
        <v>2066</v>
      </c>
      <c r="R2923" s="36" t="s">
        <v>16</v>
      </c>
      <c r="S2923" s="38">
        <v>154</v>
      </c>
      <c r="T2923" s="36" t="s">
        <v>106</v>
      </c>
      <c r="U2923" s="36" t="s">
        <v>2568</v>
      </c>
    </row>
    <row r="2924" spans="10:21" x14ac:dyDescent="0.25">
      <c r="J2924" s="37">
        <v>42928</v>
      </c>
      <c r="K2924" s="36">
        <f t="shared" si="225"/>
        <v>2017</v>
      </c>
      <c r="L2924" s="36" t="str">
        <f t="shared" si="226"/>
        <v>July</v>
      </c>
      <c r="M2924" s="36">
        <f t="shared" si="227"/>
        <v>29</v>
      </c>
      <c r="N2924" s="36">
        <f t="shared" si="228"/>
        <v>12</v>
      </c>
      <c r="O2924" s="36" t="str">
        <f t="shared" si="229"/>
        <v>201729</v>
      </c>
      <c r="P2924" s="36" t="str">
        <f>CONCATENATE(K2924,MONTH(ExpensesDBTable[[#This Row],[Date]]))</f>
        <v>20177</v>
      </c>
      <c r="Q2924" s="36" t="s">
        <v>182</v>
      </c>
      <c r="R2924" s="36" t="s">
        <v>14</v>
      </c>
      <c r="S2924" s="38">
        <v>3.8</v>
      </c>
      <c r="T2924" s="36" t="s">
        <v>100</v>
      </c>
      <c r="U2924" s="36" t="s">
        <v>1888</v>
      </c>
    </row>
    <row r="2925" spans="10:21" x14ac:dyDescent="0.25">
      <c r="J2925" s="37">
        <v>42929</v>
      </c>
      <c r="K2925" s="36">
        <f t="shared" si="225"/>
        <v>2017</v>
      </c>
      <c r="L2925" s="36" t="str">
        <f t="shared" si="226"/>
        <v>July</v>
      </c>
      <c r="M2925" s="36">
        <f t="shared" si="227"/>
        <v>29</v>
      </c>
      <c r="N2925" s="36">
        <f t="shared" si="228"/>
        <v>13</v>
      </c>
      <c r="O2925" s="36" t="str">
        <f t="shared" si="229"/>
        <v>201729</v>
      </c>
      <c r="P2925" s="36" t="str">
        <f>CONCATENATE(K2925,MONTH(ExpensesDBTable[[#This Row],[Date]]))</f>
        <v>20177</v>
      </c>
      <c r="Q2925" s="36" t="s">
        <v>199</v>
      </c>
      <c r="R2925" s="36" t="s">
        <v>14</v>
      </c>
      <c r="S2925" s="38">
        <v>15</v>
      </c>
      <c r="T2925" s="36" t="s">
        <v>100</v>
      </c>
      <c r="U2925" s="36" t="s">
        <v>1555</v>
      </c>
    </row>
    <row r="2926" spans="10:21" x14ac:dyDescent="0.25">
      <c r="J2926" s="37">
        <v>42929</v>
      </c>
      <c r="K2926" s="36">
        <f t="shared" si="225"/>
        <v>2017</v>
      </c>
      <c r="L2926" s="36" t="str">
        <f t="shared" si="226"/>
        <v>July</v>
      </c>
      <c r="M2926" s="36">
        <f t="shared" si="227"/>
        <v>29</v>
      </c>
      <c r="N2926" s="36">
        <f t="shared" si="228"/>
        <v>13</v>
      </c>
      <c r="O2926" s="36" t="str">
        <f t="shared" si="229"/>
        <v>201729</v>
      </c>
      <c r="P2926" s="36" t="str">
        <f>CONCATENATE(K2926,MONTH(ExpensesDBTable[[#This Row],[Date]]))</f>
        <v>20177</v>
      </c>
      <c r="Q2926" s="36" t="s">
        <v>2507</v>
      </c>
      <c r="R2926" s="36" t="s">
        <v>26</v>
      </c>
      <c r="S2926" s="38">
        <v>179.9</v>
      </c>
      <c r="T2926" s="36" t="s">
        <v>106</v>
      </c>
      <c r="U2926" s="36" t="s">
        <v>2569</v>
      </c>
    </row>
    <row r="2927" spans="10:21" x14ac:dyDescent="0.25">
      <c r="J2927" s="37">
        <v>42929</v>
      </c>
      <c r="K2927" s="36">
        <f t="shared" si="225"/>
        <v>2017</v>
      </c>
      <c r="L2927" s="36" t="str">
        <f t="shared" si="226"/>
        <v>July</v>
      </c>
      <c r="M2927" s="36">
        <f t="shared" si="227"/>
        <v>29</v>
      </c>
      <c r="N2927" s="36">
        <f t="shared" si="228"/>
        <v>13</v>
      </c>
      <c r="O2927" s="36" t="str">
        <f t="shared" si="229"/>
        <v>201729</v>
      </c>
      <c r="P2927" s="36" t="str">
        <f>CONCATENATE(K2927,MONTH(ExpensesDBTable[[#This Row],[Date]]))</f>
        <v>20177</v>
      </c>
      <c r="Q2927" s="36" t="s">
        <v>1059</v>
      </c>
      <c r="R2927" s="36" t="s">
        <v>17</v>
      </c>
      <c r="S2927" s="38">
        <v>217</v>
      </c>
      <c r="T2927" s="36" t="s">
        <v>106</v>
      </c>
      <c r="U2927" s="36" t="s">
        <v>2389</v>
      </c>
    </row>
    <row r="2928" spans="10:21" x14ac:dyDescent="0.25">
      <c r="J2928" s="37">
        <v>42929</v>
      </c>
      <c r="K2928" s="36">
        <f t="shared" si="225"/>
        <v>2017</v>
      </c>
      <c r="L2928" s="36" t="str">
        <f t="shared" si="226"/>
        <v>July</v>
      </c>
      <c r="M2928" s="36">
        <f t="shared" si="227"/>
        <v>29</v>
      </c>
      <c r="N2928" s="36">
        <f t="shared" si="228"/>
        <v>13</v>
      </c>
      <c r="O2928" s="36" t="str">
        <f t="shared" si="229"/>
        <v>201729</v>
      </c>
      <c r="P2928" s="36" t="str">
        <f>CONCATENATE(K2928,MONTH(ExpensesDBTable[[#This Row],[Date]]))</f>
        <v>20177</v>
      </c>
      <c r="Q2928" s="36" t="s">
        <v>182</v>
      </c>
      <c r="R2928" s="36" t="s">
        <v>19</v>
      </c>
      <c r="S2928" s="38">
        <v>63</v>
      </c>
      <c r="T2928" s="36" t="s">
        <v>106</v>
      </c>
      <c r="U2928" s="36" t="s">
        <v>2570</v>
      </c>
    </row>
    <row r="2929" spans="10:21" x14ac:dyDescent="0.25">
      <c r="J2929" s="37">
        <v>42929</v>
      </c>
      <c r="K2929" s="36">
        <f t="shared" si="225"/>
        <v>2017</v>
      </c>
      <c r="L2929" s="36" t="str">
        <f t="shared" si="226"/>
        <v>July</v>
      </c>
      <c r="M2929" s="36">
        <f t="shared" si="227"/>
        <v>29</v>
      </c>
      <c r="N2929" s="36">
        <f t="shared" si="228"/>
        <v>13</v>
      </c>
      <c r="O2929" s="36" t="str">
        <f t="shared" si="229"/>
        <v>201729</v>
      </c>
      <c r="P2929" s="36" t="str">
        <f>CONCATENATE(K2929,MONTH(ExpensesDBTable[[#This Row],[Date]]))</f>
        <v>20177</v>
      </c>
      <c r="Q2929" s="36" t="s">
        <v>2470</v>
      </c>
      <c r="R2929" s="36" t="s">
        <v>26</v>
      </c>
      <c r="S2929" s="38">
        <v>11.99</v>
      </c>
      <c r="T2929" s="36" t="s">
        <v>106</v>
      </c>
      <c r="U2929" s="36" t="s">
        <v>1952</v>
      </c>
    </row>
    <row r="2930" spans="10:21" x14ac:dyDescent="0.25">
      <c r="J2930" s="37">
        <v>42929</v>
      </c>
      <c r="K2930" s="36">
        <f t="shared" si="225"/>
        <v>2017</v>
      </c>
      <c r="L2930" s="36" t="str">
        <f t="shared" si="226"/>
        <v>July</v>
      </c>
      <c r="M2930" s="36">
        <f t="shared" si="227"/>
        <v>29</v>
      </c>
      <c r="N2930" s="36">
        <f t="shared" si="228"/>
        <v>13</v>
      </c>
      <c r="O2930" s="36" t="str">
        <f t="shared" si="229"/>
        <v>201729</v>
      </c>
      <c r="P2930" s="36" t="str">
        <f>CONCATENATE(K2930,MONTH(ExpensesDBTable[[#This Row],[Date]]))</f>
        <v>20177</v>
      </c>
      <c r="Q2930" s="36" t="s">
        <v>1051</v>
      </c>
      <c r="R2930" s="36" t="s">
        <v>14</v>
      </c>
      <c r="S2930" s="38">
        <v>3</v>
      </c>
      <c r="T2930" s="36" t="s">
        <v>100</v>
      </c>
      <c r="U2930" s="36" t="s">
        <v>2129</v>
      </c>
    </row>
    <row r="2931" spans="10:21" x14ac:dyDescent="0.25">
      <c r="J2931" s="37">
        <v>42929</v>
      </c>
      <c r="K2931" s="36">
        <f t="shared" si="225"/>
        <v>2017</v>
      </c>
      <c r="L2931" s="36" t="str">
        <f t="shared" si="226"/>
        <v>July</v>
      </c>
      <c r="M2931" s="36">
        <f t="shared" si="227"/>
        <v>29</v>
      </c>
      <c r="N2931" s="36">
        <f t="shared" si="228"/>
        <v>13</v>
      </c>
      <c r="O2931" s="36" t="str">
        <f t="shared" si="229"/>
        <v>201729</v>
      </c>
      <c r="P2931" s="36" t="str">
        <f>CONCATENATE(K2931,MONTH(ExpensesDBTable[[#This Row],[Date]]))</f>
        <v>20177</v>
      </c>
      <c r="Q2931" s="36" t="s">
        <v>108</v>
      </c>
      <c r="R2931" s="36" t="s">
        <v>14</v>
      </c>
      <c r="S2931" s="38">
        <v>5.43</v>
      </c>
      <c r="T2931" s="36" t="s">
        <v>100</v>
      </c>
      <c r="U2931" s="36" t="s">
        <v>2016</v>
      </c>
    </row>
    <row r="2932" spans="10:21" x14ac:dyDescent="0.25">
      <c r="J2932" s="37">
        <v>42929</v>
      </c>
      <c r="K2932" s="36">
        <f t="shared" si="225"/>
        <v>2017</v>
      </c>
      <c r="L2932" s="36" t="str">
        <f t="shared" si="226"/>
        <v>July</v>
      </c>
      <c r="M2932" s="36">
        <f t="shared" si="227"/>
        <v>29</v>
      </c>
      <c r="N2932" s="36">
        <f t="shared" si="228"/>
        <v>13</v>
      </c>
      <c r="O2932" s="36" t="str">
        <f t="shared" si="229"/>
        <v>201729</v>
      </c>
      <c r="P2932" s="36" t="str">
        <f>CONCATENATE(K2932,MONTH(ExpensesDBTable[[#This Row],[Date]]))</f>
        <v>20177</v>
      </c>
      <c r="Q2932" s="36" t="s">
        <v>182</v>
      </c>
      <c r="R2932" s="36" t="s">
        <v>11</v>
      </c>
      <c r="S2932" s="38">
        <v>11.5</v>
      </c>
      <c r="T2932" s="36" t="s">
        <v>100</v>
      </c>
      <c r="U2932" s="36" t="s">
        <v>509</v>
      </c>
    </row>
    <row r="2933" spans="10:21" x14ac:dyDescent="0.25">
      <c r="J2933" s="37">
        <v>42929</v>
      </c>
      <c r="K2933" s="36">
        <f t="shared" si="225"/>
        <v>2017</v>
      </c>
      <c r="L2933" s="36" t="str">
        <f t="shared" si="226"/>
        <v>July</v>
      </c>
      <c r="M2933" s="36">
        <f t="shared" si="227"/>
        <v>29</v>
      </c>
      <c r="N2933" s="36">
        <f t="shared" si="228"/>
        <v>13</v>
      </c>
      <c r="O2933" s="36" t="str">
        <f t="shared" si="229"/>
        <v>201729</v>
      </c>
      <c r="P2933" s="36" t="str">
        <f>CONCATENATE(K2933,MONTH(ExpensesDBTable[[#This Row],[Date]]))</f>
        <v>20177</v>
      </c>
      <c r="Q2933" s="36" t="s">
        <v>182</v>
      </c>
      <c r="R2933" s="36" t="s">
        <v>14</v>
      </c>
      <c r="S2933" s="38">
        <v>3.8</v>
      </c>
      <c r="T2933" s="36" t="s">
        <v>100</v>
      </c>
      <c r="U2933" s="36" t="s">
        <v>1392</v>
      </c>
    </row>
    <row r="2934" spans="10:21" x14ac:dyDescent="0.25">
      <c r="J2934" s="37">
        <v>42931</v>
      </c>
      <c r="K2934" s="36">
        <f t="shared" si="225"/>
        <v>2017</v>
      </c>
      <c r="L2934" s="36" t="str">
        <f t="shared" si="226"/>
        <v>July</v>
      </c>
      <c r="M2934" s="36">
        <f t="shared" si="227"/>
        <v>29</v>
      </c>
      <c r="N2934" s="36">
        <f t="shared" si="228"/>
        <v>15</v>
      </c>
      <c r="O2934" s="36" t="str">
        <f t="shared" si="229"/>
        <v>201729</v>
      </c>
      <c r="P2934" s="36" t="str">
        <f>CONCATENATE(K2934,MONTH(ExpensesDBTable[[#This Row],[Date]]))</f>
        <v>20177</v>
      </c>
      <c r="Q2934" s="36" t="s">
        <v>108</v>
      </c>
      <c r="R2934" s="36" t="s">
        <v>14</v>
      </c>
      <c r="S2934" s="38">
        <v>32.270000000000003</v>
      </c>
      <c r="T2934" s="36" t="s">
        <v>100</v>
      </c>
      <c r="U2934" s="36" t="s">
        <v>2571</v>
      </c>
    </row>
    <row r="2935" spans="10:21" x14ac:dyDescent="0.25">
      <c r="J2935" s="37">
        <v>42932</v>
      </c>
      <c r="K2935" s="36">
        <f t="shared" si="225"/>
        <v>2017</v>
      </c>
      <c r="L2935" s="36" t="str">
        <f t="shared" si="226"/>
        <v>July</v>
      </c>
      <c r="M2935" s="36">
        <f t="shared" si="227"/>
        <v>29</v>
      </c>
      <c r="N2935" s="36">
        <f t="shared" si="228"/>
        <v>16</v>
      </c>
      <c r="O2935" s="36" t="str">
        <f t="shared" si="229"/>
        <v>201729</v>
      </c>
      <c r="P2935" s="36" t="str">
        <f>CONCATENATE(K2935,MONTH(ExpensesDBTable[[#This Row],[Date]]))</f>
        <v>20177</v>
      </c>
      <c r="Q2935" s="36" t="s">
        <v>130</v>
      </c>
      <c r="R2935" s="36" t="s">
        <v>14</v>
      </c>
      <c r="S2935" s="38">
        <v>18.5</v>
      </c>
      <c r="T2935" s="36" t="s">
        <v>100</v>
      </c>
      <c r="U2935" s="36" t="s">
        <v>2572</v>
      </c>
    </row>
    <row r="2936" spans="10:21" x14ac:dyDescent="0.25">
      <c r="J2936" s="37">
        <v>42932</v>
      </c>
      <c r="K2936" s="36">
        <f t="shared" si="225"/>
        <v>2017</v>
      </c>
      <c r="L2936" s="36" t="str">
        <f t="shared" si="226"/>
        <v>July</v>
      </c>
      <c r="M2936" s="36">
        <f t="shared" si="227"/>
        <v>29</v>
      </c>
      <c r="N2936" s="36">
        <f t="shared" si="228"/>
        <v>16</v>
      </c>
      <c r="O2936" s="36" t="str">
        <f t="shared" si="229"/>
        <v>201729</v>
      </c>
      <c r="P2936" s="36" t="str">
        <f>CONCATENATE(K2936,MONTH(ExpensesDBTable[[#This Row],[Date]]))</f>
        <v>20177</v>
      </c>
      <c r="Q2936" s="36" t="s">
        <v>119</v>
      </c>
      <c r="R2936" s="36" t="s">
        <v>14</v>
      </c>
      <c r="S2936" s="38">
        <v>3</v>
      </c>
      <c r="T2936" s="36" t="s">
        <v>100</v>
      </c>
      <c r="U2936" s="36" t="s">
        <v>2573</v>
      </c>
    </row>
    <row r="2937" spans="10:21" x14ac:dyDescent="0.25">
      <c r="J2937" s="37">
        <v>42932</v>
      </c>
      <c r="K2937" s="36">
        <f t="shared" si="225"/>
        <v>2017</v>
      </c>
      <c r="L2937" s="36" t="str">
        <f t="shared" si="226"/>
        <v>July</v>
      </c>
      <c r="M2937" s="36">
        <f t="shared" si="227"/>
        <v>29</v>
      </c>
      <c r="N2937" s="36">
        <f t="shared" si="228"/>
        <v>16</v>
      </c>
      <c r="O2937" s="36" t="str">
        <f t="shared" si="229"/>
        <v>201729</v>
      </c>
      <c r="P2937" s="36" t="str">
        <f>CONCATENATE(K2937,MONTH(ExpensesDBTable[[#This Row],[Date]]))</f>
        <v>20177</v>
      </c>
      <c r="Q2937" s="36" t="s">
        <v>182</v>
      </c>
      <c r="R2937" s="36" t="s">
        <v>14</v>
      </c>
      <c r="S2937" s="38">
        <v>12.91</v>
      </c>
      <c r="T2937" s="36" t="s">
        <v>100</v>
      </c>
      <c r="U2937" s="36" t="s">
        <v>1085</v>
      </c>
    </row>
    <row r="2938" spans="10:21" x14ac:dyDescent="0.25">
      <c r="J2938" s="37">
        <v>42932</v>
      </c>
      <c r="K2938" s="36">
        <f t="shared" si="225"/>
        <v>2017</v>
      </c>
      <c r="L2938" s="36" t="str">
        <f t="shared" si="226"/>
        <v>July</v>
      </c>
      <c r="M2938" s="36">
        <f t="shared" si="227"/>
        <v>29</v>
      </c>
      <c r="N2938" s="36">
        <f t="shared" si="228"/>
        <v>16</v>
      </c>
      <c r="O2938" s="36" t="str">
        <f t="shared" si="229"/>
        <v>201729</v>
      </c>
      <c r="P2938" s="36" t="str">
        <f>CONCATENATE(K2938,MONTH(ExpensesDBTable[[#This Row],[Date]]))</f>
        <v>20177</v>
      </c>
      <c r="Q2938" s="36" t="s">
        <v>119</v>
      </c>
      <c r="R2938" s="36" t="s">
        <v>14</v>
      </c>
      <c r="S2938" s="38">
        <v>13.3</v>
      </c>
      <c r="T2938" s="36" t="s">
        <v>100</v>
      </c>
      <c r="U2938" s="36" t="s">
        <v>2574</v>
      </c>
    </row>
    <row r="2939" spans="10:21" x14ac:dyDescent="0.25">
      <c r="J2939" s="37">
        <v>42932</v>
      </c>
      <c r="K2939" s="36">
        <f t="shared" si="225"/>
        <v>2017</v>
      </c>
      <c r="L2939" s="36" t="str">
        <f t="shared" si="226"/>
        <v>July</v>
      </c>
      <c r="M2939" s="36">
        <f t="shared" si="227"/>
        <v>29</v>
      </c>
      <c r="N2939" s="36">
        <f t="shared" si="228"/>
        <v>16</v>
      </c>
      <c r="O2939" s="36" t="str">
        <f t="shared" si="229"/>
        <v>201729</v>
      </c>
      <c r="P2939" s="36" t="str">
        <f>CONCATENATE(K2939,MONTH(ExpensesDBTable[[#This Row],[Date]]))</f>
        <v>20177</v>
      </c>
      <c r="Q2939" s="36" t="s">
        <v>182</v>
      </c>
      <c r="R2939" s="36" t="s">
        <v>14</v>
      </c>
      <c r="S2939" s="38">
        <v>1.25</v>
      </c>
      <c r="T2939" s="36" t="s">
        <v>100</v>
      </c>
      <c r="U2939" s="36" t="s">
        <v>159</v>
      </c>
    </row>
    <row r="2940" spans="10:21" x14ac:dyDescent="0.25">
      <c r="J2940" s="37">
        <v>42933</v>
      </c>
      <c r="K2940" s="36">
        <f t="shared" si="225"/>
        <v>2017</v>
      </c>
      <c r="L2940" s="36" t="str">
        <f t="shared" si="226"/>
        <v>July</v>
      </c>
      <c r="M2940" s="36">
        <f t="shared" si="227"/>
        <v>30</v>
      </c>
      <c r="N2940" s="36">
        <f t="shared" si="228"/>
        <v>17</v>
      </c>
      <c r="O2940" s="36" t="str">
        <f t="shared" si="229"/>
        <v>201730</v>
      </c>
      <c r="P2940" s="36" t="str">
        <f>CONCATENATE(K2940,MONTH(ExpensesDBTable[[#This Row],[Date]]))</f>
        <v>20177</v>
      </c>
      <c r="Q2940" s="36" t="s">
        <v>182</v>
      </c>
      <c r="R2940" s="36" t="s">
        <v>14</v>
      </c>
      <c r="S2940" s="38">
        <v>3.8</v>
      </c>
      <c r="T2940" s="36" t="s">
        <v>100</v>
      </c>
      <c r="U2940" s="36" t="s">
        <v>1392</v>
      </c>
    </row>
    <row r="2941" spans="10:21" x14ac:dyDescent="0.25">
      <c r="J2941" s="37">
        <v>42933</v>
      </c>
      <c r="K2941" s="36">
        <f t="shared" si="225"/>
        <v>2017</v>
      </c>
      <c r="L2941" s="36" t="str">
        <f t="shared" si="226"/>
        <v>July</v>
      </c>
      <c r="M2941" s="36">
        <f t="shared" si="227"/>
        <v>30</v>
      </c>
      <c r="N2941" s="36">
        <f t="shared" si="228"/>
        <v>17</v>
      </c>
      <c r="O2941" s="36" t="str">
        <f t="shared" si="229"/>
        <v>201730</v>
      </c>
      <c r="P2941" s="36" t="str">
        <f>CONCATENATE(K2941,MONTH(ExpensesDBTable[[#This Row],[Date]]))</f>
        <v>20177</v>
      </c>
      <c r="Q2941" s="36" t="s">
        <v>108</v>
      </c>
      <c r="R2941" s="36" t="s">
        <v>14</v>
      </c>
      <c r="S2941" s="38">
        <v>19.309999999999999</v>
      </c>
      <c r="T2941" s="36" t="s">
        <v>100</v>
      </c>
      <c r="U2941" s="36" t="s">
        <v>2575</v>
      </c>
    </row>
    <row r="2942" spans="10:21" x14ac:dyDescent="0.25">
      <c r="J2942" s="37">
        <v>42933</v>
      </c>
      <c r="K2942" s="36">
        <f t="shared" si="225"/>
        <v>2017</v>
      </c>
      <c r="L2942" s="36" t="str">
        <f t="shared" si="226"/>
        <v>July</v>
      </c>
      <c r="M2942" s="36">
        <f t="shared" si="227"/>
        <v>30</v>
      </c>
      <c r="N2942" s="36">
        <f t="shared" si="228"/>
        <v>17</v>
      </c>
      <c r="O2942" s="36" t="str">
        <f t="shared" si="229"/>
        <v>201730</v>
      </c>
      <c r="P2942" s="36" t="str">
        <f>CONCATENATE(K2942,MONTH(ExpensesDBTable[[#This Row],[Date]]))</f>
        <v>20177</v>
      </c>
      <c r="Q2942" s="36" t="s">
        <v>141</v>
      </c>
      <c r="R2942" s="36" t="s">
        <v>21</v>
      </c>
      <c r="S2942" s="38">
        <v>1520</v>
      </c>
      <c r="T2942" s="36" t="s">
        <v>106</v>
      </c>
      <c r="U2942" s="36" t="s">
        <v>21</v>
      </c>
    </row>
    <row r="2943" spans="10:21" x14ac:dyDescent="0.25">
      <c r="J2943" s="37">
        <v>42934</v>
      </c>
      <c r="K2943" s="36">
        <f t="shared" si="225"/>
        <v>2017</v>
      </c>
      <c r="L2943" s="36" t="str">
        <f t="shared" si="226"/>
        <v>July</v>
      </c>
      <c r="M2943" s="36">
        <f t="shared" si="227"/>
        <v>30</v>
      </c>
      <c r="N2943" s="36">
        <f t="shared" si="228"/>
        <v>18</v>
      </c>
      <c r="O2943" s="36" t="str">
        <f t="shared" si="229"/>
        <v>201730</v>
      </c>
      <c r="P2943" s="36" t="str">
        <f>CONCATENATE(K2943,MONTH(ExpensesDBTable[[#This Row],[Date]]))</f>
        <v>20177</v>
      </c>
      <c r="Q2943" s="36" t="s">
        <v>182</v>
      </c>
      <c r="R2943" s="36" t="s">
        <v>14</v>
      </c>
      <c r="S2943" s="38">
        <v>5.5</v>
      </c>
      <c r="T2943" s="36" t="s">
        <v>100</v>
      </c>
      <c r="U2943" s="36" t="s">
        <v>467</v>
      </c>
    </row>
    <row r="2944" spans="10:21" x14ac:dyDescent="0.25">
      <c r="J2944" s="37">
        <v>42935</v>
      </c>
      <c r="K2944" s="36">
        <f t="shared" si="225"/>
        <v>2017</v>
      </c>
      <c r="L2944" s="36" t="str">
        <f t="shared" si="226"/>
        <v>July</v>
      </c>
      <c r="M2944" s="36">
        <f t="shared" si="227"/>
        <v>30</v>
      </c>
      <c r="N2944" s="36">
        <f t="shared" si="228"/>
        <v>19</v>
      </c>
      <c r="O2944" s="36" t="str">
        <f t="shared" si="229"/>
        <v>201730</v>
      </c>
      <c r="P2944" s="36" t="str">
        <f>CONCATENATE(K2944,MONTH(ExpensesDBTable[[#This Row],[Date]]))</f>
        <v>20177</v>
      </c>
      <c r="Q2944" s="36" t="s">
        <v>199</v>
      </c>
      <c r="R2944" s="36" t="s">
        <v>14</v>
      </c>
      <c r="S2944" s="38">
        <v>15</v>
      </c>
      <c r="T2944" s="36" t="s">
        <v>100</v>
      </c>
      <c r="U2944" s="36" t="s">
        <v>1216</v>
      </c>
    </row>
    <row r="2945" spans="10:21" x14ac:dyDescent="0.25">
      <c r="J2945" s="37">
        <v>42935</v>
      </c>
      <c r="K2945" s="36">
        <f t="shared" si="225"/>
        <v>2017</v>
      </c>
      <c r="L2945" s="36" t="str">
        <f t="shared" si="226"/>
        <v>July</v>
      </c>
      <c r="M2945" s="36">
        <f t="shared" si="227"/>
        <v>30</v>
      </c>
      <c r="N2945" s="36">
        <f t="shared" si="228"/>
        <v>19</v>
      </c>
      <c r="O2945" s="36" t="str">
        <f t="shared" si="229"/>
        <v>201730</v>
      </c>
      <c r="P2945" s="36" t="str">
        <f>CONCATENATE(K2945,MONTH(ExpensesDBTable[[#This Row],[Date]]))</f>
        <v>20177</v>
      </c>
      <c r="Q2945" s="36" t="s">
        <v>108</v>
      </c>
      <c r="R2945" s="36" t="s">
        <v>14</v>
      </c>
      <c r="S2945" s="38">
        <v>10.85</v>
      </c>
      <c r="T2945" s="36" t="s">
        <v>100</v>
      </c>
      <c r="U2945" s="36" t="s">
        <v>2576</v>
      </c>
    </row>
    <row r="2946" spans="10:21" x14ac:dyDescent="0.25">
      <c r="J2946" s="37">
        <v>42935</v>
      </c>
      <c r="K2946" s="36">
        <f t="shared" si="225"/>
        <v>2017</v>
      </c>
      <c r="L2946" s="36" t="str">
        <f t="shared" si="226"/>
        <v>July</v>
      </c>
      <c r="M2946" s="36">
        <f t="shared" si="227"/>
        <v>30</v>
      </c>
      <c r="N2946" s="36">
        <f t="shared" si="228"/>
        <v>19</v>
      </c>
      <c r="O2946" s="36" t="str">
        <f t="shared" si="229"/>
        <v>201730</v>
      </c>
      <c r="P2946" s="36" t="str">
        <f>CONCATENATE(K2946,MONTH(ExpensesDBTable[[#This Row],[Date]]))</f>
        <v>20177</v>
      </c>
      <c r="Q2946" s="36" t="s">
        <v>108</v>
      </c>
      <c r="R2946" s="36" t="s">
        <v>14</v>
      </c>
      <c r="S2946" s="38">
        <v>14</v>
      </c>
      <c r="T2946" s="36" t="s">
        <v>100</v>
      </c>
      <c r="U2946" s="36" t="s">
        <v>2577</v>
      </c>
    </row>
    <row r="2947" spans="10:21" x14ac:dyDescent="0.25">
      <c r="J2947" s="37">
        <v>42937</v>
      </c>
      <c r="K2947" s="36">
        <f t="shared" si="225"/>
        <v>2017</v>
      </c>
      <c r="L2947" s="36" t="str">
        <f t="shared" si="226"/>
        <v>July</v>
      </c>
      <c r="M2947" s="36">
        <f t="shared" si="227"/>
        <v>30</v>
      </c>
      <c r="N2947" s="36">
        <f t="shared" si="228"/>
        <v>21</v>
      </c>
      <c r="O2947" s="36" t="str">
        <f t="shared" si="229"/>
        <v>201730</v>
      </c>
      <c r="P2947" s="36" t="str">
        <f>CONCATENATE(K2947,MONTH(ExpensesDBTable[[#This Row],[Date]]))</f>
        <v>20177</v>
      </c>
      <c r="Q2947" s="36" t="s">
        <v>182</v>
      </c>
      <c r="R2947" s="36" t="s">
        <v>14</v>
      </c>
      <c r="S2947" s="38">
        <v>15.5</v>
      </c>
      <c r="T2947" s="36" t="s">
        <v>100</v>
      </c>
      <c r="U2947" s="36" t="s">
        <v>2089</v>
      </c>
    </row>
    <row r="2948" spans="10:21" x14ac:dyDescent="0.25">
      <c r="J2948" s="37">
        <v>42937</v>
      </c>
      <c r="K2948" s="36">
        <f t="shared" si="225"/>
        <v>2017</v>
      </c>
      <c r="L2948" s="36" t="str">
        <f t="shared" si="226"/>
        <v>July</v>
      </c>
      <c r="M2948" s="36">
        <f t="shared" si="227"/>
        <v>30</v>
      </c>
      <c r="N2948" s="36">
        <f t="shared" si="228"/>
        <v>21</v>
      </c>
      <c r="O2948" s="36" t="str">
        <f t="shared" si="229"/>
        <v>201730</v>
      </c>
      <c r="P2948" s="36" t="str">
        <f>CONCATENATE(K2948,MONTH(ExpensesDBTable[[#This Row],[Date]]))</f>
        <v>20177</v>
      </c>
      <c r="Q2948" s="36" t="s">
        <v>182</v>
      </c>
      <c r="R2948" s="36" t="s">
        <v>14</v>
      </c>
      <c r="S2948" s="38">
        <v>8.32</v>
      </c>
      <c r="T2948" s="36" t="s">
        <v>100</v>
      </c>
      <c r="U2948" s="36" t="s">
        <v>2578</v>
      </c>
    </row>
    <row r="2949" spans="10:21" x14ac:dyDescent="0.25">
      <c r="J2949" s="37">
        <v>42937</v>
      </c>
      <c r="K2949" s="36">
        <f t="shared" si="225"/>
        <v>2017</v>
      </c>
      <c r="L2949" s="36" t="str">
        <f t="shared" si="226"/>
        <v>July</v>
      </c>
      <c r="M2949" s="36">
        <f t="shared" si="227"/>
        <v>30</v>
      </c>
      <c r="N2949" s="36">
        <f t="shared" si="228"/>
        <v>21</v>
      </c>
      <c r="O2949" s="36" t="str">
        <f t="shared" si="229"/>
        <v>201730</v>
      </c>
      <c r="P2949" s="36" t="str">
        <f>CONCATENATE(K2949,MONTH(ExpensesDBTable[[#This Row],[Date]]))</f>
        <v>20177</v>
      </c>
      <c r="Q2949" s="36" t="s">
        <v>119</v>
      </c>
      <c r="R2949" s="36" t="s">
        <v>14</v>
      </c>
      <c r="S2949" s="38">
        <v>4</v>
      </c>
      <c r="T2949" s="36" t="s">
        <v>100</v>
      </c>
      <c r="U2949" s="36" t="s">
        <v>318</v>
      </c>
    </row>
    <row r="2950" spans="10:21" x14ac:dyDescent="0.25">
      <c r="J2950" s="37">
        <v>42937</v>
      </c>
      <c r="K2950" s="36">
        <f t="shared" si="225"/>
        <v>2017</v>
      </c>
      <c r="L2950" s="36" t="str">
        <f t="shared" si="226"/>
        <v>July</v>
      </c>
      <c r="M2950" s="36">
        <f t="shared" si="227"/>
        <v>30</v>
      </c>
      <c r="N2950" s="36">
        <f t="shared" si="228"/>
        <v>21</v>
      </c>
      <c r="O2950" s="36" t="str">
        <f t="shared" si="229"/>
        <v>201730</v>
      </c>
      <c r="P2950" s="36" t="str">
        <f>CONCATENATE(K2950,MONTH(ExpensesDBTable[[#This Row],[Date]]))</f>
        <v>20177</v>
      </c>
      <c r="Q2950" s="36" t="s">
        <v>122</v>
      </c>
      <c r="R2950" s="36" t="s">
        <v>11</v>
      </c>
      <c r="S2950" s="38">
        <v>12</v>
      </c>
      <c r="T2950" s="36" t="s">
        <v>100</v>
      </c>
      <c r="U2950" s="36" t="s">
        <v>2579</v>
      </c>
    </row>
    <row r="2951" spans="10:21" x14ac:dyDescent="0.25">
      <c r="J2951" s="37">
        <v>42938</v>
      </c>
      <c r="K2951" s="36">
        <f t="shared" si="225"/>
        <v>2017</v>
      </c>
      <c r="L2951" s="36" t="str">
        <f t="shared" si="226"/>
        <v>July</v>
      </c>
      <c r="M2951" s="36">
        <f t="shared" si="227"/>
        <v>30</v>
      </c>
      <c r="N2951" s="36">
        <f t="shared" si="228"/>
        <v>22</v>
      </c>
      <c r="O2951" s="36" t="str">
        <f t="shared" si="229"/>
        <v>201730</v>
      </c>
      <c r="P2951" s="36" t="str">
        <f>CONCATENATE(K2951,MONTH(ExpensesDBTable[[#This Row],[Date]]))</f>
        <v>20177</v>
      </c>
      <c r="Q2951" s="36" t="s">
        <v>182</v>
      </c>
      <c r="R2951" s="36" t="s">
        <v>17</v>
      </c>
      <c r="S2951" s="38">
        <v>8</v>
      </c>
      <c r="T2951" s="36" t="s">
        <v>106</v>
      </c>
      <c r="U2951" s="36" t="s">
        <v>1504</v>
      </c>
    </row>
    <row r="2952" spans="10:21" x14ac:dyDescent="0.25">
      <c r="J2952" s="37">
        <v>42938</v>
      </c>
      <c r="K2952" s="36">
        <f t="shared" si="225"/>
        <v>2017</v>
      </c>
      <c r="L2952" s="36" t="str">
        <f t="shared" si="226"/>
        <v>July</v>
      </c>
      <c r="M2952" s="36">
        <f t="shared" si="227"/>
        <v>30</v>
      </c>
      <c r="N2952" s="36">
        <f t="shared" si="228"/>
        <v>22</v>
      </c>
      <c r="O2952" s="36" t="str">
        <f t="shared" si="229"/>
        <v>201730</v>
      </c>
      <c r="P2952" s="36" t="str">
        <f>CONCATENATE(K2952,MONTH(ExpensesDBTable[[#This Row],[Date]]))</f>
        <v>20177</v>
      </c>
      <c r="Q2952" s="36" t="s">
        <v>1238</v>
      </c>
      <c r="R2952" s="36" t="s">
        <v>22</v>
      </c>
      <c r="S2952" s="38">
        <v>46.44</v>
      </c>
      <c r="T2952" s="36" t="s">
        <v>106</v>
      </c>
      <c r="U2952" s="36" t="s">
        <v>2580</v>
      </c>
    </row>
    <row r="2953" spans="10:21" x14ac:dyDescent="0.25">
      <c r="J2953" s="37">
        <v>42938</v>
      </c>
      <c r="K2953" s="36">
        <f t="shared" si="225"/>
        <v>2017</v>
      </c>
      <c r="L2953" s="36" t="str">
        <f t="shared" si="226"/>
        <v>July</v>
      </c>
      <c r="M2953" s="36">
        <f t="shared" si="227"/>
        <v>30</v>
      </c>
      <c r="N2953" s="36">
        <f t="shared" si="228"/>
        <v>22</v>
      </c>
      <c r="O2953" s="36" t="str">
        <f t="shared" si="229"/>
        <v>201730</v>
      </c>
      <c r="P2953" s="36" t="str">
        <f>CONCATENATE(K2953,MONTH(ExpensesDBTable[[#This Row],[Date]]))</f>
        <v>20177</v>
      </c>
      <c r="Q2953" s="36" t="s">
        <v>182</v>
      </c>
      <c r="R2953" s="36" t="s">
        <v>19</v>
      </c>
      <c r="S2953" s="38">
        <v>25</v>
      </c>
      <c r="T2953" s="36" t="s">
        <v>100</v>
      </c>
      <c r="U2953" s="36" t="s">
        <v>2581</v>
      </c>
    </row>
    <row r="2954" spans="10:21" x14ac:dyDescent="0.25">
      <c r="J2954" s="37">
        <v>42938</v>
      </c>
      <c r="K2954" s="36">
        <f t="shared" si="225"/>
        <v>2017</v>
      </c>
      <c r="L2954" s="36" t="str">
        <f t="shared" si="226"/>
        <v>July</v>
      </c>
      <c r="M2954" s="36">
        <f t="shared" si="227"/>
        <v>30</v>
      </c>
      <c r="N2954" s="36">
        <f t="shared" si="228"/>
        <v>22</v>
      </c>
      <c r="O2954" s="36" t="str">
        <f t="shared" si="229"/>
        <v>201730</v>
      </c>
      <c r="P2954" s="36" t="str">
        <f>CONCATENATE(K2954,MONTH(ExpensesDBTable[[#This Row],[Date]]))</f>
        <v>20177</v>
      </c>
      <c r="Q2954" s="36" t="s">
        <v>1051</v>
      </c>
      <c r="R2954" s="36" t="s">
        <v>14</v>
      </c>
      <c r="S2954" s="38">
        <v>15.72</v>
      </c>
      <c r="T2954" s="36" t="s">
        <v>100</v>
      </c>
      <c r="U2954" s="36" t="s">
        <v>2582</v>
      </c>
    </row>
    <row r="2955" spans="10:21" x14ac:dyDescent="0.25">
      <c r="J2955" s="37">
        <v>42938</v>
      </c>
      <c r="K2955" s="36">
        <f t="shared" ref="K2955:K3018" si="230">YEAR(J2955)</f>
        <v>2017</v>
      </c>
      <c r="L2955" s="36" t="str">
        <f t="shared" ref="L2955:L3018" si="231">TEXT(DATE(1,MONTH(J2955),1),"MMMM")</f>
        <v>July</v>
      </c>
      <c r="M2955" s="36">
        <f t="shared" ref="M2955:M3018" si="232">WEEKNUM(J2955,2)</f>
        <v>30</v>
      </c>
      <c r="N2955" s="36">
        <f t="shared" ref="N2955:N3018" si="233">DAY(J2955)</f>
        <v>22</v>
      </c>
      <c r="O2955" s="36" t="str">
        <f t="shared" ref="O2955:O3018" si="234">CONCATENATE(K2955,M2955)</f>
        <v>201730</v>
      </c>
      <c r="P2955" s="36" t="str">
        <f>CONCATENATE(K2955,MONTH(ExpensesDBTable[[#This Row],[Date]]))</f>
        <v>20177</v>
      </c>
      <c r="Q2955" s="36" t="s">
        <v>182</v>
      </c>
      <c r="R2955" s="36" t="s">
        <v>14</v>
      </c>
      <c r="S2955" s="38">
        <v>5.5</v>
      </c>
      <c r="T2955" s="36" t="s">
        <v>100</v>
      </c>
      <c r="U2955" s="36" t="s">
        <v>2583</v>
      </c>
    </row>
    <row r="2956" spans="10:21" x14ac:dyDescent="0.25">
      <c r="J2956" s="37">
        <v>42938</v>
      </c>
      <c r="K2956" s="36">
        <f t="shared" si="230"/>
        <v>2017</v>
      </c>
      <c r="L2956" s="36" t="str">
        <f t="shared" si="231"/>
        <v>July</v>
      </c>
      <c r="M2956" s="36">
        <f t="shared" si="232"/>
        <v>30</v>
      </c>
      <c r="N2956" s="36">
        <f t="shared" si="233"/>
        <v>22</v>
      </c>
      <c r="O2956" s="36" t="str">
        <f t="shared" si="234"/>
        <v>201730</v>
      </c>
      <c r="P2956" s="36" t="str">
        <f>CONCATENATE(K2956,MONTH(ExpensesDBTable[[#This Row],[Date]]))</f>
        <v>20177</v>
      </c>
      <c r="Q2956" s="36" t="s">
        <v>182</v>
      </c>
      <c r="R2956" s="36" t="s">
        <v>13</v>
      </c>
      <c r="S2956" s="38">
        <v>129.33000000000001</v>
      </c>
      <c r="T2956" s="36" t="s">
        <v>106</v>
      </c>
      <c r="U2956" s="36" t="s">
        <v>2584</v>
      </c>
    </row>
    <row r="2957" spans="10:21" x14ac:dyDescent="0.25">
      <c r="J2957" s="37">
        <v>42938</v>
      </c>
      <c r="K2957" s="36">
        <f t="shared" si="230"/>
        <v>2017</v>
      </c>
      <c r="L2957" s="36" t="str">
        <f t="shared" si="231"/>
        <v>July</v>
      </c>
      <c r="M2957" s="36">
        <f t="shared" si="232"/>
        <v>30</v>
      </c>
      <c r="N2957" s="36">
        <f t="shared" si="233"/>
        <v>22</v>
      </c>
      <c r="O2957" s="36" t="str">
        <f t="shared" si="234"/>
        <v>201730</v>
      </c>
      <c r="P2957" s="36" t="str">
        <f>CONCATENATE(K2957,MONTH(ExpensesDBTable[[#This Row],[Date]]))</f>
        <v>20177</v>
      </c>
      <c r="Q2957" s="36" t="s">
        <v>182</v>
      </c>
      <c r="R2957" s="36" t="s">
        <v>13</v>
      </c>
      <c r="S2957" s="38">
        <v>48.58</v>
      </c>
      <c r="T2957" s="36" t="s">
        <v>106</v>
      </c>
      <c r="U2957" s="36" t="s">
        <v>1350</v>
      </c>
    </row>
    <row r="2958" spans="10:21" x14ac:dyDescent="0.25">
      <c r="J2958" s="37">
        <v>42938</v>
      </c>
      <c r="K2958" s="36">
        <f t="shared" si="230"/>
        <v>2017</v>
      </c>
      <c r="L2958" s="36" t="str">
        <f t="shared" si="231"/>
        <v>July</v>
      </c>
      <c r="M2958" s="36">
        <f t="shared" si="232"/>
        <v>30</v>
      </c>
      <c r="N2958" s="36">
        <f t="shared" si="233"/>
        <v>22</v>
      </c>
      <c r="O2958" s="36" t="str">
        <f t="shared" si="234"/>
        <v>201730</v>
      </c>
      <c r="P2958" s="36" t="str">
        <f>CONCATENATE(K2958,MONTH(ExpensesDBTable[[#This Row],[Date]]))</f>
        <v>20177</v>
      </c>
      <c r="Q2958" s="36" t="s">
        <v>182</v>
      </c>
      <c r="R2958" s="36" t="s">
        <v>13</v>
      </c>
      <c r="S2958" s="38">
        <v>78</v>
      </c>
      <c r="T2958" s="36" t="s">
        <v>106</v>
      </c>
      <c r="U2958" s="36" t="s">
        <v>2585</v>
      </c>
    </row>
    <row r="2959" spans="10:21" x14ac:dyDescent="0.25">
      <c r="J2959" s="37">
        <v>42939</v>
      </c>
      <c r="K2959" s="36">
        <f t="shared" si="230"/>
        <v>2017</v>
      </c>
      <c r="L2959" s="36" t="str">
        <f t="shared" si="231"/>
        <v>July</v>
      </c>
      <c r="M2959" s="36">
        <f t="shared" si="232"/>
        <v>30</v>
      </c>
      <c r="N2959" s="36">
        <f t="shared" si="233"/>
        <v>23</v>
      </c>
      <c r="O2959" s="36" t="str">
        <f t="shared" si="234"/>
        <v>201730</v>
      </c>
      <c r="P2959" s="36" t="str">
        <f>CONCATENATE(K2959,MONTH(ExpensesDBTable[[#This Row],[Date]]))</f>
        <v>20177</v>
      </c>
      <c r="Q2959" s="36" t="s">
        <v>182</v>
      </c>
      <c r="R2959" s="36" t="s">
        <v>14</v>
      </c>
      <c r="S2959" s="38">
        <v>16.05</v>
      </c>
      <c r="T2959" s="36" t="s">
        <v>100</v>
      </c>
      <c r="U2959" s="36" t="s">
        <v>1085</v>
      </c>
    </row>
    <row r="2960" spans="10:21" x14ac:dyDescent="0.25">
      <c r="J2960" s="37">
        <v>42939</v>
      </c>
      <c r="K2960" s="36">
        <f t="shared" si="230"/>
        <v>2017</v>
      </c>
      <c r="L2960" s="36" t="str">
        <f t="shared" si="231"/>
        <v>July</v>
      </c>
      <c r="M2960" s="36">
        <f t="shared" si="232"/>
        <v>30</v>
      </c>
      <c r="N2960" s="36">
        <f t="shared" si="233"/>
        <v>23</v>
      </c>
      <c r="O2960" s="36" t="str">
        <f t="shared" si="234"/>
        <v>201730</v>
      </c>
      <c r="P2960" s="36" t="str">
        <f>CONCATENATE(K2960,MONTH(ExpensesDBTable[[#This Row],[Date]]))</f>
        <v>20177</v>
      </c>
      <c r="Q2960" s="36" t="s">
        <v>182</v>
      </c>
      <c r="R2960" s="36" t="s">
        <v>14</v>
      </c>
      <c r="S2960" s="38">
        <v>8.5</v>
      </c>
      <c r="T2960" s="36" t="s">
        <v>100</v>
      </c>
      <c r="U2960" s="36" t="s">
        <v>131</v>
      </c>
    </row>
    <row r="2961" spans="10:21" x14ac:dyDescent="0.25">
      <c r="J2961" s="37">
        <v>42939</v>
      </c>
      <c r="K2961" s="36">
        <f t="shared" si="230"/>
        <v>2017</v>
      </c>
      <c r="L2961" s="36" t="str">
        <f t="shared" si="231"/>
        <v>July</v>
      </c>
      <c r="M2961" s="36">
        <f t="shared" si="232"/>
        <v>30</v>
      </c>
      <c r="N2961" s="36">
        <f t="shared" si="233"/>
        <v>23</v>
      </c>
      <c r="O2961" s="36" t="str">
        <f t="shared" si="234"/>
        <v>201730</v>
      </c>
      <c r="P2961" s="36" t="str">
        <f>CONCATENATE(K2961,MONTH(ExpensesDBTable[[#This Row],[Date]]))</f>
        <v>20177</v>
      </c>
      <c r="Q2961" s="36" t="s">
        <v>1051</v>
      </c>
      <c r="R2961" s="36" t="s">
        <v>14</v>
      </c>
      <c r="S2961" s="38">
        <v>6.55</v>
      </c>
      <c r="T2961" s="36" t="s">
        <v>100</v>
      </c>
      <c r="U2961" s="36" t="s">
        <v>2586</v>
      </c>
    </row>
    <row r="2962" spans="10:21" x14ac:dyDescent="0.25">
      <c r="J2962" s="37">
        <v>42940</v>
      </c>
      <c r="K2962" s="36">
        <f t="shared" si="230"/>
        <v>2017</v>
      </c>
      <c r="L2962" s="36" t="str">
        <f t="shared" si="231"/>
        <v>July</v>
      </c>
      <c r="M2962" s="36">
        <f t="shared" si="232"/>
        <v>31</v>
      </c>
      <c r="N2962" s="36">
        <f t="shared" si="233"/>
        <v>24</v>
      </c>
      <c r="O2962" s="36" t="str">
        <f t="shared" si="234"/>
        <v>201731</v>
      </c>
      <c r="P2962" s="36" t="str">
        <f>CONCATENATE(K2962,MONTH(ExpensesDBTable[[#This Row],[Date]]))</f>
        <v>20177</v>
      </c>
      <c r="Q2962" s="36" t="s">
        <v>853</v>
      </c>
      <c r="R2962" s="36" t="s">
        <v>22</v>
      </c>
      <c r="S2962" s="38">
        <v>317</v>
      </c>
      <c r="T2962" s="36" t="s">
        <v>106</v>
      </c>
      <c r="U2962" s="36" t="s">
        <v>2587</v>
      </c>
    </row>
    <row r="2963" spans="10:21" x14ac:dyDescent="0.25">
      <c r="J2963" s="37">
        <v>42940</v>
      </c>
      <c r="K2963" s="36">
        <f t="shared" si="230"/>
        <v>2017</v>
      </c>
      <c r="L2963" s="36" t="str">
        <f t="shared" si="231"/>
        <v>July</v>
      </c>
      <c r="M2963" s="36">
        <f t="shared" si="232"/>
        <v>31</v>
      </c>
      <c r="N2963" s="36">
        <f t="shared" si="233"/>
        <v>24</v>
      </c>
      <c r="O2963" s="36" t="str">
        <f t="shared" si="234"/>
        <v>201731</v>
      </c>
      <c r="P2963" s="36" t="str">
        <f>CONCATENATE(K2963,MONTH(ExpensesDBTable[[#This Row],[Date]]))</f>
        <v>20177</v>
      </c>
      <c r="Q2963" s="36" t="s">
        <v>989</v>
      </c>
      <c r="R2963" s="36" t="s">
        <v>14</v>
      </c>
      <c r="S2963" s="38">
        <v>4.7</v>
      </c>
      <c r="T2963" s="36" t="s">
        <v>100</v>
      </c>
      <c r="U2963" s="36" t="s">
        <v>467</v>
      </c>
    </row>
    <row r="2964" spans="10:21" x14ac:dyDescent="0.25">
      <c r="J2964" s="37">
        <v>42941</v>
      </c>
      <c r="K2964" s="36">
        <f t="shared" si="230"/>
        <v>2017</v>
      </c>
      <c r="L2964" s="36" t="str">
        <f t="shared" si="231"/>
        <v>July</v>
      </c>
      <c r="M2964" s="36">
        <f t="shared" si="232"/>
        <v>31</v>
      </c>
      <c r="N2964" s="36">
        <f t="shared" si="233"/>
        <v>25</v>
      </c>
      <c r="O2964" s="36" t="str">
        <f t="shared" si="234"/>
        <v>201731</v>
      </c>
      <c r="P2964" s="36" t="str">
        <f>CONCATENATE(K2964,MONTH(ExpensesDBTable[[#This Row],[Date]]))</f>
        <v>20177</v>
      </c>
      <c r="Q2964" s="36" t="s">
        <v>145</v>
      </c>
      <c r="R2964" s="36" t="s">
        <v>23</v>
      </c>
      <c r="S2964" s="38">
        <v>36.78</v>
      </c>
      <c r="T2964" s="36" t="s">
        <v>106</v>
      </c>
      <c r="U2964" s="36" t="s">
        <v>1590</v>
      </c>
    </row>
    <row r="2965" spans="10:21" x14ac:dyDescent="0.25">
      <c r="J2965" s="37">
        <v>42941</v>
      </c>
      <c r="K2965" s="36">
        <f t="shared" si="230"/>
        <v>2017</v>
      </c>
      <c r="L2965" s="36" t="str">
        <f t="shared" si="231"/>
        <v>July</v>
      </c>
      <c r="M2965" s="36">
        <f t="shared" si="232"/>
        <v>31</v>
      </c>
      <c r="N2965" s="36">
        <f t="shared" si="233"/>
        <v>25</v>
      </c>
      <c r="O2965" s="36" t="str">
        <f t="shared" si="234"/>
        <v>201731</v>
      </c>
      <c r="P2965" s="36" t="str">
        <f>CONCATENATE(K2965,MONTH(ExpensesDBTable[[#This Row],[Date]]))</f>
        <v>20177</v>
      </c>
      <c r="Q2965" s="36" t="s">
        <v>108</v>
      </c>
      <c r="R2965" s="36" t="s">
        <v>14</v>
      </c>
      <c r="S2965" s="38">
        <v>9.69</v>
      </c>
      <c r="T2965" s="36" t="s">
        <v>100</v>
      </c>
      <c r="U2965" s="36" t="s">
        <v>2588</v>
      </c>
    </row>
    <row r="2966" spans="10:21" x14ac:dyDescent="0.25">
      <c r="J2966" s="37">
        <v>42943</v>
      </c>
      <c r="K2966" s="36">
        <f t="shared" si="230"/>
        <v>2017</v>
      </c>
      <c r="L2966" s="36" t="str">
        <f t="shared" si="231"/>
        <v>July</v>
      </c>
      <c r="M2966" s="36">
        <f t="shared" si="232"/>
        <v>31</v>
      </c>
      <c r="N2966" s="36">
        <f t="shared" si="233"/>
        <v>27</v>
      </c>
      <c r="O2966" s="36" t="str">
        <f t="shared" si="234"/>
        <v>201731</v>
      </c>
      <c r="P2966" s="36" t="str">
        <f>CONCATENATE(K2966,MONTH(ExpensesDBTable[[#This Row],[Date]]))</f>
        <v>20177</v>
      </c>
      <c r="Q2966" s="36" t="s">
        <v>182</v>
      </c>
      <c r="R2966" s="36" t="s">
        <v>14</v>
      </c>
      <c r="S2966" s="38">
        <v>3.8</v>
      </c>
      <c r="T2966" s="36" t="s">
        <v>100</v>
      </c>
      <c r="U2966" s="36" t="s">
        <v>1392</v>
      </c>
    </row>
    <row r="2967" spans="10:21" x14ac:dyDescent="0.25">
      <c r="J2967" s="37">
        <v>42944</v>
      </c>
      <c r="K2967" s="36">
        <f t="shared" si="230"/>
        <v>2017</v>
      </c>
      <c r="L2967" s="36" t="str">
        <f t="shared" si="231"/>
        <v>July</v>
      </c>
      <c r="M2967" s="36">
        <f t="shared" si="232"/>
        <v>31</v>
      </c>
      <c r="N2967" s="36">
        <f t="shared" si="233"/>
        <v>28</v>
      </c>
      <c r="O2967" s="36" t="str">
        <f t="shared" si="234"/>
        <v>201731</v>
      </c>
      <c r="P2967" s="36" t="str">
        <f>CONCATENATE(K2967,MONTH(ExpensesDBTable[[#This Row],[Date]]))</f>
        <v>20177</v>
      </c>
      <c r="Q2967" s="36" t="s">
        <v>182</v>
      </c>
      <c r="R2967" s="36" t="s">
        <v>14</v>
      </c>
      <c r="S2967" s="38">
        <v>8.9499999999999993</v>
      </c>
      <c r="T2967" s="36" t="s">
        <v>100</v>
      </c>
      <c r="U2967" s="36" t="s">
        <v>2589</v>
      </c>
    </row>
    <row r="2968" spans="10:21" x14ac:dyDescent="0.25">
      <c r="J2968" s="37">
        <v>42944</v>
      </c>
      <c r="K2968" s="36">
        <f t="shared" si="230"/>
        <v>2017</v>
      </c>
      <c r="L2968" s="36" t="str">
        <f t="shared" si="231"/>
        <v>July</v>
      </c>
      <c r="M2968" s="36">
        <f t="shared" si="232"/>
        <v>31</v>
      </c>
      <c r="N2968" s="36">
        <f t="shared" si="233"/>
        <v>28</v>
      </c>
      <c r="O2968" s="36" t="str">
        <f t="shared" si="234"/>
        <v>201731</v>
      </c>
      <c r="P2968" s="36" t="str">
        <f>CONCATENATE(K2968,MONTH(ExpensesDBTable[[#This Row],[Date]]))</f>
        <v>20177</v>
      </c>
      <c r="Q2968" s="36" t="s">
        <v>1051</v>
      </c>
      <c r="R2968" s="36" t="s">
        <v>14</v>
      </c>
      <c r="S2968" s="38">
        <v>12.52</v>
      </c>
      <c r="T2968" s="36" t="s">
        <v>100</v>
      </c>
      <c r="U2968" s="36" t="s">
        <v>2590</v>
      </c>
    </row>
    <row r="2969" spans="10:21" x14ac:dyDescent="0.25">
      <c r="J2969" s="37">
        <v>42944</v>
      </c>
      <c r="K2969" s="36">
        <f t="shared" si="230"/>
        <v>2017</v>
      </c>
      <c r="L2969" s="36" t="str">
        <f t="shared" si="231"/>
        <v>July</v>
      </c>
      <c r="M2969" s="36">
        <f t="shared" si="232"/>
        <v>31</v>
      </c>
      <c r="N2969" s="36">
        <f t="shared" si="233"/>
        <v>28</v>
      </c>
      <c r="O2969" s="36" t="str">
        <f t="shared" si="234"/>
        <v>201731</v>
      </c>
      <c r="P2969" s="36" t="str">
        <f>CONCATENATE(K2969,MONTH(ExpensesDBTable[[#This Row],[Date]]))</f>
        <v>20177</v>
      </c>
      <c r="Q2969" s="36" t="s">
        <v>119</v>
      </c>
      <c r="R2969" s="36" t="s">
        <v>14</v>
      </c>
      <c r="S2969" s="38">
        <v>12.76</v>
      </c>
      <c r="T2969" s="36" t="s">
        <v>100</v>
      </c>
      <c r="U2969" s="36" t="s">
        <v>2591</v>
      </c>
    </row>
    <row r="2970" spans="10:21" x14ac:dyDescent="0.25">
      <c r="J2970" s="37">
        <v>42945</v>
      </c>
      <c r="K2970" s="36">
        <f t="shared" si="230"/>
        <v>2017</v>
      </c>
      <c r="L2970" s="36" t="str">
        <f t="shared" si="231"/>
        <v>July</v>
      </c>
      <c r="M2970" s="36">
        <f t="shared" si="232"/>
        <v>31</v>
      </c>
      <c r="N2970" s="36">
        <f t="shared" si="233"/>
        <v>29</v>
      </c>
      <c r="O2970" s="36" t="str">
        <f t="shared" si="234"/>
        <v>201731</v>
      </c>
      <c r="P2970" s="36" t="str">
        <f>CONCATENATE(K2970,MONTH(ExpensesDBTable[[#This Row],[Date]]))</f>
        <v>20177</v>
      </c>
      <c r="Q2970" s="36" t="s">
        <v>1188</v>
      </c>
      <c r="R2970" s="36" t="s">
        <v>22</v>
      </c>
      <c r="S2970" s="38">
        <v>49</v>
      </c>
      <c r="T2970" s="36" t="s">
        <v>106</v>
      </c>
      <c r="U2970" s="36" t="s">
        <v>2592</v>
      </c>
    </row>
    <row r="2971" spans="10:21" x14ac:dyDescent="0.25">
      <c r="J2971" s="37">
        <v>42945</v>
      </c>
      <c r="K2971" s="36">
        <f t="shared" si="230"/>
        <v>2017</v>
      </c>
      <c r="L2971" s="36" t="str">
        <f t="shared" si="231"/>
        <v>July</v>
      </c>
      <c r="M2971" s="36">
        <f t="shared" si="232"/>
        <v>31</v>
      </c>
      <c r="N2971" s="36">
        <f t="shared" si="233"/>
        <v>29</v>
      </c>
      <c r="O2971" s="36" t="str">
        <f t="shared" si="234"/>
        <v>201731</v>
      </c>
      <c r="P2971" s="36" t="str">
        <f>CONCATENATE(K2971,MONTH(ExpensesDBTable[[#This Row],[Date]]))</f>
        <v>20177</v>
      </c>
      <c r="Q2971" s="36" t="s">
        <v>533</v>
      </c>
      <c r="R2971" s="36" t="s">
        <v>23</v>
      </c>
      <c r="S2971" s="38">
        <v>70</v>
      </c>
      <c r="T2971" s="36" t="s">
        <v>106</v>
      </c>
      <c r="U2971" s="36" t="s">
        <v>1492</v>
      </c>
    </row>
    <row r="2972" spans="10:21" x14ac:dyDescent="0.25">
      <c r="J2972" s="37">
        <v>42945</v>
      </c>
      <c r="K2972" s="36">
        <f t="shared" si="230"/>
        <v>2017</v>
      </c>
      <c r="L2972" s="36" t="str">
        <f t="shared" si="231"/>
        <v>July</v>
      </c>
      <c r="M2972" s="36">
        <f t="shared" si="232"/>
        <v>31</v>
      </c>
      <c r="N2972" s="36">
        <f t="shared" si="233"/>
        <v>29</v>
      </c>
      <c r="O2972" s="36" t="str">
        <f t="shared" si="234"/>
        <v>201731</v>
      </c>
      <c r="P2972" s="36" t="str">
        <f>CONCATENATE(K2972,MONTH(ExpensesDBTable[[#This Row],[Date]]))</f>
        <v>20177</v>
      </c>
      <c r="Q2972" s="36" t="s">
        <v>182</v>
      </c>
      <c r="R2972" s="36" t="s">
        <v>14</v>
      </c>
      <c r="S2972" s="38">
        <v>34</v>
      </c>
      <c r="T2972" s="36" t="s">
        <v>100</v>
      </c>
      <c r="U2972" s="36" t="s">
        <v>2533</v>
      </c>
    </row>
    <row r="2973" spans="10:21" x14ac:dyDescent="0.25">
      <c r="J2973" s="37">
        <v>42945</v>
      </c>
      <c r="K2973" s="36">
        <f t="shared" si="230"/>
        <v>2017</v>
      </c>
      <c r="L2973" s="36" t="str">
        <f t="shared" si="231"/>
        <v>July</v>
      </c>
      <c r="M2973" s="36">
        <f t="shared" si="232"/>
        <v>31</v>
      </c>
      <c r="N2973" s="36">
        <f t="shared" si="233"/>
        <v>29</v>
      </c>
      <c r="O2973" s="36" t="str">
        <f t="shared" si="234"/>
        <v>201731</v>
      </c>
      <c r="P2973" s="36" t="str">
        <f>CONCATENATE(K2973,MONTH(ExpensesDBTable[[#This Row],[Date]]))</f>
        <v>20177</v>
      </c>
      <c r="Q2973" s="36" t="s">
        <v>108</v>
      </c>
      <c r="R2973" s="36" t="s">
        <v>14</v>
      </c>
      <c r="S2973" s="38">
        <v>10.220000000000001</v>
      </c>
      <c r="T2973" s="36" t="s">
        <v>100</v>
      </c>
      <c r="U2973" s="36" t="s">
        <v>2593</v>
      </c>
    </row>
    <row r="2974" spans="10:21" x14ac:dyDescent="0.25">
      <c r="J2974" s="37">
        <v>42946</v>
      </c>
      <c r="K2974" s="36">
        <f t="shared" si="230"/>
        <v>2017</v>
      </c>
      <c r="L2974" s="36" t="str">
        <f t="shared" si="231"/>
        <v>July</v>
      </c>
      <c r="M2974" s="36">
        <f t="shared" si="232"/>
        <v>31</v>
      </c>
      <c r="N2974" s="36">
        <f t="shared" si="233"/>
        <v>30</v>
      </c>
      <c r="O2974" s="36" t="str">
        <f t="shared" si="234"/>
        <v>201731</v>
      </c>
      <c r="P2974" s="36" t="str">
        <f>CONCATENATE(K2974,MONTH(ExpensesDBTable[[#This Row],[Date]]))</f>
        <v>20177</v>
      </c>
      <c r="Q2974" s="36" t="s">
        <v>182</v>
      </c>
      <c r="R2974" s="36" t="s">
        <v>14</v>
      </c>
      <c r="S2974" s="38">
        <v>5.5</v>
      </c>
      <c r="T2974" s="36" t="s">
        <v>100</v>
      </c>
      <c r="U2974" s="36" t="s">
        <v>2398</v>
      </c>
    </row>
    <row r="2975" spans="10:21" x14ac:dyDescent="0.25">
      <c r="J2975" s="37">
        <v>42946</v>
      </c>
      <c r="K2975" s="36">
        <f t="shared" si="230"/>
        <v>2017</v>
      </c>
      <c r="L2975" s="36" t="str">
        <f t="shared" si="231"/>
        <v>July</v>
      </c>
      <c r="M2975" s="36">
        <f t="shared" si="232"/>
        <v>31</v>
      </c>
      <c r="N2975" s="36">
        <f t="shared" si="233"/>
        <v>30</v>
      </c>
      <c r="O2975" s="36" t="str">
        <f t="shared" si="234"/>
        <v>201731</v>
      </c>
      <c r="P2975" s="36" t="str">
        <f>CONCATENATE(K2975,MONTH(ExpensesDBTable[[#This Row],[Date]]))</f>
        <v>20177</v>
      </c>
      <c r="Q2975" s="36" t="s">
        <v>592</v>
      </c>
      <c r="R2975" s="36" t="s">
        <v>14</v>
      </c>
      <c r="S2975" s="38">
        <v>30.47</v>
      </c>
      <c r="T2975" s="36" t="s">
        <v>100</v>
      </c>
      <c r="U2975" s="36" t="s">
        <v>2594</v>
      </c>
    </row>
    <row r="2976" spans="10:21" x14ac:dyDescent="0.25">
      <c r="J2976" s="37">
        <v>42946</v>
      </c>
      <c r="K2976" s="36">
        <f t="shared" si="230"/>
        <v>2017</v>
      </c>
      <c r="L2976" s="36" t="str">
        <f t="shared" si="231"/>
        <v>July</v>
      </c>
      <c r="M2976" s="36">
        <f t="shared" si="232"/>
        <v>31</v>
      </c>
      <c r="N2976" s="36">
        <f t="shared" si="233"/>
        <v>30</v>
      </c>
      <c r="O2976" s="36" t="str">
        <f t="shared" si="234"/>
        <v>201731</v>
      </c>
      <c r="P2976" s="36" t="str">
        <f>CONCATENATE(K2976,MONTH(ExpensesDBTable[[#This Row],[Date]]))</f>
        <v>20177</v>
      </c>
      <c r="Q2976" s="36" t="s">
        <v>1051</v>
      </c>
      <c r="R2976" s="36" t="s">
        <v>14</v>
      </c>
      <c r="S2976" s="38">
        <v>5.87</v>
      </c>
      <c r="T2976" s="36" t="s">
        <v>100</v>
      </c>
      <c r="U2976" s="36" t="s">
        <v>2595</v>
      </c>
    </row>
    <row r="2977" spans="10:21" x14ac:dyDescent="0.25">
      <c r="J2977" s="37">
        <v>42946</v>
      </c>
      <c r="K2977" s="36">
        <f t="shared" si="230"/>
        <v>2017</v>
      </c>
      <c r="L2977" s="36" t="str">
        <f t="shared" si="231"/>
        <v>July</v>
      </c>
      <c r="M2977" s="36">
        <f t="shared" si="232"/>
        <v>31</v>
      </c>
      <c r="N2977" s="36">
        <f t="shared" si="233"/>
        <v>30</v>
      </c>
      <c r="O2977" s="36" t="str">
        <f t="shared" si="234"/>
        <v>201731</v>
      </c>
      <c r="P2977" s="36" t="str">
        <f>CONCATENATE(K2977,MONTH(ExpensesDBTable[[#This Row],[Date]]))</f>
        <v>20177</v>
      </c>
      <c r="Q2977" s="36" t="s">
        <v>182</v>
      </c>
      <c r="R2977" s="36" t="s">
        <v>14</v>
      </c>
      <c r="S2977" s="38">
        <v>9</v>
      </c>
      <c r="T2977" s="36" t="s">
        <v>100</v>
      </c>
      <c r="U2977" s="36" t="s">
        <v>2596</v>
      </c>
    </row>
    <row r="2978" spans="10:21" x14ac:dyDescent="0.25">
      <c r="J2978" s="37">
        <v>42946</v>
      </c>
      <c r="K2978" s="36">
        <f t="shared" si="230"/>
        <v>2017</v>
      </c>
      <c r="L2978" s="36" t="str">
        <f t="shared" si="231"/>
        <v>July</v>
      </c>
      <c r="M2978" s="36">
        <f t="shared" si="232"/>
        <v>31</v>
      </c>
      <c r="N2978" s="36">
        <f t="shared" si="233"/>
        <v>30</v>
      </c>
      <c r="O2978" s="36" t="str">
        <f t="shared" si="234"/>
        <v>201731</v>
      </c>
      <c r="P2978" s="36" t="str">
        <f>CONCATENATE(K2978,MONTH(ExpensesDBTable[[#This Row],[Date]]))</f>
        <v>20177</v>
      </c>
      <c r="Q2978" s="36" t="s">
        <v>182</v>
      </c>
      <c r="R2978" s="36" t="s">
        <v>14</v>
      </c>
      <c r="S2978" s="38">
        <v>2.1800000000000002</v>
      </c>
      <c r="T2978" s="36" t="s">
        <v>100</v>
      </c>
      <c r="U2978" s="36" t="s">
        <v>2597</v>
      </c>
    </row>
    <row r="2979" spans="10:21" x14ac:dyDescent="0.25">
      <c r="J2979" s="37">
        <v>42946</v>
      </c>
      <c r="K2979" s="36">
        <f t="shared" si="230"/>
        <v>2017</v>
      </c>
      <c r="L2979" s="36" t="str">
        <f t="shared" si="231"/>
        <v>July</v>
      </c>
      <c r="M2979" s="36">
        <f t="shared" si="232"/>
        <v>31</v>
      </c>
      <c r="N2979" s="36">
        <f t="shared" si="233"/>
        <v>30</v>
      </c>
      <c r="O2979" s="36" t="str">
        <f t="shared" si="234"/>
        <v>201731</v>
      </c>
      <c r="P2979" s="36" t="str">
        <f>CONCATENATE(K2979,MONTH(ExpensesDBTable[[#This Row],[Date]]))</f>
        <v>20177</v>
      </c>
      <c r="Q2979" s="36" t="s">
        <v>108</v>
      </c>
      <c r="R2979" s="36" t="s">
        <v>14</v>
      </c>
      <c r="S2979" s="38">
        <v>20.100000000000001</v>
      </c>
      <c r="T2979" s="36" t="s">
        <v>100</v>
      </c>
      <c r="U2979" s="36" t="s">
        <v>2598</v>
      </c>
    </row>
    <row r="2980" spans="10:21" x14ac:dyDescent="0.25">
      <c r="J2980" s="37">
        <v>42947</v>
      </c>
      <c r="K2980" s="36">
        <f t="shared" si="230"/>
        <v>2017</v>
      </c>
      <c r="L2980" s="36" t="str">
        <f t="shared" si="231"/>
        <v>July</v>
      </c>
      <c r="M2980" s="36">
        <f t="shared" si="232"/>
        <v>32</v>
      </c>
      <c r="N2980" s="36">
        <f t="shared" si="233"/>
        <v>31</v>
      </c>
      <c r="O2980" s="36" t="str">
        <f t="shared" si="234"/>
        <v>201732</v>
      </c>
      <c r="P2980" s="36" t="str">
        <f>CONCATENATE(K2980,MONTH(ExpensesDBTable[[#This Row],[Date]]))</f>
        <v>20177</v>
      </c>
      <c r="Q2980" s="36" t="s">
        <v>119</v>
      </c>
      <c r="R2980" s="36" t="s">
        <v>14</v>
      </c>
      <c r="S2980" s="38">
        <v>15.07</v>
      </c>
      <c r="T2980" s="36" t="s">
        <v>100</v>
      </c>
      <c r="U2980" s="36" t="s">
        <v>2599</v>
      </c>
    </row>
    <row r="2981" spans="10:21" x14ac:dyDescent="0.25">
      <c r="J2981" s="37">
        <v>42947</v>
      </c>
      <c r="K2981" s="36">
        <f t="shared" si="230"/>
        <v>2017</v>
      </c>
      <c r="L2981" s="36" t="str">
        <f t="shared" si="231"/>
        <v>July</v>
      </c>
      <c r="M2981" s="36">
        <f t="shared" si="232"/>
        <v>32</v>
      </c>
      <c r="N2981" s="36">
        <f t="shared" si="233"/>
        <v>31</v>
      </c>
      <c r="O2981" s="36" t="str">
        <f t="shared" si="234"/>
        <v>201732</v>
      </c>
      <c r="P2981" s="36" t="str">
        <f>CONCATENATE(K2981,MONTH(ExpensesDBTable[[#This Row],[Date]]))</f>
        <v>20177</v>
      </c>
      <c r="Q2981" s="36" t="s">
        <v>182</v>
      </c>
      <c r="R2981" s="36" t="s">
        <v>14</v>
      </c>
      <c r="S2981" s="38">
        <v>3.8</v>
      </c>
      <c r="T2981" s="36" t="s">
        <v>100</v>
      </c>
      <c r="U2981" s="36" t="s">
        <v>1392</v>
      </c>
    </row>
    <row r="2982" spans="10:21" x14ac:dyDescent="0.25">
      <c r="J2982" s="37">
        <v>42947</v>
      </c>
      <c r="K2982" s="36">
        <f t="shared" si="230"/>
        <v>2017</v>
      </c>
      <c r="L2982" s="36" t="str">
        <f t="shared" si="231"/>
        <v>July</v>
      </c>
      <c r="M2982" s="36">
        <f t="shared" si="232"/>
        <v>32</v>
      </c>
      <c r="N2982" s="36">
        <f t="shared" si="233"/>
        <v>31</v>
      </c>
      <c r="O2982" s="36" t="str">
        <f t="shared" si="234"/>
        <v>201732</v>
      </c>
      <c r="P2982" s="36" t="str">
        <f>CONCATENATE(K2982,MONTH(ExpensesDBTable[[#This Row],[Date]]))</f>
        <v>20177</v>
      </c>
      <c r="Q2982" s="36" t="s">
        <v>145</v>
      </c>
      <c r="R2982" s="36" t="s">
        <v>23</v>
      </c>
      <c r="S2982" s="38">
        <v>89.03</v>
      </c>
      <c r="T2982" s="36" t="s">
        <v>106</v>
      </c>
      <c r="U2982" s="36" t="s">
        <v>1537</v>
      </c>
    </row>
    <row r="2983" spans="10:21" x14ac:dyDescent="0.25">
      <c r="J2983" s="37">
        <v>42948</v>
      </c>
      <c r="K2983" s="36">
        <f t="shared" si="230"/>
        <v>2017</v>
      </c>
      <c r="L2983" s="36" t="str">
        <f t="shared" si="231"/>
        <v>August</v>
      </c>
      <c r="M2983" s="36">
        <f t="shared" si="232"/>
        <v>32</v>
      </c>
      <c r="N2983" s="36">
        <f t="shared" si="233"/>
        <v>1</v>
      </c>
      <c r="O2983" s="36" t="str">
        <f t="shared" si="234"/>
        <v>201732</v>
      </c>
      <c r="P2983" s="36" t="str">
        <f>CONCATENATE(K2983,MONTH(ExpensesDBTable[[#This Row],[Date]]))</f>
        <v>20178</v>
      </c>
      <c r="Q2983" s="36" t="s">
        <v>182</v>
      </c>
      <c r="R2983" s="36" t="s">
        <v>14</v>
      </c>
      <c r="S2983" s="38">
        <v>5.5</v>
      </c>
      <c r="T2983" s="36" t="s">
        <v>100</v>
      </c>
      <c r="U2983" s="36" t="s">
        <v>467</v>
      </c>
    </row>
    <row r="2984" spans="10:21" x14ac:dyDescent="0.25">
      <c r="J2984" s="37">
        <v>42948</v>
      </c>
      <c r="K2984" s="36">
        <f t="shared" si="230"/>
        <v>2017</v>
      </c>
      <c r="L2984" s="36" t="str">
        <f t="shared" si="231"/>
        <v>August</v>
      </c>
      <c r="M2984" s="36">
        <f t="shared" si="232"/>
        <v>32</v>
      </c>
      <c r="N2984" s="36">
        <f t="shared" si="233"/>
        <v>1</v>
      </c>
      <c r="O2984" s="36" t="str">
        <f t="shared" si="234"/>
        <v>201732</v>
      </c>
      <c r="P2984" s="36" t="str">
        <f>CONCATENATE(K2984,MONTH(ExpensesDBTable[[#This Row],[Date]]))</f>
        <v>20178</v>
      </c>
      <c r="Q2984" s="36" t="s">
        <v>108</v>
      </c>
      <c r="R2984" s="36" t="s">
        <v>14</v>
      </c>
      <c r="S2984" s="38">
        <v>9.39</v>
      </c>
      <c r="T2984" s="36" t="s">
        <v>100</v>
      </c>
      <c r="U2984" s="36" t="s">
        <v>2600</v>
      </c>
    </row>
    <row r="2985" spans="10:21" x14ac:dyDescent="0.25">
      <c r="J2985" s="37">
        <v>42949</v>
      </c>
      <c r="K2985" s="36">
        <f t="shared" si="230"/>
        <v>2017</v>
      </c>
      <c r="L2985" s="36" t="str">
        <f t="shared" si="231"/>
        <v>August</v>
      </c>
      <c r="M2985" s="36">
        <f t="shared" si="232"/>
        <v>32</v>
      </c>
      <c r="N2985" s="36">
        <f t="shared" si="233"/>
        <v>2</v>
      </c>
      <c r="O2985" s="36" t="str">
        <f t="shared" si="234"/>
        <v>201732</v>
      </c>
      <c r="P2985" s="36" t="str">
        <f>CONCATENATE(K2985,MONTH(ExpensesDBTable[[#This Row],[Date]]))</f>
        <v>20178</v>
      </c>
      <c r="Q2985" s="36" t="s">
        <v>182</v>
      </c>
      <c r="R2985" s="36" t="s">
        <v>14</v>
      </c>
      <c r="S2985" s="38">
        <v>4.3</v>
      </c>
      <c r="T2985" s="36" t="s">
        <v>100</v>
      </c>
      <c r="U2985" s="36" t="s">
        <v>1392</v>
      </c>
    </row>
    <row r="2986" spans="10:21" x14ac:dyDescent="0.25">
      <c r="J2986" s="37">
        <v>42949</v>
      </c>
      <c r="K2986" s="36">
        <f t="shared" si="230"/>
        <v>2017</v>
      </c>
      <c r="L2986" s="36" t="str">
        <f t="shared" si="231"/>
        <v>August</v>
      </c>
      <c r="M2986" s="36">
        <f t="shared" si="232"/>
        <v>32</v>
      </c>
      <c r="N2986" s="36">
        <f t="shared" si="233"/>
        <v>2</v>
      </c>
      <c r="O2986" s="36" t="str">
        <f t="shared" si="234"/>
        <v>201732</v>
      </c>
      <c r="P2986" s="36" t="str">
        <f>CONCATENATE(K2986,MONTH(ExpensesDBTable[[#This Row],[Date]]))</f>
        <v>20178</v>
      </c>
      <c r="Q2986" s="36" t="s">
        <v>108</v>
      </c>
      <c r="R2986" s="36" t="s">
        <v>14</v>
      </c>
      <c r="S2986" s="38">
        <v>14.55</v>
      </c>
      <c r="T2986" s="36" t="s">
        <v>100</v>
      </c>
      <c r="U2986" s="36" t="s">
        <v>2601</v>
      </c>
    </row>
    <row r="2987" spans="10:21" x14ac:dyDescent="0.25">
      <c r="J2987" s="37">
        <v>42950</v>
      </c>
      <c r="K2987" s="36">
        <f t="shared" si="230"/>
        <v>2017</v>
      </c>
      <c r="L2987" s="36" t="str">
        <f t="shared" si="231"/>
        <v>August</v>
      </c>
      <c r="M2987" s="36">
        <f t="shared" si="232"/>
        <v>32</v>
      </c>
      <c r="N2987" s="36">
        <f t="shared" si="233"/>
        <v>3</v>
      </c>
      <c r="O2987" s="36" t="str">
        <f t="shared" si="234"/>
        <v>201732</v>
      </c>
      <c r="P2987" s="36" t="str">
        <f>CONCATENATE(K2987,MONTH(ExpensesDBTable[[#This Row],[Date]]))</f>
        <v>20178</v>
      </c>
      <c r="Q2987" s="36" t="s">
        <v>182</v>
      </c>
      <c r="R2987" s="36" t="s">
        <v>14</v>
      </c>
      <c r="S2987" s="38">
        <v>3.8</v>
      </c>
      <c r="T2987" s="36" t="s">
        <v>100</v>
      </c>
      <c r="U2987" s="36" t="s">
        <v>1878</v>
      </c>
    </row>
    <row r="2988" spans="10:21" x14ac:dyDescent="0.25">
      <c r="J2988" s="37">
        <v>42950</v>
      </c>
      <c r="K2988" s="36">
        <f t="shared" si="230"/>
        <v>2017</v>
      </c>
      <c r="L2988" s="36" t="str">
        <f t="shared" si="231"/>
        <v>August</v>
      </c>
      <c r="M2988" s="36">
        <f t="shared" si="232"/>
        <v>32</v>
      </c>
      <c r="N2988" s="36">
        <f t="shared" si="233"/>
        <v>3</v>
      </c>
      <c r="O2988" s="36" t="str">
        <f t="shared" si="234"/>
        <v>201732</v>
      </c>
      <c r="P2988" s="36" t="str">
        <f>CONCATENATE(K2988,MONTH(ExpensesDBTable[[#This Row],[Date]]))</f>
        <v>20178</v>
      </c>
      <c r="Q2988" s="36" t="s">
        <v>182</v>
      </c>
      <c r="R2988" s="36" t="s">
        <v>14</v>
      </c>
      <c r="S2988" s="38">
        <v>2.8</v>
      </c>
      <c r="T2988" s="36" t="s">
        <v>100</v>
      </c>
      <c r="U2988" s="36" t="s">
        <v>2602</v>
      </c>
    </row>
    <row r="2989" spans="10:21" x14ac:dyDescent="0.25">
      <c r="J2989" s="37">
        <v>42950</v>
      </c>
      <c r="K2989" s="36">
        <f t="shared" si="230"/>
        <v>2017</v>
      </c>
      <c r="L2989" s="36" t="str">
        <f t="shared" si="231"/>
        <v>August</v>
      </c>
      <c r="M2989" s="36">
        <f t="shared" si="232"/>
        <v>32</v>
      </c>
      <c r="N2989" s="36">
        <f t="shared" si="233"/>
        <v>3</v>
      </c>
      <c r="O2989" s="36" t="str">
        <f t="shared" si="234"/>
        <v>201732</v>
      </c>
      <c r="P2989" s="36" t="str">
        <f>CONCATENATE(K2989,MONTH(ExpensesDBTable[[#This Row],[Date]]))</f>
        <v>20178</v>
      </c>
      <c r="Q2989" s="36" t="s">
        <v>119</v>
      </c>
      <c r="R2989" s="36" t="s">
        <v>14</v>
      </c>
      <c r="S2989" s="38">
        <v>5.45</v>
      </c>
      <c r="T2989" s="36" t="s">
        <v>100</v>
      </c>
      <c r="U2989" s="36" t="s">
        <v>1119</v>
      </c>
    </row>
    <row r="2990" spans="10:21" x14ac:dyDescent="0.25">
      <c r="J2990" s="37">
        <v>42950</v>
      </c>
      <c r="K2990" s="36">
        <f t="shared" si="230"/>
        <v>2017</v>
      </c>
      <c r="L2990" s="36" t="str">
        <f t="shared" si="231"/>
        <v>August</v>
      </c>
      <c r="M2990" s="36">
        <f t="shared" si="232"/>
        <v>32</v>
      </c>
      <c r="N2990" s="36">
        <f t="shared" si="233"/>
        <v>3</v>
      </c>
      <c r="O2990" s="36" t="str">
        <f t="shared" si="234"/>
        <v>201732</v>
      </c>
      <c r="P2990" s="36" t="str">
        <f>CONCATENATE(K2990,MONTH(ExpensesDBTable[[#This Row],[Date]]))</f>
        <v>20178</v>
      </c>
      <c r="Q2990" s="36" t="s">
        <v>122</v>
      </c>
      <c r="R2990" s="36" t="s">
        <v>11</v>
      </c>
      <c r="S2990" s="38">
        <v>47.95</v>
      </c>
      <c r="T2990" s="36" t="s">
        <v>100</v>
      </c>
      <c r="U2990" s="36" t="s">
        <v>2603</v>
      </c>
    </row>
    <row r="2991" spans="10:21" x14ac:dyDescent="0.25">
      <c r="J2991" s="37">
        <v>42950</v>
      </c>
      <c r="K2991" s="36">
        <f t="shared" si="230"/>
        <v>2017</v>
      </c>
      <c r="L2991" s="36" t="str">
        <f t="shared" si="231"/>
        <v>August</v>
      </c>
      <c r="M2991" s="36">
        <f t="shared" si="232"/>
        <v>32</v>
      </c>
      <c r="N2991" s="36">
        <f t="shared" si="233"/>
        <v>3</v>
      </c>
      <c r="O2991" s="36" t="str">
        <f t="shared" si="234"/>
        <v>201732</v>
      </c>
      <c r="P2991" s="36" t="str">
        <f>CONCATENATE(K2991,MONTH(ExpensesDBTable[[#This Row],[Date]]))</f>
        <v>20178</v>
      </c>
      <c r="Q2991" s="36" t="s">
        <v>182</v>
      </c>
      <c r="R2991" s="36" t="s">
        <v>14</v>
      </c>
      <c r="S2991" s="38">
        <v>6.7</v>
      </c>
      <c r="T2991" s="36" t="s">
        <v>100</v>
      </c>
      <c r="U2991" s="36" t="s">
        <v>2089</v>
      </c>
    </row>
    <row r="2992" spans="10:21" x14ac:dyDescent="0.25">
      <c r="J2992" s="37">
        <v>42950</v>
      </c>
      <c r="K2992" s="36">
        <f t="shared" si="230"/>
        <v>2017</v>
      </c>
      <c r="L2992" s="36" t="str">
        <f t="shared" si="231"/>
        <v>August</v>
      </c>
      <c r="M2992" s="36">
        <f t="shared" si="232"/>
        <v>32</v>
      </c>
      <c r="N2992" s="36">
        <f t="shared" si="233"/>
        <v>3</v>
      </c>
      <c r="O2992" s="36" t="str">
        <f t="shared" si="234"/>
        <v>201732</v>
      </c>
      <c r="P2992" s="36" t="str">
        <f>CONCATENATE(K2992,MONTH(ExpensesDBTable[[#This Row],[Date]]))</f>
        <v>20178</v>
      </c>
      <c r="Q2992" s="36" t="s">
        <v>182</v>
      </c>
      <c r="R2992" s="36" t="s">
        <v>14</v>
      </c>
      <c r="S2992" s="38">
        <v>2.8</v>
      </c>
      <c r="T2992" s="36" t="s">
        <v>100</v>
      </c>
      <c r="U2992" s="36" t="s">
        <v>1908</v>
      </c>
    </row>
    <row r="2993" spans="10:21" x14ac:dyDescent="0.25">
      <c r="J2993" s="37">
        <v>42950</v>
      </c>
      <c r="K2993" s="36">
        <f t="shared" si="230"/>
        <v>2017</v>
      </c>
      <c r="L2993" s="36" t="str">
        <f t="shared" si="231"/>
        <v>August</v>
      </c>
      <c r="M2993" s="36">
        <f t="shared" si="232"/>
        <v>32</v>
      </c>
      <c r="N2993" s="36">
        <f t="shared" si="233"/>
        <v>3</v>
      </c>
      <c r="O2993" s="36" t="str">
        <f t="shared" si="234"/>
        <v>201732</v>
      </c>
      <c r="P2993" s="36" t="str">
        <f>CONCATENATE(K2993,MONTH(ExpensesDBTable[[#This Row],[Date]]))</f>
        <v>20178</v>
      </c>
      <c r="Q2993" s="36" t="s">
        <v>1204</v>
      </c>
      <c r="R2993" s="36" t="s">
        <v>23</v>
      </c>
      <c r="S2993" s="38">
        <v>35.1</v>
      </c>
      <c r="T2993" s="36" t="s">
        <v>106</v>
      </c>
      <c r="U2993" s="36" t="s">
        <v>2604</v>
      </c>
    </row>
    <row r="2994" spans="10:21" x14ac:dyDescent="0.25">
      <c r="J2994" s="37">
        <v>42951</v>
      </c>
      <c r="K2994" s="36">
        <f t="shared" si="230"/>
        <v>2017</v>
      </c>
      <c r="L2994" s="36" t="str">
        <f t="shared" si="231"/>
        <v>August</v>
      </c>
      <c r="M2994" s="36">
        <f t="shared" si="232"/>
        <v>32</v>
      </c>
      <c r="N2994" s="36">
        <f t="shared" si="233"/>
        <v>4</v>
      </c>
      <c r="O2994" s="36" t="str">
        <f t="shared" si="234"/>
        <v>201732</v>
      </c>
      <c r="P2994" s="36" t="str">
        <f>CONCATENATE(K2994,MONTH(ExpensesDBTable[[#This Row],[Date]]))</f>
        <v>20178</v>
      </c>
      <c r="Q2994" s="36" t="s">
        <v>199</v>
      </c>
      <c r="R2994" s="36" t="s">
        <v>14</v>
      </c>
      <c r="S2994" s="38">
        <v>15</v>
      </c>
      <c r="T2994" s="36" t="s">
        <v>100</v>
      </c>
      <c r="U2994" s="36" t="s">
        <v>1216</v>
      </c>
    </row>
    <row r="2995" spans="10:21" x14ac:dyDescent="0.25">
      <c r="J2995" s="37">
        <v>42951</v>
      </c>
      <c r="K2995" s="36">
        <f t="shared" si="230"/>
        <v>2017</v>
      </c>
      <c r="L2995" s="36" t="str">
        <f t="shared" si="231"/>
        <v>August</v>
      </c>
      <c r="M2995" s="36">
        <f t="shared" si="232"/>
        <v>32</v>
      </c>
      <c r="N2995" s="36">
        <f t="shared" si="233"/>
        <v>4</v>
      </c>
      <c r="O2995" s="36" t="str">
        <f t="shared" si="234"/>
        <v>201732</v>
      </c>
      <c r="P2995" s="36" t="str">
        <f>CONCATENATE(K2995,MONTH(ExpensesDBTable[[#This Row],[Date]]))</f>
        <v>20178</v>
      </c>
      <c r="Q2995" s="36" t="s">
        <v>182</v>
      </c>
      <c r="R2995" s="36" t="s">
        <v>14</v>
      </c>
      <c r="S2995" s="38">
        <v>3.8</v>
      </c>
      <c r="T2995" s="36" t="s">
        <v>100</v>
      </c>
      <c r="U2995" s="36" t="s">
        <v>1392</v>
      </c>
    </row>
    <row r="2996" spans="10:21" x14ac:dyDescent="0.25">
      <c r="J2996" s="37">
        <v>42951</v>
      </c>
      <c r="K2996" s="36">
        <f t="shared" si="230"/>
        <v>2017</v>
      </c>
      <c r="L2996" s="36" t="str">
        <f t="shared" si="231"/>
        <v>August</v>
      </c>
      <c r="M2996" s="36">
        <f t="shared" si="232"/>
        <v>32</v>
      </c>
      <c r="N2996" s="36">
        <f t="shared" si="233"/>
        <v>4</v>
      </c>
      <c r="O2996" s="36" t="str">
        <f t="shared" si="234"/>
        <v>201732</v>
      </c>
      <c r="P2996" s="36" t="str">
        <f>CONCATENATE(K2996,MONTH(ExpensesDBTable[[#This Row],[Date]]))</f>
        <v>20178</v>
      </c>
      <c r="Q2996" s="36" t="s">
        <v>122</v>
      </c>
      <c r="R2996" s="36" t="s">
        <v>11</v>
      </c>
      <c r="S2996" s="38">
        <v>9</v>
      </c>
      <c r="T2996" s="36" t="s">
        <v>100</v>
      </c>
      <c r="U2996" s="36" t="s">
        <v>2605</v>
      </c>
    </row>
    <row r="2997" spans="10:21" x14ac:dyDescent="0.25">
      <c r="J2997" s="37">
        <v>42951</v>
      </c>
      <c r="K2997" s="36">
        <f t="shared" si="230"/>
        <v>2017</v>
      </c>
      <c r="L2997" s="36" t="str">
        <f t="shared" si="231"/>
        <v>August</v>
      </c>
      <c r="M2997" s="36">
        <f t="shared" si="232"/>
        <v>32</v>
      </c>
      <c r="N2997" s="36">
        <f t="shared" si="233"/>
        <v>4</v>
      </c>
      <c r="O2997" s="36" t="str">
        <f t="shared" si="234"/>
        <v>201732</v>
      </c>
      <c r="P2997" s="36" t="str">
        <f>CONCATENATE(K2997,MONTH(ExpensesDBTable[[#This Row],[Date]]))</f>
        <v>20178</v>
      </c>
      <c r="Q2997" s="36" t="s">
        <v>108</v>
      </c>
      <c r="R2997" s="36" t="s">
        <v>14</v>
      </c>
      <c r="S2997" s="38">
        <v>5.8</v>
      </c>
      <c r="T2997" s="36" t="s">
        <v>100</v>
      </c>
      <c r="U2997" s="36" t="s">
        <v>2606</v>
      </c>
    </row>
    <row r="2998" spans="10:21" x14ac:dyDescent="0.25">
      <c r="J2998" s="37">
        <v>42952</v>
      </c>
      <c r="K2998" s="36">
        <f t="shared" si="230"/>
        <v>2017</v>
      </c>
      <c r="L2998" s="36" t="str">
        <f t="shared" si="231"/>
        <v>August</v>
      </c>
      <c r="M2998" s="36">
        <f t="shared" si="232"/>
        <v>32</v>
      </c>
      <c r="N2998" s="36">
        <f t="shared" si="233"/>
        <v>5</v>
      </c>
      <c r="O2998" s="36" t="str">
        <f t="shared" si="234"/>
        <v>201732</v>
      </c>
      <c r="P2998" s="36" t="str">
        <f>CONCATENATE(K2998,MONTH(ExpensesDBTable[[#This Row],[Date]]))</f>
        <v>20178</v>
      </c>
      <c r="Q2998" s="36" t="s">
        <v>1238</v>
      </c>
      <c r="R2998" s="36" t="s">
        <v>22</v>
      </c>
      <c r="S2998" s="38">
        <v>40.64</v>
      </c>
      <c r="T2998" s="36" t="s">
        <v>106</v>
      </c>
      <c r="U2998" s="36" t="s">
        <v>1432</v>
      </c>
    </row>
    <row r="2999" spans="10:21" x14ac:dyDescent="0.25">
      <c r="J2999" s="37">
        <v>42952</v>
      </c>
      <c r="K2999" s="36">
        <f t="shared" si="230"/>
        <v>2017</v>
      </c>
      <c r="L2999" s="36" t="str">
        <f t="shared" si="231"/>
        <v>August</v>
      </c>
      <c r="M2999" s="36">
        <f t="shared" si="232"/>
        <v>32</v>
      </c>
      <c r="N2999" s="36">
        <f t="shared" si="233"/>
        <v>5</v>
      </c>
      <c r="O2999" s="36" t="str">
        <f t="shared" si="234"/>
        <v>201732</v>
      </c>
      <c r="P2999" s="36" t="str">
        <f>CONCATENATE(K2999,MONTH(ExpensesDBTable[[#This Row],[Date]]))</f>
        <v>20178</v>
      </c>
      <c r="Q2999" s="36" t="s">
        <v>1051</v>
      </c>
      <c r="R2999" s="36" t="s">
        <v>14</v>
      </c>
      <c r="S2999" s="38">
        <v>5.6</v>
      </c>
      <c r="T2999" s="36" t="s">
        <v>100</v>
      </c>
      <c r="U2999" s="36" t="s">
        <v>2607</v>
      </c>
    </row>
    <row r="3000" spans="10:21" x14ac:dyDescent="0.25">
      <c r="J3000" s="37">
        <v>42953</v>
      </c>
      <c r="K3000" s="36">
        <f t="shared" si="230"/>
        <v>2017</v>
      </c>
      <c r="L3000" s="36" t="str">
        <f t="shared" si="231"/>
        <v>August</v>
      </c>
      <c r="M3000" s="36">
        <f t="shared" si="232"/>
        <v>32</v>
      </c>
      <c r="N3000" s="36">
        <f t="shared" si="233"/>
        <v>6</v>
      </c>
      <c r="O3000" s="36" t="str">
        <f t="shared" si="234"/>
        <v>201732</v>
      </c>
      <c r="P3000" s="36" t="str">
        <f>CONCATENATE(K3000,MONTH(ExpensesDBTable[[#This Row],[Date]]))</f>
        <v>20178</v>
      </c>
      <c r="Q3000" s="36" t="s">
        <v>130</v>
      </c>
      <c r="R3000" s="36" t="s">
        <v>14</v>
      </c>
      <c r="S3000" s="38">
        <v>11</v>
      </c>
      <c r="T3000" s="36" t="s">
        <v>100</v>
      </c>
      <c r="U3000" s="36" t="s">
        <v>2608</v>
      </c>
    </row>
    <row r="3001" spans="10:21" x14ac:dyDescent="0.25">
      <c r="J3001" s="37">
        <v>42953</v>
      </c>
      <c r="K3001" s="36">
        <f t="shared" si="230"/>
        <v>2017</v>
      </c>
      <c r="L3001" s="36" t="str">
        <f t="shared" si="231"/>
        <v>August</v>
      </c>
      <c r="M3001" s="36">
        <f t="shared" si="232"/>
        <v>32</v>
      </c>
      <c r="N3001" s="36">
        <f t="shared" si="233"/>
        <v>6</v>
      </c>
      <c r="O3001" s="36" t="str">
        <f t="shared" si="234"/>
        <v>201732</v>
      </c>
      <c r="P3001" s="36" t="str">
        <f>CONCATENATE(K3001,MONTH(ExpensesDBTable[[#This Row],[Date]]))</f>
        <v>20178</v>
      </c>
      <c r="Q3001" s="36" t="s">
        <v>182</v>
      </c>
      <c r="R3001" s="36" t="s">
        <v>14</v>
      </c>
      <c r="S3001" s="38">
        <v>10.14</v>
      </c>
      <c r="T3001" s="36" t="s">
        <v>100</v>
      </c>
      <c r="U3001" s="36" t="s">
        <v>2217</v>
      </c>
    </row>
    <row r="3002" spans="10:21" x14ac:dyDescent="0.25">
      <c r="J3002" s="37">
        <v>42953</v>
      </c>
      <c r="K3002" s="36">
        <f t="shared" si="230"/>
        <v>2017</v>
      </c>
      <c r="L3002" s="36" t="str">
        <f t="shared" si="231"/>
        <v>August</v>
      </c>
      <c r="M3002" s="36">
        <f t="shared" si="232"/>
        <v>32</v>
      </c>
      <c r="N3002" s="36">
        <f t="shared" si="233"/>
        <v>6</v>
      </c>
      <c r="O3002" s="36" t="str">
        <f t="shared" si="234"/>
        <v>201732</v>
      </c>
      <c r="P3002" s="36" t="str">
        <f>CONCATENATE(K3002,MONTH(ExpensesDBTable[[#This Row],[Date]]))</f>
        <v>20178</v>
      </c>
      <c r="Q3002" s="36" t="s">
        <v>108</v>
      </c>
      <c r="R3002" s="36" t="s">
        <v>14</v>
      </c>
      <c r="S3002" s="38">
        <v>10.39</v>
      </c>
      <c r="T3002" s="36" t="s">
        <v>100</v>
      </c>
      <c r="U3002" s="36" t="s">
        <v>2609</v>
      </c>
    </row>
    <row r="3003" spans="10:21" x14ac:dyDescent="0.25">
      <c r="J3003" s="37">
        <v>42953</v>
      </c>
      <c r="K3003" s="36">
        <f t="shared" si="230"/>
        <v>2017</v>
      </c>
      <c r="L3003" s="36" t="str">
        <f t="shared" si="231"/>
        <v>August</v>
      </c>
      <c r="M3003" s="36">
        <f t="shared" si="232"/>
        <v>32</v>
      </c>
      <c r="N3003" s="36">
        <f t="shared" si="233"/>
        <v>6</v>
      </c>
      <c r="O3003" s="36" t="str">
        <f t="shared" si="234"/>
        <v>201732</v>
      </c>
      <c r="P3003" s="36" t="str">
        <f>CONCATENATE(K3003,MONTH(ExpensesDBTable[[#This Row],[Date]]))</f>
        <v>20178</v>
      </c>
      <c r="Q3003" s="36" t="s">
        <v>1051</v>
      </c>
      <c r="R3003" s="36" t="s">
        <v>14</v>
      </c>
      <c r="S3003" s="38">
        <v>3.99</v>
      </c>
      <c r="T3003" s="36" t="s">
        <v>100</v>
      </c>
      <c r="U3003" s="36" t="s">
        <v>2610</v>
      </c>
    </row>
    <row r="3004" spans="10:21" x14ac:dyDescent="0.25">
      <c r="J3004" s="37">
        <v>42955</v>
      </c>
      <c r="K3004" s="36">
        <f t="shared" si="230"/>
        <v>2017</v>
      </c>
      <c r="L3004" s="36" t="str">
        <f t="shared" si="231"/>
        <v>August</v>
      </c>
      <c r="M3004" s="36">
        <f t="shared" si="232"/>
        <v>33</v>
      </c>
      <c r="N3004" s="36">
        <f t="shared" si="233"/>
        <v>8</v>
      </c>
      <c r="O3004" s="36" t="str">
        <f t="shared" si="234"/>
        <v>201733</v>
      </c>
      <c r="P3004" s="36" t="str">
        <f>CONCATENATE(K3004,MONTH(ExpensesDBTable[[#This Row],[Date]]))</f>
        <v>20178</v>
      </c>
      <c r="Q3004" s="36" t="s">
        <v>108</v>
      </c>
      <c r="R3004" s="36" t="s">
        <v>14</v>
      </c>
      <c r="S3004" s="38">
        <v>21.9</v>
      </c>
      <c r="T3004" s="36" t="s">
        <v>100</v>
      </c>
      <c r="U3004" s="36" t="s">
        <v>2611</v>
      </c>
    </row>
    <row r="3005" spans="10:21" x14ac:dyDescent="0.25">
      <c r="J3005" s="37">
        <v>42956</v>
      </c>
      <c r="K3005" s="36">
        <f t="shared" si="230"/>
        <v>2017</v>
      </c>
      <c r="L3005" s="36" t="str">
        <f t="shared" si="231"/>
        <v>August</v>
      </c>
      <c r="M3005" s="36">
        <f t="shared" si="232"/>
        <v>33</v>
      </c>
      <c r="N3005" s="36">
        <f t="shared" si="233"/>
        <v>9</v>
      </c>
      <c r="O3005" s="36" t="str">
        <f t="shared" si="234"/>
        <v>201733</v>
      </c>
      <c r="P3005" s="36" t="str">
        <f>CONCATENATE(K3005,MONTH(ExpensesDBTable[[#This Row],[Date]]))</f>
        <v>20178</v>
      </c>
      <c r="Q3005" s="36" t="s">
        <v>1051</v>
      </c>
      <c r="R3005" s="36" t="s">
        <v>14</v>
      </c>
      <c r="S3005" s="38">
        <v>10.74</v>
      </c>
      <c r="T3005" s="36" t="s">
        <v>100</v>
      </c>
      <c r="U3005" s="36" t="s">
        <v>2612</v>
      </c>
    </row>
    <row r="3006" spans="10:21" x14ac:dyDescent="0.25">
      <c r="J3006" s="37">
        <v>42956</v>
      </c>
      <c r="K3006" s="36">
        <f t="shared" si="230"/>
        <v>2017</v>
      </c>
      <c r="L3006" s="36" t="str">
        <f t="shared" si="231"/>
        <v>August</v>
      </c>
      <c r="M3006" s="36">
        <f t="shared" si="232"/>
        <v>33</v>
      </c>
      <c r="N3006" s="36">
        <f t="shared" si="233"/>
        <v>9</v>
      </c>
      <c r="O3006" s="36" t="str">
        <f t="shared" si="234"/>
        <v>201733</v>
      </c>
      <c r="P3006" s="36" t="str">
        <f>CONCATENATE(K3006,MONTH(ExpensesDBTable[[#This Row],[Date]]))</f>
        <v>20178</v>
      </c>
      <c r="Q3006" s="36" t="s">
        <v>1051</v>
      </c>
      <c r="R3006" s="36" t="s">
        <v>14</v>
      </c>
      <c r="S3006" s="38">
        <v>3.7</v>
      </c>
      <c r="T3006" s="36" t="s">
        <v>100</v>
      </c>
      <c r="U3006" s="36" t="s">
        <v>380</v>
      </c>
    </row>
    <row r="3007" spans="10:21" x14ac:dyDescent="0.25">
      <c r="J3007" s="37">
        <v>42957</v>
      </c>
      <c r="K3007" s="36">
        <f t="shared" si="230"/>
        <v>2017</v>
      </c>
      <c r="L3007" s="36" t="str">
        <f t="shared" si="231"/>
        <v>August</v>
      </c>
      <c r="M3007" s="36">
        <f t="shared" si="232"/>
        <v>33</v>
      </c>
      <c r="N3007" s="36">
        <f t="shared" si="233"/>
        <v>10</v>
      </c>
      <c r="O3007" s="36" t="str">
        <f t="shared" si="234"/>
        <v>201733</v>
      </c>
      <c r="P3007" s="36" t="str">
        <f>CONCATENATE(K3007,MONTH(ExpensesDBTable[[#This Row],[Date]]))</f>
        <v>20178</v>
      </c>
      <c r="Q3007" s="36" t="s">
        <v>122</v>
      </c>
      <c r="R3007" s="36" t="s">
        <v>11</v>
      </c>
      <c r="S3007" s="38">
        <v>21</v>
      </c>
      <c r="T3007" s="36" t="s">
        <v>100</v>
      </c>
      <c r="U3007" s="36" t="s">
        <v>2613</v>
      </c>
    </row>
    <row r="3008" spans="10:21" x14ac:dyDescent="0.25">
      <c r="J3008" s="37">
        <v>42957</v>
      </c>
      <c r="K3008" s="36">
        <f t="shared" si="230"/>
        <v>2017</v>
      </c>
      <c r="L3008" s="36" t="str">
        <f t="shared" si="231"/>
        <v>August</v>
      </c>
      <c r="M3008" s="36">
        <f t="shared" si="232"/>
        <v>33</v>
      </c>
      <c r="N3008" s="36">
        <f t="shared" si="233"/>
        <v>10</v>
      </c>
      <c r="O3008" s="36" t="str">
        <f t="shared" si="234"/>
        <v>201733</v>
      </c>
      <c r="P3008" s="36" t="str">
        <f>CONCATENATE(K3008,MONTH(ExpensesDBTable[[#This Row],[Date]]))</f>
        <v>20178</v>
      </c>
      <c r="Q3008" s="36" t="s">
        <v>108</v>
      </c>
      <c r="R3008" s="36" t="s">
        <v>14</v>
      </c>
      <c r="S3008" s="38">
        <v>8.3800000000000008</v>
      </c>
      <c r="T3008" s="36" t="s">
        <v>100</v>
      </c>
      <c r="U3008" s="36" t="s">
        <v>2614</v>
      </c>
    </row>
    <row r="3009" spans="10:21" x14ac:dyDescent="0.25">
      <c r="J3009" s="37">
        <v>42957</v>
      </c>
      <c r="K3009" s="36">
        <f t="shared" si="230"/>
        <v>2017</v>
      </c>
      <c r="L3009" s="36" t="str">
        <f t="shared" si="231"/>
        <v>August</v>
      </c>
      <c r="M3009" s="36">
        <f t="shared" si="232"/>
        <v>33</v>
      </c>
      <c r="N3009" s="36">
        <f t="shared" si="233"/>
        <v>10</v>
      </c>
      <c r="O3009" s="36" t="str">
        <f t="shared" si="234"/>
        <v>201733</v>
      </c>
      <c r="P3009" s="36" t="str">
        <f>CONCATENATE(K3009,MONTH(ExpensesDBTable[[#This Row],[Date]]))</f>
        <v>20178</v>
      </c>
      <c r="Q3009" s="36" t="s">
        <v>199</v>
      </c>
      <c r="R3009" s="36" t="s">
        <v>14</v>
      </c>
      <c r="S3009" s="38">
        <v>14.5</v>
      </c>
      <c r="T3009" s="36" t="s">
        <v>100</v>
      </c>
      <c r="U3009" s="36" t="s">
        <v>2615</v>
      </c>
    </row>
    <row r="3010" spans="10:21" x14ac:dyDescent="0.25">
      <c r="J3010" s="37">
        <v>42958</v>
      </c>
      <c r="K3010" s="36">
        <f t="shared" si="230"/>
        <v>2017</v>
      </c>
      <c r="L3010" s="36" t="str">
        <f t="shared" si="231"/>
        <v>August</v>
      </c>
      <c r="M3010" s="36">
        <f t="shared" si="232"/>
        <v>33</v>
      </c>
      <c r="N3010" s="36">
        <f t="shared" si="233"/>
        <v>11</v>
      </c>
      <c r="O3010" s="36" t="str">
        <f t="shared" si="234"/>
        <v>201733</v>
      </c>
      <c r="P3010" s="36" t="str">
        <f>CONCATENATE(K3010,MONTH(ExpensesDBTable[[#This Row],[Date]]))</f>
        <v>20178</v>
      </c>
      <c r="Q3010" s="36" t="s">
        <v>119</v>
      </c>
      <c r="R3010" s="36" t="s">
        <v>14</v>
      </c>
      <c r="S3010" s="38">
        <v>9.5</v>
      </c>
      <c r="T3010" s="36" t="s">
        <v>100</v>
      </c>
      <c r="U3010" s="36" t="s">
        <v>2616</v>
      </c>
    </row>
    <row r="3011" spans="10:21" x14ac:dyDescent="0.25">
      <c r="J3011" s="37">
        <v>42959</v>
      </c>
      <c r="K3011" s="36">
        <f t="shared" si="230"/>
        <v>2017</v>
      </c>
      <c r="L3011" s="36" t="str">
        <f t="shared" si="231"/>
        <v>August</v>
      </c>
      <c r="M3011" s="36">
        <f t="shared" si="232"/>
        <v>33</v>
      </c>
      <c r="N3011" s="36">
        <f t="shared" si="233"/>
        <v>12</v>
      </c>
      <c r="O3011" s="36" t="str">
        <f t="shared" si="234"/>
        <v>201733</v>
      </c>
      <c r="P3011" s="36" t="str">
        <f>CONCATENATE(K3011,MONTH(ExpensesDBTable[[#This Row],[Date]]))</f>
        <v>20178</v>
      </c>
      <c r="Q3011" s="36" t="s">
        <v>128</v>
      </c>
      <c r="R3011" s="36" t="s">
        <v>22</v>
      </c>
      <c r="S3011" s="38">
        <v>324.72000000000003</v>
      </c>
      <c r="T3011" s="36" t="s">
        <v>106</v>
      </c>
      <c r="U3011" s="36" t="s">
        <v>2617</v>
      </c>
    </row>
    <row r="3012" spans="10:21" x14ac:dyDescent="0.25">
      <c r="J3012" s="37">
        <v>42959</v>
      </c>
      <c r="K3012" s="36">
        <f t="shared" si="230"/>
        <v>2017</v>
      </c>
      <c r="L3012" s="36" t="str">
        <f t="shared" si="231"/>
        <v>August</v>
      </c>
      <c r="M3012" s="36">
        <f t="shared" si="232"/>
        <v>33</v>
      </c>
      <c r="N3012" s="36">
        <f t="shared" si="233"/>
        <v>12</v>
      </c>
      <c r="O3012" s="36" t="str">
        <f t="shared" si="234"/>
        <v>201733</v>
      </c>
      <c r="P3012" s="36" t="str">
        <f>CONCATENATE(K3012,MONTH(ExpensesDBTable[[#This Row],[Date]]))</f>
        <v>20178</v>
      </c>
      <c r="Q3012" s="36" t="s">
        <v>182</v>
      </c>
      <c r="R3012" s="36" t="s">
        <v>14</v>
      </c>
      <c r="S3012" s="38">
        <v>9.5</v>
      </c>
      <c r="T3012" s="36" t="s">
        <v>100</v>
      </c>
      <c r="U3012" s="36" t="s">
        <v>462</v>
      </c>
    </row>
    <row r="3013" spans="10:21" x14ac:dyDescent="0.25">
      <c r="J3013" s="37">
        <v>42959</v>
      </c>
      <c r="K3013" s="36">
        <f t="shared" si="230"/>
        <v>2017</v>
      </c>
      <c r="L3013" s="36" t="str">
        <f t="shared" si="231"/>
        <v>August</v>
      </c>
      <c r="M3013" s="36">
        <f t="shared" si="232"/>
        <v>33</v>
      </c>
      <c r="N3013" s="36">
        <f t="shared" si="233"/>
        <v>12</v>
      </c>
      <c r="O3013" s="36" t="str">
        <f t="shared" si="234"/>
        <v>201733</v>
      </c>
      <c r="P3013" s="36" t="str">
        <f>CONCATENATE(K3013,MONTH(ExpensesDBTable[[#This Row],[Date]]))</f>
        <v>20178</v>
      </c>
      <c r="Q3013" s="36" t="s">
        <v>2470</v>
      </c>
      <c r="R3013" s="36" t="s">
        <v>26</v>
      </c>
      <c r="S3013" s="38">
        <v>14.95</v>
      </c>
      <c r="T3013" s="36" t="s">
        <v>106</v>
      </c>
      <c r="U3013" s="36" t="s">
        <v>2618</v>
      </c>
    </row>
    <row r="3014" spans="10:21" x14ac:dyDescent="0.25">
      <c r="J3014" s="37">
        <v>42960</v>
      </c>
      <c r="K3014" s="36">
        <f t="shared" si="230"/>
        <v>2017</v>
      </c>
      <c r="L3014" s="36" t="str">
        <f t="shared" si="231"/>
        <v>August</v>
      </c>
      <c r="M3014" s="36">
        <f t="shared" si="232"/>
        <v>33</v>
      </c>
      <c r="N3014" s="36">
        <f t="shared" si="233"/>
        <v>13</v>
      </c>
      <c r="O3014" s="36" t="str">
        <f t="shared" si="234"/>
        <v>201733</v>
      </c>
      <c r="P3014" s="36" t="str">
        <f>CONCATENATE(K3014,MONTH(ExpensesDBTable[[#This Row],[Date]]))</f>
        <v>20178</v>
      </c>
      <c r="Q3014" s="36" t="s">
        <v>592</v>
      </c>
      <c r="R3014" s="36" t="s">
        <v>14</v>
      </c>
      <c r="S3014" s="38">
        <v>29.46</v>
      </c>
      <c r="T3014" s="36" t="s">
        <v>100</v>
      </c>
      <c r="U3014" s="36" t="s">
        <v>2619</v>
      </c>
    </row>
    <row r="3015" spans="10:21" x14ac:dyDescent="0.25">
      <c r="J3015" s="37">
        <v>42960</v>
      </c>
      <c r="K3015" s="36">
        <f t="shared" si="230"/>
        <v>2017</v>
      </c>
      <c r="L3015" s="36" t="str">
        <f t="shared" si="231"/>
        <v>August</v>
      </c>
      <c r="M3015" s="36">
        <f t="shared" si="232"/>
        <v>33</v>
      </c>
      <c r="N3015" s="36">
        <f t="shared" si="233"/>
        <v>13</v>
      </c>
      <c r="O3015" s="36" t="str">
        <f t="shared" si="234"/>
        <v>201733</v>
      </c>
      <c r="P3015" s="36" t="str">
        <f>CONCATENATE(K3015,MONTH(ExpensesDBTable[[#This Row],[Date]]))</f>
        <v>20178</v>
      </c>
      <c r="Q3015" s="36" t="s">
        <v>182</v>
      </c>
      <c r="R3015" s="36" t="s">
        <v>14</v>
      </c>
      <c r="S3015" s="38">
        <v>14</v>
      </c>
      <c r="T3015" s="36" t="s">
        <v>100</v>
      </c>
      <c r="U3015" s="36" t="s">
        <v>2620</v>
      </c>
    </row>
    <row r="3016" spans="10:21" x14ac:dyDescent="0.25">
      <c r="J3016" s="37">
        <v>42960</v>
      </c>
      <c r="K3016" s="36">
        <f t="shared" si="230"/>
        <v>2017</v>
      </c>
      <c r="L3016" s="36" t="str">
        <f t="shared" si="231"/>
        <v>August</v>
      </c>
      <c r="M3016" s="36">
        <f t="shared" si="232"/>
        <v>33</v>
      </c>
      <c r="N3016" s="36">
        <f t="shared" si="233"/>
        <v>13</v>
      </c>
      <c r="O3016" s="36" t="str">
        <f t="shared" si="234"/>
        <v>201733</v>
      </c>
      <c r="P3016" s="36" t="str">
        <f>CONCATENATE(K3016,MONTH(ExpensesDBTable[[#This Row],[Date]]))</f>
        <v>20178</v>
      </c>
      <c r="Q3016" s="36" t="s">
        <v>182</v>
      </c>
      <c r="R3016" s="36" t="s">
        <v>14</v>
      </c>
      <c r="S3016" s="38">
        <v>4.4800000000000004</v>
      </c>
      <c r="T3016" s="36" t="s">
        <v>100</v>
      </c>
      <c r="U3016" s="36" t="s">
        <v>2621</v>
      </c>
    </row>
    <row r="3017" spans="10:21" x14ac:dyDescent="0.25">
      <c r="J3017" s="37">
        <v>42960</v>
      </c>
      <c r="K3017" s="36">
        <f t="shared" si="230"/>
        <v>2017</v>
      </c>
      <c r="L3017" s="36" t="str">
        <f t="shared" si="231"/>
        <v>August</v>
      </c>
      <c r="M3017" s="36">
        <f t="shared" si="232"/>
        <v>33</v>
      </c>
      <c r="N3017" s="36">
        <f t="shared" si="233"/>
        <v>13</v>
      </c>
      <c r="O3017" s="36" t="str">
        <f t="shared" si="234"/>
        <v>201733</v>
      </c>
      <c r="P3017" s="36" t="str">
        <f>CONCATENATE(K3017,MONTH(ExpensesDBTable[[#This Row],[Date]]))</f>
        <v>20178</v>
      </c>
      <c r="Q3017" s="36" t="s">
        <v>182</v>
      </c>
      <c r="R3017" s="36" t="s">
        <v>14</v>
      </c>
      <c r="S3017" s="38">
        <v>9.5</v>
      </c>
      <c r="T3017" s="36" t="s">
        <v>100</v>
      </c>
      <c r="U3017" s="36" t="s">
        <v>2412</v>
      </c>
    </row>
    <row r="3018" spans="10:21" x14ac:dyDescent="0.25">
      <c r="J3018" s="37">
        <v>42960</v>
      </c>
      <c r="K3018" s="36">
        <f t="shared" si="230"/>
        <v>2017</v>
      </c>
      <c r="L3018" s="36" t="str">
        <f t="shared" si="231"/>
        <v>August</v>
      </c>
      <c r="M3018" s="36">
        <f t="shared" si="232"/>
        <v>33</v>
      </c>
      <c r="N3018" s="36">
        <f t="shared" si="233"/>
        <v>13</v>
      </c>
      <c r="O3018" s="36" t="str">
        <f t="shared" si="234"/>
        <v>201733</v>
      </c>
      <c r="P3018" s="36" t="str">
        <f>CONCATENATE(K3018,MONTH(ExpensesDBTable[[#This Row],[Date]]))</f>
        <v>20178</v>
      </c>
      <c r="Q3018" s="36" t="s">
        <v>108</v>
      </c>
      <c r="R3018" s="36" t="s">
        <v>14</v>
      </c>
      <c r="S3018" s="38">
        <v>5.57</v>
      </c>
      <c r="T3018" s="36" t="s">
        <v>100</v>
      </c>
      <c r="U3018" s="36" t="s">
        <v>2622</v>
      </c>
    </row>
    <row r="3019" spans="10:21" x14ac:dyDescent="0.25">
      <c r="J3019" s="37">
        <v>42961</v>
      </c>
      <c r="K3019" s="36">
        <f t="shared" ref="K3019:K3082" si="235">YEAR(J3019)</f>
        <v>2017</v>
      </c>
      <c r="L3019" s="36" t="str">
        <f t="shared" ref="L3019:L3082" si="236">TEXT(DATE(1,MONTH(J3019),1),"MMMM")</f>
        <v>August</v>
      </c>
      <c r="M3019" s="36">
        <f t="shared" ref="M3019:M3082" si="237">WEEKNUM(J3019,2)</f>
        <v>34</v>
      </c>
      <c r="N3019" s="36">
        <f t="shared" ref="N3019:N3082" si="238">DAY(J3019)</f>
        <v>14</v>
      </c>
      <c r="O3019" s="36" t="str">
        <f t="shared" ref="O3019:O3082" si="239">CONCATENATE(K3019,M3019)</f>
        <v>201734</v>
      </c>
      <c r="P3019" s="36" t="str">
        <f>CONCATENATE(K3019,MONTH(ExpensesDBTable[[#This Row],[Date]]))</f>
        <v>20178</v>
      </c>
      <c r="Q3019" s="36" t="s">
        <v>119</v>
      </c>
      <c r="R3019" s="36" t="s">
        <v>14</v>
      </c>
      <c r="S3019" s="38">
        <v>21</v>
      </c>
      <c r="T3019" s="36" t="s">
        <v>100</v>
      </c>
      <c r="U3019" s="36" t="s">
        <v>2623</v>
      </c>
    </row>
    <row r="3020" spans="10:21" x14ac:dyDescent="0.25">
      <c r="J3020" s="37">
        <v>42961</v>
      </c>
      <c r="K3020" s="36">
        <f t="shared" si="235"/>
        <v>2017</v>
      </c>
      <c r="L3020" s="36" t="str">
        <f t="shared" si="236"/>
        <v>August</v>
      </c>
      <c r="M3020" s="36">
        <f t="shared" si="237"/>
        <v>34</v>
      </c>
      <c r="N3020" s="36">
        <f t="shared" si="238"/>
        <v>14</v>
      </c>
      <c r="O3020" s="36" t="str">
        <f t="shared" si="239"/>
        <v>201734</v>
      </c>
      <c r="P3020" s="36" t="str">
        <f>CONCATENATE(K3020,MONTH(ExpensesDBTable[[#This Row],[Date]]))</f>
        <v>20178</v>
      </c>
      <c r="Q3020" s="36" t="s">
        <v>1204</v>
      </c>
      <c r="R3020" s="36" t="s">
        <v>23</v>
      </c>
      <c r="S3020" s="38">
        <v>12.5</v>
      </c>
      <c r="T3020" s="36" t="s">
        <v>106</v>
      </c>
      <c r="U3020" s="36" t="s">
        <v>647</v>
      </c>
    </row>
    <row r="3021" spans="10:21" x14ac:dyDescent="0.25">
      <c r="J3021" s="37">
        <v>42962</v>
      </c>
      <c r="K3021" s="36">
        <f t="shared" si="235"/>
        <v>2017</v>
      </c>
      <c r="L3021" s="36" t="str">
        <f t="shared" si="236"/>
        <v>August</v>
      </c>
      <c r="M3021" s="36">
        <f t="shared" si="237"/>
        <v>34</v>
      </c>
      <c r="N3021" s="36">
        <f t="shared" si="238"/>
        <v>15</v>
      </c>
      <c r="O3021" s="36" t="str">
        <f t="shared" si="239"/>
        <v>201734</v>
      </c>
      <c r="P3021" s="36" t="str">
        <f>CONCATENATE(K3021,MONTH(ExpensesDBTable[[#This Row],[Date]]))</f>
        <v>20178</v>
      </c>
      <c r="Q3021" s="36" t="s">
        <v>1051</v>
      </c>
      <c r="R3021" s="36" t="s">
        <v>14</v>
      </c>
      <c r="S3021" s="38">
        <v>4.2</v>
      </c>
      <c r="T3021" s="36" t="s">
        <v>100</v>
      </c>
      <c r="U3021" s="36" t="s">
        <v>2624</v>
      </c>
    </row>
    <row r="3022" spans="10:21" x14ac:dyDescent="0.25">
      <c r="J3022" s="37">
        <v>42962</v>
      </c>
      <c r="K3022" s="36">
        <f t="shared" si="235"/>
        <v>2017</v>
      </c>
      <c r="L3022" s="36" t="str">
        <f t="shared" si="236"/>
        <v>August</v>
      </c>
      <c r="M3022" s="36">
        <f t="shared" si="237"/>
        <v>34</v>
      </c>
      <c r="N3022" s="36">
        <f t="shared" si="238"/>
        <v>15</v>
      </c>
      <c r="O3022" s="36" t="str">
        <f t="shared" si="239"/>
        <v>201734</v>
      </c>
      <c r="P3022" s="36" t="str">
        <f>CONCATENATE(K3022,MONTH(ExpensesDBTable[[#This Row],[Date]]))</f>
        <v>20178</v>
      </c>
      <c r="Q3022" s="36" t="s">
        <v>704</v>
      </c>
      <c r="R3022" s="36" t="s">
        <v>23</v>
      </c>
      <c r="S3022" s="38">
        <v>32.409999999999997</v>
      </c>
      <c r="T3022" s="36" t="s">
        <v>106</v>
      </c>
      <c r="U3022" s="36" t="s">
        <v>2625</v>
      </c>
    </row>
    <row r="3023" spans="10:21" x14ac:dyDescent="0.25">
      <c r="J3023" s="37">
        <v>42963</v>
      </c>
      <c r="K3023" s="36">
        <f t="shared" si="235"/>
        <v>2017</v>
      </c>
      <c r="L3023" s="36" t="str">
        <f t="shared" si="236"/>
        <v>August</v>
      </c>
      <c r="M3023" s="36">
        <f t="shared" si="237"/>
        <v>34</v>
      </c>
      <c r="N3023" s="36">
        <f t="shared" si="238"/>
        <v>16</v>
      </c>
      <c r="O3023" s="36" t="str">
        <f t="shared" si="239"/>
        <v>201734</v>
      </c>
      <c r="P3023" s="36" t="str">
        <f>CONCATENATE(K3023,MONTH(ExpensesDBTable[[#This Row],[Date]]))</f>
        <v>20178</v>
      </c>
      <c r="Q3023" s="36" t="s">
        <v>182</v>
      </c>
      <c r="R3023" s="36" t="s">
        <v>16</v>
      </c>
      <c r="S3023" s="38">
        <v>54.45</v>
      </c>
      <c r="T3023" s="36" t="s">
        <v>106</v>
      </c>
      <c r="U3023" s="36" t="s">
        <v>2011</v>
      </c>
    </row>
    <row r="3024" spans="10:21" x14ac:dyDescent="0.25">
      <c r="J3024" s="37">
        <v>42963</v>
      </c>
      <c r="K3024" s="36">
        <f t="shared" si="235"/>
        <v>2017</v>
      </c>
      <c r="L3024" s="36" t="str">
        <f t="shared" si="236"/>
        <v>August</v>
      </c>
      <c r="M3024" s="36">
        <f t="shared" si="237"/>
        <v>34</v>
      </c>
      <c r="N3024" s="36">
        <f t="shared" si="238"/>
        <v>16</v>
      </c>
      <c r="O3024" s="36" t="str">
        <f t="shared" si="239"/>
        <v>201734</v>
      </c>
      <c r="P3024" s="36" t="str">
        <f>CONCATENATE(K3024,MONTH(ExpensesDBTable[[#This Row],[Date]]))</f>
        <v>20178</v>
      </c>
      <c r="Q3024" s="36" t="s">
        <v>108</v>
      </c>
      <c r="R3024" s="36" t="s">
        <v>14</v>
      </c>
      <c r="S3024" s="38">
        <v>18.670000000000002</v>
      </c>
      <c r="T3024" s="36" t="s">
        <v>100</v>
      </c>
      <c r="U3024" s="36" t="s">
        <v>2626</v>
      </c>
    </row>
    <row r="3025" spans="10:21" x14ac:dyDescent="0.25">
      <c r="J3025" s="37">
        <v>42964</v>
      </c>
      <c r="K3025" s="36">
        <f t="shared" si="235"/>
        <v>2017</v>
      </c>
      <c r="L3025" s="36" t="str">
        <f t="shared" si="236"/>
        <v>August</v>
      </c>
      <c r="M3025" s="36">
        <f t="shared" si="237"/>
        <v>34</v>
      </c>
      <c r="N3025" s="36">
        <f t="shared" si="238"/>
        <v>17</v>
      </c>
      <c r="O3025" s="36" t="str">
        <f t="shared" si="239"/>
        <v>201734</v>
      </c>
      <c r="P3025" s="36" t="str">
        <f>CONCATENATE(K3025,MONTH(ExpensesDBTable[[#This Row],[Date]]))</f>
        <v>20178</v>
      </c>
      <c r="Q3025" s="36" t="s">
        <v>199</v>
      </c>
      <c r="R3025" s="36" t="s">
        <v>14</v>
      </c>
      <c r="S3025" s="38">
        <v>15</v>
      </c>
      <c r="T3025" s="36" t="s">
        <v>100</v>
      </c>
      <c r="U3025" s="36" t="s">
        <v>1216</v>
      </c>
    </row>
    <row r="3026" spans="10:21" x14ac:dyDescent="0.25">
      <c r="J3026" s="37">
        <v>42964</v>
      </c>
      <c r="K3026" s="36">
        <f t="shared" si="235"/>
        <v>2017</v>
      </c>
      <c r="L3026" s="36" t="str">
        <f t="shared" si="236"/>
        <v>August</v>
      </c>
      <c r="M3026" s="36">
        <f t="shared" si="237"/>
        <v>34</v>
      </c>
      <c r="N3026" s="36">
        <f t="shared" si="238"/>
        <v>17</v>
      </c>
      <c r="O3026" s="36" t="str">
        <f t="shared" si="239"/>
        <v>201734</v>
      </c>
      <c r="P3026" s="36" t="str">
        <f>CONCATENATE(K3026,MONTH(ExpensesDBTable[[#This Row],[Date]]))</f>
        <v>20178</v>
      </c>
      <c r="Q3026" s="36" t="s">
        <v>182</v>
      </c>
      <c r="R3026" s="36" t="s">
        <v>14</v>
      </c>
      <c r="S3026" s="38">
        <v>3.15</v>
      </c>
      <c r="T3026" s="36" t="s">
        <v>100</v>
      </c>
      <c r="U3026" s="36" t="s">
        <v>159</v>
      </c>
    </row>
    <row r="3027" spans="10:21" x14ac:dyDescent="0.25">
      <c r="J3027" s="37">
        <v>42964</v>
      </c>
      <c r="K3027" s="36">
        <f t="shared" si="235"/>
        <v>2017</v>
      </c>
      <c r="L3027" s="36" t="str">
        <f t="shared" si="236"/>
        <v>August</v>
      </c>
      <c r="M3027" s="36">
        <f t="shared" si="237"/>
        <v>34</v>
      </c>
      <c r="N3027" s="36">
        <f t="shared" si="238"/>
        <v>17</v>
      </c>
      <c r="O3027" s="36" t="str">
        <f t="shared" si="239"/>
        <v>201734</v>
      </c>
      <c r="P3027" s="36" t="str">
        <f>CONCATENATE(K3027,MONTH(ExpensesDBTable[[#This Row],[Date]]))</f>
        <v>20178</v>
      </c>
      <c r="Q3027" s="36" t="s">
        <v>182</v>
      </c>
      <c r="R3027" s="36" t="s">
        <v>14</v>
      </c>
      <c r="S3027" s="38">
        <v>6.43</v>
      </c>
      <c r="T3027" s="36" t="s">
        <v>100</v>
      </c>
      <c r="U3027" s="36" t="s">
        <v>645</v>
      </c>
    </row>
    <row r="3028" spans="10:21" x14ac:dyDescent="0.25">
      <c r="J3028" s="37">
        <v>42964</v>
      </c>
      <c r="K3028" s="36">
        <f t="shared" si="235"/>
        <v>2017</v>
      </c>
      <c r="L3028" s="36" t="str">
        <f t="shared" si="236"/>
        <v>August</v>
      </c>
      <c r="M3028" s="36">
        <f t="shared" si="237"/>
        <v>34</v>
      </c>
      <c r="N3028" s="36">
        <f t="shared" si="238"/>
        <v>17</v>
      </c>
      <c r="O3028" s="36" t="str">
        <f t="shared" si="239"/>
        <v>201734</v>
      </c>
      <c r="P3028" s="36" t="str">
        <f>CONCATENATE(K3028,MONTH(ExpensesDBTable[[#This Row],[Date]]))</f>
        <v>20178</v>
      </c>
      <c r="Q3028" s="36" t="s">
        <v>108</v>
      </c>
      <c r="R3028" s="36" t="s">
        <v>14</v>
      </c>
      <c r="S3028" s="38">
        <v>1.73</v>
      </c>
      <c r="T3028" s="36" t="s">
        <v>100</v>
      </c>
      <c r="U3028" s="36" t="s">
        <v>2627</v>
      </c>
    </row>
    <row r="3029" spans="10:21" x14ac:dyDescent="0.25">
      <c r="J3029" s="37">
        <v>42964</v>
      </c>
      <c r="K3029" s="36">
        <f t="shared" si="235"/>
        <v>2017</v>
      </c>
      <c r="L3029" s="36" t="str">
        <f t="shared" si="236"/>
        <v>August</v>
      </c>
      <c r="M3029" s="36">
        <f t="shared" si="237"/>
        <v>34</v>
      </c>
      <c r="N3029" s="36">
        <f t="shared" si="238"/>
        <v>17</v>
      </c>
      <c r="O3029" s="36" t="str">
        <f t="shared" si="239"/>
        <v>201734</v>
      </c>
      <c r="P3029" s="36" t="str">
        <f>CONCATENATE(K3029,MONTH(ExpensesDBTable[[#This Row],[Date]]))</f>
        <v>20178</v>
      </c>
      <c r="Q3029" s="36" t="s">
        <v>182</v>
      </c>
      <c r="R3029" s="36" t="s">
        <v>14</v>
      </c>
      <c r="S3029" s="38">
        <v>7</v>
      </c>
      <c r="T3029" s="36" t="s">
        <v>100</v>
      </c>
      <c r="U3029" s="36" t="s">
        <v>2628</v>
      </c>
    </row>
    <row r="3030" spans="10:21" x14ac:dyDescent="0.25">
      <c r="J3030" s="37">
        <v>42965</v>
      </c>
      <c r="K3030" s="36">
        <f t="shared" si="235"/>
        <v>2017</v>
      </c>
      <c r="L3030" s="36" t="str">
        <f t="shared" si="236"/>
        <v>August</v>
      </c>
      <c r="M3030" s="36">
        <f t="shared" si="237"/>
        <v>34</v>
      </c>
      <c r="N3030" s="36">
        <f t="shared" si="238"/>
        <v>18</v>
      </c>
      <c r="O3030" s="36" t="str">
        <f t="shared" si="239"/>
        <v>201734</v>
      </c>
      <c r="P3030" s="36" t="str">
        <f>CONCATENATE(K3030,MONTH(ExpensesDBTable[[#This Row],[Date]]))</f>
        <v>20178</v>
      </c>
      <c r="Q3030" s="36" t="s">
        <v>119</v>
      </c>
      <c r="R3030" s="36" t="s">
        <v>14</v>
      </c>
      <c r="S3030" s="38">
        <v>12.85</v>
      </c>
      <c r="T3030" s="36" t="s">
        <v>100</v>
      </c>
      <c r="U3030" s="36" t="s">
        <v>2629</v>
      </c>
    </row>
    <row r="3031" spans="10:21" x14ac:dyDescent="0.25">
      <c r="J3031" s="37">
        <v>42966</v>
      </c>
      <c r="K3031" s="36">
        <f t="shared" si="235"/>
        <v>2017</v>
      </c>
      <c r="L3031" s="36" t="str">
        <f t="shared" si="236"/>
        <v>August</v>
      </c>
      <c r="M3031" s="36">
        <f t="shared" si="237"/>
        <v>34</v>
      </c>
      <c r="N3031" s="36">
        <f t="shared" si="238"/>
        <v>19</v>
      </c>
      <c r="O3031" s="36" t="str">
        <f t="shared" si="239"/>
        <v>201734</v>
      </c>
      <c r="P3031" s="36" t="str">
        <f>CONCATENATE(K3031,MONTH(ExpensesDBTable[[#This Row],[Date]]))</f>
        <v>20178</v>
      </c>
      <c r="Q3031" s="36" t="s">
        <v>1192</v>
      </c>
      <c r="R3031" s="36" t="s">
        <v>21</v>
      </c>
      <c r="S3031" s="38">
        <v>1520</v>
      </c>
      <c r="T3031" s="36" t="s">
        <v>106</v>
      </c>
      <c r="U3031" s="36" t="s">
        <v>21</v>
      </c>
    </row>
    <row r="3032" spans="10:21" x14ac:dyDescent="0.25">
      <c r="J3032" s="37">
        <v>42966</v>
      </c>
      <c r="K3032" s="36">
        <f t="shared" si="235"/>
        <v>2017</v>
      </c>
      <c r="L3032" s="36" t="str">
        <f t="shared" si="236"/>
        <v>August</v>
      </c>
      <c r="M3032" s="36">
        <f t="shared" si="237"/>
        <v>34</v>
      </c>
      <c r="N3032" s="36">
        <f t="shared" si="238"/>
        <v>19</v>
      </c>
      <c r="O3032" s="36" t="str">
        <f t="shared" si="239"/>
        <v>201734</v>
      </c>
      <c r="P3032" s="36" t="str">
        <f>CONCATENATE(K3032,MONTH(ExpensesDBTable[[#This Row],[Date]]))</f>
        <v>20178</v>
      </c>
      <c r="Q3032" s="36" t="s">
        <v>108</v>
      </c>
      <c r="R3032" s="36" t="s">
        <v>14</v>
      </c>
      <c r="S3032" s="38">
        <v>4.5</v>
      </c>
      <c r="T3032" s="36" t="s">
        <v>100</v>
      </c>
      <c r="U3032" s="36" t="s">
        <v>2520</v>
      </c>
    </row>
    <row r="3033" spans="10:21" x14ac:dyDescent="0.25">
      <c r="J3033" s="37">
        <v>42966</v>
      </c>
      <c r="K3033" s="36">
        <f t="shared" si="235"/>
        <v>2017</v>
      </c>
      <c r="L3033" s="36" t="str">
        <f t="shared" si="236"/>
        <v>August</v>
      </c>
      <c r="M3033" s="36">
        <f t="shared" si="237"/>
        <v>34</v>
      </c>
      <c r="N3033" s="36">
        <f t="shared" si="238"/>
        <v>19</v>
      </c>
      <c r="O3033" s="36" t="str">
        <f t="shared" si="239"/>
        <v>201734</v>
      </c>
      <c r="P3033" s="36" t="str">
        <f>CONCATENATE(K3033,MONTH(ExpensesDBTable[[#This Row],[Date]]))</f>
        <v>20178</v>
      </c>
      <c r="Q3033" s="36" t="s">
        <v>1335</v>
      </c>
      <c r="R3033" s="36" t="s">
        <v>22</v>
      </c>
      <c r="S3033" s="38">
        <v>7</v>
      </c>
      <c r="T3033" s="36" t="s">
        <v>100</v>
      </c>
      <c r="U3033" s="36" t="s">
        <v>2630</v>
      </c>
    </row>
    <row r="3034" spans="10:21" x14ac:dyDescent="0.25">
      <c r="J3034" s="37">
        <v>42967</v>
      </c>
      <c r="K3034" s="36">
        <f t="shared" si="235"/>
        <v>2017</v>
      </c>
      <c r="L3034" s="36" t="str">
        <f t="shared" si="236"/>
        <v>August</v>
      </c>
      <c r="M3034" s="36">
        <f t="shared" si="237"/>
        <v>34</v>
      </c>
      <c r="N3034" s="36">
        <f t="shared" si="238"/>
        <v>20</v>
      </c>
      <c r="O3034" s="36" t="str">
        <f t="shared" si="239"/>
        <v>201734</v>
      </c>
      <c r="P3034" s="36" t="str">
        <f>CONCATENATE(K3034,MONTH(ExpensesDBTable[[#This Row],[Date]]))</f>
        <v>20178</v>
      </c>
      <c r="Q3034" s="36" t="s">
        <v>182</v>
      </c>
      <c r="R3034" s="36" t="s">
        <v>19</v>
      </c>
      <c r="S3034" s="38">
        <v>24.5</v>
      </c>
      <c r="T3034" s="36" t="s">
        <v>100</v>
      </c>
      <c r="U3034" s="36" t="s">
        <v>2631</v>
      </c>
    </row>
    <row r="3035" spans="10:21" x14ac:dyDescent="0.25">
      <c r="J3035" s="37">
        <v>42967</v>
      </c>
      <c r="K3035" s="36">
        <f t="shared" si="235"/>
        <v>2017</v>
      </c>
      <c r="L3035" s="36" t="str">
        <f t="shared" si="236"/>
        <v>August</v>
      </c>
      <c r="M3035" s="36">
        <f t="shared" si="237"/>
        <v>34</v>
      </c>
      <c r="N3035" s="36">
        <f t="shared" si="238"/>
        <v>20</v>
      </c>
      <c r="O3035" s="36" t="str">
        <f t="shared" si="239"/>
        <v>201734</v>
      </c>
      <c r="P3035" s="36" t="str">
        <f>CONCATENATE(K3035,MONTH(ExpensesDBTable[[#This Row],[Date]]))</f>
        <v>20178</v>
      </c>
      <c r="Q3035" s="36" t="s">
        <v>108</v>
      </c>
      <c r="R3035" s="36" t="s">
        <v>14</v>
      </c>
      <c r="S3035" s="38">
        <v>3.45</v>
      </c>
      <c r="T3035" s="36" t="s">
        <v>100</v>
      </c>
      <c r="U3035" s="36" t="s">
        <v>2627</v>
      </c>
    </row>
    <row r="3036" spans="10:21" x14ac:dyDescent="0.25">
      <c r="J3036" s="37">
        <v>42967</v>
      </c>
      <c r="K3036" s="36">
        <f t="shared" si="235"/>
        <v>2017</v>
      </c>
      <c r="L3036" s="36" t="str">
        <f t="shared" si="236"/>
        <v>August</v>
      </c>
      <c r="M3036" s="36">
        <f t="shared" si="237"/>
        <v>34</v>
      </c>
      <c r="N3036" s="36">
        <f t="shared" si="238"/>
        <v>20</v>
      </c>
      <c r="O3036" s="36" t="str">
        <f t="shared" si="239"/>
        <v>201734</v>
      </c>
      <c r="P3036" s="36" t="str">
        <f>CONCATENATE(K3036,MONTH(ExpensesDBTable[[#This Row],[Date]]))</f>
        <v>20178</v>
      </c>
      <c r="Q3036" s="36" t="s">
        <v>119</v>
      </c>
      <c r="R3036" s="36" t="s">
        <v>14</v>
      </c>
      <c r="S3036" s="38">
        <v>12.19</v>
      </c>
      <c r="T3036" s="36" t="s">
        <v>100</v>
      </c>
      <c r="U3036" s="36" t="s">
        <v>2632</v>
      </c>
    </row>
    <row r="3037" spans="10:21" x14ac:dyDescent="0.25">
      <c r="J3037" s="37">
        <v>42967</v>
      </c>
      <c r="K3037" s="36">
        <f t="shared" si="235"/>
        <v>2017</v>
      </c>
      <c r="L3037" s="36" t="str">
        <f t="shared" si="236"/>
        <v>August</v>
      </c>
      <c r="M3037" s="36">
        <f t="shared" si="237"/>
        <v>34</v>
      </c>
      <c r="N3037" s="36">
        <f t="shared" si="238"/>
        <v>20</v>
      </c>
      <c r="O3037" s="36" t="str">
        <f t="shared" si="239"/>
        <v>201734</v>
      </c>
      <c r="P3037" s="36" t="str">
        <f>CONCATENATE(K3037,MONTH(ExpensesDBTable[[#This Row],[Date]]))</f>
        <v>20178</v>
      </c>
      <c r="Q3037" s="36" t="s">
        <v>1051</v>
      </c>
      <c r="R3037" s="36" t="s">
        <v>14</v>
      </c>
      <c r="S3037" s="38">
        <v>12.13</v>
      </c>
      <c r="T3037" s="36" t="s">
        <v>100</v>
      </c>
      <c r="U3037" s="36" t="s">
        <v>2633</v>
      </c>
    </row>
    <row r="3038" spans="10:21" x14ac:dyDescent="0.25">
      <c r="J3038" s="37">
        <v>42967</v>
      </c>
      <c r="K3038" s="36">
        <f t="shared" si="235"/>
        <v>2017</v>
      </c>
      <c r="L3038" s="36" t="str">
        <f t="shared" si="236"/>
        <v>August</v>
      </c>
      <c r="M3038" s="36">
        <f t="shared" si="237"/>
        <v>34</v>
      </c>
      <c r="N3038" s="36">
        <f t="shared" si="238"/>
        <v>20</v>
      </c>
      <c r="O3038" s="36" t="str">
        <f t="shared" si="239"/>
        <v>201734</v>
      </c>
      <c r="P3038" s="36" t="str">
        <f>CONCATENATE(K3038,MONTH(ExpensesDBTable[[#This Row],[Date]]))</f>
        <v>20178</v>
      </c>
      <c r="Q3038" s="36" t="s">
        <v>182</v>
      </c>
      <c r="R3038" s="36" t="s">
        <v>14</v>
      </c>
      <c r="S3038" s="38">
        <v>4.55</v>
      </c>
      <c r="T3038" s="36" t="s">
        <v>100</v>
      </c>
      <c r="U3038" s="36" t="s">
        <v>711</v>
      </c>
    </row>
    <row r="3039" spans="10:21" x14ac:dyDescent="0.25">
      <c r="J3039" s="37">
        <v>42967</v>
      </c>
      <c r="K3039" s="36">
        <f t="shared" si="235"/>
        <v>2017</v>
      </c>
      <c r="L3039" s="36" t="str">
        <f t="shared" si="236"/>
        <v>August</v>
      </c>
      <c r="M3039" s="36">
        <f t="shared" si="237"/>
        <v>34</v>
      </c>
      <c r="N3039" s="36">
        <f t="shared" si="238"/>
        <v>20</v>
      </c>
      <c r="O3039" s="36" t="str">
        <f t="shared" si="239"/>
        <v>201734</v>
      </c>
      <c r="P3039" s="36" t="str">
        <f>CONCATENATE(K3039,MONTH(ExpensesDBTable[[#This Row],[Date]]))</f>
        <v>20178</v>
      </c>
      <c r="Q3039" s="36" t="s">
        <v>182</v>
      </c>
      <c r="R3039" s="36" t="s">
        <v>14</v>
      </c>
      <c r="S3039" s="38">
        <v>10.95</v>
      </c>
      <c r="T3039" s="36" t="s">
        <v>100</v>
      </c>
      <c r="U3039" s="36" t="s">
        <v>645</v>
      </c>
    </row>
    <row r="3040" spans="10:21" x14ac:dyDescent="0.25">
      <c r="J3040" s="37">
        <v>42967</v>
      </c>
      <c r="K3040" s="36">
        <f t="shared" si="235"/>
        <v>2017</v>
      </c>
      <c r="L3040" s="36" t="str">
        <f t="shared" si="236"/>
        <v>August</v>
      </c>
      <c r="M3040" s="36">
        <f t="shared" si="237"/>
        <v>34</v>
      </c>
      <c r="N3040" s="36">
        <f t="shared" si="238"/>
        <v>20</v>
      </c>
      <c r="O3040" s="36" t="str">
        <f t="shared" si="239"/>
        <v>201734</v>
      </c>
      <c r="P3040" s="36" t="str">
        <f>CONCATENATE(K3040,MONTH(ExpensesDBTable[[#This Row],[Date]]))</f>
        <v>20178</v>
      </c>
      <c r="Q3040" s="36" t="s">
        <v>182</v>
      </c>
      <c r="R3040" s="36" t="s">
        <v>14</v>
      </c>
      <c r="S3040" s="38">
        <v>6</v>
      </c>
      <c r="T3040" s="36" t="s">
        <v>100</v>
      </c>
      <c r="U3040" s="36" t="s">
        <v>2089</v>
      </c>
    </row>
    <row r="3041" spans="10:21" x14ac:dyDescent="0.25">
      <c r="J3041" s="37">
        <v>42967</v>
      </c>
      <c r="K3041" s="36">
        <f t="shared" si="235"/>
        <v>2017</v>
      </c>
      <c r="L3041" s="36" t="str">
        <f t="shared" si="236"/>
        <v>August</v>
      </c>
      <c r="M3041" s="36">
        <f t="shared" si="237"/>
        <v>34</v>
      </c>
      <c r="N3041" s="36">
        <f t="shared" si="238"/>
        <v>20</v>
      </c>
      <c r="O3041" s="36" t="str">
        <f t="shared" si="239"/>
        <v>201734</v>
      </c>
      <c r="P3041" s="36" t="str">
        <f>CONCATENATE(K3041,MONTH(ExpensesDBTable[[#This Row],[Date]]))</f>
        <v>20178</v>
      </c>
      <c r="Q3041" s="36" t="s">
        <v>105</v>
      </c>
      <c r="R3041" s="36" t="s">
        <v>18</v>
      </c>
      <c r="S3041" s="38">
        <v>351.16</v>
      </c>
      <c r="T3041" s="36" t="s">
        <v>106</v>
      </c>
      <c r="U3041" s="36" t="s">
        <v>2634</v>
      </c>
    </row>
    <row r="3042" spans="10:21" x14ac:dyDescent="0.25">
      <c r="J3042" s="37">
        <v>42969</v>
      </c>
      <c r="K3042" s="36">
        <f t="shared" si="235"/>
        <v>2017</v>
      </c>
      <c r="L3042" s="36" t="str">
        <f t="shared" si="236"/>
        <v>August</v>
      </c>
      <c r="M3042" s="36">
        <f t="shared" si="237"/>
        <v>35</v>
      </c>
      <c r="N3042" s="36">
        <f t="shared" si="238"/>
        <v>22</v>
      </c>
      <c r="O3042" s="36" t="str">
        <f t="shared" si="239"/>
        <v>201735</v>
      </c>
      <c r="P3042" s="36" t="str">
        <f>CONCATENATE(K3042,MONTH(ExpensesDBTable[[#This Row],[Date]]))</f>
        <v>20178</v>
      </c>
      <c r="Q3042" s="36" t="s">
        <v>182</v>
      </c>
      <c r="R3042" s="36" t="s">
        <v>19</v>
      </c>
      <c r="S3042" s="38">
        <v>33</v>
      </c>
      <c r="T3042" s="36" t="s">
        <v>100</v>
      </c>
      <c r="U3042" s="36" t="s">
        <v>2635</v>
      </c>
    </row>
    <row r="3043" spans="10:21" x14ac:dyDescent="0.25">
      <c r="J3043" s="37">
        <v>42969</v>
      </c>
      <c r="K3043" s="36">
        <f t="shared" si="235"/>
        <v>2017</v>
      </c>
      <c r="L3043" s="36" t="str">
        <f t="shared" si="236"/>
        <v>August</v>
      </c>
      <c r="M3043" s="36">
        <f t="shared" si="237"/>
        <v>35</v>
      </c>
      <c r="N3043" s="36">
        <f t="shared" si="238"/>
        <v>22</v>
      </c>
      <c r="O3043" s="36" t="str">
        <f t="shared" si="239"/>
        <v>201735</v>
      </c>
      <c r="P3043" s="36" t="str">
        <f>CONCATENATE(K3043,MONTH(ExpensesDBTable[[#This Row],[Date]]))</f>
        <v>20178</v>
      </c>
      <c r="Q3043" s="36" t="s">
        <v>145</v>
      </c>
      <c r="R3043" s="36" t="s">
        <v>23</v>
      </c>
      <c r="S3043" s="38">
        <v>179.39</v>
      </c>
      <c r="T3043" s="36" t="s">
        <v>106</v>
      </c>
      <c r="U3043" s="36" t="s">
        <v>2636</v>
      </c>
    </row>
    <row r="3044" spans="10:21" x14ac:dyDescent="0.25">
      <c r="J3044" s="37">
        <v>42971</v>
      </c>
      <c r="K3044" s="36">
        <f t="shared" si="235"/>
        <v>2017</v>
      </c>
      <c r="L3044" s="36" t="str">
        <f t="shared" si="236"/>
        <v>August</v>
      </c>
      <c r="M3044" s="36">
        <f t="shared" si="237"/>
        <v>35</v>
      </c>
      <c r="N3044" s="36">
        <f t="shared" si="238"/>
        <v>24</v>
      </c>
      <c r="O3044" s="36" t="str">
        <f t="shared" si="239"/>
        <v>201735</v>
      </c>
      <c r="P3044" s="36" t="str">
        <f>CONCATENATE(K3044,MONTH(ExpensesDBTable[[#This Row],[Date]]))</f>
        <v>20178</v>
      </c>
      <c r="Q3044" s="36" t="s">
        <v>1476</v>
      </c>
      <c r="R3044" s="36" t="s">
        <v>23</v>
      </c>
      <c r="S3044" s="38">
        <v>14</v>
      </c>
      <c r="T3044" s="36" t="s">
        <v>106</v>
      </c>
      <c r="U3044" s="36" t="s">
        <v>1476</v>
      </c>
    </row>
    <row r="3045" spans="10:21" x14ac:dyDescent="0.25">
      <c r="J3045" s="37">
        <v>42971</v>
      </c>
      <c r="K3045" s="36">
        <f t="shared" si="235"/>
        <v>2017</v>
      </c>
      <c r="L3045" s="36" t="str">
        <f t="shared" si="236"/>
        <v>August</v>
      </c>
      <c r="M3045" s="36">
        <f t="shared" si="237"/>
        <v>35</v>
      </c>
      <c r="N3045" s="36">
        <f t="shared" si="238"/>
        <v>24</v>
      </c>
      <c r="O3045" s="36" t="str">
        <f t="shared" si="239"/>
        <v>201735</v>
      </c>
      <c r="P3045" s="36" t="str">
        <f>CONCATENATE(K3045,MONTH(ExpensesDBTable[[#This Row],[Date]]))</f>
        <v>20178</v>
      </c>
      <c r="Q3045" s="36" t="s">
        <v>108</v>
      </c>
      <c r="R3045" s="36" t="s">
        <v>14</v>
      </c>
      <c r="S3045" s="38">
        <v>17.79</v>
      </c>
      <c r="T3045" s="36" t="s">
        <v>100</v>
      </c>
      <c r="U3045" s="36" t="s">
        <v>2637</v>
      </c>
    </row>
    <row r="3046" spans="10:21" x14ac:dyDescent="0.25">
      <c r="J3046" s="37">
        <v>42971</v>
      </c>
      <c r="K3046" s="36">
        <f t="shared" si="235"/>
        <v>2017</v>
      </c>
      <c r="L3046" s="36" t="str">
        <f t="shared" si="236"/>
        <v>August</v>
      </c>
      <c r="M3046" s="36">
        <f t="shared" si="237"/>
        <v>35</v>
      </c>
      <c r="N3046" s="36">
        <f t="shared" si="238"/>
        <v>24</v>
      </c>
      <c r="O3046" s="36" t="str">
        <f t="shared" si="239"/>
        <v>201735</v>
      </c>
      <c r="P3046" s="36" t="str">
        <f>CONCATENATE(K3046,MONTH(ExpensesDBTable[[#This Row],[Date]]))</f>
        <v>20178</v>
      </c>
      <c r="Q3046" s="36" t="s">
        <v>1238</v>
      </c>
      <c r="R3046" s="36" t="s">
        <v>22</v>
      </c>
      <c r="S3046" s="38">
        <v>49.5</v>
      </c>
      <c r="T3046" s="36" t="s">
        <v>106</v>
      </c>
      <c r="U3046" s="36" t="s">
        <v>1238</v>
      </c>
    </row>
    <row r="3047" spans="10:21" x14ac:dyDescent="0.25">
      <c r="J3047" s="37">
        <v>42972</v>
      </c>
      <c r="K3047" s="36">
        <f t="shared" si="235"/>
        <v>2017</v>
      </c>
      <c r="L3047" s="36" t="str">
        <f t="shared" si="236"/>
        <v>August</v>
      </c>
      <c r="M3047" s="36">
        <f t="shared" si="237"/>
        <v>35</v>
      </c>
      <c r="N3047" s="36">
        <f t="shared" si="238"/>
        <v>25</v>
      </c>
      <c r="O3047" s="36" t="str">
        <f t="shared" si="239"/>
        <v>201735</v>
      </c>
      <c r="P3047" s="36" t="str">
        <f>CONCATENATE(K3047,MONTH(ExpensesDBTable[[#This Row],[Date]]))</f>
        <v>20178</v>
      </c>
      <c r="Q3047" s="36" t="s">
        <v>199</v>
      </c>
      <c r="R3047" s="36" t="s">
        <v>14</v>
      </c>
      <c r="S3047" s="38">
        <v>14.5</v>
      </c>
      <c r="T3047" s="36" t="s">
        <v>100</v>
      </c>
      <c r="U3047" s="36" t="s">
        <v>1216</v>
      </c>
    </row>
    <row r="3048" spans="10:21" x14ac:dyDescent="0.25">
      <c r="J3048" s="37">
        <v>42972</v>
      </c>
      <c r="K3048" s="36">
        <f t="shared" si="235"/>
        <v>2017</v>
      </c>
      <c r="L3048" s="36" t="str">
        <f t="shared" si="236"/>
        <v>August</v>
      </c>
      <c r="M3048" s="36">
        <f t="shared" si="237"/>
        <v>35</v>
      </c>
      <c r="N3048" s="36">
        <f t="shared" si="238"/>
        <v>25</v>
      </c>
      <c r="O3048" s="36" t="str">
        <f t="shared" si="239"/>
        <v>201735</v>
      </c>
      <c r="P3048" s="36" t="str">
        <f>CONCATENATE(K3048,MONTH(ExpensesDBTable[[#This Row],[Date]]))</f>
        <v>20178</v>
      </c>
      <c r="Q3048" s="36" t="s">
        <v>119</v>
      </c>
      <c r="R3048" s="36" t="s">
        <v>14</v>
      </c>
      <c r="S3048" s="38">
        <v>8.9</v>
      </c>
      <c r="T3048" s="36" t="s">
        <v>100</v>
      </c>
      <c r="U3048" s="36" t="s">
        <v>159</v>
      </c>
    </row>
    <row r="3049" spans="10:21" x14ac:dyDescent="0.25">
      <c r="J3049" s="37">
        <v>42972</v>
      </c>
      <c r="K3049" s="36">
        <f t="shared" si="235"/>
        <v>2017</v>
      </c>
      <c r="L3049" s="36" t="str">
        <f t="shared" si="236"/>
        <v>August</v>
      </c>
      <c r="M3049" s="36">
        <f t="shared" si="237"/>
        <v>35</v>
      </c>
      <c r="N3049" s="36">
        <f t="shared" si="238"/>
        <v>25</v>
      </c>
      <c r="O3049" s="36" t="str">
        <f t="shared" si="239"/>
        <v>201735</v>
      </c>
      <c r="P3049" s="36" t="str">
        <f>CONCATENATE(K3049,MONTH(ExpensesDBTable[[#This Row],[Date]]))</f>
        <v>20178</v>
      </c>
      <c r="Q3049" s="36" t="s">
        <v>108</v>
      </c>
      <c r="R3049" s="36" t="s">
        <v>14</v>
      </c>
      <c r="S3049" s="38">
        <v>5.9</v>
      </c>
      <c r="T3049" s="36" t="s">
        <v>100</v>
      </c>
      <c r="U3049" s="36" t="s">
        <v>2638</v>
      </c>
    </row>
    <row r="3050" spans="10:21" x14ac:dyDescent="0.25">
      <c r="J3050" s="37">
        <v>42972</v>
      </c>
      <c r="K3050" s="36">
        <f t="shared" si="235"/>
        <v>2017</v>
      </c>
      <c r="L3050" s="36" t="str">
        <f t="shared" si="236"/>
        <v>August</v>
      </c>
      <c r="M3050" s="36">
        <f t="shared" si="237"/>
        <v>35</v>
      </c>
      <c r="N3050" s="36">
        <f t="shared" si="238"/>
        <v>25</v>
      </c>
      <c r="O3050" s="36" t="str">
        <f t="shared" si="239"/>
        <v>201735</v>
      </c>
      <c r="P3050" s="36" t="str">
        <f>CONCATENATE(K3050,MONTH(ExpensesDBTable[[#This Row],[Date]]))</f>
        <v>20178</v>
      </c>
      <c r="Q3050" s="36" t="s">
        <v>122</v>
      </c>
      <c r="R3050" s="36" t="s">
        <v>11</v>
      </c>
      <c r="S3050" s="38">
        <v>12.5</v>
      </c>
      <c r="T3050" s="36" t="s">
        <v>100</v>
      </c>
      <c r="U3050" s="36" t="s">
        <v>548</v>
      </c>
    </row>
    <row r="3051" spans="10:21" x14ac:dyDescent="0.25">
      <c r="J3051" s="37">
        <v>42973</v>
      </c>
      <c r="K3051" s="36">
        <f t="shared" si="235"/>
        <v>2017</v>
      </c>
      <c r="L3051" s="36" t="str">
        <f t="shared" si="236"/>
        <v>August</v>
      </c>
      <c r="M3051" s="36">
        <f t="shared" si="237"/>
        <v>35</v>
      </c>
      <c r="N3051" s="36">
        <f t="shared" si="238"/>
        <v>26</v>
      </c>
      <c r="O3051" s="36" t="str">
        <f t="shared" si="239"/>
        <v>201735</v>
      </c>
      <c r="P3051" s="36" t="str">
        <f>CONCATENATE(K3051,MONTH(ExpensesDBTable[[#This Row],[Date]]))</f>
        <v>20178</v>
      </c>
      <c r="Q3051" s="36" t="s">
        <v>182</v>
      </c>
      <c r="R3051" s="36" t="s">
        <v>14</v>
      </c>
      <c r="S3051" s="38">
        <v>18.29</v>
      </c>
      <c r="T3051" s="36" t="s">
        <v>100</v>
      </c>
      <c r="U3051" s="36" t="s">
        <v>2639</v>
      </c>
    </row>
    <row r="3052" spans="10:21" x14ac:dyDescent="0.25">
      <c r="J3052" s="37">
        <v>42973</v>
      </c>
      <c r="K3052" s="36">
        <f t="shared" si="235"/>
        <v>2017</v>
      </c>
      <c r="L3052" s="36" t="str">
        <f t="shared" si="236"/>
        <v>August</v>
      </c>
      <c r="M3052" s="36">
        <f t="shared" si="237"/>
        <v>35</v>
      </c>
      <c r="N3052" s="36">
        <f t="shared" si="238"/>
        <v>26</v>
      </c>
      <c r="O3052" s="36" t="str">
        <f t="shared" si="239"/>
        <v>201735</v>
      </c>
      <c r="P3052" s="36" t="str">
        <f>CONCATENATE(K3052,MONTH(ExpensesDBTable[[#This Row],[Date]]))</f>
        <v>20178</v>
      </c>
      <c r="Q3052" s="36" t="s">
        <v>182</v>
      </c>
      <c r="R3052" s="36" t="s">
        <v>14</v>
      </c>
      <c r="S3052" s="38">
        <v>27</v>
      </c>
      <c r="T3052" s="36" t="s">
        <v>100</v>
      </c>
      <c r="U3052" s="36" t="s">
        <v>2640</v>
      </c>
    </row>
    <row r="3053" spans="10:21" x14ac:dyDescent="0.25">
      <c r="J3053" s="37">
        <v>42974</v>
      </c>
      <c r="K3053" s="36">
        <f t="shared" si="235"/>
        <v>2017</v>
      </c>
      <c r="L3053" s="36" t="str">
        <f t="shared" si="236"/>
        <v>August</v>
      </c>
      <c r="M3053" s="36">
        <f t="shared" si="237"/>
        <v>35</v>
      </c>
      <c r="N3053" s="36">
        <f t="shared" si="238"/>
        <v>27</v>
      </c>
      <c r="O3053" s="36" t="str">
        <f t="shared" si="239"/>
        <v>201735</v>
      </c>
      <c r="P3053" s="36" t="str">
        <f>CONCATENATE(K3053,MONTH(ExpensesDBTable[[#This Row],[Date]]))</f>
        <v>20178</v>
      </c>
      <c r="Q3053" s="36" t="s">
        <v>130</v>
      </c>
      <c r="R3053" s="36" t="s">
        <v>14</v>
      </c>
      <c r="S3053" s="38">
        <v>17</v>
      </c>
      <c r="T3053" s="36" t="s">
        <v>100</v>
      </c>
      <c r="U3053" s="36" t="s">
        <v>2641</v>
      </c>
    </row>
    <row r="3054" spans="10:21" x14ac:dyDescent="0.25">
      <c r="J3054" s="37">
        <v>42974</v>
      </c>
      <c r="K3054" s="36">
        <f t="shared" si="235"/>
        <v>2017</v>
      </c>
      <c r="L3054" s="36" t="str">
        <f t="shared" si="236"/>
        <v>August</v>
      </c>
      <c r="M3054" s="36">
        <f t="shared" si="237"/>
        <v>35</v>
      </c>
      <c r="N3054" s="36">
        <f t="shared" si="238"/>
        <v>27</v>
      </c>
      <c r="O3054" s="36" t="str">
        <f t="shared" si="239"/>
        <v>201735</v>
      </c>
      <c r="P3054" s="36" t="str">
        <f>CONCATENATE(K3054,MONTH(ExpensesDBTable[[#This Row],[Date]]))</f>
        <v>20178</v>
      </c>
      <c r="Q3054" s="36" t="s">
        <v>182</v>
      </c>
      <c r="R3054" s="36" t="s">
        <v>14</v>
      </c>
      <c r="S3054" s="38">
        <v>11.8</v>
      </c>
      <c r="T3054" s="36" t="s">
        <v>100</v>
      </c>
      <c r="U3054" s="36" t="s">
        <v>2412</v>
      </c>
    </row>
    <row r="3055" spans="10:21" x14ac:dyDescent="0.25">
      <c r="J3055" s="37">
        <v>42974</v>
      </c>
      <c r="K3055" s="36">
        <f t="shared" si="235"/>
        <v>2017</v>
      </c>
      <c r="L3055" s="36" t="str">
        <f t="shared" si="236"/>
        <v>August</v>
      </c>
      <c r="M3055" s="36">
        <f t="shared" si="237"/>
        <v>35</v>
      </c>
      <c r="N3055" s="36">
        <f t="shared" si="238"/>
        <v>27</v>
      </c>
      <c r="O3055" s="36" t="str">
        <f t="shared" si="239"/>
        <v>201735</v>
      </c>
      <c r="P3055" s="36" t="str">
        <f>CONCATENATE(K3055,MONTH(ExpensesDBTable[[#This Row],[Date]]))</f>
        <v>20178</v>
      </c>
      <c r="Q3055" s="36" t="s">
        <v>182</v>
      </c>
      <c r="R3055" s="36" t="s">
        <v>14</v>
      </c>
      <c r="S3055" s="38">
        <v>10.77</v>
      </c>
      <c r="T3055" s="36" t="s">
        <v>100</v>
      </c>
      <c r="U3055" s="36" t="s">
        <v>1085</v>
      </c>
    </row>
    <row r="3056" spans="10:21" x14ac:dyDescent="0.25">
      <c r="J3056" s="37">
        <v>42974</v>
      </c>
      <c r="K3056" s="36">
        <f t="shared" si="235"/>
        <v>2017</v>
      </c>
      <c r="L3056" s="36" t="str">
        <f t="shared" si="236"/>
        <v>August</v>
      </c>
      <c r="M3056" s="36">
        <f t="shared" si="237"/>
        <v>35</v>
      </c>
      <c r="N3056" s="36">
        <f t="shared" si="238"/>
        <v>27</v>
      </c>
      <c r="O3056" s="36" t="str">
        <f t="shared" si="239"/>
        <v>201735</v>
      </c>
      <c r="P3056" s="36" t="str">
        <f>CONCATENATE(K3056,MONTH(ExpensesDBTable[[#This Row],[Date]]))</f>
        <v>20178</v>
      </c>
      <c r="Q3056" s="36" t="s">
        <v>1051</v>
      </c>
      <c r="R3056" s="36" t="s">
        <v>14</v>
      </c>
      <c r="S3056" s="38">
        <v>22.97</v>
      </c>
      <c r="T3056" s="36" t="s">
        <v>100</v>
      </c>
      <c r="U3056" s="36" t="s">
        <v>2642</v>
      </c>
    </row>
    <row r="3057" spans="10:21" x14ac:dyDescent="0.25">
      <c r="J3057" s="37">
        <v>42974</v>
      </c>
      <c r="K3057" s="36">
        <f t="shared" si="235"/>
        <v>2017</v>
      </c>
      <c r="L3057" s="36" t="str">
        <f t="shared" si="236"/>
        <v>August</v>
      </c>
      <c r="M3057" s="36">
        <f t="shared" si="237"/>
        <v>35</v>
      </c>
      <c r="N3057" s="36">
        <f t="shared" si="238"/>
        <v>27</v>
      </c>
      <c r="O3057" s="36" t="str">
        <f t="shared" si="239"/>
        <v>201735</v>
      </c>
      <c r="P3057" s="36" t="str">
        <f>CONCATENATE(K3057,MONTH(ExpensesDBTable[[#This Row],[Date]]))</f>
        <v>20178</v>
      </c>
      <c r="Q3057" s="36" t="s">
        <v>108</v>
      </c>
      <c r="R3057" s="36" t="s">
        <v>14</v>
      </c>
      <c r="S3057" s="38">
        <v>12.46</v>
      </c>
      <c r="T3057" s="36" t="s">
        <v>100</v>
      </c>
      <c r="U3057" s="36" t="s">
        <v>2643</v>
      </c>
    </row>
    <row r="3058" spans="10:21" x14ac:dyDescent="0.25">
      <c r="J3058" s="37">
        <v>42975</v>
      </c>
      <c r="K3058" s="36">
        <f t="shared" si="235"/>
        <v>2017</v>
      </c>
      <c r="L3058" s="36" t="str">
        <f t="shared" si="236"/>
        <v>August</v>
      </c>
      <c r="M3058" s="36">
        <f t="shared" si="237"/>
        <v>36</v>
      </c>
      <c r="N3058" s="36">
        <f t="shared" si="238"/>
        <v>28</v>
      </c>
      <c r="O3058" s="36" t="str">
        <f t="shared" si="239"/>
        <v>201736</v>
      </c>
      <c r="P3058" s="36" t="str">
        <f>CONCATENATE(K3058,MONTH(ExpensesDBTable[[#This Row],[Date]]))</f>
        <v>20178</v>
      </c>
      <c r="Q3058" s="36" t="s">
        <v>182</v>
      </c>
      <c r="R3058" s="36" t="s">
        <v>14</v>
      </c>
      <c r="S3058" s="38">
        <v>3.8</v>
      </c>
      <c r="T3058" s="36" t="s">
        <v>100</v>
      </c>
      <c r="U3058" s="36" t="s">
        <v>1392</v>
      </c>
    </row>
    <row r="3059" spans="10:21" x14ac:dyDescent="0.25">
      <c r="J3059" s="37">
        <v>42977</v>
      </c>
      <c r="K3059" s="36">
        <f t="shared" si="235"/>
        <v>2017</v>
      </c>
      <c r="L3059" s="36" t="str">
        <f t="shared" si="236"/>
        <v>August</v>
      </c>
      <c r="M3059" s="36">
        <f t="shared" si="237"/>
        <v>36</v>
      </c>
      <c r="N3059" s="36">
        <f t="shared" si="238"/>
        <v>30</v>
      </c>
      <c r="O3059" s="36" t="str">
        <f t="shared" si="239"/>
        <v>201736</v>
      </c>
      <c r="P3059" s="36" t="str">
        <f>CONCATENATE(K3059,MONTH(ExpensesDBTable[[#This Row],[Date]]))</f>
        <v>20178</v>
      </c>
      <c r="Q3059" s="36" t="s">
        <v>108</v>
      </c>
      <c r="R3059" s="36" t="s">
        <v>14</v>
      </c>
      <c r="S3059" s="38">
        <v>7.9</v>
      </c>
      <c r="T3059" s="36" t="s">
        <v>100</v>
      </c>
      <c r="U3059" s="36" t="s">
        <v>159</v>
      </c>
    </row>
    <row r="3060" spans="10:21" x14ac:dyDescent="0.25">
      <c r="J3060" s="37">
        <v>42977</v>
      </c>
      <c r="K3060" s="36">
        <f t="shared" si="235"/>
        <v>2017</v>
      </c>
      <c r="L3060" s="36" t="str">
        <f t="shared" si="236"/>
        <v>August</v>
      </c>
      <c r="M3060" s="36">
        <f t="shared" si="237"/>
        <v>36</v>
      </c>
      <c r="N3060" s="36">
        <f t="shared" si="238"/>
        <v>30</v>
      </c>
      <c r="O3060" s="36" t="str">
        <f t="shared" si="239"/>
        <v>201736</v>
      </c>
      <c r="P3060" s="36" t="str">
        <f>CONCATENATE(K3060,MONTH(ExpensesDBTable[[#This Row],[Date]]))</f>
        <v>20178</v>
      </c>
      <c r="Q3060" s="36" t="s">
        <v>533</v>
      </c>
      <c r="R3060" s="36" t="s">
        <v>23</v>
      </c>
      <c r="S3060" s="38">
        <v>70</v>
      </c>
      <c r="T3060" s="36" t="s">
        <v>106</v>
      </c>
      <c r="U3060" s="36" t="s">
        <v>1492</v>
      </c>
    </row>
    <row r="3061" spans="10:21" x14ac:dyDescent="0.25">
      <c r="J3061" s="37">
        <v>42977</v>
      </c>
      <c r="K3061" s="36">
        <f t="shared" si="235"/>
        <v>2017</v>
      </c>
      <c r="L3061" s="36" t="str">
        <f t="shared" si="236"/>
        <v>August</v>
      </c>
      <c r="M3061" s="36">
        <f t="shared" si="237"/>
        <v>36</v>
      </c>
      <c r="N3061" s="36">
        <f t="shared" si="238"/>
        <v>30</v>
      </c>
      <c r="O3061" s="36" t="str">
        <f t="shared" si="239"/>
        <v>201736</v>
      </c>
      <c r="P3061" s="36" t="str">
        <f>CONCATENATE(K3061,MONTH(ExpensesDBTable[[#This Row],[Date]]))</f>
        <v>20178</v>
      </c>
      <c r="Q3061" s="36" t="s">
        <v>145</v>
      </c>
      <c r="R3061" s="36" t="s">
        <v>23</v>
      </c>
      <c r="S3061" s="38">
        <v>79.25</v>
      </c>
      <c r="T3061" s="36" t="s">
        <v>106</v>
      </c>
      <c r="U3061" s="36" t="s">
        <v>1909</v>
      </c>
    </row>
    <row r="3062" spans="10:21" x14ac:dyDescent="0.25">
      <c r="J3062" s="37">
        <v>42978</v>
      </c>
      <c r="K3062" s="36">
        <f t="shared" si="235"/>
        <v>2017</v>
      </c>
      <c r="L3062" s="36" t="str">
        <f t="shared" si="236"/>
        <v>August</v>
      </c>
      <c r="M3062" s="36">
        <f t="shared" si="237"/>
        <v>36</v>
      </c>
      <c r="N3062" s="36">
        <f t="shared" si="238"/>
        <v>31</v>
      </c>
      <c r="O3062" s="36" t="str">
        <f t="shared" si="239"/>
        <v>201736</v>
      </c>
      <c r="P3062" s="36" t="str">
        <f>CONCATENATE(K3062,MONTH(ExpensesDBTable[[#This Row],[Date]]))</f>
        <v>20178</v>
      </c>
      <c r="Q3062" s="36" t="s">
        <v>122</v>
      </c>
      <c r="R3062" s="36" t="s">
        <v>11</v>
      </c>
      <c r="S3062" s="38">
        <v>12.8</v>
      </c>
      <c r="T3062" s="36" t="s">
        <v>100</v>
      </c>
      <c r="U3062" s="36" t="s">
        <v>509</v>
      </c>
    </row>
    <row r="3063" spans="10:21" x14ac:dyDescent="0.25">
      <c r="J3063" s="37">
        <v>42980</v>
      </c>
      <c r="K3063" s="36">
        <f t="shared" si="235"/>
        <v>2017</v>
      </c>
      <c r="L3063" s="36" t="str">
        <f t="shared" si="236"/>
        <v>September</v>
      </c>
      <c r="M3063" s="36">
        <f t="shared" si="237"/>
        <v>36</v>
      </c>
      <c r="N3063" s="36">
        <f t="shared" si="238"/>
        <v>2</v>
      </c>
      <c r="O3063" s="36" t="str">
        <f t="shared" si="239"/>
        <v>201736</v>
      </c>
      <c r="P3063" s="36" t="str">
        <f>CONCATENATE(K3063,MONTH(ExpensesDBTable[[#This Row],[Date]]))</f>
        <v>20179</v>
      </c>
      <c r="Q3063" s="36" t="s">
        <v>182</v>
      </c>
      <c r="R3063" s="36" t="s">
        <v>14</v>
      </c>
      <c r="S3063" s="38">
        <v>15</v>
      </c>
      <c r="T3063" s="36" t="s">
        <v>100</v>
      </c>
      <c r="U3063" s="36" t="s">
        <v>2644</v>
      </c>
    </row>
    <row r="3064" spans="10:21" x14ac:dyDescent="0.25">
      <c r="J3064" s="37">
        <v>42980</v>
      </c>
      <c r="K3064" s="36">
        <f t="shared" si="235"/>
        <v>2017</v>
      </c>
      <c r="L3064" s="36" t="str">
        <f t="shared" si="236"/>
        <v>September</v>
      </c>
      <c r="M3064" s="36">
        <f t="shared" si="237"/>
        <v>36</v>
      </c>
      <c r="N3064" s="36">
        <f t="shared" si="238"/>
        <v>2</v>
      </c>
      <c r="O3064" s="36" t="str">
        <f t="shared" si="239"/>
        <v>201736</v>
      </c>
      <c r="P3064" s="36" t="str">
        <f>CONCATENATE(K3064,MONTH(ExpensesDBTable[[#This Row],[Date]]))</f>
        <v>20179</v>
      </c>
      <c r="Q3064" s="36" t="s">
        <v>1051</v>
      </c>
      <c r="R3064" s="36" t="s">
        <v>14</v>
      </c>
      <c r="S3064" s="38">
        <v>10.029999999999999</v>
      </c>
      <c r="T3064" s="36" t="s">
        <v>100</v>
      </c>
      <c r="U3064" s="36" t="s">
        <v>1367</v>
      </c>
    </row>
    <row r="3065" spans="10:21" x14ac:dyDescent="0.25">
      <c r="J3065" s="37">
        <v>42980</v>
      </c>
      <c r="K3065" s="36">
        <f t="shared" si="235"/>
        <v>2017</v>
      </c>
      <c r="L3065" s="36" t="str">
        <f t="shared" si="236"/>
        <v>September</v>
      </c>
      <c r="M3065" s="36">
        <f t="shared" si="237"/>
        <v>36</v>
      </c>
      <c r="N3065" s="36">
        <f t="shared" si="238"/>
        <v>2</v>
      </c>
      <c r="O3065" s="36" t="str">
        <f t="shared" si="239"/>
        <v>201736</v>
      </c>
      <c r="P3065" s="36" t="str">
        <f>CONCATENATE(K3065,MONTH(ExpensesDBTable[[#This Row],[Date]]))</f>
        <v>20179</v>
      </c>
      <c r="Q3065" s="36" t="s">
        <v>182</v>
      </c>
      <c r="R3065" s="36" t="s">
        <v>14</v>
      </c>
      <c r="S3065" s="38">
        <v>2.67</v>
      </c>
      <c r="T3065" s="36" t="s">
        <v>100</v>
      </c>
      <c r="U3065" s="36" t="s">
        <v>645</v>
      </c>
    </row>
    <row r="3066" spans="10:21" x14ac:dyDescent="0.25">
      <c r="J3066" s="37">
        <v>42980</v>
      </c>
      <c r="K3066" s="36">
        <f t="shared" si="235"/>
        <v>2017</v>
      </c>
      <c r="L3066" s="36" t="str">
        <f t="shared" si="236"/>
        <v>September</v>
      </c>
      <c r="M3066" s="36">
        <f t="shared" si="237"/>
        <v>36</v>
      </c>
      <c r="N3066" s="36">
        <f t="shared" si="238"/>
        <v>2</v>
      </c>
      <c r="O3066" s="36" t="str">
        <f t="shared" si="239"/>
        <v>201736</v>
      </c>
      <c r="P3066" s="36" t="str">
        <f>CONCATENATE(K3066,MONTH(ExpensesDBTable[[#This Row],[Date]]))</f>
        <v>20179</v>
      </c>
      <c r="Q3066" s="36" t="s">
        <v>182</v>
      </c>
      <c r="R3066" s="36" t="s">
        <v>11</v>
      </c>
      <c r="S3066" s="38">
        <v>31.5</v>
      </c>
      <c r="T3066" s="36" t="s">
        <v>100</v>
      </c>
      <c r="U3066" s="36" t="s">
        <v>509</v>
      </c>
    </row>
    <row r="3067" spans="10:21" x14ac:dyDescent="0.25">
      <c r="J3067" s="37">
        <v>42980</v>
      </c>
      <c r="K3067" s="36">
        <f t="shared" si="235"/>
        <v>2017</v>
      </c>
      <c r="L3067" s="36" t="str">
        <f t="shared" si="236"/>
        <v>September</v>
      </c>
      <c r="M3067" s="36">
        <f t="shared" si="237"/>
        <v>36</v>
      </c>
      <c r="N3067" s="36">
        <f t="shared" si="238"/>
        <v>2</v>
      </c>
      <c r="O3067" s="36" t="str">
        <f t="shared" si="239"/>
        <v>201736</v>
      </c>
      <c r="P3067" s="36" t="str">
        <f>CONCATENATE(K3067,MONTH(ExpensesDBTable[[#This Row],[Date]]))</f>
        <v>20179</v>
      </c>
      <c r="Q3067" s="36" t="s">
        <v>182</v>
      </c>
      <c r="R3067" s="36" t="s">
        <v>14</v>
      </c>
      <c r="S3067" s="38">
        <v>4</v>
      </c>
      <c r="T3067" s="36" t="s">
        <v>100</v>
      </c>
      <c r="U3067" s="36" t="s">
        <v>287</v>
      </c>
    </row>
    <row r="3068" spans="10:21" x14ac:dyDescent="0.25">
      <c r="J3068" s="37">
        <v>42980</v>
      </c>
      <c r="K3068" s="36">
        <f t="shared" si="235"/>
        <v>2017</v>
      </c>
      <c r="L3068" s="36" t="str">
        <f t="shared" si="236"/>
        <v>September</v>
      </c>
      <c r="M3068" s="36">
        <f t="shared" si="237"/>
        <v>36</v>
      </c>
      <c r="N3068" s="36">
        <f t="shared" si="238"/>
        <v>2</v>
      </c>
      <c r="O3068" s="36" t="str">
        <f t="shared" si="239"/>
        <v>201736</v>
      </c>
      <c r="P3068" s="36" t="str">
        <f>CONCATENATE(K3068,MONTH(ExpensesDBTable[[#This Row],[Date]]))</f>
        <v>20179</v>
      </c>
      <c r="Q3068" s="36" t="s">
        <v>199</v>
      </c>
      <c r="R3068" s="36" t="s">
        <v>14</v>
      </c>
      <c r="S3068" s="38">
        <v>9.5</v>
      </c>
      <c r="T3068" s="36" t="s">
        <v>100</v>
      </c>
      <c r="U3068" s="36" t="s">
        <v>1216</v>
      </c>
    </row>
    <row r="3069" spans="10:21" x14ac:dyDescent="0.25">
      <c r="J3069" s="37">
        <v>42980</v>
      </c>
      <c r="K3069" s="36">
        <f t="shared" si="235"/>
        <v>2017</v>
      </c>
      <c r="L3069" s="36" t="str">
        <f t="shared" si="236"/>
        <v>September</v>
      </c>
      <c r="M3069" s="36">
        <f t="shared" si="237"/>
        <v>36</v>
      </c>
      <c r="N3069" s="36">
        <f t="shared" si="238"/>
        <v>2</v>
      </c>
      <c r="O3069" s="36" t="str">
        <f t="shared" si="239"/>
        <v>201736</v>
      </c>
      <c r="P3069" s="36" t="str">
        <f>CONCATENATE(K3069,MONTH(ExpensesDBTable[[#This Row],[Date]]))</f>
        <v>20179</v>
      </c>
      <c r="Q3069" s="36" t="s">
        <v>108</v>
      </c>
      <c r="R3069" s="36" t="s">
        <v>14</v>
      </c>
      <c r="S3069" s="38">
        <v>2</v>
      </c>
      <c r="T3069" s="36" t="s">
        <v>100</v>
      </c>
      <c r="U3069" s="36" t="s">
        <v>2645</v>
      </c>
    </row>
    <row r="3070" spans="10:21" x14ac:dyDescent="0.25">
      <c r="J3070" s="37">
        <v>42981</v>
      </c>
      <c r="K3070" s="36">
        <f t="shared" si="235"/>
        <v>2017</v>
      </c>
      <c r="L3070" s="36" t="str">
        <f t="shared" si="236"/>
        <v>September</v>
      </c>
      <c r="M3070" s="36">
        <f t="shared" si="237"/>
        <v>36</v>
      </c>
      <c r="N3070" s="36">
        <f t="shared" si="238"/>
        <v>3</v>
      </c>
      <c r="O3070" s="36" t="str">
        <f t="shared" si="239"/>
        <v>201736</v>
      </c>
      <c r="P3070" s="36" t="str">
        <f>CONCATENATE(K3070,MONTH(ExpensesDBTable[[#This Row],[Date]]))</f>
        <v>20179</v>
      </c>
      <c r="Q3070" s="36" t="s">
        <v>182</v>
      </c>
      <c r="R3070" s="36" t="s">
        <v>14</v>
      </c>
      <c r="S3070" s="38">
        <v>2.62</v>
      </c>
      <c r="T3070" s="36" t="s">
        <v>100</v>
      </c>
      <c r="U3070" s="36" t="s">
        <v>2627</v>
      </c>
    </row>
    <row r="3071" spans="10:21" x14ac:dyDescent="0.25">
      <c r="J3071" s="37">
        <v>42981</v>
      </c>
      <c r="K3071" s="36">
        <f t="shared" si="235"/>
        <v>2017</v>
      </c>
      <c r="L3071" s="36" t="str">
        <f t="shared" si="236"/>
        <v>September</v>
      </c>
      <c r="M3071" s="36">
        <f t="shared" si="237"/>
        <v>36</v>
      </c>
      <c r="N3071" s="36">
        <f t="shared" si="238"/>
        <v>3</v>
      </c>
      <c r="O3071" s="36" t="str">
        <f t="shared" si="239"/>
        <v>201736</v>
      </c>
      <c r="P3071" s="36" t="str">
        <f>CONCATENATE(K3071,MONTH(ExpensesDBTable[[#This Row],[Date]]))</f>
        <v>20179</v>
      </c>
      <c r="Q3071" s="36" t="s">
        <v>108</v>
      </c>
      <c r="R3071" s="36" t="s">
        <v>14</v>
      </c>
      <c r="S3071" s="38">
        <v>9.9499999999999993</v>
      </c>
      <c r="T3071" s="36" t="s">
        <v>100</v>
      </c>
      <c r="U3071" s="36" t="s">
        <v>2646</v>
      </c>
    </row>
    <row r="3072" spans="10:21" x14ac:dyDescent="0.25">
      <c r="J3072" s="37">
        <v>42981</v>
      </c>
      <c r="K3072" s="36">
        <f t="shared" si="235"/>
        <v>2017</v>
      </c>
      <c r="L3072" s="36" t="str">
        <f t="shared" si="236"/>
        <v>September</v>
      </c>
      <c r="M3072" s="36">
        <f t="shared" si="237"/>
        <v>36</v>
      </c>
      <c r="N3072" s="36">
        <f t="shared" si="238"/>
        <v>3</v>
      </c>
      <c r="O3072" s="36" t="str">
        <f t="shared" si="239"/>
        <v>201736</v>
      </c>
      <c r="P3072" s="36" t="str">
        <f>CONCATENATE(K3072,MONTH(ExpensesDBTable[[#This Row],[Date]]))</f>
        <v>20179</v>
      </c>
      <c r="Q3072" s="36" t="s">
        <v>122</v>
      </c>
      <c r="R3072" s="36" t="s">
        <v>11</v>
      </c>
      <c r="S3072" s="38">
        <v>46</v>
      </c>
      <c r="T3072" s="36" t="s">
        <v>100</v>
      </c>
      <c r="U3072" s="36" t="s">
        <v>2647</v>
      </c>
    </row>
    <row r="3073" spans="10:21" x14ac:dyDescent="0.25">
      <c r="J3073" s="37">
        <v>42981</v>
      </c>
      <c r="K3073" s="36">
        <f t="shared" si="235"/>
        <v>2017</v>
      </c>
      <c r="L3073" s="36" t="str">
        <f t="shared" si="236"/>
        <v>September</v>
      </c>
      <c r="M3073" s="36">
        <f t="shared" si="237"/>
        <v>36</v>
      </c>
      <c r="N3073" s="36">
        <f t="shared" si="238"/>
        <v>3</v>
      </c>
      <c r="O3073" s="36" t="str">
        <f t="shared" si="239"/>
        <v>201736</v>
      </c>
      <c r="P3073" s="36" t="str">
        <f>CONCATENATE(K3073,MONTH(ExpensesDBTable[[#This Row],[Date]]))</f>
        <v>20179</v>
      </c>
      <c r="Q3073" s="36" t="s">
        <v>182</v>
      </c>
      <c r="R3073" s="36" t="s">
        <v>14</v>
      </c>
      <c r="S3073" s="38">
        <v>3.65</v>
      </c>
      <c r="T3073" s="36" t="s">
        <v>100</v>
      </c>
      <c r="U3073" s="36" t="s">
        <v>159</v>
      </c>
    </row>
    <row r="3074" spans="10:21" x14ac:dyDescent="0.25">
      <c r="J3074" s="37">
        <v>42981</v>
      </c>
      <c r="K3074" s="36">
        <f t="shared" si="235"/>
        <v>2017</v>
      </c>
      <c r="L3074" s="36" t="str">
        <f t="shared" si="236"/>
        <v>September</v>
      </c>
      <c r="M3074" s="36">
        <f t="shared" si="237"/>
        <v>36</v>
      </c>
      <c r="N3074" s="36">
        <f t="shared" si="238"/>
        <v>3</v>
      </c>
      <c r="O3074" s="36" t="str">
        <f t="shared" si="239"/>
        <v>201736</v>
      </c>
      <c r="P3074" s="36" t="str">
        <f>CONCATENATE(K3074,MONTH(ExpensesDBTable[[#This Row],[Date]]))</f>
        <v>20179</v>
      </c>
      <c r="Q3074" s="36" t="s">
        <v>182</v>
      </c>
      <c r="R3074" s="36" t="s">
        <v>14</v>
      </c>
      <c r="S3074" s="38">
        <v>3.75</v>
      </c>
      <c r="T3074" s="36" t="s">
        <v>100</v>
      </c>
      <c r="U3074" s="36" t="s">
        <v>1999</v>
      </c>
    </row>
    <row r="3075" spans="10:21" x14ac:dyDescent="0.25">
      <c r="J3075" s="37">
        <v>42981</v>
      </c>
      <c r="K3075" s="36">
        <f t="shared" si="235"/>
        <v>2017</v>
      </c>
      <c r="L3075" s="36" t="str">
        <f t="shared" si="236"/>
        <v>September</v>
      </c>
      <c r="M3075" s="36">
        <f t="shared" si="237"/>
        <v>36</v>
      </c>
      <c r="N3075" s="36">
        <f t="shared" si="238"/>
        <v>3</v>
      </c>
      <c r="O3075" s="36" t="str">
        <f t="shared" si="239"/>
        <v>201736</v>
      </c>
      <c r="P3075" s="36" t="str">
        <f>CONCATENATE(K3075,MONTH(ExpensesDBTable[[#This Row],[Date]]))</f>
        <v>20179</v>
      </c>
      <c r="Q3075" s="36" t="s">
        <v>182</v>
      </c>
      <c r="R3075" s="36" t="s">
        <v>14</v>
      </c>
      <c r="S3075" s="38">
        <v>5.96</v>
      </c>
      <c r="T3075" s="36" t="s">
        <v>100</v>
      </c>
      <c r="U3075" s="36" t="s">
        <v>1085</v>
      </c>
    </row>
    <row r="3076" spans="10:21" x14ac:dyDescent="0.25">
      <c r="J3076" s="37">
        <v>42981</v>
      </c>
      <c r="K3076" s="36">
        <f t="shared" si="235"/>
        <v>2017</v>
      </c>
      <c r="L3076" s="36" t="str">
        <f t="shared" si="236"/>
        <v>September</v>
      </c>
      <c r="M3076" s="36">
        <f t="shared" si="237"/>
        <v>36</v>
      </c>
      <c r="N3076" s="36">
        <f t="shared" si="238"/>
        <v>3</v>
      </c>
      <c r="O3076" s="36" t="str">
        <f t="shared" si="239"/>
        <v>201736</v>
      </c>
      <c r="P3076" s="36" t="str">
        <f>CONCATENATE(K3076,MONTH(ExpensesDBTable[[#This Row],[Date]]))</f>
        <v>20179</v>
      </c>
      <c r="Q3076" s="36" t="s">
        <v>1051</v>
      </c>
      <c r="R3076" s="36" t="s">
        <v>14</v>
      </c>
      <c r="S3076" s="38">
        <v>12.57</v>
      </c>
      <c r="T3076" s="36" t="s">
        <v>100</v>
      </c>
      <c r="U3076" s="36" t="s">
        <v>2648</v>
      </c>
    </row>
    <row r="3077" spans="10:21" x14ac:dyDescent="0.25">
      <c r="J3077" s="37">
        <v>42982</v>
      </c>
      <c r="K3077" s="36">
        <f t="shared" si="235"/>
        <v>2017</v>
      </c>
      <c r="L3077" s="36" t="str">
        <f t="shared" si="236"/>
        <v>September</v>
      </c>
      <c r="M3077" s="36">
        <f t="shared" si="237"/>
        <v>37</v>
      </c>
      <c r="N3077" s="36">
        <f t="shared" si="238"/>
        <v>4</v>
      </c>
      <c r="O3077" s="36" t="str">
        <f t="shared" si="239"/>
        <v>201737</v>
      </c>
      <c r="P3077" s="36" t="str">
        <f>CONCATENATE(K3077,MONTH(ExpensesDBTable[[#This Row],[Date]]))</f>
        <v>20179</v>
      </c>
      <c r="Q3077" t="s">
        <v>2507</v>
      </c>
      <c r="R3077" s="36" t="s">
        <v>26</v>
      </c>
      <c r="S3077" s="38">
        <v>245</v>
      </c>
      <c r="T3077" s="36" t="s">
        <v>106</v>
      </c>
      <c r="U3077" s="36" t="s">
        <v>2649</v>
      </c>
    </row>
    <row r="3078" spans="10:21" x14ac:dyDescent="0.25">
      <c r="J3078" s="37">
        <v>42982</v>
      </c>
      <c r="K3078" s="36">
        <f t="shared" si="235"/>
        <v>2017</v>
      </c>
      <c r="L3078" s="36" t="str">
        <f t="shared" si="236"/>
        <v>September</v>
      </c>
      <c r="M3078" s="36">
        <f t="shared" si="237"/>
        <v>37</v>
      </c>
      <c r="N3078" s="36">
        <f t="shared" si="238"/>
        <v>4</v>
      </c>
      <c r="O3078" s="36" t="str">
        <f t="shared" si="239"/>
        <v>201737</v>
      </c>
      <c r="P3078" s="36" t="str">
        <f>CONCATENATE(K3078,MONTH(ExpensesDBTable[[#This Row],[Date]]))</f>
        <v>20179</v>
      </c>
      <c r="Q3078" s="36" t="s">
        <v>108</v>
      </c>
      <c r="R3078" s="36" t="s">
        <v>14</v>
      </c>
      <c r="S3078" s="38">
        <v>11.44</v>
      </c>
      <c r="T3078" s="36" t="s">
        <v>100</v>
      </c>
      <c r="U3078" s="36" t="s">
        <v>2650</v>
      </c>
    </row>
    <row r="3079" spans="10:21" x14ac:dyDescent="0.25">
      <c r="J3079" s="37">
        <v>42983</v>
      </c>
      <c r="K3079" s="36">
        <f t="shared" si="235"/>
        <v>2017</v>
      </c>
      <c r="L3079" s="36" t="str">
        <f t="shared" si="236"/>
        <v>September</v>
      </c>
      <c r="M3079" s="36">
        <f t="shared" si="237"/>
        <v>37</v>
      </c>
      <c r="N3079" s="36">
        <f t="shared" si="238"/>
        <v>5</v>
      </c>
      <c r="O3079" s="36" t="str">
        <f t="shared" si="239"/>
        <v>201737</v>
      </c>
      <c r="P3079" s="36" t="str">
        <f>CONCATENATE(K3079,MONTH(ExpensesDBTable[[#This Row],[Date]]))</f>
        <v>20179</v>
      </c>
      <c r="Q3079" s="36" t="s">
        <v>1238</v>
      </c>
      <c r="R3079" s="36" t="s">
        <v>22</v>
      </c>
      <c r="S3079" s="38">
        <v>44.24</v>
      </c>
      <c r="T3079" s="36" t="s">
        <v>106</v>
      </c>
      <c r="U3079" s="36" t="s">
        <v>1238</v>
      </c>
    </row>
    <row r="3080" spans="10:21" x14ac:dyDescent="0.25">
      <c r="J3080" s="37">
        <v>42985</v>
      </c>
      <c r="K3080" s="36">
        <f t="shared" si="235"/>
        <v>2017</v>
      </c>
      <c r="L3080" s="36" t="str">
        <f t="shared" si="236"/>
        <v>September</v>
      </c>
      <c r="M3080" s="36">
        <f t="shared" si="237"/>
        <v>37</v>
      </c>
      <c r="N3080" s="36">
        <f t="shared" si="238"/>
        <v>7</v>
      </c>
      <c r="O3080" s="36" t="str">
        <f t="shared" si="239"/>
        <v>201737</v>
      </c>
      <c r="P3080" s="36" t="str">
        <f>CONCATENATE(K3080,MONTH(ExpensesDBTable[[#This Row],[Date]]))</f>
        <v>20179</v>
      </c>
      <c r="Q3080" s="36" t="s">
        <v>1204</v>
      </c>
      <c r="R3080" s="36" t="s">
        <v>23</v>
      </c>
      <c r="S3080" s="38">
        <v>35.049999999999997</v>
      </c>
      <c r="T3080" s="36" t="s">
        <v>106</v>
      </c>
      <c r="U3080" s="36" t="s">
        <v>2651</v>
      </c>
    </row>
    <row r="3081" spans="10:21" x14ac:dyDescent="0.25">
      <c r="J3081" s="37">
        <v>42985</v>
      </c>
      <c r="K3081" s="36">
        <f t="shared" si="235"/>
        <v>2017</v>
      </c>
      <c r="L3081" s="36" t="str">
        <f t="shared" si="236"/>
        <v>September</v>
      </c>
      <c r="M3081" s="36">
        <f t="shared" si="237"/>
        <v>37</v>
      </c>
      <c r="N3081" s="36">
        <f t="shared" si="238"/>
        <v>7</v>
      </c>
      <c r="O3081" s="36" t="str">
        <f t="shared" si="239"/>
        <v>201737</v>
      </c>
      <c r="P3081" s="36" t="str">
        <f>CONCATENATE(K3081,MONTH(ExpensesDBTable[[#This Row],[Date]]))</f>
        <v>20179</v>
      </c>
      <c r="Q3081" s="36" t="s">
        <v>108</v>
      </c>
      <c r="R3081" s="36" t="s">
        <v>14</v>
      </c>
      <c r="S3081" s="38">
        <v>10.94</v>
      </c>
      <c r="T3081" s="36" t="s">
        <v>100</v>
      </c>
      <c r="U3081" s="36" t="s">
        <v>2652</v>
      </c>
    </row>
    <row r="3082" spans="10:21" x14ac:dyDescent="0.25">
      <c r="J3082" s="37">
        <v>42986</v>
      </c>
      <c r="K3082" s="36">
        <f t="shared" si="235"/>
        <v>2017</v>
      </c>
      <c r="L3082" s="36" t="str">
        <f t="shared" si="236"/>
        <v>September</v>
      </c>
      <c r="M3082" s="36">
        <f t="shared" si="237"/>
        <v>37</v>
      </c>
      <c r="N3082" s="36">
        <f t="shared" si="238"/>
        <v>8</v>
      </c>
      <c r="O3082" s="36" t="str">
        <f t="shared" si="239"/>
        <v>201737</v>
      </c>
      <c r="P3082" s="36" t="str">
        <f>CONCATENATE(K3082,MONTH(ExpensesDBTable[[#This Row],[Date]]))</f>
        <v>20179</v>
      </c>
      <c r="Q3082" s="36" t="s">
        <v>199</v>
      </c>
      <c r="R3082" s="36" t="s">
        <v>14</v>
      </c>
      <c r="S3082" s="38">
        <v>25.5</v>
      </c>
      <c r="T3082" s="36" t="s">
        <v>100</v>
      </c>
      <c r="U3082" s="36" t="s">
        <v>2653</v>
      </c>
    </row>
    <row r="3083" spans="10:21" x14ac:dyDescent="0.25">
      <c r="J3083" s="37">
        <v>42986</v>
      </c>
      <c r="K3083" s="36">
        <f t="shared" ref="K3083:K3146" si="240">YEAR(J3083)</f>
        <v>2017</v>
      </c>
      <c r="L3083" s="36" t="str">
        <f t="shared" ref="L3083:L3146" si="241">TEXT(DATE(1,MONTH(J3083),1),"MMMM")</f>
        <v>September</v>
      </c>
      <c r="M3083" s="36">
        <f t="shared" ref="M3083:M3146" si="242">WEEKNUM(J3083,2)</f>
        <v>37</v>
      </c>
      <c r="N3083" s="36">
        <f t="shared" ref="N3083:N3146" si="243">DAY(J3083)</f>
        <v>8</v>
      </c>
      <c r="O3083" s="36" t="str">
        <f t="shared" ref="O3083:O3146" si="244">CONCATENATE(K3083,M3083)</f>
        <v>201737</v>
      </c>
      <c r="P3083" s="36" t="str">
        <f>CONCATENATE(K3083,MONTH(ExpensesDBTable[[#This Row],[Date]]))</f>
        <v>20179</v>
      </c>
      <c r="Q3083" s="36" t="s">
        <v>182</v>
      </c>
      <c r="R3083" s="36" t="s">
        <v>14</v>
      </c>
      <c r="S3083" s="38">
        <v>11</v>
      </c>
      <c r="T3083" s="36" t="s">
        <v>100</v>
      </c>
      <c r="U3083" s="36" t="s">
        <v>2654</v>
      </c>
    </row>
    <row r="3084" spans="10:21" x14ac:dyDescent="0.25">
      <c r="J3084" s="37">
        <v>42986</v>
      </c>
      <c r="K3084" s="36">
        <f t="shared" si="240"/>
        <v>2017</v>
      </c>
      <c r="L3084" s="36" t="str">
        <f t="shared" si="241"/>
        <v>September</v>
      </c>
      <c r="M3084" s="36">
        <f t="shared" si="242"/>
        <v>37</v>
      </c>
      <c r="N3084" s="36">
        <f t="shared" si="243"/>
        <v>8</v>
      </c>
      <c r="O3084" s="36" t="str">
        <f t="shared" si="244"/>
        <v>201737</v>
      </c>
      <c r="P3084" s="36" t="str">
        <f>CONCATENATE(K3084,MONTH(ExpensesDBTable[[#This Row],[Date]]))</f>
        <v>20179</v>
      </c>
      <c r="Q3084" s="36" t="s">
        <v>108</v>
      </c>
      <c r="R3084" s="36" t="s">
        <v>14</v>
      </c>
      <c r="S3084" s="38">
        <v>5</v>
      </c>
      <c r="T3084" s="36" t="s">
        <v>100</v>
      </c>
      <c r="U3084" s="36" t="s">
        <v>357</v>
      </c>
    </row>
    <row r="3085" spans="10:21" x14ac:dyDescent="0.25">
      <c r="J3085" s="37">
        <v>42987</v>
      </c>
      <c r="K3085" s="36">
        <f t="shared" si="240"/>
        <v>2017</v>
      </c>
      <c r="L3085" s="36" t="str">
        <f t="shared" si="241"/>
        <v>September</v>
      </c>
      <c r="M3085" s="36">
        <f t="shared" si="242"/>
        <v>37</v>
      </c>
      <c r="N3085" s="36">
        <f t="shared" si="243"/>
        <v>9</v>
      </c>
      <c r="O3085" s="36" t="str">
        <f t="shared" si="244"/>
        <v>201737</v>
      </c>
      <c r="P3085" s="36" t="str">
        <f>CONCATENATE(K3085,MONTH(ExpensesDBTable[[#This Row],[Date]]))</f>
        <v>20179</v>
      </c>
      <c r="Q3085" s="36" t="s">
        <v>108</v>
      </c>
      <c r="R3085" s="36" t="s">
        <v>14</v>
      </c>
      <c r="S3085" s="38">
        <v>17.05</v>
      </c>
      <c r="T3085" s="36" t="s">
        <v>100</v>
      </c>
      <c r="U3085" s="36" t="s">
        <v>2655</v>
      </c>
    </row>
    <row r="3086" spans="10:21" x14ac:dyDescent="0.25">
      <c r="J3086" s="37">
        <v>42987</v>
      </c>
      <c r="K3086" s="36">
        <f t="shared" si="240"/>
        <v>2017</v>
      </c>
      <c r="L3086" s="36" t="str">
        <f t="shared" si="241"/>
        <v>September</v>
      </c>
      <c r="M3086" s="36">
        <f t="shared" si="242"/>
        <v>37</v>
      </c>
      <c r="N3086" s="36">
        <f t="shared" si="243"/>
        <v>9</v>
      </c>
      <c r="O3086" s="36" t="str">
        <f t="shared" si="244"/>
        <v>201737</v>
      </c>
      <c r="P3086" s="36" t="str">
        <f>CONCATENATE(K3086,MONTH(ExpensesDBTable[[#This Row],[Date]]))</f>
        <v>20179</v>
      </c>
      <c r="Q3086" s="36" t="s">
        <v>119</v>
      </c>
      <c r="R3086" s="36" t="s">
        <v>14</v>
      </c>
      <c r="S3086" s="38">
        <v>1.71</v>
      </c>
      <c r="T3086" s="36" t="s">
        <v>100</v>
      </c>
      <c r="U3086" s="36" t="s">
        <v>2627</v>
      </c>
    </row>
    <row r="3087" spans="10:21" x14ac:dyDescent="0.25">
      <c r="J3087" s="37">
        <v>42987</v>
      </c>
      <c r="K3087" s="36">
        <f t="shared" si="240"/>
        <v>2017</v>
      </c>
      <c r="L3087" s="36" t="str">
        <f t="shared" si="241"/>
        <v>September</v>
      </c>
      <c r="M3087" s="36">
        <f t="shared" si="242"/>
        <v>37</v>
      </c>
      <c r="N3087" s="36">
        <f t="shared" si="243"/>
        <v>9</v>
      </c>
      <c r="O3087" s="36" t="str">
        <f t="shared" si="244"/>
        <v>201737</v>
      </c>
      <c r="P3087" s="36" t="str">
        <f>CONCATENATE(K3087,MONTH(ExpensesDBTable[[#This Row],[Date]]))</f>
        <v>20179</v>
      </c>
      <c r="Q3087" s="36" t="s">
        <v>456</v>
      </c>
      <c r="R3087" s="36" t="s">
        <v>18</v>
      </c>
      <c r="S3087" s="38">
        <v>71.36</v>
      </c>
      <c r="T3087" s="36" t="s">
        <v>106</v>
      </c>
      <c r="U3087" s="36" t="s">
        <v>2656</v>
      </c>
    </row>
    <row r="3088" spans="10:21" x14ac:dyDescent="0.25">
      <c r="J3088" s="37">
        <v>42987</v>
      </c>
      <c r="K3088" s="36">
        <f t="shared" si="240"/>
        <v>2017</v>
      </c>
      <c r="L3088" s="36" t="str">
        <f t="shared" si="241"/>
        <v>September</v>
      </c>
      <c r="M3088" s="36">
        <f t="shared" si="242"/>
        <v>37</v>
      </c>
      <c r="N3088" s="36">
        <f t="shared" si="243"/>
        <v>9</v>
      </c>
      <c r="O3088" s="36" t="str">
        <f t="shared" si="244"/>
        <v>201737</v>
      </c>
      <c r="P3088" s="36" t="str">
        <f>CONCATENATE(K3088,MONTH(ExpensesDBTable[[#This Row],[Date]]))</f>
        <v>20179</v>
      </c>
      <c r="Q3088" s="36" t="s">
        <v>122</v>
      </c>
      <c r="R3088" s="36" t="s">
        <v>11</v>
      </c>
      <c r="S3088" s="38">
        <v>26</v>
      </c>
      <c r="T3088" s="36" t="s">
        <v>100</v>
      </c>
      <c r="U3088" s="36" t="s">
        <v>509</v>
      </c>
    </row>
    <row r="3089" spans="10:21" x14ac:dyDescent="0.25">
      <c r="J3089" s="37">
        <v>42987</v>
      </c>
      <c r="K3089" s="36">
        <f t="shared" si="240"/>
        <v>2017</v>
      </c>
      <c r="L3089" s="36" t="str">
        <f t="shared" si="241"/>
        <v>September</v>
      </c>
      <c r="M3089" s="36">
        <f t="shared" si="242"/>
        <v>37</v>
      </c>
      <c r="N3089" s="36">
        <f t="shared" si="243"/>
        <v>9</v>
      </c>
      <c r="O3089" s="36" t="str">
        <f t="shared" si="244"/>
        <v>201737</v>
      </c>
      <c r="P3089" s="36" t="str">
        <f>CONCATENATE(K3089,MONTH(ExpensesDBTable[[#This Row],[Date]]))</f>
        <v>20179</v>
      </c>
      <c r="Q3089" s="36" t="s">
        <v>1204</v>
      </c>
      <c r="R3089" s="36" t="s">
        <v>23</v>
      </c>
      <c r="S3089" s="38">
        <v>12.5</v>
      </c>
      <c r="T3089" s="36" t="s">
        <v>106</v>
      </c>
      <c r="U3089" s="36" t="s">
        <v>2657</v>
      </c>
    </row>
    <row r="3090" spans="10:21" x14ac:dyDescent="0.25">
      <c r="J3090" s="37">
        <v>42988</v>
      </c>
      <c r="K3090" s="36">
        <f t="shared" si="240"/>
        <v>2017</v>
      </c>
      <c r="L3090" s="36" t="str">
        <f t="shared" si="241"/>
        <v>September</v>
      </c>
      <c r="M3090" s="36">
        <f t="shared" si="242"/>
        <v>37</v>
      </c>
      <c r="N3090" s="36">
        <f t="shared" si="243"/>
        <v>10</v>
      </c>
      <c r="O3090" s="36" t="str">
        <f t="shared" si="244"/>
        <v>201737</v>
      </c>
      <c r="P3090" s="36" t="str">
        <f>CONCATENATE(K3090,MONTH(ExpensesDBTable[[#This Row],[Date]]))</f>
        <v>20179</v>
      </c>
      <c r="Q3090" s="36" t="s">
        <v>130</v>
      </c>
      <c r="R3090" s="36" t="s">
        <v>14</v>
      </c>
      <c r="S3090" s="38">
        <v>8.5</v>
      </c>
      <c r="T3090" s="36" t="s">
        <v>100</v>
      </c>
      <c r="U3090" s="36" t="s">
        <v>130</v>
      </c>
    </row>
    <row r="3091" spans="10:21" x14ac:dyDescent="0.25">
      <c r="J3091" s="37">
        <v>42988</v>
      </c>
      <c r="K3091" s="36">
        <f t="shared" si="240"/>
        <v>2017</v>
      </c>
      <c r="L3091" s="36" t="str">
        <f t="shared" si="241"/>
        <v>September</v>
      </c>
      <c r="M3091" s="36">
        <f t="shared" si="242"/>
        <v>37</v>
      </c>
      <c r="N3091" s="36">
        <f t="shared" si="243"/>
        <v>10</v>
      </c>
      <c r="O3091" s="36" t="str">
        <f t="shared" si="244"/>
        <v>201737</v>
      </c>
      <c r="P3091" s="36" t="str">
        <f>CONCATENATE(K3091,MONTH(ExpensesDBTable[[#This Row],[Date]]))</f>
        <v>20179</v>
      </c>
      <c r="Q3091" s="36" t="s">
        <v>1067</v>
      </c>
      <c r="R3091" s="36" t="s">
        <v>13</v>
      </c>
      <c r="S3091" s="38">
        <v>31.5</v>
      </c>
      <c r="T3091" s="36" t="s">
        <v>106</v>
      </c>
      <c r="U3091" s="36" t="s">
        <v>2658</v>
      </c>
    </row>
    <row r="3092" spans="10:21" x14ac:dyDescent="0.25">
      <c r="J3092" s="37">
        <v>42988</v>
      </c>
      <c r="K3092" s="36">
        <f t="shared" si="240"/>
        <v>2017</v>
      </c>
      <c r="L3092" s="36" t="str">
        <f t="shared" si="241"/>
        <v>September</v>
      </c>
      <c r="M3092" s="36">
        <f t="shared" si="242"/>
        <v>37</v>
      </c>
      <c r="N3092" s="36">
        <f t="shared" si="243"/>
        <v>10</v>
      </c>
      <c r="O3092" s="36" t="str">
        <f t="shared" si="244"/>
        <v>201737</v>
      </c>
      <c r="P3092" s="36" t="str">
        <f>CONCATENATE(K3092,MONTH(ExpensesDBTable[[#This Row],[Date]]))</f>
        <v>20179</v>
      </c>
      <c r="Q3092" s="36" t="s">
        <v>182</v>
      </c>
      <c r="R3092" s="36" t="s">
        <v>14</v>
      </c>
      <c r="S3092" s="38">
        <v>15</v>
      </c>
      <c r="T3092" s="36" t="s">
        <v>100</v>
      </c>
      <c r="U3092" s="36" t="s">
        <v>2659</v>
      </c>
    </row>
    <row r="3093" spans="10:21" x14ac:dyDescent="0.25">
      <c r="J3093" s="37">
        <v>42988</v>
      </c>
      <c r="K3093" s="36">
        <f t="shared" si="240"/>
        <v>2017</v>
      </c>
      <c r="L3093" s="36" t="str">
        <f t="shared" si="241"/>
        <v>September</v>
      </c>
      <c r="M3093" s="36">
        <f t="shared" si="242"/>
        <v>37</v>
      </c>
      <c r="N3093" s="36">
        <f t="shared" si="243"/>
        <v>10</v>
      </c>
      <c r="O3093" s="36" t="str">
        <f t="shared" si="244"/>
        <v>201737</v>
      </c>
      <c r="P3093" s="36" t="str">
        <f>CONCATENATE(K3093,MONTH(ExpensesDBTable[[#This Row],[Date]]))</f>
        <v>20179</v>
      </c>
      <c r="Q3093" s="36" t="s">
        <v>182</v>
      </c>
      <c r="R3093" s="36" t="s">
        <v>14</v>
      </c>
      <c r="S3093" s="38">
        <v>11.01</v>
      </c>
      <c r="T3093" s="36" t="s">
        <v>100</v>
      </c>
      <c r="U3093" s="36" t="s">
        <v>2660</v>
      </c>
    </row>
    <row r="3094" spans="10:21" x14ac:dyDescent="0.25">
      <c r="J3094" s="37">
        <v>42988</v>
      </c>
      <c r="K3094" s="36">
        <f t="shared" si="240"/>
        <v>2017</v>
      </c>
      <c r="L3094" s="36" t="str">
        <f t="shared" si="241"/>
        <v>September</v>
      </c>
      <c r="M3094" s="36">
        <f t="shared" si="242"/>
        <v>37</v>
      </c>
      <c r="N3094" s="36">
        <f t="shared" si="243"/>
        <v>10</v>
      </c>
      <c r="O3094" s="36" t="str">
        <f t="shared" si="244"/>
        <v>201737</v>
      </c>
      <c r="P3094" s="36" t="str">
        <f>CONCATENATE(K3094,MONTH(ExpensesDBTable[[#This Row],[Date]]))</f>
        <v>20179</v>
      </c>
      <c r="Q3094" s="36" t="s">
        <v>108</v>
      </c>
      <c r="R3094" s="36" t="s">
        <v>14</v>
      </c>
      <c r="S3094" s="38">
        <v>9.49</v>
      </c>
      <c r="T3094" s="36" t="s">
        <v>100</v>
      </c>
      <c r="U3094" s="36" t="s">
        <v>2661</v>
      </c>
    </row>
    <row r="3095" spans="10:21" x14ac:dyDescent="0.25">
      <c r="J3095" s="37">
        <v>42988</v>
      </c>
      <c r="K3095" s="36">
        <f t="shared" si="240"/>
        <v>2017</v>
      </c>
      <c r="L3095" s="36" t="str">
        <f t="shared" si="241"/>
        <v>September</v>
      </c>
      <c r="M3095" s="36">
        <f t="shared" si="242"/>
        <v>37</v>
      </c>
      <c r="N3095" s="36">
        <f t="shared" si="243"/>
        <v>10</v>
      </c>
      <c r="O3095" s="36" t="str">
        <f t="shared" si="244"/>
        <v>201737</v>
      </c>
      <c r="P3095" s="36" t="str">
        <f>CONCATENATE(K3095,MONTH(ExpensesDBTable[[#This Row],[Date]]))</f>
        <v>20179</v>
      </c>
      <c r="Q3095" s="36" t="s">
        <v>1051</v>
      </c>
      <c r="R3095" s="36" t="s">
        <v>14</v>
      </c>
      <c r="S3095" s="38">
        <v>13.03</v>
      </c>
      <c r="T3095" s="36" t="s">
        <v>100</v>
      </c>
      <c r="U3095" s="36" t="s">
        <v>2662</v>
      </c>
    </row>
    <row r="3096" spans="10:21" x14ac:dyDescent="0.25">
      <c r="J3096" s="37">
        <v>42989</v>
      </c>
      <c r="K3096" s="36">
        <f t="shared" si="240"/>
        <v>2017</v>
      </c>
      <c r="L3096" s="36" t="str">
        <f t="shared" si="241"/>
        <v>September</v>
      </c>
      <c r="M3096" s="36">
        <f t="shared" si="242"/>
        <v>38</v>
      </c>
      <c r="N3096" s="36">
        <f t="shared" si="243"/>
        <v>11</v>
      </c>
      <c r="O3096" s="36" t="str">
        <f t="shared" si="244"/>
        <v>201738</v>
      </c>
      <c r="P3096" s="36" t="str">
        <f>CONCATENATE(K3096,MONTH(ExpensesDBTable[[#This Row],[Date]]))</f>
        <v>20179</v>
      </c>
      <c r="Q3096" s="36" t="s">
        <v>108</v>
      </c>
      <c r="R3096" s="36" t="s">
        <v>14</v>
      </c>
      <c r="S3096" s="38">
        <v>3.62</v>
      </c>
      <c r="T3096" s="36" t="s">
        <v>100</v>
      </c>
      <c r="U3096" s="36" t="s">
        <v>2663</v>
      </c>
    </row>
    <row r="3097" spans="10:21" x14ac:dyDescent="0.25">
      <c r="J3097" s="37">
        <v>42989</v>
      </c>
      <c r="K3097" s="36">
        <f t="shared" si="240"/>
        <v>2017</v>
      </c>
      <c r="L3097" s="36" t="str">
        <f t="shared" si="241"/>
        <v>September</v>
      </c>
      <c r="M3097" s="36">
        <f t="shared" si="242"/>
        <v>38</v>
      </c>
      <c r="N3097" s="36">
        <f t="shared" si="243"/>
        <v>11</v>
      </c>
      <c r="O3097" s="36" t="str">
        <f t="shared" si="244"/>
        <v>201738</v>
      </c>
      <c r="P3097" s="36" t="str">
        <f>CONCATENATE(K3097,MONTH(ExpensesDBTable[[#This Row],[Date]]))</f>
        <v>20179</v>
      </c>
      <c r="Q3097" s="36" t="s">
        <v>2470</v>
      </c>
      <c r="R3097" s="36" t="s">
        <v>26</v>
      </c>
      <c r="S3097" s="38">
        <v>13</v>
      </c>
      <c r="T3097" s="36" t="s">
        <v>106</v>
      </c>
      <c r="U3097" s="36" t="s">
        <v>2618</v>
      </c>
    </row>
    <row r="3098" spans="10:21" x14ac:dyDescent="0.25">
      <c r="J3098" s="37">
        <v>42990</v>
      </c>
      <c r="K3098" s="36">
        <f t="shared" si="240"/>
        <v>2017</v>
      </c>
      <c r="L3098" s="36" t="str">
        <f t="shared" si="241"/>
        <v>September</v>
      </c>
      <c r="M3098" s="36">
        <f t="shared" si="242"/>
        <v>38</v>
      </c>
      <c r="N3098" s="36">
        <f t="shared" si="243"/>
        <v>12</v>
      </c>
      <c r="O3098" s="36" t="str">
        <f t="shared" si="244"/>
        <v>201738</v>
      </c>
      <c r="P3098" s="36" t="str">
        <f>CONCATENATE(K3098,MONTH(ExpensesDBTable[[#This Row],[Date]]))</f>
        <v>20179</v>
      </c>
      <c r="Q3098" s="36" t="s">
        <v>182</v>
      </c>
      <c r="R3098" s="36" t="s">
        <v>14</v>
      </c>
      <c r="S3098" s="38">
        <v>5.5</v>
      </c>
      <c r="T3098" s="36" t="s">
        <v>100</v>
      </c>
      <c r="U3098" s="36" t="s">
        <v>467</v>
      </c>
    </row>
    <row r="3099" spans="10:21" x14ac:dyDescent="0.25">
      <c r="J3099" s="37">
        <v>42990</v>
      </c>
      <c r="K3099" s="36">
        <f t="shared" si="240"/>
        <v>2017</v>
      </c>
      <c r="L3099" s="36" t="str">
        <f t="shared" si="241"/>
        <v>September</v>
      </c>
      <c r="M3099" s="36">
        <f t="shared" si="242"/>
        <v>38</v>
      </c>
      <c r="N3099" s="36">
        <f t="shared" si="243"/>
        <v>12</v>
      </c>
      <c r="O3099" s="36" t="str">
        <f t="shared" si="244"/>
        <v>201738</v>
      </c>
      <c r="P3099" s="36" t="str">
        <f>CONCATENATE(K3099,MONTH(ExpensesDBTable[[#This Row],[Date]]))</f>
        <v>20179</v>
      </c>
      <c r="Q3099" s="36" t="s">
        <v>119</v>
      </c>
      <c r="R3099" s="36" t="s">
        <v>14</v>
      </c>
      <c r="S3099" s="38">
        <v>7.75</v>
      </c>
      <c r="T3099" s="36" t="s">
        <v>100</v>
      </c>
      <c r="U3099" s="36" t="s">
        <v>2664</v>
      </c>
    </row>
    <row r="3100" spans="10:21" x14ac:dyDescent="0.25">
      <c r="J3100" s="37">
        <v>42991</v>
      </c>
      <c r="K3100" s="36">
        <f t="shared" si="240"/>
        <v>2017</v>
      </c>
      <c r="L3100" s="36" t="str">
        <f t="shared" si="241"/>
        <v>September</v>
      </c>
      <c r="M3100" s="36">
        <f t="shared" si="242"/>
        <v>38</v>
      </c>
      <c r="N3100" s="36">
        <f t="shared" si="243"/>
        <v>13</v>
      </c>
      <c r="O3100" s="36" t="str">
        <f t="shared" si="244"/>
        <v>201738</v>
      </c>
      <c r="P3100" s="36" t="str">
        <f>CONCATENATE(K3100,MONTH(ExpensesDBTable[[#This Row],[Date]]))</f>
        <v>20179</v>
      </c>
      <c r="Q3100" s="36" t="s">
        <v>2507</v>
      </c>
      <c r="R3100" s="36" t="s">
        <v>26</v>
      </c>
      <c r="S3100" s="38">
        <v>2005.05</v>
      </c>
      <c r="T3100" s="36" t="s">
        <v>106</v>
      </c>
      <c r="U3100" s="36" t="s">
        <v>2665</v>
      </c>
    </row>
    <row r="3101" spans="10:21" x14ac:dyDescent="0.25">
      <c r="J3101" s="37">
        <v>42991</v>
      </c>
      <c r="K3101" s="36">
        <f t="shared" si="240"/>
        <v>2017</v>
      </c>
      <c r="L3101" s="36" t="str">
        <f t="shared" si="241"/>
        <v>September</v>
      </c>
      <c r="M3101" s="36">
        <f t="shared" si="242"/>
        <v>38</v>
      </c>
      <c r="N3101" s="36">
        <f t="shared" si="243"/>
        <v>13</v>
      </c>
      <c r="O3101" s="36" t="str">
        <f t="shared" si="244"/>
        <v>201738</v>
      </c>
      <c r="P3101" s="36" t="str">
        <f>CONCATENATE(K3101,MONTH(ExpensesDBTable[[#This Row],[Date]]))</f>
        <v>20179</v>
      </c>
      <c r="Q3101" s="36" t="s">
        <v>108</v>
      </c>
      <c r="R3101" s="36" t="s">
        <v>14</v>
      </c>
      <c r="S3101" s="38">
        <v>8.2200000000000006</v>
      </c>
      <c r="T3101" s="36" t="s">
        <v>100</v>
      </c>
      <c r="U3101" s="36" t="s">
        <v>2666</v>
      </c>
    </row>
    <row r="3102" spans="10:21" x14ac:dyDescent="0.25">
      <c r="J3102" s="37">
        <v>42992</v>
      </c>
      <c r="K3102" s="36">
        <f t="shared" si="240"/>
        <v>2017</v>
      </c>
      <c r="L3102" s="36" t="str">
        <f t="shared" si="241"/>
        <v>September</v>
      </c>
      <c r="M3102" s="36">
        <f t="shared" si="242"/>
        <v>38</v>
      </c>
      <c r="N3102" s="36">
        <f t="shared" si="243"/>
        <v>14</v>
      </c>
      <c r="O3102" s="36" t="str">
        <f t="shared" si="244"/>
        <v>201738</v>
      </c>
      <c r="P3102" s="36" t="str">
        <f>CONCATENATE(K3102,MONTH(ExpensesDBTable[[#This Row],[Date]]))</f>
        <v>20179</v>
      </c>
      <c r="Q3102" s="36" t="s">
        <v>105</v>
      </c>
      <c r="R3102" s="36" t="s">
        <v>14</v>
      </c>
      <c r="S3102" s="38">
        <v>8.9499999999999993</v>
      </c>
      <c r="T3102" s="36" t="s">
        <v>100</v>
      </c>
      <c r="U3102" s="36" t="s">
        <v>2667</v>
      </c>
    </row>
    <row r="3103" spans="10:21" x14ac:dyDescent="0.25">
      <c r="J3103" s="37">
        <v>42992</v>
      </c>
      <c r="K3103" s="36">
        <f t="shared" si="240"/>
        <v>2017</v>
      </c>
      <c r="L3103" s="36" t="str">
        <f t="shared" si="241"/>
        <v>September</v>
      </c>
      <c r="M3103" s="36">
        <f t="shared" si="242"/>
        <v>38</v>
      </c>
      <c r="N3103" s="36">
        <f t="shared" si="243"/>
        <v>14</v>
      </c>
      <c r="O3103" s="36" t="str">
        <f t="shared" si="244"/>
        <v>201738</v>
      </c>
      <c r="P3103" s="36" t="str">
        <f>CONCATENATE(K3103,MONTH(ExpensesDBTable[[#This Row],[Date]]))</f>
        <v>20179</v>
      </c>
      <c r="Q3103" s="36" t="s">
        <v>1059</v>
      </c>
      <c r="R3103" s="36" t="s">
        <v>17</v>
      </c>
      <c r="S3103" s="38">
        <v>217</v>
      </c>
      <c r="T3103" s="36" t="s">
        <v>106</v>
      </c>
      <c r="U3103" s="36" t="s">
        <v>1059</v>
      </c>
    </row>
    <row r="3104" spans="10:21" x14ac:dyDescent="0.25">
      <c r="J3104" s="37">
        <v>42992</v>
      </c>
      <c r="K3104" s="36">
        <f t="shared" si="240"/>
        <v>2017</v>
      </c>
      <c r="L3104" s="36" t="str">
        <f t="shared" si="241"/>
        <v>September</v>
      </c>
      <c r="M3104" s="36">
        <f t="shared" si="242"/>
        <v>38</v>
      </c>
      <c r="N3104" s="36">
        <f t="shared" si="243"/>
        <v>14</v>
      </c>
      <c r="O3104" s="36" t="str">
        <f t="shared" si="244"/>
        <v>201738</v>
      </c>
      <c r="P3104" s="36" t="str">
        <f>CONCATENATE(K3104,MONTH(ExpensesDBTable[[#This Row],[Date]]))</f>
        <v>20179</v>
      </c>
      <c r="Q3104" s="36" t="s">
        <v>182</v>
      </c>
      <c r="R3104" s="36" t="s">
        <v>16</v>
      </c>
      <c r="S3104" s="38">
        <v>898.63</v>
      </c>
      <c r="T3104" s="36" t="s">
        <v>106</v>
      </c>
      <c r="U3104" s="36" t="s">
        <v>2668</v>
      </c>
    </row>
    <row r="3105" spans="10:21" x14ac:dyDescent="0.25">
      <c r="J3105" s="37">
        <v>42993</v>
      </c>
      <c r="K3105" s="36">
        <f t="shared" si="240"/>
        <v>2017</v>
      </c>
      <c r="L3105" s="36" t="str">
        <f t="shared" si="241"/>
        <v>September</v>
      </c>
      <c r="M3105" s="36">
        <f t="shared" si="242"/>
        <v>38</v>
      </c>
      <c r="N3105" s="36">
        <f t="shared" si="243"/>
        <v>15</v>
      </c>
      <c r="O3105" s="36" t="str">
        <f t="shared" si="244"/>
        <v>201738</v>
      </c>
      <c r="P3105" s="36" t="str">
        <f>CONCATENATE(K3105,MONTH(ExpensesDBTable[[#This Row],[Date]]))</f>
        <v>20179</v>
      </c>
      <c r="Q3105" s="36" t="s">
        <v>199</v>
      </c>
      <c r="R3105" s="36" t="s">
        <v>14</v>
      </c>
      <c r="S3105" s="38">
        <v>15.5</v>
      </c>
      <c r="T3105" s="36" t="s">
        <v>100</v>
      </c>
      <c r="U3105" s="36" t="s">
        <v>2669</v>
      </c>
    </row>
    <row r="3106" spans="10:21" x14ac:dyDescent="0.25">
      <c r="J3106" s="37">
        <v>42993</v>
      </c>
      <c r="K3106" s="36">
        <f t="shared" si="240"/>
        <v>2017</v>
      </c>
      <c r="L3106" s="36" t="str">
        <f t="shared" si="241"/>
        <v>September</v>
      </c>
      <c r="M3106" s="36">
        <f t="shared" si="242"/>
        <v>38</v>
      </c>
      <c r="N3106" s="36">
        <f t="shared" si="243"/>
        <v>15</v>
      </c>
      <c r="O3106" s="36" t="str">
        <f t="shared" si="244"/>
        <v>201738</v>
      </c>
      <c r="P3106" s="36" t="str">
        <f>CONCATENATE(K3106,MONTH(ExpensesDBTable[[#This Row],[Date]]))</f>
        <v>20179</v>
      </c>
      <c r="Q3106" s="36" t="s">
        <v>108</v>
      </c>
      <c r="R3106" s="36" t="s">
        <v>14</v>
      </c>
      <c r="S3106" s="38">
        <v>7.99</v>
      </c>
      <c r="T3106" s="36" t="s">
        <v>100</v>
      </c>
      <c r="U3106" s="36" t="s">
        <v>462</v>
      </c>
    </row>
    <row r="3107" spans="10:21" x14ac:dyDescent="0.25">
      <c r="J3107" s="37">
        <v>42993</v>
      </c>
      <c r="K3107" s="36">
        <f t="shared" si="240"/>
        <v>2017</v>
      </c>
      <c r="L3107" s="36" t="str">
        <f t="shared" si="241"/>
        <v>September</v>
      </c>
      <c r="M3107" s="36">
        <f t="shared" si="242"/>
        <v>38</v>
      </c>
      <c r="N3107" s="36">
        <f t="shared" si="243"/>
        <v>15</v>
      </c>
      <c r="O3107" s="36" t="str">
        <f t="shared" si="244"/>
        <v>201738</v>
      </c>
      <c r="P3107" s="36" t="str">
        <f>CONCATENATE(K3107,MONTH(ExpensesDBTable[[#This Row],[Date]]))</f>
        <v>20179</v>
      </c>
      <c r="Q3107" s="36" t="s">
        <v>182</v>
      </c>
      <c r="R3107" s="36" t="s">
        <v>14</v>
      </c>
      <c r="S3107" s="38">
        <v>4.4800000000000004</v>
      </c>
      <c r="T3107" s="36" t="s">
        <v>100</v>
      </c>
      <c r="U3107" s="36" t="s">
        <v>241</v>
      </c>
    </row>
    <row r="3108" spans="10:21" x14ac:dyDescent="0.25">
      <c r="J3108" s="37">
        <v>42993</v>
      </c>
      <c r="K3108" s="36">
        <f t="shared" si="240"/>
        <v>2017</v>
      </c>
      <c r="L3108" s="36" t="str">
        <f t="shared" si="241"/>
        <v>September</v>
      </c>
      <c r="M3108" s="36">
        <f t="shared" si="242"/>
        <v>38</v>
      </c>
      <c r="N3108" s="36">
        <f t="shared" si="243"/>
        <v>15</v>
      </c>
      <c r="O3108" s="36" t="str">
        <f t="shared" si="244"/>
        <v>201738</v>
      </c>
      <c r="P3108" s="36" t="str">
        <f>CONCATENATE(K3108,MONTH(ExpensesDBTable[[#This Row],[Date]]))</f>
        <v>20179</v>
      </c>
      <c r="Q3108" s="36" t="s">
        <v>182</v>
      </c>
      <c r="R3108" s="36" t="s">
        <v>14</v>
      </c>
      <c r="S3108" s="38">
        <v>3.8</v>
      </c>
      <c r="T3108" s="36" t="s">
        <v>100</v>
      </c>
      <c r="U3108" s="36" t="s">
        <v>1392</v>
      </c>
    </row>
    <row r="3109" spans="10:21" x14ac:dyDescent="0.25">
      <c r="J3109" s="37">
        <v>42993</v>
      </c>
      <c r="K3109" s="36">
        <f t="shared" si="240"/>
        <v>2017</v>
      </c>
      <c r="L3109" s="36" t="str">
        <f t="shared" si="241"/>
        <v>September</v>
      </c>
      <c r="M3109" s="36">
        <f t="shared" si="242"/>
        <v>38</v>
      </c>
      <c r="N3109" s="36">
        <f t="shared" si="243"/>
        <v>15</v>
      </c>
      <c r="O3109" s="36" t="str">
        <f t="shared" si="244"/>
        <v>201738</v>
      </c>
      <c r="P3109" s="36" t="str">
        <f>CONCATENATE(K3109,MONTH(ExpensesDBTable[[#This Row],[Date]]))</f>
        <v>20179</v>
      </c>
      <c r="Q3109" s="36" t="s">
        <v>182</v>
      </c>
      <c r="R3109" s="36" t="s">
        <v>14</v>
      </c>
      <c r="S3109" s="38">
        <v>4</v>
      </c>
      <c r="T3109" s="36" t="s">
        <v>100</v>
      </c>
      <c r="U3109" s="36" t="s">
        <v>2670</v>
      </c>
    </row>
    <row r="3110" spans="10:21" x14ac:dyDescent="0.25">
      <c r="J3110" s="37">
        <v>42993</v>
      </c>
      <c r="K3110" s="36">
        <f t="shared" si="240"/>
        <v>2017</v>
      </c>
      <c r="L3110" s="36" t="str">
        <f t="shared" si="241"/>
        <v>September</v>
      </c>
      <c r="M3110" s="36">
        <f t="shared" si="242"/>
        <v>38</v>
      </c>
      <c r="N3110" s="36">
        <f t="shared" si="243"/>
        <v>15</v>
      </c>
      <c r="O3110" s="36" t="str">
        <f t="shared" si="244"/>
        <v>201738</v>
      </c>
      <c r="P3110" s="36" t="str">
        <f>CONCATENATE(K3110,MONTH(ExpensesDBTable[[#This Row],[Date]]))</f>
        <v>20179</v>
      </c>
      <c r="Q3110" s="36" t="s">
        <v>1051</v>
      </c>
      <c r="R3110" s="36" t="s">
        <v>14</v>
      </c>
      <c r="S3110" s="38">
        <v>9.52</v>
      </c>
      <c r="T3110" s="36" t="s">
        <v>100</v>
      </c>
      <c r="U3110" s="36" t="s">
        <v>2671</v>
      </c>
    </row>
    <row r="3111" spans="10:21" x14ac:dyDescent="0.25">
      <c r="J3111" s="37">
        <v>42993</v>
      </c>
      <c r="K3111" s="36">
        <f t="shared" si="240"/>
        <v>2017</v>
      </c>
      <c r="L3111" s="36" t="str">
        <f t="shared" si="241"/>
        <v>September</v>
      </c>
      <c r="M3111" s="36">
        <f t="shared" si="242"/>
        <v>38</v>
      </c>
      <c r="N3111" s="36">
        <f t="shared" si="243"/>
        <v>15</v>
      </c>
      <c r="O3111" s="36" t="str">
        <f t="shared" si="244"/>
        <v>201738</v>
      </c>
      <c r="P3111" s="36" t="str">
        <f>CONCATENATE(K3111,MONTH(ExpensesDBTable[[#This Row],[Date]]))</f>
        <v>20179</v>
      </c>
      <c r="Q3111" s="36" t="s">
        <v>182</v>
      </c>
      <c r="R3111" s="36" t="s">
        <v>14</v>
      </c>
      <c r="S3111" s="38">
        <v>11</v>
      </c>
      <c r="T3111" s="36" t="s">
        <v>100</v>
      </c>
      <c r="U3111" s="36" t="s">
        <v>2672</v>
      </c>
    </row>
    <row r="3112" spans="10:21" x14ac:dyDescent="0.25">
      <c r="J3112" s="37">
        <v>42993</v>
      </c>
      <c r="K3112" s="36">
        <f t="shared" si="240"/>
        <v>2017</v>
      </c>
      <c r="L3112" s="36" t="str">
        <f t="shared" si="241"/>
        <v>September</v>
      </c>
      <c r="M3112" s="36">
        <f t="shared" si="242"/>
        <v>38</v>
      </c>
      <c r="N3112" s="36">
        <f t="shared" si="243"/>
        <v>15</v>
      </c>
      <c r="O3112" s="36" t="str">
        <f t="shared" si="244"/>
        <v>201738</v>
      </c>
      <c r="P3112" s="36" t="str">
        <f>CONCATENATE(K3112,MONTH(ExpensesDBTable[[#This Row],[Date]]))</f>
        <v>20179</v>
      </c>
      <c r="Q3112" s="36" t="s">
        <v>182</v>
      </c>
      <c r="R3112" s="36" t="s">
        <v>18</v>
      </c>
      <c r="S3112" s="38">
        <v>58.07</v>
      </c>
      <c r="T3112" s="36" t="s">
        <v>106</v>
      </c>
      <c r="U3112" s="36" t="s">
        <v>2673</v>
      </c>
    </row>
    <row r="3113" spans="10:21" x14ac:dyDescent="0.25">
      <c r="J3113" s="37">
        <v>42995</v>
      </c>
      <c r="K3113" s="36">
        <f t="shared" si="240"/>
        <v>2017</v>
      </c>
      <c r="L3113" s="36" t="str">
        <f t="shared" si="241"/>
        <v>September</v>
      </c>
      <c r="M3113" s="36">
        <f t="shared" si="242"/>
        <v>38</v>
      </c>
      <c r="N3113" s="36">
        <f t="shared" si="243"/>
        <v>17</v>
      </c>
      <c r="O3113" s="36" t="str">
        <f t="shared" si="244"/>
        <v>201738</v>
      </c>
      <c r="P3113" s="36" t="str">
        <f>CONCATENATE(K3113,MONTH(ExpensesDBTable[[#This Row],[Date]]))</f>
        <v>20179</v>
      </c>
      <c r="Q3113" s="36" t="s">
        <v>182</v>
      </c>
      <c r="R3113" s="36" t="s">
        <v>14</v>
      </c>
      <c r="S3113" s="38">
        <v>24.53</v>
      </c>
      <c r="T3113" s="36" t="s">
        <v>100</v>
      </c>
      <c r="U3113" s="36" t="s">
        <v>2674</v>
      </c>
    </row>
    <row r="3114" spans="10:21" x14ac:dyDescent="0.25">
      <c r="J3114" s="37">
        <v>42995</v>
      </c>
      <c r="K3114" s="36">
        <f t="shared" si="240"/>
        <v>2017</v>
      </c>
      <c r="L3114" s="36" t="str">
        <f t="shared" si="241"/>
        <v>September</v>
      </c>
      <c r="M3114" s="36">
        <f t="shared" si="242"/>
        <v>38</v>
      </c>
      <c r="N3114" s="36">
        <f t="shared" si="243"/>
        <v>17</v>
      </c>
      <c r="O3114" s="36" t="str">
        <f t="shared" si="244"/>
        <v>201738</v>
      </c>
      <c r="P3114" s="36" t="str">
        <f>CONCATENATE(K3114,MONTH(ExpensesDBTable[[#This Row],[Date]]))</f>
        <v>20179</v>
      </c>
      <c r="Q3114" s="36" t="s">
        <v>182</v>
      </c>
      <c r="R3114" s="36" t="s">
        <v>14</v>
      </c>
      <c r="S3114" s="38">
        <v>5</v>
      </c>
      <c r="T3114" s="36" t="s">
        <v>100</v>
      </c>
      <c r="U3114" s="36" t="s">
        <v>2398</v>
      </c>
    </row>
    <row r="3115" spans="10:21" x14ac:dyDescent="0.25">
      <c r="J3115" s="37">
        <v>42995</v>
      </c>
      <c r="K3115" s="36">
        <f t="shared" si="240"/>
        <v>2017</v>
      </c>
      <c r="L3115" s="36" t="str">
        <f t="shared" si="241"/>
        <v>September</v>
      </c>
      <c r="M3115" s="36">
        <f t="shared" si="242"/>
        <v>38</v>
      </c>
      <c r="N3115" s="36">
        <f t="shared" si="243"/>
        <v>17</v>
      </c>
      <c r="O3115" s="36" t="str">
        <f t="shared" si="244"/>
        <v>201738</v>
      </c>
      <c r="P3115" s="36" t="str">
        <f>CONCATENATE(K3115,MONTH(ExpensesDBTable[[#This Row],[Date]]))</f>
        <v>20179</v>
      </c>
      <c r="Q3115" s="36" t="s">
        <v>128</v>
      </c>
      <c r="R3115" s="36" t="s">
        <v>22</v>
      </c>
      <c r="S3115" s="38">
        <v>324.72000000000003</v>
      </c>
      <c r="T3115" s="36" t="s">
        <v>106</v>
      </c>
      <c r="U3115" s="36" t="s">
        <v>2675</v>
      </c>
    </row>
    <row r="3116" spans="10:21" x14ac:dyDescent="0.25">
      <c r="J3116" s="37">
        <v>42995</v>
      </c>
      <c r="K3116" s="36">
        <f t="shared" si="240"/>
        <v>2017</v>
      </c>
      <c r="L3116" s="36" t="str">
        <f t="shared" si="241"/>
        <v>September</v>
      </c>
      <c r="M3116" s="36">
        <f t="shared" si="242"/>
        <v>38</v>
      </c>
      <c r="N3116" s="36">
        <f t="shared" si="243"/>
        <v>17</v>
      </c>
      <c r="O3116" s="36" t="str">
        <f t="shared" si="244"/>
        <v>201738</v>
      </c>
      <c r="P3116" s="36" t="str">
        <f>CONCATENATE(K3116,MONTH(ExpensesDBTable[[#This Row],[Date]]))</f>
        <v>20179</v>
      </c>
      <c r="Q3116" s="36" t="s">
        <v>592</v>
      </c>
      <c r="R3116" s="36" t="s">
        <v>14</v>
      </c>
      <c r="S3116" s="38">
        <v>26.97</v>
      </c>
      <c r="T3116" s="36" t="s">
        <v>100</v>
      </c>
      <c r="U3116" s="36" t="s">
        <v>2676</v>
      </c>
    </row>
    <row r="3117" spans="10:21" x14ac:dyDescent="0.25">
      <c r="J3117" s="37">
        <v>42995</v>
      </c>
      <c r="K3117" s="36">
        <f t="shared" si="240"/>
        <v>2017</v>
      </c>
      <c r="L3117" s="36" t="str">
        <f t="shared" si="241"/>
        <v>September</v>
      </c>
      <c r="M3117" s="36">
        <f t="shared" si="242"/>
        <v>38</v>
      </c>
      <c r="N3117" s="36">
        <f t="shared" si="243"/>
        <v>17</v>
      </c>
      <c r="O3117" s="36" t="str">
        <f t="shared" si="244"/>
        <v>201738</v>
      </c>
      <c r="P3117" s="36" t="str">
        <f>CONCATENATE(K3117,MONTH(ExpensesDBTable[[#This Row],[Date]]))</f>
        <v>20179</v>
      </c>
      <c r="Q3117" s="36" t="s">
        <v>1192</v>
      </c>
      <c r="R3117" s="36" t="s">
        <v>21</v>
      </c>
      <c r="S3117" s="38">
        <v>1520</v>
      </c>
      <c r="T3117" s="36" t="s">
        <v>106</v>
      </c>
      <c r="U3117" s="36" t="s">
        <v>683</v>
      </c>
    </row>
    <row r="3118" spans="10:21" x14ac:dyDescent="0.25">
      <c r="J3118" s="37">
        <v>42995</v>
      </c>
      <c r="K3118" s="36">
        <f t="shared" si="240"/>
        <v>2017</v>
      </c>
      <c r="L3118" s="36" t="str">
        <f t="shared" si="241"/>
        <v>September</v>
      </c>
      <c r="M3118" s="36">
        <f t="shared" si="242"/>
        <v>38</v>
      </c>
      <c r="N3118" s="36">
        <f t="shared" si="243"/>
        <v>17</v>
      </c>
      <c r="O3118" s="36" t="str">
        <f t="shared" si="244"/>
        <v>201738</v>
      </c>
      <c r="P3118" s="36" t="str">
        <f>CONCATENATE(K3118,MONTH(ExpensesDBTable[[#This Row],[Date]]))</f>
        <v>20179</v>
      </c>
      <c r="Q3118" s="36" t="s">
        <v>1051</v>
      </c>
      <c r="R3118" s="36" t="s">
        <v>14</v>
      </c>
      <c r="S3118" s="38">
        <v>15.61</v>
      </c>
      <c r="T3118" s="36" t="s">
        <v>100</v>
      </c>
      <c r="U3118" s="36" t="s">
        <v>2677</v>
      </c>
    </row>
    <row r="3119" spans="10:21" x14ac:dyDescent="0.25">
      <c r="J3119" s="37">
        <v>42996</v>
      </c>
      <c r="K3119" s="36">
        <f t="shared" si="240"/>
        <v>2017</v>
      </c>
      <c r="L3119" s="36" t="str">
        <f t="shared" si="241"/>
        <v>September</v>
      </c>
      <c r="M3119" s="36">
        <f t="shared" si="242"/>
        <v>39</v>
      </c>
      <c r="N3119" s="36">
        <f t="shared" si="243"/>
        <v>18</v>
      </c>
      <c r="O3119" s="36" t="str">
        <f t="shared" si="244"/>
        <v>201739</v>
      </c>
      <c r="P3119" s="36" t="str">
        <f>CONCATENATE(K3119,MONTH(ExpensesDBTable[[#This Row],[Date]]))</f>
        <v>20179</v>
      </c>
      <c r="Q3119" s="36" t="s">
        <v>108</v>
      </c>
      <c r="R3119" s="36" t="s">
        <v>17</v>
      </c>
      <c r="S3119" s="38">
        <v>19.600000000000001</v>
      </c>
      <c r="T3119" s="36" t="s">
        <v>100</v>
      </c>
      <c r="U3119" s="36" t="s">
        <v>2678</v>
      </c>
    </row>
    <row r="3120" spans="10:21" x14ac:dyDescent="0.25">
      <c r="J3120" s="37">
        <v>42996</v>
      </c>
      <c r="K3120" s="36">
        <f t="shared" si="240"/>
        <v>2017</v>
      </c>
      <c r="L3120" s="36" t="str">
        <f t="shared" si="241"/>
        <v>September</v>
      </c>
      <c r="M3120" s="36">
        <f t="shared" si="242"/>
        <v>39</v>
      </c>
      <c r="N3120" s="36">
        <f t="shared" si="243"/>
        <v>18</v>
      </c>
      <c r="O3120" s="36" t="str">
        <f t="shared" si="244"/>
        <v>201739</v>
      </c>
      <c r="P3120" s="36" t="str">
        <f>CONCATENATE(K3120,MONTH(ExpensesDBTable[[#This Row],[Date]]))</f>
        <v>20179</v>
      </c>
      <c r="Q3120" s="36" t="s">
        <v>1238</v>
      </c>
      <c r="R3120" s="36" t="s">
        <v>22</v>
      </c>
      <c r="S3120" s="38">
        <v>41.08</v>
      </c>
      <c r="T3120" s="36" t="s">
        <v>106</v>
      </c>
      <c r="U3120" s="36" t="s">
        <v>1238</v>
      </c>
    </row>
    <row r="3121" spans="10:21" x14ac:dyDescent="0.25">
      <c r="J3121" s="37">
        <v>42996</v>
      </c>
      <c r="K3121" s="36">
        <f t="shared" si="240"/>
        <v>2017</v>
      </c>
      <c r="L3121" s="36" t="str">
        <f t="shared" si="241"/>
        <v>September</v>
      </c>
      <c r="M3121" s="36">
        <f t="shared" si="242"/>
        <v>39</v>
      </c>
      <c r="N3121" s="36">
        <f t="shared" si="243"/>
        <v>18</v>
      </c>
      <c r="O3121" s="36" t="str">
        <f t="shared" si="244"/>
        <v>201739</v>
      </c>
      <c r="P3121" s="36" t="str">
        <f>CONCATENATE(K3121,MONTH(ExpensesDBTable[[#This Row],[Date]]))</f>
        <v>20179</v>
      </c>
      <c r="Q3121" s="36" t="s">
        <v>1051</v>
      </c>
      <c r="R3121" s="36" t="s">
        <v>14</v>
      </c>
      <c r="S3121" s="38">
        <v>3.6</v>
      </c>
      <c r="T3121" s="36" t="s">
        <v>100</v>
      </c>
      <c r="U3121" s="36" t="s">
        <v>2679</v>
      </c>
    </row>
    <row r="3122" spans="10:21" x14ac:dyDescent="0.25">
      <c r="J3122" s="37">
        <v>42996</v>
      </c>
      <c r="K3122" s="36">
        <f t="shared" si="240"/>
        <v>2017</v>
      </c>
      <c r="L3122" s="36" t="str">
        <f t="shared" si="241"/>
        <v>September</v>
      </c>
      <c r="M3122" s="36">
        <f t="shared" si="242"/>
        <v>39</v>
      </c>
      <c r="N3122" s="36">
        <f t="shared" si="243"/>
        <v>18</v>
      </c>
      <c r="O3122" s="36" t="str">
        <f t="shared" si="244"/>
        <v>201739</v>
      </c>
      <c r="P3122" s="36" t="str">
        <f>CONCATENATE(K3122,MONTH(ExpensesDBTable[[#This Row],[Date]]))</f>
        <v>20179</v>
      </c>
      <c r="Q3122" s="36" t="s">
        <v>2470</v>
      </c>
      <c r="R3122" s="36" t="s">
        <v>26</v>
      </c>
      <c r="S3122" s="38">
        <v>13</v>
      </c>
      <c r="T3122" s="36" t="s">
        <v>106</v>
      </c>
      <c r="U3122" s="36" t="s">
        <v>2618</v>
      </c>
    </row>
    <row r="3123" spans="10:21" x14ac:dyDescent="0.25">
      <c r="J3123" s="37">
        <v>43000</v>
      </c>
      <c r="K3123" s="36">
        <f t="shared" si="240"/>
        <v>2017</v>
      </c>
      <c r="L3123" s="36" t="str">
        <f t="shared" si="241"/>
        <v>September</v>
      </c>
      <c r="M3123" s="36">
        <f t="shared" si="242"/>
        <v>39</v>
      </c>
      <c r="N3123" s="36">
        <f t="shared" si="243"/>
        <v>22</v>
      </c>
      <c r="O3123" s="36" t="str">
        <f t="shared" si="244"/>
        <v>201739</v>
      </c>
      <c r="P3123" s="36" t="str">
        <f>CONCATENATE(K3123,MONTH(ExpensesDBTable[[#This Row],[Date]]))</f>
        <v>20179</v>
      </c>
      <c r="Q3123" s="36" t="s">
        <v>119</v>
      </c>
      <c r="R3123" s="36" t="s">
        <v>14</v>
      </c>
      <c r="S3123" s="38">
        <v>1.5</v>
      </c>
      <c r="T3123" s="36" t="s">
        <v>100</v>
      </c>
      <c r="U3123" s="36" t="s">
        <v>386</v>
      </c>
    </row>
    <row r="3124" spans="10:21" x14ac:dyDescent="0.25">
      <c r="J3124" s="37">
        <v>43000</v>
      </c>
      <c r="K3124" s="36">
        <f t="shared" si="240"/>
        <v>2017</v>
      </c>
      <c r="L3124" s="36" t="str">
        <f t="shared" si="241"/>
        <v>September</v>
      </c>
      <c r="M3124" s="36">
        <f t="shared" si="242"/>
        <v>39</v>
      </c>
      <c r="N3124" s="36">
        <f t="shared" si="243"/>
        <v>22</v>
      </c>
      <c r="O3124" s="36" t="str">
        <f t="shared" si="244"/>
        <v>201739</v>
      </c>
      <c r="P3124" s="36" t="str">
        <f>CONCATENATE(K3124,MONTH(ExpensesDBTable[[#This Row],[Date]]))</f>
        <v>20179</v>
      </c>
      <c r="Q3124" s="36" t="s">
        <v>182</v>
      </c>
      <c r="R3124" s="36" t="s">
        <v>14</v>
      </c>
      <c r="S3124" s="38">
        <v>3.22</v>
      </c>
      <c r="T3124" s="36" t="s">
        <v>100</v>
      </c>
      <c r="U3124" s="36" t="s">
        <v>357</v>
      </c>
    </row>
    <row r="3125" spans="10:21" x14ac:dyDescent="0.25">
      <c r="J3125" s="37">
        <v>43000</v>
      </c>
      <c r="K3125" s="36">
        <f t="shared" si="240"/>
        <v>2017</v>
      </c>
      <c r="L3125" s="36" t="str">
        <f t="shared" si="241"/>
        <v>September</v>
      </c>
      <c r="M3125" s="36">
        <f t="shared" si="242"/>
        <v>39</v>
      </c>
      <c r="N3125" s="36">
        <f t="shared" si="243"/>
        <v>22</v>
      </c>
      <c r="O3125" s="36" t="str">
        <f t="shared" si="244"/>
        <v>201739</v>
      </c>
      <c r="P3125" s="36" t="str">
        <f>CONCATENATE(K3125,MONTH(ExpensesDBTable[[#This Row],[Date]]))</f>
        <v>20179</v>
      </c>
      <c r="Q3125" s="36" t="s">
        <v>182</v>
      </c>
      <c r="R3125" s="36" t="s">
        <v>14</v>
      </c>
      <c r="S3125" s="38">
        <v>7.15</v>
      </c>
      <c r="T3125" s="36" t="s">
        <v>100</v>
      </c>
      <c r="U3125" s="36" t="s">
        <v>2680</v>
      </c>
    </row>
    <row r="3126" spans="10:21" x14ac:dyDescent="0.25">
      <c r="J3126" s="37">
        <v>43000</v>
      </c>
      <c r="K3126" s="36">
        <f t="shared" si="240"/>
        <v>2017</v>
      </c>
      <c r="L3126" s="36" t="str">
        <f t="shared" si="241"/>
        <v>September</v>
      </c>
      <c r="M3126" s="36">
        <f t="shared" si="242"/>
        <v>39</v>
      </c>
      <c r="N3126" s="36">
        <f t="shared" si="243"/>
        <v>22</v>
      </c>
      <c r="O3126" s="36" t="str">
        <f t="shared" si="244"/>
        <v>201739</v>
      </c>
      <c r="P3126" s="36" t="str">
        <f>CONCATENATE(K3126,MONTH(ExpensesDBTable[[#This Row],[Date]]))</f>
        <v>20179</v>
      </c>
      <c r="Q3126" s="36" t="s">
        <v>108</v>
      </c>
      <c r="R3126" s="36" t="s">
        <v>14</v>
      </c>
      <c r="S3126" s="38">
        <v>5.64</v>
      </c>
      <c r="T3126" s="36" t="s">
        <v>100</v>
      </c>
      <c r="U3126" s="36" t="s">
        <v>2681</v>
      </c>
    </row>
    <row r="3127" spans="10:21" x14ac:dyDescent="0.25">
      <c r="J3127" s="37">
        <v>43000</v>
      </c>
      <c r="K3127" s="36">
        <f t="shared" si="240"/>
        <v>2017</v>
      </c>
      <c r="L3127" s="36" t="str">
        <f t="shared" si="241"/>
        <v>September</v>
      </c>
      <c r="M3127" s="36">
        <f t="shared" si="242"/>
        <v>39</v>
      </c>
      <c r="N3127" s="36">
        <f t="shared" si="243"/>
        <v>22</v>
      </c>
      <c r="O3127" s="36" t="str">
        <f t="shared" si="244"/>
        <v>201739</v>
      </c>
      <c r="P3127" s="36" t="str">
        <f>CONCATENATE(K3127,MONTH(ExpensesDBTable[[#This Row],[Date]]))</f>
        <v>20179</v>
      </c>
      <c r="Q3127" s="36" t="s">
        <v>1051</v>
      </c>
      <c r="R3127" s="36" t="s">
        <v>14</v>
      </c>
      <c r="S3127" s="38">
        <v>26.78</v>
      </c>
      <c r="T3127" s="36" t="s">
        <v>100</v>
      </c>
      <c r="U3127" s="36" t="s">
        <v>2682</v>
      </c>
    </row>
    <row r="3128" spans="10:21" x14ac:dyDescent="0.25">
      <c r="J3128" s="37">
        <v>43000</v>
      </c>
      <c r="K3128" s="36">
        <f t="shared" si="240"/>
        <v>2017</v>
      </c>
      <c r="L3128" s="36" t="str">
        <f t="shared" si="241"/>
        <v>September</v>
      </c>
      <c r="M3128" s="36">
        <f t="shared" si="242"/>
        <v>39</v>
      </c>
      <c r="N3128" s="36">
        <f t="shared" si="243"/>
        <v>22</v>
      </c>
      <c r="O3128" s="36" t="str">
        <f t="shared" si="244"/>
        <v>201739</v>
      </c>
      <c r="P3128" s="36" t="str">
        <f>CONCATENATE(K3128,MONTH(ExpensesDBTable[[#This Row],[Date]]))</f>
        <v>20179</v>
      </c>
      <c r="Q3128" s="36" t="s">
        <v>182</v>
      </c>
      <c r="R3128" s="36" t="s">
        <v>14</v>
      </c>
      <c r="S3128" s="38">
        <v>3.75</v>
      </c>
      <c r="T3128" s="36" t="s">
        <v>100</v>
      </c>
      <c r="U3128" s="36" t="s">
        <v>1749</v>
      </c>
    </row>
    <row r="3129" spans="10:21" x14ac:dyDescent="0.25">
      <c r="J3129" s="37">
        <v>43000</v>
      </c>
      <c r="K3129" s="36">
        <f t="shared" si="240"/>
        <v>2017</v>
      </c>
      <c r="L3129" s="36" t="str">
        <f t="shared" si="241"/>
        <v>September</v>
      </c>
      <c r="M3129" s="36">
        <f t="shared" si="242"/>
        <v>39</v>
      </c>
      <c r="N3129" s="36">
        <f t="shared" si="243"/>
        <v>22</v>
      </c>
      <c r="O3129" s="36" t="str">
        <f t="shared" si="244"/>
        <v>201739</v>
      </c>
      <c r="P3129" s="36" t="str">
        <f>CONCATENATE(K3129,MONTH(ExpensesDBTable[[#This Row],[Date]]))</f>
        <v>20179</v>
      </c>
      <c r="Q3129" s="36" t="s">
        <v>199</v>
      </c>
      <c r="R3129" s="36" t="s">
        <v>14</v>
      </c>
      <c r="S3129" s="38">
        <v>12.5</v>
      </c>
      <c r="T3129" s="36" t="s">
        <v>100</v>
      </c>
      <c r="U3129" s="36" t="s">
        <v>1216</v>
      </c>
    </row>
    <row r="3130" spans="10:21" x14ac:dyDescent="0.25">
      <c r="J3130" s="37">
        <v>43000</v>
      </c>
      <c r="K3130" s="36">
        <f t="shared" si="240"/>
        <v>2017</v>
      </c>
      <c r="L3130" s="36" t="str">
        <f t="shared" si="241"/>
        <v>September</v>
      </c>
      <c r="M3130" s="36">
        <f t="shared" si="242"/>
        <v>39</v>
      </c>
      <c r="N3130" s="36">
        <f t="shared" si="243"/>
        <v>22</v>
      </c>
      <c r="O3130" s="36" t="str">
        <f t="shared" si="244"/>
        <v>201739</v>
      </c>
      <c r="P3130" s="36" t="str">
        <f>CONCATENATE(K3130,MONTH(ExpensesDBTable[[#This Row],[Date]]))</f>
        <v>20179</v>
      </c>
      <c r="Q3130" s="36" t="s">
        <v>145</v>
      </c>
      <c r="R3130" s="36" t="s">
        <v>23</v>
      </c>
      <c r="S3130" s="38">
        <v>23.91</v>
      </c>
      <c r="T3130" s="36" t="s">
        <v>106</v>
      </c>
      <c r="U3130" s="36" t="s">
        <v>1590</v>
      </c>
    </row>
    <row r="3131" spans="10:21" x14ac:dyDescent="0.25">
      <c r="J3131" s="37">
        <v>43001</v>
      </c>
      <c r="K3131" s="36">
        <f t="shared" si="240"/>
        <v>2017</v>
      </c>
      <c r="L3131" s="36" t="str">
        <f t="shared" si="241"/>
        <v>September</v>
      </c>
      <c r="M3131" s="36">
        <f t="shared" si="242"/>
        <v>39</v>
      </c>
      <c r="N3131" s="36">
        <f t="shared" si="243"/>
        <v>23</v>
      </c>
      <c r="O3131" s="36" t="str">
        <f t="shared" si="244"/>
        <v>201739</v>
      </c>
      <c r="P3131" s="36" t="str">
        <f>CONCATENATE(K3131,MONTH(ExpensesDBTable[[#This Row],[Date]]))</f>
        <v>20179</v>
      </c>
      <c r="Q3131" s="36" t="s">
        <v>1238</v>
      </c>
      <c r="R3131" s="36" t="s">
        <v>22</v>
      </c>
      <c r="S3131" s="38">
        <v>20.04</v>
      </c>
      <c r="T3131" s="36" t="s">
        <v>106</v>
      </c>
      <c r="U3131" s="36" t="s">
        <v>1238</v>
      </c>
    </row>
    <row r="3132" spans="10:21" x14ac:dyDescent="0.25">
      <c r="J3132" s="37">
        <v>43001</v>
      </c>
      <c r="K3132" s="36">
        <f t="shared" si="240"/>
        <v>2017</v>
      </c>
      <c r="L3132" s="36" t="str">
        <f t="shared" si="241"/>
        <v>September</v>
      </c>
      <c r="M3132" s="36">
        <f t="shared" si="242"/>
        <v>39</v>
      </c>
      <c r="N3132" s="36">
        <f t="shared" si="243"/>
        <v>23</v>
      </c>
      <c r="O3132" s="36" t="str">
        <f t="shared" si="244"/>
        <v>201739</v>
      </c>
      <c r="P3132" s="36" t="str">
        <f>CONCATENATE(K3132,MONTH(ExpensesDBTable[[#This Row],[Date]]))</f>
        <v>20179</v>
      </c>
      <c r="Q3132" s="36" t="s">
        <v>122</v>
      </c>
      <c r="R3132" s="36" t="s">
        <v>11</v>
      </c>
      <c r="S3132" s="38">
        <v>10</v>
      </c>
      <c r="T3132" s="36" t="s">
        <v>100</v>
      </c>
      <c r="U3132" s="36" t="s">
        <v>509</v>
      </c>
    </row>
    <row r="3133" spans="10:21" x14ac:dyDescent="0.25">
      <c r="J3133" s="37">
        <v>43001</v>
      </c>
      <c r="K3133" s="36">
        <f t="shared" si="240"/>
        <v>2017</v>
      </c>
      <c r="L3133" s="36" t="str">
        <f t="shared" si="241"/>
        <v>September</v>
      </c>
      <c r="M3133" s="36">
        <f t="shared" si="242"/>
        <v>39</v>
      </c>
      <c r="N3133" s="36">
        <f t="shared" si="243"/>
        <v>23</v>
      </c>
      <c r="O3133" s="36" t="str">
        <f t="shared" si="244"/>
        <v>201739</v>
      </c>
      <c r="P3133" s="36" t="str">
        <f>CONCATENATE(K3133,MONTH(ExpensesDBTable[[#This Row],[Date]]))</f>
        <v>20179</v>
      </c>
      <c r="Q3133" s="36" t="s">
        <v>2470</v>
      </c>
      <c r="R3133" s="36" t="s">
        <v>26</v>
      </c>
      <c r="S3133" s="38">
        <v>19.5</v>
      </c>
      <c r="T3133" s="36" t="s">
        <v>106</v>
      </c>
      <c r="U3133" s="36" t="s">
        <v>2683</v>
      </c>
    </row>
    <row r="3134" spans="10:21" x14ac:dyDescent="0.25">
      <c r="J3134" s="37">
        <v>43001</v>
      </c>
      <c r="K3134" s="36">
        <f t="shared" si="240"/>
        <v>2017</v>
      </c>
      <c r="L3134" s="36" t="str">
        <f t="shared" si="241"/>
        <v>September</v>
      </c>
      <c r="M3134" s="36">
        <f t="shared" si="242"/>
        <v>39</v>
      </c>
      <c r="N3134" s="36">
        <f t="shared" si="243"/>
        <v>23</v>
      </c>
      <c r="O3134" s="36" t="str">
        <f t="shared" si="244"/>
        <v>201739</v>
      </c>
      <c r="P3134" s="36" t="str">
        <f>CONCATENATE(K3134,MONTH(ExpensesDBTable[[#This Row],[Date]]))</f>
        <v>20179</v>
      </c>
      <c r="Q3134" s="36" t="s">
        <v>1476</v>
      </c>
      <c r="R3134" s="36" t="s">
        <v>23</v>
      </c>
      <c r="S3134" s="38">
        <v>14</v>
      </c>
      <c r="T3134" s="36" t="s">
        <v>106</v>
      </c>
      <c r="U3134" s="36" t="s">
        <v>1476</v>
      </c>
    </row>
    <row r="3135" spans="10:21" x14ac:dyDescent="0.25">
      <c r="J3135" s="37">
        <v>43001</v>
      </c>
      <c r="K3135" s="36">
        <f t="shared" si="240"/>
        <v>2017</v>
      </c>
      <c r="L3135" s="36" t="str">
        <f t="shared" si="241"/>
        <v>September</v>
      </c>
      <c r="M3135" s="36">
        <f t="shared" si="242"/>
        <v>39</v>
      </c>
      <c r="N3135" s="36">
        <f t="shared" si="243"/>
        <v>23</v>
      </c>
      <c r="O3135" s="36" t="str">
        <f t="shared" si="244"/>
        <v>201739</v>
      </c>
      <c r="P3135" s="36" t="str">
        <f>CONCATENATE(K3135,MONTH(ExpensesDBTable[[#This Row],[Date]]))</f>
        <v>20179</v>
      </c>
      <c r="Q3135" s="36" t="s">
        <v>182</v>
      </c>
      <c r="R3135" s="36" t="s">
        <v>26</v>
      </c>
      <c r="S3135" s="38">
        <v>800</v>
      </c>
      <c r="T3135" s="36" t="s">
        <v>106</v>
      </c>
      <c r="U3135" s="36" t="s">
        <v>2684</v>
      </c>
    </row>
    <row r="3136" spans="10:21" x14ac:dyDescent="0.25">
      <c r="J3136" s="37">
        <v>43002</v>
      </c>
      <c r="K3136" s="36">
        <f t="shared" si="240"/>
        <v>2017</v>
      </c>
      <c r="L3136" s="36" t="str">
        <f t="shared" si="241"/>
        <v>September</v>
      </c>
      <c r="M3136" s="36">
        <f t="shared" si="242"/>
        <v>39</v>
      </c>
      <c r="N3136" s="36">
        <f t="shared" si="243"/>
        <v>24</v>
      </c>
      <c r="O3136" s="36" t="str">
        <f t="shared" si="244"/>
        <v>201739</v>
      </c>
      <c r="P3136" s="36" t="str">
        <f>CONCATENATE(K3136,MONTH(ExpensesDBTable[[#This Row],[Date]]))</f>
        <v>20179</v>
      </c>
      <c r="Q3136" s="36" t="s">
        <v>182</v>
      </c>
      <c r="R3136" s="36" t="s">
        <v>14</v>
      </c>
      <c r="S3136" s="38">
        <v>9.4499999999999993</v>
      </c>
      <c r="T3136" s="36" t="s">
        <v>100</v>
      </c>
      <c r="U3136" s="36" t="s">
        <v>2412</v>
      </c>
    </row>
    <row r="3137" spans="10:21" x14ac:dyDescent="0.25">
      <c r="J3137" s="37">
        <v>43002</v>
      </c>
      <c r="K3137" s="36">
        <f t="shared" si="240"/>
        <v>2017</v>
      </c>
      <c r="L3137" s="36" t="str">
        <f t="shared" si="241"/>
        <v>September</v>
      </c>
      <c r="M3137" s="36">
        <f t="shared" si="242"/>
        <v>39</v>
      </c>
      <c r="N3137" s="36">
        <f t="shared" si="243"/>
        <v>24</v>
      </c>
      <c r="O3137" s="36" t="str">
        <f t="shared" si="244"/>
        <v>201739</v>
      </c>
      <c r="P3137" s="36" t="str">
        <f>CONCATENATE(K3137,MONTH(ExpensesDBTable[[#This Row],[Date]]))</f>
        <v>20179</v>
      </c>
      <c r="Q3137" s="36" t="s">
        <v>182</v>
      </c>
      <c r="R3137" s="36" t="s">
        <v>14</v>
      </c>
      <c r="S3137" s="38">
        <v>9.7899999999999991</v>
      </c>
      <c r="T3137" s="36" t="s">
        <v>100</v>
      </c>
      <c r="U3137" s="36" t="s">
        <v>1085</v>
      </c>
    </row>
    <row r="3138" spans="10:21" x14ac:dyDescent="0.25">
      <c r="J3138" s="37">
        <v>43002</v>
      </c>
      <c r="K3138" s="36">
        <f t="shared" si="240"/>
        <v>2017</v>
      </c>
      <c r="L3138" s="36" t="str">
        <f t="shared" si="241"/>
        <v>September</v>
      </c>
      <c r="M3138" s="36">
        <f t="shared" si="242"/>
        <v>39</v>
      </c>
      <c r="N3138" s="36">
        <f t="shared" si="243"/>
        <v>24</v>
      </c>
      <c r="O3138" s="36" t="str">
        <f t="shared" si="244"/>
        <v>201739</v>
      </c>
      <c r="P3138" s="36" t="str">
        <f>CONCATENATE(K3138,MONTH(ExpensesDBTable[[#This Row],[Date]]))</f>
        <v>20179</v>
      </c>
      <c r="Q3138" s="36" t="s">
        <v>1051</v>
      </c>
      <c r="R3138" s="36" t="s">
        <v>14</v>
      </c>
      <c r="S3138" s="38">
        <v>13.91</v>
      </c>
      <c r="T3138" s="36" t="s">
        <v>100</v>
      </c>
      <c r="U3138" s="36" t="s">
        <v>2685</v>
      </c>
    </row>
    <row r="3139" spans="10:21" x14ac:dyDescent="0.25">
      <c r="J3139" s="37">
        <v>43003</v>
      </c>
      <c r="K3139" s="36">
        <f t="shared" si="240"/>
        <v>2017</v>
      </c>
      <c r="L3139" s="36" t="str">
        <f t="shared" si="241"/>
        <v>September</v>
      </c>
      <c r="M3139" s="36">
        <f t="shared" si="242"/>
        <v>40</v>
      </c>
      <c r="N3139" s="36">
        <f t="shared" si="243"/>
        <v>25</v>
      </c>
      <c r="O3139" s="36" t="str">
        <f t="shared" si="244"/>
        <v>201740</v>
      </c>
      <c r="P3139" s="36" t="str">
        <f>CONCATENATE(K3139,MONTH(ExpensesDBTable[[#This Row],[Date]]))</f>
        <v>20179</v>
      </c>
      <c r="Q3139" s="36" t="s">
        <v>1117</v>
      </c>
      <c r="R3139" s="36" t="s">
        <v>22</v>
      </c>
      <c r="S3139" s="38">
        <v>695</v>
      </c>
      <c r="T3139" s="36" t="s">
        <v>106</v>
      </c>
      <c r="U3139" s="36" t="s">
        <v>2686</v>
      </c>
    </row>
    <row r="3140" spans="10:21" x14ac:dyDescent="0.25">
      <c r="J3140" s="37">
        <v>43003</v>
      </c>
      <c r="K3140" s="36">
        <f t="shared" si="240"/>
        <v>2017</v>
      </c>
      <c r="L3140" s="36" t="str">
        <f t="shared" si="241"/>
        <v>September</v>
      </c>
      <c r="M3140" s="36">
        <f t="shared" si="242"/>
        <v>40</v>
      </c>
      <c r="N3140" s="36">
        <f t="shared" si="243"/>
        <v>25</v>
      </c>
      <c r="O3140" s="36" t="str">
        <f t="shared" si="244"/>
        <v>201740</v>
      </c>
      <c r="P3140" s="36" t="str">
        <f>CONCATENATE(K3140,MONTH(ExpensesDBTable[[#This Row],[Date]]))</f>
        <v>20179</v>
      </c>
      <c r="Q3140" s="36" t="s">
        <v>119</v>
      </c>
      <c r="R3140" s="36" t="s">
        <v>14</v>
      </c>
      <c r="S3140" s="38">
        <v>8.6999999999999993</v>
      </c>
      <c r="T3140" s="36" t="s">
        <v>100</v>
      </c>
      <c r="U3140" s="36" t="s">
        <v>2687</v>
      </c>
    </row>
    <row r="3141" spans="10:21" x14ac:dyDescent="0.25">
      <c r="J3141" s="37">
        <v>43004</v>
      </c>
      <c r="K3141" s="36">
        <f t="shared" si="240"/>
        <v>2017</v>
      </c>
      <c r="L3141" s="36" t="str">
        <f t="shared" si="241"/>
        <v>September</v>
      </c>
      <c r="M3141" s="36">
        <f t="shared" si="242"/>
        <v>40</v>
      </c>
      <c r="N3141" s="36">
        <f t="shared" si="243"/>
        <v>26</v>
      </c>
      <c r="O3141" s="36" t="str">
        <f t="shared" si="244"/>
        <v>201740</v>
      </c>
      <c r="P3141" s="36" t="str">
        <f>CONCATENATE(K3141,MONTH(ExpensesDBTable[[#This Row],[Date]]))</f>
        <v>20179</v>
      </c>
      <c r="Q3141" s="36" t="s">
        <v>108</v>
      </c>
      <c r="R3141" s="36" t="s">
        <v>14</v>
      </c>
      <c r="S3141" s="38">
        <v>8.5</v>
      </c>
      <c r="T3141" s="36" t="s">
        <v>100</v>
      </c>
      <c r="U3141" s="36" t="s">
        <v>2688</v>
      </c>
    </row>
    <row r="3142" spans="10:21" x14ac:dyDescent="0.25">
      <c r="J3142" s="37">
        <v>43004</v>
      </c>
      <c r="K3142" s="36">
        <f t="shared" si="240"/>
        <v>2017</v>
      </c>
      <c r="L3142" s="36" t="str">
        <f t="shared" si="241"/>
        <v>September</v>
      </c>
      <c r="M3142" s="36">
        <f t="shared" si="242"/>
        <v>40</v>
      </c>
      <c r="N3142" s="36">
        <f t="shared" si="243"/>
        <v>26</v>
      </c>
      <c r="O3142" s="36" t="str">
        <f t="shared" si="244"/>
        <v>201740</v>
      </c>
      <c r="P3142" s="36" t="str">
        <f>CONCATENATE(K3142,MONTH(ExpensesDBTable[[#This Row],[Date]]))</f>
        <v>20179</v>
      </c>
      <c r="Q3142" s="36" t="s">
        <v>182</v>
      </c>
      <c r="R3142" s="36" t="s">
        <v>14</v>
      </c>
      <c r="S3142" s="38">
        <v>4.7</v>
      </c>
      <c r="T3142" s="36" t="s">
        <v>100</v>
      </c>
      <c r="U3142" s="36" t="s">
        <v>2689</v>
      </c>
    </row>
    <row r="3143" spans="10:21" x14ac:dyDescent="0.25">
      <c r="J3143" s="37">
        <v>43004</v>
      </c>
      <c r="K3143" s="36">
        <f t="shared" si="240"/>
        <v>2017</v>
      </c>
      <c r="L3143" s="36" t="str">
        <f t="shared" si="241"/>
        <v>September</v>
      </c>
      <c r="M3143" s="36">
        <f t="shared" si="242"/>
        <v>40</v>
      </c>
      <c r="N3143" s="36">
        <f t="shared" si="243"/>
        <v>26</v>
      </c>
      <c r="O3143" s="36" t="str">
        <f t="shared" si="244"/>
        <v>201740</v>
      </c>
      <c r="P3143" s="36" t="str">
        <f>CONCATENATE(K3143,MONTH(ExpensesDBTable[[#This Row],[Date]]))</f>
        <v>20179</v>
      </c>
      <c r="Q3143" s="36" t="s">
        <v>182</v>
      </c>
      <c r="R3143" s="36" t="s">
        <v>14</v>
      </c>
      <c r="S3143" s="38">
        <v>4.4000000000000004</v>
      </c>
      <c r="T3143" s="36" t="s">
        <v>100</v>
      </c>
      <c r="U3143" s="36" t="s">
        <v>2670</v>
      </c>
    </row>
    <row r="3144" spans="10:21" x14ac:dyDescent="0.25">
      <c r="J3144" s="37">
        <v>43005</v>
      </c>
      <c r="K3144" s="36">
        <f t="shared" si="240"/>
        <v>2017</v>
      </c>
      <c r="L3144" s="36" t="str">
        <f t="shared" si="241"/>
        <v>September</v>
      </c>
      <c r="M3144" s="36">
        <f t="shared" si="242"/>
        <v>40</v>
      </c>
      <c r="N3144" s="36">
        <f t="shared" si="243"/>
        <v>27</v>
      </c>
      <c r="O3144" s="36" t="str">
        <f t="shared" si="244"/>
        <v>201740</v>
      </c>
      <c r="P3144" s="36" t="str">
        <f>CONCATENATE(K3144,MONTH(ExpensesDBTable[[#This Row],[Date]]))</f>
        <v>20179</v>
      </c>
      <c r="Q3144" s="36" t="s">
        <v>182</v>
      </c>
      <c r="R3144" t="s">
        <v>24</v>
      </c>
      <c r="S3144" s="38">
        <v>141.37</v>
      </c>
      <c r="T3144" s="36" t="s">
        <v>106</v>
      </c>
      <c r="U3144" s="36" t="s">
        <v>2690</v>
      </c>
    </row>
    <row r="3145" spans="10:21" x14ac:dyDescent="0.25">
      <c r="J3145" s="37">
        <v>43005</v>
      </c>
      <c r="K3145" s="36">
        <f t="shared" si="240"/>
        <v>2017</v>
      </c>
      <c r="L3145" s="36" t="str">
        <f t="shared" si="241"/>
        <v>September</v>
      </c>
      <c r="M3145" s="36">
        <f t="shared" si="242"/>
        <v>40</v>
      </c>
      <c r="N3145" s="36">
        <f t="shared" si="243"/>
        <v>27</v>
      </c>
      <c r="O3145" s="36" t="str">
        <f t="shared" si="244"/>
        <v>201740</v>
      </c>
      <c r="P3145" s="36" t="str">
        <f>CONCATENATE(K3145,MONTH(ExpensesDBTable[[#This Row],[Date]]))</f>
        <v>20179</v>
      </c>
      <c r="Q3145" s="36" t="s">
        <v>182</v>
      </c>
      <c r="R3145" s="36" t="s">
        <v>23</v>
      </c>
      <c r="S3145" s="38">
        <v>23.08</v>
      </c>
      <c r="T3145" s="36" t="s">
        <v>106</v>
      </c>
      <c r="U3145" s="36" t="s">
        <v>2691</v>
      </c>
    </row>
    <row r="3146" spans="10:21" x14ac:dyDescent="0.25">
      <c r="J3146" s="37">
        <v>43006</v>
      </c>
      <c r="K3146" s="36">
        <f t="shared" si="240"/>
        <v>2017</v>
      </c>
      <c r="L3146" s="36" t="str">
        <f t="shared" si="241"/>
        <v>September</v>
      </c>
      <c r="M3146" s="36">
        <f t="shared" si="242"/>
        <v>40</v>
      </c>
      <c r="N3146" s="36">
        <f t="shared" si="243"/>
        <v>28</v>
      </c>
      <c r="O3146" s="36" t="str">
        <f t="shared" si="244"/>
        <v>201740</v>
      </c>
      <c r="P3146" s="36" t="str">
        <f>CONCATENATE(K3146,MONTH(ExpensesDBTable[[#This Row],[Date]]))</f>
        <v>20179</v>
      </c>
      <c r="Q3146" s="36" t="s">
        <v>533</v>
      </c>
      <c r="R3146" s="36" t="s">
        <v>23</v>
      </c>
      <c r="S3146" s="38">
        <v>70</v>
      </c>
      <c r="T3146" s="36" t="s">
        <v>106</v>
      </c>
      <c r="U3146" s="36" t="s">
        <v>1492</v>
      </c>
    </row>
    <row r="3147" spans="10:21" x14ac:dyDescent="0.25">
      <c r="J3147" s="37">
        <v>43006</v>
      </c>
      <c r="K3147" s="36">
        <f t="shared" ref="K3147:K3210" si="245">YEAR(J3147)</f>
        <v>2017</v>
      </c>
      <c r="L3147" s="36" t="str">
        <f t="shared" ref="L3147:L3210" si="246">TEXT(DATE(1,MONTH(J3147),1),"MMMM")</f>
        <v>September</v>
      </c>
      <c r="M3147" s="36">
        <f t="shared" ref="M3147:M3210" si="247">WEEKNUM(J3147,2)</f>
        <v>40</v>
      </c>
      <c r="N3147" s="36">
        <f t="shared" ref="N3147:N3210" si="248">DAY(J3147)</f>
        <v>28</v>
      </c>
      <c r="O3147" s="36" t="str">
        <f t="shared" ref="O3147:O3210" si="249">CONCATENATE(K3147,M3147)</f>
        <v>201740</v>
      </c>
      <c r="P3147" s="36" t="str">
        <f>CONCATENATE(K3147,MONTH(ExpensesDBTable[[#This Row],[Date]]))</f>
        <v>20179</v>
      </c>
      <c r="Q3147" s="36" t="s">
        <v>182</v>
      </c>
      <c r="R3147" s="36" t="s">
        <v>14</v>
      </c>
      <c r="S3147" s="38">
        <v>12.9</v>
      </c>
      <c r="T3147" s="36" t="s">
        <v>100</v>
      </c>
      <c r="U3147" s="36" t="s">
        <v>1555</v>
      </c>
    </row>
    <row r="3148" spans="10:21" x14ac:dyDescent="0.25">
      <c r="J3148" s="37">
        <v>43006</v>
      </c>
      <c r="K3148" s="36">
        <f t="shared" si="245"/>
        <v>2017</v>
      </c>
      <c r="L3148" s="36" t="str">
        <f t="shared" si="246"/>
        <v>September</v>
      </c>
      <c r="M3148" s="36">
        <f t="shared" si="247"/>
        <v>40</v>
      </c>
      <c r="N3148" s="36">
        <f t="shared" si="248"/>
        <v>28</v>
      </c>
      <c r="O3148" s="36" t="str">
        <f t="shared" si="249"/>
        <v>201740</v>
      </c>
      <c r="P3148" s="36" t="str">
        <f>CONCATENATE(K3148,MONTH(ExpensesDBTable[[#This Row],[Date]]))</f>
        <v>20179</v>
      </c>
      <c r="Q3148" s="36" t="s">
        <v>182</v>
      </c>
      <c r="R3148" s="36" t="s">
        <v>14</v>
      </c>
      <c r="S3148" s="38">
        <v>4.78</v>
      </c>
      <c r="T3148" s="36" t="s">
        <v>100</v>
      </c>
      <c r="U3148" s="36" t="s">
        <v>645</v>
      </c>
    </row>
    <row r="3149" spans="10:21" x14ac:dyDescent="0.25">
      <c r="J3149" s="37">
        <v>43006</v>
      </c>
      <c r="K3149" s="36">
        <f t="shared" si="245"/>
        <v>2017</v>
      </c>
      <c r="L3149" s="36" t="str">
        <f t="shared" si="246"/>
        <v>September</v>
      </c>
      <c r="M3149" s="36">
        <f t="shared" si="247"/>
        <v>40</v>
      </c>
      <c r="N3149" s="36">
        <f t="shared" si="248"/>
        <v>28</v>
      </c>
      <c r="O3149" s="36" t="str">
        <f t="shared" si="249"/>
        <v>201740</v>
      </c>
      <c r="P3149" s="36" t="str">
        <f>CONCATENATE(K3149,MONTH(ExpensesDBTable[[#This Row],[Date]]))</f>
        <v>20179</v>
      </c>
      <c r="Q3149" s="36" t="s">
        <v>199</v>
      </c>
      <c r="R3149" s="36" t="s">
        <v>14</v>
      </c>
      <c r="S3149" s="38">
        <v>11.5</v>
      </c>
      <c r="T3149" s="36" t="s">
        <v>100</v>
      </c>
      <c r="U3149" s="36" t="s">
        <v>2250</v>
      </c>
    </row>
    <row r="3150" spans="10:21" x14ac:dyDescent="0.25">
      <c r="J3150" s="37">
        <v>43007</v>
      </c>
      <c r="K3150" s="36">
        <f t="shared" si="245"/>
        <v>2017</v>
      </c>
      <c r="L3150" s="36" t="str">
        <f t="shared" si="246"/>
        <v>September</v>
      </c>
      <c r="M3150" s="36">
        <f t="shared" si="247"/>
        <v>40</v>
      </c>
      <c r="N3150" s="36">
        <f t="shared" si="248"/>
        <v>29</v>
      </c>
      <c r="O3150" s="36" t="str">
        <f t="shared" si="249"/>
        <v>201740</v>
      </c>
      <c r="P3150" s="36" t="str">
        <f>CONCATENATE(K3150,MONTH(ExpensesDBTable[[#This Row],[Date]]))</f>
        <v>20179</v>
      </c>
      <c r="Q3150" s="36" t="s">
        <v>108</v>
      </c>
      <c r="R3150" s="36" t="s">
        <v>14</v>
      </c>
      <c r="S3150" s="38">
        <v>10</v>
      </c>
      <c r="T3150" s="36" t="s">
        <v>100</v>
      </c>
      <c r="U3150" s="36" t="s">
        <v>2692</v>
      </c>
    </row>
    <row r="3151" spans="10:21" x14ac:dyDescent="0.25">
      <c r="J3151" s="37">
        <v>43007</v>
      </c>
      <c r="K3151" s="36">
        <f t="shared" si="245"/>
        <v>2017</v>
      </c>
      <c r="L3151" s="36" t="str">
        <f t="shared" si="246"/>
        <v>September</v>
      </c>
      <c r="M3151" s="36">
        <f t="shared" si="247"/>
        <v>40</v>
      </c>
      <c r="N3151" s="36">
        <f t="shared" si="248"/>
        <v>29</v>
      </c>
      <c r="O3151" s="36" t="str">
        <f t="shared" si="249"/>
        <v>201740</v>
      </c>
      <c r="P3151" s="36" t="str">
        <f>CONCATENATE(K3151,MONTH(ExpensesDBTable[[#This Row],[Date]]))</f>
        <v>20179</v>
      </c>
      <c r="Q3151" s="36" t="s">
        <v>119</v>
      </c>
      <c r="R3151" s="36" t="s">
        <v>14</v>
      </c>
      <c r="S3151" s="38">
        <v>2.4</v>
      </c>
      <c r="T3151" s="36" t="s">
        <v>100</v>
      </c>
      <c r="U3151" s="36" t="s">
        <v>2693</v>
      </c>
    </row>
    <row r="3152" spans="10:21" x14ac:dyDescent="0.25">
      <c r="J3152" s="37">
        <v>43007</v>
      </c>
      <c r="K3152" s="36">
        <f t="shared" si="245"/>
        <v>2017</v>
      </c>
      <c r="L3152" s="36" t="str">
        <f t="shared" si="246"/>
        <v>September</v>
      </c>
      <c r="M3152" s="36">
        <f t="shared" si="247"/>
        <v>40</v>
      </c>
      <c r="N3152" s="36">
        <f t="shared" si="248"/>
        <v>29</v>
      </c>
      <c r="O3152" s="36" t="str">
        <f t="shared" si="249"/>
        <v>201740</v>
      </c>
      <c r="P3152" s="36" t="str">
        <f>CONCATENATE(K3152,MONTH(ExpensesDBTable[[#This Row],[Date]]))</f>
        <v>20179</v>
      </c>
      <c r="Q3152" s="36" t="s">
        <v>182</v>
      </c>
      <c r="R3152" s="36" t="s">
        <v>14</v>
      </c>
      <c r="S3152" s="38">
        <v>6.2</v>
      </c>
      <c r="T3152" s="36" t="s">
        <v>100</v>
      </c>
      <c r="U3152" s="36" t="s">
        <v>2694</v>
      </c>
    </row>
    <row r="3153" spans="10:21" x14ac:dyDescent="0.25">
      <c r="J3153" s="37">
        <v>43007</v>
      </c>
      <c r="K3153" s="36">
        <f t="shared" si="245"/>
        <v>2017</v>
      </c>
      <c r="L3153" s="36" t="str">
        <f t="shared" si="246"/>
        <v>September</v>
      </c>
      <c r="M3153" s="36">
        <f t="shared" si="247"/>
        <v>40</v>
      </c>
      <c r="N3153" s="36">
        <f t="shared" si="248"/>
        <v>29</v>
      </c>
      <c r="O3153" s="36" t="str">
        <f t="shared" si="249"/>
        <v>201740</v>
      </c>
      <c r="P3153" s="36" t="str">
        <f>CONCATENATE(K3153,MONTH(ExpensesDBTable[[#This Row],[Date]]))</f>
        <v>20179</v>
      </c>
      <c r="Q3153" s="36" t="s">
        <v>182</v>
      </c>
      <c r="R3153" s="36" t="s">
        <v>14</v>
      </c>
      <c r="S3153" s="38">
        <v>5.4</v>
      </c>
      <c r="T3153" s="36" t="s">
        <v>100</v>
      </c>
      <c r="U3153" s="36" t="s">
        <v>2695</v>
      </c>
    </row>
    <row r="3154" spans="10:21" x14ac:dyDescent="0.25">
      <c r="J3154" s="37">
        <v>43008</v>
      </c>
      <c r="K3154" s="36">
        <f t="shared" si="245"/>
        <v>2017</v>
      </c>
      <c r="L3154" s="36" t="str">
        <f t="shared" si="246"/>
        <v>September</v>
      </c>
      <c r="M3154" s="36">
        <f t="shared" si="247"/>
        <v>40</v>
      </c>
      <c r="N3154" s="36">
        <f t="shared" si="248"/>
        <v>30</v>
      </c>
      <c r="O3154" s="36" t="str">
        <f t="shared" si="249"/>
        <v>201740</v>
      </c>
      <c r="P3154" s="36" t="str">
        <f>CONCATENATE(K3154,MONTH(ExpensesDBTable[[#This Row],[Date]]))</f>
        <v>20179</v>
      </c>
      <c r="Q3154" s="36" t="s">
        <v>182</v>
      </c>
      <c r="R3154" s="36" t="s">
        <v>14</v>
      </c>
      <c r="S3154" s="38">
        <v>6</v>
      </c>
      <c r="T3154" s="36" t="s">
        <v>100</v>
      </c>
      <c r="U3154" s="36" t="s">
        <v>2696</v>
      </c>
    </row>
    <row r="3155" spans="10:21" x14ac:dyDescent="0.25">
      <c r="J3155" s="37">
        <v>43008</v>
      </c>
      <c r="K3155" s="36">
        <f t="shared" si="245"/>
        <v>2017</v>
      </c>
      <c r="L3155" s="36" t="str">
        <f t="shared" si="246"/>
        <v>September</v>
      </c>
      <c r="M3155" s="36">
        <f t="shared" si="247"/>
        <v>40</v>
      </c>
      <c r="N3155" s="36">
        <f t="shared" si="248"/>
        <v>30</v>
      </c>
      <c r="O3155" s="36" t="str">
        <f t="shared" si="249"/>
        <v>201740</v>
      </c>
      <c r="P3155" s="36" t="str">
        <f>CONCATENATE(K3155,MONTH(ExpensesDBTable[[#This Row],[Date]]))</f>
        <v>20179</v>
      </c>
      <c r="Q3155" s="36" t="s">
        <v>1292</v>
      </c>
      <c r="R3155" s="36" t="s">
        <v>18</v>
      </c>
      <c r="S3155" s="38">
        <v>24.44</v>
      </c>
      <c r="T3155" s="36" t="s">
        <v>100</v>
      </c>
      <c r="U3155" s="36" t="s">
        <v>2697</v>
      </c>
    </row>
    <row r="3156" spans="10:21" x14ac:dyDescent="0.25">
      <c r="J3156" s="37">
        <v>43008</v>
      </c>
      <c r="K3156" s="36">
        <f t="shared" si="245"/>
        <v>2017</v>
      </c>
      <c r="L3156" s="36" t="str">
        <f t="shared" si="246"/>
        <v>September</v>
      </c>
      <c r="M3156" s="36">
        <f t="shared" si="247"/>
        <v>40</v>
      </c>
      <c r="N3156" s="36">
        <f t="shared" si="248"/>
        <v>30</v>
      </c>
      <c r="O3156" s="36" t="str">
        <f t="shared" si="249"/>
        <v>201740</v>
      </c>
      <c r="P3156" s="36" t="str">
        <f>CONCATENATE(K3156,MONTH(ExpensesDBTable[[#This Row],[Date]]))</f>
        <v>20179</v>
      </c>
      <c r="Q3156" s="36" t="s">
        <v>1051</v>
      </c>
      <c r="R3156" s="36" t="s">
        <v>14</v>
      </c>
      <c r="S3156" s="38">
        <v>19.399999999999999</v>
      </c>
      <c r="T3156" s="36" t="s">
        <v>100</v>
      </c>
      <c r="U3156" s="36" t="s">
        <v>2698</v>
      </c>
    </row>
    <row r="3157" spans="10:21" x14ac:dyDescent="0.25">
      <c r="J3157" s="37">
        <v>43008</v>
      </c>
      <c r="K3157" s="36">
        <f t="shared" si="245"/>
        <v>2017</v>
      </c>
      <c r="L3157" s="36" t="str">
        <f t="shared" si="246"/>
        <v>September</v>
      </c>
      <c r="M3157" s="36">
        <f t="shared" si="247"/>
        <v>40</v>
      </c>
      <c r="N3157" s="36">
        <f t="shared" si="248"/>
        <v>30</v>
      </c>
      <c r="O3157" s="36" t="str">
        <f t="shared" si="249"/>
        <v>201740</v>
      </c>
      <c r="P3157" s="36" t="str">
        <f>CONCATENATE(K3157,MONTH(ExpensesDBTable[[#This Row],[Date]]))</f>
        <v>20179</v>
      </c>
      <c r="Q3157" s="36" t="s">
        <v>182</v>
      </c>
      <c r="R3157" s="36" t="s">
        <v>16</v>
      </c>
      <c r="S3157" s="38">
        <v>1000</v>
      </c>
      <c r="T3157" s="36" t="s">
        <v>106</v>
      </c>
      <c r="U3157" s="36" t="s">
        <v>2699</v>
      </c>
    </row>
    <row r="3158" spans="10:21" x14ac:dyDescent="0.25">
      <c r="J3158" s="37">
        <v>43009</v>
      </c>
      <c r="K3158" s="36">
        <f t="shared" si="245"/>
        <v>2017</v>
      </c>
      <c r="L3158" s="36" t="str">
        <f t="shared" si="246"/>
        <v>October</v>
      </c>
      <c r="M3158" s="36">
        <f t="shared" si="247"/>
        <v>40</v>
      </c>
      <c r="N3158" s="36">
        <f t="shared" si="248"/>
        <v>1</v>
      </c>
      <c r="O3158" s="36" t="str">
        <f t="shared" si="249"/>
        <v>201740</v>
      </c>
      <c r="P3158" s="36" t="str">
        <f>CONCATENATE(K3158,MONTH(ExpensesDBTable[[#This Row],[Date]]))</f>
        <v>201710</v>
      </c>
      <c r="Q3158" s="36" t="s">
        <v>108</v>
      </c>
      <c r="R3158" s="36" t="s">
        <v>14</v>
      </c>
      <c r="S3158" s="38">
        <v>15.25</v>
      </c>
      <c r="T3158" s="36" t="s">
        <v>100</v>
      </c>
      <c r="U3158" s="36" t="s">
        <v>2700</v>
      </c>
    </row>
    <row r="3159" spans="10:21" x14ac:dyDescent="0.25">
      <c r="J3159" s="37">
        <v>43009</v>
      </c>
      <c r="K3159" s="36">
        <f t="shared" si="245"/>
        <v>2017</v>
      </c>
      <c r="L3159" s="36" t="str">
        <f t="shared" si="246"/>
        <v>October</v>
      </c>
      <c r="M3159" s="36">
        <f t="shared" si="247"/>
        <v>40</v>
      </c>
      <c r="N3159" s="36">
        <f t="shared" si="248"/>
        <v>1</v>
      </c>
      <c r="O3159" s="36" t="str">
        <f t="shared" si="249"/>
        <v>201740</v>
      </c>
      <c r="P3159" s="36" t="str">
        <f>CONCATENATE(K3159,MONTH(ExpensesDBTable[[#This Row],[Date]]))</f>
        <v>201710</v>
      </c>
      <c r="Q3159" s="36" t="s">
        <v>108</v>
      </c>
      <c r="R3159" s="36" t="s">
        <v>14</v>
      </c>
      <c r="S3159" s="38">
        <v>15.58</v>
      </c>
      <c r="T3159" s="36" t="s">
        <v>100</v>
      </c>
      <c r="U3159" s="36" t="s">
        <v>2701</v>
      </c>
    </row>
    <row r="3160" spans="10:21" x14ac:dyDescent="0.25">
      <c r="J3160" s="37">
        <v>43009</v>
      </c>
      <c r="K3160" s="36">
        <f t="shared" si="245"/>
        <v>2017</v>
      </c>
      <c r="L3160" s="36" t="str">
        <f t="shared" si="246"/>
        <v>October</v>
      </c>
      <c r="M3160" s="36">
        <f t="shared" si="247"/>
        <v>40</v>
      </c>
      <c r="N3160" s="36">
        <f t="shared" si="248"/>
        <v>1</v>
      </c>
      <c r="O3160" s="36" t="str">
        <f t="shared" si="249"/>
        <v>201740</v>
      </c>
      <c r="P3160" s="36" t="str">
        <f>CONCATENATE(K3160,MONTH(ExpensesDBTable[[#This Row],[Date]]))</f>
        <v>201710</v>
      </c>
      <c r="Q3160" s="36" t="s">
        <v>182</v>
      </c>
      <c r="R3160" s="36" t="s">
        <v>14</v>
      </c>
      <c r="S3160" s="38">
        <v>10.84</v>
      </c>
      <c r="T3160" s="36" t="s">
        <v>100</v>
      </c>
      <c r="U3160" s="36" t="s">
        <v>1085</v>
      </c>
    </row>
    <row r="3161" spans="10:21" x14ac:dyDescent="0.25">
      <c r="J3161" s="37">
        <v>43009</v>
      </c>
      <c r="K3161" s="36">
        <f t="shared" si="245"/>
        <v>2017</v>
      </c>
      <c r="L3161" s="36" t="str">
        <f t="shared" si="246"/>
        <v>October</v>
      </c>
      <c r="M3161" s="36">
        <f t="shared" si="247"/>
        <v>40</v>
      </c>
      <c r="N3161" s="36">
        <f t="shared" si="248"/>
        <v>1</v>
      </c>
      <c r="O3161" s="36" t="str">
        <f t="shared" si="249"/>
        <v>201740</v>
      </c>
      <c r="P3161" s="36" t="str">
        <f>CONCATENATE(K3161,MONTH(ExpensesDBTable[[#This Row],[Date]]))</f>
        <v>201710</v>
      </c>
      <c r="Q3161" s="36" t="s">
        <v>130</v>
      </c>
      <c r="R3161" s="36" t="s">
        <v>14</v>
      </c>
      <c r="S3161" s="38">
        <v>7</v>
      </c>
      <c r="T3161" s="36" t="s">
        <v>100</v>
      </c>
      <c r="U3161" s="36" t="s">
        <v>2702</v>
      </c>
    </row>
    <row r="3162" spans="10:21" x14ac:dyDescent="0.25">
      <c r="J3162" s="37">
        <v>43011</v>
      </c>
      <c r="K3162" s="36">
        <f t="shared" si="245"/>
        <v>2017</v>
      </c>
      <c r="L3162" s="36" t="str">
        <f t="shared" si="246"/>
        <v>October</v>
      </c>
      <c r="M3162" s="36">
        <f t="shared" si="247"/>
        <v>41</v>
      </c>
      <c r="N3162" s="36">
        <f t="shared" si="248"/>
        <v>3</v>
      </c>
      <c r="O3162" s="36" t="str">
        <f t="shared" si="249"/>
        <v>201741</v>
      </c>
      <c r="P3162" s="36" t="str">
        <f>CONCATENATE(K3162,MONTH(ExpensesDBTable[[#This Row],[Date]]))</f>
        <v>201710</v>
      </c>
      <c r="Q3162" s="36" t="s">
        <v>108</v>
      </c>
      <c r="R3162" s="36" t="s">
        <v>14</v>
      </c>
      <c r="S3162" s="38">
        <v>16.18</v>
      </c>
      <c r="T3162" s="36" t="s">
        <v>100</v>
      </c>
      <c r="U3162" s="36" t="s">
        <v>2703</v>
      </c>
    </row>
    <row r="3163" spans="10:21" x14ac:dyDescent="0.25">
      <c r="J3163" s="37">
        <v>43011</v>
      </c>
      <c r="K3163" s="36">
        <f t="shared" si="245"/>
        <v>2017</v>
      </c>
      <c r="L3163" s="36" t="str">
        <f t="shared" si="246"/>
        <v>October</v>
      </c>
      <c r="M3163" s="36">
        <f t="shared" si="247"/>
        <v>41</v>
      </c>
      <c r="N3163" s="36">
        <f t="shared" si="248"/>
        <v>3</v>
      </c>
      <c r="O3163" s="36" t="str">
        <f t="shared" si="249"/>
        <v>201741</v>
      </c>
      <c r="P3163" s="36" t="str">
        <f>CONCATENATE(K3163,MONTH(ExpensesDBTable[[#This Row],[Date]]))</f>
        <v>201710</v>
      </c>
      <c r="Q3163" s="36" t="s">
        <v>1051</v>
      </c>
      <c r="R3163" s="36" t="s">
        <v>14</v>
      </c>
      <c r="S3163" s="38">
        <v>3.59</v>
      </c>
      <c r="T3163" s="36" t="s">
        <v>100</v>
      </c>
      <c r="U3163" s="36" t="s">
        <v>2704</v>
      </c>
    </row>
    <row r="3164" spans="10:21" x14ac:dyDescent="0.25">
      <c r="J3164" s="37">
        <v>43011</v>
      </c>
      <c r="K3164" s="36">
        <f t="shared" si="245"/>
        <v>2017</v>
      </c>
      <c r="L3164" s="36" t="str">
        <f t="shared" si="246"/>
        <v>October</v>
      </c>
      <c r="M3164" s="36">
        <f t="shared" si="247"/>
        <v>41</v>
      </c>
      <c r="N3164" s="36">
        <f t="shared" si="248"/>
        <v>3</v>
      </c>
      <c r="O3164" s="36" t="str">
        <f t="shared" si="249"/>
        <v>201741</v>
      </c>
      <c r="P3164" s="36" t="str">
        <f>CONCATENATE(K3164,MONTH(ExpensesDBTable[[#This Row],[Date]]))</f>
        <v>201710</v>
      </c>
      <c r="Q3164" s="36" t="s">
        <v>1204</v>
      </c>
      <c r="R3164" s="36" t="s">
        <v>23</v>
      </c>
      <c r="S3164" s="38">
        <v>35</v>
      </c>
      <c r="T3164" s="36" t="s">
        <v>106</v>
      </c>
      <c r="U3164" s="36" t="s">
        <v>2120</v>
      </c>
    </row>
    <row r="3165" spans="10:21" x14ac:dyDescent="0.25">
      <c r="J3165" s="37">
        <v>43011</v>
      </c>
      <c r="K3165" s="36">
        <f t="shared" si="245"/>
        <v>2017</v>
      </c>
      <c r="L3165" s="36" t="str">
        <f t="shared" si="246"/>
        <v>October</v>
      </c>
      <c r="M3165" s="36">
        <f t="shared" si="247"/>
        <v>41</v>
      </c>
      <c r="N3165" s="36">
        <f t="shared" si="248"/>
        <v>3</v>
      </c>
      <c r="O3165" s="36" t="str">
        <f t="shared" si="249"/>
        <v>201741</v>
      </c>
      <c r="P3165" s="36" t="str">
        <f>CONCATENATE(K3165,MONTH(ExpensesDBTable[[#This Row],[Date]]))</f>
        <v>201710</v>
      </c>
      <c r="Q3165" s="36" t="s">
        <v>145</v>
      </c>
      <c r="R3165" s="36" t="s">
        <v>23</v>
      </c>
      <c r="S3165" s="38">
        <v>86.4</v>
      </c>
      <c r="T3165" s="36" t="s">
        <v>106</v>
      </c>
      <c r="U3165" s="36" t="s">
        <v>1537</v>
      </c>
    </row>
    <row r="3166" spans="10:21" x14ac:dyDescent="0.25">
      <c r="J3166" s="37">
        <v>43013</v>
      </c>
      <c r="K3166" s="36">
        <f t="shared" si="245"/>
        <v>2017</v>
      </c>
      <c r="L3166" s="36" t="str">
        <f t="shared" si="246"/>
        <v>October</v>
      </c>
      <c r="M3166" s="36">
        <f t="shared" si="247"/>
        <v>41</v>
      </c>
      <c r="N3166" s="36">
        <f t="shared" si="248"/>
        <v>5</v>
      </c>
      <c r="O3166" s="36" t="str">
        <f t="shared" si="249"/>
        <v>201741</v>
      </c>
      <c r="P3166" s="36" t="str">
        <f>CONCATENATE(K3166,MONTH(ExpensesDBTable[[#This Row],[Date]]))</f>
        <v>201710</v>
      </c>
      <c r="Q3166" s="36" t="s">
        <v>1051</v>
      </c>
      <c r="R3166" s="36" t="s">
        <v>14</v>
      </c>
      <c r="S3166" s="38">
        <v>5.96</v>
      </c>
      <c r="T3166" s="36" t="s">
        <v>100</v>
      </c>
      <c r="U3166" s="36" t="s">
        <v>2705</v>
      </c>
    </row>
    <row r="3167" spans="10:21" x14ac:dyDescent="0.25">
      <c r="J3167" s="37">
        <v>43014</v>
      </c>
      <c r="K3167" s="36">
        <f t="shared" si="245"/>
        <v>2017</v>
      </c>
      <c r="L3167" s="36" t="str">
        <f t="shared" si="246"/>
        <v>October</v>
      </c>
      <c r="M3167" s="36">
        <f t="shared" si="247"/>
        <v>41</v>
      </c>
      <c r="N3167" s="36">
        <f t="shared" si="248"/>
        <v>6</v>
      </c>
      <c r="O3167" s="36" t="str">
        <f t="shared" si="249"/>
        <v>201741</v>
      </c>
      <c r="P3167" s="36" t="str">
        <f>CONCATENATE(K3167,MONTH(ExpensesDBTable[[#This Row],[Date]]))</f>
        <v>201710</v>
      </c>
      <c r="Q3167" s="36" t="s">
        <v>199</v>
      </c>
      <c r="R3167" s="36" t="s">
        <v>14</v>
      </c>
      <c r="S3167" s="38">
        <v>15.5</v>
      </c>
      <c r="T3167" s="36" t="s">
        <v>100</v>
      </c>
      <c r="U3167" s="36" t="s">
        <v>1216</v>
      </c>
    </row>
    <row r="3168" spans="10:21" x14ac:dyDescent="0.25">
      <c r="J3168" s="37">
        <v>43014</v>
      </c>
      <c r="K3168" s="36">
        <f t="shared" si="245"/>
        <v>2017</v>
      </c>
      <c r="L3168" s="36" t="str">
        <f t="shared" si="246"/>
        <v>October</v>
      </c>
      <c r="M3168" s="36">
        <f t="shared" si="247"/>
        <v>41</v>
      </c>
      <c r="N3168" s="36">
        <f t="shared" si="248"/>
        <v>6</v>
      </c>
      <c r="O3168" s="36" t="str">
        <f t="shared" si="249"/>
        <v>201741</v>
      </c>
      <c r="P3168" s="36" t="str">
        <f>CONCATENATE(K3168,MONTH(ExpensesDBTable[[#This Row],[Date]]))</f>
        <v>201710</v>
      </c>
      <c r="Q3168" s="36" t="s">
        <v>122</v>
      </c>
      <c r="R3168" s="36" t="s">
        <v>11</v>
      </c>
      <c r="S3168" s="38">
        <v>32</v>
      </c>
      <c r="T3168" s="36" t="s">
        <v>100</v>
      </c>
      <c r="U3168" s="36" t="s">
        <v>2706</v>
      </c>
    </row>
    <row r="3169" spans="10:21" x14ac:dyDescent="0.25">
      <c r="J3169" s="37">
        <v>43014</v>
      </c>
      <c r="K3169" s="36">
        <f t="shared" si="245"/>
        <v>2017</v>
      </c>
      <c r="L3169" s="36" t="str">
        <f t="shared" si="246"/>
        <v>October</v>
      </c>
      <c r="M3169" s="36">
        <f t="shared" si="247"/>
        <v>41</v>
      </c>
      <c r="N3169" s="36">
        <f t="shared" si="248"/>
        <v>6</v>
      </c>
      <c r="O3169" s="36" t="str">
        <f t="shared" si="249"/>
        <v>201741</v>
      </c>
      <c r="P3169" s="36" t="str">
        <f>CONCATENATE(K3169,MONTH(ExpensesDBTable[[#This Row],[Date]]))</f>
        <v>201710</v>
      </c>
      <c r="Q3169" s="36" t="s">
        <v>119</v>
      </c>
      <c r="R3169" s="36" t="s">
        <v>14</v>
      </c>
      <c r="S3169" s="38">
        <v>10.25</v>
      </c>
      <c r="T3169" s="36" t="s">
        <v>100</v>
      </c>
      <c r="U3169" s="36" t="s">
        <v>2707</v>
      </c>
    </row>
    <row r="3170" spans="10:21" x14ac:dyDescent="0.25">
      <c r="J3170" s="37">
        <v>43014</v>
      </c>
      <c r="K3170" s="36">
        <f t="shared" si="245"/>
        <v>2017</v>
      </c>
      <c r="L3170" s="36" t="str">
        <f t="shared" si="246"/>
        <v>October</v>
      </c>
      <c r="M3170" s="36">
        <f t="shared" si="247"/>
        <v>41</v>
      </c>
      <c r="N3170" s="36">
        <f t="shared" si="248"/>
        <v>6</v>
      </c>
      <c r="O3170" s="36" t="str">
        <f t="shared" si="249"/>
        <v>201741</v>
      </c>
      <c r="P3170" s="36" t="str">
        <f>CONCATENATE(K3170,MONTH(ExpensesDBTable[[#This Row],[Date]]))</f>
        <v>201710</v>
      </c>
      <c r="Q3170" s="36" t="s">
        <v>182</v>
      </c>
      <c r="R3170" s="36" t="s">
        <v>14</v>
      </c>
      <c r="S3170" s="38">
        <v>2.48</v>
      </c>
      <c r="T3170" s="36" t="s">
        <v>100</v>
      </c>
      <c r="U3170" s="36" t="s">
        <v>275</v>
      </c>
    </row>
    <row r="3171" spans="10:21" x14ac:dyDescent="0.25">
      <c r="J3171" s="37">
        <v>43015</v>
      </c>
      <c r="K3171" s="36">
        <f t="shared" si="245"/>
        <v>2017</v>
      </c>
      <c r="L3171" s="36" t="str">
        <f t="shared" si="246"/>
        <v>October</v>
      </c>
      <c r="M3171" s="36">
        <f t="shared" si="247"/>
        <v>41</v>
      </c>
      <c r="N3171" s="36">
        <f t="shared" si="248"/>
        <v>7</v>
      </c>
      <c r="O3171" s="36" t="str">
        <f t="shared" si="249"/>
        <v>201741</v>
      </c>
      <c r="P3171" s="36" t="str">
        <f>CONCATENATE(K3171,MONTH(ExpensesDBTable[[#This Row],[Date]]))</f>
        <v>201710</v>
      </c>
      <c r="Q3171" s="36" t="s">
        <v>182</v>
      </c>
      <c r="R3171" s="36" t="s">
        <v>17</v>
      </c>
      <c r="S3171" s="38">
        <v>17</v>
      </c>
      <c r="T3171" s="36" t="s">
        <v>100</v>
      </c>
      <c r="U3171" s="36" t="s">
        <v>1504</v>
      </c>
    </row>
    <row r="3172" spans="10:21" x14ac:dyDescent="0.25">
      <c r="J3172" s="37">
        <v>43015</v>
      </c>
      <c r="K3172" s="36">
        <f t="shared" si="245"/>
        <v>2017</v>
      </c>
      <c r="L3172" s="36" t="str">
        <f t="shared" si="246"/>
        <v>October</v>
      </c>
      <c r="M3172" s="36">
        <f t="shared" si="247"/>
        <v>41</v>
      </c>
      <c r="N3172" s="36">
        <f t="shared" si="248"/>
        <v>7</v>
      </c>
      <c r="O3172" s="36" t="str">
        <f t="shared" si="249"/>
        <v>201741</v>
      </c>
      <c r="P3172" s="36" t="str">
        <f>CONCATENATE(K3172,MONTH(ExpensesDBTable[[#This Row],[Date]]))</f>
        <v>201710</v>
      </c>
      <c r="Q3172" s="36" t="s">
        <v>604</v>
      </c>
      <c r="R3172" s="36" t="s">
        <v>18</v>
      </c>
      <c r="S3172" s="38">
        <v>20</v>
      </c>
      <c r="T3172" s="36" t="s">
        <v>100</v>
      </c>
      <c r="U3172" s="36" t="s">
        <v>1867</v>
      </c>
    </row>
    <row r="3173" spans="10:21" x14ac:dyDescent="0.25">
      <c r="J3173" s="37">
        <v>43015</v>
      </c>
      <c r="K3173" s="36">
        <f t="shared" si="245"/>
        <v>2017</v>
      </c>
      <c r="L3173" s="36" t="str">
        <f t="shared" si="246"/>
        <v>October</v>
      </c>
      <c r="M3173" s="36">
        <f t="shared" si="247"/>
        <v>41</v>
      </c>
      <c r="N3173" s="36">
        <f t="shared" si="248"/>
        <v>7</v>
      </c>
      <c r="O3173" s="36" t="str">
        <f t="shared" si="249"/>
        <v>201741</v>
      </c>
      <c r="P3173" s="36" t="str">
        <f>CONCATENATE(K3173,MONTH(ExpensesDBTable[[#This Row],[Date]]))</f>
        <v>201710</v>
      </c>
      <c r="Q3173" s="36" t="s">
        <v>182</v>
      </c>
      <c r="R3173" s="36" t="s">
        <v>14</v>
      </c>
      <c r="S3173" s="38">
        <v>11</v>
      </c>
      <c r="T3173" s="36" t="s">
        <v>100</v>
      </c>
      <c r="U3173" s="36" t="s">
        <v>1367</v>
      </c>
    </row>
    <row r="3174" spans="10:21" x14ac:dyDescent="0.25">
      <c r="J3174" s="37">
        <v>43015</v>
      </c>
      <c r="K3174" s="36">
        <f t="shared" si="245"/>
        <v>2017</v>
      </c>
      <c r="L3174" s="36" t="str">
        <f t="shared" si="246"/>
        <v>October</v>
      </c>
      <c r="M3174" s="36">
        <f t="shared" si="247"/>
        <v>41</v>
      </c>
      <c r="N3174" s="36">
        <f t="shared" si="248"/>
        <v>7</v>
      </c>
      <c r="O3174" s="36" t="str">
        <f t="shared" si="249"/>
        <v>201741</v>
      </c>
      <c r="P3174" s="36" t="str">
        <f>CONCATENATE(K3174,MONTH(ExpensesDBTable[[#This Row],[Date]]))</f>
        <v>201710</v>
      </c>
      <c r="Q3174" s="36" t="s">
        <v>1051</v>
      </c>
      <c r="R3174" s="36" t="s">
        <v>14</v>
      </c>
      <c r="S3174" s="38">
        <v>14.29</v>
      </c>
      <c r="T3174" s="36" t="s">
        <v>100</v>
      </c>
      <c r="U3174" s="36" t="s">
        <v>2708</v>
      </c>
    </row>
    <row r="3175" spans="10:21" x14ac:dyDescent="0.25">
      <c r="J3175" s="37">
        <v>43015</v>
      </c>
      <c r="K3175" s="36">
        <f t="shared" si="245"/>
        <v>2017</v>
      </c>
      <c r="L3175" s="36" t="str">
        <f t="shared" si="246"/>
        <v>October</v>
      </c>
      <c r="M3175" s="36">
        <f t="shared" si="247"/>
        <v>41</v>
      </c>
      <c r="N3175" s="36">
        <f t="shared" si="248"/>
        <v>7</v>
      </c>
      <c r="O3175" s="36" t="str">
        <f t="shared" si="249"/>
        <v>201741</v>
      </c>
      <c r="P3175" s="36" t="str">
        <f>CONCATENATE(K3175,MONTH(ExpensesDBTable[[#This Row],[Date]]))</f>
        <v>201710</v>
      </c>
      <c r="Q3175" s="36" t="s">
        <v>108</v>
      </c>
      <c r="R3175" s="36" t="s">
        <v>14</v>
      </c>
      <c r="S3175" s="38">
        <v>5.5</v>
      </c>
      <c r="T3175" s="36" t="s">
        <v>100</v>
      </c>
      <c r="U3175" s="36" t="s">
        <v>2709</v>
      </c>
    </row>
    <row r="3176" spans="10:21" x14ac:dyDescent="0.25">
      <c r="J3176" s="37">
        <v>43015</v>
      </c>
      <c r="K3176" s="36">
        <f t="shared" si="245"/>
        <v>2017</v>
      </c>
      <c r="L3176" s="36" t="str">
        <f t="shared" si="246"/>
        <v>October</v>
      </c>
      <c r="M3176" s="36">
        <f t="shared" si="247"/>
        <v>41</v>
      </c>
      <c r="N3176" s="36">
        <f t="shared" si="248"/>
        <v>7</v>
      </c>
      <c r="O3176" s="36" t="str">
        <f t="shared" si="249"/>
        <v>201741</v>
      </c>
      <c r="P3176" s="36" t="str">
        <f>CONCATENATE(K3176,MONTH(ExpensesDBTable[[#This Row],[Date]]))</f>
        <v>201710</v>
      </c>
      <c r="Q3176" s="36" t="s">
        <v>1335</v>
      </c>
      <c r="R3176" s="36" t="s">
        <v>22</v>
      </c>
      <c r="S3176" s="38">
        <v>7</v>
      </c>
      <c r="T3176" s="36" t="s">
        <v>100</v>
      </c>
      <c r="U3176" s="36" t="s">
        <v>2710</v>
      </c>
    </row>
    <row r="3177" spans="10:21" x14ac:dyDescent="0.25">
      <c r="J3177" s="37">
        <v>43015</v>
      </c>
      <c r="K3177" s="36">
        <f t="shared" si="245"/>
        <v>2017</v>
      </c>
      <c r="L3177" s="36" t="str">
        <f t="shared" si="246"/>
        <v>October</v>
      </c>
      <c r="M3177" s="36">
        <f t="shared" si="247"/>
        <v>41</v>
      </c>
      <c r="N3177" s="36">
        <f t="shared" si="248"/>
        <v>7</v>
      </c>
      <c r="O3177" s="36" t="str">
        <f t="shared" si="249"/>
        <v>201741</v>
      </c>
      <c r="P3177" s="36" t="str">
        <f>CONCATENATE(K3177,MONTH(ExpensesDBTable[[#This Row],[Date]]))</f>
        <v>201710</v>
      </c>
      <c r="Q3177" s="36" t="s">
        <v>171</v>
      </c>
      <c r="R3177" s="36" t="s">
        <v>18</v>
      </c>
      <c r="S3177" s="38">
        <v>17.5</v>
      </c>
      <c r="T3177" s="36" t="s">
        <v>100</v>
      </c>
      <c r="U3177" s="36" t="s">
        <v>2711</v>
      </c>
    </row>
    <row r="3178" spans="10:21" x14ac:dyDescent="0.25">
      <c r="J3178" s="37">
        <v>43016</v>
      </c>
      <c r="K3178" s="36">
        <f t="shared" si="245"/>
        <v>2017</v>
      </c>
      <c r="L3178" s="36" t="str">
        <f t="shared" si="246"/>
        <v>October</v>
      </c>
      <c r="M3178" s="36">
        <f t="shared" si="247"/>
        <v>41</v>
      </c>
      <c r="N3178" s="36">
        <f t="shared" si="248"/>
        <v>8</v>
      </c>
      <c r="O3178" s="36" t="str">
        <f t="shared" si="249"/>
        <v>201741</v>
      </c>
      <c r="P3178" s="36" t="str">
        <f>CONCATENATE(K3178,MONTH(ExpensesDBTable[[#This Row],[Date]]))</f>
        <v>201710</v>
      </c>
      <c r="Q3178" s="36" t="s">
        <v>1238</v>
      </c>
      <c r="R3178" s="36" t="s">
        <v>22</v>
      </c>
      <c r="S3178" s="38">
        <v>48.34</v>
      </c>
      <c r="T3178" s="36" t="s">
        <v>106</v>
      </c>
      <c r="U3178" s="36" t="s">
        <v>2712</v>
      </c>
    </row>
    <row r="3179" spans="10:21" x14ac:dyDescent="0.25">
      <c r="J3179" s="37">
        <v>43016</v>
      </c>
      <c r="K3179" s="36">
        <f t="shared" si="245"/>
        <v>2017</v>
      </c>
      <c r="L3179" s="36" t="str">
        <f t="shared" si="246"/>
        <v>October</v>
      </c>
      <c r="M3179" s="36">
        <f t="shared" si="247"/>
        <v>41</v>
      </c>
      <c r="N3179" s="36">
        <f t="shared" si="248"/>
        <v>8</v>
      </c>
      <c r="O3179" s="36" t="str">
        <f t="shared" si="249"/>
        <v>201741</v>
      </c>
      <c r="P3179" s="36" t="str">
        <f>CONCATENATE(K3179,MONTH(ExpensesDBTable[[#This Row],[Date]]))</f>
        <v>201710</v>
      </c>
      <c r="Q3179" s="36" t="s">
        <v>182</v>
      </c>
      <c r="R3179" s="36" t="s">
        <v>26</v>
      </c>
      <c r="S3179" s="38">
        <v>348</v>
      </c>
      <c r="T3179" s="36" t="s">
        <v>106</v>
      </c>
      <c r="U3179" s="36" t="s">
        <v>2713</v>
      </c>
    </row>
    <row r="3180" spans="10:21" x14ac:dyDescent="0.25">
      <c r="J3180" s="37">
        <v>43016</v>
      </c>
      <c r="K3180" s="36">
        <f t="shared" si="245"/>
        <v>2017</v>
      </c>
      <c r="L3180" s="36" t="str">
        <f t="shared" si="246"/>
        <v>October</v>
      </c>
      <c r="M3180" s="36">
        <f t="shared" si="247"/>
        <v>41</v>
      </c>
      <c r="N3180" s="36">
        <f t="shared" si="248"/>
        <v>8</v>
      </c>
      <c r="O3180" s="36" t="str">
        <f t="shared" si="249"/>
        <v>201741</v>
      </c>
      <c r="P3180" s="36" t="str">
        <f>CONCATENATE(K3180,MONTH(ExpensesDBTable[[#This Row],[Date]]))</f>
        <v>201710</v>
      </c>
      <c r="Q3180" s="36" t="s">
        <v>182</v>
      </c>
      <c r="R3180" s="36" t="s">
        <v>14</v>
      </c>
      <c r="S3180" s="38">
        <v>24</v>
      </c>
      <c r="T3180" s="36" t="s">
        <v>100</v>
      </c>
      <c r="U3180" s="36" t="s">
        <v>2714</v>
      </c>
    </row>
    <row r="3181" spans="10:21" x14ac:dyDescent="0.25">
      <c r="J3181" s="37">
        <v>43016</v>
      </c>
      <c r="K3181" s="36">
        <f t="shared" si="245"/>
        <v>2017</v>
      </c>
      <c r="L3181" s="36" t="str">
        <f t="shared" si="246"/>
        <v>October</v>
      </c>
      <c r="M3181" s="36">
        <f t="shared" si="247"/>
        <v>41</v>
      </c>
      <c r="N3181" s="36">
        <f t="shared" si="248"/>
        <v>8</v>
      </c>
      <c r="O3181" s="36" t="str">
        <f t="shared" si="249"/>
        <v>201741</v>
      </c>
      <c r="P3181" s="36" t="str">
        <f>CONCATENATE(K3181,MONTH(ExpensesDBTable[[#This Row],[Date]]))</f>
        <v>201710</v>
      </c>
      <c r="Q3181" s="36" t="s">
        <v>2066</v>
      </c>
      <c r="R3181" s="36" t="s">
        <v>16</v>
      </c>
      <c r="S3181" s="38">
        <v>1179</v>
      </c>
      <c r="T3181" s="36" t="s">
        <v>106</v>
      </c>
      <c r="U3181" s="36" t="s">
        <v>2715</v>
      </c>
    </row>
    <row r="3182" spans="10:21" x14ac:dyDescent="0.25">
      <c r="J3182" s="37">
        <v>43017</v>
      </c>
      <c r="K3182" s="36">
        <f t="shared" si="245"/>
        <v>2017</v>
      </c>
      <c r="L3182" s="36" t="str">
        <f t="shared" si="246"/>
        <v>October</v>
      </c>
      <c r="M3182" s="36">
        <f t="shared" si="247"/>
        <v>42</v>
      </c>
      <c r="N3182" s="36">
        <f t="shared" si="248"/>
        <v>9</v>
      </c>
      <c r="O3182" s="36" t="str">
        <f t="shared" si="249"/>
        <v>201742</v>
      </c>
      <c r="P3182" s="36" t="str">
        <f>CONCATENATE(K3182,MONTH(ExpensesDBTable[[#This Row],[Date]]))</f>
        <v>201710</v>
      </c>
      <c r="Q3182" s="36" t="s">
        <v>108</v>
      </c>
      <c r="R3182" s="36" t="s">
        <v>14</v>
      </c>
      <c r="S3182" s="38">
        <v>20.079999999999998</v>
      </c>
      <c r="T3182" s="36" t="s">
        <v>100</v>
      </c>
      <c r="U3182" s="36" t="s">
        <v>2716</v>
      </c>
    </row>
    <row r="3183" spans="10:21" x14ac:dyDescent="0.25">
      <c r="J3183" s="37">
        <v>43017</v>
      </c>
      <c r="K3183" s="36">
        <f t="shared" si="245"/>
        <v>2017</v>
      </c>
      <c r="L3183" s="36" t="str">
        <f t="shared" si="246"/>
        <v>October</v>
      </c>
      <c r="M3183" s="36">
        <f t="shared" si="247"/>
        <v>42</v>
      </c>
      <c r="N3183" s="36">
        <f t="shared" si="248"/>
        <v>9</v>
      </c>
      <c r="O3183" s="36" t="str">
        <f t="shared" si="249"/>
        <v>201742</v>
      </c>
      <c r="P3183" s="36" t="str">
        <f>CONCATENATE(K3183,MONTH(ExpensesDBTable[[#This Row],[Date]]))</f>
        <v>201710</v>
      </c>
      <c r="Q3183" s="36" t="s">
        <v>2470</v>
      </c>
      <c r="R3183" s="36" t="s">
        <v>26</v>
      </c>
      <c r="S3183" s="38">
        <v>27.99</v>
      </c>
      <c r="T3183" s="36" t="s">
        <v>106</v>
      </c>
      <c r="U3183" s="36" t="s">
        <v>2717</v>
      </c>
    </row>
    <row r="3184" spans="10:21" x14ac:dyDescent="0.25">
      <c r="J3184" s="37">
        <v>43018</v>
      </c>
      <c r="K3184" s="36">
        <f t="shared" si="245"/>
        <v>2017</v>
      </c>
      <c r="L3184" s="36" t="str">
        <f t="shared" si="246"/>
        <v>October</v>
      </c>
      <c r="M3184" s="36">
        <f t="shared" si="247"/>
        <v>42</v>
      </c>
      <c r="N3184" s="36">
        <f t="shared" si="248"/>
        <v>10</v>
      </c>
      <c r="O3184" s="36" t="str">
        <f t="shared" si="249"/>
        <v>201742</v>
      </c>
      <c r="P3184" s="36" t="str">
        <f>CONCATENATE(K3184,MONTH(ExpensesDBTable[[#This Row],[Date]]))</f>
        <v>201710</v>
      </c>
      <c r="Q3184" s="36" t="s">
        <v>2470</v>
      </c>
      <c r="R3184" s="36" t="s">
        <v>18</v>
      </c>
      <c r="S3184" s="38">
        <v>5.99</v>
      </c>
      <c r="T3184" s="36" t="s">
        <v>100</v>
      </c>
      <c r="U3184" s="36" t="s">
        <v>2718</v>
      </c>
    </row>
    <row r="3185" spans="10:21" x14ac:dyDescent="0.25">
      <c r="J3185" s="37">
        <v>43018</v>
      </c>
      <c r="K3185" s="36">
        <f t="shared" si="245"/>
        <v>2017</v>
      </c>
      <c r="L3185" s="36" t="str">
        <f t="shared" si="246"/>
        <v>October</v>
      </c>
      <c r="M3185" s="36">
        <f t="shared" si="247"/>
        <v>42</v>
      </c>
      <c r="N3185" s="36">
        <f t="shared" si="248"/>
        <v>10</v>
      </c>
      <c r="O3185" s="36" t="str">
        <f t="shared" si="249"/>
        <v>201742</v>
      </c>
      <c r="P3185" s="36" t="str">
        <f>CONCATENATE(K3185,MONTH(ExpensesDBTable[[#This Row],[Date]]))</f>
        <v>201710</v>
      </c>
      <c r="Q3185" s="36" t="s">
        <v>1204</v>
      </c>
      <c r="R3185" s="36" t="s">
        <v>23</v>
      </c>
      <c r="S3185" s="38">
        <v>14.37</v>
      </c>
      <c r="T3185" s="36" t="s">
        <v>106</v>
      </c>
      <c r="U3185" s="36" t="s">
        <v>2325</v>
      </c>
    </row>
    <row r="3186" spans="10:21" x14ac:dyDescent="0.25">
      <c r="J3186" s="37">
        <v>43019</v>
      </c>
      <c r="K3186" s="36">
        <f t="shared" si="245"/>
        <v>2017</v>
      </c>
      <c r="L3186" s="36" t="str">
        <f t="shared" si="246"/>
        <v>October</v>
      </c>
      <c r="M3186" s="36">
        <f t="shared" si="247"/>
        <v>42</v>
      </c>
      <c r="N3186" s="36">
        <f t="shared" si="248"/>
        <v>11</v>
      </c>
      <c r="O3186" s="36" t="str">
        <f t="shared" si="249"/>
        <v>201742</v>
      </c>
      <c r="P3186" s="36" t="str">
        <f>CONCATENATE(K3186,MONTH(ExpensesDBTable[[#This Row],[Date]]))</f>
        <v>201710</v>
      </c>
      <c r="Q3186" s="36" t="s">
        <v>199</v>
      </c>
      <c r="R3186" s="36" t="s">
        <v>14</v>
      </c>
      <c r="S3186" s="38">
        <v>18.5</v>
      </c>
      <c r="T3186" s="36" t="s">
        <v>100</v>
      </c>
      <c r="U3186" s="36" t="s">
        <v>2719</v>
      </c>
    </row>
    <row r="3187" spans="10:21" x14ac:dyDescent="0.25">
      <c r="J3187" s="37">
        <v>43019</v>
      </c>
      <c r="K3187" s="36">
        <f t="shared" si="245"/>
        <v>2017</v>
      </c>
      <c r="L3187" s="36" t="str">
        <f t="shared" si="246"/>
        <v>October</v>
      </c>
      <c r="M3187" s="36">
        <f t="shared" si="247"/>
        <v>42</v>
      </c>
      <c r="N3187" s="36">
        <f t="shared" si="248"/>
        <v>11</v>
      </c>
      <c r="O3187" s="36" t="str">
        <f t="shared" si="249"/>
        <v>201742</v>
      </c>
      <c r="P3187" s="36" t="str">
        <f>CONCATENATE(K3187,MONTH(ExpensesDBTable[[#This Row],[Date]]))</f>
        <v>201710</v>
      </c>
      <c r="Q3187" s="36" t="s">
        <v>182</v>
      </c>
      <c r="R3187" s="36" t="s">
        <v>14</v>
      </c>
      <c r="S3187" s="38">
        <v>23</v>
      </c>
      <c r="T3187" s="36" t="s">
        <v>100</v>
      </c>
      <c r="U3187" s="36" t="s">
        <v>2720</v>
      </c>
    </row>
    <row r="3188" spans="10:21" x14ac:dyDescent="0.25">
      <c r="J3188" s="37">
        <v>43020</v>
      </c>
      <c r="K3188" s="36">
        <f t="shared" si="245"/>
        <v>2017</v>
      </c>
      <c r="L3188" s="36" t="str">
        <f t="shared" si="246"/>
        <v>October</v>
      </c>
      <c r="M3188" s="36">
        <f t="shared" si="247"/>
        <v>42</v>
      </c>
      <c r="N3188" s="36">
        <f t="shared" si="248"/>
        <v>12</v>
      </c>
      <c r="O3188" s="36" t="str">
        <f t="shared" si="249"/>
        <v>201742</v>
      </c>
      <c r="P3188" s="36" t="str">
        <f>CONCATENATE(K3188,MONTH(ExpensesDBTable[[#This Row],[Date]]))</f>
        <v>201710</v>
      </c>
      <c r="Q3188" s="36" t="s">
        <v>108</v>
      </c>
      <c r="R3188" s="36" t="s">
        <v>14</v>
      </c>
      <c r="S3188" s="38">
        <v>8.1999999999999993</v>
      </c>
      <c r="T3188" s="36" t="s">
        <v>100</v>
      </c>
      <c r="U3188" s="36" t="s">
        <v>1249</v>
      </c>
    </row>
    <row r="3189" spans="10:21" x14ac:dyDescent="0.25">
      <c r="J3189" s="37">
        <v>43020</v>
      </c>
      <c r="K3189" s="36">
        <f t="shared" si="245"/>
        <v>2017</v>
      </c>
      <c r="L3189" s="36" t="str">
        <f t="shared" si="246"/>
        <v>October</v>
      </c>
      <c r="M3189" s="36">
        <f t="shared" si="247"/>
        <v>42</v>
      </c>
      <c r="N3189" s="36">
        <f t="shared" si="248"/>
        <v>12</v>
      </c>
      <c r="O3189" s="36" t="str">
        <f t="shared" si="249"/>
        <v>201742</v>
      </c>
      <c r="P3189" s="36" t="str">
        <f>CONCATENATE(K3189,MONTH(ExpensesDBTable[[#This Row],[Date]]))</f>
        <v>201710</v>
      </c>
      <c r="Q3189" s="36" t="s">
        <v>1051</v>
      </c>
      <c r="R3189" s="36" t="s">
        <v>14</v>
      </c>
      <c r="S3189" s="38">
        <v>4.4000000000000004</v>
      </c>
      <c r="T3189" s="36" t="s">
        <v>100</v>
      </c>
      <c r="U3189" s="36" t="s">
        <v>2721</v>
      </c>
    </row>
    <row r="3190" spans="10:21" x14ac:dyDescent="0.25">
      <c r="J3190" s="37">
        <v>43020</v>
      </c>
      <c r="K3190" s="36">
        <f t="shared" si="245"/>
        <v>2017</v>
      </c>
      <c r="L3190" s="36" t="str">
        <f t="shared" si="246"/>
        <v>October</v>
      </c>
      <c r="M3190" s="36">
        <f t="shared" si="247"/>
        <v>42</v>
      </c>
      <c r="N3190" s="36">
        <f t="shared" si="248"/>
        <v>12</v>
      </c>
      <c r="O3190" s="36" t="str">
        <f t="shared" si="249"/>
        <v>201742</v>
      </c>
      <c r="P3190" s="36" t="str">
        <f>CONCATENATE(K3190,MONTH(ExpensesDBTable[[#This Row],[Date]]))</f>
        <v>201710</v>
      </c>
      <c r="Q3190" s="36" t="s">
        <v>2050</v>
      </c>
      <c r="R3190" s="36" t="s">
        <v>18</v>
      </c>
      <c r="S3190" s="38">
        <v>160</v>
      </c>
      <c r="T3190" s="36" t="s">
        <v>106</v>
      </c>
      <c r="U3190" s="36" t="s">
        <v>2722</v>
      </c>
    </row>
    <row r="3191" spans="10:21" x14ac:dyDescent="0.25">
      <c r="J3191" s="37">
        <v>43022</v>
      </c>
      <c r="K3191" s="36">
        <f t="shared" si="245"/>
        <v>2017</v>
      </c>
      <c r="L3191" s="36" t="str">
        <f t="shared" si="246"/>
        <v>October</v>
      </c>
      <c r="M3191" s="36">
        <f t="shared" si="247"/>
        <v>42</v>
      </c>
      <c r="N3191" s="36">
        <f t="shared" si="248"/>
        <v>14</v>
      </c>
      <c r="O3191" s="36" t="str">
        <f t="shared" si="249"/>
        <v>201742</v>
      </c>
      <c r="P3191" s="36" t="str">
        <f>CONCATENATE(K3191,MONTH(ExpensesDBTable[[#This Row],[Date]]))</f>
        <v>201710</v>
      </c>
      <c r="Q3191" s="36" t="s">
        <v>182</v>
      </c>
      <c r="R3191" s="36" t="s">
        <v>11</v>
      </c>
      <c r="S3191" s="38">
        <v>63.5</v>
      </c>
      <c r="T3191" s="36" t="s">
        <v>100</v>
      </c>
      <c r="U3191" s="36" t="s">
        <v>2723</v>
      </c>
    </row>
    <row r="3192" spans="10:21" x14ac:dyDescent="0.25">
      <c r="J3192" s="37">
        <v>43022</v>
      </c>
      <c r="K3192" s="36">
        <f t="shared" si="245"/>
        <v>2017</v>
      </c>
      <c r="L3192" s="36" t="str">
        <f t="shared" si="246"/>
        <v>October</v>
      </c>
      <c r="M3192" s="36">
        <f t="shared" si="247"/>
        <v>42</v>
      </c>
      <c r="N3192" s="36">
        <f t="shared" si="248"/>
        <v>14</v>
      </c>
      <c r="O3192" s="36" t="str">
        <f t="shared" si="249"/>
        <v>201742</v>
      </c>
      <c r="P3192" s="36" t="str">
        <f>CONCATENATE(K3192,MONTH(ExpensesDBTable[[#This Row],[Date]]))</f>
        <v>201710</v>
      </c>
      <c r="Q3192" s="36" t="s">
        <v>1059</v>
      </c>
      <c r="R3192" s="36" t="s">
        <v>17</v>
      </c>
      <c r="S3192" s="38">
        <v>217</v>
      </c>
      <c r="T3192" s="36" t="s">
        <v>106</v>
      </c>
      <c r="U3192" s="36" t="s">
        <v>2724</v>
      </c>
    </row>
    <row r="3193" spans="10:21" x14ac:dyDescent="0.25">
      <c r="J3193" s="37">
        <v>43022</v>
      </c>
      <c r="K3193" s="36">
        <f t="shared" si="245"/>
        <v>2017</v>
      </c>
      <c r="L3193" s="36" t="str">
        <f t="shared" si="246"/>
        <v>October</v>
      </c>
      <c r="M3193" s="36">
        <f t="shared" si="247"/>
        <v>42</v>
      </c>
      <c r="N3193" s="36">
        <f t="shared" si="248"/>
        <v>14</v>
      </c>
      <c r="O3193" s="36" t="str">
        <f t="shared" si="249"/>
        <v>201742</v>
      </c>
      <c r="P3193" s="36" t="str">
        <f>CONCATENATE(K3193,MONTH(ExpensesDBTable[[#This Row],[Date]]))</f>
        <v>201710</v>
      </c>
      <c r="Q3193" s="36" t="s">
        <v>2470</v>
      </c>
      <c r="R3193" s="36" t="s">
        <v>26</v>
      </c>
      <c r="S3193" s="38">
        <v>3.99</v>
      </c>
      <c r="T3193" s="36" t="s">
        <v>106</v>
      </c>
      <c r="U3193" s="36" t="s">
        <v>1086</v>
      </c>
    </row>
    <row r="3194" spans="10:21" x14ac:dyDescent="0.25">
      <c r="J3194" s="37">
        <v>43022</v>
      </c>
      <c r="K3194" s="36">
        <f t="shared" si="245"/>
        <v>2017</v>
      </c>
      <c r="L3194" s="36" t="str">
        <f t="shared" si="246"/>
        <v>October</v>
      </c>
      <c r="M3194" s="36">
        <f t="shared" si="247"/>
        <v>42</v>
      </c>
      <c r="N3194" s="36">
        <f t="shared" si="248"/>
        <v>14</v>
      </c>
      <c r="O3194" s="36" t="str">
        <f t="shared" si="249"/>
        <v>201742</v>
      </c>
      <c r="P3194" s="36" t="str">
        <f>CONCATENATE(K3194,MONTH(ExpensesDBTable[[#This Row],[Date]]))</f>
        <v>201710</v>
      </c>
      <c r="Q3194" s="36" t="s">
        <v>182</v>
      </c>
      <c r="R3194" s="36" t="s">
        <v>14</v>
      </c>
      <c r="S3194" s="38">
        <v>14.66</v>
      </c>
      <c r="T3194" s="36" t="s">
        <v>100</v>
      </c>
      <c r="U3194" s="36" t="s">
        <v>182</v>
      </c>
    </row>
    <row r="3195" spans="10:21" x14ac:dyDescent="0.25">
      <c r="J3195" s="37">
        <v>43022</v>
      </c>
      <c r="K3195" s="36">
        <f t="shared" si="245"/>
        <v>2017</v>
      </c>
      <c r="L3195" s="36" t="str">
        <f t="shared" si="246"/>
        <v>October</v>
      </c>
      <c r="M3195" s="36">
        <f t="shared" si="247"/>
        <v>42</v>
      </c>
      <c r="N3195" s="36">
        <f t="shared" si="248"/>
        <v>14</v>
      </c>
      <c r="O3195" s="36" t="str">
        <f t="shared" si="249"/>
        <v>201742</v>
      </c>
      <c r="P3195" s="36" t="str">
        <f>CONCATENATE(K3195,MONTH(ExpensesDBTable[[#This Row],[Date]]))</f>
        <v>201710</v>
      </c>
      <c r="Q3195" s="36" t="s">
        <v>1051</v>
      </c>
      <c r="R3195" s="36" t="s">
        <v>14</v>
      </c>
      <c r="S3195" s="38">
        <v>7.95</v>
      </c>
      <c r="T3195" s="36" t="s">
        <v>100</v>
      </c>
      <c r="U3195" s="36" t="s">
        <v>2708</v>
      </c>
    </row>
    <row r="3196" spans="10:21" x14ac:dyDescent="0.25">
      <c r="J3196" s="37">
        <v>43022</v>
      </c>
      <c r="K3196" s="36">
        <f t="shared" si="245"/>
        <v>2017</v>
      </c>
      <c r="L3196" s="36" t="str">
        <f t="shared" si="246"/>
        <v>October</v>
      </c>
      <c r="M3196" s="36">
        <f t="shared" si="247"/>
        <v>42</v>
      </c>
      <c r="N3196" s="36">
        <f t="shared" si="248"/>
        <v>14</v>
      </c>
      <c r="O3196" s="36" t="str">
        <f t="shared" si="249"/>
        <v>201742</v>
      </c>
      <c r="P3196" s="36" t="str">
        <f>CONCATENATE(K3196,MONTH(ExpensesDBTable[[#This Row],[Date]]))</f>
        <v>201710</v>
      </c>
      <c r="Q3196" s="36" t="s">
        <v>569</v>
      </c>
      <c r="R3196" s="36" t="s">
        <v>18</v>
      </c>
      <c r="S3196" s="38">
        <v>19.95</v>
      </c>
      <c r="T3196" s="36" t="s">
        <v>106</v>
      </c>
      <c r="U3196" s="36" t="s">
        <v>2725</v>
      </c>
    </row>
    <row r="3197" spans="10:21" x14ac:dyDescent="0.25">
      <c r="J3197" s="37">
        <v>43022</v>
      </c>
      <c r="K3197" s="36">
        <f t="shared" si="245"/>
        <v>2017</v>
      </c>
      <c r="L3197" s="36" t="str">
        <f t="shared" si="246"/>
        <v>October</v>
      </c>
      <c r="M3197" s="36">
        <f t="shared" si="247"/>
        <v>42</v>
      </c>
      <c r="N3197" s="36">
        <f t="shared" si="248"/>
        <v>14</v>
      </c>
      <c r="O3197" s="36" t="str">
        <f t="shared" si="249"/>
        <v>201742</v>
      </c>
      <c r="P3197" s="36" t="str">
        <f>CONCATENATE(K3197,MONTH(ExpensesDBTable[[#This Row],[Date]]))</f>
        <v>201710</v>
      </c>
      <c r="Q3197" s="36" t="s">
        <v>182</v>
      </c>
      <c r="R3197" s="36" t="s">
        <v>14</v>
      </c>
      <c r="S3197" s="38">
        <v>12.3</v>
      </c>
      <c r="T3197" s="36" t="s">
        <v>100</v>
      </c>
      <c r="U3197" s="36" t="s">
        <v>2726</v>
      </c>
    </row>
    <row r="3198" spans="10:21" x14ac:dyDescent="0.25">
      <c r="J3198" s="37">
        <v>43022</v>
      </c>
      <c r="K3198" s="36">
        <f t="shared" si="245"/>
        <v>2017</v>
      </c>
      <c r="L3198" s="36" t="str">
        <f t="shared" si="246"/>
        <v>October</v>
      </c>
      <c r="M3198" s="36">
        <f t="shared" si="247"/>
        <v>42</v>
      </c>
      <c r="N3198" s="36">
        <f t="shared" si="248"/>
        <v>14</v>
      </c>
      <c r="O3198" s="36" t="str">
        <f t="shared" si="249"/>
        <v>201742</v>
      </c>
      <c r="P3198" s="36" t="str">
        <f>CONCATENATE(K3198,MONTH(ExpensesDBTable[[#This Row],[Date]]))</f>
        <v>201710</v>
      </c>
      <c r="Q3198" s="36" t="s">
        <v>1051</v>
      </c>
      <c r="R3198" s="36" t="s">
        <v>14</v>
      </c>
      <c r="S3198" s="38">
        <v>8.0399999999999991</v>
      </c>
      <c r="T3198" s="36" t="s">
        <v>100</v>
      </c>
      <c r="U3198" s="36" t="s">
        <v>382</v>
      </c>
    </row>
    <row r="3199" spans="10:21" x14ac:dyDescent="0.25">
      <c r="J3199" s="37">
        <v>43022</v>
      </c>
      <c r="K3199" s="36">
        <f t="shared" si="245"/>
        <v>2017</v>
      </c>
      <c r="L3199" s="36" t="str">
        <f t="shared" si="246"/>
        <v>October</v>
      </c>
      <c r="M3199" s="36">
        <f t="shared" si="247"/>
        <v>42</v>
      </c>
      <c r="N3199" s="36">
        <f t="shared" si="248"/>
        <v>14</v>
      </c>
      <c r="O3199" s="36" t="str">
        <f t="shared" si="249"/>
        <v>201742</v>
      </c>
      <c r="P3199" s="36" t="str">
        <f>CONCATENATE(K3199,MONTH(ExpensesDBTable[[#This Row],[Date]]))</f>
        <v>201710</v>
      </c>
      <c r="Q3199" s="36" t="s">
        <v>119</v>
      </c>
      <c r="R3199" s="36" t="s">
        <v>14</v>
      </c>
      <c r="S3199" s="38">
        <v>7.5</v>
      </c>
      <c r="T3199" s="36" t="s">
        <v>100</v>
      </c>
      <c r="U3199" s="36" t="s">
        <v>2727</v>
      </c>
    </row>
    <row r="3200" spans="10:21" x14ac:dyDescent="0.25">
      <c r="J3200" s="37">
        <v>43022</v>
      </c>
      <c r="K3200" s="36">
        <f t="shared" si="245"/>
        <v>2017</v>
      </c>
      <c r="L3200" s="36" t="str">
        <f t="shared" si="246"/>
        <v>October</v>
      </c>
      <c r="M3200" s="36">
        <f t="shared" si="247"/>
        <v>42</v>
      </c>
      <c r="N3200" s="36">
        <f t="shared" si="248"/>
        <v>14</v>
      </c>
      <c r="O3200" s="36" t="str">
        <f t="shared" si="249"/>
        <v>201742</v>
      </c>
      <c r="P3200" s="36" t="str">
        <f>CONCATENATE(K3200,MONTH(ExpensesDBTable[[#This Row],[Date]]))</f>
        <v>201710</v>
      </c>
      <c r="Q3200" s="36" t="s">
        <v>569</v>
      </c>
      <c r="R3200" s="36" t="s">
        <v>18</v>
      </c>
      <c r="S3200" s="38">
        <v>179</v>
      </c>
      <c r="T3200" s="36" t="s">
        <v>106</v>
      </c>
      <c r="U3200" s="36" t="s">
        <v>2728</v>
      </c>
    </row>
    <row r="3201" spans="10:21" x14ac:dyDescent="0.25">
      <c r="J3201" s="37">
        <v>43022</v>
      </c>
      <c r="K3201" s="36">
        <f t="shared" si="245"/>
        <v>2017</v>
      </c>
      <c r="L3201" s="36" t="str">
        <f t="shared" si="246"/>
        <v>October</v>
      </c>
      <c r="M3201" s="36">
        <f t="shared" si="247"/>
        <v>42</v>
      </c>
      <c r="N3201" s="36">
        <f t="shared" si="248"/>
        <v>14</v>
      </c>
      <c r="O3201" s="36" t="str">
        <f t="shared" si="249"/>
        <v>201742</v>
      </c>
      <c r="P3201" s="36" t="str">
        <f>CONCATENATE(K3201,MONTH(ExpensesDBTable[[#This Row],[Date]]))</f>
        <v>201710</v>
      </c>
      <c r="Q3201" s="36" t="s">
        <v>182</v>
      </c>
      <c r="R3201" s="36" t="s">
        <v>14</v>
      </c>
      <c r="S3201" s="38">
        <v>5</v>
      </c>
      <c r="T3201" s="36" t="s">
        <v>100</v>
      </c>
      <c r="U3201" s="36" t="s">
        <v>2398</v>
      </c>
    </row>
    <row r="3202" spans="10:21" x14ac:dyDescent="0.25">
      <c r="J3202" s="37">
        <v>43023</v>
      </c>
      <c r="K3202" s="36">
        <f t="shared" si="245"/>
        <v>2017</v>
      </c>
      <c r="L3202" s="36" t="str">
        <f t="shared" si="246"/>
        <v>October</v>
      </c>
      <c r="M3202" s="36">
        <f t="shared" si="247"/>
        <v>42</v>
      </c>
      <c r="N3202" s="36">
        <f t="shared" si="248"/>
        <v>15</v>
      </c>
      <c r="O3202" s="36" t="str">
        <f t="shared" si="249"/>
        <v>201742</v>
      </c>
      <c r="P3202" s="36" t="str">
        <f>CONCATENATE(K3202,MONTH(ExpensesDBTable[[#This Row],[Date]]))</f>
        <v>201710</v>
      </c>
      <c r="Q3202" s="36" t="s">
        <v>182</v>
      </c>
      <c r="R3202" s="36" t="s">
        <v>14</v>
      </c>
      <c r="S3202" s="38">
        <v>1.5</v>
      </c>
      <c r="T3202" s="36" t="s">
        <v>100</v>
      </c>
      <c r="U3202" s="36" t="s">
        <v>2729</v>
      </c>
    </row>
    <row r="3203" spans="10:21" x14ac:dyDescent="0.25">
      <c r="J3203" s="37">
        <v>43023</v>
      </c>
      <c r="K3203" s="36">
        <f t="shared" si="245"/>
        <v>2017</v>
      </c>
      <c r="L3203" s="36" t="str">
        <f t="shared" si="246"/>
        <v>October</v>
      </c>
      <c r="M3203" s="36">
        <f t="shared" si="247"/>
        <v>42</v>
      </c>
      <c r="N3203" s="36">
        <f t="shared" si="248"/>
        <v>15</v>
      </c>
      <c r="O3203" s="36" t="str">
        <f t="shared" si="249"/>
        <v>201742</v>
      </c>
      <c r="P3203" s="36" t="str">
        <f>CONCATENATE(K3203,MONTH(ExpensesDBTable[[#This Row],[Date]]))</f>
        <v>201710</v>
      </c>
      <c r="Q3203" s="36" t="s">
        <v>182</v>
      </c>
      <c r="R3203" s="36" t="s">
        <v>14</v>
      </c>
      <c r="S3203" s="38">
        <v>6.14</v>
      </c>
      <c r="T3203" s="36" t="s">
        <v>100</v>
      </c>
      <c r="U3203" s="36" t="s">
        <v>2730</v>
      </c>
    </row>
    <row r="3204" spans="10:21" x14ac:dyDescent="0.25">
      <c r="J3204" s="37">
        <v>43023</v>
      </c>
      <c r="K3204" s="36">
        <f t="shared" si="245"/>
        <v>2017</v>
      </c>
      <c r="L3204" s="36" t="str">
        <f t="shared" si="246"/>
        <v>October</v>
      </c>
      <c r="M3204" s="36">
        <f t="shared" si="247"/>
        <v>42</v>
      </c>
      <c r="N3204" s="36">
        <f t="shared" si="248"/>
        <v>15</v>
      </c>
      <c r="O3204" s="36" t="str">
        <f t="shared" si="249"/>
        <v>201742</v>
      </c>
      <c r="P3204" s="36" t="str">
        <f>CONCATENATE(K3204,MONTH(ExpensesDBTable[[#This Row],[Date]]))</f>
        <v>201710</v>
      </c>
      <c r="Q3204" s="36" t="s">
        <v>105</v>
      </c>
      <c r="R3204" s="36" t="s">
        <v>16</v>
      </c>
      <c r="S3204" s="38">
        <v>6</v>
      </c>
      <c r="T3204" s="36" t="s">
        <v>106</v>
      </c>
      <c r="U3204" s="36" t="s">
        <v>2731</v>
      </c>
    </row>
    <row r="3205" spans="10:21" x14ac:dyDescent="0.25">
      <c r="J3205" s="37">
        <v>43024</v>
      </c>
      <c r="K3205" s="36">
        <f t="shared" si="245"/>
        <v>2017</v>
      </c>
      <c r="L3205" s="36" t="str">
        <f t="shared" si="246"/>
        <v>October</v>
      </c>
      <c r="M3205" s="36">
        <f t="shared" si="247"/>
        <v>43</v>
      </c>
      <c r="N3205" s="36">
        <f t="shared" si="248"/>
        <v>16</v>
      </c>
      <c r="O3205" s="36" t="str">
        <f t="shared" si="249"/>
        <v>201743</v>
      </c>
      <c r="P3205" s="36" t="str">
        <f>CONCATENATE(K3205,MONTH(ExpensesDBTable[[#This Row],[Date]]))</f>
        <v>201710</v>
      </c>
      <c r="Q3205" s="36" t="s">
        <v>182</v>
      </c>
      <c r="R3205" s="36" t="s">
        <v>17</v>
      </c>
      <c r="S3205" s="38">
        <v>7</v>
      </c>
      <c r="T3205" s="36" t="s">
        <v>106</v>
      </c>
      <c r="U3205" s="36" t="s">
        <v>1535</v>
      </c>
    </row>
    <row r="3206" spans="10:21" x14ac:dyDescent="0.25">
      <c r="J3206" s="37">
        <v>43024</v>
      </c>
      <c r="K3206" s="36">
        <f t="shared" si="245"/>
        <v>2017</v>
      </c>
      <c r="L3206" s="36" t="str">
        <f t="shared" si="246"/>
        <v>October</v>
      </c>
      <c r="M3206" s="36">
        <f t="shared" si="247"/>
        <v>43</v>
      </c>
      <c r="N3206" s="36">
        <f t="shared" si="248"/>
        <v>16</v>
      </c>
      <c r="O3206" s="36" t="str">
        <f t="shared" si="249"/>
        <v>201743</v>
      </c>
      <c r="P3206" s="36" t="str">
        <f>CONCATENATE(K3206,MONTH(ExpensesDBTable[[#This Row],[Date]]))</f>
        <v>201710</v>
      </c>
      <c r="Q3206" s="36" t="s">
        <v>182</v>
      </c>
      <c r="R3206" s="36" t="s">
        <v>14</v>
      </c>
      <c r="S3206" s="38">
        <v>15</v>
      </c>
      <c r="T3206" s="36" t="s">
        <v>106</v>
      </c>
      <c r="U3206" s="36" t="s">
        <v>2732</v>
      </c>
    </row>
    <row r="3207" spans="10:21" x14ac:dyDescent="0.25">
      <c r="J3207" s="37">
        <v>43024</v>
      </c>
      <c r="K3207" s="36">
        <f t="shared" si="245"/>
        <v>2017</v>
      </c>
      <c r="L3207" s="36" t="str">
        <f t="shared" si="246"/>
        <v>October</v>
      </c>
      <c r="M3207" s="36">
        <f t="shared" si="247"/>
        <v>43</v>
      </c>
      <c r="N3207" s="36">
        <f t="shared" si="248"/>
        <v>16</v>
      </c>
      <c r="O3207" s="36" t="str">
        <f t="shared" si="249"/>
        <v>201743</v>
      </c>
      <c r="P3207" s="36" t="str">
        <f>CONCATENATE(K3207,MONTH(ExpensesDBTable[[#This Row],[Date]]))</f>
        <v>201710</v>
      </c>
      <c r="Q3207" s="36" t="s">
        <v>108</v>
      </c>
      <c r="R3207" s="36" t="s">
        <v>14</v>
      </c>
      <c r="S3207" s="38">
        <v>51.25</v>
      </c>
      <c r="T3207" s="36" t="s">
        <v>100</v>
      </c>
      <c r="U3207" s="36" t="s">
        <v>2733</v>
      </c>
    </row>
    <row r="3208" spans="10:21" x14ac:dyDescent="0.25">
      <c r="J3208" s="37">
        <v>43026</v>
      </c>
      <c r="K3208" s="36">
        <f t="shared" si="245"/>
        <v>2017</v>
      </c>
      <c r="L3208" s="36" t="str">
        <f t="shared" si="246"/>
        <v>October</v>
      </c>
      <c r="M3208" s="36">
        <f t="shared" si="247"/>
        <v>43</v>
      </c>
      <c r="N3208" s="36">
        <f t="shared" si="248"/>
        <v>18</v>
      </c>
      <c r="O3208" s="36" t="str">
        <f t="shared" si="249"/>
        <v>201743</v>
      </c>
      <c r="P3208" s="36" t="str">
        <f>CONCATENATE(K3208,MONTH(ExpensesDBTable[[#This Row],[Date]]))</f>
        <v>201710</v>
      </c>
      <c r="Q3208" s="36" t="s">
        <v>182</v>
      </c>
      <c r="R3208" s="36" t="s">
        <v>16</v>
      </c>
      <c r="S3208" s="38">
        <v>120</v>
      </c>
      <c r="T3208" s="36" t="s">
        <v>106</v>
      </c>
      <c r="U3208" s="36" t="s">
        <v>2734</v>
      </c>
    </row>
    <row r="3209" spans="10:21" x14ac:dyDescent="0.25">
      <c r="J3209" s="37">
        <v>43026</v>
      </c>
      <c r="K3209" s="36">
        <f t="shared" si="245"/>
        <v>2017</v>
      </c>
      <c r="L3209" s="36" t="str">
        <f t="shared" si="246"/>
        <v>October</v>
      </c>
      <c r="M3209" s="36">
        <f t="shared" si="247"/>
        <v>43</v>
      </c>
      <c r="N3209" s="36">
        <f t="shared" si="248"/>
        <v>18</v>
      </c>
      <c r="O3209" s="36" t="str">
        <f t="shared" si="249"/>
        <v>201743</v>
      </c>
      <c r="P3209" s="36" t="str">
        <f>CONCATENATE(K3209,MONTH(ExpensesDBTable[[#This Row],[Date]]))</f>
        <v>201710</v>
      </c>
      <c r="Q3209" s="36" t="s">
        <v>145</v>
      </c>
      <c r="R3209" s="36" t="s">
        <v>23</v>
      </c>
      <c r="S3209" s="38">
        <v>122.35</v>
      </c>
      <c r="T3209" s="36" t="s">
        <v>106</v>
      </c>
      <c r="U3209" s="36" t="s">
        <v>1590</v>
      </c>
    </row>
    <row r="3210" spans="10:21" x14ac:dyDescent="0.25">
      <c r="J3210" s="37">
        <v>43026</v>
      </c>
      <c r="K3210" s="36">
        <f t="shared" si="245"/>
        <v>2017</v>
      </c>
      <c r="L3210" s="36" t="str">
        <f t="shared" si="246"/>
        <v>October</v>
      </c>
      <c r="M3210" s="36">
        <f t="shared" si="247"/>
        <v>43</v>
      </c>
      <c r="N3210" s="36">
        <f t="shared" si="248"/>
        <v>18</v>
      </c>
      <c r="O3210" s="36" t="str">
        <f t="shared" si="249"/>
        <v>201743</v>
      </c>
      <c r="P3210" s="36" t="str">
        <f>CONCATENATE(K3210,MONTH(ExpensesDBTable[[#This Row],[Date]]))</f>
        <v>201710</v>
      </c>
      <c r="Q3210" s="36" t="s">
        <v>1192</v>
      </c>
      <c r="R3210" s="36" t="s">
        <v>21</v>
      </c>
      <c r="S3210" s="38">
        <v>1520</v>
      </c>
      <c r="T3210" s="36" t="s">
        <v>106</v>
      </c>
      <c r="U3210" s="36" t="s">
        <v>21</v>
      </c>
    </row>
    <row r="3211" spans="10:21" x14ac:dyDescent="0.25">
      <c r="J3211" s="37">
        <v>43028</v>
      </c>
      <c r="K3211" s="36">
        <f t="shared" ref="K3211:K3274" si="250">YEAR(J3211)</f>
        <v>2017</v>
      </c>
      <c r="L3211" s="36" t="str">
        <f t="shared" ref="L3211:L3274" si="251">TEXT(DATE(1,MONTH(J3211),1),"MMMM")</f>
        <v>October</v>
      </c>
      <c r="M3211" s="36">
        <f t="shared" ref="M3211:M3274" si="252">WEEKNUM(J3211,2)</f>
        <v>43</v>
      </c>
      <c r="N3211" s="36">
        <f t="shared" ref="N3211:N3274" si="253">DAY(J3211)</f>
        <v>20</v>
      </c>
      <c r="O3211" s="36" t="str">
        <f t="shared" ref="O3211:O3274" si="254">CONCATENATE(K3211,M3211)</f>
        <v>201743</v>
      </c>
      <c r="P3211" s="36" t="str">
        <f>CONCATENATE(K3211,MONTH(ExpensesDBTable[[#This Row],[Date]]))</f>
        <v>201710</v>
      </c>
      <c r="Q3211" s="36" t="s">
        <v>182</v>
      </c>
      <c r="R3211" s="36" t="s">
        <v>14</v>
      </c>
      <c r="S3211" s="38">
        <v>3.8</v>
      </c>
      <c r="T3211" s="36" t="s">
        <v>100</v>
      </c>
      <c r="U3211" s="36" t="s">
        <v>1153</v>
      </c>
    </row>
    <row r="3212" spans="10:21" x14ac:dyDescent="0.25">
      <c r="J3212" s="37">
        <v>43028</v>
      </c>
      <c r="K3212" s="36">
        <f t="shared" si="250"/>
        <v>2017</v>
      </c>
      <c r="L3212" s="36" t="str">
        <f t="shared" si="251"/>
        <v>October</v>
      </c>
      <c r="M3212" s="36">
        <f t="shared" si="252"/>
        <v>43</v>
      </c>
      <c r="N3212" s="36">
        <f t="shared" si="253"/>
        <v>20</v>
      </c>
      <c r="O3212" s="36" t="str">
        <f t="shared" si="254"/>
        <v>201743</v>
      </c>
      <c r="P3212" s="36" t="str">
        <f>CONCATENATE(K3212,MONTH(ExpensesDBTable[[#This Row],[Date]]))</f>
        <v>201710</v>
      </c>
      <c r="Q3212" s="36" t="s">
        <v>119</v>
      </c>
      <c r="R3212" s="36" t="s">
        <v>14</v>
      </c>
      <c r="S3212" s="38">
        <v>10.31</v>
      </c>
      <c r="T3212" s="36" t="s">
        <v>100</v>
      </c>
      <c r="U3212" s="36" t="s">
        <v>1119</v>
      </c>
    </row>
    <row r="3213" spans="10:21" x14ac:dyDescent="0.25">
      <c r="J3213" s="37">
        <v>43028</v>
      </c>
      <c r="K3213" s="36">
        <f t="shared" si="250"/>
        <v>2017</v>
      </c>
      <c r="L3213" s="36" t="str">
        <f t="shared" si="251"/>
        <v>October</v>
      </c>
      <c r="M3213" s="36">
        <f t="shared" si="252"/>
        <v>43</v>
      </c>
      <c r="N3213" s="36">
        <f t="shared" si="253"/>
        <v>20</v>
      </c>
      <c r="O3213" s="36" t="str">
        <f t="shared" si="254"/>
        <v>201743</v>
      </c>
      <c r="P3213" s="36" t="str">
        <f>CONCATENATE(K3213,MONTH(ExpensesDBTable[[#This Row],[Date]]))</f>
        <v>201710</v>
      </c>
      <c r="Q3213" s="36" t="s">
        <v>119</v>
      </c>
      <c r="R3213" s="36" t="s">
        <v>14</v>
      </c>
      <c r="S3213" s="38">
        <v>7</v>
      </c>
      <c r="T3213" s="36" t="s">
        <v>100</v>
      </c>
      <c r="U3213" s="36" t="s">
        <v>2735</v>
      </c>
    </row>
    <row r="3214" spans="10:21" x14ac:dyDescent="0.25">
      <c r="J3214" s="37">
        <v>43028</v>
      </c>
      <c r="K3214" s="36">
        <f t="shared" si="250"/>
        <v>2017</v>
      </c>
      <c r="L3214" s="36" t="str">
        <f t="shared" si="251"/>
        <v>October</v>
      </c>
      <c r="M3214" s="36">
        <f t="shared" si="252"/>
        <v>43</v>
      </c>
      <c r="N3214" s="36">
        <f t="shared" si="253"/>
        <v>20</v>
      </c>
      <c r="O3214" s="36" t="str">
        <f t="shared" si="254"/>
        <v>201743</v>
      </c>
      <c r="P3214" s="36" t="str">
        <f>CONCATENATE(K3214,MONTH(ExpensesDBTable[[#This Row],[Date]]))</f>
        <v>201710</v>
      </c>
      <c r="Q3214" s="36" t="s">
        <v>1238</v>
      </c>
      <c r="R3214" s="36" t="s">
        <v>22</v>
      </c>
      <c r="S3214" s="38">
        <v>28.14</v>
      </c>
      <c r="T3214" s="36" t="s">
        <v>106</v>
      </c>
      <c r="U3214" s="36" t="s">
        <v>2736</v>
      </c>
    </row>
    <row r="3215" spans="10:21" x14ac:dyDescent="0.25">
      <c r="J3215" s="37">
        <v>43029</v>
      </c>
      <c r="K3215" s="36">
        <f t="shared" si="250"/>
        <v>2017</v>
      </c>
      <c r="L3215" s="36" t="str">
        <f t="shared" si="251"/>
        <v>October</v>
      </c>
      <c r="M3215" s="36">
        <f t="shared" si="252"/>
        <v>43</v>
      </c>
      <c r="N3215" s="36">
        <f t="shared" si="253"/>
        <v>21</v>
      </c>
      <c r="O3215" s="36" t="str">
        <f t="shared" si="254"/>
        <v>201743</v>
      </c>
      <c r="P3215" s="36" t="str">
        <f>CONCATENATE(K3215,MONTH(ExpensesDBTable[[#This Row],[Date]]))</f>
        <v>201710</v>
      </c>
      <c r="Q3215" s="36" t="s">
        <v>182</v>
      </c>
      <c r="R3215" s="36" t="s">
        <v>14</v>
      </c>
      <c r="S3215" s="38">
        <v>59.5</v>
      </c>
      <c r="T3215" s="36" t="s">
        <v>100</v>
      </c>
      <c r="U3215" s="36" t="s">
        <v>2737</v>
      </c>
    </row>
    <row r="3216" spans="10:21" x14ac:dyDescent="0.25">
      <c r="J3216" s="37">
        <v>43029</v>
      </c>
      <c r="K3216" s="36">
        <f t="shared" si="250"/>
        <v>2017</v>
      </c>
      <c r="L3216" s="36" t="str">
        <f t="shared" si="251"/>
        <v>October</v>
      </c>
      <c r="M3216" s="36">
        <f t="shared" si="252"/>
        <v>43</v>
      </c>
      <c r="N3216" s="36">
        <f t="shared" si="253"/>
        <v>21</v>
      </c>
      <c r="O3216" s="36" t="str">
        <f t="shared" si="254"/>
        <v>201743</v>
      </c>
      <c r="P3216" s="36" t="str">
        <f>CONCATENATE(K3216,MONTH(ExpensesDBTable[[#This Row],[Date]]))</f>
        <v>201710</v>
      </c>
      <c r="Q3216" s="36" t="s">
        <v>122</v>
      </c>
      <c r="R3216" s="36" t="s">
        <v>11</v>
      </c>
      <c r="S3216" s="38">
        <v>33</v>
      </c>
      <c r="T3216" s="36" t="s">
        <v>100</v>
      </c>
      <c r="U3216" s="36" t="s">
        <v>2738</v>
      </c>
    </row>
    <row r="3217" spans="10:21" x14ac:dyDescent="0.25">
      <c r="J3217" s="37">
        <v>43029</v>
      </c>
      <c r="K3217" s="36">
        <f t="shared" si="250"/>
        <v>2017</v>
      </c>
      <c r="L3217" s="36" t="str">
        <f t="shared" si="251"/>
        <v>October</v>
      </c>
      <c r="M3217" s="36">
        <f t="shared" si="252"/>
        <v>43</v>
      </c>
      <c r="N3217" s="36">
        <f t="shared" si="253"/>
        <v>21</v>
      </c>
      <c r="O3217" s="36" t="str">
        <f t="shared" si="254"/>
        <v>201743</v>
      </c>
      <c r="P3217" s="36" t="str">
        <f>CONCATENATE(K3217,MONTH(ExpensesDBTable[[#This Row],[Date]]))</f>
        <v>201710</v>
      </c>
      <c r="Q3217" s="36" t="s">
        <v>182</v>
      </c>
      <c r="R3217" s="36" t="s">
        <v>17</v>
      </c>
      <c r="S3217" s="38">
        <v>17</v>
      </c>
      <c r="T3217" s="36" t="s">
        <v>106</v>
      </c>
      <c r="U3217" s="36" t="s">
        <v>1504</v>
      </c>
    </row>
    <row r="3218" spans="10:21" x14ac:dyDescent="0.25">
      <c r="J3218" s="37">
        <v>43030</v>
      </c>
      <c r="K3218" s="36">
        <f t="shared" si="250"/>
        <v>2017</v>
      </c>
      <c r="L3218" s="36" t="str">
        <f t="shared" si="251"/>
        <v>October</v>
      </c>
      <c r="M3218" s="36">
        <f t="shared" si="252"/>
        <v>43</v>
      </c>
      <c r="N3218" s="36">
        <f t="shared" si="253"/>
        <v>22</v>
      </c>
      <c r="O3218" s="36" t="str">
        <f t="shared" si="254"/>
        <v>201743</v>
      </c>
      <c r="P3218" s="36" t="str">
        <f>CONCATENATE(K3218,MONTH(ExpensesDBTable[[#This Row],[Date]]))</f>
        <v>201710</v>
      </c>
      <c r="Q3218" s="36" t="s">
        <v>128</v>
      </c>
      <c r="R3218" s="36" t="s">
        <v>22</v>
      </c>
      <c r="S3218" s="38">
        <v>324.72000000000003</v>
      </c>
      <c r="T3218" s="36" t="s">
        <v>106</v>
      </c>
      <c r="U3218" s="36" t="s">
        <v>2739</v>
      </c>
    </row>
    <row r="3219" spans="10:21" x14ac:dyDescent="0.25">
      <c r="J3219" s="37">
        <v>43030</v>
      </c>
      <c r="K3219" s="36">
        <f t="shared" si="250"/>
        <v>2017</v>
      </c>
      <c r="L3219" s="36" t="str">
        <f t="shared" si="251"/>
        <v>October</v>
      </c>
      <c r="M3219" s="36">
        <f t="shared" si="252"/>
        <v>43</v>
      </c>
      <c r="N3219" s="36">
        <f t="shared" si="253"/>
        <v>22</v>
      </c>
      <c r="O3219" s="36" t="str">
        <f t="shared" si="254"/>
        <v>201743</v>
      </c>
      <c r="P3219" s="36" t="str">
        <f>CONCATENATE(K3219,MONTH(ExpensesDBTable[[#This Row],[Date]]))</f>
        <v>201710</v>
      </c>
      <c r="Q3219" s="36" t="s">
        <v>182</v>
      </c>
      <c r="R3219" s="36" t="s">
        <v>14</v>
      </c>
      <c r="S3219" s="38">
        <v>14.29</v>
      </c>
      <c r="T3219" s="36" t="s">
        <v>100</v>
      </c>
      <c r="U3219" s="36" t="s">
        <v>1085</v>
      </c>
    </row>
    <row r="3220" spans="10:21" x14ac:dyDescent="0.25">
      <c r="J3220" s="37">
        <v>43030</v>
      </c>
      <c r="K3220" s="36">
        <f t="shared" si="250"/>
        <v>2017</v>
      </c>
      <c r="L3220" s="36" t="str">
        <f t="shared" si="251"/>
        <v>October</v>
      </c>
      <c r="M3220" s="36">
        <f t="shared" si="252"/>
        <v>43</v>
      </c>
      <c r="N3220" s="36">
        <f t="shared" si="253"/>
        <v>22</v>
      </c>
      <c r="O3220" s="36" t="str">
        <f t="shared" si="254"/>
        <v>201743</v>
      </c>
      <c r="P3220" s="36" t="str">
        <f>CONCATENATE(K3220,MONTH(ExpensesDBTable[[#This Row],[Date]]))</f>
        <v>201710</v>
      </c>
      <c r="Q3220" s="36" t="s">
        <v>108</v>
      </c>
      <c r="R3220" s="36" t="s">
        <v>14</v>
      </c>
      <c r="S3220" s="38">
        <v>8.2100000000000009</v>
      </c>
      <c r="T3220" s="36" t="s">
        <v>100</v>
      </c>
      <c r="U3220" s="36" t="s">
        <v>2533</v>
      </c>
    </row>
    <row r="3221" spans="10:21" x14ac:dyDescent="0.25">
      <c r="J3221" s="37">
        <v>43031</v>
      </c>
      <c r="K3221" s="36">
        <f t="shared" si="250"/>
        <v>2017</v>
      </c>
      <c r="L3221" s="36" t="str">
        <f t="shared" si="251"/>
        <v>October</v>
      </c>
      <c r="M3221" s="36">
        <f t="shared" si="252"/>
        <v>44</v>
      </c>
      <c r="N3221" s="36">
        <f t="shared" si="253"/>
        <v>23</v>
      </c>
      <c r="O3221" s="36" t="str">
        <f t="shared" si="254"/>
        <v>201744</v>
      </c>
      <c r="P3221" s="36" t="str">
        <f>CONCATENATE(K3221,MONTH(ExpensesDBTable[[#This Row],[Date]]))</f>
        <v>201710</v>
      </c>
      <c r="Q3221" s="36" t="s">
        <v>108</v>
      </c>
      <c r="R3221" s="36" t="s">
        <v>14</v>
      </c>
      <c r="S3221" s="38">
        <v>56.61</v>
      </c>
      <c r="T3221" s="36" t="s">
        <v>100</v>
      </c>
      <c r="U3221" s="36" t="s">
        <v>2740</v>
      </c>
    </row>
    <row r="3222" spans="10:21" x14ac:dyDescent="0.25">
      <c r="J3222" s="37">
        <v>43031</v>
      </c>
      <c r="K3222" s="36">
        <f t="shared" si="250"/>
        <v>2017</v>
      </c>
      <c r="L3222" s="36" t="str">
        <f t="shared" si="251"/>
        <v>October</v>
      </c>
      <c r="M3222" s="36">
        <f t="shared" si="252"/>
        <v>44</v>
      </c>
      <c r="N3222" s="36">
        <f t="shared" si="253"/>
        <v>23</v>
      </c>
      <c r="O3222" s="36" t="str">
        <f t="shared" si="254"/>
        <v>201744</v>
      </c>
      <c r="P3222" s="36" t="str">
        <f>CONCATENATE(K3222,MONTH(ExpensesDBTable[[#This Row],[Date]]))</f>
        <v>201710</v>
      </c>
      <c r="Q3222" s="36" t="s">
        <v>122</v>
      </c>
      <c r="R3222" s="36" t="s">
        <v>11</v>
      </c>
      <c r="S3222" s="38">
        <v>23</v>
      </c>
      <c r="T3222" s="36" t="s">
        <v>100</v>
      </c>
      <c r="U3222" s="36" t="s">
        <v>2741</v>
      </c>
    </row>
    <row r="3223" spans="10:21" x14ac:dyDescent="0.25">
      <c r="J3223" s="37">
        <v>43031</v>
      </c>
      <c r="K3223" s="36">
        <f t="shared" si="250"/>
        <v>2017</v>
      </c>
      <c r="L3223" s="36" t="str">
        <f t="shared" si="251"/>
        <v>October</v>
      </c>
      <c r="M3223" s="36">
        <f t="shared" si="252"/>
        <v>44</v>
      </c>
      <c r="N3223" s="36">
        <f t="shared" si="253"/>
        <v>23</v>
      </c>
      <c r="O3223" s="36" t="str">
        <f t="shared" si="254"/>
        <v>201744</v>
      </c>
      <c r="P3223" s="36" t="str">
        <f>CONCATENATE(K3223,MONTH(ExpensesDBTable[[#This Row],[Date]]))</f>
        <v>201710</v>
      </c>
      <c r="Q3223" s="36" t="s">
        <v>182</v>
      </c>
      <c r="R3223" s="36" t="s">
        <v>14</v>
      </c>
      <c r="S3223" s="38">
        <v>4.9000000000000004</v>
      </c>
      <c r="T3223" s="36" t="s">
        <v>100</v>
      </c>
      <c r="U3223" s="36" t="s">
        <v>2742</v>
      </c>
    </row>
    <row r="3224" spans="10:21" x14ac:dyDescent="0.25">
      <c r="J3224" s="37">
        <v>43031</v>
      </c>
      <c r="K3224" s="36">
        <f t="shared" si="250"/>
        <v>2017</v>
      </c>
      <c r="L3224" s="36" t="str">
        <f t="shared" si="251"/>
        <v>October</v>
      </c>
      <c r="M3224" s="36">
        <f t="shared" si="252"/>
        <v>44</v>
      </c>
      <c r="N3224" s="36">
        <f t="shared" si="253"/>
        <v>23</v>
      </c>
      <c r="O3224" s="36" t="str">
        <f t="shared" si="254"/>
        <v>201744</v>
      </c>
      <c r="P3224" s="36" t="str">
        <f>CONCATENATE(K3224,MONTH(ExpensesDBTable[[#This Row],[Date]]))</f>
        <v>201710</v>
      </c>
      <c r="Q3224" s="36" t="s">
        <v>1476</v>
      </c>
      <c r="R3224" s="36" t="s">
        <v>23</v>
      </c>
      <c r="S3224" s="38">
        <v>14</v>
      </c>
      <c r="T3224" s="36" t="s">
        <v>106</v>
      </c>
      <c r="U3224" s="36" t="s">
        <v>2743</v>
      </c>
    </row>
    <row r="3225" spans="10:21" x14ac:dyDescent="0.25">
      <c r="J3225" s="37">
        <v>43035</v>
      </c>
      <c r="K3225" s="36">
        <f t="shared" si="250"/>
        <v>2017</v>
      </c>
      <c r="L3225" s="36" t="str">
        <f t="shared" si="251"/>
        <v>October</v>
      </c>
      <c r="M3225" s="36">
        <f t="shared" si="252"/>
        <v>44</v>
      </c>
      <c r="N3225" s="36">
        <f t="shared" si="253"/>
        <v>27</v>
      </c>
      <c r="O3225" s="36" t="str">
        <f t="shared" si="254"/>
        <v>201744</v>
      </c>
      <c r="P3225" s="36" t="str">
        <f>CONCATENATE(K3225,MONTH(ExpensesDBTable[[#This Row],[Date]]))</f>
        <v>201710</v>
      </c>
      <c r="Q3225" s="36" t="s">
        <v>182</v>
      </c>
      <c r="R3225" s="36" t="s">
        <v>18</v>
      </c>
      <c r="S3225" s="38">
        <v>16</v>
      </c>
      <c r="T3225" s="36" t="s">
        <v>106</v>
      </c>
      <c r="U3225" s="36" t="s">
        <v>2744</v>
      </c>
    </row>
    <row r="3226" spans="10:21" x14ac:dyDescent="0.25">
      <c r="J3226" s="37">
        <v>43035</v>
      </c>
      <c r="K3226" s="36">
        <f t="shared" si="250"/>
        <v>2017</v>
      </c>
      <c r="L3226" s="36" t="str">
        <f t="shared" si="251"/>
        <v>October</v>
      </c>
      <c r="M3226" s="36">
        <f t="shared" si="252"/>
        <v>44</v>
      </c>
      <c r="N3226" s="36">
        <f t="shared" si="253"/>
        <v>27</v>
      </c>
      <c r="O3226" s="36" t="str">
        <f t="shared" si="254"/>
        <v>201744</v>
      </c>
      <c r="P3226" s="36" t="str">
        <f>CONCATENATE(K3226,MONTH(ExpensesDBTable[[#This Row],[Date]]))</f>
        <v>201710</v>
      </c>
      <c r="Q3226" s="36" t="s">
        <v>2470</v>
      </c>
      <c r="R3226" s="36" t="s">
        <v>17</v>
      </c>
      <c r="S3226" s="38">
        <v>19.48</v>
      </c>
      <c r="T3226" s="36" t="s">
        <v>106</v>
      </c>
      <c r="U3226" s="36" t="s">
        <v>2745</v>
      </c>
    </row>
    <row r="3227" spans="10:21" x14ac:dyDescent="0.25">
      <c r="J3227" s="37">
        <v>43035</v>
      </c>
      <c r="K3227" s="36">
        <f t="shared" si="250"/>
        <v>2017</v>
      </c>
      <c r="L3227" s="36" t="str">
        <f t="shared" si="251"/>
        <v>October</v>
      </c>
      <c r="M3227" s="36">
        <f t="shared" si="252"/>
        <v>44</v>
      </c>
      <c r="N3227" s="36">
        <f t="shared" si="253"/>
        <v>27</v>
      </c>
      <c r="O3227" s="36" t="str">
        <f t="shared" si="254"/>
        <v>201744</v>
      </c>
      <c r="P3227" s="36" t="str">
        <f>CONCATENATE(K3227,MONTH(ExpensesDBTable[[#This Row],[Date]]))</f>
        <v>201710</v>
      </c>
      <c r="Q3227" s="36" t="s">
        <v>182</v>
      </c>
      <c r="R3227" s="36" t="s">
        <v>14</v>
      </c>
      <c r="S3227" s="38">
        <v>27</v>
      </c>
      <c r="T3227" s="36" t="s">
        <v>100</v>
      </c>
      <c r="U3227" s="36" t="s">
        <v>2356</v>
      </c>
    </row>
    <row r="3228" spans="10:21" x14ac:dyDescent="0.25">
      <c r="J3228" s="37">
        <v>43035</v>
      </c>
      <c r="K3228" s="36">
        <f t="shared" si="250"/>
        <v>2017</v>
      </c>
      <c r="L3228" s="36" t="str">
        <f t="shared" si="251"/>
        <v>October</v>
      </c>
      <c r="M3228" s="36">
        <f t="shared" si="252"/>
        <v>44</v>
      </c>
      <c r="N3228" s="36">
        <f t="shared" si="253"/>
        <v>27</v>
      </c>
      <c r="O3228" s="36" t="str">
        <f t="shared" si="254"/>
        <v>201744</v>
      </c>
      <c r="P3228" s="36" t="str">
        <f>CONCATENATE(K3228,MONTH(ExpensesDBTable[[#This Row],[Date]]))</f>
        <v>201710</v>
      </c>
      <c r="Q3228" s="36" t="s">
        <v>119</v>
      </c>
      <c r="R3228" s="36" t="s">
        <v>14</v>
      </c>
      <c r="S3228" s="38">
        <v>3.65</v>
      </c>
      <c r="T3228" s="36" t="s">
        <v>100</v>
      </c>
      <c r="U3228" s="36" t="s">
        <v>2746</v>
      </c>
    </row>
    <row r="3229" spans="10:21" x14ac:dyDescent="0.25">
      <c r="J3229" s="37">
        <v>43035</v>
      </c>
      <c r="K3229" s="36">
        <f t="shared" si="250"/>
        <v>2017</v>
      </c>
      <c r="L3229" s="36" t="str">
        <f t="shared" si="251"/>
        <v>October</v>
      </c>
      <c r="M3229" s="36">
        <f t="shared" si="252"/>
        <v>44</v>
      </c>
      <c r="N3229" s="36">
        <f t="shared" si="253"/>
        <v>27</v>
      </c>
      <c r="O3229" s="36" t="str">
        <f t="shared" si="254"/>
        <v>201744</v>
      </c>
      <c r="P3229" s="36" t="str">
        <f>CONCATENATE(K3229,MONTH(ExpensesDBTable[[#This Row],[Date]]))</f>
        <v>201710</v>
      </c>
      <c r="Q3229" s="36" t="s">
        <v>119</v>
      </c>
      <c r="R3229" s="36" t="s">
        <v>14</v>
      </c>
      <c r="S3229" s="38">
        <v>12.29</v>
      </c>
      <c r="T3229" s="36" t="s">
        <v>100</v>
      </c>
      <c r="U3229" s="36" t="s">
        <v>2747</v>
      </c>
    </row>
    <row r="3230" spans="10:21" x14ac:dyDescent="0.25">
      <c r="J3230" s="37">
        <v>43036</v>
      </c>
      <c r="K3230" s="36">
        <f t="shared" si="250"/>
        <v>2017</v>
      </c>
      <c r="L3230" s="36" t="str">
        <f t="shared" si="251"/>
        <v>October</v>
      </c>
      <c r="M3230" s="36">
        <f t="shared" si="252"/>
        <v>44</v>
      </c>
      <c r="N3230" s="36">
        <f t="shared" si="253"/>
        <v>28</v>
      </c>
      <c r="O3230" s="36" t="str">
        <f t="shared" si="254"/>
        <v>201744</v>
      </c>
      <c r="P3230" s="36" t="str">
        <f>CONCATENATE(K3230,MONTH(ExpensesDBTable[[#This Row],[Date]]))</f>
        <v>201710</v>
      </c>
      <c r="Q3230" s="36" t="s">
        <v>1067</v>
      </c>
      <c r="R3230" s="36" t="s">
        <v>13</v>
      </c>
      <c r="S3230" s="38">
        <v>176.1</v>
      </c>
      <c r="T3230" s="36" t="s">
        <v>106</v>
      </c>
      <c r="U3230" s="36" t="s">
        <v>2748</v>
      </c>
    </row>
    <row r="3231" spans="10:21" x14ac:dyDescent="0.25">
      <c r="J3231" s="37">
        <v>43036</v>
      </c>
      <c r="K3231" s="36">
        <f t="shared" si="250"/>
        <v>2017</v>
      </c>
      <c r="L3231" s="36" t="str">
        <f t="shared" si="251"/>
        <v>October</v>
      </c>
      <c r="M3231" s="36">
        <f t="shared" si="252"/>
        <v>44</v>
      </c>
      <c r="N3231" s="36">
        <f t="shared" si="253"/>
        <v>28</v>
      </c>
      <c r="O3231" s="36" t="str">
        <f t="shared" si="254"/>
        <v>201744</v>
      </c>
      <c r="P3231" s="36" t="str">
        <f>CONCATENATE(K3231,MONTH(ExpensesDBTable[[#This Row],[Date]]))</f>
        <v>201710</v>
      </c>
      <c r="Q3231" s="36" t="s">
        <v>108</v>
      </c>
      <c r="R3231" s="36" t="s">
        <v>14</v>
      </c>
      <c r="S3231" s="38">
        <v>19.739999999999998</v>
      </c>
      <c r="T3231" s="36" t="s">
        <v>100</v>
      </c>
      <c r="U3231" s="36" t="s">
        <v>2749</v>
      </c>
    </row>
    <row r="3232" spans="10:21" x14ac:dyDescent="0.25">
      <c r="J3232" s="37">
        <v>43036</v>
      </c>
      <c r="K3232" s="36">
        <f t="shared" si="250"/>
        <v>2017</v>
      </c>
      <c r="L3232" s="36" t="str">
        <f t="shared" si="251"/>
        <v>October</v>
      </c>
      <c r="M3232" s="36">
        <f t="shared" si="252"/>
        <v>44</v>
      </c>
      <c r="N3232" s="36">
        <f t="shared" si="253"/>
        <v>28</v>
      </c>
      <c r="O3232" s="36" t="str">
        <f t="shared" si="254"/>
        <v>201744</v>
      </c>
      <c r="P3232" s="36" t="str">
        <f>CONCATENATE(K3232,MONTH(ExpensesDBTable[[#This Row],[Date]]))</f>
        <v>201710</v>
      </c>
      <c r="Q3232" s="36" t="s">
        <v>182</v>
      </c>
      <c r="R3232" s="36" t="s">
        <v>18</v>
      </c>
      <c r="S3232" s="38">
        <v>5</v>
      </c>
      <c r="T3232" s="36" t="s">
        <v>106</v>
      </c>
      <c r="U3232" s="36" t="s">
        <v>2750</v>
      </c>
    </row>
    <row r="3233" spans="10:21" x14ac:dyDescent="0.25">
      <c r="J3233" s="37">
        <v>43037</v>
      </c>
      <c r="K3233" s="36">
        <f t="shared" si="250"/>
        <v>2017</v>
      </c>
      <c r="L3233" s="36" t="str">
        <f t="shared" si="251"/>
        <v>October</v>
      </c>
      <c r="M3233" s="36">
        <f t="shared" si="252"/>
        <v>44</v>
      </c>
      <c r="N3233" s="36">
        <f t="shared" si="253"/>
        <v>29</v>
      </c>
      <c r="O3233" s="36" t="str">
        <f t="shared" si="254"/>
        <v>201744</v>
      </c>
      <c r="P3233" s="36" t="str">
        <f>CONCATENATE(K3233,MONTH(ExpensesDBTable[[#This Row],[Date]]))</f>
        <v>201710</v>
      </c>
      <c r="Q3233" s="36" t="s">
        <v>130</v>
      </c>
      <c r="R3233" s="36" t="s">
        <v>14</v>
      </c>
      <c r="S3233" s="38">
        <v>13</v>
      </c>
      <c r="T3233" s="36" t="s">
        <v>100</v>
      </c>
      <c r="U3233" s="36" t="s">
        <v>2751</v>
      </c>
    </row>
    <row r="3234" spans="10:21" x14ac:dyDescent="0.25">
      <c r="J3234" s="37">
        <v>43037</v>
      </c>
      <c r="K3234" s="36">
        <f t="shared" si="250"/>
        <v>2017</v>
      </c>
      <c r="L3234" s="36" t="str">
        <f t="shared" si="251"/>
        <v>October</v>
      </c>
      <c r="M3234" s="36">
        <f t="shared" si="252"/>
        <v>44</v>
      </c>
      <c r="N3234" s="36">
        <f t="shared" si="253"/>
        <v>29</v>
      </c>
      <c r="O3234" s="36" t="str">
        <f t="shared" si="254"/>
        <v>201744</v>
      </c>
      <c r="P3234" s="36" t="str">
        <f>CONCATENATE(K3234,MONTH(ExpensesDBTable[[#This Row],[Date]]))</f>
        <v>201710</v>
      </c>
      <c r="Q3234" s="36" t="s">
        <v>182</v>
      </c>
      <c r="R3234" s="36" t="s">
        <v>14</v>
      </c>
      <c r="S3234" s="38">
        <v>3.6</v>
      </c>
      <c r="T3234" s="36" t="s">
        <v>100</v>
      </c>
      <c r="U3234" s="36" t="s">
        <v>159</v>
      </c>
    </row>
    <row r="3235" spans="10:21" x14ac:dyDescent="0.25">
      <c r="J3235" s="37">
        <v>43037</v>
      </c>
      <c r="K3235" s="36">
        <f t="shared" si="250"/>
        <v>2017</v>
      </c>
      <c r="L3235" s="36" t="str">
        <f t="shared" si="251"/>
        <v>October</v>
      </c>
      <c r="M3235" s="36">
        <f t="shared" si="252"/>
        <v>44</v>
      </c>
      <c r="N3235" s="36">
        <f t="shared" si="253"/>
        <v>29</v>
      </c>
      <c r="O3235" s="36" t="str">
        <f t="shared" si="254"/>
        <v>201744</v>
      </c>
      <c r="P3235" s="36" t="str">
        <f>CONCATENATE(K3235,MONTH(ExpensesDBTable[[#This Row],[Date]]))</f>
        <v>201710</v>
      </c>
      <c r="Q3235" s="36" t="s">
        <v>592</v>
      </c>
      <c r="R3235" s="36" t="s">
        <v>14</v>
      </c>
      <c r="S3235" s="38">
        <v>10</v>
      </c>
      <c r="T3235" s="36" t="s">
        <v>100</v>
      </c>
      <c r="U3235" s="36" t="s">
        <v>2752</v>
      </c>
    </row>
    <row r="3236" spans="10:21" x14ac:dyDescent="0.25">
      <c r="J3236" s="37">
        <v>43037</v>
      </c>
      <c r="K3236" s="36">
        <f t="shared" si="250"/>
        <v>2017</v>
      </c>
      <c r="L3236" s="36" t="str">
        <f t="shared" si="251"/>
        <v>October</v>
      </c>
      <c r="M3236" s="36">
        <f t="shared" si="252"/>
        <v>44</v>
      </c>
      <c r="N3236" s="36">
        <f t="shared" si="253"/>
        <v>29</v>
      </c>
      <c r="O3236" s="36" t="str">
        <f t="shared" si="254"/>
        <v>201744</v>
      </c>
      <c r="P3236" s="36" t="str">
        <f>CONCATENATE(K3236,MONTH(ExpensesDBTable[[#This Row],[Date]]))</f>
        <v>201710</v>
      </c>
      <c r="Q3236" s="36" t="s">
        <v>592</v>
      </c>
      <c r="R3236" s="36" t="s">
        <v>26</v>
      </c>
      <c r="S3236" s="38">
        <v>19.96</v>
      </c>
      <c r="T3236" s="36" t="s">
        <v>106</v>
      </c>
      <c r="U3236" s="36" t="s">
        <v>2753</v>
      </c>
    </row>
    <row r="3237" spans="10:21" x14ac:dyDescent="0.25">
      <c r="J3237" s="37">
        <v>43037</v>
      </c>
      <c r="K3237" s="36">
        <f t="shared" si="250"/>
        <v>2017</v>
      </c>
      <c r="L3237" s="36" t="str">
        <f t="shared" si="251"/>
        <v>October</v>
      </c>
      <c r="M3237" s="36">
        <f t="shared" si="252"/>
        <v>44</v>
      </c>
      <c r="N3237" s="36">
        <f t="shared" si="253"/>
        <v>29</v>
      </c>
      <c r="O3237" s="36" t="str">
        <f t="shared" si="254"/>
        <v>201744</v>
      </c>
      <c r="P3237" s="36" t="str">
        <f>CONCATENATE(K3237,MONTH(ExpensesDBTable[[#This Row],[Date]]))</f>
        <v>201710</v>
      </c>
      <c r="Q3237" s="36" t="s">
        <v>119</v>
      </c>
      <c r="R3237" s="36" t="s">
        <v>14</v>
      </c>
      <c r="S3237" s="38">
        <v>4</v>
      </c>
      <c r="T3237" s="36" t="s">
        <v>100</v>
      </c>
      <c r="U3237" s="36" t="s">
        <v>2520</v>
      </c>
    </row>
    <row r="3238" spans="10:21" x14ac:dyDescent="0.25">
      <c r="J3238" s="37">
        <v>43038</v>
      </c>
      <c r="K3238" s="36">
        <f t="shared" si="250"/>
        <v>2017</v>
      </c>
      <c r="L3238" s="36" t="str">
        <f t="shared" si="251"/>
        <v>October</v>
      </c>
      <c r="M3238" s="36">
        <f t="shared" si="252"/>
        <v>45</v>
      </c>
      <c r="N3238" s="36">
        <f t="shared" si="253"/>
        <v>30</v>
      </c>
      <c r="O3238" s="36" t="str">
        <f t="shared" si="254"/>
        <v>201745</v>
      </c>
      <c r="P3238" s="36" t="str">
        <f>CONCATENATE(K3238,MONTH(ExpensesDBTable[[#This Row],[Date]]))</f>
        <v>201710</v>
      </c>
      <c r="Q3238" s="36" t="s">
        <v>108</v>
      </c>
      <c r="R3238" s="36" t="s">
        <v>14</v>
      </c>
      <c r="S3238" s="38">
        <v>52.6</v>
      </c>
      <c r="T3238" s="36" t="s">
        <v>100</v>
      </c>
      <c r="U3238" s="36" t="s">
        <v>2754</v>
      </c>
    </row>
    <row r="3239" spans="10:21" x14ac:dyDescent="0.25">
      <c r="J3239" s="37">
        <v>43039</v>
      </c>
      <c r="K3239" s="36">
        <f t="shared" si="250"/>
        <v>2017</v>
      </c>
      <c r="L3239" s="36" t="str">
        <f t="shared" si="251"/>
        <v>October</v>
      </c>
      <c r="M3239" s="36">
        <f t="shared" si="252"/>
        <v>45</v>
      </c>
      <c r="N3239" s="36">
        <f t="shared" si="253"/>
        <v>31</v>
      </c>
      <c r="O3239" s="36" t="str">
        <f t="shared" si="254"/>
        <v>201745</v>
      </c>
      <c r="P3239" s="36" t="str">
        <f>CONCATENATE(K3239,MONTH(ExpensesDBTable[[#This Row],[Date]]))</f>
        <v>201710</v>
      </c>
      <c r="Q3239" s="36" t="s">
        <v>182</v>
      </c>
      <c r="R3239" s="36" t="s">
        <v>12</v>
      </c>
      <c r="S3239" s="38">
        <v>28.62</v>
      </c>
      <c r="T3239" s="36" t="s">
        <v>106</v>
      </c>
      <c r="U3239" s="36" t="s">
        <v>2755</v>
      </c>
    </row>
    <row r="3240" spans="10:21" x14ac:dyDescent="0.25">
      <c r="J3240" s="37">
        <v>43039</v>
      </c>
      <c r="K3240" s="36">
        <f t="shared" si="250"/>
        <v>2017</v>
      </c>
      <c r="L3240" s="36" t="str">
        <f t="shared" si="251"/>
        <v>October</v>
      </c>
      <c r="M3240" s="36">
        <f t="shared" si="252"/>
        <v>45</v>
      </c>
      <c r="N3240" s="36">
        <f t="shared" si="253"/>
        <v>31</v>
      </c>
      <c r="O3240" s="36" t="str">
        <f t="shared" si="254"/>
        <v>201745</v>
      </c>
      <c r="P3240" s="36" t="str">
        <f>CONCATENATE(K3240,MONTH(ExpensesDBTable[[#This Row],[Date]]))</f>
        <v>201710</v>
      </c>
      <c r="Q3240" s="36" t="s">
        <v>182</v>
      </c>
      <c r="R3240" s="36" t="s">
        <v>12</v>
      </c>
      <c r="S3240" s="38">
        <v>15</v>
      </c>
      <c r="T3240" s="36" t="s">
        <v>106</v>
      </c>
      <c r="U3240" s="36" t="s">
        <v>2756</v>
      </c>
    </row>
    <row r="3241" spans="10:21" x14ac:dyDescent="0.25">
      <c r="J3241" s="37">
        <v>43040</v>
      </c>
      <c r="K3241" s="36">
        <f t="shared" si="250"/>
        <v>2017</v>
      </c>
      <c r="L3241" s="36" t="str">
        <f t="shared" si="251"/>
        <v>November</v>
      </c>
      <c r="M3241" s="36">
        <f t="shared" si="252"/>
        <v>45</v>
      </c>
      <c r="N3241" s="36">
        <f t="shared" si="253"/>
        <v>1</v>
      </c>
      <c r="O3241" s="36" t="str">
        <f t="shared" si="254"/>
        <v>201745</v>
      </c>
      <c r="P3241" s="36" t="str">
        <f>CONCATENATE(K3241,MONTH(ExpensesDBTable[[#This Row],[Date]]))</f>
        <v>201711</v>
      </c>
      <c r="Q3241" s="36" t="s">
        <v>108</v>
      </c>
      <c r="R3241" s="36" t="s">
        <v>14</v>
      </c>
      <c r="S3241" s="38">
        <v>0.9</v>
      </c>
      <c r="T3241" s="36" t="s">
        <v>100</v>
      </c>
      <c r="U3241" s="36" t="s">
        <v>2757</v>
      </c>
    </row>
    <row r="3242" spans="10:21" x14ac:dyDescent="0.25">
      <c r="J3242" s="37">
        <v>43040</v>
      </c>
      <c r="K3242" s="36">
        <f t="shared" si="250"/>
        <v>2017</v>
      </c>
      <c r="L3242" s="36" t="str">
        <f t="shared" si="251"/>
        <v>November</v>
      </c>
      <c r="M3242" s="36">
        <f t="shared" si="252"/>
        <v>45</v>
      </c>
      <c r="N3242" s="36">
        <f t="shared" si="253"/>
        <v>1</v>
      </c>
      <c r="O3242" s="36" t="str">
        <f t="shared" si="254"/>
        <v>201745</v>
      </c>
      <c r="P3242" s="36" t="str">
        <f>CONCATENATE(K3242,MONTH(ExpensesDBTable[[#This Row],[Date]]))</f>
        <v>201711</v>
      </c>
      <c r="Q3242" s="36" t="s">
        <v>1204</v>
      </c>
      <c r="R3242" s="36" t="s">
        <v>23</v>
      </c>
      <c r="S3242" s="38">
        <v>35</v>
      </c>
      <c r="T3242" s="36" t="s">
        <v>106</v>
      </c>
      <c r="U3242" s="36" t="s">
        <v>2758</v>
      </c>
    </row>
    <row r="3243" spans="10:21" x14ac:dyDescent="0.25">
      <c r="J3243" s="37">
        <v>43041</v>
      </c>
      <c r="K3243" s="36">
        <f t="shared" si="250"/>
        <v>2017</v>
      </c>
      <c r="L3243" s="36" t="str">
        <f t="shared" si="251"/>
        <v>November</v>
      </c>
      <c r="M3243" s="36">
        <f t="shared" si="252"/>
        <v>45</v>
      </c>
      <c r="N3243" s="36">
        <f t="shared" si="253"/>
        <v>2</v>
      </c>
      <c r="O3243" s="36" t="str">
        <f t="shared" si="254"/>
        <v>201745</v>
      </c>
      <c r="P3243" s="36" t="str">
        <f>CONCATENATE(K3243,MONTH(ExpensesDBTable[[#This Row],[Date]]))</f>
        <v>201711</v>
      </c>
      <c r="Q3243" s="36" t="s">
        <v>108</v>
      </c>
      <c r="R3243" s="36" t="s">
        <v>14</v>
      </c>
      <c r="S3243" s="38">
        <v>4</v>
      </c>
      <c r="T3243" s="36" t="s">
        <v>100</v>
      </c>
      <c r="U3243" s="36" t="s">
        <v>2759</v>
      </c>
    </row>
    <row r="3244" spans="10:21" x14ac:dyDescent="0.25">
      <c r="J3244" s="37">
        <v>43041</v>
      </c>
      <c r="K3244" s="36">
        <f t="shared" si="250"/>
        <v>2017</v>
      </c>
      <c r="L3244" s="36" t="str">
        <f t="shared" si="251"/>
        <v>November</v>
      </c>
      <c r="M3244" s="36">
        <f t="shared" si="252"/>
        <v>45</v>
      </c>
      <c r="N3244" s="36">
        <f t="shared" si="253"/>
        <v>2</v>
      </c>
      <c r="O3244" s="36" t="str">
        <f t="shared" si="254"/>
        <v>201745</v>
      </c>
      <c r="P3244" s="36" t="str">
        <f>CONCATENATE(K3244,MONTH(ExpensesDBTable[[#This Row],[Date]]))</f>
        <v>201711</v>
      </c>
      <c r="Q3244" s="36" t="s">
        <v>182</v>
      </c>
      <c r="R3244" s="36" t="s">
        <v>14</v>
      </c>
      <c r="S3244" s="38">
        <v>15</v>
      </c>
      <c r="T3244" s="36" t="s">
        <v>100</v>
      </c>
      <c r="U3244" s="36" t="s">
        <v>2760</v>
      </c>
    </row>
    <row r="3245" spans="10:21" x14ac:dyDescent="0.25">
      <c r="J3245" s="37">
        <v>43042</v>
      </c>
      <c r="K3245" s="36">
        <f t="shared" si="250"/>
        <v>2017</v>
      </c>
      <c r="L3245" s="36" t="str">
        <f t="shared" si="251"/>
        <v>November</v>
      </c>
      <c r="M3245" s="36">
        <f t="shared" si="252"/>
        <v>45</v>
      </c>
      <c r="N3245" s="36">
        <f t="shared" si="253"/>
        <v>3</v>
      </c>
      <c r="O3245" s="36" t="str">
        <f t="shared" si="254"/>
        <v>201745</v>
      </c>
      <c r="P3245" s="36" t="str">
        <f>CONCATENATE(K3245,MONTH(ExpensesDBTable[[#This Row],[Date]]))</f>
        <v>201711</v>
      </c>
      <c r="Q3245" s="36" t="s">
        <v>2507</v>
      </c>
      <c r="R3245" s="36" t="s">
        <v>26</v>
      </c>
      <c r="S3245" s="38">
        <v>1500</v>
      </c>
      <c r="T3245" s="36" t="s">
        <v>106</v>
      </c>
      <c r="U3245" s="36" t="s">
        <v>2761</v>
      </c>
    </row>
    <row r="3246" spans="10:21" x14ac:dyDescent="0.25">
      <c r="J3246" s="37">
        <v>43044</v>
      </c>
      <c r="K3246" s="36">
        <f t="shared" si="250"/>
        <v>2017</v>
      </c>
      <c r="L3246" s="36" t="str">
        <f t="shared" si="251"/>
        <v>November</v>
      </c>
      <c r="M3246" s="36">
        <f t="shared" si="252"/>
        <v>45</v>
      </c>
      <c r="N3246" s="36">
        <f t="shared" si="253"/>
        <v>5</v>
      </c>
      <c r="O3246" s="36" t="str">
        <f t="shared" si="254"/>
        <v>201745</v>
      </c>
      <c r="P3246" s="36" t="str">
        <f>CONCATENATE(K3246,MONTH(ExpensesDBTable[[#This Row],[Date]]))</f>
        <v>201711</v>
      </c>
      <c r="Q3246" s="36" t="s">
        <v>182</v>
      </c>
      <c r="R3246" s="36" t="s">
        <v>14</v>
      </c>
      <c r="S3246" s="38">
        <v>15</v>
      </c>
      <c r="T3246" s="36" t="s">
        <v>100</v>
      </c>
      <c r="U3246" s="36" t="s">
        <v>2762</v>
      </c>
    </row>
    <row r="3247" spans="10:21" x14ac:dyDescent="0.25">
      <c r="J3247" s="37">
        <v>43044</v>
      </c>
      <c r="K3247" s="36">
        <f t="shared" si="250"/>
        <v>2017</v>
      </c>
      <c r="L3247" s="36" t="str">
        <f t="shared" si="251"/>
        <v>November</v>
      </c>
      <c r="M3247" s="36">
        <f t="shared" si="252"/>
        <v>45</v>
      </c>
      <c r="N3247" s="36">
        <f t="shared" si="253"/>
        <v>5</v>
      </c>
      <c r="O3247" s="36" t="str">
        <f t="shared" si="254"/>
        <v>201745</v>
      </c>
      <c r="P3247" s="36" t="str">
        <f>CONCATENATE(K3247,MONTH(ExpensesDBTable[[#This Row],[Date]]))</f>
        <v>201711</v>
      </c>
      <c r="Q3247" s="36" t="s">
        <v>108</v>
      </c>
      <c r="R3247" s="36" t="s">
        <v>14</v>
      </c>
      <c r="S3247" s="38">
        <v>3.04</v>
      </c>
      <c r="T3247" s="36" t="s">
        <v>100</v>
      </c>
      <c r="U3247" s="36" t="s">
        <v>380</v>
      </c>
    </row>
    <row r="3248" spans="10:21" x14ac:dyDescent="0.25">
      <c r="J3248" s="37">
        <v>43044</v>
      </c>
      <c r="K3248" s="36">
        <f t="shared" si="250"/>
        <v>2017</v>
      </c>
      <c r="L3248" s="36" t="str">
        <f t="shared" si="251"/>
        <v>November</v>
      </c>
      <c r="M3248" s="36">
        <f t="shared" si="252"/>
        <v>45</v>
      </c>
      <c r="N3248" s="36">
        <f t="shared" si="253"/>
        <v>5</v>
      </c>
      <c r="O3248" s="36" t="str">
        <f t="shared" si="254"/>
        <v>201745</v>
      </c>
      <c r="P3248" s="36" t="str">
        <f>CONCATENATE(K3248,MONTH(ExpensesDBTable[[#This Row],[Date]]))</f>
        <v>201711</v>
      </c>
      <c r="Q3248" s="36" t="s">
        <v>1238</v>
      </c>
      <c r="R3248" s="36" t="s">
        <v>22</v>
      </c>
      <c r="S3248" s="38">
        <v>49.12</v>
      </c>
      <c r="T3248" s="36" t="s">
        <v>106</v>
      </c>
      <c r="U3248" s="36" t="s">
        <v>2763</v>
      </c>
    </row>
    <row r="3249" spans="10:21" x14ac:dyDescent="0.25">
      <c r="J3249" s="37">
        <v>43044</v>
      </c>
      <c r="K3249" s="36">
        <f t="shared" si="250"/>
        <v>2017</v>
      </c>
      <c r="L3249" s="36" t="str">
        <f t="shared" si="251"/>
        <v>November</v>
      </c>
      <c r="M3249" s="36">
        <f t="shared" si="252"/>
        <v>45</v>
      </c>
      <c r="N3249" s="36">
        <f t="shared" si="253"/>
        <v>5</v>
      </c>
      <c r="O3249" s="36" t="str">
        <f t="shared" si="254"/>
        <v>201745</v>
      </c>
      <c r="P3249" s="36" t="str">
        <f>CONCATENATE(K3249,MONTH(ExpensesDBTable[[#This Row],[Date]]))</f>
        <v>201711</v>
      </c>
      <c r="Q3249" s="36" t="s">
        <v>108</v>
      </c>
      <c r="R3249" s="36" t="s">
        <v>14</v>
      </c>
      <c r="S3249" s="38">
        <v>7.39</v>
      </c>
      <c r="T3249" s="36" t="s">
        <v>100</v>
      </c>
      <c r="U3249" s="36" t="s">
        <v>2764</v>
      </c>
    </row>
    <row r="3250" spans="10:21" x14ac:dyDescent="0.25">
      <c r="J3250" s="37">
        <v>43044</v>
      </c>
      <c r="K3250" s="36">
        <f t="shared" si="250"/>
        <v>2017</v>
      </c>
      <c r="L3250" s="36" t="str">
        <f t="shared" si="251"/>
        <v>November</v>
      </c>
      <c r="M3250" s="36">
        <f t="shared" si="252"/>
        <v>45</v>
      </c>
      <c r="N3250" s="36">
        <f t="shared" si="253"/>
        <v>5</v>
      </c>
      <c r="O3250" s="36" t="str">
        <f t="shared" si="254"/>
        <v>201745</v>
      </c>
      <c r="P3250" s="36" t="str">
        <f>CONCATENATE(K3250,MONTH(ExpensesDBTable[[#This Row],[Date]]))</f>
        <v>201711</v>
      </c>
      <c r="Q3250" s="36" t="s">
        <v>456</v>
      </c>
      <c r="R3250" s="36" t="s">
        <v>18</v>
      </c>
      <c r="S3250" s="38">
        <v>890.38</v>
      </c>
      <c r="T3250" s="36" t="s">
        <v>106</v>
      </c>
      <c r="U3250" s="36" t="s">
        <v>2765</v>
      </c>
    </row>
    <row r="3251" spans="10:21" x14ac:dyDescent="0.25">
      <c r="J3251" s="37">
        <v>43044</v>
      </c>
      <c r="K3251" s="36">
        <f t="shared" si="250"/>
        <v>2017</v>
      </c>
      <c r="L3251" s="36" t="str">
        <f t="shared" si="251"/>
        <v>November</v>
      </c>
      <c r="M3251" s="36">
        <f t="shared" si="252"/>
        <v>45</v>
      </c>
      <c r="N3251" s="36">
        <f t="shared" si="253"/>
        <v>5</v>
      </c>
      <c r="O3251" s="36" t="str">
        <f t="shared" si="254"/>
        <v>201745</v>
      </c>
      <c r="P3251" s="36" t="str">
        <f>CONCATENATE(K3251,MONTH(ExpensesDBTable[[#This Row],[Date]]))</f>
        <v>201711</v>
      </c>
      <c r="Q3251" s="36" t="s">
        <v>1238</v>
      </c>
      <c r="R3251" s="36" t="s">
        <v>22</v>
      </c>
      <c r="S3251" s="38">
        <v>13.83</v>
      </c>
      <c r="T3251" s="36" t="s">
        <v>106</v>
      </c>
      <c r="U3251" s="36" t="s">
        <v>2766</v>
      </c>
    </row>
    <row r="3252" spans="10:21" x14ac:dyDescent="0.25">
      <c r="J3252" s="37">
        <v>43044</v>
      </c>
      <c r="K3252" s="36">
        <f t="shared" si="250"/>
        <v>2017</v>
      </c>
      <c r="L3252" s="36" t="str">
        <f t="shared" si="251"/>
        <v>November</v>
      </c>
      <c r="M3252" s="36">
        <f t="shared" si="252"/>
        <v>45</v>
      </c>
      <c r="N3252" s="36">
        <f t="shared" si="253"/>
        <v>5</v>
      </c>
      <c r="O3252" s="36" t="str">
        <f t="shared" si="254"/>
        <v>201745</v>
      </c>
      <c r="P3252" s="36" t="str">
        <f>CONCATENATE(K3252,MONTH(ExpensesDBTable[[#This Row],[Date]]))</f>
        <v>201711</v>
      </c>
      <c r="Q3252" s="36" t="s">
        <v>108</v>
      </c>
      <c r="R3252" s="36" t="s">
        <v>14</v>
      </c>
      <c r="S3252" s="38">
        <v>5</v>
      </c>
      <c r="T3252" s="36" t="s">
        <v>100</v>
      </c>
      <c r="U3252" s="36" t="s">
        <v>1220</v>
      </c>
    </row>
    <row r="3253" spans="10:21" x14ac:dyDescent="0.25">
      <c r="J3253" s="37">
        <v>43044</v>
      </c>
      <c r="K3253" s="36">
        <f t="shared" si="250"/>
        <v>2017</v>
      </c>
      <c r="L3253" s="36" t="str">
        <f t="shared" si="251"/>
        <v>November</v>
      </c>
      <c r="M3253" s="36">
        <f t="shared" si="252"/>
        <v>45</v>
      </c>
      <c r="N3253" s="36">
        <f t="shared" si="253"/>
        <v>5</v>
      </c>
      <c r="O3253" s="36" t="str">
        <f t="shared" si="254"/>
        <v>201745</v>
      </c>
      <c r="P3253" s="36" t="str">
        <f>CONCATENATE(K3253,MONTH(ExpensesDBTable[[#This Row],[Date]]))</f>
        <v>201711</v>
      </c>
      <c r="Q3253" s="36" t="s">
        <v>182</v>
      </c>
      <c r="R3253" s="36" t="s">
        <v>14</v>
      </c>
      <c r="S3253" s="38">
        <v>23.85</v>
      </c>
      <c r="T3253" s="36" t="s">
        <v>100</v>
      </c>
      <c r="U3253" s="36" t="s">
        <v>2767</v>
      </c>
    </row>
    <row r="3254" spans="10:21" x14ac:dyDescent="0.25">
      <c r="J3254" s="37">
        <v>43044</v>
      </c>
      <c r="K3254" s="36">
        <f t="shared" si="250"/>
        <v>2017</v>
      </c>
      <c r="L3254" s="36" t="str">
        <f t="shared" si="251"/>
        <v>November</v>
      </c>
      <c r="M3254" s="36">
        <f t="shared" si="252"/>
        <v>45</v>
      </c>
      <c r="N3254" s="36">
        <f t="shared" si="253"/>
        <v>5</v>
      </c>
      <c r="O3254" s="36" t="str">
        <f t="shared" si="254"/>
        <v>201745</v>
      </c>
      <c r="P3254" s="36" t="str">
        <f>CONCATENATE(K3254,MONTH(ExpensesDBTable[[#This Row],[Date]]))</f>
        <v>201711</v>
      </c>
      <c r="Q3254" t="s">
        <v>2768</v>
      </c>
      <c r="R3254" s="36" t="s">
        <v>26</v>
      </c>
      <c r="S3254" s="38">
        <v>449</v>
      </c>
      <c r="T3254" s="36" t="s">
        <v>106</v>
      </c>
      <c r="U3254" s="36" t="s">
        <v>2769</v>
      </c>
    </row>
    <row r="3255" spans="10:21" x14ac:dyDescent="0.25">
      <c r="J3255" s="37">
        <v>43045</v>
      </c>
      <c r="K3255" s="36">
        <f t="shared" si="250"/>
        <v>2017</v>
      </c>
      <c r="L3255" s="36" t="str">
        <f t="shared" si="251"/>
        <v>November</v>
      </c>
      <c r="M3255" s="36">
        <f t="shared" si="252"/>
        <v>46</v>
      </c>
      <c r="N3255" s="36">
        <f t="shared" si="253"/>
        <v>6</v>
      </c>
      <c r="O3255" s="36" t="str">
        <f t="shared" si="254"/>
        <v>201746</v>
      </c>
      <c r="P3255" s="36" t="str">
        <f>CONCATENATE(K3255,MONTH(ExpensesDBTable[[#This Row],[Date]]))</f>
        <v>201711</v>
      </c>
      <c r="Q3255" s="36" t="s">
        <v>108</v>
      </c>
      <c r="R3255" s="36" t="s">
        <v>14</v>
      </c>
      <c r="S3255" s="38">
        <v>61.61</v>
      </c>
      <c r="T3255" s="36" t="s">
        <v>100</v>
      </c>
      <c r="U3255" s="36" t="s">
        <v>2770</v>
      </c>
    </row>
    <row r="3256" spans="10:21" x14ac:dyDescent="0.25">
      <c r="J3256" s="37">
        <v>43045</v>
      </c>
      <c r="K3256" s="36">
        <f t="shared" si="250"/>
        <v>2017</v>
      </c>
      <c r="L3256" s="36" t="str">
        <f t="shared" si="251"/>
        <v>November</v>
      </c>
      <c r="M3256" s="36">
        <f t="shared" si="252"/>
        <v>46</v>
      </c>
      <c r="N3256" s="36">
        <f t="shared" si="253"/>
        <v>6</v>
      </c>
      <c r="O3256" s="36" t="str">
        <f t="shared" si="254"/>
        <v>201746</v>
      </c>
      <c r="P3256" s="36" t="str">
        <f>CONCATENATE(K3256,MONTH(ExpensesDBTable[[#This Row],[Date]]))</f>
        <v>201711</v>
      </c>
      <c r="Q3256" s="36" t="s">
        <v>182</v>
      </c>
      <c r="R3256" s="36" t="s">
        <v>26</v>
      </c>
      <c r="S3256" s="38">
        <v>17.489999999999998</v>
      </c>
      <c r="T3256" s="36" t="s">
        <v>106</v>
      </c>
      <c r="U3256" s="36" t="s">
        <v>2771</v>
      </c>
    </row>
    <row r="3257" spans="10:21" x14ac:dyDescent="0.25">
      <c r="J3257" s="37">
        <v>43045</v>
      </c>
      <c r="K3257" s="36">
        <f t="shared" si="250"/>
        <v>2017</v>
      </c>
      <c r="L3257" s="36" t="str">
        <f t="shared" si="251"/>
        <v>November</v>
      </c>
      <c r="M3257" s="36">
        <f t="shared" si="252"/>
        <v>46</v>
      </c>
      <c r="N3257" s="36">
        <f t="shared" si="253"/>
        <v>6</v>
      </c>
      <c r="O3257" s="36" t="str">
        <f t="shared" si="254"/>
        <v>201746</v>
      </c>
      <c r="P3257" s="36" t="str">
        <f>CONCATENATE(K3257,MONTH(ExpensesDBTable[[#This Row],[Date]]))</f>
        <v>201711</v>
      </c>
      <c r="Q3257" s="36" t="s">
        <v>155</v>
      </c>
      <c r="R3257" s="36" t="s">
        <v>26</v>
      </c>
      <c r="S3257" s="38">
        <v>28</v>
      </c>
      <c r="T3257" s="36" t="s">
        <v>106</v>
      </c>
      <c r="U3257" s="36" t="s">
        <v>2772</v>
      </c>
    </row>
    <row r="3258" spans="10:21" x14ac:dyDescent="0.25">
      <c r="J3258" s="37">
        <v>43045</v>
      </c>
      <c r="K3258" s="36">
        <f t="shared" si="250"/>
        <v>2017</v>
      </c>
      <c r="L3258" s="36" t="str">
        <f t="shared" si="251"/>
        <v>November</v>
      </c>
      <c r="M3258" s="36">
        <f t="shared" si="252"/>
        <v>46</v>
      </c>
      <c r="N3258" s="36">
        <f t="shared" si="253"/>
        <v>6</v>
      </c>
      <c r="O3258" s="36" t="str">
        <f t="shared" si="254"/>
        <v>201746</v>
      </c>
      <c r="P3258" s="36" t="str">
        <f>CONCATENATE(K3258,MONTH(ExpensesDBTable[[#This Row],[Date]]))</f>
        <v>201711</v>
      </c>
      <c r="Q3258" s="36" t="s">
        <v>182</v>
      </c>
      <c r="R3258" s="36" t="s">
        <v>18</v>
      </c>
      <c r="S3258" s="38">
        <v>79.959999999999994</v>
      </c>
      <c r="T3258" s="36" t="s">
        <v>106</v>
      </c>
      <c r="U3258" s="36" t="s">
        <v>2773</v>
      </c>
    </row>
    <row r="3259" spans="10:21" x14ac:dyDescent="0.25">
      <c r="J3259" s="37">
        <v>43046</v>
      </c>
      <c r="K3259" s="36">
        <f t="shared" si="250"/>
        <v>2017</v>
      </c>
      <c r="L3259" s="36" t="str">
        <f t="shared" si="251"/>
        <v>November</v>
      </c>
      <c r="M3259" s="36">
        <f t="shared" si="252"/>
        <v>46</v>
      </c>
      <c r="N3259" s="36">
        <f t="shared" si="253"/>
        <v>7</v>
      </c>
      <c r="O3259" s="36" t="str">
        <f t="shared" si="254"/>
        <v>201746</v>
      </c>
      <c r="P3259" s="36" t="str">
        <f>CONCATENATE(K3259,MONTH(ExpensesDBTable[[#This Row],[Date]]))</f>
        <v>201711</v>
      </c>
      <c r="Q3259" s="36" t="s">
        <v>182</v>
      </c>
      <c r="R3259" s="36" t="s">
        <v>18</v>
      </c>
      <c r="S3259" s="38">
        <v>11.97</v>
      </c>
      <c r="T3259" s="36" t="s">
        <v>106</v>
      </c>
      <c r="U3259" s="36" t="s">
        <v>2774</v>
      </c>
    </row>
    <row r="3260" spans="10:21" x14ac:dyDescent="0.25">
      <c r="J3260" s="37">
        <v>43046</v>
      </c>
      <c r="K3260" s="36">
        <f t="shared" si="250"/>
        <v>2017</v>
      </c>
      <c r="L3260" s="36" t="str">
        <f t="shared" si="251"/>
        <v>November</v>
      </c>
      <c r="M3260" s="36">
        <f t="shared" si="252"/>
        <v>46</v>
      </c>
      <c r="N3260" s="36">
        <f t="shared" si="253"/>
        <v>7</v>
      </c>
      <c r="O3260" s="36" t="str">
        <f t="shared" si="254"/>
        <v>201746</v>
      </c>
      <c r="P3260" s="36" t="str">
        <f>CONCATENATE(K3260,MONTH(ExpensesDBTable[[#This Row],[Date]]))</f>
        <v>201711</v>
      </c>
      <c r="Q3260" s="36" t="s">
        <v>171</v>
      </c>
      <c r="R3260" s="36" t="s">
        <v>26</v>
      </c>
      <c r="S3260" s="38">
        <v>10</v>
      </c>
      <c r="T3260" s="36" t="s">
        <v>106</v>
      </c>
      <c r="U3260" s="36" t="s">
        <v>2775</v>
      </c>
    </row>
    <row r="3261" spans="10:21" x14ac:dyDescent="0.25">
      <c r="J3261" s="37">
        <v>43046</v>
      </c>
      <c r="K3261" s="36">
        <f t="shared" si="250"/>
        <v>2017</v>
      </c>
      <c r="L3261" s="36" t="str">
        <f t="shared" si="251"/>
        <v>November</v>
      </c>
      <c r="M3261" s="36">
        <f t="shared" si="252"/>
        <v>46</v>
      </c>
      <c r="N3261" s="36">
        <f t="shared" si="253"/>
        <v>7</v>
      </c>
      <c r="O3261" s="36" t="str">
        <f t="shared" si="254"/>
        <v>201746</v>
      </c>
      <c r="P3261" s="36" t="str">
        <f>CONCATENATE(K3261,MONTH(ExpensesDBTable[[#This Row],[Date]]))</f>
        <v>201711</v>
      </c>
      <c r="Q3261" s="36" t="s">
        <v>119</v>
      </c>
      <c r="R3261" s="36" t="s">
        <v>14</v>
      </c>
      <c r="S3261" s="38">
        <v>3.92</v>
      </c>
      <c r="T3261" s="36" t="s">
        <v>100</v>
      </c>
      <c r="U3261" s="36" t="s">
        <v>2776</v>
      </c>
    </row>
    <row r="3262" spans="10:21" x14ac:dyDescent="0.25">
      <c r="J3262" s="37">
        <v>43046</v>
      </c>
      <c r="K3262" s="36">
        <f t="shared" si="250"/>
        <v>2017</v>
      </c>
      <c r="L3262" s="36" t="str">
        <f t="shared" si="251"/>
        <v>November</v>
      </c>
      <c r="M3262" s="36">
        <f t="shared" si="252"/>
        <v>46</v>
      </c>
      <c r="N3262" s="36">
        <f t="shared" si="253"/>
        <v>7</v>
      </c>
      <c r="O3262" s="36" t="str">
        <f t="shared" si="254"/>
        <v>201746</v>
      </c>
      <c r="P3262" s="36" t="str">
        <f>CONCATENATE(K3262,MONTH(ExpensesDBTable[[#This Row],[Date]]))</f>
        <v>201711</v>
      </c>
      <c r="Q3262" s="36" t="s">
        <v>2470</v>
      </c>
      <c r="R3262" s="36" t="s">
        <v>26</v>
      </c>
      <c r="S3262" s="38">
        <v>9.2799999999999994</v>
      </c>
      <c r="T3262" s="36" t="s">
        <v>106</v>
      </c>
      <c r="U3262" s="36" t="s">
        <v>2777</v>
      </c>
    </row>
    <row r="3263" spans="10:21" x14ac:dyDescent="0.25">
      <c r="J3263" s="37">
        <v>43046</v>
      </c>
      <c r="K3263" s="36">
        <f t="shared" si="250"/>
        <v>2017</v>
      </c>
      <c r="L3263" s="36" t="str">
        <f t="shared" si="251"/>
        <v>November</v>
      </c>
      <c r="M3263" s="36">
        <f t="shared" si="252"/>
        <v>46</v>
      </c>
      <c r="N3263" s="36">
        <f t="shared" si="253"/>
        <v>7</v>
      </c>
      <c r="O3263" s="36" t="str">
        <f t="shared" si="254"/>
        <v>201746</v>
      </c>
      <c r="P3263" s="36" t="str">
        <f>CONCATENATE(K3263,MONTH(ExpensesDBTable[[#This Row],[Date]]))</f>
        <v>201711</v>
      </c>
      <c r="Q3263" s="36" t="s">
        <v>182</v>
      </c>
      <c r="R3263" s="36" t="s">
        <v>14</v>
      </c>
      <c r="S3263" s="38">
        <v>2.6</v>
      </c>
      <c r="T3263" s="36" t="s">
        <v>100</v>
      </c>
      <c r="U3263" s="36" t="s">
        <v>2778</v>
      </c>
    </row>
    <row r="3264" spans="10:21" x14ac:dyDescent="0.25">
      <c r="J3264" s="37">
        <v>43046</v>
      </c>
      <c r="K3264" s="36">
        <f t="shared" si="250"/>
        <v>2017</v>
      </c>
      <c r="L3264" s="36" t="str">
        <f t="shared" si="251"/>
        <v>November</v>
      </c>
      <c r="M3264" s="36">
        <f t="shared" si="252"/>
        <v>46</v>
      </c>
      <c r="N3264" s="36">
        <f t="shared" si="253"/>
        <v>7</v>
      </c>
      <c r="O3264" s="36" t="str">
        <f t="shared" si="254"/>
        <v>201746</v>
      </c>
      <c r="P3264" s="36" t="str">
        <f>CONCATENATE(K3264,MONTH(ExpensesDBTable[[#This Row],[Date]]))</f>
        <v>201711</v>
      </c>
      <c r="Q3264" s="36" t="s">
        <v>1204</v>
      </c>
      <c r="R3264" s="36" t="s">
        <v>23</v>
      </c>
      <c r="S3264" s="38">
        <v>12.5</v>
      </c>
      <c r="T3264" s="36" t="s">
        <v>106</v>
      </c>
      <c r="U3264" s="36" t="s">
        <v>2779</v>
      </c>
    </row>
    <row r="3265" spans="10:21" x14ac:dyDescent="0.25">
      <c r="J3265" s="37">
        <v>43048</v>
      </c>
      <c r="K3265" s="36">
        <f t="shared" si="250"/>
        <v>2017</v>
      </c>
      <c r="L3265" s="36" t="str">
        <f t="shared" si="251"/>
        <v>November</v>
      </c>
      <c r="M3265" s="36">
        <f t="shared" si="252"/>
        <v>46</v>
      </c>
      <c r="N3265" s="36">
        <f t="shared" si="253"/>
        <v>9</v>
      </c>
      <c r="O3265" s="36" t="str">
        <f t="shared" si="254"/>
        <v>201746</v>
      </c>
      <c r="P3265" s="36" t="str">
        <f>CONCATENATE(K3265,MONTH(ExpensesDBTable[[#This Row],[Date]]))</f>
        <v>201711</v>
      </c>
      <c r="Q3265" s="36" t="s">
        <v>182</v>
      </c>
      <c r="R3265" s="36" t="s">
        <v>11</v>
      </c>
      <c r="S3265" s="38">
        <v>64.319999999999993</v>
      </c>
      <c r="T3265" t="s">
        <v>100</v>
      </c>
      <c r="U3265" s="36" t="s">
        <v>2780</v>
      </c>
    </row>
    <row r="3266" spans="10:21" x14ac:dyDescent="0.25">
      <c r="J3266" s="37">
        <v>43049</v>
      </c>
      <c r="K3266" s="36">
        <f t="shared" si="250"/>
        <v>2017</v>
      </c>
      <c r="L3266" s="36" t="str">
        <f t="shared" si="251"/>
        <v>November</v>
      </c>
      <c r="M3266" s="36">
        <f t="shared" si="252"/>
        <v>46</v>
      </c>
      <c r="N3266" s="36">
        <f t="shared" si="253"/>
        <v>10</v>
      </c>
      <c r="O3266" s="36" t="str">
        <f t="shared" si="254"/>
        <v>201746</v>
      </c>
      <c r="P3266" s="36" t="str">
        <f>CONCATENATE(K3266,MONTH(ExpensesDBTable[[#This Row],[Date]]))</f>
        <v>201711</v>
      </c>
      <c r="Q3266" s="36" t="s">
        <v>182</v>
      </c>
      <c r="R3266" s="36" t="s">
        <v>14</v>
      </c>
      <c r="S3266" s="38">
        <v>9.5</v>
      </c>
      <c r="T3266" s="36" t="s">
        <v>100</v>
      </c>
      <c r="U3266" s="36" t="s">
        <v>2781</v>
      </c>
    </row>
    <row r="3267" spans="10:21" x14ac:dyDescent="0.25">
      <c r="J3267" s="37">
        <v>43049</v>
      </c>
      <c r="K3267" s="36">
        <f t="shared" si="250"/>
        <v>2017</v>
      </c>
      <c r="L3267" s="36" t="str">
        <f t="shared" si="251"/>
        <v>November</v>
      </c>
      <c r="M3267" s="36">
        <f t="shared" si="252"/>
        <v>46</v>
      </c>
      <c r="N3267" s="36">
        <f t="shared" si="253"/>
        <v>10</v>
      </c>
      <c r="O3267" s="36" t="str">
        <f t="shared" si="254"/>
        <v>201746</v>
      </c>
      <c r="P3267" s="36" t="str">
        <f>CONCATENATE(K3267,MONTH(ExpensesDBTable[[#This Row],[Date]]))</f>
        <v>201711</v>
      </c>
      <c r="Q3267" s="36" t="s">
        <v>105</v>
      </c>
      <c r="R3267" s="36" t="s">
        <v>16</v>
      </c>
      <c r="S3267" s="38">
        <v>2.44</v>
      </c>
      <c r="T3267" s="36" t="s">
        <v>106</v>
      </c>
      <c r="U3267" s="36" t="s">
        <v>2782</v>
      </c>
    </row>
    <row r="3268" spans="10:21" x14ac:dyDescent="0.25">
      <c r="J3268" s="37">
        <v>43049</v>
      </c>
      <c r="K3268" s="36">
        <f t="shared" si="250"/>
        <v>2017</v>
      </c>
      <c r="L3268" s="36" t="str">
        <f t="shared" si="251"/>
        <v>November</v>
      </c>
      <c r="M3268" s="36">
        <f t="shared" si="252"/>
        <v>46</v>
      </c>
      <c r="N3268" s="36">
        <f t="shared" si="253"/>
        <v>10</v>
      </c>
      <c r="O3268" s="36" t="str">
        <f t="shared" si="254"/>
        <v>201746</v>
      </c>
      <c r="P3268" s="36" t="str">
        <f>CONCATENATE(K3268,MONTH(ExpensesDBTable[[#This Row],[Date]]))</f>
        <v>201711</v>
      </c>
      <c r="Q3268" s="36" t="s">
        <v>182</v>
      </c>
      <c r="R3268" s="36" t="s">
        <v>14</v>
      </c>
      <c r="S3268" s="38">
        <v>7.25</v>
      </c>
      <c r="T3268" s="36" t="s">
        <v>100</v>
      </c>
      <c r="U3268" s="36" t="s">
        <v>645</v>
      </c>
    </row>
    <row r="3269" spans="10:21" x14ac:dyDescent="0.25">
      <c r="J3269" s="37">
        <v>43049</v>
      </c>
      <c r="K3269" s="36">
        <f t="shared" si="250"/>
        <v>2017</v>
      </c>
      <c r="L3269" s="36" t="str">
        <f t="shared" si="251"/>
        <v>November</v>
      </c>
      <c r="M3269" s="36">
        <f t="shared" si="252"/>
        <v>46</v>
      </c>
      <c r="N3269" s="36">
        <f t="shared" si="253"/>
        <v>10</v>
      </c>
      <c r="O3269" s="36" t="str">
        <f t="shared" si="254"/>
        <v>201746</v>
      </c>
      <c r="P3269" s="36" t="str">
        <f>CONCATENATE(K3269,MONTH(ExpensesDBTable[[#This Row],[Date]]))</f>
        <v>201711</v>
      </c>
      <c r="Q3269" s="36" t="s">
        <v>119</v>
      </c>
      <c r="R3269" s="36" t="s">
        <v>14</v>
      </c>
      <c r="S3269" s="38">
        <v>6.5</v>
      </c>
      <c r="T3269" s="36" t="s">
        <v>100</v>
      </c>
      <c r="U3269" s="36" t="s">
        <v>2783</v>
      </c>
    </row>
    <row r="3270" spans="10:21" x14ac:dyDescent="0.25">
      <c r="J3270" s="37">
        <v>43049</v>
      </c>
      <c r="K3270" s="36">
        <f t="shared" si="250"/>
        <v>2017</v>
      </c>
      <c r="L3270" s="36" t="str">
        <f t="shared" si="251"/>
        <v>November</v>
      </c>
      <c r="M3270" s="36">
        <f t="shared" si="252"/>
        <v>46</v>
      </c>
      <c r="N3270" s="36">
        <f t="shared" si="253"/>
        <v>10</v>
      </c>
      <c r="O3270" s="36" t="str">
        <f t="shared" si="254"/>
        <v>201746</v>
      </c>
      <c r="P3270" s="36" t="str">
        <f>CONCATENATE(K3270,MONTH(ExpensesDBTable[[#This Row],[Date]]))</f>
        <v>201711</v>
      </c>
      <c r="Q3270" s="36" t="s">
        <v>108</v>
      </c>
      <c r="R3270" s="36" t="s">
        <v>14</v>
      </c>
      <c r="S3270" s="38">
        <v>2</v>
      </c>
      <c r="T3270" s="36" t="s">
        <v>100</v>
      </c>
      <c r="U3270" s="36" t="s">
        <v>287</v>
      </c>
    </row>
    <row r="3271" spans="10:21" x14ac:dyDescent="0.25">
      <c r="J3271" s="37">
        <v>43049</v>
      </c>
      <c r="K3271" s="36">
        <f t="shared" si="250"/>
        <v>2017</v>
      </c>
      <c r="L3271" s="36" t="str">
        <f t="shared" si="251"/>
        <v>November</v>
      </c>
      <c r="M3271" s="36">
        <f t="shared" si="252"/>
        <v>46</v>
      </c>
      <c r="N3271" s="36">
        <f t="shared" si="253"/>
        <v>10</v>
      </c>
      <c r="O3271" s="36" t="str">
        <f t="shared" si="254"/>
        <v>201746</v>
      </c>
      <c r="P3271" s="36" t="str">
        <f>CONCATENATE(K3271,MONTH(ExpensesDBTable[[#This Row],[Date]]))</f>
        <v>201711</v>
      </c>
      <c r="Q3271" s="36" t="s">
        <v>108</v>
      </c>
      <c r="R3271" s="36" t="s">
        <v>14</v>
      </c>
      <c r="S3271" s="38">
        <v>1.8</v>
      </c>
      <c r="T3271" s="36" t="s">
        <v>100</v>
      </c>
      <c r="U3271" s="36" t="s">
        <v>429</v>
      </c>
    </row>
    <row r="3272" spans="10:21" x14ac:dyDescent="0.25">
      <c r="J3272" s="37">
        <v>43049</v>
      </c>
      <c r="K3272" s="36">
        <f t="shared" si="250"/>
        <v>2017</v>
      </c>
      <c r="L3272" s="36" t="str">
        <f t="shared" si="251"/>
        <v>November</v>
      </c>
      <c r="M3272" s="36">
        <f t="shared" si="252"/>
        <v>46</v>
      </c>
      <c r="N3272" s="36">
        <f t="shared" si="253"/>
        <v>10</v>
      </c>
      <c r="O3272" s="36" t="str">
        <f t="shared" si="254"/>
        <v>201746</v>
      </c>
      <c r="P3272" s="36" t="str">
        <f>CONCATENATE(K3272,MONTH(ExpensesDBTable[[#This Row],[Date]]))</f>
        <v>201711</v>
      </c>
      <c r="Q3272" s="36" t="s">
        <v>1051</v>
      </c>
      <c r="R3272" s="36" t="s">
        <v>14</v>
      </c>
      <c r="S3272" s="38">
        <v>6.74</v>
      </c>
      <c r="T3272" s="36" t="s">
        <v>100</v>
      </c>
      <c r="U3272" s="36" t="s">
        <v>2784</v>
      </c>
    </row>
    <row r="3273" spans="10:21" x14ac:dyDescent="0.25">
      <c r="J3273" s="37">
        <v>43050</v>
      </c>
      <c r="K3273" s="36">
        <f t="shared" si="250"/>
        <v>2017</v>
      </c>
      <c r="L3273" s="36" t="str">
        <f t="shared" si="251"/>
        <v>November</v>
      </c>
      <c r="M3273" s="36">
        <f t="shared" si="252"/>
        <v>46</v>
      </c>
      <c r="N3273" s="36">
        <f t="shared" si="253"/>
        <v>11</v>
      </c>
      <c r="O3273" s="36" t="str">
        <f t="shared" si="254"/>
        <v>201746</v>
      </c>
      <c r="P3273" s="36" t="str">
        <f>CONCATENATE(K3273,MONTH(ExpensesDBTable[[#This Row],[Date]]))</f>
        <v>201711</v>
      </c>
      <c r="Q3273" s="36" t="s">
        <v>1051</v>
      </c>
      <c r="R3273" s="36" t="s">
        <v>14</v>
      </c>
      <c r="S3273" s="38">
        <v>1.99</v>
      </c>
      <c r="T3273" s="36" t="s">
        <v>100</v>
      </c>
      <c r="U3273" s="36" t="s">
        <v>667</v>
      </c>
    </row>
    <row r="3274" spans="10:21" x14ac:dyDescent="0.25">
      <c r="J3274" s="37">
        <v>43050</v>
      </c>
      <c r="K3274" s="36">
        <f t="shared" si="250"/>
        <v>2017</v>
      </c>
      <c r="L3274" s="36" t="str">
        <f t="shared" si="251"/>
        <v>November</v>
      </c>
      <c r="M3274" s="36">
        <f t="shared" si="252"/>
        <v>46</v>
      </c>
      <c r="N3274" s="36">
        <f t="shared" si="253"/>
        <v>11</v>
      </c>
      <c r="O3274" s="36" t="str">
        <f t="shared" si="254"/>
        <v>201746</v>
      </c>
      <c r="P3274" s="36" t="str">
        <f>CONCATENATE(K3274,MONTH(ExpensesDBTable[[#This Row],[Date]]))</f>
        <v>201711</v>
      </c>
      <c r="Q3274" s="36" t="s">
        <v>182</v>
      </c>
      <c r="R3274" s="36" t="s">
        <v>26</v>
      </c>
      <c r="S3274" s="38">
        <v>6.9</v>
      </c>
      <c r="T3274" t="s">
        <v>106</v>
      </c>
      <c r="U3274" s="36" t="s">
        <v>2785</v>
      </c>
    </row>
    <row r="3275" spans="10:21" x14ac:dyDescent="0.25">
      <c r="J3275" s="37">
        <v>43050</v>
      </c>
      <c r="K3275" s="36">
        <f t="shared" ref="K3275:K3338" si="255">YEAR(J3275)</f>
        <v>2017</v>
      </c>
      <c r="L3275" s="36" t="str">
        <f t="shared" ref="L3275:L3338" si="256">TEXT(DATE(1,MONTH(J3275),1),"MMMM")</f>
        <v>November</v>
      </c>
      <c r="M3275" s="36">
        <f t="shared" ref="M3275:M3338" si="257">WEEKNUM(J3275,2)</f>
        <v>46</v>
      </c>
      <c r="N3275" s="36">
        <f t="shared" ref="N3275:N3338" si="258">DAY(J3275)</f>
        <v>11</v>
      </c>
      <c r="O3275" s="36" t="str">
        <f t="shared" ref="O3275:O3338" si="259">CONCATENATE(K3275,M3275)</f>
        <v>201746</v>
      </c>
      <c r="P3275" s="36" t="str">
        <f>CONCATENATE(K3275,MONTH(ExpensesDBTable[[#This Row],[Date]]))</f>
        <v>201711</v>
      </c>
      <c r="Q3275" s="36" t="s">
        <v>122</v>
      </c>
      <c r="R3275" s="36" t="s">
        <v>11</v>
      </c>
      <c r="S3275" s="38">
        <v>14</v>
      </c>
      <c r="T3275" s="36" t="s">
        <v>100</v>
      </c>
      <c r="U3275" s="36" t="s">
        <v>509</v>
      </c>
    </row>
    <row r="3276" spans="10:21" x14ac:dyDescent="0.25">
      <c r="J3276" s="37">
        <v>43051</v>
      </c>
      <c r="K3276" s="36">
        <f t="shared" si="255"/>
        <v>2017</v>
      </c>
      <c r="L3276" s="36" t="str">
        <f t="shared" si="256"/>
        <v>November</v>
      </c>
      <c r="M3276" s="36">
        <f t="shared" si="257"/>
        <v>46</v>
      </c>
      <c r="N3276" s="36">
        <f t="shared" si="258"/>
        <v>12</v>
      </c>
      <c r="O3276" s="36" t="str">
        <f t="shared" si="259"/>
        <v>201746</v>
      </c>
      <c r="P3276" s="36" t="str">
        <f>CONCATENATE(K3276,MONTH(ExpensesDBTable[[#This Row],[Date]]))</f>
        <v>201711</v>
      </c>
      <c r="Q3276" s="36" t="s">
        <v>182</v>
      </c>
      <c r="R3276" s="36" t="s">
        <v>14</v>
      </c>
      <c r="S3276" s="38">
        <v>12</v>
      </c>
      <c r="T3276" s="36" t="s">
        <v>100</v>
      </c>
      <c r="U3276" s="36" t="s">
        <v>2786</v>
      </c>
    </row>
    <row r="3277" spans="10:21" x14ac:dyDescent="0.25">
      <c r="J3277" s="37">
        <v>43052</v>
      </c>
      <c r="K3277" s="36">
        <f t="shared" si="255"/>
        <v>2017</v>
      </c>
      <c r="L3277" s="36" t="str">
        <f t="shared" si="256"/>
        <v>November</v>
      </c>
      <c r="M3277" s="36">
        <f t="shared" si="257"/>
        <v>47</v>
      </c>
      <c r="N3277" s="36">
        <f t="shared" si="258"/>
        <v>13</v>
      </c>
      <c r="O3277" s="36" t="str">
        <f t="shared" si="259"/>
        <v>201747</v>
      </c>
      <c r="P3277" s="36" t="str">
        <f>CONCATENATE(K3277,MONTH(ExpensesDBTable[[#This Row],[Date]]))</f>
        <v>201711</v>
      </c>
      <c r="Q3277" s="36" t="s">
        <v>182</v>
      </c>
      <c r="R3277" s="36" t="s">
        <v>14</v>
      </c>
      <c r="S3277" s="38">
        <v>15</v>
      </c>
      <c r="T3277" s="36" t="s">
        <v>100</v>
      </c>
      <c r="U3277" s="36" t="s">
        <v>1555</v>
      </c>
    </row>
    <row r="3278" spans="10:21" x14ac:dyDescent="0.25">
      <c r="J3278" s="37">
        <v>43052</v>
      </c>
      <c r="K3278" s="36">
        <f t="shared" si="255"/>
        <v>2017</v>
      </c>
      <c r="L3278" s="36" t="str">
        <f t="shared" si="256"/>
        <v>November</v>
      </c>
      <c r="M3278" s="36">
        <f t="shared" si="257"/>
        <v>47</v>
      </c>
      <c r="N3278" s="36">
        <f t="shared" si="258"/>
        <v>13</v>
      </c>
      <c r="O3278" s="36" t="str">
        <f t="shared" si="259"/>
        <v>201747</v>
      </c>
      <c r="P3278" s="36" t="str">
        <f>CONCATENATE(K3278,MONTH(ExpensesDBTable[[#This Row],[Date]]))</f>
        <v>201711</v>
      </c>
      <c r="Q3278" s="36" t="s">
        <v>108</v>
      </c>
      <c r="R3278" s="36" t="s">
        <v>14</v>
      </c>
      <c r="S3278" s="38">
        <v>19.82</v>
      </c>
      <c r="T3278" s="36" t="s">
        <v>100</v>
      </c>
      <c r="U3278" s="36" t="s">
        <v>2787</v>
      </c>
    </row>
    <row r="3279" spans="10:21" x14ac:dyDescent="0.25">
      <c r="J3279" s="37">
        <v>43052</v>
      </c>
      <c r="K3279" s="36">
        <f t="shared" si="255"/>
        <v>2017</v>
      </c>
      <c r="L3279" s="36" t="str">
        <f t="shared" si="256"/>
        <v>November</v>
      </c>
      <c r="M3279" s="36">
        <f t="shared" si="257"/>
        <v>47</v>
      </c>
      <c r="N3279" s="36">
        <f t="shared" si="258"/>
        <v>13</v>
      </c>
      <c r="O3279" s="36" t="str">
        <f t="shared" si="259"/>
        <v>201747</v>
      </c>
      <c r="P3279" s="36" t="str">
        <f>CONCATENATE(K3279,MONTH(ExpensesDBTable[[#This Row],[Date]]))</f>
        <v>201711</v>
      </c>
      <c r="Q3279" s="36" t="s">
        <v>1059</v>
      </c>
      <c r="R3279" s="36" t="s">
        <v>17</v>
      </c>
      <c r="S3279" s="38">
        <v>217</v>
      </c>
      <c r="T3279" s="36" t="s">
        <v>106</v>
      </c>
      <c r="U3279" s="36" t="s">
        <v>2788</v>
      </c>
    </row>
    <row r="3280" spans="10:21" x14ac:dyDescent="0.25">
      <c r="J3280" s="37">
        <v>43053</v>
      </c>
      <c r="K3280" s="36">
        <f t="shared" si="255"/>
        <v>2017</v>
      </c>
      <c r="L3280" s="36" t="str">
        <f t="shared" si="256"/>
        <v>November</v>
      </c>
      <c r="M3280" s="36">
        <f t="shared" si="257"/>
        <v>47</v>
      </c>
      <c r="N3280" s="36">
        <f t="shared" si="258"/>
        <v>14</v>
      </c>
      <c r="O3280" s="36" t="str">
        <f t="shared" si="259"/>
        <v>201747</v>
      </c>
      <c r="P3280" s="36" t="str">
        <f>CONCATENATE(K3280,MONTH(ExpensesDBTable[[#This Row],[Date]]))</f>
        <v>201711</v>
      </c>
      <c r="Q3280" s="36" t="s">
        <v>182</v>
      </c>
      <c r="R3280" s="36" t="s">
        <v>14</v>
      </c>
      <c r="S3280" s="38">
        <v>5.5</v>
      </c>
      <c r="T3280" s="36" t="s">
        <v>100</v>
      </c>
      <c r="U3280" s="36" t="s">
        <v>429</v>
      </c>
    </row>
    <row r="3281" spans="10:21" x14ac:dyDescent="0.25">
      <c r="J3281" s="37">
        <v>43053</v>
      </c>
      <c r="K3281" s="36">
        <f t="shared" si="255"/>
        <v>2017</v>
      </c>
      <c r="L3281" s="36" t="str">
        <f t="shared" si="256"/>
        <v>November</v>
      </c>
      <c r="M3281" s="36">
        <f t="shared" si="257"/>
        <v>47</v>
      </c>
      <c r="N3281" s="36">
        <f t="shared" si="258"/>
        <v>14</v>
      </c>
      <c r="O3281" s="36" t="str">
        <f t="shared" si="259"/>
        <v>201747</v>
      </c>
      <c r="P3281" s="36" t="str">
        <f>CONCATENATE(K3281,MONTH(ExpensesDBTable[[#This Row],[Date]]))</f>
        <v>201711</v>
      </c>
      <c r="Q3281" s="36" t="s">
        <v>2470</v>
      </c>
      <c r="R3281" s="36" t="s">
        <v>26</v>
      </c>
      <c r="S3281" s="38">
        <v>13</v>
      </c>
      <c r="T3281" s="36" t="s">
        <v>106</v>
      </c>
      <c r="U3281" s="36" t="s">
        <v>2789</v>
      </c>
    </row>
    <row r="3282" spans="10:21" x14ac:dyDescent="0.25">
      <c r="J3282" s="37">
        <v>43054</v>
      </c>
      <c r="K3282" s="36">
        <f t="shared" si="255"/>
        <v>2017</v>
      </c>
      <c r="L3282" s="36" t="str">
        <f t="shared" si="256"/>
        <v>November</v>
      </c>
      <c r="M3282" s="36">
        <f t="shared" si="257"/>
        <v>47</v>
      </c>
      <c r="N3282" s="36">
        <f t="shared" si="258"/>
        <v>15</v>
      </c>
      <c r="O3282" s="36" t="str">
        <f t="shared" si="259"/>
        <v>201747</v>
      </c>
      <c r="P3282" s="36" t="str">
        <f>CONCATENATE(K3282,MONTH(ExpensesDBTable[[#This Row],[Date]]))</f>
        <v>201711</v>
      </c>
      <c r="Q3282" s="36" t="s">
        <v>182</v>
      </c>
      <c r="R3282" s="36" t="s">
        <v>14</v>
      </c>
      <c r="S3282" s="38">
        <v>22.9</v>
      </c>
      <c r="T3282" s="36" t="s">
        <v>100</v>
      </c>
      <c r="U3282" s="36" t="s">
        <v>2533</v>
      </c>
    </row>
    <row r="3283" spans="10:21" x14ac:dyDescent="0.25">
      <c r="J3283" s="37">
        <v>43054</v>
      </c>
      <c r="K3283" s="36">
        <f t="shared" si="255"/>
        <v>2017</v>
      </c>
      <c r="L3283" s="36" t="str">
        <f t="shared" si="256"/>
        <v>November</v>
      </c>
      <c r="M3283" s="36">
        <f t="shared" si="257"/>
        <v>47</v>
      </c>
      <c r="N3283" s="36">
        <f t="shared" si="258"/>
        <v>15</v>
      </c>
      <c r="O3283" s="36" t="str">
        <f t="shared" si="259"/>
        <v>201747</v>
      </c>
      <c r="P3283" s="36" t="str">
        <f>CONCATENATE(K3283,MONTH(ExpensesDBTable[[#This Row],[Date]]))</f>
        <v>201711</v>
      </c>
      <c r="Q3283" s="36" t="s">
        <v>108</v>
      </c>
      <c r="R3283" s="36" t="s">
        <v>14</v>
      </c>
      <c r="S3283" s="38">
        <v>20.350000000000001</v>
      </c>
      <c r="T3283" s="36" t="s">
        <v>100</v>
      </c>
      <c r="U3283" s="36" t="s">
        <v>2790</v>
      </c>
    </row>
    <row r="3284" spans="10:21" x14ac:dyDescent="0.25">
      <c r="J3284" s="37">
        <v>43054</v>
      </c>
      <c r="K3284" s="36">
        <f t="shared" si="255"/>
        <v>2017</v>
      </c>
      <c r="L3284" s="36" t="str">
        <f t="shared" si="256"/>
        <v>November</v>
      </c>
      <c r="M3284" s="36">
        <f t="shared" si="257"/>
        <v>47</v>
      </c>
      <c r="N3284" s="36">
        <f t="shared" si="258"/>
        <v>15</v>
      </c>
      <c r="O3284" s="36" t="str">
        <f t="shared" si="259"/>
        <v>201747</v>
      </c>
      <c r="P3284" s="36" t="str">
        <f>CONCATENATE(K3284,MONTH(ExpensesDBTable[[#This Row],[Date]]))</f>
        <v>201711</v>
      </c>
      <c r="Q3284" s="36" t="s">
        <v>1238</v>
      </c>
      <c r="R3284" s="36" t="s">
        <v>22</v>
      </c>
      <c r="S3284" s="38">
        <v>42.54</v>
      </c>
      <c r="T3284" s="36" t="s">
        <v>106</v>
      </c>
      <c r="U3284" s="36" t="s">
        <v>1238</v>
      </c>
    </row>
    <row r="3285" spans="10:21" x14ac:dyDescent="0.25">
      <c r="J3285" s="37">
        <v>43055</v>
      </c>
      <c r="K3285" s="36">
        <f t="shared" si="255"/>
        <v>2017</v>
      </c>
      <c r="L3285" s="36" t="str">
        <f t="shared" si="256"/>
        <v>November</v>
      </c>
      <c r="M3285" s="36">
        <f t="shared" si="257"/>
        <v>47</v>
      </c>
      <c r="N3285" s="36">
        <f t="shared" si="258"/>
        <v>16</v>
      </c>
      <c r="O3285" s="36" t="str">
        <f t="shared" si="259"/>
        <v>201747</v>
      </c>
      <c r="P3285" s="36" t="str">
        <f>CONCATENATE(K3285,MONTH(ExpensesDBTable[[#This Row],[Date]]))</f>
        <v>201711</v>
      </c>
      <c r="Q3285" s="36" t="s">
        <v>704</v>
      </c>
      <c r="R3285" s="36" t="s">
        <v>23</v>
      </c>
      <c r="S3285" s="38">
        <v>134.15</v>
      </c>
      <c r="T3285" s="36" t="s">
        <v>106</v>
      </c>
      <c r="U3285" s="36" t="s">
        <v>2791</v>
      </c>
    </row>
    <row r="3286" spans="10:21" x14ac:dyDescent="0.25">
      <c r="J3286" s="37">
        <v>43055</v>
      </c>
      <c r="K3286" s="36">
        <f t="shared" si="255"/>
        <v>2017</v>
      </c>
      <c r="L3286" s="36" t="str">
        <f t="shared" si="256"/>
        <v>November</v>
      </c>
      <c r="M3286" s="36">
        <f t="shared" si="257"/>
        <v>47</v>
      </c>
      <c r="N3286" s="36">
        <f t="shared" si="258"/>
        <v>16</v>
      </c>
      <c r="O3286" s="36" t="str">
        <f t="shared" si="259"/>
        <v>201747</v>
      </c>
      <c r="P3286" s="36" t="str">
        <f>CONCATENATE(K3286,MONTH(ExpensesDBTable[[#This Row],[Date]]))</f>
        <v>201711</v>
      </c>
      <c r="Q3286" s="36" t="s">
        <v>182</v>
      </c>
      <c r="R3286" s="36" t="s">
        <v>14</v>
      </c>
      <c r="S3286" s="38">
        <v>15.9</v>
      </c>
      <c r="T3286" s="36" t="s">
        <v>100</v>
      </c>
      <c r="U3286" s="36" t="s">
        <v>2792</v>
      </c>
    </row>
    <row r="3287" spans="10:21" x14ac:dyDescent="0.25">
      <c r="J3287" s="37">
        <v>43055</v>
      </c>
      <c r="K3287" s="36">
        <f t="shared" si="255"/>
        <v>2017</v>
      </c>
      <c r="L3287" s="36" t="str">
        <f t="shared" si="256"/>
        <v>November</v>
      </c>
      <c r="M3287" s="36">
        <f t="shared" si="257"/>
        <v>47</v>
      </c>
      <c r="N3287" s="36">
        <f t="shared" si="258"/>
        <v>16</v>
      </c>
      <c r="O3287" s="36" t="str">
        <f t="shared" si="259"/>
        <v>201747</v>
      </c>
      <c r="P3287" s="36" t="str">
        <f>CONCATENATE(K3287,MONTH(ExpensesDBTable[[#This Row],[Date]]))</f>
        <v>201711</v>
      </c>
      <c r="Q3287" s="36" t="s">
        <v>122</v>
      </c>
      <c r="R3287" s="36" t="s">
        <v>11</v>
      </c>
      <c r="S3287" s="38">
        <v>14</v>
      </c>
      <c r="T3287" s="36" t="s">
        <v>100</v>
      </c>
      <c r="U3287" s="36" t="s">
        <v>509</v>
      </c>
    </row>
    <row r="3288" spans="10:21" x14ac:dyDescent="0.25">
      <c r="J3288" s="37">
        <v>43057</v>
      </c>
      <c r="K3288" s="36">
        <f t="shared" si="255"/>
        <v>2017</v>
      </c>
      <c r="L3288" s="36" t="str">
        <f t="shared" si="256"/>
        <v>November</v>
      </c>
      <c r="M3288" s="36">
        <f t="shared" si="257"/>
        <v>47</v>
      </c>
      <c r="N3288" s="36">
        <f t="shared" si="258"/>
        <v>18</v>
      </c>
      <c r="O3288" s="36" t="str">
        <f t="shared" si="259"/>
        <v>201747</v>
      </c>
      <c r="P3288" s="36" t="str">
        <f>CONCATENATE(K3288,MONTH(ExpensesDBTable[[#This Row],[Date]]))</f>
        <v>201711</v>
      </c>
      <c r="Q3288" s="36" t="s">
        <v>199</v>
      </c>
      <c r="R3288" s="36" t="s">
        <v>14</v>
      </c>
      <c r="S3288" s="38">
        <v>23.4</v>
      </c>
      <c r="T3288" s="36" t="s">
        <v>100</v>
      </c>
      <c r="U3288" s="36" t="s">
        <v>1216</v>
      </c>
    </row>
    <row r="3289" spans="10:21" x14ac:dyDescent="0.25">
      <c r="J3289" s="37">
        <v>43057</v>
      </c>
      <c r="K3289" s="36">
        <f t="shared" si="255"/>
        <v>2017</v>
      </c>
      <c r="L3289" s="36" t="str">
        <f t="shared" si="256"/>
        <v>November</v>
      </c>
      <c r="M3289" s="36">
        <f t="shared" si="257"/>
        <v>47</v>
      </c>
      <c r="N3289" s="36">
        <f t="shared" si="258"/>
        <v>18</v>
      </c>
      <c r="O3289" s="36" t="str">
        <f t="shared" si="259"/>
        <v>201747</v>
      </c>
      <c r="P3289" s="36" t="str">
        <f>CONCATENATE(K3289,MONTH(ExpensesDBTable[[#This Row],[Date]]))</f>
        <v>201711</v>
      </c>
      <c r="Q3289" s="36" t="s">
        <v>108</v>
      </c>
      <c r="R3289" s="36" t="s">
        <v>14</v>
      </c>
      <c r="S3289" s="38">
        <v>11.98</v>
      </c>
      <c r="T3289" s="36" t="s">
        <v>100</v>
      </c>
      <c r="U3289" s="36" t="s">
        <v>2793</v>
      </c>
    </row>
    <row r="3290" spans="10:21" x14ac:dyDescent="0.25">
      <c r="J3290" s="37">
        <v>43057</v>
      </c>
      <c r="K3290" s="36">
        <f t="shared" si="255"/>
        <v>2017</v>
      </c>
      <c r="L3290" s="36" t="str">
        <f t="shared" si="256"/>
        <v>November</v>
      </c>
      <c r="M3290" s="36">
        <f t="shared" si="257"/>
        <v>47</v>
      </c>
      <c r="N3290" s="36">
        <f t="shared" si="258"/>
        <v>18</v>
      </c>
      <c r="O3290" s="36" t="str">
        <f t="shared" si="259"/>
        <v>201747</v>
      </c>
      <c r="P3290" s="36" t="str">
        <f>CONCATENATE(K3290,MONTH(ExpensesDBTable[[#This Row],[Date]]))</f>
        <v>201711</v>
      </c>
      <c r="Q3290" s="36" t="s">
        <v>108</v>
      </c>
      <c r="R3290" s="36" t="s">
        <v>14</v>
      </c>
      <c r="S3290" s="38">
        <v>5.8</v>
      </c>
      <c r="T3290" s="36" t="s">
        <v>100</v>
      </c>
      <c r="U3290" s="36" t="s">
        <v>2794</v>
      </c>
    </row>
    <row r="3291" spans="10:21" x14ac:dyDescent="0.25">
      <c r="J3291" s="37">
        <v>43057</v>
      </c>
      <c r="K3291" s="36">
        <f t="shared" si="255"/>
        <v>2017</v>
      </c>
      <c r="L3291" s="36" t="str">
        <f t="shared" si="256"/>
        <v>November</v>
      </c>
      <c r="M3291" s="36">
        <f t="shared" si="257"/>
        <v>47</v>
      </c>
      <c r="N3291" s="36">
        <f t="shared" si="258"/>
        <v>18</v>
      </c>
      <c r="O3291" s="36" t="str">
        <f t="shared" si="259"/>
        <v>201747</v>
      </c>
      <c r="P3291" s="36" t="str">
        <f>CONCATENATE(K3291,MONTH(ExpensesDBTable[[#This Row],[Date]]))</f>
        <v>201711</v>
      </c>
      <c r="Q3291" s="36" t="s">
        <v>1192</v>
      </c>
      <c r="R3291" s="36" t="s">
        <v>21</v>
      </c>
      <c r="S3291" s="38">
        <v>1520</v>
      </c>
      <c r="T3291" s="36" t="s">
        <v>106</v>
      </c>
      <c r="U3291" s="36" t="s">
        <v>21</v>
      </c>
    </row>
    <row r="3292" spans="10:21" x14ac:dyDescent="0.25">
      <c r="J3292" s="37">
        <v>43057</v>
      </c>
      <c r="K3292" s="36">
        <f t="shared" si="255"/>
        <v>2017</v>
      </c>
      <c r="L3292" s="36" t="str">
        <f t="shared" si="256"/>
        <v>November</v>
      </c>
      <c r="M3292" s="36">
        <f t="shared" si="257"/>
        <v>47</v>
      </c>
      <c r="N3292" s="36">
        <f t="shared" si="258"/>
        <v>18</v>
      </c>
      <c r="O3292" s="36" t="str">
        <f t="shared" si="259"/>
        <v>201747</v>
      </c>
      <c r="P3292" s="36" t="str">
        <f>CONCATENATE(K3292,MONTH(ExpensesDBTable[[#This Row],[Date]]))</f>
        <v>201711</v>
      </c>
      <c r="Q3292" s="36" t="s">
        <v>108</v>
      </c>
      <c r="R3292" s="36" t="s">
        <v>14</v>
      </c>
      <c r="S3292" s="38">
        <v>23.99</v>
      </c>
      <c r="T3292" s="36" t="s">
        <v>100</v>
      </c>
      <c r="U3292" s="36" t="s">
        <v>2795</v>
      </c>
    </row>
    <row r="3293" spans="10:21" x14ac:dyDescent="0.25">
      <c r="J3293" s="37">
        <v>43057</v>
      </c>
      <c r="K3293" s="36">
        <f t="shared" si="255"/>
        <v>2017</v>
      </c>
      <c r="L3293" s="36" t="str">
        <f t="shared" si="256"/>
        <v>November</v>
      </c>
      <c r="M3293" s="36">
        <f t="shared" si="257"/>
        <v>47</v>
      </c>
      <c r="N3293" s="36">
        <f t="shared" si="258"/>
        <v>18</v>
      </c>
      <c r="O3293" s="36" t="str">
        <f t="shared" si="259"/>
        <v>201747</v>
      </c>
      <c r="P3293" s="36" t="str">
        <f>CONCATENATE(K3293,MONTH(ExpensesDBTable[[#This Row],[Date]]))</f>
        <v>201711</v>
      </c>
      <c r="Q3293" s="36" t="s">
        <v>108</v>
      </c>
      <c r="R3293" s="36" t="s">
        <v>26</v>
      </c>
      <c r="S3293" s="38">
        <v>23.95</v>
      </c>
      <c r="T3293" s="36" t="s">
        <v>106</v>
      </c>
      <c r="U3293" s="36" t="s">
        <v>2796</v>
      </c>
    </row>
    <row r="3294" spans="10:21" x14ac:dyDescent="0.25">
      <c r="J3294" s="37">
        <v>43057</v>
      </c>
      <c r="K3294" s="36">
        <f t="shared" si="255"/>
        <v>2017</v>
      </c>
      <c r="L3294" s="36" t="str">
        <f t="shared" si="256"/>
        <v>November</v>
      </c>
      <c r="M3294" s="36">
        <f t="shared" si="257"/>
        <v>47</v>
      </c>
      <c r="N3294" s="36">
        <f t="shared" si="258"/>
        <v>18</v>
      </c>
      <c r="O3294" s="36" t="str">
        <f t="shared" si="259"/>
        <v>201747</v>
      </c>
      <c r="P3294" s="36" t="str">
        <f>CONCATENATE(K3294,MONTH(ExpensesDBTable[[#This Row],[Date]]))</f>
        <v>201711</v>
      </c>
      <c r="Q3294" s="36" t="s">
        <v>145</v>
      </c>
      <c r="R3294" s="36" t="s">
        <v>23</v>
      </c>
      <c r="S3294" s="38">
        <v>31.89</v>
      </c>
      <c r="T3294" s="36" t="s">
        <v>106</v>
      </c>
      <c r="U3294" s="36" t="s">
        <v>1590</v>
      </c>
    </row>
    <row r="3295" spans="10:21" x14ac:dyDescent="0.25">
      <c r="J3295" s="37">
        <v>43057</v>
      </c>
      <c r="K3295" s="36">
        <f t="shared" si="255"/>
        <v>2017</v>
      </c>
      <c r="L3295" s="36" t="str">
        <f t="shared" si="256"/>
        <v>November</v>
      </c>
      <c r="M3295" s="36">
        <f t="shared" si="257"/>
        <v>47</v>
      </c>
      <c r="N3295" s="36">
        <f t="shared" si="258"/>
        <v>18</v>
      </c>
      <c r="O3295" s="36" t="str">
        <f t="shared" si="259"/>
        <v>201747</v>
      </c>
      <c r="P3295" s="36" t="str">
        <f>CONCATENATE(K3295,MONTH(ExpensesDBTable[[#This Row],[Date]]))</f>
        <v>201711</v>
      </c>
      <c r="Q3295" s="36" t="s">
        <v>2768</v>
      </c>
      <c r="R3295" s="36" t="s">
        <v>26</v>
      </c>
      <c r="S3295" s="38">
        <v>62.73</v>
      </c>
      <c r="T3295" s="36" t="s">
        <v>106</v>
      </c>
      <c r="U3295" s="36" t="s">
        <v>2797</v>
      </c>
    </row>
    <row r="3296" spans="10:21" x14ac:dyDescent="0.25">
      <c r="J3296" s="37">
        <v>43058</v>
      </c>
      <c r="K3296" s="36">
        <f t="shared" si="255"/>
        <v>2017</v>
      </c>
      <c r="L3296" s="36" t="str">
        <f t="shared" si="256"/>
        <v>November</v>
      </c>
      <c r="M3296" s="36">
        <f t="shared" si="257"/>
        <v>47</v>
      </c>
      <c r="N3296" s="36">
        <f t="shared" si="258"/>
        <v>19</v>
      </c>
      <c r="O3296" s="36" t="str">
        <f t="shared" si="259"/>
        <v>201747</v>
      </c>
      <c r="P3296" s="36" t="str">
        <f>CONCATENATE(K3296,MONTH(ExpensesDBTable[[#This Row],[Date]]))</f>
        <v>201711</v>
      </c>
      <c r="Q3296" s="36" t="s">
        <v>130</v>
      </c>
      <c r="R3296" s="36" t="s">
        <v>14</v>
      </c>
      <c r="S3296" s="38">
        <v>14.5</v>
      </c>
      <c r="T3296" s="36" t="s">
        <v>100</v>
      </c>
      <c r="U3296" s="36" t="s">
        <v>130</v>
      </c>
    </row>
    <row r="3297" spans="10:21" x14ac:dyDescent="0.25">
      <c r="J3297" s="37">
        <v>43058</v>
      </c>
      <c r="K3297" s="36">
        <f t="shared" si="255"/>
        <v>2017</v>
      </c>
      <c r="L3297" s="36" t="str">
        <f t="shared" si="256"/>
        <v>November</v>
      </c>
      <c r="M3297" s="36">
        <f t="shared" si="257"/>
        <v>47</v>
      </c>
      <c r="N3297" s="36">
        <f t="shared" si="258"/>
        <v>19</v>
      </c>
      <c r="O3297" s="36" t="str">
        <f t="shared" si="259"/>
        <v>201747</v>
      </c>
      <c r="P3297" s="36" t="str">
        <f>CONCATENATE(K3297,MONTH(ExpensesDBTable[[#This Row],[Date]]))</f>
        <v>201711</v>
      </c>
      <c r="Q3297" s="36" t="s">
        <v>182</v>
      </c>
      <c r="R3297" s="36" t="s">
        <v>14</v>
      </c>
      <c r="S3297" s="38">
        <v>5.31</v>
      </c>
      <c r="T3297" s="36" t="s">
        <v>100</v>
      </c>
      <c r="U3297" s="36" t="s">
        <v>1085</v>
      </c>
    </row>
    <row r="3298" spans="10:21" x14ac:dyDescent="0.25">
      <c r="J3298" s="37">
        <v>43058</v>
      </c>
      <c r="K3298" s="36">
        <f t="shared" si="255"/>
        <v>2017</v>
      </c>
      <c r="L3298" s="36" t="str">
        <f t="shared" si="256"/>
        <v>November</v>
      </c>
      <c r="M3298" s="36">
        <f t="shared" si="257"/>
        <v>47</v>
      </c>
      <c r="N3298" s="36">
        <f t="shared" si="258"/>
        <v>19</v>
      </c>
      <c r="O3298" s="36" t="str">
        <f t="shared" si="259"/>
        <v>201747</v>
      </c>
      <c r="P3298" s="36" t="str">
        <f>CONCATENATE(K3298,MONTH(ExpensesDBTable[[#This Row],[Date]]))</f>
        <v>201711</v>
      </c>
      <c r="Q3298" s="36" t="s">
        <v>108</v>
      </c>
      <c r="R3298" s="36" t="s">
        <v>14</v>
      </c>
      <c r="S3298" s="38">
        <v>6.57</v>
      </c>
      <c r="T3298" s="36" t="s">
        <v>100</v>
      </c>
      <c r="U3298" s="36" t="s">
        <v>241</v>
      </c>
    </row>
    <row r="3299" spans="10:21" x14ac:dyDescent="0.25">
      <c r="J3299" s="37">
        <v>43058</v>
      </c>
      <c r="K3299" s="36">
        <f t="shared" si="255"/>
        <v>2017</v>
      </c>
      <c r="L3299" s="36" t="str">
        <f t="shared" si="256"/>
        <v>November</v>
      </c>
      <c r="M3299" s="36">
        <f t="shared" si="257"/>
        <v>47</v>
      </c>
      <c r="N3299" s="36">
        <f t="shared" si="258"/>
        <v>19</v>
      </c>
      <c r="O3299" s="36" t="str">
        <f t="shared" si="259"/>
        <v>201747</v>
      </c>
      <c r="P3299" s="36" t="str">
        <f>CONCATENATE(K3299,MONTH(ExpensesDBTable[[#This Row],[Date]]))</f>
        <v>201711</v>
      </c>
      <c r="Q3299" s="36" t="s">
        <v>620</v>
      </c>
      <c r="R3299" s="36" t="s">
        <v>26</v>
      </c>
      <c r="S3299" s="38">
        <v>18</v>
      </c>
      <c r="T3299" s="36" t="s">
        <v>106</v>
      </c>
      <c r="U3299" s="36" t="s">
        <v>1551</v>
      </c>
    </row>
    <row r="3300" spans="10:21" x14ac:dyDescent="0.25">
      <c r="J3300" s="37">
        <v>43059</v>
      </c>
      <c r="K3300" s="36">
        <f t="shared" si="255"/>
        <v>2017</v>
      </c>
      <c r="L3300" s="36" t="str">
        <f t="shared" si="256"/>
        <v>November</v>
      </c>
      <c r="M3300" s="36">
        <f t="shared" si="257"/>
        <v>48</v>
      </c>
      <c r="N3300" s="36">
        <f t="shared" si="258"/>
        <v>20</v>
      </c>
      <c r="O3300" s="36" t="str">
        <f t="shared" si="259"/>
        <v>201748</v>
      </c>
      <c r="P3300" s="36" t="str">
        <f>CONCATENATE(K3300,MONTH(ExpensesDBTable[[#This Row],[Date]]))</f>
        <v>201711</v>
      </c>
      <c r="Q3300" s="36" t="s">
        <v>1051</v>
      </c>
      <c r="R3300" s="36" t="s">
        <v>14</v>
      </c>
      <c r="S3300" s="38">
        <v>17.100000000000001</v>
      </c>
      <c r="T3300" s="36" t="s">
        <v>100</v>
      </c>
      <c r="U3300" s="36" t="s">
        <v>2798</v>
      </c>
    </row>
    <row r="3301" spans="10:21" x14ac:dyDescent="0.25">
      <c r="J3301" s="37">
        <v>43060</v>
      </c>
      <c r="K3301" s="36">
        <f t="shared" si="255"/>
        <v>2017</v>
      </c>
      <c r="L3301" s="36" t="str">
        <f t="shared" si="256"/>
        <v>November</v>
      </c>
      <c r="M3301" s="36">
        <f t="shared" si="257"/>
        <v>48</v>
      </c>
      <c r="N3301" s="36">
        <f t="shared" si="258"/>
        <v>21</v>
      </c>
      <c r="O3301" s="36" t="str">
        <f t="shared" si="259"/>
        <v>201748</v>
      </c>
      <c r="P3301" s="36" t="str">
        <f>CONCATENATE(K3301,MONTH(ExpensesDBTable[[#This Row],[Date]]))</f>
        <v>201711</v>
      </c>
      <c r="Q3301" s="36" t="s">
        <v>182</v>
      </c>
      <c r="R3301" s="36" t="s">
        <v>14</v>
      </c>
      <c r="S3301" s="38">
        <v>11.9</v>
      </c>
      <c r="T3301" s="36" t="s">
        <v>100</v>
      </c>
      <c r="U3301" s="36" t="s">
        <v>1555</v>
      </c>
    </row>
    <row r="3302" spans="10:21" x14ac:dyDescent="0.25">
      <c r="J3302" s="37">
        <v>43060</v>
      </c>
      <c r="K3302" s="36">
        <f t="shared" si="255"/>
        <v>2017</v>
      </c>
      <c r="L3302" s="36" t="str">
        <f t="shared" si="256"/>
        <v>November</v>
      </c>
      <c r="M3302" s="36">
        <f t="shared" si="257"/>
        <v>48</v>
      </c>
      <c r="N3302" s="36">
        <f t="shared" si="258"/>
        <v>21</v>
      </c>
      <c r="O3302" s="36" t="str">
        <f t="shared" si="259"/>
        <v>201748</v>
      </c>
      <c r="P3302" s="36" t="str">
        <f>CONCATENATE(K3302,MONTH(ExpensesDBTable[[#This Row],[Date]]))</f>
        <v>201711</v>
      </c>
      <c r="Q3302" s="36" t="s">
        <v>108</v>
      </c>
      <c r="R3302" s="36" t="s">
        <v>14</v>
      </c>
      <c r="S3302" s="38">
        <v>1</v>
      </c>
      <c r="T3302" s="36" t="s">
        <v>100</v>
      </c>
      <c r="U3302" s="36" t="s">
        <v>386</v>
      </c>
    </row>
    <row r="3303" spans="10:21" x14ac:dyDescent="0.25">
      <c r="J3303" s="37">
        <v>43060</v>
      </c>
      <c r="K3303" s="36">
        <f t="shared" si="255"/>
        <v>2017</v>
      </c>
      <c r="L3303" s="36" t="str">
        <f t="shared" si="256"/>
        <v>November</v>
      </c>
      <c r="M3303" s="36">
        <f t="shared" si="257"/>
        <v>48</v>
      </c>
      <c r="N3303" s="36">
        <f t="shared" si="258"/>
        <v>21</v>
      </c>
      <c r="O3303" s="36" t="str">
        <f t="shared" si="259"/>
        <v>201748</v>
      </c>
      <c r="P3303" s="36" t="str">
        <f>CONCATENATE(K3303,MONTH(ExpensesDBTable[[#This Row],[Date]]))</f>
        <v>201711</v>
      </c>
      <c r="Q3303" s="36" t="s">
        <v>2799</v>
      </c>
      <c r="R3303" s="36" t="s">
        <v>23</v>
      </c>
      <c r="S3303" s="38">
        <v>7.74</v>
      </c>
      <c r="T3303" s="36" t="s">
        <v>106</v>
      </c>
      <c r="U3303" s="36" t="s">
        <v>2386</v>
      </c>
    </row>
    <row r="3304" spans="10:21" x14ac:dyDescent="0.25">
      <c r="J3304" s="37">
        <v>43061</v>
      </c>
      <c r="K3304" s="36">
        <f t="shared" si="255"/>
        <v>2017</v>
      </c>
      <c r="L3304" s="36" t="str">
        <f t="shared" si="256"/>
        <v>November</v>
      </c>
      <c r="M3304" s="36">
        <f t="shared" si="257"/>
        <v>48</v>
      </c>
      <c r="N3304" s="36">
        <f t="shared" si="258"/>
        <v>22</v>
      </c>
      <c r="O3304" s="36" t="str">
        <f t="shared" si="259"/>
        <v>201748</v>
      </c>
      <c r="P3304" s="36" t="str">
        <f>CONCATENATE(K3304,MONTH(ExpensesDBTable[[#This Row],[Date]]))</f>
        <v>201711</v>
      </c>
      <c r="Q3304" s="36" t="s">
        <v>2507</v>
      </c>
      <c r="R3304" s="36" t="s">
        <v>26</v>
      </c>
      <c r="S3304" s="38">
        <v>145</v>
      </c>
      <c r="T3304" s="36" t="s">
        <v>106</v>
      </c>
      <c r="U3304" s="36" t="s">
        <v>2800</v>
      </c>
    </row>
    <row r="3305" spans="10:21" x14ac:dyDescent="0.25">
      <c r="J3305" s="37">
        <v>43061</v>
      </c>
      <c r="K3305" s="36">
        <f t="shared" si="255"/>
        <v>2017</v>
      </c>
      <c r="L3305" s="36" t="str">
        <f t="shared" si="256"/>
        <v>November</v>
      </c>
      <c r="M3305" s="36">
        <f t="shared" si="257"/>
        <v>48</v>
      </c>
      <c r="N3305" s="36">
        <f t="shared" si="258"/>
        <v>22</v>
      </c>
      <c r="O3305" s="36" t="str">
        <f t="shared" si="259"/>
        <v>201748</v>
      </c>
      <c r="P3305" s="36" t="str">
        <f>CONCATENATE(K3305,MONTH(ExpensesDBTable[[#This Row],[Date]]))</f>
        <v>201711</v>
      </c>
      <c r="Q3305" s="36" t="s">
        <v>108</v>
      </c>
      <c r="R3305" s="36" t="s">
        <v>14</v>
      </c>
      <c r="S3305" s="38">
        <v>5.46</v>
      </c>
      <c r="T3305" s="36" t="s">
        <v>100</v>
      </c>
      <c r="U3305" s="36" t="s">
        <v>2801</v>
      </c>
    </row>
    <row r="3306" spans="10:21" x14ac:dyDescent="0.25">
      <c r="J3306" s="37">
        <v>43061</v>
      </c>
      <c r="K3306" s="36">
        <f t="shared" si="255"/>
        <v>2017</v>
      </c>
      <c r="L3306" s="36" t="str">
        <f t="shared" si="256"/>
        <v>November</v>
      </c>
      <c r="M3306" s="36">
        <f t="shared" si="257"/>
        <v>48</v>
      </c>
      <c r="N3306" s="36">
        <f t="shared" si="258"/>
        <v>22</v>
      </c>
      <c r="O3306" s="36" t="str">
        <f t="shared" si="259"/>
        <v>201748</v>
      </c>
      <c r="P3306" s="36" t="str">
        <f>CONCATENATE(K3306,MONTH(ExpensesDBTable[[#This Row],[Date]]))</f>
        <v>201711</v>
      </c>
      <c r="Q3306" s="36" t="s">
        <v>1476</v>
      </c>
      <c r="R3306" s="36" t="s">
        <v>23</v>
      </c>
      <c r="S3306" s="38">
        <v>13.99</v>
      </c>
      <c r="T3306" s="36" t="s">
        <v>106</v>
      </c>
      <c r="U3306" s="36" t="s">
        <v>2802</v>
      </c>
    </row>
    <row r="3307" spans="10:21" x14ac:dyDescent="0.25">
      <c r="J3307" s="37">
        <v>43062</v>
      </c>
      <c r="K3307" s="36">
        <f t="shared" si="255"/>
        <v>2017</v>
      </c>
      <c r="L3307" s="36" t="str">
        <f t="shared" si="256"/>
        <v>November</v>
      </c>
      <c r="M3307" s="36">
        <f t="shared" si="257"/>
        <v>48</v>
      </c>
      <c r="N3307" s="36">
        <f t="shared" si="258"/>
        <v>23</v>
      </c>
      <c r="O3307" s="36" t="str">
        <f t="shared" si="259"/>
        <v>201748</v>
      </c>
      <c r="P3307" s="36" t="str">
        <f>CONCATENATE(K3307,MONTH(ExpensesDBTable[[#This Row],[Date]]))</f>
        <v>201711</v>
      </c>
      <c r="Q3307" s="36" t="s">
        <v>108</v>
      </c>
      <c r="R3307" s="36" t="s">
        <v>14</v>
      </c>
      <c r="S3307" s="38">
        <v>6.19</v>
      </c>
      <c r="T3307" s="36" t="s">
        <v>100</v>
      </c>
      <c r="U3307" s="36" t="s">
        <v>2803</v>
      </c>
    </row>
    <row r="3308" spans="10:21" x14ac:dyDescent="0.25">
      <c r="J3308" s="37">
        <v>43062</v>
      </c>
      <c r="K3308" s="36">
        <f t="shared" si="255"/>
        <v>2017</v>
      </c>
      <c r="L3308" s="36" t="str">
        <f t="shared" si="256"/>
        <v>November</v>
      </c>
      <c r="M3308" s="36">
        <f t="shared" si="257"/>
        <v>48</v>
      </c>
      <c r="N3308" s="36">
        <f t="shared" si="258"/>
        <v>23</v>
      </c>
      <c r="O3308" s="36" t="str">
        <f t="shared" si="259"/>
        <v>201748</v>
      </c>
      <c r="P3308" s="36" t="str">
        <f>CONCATENATE(K3308,MONTH(ExpensesDBTable[[#This Row],[Date]]))</f>
        <v>201711</v>
      </c>
      <c r="Q3308" s="36" t="s">
        <v>182</v>
      </c>
      <c r="R3308" s="36" t="s">
        <v>14</v>
      </c>
      <c r="S3308" s="38">
        <v>5.48</v>
      </c>
      <c r="T3308" s="36" t="s">
        <v>100</v>
      </c>
      <c r="U3308" s="36" t="s">
        <v>313</v>
      </c>
    </row>
    <row r="3309" spans="10:21" x14ac:dyDescent="0.25">
      <c r="J3309" s="37">
        <v>43062</v>
      </c>
      <c r="K3309" s="36">
        <f t="shared" si="255"/>
        <v>2017</v>
      </c>
      <c r="L3309" s="36" t="str">
        <f t="shared" si="256"/>
        <v>November</v>
      </c>
      <c r="M3309" s="36">
        <f t="shared" si="257"/>
        <v>48</v>
      </c>
      <c r="N3309" s="36">
        <f t="shared" si="258"/>
        <v>23</v>
      </c>
      <c r="O3309" s="36" t="str">
        <f t="shared" si="259"/>
        <v>201748</v>
      </c>
      <c r="P3309" s="36" t="str">
        <f>CONCATENATE(K3309,MONTH(ExpensesDBTable[[#This Row],[Date]]))</f>
        <v>201711</v>
      </c>
      <c r="Q3309" s="36" t="s">
        <v>119</v>
      </c>
      <c r="R3309" s="36" t="s">
        <v>14</v>
      </c>
      <c r="S3309" s="38">
        <v>5.2</v>
      </c>
      <c r="T3309" s="36" t="s">
        <v>100</v>
      </c>
      <c r="U3309" s="36" t="s">
        <v>2804</v>
      </c>
    </row>
    <row r="3310" spans="10:21" x14ac:dyDescent="0.25">
      <c r="J3310" s="37">
        <v>43063</v>
      </c>
      <c r="K3310" s="36">
        <f t="shared" si="255"/>
        <v>2017</v>
      </c>
      <c r="L3310" s="36" t="str">
        <f t="shared" si="256"/>
        <v>November</v>
      </c>
      <c r="M3310" s="36">
        <f t="shared" si="257"/>
        <v>48</v>
      </c>
      <c r="N3310" s="36">
        <f t="shared" si="258"/>
        <v>24</v>
      </c>
      <c r="O3310" s="36" t="str">
        <f t="shared" si="259"/>
        <v>201748</v>
      </c>
      <c r="P3310" s="36" t="str">
        <f>CONCATENATE(K3310,MONTH(ExpensesDBTable[[#This Row],[Date]]))</f>
        <v>201711</v>
      </c>
      <c r="Q3310" s="36" t="s">
        <v>1051</v>
      </c>
      <c r="R3310" s="36" t="s">
        <v>14</v>
      </c>
      <c r="S3310" s="38">
        <v>15.32</v>
      </c>
      <c r="T3310" s="36" t="s">
        <v>100</v>
      </c>
      <c r="U3310" s="36" t="s">
        <v>2805</v>
      </c>
    </row>
    <row r="3311" spans="10:21" x14ac:dyDescent="0.25">
      <c r="J3311" s="37">
        <v>43064</v>
      </c>
      <c r="K3311" s="36">
        <f t="shared" si="255"/>
        <v>2017</v>
      </c>
      <c r="L3311" s="36" t="str">
        <f t="shared" si="256"/>
        <v>November</v>
      </c>
      <c r="M3311" s="36">
        <f t="shared" si="257"/>
        <v>48</v>
      </c>
      <c r="N3311" s="36">
        <f t="shared" si="258"/>
        <v>25</v>
      </c>
      <c r="O3311" s="36" t="str">
        <f t="shared" si="259"/>
        <v>201748</v>
      </c>
      <c r="P3311" s="36" t="str">
        <f>CONCATENATE(K3311,MONTH(ExpensesDBTable[[#This Row],[Date]]))</f>
        <v>201711</v>
      </c>
      <c r="Q3311" s="36" t="s">
        <v>171</v>
      </c>
      <c r="R3311" s="36" t="s">
        <v>13</v>
      </c>
      <c r="S3311" s="38">
        <v>35</v>
      </c>
      <c r="T3311" s="36" t="s">
        <v>106</v>
      </c>
      <c r="U3311" s="36" t="s">
        <v>2806</v>
      </c>
    </row>
    <row r="3312" spans="10:21" x14ac:dyDescent="0.25">
      <c r="J3312" s="37">
        <v>43064</v>
      </c>
      <c r="K3312" s="36">
        <f t="shared" si="255"/>
        <v>2017</v>
      </c>
      <c r="L3312" s="36" t="str">
        <f t="shared" si="256"/>
        <v>November</v>
      </c>
      <c r="M3312" s="36">
        <f t="shared" si="257"/>
        <v>48</v>
      </c>
      <c r="N3312" s="36">
        <f t="shared" si="258"/>
        <v>25</v>
      </c>
      <c r="O3312" s="36" t="str">
        <f t="shared" si="259"/>
        <v>201748</v>
      </c>
      <c r="P3312" s="36" t="str">
        <f>CONCATENATE(K3312,MONTH(ExpensesDBTable[[#This Row],[Date]]))</f>
        <v>201711</v>
      </c>
      <c r="Q3312" s="36" t="s">
        <v>182</v>
      </c>
      <c r="R3312" s="36" t="s">
        <v>13</v>
      </c>
      <c r="S3312" s="38">
        <v>69</v>
      </c>
      <c r="T3312" s="36" t="s">
        <v>106</v>
      </c>
      <c r="U3312" s="36" t="s">
        <v>2807</v>
      </c>
    </row>
    <row r="3313" spans="10:21" x14ac:dyDescent="0.25">
      <c r="J3313" s="37">
        <v>43064</v>
      </c>
      <c r="K3313" s="36">
        <f t="shared" si="255"/>
        <v>2017</v>
      </c>
      <c r="L3313" s="36" t="str">
        <f t="shared" si="256"/>
        <v>November</v>
      </c>
      <c r="M3313" s="36">
        <f t="shared" si="257"/>
        <v>48</v>
      </c>
      <c r="N3313" s="36">
        <f t="shared" si="258"/>
        <v>25</v>
      </c>
      <c r="O3313" s="36" t="str">
        <f t="shared" si="259"/>
        <v>201748</v>
      </c>
      <c r="P3313" s="36" t="str">
        <f>CONCATENATE(K3313,MONTH(ExpensesDBTable[[#This Row],[Date]]))</f>
        <v>201711</v>
      </c>
      <c r="Q3313" s="36" t="s">
        <v>155</v>
      </c>
      <c r="R3313" s="36" t="s">
        <v>26</v>
      </c>
      <c r="S3313" s="38">
        <v>36</v>
      </c>
      <c r="T3313" s="36" t="s">
        <v>106</v>
      </c>
      <c r="U3313" s="36" t="s">
        <v>2808</v>
      </c>
    </row>
    <row r="3314" spans="10:21" x14ac:dyDescent="0.25">
      <c r="J3314" s="37">
        <v>43064</v>
      </c>
      <c r="K3314" s="36">
        <f t="shared" si="255"/>
        <v>2017</v>
      </c>
      <c r="L3314" s="36" t="str">
        <f t="shared" si="256"/>
        <v>November</v>
      </c>
      <c r="M3314" s="36">
        <f t="shared" si="257"/>
        <v>48</v>
      </c>
      <c r="N3314" s="36">
        <f t="shared" si="258"/>
        <v>25</v>
      </c>
      <c r="O3314" s="36" t="str">
        <f t="shared" si="259"/>
        <v>201748</v>
      </c>
      <c r="P3314" s="36" t="str">
        <f>CONCATENATE(K3314,MONTH(ExpensesDBTable[[#This Row],[Date]]))</f>
        <v>201711</v>
      </c>
      <c r="Q3314" s="36" t="s">
        <v>108</v>
      </c>
      <c r="R3314" s="36" t="s">
        <v>14</v>
      </c>
      <c r="S3314" s="38">
        <v>8</v>
      </c>
      <c r="T3314" s="36" t="s">
        <v>100</v>
      </c>
      <c r="U3314" s="36" t="s">
        <v>2809</v>
      </c>
    </row>
    <row r="3315" spans="10:21" x14ac:dyDescent="0.25">
      <c r="J3315" s="37">
        <v>43064</v>
      </c>
      <c r="K3315" s="36">
        <f t="shared" si="255"/>
        <v>2017</v>
      </c>
      <c r="L3315" s="36" t="str">
        <f t="shared" si="256"/>
        <v>November</v>
      </c>
      <c r="M3315" s="36">
        <f t="shared" si="257"/>
        <v>48</v>
      </c>
      <c r="N3315" s="36">
        <f t="shared" si="258"/>
        <v>25</v>
      </c>
      <c r="O3315" s="36" t="str">
        <f t="shared" si="259"/>
        <v>201748</v>
      </c>
      <c r="P3315" s="36" t="str">
        <f>CONCATENATE(K3315,MONTH(ExpensesDBTable[[#This Row],[Date]]))</f>
        <v>201711</v>
      </c>
      <c r="Q3315" s="36" t="s">
        <v>2470</v>
      </c>
      <c r="R3315" s="36" t="s">
        <v>26</v>
      </c>
      <c r="S3315" s="38">
        <v>17.98</v>
      </c>
      <c r="T3315" s="36" t="s">
        <v>106</v>
      </c>
      <c r="U3315" s="36" t="s">
        <v>2789</v>
      </c>
    </row>
    <row r="3316" spans="10:21" x14ac:dyDescent="0.25">
      <c r="J3316" s="37">
        <v>43064</v>
      </c>
      <c r="K3316" s="36">
        <f t="shared" si="255"/>
        <v>2017</v>
      </c>
      <c r="L3316" s="36" t="str">
        <f t="shared" si="256"/>
        <v>November</v>
      </c>
      <c r="M3316" s="36">
        <f t="shared" si="257"/>
        <v>48</v>
      </c>
      <c r="N3316" s="36">
        <f t="shared" si="258"/>
        <v>25</v>
      </c>
      <c r="O3316" s="36" t="str">
        <f t="shared" si="259"/>
        <v>201748</v>
      </c>
      <c r="P3316" s="36" t="str">
        <f>CONCATENATE(K3316,MONTH(ExpensesDBTable[[#This Row],[Date]]))</f>
        <v>201711</v>
      </c>
      <c r="Q3316" s="36" t="s">
        <v>122</v>
      </c>
      <c r="R3316" s="36" t="s">
        <v>11</v>
      </c>
      <c r="S3316" s="38">
        <v>22</v>
      </c>
      <c r="T3316" s="36" t="s">
        <v>100</v>
      </c>
      <c r="U3316" s="36" t="s">
        <v>2810</v>
      </c>
    </row>
    <row r="3317" spans="10:21" x14ac:dyDescent="0.25">
      <c r="J3317" s="37">
        <v>43064</v>
      </c>
      <c r="K3317" s="36">
        <f t="shared" si="255"/>
        <v>2017</v>
      </c>
      <c r="L3317" s="36" t="str">
        <f t="shared" si="256"/>
        <v>November</v>
      </c>
      <c r="M3317" s="36">
        <f t="shared" si="257"/>
        <v>48</v>
      </c>
      <c r="N3317" s="36">
        <f t="shared" si="258"/>
        <v>25</v>
      </c>
      <c r="O3317" s="36" t="str">
        <f t="shared" si="259"/>
        <v>201748</v>
      </c>
      <c r="P3317" s="36" t="str">
        <f>CONCATENATE(K3317,MONTH(ExpensesDBTable[[#This Row],[Date]]))</f>
        <v>201711</v>
      </c>
      <c r="Q3317" s="36" t="s">
        <v>119</v>
      </c>
      <c r="R3317" s="36" t="s">
        <v>14</v>
      </c>
      <c r="S3317" s="38">
        <v>7.6</v>
      </c>
      <c r="T3317" s="36" t="s">
        <v>100</v>
      </c>
      <c r="U3317" s="36" t="s">
        <v>2811</v>
      </c>
    </row>
    <row r="3318" spans="10:21" x14ac:dyDescent="0.25">
      <c r="J3318" s="37">
        <v>43064</v>
      </c>
      <c r="K3318" s="36">
        <f t="shared" si="255"/>
        <v>2017</v>
      </c>
      <c r="L3318" s="36" t="str">
        <f t="shared" si="256"/>
        <v>November</v>
      </c>
      <c r="M3318" s="36">
        <f t="shared" si="257"/>
        <v>48</v>
      </c>
      <c r="N3318" s="36">
        <f t="shared" si="258"/>
        <v>25</v>
      </c>
      <c r="O3318" s="36" t="str">
        <f t="shared" si="259"/>
        <v>201748</v>
      </c>
      <c r="P3318" s="36" t="str">
        <f>CONCATENATE(K3318,MONTH(ExpensesDBTable[[#This Row],[Date]]))</f>
        <v>201711</v>
      </c>
      <c r="Q3318" s="36" t="s">
        <v>2470</v>
      </c>
      <c r="R3318" s="36" t="s">
        <v>17</v>
      </c>
      <c r="S3318" s="38">
        <v>28.68</v>
      </c>
      <c r="T3318" s="36" t="s">
        <v>106</v>
      </c>
      <c r="U3318" s="36" t="s">
        <v>2812</v>
      </c>
    </row>
    <row r="3319" spans="10:21" x14ac:dyDescent="0.25">
      <c r="J3319" s="37">
        <v>43065</v>
      </c>
      <c r="K3319" s="36">
        <f t="shared" si="255"/>
        <v>2017</v>
      </c>
      <c r="L3319" s="36" t="str">
        <f t="shared" si="256"/>
        <v>November</v>
      </c>
      <c r="M3319" s="36">
        <f t="shared" si="257"/>
        <v>48</v>
      </c>
      <c r="N3319" s="36">
        <f t="shared" si="258"/>
        <v>26</v>
      </c>
      <c r="O3319" s="36" t="str">
        <f t="shared" si="259"/>
        <v>201748</v>
      </c>
      <c r="P3319" s="36" t="str">
        <f>CONCATENATE(K3319,MONTH(ExpensesDBTable[[#This Row],[Date]]))</f>
        <v>201711</v>
      </c>
      <c r="Q3319" s="36" t="s">
        <v>182</v>
      </c>
      <c r="R3319" s="36" t="s">
        <v>14</v>
      </c>
      <c r="S3319" s="38">
        <v>8.5</v>
      </c>
      <c r="T3319" s="36" t="s">
        <v>100</v>
      </c>
      <c r="U3319" s="36" t="s">
        <v>1085</v>
      </c>
    </row>
    <row r="3320" spans="10:21" x14ac:dyDescent="0.25">
      <c r="J3320" s="37">
        <v>43065</v>
      </c>
      <c r="K3320" s="36">
        <f t="shared" si="255"/>
        <v>2017</v>
      </c>
      <c r="L3320" s="36" t="str">
        <f t="shared" si="256"/>
        <v>November</v>
      </c>
      <c r="M3320" s="36">
        <f t="shared" si="257"/>
        <v>48</v>
      </c>
      <c r="N3320" s="36">
        <f t="shared" si="258"/>
        <v>26</v>
      </c>
      <c r="O3320" s="36" t="str">
        <f t="shared" si="259"/>
        <v>201748</v>
      </c>
      <c r="P3320" s="36" t="str">
        <f>CONCATENATE(K3320,MONTH(ExpensesDBTable[[#This Row],[Date]]))</f>
        <v>201711</v>
      </c>
      <c r="Q3320" s="36" t="s">
        <v>182</v>
      </c>
      <c r="R3320" s="36" t="s">
        <v>14</v>
      </c>
      <c r="S3320" s="38">
        <v>12.65</v>
      </c>
      <c r="T3320" s="36" t="s">
        <v>100</v>
      </c>
      <c r="U3320" s="36" t="s">
        <v>2674</v>
      </c>
    </row>
    <row r="3321" spans="10:21" x14ac:dyDescent="0.25">
      <c r="J3321" s="37">
        <v>43065</v>
      </c>
      <c r="K3321" s="36">
        <f t="shared" si="255"/>
        <v>2017</v>
      </c>
      <c r="L3321" s="36" t="str">
        <f t="shared" si="256"/>
        <v>November</v>
      </c>
      <c r="M3321" s="36">
        <f t="shared" si="257"/>
        <v>48</v>
      </c>
      <c r="N3321" s="36">
        <f t="shared" si="258"/>
        <v>26</v>
      </c>
      <c r="O3321" s="36" t="str">
        <f t="shared" si="259"/>
        <v>201748</v>
      </c>
      <c r="P3321" s="36" t="str">
        <f>CONCATENATE(K3321,MONTH(ExpensesDBTable[[#This Row],[Date]]))</f>
        <v>201711</v>
      </c>
      <c r="Q3321" s="36" t="s">
        <v>182</v>
      </c>
      <c r="R3321" s="36" t="s">
        <v>17</v>
      </c>
      <c r="S3321" s="38">
        <v>8.43</v>
      </c>
      <c r="T3321" s="36" t="s">
        <v>100</v>
      </c>
      <c r="U3321" s="36" t="s">
        <v>1504</v>
      </c>
    </row>
    <row r="3322" spans="10:21" x14ac:dyDescent="0.25">
      <c r="J3322" s="37">
        <v>43065</v>
      </c>
      <c r="K3322" s="36">
        <f t="shared" si="255"/>
        <v>2017</v>
      </c>
      <c r="L3322" s="36" t="str">
        <f t="shared" si="256"/>
        <v>November</v>
      </c>
      <c r="M3322" s="36">
        <f t="shared" si="257"/>
        <v>48</v>
      </c>
      <c r="N3322" s="36">
        <f t="shared" si="258"/>
        <v>26</v>
      </c>
      <c r="O3322" s="36" t="str">
        <f t="shared" si="259"/>
        <v>201748</v>
      </c>
      <c r="P3322" s="36" t="str">
        <f>CONCATENATE(K3322,MONTH(ExpensesDBTable[[#This Row],[Date]]))</f>
        <v>201711</v>
      </c>
      <c r="Q3322" s="36" t="s">
        <v>182</v>
      </c>
      <c r="R3322" s="36" t="s">
        <v>16</v>
      </c>
      <c r="S3322" s="38">
        <v>0.86</v>
      </c>
      <c r="T3322" s="36" t="s">
        <v>106</v>
      </c>
      <c r="U3322" s="36" t="s">
        <v>2813</v>
      </c>
    </row>
    <row r="3323" spans="10:21" x14ac:dyDescent="0.25">
      <c r="J3323" s="37">
        <v>43065</v>
      </c>
      <c r="K3323" s="36">
        <f t="shared" si="255"/>
        <v>2017</v>
      </c>
      <c r="L3323" s="36" t="str">
        <f t="shared" si="256"/>
        <v>November</v>
      </c>
      <c r="M3323" s="36">
        <f t="shared" si="257"/>
        <v>48</v>
      </c>
      <c r="N3323" s="36">
        <f t="shared" si="258"/>
        <v>26</v>
      </c>
      <c r="O3323" s="36" t="str">
        <f t="shared" si="259"/>
        <v>201748</v>
      </c>
      <c r="P3323" s="36" t="str">
        <f>CONCATENATE(K3323,MONTH(ExpensesDBTable[[#This Row],[Date]]))</f>
        <v>201711</v>
      </c>
      <c r="Q3323" s="36" t="s">
        <v>128</v>
      </c>
      <c r="R3323" s="36" t="s">
        <v>22</v>
      </c>
      <c r="S3323" s="38">
        <v>200</v>
      </c>
      <c r="T3323" s="36" t="s">
        <v>106</v>
      </c>
      <c r="U3323" s="36" t="s">
        <v>2814</v>
      </c>
    </row>
    <row r="3324" spans="10:21" x14ac:dyDescent="0.25">
      <c r="J3324" s="37">
        <v>43065</v>
      </c>
      <c r="K3324" s="36">
        <f t="shared" si="255"/>
        <v>2017</v>
      </c>
      <c r="L3324" s="36" t="str">
        <f t="shared" si="256"/>
        <v>November</v>
      </c>
      <c r="M3324" s="36">
        <f t="shared" si="257"/>
        <v>48</v>
      </c>
      <c r="N3324" s="36">
        <f t="shared" si="258"/>
        <v>26</v>
      </c>
      <c r="O3324" s="36" t="str">
        <f t="shared" si="259"/>
        <v>201748</v>
      </c>
      <c r="P3324" s="36" t="str">
        <f>CONCATENATE(K3324,MONTH(ExpensesDBTable[[#This Row],[Date]]))</f>
        <v>201711</v>
      </c>
      <c r="Q3324" s="36" t="s">
        <v>105</v>
      </c>
      <c r="R3324" s="36" t="s">
        <v>14</v>
      </c>
      <c r="S3324" s="38">
        <v>1.4</v>
      </c>
      <c r="T3324" s="36" t="s">
        <v>100</v>
      </c>
      <c r="U3324" s="36" t="s">
        <v>2815</v>
      </c>
    </row>
    <row r="3325" spans="10:21" x14ac:dyDescent="0.25">
      <c r="J3325" s="37">
        <v>43067</v>
      </c>
      <c r="K3325" s="36">
        <f t="shared" si="255"/>
        <v>2017</v>
      </c>
      <c r="L3325" s="36" t="str">
        <f t="shared" si="256"/>
        <v>November</v>
      </c>
      <c r="M3325" s="36">
        <f t="shared" si="257"/>
        <v>49</v>
      </c>
      <c r="N3325" s="36">
        <f t="shared" si="258"/>
        <v>28</v>
      </c>
      <c r="O3325" s="36" t="str">
        <f t="shared" si="259"/>
        <v>201749</v>
      </c>
      <c r="P3325" s="36" t="str">
        <f>CONCATENATE(K3325,MONTH(ExpensesDBTable[[#This Row],[Date]]))</f>
        <v>201711</v>
      </c>
      <c r="Q3325" s="36" t="s">
        <v>145</v>
      </c>
      <c r="R3325" s="36" t="s">
        <v>23</v>
      </c>
      <c r="S3325" s="38">
        <v>83.95</v>
      </c>
      <c r="T3325" s="36" t="s">
        <v>106</v>
      </c>
      <c r="U3325" t="s">
        <v>1537</v>
      </c>
    </row>
    <row r="3326" spans="10:21" x14ac:dyDescent="0.25">
      <c r="J3326" s="37">
        <v>43067</v>
      </c>
      <c r="K3326" s="36">
        <f t="shared" si="255"/>
        <v>2017</v>
      </c>
      <c r="L3326" s="36" t="str">
        <f t="shared" si="256"/>
        <v>November</v>
      </c>
      <c r="M3326" s="36">
        <f t="shared" si="257"/>
        <v>49</v>
      </c>
      <c r="N3326" s="36">
        <f t="shared" si="258"/>
        <v>28</v>
      </c>
      <c r="O3326" s="36" t="str">
        <f t="shared" si="259"/>
        <v>201749</v>
      </c>
      <c r="P3326" s="36" t="str">
        <f>CONCATENATE(K3326,MONTH(ExpensesDBTable[[#This Row],[Date]]))</f>
        <v>201711</v>
      </c>
      <c r="Q3326" s="36" t="s">
        <v>1051</v>
      </c>
      <c r="R3326" s="36" t="s">
        <v>14</v>
      </c>
      <c r="S3326" s="38">
        <v>5.49</v>
      </c>
      <c r="T3326" s="36" t="s">
        <v>100</v>
      </c>
      <c r="U3326" s="36" t="s">
        <v>2816</v>
      </c>
    </row>
    <row r="3327" spans="10:21" x14ac:dyDescent="0.25">
      <c r="J3327" s="37">
        <v>43067</v>
      </c>
      <c r="K3327" s="36">
        <f t="shared" si="255"/>
        <v>2017</v>
      </c>
      <c r="L3327" s="36" t="str">
        <f t="shared" si="256"/>
        <v>November</v>
      </c>
      <c r="M3327" s="36">
        <f t="shared" si="257"/>
        <v>49</v>
      </c>
      <c r="N3327" s="36">
        <f t="shared" si="258"/>
        <v>28</v>
      </c>
      <c r="O3327" s="36" t="str">
        <f t="shared" si="259"/>
        <v>201749</v>
      </c>
      <c r="P3327" s="36" t="str">
        <f>CONCATENATE(K3327,MONTH(ExpensesDBTable[[#This Row],[Date]]))</f>
        <v>201711</v>
      </c>
      <c r="Q3327" s="36" t="s">
        <v>119</v>
      </c>
      <c r="R3327" s="36" t="s">
        <v>14</v>
      </c>
      <c r="S3327" s="38">
        <v>6.25</v>
      </c>
      <c r="T3327" s="36" t="s">
        <v>100</v>
      </c>
      <c r="U3327" s="36" t="s">
        <v>483</v>
      </c>
    </row>
    <row r="3328" spans="10:21" x14ac:dyDescent="0.25">
      <c r="J3328" s="37">
        <v>43067</v>
      </c>
      <c r="K3328" s="36">
        <f t="shared" si="255"/>
        <v>2017</v>
      </c>
      <c r="L3328" s="36" t="str">
        <f t="shared" si="256"/>
        <v>November</v>
      </c>
      <c r="M3328" s="36">
        <f t="shared" si="257"/>
        <v>49</v>
      </c>
      <c r="N3328" s="36">
        <f t="shared" si="258"/>
        <v>28</v>
      </c>
      <c r="O3328" s="36" t="str">
        <f t="shared" si="259"/>
        <v>201749</v>
      </c>
      <c r="P3328" s="36" t="str">
        <f>CONCATENATE(K3328,MONTH(ExpensesDBTable[[#This Row],[Date]]))</f>
        <v>201711</v>
      </c>
      <c r="Q3328" s="36" t="s">
        <v>108</v>
      </c>
      <c r="R3328" s="36" t="s">
        <v>14</v>
      </c>
      <c r="S3328" s="38">
        <v>0.75</v>
      </c>
      <c r="T3328" s="36" t="s">
        <v>100</v>
      </c>
      <c r="U3328" s="36" t="s">
        <v>249</v>
      </c>
    </row>
    <row r="3329" spans="10:21" x14ac:dyDescent="0.25">
      <c r="J3329" s="37">
        <v>43067</v>
      </c>
      <c r="K3329" s="36">
        <f t="shared" si="255"/>
        <v>2017</v>
      </c>
      <c r="L3329" s="36" t="str">
        <f t="shared" si="256"/>
        <v>November</v>
      </c>
      <c r="M3329" s="36">
        <f t="shared" si="257"/>
        <v>49</v>
      </c>
      <c r="N3329" s="36">
        <f t="shared" si="258"/>
        <v>28</v>
      </c>
      <c r="O3329" s="36" t="str">
        <f t="shared" si="259"/>
        <v>201749</v>
      </c>
      <c r="P3329" s="36" t="str">
        <f>CONCATENATE(K3329,MONTH(ExpensesDBTable[[#This Row],[Date]]))</f>
        <v>201711</v>
      </c>
      <c r="Q3329" s="36" t="s">
        <v>1204</v>
      </c>
      <c r="R3329" s="36" t="s">
        <v>23</v>
      </c>
      <c r="S3329" s="38">
        <v>35</v>
      </c>
      <c r="T3329" s="36" t="s">
        <v>106</v>
      </c>
      <c r="U3329" s="36" t="s">
        <v>2120</v>
      </c>
    </row>
    <row r="3330" spans="10:21" x14ac:dyDescent="0.25">
      <c r="J3330" s="37">
        <v>43069</v>
      </c>
      <c r="K3330" s="36">
        <f t="shared" si="255"/>
        <v>2017</v>
      </c>
      <c r="L3330" s="36" t="str">
        <f t="shared" si="256"/>
        <v>November</v>
      </c>
      <c r="M3330" s="36">
        <f t="shared" si="257"/>
        <v>49</v>
      </c>
      <c r="N3330" s="36">
        <f t="shared" si="258"/>
        <v>30</v>
      </c>
      <c r="O3330" s="36" t="str">
        <f t="shared" si="259"/>
        <v>201749</v>
      </c>
      <c r="P3330" s="36" t="str">
        <f>CONCATENATE(K3330,MONTH(ExpensesDBTable[[#This Row],[Date]]))</f>
        <v>201711</v>
      </c>
      <c r="Q3330" t="s">
        <v>145</v>
      </c>
      <c r="R3330" s="36" t="s">
        <v>23</v>
      </c>
      <c r="S3330" s="38">
        <v>68.13</v>
      </c>
      <c r="T3330" s="36" t="s">
        <v>106</v>
      </c>
      <c r="U3330" t="s">
        <v>1537</v>
      </c>
    </row>
    <row r="3331" spans="10:21" x14ac:dyDescent="0.25">
      <c r="J3331" s="37">
        <v>43069</v>
      </c>
      <c r="K3331" s="36">
        <f t="shared" si="255"/>
        <v>2017</v>
      </c>
      <c r="L3331" s="36" t="str">
        <f t="shared" si="256"/>
        <v>November</v>
      </c>
      <c r="M3331" s="36">
        <f t="shared" si="257"/>
        <v>49</v>
      </c>
      <c r="N3331" s="36">
        <f t="shared" si="258"/>
        <v>30</v>
      </c>
      <c r="O3331" s="36" t="str">
        <f t="shared" si="259"/>
        <v>201749</v>
      </c>
      <c r="P3331" s="36" t="str">
        <f>CONCATENATE(K3331,MONTH(ExpensesDBTable[[#This Row],[Date]]))</f>
        <v>201711</v>
      </c>
      <c r="Q3331" s="36" t="s">
        <v>108</v>
      </c>
      <c r="R3331" s="36" t="s">
        <v>14</v>
      </c>
      <c r="S3331" s="38">
        <v>21.6</v>
      </c>
      <c r="T3331" s="36" t="s">
        <v>100</v>
      </c>
      <c r="U3331" s="36" t="s">
        <v>2817</v>
      </c>
    </row>
    <row r="3332" spans="10:21" x14ac:dyDescent="0.25">
      <c r="J3332" s="37">
        <v>43069</v>
      </c>
      <c r="K3332" s="36">
        <f t="shared" si="255"/>
        <v>2017</v>
      </c>
      <c r="L3332" s="36" t="str">
        <f t="shared" si="256"/>
        <v>November</v>
      </c>
      <c r="M3332" s="36">
        <f t="shared" si="257"/>
        <v>49</v>
      </c>
      <c r="N3332" s="36">
        <f t="shared" si="258"/>
        <v>30</v>
      </c>
      <c r="O3332" s="36" t="str">
        <f t="shared" si="259"/>
        <v>201749</v>
      </c>
      <c r="P3332" s="36" t="str">
        <f>CONCATENATE(K3332,MONTH(ExpensesDBTable[[#This Row],[Date]]))</f>
        <v>201711</v>
      </c>
      <c r="Q3332" s="36" t="s">
        <v>105</v>
      </c>
      <c r="R3332" s="36" t="s">
        <v>16</v>
      </c>
      <c r="S3332" s="38">
        <v>96</v>
      </c>
      <c r="T3332" s="36" t="s">
        <v>106</v>
      </c>
      <c r="U3332" s="36" t="s">
        <v>2818</v>
      </c>
    </row>
    <row r="3333" spans="10:21" x14ac:dyDescent="0.25">
      <c r="J3333" s="37">
        <v>43069</v>
      </c>
      <c r="K3333" s="36">
        <f t="shared" si="255"/>
        <v>2017</v>
      </c>
      <c r="L3333" s="36" t="str">
        <f t="shared" si="256"/>
        <v>November</v>
      </c>
      <c r="M3333" s="36">
        <f t="shared" si="257"/>
        <v>49</v>
      </c>
      <c r="N3333" s="36">
        <f t="shared" si="258"/>
        <v>30</v>
      </c>
      <c r="O3333" s="36" t="str">
        <f t="shared" si="259"/>
        <v>201749</v>
      </c>
      <c r="P3333" s="36" t="str">
        <f>CONCATENATE(K3333,MONTH(ExpensesDBTable[[#This Row],[Date]]))</f>
        <v>201711</v>
      </c>
      <c r="Q3333" s="36" t="s">
        <v>108</v>
      </c>
      <c r="R3333" s="36" t="s">
        <v>14</v>
      </c>
      <c r="S3333" s="38">
        <v>3</v>
      </c>
      <c r="T3333" s="36" t="s">
        <v>100</v>
      </c>
      <c r="U3333" s="36" t="s">
        <v>2819</v>
      </c>
    </row>
    <row r="3334" spans="10:21" x14ac:dyDescent="0.25">
      <c r="J3334" s="37">
        <v>43069</v>
      </c>
      <c r="K3334" s="36">
        <f t="shared" si="255"/>
        <v>2017</v>
      </c>
      <c r="L3334" s="36" t="str">
        <f t="shared" si="256"/>
        <v>November</v>
      </c>
      <c r="M3334" s="36">
        <f t="shared" si="257"/>
        <v>49</v>
      </c>
      <c r="N3334" s="36">
        <f t="shared" si="258"/>
        <v>30</v>
      </c>
      <c r="O3334" s="36" t="str">
        <f t="shared" si="259"/>
        <v>201749</v>
      </c>
      <c r="P3334" s="36" t="str">
        <f>CONCATENATE(K3334,MONTH(ExpensesDBTable[[#This Row],[Date]]))</f>
        <v>201711</v>
      </c>
      <c r="Q3334" s="36" t="s">
        <v>119</v>
      </c>
      <c r="R3334" s="36" t="s">
        <v>14</v>
      </c>
      <c r="S3334" s="38">
        <v>3</v>
      </c>
      <c r="T3334" s="36" t="s">
        <v>100</v>
      </c>
      <c r="U3334" s="36" t="s">
        <v>2820</v>
      </c>
    </row>
    <row r="3335" spans="10:21" x14ac:dyDescent="0.25">
      <c r="J3335" s="37">
        <v>43069</v>
      </c>
      <c r="K3335" s="36">
        <f t="shared" si="255"/>
        <v>2017</v>
      </c>
      <c r="L3335" s="36" t="str">
        <f t="shared" si="256"/>
        <v>November</v>
      </c>
      <c r="M3335" s="36">
        <f t="shared" si="257"/>
        <v>49</v>
      </c>
      <c r="N3335" s="36">
        <f t="shared" si="258"/>
        <v>30</v>
      </c>
      <c r="O3335" s="36" t="str">
        <f t="shared" si="259"/>
        <v>201749</v>
      </c>
      <c r="P3335" s="36" t="str">
        <f>CONCATENATE(K3335,MONTH(ExpensesDBTable[[#This Row],[Date]]))</f>
        <v>201711</v>
      </c>
      <c r="Q3335" s="36" t="s">
        <v>1238</v>
      </c>
      <c r="R3335" s="36" t="s">
        <v>22</v>
      </c>
      <c r="S3335" s="38">
        <v>20.46</v>
      </c>
      <c r="T3335" s="36" t="s">
        <v>106</v>
      </c>
      <c r="U3335" s="36" t="s">
        <v>1238</v>
      </c>
    </row>
    <row r="3336" spans="10:21" x14ac:dyDescent="0.25">
      <c r="J3336" s="37">
        <v>43069</v>
      </c>
      <c r="K3336" s="36">
        <f t="shared" si="255"/>
        <v>2017</v>
      </c>
      <c r="L3336" s="36" t="str">
        <f t="shared" si="256"/>
        <v>November</v>
      </c>
      <c r="M3336" s="36">
        <f t="shared" si="257"/>
        <v>49</v>
      </c>
      <c r="N3336" s="36">
        <f t="shared" si="258"/>
        <v>30</v>
      </c>
      <c r="O3336" s="36" t="str">
        <f t="shared" si="259"/>
        <v>201749</v>
      </c>
      <c r="P3336" s="36" t="str">
        <f>CONCATENATE(K3336,MONTH(ExpensesDBTable[[#This Row],[Date]]))</f>
        <v>201711</v>
      </c>
      <c r="Q3336" s="36" t="s">
        <v>319</v>
      </c>
      <c r="R3336" s="36" t="s">
        <v>24</v>
      </c>
      <c r="S3336" s="38">
        <v>29.9</v>
      </c>
      <c r="T3336" s="36" t="s">
        <v>106</v>
      </c>
      <c r="U3336" s="36" t="s">
        <v>2821</v>
      </c>
    </row>
    <row r="3337" spans="10:21" x14ac:dyDescent="0.25">
      <c r="J3337" s="37">
        <v>43070</v>
      </c>
      <c r="K3337" s="36">
        <f t="shared" si="255"/>
        <v>2017</v>
      </c>
      <c r="L3337" s="36" t="str">
        <f t="shared" si="256"/>
        <v>December</v>
      </c>
      <c r="M3337" s="36">
        <f t="shared" si="257"/>
        <v>49</v>
      </c>
      <c r="N3337" s="36">
        <f t="shared" si="258"/>
        <v>1</v>
      </c>
      <c r="O3337" s="36" t="str">
        <f t="shared" si="259"/>
        <v>201749</v>
      </c>
      <c r="P3337" s="36" t="str">
        <f>CONCATENATE(K3337,MONTH(ExpensesDBTable[[#This Row],[Date]]))</f>
        <v>201712</v>
      </c>
      <c r="Q3337" s="36" t="s">
        <v>182</v>
      </c>
      <c r="R3337" s="36" t="s">
        <v>14</v>
      </c>
      <c r="S3337" s="38">
        <v>11.9</v>
      </c>
      <c r="T3337" s="36" t="s">
        <v>100</v>
      </c>
      <c r="U3337" s="36" t="s">
        <v>2356</v>
      </c>
    </row>
    <row r="3338" spans="10:21" x14ac:dyDescent="0.25">
      <c r="J3338" s="37">
        <v>43070</v>
      </c>
      <c r="K3338" s="36">
        <f t="shared" si="255"/>
        <v>2017</v>
      </c>
      <c r="L3338" s="36" t="str">
        <f t="shared" si="256"/>
        <v>December</v>
      </c>
      <c r="M3338" s="36">
        <f t="shared" si="257"/>
        <v>49</v>
      </c>
      <c r="N3338" s="36">
        <f t="shared" si="258"/>
        <v>1</v>
      </c>
      <c r="O3338" s="36" t="str">
        <f t="shared" si="259"/>
        <v>201749</v>
      </c>
      <c r="P3338" s="36" t="str">
        <f>CONCATENATE(K3338,MONTH(ExpensesDBTable[[#This Row],[Date]]))</f>
        <v>201712</v>
      </c>
      <c r="Q3338" s="36" t="s">
        <v>199</v>
      </c>
      <c r="R3338" s="36" t="s">
        <v>14</v>
      </c>
      <c r="S3338" s="38">
        <v>12.5</v>
      </c>
      <c r="T3338" s="36" t="s">
        <v>100</v>
      </c>
      <c r="U3338" s="36" t="s">
        <v>1216</v>
      </c>
    </row>
    <row r="3339" spans="10:21" x14ac:dyDescent="0.25">
      <c r="J3339" s="37">
        <v>43070</v>
      </c>
      <c r="K3339" s="36">
        <f t="shared" ref="K3339:K3402" si="260">YEAR(J3339)</f>
        <v>2017</v>
      </c>
      <c r="L3339" s="36" t="str">
        <f t="shared" ref="L3339:L3402" si="261">TEXT(DATE(1,MONTH(J3339),1),"MMMM")</f>
        <v>December</v>
      </c>
      <c r="M3339" s="36">
        <f t="shared" ref="M3339:M3402" si="262">WEEKNUM(J3339,2)</f>
        <v>49</v>
      </c>
      <c r="N3339" s="36">
        <f t="shared" ref="N3339:N3402" si="263">DAY(J3339)</f>
        <v>1</v>
      </c>
      <c r="O3339" s="36" t="str">
        <f t="shared" ref="O3339:O3402" si="264">CONCATENATE(K3339,M3339)</f>
        <v>201749</v>
      </c>
      <c r="P3339" s="36" t="str">
        <f>CONCATENATE(K3339,MONTH(ExpensesDBTable[[#This Row],[Date]]))</f>
        <v>201712</v>
      </c>
      <c r="Q3339" s="36" t="s">
        <v>182</v>
      </c>
      <c r="R3339" s="36" t="s">
        <v>14</v>
      </c>
      <c r="S3339" s="38">
        <v>7</v>
      </c>
      <c r="T3339" s="36" t="s">
        <v>100</v>
      </c>
      <c r="U3339" s="36" t="s">
        <v>287</v>
      </c>
    </row>
    <row r="3340" spans="10:21" x14ac:dyDescent="0.25">
      <c r="J3340" s="37">
        <v>43070</v>
      </c>
      <c r="K3340" s="36">
        <f t="shared" si="260"/>
        <v>2017</v>
      </c>
      <c r="L3340" s="36" t="str">
        <f t="shared" si="261"/>
        <v>December</v>
      </c>
      <c r="M3340" s="36">
        <f t="shared" si="262"/>
        <v>49</v>
      </c>
      <c r="N3340" s="36">
        <f t="shared" si="263"/>
        <v>1</v>
      </c>
      <c r="O3340" s="36" t="str">
        <f t="shared" si="264"/>
        <v>201749</v>
      </c>
      <c r="P3340" s="36" t="str">
        <f>CONCATENATE(K3340,MONTH(ExpensesDBTable[[#This Row],[Date]]))</f>
        <v>201712</v>
      </c>
      <c r="Q3340" s="36" t="s">
        <v>122</v>
      </c>
      <c r="R3340" s="36" t="s">
        <v>11</v>
      </c>
      <c r="S3340" s="38">
        <v>32.950000000000003</v>
      </c>
      <c r="T3340" s="36" t="s">
        <v>100</v>
      </c>
      <c r="U3340" s="36" t="s">
        <v>2738</v>
      </c>
    </row>
    <row r="3341" spans="10:21" x14ac:dyDescent="0.25">
      <c r="J3341" s="37">
        <v>43070</v>
      </c>
      <c r="K3341" s="36">
        <f t="shared" si="260"/>
        <v>2017</v>
      </c>
      <c r="L3341" s="36" t="str">
        <f t="shared" si="261"/>
        <v>December</v>
      </c>
      <c r="M3341" s="36">
        <f t="shared" si="262"/>
        <v>49</v>
      </c>
      <c r="N3341" s="36">
        <f t="shared" si="263"/>
        <v>1</v>
      </c>
      <c r="O3341" s="36" t="str">
        <f t="shared" si="264"/>
        <v>201749</v>
      </c>
      <c r="P3341" s="36" t="str">
        <f>CONCATENATE(K3341,MONTH(ExpensesDBTable[[#This Row],[Date]]))</f>
        <v>201712</v>
      </c>
      <c r="Q3341" s="36" t="s">
        <v>182</v>
      </c>
      <c r="R3341" s="36" t="s">
        <v>14</v>
      </c>
      <c r="S3341" s="38">
        <v>33.5</v>
      </c>
      <c r="T3341" s="36" t="s">
        <v>100</v>
      </c>
      <c r="U3341" s="36" t="s">
        <v>2822</v>
      </c>
    </row>
    <row r="3342" spans="10:21" x14ac:dyDescent="0.25">
      <c r="J3342" s="37">
        <v>43070</v>
      </c>
      <c r="K3342" s="36">
        <f t="shared" si="260"/>
        <v>2017</v>
      </c>
      <c r="L3342" s="36" t="str">
        <f t="shared" si="261"/>
        <v>December</v>
      </c>
      <c r="M3342" s="36">
        <f t="shared" si="262"/>
        <v>49</v>
      </c>
      <c r="N3342" s="36">
        <f t="shared" si="263"/>
        <v>1</v>
      </c>
      <c r="O3342" s="36" t="str">
        <f t="shared" si="264"/>
        <v>201749</v>
      </c>
      <c r="P3342" s="36" t="str">
        <f>CONCATENATE(K3342,MONTH(ExpensesDBTable[[#This Row],[Date]]))</f>
        <v>201712</v>
      </c>
      <c r="Q3342" s="36" t="s">
        <v>2768</v>
      </c>
      <c r="R3342" s="36" t="s">
        <v>26</v>
      </c>
      <c r="S3342" s="38">
        <v>20.95</v>
      </c>
      <c r="T3342" s="36" t="s">
        <v>106</v>
      </c>
      <c r="U3342" s="36" t="s">
        <v>2823</v>
      </c>
    </row>
    <row r="3343" spans="10:21" x14ac:dyDescent="0.25">
      <c r="J3343" s="37">
        <v>43071</v>
      </c>
      <c r="K3343" s="36">
        <f t="shared" si="260"/>
        <v>2017</v>
      </c>
      <c r="L3343" s="36" t="str">
        <f t="shared" si="261"/>
        <v>December</v>
      </c>
      <c r="M3343" s="36">
        <f t="shared" si="262"/>
        <v>49</v>
      </c>
      <c r="N3343" s="36">
        <f t="shared" si="263"/>
        <v>2</v>
      </c>
      <c r="O3343" s="36" t="str">
        <f t="shared" si="264"/>
        <v>201749</v>
      </c>
      <c r="P3343" s="36" t="str">
        <f>CONCATENATE(K3343,MONTH(ExpensesDBTable[[#This Row],[Date]]))</f>
        <v>201712</v>
      </c>
      <c r="Q3343" s="36" t="s">
        <v>182</v>
      </c>
      <c r="R3343" s="36" t="s">
        <v>14</v>
      </c>
      <c r="S3343" s="38">
        <v>9.5</v>
      </c>
      <c r="T3343" s="36" t="s">
        <v>100</v>
      </c>
      <c r="U3343" s="36" t="s">
        <v>2478</v>
      </c>
    </row>
    <row r="3344" spans="10:21" x14ac:dyDescent="0.25">
      <c r="J3344" s="37">
        <v>43072</v>
      </c>
      <c r="K3344" s="36">
        <f t="shared" si="260"/>
        <v>2017</v>
      </c>
      <c r="L3344" s="36" t="str">
        <f t="shared" si="261"/>
        <v>December</v>
      </c>
      <c r="M3344" s="36">
        <f t="shared" si="262"/>
        <v>49</v>
      </c>
      <c r="N3344" s="36">
        <f t="shared" si="263"/>
        <v>3</v>
      </c>
      <c r="O3344" s="36" t="str">
        <f t="shared" si="264"/>
        <v>201749</v>
      </c>
      <c r="P3344" s="36" t="str">
        <f>CONCATENATE(K3344,MONTH(ExpensesDBTable[[#This Row],[Date]]))</f>
        <v>201712</v>
      </c>
      <c r="Q3344" s="36" t="s">
        <v>105</v>
      </c>
      <c r="R3344" s="36" t="s">
        <v>18</v>
      </c>
      <c r="S3344" s="38">
        <v>19.75</v>
      </c>
      <c r="T3344" s="36" t="s">
        <v>106</v>
      </c>
      <c r="U3344" s="36" t="s">
        <v>2824</v>
      </c>
    </row>
    <row r="3345" spans="10:21" x14ac:dyDescent="0.25">
      <c r="J3345" s="37">
        <v>43072</v>
      </c>
      <c r="K3345" s="36">
        <f t="shared" si="260"/>
        <v>2017</v>
      </c>
      <c r="L3345" s="36" t="str">
        <f t="shared" si="261"/>
        <v>December</v>
      </c>
      <c r="M3345" s="36">
        <f t="shared" si="262"/>
        <v>49</v>
      </c>
      <c r="N3345" s="36">
        <f t="shared" si="263"/>
        <v>3</v>
      </c>
      <c r="O3345" s="36" t="str">
        <f t="shared" si="264"/>
        <v>201749</v>
      </c>
      <c r="P3345" s="36" t="str">
        <f>CONCATENATE(K3345,MONTH(ExpensesDBTable[[#This Row],[Date]]))</f>
        <v>201712</v>
      </c>
      <c r="Q3345" s="36" t="s">
        <v>1238</v>
      </c>
      <c r="R3345" s="36" t="s">
        <v>22</v>
      </c>
      <c r="S3345" s="38">
        <v>49.49</v>
      </c>
      <c r="T3345" s="36" t="s">
        <v>106</v>
      </c>
      <c r="U3345" s="36" t="s">
        <v>1238</v>
      </c>
    </row>
    <row r="3346" spans="10:21" x14ac:dyDescent="0.25">
      <c r="J3346" s="37">
        <v>43072</v>
      </c>
      <c r="K3346" s="36">
        <f t="shared" si="260"/>
        <v>2017</v>
      </c>
      <c r="L3346" s="36" t="str">
        <f t="shared" si="261"/>
        <v>December</v>
      </c>
      <c r="M3346" s="36">
        <f t="shared" si="262"/>
        <v>49</v>
      </c>
      <c r="N3346" s="36">
        <f t="shared" si="263"/>
        <v>3</v>
      </c>
      <c r="O3346" s="36" t="str">
        <f t="shared" si="264"/>
        <v>201749</v>
      </c>
      <c r="P3346" s="36" t="str">
        <f>CONCATENATE(K3346,MONTH(ExpensesDBTable[[#This Row],[Date]]))</f>
        <v>201712</v>
      </c>
      <c r="Q3346" s="36" t="s">
        <v>182</v>
      </c>
      <c r="R3346" s="36" t="s">
        <v>14</v>
      </c>
      <c r="S3346" s="38">
        <v>9.52</v>
      </c>
      <c r="T3346" s="36" t="s">
        <v>100</v>
      </c>
      <c r="U3346" s="36" t="s">
        <v>2825</v>
      </c>
    </row>
    <row r="3347" spans="10:21" x14ac:dyDescent="0.25">
      <c r="J3347" s="37">
        <v>43072</v>
      </c>
      <c r="K3347" s="36">
        <f t="shared" si="260"/>
        <v>2017</v>
      </c>
      <c r="L3347" s="36" t="str">
        <f t="shared" si="261"/>
        <v>December</v>
      </c>
      <c r="M3347" s="36">
        <f t="shared" si="262"/>
        <v>49</v>
      </c>
      <c r="N3347" s="36">
        <f t="shared" si="263"/>
        <v>3</v>
      </c>
      <c r="O3347" s="36" t="str">
        <f t="shared" si="264"/>
        <v>201749</v>
      </c>
      <c r="P3347" s="36" t="str">
        <f>CONCATENATE(K3347,MONTH(ExpensesDBTable[[#This Row],[Date]]))</f>
        <v>201712</v>
      </c>
      <c r="Q3347" s="36" t="s">
        <v>182</v>
      </c>
      <c r="R3347" s="36" t="s">
        <v>14</v>
      </c>
      <c r="S3347" s="38">
        <v>9.52</v>
      </c>
      <c r="T3347" s="36" t="s">
        <v>100</v>
      </c>
      <c r="U3347" s="36" t="s">
        <v>2826</v>
      </c>
    </row>
    <row r="3348" spans="10:21" x14ac:dyDescent="0.25">
      <c r="J3348" s="37">
        <v>43072</v>
      </c>
      <c r="K3348" s="36">
        <f t="shared" si="260"/>
        <v>2017</v>
      </c>
      <c r="L3348" s="36" t="str">
        <f t="shared" si="261"/>
        <v>December</v>
      </c>
      <c r="M3348" s="36">
        <f t="shared" si="262"/>
        <v>49</v>
      </c>
      <c r="N3348" s="36">
        <f t="shared" si="263"/>
        <v>3</v>
      </c>
      <c r="O3348" s="36" t="str">
        <f t="shared" si="264"/>
        <v>201749</v>
      </c>
      <c r="P3348" s="36" t="str">
        <f>CONCATENATE(K3348,MONTH(ExpensesDBTable[[#This Row],[Date]]))</f>
        <v>201712</v>
      </c>
      <c r="Q3348" s="36" t="s">
        <v>108</v>
      </c>
      <c r="R3348" s="36" t="s">
        <v>14</v>
      </c>
      <c r="S3348" s="38">
        <v>23.15</v>
      </c>
      <c r="T3348" s="36" t="s">
        <v>100</v>
      </c>
      <c r="U3348" s="36" t="s">
        <v>2827</v>
      </c>
    </row>
    <row r="3349" spans="10:21" x14ac:dyDescent="0.25">
      <c r="J3349" s="37">
        <v>43072</v>
      </c>
      <c r="K3349" s="36">
        <f t="shared" si="260"/>
        <v>2017</v>
      </c>
      <c r="L3349" s="36" t="str">
        <f t="shared" si="261"/>
        <v>December</v>
      </c>
      <c r="M3349" s="36">
        <f t="shared" si="262"/>
        <v>49</v>
      </c>
      <c r="N3349" s="36">
        <f t="shared" si="263"/>
        <v>3</v>
      </c>
      <c r="O3349" s="36" t="str">
        <f t="shared" si="264"/>
        <v>201749</v>
      </c>
      <c r="P3349" s="36" t="str">
        <f>CONCATENATE(K3349,MONTH(ExpensesDBTable[[#This Row],[Date]]))</f>
        <v>201712</v>
      </c>
      <c r="Q3349" s="36" t="s">
        <v>108</v>
      </c>
      <c r="R3349" s="36" t="s">
        <v>26</v>
      </c>
      <c r="S3349" s="38">
        <v>13</v>
      </c>
      <c r="T3349" s="36" t="s">
        <v>106</v>
      </c>
      <c r="U3349" s="36" t="s">
        <v>2828</v>
      </c>
    </row>
    <row r="3350" spans="10:21" x14ac:dyDescent="0.25">
      <c r="J3350" s="37">
        <v>43072</v>
      </c>
      <c r="K3350" s="36">
        <f t="shared" si="260"/>
        <v>2017</v>
      </c>
      <c r="L3350" s="36" t="str">
        <f t="shared" si="261"/>
        <v>December</v>
      </c>
      <c r="M3350" s="36">
        <f t="shared" si="262"/>
        <v>49</v>
      </c>
      <c r="N3350" s="36">
        <f t="shared" si="263"/>
        <v>3</v>
      </c>
      <c r="O3350" s="36" t="str">
        <f t="shared" si="264"/>
        <v>201749</v>
      </c>
      <c r="P3350" s="36" t="str">
        <f>CONCATENATE(K3350,MONTH(ExpensesDBTable[[#This Row],[Date]]))</f>
        <v>201712</v>
      </c>
      <c r="Q3350" s="36" t="s">
        <v>620</v>
      </c>
      <c r="R3350" s="36" t="s">
        <v>26</v>
      </c>
      <c r="S3350" s="38">
        <v>34.5</v>
      </c>
      <c r="T3350" s="36" t="s">
        <v>106</v>
      </c>
      <c r="U3350" s="36" t="s">
        <v>1914</v>
      </c>
    </row>
    <row r="3351" spans="10:21" x14ac:dyDescent="0.25">
      <c r="J3351" s="37">
        <v>43073</v>
      </c>
      <c r="K3351" s="36">
        <f t="shared" si="260"/>
        <v>2017</v>
      </c>
      <c r="L3351" s="36" t="str">
        <f t="shared" si="261"/>
        <v>December</v>
      </c>
      <c r="M3351" s="36">
        <f t="shared" si="262"/>
        <v>50</v>
      </c>
      <c r="N3351" s="36">
        <f t="shared" si="263"/>
        <v>4</v>
      </c>
      <c r="O3351" s="36" t="str">
        <f t="shared" si="264"/>
        <v>201750</v>
      </c>
      <c r="P3351" s="36" t="str">
        <f>CONCATENATE(K3351,MONTH(ExpensesDBTable[[#This Row],[Date]]))</f>
        <v>201712</v>
      </c>
      <c r="Q3351" s="36" t="s">
        <v>182</v>
      </c>
      <c r="R3351" s="36" t="s">
        <v>14</v>
      </c>
      <c r="S3351" s="38">
        <v>4</v>
      </c>
      <c r="T3351" s="36" t="s">
        <v>100</v>
      </c>
      <c r="U3351" s="36" t="s">
        <v>2829</v>
      </c>
    </row>
    <row r="3352" spans="10:21" x14ac:dyDescent="0.25">
      <c r="J3352" s="37">
        <v>43074</v>
      </c>
      <c r="K3352" s="36">
        <f t="shared" si="260"/>
        <v>2017</v>
      </c>
      <c r="L3352" s="36" t="str">
        <f t="shared" si="261"/>
        <v>December</v>
      </c>
      <c r="M3352" s="36">
        <f t="shared" si="262"/>
        <v>50</v>
      </c>
      <c r="N3352" s="36">
        <f t="shared" si="263"/>
        <v>5</v>
      </c>
      <c r="O3352" s="36" t="str">
        <f t="shared" si="264"/>
        <v>201750</v>
      </c>
      <c r="P3352" s="36" t="str">
        <f>CONCATENATE(K3352,MONTH(ExpensesDBTable[[#This Row],[Date]]))</f>
        <v>201712</v>
      </c>
      <c r="Q3352" s="36" t="s">
        <v>182</v>
      </c>
      <c r="R3352" s="36" t="s">
        <v>14</v>
      </c>
      <c r="S3352" s="38">
        <v>17.45</v>
      </c>
      <c r="T3352" s="36" t="s">
        <v>100</v>
      </c>
      <c r="U3352" s="36" t="s">
        <v>2830</v>
      </c>
    </row>
    <row r="3353" spans="10:21" x14ac:dyDescent="0.25">
      <c r="J3353" s="37">
        <v>43074</v>
      </c>
      <c r="K3353" s="36">
        <f t="shared" si="260"/>
        <v>2017</v>
      </c>
      <c r="L3353" s="36" t="str">
        <f t="shared" si="261"/>
        <v>December</v>
      </c>
      <c r="M3353" s="36">
        <f t="shared" si="262"/>
        <v>50</v>
      </c>
      <c r="N3353" s="36">
        <f t="shared" si="263"/>
        <v>5</v>
      </c>
      <c r="O3353" s="36" t="str">
        <f t="shared" si="264"/>
        <v>201750</v>
      </c>
      <c r="P3353" s="36" t="str">
        <f>CONCATENATE(K3353,MONTH(ExpensesDBTable[[#This Row],[Date]]))</f>
        <v>201712</v>
      </c>
      <c r="Q3353" s="36" t="s">
        <v>108</v>
      </c>
      <c r="R3353" s="36" t="s">
        <v>14</v>
      </c>
      <c r="S3353" s="38">
        <v>13.02</v>
      </c>
      <c r="T3353" s="36" t="s">
        <v>100</v>
      </c>
      <c r="U3353" s="36" t="s">
        <v>2831</v>
      </c>
    </row>
    <row r="3354" spans="10:21" x14ac:dyDescent="0.25">
      <c r="J3354" s="37">
        <v>43074</v>
      </c>
      <c r="K3354" s="36">
        <f t="shared" si="260"/>
        <v>2017</v>
      </c>
      <c r="L3354" s="36" t="str">
        <f t="shared" si="261"/>
        <v>December</v>
      </c>
      <c r="M3354" s="36">
        <f t="shared" si="262"/>
        <v>50</v>
      </c>
      <c r="N3354" s="36">
        <f t="shared" si="263"/>
        <v>5</v>
      </c>
      <c r="O3354" s="36" t="str">
        <f t="shared" si="264"/>
        <v>201750</v>
      </c>
      <c r="P3354" s="36" t="str">
        <f>CONCATENATE(K3354,MONTH(ExpensesDBTable[[#This Row],[Date]]))</f>
        <v>201712</v>
      </c>
      <c r="Q3354" s="36" t="s">
        <v>182</v>
      </c>
      <c r="R3354" s="36" t="s">
        <v>24</v>
      </c>
      <c r="S3354" s="38">
        <v>575.58000000000004</v>
      </c>
      <c r="T3354" s="36" t="s">
        <v>106</v>
      </c>
      <c r="U3354" s="36" t="s">
        <v>2832</v>
      </c>
    </row>
    <row r="3355" spans="10:21" x14ac:dyDescent="0.25">
      <c r="J3355" s="37">
        <v>43074</v>
      </c>
      <c r="K3355" s="36">
        <f t="shared" si="260"/>
        <v>2017</v>
      </c>
      <c r="L3355" s="36" t="str">
        <f t="shared" si="261"/>
        <v>December</v>
      </c>
      <c r="M3355" s="36">
        <f t="shared" si="262"/>
        <v>50</v>
      </c>
      <c r="N3355" s="36">
        <f t="shared" si="263"/>
        <v>5</v>
      </c>
      <c r="O3355" s="36" t="str">
        <f t="shared" si="264"/>
        <v>201750</v>
      </c>
      <c r="P3355" s="36" t="str">
        <f>CONCATENATE(K3355,MONTH(ExpensesDBTable[[#This Row],[Date]]))</f>
        <v>201712</v>
      </c>
      <c r="Q3355" s="36" t="s">
        <v>2833</v>
      </c>
      <c r="R3355" s="36" t="s">
        <v>13</v>
      </c>
      <c r="S3355" s="38">
        <v>1339</v>
      </c>
      <c r="T3355" s="36" t="s">
        <v>106</v>
      </c>
      <c r="U3355" s="36" t="s">
        <v>2834</v>
      </c>
    </row>
    <row r="3356" spans="10:21" x14ac:dyDescent="0.25">
      <c r="J3356" s="37">
        <v>43077</v>
      </c>
      <c r="K3356" s="36">
        <f t="shared" si="260"/>
        <v>2017</v>
      </c>
      <c r="L3356" s="36" t="str">
        <f t="shared" si="261"/>
        <v>December</v>
      </c>
      <c r="M3356" s="36">
        <f t="shared" si="262"/>
        <v>50</v>
      </c>
      <c r="N3356" s="36">
        <f t="shared" si="263"/>
        <v>8</v>
      </c>
      <c r="O3356" s="36" t="str">
        <f t="shared" si="264"/>
        <v>201750</v>
      </c>
      <c r="P3356" s="36" t="str">
        <f>CONCATENATE(K3356,MONTH(ExpensesDBTable[[#This Row],[Date]]))</f>
        <v>201712</v>
      </c>
      <c r="Q3356" s="36" t="s">
        <v>182</v>
      </c>
      <c r="R3356" s="36" t="s">
        <v>14</v>
      </c>
      <c r="S3356" s="38">
        <v>29.7</v>
      </c>
      <c r="T3356" s="36" t="s">
        <v>100</v>
      </c>
      <c r="U3356" s="36" t="s">
        <v>1555</v>
      </c>
    </row>
    <row r="3357" spans="10:21" x14ac:dyDescent="0.25">
      <c r="J3357" s="37">
        <v>43077</v>
      </c>
      <c r="K3357" s="36">
        <f t="shared" si="260"/>
        <v>2017</v>
      </c>
      <c r="L3357" s="36" t="str">
        <f t="shared" si="261"/>
        <v>December</v>
      </c>
      <c r="M3357" s="36">
        <f t="shared" si="262"/>
        <v>50</v>
      </c>
      <c r="N3357" s="36">
        <f t="shared" si="263"/>
        <v>8</v>
      </c>
      <c r="O3357" s="36" t="str">
        <f t="shared" si="264"/>
        <v>201750</v>
      </c>
      <c r="P3357" s="36" t="str">
        <f>CONCATENATE(K3357,MONTH(ExpensesDBTable[[#This Row],[Date]]))</f>
        <v>201712</v>
      </c>
      <c r="Q3357" s="36" t="s">
        <v>1051</v>
      </c>
      <c r="R3357" s="36" t="s">
        <v>14</v>
      </c>
      <c r="S3357" s="38">
        <v>7.46</v>
      </c>
      <c r="T3357" s="36" t="s">
        <v>100</v>
      </c>
      <c r="U3357" s="36" t="s">
        <v>2835</v>
      </c>
    </row>
    <row r="3358" spans="10:21" x14ac:dyDescent="0.25">
      <c r="J3358" s="37">
        <v>43077</v>
      </c>
      <c r="K3358" s="36">
        <f t="shared" si="260"/>
        <v>2017</v>
      </c>
      <c r="L3358" s="36" t="str">
        <f t="shared" si="261"/>
        <v>December</v>
      </c>
      <c r="M3358" s="36">
        <f t="shared" si="262"/>
        <v>50</v>
      </c>
      <c r="N3358" s="36">
        <f t="shared" si="263"/>
        <v>8</v>
      </c>
      <c r="O3358" s="36" t="str">
        <f t="shared" si="264"/>
        <v>201750</v>
      </c>
      <c r="P3358" s="36" t="str">
        <f>CONCATENATE(K3358,MONTH(ExpensesDBTable[[#This Row],[Date]]))</f>
        <v>201712</v>
      </c>
      <c r="Q3358" s="36" t="s">
        <v>108</v>
      </c>
      <c r="R3358" s="36" t="s">
        <v>14</v>
      </c>
      <c r="S3358" s="38">
        <v>10.76</v>
      </c>
      <c r="T3358" s="36" t="s">
        <v>100</v>
      </c>
      <c r="U3358" s="36" t="s">
        <v>2836</v>
      </c>
    </row>
    <row r="3359" spans="10:21" x14ac:dyDescent="0.25">
      <c r="J3359" s="37">
        <v>43079</v>
      </c>
      <c r="K3359" s="36">
        <f t="shared" si="260"/>
        <v>2017</v>
      </c>
      <c r="L3359" s="36" t="str">
        <f t="shared" si="261"/>
        <v>December</v>
      </c>
      <c r="M3359" s="36">
        <f t="shared" si="262"/>
        <v>50</v>
      </c>
      <c r="N3359" s="36">
        <f t="shared" si="263"/>
        <v>10</v>
      </c>
      <c r="O3359" s="36" t="str">
        <f t="shared" si="264"/>
        <v>201750</v>
      </c>
      <c r="P3359" s="36" t="str">
        <f>CONCATENATE(K3359,MONTH(ExpensesDBTable[[#This Row],[Date]]))</f>
        <v>201712</v>
      </c>
      <c r="Q3359" s="36" t="s">
        <v>105</v>
      </c>
      <c r="R3359" s="36" t="s">
        <v>18</v>
      </c>
      <c r="S3359" s="38">
        <v>2.5099999999999998</v>
      </c>
      <c r="T3359" s="36" t="s">
        <v>100</v>
      </c>
      <c r="U3359" s="36" t="s">
        <v>2837</v>
      </c>
    </row>
    <row r="3360" spans="10:21" x14ac:dyDescent="0.25">
      <c r="J3360" s="37">
        <v>43079</v>
      </c>
      <c r="K3360" s="36">
        <f t="shared" si="260"/>
        <v>2017</v>
      </c>
      <c r="L3360" s="36" t="str">
        <f t="shared" si="261"/>
        <v>December</v>
      </c>
      <c r="M3360" s="36">
        <f t="shared" si="262"/>
        <v>50</v>
      </c>
      <c r="N3360" s="36">
        <f t="shared" si="263"/>
        <v>10</v>
      </c>
      <c r="O3360" s="36" t="str">
        <f t="shared" si="264"/>
        <v>201750</v>
      </c>
      <c r="P3360" s="36" t="str">
        <f>CONCATENATE(K3360,MONTH(ExpensesDBTable[[#This Row],[Date]]))</f>
        <v>201712</v>
      </c>
      <c r="Q3360" s="36" t="s">
        <v>620</v>
      </c>
      <c r="R3360" s="36" t="s">
        <v>13</v>
      </c>
      <c r="S3360" s="38">
        <v>10.25</v>
      </c>
      <c r="T3360" s="36" t="s">
        <v>106</v>
      </c>
      <c r="U3360" s="36" t="s">
        <v>2838</v>
      </c>
    </row>
    <row r="3361" spans="10:21" x14ac:dyDescent="0.25">
      <c r="J3361" s="37">
        <v>43079</v>
      </c>
      <c r="K3361" s="36">
        <f t="shared" si="260"/>
        <v>2017</v>
      </c>
      <c r="L3361" s="36" t="str">
        <f t="shared" si="261"/>
        <v>December</v>
      </c>
      <c r="M3361" s="36">
        <f t="shared" si="262"/>
        <v>50</v>
      </c>
      <c r="N3361" s="36">
        <f t="shared" si="263"/>
        <v>10</v>
      </c>
      <c r="O3361" s="36" t="str">
        <f t="shared" si="264"/>
        <v>201750</v>
      </c>
      <c r="P3361" s="36" t="str">
        <f>CONCATENATE(K3361,MONTH(ExpensesDBTable[[#This Row],[Date]]))</f>
        <v>201712</v>
      </c>
      <c r="Q3361" s="36" t="s">
        <v>122</v>
      </c>
      <c r="R3361" s="36" t="s">
        <v>11</v>
      </c>
      <c r="S3361" s="38">
        <v>12</v>
      </c>
      <c r="T3361" s="36" t="s">
        <v>100</v>
      </c>
      <c r="U3361" s="36" t="s">
        <v>886</v>
      </c>
    </row>
    <row r="3362" spans="10:21" x14ac:dyDescent="0.25">
      <c r="J3362" s="37">
        <v>43079</v>
      </c>
      <c r="K3362" s="36">
        <f t="shared" si="260"/>
        <v>2017</v>
      </c>
      <c r="L3362" s="36" t="str">
        <f t="shared" si="261"/>
        <v>December</v>
      </c>
      <c r="M3362" s="36">
        <f t="shared" si="262"/>
        <v>50</v>
      </c>
      <c r="N3362" s="36">
        <f t="shared" si="263"/>
        <v>10</v>
      </c>
      <c r="O3362" s="36" t="str">
        <f t="shared" si="264"/>
        <v>201750</v>
      </c>
      <c r="P3362" s="36" t="str">
        <f>CONCATENATE(K3362,MONTH(ExpensesDBTable[[#This Row],[Date]]))</f>
        <v>201712</v>
      </c>
      <c r="Q3362" s="36" t="s">
        <v>604</v>
      </c>
      <c r="R3362" s="36" t="s">
        <v>14</v>
      </c>
      <c r="S3362" s="38">
        <v>32.5</v>
      </c>
      <c r="T3362" s="36" t="s">
        <v>100</v>
      </c>
      <c r="U3362" s="36" t="s">
        <v>2839</v>
      </c>
    </row>
    <row r="3363" spans="10:21" x14ac:dyDescent="0.25">
      <c r="J3363" s="37">
        <v>43079</v>
      </c>
      <c r="K3363" s="36">
        <f t="shared" si="260"/>
        <v>2017</v>
      </c>
      <c r="L3363" s="36" t="str">
        <f t="shared" si="261"/>
        <v>December</v>
      </c>
      <c r="M3363" s="36">
        <f t="shared" si="262"/>
        <v>50</v>
      </c>
      <c r="N3363" s="36">
        <f t="shared" si="263"/>
        <v>10</v>
      </c>
      <c r="O3363" s="36" t="str">
        <f t="shared" si="264"/>
        <v>201750</v>
      </c>
      <c r="P3363" s="36" t="str">
        <f>CONCATENATE(K3363,MONTH(ExpensesDBTable[[#This Row],[Date]]))</f>
        <v>201712</v>
      </c>
      <c r="Q3363" s="36" t="s">
        <v>182</v>
      </c>
      <c r="R3363" s="36" t="s">
        <v>14</v>
      </c>
      <c r="S3363" s="38">
        <v>2</v>
      </c>
      <c r="T3363" s="36" t="s">
        <v>100</v>
      </c>
      <c r="U3363" s="36" t="s">
        <v>2840</v>
      </c>
    </row>
    <row r="3364" spans="10:21" x14ac:dyDescent="0.25">
      <c r="J3364" s="37">
        <v>43079</v>
      </c>
      <c r="K3364" s="36">
        <f t="shared" si="260"/>
        <v>2017</v>
      </c>
      <c r="L3364" s="36" t="str">
        <f t="shared" si="261"/>
        <v>December</v>
      </c>
      <c r="M3364" s="36">
        <f t="shared" si="262"/>
        <v>50</v>
      </c>
      <c r="N3364" s="36">
        <f t="shared" si="263"/>
        <v>10</v>
      </c>
      <c r="O3364" s="36" t="str">
        <f t="shared" si="264"/>
        <v>201750</v>
      </c>
      <c r="P3364" s="36" t="str">
        <f>CONCATENATE(K3364,MONTH(ExpensesDBTable[[#This Row],[Date]]))</f>
        <v>201712</v>
      </c>
      <c r="Q3364" s="36" t="s">
        <v>119</v>
      </c>
      <c r="R3364" s="36" t="s">
        <v>14</v>
      </c>
      <c r="S3364" s="38">
        <v>11.5</v>
      </c>
      <c r="T3364" s="36" t="s">
        <v>100</v>
      </c>
      <c r="U3364" s="36" t="s">
        <v>2841</v>
      </c>
    </row>
    <row r="3365" spans="10:21" x14ac:dyDescent="0.25">
      <c r="J3365" s="37">
        <v>43079</v>
      </c>
      <c r="K3365" s="36">
        <f t="shared" si="260"/>
        <v>2017</v>
      </c>
      <c r="L3365" s="36" t="str">
        <f t="shared" si="261"/>
        <v>December</v>
      </c>
      <c r="M3365" s="36">
        <f t="shared" si="262"/>
        <v>50</v>
      </c>
      <c r="N3365" s="36">
        <f t="shared" si="263"/>
        <v>10</v>
      </c>
      <c r="O3365" s="36" t="str">
        <f t="shared" si="264"/>
        <v>201750</v>
      </c>
      <c r="P3365" s="36" t="str">
        <f>CONCATENATE(K3365,MONTH(ExpensesDBTable[[#This Row],[Date]]))</f>
        <v>201712</v>
      </c>
      <c r="Q3365" s="36" t="s">
        <v>182</v>
      </c>
      <c r="R3365" s="36" t="s">
        <v>14</v>
      </c>
      <c r="S3365" s="38">
        <v>7.1</v>
      </c>
      <c r="T3365" s="36" t="s">
        <v>100</v>
      </c>
      <c r="U3365" s="36" t="s">
        <v>241</v>
      </c>
    </row>
    <row r="3366" spans="10:21" x14ac:dyDescent="0.25">
      <c r="J3366" s="37">
        <v>43079</v>
      </c>
      <c r="K3366" s="36">
        <f t="shared" si="260"/>
        <v>2017</v>
      </c>
      <c r="L3366" s="36" t="str">
        <f t="shared" si="261"/>
        <v>December</v>
      </c>
      <c r="M3366" s="36">
        <f t="shared" si="262"/>
        <v>50</v>
      </c>
      <c r="N3366" s="36">
        <f t="shared" si="263"/>
        <v>10</v>
      </c>
      <c r="O3366" s="36" t="str">
        <f t="shared" si="264"/>
        <v>201750</v>
      </c>
      <c r="P3366" s="36" t="str">
        <f>CONCATENATE(K3366,MONTH(ExpensesDBTable[[#This Row],[Date]]))</f>
        <v>201712</v>
      </c>
      <c r="Q3366" s="36" t="s">
        <v>1051</v>
      </c>
      <c r="R3366" s="36" t="s">
        <v>14</v>
      </c>
      <c r="S3366" s="38">
        <v>7.99</v>
      </c>
      <c r="T3366" s="36" t="s">
        <v>100</v>
      </c>
      <c r="U3366" s="36" t="s">
        <v>2842</v>
      </c>
    </row>
    <row r="3367" spans="10:21" x14ac:dyDescent="0.25">
      <c r="J3367" s="37">
        <v>43079</v>
      </c>
      <c r="K3367" s="36">
        <f t="shared" si="260"/>
        <v>2017</v>
      </c>
      <c r="L3367" s="36" t="str">
        <f t="shared" si="261"/>
        <v>December</v>
      </c>
      <c r="M3367" s="36">
        <f t="shared" si="262"/>
        <v>50</v>
      </c>
      <c r="N3367" s="36">
        <f t="shared" si="263"/>
        <v>10</v>
      </c>
      <c r="O3367" s="36" t="str">
        <f t="shared" si="264"/>
        <v>201750</v>
      </c>
      <c r="P3367" s="36" t="str">
        <f>CONCATENATE(K3367,MONTH(ExpensesDBTable[[#This Row],[Date]]))</f>
        <v>201712</v>
      </c>
      <c r="Q3367" s="36" t="s">
        <v>182</v>
      </c>
      <c r="R3367" s="36" t="s">
        <v>14</v>
      </c>
      <c r="S3367" s="38">
        <v>9.56</v>
      </c>
      <c r="T3367" s="36" t="s">
        <v>100</v>
      </c>
      <c r="U3367" s="36" t="s">
        <v>645</v>
      </c>
    </row>
    <row r="3368" spans="10:21" x14ac:dyDescent="0.25">
      <c r="J3368" s="37">
        <v>43079</v>
      </c>
      <c r="K3368" s="36">
        <f t="shared" si="260"/>
        <v>2017</v>
      </c>
      <c r="L3368" s="36" t="str">
        <f t="shared" si="261"/>
        <v>December</v>
      </c>
      <c r="M3368" s="36">
        <f t="shared" si="262"/>
        <v>50</v>
      </c>
      <c r="N3368" s="36">
        <f t="shared" si="263"/>
        <v>10</v>
      </c>
      <c r="O3368" s="36" t="str">
        <f t="shared" si="264"/>
        <v>201750</v>
      </c>
      <c r="P3368" s="36" t="str">
        <f>CONCATENATE(K3368,MONTH(ExpensesDBTable[[#This Row],[Date]]))</f>
        <v>201712</v>
      </c>
      <c r="Q3368" s="36" t="s">
        <v>108</v>
      </c>
      <c r="R3368" s="36" t="s">
        <v>14</v>
      </c>
      <c r="S3368" s="38">
        <v>17.07</v>
      </c>
      <c r="T3368" s="36" t="s">
        <v>100</v>
      </c>
      <c r="U3368" s="36" t="s">
        <v>2843</v>
      </c>
    </row>
    <row r="3369" spans="10:21" x14ac:dyDescent="0.25">
      <c r="J3369" s="37">
        <v>43079</v>
      </c>
      <c r="K3369" s="36">
        <f t="shared" si="260"/>
        <v>2017</v>
      </c>
      <c r="L3369" s="36" t="str">
        <f t="shared" si="261"/>
        <v>December</v>
      </c>
      <c r="M3369" s="36">
        <f t="shared" si="262"/>
        <v>50</v>
      </c>
      <c r="N3369" s="36">
        <f t="shared" si="263"/>
        <v>10</v>
      </c>
      <c r="O3369" s="36" t="str">
        <f t="shared" si="264"/>
        <v>201750</v>
      </c>
      <c r="P3369" s="36" t="str">
        <f>CONCATENATE(K3369,MONTH(ExpensesDBTable[[#This Row],[Date]]))</f>
        <v>201712</v>
      </c>
      <c r="Q3369" s="36" t="s">
        <v>108</v>
      </c>
      <c r="R3369" s="36" t="s">
        <v>14</v>
      </c>
      <c r="S3369" s="38">
        <v>6.5</v>
      </c>
      <c r="T3369" s="36" t="s">
        <v>100</v>
      </c>
      <c r="U3369" s="36" t="s">
        <v>2844</v>
      </c>
    </row>
    <row r="3370" spans="10:21" x14ac:dyDescent="0.25">
      <c r="J3370" s="37">
        <v>43081</v>
      </c>
      <c r="K3370" s="36">
        <f t="shared" si="260"/>
        <v>2017</v>
      </c>
      <c r="L3370" s="36" t="str">
        <f t="shared" si="261"/>
        <v>December</v>
      </c>
      <c r="M3370" s="36">
        <f t="shared" si="262"/>
        <v>51</v>
      </c>
      <c r="N3370" s="36">
        <f t="shared" si="263"/>
        <v>12</v>
      </c>
      <c r="O3370" s="36" t="str">
        <f t="shared" si="264"/>
        <v>201751</v>
      </c>
      <c r="P3370" s="36" t="str">
        <f>CONCATENATE(K3370,MONTH(ExpensesDBTable[[#This Row],[Date]]))</f>
        <v>201712</v>
      </c>
      <c r="Q3370" s="36" t="s">
        <v>119</v>
      </c>
      <c r="R3370" s="36" t="s">
        <v>14</v>
      </c>
      <c r="S3370" s="38">
        <v>12.64</v>
      </c>
      <c r="T3370" s="36" t="s">
        <v>100</v>
      </c>
      <c r="U3370" s="36" t="s">
        <v>2845</v>
      </c>
    </row>
    <row r="3371" spans="10:21" x14ac:dyDescent="0.25">
      <c r="J3371" s="37">
        <v>43081</v>
      </c>
      <c r="K3371" s="36">
        <f t="shared" si="260"/>
        <v>2017</v>
      </c>
      <c r="L3371" s="36" t="str">
        <f t="shared" si="261"/>
        <v>December</v>
      </c>
      <c r="M3371" s="36">
        <f t="shared" si="262"/>
        <v>51</v>
      </c>
      <c r="N3371" s="36">
        <f t="shared" si="263"/>
        <v>12</v>
      </c>
      <c r="O3371" s="36" t="str">
        <f t="shared" si="264"/>
        <v>201751</v>
      </c>
      <c r="P3371" s="36" t="str">
        <f>CONCATENATE(K3371,MONTH(ExpensesDBTable[[#This Row],[Date]]))</f>
        <v>201712</v>
      </c>
      <c r="Q3371" s="36" t="s">
        <v>108</v>
      </c>
      <c r="R3371" s="36" t="s">
        <v>14</v>
      </c>
      <c r="S3371" s="38">
        <v>6.25</v>
      </c>
      <c r="T3371" s="36" t="s">
        <v>100</v>
      </c>
      <c r="U3371" s="36" t="s">
        <v>2846</v>
      </c>
    </row>
    <row r="3372" spans="10:21" x14ac:dyDescent="0.25">
      <c r="J3372" s="37">
        <v>43081</v>
      </c>
      <c r="K3372" s="36">
        <f t="shared" si="260"/>
        <v>2017</v>
      </c>
      <c r="L3372" s="36" t="str">
        <f t="shared" si="261"/>
        <v>December</v>
      </c>
      <c r="M3372" s="36">
        <f t="shared" si="262"/>
        <v>51</v>
      </c>
      <c r="N3372" s="36">
        <f t="shared" si="263"/>
        <v>12</v>
      </c>
      <c r="O3372" s="36" t="str">
        <f t="shared" si="264"/>
        <v>201751</v>
      </c>
      <c r="P3372" s="36" t="str">
        <f>CONCATENATE(K3372,MONTH(ExpensesDBTable[[#This Row],[Date]]))</f>
        <v>201712</v>
      </c>
      <c r="Q3372" s="36" t="s">
        <v>119</v>
      </c>
      <c r="R3372" s="36" t="s">
        <v>14</v>
      </c>
      <c r="S3372" s="38">
        <v>11.35</v>
      </c>
      <c r="T3372" s="36" t="s">
        <v>100</v>
      </c>
      <c r="U3372" s="36" t="s">
        <v>2847</v>
      </c>
    </row>
    <row r="3373" spans="10:21" x14ac:dyDescent="0.25">
      <c r="J3373" s="37">
        <v>43081</v>
      </c>
      <c r="K3373" s="36">
        <f t="shared" si="260"/>
        <v>2017</v>
      </c>
      <c r="L3373" s="36" t="str">
        <f t="shared" si="261"/>
        <v>December</v>
      </c>
      <c r="M3373" s="36">
        <f t="shared" si="262"/>
        <v>51</v>
      </c>
      <c r="N3373" s="36">
        <f t="shared" si="263"/>
        <v>12</v>
      </c>
      <c r="O3373" s="36" t="str">
        <f t="shared" si="264"/>
        <v>201751</v>
      </c>
      <c r="P3373" s="36" t="str">
        <f>CONCATENATE(K3373,MONTH(ExpensesDBTable[[#This Row],[Date]]))</f>
        <v>201712</v>
      </c>
      <c r="Q3373" s="36" t="s">
        <v>2848</v>
      </c>
      <c r="R3373" s="36" t="s">
        <v>23</v>
      </c>
      <c r="S3373" s="38">
        <v>77.16</v>
      </c>
      <c r="T3373" s="36" t="s">
        <v>106</v>
      </c>
      <c r="U3373" s="36" t="s">
        <v>2849</v>
      </c>
    </row>
    <row r="3374" spans="10:21" x14ac:dyDescent="0.25">
      <c r="J3374" s="37">
        <v>43082</v>
      </c>
      <c r="K3374" s="36">
        <f t="shared" si="260"/>
        <v>2017</v>
      </c>
      <c r="L3374" s="36" t="str">
        <f t="shared" si="261"/>
        <v>December</v>
      </c>
      <c r="M3374" s="36">
        <f t="shared" si="262"/>
        <v>51</v>
      </c>
      <c r="N3374" s="36">
        <f t="shared" si="263"/>
        <v>13</v>
      </c>
      <c r="O3374" s="36" t="str">
        <f t="shared" si="264"/>
        <v>201751</v>
      </c>
      <c r="P3374" s="36" t="str">
        <f>CONCATENATE(K3374,MONTH(ExpensesDBTable[[#This Row],[Date]]))</f>
        <v>201712</v>
      </c>
      <c r="Q3374" s="36" t="s">
        <v>119</v>
      </c>
      <c r="R3374" s="36" t="s">
        <v>14</v>
      </c>
      <c r="S3374" s="38">
        <v>10.69</v>
      </c>
      <c r="T3374" s="36" t="s">
        <v>100</v>
      </c>
      <c r="U3374" s="36" t="s">
        <v>2850</v>
      </c>
    </row>
    <row r="3375" spans="10:21" x14ac:dyDescent="0.25">
      <c r="J3375" s="37">
        <v>43082</v>
      </c>
      <c r="K3375" s="36">
        <f t="shared" si="260"/>
        <v>2017</v>
      </c>
      <c r="L3375" s="36" t="str">
        <f t="shared" si="261"/>
        <v>December</v>
      </c>
      <c r="M3375" s="36">
        <f t="shared" si="262"/>
        <v>51</v>
      </c>
      <c r="N3375" s="36">
        <f t="shared" si="263"/>
        <v>13</v>
      </c>
      <c r="O3375" s="36" t="str">
        <f t="shared" si="264"/>
        <v>201751</v>
      </c>
      <c r="P3375" s="36" t="str">
        <f>CONCATENATE(K3375,MONTH(ExpensesDBTable[[#This Row],[Date]]))</f>
        <v>201712</v>
      </c>
      <c r="Q3375" s="36" t="s">
        <v>182</v>
      </c>
      <c r="R3375" s="36" t="s">
        <v>14</v>
      </c>
      <c r="S3375" s="38">
        <v>4.4000000000000004</v>
      </c>
      <c r="T3375" s="36" t="s">
        <v>100</v>
      </c>
      <c r="U3375" s="36" t="s">
        <v>357</v>
      </c>
    </row>
    <row r="3376" spans="10:21" x14ac:dyDescent="0.25">
      <c r="J3376" s="37">
        <v>43082</v>
      </c>
      <c r="K3376" s="36">
        <f t="shared" si="260"/>
        <v>2017</v>
      </c>
      <c r="L3376" s="36" t="str">
        <f t="shared" si="261"/>
        <v>December</v>
      </c>
      <c r="M3376" s="36">
        <f t="shared" si="262"/>
        <v>51</v>
      </c>
      <c r="N3376" s="36">
        <f t="shared" si="263"/>
        <v>13</v>
      </c>
      <c r="O3376" s="36" t="str">
        <f t="shared" si="264"/>
        <v>201751</v>
      </c>
      <c r="P3376" s="36" t="str">
        <f>CONCATENATE(K3376,MONTH(ExpensesDBTable[[#This Row],[Date]]))</f>
        <v>201712</v>
      </c>
      <c r="Q3376" s="36" t="s">
        <v>1059</v>
      </c>
      <c r="R3376" s="36" t="s">
        <v>17</v>
      </c>
      <c r="S3376" s="38">
        <v>217</v>
      </c>
      <c r="T3376" s="36" t="s">
        <v>106</v>
      </c>
      <c r="U3376" s="36" t="s">
        <v>1059</v>
      </c>
    </row>
    <row r="3377" spans="10:21" x14ac:dyDescent="0.25">
      <c r="J3377" s="37">
        <v>43083</v>
      </c>
      <c r="K3377" s="36">
        <f t="shared" si="260"/>
        <v>2017</v>
      </c>
      <c r="L3377" s="36" t="str">
        <f t="shared" si="261"/>
        <v>December</v>
      </c>
      <c r="M3377" s="36">
        <f t="shared" si="262"/>
        <v>51</v>
      </c>
      <c r="N3377" s="36">
        <f t="shared" si="263"/>
        <v>14</v>
      </c>
      <c r="O3377" s="36" t="str">
        <f t="shared" si="264"/>
        <v>201751</v>
      </c>
      <c r="P3377" s="36" t="str">
        <f>CONCATENATE(K3377,MONTH(ExpensesDBTable[[#This Row],[Date]]))</f>
        <v>201712</v>
      </c>
      <c r="Q3377" s="36" t="s">
        <v>108</v>
      </c>
      <c r="R3377" s="36" t="s">
        <v>14</v>
      </c>
      <c r="S3377" s="38">
        <v>10.94</v>
      </c>
      <c r="T3377" s="36" t="s">
        <v>100</v>
      </c>
      <c r="U3377" s="36" t="s">
        <v>2851</v>
      </c>
    </row>
    <row r="3378" spans="10:21" x14ac:dyDescent="0.25">
      <c r="J3378" s="37">
        <v>43083</v>
      </c>
      <c r="K3378" s="36">
        <f t="shared" si="260"/>
        <v>2017</v>
      </c>
      <c r="L3378" s="36" t="str">
        <f t="shared" si="261"/>
        <v>December</v>
      </c>
      <c r="M3378" s="36">
        <f t="shared" si="262"/>
        <v>51</v>
      </c>
      <c r="N3378" s="36">
        <f t="shared" si="263"/>
        <v>14</v>
      </c>
      <c r="O3378" s="36" t="str">
        <f t="shared" si="264"/>
        <v>201751</v>
      </c>
      <c r="P3378" s="36" t="str">
        <f>CONCATENATE(K3378,MONTH(ExpensesDBTable[[#This Row],[Date]]))</f>
        <v>201712</v>
      </c>
      <c r="Q3378" s="36" t="s">
        <v>122</v>
      </c>
      <c r="R3378" s="36" t="s">
        <v>11</v>
      </c>
      <c r="S3378" s="38">
        <v>23</v>
      </c>
      <c r="T3378" s="36" t="s">
        <v>100</v>
      </c>
      <c r="U3378" s="36" t="s">
        <v>2852</v>
      </c>
    </row>
    <row r="3379" spans="10:21" x14ac:dyDescent="0.25">
      <c r="J3379" s="37">
        <v>43084</v>
      </c>
      <c r="K3379" s="36">
        <f t="shared" si="260"/>
        <v>2017</v>
      </c>
      <c r="L3379" s="36" t="str">
        <f t="shared" si="261"/>
        <v>December</v>
      </c>
      <c r="M3379" s="36">
        <f t="shared" si="262"/>
        <v>51</v>
      </c>
      <c r="N3379" s="36">
        <f t="shared" si="263"/>
        <v>15</v>
      </c>
      <c r="O3379" s="36" t="str">
        <f t="shared" si="264"/>
        <v>201751</v>
      </c>
      <c r="P3379" s="36" t="str">
        <f>CONCATENATE(K3379,MONTH(ExpensesDBTable[[#This Row],[Date]]))</f>
        <v>201712</v>
      </c>
      <c r="Q3379" s="36" t="s">
        <v>182</v>
      </c>
      <c r="R3379" s="36" t="s">
        <v>14</v>
      </c>
      <c r="S3379" s="38">
        <v>3.04</v>
      </c>
      <c r="T3379" s="36" t="s">
        <v>100</v>
      </c>
      <c r="U3379" s="36" t="s">
        <v>2627</v>
      </c>
    </row>
    <row r="3380" spans="10:21" x14ac:dyDescent="0.25">
      <c r="J3380" s="37">
        <v>43084</v>
      </c>
      <c r="K3380" s="36">
        <f t="shared" si="260"/>
        <v>2017</v>
      </c>
      <c r="L3380" s="36" t="str">
        <f t="shared" si="261"/>
        <v>December</v>
      </c>
      <c r="M3380" s="36">
        <f t="shared" si="262"/>
        <v>51</v>
      </c>
      <c r="N3380" s="36">
        <f t="shared" si="263"/>
        <v>15</v>
      </c>
      <c r="O3380" s="36" t="str">
        <f t="shared" si="264"/>
        <v>201751</v>
      </c>
      <c r="P3380" s="36" t="str">
        <f>CONCATENATE(K3380,MONTH(ExpensesDBTable[[#This Row],[Date]]))</f>
        <v>201712</v>
      </c>
      <c r="Q3380" s="36" t="s">
        <v>182</v>
      </c>
      <c r="R3380" s="36" t="s">
        <v>11</v>
      </c>
      <c r="S3380" s="38">
        <v>24.8</v>
      </c>
      <c r="T3380" s="36" t="s">
        <v>100</v>
      </c>
      <c r="U3380" s="36" t="s">
        <v>2853</v>
      </c>
    </row>
    <row r="3381" spans="10:21" x14ac:dyDescent="0.25">
      <c r="J3381" s="37">
        <v>43084</v>
      </c>
      <c r="K3381" s="36">
        <f t="shared" si="260"/>
        <v>2017</v>
      </c>
      <c r="L3381" s="36" t="str">
        <f t="shared" si="261"/>
        <v>December</v>
      </c>
      <c r="M3381" s="36">
        <f t="shared" si="262"/>
        <v>51</v>
      </c>
      <c r="N3381" s="36">
        <f t="shared" si="263"/>
        <v>15</v>
      </c>
      <c r="O3381" s="36" t="str">
        <f t="shared" si="264"/>
        <v>201751</v>
      </c>
      <c r="P3381" s="36" t="str">
        <f>CONCATENATE(K3381,MONTH(ExpensesDBTable[[#This Row],[Date]]))</f>
        <v>201712</v>
      </c>
      <c r="Q3381" s="36" t="s">
        <v>182</v>
      </c>
      <c r="R3381" s="36" t="s">
        <v>14</v>
      </c>
      <c r="S3381" s="38">
        <v>11.7</v>
      </c>
      <c r="T3381" s="36" t="s">
        <v>100</v>
      </c>
      <c r="U3381" s="36" t="s">
        <v>1216</v>
      </c>
    </row>
    <row r="3382" spans="10:21" x14ac:dyDescent="0.25">
      <c r="J3382" s="37">
        <v>43084</v>
      </c>
      <c r="K3382" s="36">
        <f t="shared" si="260"/>
        <v>2017</v>
      </c>
      <c r="L3382" s="36" t="str">
        <f t="shared" si="261"/>
        <v>December</v>
      </c>
      <c r="M3382" s="36">
        <f t="shared" si="262"/>
        <v>51</v>
      </c>
      <c r="N3382" s="36">
        <f t="shared" si="263"/>
        <v>15</v>
      </c>
      <c r="O3382" s="36" t="str">
        <f t="shared" si="264"/>
        <v>201751</v>
      </c>
      <c r="P3382" s="36" t="str">
        <f>CONCATENATE(K3382,MONTH(ExpensesDBTable[[#This Row],[Date]]))</f>
        <v>201712</v>
      </c>
      <c r="Q3382" s="36" t="s">
        <v>108</v>
      </c>
      <c r="R3382" s="36" t="s">
        <v>14</v>
      </c>
      <c r="S3382" s="38">
        <v>3</v>
      </c>
      <c r="T3382" s="36" t="s">
        <v>100</v>
      </c>
      <c r="U3382" s="36" t="s">
        <v>645</v>
      </c>
    </row>
    <row r="3383" spans="10:21" x14ac:dyDescent="0.25">
      <c r="J3383" s="37">
        <v>43084</v>
      </c>
      <c r="K3383" s="36">
        <f t="shared" si="260"/>
        <v>2017</v>
      </c>
      <c r="L3383" s="36" t="str">
        <f t="shared" si="261"/>
        <v>December</v>
      </c>
      <c r="M3383" s="36">
        <f t="shared" si="262"/>
        <v>51</v>
      </c>
      <c r="N3383" s="36">
        <f t="shared" si="263"/>
        <v>15</v>
      </c>
      <c r="O3383" s="36" t="str">
        <f t="shared" si="264"/>
        <v>201751</v>
      </c>
      <c r="P3383" s="36" t="str">
        <f>CONCATENATE(K3383,MONTH(ExpensesDBTable[[#This Row],[Date]]))</f>
        <v>201712</v>
      </c>
      <c r="Q3383" s="36" t="s">
        <v>182</v>
      </c>
      <c r="R3383" s="36" t="s">
        <v>14</v>
      </c>
      <c r="S3383" s="38">
        <v>19.7</v>
      </c>
      <c r="T3383" s="36" t="s">
        <v>100</v>
      </c>
      <c r="U3383" s="36" t="s">
        <v>2356</v>
      </c>
    </row>
    <row r="3384" spans="10:21" x14ac:dyDescent="0.25">
      <c r="J3384" s="37">
        <v>43084</v>
      </c>
      <c r="K3384" s="36">
        <f t="shared" si="260"/>
        <v>2017</v>
      </c>
      <c r="L3384" s="36" t="str">
        <f t="shared" si="261"/>
        <v>December</v>
      </c>
      <c r="M3384" s="36">
        <f t="shared" si="262"/>
        <v>51</v>
      </c>
      <c r="N3384" s="36">
        <f t="shared" si="263"/>
        <v>15</v>
      </c>
      <c r="O3384" s="36" t="str">
        <f t="shared" si="264"/>
        <v>201751</v>
      </c>
      <c r="P3384" s="36" t="str">
        <f>CONCATENATE(K3384,MONTH(ExpensesDBTable[[#This Row],[Date]]))</f>
        <v>201712</v>
      </c>
      <c r="Q3384" s="36" t="s">
        <v>119</v>
      </c>
      <c r="R3384" s="36" t="s">
        <v>14</v>
      </c>
      <c r="S3384" s="38">
        <v>18.350000000000001</v>
      </c>
      <c r="T3384" s="36" t="s">
        <v>100</v>
      </c>
      <c r="U3384" s="36" t="s">
        <v>2854</v>
      </c>
    </row>
    <row r="3385" spans="10:21" x14ac:dyDescent="0.25">
      <c r="J3385" s="37">
        <v>43084</v>
      </c>
      <c r="K3385" s="36">
        <f t="shared" si="260"/>
        <v>2017</v>
      </c>
      <c r="L3385" s="36" t="str">
        <f t="shared" si="261"/>
        <v>December</v>
      </c>
      <c r="M3385" s="36">
        <f t="shared" si="262"/>
        <v>51</v>
      </c>
      <c r="N3385" s="36">
        <f t="shared" si="263"/>
        <v>15</v>
      </c>
      <c r="O3385" s="36" t="str">
        <f t="shared" si="264"/>
        <v>201751</v>
      </c>
      <c r="P3385" s="36" t="str">
        <f>CONCATENATE(K3385,MONTH(ExpensesDBTable[[#This Row],[Date]]))</f>
        <v>201712</v>
      </c>
      <c r="Q3385" s="36" t="s">
        <v>1051</v>
      </c>
      <c r="R3385" s="36" t="s">
        <v>14</v>
      </c>
      <c r="S3385" s="38">
        <v>18.54</v>
      </c>
      <c r="T3385" s="36" t="s">
        <v>100</v>
      </c>
      <c r="U3385" s="36" t="s">
        <v>2855</v>
      </c>
    </row>
    <row r="3386" spans="10:21" x14ac:dyDescent="0.25">
      <c r="J3386" s="37">
        <v>43084</v>
      </c>
      <c r="K3386" s="36">
        <f t="shared" si="260"/>
        <v>2017</v>
      </c>
      <c r="L3386" s="36" t="str">
        <f t="shared" si="261"/>
        <v>December</v>
      </c>
      <c r="M3386" s="36">
        <f t="shared" si="262"/>
        <v>51</v>
      </c>
      <c r="N3386" s="36">
        <f t="shared" si="263"/>
        <v>15</v>
      </c>
      <c r="O3386" s="36" t="str">
        <f t="shared" si="264"/>
        <v>201751</v>
      </c>
      <c r="P3386" s="36" t="str">
        <f>CONCATENATE(K3386,MONTH(ExpensesDBTable[[#This Row],[Date]]))</f>
        <v>201712</v>
      </c>
      <c r="Q3386" s="36" t="s">
        <v>1051</v>
      </c>
      <c r="R3386" s="36" t="s">
        <v>18</v>
      </c>
      <c r="S3386" s="38">
        <v>10</v>
      </c>
      <c r="T3386" s="36" t="s">
        <v>106</v>
      </c>
      <c r="U3386" s="36" t="s">
        <v>2856</v>
      </c>
    </row>
    <row r="3387" spans="10:21" x14ac:dyDescent="0.25">
      <c r="J3387" s="37">
        <v>43084</v>
      </c>
      <c r="K3387" s="36">
        <f t="shared" si="260"/>
        <v>2017</v>
      </c>
      <c r="L3387" s="36" t="str">
        <f t="shared" si="261"/>
        <v>December</v>
      </c>
      <c r="M3387" s="36">
        <f t="shared" si="262"/>
        <v>51</v>
      </c>
      <c r="N3387" s="36">
        <f t="shared" si="263"/>
        <v>15</v>
      </c>
      <c r="O3387" s="36" t="str">
        <f t="shared" si="264"/>
        <v>201751</v>
      </c>
      <c r="P3387" s="36" t="str">
        <f>CONCATENATE(K3387,MONTH(ExpensesDBTable[[#This Row],[Date]]))</f>
        <v>201712</v>
      </c>
      <c r="Q3387" s="36" t="s">
        <v>182</v>
      </c>
      <c r="R3387" s="36" t="s">
        <v>14</v>
      </c>
      <c r="S3387" s="38">
        <v>6.43</v>
      </c>
      <c r="T3387" s="36" t="s">
        <v>100</v>
      </c>
      <c r="U3387" s="36" t="s">
        <v>1085</v>
      </c>
    </row>
    <row r="3388" spans="10:21" x14ac:dyDescent="0.25">
      <c r="J3388" s="37">
        <v>43084</v>
      </c>
      <c r="K3388" s="36">
        <f t="shared" si="260"/>
        <v>2017</v>
      </c>
      <c r="L3388" s="36" t="str">
        <f t="shared" si="261"/>
        <v>December</v>
      </c>
      <c r="M3388" s="36">
        <f t="shared" si="262"/>
        <v>51</v>
      </c>
      <c r="N3388" s="36">
        <f t="shared" si="263"/>
        <v>15</v>
      </c>
      <c r="O3388" s="36" t="str">
        <f t="shared" si="264"/>
        <v>201751</v>
      </c>
      <c r="P3388" s="36" t="str">
        <f>CONCATENATE(K3388,MONTH(ExpensesDBTable[[#This Row],[Date]]))</f>
        <v>201712</v>
      </c>
      <c r="Q3388" s="36" t="s">
        <v>1292</v>
      </c>
      <c r="R3388" s="36" t="s">
        <v>18</v>
      </c>
      <c r="S3388" s="38">
        <v>24.14</v>
      </c>
      <c r="T3388" s="36" t="s">
        <v>106</v>
      </c>
      <c r="U3388" s="36" t="s">
        <v>2857</v>
      </c>
    </row>
    <row r="3389" spans="10:21" x14ac:dyDescent="0.25">
      <c r="J3389" s="37">
        <v>43084</v>
      </c>
      <c r="K3389" s="36">
        <f t="shared" si="260"/>
        <v>2017</v>
      </c>
      <c r="L3389" s="36" t="str">
        <f t="shared" si="261"/>
        <v>December</v>
      </c>
      <c r="M3389" s="36">
        <f t="shared" si="262"/>
        <v>51</v>
      </c>
      <c r="N3389" s="36">
        <f t="shared" si="263"/>
        <v>15</v>
      </c>
      <c r="O3389" s="36" t="str">
        <f t="shared" si="264"/>
        <v>201751</v>
      </c>
      <c r="P3389" s="36" t="str">
        <f>CONCATENATE(K3389,MONTH(ExpensesDBTable[[#This Row],[Date]]))</f>
        <v>201712</v>
      </c>
      <c r="Q3389" s="36" t="s">
        <v>1292</v>
      </c>
      <c r="R3389" s="36" t="s">
        <v>14</v>
      </c>
      <c r="S3389" s="38">
        <v>2.5</v>
      </c>
      <c r="T3389" s="36" t="s">
        <v>100</v>
      </c>
      <c r="U3389" s="36" t="s">
        <v>2858</v>
      </c>
    </row>
    <row r="3390" spans="10:21" x14ac:dyDescent="0.25">
      <c r="J3390" s="37">
        <v>43085</v>
      </c>
      <c r="K3390" s="36">
        <f t="shared" si="260"/>
        <v>2017</v>
      </c>
      <c r="L3390" s="36" t="str">
        <f t="shared" si="261"/>
        <v>December</v>
      </c>
      <c r="M3390" s="36">
        <f t="shared" si="262"/>
        <v>51</v>
      </c>
      <c r="N3390" s="36">
        <f t="shared" si="263"/>
        <v>16</v>
      </c>
      <c r="O3390" s="36" t="str">
        <f t="shared" si="264"/>
        <v>201751</v>
      </c>
      <c r="P3390" s="36" t="str">
        <f>CONCATENATE(K3390,MONTH(ExpensesDBTable[[#This Row],[Date]]))</f>
        <v>201712</v>
      </c>
      <c r="Q3390" s="36" t="s">
        <v>182</v>
      </c>
      <c r="R3390" s="36" t="s">
        <v>13</v>
      </c>
      <c r="S3390" s="38">
        <v>40.369999999999997</v>
      </c>
      <c r="T3390" s="36" t="s">
        <v>106</v>
      </c>
      <c r="U3390" s="36" t="s">
        <v>2859</v>
      </c>
    </row>
    <row r="3391" spans="10:21" x14ac:dyDescent="0.25">
      <c r="J3391" s="37">
        <v>43086</v>
      </c>
      <c r="K3391" s="36">
        <f t="shared" si="260"/>
        <v>2017</v>
      </c>
      <c r="L3391" s="36" t="str">
        <f t="shared" si="261"/>
        <v>December</v>
      </c>
      <c r="M3391" s="36">
        <f t="shared" si="262"/>
        <v>51</v>
      </c>
      <c r="N3391" s="36">
        <f t="shared" si="263"/>
        <v>17</v>
      </c>
      <c r="O3391" s="36" t="str">
        <f t="shared" si="264"/>
        <v>201751</v>
      </c>
      <c r="P3391" s="36" t="str">
        <f>CONCATENATE(K3391,MONTH(ExpensesDBTable[[#This Row],[Date]]))</f>
        <v>201712</v>
      </c>
      <c r="Q3391" s="36" t="s">
        <v>1292</v>
      </c>
      <c r="R3391" s="36" t="s">
        <v>18</v>
      </c>
      <c r="S3391" s="38">
        <v>308.39999999999998</v>
      </c>
      <c r="T3391" s="36" t="s">
        <v>106</v>
      </c>
      <c r="U3391" s="36" t="s">
        <v>2860</v>
      </c>
    </row>
    <row r="3392" spans="10:21" x14ac:dyDescent="0.25">
      <c r="J3392" s="37">
        <v>43086</v>
      </c>
      <c r="K3392" s="36">
        <f t="shared" si="260"/>
        <v>2017</v>
      </c>
      <c r="L3392" s="36" t="str">
        <f t="shared" si="261"/>
        <v>December</v>
      </c>
      <c r="M3392" s="36">
        <f t="shared" si="262"/>
        <v>51</v>
      </c>
      <c r="N3392" s="36">
        <f t="shared" si="263"/>
        <v>17</v>
      </c>
      <c r="O3392" s="36" t="str">
        <f t="shared" si="264"/>
        <v>201751</v>
      </c>
      <c r="P3392" s="36" t="str">
        <f>CONCATENATE(K3392,MONTH(ExpensesDBTable[[#This Row],[Date]]))</f>
        <v>201712</v>
      </c>
      <c r="Q3392" s="36" t="s">
        <v>182</v>
      </c>
      <c r="R3392" s="36" t="s">
        <v>17</v>
      </c>
      <c r="S3392" s="38">
        <v>8.5</v>
      </c>
      <c r="T3392" s="36" t="s">
        <v>100</v>
      </c>
      <c r="U3392" s="36" t="s">
        <v>1504</v>
      </c>
    </row>
    <row r="3393" spans="10:21" x14ac:dyDescent="0.25">
      <c r="J3393" s="37">
        <v>43086</v>
      </c>
      <c r="K3393" s="36">
        <f t="shared" si="260"/>
        <v>2017</v>
      </c>
      <c r="L3393" s="36" t="str">
        <f t="shared" si="261"/>
        <v>December</v>
      </c>
      <c r="M3393" s="36">
        <f t="shared" si="262"/>
        <v>51</v>
      </c>
      <c r="N3393" s="36">
        <f t="shared" si="263"/>
        <v>17</v>
      </c>
      <c r="O3393" s="36" t="str">
        <f t="shared" si="264"/>
        <v>201751</v>
      </c>
      <c r="P3393" s="36" t="str">
        <f>CONCATENATE(K3393,MONTH(ExpensesDBTable[[#This Row],[Date]]))</f>
        <v>201712</v>
      </c>
      <c r="Q3393" s="36" t="s">
        <v>108</v>
      </c>
      <c r="R3393" s="36" t="s">
        <v>14</v>
      </c>
      <c r="S3393" s="38">
        <v>3.96</v>
      </c>
      <c r="T3393" s="36" t="s">
        <v>100</v>
      </c>
      <c r="U3393" s="36" t="s">
        <v>2861</v>
      </c>
    </row>
    <row r="3394" spans="10:21" x14ac:dyDescent="0.25">
      <c r="J3394" s="37">
        <v>43088</v>
      </c>
      <c r="K3394" s="36">
        <f t="shared" si="260"/>
        <v>2017</v>
      </c>
      <c r="L3394" s="36" t="str">
        <f t="shared" si="261"/>
        <v>December</v>
      </c>
      <c r="M3394" s="36">
        <f t="shared" si="262"/>
        <v>52</v>
      </c>
      <c r="N3394" s="36">
        <f t="shared" si="263"/>
        <v>19</v>
      </c>
      <c r="O3394" s="36" t="str">
        <f t="shared" si="264"/>
        <v>201752</v>
      </c>
      <c r="P3394" s="36" t="str">
        <f>CONCATENATE(K3394,MONTH(ExpensesDBTable[[#This Row],[Date]]))</f>
        <v>201712</v>
      </c>
      <c r="Q3394" s="36" t="s">
        <v>1192</v>
      </c>
      <c r="R3394" s="36" t="s">
        <v>21</v>
      </c>
      <c r="S3394" s="38">
        <v>1520</v>
      </c>
      <c r="T3394" s="36" t="s">
        <v>106</v>
      </c>
      <c r="U3394" s="36" t="s">
        <v>21</v>
      </c>
    </row>
    <row r="3395" spans="10:21" x14ac:dyDescent="0.25">
      <c r="J3395" s="37">
        <v>43088</v>
      </c>
      <c r="K3395" s="36">
        <f t="shared" si="260"/>
        <v>2017</v>
      </c>
      <c r="L3395" s="36" t="str">
        <f t="shared" si="261"/>
        <v>December</v>
      </c>
      <c r="M3395" s="36">
        <f t="shared" si="262"/>
        <v>52</v>
      </c>
      <c r="N3395" s="36">
        <f t="shared" si="263"/>
        <v>19</v>
      </c>
      <c r="O3395" s="36" t="str">
        <f t="shared" si="264"/>
        <v>201752</v>
      </c>
      <c r="P3395" s="36" t="str">
        <f>CONCATENATE(K3395,MONTH(ExpensesDBTable[[#This Row],[Date]]))</f>
        <v>201712</v>
      </c>
      <c r="Q3395" s="36" t="s">
        <v>182</v>
      </c>
      <c r="R3395" s="36" t="s">
        <v>11</v>
      </c>
      <c r="S3395" s="38">
        <v>13</v>
      </c>
      <c r="T3395" t="s">
        <v>106</v>
      </c>
      <c r="U3395" s="36" t="s">
        <v>548</v>
      </c>
    </row>
    <row r="3396" spans="10:21" x14ac:dyDescent="0.25">
      <c r="J3396" s="37">
        <v>43088</v>
      </c>
      <c r="K3396" s="36">
        <f t="shared" si="260"/>
        <v>2017</v>
      </c>
      <c r="L3396" s="36" t="str">
        <f t="shared" si="261"/>
        <v>December</v>
      </c>
      <c r="M3396" s="36">
        <f t="shared" si="262"/>
        <v>52</v>
      </c>
      <c r="N3396" s="36">
        <f t="shared" si="263"/>
        <v>19</v>
      </c>
      <c r="O3396" s="36" t="str">
        <f t="shared" si="264"/>
        <v>201752</v>
      </c>
      <c r="P3396" s="36" t="str">
        <f>CONCATENATE(K3396,MONTH(ExpensesDBTable[[#This Row],[Date]]))</f>
        <v>201712</v>
      </c>
      <c r="Q3396" s="36" t="s">
        <v>1051</v>
      </c>
      <c r="R3396" s="36" t="s">
        <v>14</v>
      </c>
      <c r="S3396" s="38">
        <v>4.7</v>
      </c>
      <c r="T3396" s="36" t="s">
        <v>100</v>
      </c>
      <c r="U3396" s="36" t="s">
        <v>2862</v>
      </c>
    </row>
    <row r="3397" spans="10:21" x14ac:dyDescent="0.25">
      <c r="J3397" s="37">
        <v>43088</v>
      </c>
      <c r="K3397" s="36">
        <f t="shared" si="260"/>
        <v>2017</v>
      </c>
      <c r="L3397" s="36" t="str">
        <f t="shared" si="261"/>
        <v>December</v>
      </c>
      <c r="M3397" s="36">
        <f t="shared" si="262"/>
        <v>52</v>
      </c>
      <c r="N3397" s="36">
        <f t="shared" si="263"/>
        <v>19</v>
      </c>
      <c r="O3397" s="36" t="str">
        <f t="shared" si="264"/>
        <v>201752</v>
      </c>
      <c r="P3397" s="36" t="str">
        <f>CONCATENATE(K3397,MONTH(ExpensesDBTable[[#This Row],[Date]]))</f>
        <v>201712</v>
      </c>
      <c r="Q3397" s="36" t="s">
        <v>108</v>
      </c>
      <c r="R3397" s="36" t="s">
        <v>14</v>
      </c>
      <c r="S3397" s="38">
        <v>31.77</v>
      </c>
      <c r="T3397" s="36" t="s">
        <v>100</v>
      </c>
      <c r="U3397" s="36" t="s">
        <v>2863</v>
      </c>
    </row>
    <row r="3398" spans="10:21" x14ac:dyDescent="0.25">
      <c r="J3398" s="37">
        <v>43088</v>
      </c>
      <c r="K3398" s="36">
        <f t="shared" si="260"/>
        <v>2017</v>
      </c>
      <c r="L3398" s="36" t="str">
        <f t="shared" si="261"/>
        <v>December</v>
      </c>
      <c r="M3398" s="36">
        <f t="shared" si="262"/>
        <v>52</v>
      </c>
      <c r="N3398" s="36">
        <f t="shared" si="263"/>
        <v>19</v>
      </c>
      <c r="O3398" s="36" t="str">
        <f t="shared" si="264"/>
        <v>201752</v>
      </c>
      <c r="P3398" s="36" t="str">
        <f>CONCATENATE(K3398,MONTH(ExpensesDBTable[[#This Row],[Date]]))</f>
        <v>201712</v>
      </c>
      <c r="Q3398" s="36" t="s">
        <v>108</v>
      </c>
      <c r="R3398" s="36" t="s">
        <v>26</v>
      </c>
      <c r="S3398" s="38">
        <v>9</v>
      </c>
      <c r="T3398" s="36" t="s">
        <v>106</v>
      </c>
      <c r="U3398" s="36" t="s">
        <v>2828</v>
      </c>
    </row>
    <row r="3399" spans="10:21" x14ac:dyDescent="0.25">
      <c r="J3399" s="37">
        <v>43088</v>
      </c>
      <c r="K3399" s="36">
        <f t="shared" si="260"/>
        <v>2017</v>
      </c>
      <c r="L3399" s="36" t="str">
        <f t="shared" si="261"/>
        <v>December</v>
      </c>
      <c r="M3399" s="36">
        <f t="shared" si="262"/>
        <v>52</v>
      </c>
      <c r="N3399" s="36">
        <f t="shared" si="263"/>
        <v>19</v>
      </c>
      <c r="O3399" s="36" t="str">
        <f t="shared" si="264"/>
        <v>201752</v>
      </c>
      <c r="P3399" s="36" t="str">
        <f>CONCATENATE(K3399,MONTH(ExpensesDBTable[[#This Row],[Date]]))</f>
        <v>201712</v>
      </c>
      <c r="Q3399" s="36" t="s">
        <v>119</v>
      </c>
      <c r="R3399" s="36" t="s">
        <v>14</v>
      </c>
      <c r="S3399" s="38">
        <v>2</v>
      </c>
      <c r="T3399" s="36" t="s">
        <v>100</v>
      </c>
      <c r="U3399" s="36" t="s">
        <v>386</v>
      </c>
    </row>
    <row r="3400" spans="10:21" x14ac:dyDescent="0.25">
      <c r="J3400" s="37">
        <v>43088</v>
      </c>
      <c r="K3400" s="36">
        <f t="shared" si="260"/>
        <v>2017</v>
      </c>
      <c r="L3400" s="36" t="str">
        <f t="shared" si="261"/>
        <v>December</v>
      </c>
      <c r="M3400" s="36">
        <f t="shared" si="262"/>
        <v>52</v>
      </c>
      <c r="N3400" s="36">
        <f t="shared" si="263"/>
        <v>19</v>
      </c>
      <c r="O3400" s="36" t="str">
        <f t="shared" si="264"/>
        <v>201752</v>
      </c>
      <c r="P3400" s="36" t="str">
        <f>CONCATENATE(K3400,MONTH(ExpensesDBTable[[#This Row],[Date]]))</f>
        <v>201712</v>
      </c>
      <c r="Q3400" s="36" t="s">
        <v>1238</v>
      </c>
      <c r="R3400" s="36" t="s">
        <v>22</v>
      </c>
      <c r="S3400" s="38">
        <v>48.71</v>
      </c>
      <c r="T3400" s="36" t="s">
        <v>106</v>
      </c>
      <c r="U3400" s="36" t="s">
        <v>1238</v>
      </c>
    </row>
    <row r="3401" spans="10:21" x14ac:dyDescent="0.25">
      <c r="J3401" s="37">
        <v>43089</v>
      </c>
      <c r="K3401" s="36">
        <f t="shared" si="260"/>
        <v>2017</v>
      </c>
      <c r="L3401" s="36" t="str">
        <f t="shared" si="261"/>
        <v>December</v>
      </c>
      <c r="M3401" s="36">
        <f t="shared" si="262"/>
        <v>52</v>
      </c>
      <c r="N3401" s="36">
        <f t="shared" si="263"/>
        <v>20</v>
      </c>
      <c r="O3401" s="36" t="str">
        <f t="shared" si="264"/>
        <v>201752</v>
      </c>
      <c r="P3401" s="36" t="str">
        <f>CONCATENATE(K3401,MONTH(ExpensesDBTable[[#This Row],[Date]]))</f>
        <v>201712</v>
      </c>
      <c r="Q3401" s="36" t="s">
        <v>1013</v>
      </c>
      <c r="R3401" s="36" t="s">
        <v>16</v>
      </c>
      <c r="S3401" s="38">
        <v>149.9</v>
      </c>
      <c r="T3401" s="36" t="s">
        <v>106</v>
      </c>
      <c r="U3401" s="36" t="s">
        <v>2864</v>
      </c>
    </row>
    <row r="3402" spans="10:21" x14ac:dyDescent="0.25">
      <c r="J3402" s="37">
        <v>43089</v>
      </c>
      <c r="K3402" s="36">
        <f t="shared" si="260"/>
        <v>2017</v>
      </c>
      <c r="L3402" s="36" t="str">
        <f t="shared" si="261"/>
        <v>December</v>
      </c>
      <c r="M3402" s="36">
        <f t="shared" si="262"/>
        <v>52</v>
      </c>
      <c r="N3402" s="36">
        <f t="shared" si="263"/>
        <v>20</v>
      </c>
      <c r="O3402" s="36" t="str">
        <f t="shared" si="264"/>
        <v>201752</v>
      </c>
      <c r="P3402" s="36" t="str">
        <f>CONCATENATE(K3402,MONTH(ExpensesDBTable[[#This Row],[Date]]))</f>
        <v>201712</v>
      </c>
      <c r="Q3402" s="36" t="s">
        <v>182</v>
      </c>
      <c r="R3402" s="36" t="s">
        <v>14</v>
      </c>
      <c r="S3402" s="38">
        <v>15</v>
      </c>
      <c r="T3402" s="36" t="s">
        <v>100</v>
      </c>
      <c r="U3402" s="36" t="s">
        <v>1216</v>
      </c>
    </row>
    <row r="3403" spans="10:21" x14ac:dyDescent="0.25">
      <c r="J3403" s="37">
        <v>43089</v>
      </c>
      <c r="K3403" s="36">
        <f t="shared" ref="K3403:K3466" si="265">YEAR(J3403)</f>
        <v>2017</v>
      </c>
      <c r="L3403" s="36" t="str">
        <f t="shared" ref="L3403:L3466" si="266">TEXT(DATE(1,MONTH(J3403),1),"MMMM")</f>
        <v>December</v>
      </c>
      <c r="M3403" s="36">
        <f t="shared" ref="M3403:M3466" si="267">WEEKNUM(J3403,2)</f>
        <v>52</v>
      </c>
      <c r="N3403" s="36">
        <f t="shared" ref="N3403:N3466" si="268">DAY(J3403)</f>
        <v>20</v>
      </c>
      <c r="O3403" s="36" t="str">
        <f t="shared" ref="O3403:O3466" si="269">CONCATENATE(K3403,M3403)</f>
        <v>201752</v>
      </c>
      <c r="P3403" s="36" t="str">
        <f>CONCATENATE(K3403,MONTH(ExpensesDBTable[[#This Row],[Date]]))</f>
        <v>201712</v>
      </c>
      <c r="Q3403" s="36" t="s">
        <v>145</v>
      </c>
      <c r="R3403" s="36" t="s">
        <v>23</v>
      </c>
      <c r="S3403" s="38">
        <v>57.83</v>
      </c>
      <c r="T3403" s="36" t="s">
        <v>106</v>
      </c>
      <c r="U3403" s="36" t="s">
        <v>1590</v>
      </c>
    </row>
    <row r="3404" spans="10:21" x14ac:dyDescent="0.25">
      <c r="J3404" s="37">
        <v>43089</v>
      </c>
      <c r="K3404" s="36">
        <f t="shared" si="265"/>
        <v>2017</v>
      </c>
      <c r="L3404" s="36" t="str">
        <f t="shared" si="266"/>
        <v>December</v>
      </c>
      <c r="M3404" s="36">
        <f t="shared" si="267"/>
        <v>52</v>
      </c>
      <c r="N3404" s="36">
        <f t="shared" si="268"/>
        <v>20</v>
      </c>
      <c r="O3404" s="36" t="str">
        <f t="shared" si="269"/>
        <v>201752</v>
      </c>
      <c r="P3404" s="36" t="str">
        <f>CONCATENATE(K3404,MONTH(ExpensesDBTable[[#This Row],[Date]]))</f>
        <v>201712</v>
      </c>
      <c r="Q3404" s="36" t="s">
        <v>2799</v>
      </c>
      <c r="R3404" s="36" t="s">
        <v>23</v>
      </c>
      <c r="S3404" s="38">
        <v>6</v>
      </c>
      <c r="T3404" s="36" t="s">
        <v>106</v>
      </c>
      <c r="U3404" s="36" t="s">
        <v>2386</v>
      </c>
    </row>
    <row r="3405" spans="10:21" x14ac:dyDescent="0.25">
      <c r="J3405" s="37">
        <v>43090</v>
      </c>
      <c r="K3405" s="36">
        <f t="shared" si="265"/>
        <v>2017</v>
      </c>
      <c r="L3405" s="36" t="str">
        <f t="shared" si="266"/>
        <v>December</v>
      </c>
      <c r="M3405" s="36">
        <f t="shared" si="267"/>
        <v>52</v>
      </c>
      <c r="N3405" s="36">
        <f t="shared" si="268"/>
        <v>21</v>
      </c>
      <c r="O3405" s="36" t="str">
        <f t="shared" si="269"/>
        <v>201752</v>
      </c>
      <c r="P3405" s="36" t="str">
        <f>CONCATENATE(K3405,MONTH(ExpensesDBTable[[#This Row],[Date]]))</f>
        <v>201712</v>
      </c>
      <c r="Q3405" s="36" t="s">
        <v>182</v>
      </c>
      <c r="R3405" s="36" t="s">
        <v>16</v>
      </c>
      <c r="S3405" s="38">
        <v>13</v>
      </c>
      <c r="T3405" s="36" t="s">
        <v>106</v>
      </c>
      <c r="U3405" s="36" t="s">
        <v>2865</v>
      </c>
    </row>
    <row r="3406" spans="10:21" x14ac:dyDescent="0.25">
      <c r="J3406" s="37">
        <v>43090</v>
      </c>
      <c r="K3406" s="36">
        <f t="shared" si="265"/>
        <v>2017</v>
      </c>
      <c r="L3406" s="36" t="str">
        <f t="shared" si="266"/>
        <v>December</v>
      </c>
      <c r="M3406" s="36">
        <f t="shared" si="267"/>
        <v>52</v>
      </c>
      <c r="N3406" s="36">
        <f t="shared" si="268"/>
        <v>21</v>
      </c>
      <c r="O3406" s="36" t="str">
        <f t="shared" si="269"/>
        <v>201752</v>
      </c>
      <c r="P3406" s="36" t="str">
        <f>CONCATENATE(K3406,MONTH(ExpensesDBTable[[#This Row],[Date]]))</f>
        <v>201712</v>
      </c>
      <c r="Q3406" s="36" t="s">
        <v>182</v>
      </c>
      <c r="R3406" s="36" t="s">
        <v>11</v>
      </c>
      <c r="S3406" s="38">
        <v>63.6</v>
      </c>
      <c r="T3406" t="s">
        <v>106</v>
      </c>
      <c r="U3406" s="36" t="s">
        <v>2866</v>
      </c>
    </row>
    <row r="3407" spans="10:21" x14ac:dyDescent="0.25">
      <c r="J3407" s="37">
        <v>43090</v>
      </c>
      <c r="K3407" s="36">
        <f t="shared" si="265"/>
        <v>2017</v>
      </c>
      <c r="L3407" s="36" t="str">
        <f t="shared" si="266"/>
        <v>December</v>
      </c>
      <c r="M3407" s="36">
        <f t="shared" si="267"/>
        <v>52</v>
      </c>
      <c r="N3407" s="36">
        <f t="shared" si="268"/>
        <v>21</v>
      </c>
      <c r="O3407" s="36" t="str">
        <f t="shared" si="269"/>
        <v>201752</v>
      </c>
      <c r="P3407" s="36" t="str">
        <f>CONCATENATE(K3407,MONTH(ExpensesDBTable[[#This Row],[Date]]))</f>
        <v>201712</v>
      </c>
      <c r="Q3407" s="36" t="s">
        <v>128</v>
      </c>
      <c r="R3407" s="36" t="s">
        <v>22</v>
      </c>
      <c r="S3407" s="38">
        <v>20</v>
      </c>
      <c r="T3407" s="36" t="s">
        <v>106</v>
      </c>
      <c r="U3407" s="36" t="s">
        <v>2867</v>
      </c>
    </row>
    <row r="3408" spans="10:21" x14ac:dyDescent="0.25">
      <c r="J3408" s="37">
        <v>43091</v>
      </c>
      <c r="K3408" s="36">
        <f t="shared" si="265"/>
        <v>2017</v>
      </c>
      <c r="L3408" s="36" t="str">
        <f t="shared" si="266"/>
        <v>December</v>
      </c>
      <c r="M3408" s="36">
        <f t="shared" si="267"/>
        <v>52</v>
      </c>
      <c r="N3408" s="36">
        <f t="shared" si="268"/>
        <v>22</v>
      </c>
      <c r="O3408" s="36" t="str">
        <f t="shared" si="269"/>
        <v>201752</v>
      </c>
      <c r="P3408" s="36" t="str">
        <f>CONCATENATE(K3408,MONTH(ExpensesDBTable[[#This Row],[Date]]))</f>
        <v>201712</v>
      </c>
      <c r="Q3408" s="36" t="s">
        <v>182</v>
      </c>
      <c r="R3408" s="36" t="s">
        <v>19</v>
      </c>
      <c r="S3408" s="38">
        <v>22.65</v>
      </c>
      <c r="T3408" s="36" t="s">
        <v>100</v>
      </c>
      <c r="U3408" s="36" t="s">
        <v>2868</v>
      </c>
    </row>
    <row r="3409" spans="10:21" x14ac:dyDescent="0.25">
      <c r="J3409" s="37">
        <v>43091</v>
      </c>
      <c r="K3409" s="36">
        <f t="shared" si="265"/>
        <v>2017</v>
      </c>
      <c r="L3409" s="36" t="str">
        <f t="shared" si="266"/>
        <v>December</v>
      </c>
      <c r="M3409" s="36">
        <f t="shared" si="267"/>
        <v>52</v>
      </c>
      <c r="N3409" s="36">
        <f t="shared" si="268"/>
        <v>22</v>
      </c>
      <c r="O3409" s="36" t="str">
        <f t="shared" si="269"/>
        <v>201752</v>
      </c>
      <c r="P3409" s="36" t="str">
        <f>CONCATENATE(K3409,MONTH(ExpensesDBTable[[#This Row],[Date]]))</f>
        <v>201712</v>
      </c>
      <c r="Q3409" s="36" t="s">
        <v>182</v>
      </c>
      <c r="R3409" s="36" t="s">
        <v>14</v>
      </c>
      <c r="S3409" s="38">
        <v>12.04</v>
      </c>
      <c r="T3409" s="36" t="s">
        <v>100</v>
      </c>
      <c r="U3409" s="36" t="s">
        <v>1847</v>
      </c>
    </row>
    <row r="3410" spans="10:21" x14ac:dyDescent="0.25">
      <c r="J3410" s="37">
        <v>43091</v>
      </c>
      <c r="K3410" s="36">
        <f t="shared" si="265"/>
        <v>2017</v>
      </c>
      <c r="L3410" s="36" t="str">
        <f t="shared" si="266"/>
        <v>December</v>
      </c>
      <c r="M3410" s="36">
        <f t="shared" si="267"/>
        <v>52</v>
      </c>
      <c r="N3410" s="36">
        <f t="shared" si="268"/>
        <v>22</v>
      </c>
      <c r="O3410" s="36" t="str">
        <f t="shared" si="269"/>
        <v>201752</v>
      </c>
      <c r="P3410" s="36" t="str">
        <f>CONCATENATE(K3410,MONTH(ExpensesDBTable[[#This Row],[Date]]))</f>
        <v>201712</v>
      </c>
      <c r="Q3410" s="36" t="s">
        <v>122</v>
      </c>
      <c r="R3410" s="36" t="s">
        <v>11</v>
      </c>
      <c r="S3410" s="38">
        <v>12</v>
      </c>
      <c r="T3410" s="36" t="s">
        <v>100</v>
      </c>
      <c r="U3410" s="36" t="s">
        <v>548</v>
      </c>
    </row>
    <row r="3411" spans="10:21" x14ac:dyDescent="0.25">
      <c r="J3411" s="37">
        <v>43091</v>
      </c>
      <c r="K3411" s="36">
        <f t="shared" si="265"/>
        <v>2017</v>
      </c>
      <c r="L3411" s="36" t="str">
        <f t="shared" si="266"/>
        <v>December</v>
      </c>
      <c r="M3411" s="36">
        <f t="shared" si="267"/>
        <v>52</v>
      </c>
      <c r="N3411" s="36">
        <f t="shared" si="268"/>
        <v>22</v>
      </c>
      <c r="O3411" s="36" t="str">
        <f t="shared" si="269"/>
        <v>201752</v>
      </c>
      <c r="P3411" s="36" t="str">
        <f>CONCATENATE(K3411,MONTH(ExpensesDBTable[[#This Row],[Date]]))</f>
        <v>201712</v>
      </c>
      <c r="Q3411" s="36" t="s">
        <v>119</v>
      </c>
      <c r="R3411" s="36" t="s">
        <v>14</v>
      </c>
      <c r="S3411" s="38">
        <v>6.17</v>
      </c>
      <c r="T3411" s="36" t="s">
        <v>100</v>
      </c>
      <c r="U3411" s="36" t="s">
        <v>2557</v>
      </c>
    </row>
    <row r="3412" spans="10:21" x14ac:dyDescent="0.25">
      <c r="J3412" s="37">
        <v>43091</v>
      </c>
      <c r="K3412" s="36">
        <f t="shared" si="265"/>
        <v>2017</v>
      </c>
      <c r="L3412" s="36" t="str">
        <f t="shared" si="266"/>
        <v>December</v>
      </c>
      <c r="M3412" s="36">
        <f t="shared" si="267"/>
        <v>52</v>
      </c>
      <c r="N3412" s="36">
        <f t="shared" si="268"/>
        <v>22</v>
      </c>
      <c r="O3412" s="36" t="str">
        <f t="shared" si="269"/>
        <v>201752</v>
      </c>
      <c r="P3412" s="36" t="str">
        <f>CONCATENATE(K3412,MONTH(ExpensesDBTable[[#This Row],[Date]]))</f>
        <v>201712</v>
      </c>
      <c r="Q3412" s="36" t="s">
        <v>182</v>
      </c>
      <c r="R3412" s="36" t="s">
        <v>13</v>
      </c>
      <c r="S3412" s="38">
        <v>10</v>
      </c>
      <c r="T3412" s="36" t="s">
        <v>106</v>
      </c>
      <c r="U3412" s="36" t="s">
        <v>2869</v>
      </c>
    </row>
    <row r="3413" spans="10:21" x14ac:dyDescent="0.25">
      <c r="J3413" s="37">
        <v>43091</v>
      </c>
      <c r="K3413" s="36">
        <f t="shared" si="265"/>
        <v>2017</v>
      </c>
      <c r="L3413" s="36" t="str">
        <f t="shared" si="266"/>
        <v>December</v>
      </c>
      <c r="M3413" s="36">
        <f t="shared" si="267"/>
        <v>52</v>
      </c>
      <c r="N3413" s="36">
        <f t="shared" si="268"/>
        <v>22</v>
      </c>
      <c r="O3413" s="36" t="str">
        <f t="shared" si="269"/>
        <v>201752</v>
      </c>
      <c r="P3413" s="36" t="str">
        <f>CONCATENATE(K3413,MONTH(ExpensesDBTable[[#This Row],[Date]]))</f>
        <v>201712</v>
      </c>
      <c r="Q3413" s="36" t="s">
        <v>182</v>
      </c>
      <c r="R3413" s="36" t="s">
        <v>14</v>
      </c>
      <c r="S3413" s="38">
        <v>10.45</v>
      </c>
      <c r="T3413" s="36" t="s">
        <v>100</v>
      </c>
      <c r="U3413" s="36" t="s">
        <v>2870</v>
      </c>
    </row>
    <row r="3414" spans="10:21" x14ac:dyDescent="0.25">
      <c r="J3414" s="37">
        <v>43091</v>
      </c>
      <c r="K3414" s="36">
        <f t="shared" si="265"/>
        <v>2017</v>
      </c>
      <c r="L3414" s="36" t="str">
        <f t="shared" si="266"/>
        <v>December</v>
      </c>
      <c r="M3414" s="36">
        <f t="shared" si="267"/>
        <v>52</v>
      </c>
      <c r="N3414" s="36">
        <f t="shared" si="268"/>
        <v>22</v>
      </c>
      <c r="O3414" s="36" t="str">
        <f t="shared" si="269"/>
        <v>201752</v>
      </c>
      <c r="P3414" s="36" t="str">
        <f>CONCATENATE(K3414,MONTH(ExpensesDBTable[[#This Row],[Date]]))</f>
        <v>201712</v>
      </c>
      <c r="Q3414" s="36" t="s">
        <v>853</v>
      </c>
      <c r="R3414" s="36" t="s">
        <v>22</v>
      </c>
      <c r="S3414" s="38">
        <v>79.5</v>
      </c>
      <c r="T3414" s="36" t="s">
        <v>106</v>
      </c>
      <c r="U3414" s="36" t="s">
        <v>2871</v>
      </c>
    </row>
    <row r="3415" spans="10:21" x14ac:dyDescent="0.25">
      <c r="J3415" s="37">
        <v>43092</v>
      </c>
      <c r="K3415" s="36">
        <f t="shared" si="265"/>
        <v>2017</v>
      </c>
      <c r="L3415" s="36" t="str">
        <f t="shared" si="266"/>
        <v>December</v>
      </c>
      <c r="M3415" s="36">
        <f t="shared" si="267"/>
        <v>52</v>
      </c>
      <c r="N3415" s="36">
        <f t="shared" si="268"/>
        <v>23</v>
      </c>
      <c r="O3415" s="36" t="str">
        <f t="shared" si="269"/>
        <v>201752</v>
      </c>
      <c r="P3415" s="36" t="str">
        <f>CONCATENATE(K3415,MONTH(ExpensesDBTable[[#This Row],[Date]]))</f>
        <v>201712</v>
      </c>
      <c r="Q3415" s="36" t="s">
        <v>620</v>
      </c>
      <c r="R3415" s="36" t="s">
        <v>16</v>
      </c>
      <c r="S3415" s="38">
        <v>10</v>
      </c>
      <c r="T3415" s="36" t="s">
        <v>106</v>
      </c>
      <c r="U3415" s="36" t="s">
        <v>2872</v>
      </c>
    </row>
    <row r="3416" spans="10:21" x14ac:dyDescent="0.25">
      <c r="J3416" s="37">
        <v>43092</v>
      </c>
      <c r="K3416" s="36">
        <f t="shared" si="265"/>
        <v>2017</v>
      </c>
      <c r="L3416" s="36" t="str">
        <f t="shared" si="266"/>
        <v>December</v>
      </c>
      <c r="M3416" s="36">
        <f t="shared" si="267"/>
        <v>52</v>
      </c>
      <c r="N3416" s="36">
        <f t="shared" si="268"/>
        <v>23</v>
      </c>
      <c r="O3416" s="36" t="str">
        <f t="shared" si="269"/>
        <v>201752</v>
      </c>
      <c r="P3416" s="36" t="str">
        <f>CONCATENATE(K3416,MONTH(ExpensesDBTable[[#This Row],[Date]]))</f>
        <v>201712</v>
      </c>
      <c r="Q3416" s="36" t="s">
        <v>155</v>
      </c>
      <c r="R3416" s="36" t="s">
        <v>16</v>
      </c>
      <c r="S3416" s="38">
        <v>15</v>
      </c>
      <c r="T3416" s="36" t="s">
        <v>106</v>
      </c>
      <c r="U3416" s="36" t="s">
        <v>2873</v>
      </c>
    </row>
    <row r="3417" spans="10:21" x14ac:dyDescent="0.25">
      <c r="J3417" s="37">
        <v>43092</v>
      </c>
      <c r="K3417" s="36">
        <f t="shared" si="265"/>
        <v>2017</v>
      </c>
      <c r="L3417" s="36" t="str">
        <f t="shared" si="266"/>
        <v>December</v>
      </c>
      <c r="M3417" s="36">
        <f t="shared" si="267"/>
        <v>52</v>
      </c>
      <c r="N3417" s="36">
        <f t="shared" si="268"/>
        <v>23</v>
      </c>
      <c r="O3417" s="36" t="str">
        <f t="shared" si="269"/>
        <v>201752</v>
      </c>
      <c r="P3417" s="36" t="str">
        <f>CONCATENATE(K3417,MONTH(ExpensesDBTable[[#This Row],[Date]]))</f>
        <v>201712</v>
      </c>
      <c r="Q3417" s="36" t="s">
        <v>182</v>
      </c>
      <c r="R3417" s="36" t="s">
        <v>16</v>
      </c>
      <c r="S3417" s="38">
        <v>498</v>
      </c>
      <c r="T3417" s="36" t="s">
        <v>106</v>
      </c>
      <c r="U3417" s="36" t="s">
        <v>2874</v>
      </c>
    </row>
    <row r="3418" spans="10:21" x14ac:dyDescent="0.25">
      <c r="J3418" s="37">
        <v>43092</v>
      </c>
      <c r="K3418" s="36">
        <f t="shared" si="265"/>
        <v>2017</v>
      </c>
      <c r="L3418" s="36" t="str">
        <f t="shared" si="266"/>
        <v>December</v>
      </c>
      <c r="M3418" s="36">
        <f t="shared" si="267"/>
        <v>52</v>
      </c>
      <c r="N3418" s="36">
        <f t="shared" si="268"/>
        <v>23</v>
      </c>
      <c r="O3418" s="36" t="str">
        <f t="shared" si="269"/>
        <v>201752</v>
      </c>
      <c r="P3418" s="36" t="str">
        <f>CONCATENATE(K3418,MONTH(ExpensesDBTable[[#This Row],[Date]]))</f>
        <v>201712</v>
      </c>
      <c r="Q3418" s="36" t="s">
        <v>1476</v>
      </c>
      <c r="R3418" s="36" t="s">
        <v>23</v>
      </c>
      <c r="S3418" s="38">
        <v>13.99</v>
      </c>
      <c r="T3418" s="36" t="s">
        <v>106</v>
      </c>
      <c r="U3418" s="36" t="s">
        <v>1476</v>
      </c>
    </row>
    <row r="3419" spans="10:21" x14ac:dyDescent="0.25">
      <c r="J3419" s="37">
        <v>43092</v>
      </c>
      <c r="K3419" s="36">
        <f t="shared" si="265"/>
        <v>2017</v>
      </c>
      <c r="L3419" s="36" t="str">
        <f t="shared" si="266"/>
        <v>December</v>
      </c>
      <c r="M3419" s="36">
        <f t="shared" si="267"/>
        <v>52</v>
      </c>
      <c r="N3419" s="36">
        <f t="shared" si="268"/>
        <v>23</v>
      </c>
      <c r="O3419" s="36" t="str">
        <f t="shared" si="269"/>
        <v>201752</v>
      </c>
      <c r="P3419" s="36" t="str">
        <f>CONCATENATE(K3419,MONTH(ExpensesDBTable[[#This Row],[Date]]))</f>
        <v>201712</v>
      </c>
      <c r="Q3419" s="36" t="s">
        <v>108</v>
      </c>
      <c r="R3419" s="36" t="s">
        <v>14</v>
      </c>
      <c r="S3419" s="38">
        <v>11.64</v>
      </c>
      <c r="T3419" s="36" t="s">
        <v>100</v>
      </c>
      <c r="U3419" s="36" t="s">
        <v>2875</v>
      </c>
    </row>
    <row r="3420" spans="10:21" x14ac:dyDescent="0.25">
      <c r="J3420" s="37">
        <v>43092</v>
      </c>
      <c r="K3420" s="36">
        <f t="shared" si="265"/>
        <v>2017</v>
      </c>
      <c r="L3420" s="36" t="str">
        <f t="shared" si="266"/>
        <v>December</v>
      </c>
      <c r="M3420" s="36">
        <f t="shared" si="267"/>
        <v>52</v>
      </c>
      <c r="N3420" s="36">
        <f t="shared" si="268"/>
        <v>23</v>
      </c>
      <c r="O3420" s="36" t="str">
        <f t="shared" si="269"/>
        <v>201752</v>
      </c>
      <c r="P3420" s="36" t="str">
        <f>CONCATENATE(K3420,MONTH(ExpensesDBTable[[#This Row],[Date]]))</f>
        <v>201712</v>
      </c>
      <c r="Q3420" s="36" t="s">
        <v>1051</v>
      </c>
      <c r="R3420" s="36" t="s">
        <v>14</v>
      </c>
      <c r="S3420" s="38">
        <v>7.21</v>
      </c>
      <c r="T3420" s="36" t="s">
        <v>100</v>
      </c>
      <c r="U3420" s="36" t="s">
        <v>2876</v>
      </c>
    </row>
    <row r="3421" spans="10:21" x14ac:dyDescent="0.25">
      <c r="J3421" s="37">
        <v>43093</v>
      </c>
      <c r="K3421" s="36">
        <f t="shared" si="265"/>
        <v>2017</v>
      </c>
      <c r="L3421" s="36" t="str">
        <f t="shared" si="266"/>
        <v>December</v>
      </c>
      <c r="M3421" s="36">
        <f t="shared" si="267"/>
        <v>52</v>
      </c>
      <c r="N3421" s="36">
        <f t="shared" si="268"/>
        <v>24</v>
      </c>
      <c r="O3421" s="36" t="str">
        <f t="shared" si="269"/>
        <v>201752</v>
      </c>
      <c r="P3421" s="36" t="str">
        <f>CONCATENATE(K3421,MONTH(ExpensesDBTable[[#This Row],[Date]]))</f>
        <v>201712</v>
      </c>
      <c r="Q3421" s="36" t="s">
        <v>2185</v>
      </c>
      <c r="R3421" s="36" t="s">
        <v>18</v>
      </c>
      <c r="S3421" s="38">
        <v>10</v>
      </c>
      <c r="T3421" s="36" t="s">
        <v>106</v>
      </c>
      <c r="U3421" s="36" t="s">
        <v>131</v>
      </c>
    </row>
    <row r="3422" spans="10:21" x14ac:dyDescent="0.25">
      <c r="J3422" s="37">
        <v>43093</v>
      </c>
      <c r="K3422" s="36">
        <f t="shared" si="265"/>
        <v>2017</v>
      </c>
      <c r="L3422" s="36" t="str">
        <f t="shared" si="266"/>
        <v>December</v>
      </c>
      <c r="M3422" s="36">
        <f t="shared" si="267"/>
        <v>52</v>
      </c>
      <c r="N3422" s="36">
        <f t="shared" si="268"/>
        <v>24</v>
      </c>
      <c r="O3422" s="36" t="str">
        <f t="shared" si="269"/>
        <v>201752</v>
      </c>
      <c r="P3422" s="36" t="str">
        <f>CONCATENATE(K3422,MONTH(ExpensesDBTable[[#This Row],[Date]]))</f>
        <v>201712</v>
      </c>
      <c r="Q3422" s="36" t="s">
        <v>1051</v>
      </c>
      <c r="R3422" s="36" t="s">
        <v>14</v>
      </c>
      <c r="S3422" s="38">
        <v>17.600000000000001</v>
      </c>
      <c r="T3422" s="36" t="s">
        <v>100</v>
      </c>
      <c r="U3422" s="36" t="s">
        <v>2877</v>
      </c>
    </row>
    <row r="3423" spans="10:21" x14ac:dyDescent="0.25">
      <c r="J3423" s="37">
        <v>43093</v>
      </c>
      <c r="K3423" s="36">
        <f t="shared" si="265"/>
        <v>2017</v>
      </c>
      <c r="L3423" s="36" t="str">
        <f t="shared" si="266"/>
        <v>December</v>
      </c>
      <c r="M3423" s="36">
        <f t="shared" si="267"/>
        <v>52</v>
      </c>
      <c r="N3423" s="36">
        <f t="shared" si="268"/>
        <v>24</v>
      </c>
      <c r="O3423" s="36" t="str">
        <f t="shared" si="269"/>
        <v>201752</v>
      </c>
      <c r="P3423" s="36" t="str">
        <f>CONCATENATE(K3423,MONTH(ExpensesDBTable[[#This Row],[Date]]))</f>
        <v>201712</v>
      </c>
      <c r="Q3423" s="36" t="s">
        <v>1308</v>
      </c>
      <c r="R3423" s="36" t="s">
        <v>14</v>
      </c>
      <c r="S3423" s="38">
        <v>25.97</v>
      </c>
      <c r="T3423" s="36" t="s">
        <v>100</v>
      </c>
      <c r="U3423" s="36" t="s">
        <v>2878</v>
      </c>
    </row>
    <row r="3424" spans="10:21" x14ac:dyDescent="0.25">
      <c r="J3424" s="37">
        <v>43093</v>
      </c>
      <c r="K3424" s="36">
        <f t="shared" si="265"/>
        <v>2017</v>
      </c>
      <c r="L3424" s="36" t="str">
        <f t="shared" si="266"/>
        <v>December</v>
      </c>
      <c r="M3424" s="36">
        <f t="shared" si="267"/>
        <v>52</v>
      </c>
      <c r="N3424" s="36">
        <f t="shared" si="268"/>
        <v>24</v>
      </c>
      <c r="O3424" s="36" t="str">
        <f t="shared" si="269"/>
        <v>201752</v>
      </c>
      <c r="P3424" s="36" t="str">
        <f>CONCATENATE(K3424,MONTH(ExpensesDBTable[[#This Row],[Date]]))</f>
        <v>201712</v>
      </c>
      <c r="Q3424" s="36" t="s">
        <v>182</v>
      </c>
      <c r="R3424" s="36" t="s">
        <v>16</v>
      </c>
      <c r="S3424" s="38">
        <v>28.4</v>
      </c>
      <c r="T3424" s="36" t="s">
        <v>106</v>
      </c>
      <c r="U3424" s="36" t="s">
        <v>2879</v>
      </c>
    </row>
    <row r="3425" spans="10:21" x14ac:dyDescent="0.25">
      <c r="J3425" s="37">
        <v>43093</v>
      </c>
      <c r="K3425" s="36">
        <f t="shared" si="265"/>
        <v>2017</v>
      </c>
      <c r="L3425" s="36" t="str">
        <f t="shared" si="266"/>
        <v>December</v>
      </c>
      <c r="M3425" s="36">
        <f t="shared" si="267"/>
        <v>52</v>
      </c>
      <c r="N3425" s="36">
        <f t="shared" si="268"/>
        <v>24</v>
      </c>
      <c r="O3425" s="36" t="str">
        <f t="shared" si="269"/>
        <v>201752</v>
      </c>
      <c r="P3425" s="36" t="str">
        <f>CONCATENATE(K3425,MONTH(ExpensesDBTable[[#This Row],[Date]]))</f>
        <v>201712</v>
      </c>
      <c r="Q3425" s="36" t="s">
        <v>108</v>
      </c>
      <c r="R3425" s="36" t="s">
        <v>14</v>
      </c>
      <c r="S3425" s="38">
        <v>12.33</v>
      </c>
      <c r="T3425" s="36" t="s">
        <v>100</v>
      </c>
      <c r="U3425" s="36" t="s">
        <v>2880</v>
      </c>
    </row>
    <row r="3426" spans="10:21" x14ac:dyDescent="0.25">
      <c r="J3426" s="37">
        <v>43093</v>
      </c>
      <c r="K3426" s="36">
        <f t="shared" si="265"/>
        <v>2017</v>
      </c>
      <c r="L3426" s="36" t="str">
        <f t="shared" si="266"/>
        <v>December</v>
      </c>
      <c r="M3426" s="36">
        <f t="shared" si="267"/>
        <v>52</v>
      </c>
      <c r="N3426" s="36">
        <f t="shared" si="268"/>
        <v>24</v>
      </c>
      <c r="O3426" s="36" t="str">
        <f t="shared" si="269"/>
        <v>201752</v>
      </c>
      <c r="P3426" s="36" t="str">
        <f>CONCATENATE(K3426,MONTH(ExpensesDBTable[[#This Row],[Date]]))</f>
        <v>201712</v>
      </c>
      <c r="Q3426" s="36" t="s">
        <v>182</v>
      </c>
      <c r="R3426" s="36" t="s">
        <v>16</v>
      </c>
      <c r="S3426" s="38">
        <v>3972.98</v>
      </c>
      <c r="T3426" s="36" t="s">
        <v>106</v>
      </c>
      <c r="U3426" s="36" t="s">
        <v>2881</v>
      </c>
    </row>
    <row r="3427" spans="10:21" x14ac:dyDescent="0.25">
      <c r="J3427" s="37">
        <v>43095</v>
      </c>
      <c r="K3427" s="36">
        <f t="shared" si="265"/>
        <v>2017</v>
      </c>
      <c r="L3427" s="36" t="str">
        <f t="shared" si="266"/>
        <v>December</v>
      </c>
      <c r="M3427" s="36">
        <f t="shared" si="267"/>
        <v>53</v>
      </c>
      <c r="N3427" s="36">
        <f t="shared" si="268"/>
        <v>26</v>
      </c>
      <c r="O3427" s="36" t="str">
        <f t="shared" si="269"/>
        <v>201753</v>
      </c>
      <c r="P3427" s="36" t="str">
        <f>CONCATENATE(K3427,MONTH(ExpensesDBTable[[#This Row],[Date]]))</f>
        <v>201712</v>
      </c>
      <c r="Q3427" s="36" t="s">
        <v>182</v>
      </c>
      <c r="R3427" s="36" t="s">
        <v>18</v>
      </c>
      <c r="S3427" s="38">
        <v>15</v>
      </c>
      <c r="T3427" s="36" t="s">
        <v>106</v>
      </c>
      <c r="U3427" s="36" t="s">
        <v>589</v>
      </c>
    </row>
    <row r="3428" spans="10:21" x14ac:dyDescent="0.25">
      <c r="J3428" s="37">
        <v>43095</v>
      </c>
      <c r="K3428" s="36">
        <f t="shared" si="265"/>
        <v>2017</v>
      </c>
      <c r="L3428" s="36" t="str">
        <f t="shared" si="266"/>
        <v>December</v>
      </c>
      <c r="M3428" s="36">
        <f t="shared" si="267"/>
        <v>53</v>
      </c>
      <c r="N3428" s="36">
        <f t="shared" si="268"/>
        <v>26</v>
      </c>
      <c r="O3428" s="36" t="str">
        <f t="shared" si="269"/>
        <v>201753</v>
      </c>
      <c r="P3428" s="36" t="str">
        <f>CONCATENATE(K3428,MONTH(ExpensesDBTable[[#This Row],[Date]]))</f>
        <v>201712</v>
      </c>
      <c r="Q3428" s="36" t="s">
        <v>182</v>
      </c>
      <c r="R3428" s="36" t="s">
        <v>14</v>
      </c>
      <c r="S3428" s="38">
        <v>4.4000000000000004</v>
      </c>
      <c r="T3428" s="36" t="s">
        <v>100</v>
      </c>
      <c r="U3428" s="36" t="s">
        <v>357</v>
      </c>
    </row>
    <row r="3429" spans="10:21" x14ac:dyDescent="0.25">
      <c r="J3429" s="37">
        <v>43095</v>
      </c>
      <c r="K3429" s="36">
        <f t="shared" si="265"/>
        <v>2017</v>
      </c>
      <c r="L3429" s="36" t="str">
        <f t="shared" si="266"/>
        <v>December</v>
      </c>
      <c r="M3429" s="36">
        <f t="shared" si="267"/>
        <v>53</v>
      </c>
      <c r="N3429" s="36">
        <f t="shared" si="268"/>
        <v>26</v>
      </c>
      <c r="O3429" s="36" t="str">
        <f t="shared" si="269"/>
        <v>201753</v>
      </c>
      <c r="P3429" s="36" t="str">
        <f>CONCATENATE(K3429,MONTH(ExpensesDBTable[[#This Row],[Date]]))</f>
        <v>201712</v>
      </c>
      <c r="Q3429" s="36" t="s">
        <v>1051</v>
      </c>
      <c r="R3429" s="36" t="s">
        <v>14</v>
      </c>
      <c r="S3429" s="38">
        <v>0.7</v>
      </c>
      <c r="T3429" s="36" t="s">
        <v>100</v>
      </c>
      <c r="U3429" s="36" t="s">
        <v>347</v>
      </c>
    </row>
    <row r="3430" spans="10:21" x14ac:dyDescent="0.25">
      <c r="J3430" s="37">
        <v>43096</v>
      </c>
      <c r="K3430" s="36">
        <f t="shared" si="265"/>
        <v>2017</v>
      </c>
      <c r="L3430" s="36" t="str">
        <f t="shared" si="266"/>
        <v>December</v>
      </c>
      <c r="M3430" s="36">
        <f t="shared" si="267"/>
        <v>53</v>
      </c>
      <c r="N3430" s="36">
        <f t="shared" si="268"/>
        <v>27</v>
      </c>
      <c r="O3430" s="36" t="str">
        <f t="shared" si="269"/>
        <v>201753</v>
      </c>
      <c r="P3430" s="36" t="str">
        <f>CONCATENATE(K3430,MONTH(ExpensesDBTable[[#This Row],[Date]]))</f>
        <v>201712</v>
      </c>
      <c r="Q3430" s="36" t="s">
        <v>348</v>
      </c>
      <c r="R3430" s="36" t="s">
        <v>13</v>
      </c>
      <c r="S3430" s="38">
        <v>80.7</v>
      </c>
      <c r="T3430" s="36" t="s">
        <v>106</v>
      </c>
      <c r="U3430" s="36" t="s">
        <v>2882</v>
      </c>
    </row>
    <row r="3431" spans="10:21" x14ac:dyDescent="0.25">
      <c r="J3431" s="37">
        <v>43096</v>
      </c>
      <c r="K3431" s="36">
        <f t="shared" si="265"/>
        <v>2017</v>
      </c>
      <c r="L3431" s="36" t="str">
        <f t="shared" si="266"/>
        <v>December</v>
      </c>
      <c r="M3431" s="36">
        <f t="shared" si="267"/>
        <v>53</v>
      </c>
      <c r="N3431" s="36">
        <f t="shared" si="268"/>
        <v>27</v>
      </c>
      <c r="O3431" s="36" t="str">
        <f t="shared" si="269"/>
        <v>201753</v>
      </c>
      <c r="P3431" s="36" t="str">
        <f>CONCATENATE(K3431,MONTH(ExpensesDBTable[[#This Row],[Date]]))</f>
        <v>201712</v>
      </c>
      <c r="Q3431" s="36" t="s">
        <v>122</v>
      </c>
      <c r="R3431" s="36" t="s">
        <v>11</v>
      </c>
      <c r="S3431" s="38">
        <v>41</v>
      </c>
      <c r="T3431" s="36" t="s">
        <v>100</v>
      </c>
      <c r="U3431" s="36" t="s">
        <v>2706</v>
      </c>
    </row>
    <row r="3432" spans="10:21" x14ac:dyDescent="0.25">
      <c r="J3432" s="37">
        <v>43096</v>
      </c>
      <c r="K3432" s="36">
        <f t="shared" si="265"/>
        <v>2017</v>
      </c>
      <c r="L3432" s="36" t="str">
        <f t="shared" si="266"/>
        <v>December</v>
      </c>
      <c r="M3432" s="36">
        <f t="shared" si="267"/>
        <v>53</v>
      </c>
      <c r="N3432" s="36">
        <f t="shared" si="268"/>
        <v>27</v>
      </c>
      <c r="O3432" s="36" t="str">
        <f t="shared" si="269"/>
        <v>201753</v>
      </c>
      <c r="P3432" s="36" t="str">
        <f>CONCATENATE(K3432,MONTH(ExpensesDBTable[[#This Row],[Date]]))</f>
        <v>201712</v>
      </c>
      <c r="Q3432" s="36" t="s">
        <v>108</v>
      </c>
      <c r="R3432" s="36" t="s">
        <v>14</v>
      </c>
      <c r="S3432" s="38">
        <v>2</v>
      </c>
      <c r="T3432" s="36" t="s">
        <v>100</v>
      </c>
      <c r="U3432" s="36" t="s">
        <v>667</v>
      </c>
    </row>
    <row r="3433" spans="10:21" x14ac:dyDescent="0.25">
      <c r="J3433" s="37">
        <v>43096</v>
      </c>
      <c r="K3433" s="36">
        <f t="shared" si="265"/>
        <v>2017</v>
      </c>
      <c r="L3433" s="36" t="str">
        <f t="shared" si="266"/>
        <v>December</v>
      </c>
      <c r="M3433" s="36">
        <f t="shared" si="267"/>
        <v>53</v>
      </c>
      <c r="N3433" s="36">
        <f t="shared" si="268"/>
        <v>27</v>
      </c>
      <c r="O3433" s="36" t="str">
        <f t="shared" si="269"/>
        <v>201753</v>
      </c>
      <c r="P3433" s="36" t="str">
        <f>CONCATENATE(K3433,MONTH(ExpensesDBTable[[#This Row],[Date]]))</f>
        <v>201712</v>
      </c>
      <c r="Q3433" s="36" t="s">
        <v>2768</v>
      </c>
      <c r="R3433" s="36" t="s">
        <v>26</v>
      </c>
      <c r="S3433" s="38">
        <v>6.29</v>
      </c>
      <c r="T3433" s="36" t="s">
        <v>106</v>
      </c>
      <c r="U3433" s="36" t="s">
        <v>2883</v>
      </c>
    </row>
    <row r="3434" spans="10:21" x14ac:dyDescent="0.25">
      <c r="J3434" s="37">
        <v>43096</v>
      </c>
      <c r="K3434" s="36">
        <f t="shared" si="265"/>
        <v>2017</v>
      </c>
      <c r="L3434" s="36" t="str">
        <f t="shared" si="266"/>
        <v>December</v>
      </c>
      <c r="M3434" s="36">
        <f t="shared" si="267"/>
        <v>53</v>
      </c>
      <c r="N3434" s="36">
        <f t="shared" si="268"/>
        <v>27</v>
      </c>
      <c r="O3434" s="36" t="str">
        <f t="shared" si="269"/>
        <v>201753</v>
      </c>
      <c r="P3434" s="36" t="str">
        <f>CONCATENATE(K3434,MONTH(ExpensesDBTable[[#This Row],[Date]]))</f>
        <v>201712</v>
      </c>
      <c r="Q3434" s="36" t="s">
        <v>182</v>
      </c>
      <c r="R3434" s="36" t="s">
        <v>14</v>
      </c>
      <c r="S3434" s="38">
        <v>28.8</v>
      </c>
      <c r="T3434" s="36" t="s">
        <v>100</v>
      </c>
      <c r="U3434" s="36" t="s">
        <v>1555</v>
      </c>
    </row>
    <row r="3435" spans="10:21" x14ac:dyDescent="0.25">
      <c r="J3435" s="37">
        <v>43096</v>
      </c>
      <c r="K3435" s="36">
        <f t="shared" si="265"/>
        <v>2017</v>
      </c>
      <c r="L3435" s="36" t="str">
        <f t="shared" si="266"/>
        <v>December</v>
      </c>
      <c r="M3435" s="36">
        <f t="shared" si="267"/>
        <v>53</v>
      </c>
      <c r="N3435" s="36">
        <f t="shared" si="268"/>
        <v>27</v>
      </c>
      <c r="O3435" s="36" t="str">
        <f t="shared" si="269"/>
        <v>201753</v>
      </c>
      <c r="P3435" s="36" t="str">
        <f>CONCATENATE(K3435,MONTH(ExpensesDBTable[[#This Row],[Date]]))</f>
        <v>201712</v>
      </c>
      <c r="Q3435" s="36" t="s">
        <v>182</v>
      </c>
      <c r="R3435" s="36" t="s">
        <v>14</v>
      </c>
      <c r="S3435" s="38">
        <v>5.9</v>
      </c>
      <c r="T3435" s="36" t="s">
        <v>100</v>
      </c>
      <c r="U3435" s="36" t="s">
        <v>2884</v>
      </c>
    </row>
    <row r="3436" spans="10:21" x14ac:dyDescent="0.25">
      <c r="J3436" s="37">
        <v>43096</v>
      </c>
      <c r="K3436" s="36">
        <f t="shared" si="265"/>
        <v>2017</v>
      </c>
      <c r="L3436" s="36" t="str">
        <f t="shared" si="266"/>
        <v>December</v>
      </c>
      <c r="M3436" s="36">
        <f t="shared" si="267"/>
        <v>53</v>
      </c>
      <c r="N3436" s="36">
        <f t="shared" si="268"/>
        <v>27</v>
      </c>
      <c r="O3436" s="36" t="str">
        <f t="shared" si="269"/>
        <v>201753</v>
      </c>
      <c r="P3436" s="36" t="str">
        <f>CONCATENATE(K3436,MONTH(ExpensesDBTable[[#This Row],[Date]]))</f>
        <v>201712</v>
      </c>
      <c r="Q3436" s="36" t="s">
        <v>1238</v>
      </c>
      <c r="R3436" s="36" t="s">
        <v>22</v>
      </c>
      <c r="S3436" s="38">
        <v>52.86</v>
      </c>
      <c r="T3436" s="36" t="s">
        <v>106</v>
      </c>
      <c r="U3436" s="36" t="s">
        <v>1238</v>
      </c>
    </row>
    <row r="3437" spans="10:21" x14ac:dyDescent="0.25">
      <c r="J3437" s="37">
        <v>43098</v>
      </c>
      <c r="K3437" s="36">
        <f t="shared" si="265"/>
        <v>2017</v>
      </c>
      <c r="L3437" s="36" t="str">
        <f t="shared" si="266"/>
        <v>December</v>
      </c>
      <c r="M3437" s="36">
        <f t="shared" si="267"/>
        <v>53</v>
      </c>
      <c r="N3437" s="36">
        <f t="shared" si="268"/>
        <v>29</v>
      </c>
      <c r="O3437" s="36" t="str">
        <f t="shared" si="269"/>
        <v>201753</v>
      </c>
      <c r="P3437" s="36" t="str">
        <f>CONCATENATE(K3437,MONTH(ExpensesDBTable[[#This Row],[Date]]))</f>
        <v>201712</v>
      </c>
      <c r="Q3437" s="36" t="s">
        <v>182</v>
      </c>
      <c r="R3437" s="36" t="s">
        <v>14</v>
      </c>
      <c r="S3437" s="38">
        <v>9.6</v>
      </c>
      <c r="T3437" s="36" t="s">
        <v>100</v>
      </c>
      <c r="U3437" s="36" t="s">
        <v>2885</v>
      </c>
    </row>
    <row r="3438" spans="10:21" x14ac:dyDescent="0.25">
      <c r="J3438" s="37">
        <v>43098</v>
      </c>
      <c r="K3438" s="36">
        <f t="shared" si="265"/>
        <v>2017</v>
      </c>
      <c r="L3438" s="36" t="str">
        <f t="shared" si="266"/>
        <v>December</v>
      </c>
      <c r="M3438" s="36">
        <f t="shared" si="267"/>
        <v>53</v>
      </c>
      <c r="N3438" s="36">
        <f t="shared" si="268"/>
        <v>29</v>
      </c>
      <c r="O3438" s="36" t="str">
        <f t="shared" si="269"/>
        <v>201753</v>
      </c>
      <c r="P3438" s="36" t="str">
        <f>CONCATENATE(K3438,MONTH(ExpensesDBTable[[#This Row],[Date]]))</f>
        <v>201712</v>
      </c>
      <c r="Q3438" s="36" t="s">
        <v>108</v>
      </c>
      <c r="R3438" s="36" t="s">
        <v>14</v>
      </c>
      <c r="S3438" s="38">
        <v>2.82</v>
      </c>
      <c r="T3438" s="36" t="s">
        <v>100</v>
      </c>
      <c r="U3438" s="36" t="s">
        <v>2886</v>
      </c>
    </row>
    <row r="3439" spans="10:21" x14ac:dyDescent="0.25">
      <c r="J3439" s="37">
        <v>43098</v>
      </c>
      <c r="K3439" s="36">
        <f t="shared" si="265"/>
        <v>2017</v>
      </c>
      <c r="L3439" s="36" t="str">
        <f t="shared" si="266"/>
        <v>December</v>
      </c>
      <c r="M3439" s="36">
        <f t="shared" si="267"/>
        <v>53</v>
      </c>
      <c r="N3439" s="36">
        <f t="shared" si="268"/>
        <v>29</v>
      </c>
      <c r="O3439" s="36" t="str">
        <f t="shared" si="269"/>
        <v>201753</v>
      </c>
      <c r="P3439" s="36" t="str">
        <f>CONCATENATE(K3439,MONTH(ExpensesDBTable[[#This Row],[Date]]))</f>
        <v>201712</v>
      </c>
      <c r="Q3439" s="36" t="s">
        <v>182</v>
      </c>
      <c r="R3439" s="36" t="s">
        <v>14</v>
      </c>
      <c r="S3439" s="38">
        <v>1.4</v>
      </c>
      <c r="T3439" s="36" t="s">
        <v>100</v>
      </c>
      <c r="U3439" s="36" t="s">
        <v>2887</v>
      </c>
    </row>
    <row r="3440" spans="10:21" x14ac:dyDescent="0.25">
      <c r="J3440" s="37">
        <v>43098</v>
      </c>
      <c r="K3440" s="36">
        <f t="shared" si="265"/>
        <v>2017</v>
      </c>
      <c r="L3440" s="36" t="str">
        <f t="shared" si="266"/>
        <v>December</v>
      </c>
      <c r="M3440" s="36">
        <f t="shared" si="267"/>
        <v>53</v>
      </c>
      <c r="N3440" s="36">
        <f t="shared" si="268"/>
        <v>29</v>
      </c>
      <c r="O3440" s="36" t="str">
        <f t="shared" si="269"/>
        <v>201753</v>
      </c>
      <c r="P3440" s="36" t="str">
        <f>CONCATENATE(K3440,MONTH(ExpensesDBTable[[#This Row],[Date]]))</f>
        <v>201712</v>
      </c>
      <c r="Q3440" s="36" t="s">
        <v>119</v>
      </c>
      <c r="R3440" s="36" t="s">
        <v>14</v>
      </c>
      <c r="S3440" s="38">
        <v>6.5</v>
      </c>
      <c r="T3440" s="36" t="s">
        <v>100</v>
      </c>
      <c r="U3440" s="36" t="s">
        <v>2888</v>
      </c>
    </row>
    <row r="3441" spans="10:21" x14ac:dyDescent="0.25">
      <c r="J3441" s="37">
        <v>43098</v>
      </c>
      <c r="K3441" s="36">
        <f t="shared" si="265"/>
        <v>2017</v>
      </c>
      <c r="L3441" s="36" t="str">
        <f t="shared" si="266"/>
        <v>December</v>
      </c>
      <c r="M3441" s="36">
        <f t="shared" si="267"/>
        <v>53</v>
      </c>
      <c r="N3441" s="36">
        <f t="shared" si="268"/>
        <v>29</v>
      </c>
      <c r="O3441" s="36" t="str">
        <f t="shared" si="269"/>
        <v>201753</v>
      </c>
      <c r="P3441" s="36" t="str">
        <f>CONCATENATE(K3441,MONTH(ExpensesDBTable[[#This Row],[Date]]))</f>
        <v>201712</v>
      </c>
      <c r="Q3441" s="36" t="s">
        <v>108</v>
      </c>
      <c r="R3441" s="36" t="s">
        <v>14</v>
      </c>
      <c r="S3441" s="38">
        <v>9.6</v>
      </c>
      <c r="T3441" s="36" t="s">
        <v>100</v>
      </c>
      <c r="U3441" s="36" t="s">
        <v>2889</v>
      </c>
    </row>
    <row r="3442" spans="10:21" x14ac:dyDescent="0.25">
      <c r="J3442" s="37">
        <v>43098</v>
      </c>
      <c r="K3442" s="36">
        <f t="shared" si="265"/>
        <v>2017</v>
      </c>
      <c r="L3442" s="36" t="str">
        <f t="shared" si="266"/>
        <v>December</v>
      </c>
      <c r="M3442" s="36">
        <f t="shared" si="267"/>
        <v>53</v>
      </c>
      <c r="N3442" s="36">
        <f t="shared" si="268"/>
        <v>29</v>
      </c>
      <c r="O3442" s="36" t="str">
        <f t="shared" si="269"/>
        <v>201753</v>
      </c>
      <c r="P3442" s="36" t="str">
        <f>CONCATENATE(K3442,MONTH(ExpensesDBTable[[#This Row],[Date]]))</f>
        <v>201712</v>
      </c>
      <c r="Q3442" s="36" t="s">
        <v>1051</v>
      </c>
      <c r="R3442" s="36" t="s">
        <v>14</v>
      </c>
      <c r="S3442" s="38">
        <v>16.829999999999998</v>
      </c>
      <c r="T3442" s="36" t="s">
        <v>100</v>
      </c>
      <c r="U3442" s="36" t="s">
        <v>2890</v>
      </c>
    </row>
    <row r="3443" spans="10:21" x14ac:dyDescent="0.25">
      <c r="J3443" s="37">
        <v>43098</v>
      </c>
      <c r="K3443" s="36">
        <f t="shared" si="265"/>
        <v>2017</v>
      </c>
      <c r="L3443" s="36" t="str">
        <f t="shared" si="266"/>
        <v>December</v>
      </c>
      <c r="M3443" s="36">
        <f t="shared" si="267"/>
        <v>53</v>
      </c>
      <c r="N3443" s="36">
        <f t="shared" si="268"/>
        <v>29</v>
      </c>
      <c r="O3443" s="36" t="str">
        <f t="shared" si="269"/>
        <v>201753</v>
      </c>
      <c r="P3443" s="36" t="str">
        <f>CONCATENATE(K3443,MONTH(ExpensesDBTable[[#This Row],[Date]]))</f>
        <v>201712</v>
      </c>
      <c r="Q3443" s="36" t="s">
        <v>182</v>
      </c>
      <c r="R3443" s="36" t="s">
        <v>14</v>
      </c>
      <c r="S3443" s="38">
        <v>4.99</v>
      </c>
      <c r="T3443" s="36" t="s">
        <v>106</v>
      </c>
      <c r="U3443" s="36" t="s">
        <v>2891</v>
      </c>
    </row>
    <row r="3444" spans="10:21" x14ac:dyDescent="0.25">
      <c r="J3444" s="37">
        <v>43098</v>
      </c>
      <c r="K3444" s="36">
        <f t="shared" si="265"/>
        <v>2017</v>
      </c>
      <c r="L3444" s="36" t="str">
        <f t="shared" si="266"/>
        <v>December</v>
      </c>
      <c r="M3444" s="36">
        <f t="shared" si="267"/>
        <v>53</v>
      </c>
      <c r="N3444" s="36">
        <f t="shared" si="268"/>
        <v>29</v>
      </c>
      <c r="O3444" s="36" t="str">
        <f t="shared" si="269"/>
        <v>201753</v>
      </c>
      <c r="P3444" s="36" t="str">
        <f>CONCATENATE(K3444,MONTH(ExpensesDBTable[[#This Row],[Date]]))</f>
        <v>201712</v>
      </c>
      <c r="Q3444" s="36" t="s">
        <v>2892</v>
      </c>
      <c r="R3444" s="36" t="s">
        <v>25</v>
      </c>
      <c r="S3444" s="38">
        <v>1608.3</v>
      </c>
      <c r="T3444" s="36" t="s">
        <v>106</v>
      </c>
      <c r="U3444" t="s">
        <v>2893</v>
      </c>
    </row>
    <row r="3445" spans="10:21" x14ac:dyDescent="0.25">
      <c r="J3445" s="37">
        <v>43099</v>
      </c>
      <c r="K3445" s="36">
        <f t="shared" si="265"/>
        <v>2017</v>
      </c>
      <c r="L3445" s="36" t="str">
        <f t="shared" si="266"/>
        <v>December</v>
      </c>
      <c r="M3445" s="36">
        <f t="shared" si="267"/>
        <v>53</v>
      </c>
      <c r="N3445" s="36">
        <f t="shared" si="268"/>
        <v>30</v>
      </c>
      <c r="O3445" s="36" t="str">
        <f t="shared" si="269"/>
        <v>201753</v>
      </c>
      <c r="P3445" s="36" t="str">
        <f>CONCATENATE(K3445,MONTH(ExpensesDBTable[[#This Row],[Date]]))</f>
        <v>201712</v>
      </c>
      <c r="Q3445" s="36" t="s">
        <v>119</v>
      </c>
      <c r="R3445" s="36" t="s">
        <v>14</v>
      </c>
      <c r="S3445" s="38">
        <v>8.68</v>
      </c>
      <c r="T3445" s="36" t="s">
        <v>100</v>
      </c>
      <c r="U3445" s="36" t="s">
        <v>2894</v>
      </c>
    </row>
    <row r="3446" spans="10:21" x14ac:dyDescent="0.25">
      <c r="J3446" s="37">
        <v>43099</v>
      </c>
      <c r="K3446" s="36">
        <f t="shared" si="265"/>
        <v>2017</v>
      </c>
      <c r="L3446" s="36" t="str">
        <f t="shared" si="266"/>
        <v>December</v>
      </c>
      <c r="M3446" s="36">
        <f t="shared" si="267"/>
        <v>53</v>
      </c>
      <c r="N3446" s="36">
        <f t="shared" si="268"/>
        <v>30</v>
      </c>
      <c r="O3446" s="36" t="str">
        <f t="shared" si="269"/>
        <v>201753</v>
      </c>
      <c r="P3446" s="36" t="str">
        <f>CONCATENATE(K3446,MONTH(ExpensesDBTable[[#This Row],[Date]]))</f>
        <v>201712</v>
      </c>
      <c r="Q3446" s="36" t="s">
        <v>108</v>
      </c>
      <c r="R3446" s="36" t="s">
        <v>14</v>
      </c>
      <c r="S3446" s="38">
        <v>11.56</v>
      </c>
      <c r="T3446" s="36" t="s">
        <v>100</v>
      </c>
      <c r="U3446" s="36" t="s">
        <v>2895</v>
      </c>
    </row>
    <row r="3447" spans="10:21" x14ac:dyDescent="0.25">
      <c r="J3447" s="37">
        <v>43099</v>
      </c>
      <c r="K3447" s="36">
        <f t="shared" si="265"/>
        <v>2017</v>
      </c>
      <c r="L3447" s="36" t="str">
        <f t="shared" si="266"/>
        <v>December</v>
      </c>
      <c r="M3447" s="36">
        <f t="shared" si="267"/>
        <v>53</v>
      </c>
      <c r="N3447" s="36">
        <f t="shared" si="268"/>
        <v>30</v>
      </c>
      <c r="O3447" s="36" t="str">
        <f t="shared" si="269"/>
        <v>201753</v>
      </c>
      <c r="P3447" s="36" t="str">
        <f>CONCATENATE(K3447,MONTH(ExpensesDBTable[[#This Row],[Date]]))</f>
        <v>201712</v>
      </c>
      <c r="Q3447" s="36" t="s">
        <v>182</v>
      </c>
      <c r="R3447" s="36" t="s">
        <v>14</v>
      </c>
      <c r="S3447" s="38">
        <v>1.78</v>
      </c>
      <c r="T3447" s="36" t="s">
        <v>100</v>
      </c>
      <c r="U3447" s="36" t="s">
        <v>2896</v>
      </c>
    </row>
    <row r="3448" spans="10:21" x14ac:dyDescent="0.25">
      <c r="J3448" s="37">
        <v>43099</v>
      </c>
      <c r="K3448" s="36">
        <f t="shared" si="265"/>
        <v>2017</v>
      </c>
      <c r="L3448" s="36" t="str">
        <f t="shared" si="266"/>
        <v>December</v>
      </c>
      <c r="M3448" s="36">
        <f t="shared" si="267"/>
        <v>53</v>
      </c>
      <c r="N3448" s="36">
        <f t="shared" si="268"/>
        <v>30</v>
      </c>
      <c r="O3448" s="36" t="str">
        <f t="shared" si="269"/>
        <v>201753</v>
      </c>
      <c r="P3448" s="36" t="str">
        <f>CONCATENATE(K3448,MONTH(ExpensesDBTable[[#This Row],[Date]]))</f>
        <v>201712</v>
      </c>
      <c r="Q3448" s="36" t="s">
        <v>182</v>
      </c>
      <c r="R3448" s="36" t="s">
        <v>14</v>
      </c>
      <c r="S3448" s="38">
        <v>3.38</v>
      </c>
      <c r="T3448" s="36" t="s">
        <v>100</v>
      </c>
      <c r="U3448" s="36" t="s">
        <v>1085</v>
      </c>
    </row>
    <row r="3449" spans="10:21" x14ac:dyDescent="0.25">
      <c r="J3449" s="37">
        <v>43099</v>
      </c>
      <c r="K3449" s="36">
        <f t="shared" si="265"/>
        <v>2017</v>
      </c>
      <c r="L3449" s="36" t="str">
        <f t="shared" si="266"/>
        <v>December</v>
      </c>
      <c r="M3449" s="36">
        <f t="shared" si="267"/>
        <v>53</v>
      </c>
      <c r="N3449" s="36">
        <f t="shared" si="268"/>
        <v>30</v>
      </c>
      <c r="O3449" s="36" t="str">
        <f t="shared" si="269"/>
        <v>201753</v>
      </c>
      <c r="P3449" s="36" t="str">
        <f>CONCATENATE(K3449,MONTH(ExpensesDBTable[[#This Row],[Date]]))</f>
        <v>201712</v>
      </c>
      <c r="Q3449" s="36" t="s">
        <v>1051</v>
      </c>
      <c r="R3449" s="36" t="s">
        <v>14</v>
      </c>
      <c r="S3449" s="38">
        <v>9.0500000000000007</v>
      </c>
      <c r="T3449" s="36" t="s">
        <v>100</v>
      </c>
      <c r="U3449" s="36" t="s">
        <v>711</v>
      </c>
    </row>
    <row r="3450" spans="10:21" x14ac:dyDescent="0.25">
      <c r="J3450" s="37">
        <v>43100</v>
      </c>
      <c r="K3450" s="36">
        <f t="shared" si="265"/>
        <v>2017</v>
      </c>
      <c r="L3450" s="36" t="str">
        <f t="shared" si="266"/>
        <v>December</v>
      </c>
      <c r="M3450" s="36">
        <f t="shared" si="267"/>
        <v>53</v>
      </c>
      <c r="N3450" s="36">
        <f t="shared" si="268"/>
        <v>31</v>
      </c>
      <c r="O3450" s="36" t="str">
        <f t="shared" si="269"/>
        <v>201753</v>
      </c>
      <c r="P3450" s="36" t="str">
        <f>CONCATENATE(K3450,MONTH(ExpensesDBTable[[#This Row],[Date]]))</f>
        <v>201712</v>
      </c>
      <c r="Q3450" s="36" t="s">
        <v>182</v>
      </c>
      <c r="R3450" s="36" t="s">
        <v>25</v>
      </c>
      <c r="S3450" s="38">
        <v>688.5</v>
      </c>
      <c r="T3450" s="36" t="s">
        <v>106</v>
      </c>
      <c r="U3450" s="36" t="s">
        <v>2897</v>
      </c>
    </row>
    <row r="3451" spans="10:21" x14ac:dyDescent="0.25">
      <c r="J3451" s="37">
        <v>43100</v>
      </c>
      <c r="K3451" s="36">
        <f t="shared" si="265"/>
        <v>2017</v>
      </c>
      <c r="L3451" s="36" t="str">
        <f t="shared" si="266"/>
        <v>December</v>
      </c>
      <c r="M3451" s="36">
        <f t="shared" si="267"/>
        <v>53</v>
      </c>
      <c r="N3451" s="36">
        <f t="shared" si="268"/>
        <v>31</v>
      </c>
      <c r="O3451" s="36" t="str">
        <f t="shared" si="269"/>
        <v>201753</v>
      </c>
      <c r="P3451" s="36" t="str">
        <f>CONCATENATE(K3451,MONTH(ExpensesDBTable[[#This Row],[Date]]))</f>
        <v>201712</v>
      </c>
      <c r="Q3451" s="36" t="s">
        <v>130</v>
      </c>
      <c r="R3451" s="36" t="s">
        <v>14</v>
      </c>
      <c r="S3451" s="38">
        <v>7</v>
      </c>
      <c r="T3451" s="36" t="s">
        <v>100</v>
      </c>
      <c r="U3451" s="36" t="s">
        <v>130</v>
      </c>
    </row>
    <row r="3452" spans="10:21" x14ac:dyDescent="0.25">
      <c r="J3452" s="37">
        <v>43100</v>
      </c>
      <c r="K3452" s="36">
        <f t="shared" si="265"/>
        <v>2017</v>
      </c>
      <c r="L3452" s="36" t="str">
        <f t="shared" si="266"/>
        <v>December</v>
      </c>
      <c r="M3452" s="36">
        <f t="shared" si="267"/>
        <v>53</v>
      </c>
      <c r="N3452" s="36">
        <f t="shared" si="268"/>
        <v>31</v>
      </c>
      <c r="O3452" s="36" t="str">
        <f t="shared" si="269"/>
        <v>201753</v>
      </c>
      <c r="P3452" s="36" t="str">
        <f>CONCATENATE(K3452,MONTH(ExpensesDBTable[[#This Row],[Date]]))</f>
        <v>201712</v>
      </c>
      <c r="Q3452" s="36" t="s">
        <v>119</v>
      </c>
      <c r="R3452" s="36" t="s">
        <v>14</v>
      </c>
      <c r="S3452" s="38">
        <v>10</v>
      </c>
      <c r="T3452" s="36" t="s">
        <v>100</v>
      </c>
      <c r="U3452" s="36" t="s">
        <v>2898</v>
      </c>
    </row>
    <row r="3453" spans="10:21" x14ac:dyDescent="0.25">
      <c r="J3453" s="37">
        <v>43100</v>
      </c>
      <c r="K3453" s="36">
        <f t="shared" si="265"/>
        <v>2017</v>
      </c>
      <c r="L3453" s="36" t="str">
        <f t="shared" si="266"/>
        <v>December</v>
      </c>
      <c r="M3453" s="36">
        <f t="shared" si="267"/>
        <v>53</v>
      </c>
      <c r="N3453" s="36">
        <f t="shared" si="268"/>
        <v>31</v>
      </c>
      <c r="O3453" s="36" t="str">
        <f t="shared" si="269"/>
        <v>201753</v>
      </c>
      <c r="P3453" s="36" t="str">
        <f>CONCATENATE(K3453,MONTH(ExpensesDBTable[[#This Row],[Date]]))</f>
        <v>201712</v>
      </c>
      <c r="Q3453" s="36" t="s">
        <v>122</v>
      </c>
      <c r="R3453" s="36" t="s">
        <v>11</v>
      </c>
      <c r="S3453" s="38">
        <v>31</v>
      </c>
      <c r="T3453" s="36" t="s">
        <v>100</v>
      </c>
      <c r="U3453" s="36" t="s">
        <v>2899</v>
      </c>
    </row>
    <row r="3454" spans="10:21" x14ac:dyDescent="0.25">
      <c r="J3454" s="37">
        <v>43100</v>
      </c>
      <c r="K3454" s="36">
        <f t="shared" si="265"/>
        <v>2017</v>
      </c>
      <c r="L3454" s="36" t="str">
        <f t="shared" si="266"/>
        <v>December</v>
      </c>
      <c r="M3454" s="36">
        <f t="shared" si="267"/>
        <v>53</v>
      </c>
      <c r="N3454" s="36">
        <f t="shared" si="268"/>
        <v>31</v>
      </c>
      <c r="O3454" s="36" t="str">
        <f t="shared" si="269"/>
        <v>201753</v>
      </c>
      <c r="P3454" s="36" t="str">
        <f>CONCATENATE(K3454,MONTH(ExpensesDBTable[[#This Row],[Date]]))</f>
        <v>201712</v>
      </c>
      <c r="Q3454" s="36" t="s">
        <v>108</v>
      </c>
      <c r="R3454" s="36" t="s">
        <v>14</v>
      </c>
      <c r="S3454" s="38">
        <v>2</v>
      </c>
      <c r="T3454" s="36" t="s">
        <v>100</v>
      </c>
      <c r="U3454" s="36" t="s">
        <v>395</v>
      </c>
    </row>
    <row r="3455" spans="10:21" x14ac:dyDescent="0.25">
      <c r="J3455" s="37">
        <v>43101</v>
      </c>
      <c r="K3455" s="36">
        <f t="shared" si="265"/>
        <v>2018</v>
      </c>
      <c r="L3455" s="36" t="str">
        <f t="shared" si="266"/>
        <v>January</v>
      </c>
      <c r="M3455" s="36">
        <f t="shared" si="267"/>
        <v>1</v>
      </c>
      <c r="N3455" s="36">
        <f t="shared" si="268"/>
        <v>1</v>
      </c>
      <c r="O3455" s="36" t="str">
        <f t="shared" si="269"/>
        <v>20181</v>
      </c>
      <c r="P3455" s="36" t="str">
        <f>CONCATENATE(K3455,MONTH(ExpensesDBTable[[#This Row],[Date]]))</f>
        <v>20181</v>
      </c>
      <c r="Q3455" s="36" t="s">
        <v>128</v>
      </c>
      <c r="R3455" s="36" t="s">
        <v>22</v>
      </c>
      <c r="S3455" s="38">
        <v>30</v>
      </c>
      <c r="T3455" s="36" t="s">
        <v>106</v>
      </c>
      <c r="U3455" s="36" t="s">
        <v>2900</v>
      </c>
    </row>
    <row r="3456" spans="10:21" x14ac:dyDescent="0.25">
      <c r="J3456" s="37">
        <v>43101</v>
      </c>
      <c r="K3456" s="36">
        <f t="shared" si="265"/>
        <v>2018</v>
      </c>
      <c r="L3456" s="36" t="str">
        <f t="shared" si="266"/>
        <v>January</v>
      </c>
      <c r="M3456" s="36">
        <f t="shared" si="267"/>
        <v>1</v>
      </c>
      <c r="N3456" s="36">
        <f t="shared" si="268"/>
        <v>1</v>
      </c>
      <c r="O3456" s="36" t="str">
        <f t="shared" si="269"/>
        <v>20181</v>
      </c>
      <c r="P3456" s="36" t="str">
        <f>CONCATENATE(K3456,MONTH(ExpensesDBTable[[#This Row],[Date]]))</f>
        <v>20181</v>
      </c>
      <c r="Q3456" s="36" t="s">
        <v>2470</v>
      </c>
      <c r="R3456" s="36" t="s">
        <v>17</v>
      </c>
      <c r="S3456" s="38">
        <v>38.5</v>
      </c>
      <c r="T3456" s="36" t="s">
        <v>106</v>
      </c>
      <c r="U3456" s="36" t="s">
        <v>2901</v>
      </c>
    </row>
    <row r="3457" spans="10:21" x14ac:dyDescent="0.25">
      <c r="J3457" s="37">
        <v>43101</v>
      </c>
      <c r="K3457" s="36">
        <f t="shared" si="265"/>
        <v>2018</v>
      </c>
      <c r="L3457" s="36" t="str">
        <f t="shared" si="266"/>
        <v>January</v>
      </c>
      <c r="M3457" s="36">
        <f t="shared" si="267"/>
        <v>1</v>
      </c>
      <c r="N3457" s="36">
        <f t="shared" si="268"/>
        <v>1</v>
      </c>
      <c r="O3457" s="36" t="str">
        <f t="shared" si="269"/>
        <v>20181</v>
      </c>
      <c r="P3457" s="36" t="str">
        <f>CONCATENATE(K3457,MONTH(ExpensesDBTable[[#This Row],[Date]]))</f>
        <v>20181</v>
      </c>
      <c r="Q3457" s="36" t="s">
        <v>1204</v>
      </c>
      <c r="R3457" s="36" t="s">
        <v>23</v>
      </c>
      <c r="S3457" s="38">
        <v>35</v>
      </c>
      <c r="T3457" s="36" t="s">
        <v>106</v>
      </c>
      <c r="U3457" s="36" t="s">
        <v>2902</v>
      </c>
    </row>
    <row r="3458" spans="10:21" x14ac:dyDescent="0.25">
      <c r="J3458" s="37">
        <v>43102</v>
      </c>
      <c r="K3458" s="36">
        <f t="shared" si="265"/>
        <v>2018</v>
      </c>
      <c r="L3458" s="36" t="str">
        <f t="shared" si="266"/>
        <v>January</v>
      </c>
      <c r="M3458" s="36">
        <f t="shared" si="267"/>
        <v>1</v>
      </c>
      <c r="N3458" s="36">
        <f t="shared" si="268"/>
        <v>2</v>
      </c>
      <c r="O3458" s="36" t="str">
        <f t="shared" si="269"/>
        <v>20181</v>
      </c>
      <c r="P3458" s="36" t="str">
        <f>CONCATENATE(K3458,MONTH(ExpensesDBTable[[#This Row],[Date]]))</f>
        <v>20181</v>
      </c>
      <c r="Q3458" s="36" t="s">
        <v>182</v>
      </c>
      <c r="R3458" s="36" t="s">
        <v>14</v>
      </c>
      <c r="S3458" s="38">
        <v>14.8</v>
      </c>
      <c r="T3458" s="36" t="s">
        <v>100</v>
      </c>
      <c r="U3458" s="36" t="s">
        <v>1392</v>
      </c>
    </row>
    <row r="3459" spans="10:21" x14ac:dyDescent="0.25">
      <c r="J3459" s="37">
        <v>43103</v>
      </c>
      <c r="K3459" s="36">
        <f t="shared" si="265"/>
        <v>2018</v>
      </c>
      <c r="L3459" s="36" t="str">
        <f t="shared" si="266"/>
        <v>January</v>
      </c>
      <c r="M3459" s="36">
        <f t="shared" si="267"/>
        <v>1</v>
      </c>
      <c r="N3459" s="36">
        <f t="shared" si="268"/>
        <v>3</v>
      </c>
      <c r="O3459" s="36" t="str">
        <f t="shared" si="269"/>
        <v>20181</v>
      </c>
      <c r="P3459" s="36" t="str">
        <f>CONCATENATE(K3459,MONTH(ExpensesDBTable[[#This Row],[Date]]))</f>
        <v>20181</v>
      </c>
      <c r="Q3459" s="36" t="s">
        <v>1335</v>
      </c>
      <c r="R3459" s="36" t="s">
        <v>22</v>
      </c>
      <c r="S3459" s="38">
        <v>9</v>
      </c>
      <c r="T3459" s="36" t="s">
        <v>100</v>
      </c>
      <c r="U3459" s="36" t="s">
        <v>2903</v>
      </c>
    </row>
    <row r="3460" spans="10:21" x14ac:dyDescent="0.25">
      <c r="J3460" s="37">
        <v>43103</v>
      </c>
      <c r="K3460" s="36">
        <f t="shared" si="265"/>
        <v>2018</v>
      </c>
      <c r="L3460" s="36" t="str">
        <f t="shared" si="266"/>
        <v>January</v>
      </c>
      <c r="M3460" s="36">
        <f t="shared" si="267"/>
        <v>1</v>
      </c>
      <c r="N3460" s="36">
        <f t="shared" si="268"/>
        <v>3</v>
      </c>
      <c r="O3460" s="36" t="str">
        <f t="shared" si="269"/>
        <v>20181</v>
      </c>
      <c r="P3460" s="36" t="str">
        <f>CONCATENATE(K3460,MONTH(ExpensesDBTable[[#This Row],[Date]]))</f>
        <v>20181</v>
      </c>
      <c r="Q3460" s="36" t="s">
        <v>2768</v>
      </c>
      <c r="R3460" s="36" t="s">
        <v>26</v>
      </c>
      <c r="S3460" s="38">
        <v>65</v>
      </c>
      <c r="T3460" s="36" t="s">
        <v>106</v>
      </c>
      <c r="U3460" s="36" t="s">
        <v>611</v>
      </c>
    </row>
    <row r="3461" spans="10:21" x14ac:dyDescent="0.25">
      <c r="J3461" s="37">
        <v>43103</v>
      </c>
      <c r="K3461" s="36">
        <f t="shared" si="265"/>
        <v>2018</v>
      </c>
      <c r="L3461" s="36" t="str">
        <f t="shared" si="266"/>
        <v>January</v>
      </c>
      <c r="M3461" s="36">
        <f t="shared" si="267"/>
        <v>1</v>
      </c>
      <c r="N3461" s="36">
        <f t="shared" si="268"/>
        <v>3</v>
      </c>
      <c r="O3461" s="36" t="str">
        <f t="shared" si="269"/>
        <v>20181</v>
      </c>
      <c r="P3461" s="36" t="str">
        <f>CONCATENATE(K3461,MONTH(ExpensesDBTable[[#This Row],[Date]]))</f>
        <v>20181</v>
      </c>
      <c r="Q3461" s="36" t="s">
        <v>182</v>
      </c>
      <c r="R3461" s="36" t="s">
        <v>14</v>
      </c>
      <c r="S3461" s="38">
        <v>14.8</v>
      </c>
      <c r="T3461" s="36" t="s">
        <v>100</v>
      </c>
      <c r="U3461" s="36" t="s">
        <v>1392</v>
      </c>
    </row>
    <row r="3462" spans="10:21" x14ac:dyDescent="0.25">
      <c r="J3462" s="37">
        <v>43103</v>
      </c>
      <c r="K3462" s="36">
        <f t="shared" si="265"/>
        <v>2018</v>
      </c>
      <c r="L3462" s="36" t="str">
        <f t="shared" si="266"/>
        <v>January</v>
      </c>
      <c r="M3462" s="36">
        <f t="shared" si="267"/>
        <v>1</v>
      </c>
      <c r="N3462" s="36">
        <f t="shared" si="268"/>
        <v>3</v>
      </c>
      <c r="O3462" s="36" t="str">
        <f t="shared" si="269"/>
        <v>20181</v>
      </c>
      <c r="P3462" s="36" t="str">
        <f>CONCATENATE(K3462,MONTH(ExpensesDBTable[[#This Row],[Date]]))</f>
        <v>20181</v>
      </c>
      <c r="Q3462" s="36" t="s">
        <v>119</v>
      </c>
      <c r="R3462" s="36" t="s">
        <v>14</v>
      </c>
      <c r="S3462" s="38">
        <v>10.36</v>
      </c>
      <c r="T3462" s="36" t="s">
        <v>100</v>
      </c>
      <c r="U3462" s="36" t="s">
        <v>1085</v>
      </c>
    </row>
    <row r="3463" spans="10:21" x14ac:dyDescent="0.25">
      <c r="J3463" s="37">
        <v>43103</v>
      </c>
      <c r="K3463" s="36">
        <f t="shared" si="265"/>
        <v>2018</v>
      </c>
      <c r="L3463" s="36" t="str">
        <f t="shared" si="266"/>
        <v>January</v>
      </c>
      <c r="M3463" s="36">
        <f t="shared" si="267"/>
        <v>1</v>
      </c>
      <c r="N3463" s="36">
        <f t="shared" si="268"/>
        <v>3</v>
      </c>
      <c r="O3463" s="36" t="str">
        <f t="shared" si="269"/>
        <v>20181</v>
      </c>
      <c r="P3463" s="36" t="str">
        <f>CONCATENATE(K3463,MONTH(ExpensesDBTable[[#This Row],[Date]]))</f>
        <v>20181</v>
      </c>
      <c r="Q3463" s="36" t="s">
        <v>108</v>
      </c>
      <c r="R3463" s="36" t="s">
        <v>14</v>
      </c>
      <c r="S3463" s="38">
        <v>4.29</v>
      </c>
      <c r="T3463" s="36" t="s">
        <v>100</v>
      </c>
      <c r="U3463" s="36" t="s">
        <v>2904</v>
      </c>
    </row>
    <row r="3464" spans="10:21" x14ac:dyDescent="0.25">
      <c r="J3464" s="37">
        <v>43103</v>
      </c>
      <c r="K3464" s="36">
        <f t="shared" si="265"/>
        <v>2018</v>
      </c>
      <c r="L3464" s="36" t="str">
        <f t="shared" si="266"/>
        <v>January</v>
      </c>
      <c r="M3464" s="36">
        <f t="shared" si="267"/>
        <v>1</v>
      </c>
      <c r="N3464" s="36">
        <f t="shared" si="268"/>
        <v>3</v>
      </c>
      <c r="O3464" s="36" t="str">
        <f t="shared" si="269"/>
        <v>20181</v>
      </c>
      <c r="P3464" s="36" t="str">
        <f>CONCATENATE(K3464,MONTH(ExpensesDBTable[[#This Row],[Date]]))</f>
        <v>20181</v>
      </c>
      <c r="Q3464" s="36" t="s">
        <v>182</v>
      </c>
      <c r="R3464" s="36" t="s">
        <v>14</v>
      </c>
      <c r="S3464" s="38">
        <v>7.71</v>
      </c>
      <c r="T3464" s="36" t="s">
        <v>100</v>
      </c>
      <c r="U3464" s="36" t="s">
        <v>241</v>
      </c>
    </row>
    <row r="3465" spans="10:21" x14ac:dyDescent="0.25">
      <c r="J3465" s="37">
        <v>43105</v>
      </c>
      <c r="K3465" s="36">
        <f t="shared" si="265"/>
        <v>2018</v>
      </c>
      <c r="L3465" s="36" t="str">
        <f t="shared" si="266"/>
        <v>January</v>
      </c>
      <c r="M3465" s="36">
        <f t="shared" si="267"/>
        <v>1</v>
      </c>
      <c r="N3465" s="36">
        <f t="shared" si="268"/>
        <v>5</v>
      </c>
      <c r="O3465" s="36" t="str">
        <f t="shared" si="269"/>
        <v>20181</v>
      </c>
      <c r="P3465" s="36" t="str">
        <f>CONCATENATE(K3465,MONTH(ExpensesDBTable[[#This Row],[Date]]))</f>
        <v>20181</v>
      </c>
      <c r="Q3465" s="36" t="s">
        <v>145</v>
      </c>
      <c r="R3465" s="36" t="s">
        <v>23</v>
      </c>
      <c r="S3465" s="38">
        <v>70.86</v>
      </c>
      <c r="T3465" s="36" t="s">
        <v>106</v>
      </c>
      <c r="U3465" s="36" t="s">
        <v>1537</v>
      </c>
    </row>
    <row r="3466" spans="10:21" x14ac:dyDescent="0.25">
      <c r="J3466" s="37">
        <v>43105</v>
      </c>
      <c r="K3466" s="36">
        <f t="shared" si="265"/>
        <v>2018</v>
      </c>
      <c r="L3466" s="36" t="str">
        <f t="shared" si="266"/>
        <v>January</v>
      </c>
      <c r="M3466" s="36">
        <f t="shared" si="267"/>
        <v>1</v>
      </c>
      <c r="N3466" s="36">
        <f t="shared" si="268"/>
        <v>5</v>
      </c>
      <c r="O3466" s="36" t="str">
        <f t="shared" si="269"/>
        <v>20181</v>
      </c>
      <c r="P3466" s="36" t="str">
        <f>CONCATENATE(K3466,MONTH(ExpensesDBTable[[#This Row],[Date]]))</f>
        <v>20181</v>
      </c>
      <c r="Q3466" s="36" t="s">
        <v>182</v>
      </c>
      <c r="R3466" s="36" t="s">
        <v>17</v>
      </c>
      <c r="S3466" s="38">
        <v>11.5</v>
      </c>
      <c r="T3466" s="36" t="s">
        <v>106</v>
      </c>
      <c r="U3466" s="36" t="s">
        <v>2905</v>
      </c>
    </row>
    <row r="3467" spans="10:21" x14ac:dyDescent="0.25">
      <c r="J3467" s="37">
        <v>43105</v>
      </c>
      <c r="K3467" s="36">
        <f t="shared" ref="K3467:K3530" si="270">YEAR(J3467)</f>
        <v>2018</v>
      </c>
      <c r="L3467" s="36" t="str">
        <f t="shared" ref="L3467:L3530" si="271">TEXT(DATE(1,MONTH(J3467),1),"MMMM")</f>
        <v>January</v>
      </c>
      <c r="M3467" s="36">
        <f t="shared" ref="M3467:M3530" si="272">WEEKNUM(J3467,2)</f>
        <v>1</v>
      </c>
      <c r="N3467" s="36">
        <f t="shared" ref="N3467:N3530" si="273">DAY(J3467)</f>
        <v>5</v>
      </c>
      <c r="O3467" s="36" t="str">
        <f t="shared" ref="O3467:O3530" si="274">CONCATENATE(K3467,M3467)</f>
        <v>20181</v>
      </c>
      <c r="P3467" s="36" t="str">
        <f>CONCATENATE(K3467,MONTH(ExpensesDBTable[[#This Row],[Date]]))</f>
        <v>20181</v>
      </c>
      <c r="Q3467" s="36" t="s">
        <v>182</v>
      </c>
      <c r="R3467" s="36" t="s">
        <v>14</v>
      </c>
      <c r="S3467" s="38">
        <v>2.31</v>
      </c>
      <c r="T3467" s="36" t="s">
        <v>100</v>
      </c>
      <c r="U3467" s="36" t="s">
        <v>2216</v>
      </c>
    </row>
    <row r="3468" spans="10:21" x14ac:dyDescent="0.25">
      <c r="J3468" s="37">
        <v>43105</v>
      </c>
      <c r="K3468" s="36">
        <f t="shared" si="270"/>
        <v>2018</v>
      </c>
      <c r="L3468" s="36" t="str">
        <f t="shared" si="271"/>
        <v>January</v>
      </c>
      <c r="M3468" s="36">
        <f t="shared" si="272"/>
        <v>1</v>
      </c>
      <c r="N3468" s="36">
        <f t="shared" si="273"/>
        <v>5</v>
      </c>
      <c r="O3468" s="36" t="str">
        <f t="shared" si="274"/>
        <v>20181</v>
      </c>
      <c r="P3468" s="36" t="str">
        <f>CONCATENATE(K3468,MONTH(ExpensesDBTable[[#This Row],[Date]]))</f>
        <v>20181</v>
      </c>
      <c r="Q3468" s="36" t="s">
        <v>1051</v>
      </c>
      <c r="R3468" s="36" t="s">
        <v>14</v>
      </c>
      <c r="S3468" s="38">
        <v>7.9</v>
      </c>
      <c r="T3468" s="36" t="s">
        <v>100</v>
      </c>
      <c r="U3468" s="36" t="s">
        <v>2906</v>
      </c>
    </row>
    <row r="3469" spans="10:21" x14ac:dyDescent="0.25">
      <c r="J3469" s="37">
        <v>43105</v>
      </c>
      <c r="K3469" s="36">
        <f t="shared" si="270"/>
        <v>2018</v>
      </c>
      <c r="L3469" s="36" t="str">
        <f t="shared" si="271"/>
        <v>January</v>
      </c>
      <c r="M3469" s="36">
        <f t="shared" si="272"/>
        <v>1</v>
      </c>
      <c r="N3469" s="36">
        <f t="shared" si="273"/>
        <v>5</v>
      </c>
      <c r="O3469" s="36" t="str">
        <f t="shared" si="274"/>
        <v>20181</v>
      </c>
      <c r="P3469" s="36" t="str">
        <f>CONCATENATE(K3469,MONTH(ExpensesDBTable[[#This Row],[Date]]))</f>
        <v>20181</v>
      </c>
      <c r="Q3469" s="36" t="s">
        <v>119</v>
      </c>
      <c r="R3469" s="36" t="s">
        <v>14</v>
      </c>
      <c r="S3469" s="38">
        <v>5.62</v>
      </c>
      <c r="T3469" s="36" t="s">
        <v>100</v>
      </c>
      <c r="U3469" s="36" t="s">
        <v>275</v>
      </c>
    </row>
    <row r="3470" spans="10:21" x14ac:dyDescent="0.25">
      <c r="J3470" s="37">
        <v>43105</v>
      </c>
      <c r="K3470" s="36">
        <f t="shared" si="270"/>
        <v>2018</v>
      </c>
      <c r="L3470" s="36" t="str">
        <f t="shared" si="271"/>
        <v>January</v>
      </c>
      <c r="M3470" s="36">
        <f t="shared" si="272"/>
        <v>1</v>
      </c>
      <c r="N3470" s="36">
        <f t="shared" si="273"/>
        <v>5</v>
      </c>
      <c r="O3470" s="36" t="str">
        <f t="shared" si="274"/>
        <v>20181</v>
      </c>
      <c r="P3470" s="36" t="str">
        <f>CONCATENATE(K3470,MONTH(ExpensesDBTable[[#This Row],[Date]]))</f>
        <v>20181</v>
      </c>
      <c r="Q3470" s="36" t="s">
        <v>108</v>
      </c>
      <c r="R3470" s="36" t="s">
        <v>14</v>
      </c>
      <c r="S3470" s="38">
        <v>6.25</v>
      </c>
      <c r="T3470" s="36" t="s">
        <v>100</v>
      </c>
      <c r="U3470" s="36" t="s">
        <v>2907</v>
      </c>
    </row>
    <row r="3471" spans="10:21" x14ac:dyDescent="0.25">
      <c r="J3471" s="37">
        <v>43105</v>
      </c>
      <c r="K3471" s="36">
        <f t="shared" si="270"/>
        <v>2018</v>
      </c>
      <c r="L3471" s="36" t="str">
        <f t="shared" si="271"/>
        <v>January</v>
      </c>
      <c r="M3471" s="36">
        <f t="shared" si="272"/>
        <v>1</v>
      </c>
      <c r="N3471" s="36">
        <f t="shared" si="273"/>
        <v>5</v>
      </c>
      <c r="O3471" s="36" t="str">
        <f t="shared" si="274"/>
        <v>20181</v>
      </c>
      <c r="P3471" s="36" t="str">
        <f>CONCATENATE(K3471,MONTH(ExpensesDBTable[[#This Row],[Date]]))</f>
        <v>20181</v>
      </c>
      <c r="Q3471" s="36" t="s">
        <v>108</v>
      </c>
      <c r="R3471" s="36" t="s">
        <v>14</v>
      </c>
      <c r="S3471" s="38">
        <v>18.7</v>
      </c>
      <c r="T3471" s="36" t="s">
        <v>100</v>
      </c>
      <c r="U3471" s="36" t="s">
        <v>2908</v>
      </c>
    </row>
    <row r="3472" spans="10:21" x14ac:dyDescent="0.25">
      <c r="J3472" s="37">
        <v>43105</v>
      </c>
      <c r="K3472" s="36">
        <f t="shared" si="270"/>
        <v>2018</v>
      </c>
      <c r="L3472" s="36" t="str">
        <f t="shared" si="271"/>
        <v>January</v>
      </c>
      <c r="M3472" s="36">
        <f t="shared" si="272"/>
        <v>1</v>
      </c>
      <c r="N3472" s="36">
        <f t="shared" si="273"/>
        <v>5</v>
      </c>
      <c r="O3472" s="36" t="str">
        <f t="shared" si="274"/>
        <v>20181</v>
      </c>
      <c r="P3472" s="36" t="str">
        <f>CONCATENATE(K3472,MONTH(ExpensesDBTable[[#This Row],[Date]]))</f>
        <v>20181</v>
      </c>
      <c r="Q3472" s="36" t="s">
        <v>119</v>
      </c>
      <c r="R3472" s="36" t="s">
        <v>14</v>
      </c>
      <c r="S3472" s="38">
        <v>11.79</v>
      </c>
      <c r="T3472" s="36" t="s">
        <v>100</v>
      </c>
      <c r="U3472" s="36" t="s">
        <v>2909</v>
      </c>
    </row>
    <row r="3473" spans="10:21" x14ac:dyDescent="0.25">
      <c r="J3473" s="37">
        <v>43105</v>
      </c>
      <c r="K3473" s="36">
        <f t="shared" si="270"/>
        <v>2018</v>
      </c>
      <c r="L3473" s="36" t="str">
        <f t="shared" si="271"/>
        <v>January</v>
      </c>
      <c r="M3473" s="36">
        <f t="shared" si="272"/>
        <v>1</v>
      </c>
      <c r="N3473" s="36">
        <f t="shared" si="273"/>
        <v>5</v>
      </c>
      <c r="O3473" s="36" t="str">
        <f t="shared" si="274"/>
        <v>20181</v>
      </c>
      <c r="P3473" s="36" t="str">
        <f>CONCATENATE(K3473,MONTH(ExpensesDBTable[[#This Row],[Date]]))</f>
        <v>20181</v>
      </c>
      <c r="Q3473" s="36" t="s">
        <v>1051</v>
      </c>
      <c r="R3473" s="36" t="s">
        <v>14</v>
      </c>
      <c r="S3473" s="38">
        <v>4.0999999999999996</v>
      </c>
      <c r="T3473" s="36" t="s">
        <v>100</v>
      </c>
      <c r="U3473" s="36" t="s">
        <v>2910</v>
      </c>
    </row>
    <row r="3474" spans="10:21" x14ac:dyDescent="0.25">
      <c r="J3474" s="37">
        <v>43105</v>
      </c>
      <c r="K3474" s="36">
        <f t="shared" si="270"/>
        <v>2018</v>
      </c>
      <c r="L3474" s="36" t="str">
        <f t="shared" si="271"/>
        <v>January</v>
      </c>
      <c r="M3474" s="36">
        <f t="shared" si="272"/>
        <v>1</v>
      </c>
      <c r="N3474" s="36">
        <f t="shared" si="273"/>
        <v>5</v>
      </c>
      <c r="O3474" s="36" t="str">
        <f t="shared" si="274"/>
        <v>20181</v>
      </c>
      <c r="P3474" s="36" t="str">
        <f>CONCATENATE(K3474,MONTH(ExpensesDBTable[[#This Row],[Date]]))</f>
        <v>20181</v>
      </c>
      <c r="Q3474" s="36" t="s">
        <v>182</v>
      </c>
      <c r="R3474" s="36" t="s">
        <v>14</v>
      </c>
      <c r="S3474" s="38">
        <v>6.15</v>
      </c>
      <c r="T3474" s="36" t="s">
        <v>100</v>
      </c>
      <c r="U3474" s="36" t="s">
        <v>1463</v>
      </c>
    </row>
    <row r="3475" spans="10:21" x14ac:dyDescent="0.25">
      <c r="J3475" s="37">
        <v>43105</v>
      </c>
      <c r="K3475" s="36">
        <f t="shared" si="270"/>
        <v>2018</v>
      </c>
      <c r="L3475" s="36" t="str">
        <f t="shared" si="271"/>
        <v>January</v>
      </c>
      <c r="M3475" s="36">
        <f t="shared" si="272"/>
        <v>1</v>
      </c>
      <c r="N3475" s="36">
        <f t="shared" si="273"/>
        <v>5</v>
      </c>
      <c r="O3475" s="36" t="str">
        <f t="shared" si="274"/>
        <v>20181</v>
      </c>
      <c r="P3475" s="36" t="str">
        <f>CONCATENATE(K3475,MONTH(ExpensesDBTable[[#This Row],[Date]]))</f>
        <v>20181</v>
      </c>
      <c r="Q3475" s="36" t="s">
        <v>182</v>
      </c>
      <c r="R3475" s="36" t="s">
        <v>14</v>
      </c>
      <c r="S3475" s="38">
        <v>2.35</v>
      </c>
      <c r="T3475" s="36" t="s">
        <v>100</v>
      </c>
      <c r="U3475" s="36" t="s">
        <v>159</v>
      </c>
    </row>
    <row r="3476" spans="10:21" x14ac:dyDescent="0.25">
      <c r="J3476" s="37">
        <v>43107</v>
      </c>
      <c r="K3476" s="36">
        <f t="shared" si="270"/>
        <v>2018</v>
      </c>
      <c r="L3476" s="36" t="str">
        <f t="shared" si="271"/>
        <v>January</v>
      </c>
      <c r="M3476" s="36">
        <f t="shared" si="272"/>
        <v>1</v>
      </c>
      <c r="N3476" s="36">
        <f t="shared" si="273"/>
        <v>7</v>
      </c>
      <c r="O3476" s="36" t="str">
        <f t="shared" si="274"/>
        <v>20181</v>
      </c>
      <c r="P3476" s="36" t="str">
        <f>CONCATENATE(K3476,MONTH(ExpensesDBTable[[#This Row],[Date]]))</f>
        <v>20181</v>
      </c>
      <c r="Q3476" s="36" t="s">
        <v>182</v>
      </c>
      <c r="R3476" s="36" t="s">
        <v>14</v>
      </c>
      <c r="S3476" s="38">
        <v>38.6</v>
      </c>
      <c r="T3476" s="36" t="s">
        <v>100</v>
      </c>
      <c r="U3476" s="36" t="s">
        <v>2911</v>
      </c>
    </row>
    <row r="3477" spans="10:21" x14ac:dyDescent="0.25">
      <c r="J3477" s="37">
        <v>43107</v>
      </c>
      <c r="K3477" s="36">
        <f t="shared" si="270"/>
        <v>2018</v>
      </c>
      <c r="L3477" s="36" t="str">
        <f t="shared" si="271"/>
        <v>January</v>
      </c>
      <c r="M3477" s="36">
        <f t="shared" si="272"/>
        <v>1</v>
      </c>
      <c r="N3477" s="36">
        <f t="shared" si="273"/>
        <v>7</v>
      </c>
      <c r="O3477" s="36" t="str">
        <f t="shared" si="274"/>
        <v>20181</v>
      </c>
      <c r="P3477" s="36" t="str">
        <f>CONCATENATE(K3477,MONTH(ExpensesDBTable[[#This Row],[Date]]))</f>
        <v>20181</v>
      </c>
      <c r="Q3477" s="36" t="s">
        <v>1238</v>
      </c>
      <c r="R3477" s="36" t="s">
        <v>22</v>
      </c>
      <c r="S3477" s="38">
        <v>52.62</v>
      </c>
      <c r="T3477" s="36" t="s">
        <v>106</v>
      </c>
      <c r="U3477" s="36" t="s">
        <v>2912</v>
      </c>
    </row>
    <row r="3478" spans="10:21" x14ac:dyDescent="0.25">
      <c r="J3478" s="37">
        <v>43107</v>
      </c>
      <c r="K3478" s="36">
        <f t="shared" si="270"/>
        <v>2018</v>
      </c>
      <c r="L3478" s="36" t="str">
        <f t="shared" si="271"/>
        <v>January</v>
      </c>
      <c r="M3478" s="36">
        <f t="shared" si="272"/>
        <v>1</v>
      </c>
      <c r="N3478" s="36">
        <f t="shared" si="273"/>
        <v>7</v>
      </c>
      <c r="O3478" s="36" t="str">
        <f t="shared" si="274"/>
        <v>20181</v>
      </c>
      <c r="P3478" s="36" t="str">
        <f>CONCATENATE(K3478,MONTH(ExpensesDBTable[[#This Row],[Date]]))</f>
        <v>20181</v>
      </c>
      <c r="Q3478" s="36" t="s">
        <v>182</v>
      </c>
      <c r="R3478" s="36" t="s">
        <v>14</v>
      </c>
      <c r="S3478" s="38">
        <v>5</v>
      </c>
      <c r="T3478" s="36" t="s">
        <v>100</v>
      </c>
      <c r="U3478" s="36" t="s">
        <v>287</v>
      </c>
    </row>
    <row r="3479" spans="10:21" x14ac:dyDescent="0.25">
      <c r="J3479" s="37">
        <v>43109</v>
      </c>
      <c r="K3479" s="36">
        <f t="shared" si="270"/>
        <v>2018</v>
      </c>
      <c r="L3479" s="36" t="str">
        <f t="shared" si="271"/>
        <v>January</v>
      </c>
      <c r="M3479" s="36">
        <f t="shared" si="272"/>
        <v>2</v>
      </c>
      <c r="N3479" s="36">
        <f t="shared" si="273"/>
        <v>9</v>
      </c>
      <c r="O3479" s="36" t="str">
        <f t="shared" si="274"/>
        <v>20182</v>
      </c>
      <c r="P3479" s="36" t="str">
        <f>CONCATENATE(K3479,MONTH(ExpensesDBTable[[#This Row],[Date]]))</f>
        <v>20181</v>
      </c>
      <c r="Q3479" s="36" t="s">
        <v>182</v>
      </c>
      <c r="R3479" s="36" t="s">
        <v>26</v>
      </c>
      <c r="S3479" s="38">
        <v>18</v>
      </c>
      <c r="T3479" s="36" t="s">
        <v>106</v>
      </c>
      <c r="U3479" s="36" t="s">
        <v>2913</v>
      </c>
    </row>
    <row r="3480" spans="10:21" x14ac:dyDescent="0.25">
      <c r="J3480" s="37">
        <v>43109</v>
      </c>
      <c r="K3480" s="36">
        <f t="shared" si="270"/>
        <v>2018</v>
      </c>
      <c r="L3480" s="36" t="str">
        <f t="shared" si="271"/>
        <v>January</v>
      </c>
      <c r="M3480" s="36">
        <f t="shared" si="272"/>
        <v>2</v>
      </c>
      <c r="N3480" s="36">
        <f t="shared" si="273"/>
        <v>9</v>
      </c>
      <c r="O3480" s="36" t="str">
        <f t="shared" si="274"/>
        <v>20182</v>
      </c>
      <c r="P3480" s="36" t="str">
        <f>CONCATENATE(K3480,MONTH(ExpensesDBTable[[#This Row],[Date]]))</f>
        <v>20181</v>
      </c>
      <c r="Q3480" s="36" t="s">
        <v>182</v>
      </c>
      <c r="R3480" s="36" t="s">
        <v>16</v>
      </c>
      <c r="S3480" s="38">
        <v>300</v>
      </c>
      <c r="T3480" s="36" t="s">
        <v>106</v>
      </c>
      <c r="U3480" s="36" t="s">
        <v>2865</v>
      </c>
    </row>
    <row r="3481" spans="10:21" x14ac:dyDescent="0.25">
      <c r="J3481" s="37">
        <v>43109</v>
      </c>
      <c r="K3481" s="36">
        <f t="shared" si="270"/>
        <v>2018</v>
      </c>
      <c r="L3481" s="36" t="str">
        <f t="shared" si="271"/>
        <v>January</v>
      </c>
      <c r="M3481" s="36">
        <f t="shared" si="272"/>
        <v>2</v>
      </c>
      <c r="N3481" s="36">
        <f t="shared" si="273"/>
        <v>9</v>
      </c>
      <c r="O3481" s="36" t="str">
        <f t="shared" si="274"/>
        <v>20182</v>
      </c>
      <c r="P3481" s="36" t="str">
        <f>CONCATENATE(K3481,MONTH(ExpensesDBTable[[#This Row],[Date]]))</f>
        <v>20181</v>
      </c>
      <c r="Q3481" s="36" t="s">
        <v>2507</v>
      </c>
      <c r="R3481" s="36" t="s">
        <v>26</v>
      </c>
      <c r="S3481" s="38">
        <v>478</v>
      </c>
      <c r="T3481" s="36" t="s">
        <v>106</v>
      </c>
      <c r="U3481" s="36" t="s">
        <v>2914</v>
      </c>
    </row>
    <row r="3482" spans="10:21" x14ac:dyDescent="0.25">
      <c r="J3482" s="37">
        <v>43109</v>
      </c>
      <c r="K3482" s="36">
        <f t="shared" si="270"/>
        <v>2018</v>
      </c>
      <c r="L3482" s="36" t="str">
        <f t="shared" si="271"/>
        <v>January</v>
      </c>
      <c r="M3482" s="36">
        <f t="shared" si="272"/>
        <v>2</v>
      </c>
      <c r="N3482" s="36">
        <f t="shared" si="273"/>
        <v>9</v>
      </c>
      <c r="O3482" s="36" t="str">
        <f t="shared" si="274"/>
        <v>20182</v>
      </c>
      <c r="P3482" s="36" t="str">
        <f>CONCATENATE(K3482,MONTH(ExpensesDBTable[[#This Row],[Date]]))</f>
        <v>20181</v>
      </c>
      <c r="Q3482" s="36" t="s">
        <v>2470</v>
      </c>
      <c r="R3482" s="36" t="s">
        <v>17</v>
      </c>
      <c r="S3482" s="38">
        <v>16.489999999999998</v>
      </c>
      <c r="T3482" s="36" t="s">
        <v>106</v>
      </c>
      <c r="U3482" s="36" t="s">
        <v>2915</v>
      </c>
    </row>
    <row r="3483" spans="10:21" x14ac:dyDescent="0.25">
      <c r="J3483" s="37">
        <v>43109</v>
      </c>
      <c r="K3483" s="36">
        <f t="shared" si="270"/>
        <v>2018</v>
      </c>
      <c r="L3483" s="36" t="str">
        <f t="shared" si="271"/>
        <v>January</v>
      </c>
      <c r="M3483" s="36">
        <f t="shared" si="272"/>
        <v>2</v>
      </c>
      <c r="N3483" s="36">
        <f t="shared" si="273"/>
        <v>9</v>
      </c>
      <c r="O3483" s="36" t="str">
        <f t="shared" si="274"/>
        <v>20182</v>
      </c>
      <c r="P3483" s="36" t="str">
        <f>CONCATENATE(K3483,MONTH(ExpensesDBTable[[#This Row],[Date]]))</f>
        <v>20181</v>
      </c>
      <c r="Q3483" s="36" t="s">
        <v>319</v>
      </c>
      <c r="R3483" s="36" t="s">
        <v>18</v>
      </c>
      <c r="S3483" s="38">
        <v>18.16</v>
      </c>
      <c r="T3483" s="36" t="s">
        <v>106</v>
      </c>
      <c r="U3483" s="36" t="s">
        <v>2916</v>
      </c>
    </row>
    <row r="3484" spans="10:21" x14ac:dyDescent="0.25">
      <c r="J3484" s="37">
        <v>43109</v>
      </c>
      <c r="K3484" s="36">
        <f t="shared" si="270"/>
        <v>2018</v>
      </c>
      <c r="L3484" s="36" t="str">
        <f t="shared" si="271"/>
        <v>January</v>
      </c>
      <c r="M3484" s="36">
        <f t="shared" si="272"/>
        <v>2</v>
      </c>
      <c r="N3484" s="36">
        <f t="shared" si="273"/>
        <v>9</v>
      </c>
      <c r="O3484" s="36" t="str">
        <f t="shared" si="274"/>
        <v>20182</v>
      </c>
      <c r="P3484" s="36" t="str">
        <f>CONCATENATE(K3484,MONTH(ExpensesDBTable[[#This Row],[Date]]))</f>
        <v>20181</v>
      </c>
      <c r="Q3484" s="36" t="s">
        <v>2507</v>
      </c>
      <c r="R3484" s="36" t="s">
        <v>26</v>
      </c>
      <c r="S3484" s="38">
        <v>93.55</v>
      </c>
      <c r="T3484" s="36" t="s">
        <v>106</v>
      </c>
      <c r="U3484" s="36" t="s">
        <v>2528</v>
      </c>
    </row>
    <row r="3485" spans="10:21" x14ac:dyDescent="0.25">
      <c r="J3485" s="37">
        <v>43109</v>
      </c>
      <c r="K3485" s="36">
        <f t="shared" si="270"/>
        <v>2018</v>
      </c>
      <c r="L3485" s="36" t="str">
        <f t="shared" si="271"/>
        <v>January</v>
      </c>
      <c r="M3485" s="36">
        <f t="shared" si="272"/>
        <v>2</v>
      </c>
      <c r="N3485" s="36">
        <f t="shared" si="273"/>
        <v>9</v>
      </c>
      <c r="O3485" s="36" t="str">
        <f t="shared" si="274"/>
        <v>20182</v>
      </c>
      <c r="P3485" s="36" t="str">
        <f>CONCATENATE(K3485,MONTH(ExpensesDBTable[[#This Row],[Date]]))</f>
        <v>20181</v>
      </c>
      <c r="Q3485" s="36" t="s">
        <v>2507</v>
      </c>
      <c r="R3485" s="36" t="s">
        <v>26</v>
      </c>
      <c r="S3485" s="38">
        <v>104.37</v>
      </c>
      <c r="T3485" s="36" t="s">
        <v>106</v>
      </c>
      <c r="U3485" s="36" t="s">
        <v>2917</v>
      </c>
    </row>
    <row r="3486" spans="10:21" x14ac:dyDescent="0.25">
      <c r="J3486" s="37">
        <v>43109</v>
      </c>
      <c r="K3486" s="36">
        <f t="shared" si="270"/>
        <v>2018</v>
      </c>
      <c r="L3486" s="36" t="str">
        <f t="shared" si="271"/>
        <v>January</v>
      </c>
      <c r="M3486" s="36">
        <f t="shared" si="272"/>
        <v>2</v>
      </c>
      <c r="N3486" s="36">
        <f t="shared" si="273"/>
        <v>9</v>
      </c>
      <c r="O3486" s="36" t="str">
        <f t="shared" si="274"/>
        <v>20182</v>
      </c>
      <c r="P3486" s="36" t="str">
        <f>CONCATENATE(K3486,MONTH(ExpensesDBTable[[#This Row],[Date]]))</f>
        <v>20181</v>
      </c>
      <c r="Q3486" s="36" t="s">
        <v>171</v>
      </c>
      <c r="R3486" s="36" t="s">
        <v>26</v>
      </c>
      <c r="S3486" s="38">
        <v>3</v>
      </c>
      <c r="T3486" s="36" t="s">
        <v>106</v>
      </c>
      <c r="U3486" s="36" t="s">
        <v>2918</v>
      </c>
    </row>
    <row r="3487" spans="10:21" x14ac:dyDescent="0.25">
      <c r="J3487" s="37">
        <v>43109</v>
      </c>
      <c r="K3487" s="36">
        <f t="shared" si="270"/>
        <v>2018</v>
      </c>
      <c r="L3487" s="36" t="str">
        <f t="shared" si="271"/>
        <v>January</v>
      </c>
      <c r="M3487" s="36">
        <f t="shared" si="272"/>
        <v>2</v>
      </c>
      <c r="N3487" s="36">
        <f t="shared" si="273"/>
        <v>9</v>
      </c>
      <c r="O3487" s="36" t="str">
        <f t="shared" si="274"/>
        <v>20182</v>
      </c>
      <c r="P3487" s="36" t="str">
        <f>CONCATENATE(K3487,MONTH(ExpensesDBTable[[#This Row],[Date]]))</f>
        <v>20181</v>
      </c>
      <c r="Q3487" s="36" t="s">
        <v>620</v>
      </c>
      <c r="R3487" s="36" t="s">
        <v>26</v>
      </c>
      <c r="S3487" s="38">
        <v>20</v>
      </c>
      <c r="T3487" s="36" t="s">
        <v>106</v>
      </c>
      <c r="U3487" s="36" t="s">
        <v>2919</v>
      </c>
    </row>
    <row r="3488" spans="10:21" x14ac:dyDescent="0.25">
      <c r="J3488" s="37">
        <v>43112</v>
      </c>
      <c r="K3488" s="36">
        <f t="shared" si="270"/>
        <v>2018</v>
      </c>
      <c r="L3488" s="36" t="str">
        <f t="shared" si="271"/>
        <v>January</v>
      </c>
      <c r="M3488" s="36">
        <f t="shared" si="272"/>
        <v>2</v>
      </c>
      <c r="N3488" s="36">
        <f t="shared" si="273"/>
        <v>12</v>
      </c>
      <c r="O3488" s="36" t="str">
        <f t="shared" si="274"/>
        <v>20182</v>
      </c>
      <c r="P3488" s="36" t="str">
        <f>CONCATENATE(K3488,MONTH(ExpensesDBTable[[#This Row],[Date]]))</f>
        <v>20181</v>
      </c>
      <c r="Q3488" s="36" t="s">
        <v>108</v>
      </c>
      <c r="R3488" s="36" t="s">
        <v>14</v>
      </c>
      <c r="S3488" s="38">
        <v>10.73</v>
      </c>
      <c r="T3488" s="36" t="s">
        <v>100</v>
      </c>
      <c r="U3488" s="36" t="s">
        <v>2920</v>
      </c>
    </row>
    <row r="3489" spans="10:21" x14ac:dyDescent="0.25">
      <c r="J3489" s="37">
        <v>43112</v>
      </c>
      <c r="K3489" s="36">
        <f t="shared" si="270"/>
        <v>2018</v>
      </c>
      <c r="L3489" s="36" t="str">
        <f t="shared" si="271"/>
        <v>January</v>
      </c>
      <c r="M3489" s="36">
        <f t="shared" si="272"/>
        <v>2</v>
      </c>
      <c r="N3489" s="36">
        <f t="shared" si="273"/>
        <v>12</v>
      </c>
      <c r="O3489" s="36" t="str">
        <f t="shared" si="274"/>
        <v>20182</v>
      </c>
      <c r="P3489" s="36" t="str">
        <f>CONCATENATE(K3489,MONTH(ExpensesDBTable[[#This Row],[Date]]))</f>
        <v>20181</v>
      </c>
      <c r="Q3489" s="36" t="s">
        <v>108</v>
      </c>
      <c r="R3489" s="36" t="s">
        <v>14</v>
      </c>
      <c r="S3489" s="38">
        <v>5</v>
      </c>
      <c r="T3489" s="36" t="s">
        <v>100</v>
      </c>
      <c r="U3489" s="36" t="s">
        <v>470</v>
      </c>
    </row>
    <row r="3490" spans="10:21" x14ac:dyDescent="0.25">
      <c r="J3490" s="37">
        <v>43112</v>
      </c>
      <c r="K3490" s="36">
        <f t="shared" si="270"/>
        <v>2018</v>
      </c>
      <c r="L3490" s="36" t="str">
        <f t="shared" si="271"/>
        <v>January</v>
      </c>
      <c r="M3490" s="36">
        <f t="shared" si="272"/>
        <v>2</v>
      </c>
      <c r="N3490" s="36">
        <f t="shared" si="273"/>
        <v>12</v>
      </c>
      <c r="O3490" s="36" t="str">
        <f t="shared" si="274"/>
        <v>20182</v>
      </c>
      <c r="P3490" s="36" t="str">
        <f>CONCATENATE(K3490,MONTH(ExpensesDBTable[[#This Row],[Date]]))</f>
        <v>20181</v>
      </c>
      <c r="Q3490" s="36" t="s">
        <v>2768</v>
      </c>
      <c r="R3490" s="36" t="s">
        <v>26</v>
      </c>
      <c r="S3490" s="38">
        <v>292.82</v>
      </c>
      <c r="T3490" s="36" t="s">
        <v>106</v>
      </c>
      <c r="U3490" s="36" t="s">
        <v>2921</v>
      </c>
    </row>
    <row r="3491" spans="10:21" x14ac:dyDescent="0.25">
      <c r="J3491" s="37">
        <v>43112</v>
      </c>
      <c r="K3491" s="36">
        <f t="shared" si="270"/>
        <v>2018</v>
      </c>
      <c r="L3491" s="36" t="str">
        <f t="shared" si="271"/>
        <v>January</v>
      </c>
      <c r="M3491" s="36">
        <f t="shared" si="272"/>
        <v>2</v>
      </c>
      <c r="N3491" s="36">
        <f t="shared" si="273"/>
        <v>12</v>
      </c>
      <c r="O3491" s="36" t="str">
        <f t="shared" si="274"/>
        <v>20182</v>
      </c>
      <c r="P3491" s="36" t="str">
        <f>CONCATENATE(K3491,MONTH(ExpensesDBTable[[#This Row],[Date]]))</f>
        <v>20181</v>
      </c>
      <c r="Q3491" s="36" t="s">
        <v>182</v>
      </c>
      <c r="R3491" s="36" t="s">
        <v>26</v>
      </c>
      <c r="S3491" s="38">
        <v>2.5</v>
      </c>
      <c r="T3491" s="36" t="s">
        <v>106</v>
      </c>
      <c r="U3491" s="36" t="s">
        <v>2922</v>
      </c>
    </row>
    <row r="3492" spans="10:21" x14ac:dyDescent="0.25">
      <c r="J3492" s="37">
        <v>43112</v>
      </c>
      <c r="K3492" s="36">
        <f t="shared" si="270"/>
        <v>2018</v>
      </c>
      <c r="L3492" s="36" t="str">
        <f t="shared" si="271"/>
        <v>January</v>
      </c>
      <c r="M3492" s="36">
        <f t="shared" si="272"/>
        <v>2</v>
      </c>
      <c r="N3492" s="36">
        <f t="shared" si="273"/>
        <v>12</v>
      </c>
      <c r="O3492" s="36" t="str">
        <f t="shared" si="274"/>
        <v>20182</v>
      </c>
      <c r="P3492" s="36" t="str">
        <f>CONCATENATE(K3492,MONTH(ExpensesDBTable[[#This Row],[Date]]))</f>
        <v>20181</v>
      </c>
      <c r="Q3492" s="36" t="s">
        <v>182</v>
      </c>
      <c r="R3492" s="36" t="s">
        <v>17</v>
      </c>
      <c r="S3492" s="38">
        <v>8.5</v>
      </c>
      <c r="T3492" s="36" t="s">
        <v>100</v>
      </c>
      <c r="U3492" s="36" t="s">
        <v>1504</v>
      </c>
    </row>
    <row r="3493" spans="10:21" x14ac:dyDescent="0.25">
      <c r="J3493" s="37">
        <v>43112</v>
      </c>
      <c r="K3493" s="36">
        <f t="shared" si="270"/>
        <v>2018</v>
      </c>
      <c r="L3493" s="36" t="str">
        <f t="shared" si="271"/>
        <v>January</v>
      </c>
      <c r="M3493" s="36">
        <f t="shared" si="272"/>
        <v>2</v>
      </c>
      <c r="N3493" s="36">
        <f t="shared" si="273"/>
        <v>12</v>
      </c>
      <c r="O3493" s="36" t="str">
        <f t="shared" si="274"/>
        <v>20182</v>
      </c>
      <c r="P3493" s="36" t="str">
        <f>CONCATENATE(K3493,MONTH(ExpensesDBTable[[#This Row],[Date]]))</f>
        <v>20181</v>
      </c>
      <c r="Q3493" s="36" t="s">
        <v>2848</v>
      </c>
      <c r="R3493" s="36" t="s">
        <v>23</v>
      </c>
      <c r="S3493" s="38">
        <v>80</v>
      </c>
      <c r="T3493" s="36" t="s">
        <v>106</v>
      </c>
      <c r="U3493" s="36" t="s">
        <v>1492</v>
      </c>
    </row>
    <row r="3494" spans="10:21" x14ac:dyDescent="0.25">
      <c r="J3494" s="37">
        <v>43112</v>
      </c>
      <c r="K3494" s="36">
        <f t="shared" si="270"/>
        <v>2018</v>
      </c>
      <c r="L3494" s="36" t="str">
        <f t="shared" si="271"/>
        <v>January</v>
      </c>
      <c r="M3494" s="36">
        <f t="shared" si="272"/>
        <v>2</v>
      </c>
      <c r="N3494" s="36">
        <f t="shared" si="273"/>
        <v>12</v>
      </c>
      <c r="O3494" s="36" t="str">
        <f t="shared" si="274"/>
        <v>20182</v>
      </c>
      <c r="P3494" s="36" t="str">
        <f>CONCATENATE(K3494,MONTH(ExpensesDBTable[[#This Row],[Date]]))</f>
        <v>20181</v>
      </c>
      <c r="Q3494" s="36" t="s">
        <v>182</v>
      </c>
      <c r="R3494" s="36" t="s">
        <v>18</v>
      </c>
      <c r="S3494" s="38">
        <v>19.13</v>
      </c>
      <c r="T3494" s="36" t="s">
        <v>106</v>
      </c>
      <c r="U3494" s="36" t="s">
        <v>2923</v>
      </c>
    </row>
    <row r="3495" spans="10:21" x14ac:dyDescent="0.25">
      <c r="J3495" s="37">
        <v>43112</v>
      </c>
      <c r="K3495" s="36">
        <f t="shared" si="270"/>
        <v>2018</v>
      </c>
      <c r="L3495" s="36" t="str">
        <f t="shared" si="271"/>
        <v>January</v>
      </c>
      <c r="M3495" s="36">
        <f t="shared" si="272"/>
        <v>2</v>
      </c>
      <c r="N3495" s="36">
        <f t="shared" si="273"/>
        <v>12</v>
      </c>
      <c r="O3495" s="36" t="str">
        <f t="shared" si="274"/>
        <v>20182</v>
      </c>
      <c r="P3495" s="36" t="str">
        <f>CONCATENATE(K3495,MONTH(ExpensesDBTable[[#This Row],[Date]]))</f>
        <v>20181</v>
      </c>
      <c r="Q3495" s="36" t="s">
        <v>171</v>
      </c>
      <c r="R3495" s="36" t="s">
        <v>14</v>
      </c>
      <c r="S3495" s="38">
        <v>15</v>
      </c>
      <c r="T3495" s="36" t="s">
        <v>106</v>
      </c>
      <c r="U3495" s="36" t="s">
        <v>2924</v>
      </c>
    </row>
    <row r="3496" spans="10:21" x14ac:dyDescent="0.25">
      <c r="J3496" s="37">
        <v>43112</v>
      </c>
      <c r="K3496" s="36">
        <f t="shared" si="270"/>
        <v>2018</v>
      </c>
      <c r="L3496" s="36" t="str">
        <f t="shared" si="271"/>
        <v>January</v>
      </c>
      <c r="M3496" s="36">
        <f t="shared" si="272"/>
        <v>2</v>
      </c>
      <c r="N3496" s="36">
        <f t="shared" si="273"/>
        <v>12</v>
      </c>
      <c r="O3496" s="36" t="str">
        <f t="shared" si="274"/>
        <v>20182</v>
      </c>
      <c r="P3496" s="36" t="str">
        <f>CONCATENATE(K3496,MONTH(ExpensesDBTable[[#This Row],[Date]]))</f>
        <v>20181</v>
      </c>
      <c r="Q3496" s="36" t="s">
        <v>119</v>
      </c>
      <c r="R3496" s="36" t="s">
        <v>14</v>
      </c>
      <c r="S3496" s="38">
        <v>11.09</v>
      </c>
      <c r="T3496" s="36" t="s">
        <v>100</v>
      </c>
      <c r="U3496" s="36" t="s">
        <v>2925</v>
      </c>
    </row>
    <row r="3497" spans="10:21" x14ac:dyDescent="0.25">
      <c r="J3497" s="37">
        <v>43112</v>
      </c>
      <c r="K3497" s="36">
        <f t="shared" si="270"/>
        <v>2018</v>
      </c>
      <c r="L3497" s="36" t="str">
        <f t="shared" si="271"/>
        <v>January</v>
      </c>
      <c r="M3497" s="36">
        <f t="shared" si="272"/>
        <v>2</v>
      </c>
      <c r="N3497" s="36">
        <f t="shared" si="273"/>
        <v>12</v>
      </c>
      <c r="O3497" s="36" t="str">
        <f t="shared" si="274"/>
        <v>20182</v>
      </c>
      <c r="P3497" s="36" t="str">
        <f>CONCATENATE(K3497,MONTH(ExpensesDBTable[[#This Row],[Date]]))</f>
        <v>20181</v>
      </c>
      <c r="Q3497" s="36" t="s">
        <v>108</v>
      </c>
      <c r="R3497" s="36" t="s">
        <v>14</v>
      </c>
      <c r="S3497" s="38">
        <v>11.99</v>
      </c>
      <c r="T3497" s="36" t="s">
        <v>100</v>
      </c>
      <c r="U3497" s="36" t="s">
        <v>2926</v>
      </c>
    </row>
    <row r="3498" spans="10:21" x14ac:dyDescent="0.25">
      <c r="J3498" s="37">
        <v>43114</v>
      </c>
      <c r="K3498" s="36">
        <f t="shared" si="270"/>
        <v>2018</v>
      </c>
      <c r="L3498" s="36" t="str">
        <f t="shared" si="271"/>
        <v>January</v>
      </c>
      <c r="M3498" s="36">
        <f t="shared" si="272"/>
        <v>2</v>
      </c>
      <c r="N3498" s="36">
        <f t="shared" si="273"/>
        <v>14</v>
      </c>
      <c r="O3498" s="36" t="str">
        <f t="shared" si="274"/>
        <v>20182</v>
      </c>
      <c r="P3498" s="36" t="str">
        <f>CONCATENATE(K3498,MONTH(ExpensesDBTable[[#This Row],[Date]]))</f>
        <v>20181</v>
      </c>
      <c r="Q3498" s="36" t="s">
        <v>130</v>
      </c>
      <c r="R3498" s="36" t="s">
        <v>14</v>
      </c>
      <c r="S3498" s="38">
        <v>15</v>
      </c>
      <c r="T3498" s="36" t="s">
        <v>100</v>
      </c>
      <c r="U3498" s="36" t="s">
        <v>2927</v>
      </c>
    </row>
    <row r="3499" spans="10:21" x14ac:dyDescent="0.25">
      <c r="J3499" s="37">
        <v>43114</v>
      </c>
      <c r="K3499" s="36">
        <f t="shared" si="270"/>
        <v>2018</v>
      </c>
      <c r="L3499" s="36" t="str">
        <f t="shared" si="271"/>
        <v>January</v>
      </c>
      <c r="M3499" s="36">
        <f t="shared" si="272"/>
        <v>2</v>
      </c>
      <c r="N3499" s="36">
        <f t="shared" si="273"/>
        <v>14</v>
      </c>
      <c r="O3499" s="36" t="str">
        <f t="shared" si="274"/>
        <v>20182</v>
      </c>
      <c r="P3499" s="36" t="str">
        <f>CONCATENATE(K3499,MONTH(ExpensesDBTable[[#This Row],[Date]]))</f>
        <v>20181</v>
      </c>
      <c r="Q3499" s="36" t="s">
        <v>1051</v>
      </c>
      <c r="R3499" s="36" t="s">
        <v>14</v>
      </c>
      <c r="S3499" s="38">
        <v>16.21</v>
      </c>
      <c r="T3499" s="36" t="s">
        <v>100</v>
      </c>
      <c r="U3499" s="36" t="s">
        <v>2928</v>
      </c>
    </row>
    <row r="3500" spans="10:21" x14ac:dyDescent="0.25">
      <c r="J3500" s="37">
        <v>43114</v>
      </c>
      <c r="K3500" s="36">
        <f t="shared" si="270"/>
        <v>2018</v>
      </c>
      <c r="L3500" s="36" t="str">
        <f t="shared" si="271"/>
        <v>January</v>
      </c>
      <c r="M3500" s="36">
        <f t="shared" si="272"/>
        <v>2</v>
      </c>
      <c r="N3500" s="36">
        <f t="shared" si="273"/>
        <v>14</v>
      </c>
      <c r="O3500" s="36" t="str">
        <f t="shared" si="274"/>
        <v>20182</v>
      </c>
      <c r="P3500" s="36" t="str">
        <f>CONCATENATE(K3500,MONTH(ExpensesDBTable[[#This Row],[Date]]))</f>
        <v>20181</v>
      </c>
      <c r="Q3500" s="36" t="s">
        <v>119</v>
      </c>
      <c r="R3500" s="36" t="s">
        <v>14</v>
      </c>
      <c r="S3500" s="38">
        <v>19.52</v>
      </c>
      <c r="T3500" s="36" t="s">
        <v>100</v>
      </c>
      <c r="U3500" s="36" t="s">
        <v>2929</v>
      </c>
    </row>
    <row r="3501" spans="10:21" x14ac:dyDescent="0.25">
      <c r="J3501" s="37">
        <v>43114</v>
      </c>
      <c r="K3501" s="36">
        <f t="shared" si="270"/>
        <v>2018</v>
      </c>
      <c r="L3501" s="36" t="str">
        <f t="shared" si="271"/>
        <v>January</v>
      </c>
      <c r="M3501" s="36">
        <f t="shared" si="272"/>
        <v>2</v>
      </c>
      <c r="N3501" s="36">
        <f t="shared" si="273"/>
        <v>14</v>
      </c>
      <c r="O3501" s="36" t="str">
        <f t="shared" si="274"/>
        <v>20182</v>
      </c>
      <c r="P3501" s="36" t="str">
        <f>CONCATENATE(K3501,MONTH(ExpensesDBTable[[#This Row],[Date]]))</f>
        <v>20181</v>
      </c>
      <c r="Q3501" s="36" t="s">
        <v>122</v>
      </c>
      <c r="R3501" s="36" t="s">
        <v>11</v>
      </c>
      <c r="S3501" s="38">
        <v>15.99</v>
      </c>
      <c r="T3501" s="36" t="s">
        <v>100</v>
      </c>
      <c r="U3501" s="36" t="s">
        <v>481</v>
      </c>
    </row>
    <row r="3502" spans="10:21" x14ac:dyDescent="0.25">
      <c r="J3502" s="37">
        <v>43116</v>
      </c>
      <c r="K3502" s="36">
        <f t="shared" si="270"/>
        <v>2018</v>
      </c>
      <c r="L3502" s="36" t="str">
        <f t="shared" si="271"/>
        <v>January</v>
      </c>
      <c r="M3502" s="36">
        <f t="shared" si="272"/>
        <v>3</v>
      </c>
      <c r="N3502" s="36">
        <f t="shared" si="273"/>
        <v>16</v>
      </c>
      <c r="O3502" s="36" t="str">
        <f t="shared" si="274"/>
        <v>20183</v>
      </c>
      <c r="P3502" s="36" t="str">
        <f>CONCATENATE(K3502,MONTH(ExpensesDBTable[[#This Row],[Date]]))</f>
        <v>20181</v>
      </c>
      <c r="Q3502" s="36" t="s">
        <v>108</v>
      </c>
      <c r="R3502" s="36" t="s">
        <v>14</v>
      </c>
      <c r="S3502" s="38">
        <v>8.5</v>
      </c>
      <c r="T3502" s="36" t="s">
        <v>100</v>
      </c>
      <c r="U3502" s="36" t="s">
        <v>2930</v>
      </c>
    </row>
    <row r="3503" spans="10:21" x14ac:dyDescent="0.25">
      <c r="J3503" s="37">
        <v>43116</v>
      </c>
      <c r="K3503" s="36">
        <f t="shared" si="270"/>
        <v>2018</v>
      </c>
      <c r="L3503" s="36" t="str">
        <f t="shared" si="271"/>
        <v>January</v>
      </c>
      <c r="M3503" s="36">
        <f t="shared" si="272"/>
        <v>3</v>
      </c>
      <c r="N3503" s="36">
        <f t="shared" si="273"/>
        <v>16</v>
      </c>
      <c r="O3503" s="36" t="str">
        <f t="shared" si="274"/>
        <v>20183</v>
      </c>
      <c r="P3503" s="36" t="str">
        <f>CONCATENATE(K3503,MONTH(ExpensesDBTable[[#This Row],[Date]]))</f>
        <v>20181</v>
      </c>
      <c r="Q3503" s="36" t="s">
        <v>182</v>
      </c>
      <c r="R3503" s="36" t="s">
        <v>26</v>
      </c>
      <c r="S3503" s="38">
        <v>33.4</v>
      </c>
      <c r="T3503" s="36" t="s">
        <v>106</v>
      </c>
      <c r="U3503" s="36" t="s">
        <v>2931</v>
      </c>
    </row>
    <row r="3504" spans="10:21" x14ac:dyDescent="0.25">
      <c r="J3504" s="37">
        <v>43116</v>
      </c>
      <c r="K3504" s="36">
        <f t="shared" si="270"/>
        <v>2018</v>
      </c>
      <c r="L3504" s="36" t="str">
        <f t="shared" si="271"/>
        <v>January</v>
      </c>
      <c r="M3504" s="36">
        <f t="shared" si="272"/>
        <v>3</v>
      </c>
      <c r="N3504" s="36">
        <f t="shared" si="273"/>
        <v>16</v>
      </c>
      <c r="O3504" s="36" t="str">
        <f t="shared" si="274"/>
        <v>20183</v>
      </c>
      <c r="P3504" s="36" t="str">
        <f>CONCATENATE(K3504,MONTH(ExpensesDBTable[[#This Row],[Date]]))</f>
        <v>20181</v>
      </c>
      <c r="Q3504" s="36" t="s">
        <v>2768</v>
      </c>
      <c r="R3504" s="36" t="s">
        <v>26</v>
      </c>
      <c r="S3504" s="38">
        <v>77.099999999999994</v>
      </c>
      <c r="T3504" s="36" t="s">
        <v>106</v>
      </c>
      <c r="U3504" s="36" t="s">
        <v>2932</v>
      </c>
    </row>
    <row r="3505" spans="10:21" x14ac:dyDescent="0.25">
      <c r="J3505" s="37">
        <v>43116</v>
      </c>
      <c r="K3505" s="36">
        <f t="shared" si="270"/>
        <v>2018</v>
      </c>
      <c r="L3505" s="36" t="str">
        <f t="shared" si="271"/>
        <v>January</v>
      </c>
      <c r="M3505" s="36">
        <f t="shared" si="272"/>
        <v>3</v>
      </c>
      <c r="N3505" s="36">
        <f t="shared" si="273"/>
        <v>16</v>
      </c>
      <c r="O3505" s="36" t="str">
        <f t="shared" si="274"/>
        <v>20183</v>
      </c>
      <c r="P3505" s="36" t="str">
        <f>CONCATENATE(K3505,MONTH(ExpensesDBTable[[#This Row],[Date]]))</f>
        <v>20181</v>
      </c>
      <c r="Q3505" s="36" t="s">
        <v>1059</v>
      </c>
      <c r="R3505" s="36" t="s">
        <v>17</v>
      </c>
      <c r="S3505" s="38">
        <v>217</v>
      </c>
      <c r="T3505" s="36" t="s">
        <v>106</v>
      </c>
      <c r="U3505" s="36" t="s">
        <v>1927</v>
      </c>
    </row>
    <row r="3506" spans="10:21" x14ac:dyDescent="0.25">
      <c r="J3506" s="37">
        <v>43116</v>
      </c>
      <c r="K3506" s="36">
        <f t="shared" si="270"/>
        <v>2018</v>
      </c>
      <c r="L3506" s="36" t="str">
        <f t="shared" si="271"/>
        <v>January</v>
      </c>
      <c r="M3506" s="36">
        <f t="shared" si="272"/>
        <v>3</v>
      </c>
      <c r="N3506" s="36">
        <f t="shared" si="273"/>
        <v>16</v>
      </c>
      <c r="O3506" s="36" t="str">
        <f t="shared" si="274"/>
        <v>20183</v>
      </c>
      <c r="P3506" s="36" t="str">
        <f>CONCATENATE(K3506,MONTH(ExpensesDBTable[[#This Row],[Date]]))</f>
        <v>20181</v>
      </c>
      <c r="Q3506" s="36" t="s">
        <v>1051</v>
      </c>
      <c r="R3506" s="36" t="s">
        <v>14</v>
      </c>
      <c r="S3506" s="38">
        <v>26.39</v>
      </c>
      <c r="T3506" s="36" t="s">
        <v>100</v>
      </c>
      <c r="U3506" s="36" t="s">
        <v>2933</v>
      </c>
    </row>
    <row r="3507" spans="10:21" x14ac:dyDescent="0.25">
      <c r="J3507" s="37">
        <v>43117</v>
      </c>
      <c r="K3507" s="36">
        <f t="shared" si="270"/>
        <v>2018</v>
      </c>
      <c r="L3507" s="36" t="str">
        <f t="shared" si="271"/>
        <v>January</v>
      </c>
      <c r="M3507" s="36">
        <f t="shared" si="272"/>
        <v>3</v>
      </c>
      <c r="N3507" s="36">
        <f t="shared" si="273"/>
        <v>17</v>
      </c>
      <c r="O3507" s="36" t="str">
        <f t="shared" si="274"/>
        <v>20183</v>
      </c>
      <c r="P3507" s="36" t="str">
        <f>CONCATENATE(K3507,MONTH(ExpensesDBTable[[#This Row],[Date]]))</f>
        <v>20181</v>
      </c>
      <c r="Q3507" s="36" t="s">
        <v>182</v>
      </c>
      <c r="R3507" s="36" t="s">
        <v>17</v>
      </c>
      <c r="S3507" s="38">
        <v>17</v>
      </c>
      <c r="T3507" s="36" t="s">
        <v>106</v>
      </c>
      <c r="U3507" s="36" t="s">
        <v>1634</v>
      </c>
    </row>
    <row r="3508" spans="10:21" x14ac:dyDescent="0.25">
      <c r="J3508" s="37">
        <v>43117</v>
      </c>
      <c r="K3508" s="36">
        <f t="shared" si="270"/>
        <v>2018</v>
      </c>
      <c r="L3508" s="36" t="str">
        <f t="shared" si="271"/>
        <v>January</v>
      </c>
      <c r="M3508" s="36">
        <f t="shared" si="272"/>
        <v>3</v>
      </c>
      <c r="N3508" s="36">
        <f t="shared" si="273"/>
        <v>17</v>
      </c>
      <c r="O3508" s="36" t="str">
        <f t="shared" si="274"/>
        <v>20183</v>
      </c>
      <c r="P3508" s="36" t="str">
        <f>CONCATENATE(K3508,MONTH(ExpensesDBTable[[#This Row],[Date]]))</f>
        <v>20181</v>
      </c>
      <c r="Q3508" s="36" t="s">
        <v>1192</v>
      </c>
      <c r="R3508" s="36" t="s">
        <v>21</v>
      </c>
      <c r="S3508" s="38">
        <v>1520</v>
      </c>
      <c r="T3508" s="36" t="s">
        <v>106</v>
      </c>
      <c r="U3508" s="36" t="s">
        <v>2934</v>
      </c>
    </row>
    <row r="3509" spans="10:21" x14ac:dyDescent="0.25">
      <c r="J3509" s="37">
        <v>43118</v>
      </c>
      <c r="K3509" s="36">
        <f t="shared" si="270"/>
        <v>2018</v>
      </c>
      <c r="L3509" s="36" t="str">
        <f t="shared" si="271"/>
        <v>January</v>
      </c>
      <c r="M3509" s="36">
        <f t="shared" si="272"/>
        <v>3</v>
      </c>
      <c r="N3509" s="36">
        <f t="shared" si="273"/>
        <v>18</v>
      </c>
      <c r="O3509" s="36" t="str">
        <f t="shared" si="274"/>
        <v>20183</v>
      </c>
      <c r="P3509" s="36" t="str">
        <f>CONCATENATE(K3509,MONTH(ExpensesDBTable[[#This Row],[Date]]))</f>
        <v>20181</v>
      </c>
      <c r="Q3509" s="36" t="s">
        <v>1051</v>
      </c>
      <c r="R3509" s="36" t="s">
        <v>14</v>
      </c>
      <c r="S3509" s="38">
        <v>7.4</v>
      </c>
      <c r="T3509" s="36" t="s">
        <v>100</v>
      </c>
      <c r="U3509" s="36" t="s">
        <v>2935</v>
      </c>
    </row>
    <row r="3510" spans="10:21" x14ac:dyDescent="0.25">
      <c r="J3510" s="37">
        <v>43118</v>
      </c>
      <c r="K3510" s="36">
        <f t="shared" si="270"/>
        <v>2018</v>
      </c>
      <c r="L3510" s="36" t="str">
        <f t="shared" si="271"/>
        <v>January</v>
      </c>
      <c r="M3510" s="36">
        <f t="shared" si="272"/>
        <v>3</v>
      </c>
      <c r="N3510" s="36">
        <f t="shared" si="273"/>
        <v>18</v>
      </c>
      <c r="O3510" s="36" t="str">
        <f t="shared" si="274"/>
        <v>20183</v>
      </c>
      <c r="P3510" s="36" t="str">
        <f>CONCATENATE(K3510,MONTH(ExpensesDBTable[[#This Row],[Date]]))</f>
        <v>20181</v>
      </c>
      <c r="Q3510" s="36" t="s">
        <v>182</v>
      </c>
      <c r="R3510" s="36" t="s">
        <v>14</v>
      </c>
      <c r="S3510" s="38">
        <v>7.77</v>
      </c>
      <c r="T3510" s="36" t="s">
        <v>100</v>
      </c>
      <c r="U3510" s="36" t="s">
        <v>2936</v>
      </c>
    </row>
    <row r="3511" spans="10:21" x14ac:dyDescent="0.25">
      <c r="J3511" s="37">
        <v>43118</v>
      </c>
      <c r="K3511" s="36">
        <f t="shared" si="270"/>
        <v>2018</v>
      </c>
      <c r="L3511" s="36" t="str">
        <f t="shared" si="271"/>
        <v>January</v>
      </c>
      <c r="M3511" s="36">
        <f t="shared" si="272"/>
        <v>3</v>
      </c>
      <c r="N3511" s="36">
        <f t="shared" si="273"/>
        <v>18</v>
      </c>
      <c r="O3511" s="36" t="str">
        <f t="shared" si="274"/>
        <v>20183</v>
      </c>
      <c r="P3511" s="36" t="str">
        <f>CONCATENATE(K3511,MONTH(ExpensesDBTable[[#This Row],[Date]]))</f>
        <v>20181</v>
      </c>
      <c r="Q3511" s="36" t="s">
        <v>119</v>
      </c>
      <c r="R3511" s="36" t="s">
        <v>14</v>
      </c>
      <c r="S3511" s="38">
        <v>4.82</v>
      </c>
      <c r="T3511" s="36" t="s">
        <v>100</v>
      </c>
      <c r="U3511" s="36" t="s">
        <v>307</v>
      </c>
    </row>
    <row r="3512" spans="10:21" x14ac:dyDescent="0.25">
      <c r="J3512" s="37">
        <v>43118</v>
      </c>
      <c r="K3512" s="36">
        <f t="shared" si="270"/>
        <v>2018</v>
      </c>
      <c r="L3512" s="36" t="str">
        <f t="shared" si="271"/>
        <v>January</v>
      </c>
      <c r="M3512" s="36">
        <f t="shared" si="272"/>
        <v>3</v>
      </c>
      <c r="N3512" s="36">
        <f t="shared" si="273"/>
        <v>18</v>
      </c>
      <c r="O3512" s="36" t="str">
        <f t="shared" si="274"/>
        <v>20183</v>
      </c>
      <c r="P3512" s="36" t="str">
        <f>CONCATENATE(K3512,MONTH(ExpensesDBTable[[#This Row],[Date]]))</f>
        <v>20181</v>
      </c>
      <c r="Q3512" s="36" t="s">
        <v>108</v>
      </c>
      <c r="R3512" s="36" t="s">
        <v>14</v>
      </c>
      <c r="S3512" s="38">
        <v>16.12</v>
      </c>
      <c r="T3512" s="36" t="s">
        <v>100</v>
      </c>
      <c r="U3512" s="36" t="s">
        <v>2937</v>
      </c>
    </row>
    <row r="3513" spans="10:21" x14ac:dyDescent="0.25">
      <c r="J3513" s="37">
        <v>43118</v>
      </c>
      <c r="K3513" s="36">
        <f t="shared" si="270"/>
        <v>2018</v>
      </c>
      <c r="L3513" s="36" t="str">
        <f t="shared" si="271"/>
        <v>January</v>
      </c>
      <c r="M3513" s="36">
        <f t="shared" si="272"/>
        <v>3</v>
      </c>
      <c r="N3513" s="36">
        <f t="shared" si="273"/>
        <v>18</v>
      </c>
      <c r="O3513" s="36" t="str">
        <f t="shared" si="274"/>
        <v>20183</v>
      </c>
      <c r="P3513" s="36" t="str">
        <f>CONCATENATE(K3513,MONTH(ExpensesDBTable[[#This Row],[Date]]))</f>
        <v>20181</v>
      </c>
      <c r="Q3513" s="36" t="s">
        <v>155</v>
      </c>
      <c r="R3513" s="36" t="s">
        <v>18</v>
      </c>
      <c r="S3513" s="38">
        <v>39</v>
      </c>
      <c r="T3513" s="36" t="s">
        <v>106</v>
      </c>
      <c r="U3513" s="36" t="s">
        <v>2938</v>
      </c>
    </row>
    <row r="3514" spans="10:21" x14ac:dyDescent="0.25">
      <c r="J3514" s="37">
        <v>43119</v>
      </c>
      <c r="K3514" s="36">
        <f t="shared" si="270"/>
        <v>2018</v>
      </c>
      <c r="L3514" s="36" t="str">
        <f t="shared" si="271"/>
        <v>January</v>
      </c>
      <c r="M3514" s="36">
        <f t="shared" si="272"/>
        <v>3</v>
      </c>
      <c r="N3514" s="36">
        <f t="shared" si="273"/>
        <v>19</v>
      </c>
      <c r="O3514" s="36" t="str">
        <f t="shared" si="274"/>
        <v>20183</v>
      </c>
      <c r="P3514" s="36" t="str">
        <f>CONCATENATE(K3514,MONTH(ExpensesDBTable[[#This Row],[Date]]))</f>
        <v>20181</v>
      </c>
      <c r="Q3514" s="36" t="s">
        <v>2939</v>
      </c>
      <c r="R3514" s="36" t="s">
        <v>18</v>
      </c>
      <c r="S3514" s="38">
        <v>40</v>
      </c>
      <c r="T3514" s="36" t="s">
        <v>106</v>
      </c>
      <c r="U3514" s="36" t="s">
        <v>2940</v>
      </c>
    </row>
    <row r="3515" spans="10:21" x14ac:dyDescent="0.25">
      <c r="J3515" s="37">
        <v>43119</v>
      </c>
      <c r="K3515" s="36">
        <f t="shared" si="270"/>
        <v>2018</v>
      </c>
      <c r="L3515" s="36" t="str">
        <f t="shared" si="271"/>
        <v>January</v>
      </c>
      <c r="M3515" s="36">
        <f t="shared" si="272"/>
        <v>3</v>
      </c>
      <c r="N3515" s="36">
        <f t="shared" si="273"/>
        <v>19</v>
      </c>
      <c r="O3515" s="36" t="str">
        <f t="shared" si="274"/>
        <v>20183</v>
      </c>
      <c r="P3515" s="36" t="str">
        <f>CONCATENATE(K3515,MONTH(ExpensesDBTable[[#This Row],[Date]]))</f>
        <v>20181</v>
      </c>
      <c r="Q3515" s="36" t="s">
        <v>122</v>
      </c>
      <c r="R3515" s="36" t="s">
        <v>11</v>
      </c>
      <c r="S3515" s="38">
        <v>10</v>
      </c>
      <c r="T3515" s="36" t="s">
        <v>100</v>
      </c>
      <c r="U3515" s="36" t="s">
        <v>548</v>
      </c>
    </row>
    <row r="3516" spans="10:21" x14ac:dyDescent="0.25">
      <c r="J3516" s="37">
        <v>43119</v>
      </c>
      <c r="K3516" s="36">
        <f t="shared" si="270"/>
        <v>2018</v>
      </c>
      <c r="L3516" s="36" t="str">
        <f t="shared" si="271"/>
        <v>January</v>
      </c>
      <c r="M3516" s="36">
        <f t="shared" si="272"/>
        <v>3</v>
      </c>
      <c r="N3516" s="36">
        <f t="shared" si="273"/>
        <v>19</v>
      </c>
      <c r="O3516" s="36" t="str">
        <f t="shared" si="274"/>
        <v>20183</v>
      </c>
      <c r="P3516" s="36" t="str">
        <f>CONCATENATE(K3516,MONTH(ExpensesDBTable[[#This Row],[Date]]))</f>
        <v>20181</v>
      </c>
      <c r="Q3516" s="36" t="s">
        <v>119</v>
      </c>
      <c r="R3516" s="36" t="s">
        <v>14</v>
      </c>
      <c r="S3516" s="38">
        <v>15.55</v>
      </c>
      <c r="T3516" s="36" t="s">
        <v>100</v>
      </c>
      <c r="U3516" s="36" t="s">
        <v>2941</v>
      </c>
    </row>
    <row r="3517" spans="10:21" x14ac:dyDescent="0.25">
      <c r="J3517" s="37">
        <v>43120</v>
      </c>
      <c r="K3517" s="36">
        <f t="shared" si="270"/>
        <v>2018</v>
      </c>
      <c r="L3517" s="36" t="str">
        <f t="shared" si="271"/>
        <v>January</v>
      </c>
      <c r="M3517" s="36">
        <f t="shared" si="272"/>
        <v>3</v>
      </c>
      <c r="N3517" s="36">
        <f t="shared" si="273"/>
        <v>20</v>
      </c>
      <c r="O3517" s="36" t="str">
        <f t="shared" si="274"/>
        <v>20183</v>
      </c>
      <c r="P3517" s="36" t="str">
        <f>CONCATENATE(K3517,MONTH(ExpensesDBTable[[#This Row],[Date]]))</f>
        <v>20181</v>
      </c>
      <c r="Q3517" s="36" t="s">
        <v>1051</v>
      </c>
      <c r="R3517" s="36" t="s">
        <v>14</v>
      </c>
      <c r="S3517" s="38">
        <v>7.69</v>
      </c>
      <c r="T3517" s="36" t="s">
        <v>100</v>
      </c>
      <c r="U3517" s="36" t="s">
        <v>2942</v>
      </c>
    </row>
    <row r="3518" spans="10:21" x14ac:dyDescent="0.25">
      <c r="J3518" s="37">
        <v>43121</v>
      </c>
      <c r="K3518" s="36">
        <f t="shared" si="270"/>
        <v>2018</v>
      </c>
      <c r="L3518" s="36" t="str">
        <f t="shared" si="271"/>
        <v>January</v>
      </c>
      <c r="M3518" s="36">
        <f t="shared" si="272"/>
        <v>3</v>
      </c>
      <c r="N3518" s="36">
        <f t="shared" si="273"/>
        <v>21</v>
      </c>
      <c r="O3518" s="36" t="str">
        <f t="shared" si="274"/>
        <v>20183</v>
      </c>
      <c r="P3518" s="36" t="str">
        <f>CONCATENATE(K3518,MONTH(ExpensesDBTable[[#This Row],[Date]]))</f>
        <v>20181</v>
      </c>
      <c r="Q3518" s="36" t="s">
        <v>1051</v>
      </c>
      <c r="R3518" s="36" t="s">
        <v>14</v>
      </c>
      <c r="S3518" s="38">
        <v>4.8099999999999996</v>
      </c>
      <c r="T3518" s="36" t="s">
        <v>100</v>
      </c>
      <c r="U3518" s="36" t="s">
        <v>1296</v>
      </c>
    </row>
    <row r="3519" spans="10:21" x14ac:dyDescent="0.25">
      <c r="J3519" s="37">
        <v>43121</v>
      </c>
      <c r="K3519" s="36">
        <f t="shared" si="270"/>
        <v>2018</v>
      </c>
      <c r="L3519" s="36" t="str">
        <f t="shared" si="271"/>
        <v>January</v>
      </c>
      <c r="M3519" s="36">
        <f t="shared" si="272"/>
        <v>3</v>
      </c>
      <c r="N3519" s="36">
        <f t="shared" si="273"/>
        <v>21</v>
      </c>
      <c r="O3519" s="36" t="str">
        <f t="shared" si="274"/>
        <v>20183</v>
      </c>
      <c r="P3519" s="36" t="str">
        <f>CONCATENATE(K3519,MONTH(ExpensesDBTable[[#This Row],[Date]]))</f>
        <v>20181</v>
      </c>
      <c r="Q3519" s="36" t="s">
        <v>182</v>
      </c>
      <c r="R3519" s="36" t="s">
        <v>14</v>
      </c>
      <c r="S3519" s="38">
        <v>7.98</v>
      </c>
      <c r="T3519" s="36" t="s">
        <v>100</v>
      </c>
      <c r="U3519" s="36" t="s">
        <v>1085</v>
      </c>
    </row>
    <row r="3520" spans="10:21" x14ac:dyDescent="0.25">
      <c r="J3520" s="37">
        <v>43121</v>
      </c>
      <c r="K3520" s="36">
        <f t="shared" si="270"/>
        <v>2018</v>
      </c>
      <c r="L3520" s="36" t="str">
        <f t="shared" si="271"/>
        <v>January</v>
      </c>
      <c r="M3520" s="36">
        <f t="shared" si="272"/>
        <v>3</v>
      </c>
      <c r="N3520" s="36">
        <f t="shared" si="273"/>
        <v>21</v>
      </c>
      <c r="O3520" s="36" t="str">
        <f t="shared" si="274"/>
        <v>20183</v>
      </c>
      <c r="P3520" s="36" t="str">
        <f>CONCATENATE(K3520,MONTH(ExpensesDBTable[[#This Row],[Date]]))</f>
        <v>20181</v>
      </c>
      <c r="Q3520" s="36" t="s">
        <v>1238</v>
      </c>
      <c r="R3520" s="36" t="s">
        <v>22</v>
      </c>
      <c r="S3520" s="38">
        <v>31.71</v>
      </c>
      <c r="T3520" s="36" t="s">
        <v>106</v>
      </c>
      <c r="U3520" s="36" t="s">
        <v>2943</v>
      </c>
    </row>
    <row r="3521" spans="10:21" x14ac:dyDescent="0.25">
      <c r="J3521" s="37">
        <v>43121</v>
      </c>
      <c r="K3521" s="36">
        <f t="shared" si="270"/>
        <v>2018</v>
      </c>
      <c r="L3521" s="36" t="str">
        <f t="shared" si="271"/>
        <v>January</v>
      </c>
      <c r="M3521" s="36">
        <f t="shared" si="272"/>
        <v>3</v>
      </c>
      <c r="N3521" s="36">
        <f t="shared" si="273"/>
        <v>21</v>
      </c>
      <c r="O3521" s="36" t="str">
        <f t="shared" si="274"/>
        <v>20183</v>
      </c>
      <c r="P3521" s="36" t="str">
        <f>CONCATENATE(K3521,MONTH(ExpensesDBTable[[#This Row],[Date]]))</f>
        <v>20181</v>
      </c>
      <c r="Q3521" s="36" t="s">
        <v>128</v>
      </c>
      <c r="R3521" s="36" t="s">
        <v>22</v>
      </c>
      <c r="S3521" s="38">
        <v>170.94</v>
      </c>
      <c r="T3521" s="36" t="s">
        <v>106</v>
      </c>
      <c r="U3521" s="36" t="s">
        <v>2944</v>
      </c>
    </row>
    <row r="3522" spans="10:21" x14ac:dyDescent="0.25">
      <c r="J3522" s="37">
        <v>43121</v>
      </c>
      <c r="K3522" s="36">
        <f t="shared" si="270"/>
        <v>2018</v>
      </c>
      <c r="L3522" s="36" t="str">
        <f t="shared" si="271"/>
        <v>January</v>
      </c>
      <c r="M3522" s="36">
        <f t="shared" si="272"/>
        <v>3</v>
      </c>
      <c r="N3522" s="36">
        <f t="shared" si="273"/>
        <v>21</v>
      </c>
      <c r="O3522" s="36" t="str">
        <f t="shared" si="274"/>
        <v>20183</v>
      </c>
      <c r="P3522" s="36" t="str">
        <f>CONCATENATE(K3522,MONTH(ExpensesDBTable[[#This Row],[Date]]))</f>
        <v>20181</v>
      </c>
      <c r="Q3522" s="36" t="s">
        <v>108</v>
      </c>
      <c r="R3522" s="36" t="s">
        <v>14</v>
      </c>
      <c r="S3522" s="38">
        <v>7</v>
      </c>
      <c r="T3522" s="36" t="s">
        <v>100</v>
      </c>
      <c r="U3522" s="36" t="s">
        <v>287</v>
      </c>
    </row>
    <row r="3523" spans="10:21" x14ac:dyDescent="0.25">
      <c r="J3523" s="37">
        <v>43121</v>
      </c>
      <c r="K3523" s="36">
        <f t="shared" si="270"/>
        <v>2018</v>
      </c>
      <c r="L3523" s="36" t="str">
        <f t="shared" si="271"/>
        <v>January</v>
      </c>
      <c r="M3523" s="36">
        <f t="shared" si="272"/>
        <v>3</v>
      </c>
      <c r="N3523" s="36">
        <f t="shared" si="273"/>
        <v>21</v>
      </c>
      <c r="O3523" s="36" t="str">
        <f t="shared" si="274"/>
        <v>20183</v>
      </c>
      <c r="P3523" s="36" t="str">
        <f>CONCATENATE(K3523,MONTH(ExpensesDBTable[[#This Row],[Date]]))</f>
        <v>20181</v>
      </c>
      <c r="Q3523" s="36" t="s">
        <v>119</v>
      </c>
      <c r="R3523" s="36" t="s">
        <v>14</v>
      </c>
      <c r="S3523" s="38">
        <v>0.85</v>
      </c>
      <c r="T3523" s="36" t="s">
        <v>100</v>
      </c>
      <c r="U3523" s="36" t="s">
        <v>2945</v>
      </c>
    </row>
    <row r="3524" spans="10:21" x14ac:dyDescent="0.25">
      <c r="J3524" s="37">
        <v>43122</v>
      </c>
      <c r="K3524" s="36">
        <f t="shared" si="270"/>
        <v>2018</v>
      </c>
      <c r="L3524" s="36" t="str">
        <f t="shared" si="271"/>
        <v>January</v>
      </c>
      <c r="M3524" s="36">
        <f t="shared" si="272"/>
        <v>4</v>
      </c>
      <c r="N3524" s="36">
        <f t="shared" si="273"/>
        <v>22</v>
      </c>
      <c r="O3524" s="36" t="str">
        <f t="shared" si="274"/>
        <v>20184</v>
      </c>
      <c r="P3524" s="36" t="str">
        <f>CONCATENATE(K3524,MONTH(ExpensesDBTable[[#This Row],[Date]]))</f>
        <v>20181</v>
      </c>
      <c r="Q3524" s="36" t="s">
        <v>182</v>
      </c>
      <c r="R3524" s="36" t="s">
        <v>14</v>
      </c>
      <c r="S3524" s="38">
        <v>4.55</v>
      </c>
      <c r="T3524" s="36" t="s">
        <v>100</v>
      </c>
      <c r="U3524" s="36" t="s">
        <v>159</v>
      </c>
    </row>
    <row r="3525" spans="10:21" x14ac:dyDescent="0.25">
      <c r="J3525" s="37">
        <v>43122</v>
      </c>
      <c r="K3525" s="36">
        <f t="shared" si="270"/>
        <v>2018</v>
      </c>
      <c r="L3525" s="36" t="str">
        <f t="shared" si="271"/>
        <v>January</v>
      </c>
      <c r="M3525" s="36">
        <f t="shared" si="272"/>
        <v>4</v>
      </c>
      <c r="N3525" s="36">
        <f t="shared" si="273"/>
        <v>22</v>
      </c>
      <c r="O3525" s="36" t="str">
        <f t="shared" si="274"/>
        <v>20184</v>
      </c>
      <c r="P3525" s="36" t="str">
        <f>CONCATENATE(K3525,MONTH(ExpensesDBTable[[#This Row],[Date]]))</f>
        <v>20181</v>
      </c>
      <c r="Q3525" s="36" t="s">
        <v>119</v>
      </c>
      <c r="R3525" s="36" t="s">
        <v>14</v>
      </c>
      <c r="S3525" s="38">
        <v>8.9499999999999993</v>
      </c>
      <c r="T3525" s="36" t="s">
        <v>100</v>
      </c>
      <c r="U3525" s="36" t="s">
        <v>2946</v>
      </c>
    </row>
    <row r="3526" spans="10:21" x14ac:dyDescent="0.25">
      <c r="J3526" s="37">
        <v>43122</v>
      </c>
      <c r="K3526" s="36">
        <f t="shared" si="270"/>
        <v>2018</v>
      </c>
      <c r="L3526" s="36" t="str">
        <f t="shared" si="271"/>
        <v>January</v>
      </c>
      <c r="M3526" s="36">
        <f t="shared" si="272"/>
        <v>4</v>
      </c>
      <c r="N3526" s="36">
        <f t="shared" si="273"/>
        <v>22</v>
      </c>
      <c r="O3526" s="36" t="str">
        <f t="shared" si="274"/>
        <v>20184</v>
      </c>
      <c r="P3526" s="36" t="str">
        <f>CONCATENATE(K3526,MONTH(ExpensesDBTable[[#This Row],[Date]]))</f>
        <v>20181</v>
      </c>
      <c r="Q3526" s="36" t="s">
        <v>119</v>
      </c>
      <c r="R3526" s="36" t="s">
        <v>14</v>
      </c>
      <c r="S3526" s="38">
        <v>2.85</v>
      </c>
      <c r="T3526" s="36" t="s">
        <v>100</v>
      </c>
      <c r="U3526" s="36" t="s">
        <v>2947</v>
      </c>
    </row>
    <row r="3527" spans="10:21" x14ac:dyDescent="0.25">
      <c r="J3527" s="37">
        <v>43122</v>
      </c>
      <c r="K3527" s="36">
        <f t="shared" si="270"/>
        <v>2018</v>
      </c>
      <c r="L3527" s="36" t="str">
        <f t="shared" si="271"/>
        <v>January</v>
      </c>
      <c r="M3527" s="36">
        <f t="shared" si="272"/>
        <v>4</v>
      </c>
      <c r="N3527" s="36">
        <f t="shared" si="273"/>
        <v>22</v>
      </c>
      <c r="O3527" s="36" t="str">
        <f t="shared" si="274"/>
        <v>20184</v>
      </c>
      <c r="P3527" s="36" t="str">
        <f>CONCATENATE(K3527,MONTH(ExpensesDBTable[[#This Row],[Date]]))</f>
        <v>20181</v>
      </c>
      <c r="Q3527" s="36" t="s">
        <v>108</v>
      </c>
      <c r="R3527" s="36" t="s">
        <v>14</v>
      </c>
      <c r="S3527" s="38">
        <v>3.75</v>
      </c>
      <c r="T3527" s="36" t="s">
        <v>100</v>
      </c>
      <c r="U3527" s="36" t="s">
        <v>2948</v>
      </c>
    </row>
    <row r="3528" spans="10:21" x14ac:dyDescent="0.25">
      <c r="J3528" s="37">
        <v>43123</v>
      </c>
      <c r="K3528" s="36">
        <f t="shared" si="270"/>
        <v>2018</v>
      </c>
      <c r="L3528" s="36" t="str">
        <f t="shared" si="271"/>
        <v>January</v>
      </c>
      <c r="M3528" s="36">
        <f t="shared" si="272"/>
        <v>4</v>
      </c>
      <c r="N3528" s="36">
        <f t="shared" si="273"/>
        <v>23</v>
      </c>
      <c r="O3528" s="36" t="str">
        <f t="shared" si="274"/>
        <v>20184</v>
      </c>
      <c r="P3528" s="36" t="str">
        <f>CONCATENATE(K3528,MONTH(ExpensesDBTable[[#This Row],[Date]]))</f>
        <v>20181</v>
      </c>
      <c r="Q3528" s="36" t="s">
        <v>1476</v>
      </c>
      <c r="R3528" s="36" t="s">
        <v>23</v>
      </c>
      <c r="S3528" s="38">
        <v>14</v>
      </c>
      <c r="T3528" s="36" t="s">
        <v>106</v>
      </c>
      <c r="U3528" s="36" t="s">
        <v>2949</v>
      </c>
    </row>
    <row r="3529" spans="10:21" x14ac:dyDescent="0.25">
      <c r="J3529" s="37">
        <v>43123</v>
      </c>
      <c r="K3529" s="36">
        <f t="shared" si="270"/>
        <v>2018</v>
      </c>
      <c r="L3529" s="36" t="str">
        <f t="shared" si="271"/>
        <v>January</v>
      </c>
      <c r="M3529" s="36">
        <f t="shared" si="272"/>
        <v>4</v>
      </c>
      <c r="N3529" s="36">
        <f t="shared" si="273"/>
        <v>23</v>
      </c>
      <c r="O3529" s="36" t="str">
        <f t="shared" si="274"/>
        <v>20184</v>
      </c>
      <c r="P3529" s="36" t="str">
        <f>CONCATENATE(K3529,MONTH(ExpensesDBTable[[#This Row],[Date]]))</f>
        <v>20181</v>
      </c>
      <c r="Q3529" s="36" t="s">
        <v>108</v>
      </c>
      <c r="R3529" s="36" t="s">
        <v>14</v>
      </c>
      <c r="S3529" s="38">
        <v>6.64</v>
      </c>
      <c r="T3529" s="36" t="s">
        <v>100</v>
      </c>
      <c r="U3529" s="36" t="s">
        <v>2950</v>
      </c>
    </row>
    <row r="3530" spans="10:21" x14ac:dyDescent="0.25">
      <c r="J3530" s="37">
        <v>43123</v>
      </c>
      <c r="K3530" s="36">
        <f t="shared" si="270"/>
        <v>2018</v>
      </c>
      <c r="L3530" s="36" t="str">
        <f t="shared" si="271"/>
        <v>January</v>
      </c>
      <c r="M3530" s="36">
        <f t="shared" si="272"/>
        <v>4</v>
      </c>
      <c r="N3530" s="36">
        <f t="shared" si="273"/>
        <v>23</v>
      </c>
      <c r="O3530" s="36" t="str">
        <f t="shared" si="274"/>
        <v>20184</v>
      </c>
      <c r="P3530" s="36" t="str">
        <f>CONCATENATE(K3530,MONTH(ExpensesDBTable[[#This Row],[Date]]))</f>
        <v>20181</v>
      </c>
      <c r="Q3530" s="36" t="s">
        <v>108</v>
      </c>
      <c r="R3530" s="36" t="s">
        <v>14</v>
      </c>
      <c r="S3530" s="38">
        <v>9.5</v>
      </c>
      <c r="T3530" s="36" t="s">
        <v>100</v>
      </c>
      <c r="U3530" s="36" t="s">
        <v>1220</v>
      </c>
    </row>
    <row r="3531" spans="10:21" x14ac:dyDescent="0.25">
      <c r="J3531" s="37">
        <v>43124</v>
      </c>
      <c r="K3531" s="36">
        <f t="shared" ref="K3531:K3594" si="275">YEAR(J3531)</f>
        <v>2018</v>
      </c>
      <c r="L3531" s="36" t="str">
        <f t="shared" ref="L3531:L3594" si="276">TEXT(DATE(1,MONTH(J3531),1),"MMMM")</f>
        <v>January</v>
      </c>
      <c r="M3531" s="36">
        <f t="shared" ref="M3531:M3594" si="277">WEEKNUM(J3531,2)</f>
        <v>4</v>
      </c>
      <c r="N3531" s="36">
        <f t="shared" ref="N3531:N3594" si="278">DAY(J3531)</f>
        <v>24</v>
      </c>
      <c r="O3531" s="36" t="str">
        <f t="shared" ref="O3531:O3594" si="279">CONCATENATE(K3531,M3531)</f>
        <v>20184</v>
      </c>
      <c r="P3531" s="36" t="str">
        <f>CONCATENATE(K3531,MONTH(ExpensesDBTable[[#This Row],[Date]]))</f>
        <v>20181</v>
      </c>
      <c r="Q3531" s="36" t="s">
        <v>108</v>
      </c>
      <c r="R3531" s="36" t="s">
        <v>14</v>
      </c>
      <c r="S3531" s="38">
        <v>16.93</v>
      </c>
      <c r="T3531" s="36" t="s">
        <v>100</v>
      </c>
      <c r="U3531" s="36" t="s">
        <v>2951</v>
      </c>
    </row>
    <row r="3532" spans="10:21" x14ac:dyDescent="0.25">
      <c r="J3532" s="37">
        <v>43124</v>
      </c>
      <c r="K3532" s="36">
        <f t="shared" si="275"/>
        <v>2018</v>
      </c>
      <c r="L3532" s="36" t="str">
        <f t="shared" si="276"/>
        <v>January</v>
      </c>
      <c r="M3532" s="36">
        <f t="shared" si="277"/>
        <v>4</v>
      </c>
      <c r="N3532" s="36">
        <f t="shared" si="278"/>
        <v>24</v>
      </c>
      <c r="O3532" s="36" t="str">
        <f t="shared" si="279"/>
        <v>20184</v>
      </c>
      <c r="P3532" s="36" t="str">
        <f>CONCATENATE(K3532,MONTH(ExpensesDBTable[[#This Row],[Date]]))</f>
        <v>20181</v>
      </c>
      <c r="Q3532" s="36" t="s">
        <v>199</v>
      </c>
      <c r="R3532" s="36" t="s">
        <v>14</v>
      </c>
      <c r="S3532" s="38">
        <v>11.7</v>
      </c>
      <c r="T3532" s="36" t="s">
        <v>100</v>
      </c>
      <c r="U3532" s="36" t="s">
        <v>1216</v>
      </c>
    </row>
    <row r="3533" spans="10:21" x14ac:dyDescent="0.25">
      <c r="J3533" s="37">
        <v>43125</v>
      </c>
      <c r="K3533" s="36">
        <f t="shared" si="275"/>
        <v>2018</v>
      </c>
      <c r="L3533" s="36" t="str">
        <f t="shared" si="276"/>
        <v>January</v>
      </c>
      <c r="M3533" s="36">
        <f t="shared" si="277"/>
        <v>4</v>
      </c>
      <c r="N3533" s="36">
        <f t="shared" si="278"/>
        <v>25</v>
      </c>
      <c r="O3533" s="36" t="str">
        <f t="shared" si="279"/>
        <v>20184</v>
      </c>
      <c r="P3533" s="36" t="str">
        <f>CONCATENATE(K3533,MONTH(ExpensesDBTable[[#This Row],[Date]]))</f>
        <v>20181</v>
      </c>
      <c r="Q3533" s="36" t="s">
        <v>182</v>
      </c>
      <c r="R3533" s="36" t="s">
        <v>14</v>
      </c>
      <c r="S3533" s="38">
        <v>7</v>
      </c>
      <c r="T3533" s="36" t="s">
        <v>100</v>
      </c>
      <c r="U3533" s="36" t="s">
        <v>1392</v>
      </c>
    </row>
    <row r="3534" spans="10:21" x14ac:dyDescent="0.25">
      <c r="J3534" s="37">
        <v>43125</v>
      </c>
      <c r="K3534" s="36">
        <f t="shared" si="275"/>
        <v>2018</v>
      </c>
      <c r="L3534" s="36" t="str">
        <f t="shared" si="276"/>
        <v>January</v>
      </c>
      <c r="M3534" s="36">
        <f t="shared" si="277"/>
        <v>4</v>
      </c>
      <c r="N3534" s="36">
        <f t="shared" si="278"/>
        <v>25</v>
      </c>
      <c r="O3534" s="36" t="str">
        <f t="shared" si="279"/>
        <v>20184</v>
      </c>
      <c r="P3534" s="36" t="str">
        <f>CONCATENATE(K3534,MONTH(ExpensesDBTable[[#This Row],[Date]]))</f>
        <v>20181</v>
      </c>
      <c r="Q3534" s="36" t="s">
        <v>182</v>
      </c>
      <c r="R3534" s="36" t="s">
        <v>14</v>
      </c>
      <c r="S3534" s="38">
        <v>4.5</v>
      </c>
      <c r="T3534" s="36" t="s">
        <v>100</v>
      </c>
      <c r="U3534" s="36" t="s">
        <v>467</v>
      </c>
    </row>
    <row r="3535" spans="10:21" x14ac:dyDescent="0.25">
      <c r="J3535" s="37">
        <v>43125</v>
      </c>
      <c r="K3535" s="36">
        <f t="shared" si="275"/>
        <v>2018</v>
      </c>
      <c r="L3535" s="36" t="str">
        <f t="shared" si="276"/>
        <v>January</v>
      </c>
      <c r="M3535" s="36">
        <f t="shared" si="277"/>
        <v>4</v>
      </c>
      <c r="N3535" s="36">
        <f t="shared" si="278"/>
        <v>25</v>
      </c>
      <c r="O3535" s="36" t="str">
        <f t="shared" si="279"/>
        <v>20184</v>
      </c>
      <c r="P3535" s="36" t="str">
        <f>CONCATENATE(K3535,MONTH(ExpensesDBTable[[#This Row],[Date]]))</f>
        <v>20181</v>
      </c>
      <c r="Q3535" s="36" t="s">
        <v>182</v>
      </c>
      <c r="R3535" s="36" t="s">
        <v>17</v>
      </c>
      <c r="S3535" s="38">
        <v>14</v>
      </c>
      <c r="T3535" s="36" t="s">
        <v>106</v>
      </c>
      <c r="U3535" s="36" t="s">
        <v>2952</v>
      </c>
    </row>
    <row r="3536" spans="10:21" x14ac:dyDescent="0.25">
      <c r="J3536" s="37">
        <v>43126</v>
      </c>
      <c r="K3536" s="36">
        <f t="shared" si="275"/>
        <v>2018</v>
      </c>
      <c r="L3536" s="36" t="str">
        <f t="shared" si="276"/>
        <v>January</v>
      </c>
      <c r="M3536" s="36">
        <f t="shared" si="277"/>
        <v>4</v>
      </c>
      <c r="N3536" s="36">
        <f t="shared" si="278"/>
        <v>26</v>
      </c>
      <c r="O3536" s="36" t="str">
        <f t="shared" si="279"/>
        <v>20184</v>
      </c>
      <c r="P3536" s="36" t="str">
        <f>CONCATENATE(K3536,MONTH(ExpensesDBTable[[#This Row],[Date]]))</f>
        <v>20181</v>
      </c>
      <c r="Q3536" s="36" t="s">
        <v>108</v>
      </c>
      <c r="R3536" s="36" t="s">
        <v>14</v>
      </c>
      <c r="S3536" s="38">
        <v>14.7</v>
      </c>
      <c r="T3536" s="36" t="s">
        <v>100</v>
      </c>
      <c r="U3536" s="36" t="s">
        <v>2953</v>
      </c>
    </row>
    <row r="3537" spans="10:21" x14ac:dyDescent="0.25">
      <c r="J3537" s="37">
        <v>43126</v>
      </c>
      <c r="K3537" s="36">
        <f t="shared" si="275"/>
        <v>2018</v>
      </c>
      <c r="L3537" s="36" t="str">
        <f t="shared" si="276"/>
        <v>January</v>
      </c>
      <c r="M3537" s="36">
        <f t="shared" si="277"/>
        <v>4</v>
      </c>
      <c r="N3537" s="36">
        <f t="shared" si="278"/>
        <v>26</v>
      </c>
      <c r="O3537" s="36" t="str">
        <f t="shared" si="279"/>
        <v>20184</v>
      </c>
      <c r="P3537" s="36" t="str">
        <f>CONCATENATE(K3537,MONTH(ExpensesDBTable[[#This Row],[Date]]))</f>
        <v>20181</v>
      </c>
      <c r="Q3537" s="36" t="s">
        <v>108</v>
      </c>
      <c r="R3537" s="36" t="s">
        <v>14</v>
      </c>
      <c r="S3537" s="38">
        <v>23</v>
      </c>
      <c r="T3537" s="36" t="s">
        <v>100</v>
      </c>
      <c r="U3537" s="36" t="s">
        <v>2954</v>
      </c>
    </row>
    <row r="3538" spans="10:21" x14ac:dyDescent="0.25">
      <c r="J3538" s="37">
        <v>43126</v>
      </c>
      <c r="K3538" s="36">
        <f t="shared" si="275"/>
        <v>2018</v>
      </c>
      <c r="L3538" s="36" t="str">
        <f t="shared" si="276"/>
        <v>January</v>
      </c>
      <c r="M3538" s="36">
        <f t="shared" si="277"/>
        <v>4</v>
      </c>
      <c r="N3538" s="36">
        <f t="shared" si="278"/>
        <v>26</v>
      </c>
      <c r="O3538" s="36" t="str">
        <f t="shared" si="279"/>
        <v>20184</v>
      </c>
      <c r="P3538" s="36" t="str">
        <f>CONCATENATE(K3538,MONTH(ExpensesDBTable[[#This Row],[Date]]))</f>
        <v>20181</v>
      </c>
      <c r="Q3538" s="36" t="s">
        <v>122</v>
      </c>
      <c r="R3538" s="36" t="s">
        <v>11</v>
      </c>
      <c r="S3538" s="38">
        <v>10</v>
      </c>
      <c r="T3538" s="36" t="s">
        <v>100</v>
      </c>
      <c r="U3538" s="36" t="s">
        <v>548</v>
      </c>
    </row>
    <row r="3539" spans="10:21" x14ac:dyDescent="0.25">
      <c r="J3539" s="37">
        <v>43126</v>
      </c>
      <c r="K3539" s="36">
        <f t="shared" si="275"/>
        <v>2018</v>
      </c>
      <c r="L3539" s="36" t="str">
        <f t="shared" si="276"/>
        <v>January</v>
      </c>
      <c r="M3539" s="36">
        <f t="shared" si="277"/>
        <v>4</v>
      </c>
      <c r="N3539" s="36">
        <f t="shared" si="278"/>
        <v>26</v>
      </c>
      <c r="O3539" s="36" t="str">
        <f t="shared" si="279"/>
        <v>20184</v>
      </c>
      <c r="P3539" s="36" t="str">
        <f>CONCATENATE(K3539,MONTH(ExpensesDBTable[[#This Row],[Date]]))</f>
        <v>20181</v>
      </c>
      <c r="Q3539" s="36" t="s">
        <v>1051</v>
      </c>
      <c r="R3539" s="36" t="s">
        <v>14</v>
      </c>
      <c r="S3539" s="38">
        <v>8</v>
      </c>
      <c r="T3539" s="36" t="s">
        <v>100</v>
      </c>
      <c r="U3539" s="36" t="s">
        <v>2955</v>
      </c>
    </row>
    <row r="3540" spans="10:21" x14ac:dyDescent="0.25">
      <c r="J3540" s="37">
        <v>43126</v>
      </c>
      <c r="K3540" s="36">
        <f t="shared" si="275"/>
        <v>2018</v>
      </c>
      <c r="L3540" s="36" t="str">
        <f t="shared" si="276"/>
        <v>January</v>
      </c>
      <c r="M3540" s="36">
        <f t="shared" si="277"/>
        <v>4</v>
      </c>
      <c r="N3540" s="36">
        <f t="shared" si="278"/>
        <v>26</v>
      </c>
      <c r="O3540" s="36" t="str">
        <f t="shared" si="279"/>
        <v>20184</v>
      </c>
      <c r="P3540" s="36" t="str">
        <f>CONCATENATE(K3540,MONTH(ExpensesDBTable[[#This Row],[Date]]))</f>
        <v>20181</v>
      </c>
      <c r="Q3540" s="36" t="s">
        <v>1013</v>
      </c>
      <c r="R3540" s="36" t="s">
        <v>13</v>
      </c>
      <c r="S3540" s="38">
        <v>30.92</v>
      </c>
      <c r="T3540" s="36" t="s">
        <v>106</v>
      </c>
      <c r="U3540" s="36" t="s">
        <v>2956</v>
      </c>
    </row>
    <row r="3541" spans="10:21" x14ac:dyDescent="0.25">
      <c r="J3541" s="37">
        <v>43126</v>
      </c>
      <c r="K3541" s="36">
        <f t="shared" si="275"/>
        <v>2018</v>
      </c>
      <c r="L3541" s="36" t="str">
        <f t="shared" si="276"/>
        <v>January</v>
      </c>
      <c r="M3541" s="36">
        <f t="shared" si="277"/>
        <v>4</v>
      </c>
      <c r="N3541" s="36">
        <f t="shared" si="278"/>
        <v>26</v>
      </c>
      <c r="O3541" s="36" t="str">
        <f t="shared" si="279"/>
        <v>20184</v>
      </c>
      <c r="P3541" s="36" t="str">
        <f>CONCATENATE(K3541,MONTH(ExpensesDBTable[[#This Row],[Date]]))</f>
        <v>20181</v>
      </c>
      <c r="Q3541" s="36" t="s">
        <v>2799</v>
      </c>
      <c r="R3541" s="36" t="s">
        <v>14</v>
      </c>
      <c r="S3541" s="38">
        <v>6</v>
      </c>
      <c r="T3541" s="36" t="s">
        <v>106</v>
      </c>
      <c r="U3541" s="36" t="s">
        <v>2957</v>
      </c>
    </row>
    <row r="3542" spans="10:21" x14ac:dyDescent="0.25">
      <c r="J3542" s="37">
        <v>43127</v>
      </c>
      <c r="K3542" s="36">
        <f t="shared" si="275"/>
        <v>2018</v>
      </c>
      <c r="L3542" s="36" t="str">
        <f t="shared" si="276"/>
        <v>January</v>
      </c>
      <c r="M3542" s="36">
        <f t="shared" si="277"/>
        <v>4</v>
      </c>
      <c r="N3542" s="36">
        <f t="shared" si="278"/>
        <v>27</v>
      </c>
      <c r="O3542" s="36" t="str">
        <f t="shared" si="279"/>
        <v>20184</v>
      </c>
      <c r="P3542" s="36" t="str">
        <f>CONCATENATE(K3542,MONTH(ExpensesDBTable[[#This Row],[Date]]))</f>
        <v>20181</v>
      </c>
      <c r="Q3542" s="36" t="s">
        <v>1051</v>
      </c>
      <c r="R3542" s="36" t="s">
        <v>14</v>
      </c>
      <c r="S3542" s="38">
        <v>2.5</v>
      </c>
      <c r="T3542" s="36" t="s">
        <v>100</v>
      </c>
      <c r="U3542" s="36" t="s">
        <v>307</v>
      </c>
    </row>
    <row r="3543" spans="10:21" x14ac:dyDescent="0.25">
      <c r="J3543" s="37">
        <v>43127</v>
      </c>
      <c r="K3543" s="36">
        <f t="shared" si="275"/>
        <v>2018</v>
      </c>
      <c r="L3543" s="36" t="str">
        <f t="shared" si="276"/>
        <v>January</v>
      </c>
      <c r="M3543" s="36">
        <f t="shared" si="277"/>
        <v>4</v>
      </c>
      <c r="N3543" s="36">
        <f t="shared" si="278"/>
        <v>27</v>
      </c>
      <c r="O3543" s="36" t="str">
        <f t="shared" si="279"/>
        <v>20184</v>
      </c>
      <c r="P3543" s="36" t="str">
        <f>CONCATENATE(K3543,MONTH(ExpensesDBTable[[#This Row],[Date]]))</f>
        <v>20181</v>
      </c>
      <c r="Q3543" s="36" t="s">
        <v>1051</v>
      </c>
      <c r="R3543" s="36" t="s">
        <v>14</v>
      </c>
      <c r="S3543" s="38">
        <v>8</v>
      </c>
      <c r="T3543" s="36" t="s">
        <v>100</v>
      </c>
      <c r="U3543" s="36" t="s">
        <v>2958</v>
      </c>
    </row>
    <row r="3544" spans="10:21" x14ac:dyDescent="0.25">
      <c r="J3544" s="37">
        <v>43127</v>
      </c>
      <c r="K3544" s="36">
        <f t="shared" si="275"/>
        <v>2018</v>
      </c>
      <c r="L3544" s="36" t="str">
        <f t="shared" si="276"/>
        <v>January</v>
      </c>
      <c r="M3544" s="36">
        <f t="shared" si="277"/>
        <v>4</v>
      </c>
      <c r="N3544" s="36">
        <f t="shared" si="278"/>
        <v>27</v>
      </c>
      <c r="O3544" s="36" t="str">
        <f t="shared" si="279"/>
        <v>20184</v>
      </c>
      <c r="P3544" s="36" t="str">
        <f>CONCATENATE(K3544,MONTH(ExpensesDBTable[[#This Row],[Date]]))</f>
        <v>20181</v>
      </c>
      <c r="Q3544" s="36" t="s">
        <v>1051</v>
      </c>
      <c r="R3544" s="36" t="s">
        <v>14</v>
      </c>
      <c r="S3544" s="38">
        <v>10.14</v>
      </c>
      <c r="T3544" s="36" t="s">
        <v>100</v>
      </c>
      <c r="U3544" s="36" t="s">
        <v>2959</v>
      </c>
    </row>
    <row r="3545" spans="10:21" x14ac:dyDescent="0.25">
      <c r="J3545" s="37">
        <v>43127</v>
      </c>
      <c r="K3545" s="36">
        <f t="shared" si="275"/>
        <v>2018</v>
      </c>
      <c r="L3545" s="36" t="str">
        <f t="shared" si="276"/>
        <v>January</v>
      </c>
      <c r="M3545" s="36">
        <f t="shared" si="277"/>
        <v>4</v>
      </c>
      <c r="N3545" s="36">
        <f t="shared" si="278"/>
        <v>27</v>
      </c>
      <c r="O3545" s="36" t="str">
        <f t="shared" si="279"/>
        <v>20184</v>
      </c>
      <c r="P3545" s="36" t="str">
        <f>CONCATENATE(K3545,MONTH(ExpensesDBTable[[#This Row],[Date]]))</f>
        <v>20181</v>
      </c>
      <c r="Q3545" s="36" t="s">
        <v>122</v>
      </c>
      <c r="R3545" s="36" t="s">
        <v>11</v>
      </c>
      <c r="S3545" s="38">
        <v>10</v>
      </c>
      <c r="T3545" s="36" t="s">
        <v>100</v>
      </c>
      <c r="U3545" s="36" t="s">
        <v>2960</v>
      </c>
    </row>
    <row r="3546" spans="10:21" x14ac:dyDescent="0.25">
      <c r="J3546" s="37">
        <v>43127</v>
      </c>
      <c r="K3546" s="36">
        <f t="shared" si="275"/>
        <v>2018</v>
      </c>
      <c r="L3546" s="36" t="str">
        <f t="shared" si="276"/>
        <v>January</v>
      </c>
      <c r="M3546" s="36">
        <f t="shared" si="277"/>
        <v>4</v>
      </c>
      <c r="N3546" s="36">
        <f t="shared" si="278"/>
        <v>27</v>
      </c>
      <c r="O3546" s="36" t="str">
        <f t="shared" si="279"/>
        <v>20184</v>
      </c>
      <c r="P3546" s="36" t="str">
        <f>CONCATENATE(K3546,MONTH(ExpensesDBTable[[#This Row],[Date]]))</f>
        <v>20181</v>
      </c>
      <c r="Q3546" s="36" t="s">
        <v>119</v>
      </c>
      <c r="R3546" s="36" t="s">
        <v>14</v>
      </c>
      <c r="S3546" s="38">
        <v>6.07</v>
      </c>
      <c r="T3546" s="36" t="s">
        <v>100</v>
      </c>
      <c r="U3546" s="36" t="s">
        <v>2961</v>
      </c>
    </row>
    <row r="3547" spans="10:21" x14ac:dyDescent="0.25">
      <c r="J3547" s="37">
        <v>43128</v>
      </c>
      <c r="K3547" s="36">
        <f t="shared" si="275"/>
        <v>2018</v>
      </c>
      <c r="L3547" s="36" t="str">
        <f t="shared" si="276"/>
        <v>January</v>
      </c>
      <c r="M3547" s="36">
        <f t="shared" si="277"/>
        <v>4</v>
      </c>
      <c r="N3547" s="36">
        <f t="shared" si="278"/>
        <v>28</v>
      </c>
      <c r="O3547" s="36" t="str">
        <f t="shared" si="279"/>
        <v>20184</v>
      </c>
      <c r="P3547" s="36" t="str">
        <f>CONCATENATE(K3547,MONTH(ExpensesDBTable[[#This Row],[Date]]))</f>
        <v>20181</v>
      </c>
      <c r="Q3547" s="36" t="s">
        <v>182</v>
      </c>
      <c r="R3547" s="36" t="s">
        <v>14</v>
      </c>
      <c r="S3547" s="38">
        <v>13</v>
      </c>
      <c r="T3547" s="36" t="s">
        <v>100</v>
      </c>
      <c r="U3547" s="36" t="s">
        <v>2962</v>
      </c>
    </row>
    <row r="3548" spans="10:21" x14ac:dyDescent="0.25">
      <c r="J3548" s="37">
        <v>43128</v>
      </c>
      <c r="K3548" s="36">
        <f t="shared" si="275"/>
        <v>2018</v>
      </c>
      <c r="L3548" s="36" t="str">
        <f t="shared" si="276"/>
        <v>January</v>
      </c>
      <c r="M3548" s="36">
        <f t="shared" si="277"/>
        <v>4</v>
      </c>
      <c r="N3548" s="36">
        <f t="shared" si="278"/>
        <v>28</v>
      </c>
      <c r="O3548" s="36" t="str">
        <f t="shared" si="279"/>
        <v>20184</v>
      </c>
      <c r="P3548" s="36" t="str">
        <f>CONCATENATE(K3548,MONTH(ExpensesDBTable[[#This Row],[Date]]))</f>
        <v>20181</v>
      </c>
      <c r="Q3548" s="36" t="s">
        <v>108</v>
      </c>
      <c r="R3548" s="36" t="s">
        <v>14</v>
      </c>
      <c r="S3548" s="38">
        <v>6.84</v>
      </c>
      <c r="T3548" s="36" t="s">
        <v>100</v>
      </c>
      <c r="U3548" s="36" t="s">
        <v>2963</v>
      </c>
    </row>
    <row r="3549" spans="10:21" x14ac:dyDescent="0.25">
      <c r="J3549" s="37">
        <v>43129</v>
      </c>
      <c r="K3549" s="36">
        <f t="shared" si="275"/>
        <v>2018</v>
      </c>
      <c r="L3549" s="36" t="str">
        <f t="shared" si="276"/>
        <v>January</v>
      </c>
      <c r="M3549" s="36">
        <f t="shared" si="277"/>
        <v>5</v>
      </c>
      <c r="N3549" s="36">
        <f t="shared" si="278"/>
        <v>29</v>
      </c>
      <c r="O3549" s="36" t="str">
        <f t="shared" si="279"/>
        <v>20185</v>
      </c>
      <c r="P3549" s="36" t="str">
        <f>CONCATENATE(K3549,MONTH(ExpensesDBTable[[#This Row],[Date]]))</f>
        <v>20181</v>
      </c>
      <c r="Q3549" s="36" t="s">
        <v>2470</v>
      </c>
      <c r="R3549" s="36" t="s">
        <v>17</v>
      </c>
      <c r="S3549" s="38">
        <v>12</v>
      </c>
      <c r="T3549" s="36" t="s">
        <v>106</v>
      </c>
      <c r="U3549" s="36" t="s">
        <v>2964</v>
      </c>
    </row>
    <row r="3550" spans="10:21" x14ac:dyDescent="0.25">
      <c r="J3550" s="37">
        <v>43129</v>
      </c>
      <c r="K3550" s="36">
        <f t="shared" si="275"/>
        <v>2018</v>
      </c>
      <c r="L3550" s="36" t="str">
        <f t="shared" si="276"/>
        <v>January</v>
      </c>
      <c r="M3550" s="36">
        <f t="shared" si="277"/>
        <v>5</v>
      </c>
      <c r="N3550" s="36">
        <f t="shared" si="278"/>
        <v>29</v>
      </c>
      <c r="O3550" s="36" t="str">
        <f t="shared" si="279"/>
        <v>20185</v>
      </c>
      <c r="P3550" s="36" t="str">
        <f>CONCATENATE(K3550,MONTH(ExpensesDBTable[[#This Row],[Date]]))</f>
        <v>20181</v>
      </c>
      <c r="Q3550" s="36" t="s">
        <v>108</v>
      </c>
      <c r="R3550" s="36" t="s">
        <v>14</v>
      </c>
      <c r="S3550" s="38">
        <v>6</v>
      </c>
      <c r="T3550" s="36" t="s">
        <v>100</v>
      </c>
      <c r="U3550" s="36" t="s">
        <v>2965</v>
      </c>
    </row>
    <row r="3551" spans="10:21" x14ac:dyDescent="0.25">
      <c r="J3551" s="37">
        <v>43129</v>
      </c>
      <c r="K3551" s="36">
        <f t="shared" si="275"/>
        <v>2018</v>
      </c>
      <c r="L3551" s="36" t="str">
        <f t="shared" si="276"/>
        <v>January</v>
      </c>
      <c r="M3551" s="36">
        <f t="shared" si="277"/>
        <v>5</v>
      </c>
      <c r="N3551" s="36">
        <f t="shared" si="278"/>
        <v>29</v>
      </c>
      <c r="O3551" s="36" t="str">
        <f t="shared" si="279"/>
        <v>20185</v>
      </c>
      <c r="P3551" s="36" t="str">
        <f>CONCATENATE(K3551,MONTH(ExpensesDBTable[[#This Row],[Date]]))</f>
        <v>20181</v>
      </c>
      <c r="Q3551" s="36" t="s">
        <v>119</v>
      </c>
      <c r="R3551" s="36" t="s">
        <v>14</v>
      </c>
      <c r="S3551" s="38">
        <v>9.98</v>
      </c>
      <c r="T3551" s="36" t="s">
        <v>100</v>
      </c>
      <c r="U3551" s="36" t="s">
        <v>2966</v>
      </c>
    </row>
    <row r="3552" spans="10:21" x14ac:dyDescent="0.25">
      <c r="J3552" s="37">
        <v>43130</v>
      </c>
      <c r="K3552" s="36">
        <f t="shared" si="275"/>
        <v>2018</v>
      </c>
      <c r="L3552" s="36" t="str">
        <f t="shared" si="276"/>
        <v>January</v>
      </c>
      <c r="M3552" s="36">
        <f t="shared" si="277"/>
        <v>5</v>
      </c>
      <c r="N3552" s="36">
        <f t="shared" si="278"/>
        <v>30</v>
      </c>
      <c r="O3552" s="36" t="str">
        <f t="shared" si="279"/>
        <v>20185</v>
      </c>
      <c r="P3552" s="36" t="str">
        <f>CONCATENATE(K3552,MONTH(ExpensesDBTable[[#This Row],[Date]]))</f>
        <v>20181</v>
      </c>
      <c r="Q3552" s="36" t="s">
        <v>1051</v>
      </c>
      <c r="R3552" s="36" t="s">
        <v>14</v>
      </c>
      <c r="S3552" s="38">
        <v>24.26</v>
      </c>
      <c r="T3552" s="36" t="s">
        <v>100</v>
      </c>
      <c r="U3552" s="36" t="s">
        <v>2967</v>
      </c>
    </row>
    <row r="3553" spans="10:21" x14ac:dyDescent="0.25">
      <c r="J3553" s="37">
        <v>43130</v>
      </c>
      <c r="K3553" s="36">
        <f t="shared" si="275"/>
        <v>2018</v>
      </c>
      <c r="L3553" s="36" t="str">
        <f t="shared" si="276"/>
        <v>January</v>
      </c>
      <c r="M3553" s="36">
        <f t="shared" si="277"/>
        <v>5</v>
      </c>
      <c r="N3553" s="36">
        <f t="shared" si="278"/>
        <v>30</v>
      </c>
      <c r="O3553" s="36" t="str">
        <f t="shared" si="279"/>
        <v>20185</v>
      </c>
      <c r="P3553" s="36" t="str">
        <f>CONCATENATE(K3553,MONTH(ExpensesDBTable[[#This Row],[Date]]))</f>
        <v>20181</v>
      </c>
      <c r="Q3553" s="36" t="s">
        <v>182</v>
      </c>
      <c r="R3553" s="36" t="s">
        <v>26</v>
      </c>
      <c r="S3553" s="38">
        <v>13.3</v>
      </c>
      <c r="T3553" s="36" t="s">
        <v>106</v>
      </c>
      <c r="U3553" s="36" t="s">
        <v>2968</v>
      </c>
    </row>
    <row r="3554" spans="10:21" x14ac:dyDescent="0.25">
      <c r="J3554" s="37">
        <v>43131</v>
      </c>
      <c r="K3554" s="36">
        <f t="shared" si="275"/>
        <v>2018</v>
      </c>
      <c r="L3554" s="36" t="str">
        <f t="shared" si="276"/>
        <v>January</v>
      </c>
      <c r="M3554" s="36">
        <f t="shared" si="277"/>
        <v>5</v>
      </c>
      <c r="N3554" s="36">
        <f t="shared" si="278"/>
        <v>31</v>
      </c>
      <c r="O3554" s="36" t="str">
        <f t="shared" si="279"/>
        <v>20185</v>
      </c>
      <c r="P3554" s="36" t="str">
        <f>CONCATENATE(K3554,MONTH(ExpensesDBTable[[#This Row],[Date]]))</f>
        <v>20181</v>
      </c>
      <c r="Q3554" s="36" t="s">
        <v>182</v>
      </c>
      <c r="R3554" s="36" t="s">
        <v>14</v>
      </c>
      <c r="S3554" s="38">
        <v>1.8</v>
      </c>
      <c r="T3554" s="36" t="s">
        <v>100</v>
      </c>
      <c r="U3554" s="36" t="s">
        <v>287</v>
      </c>
    </row>
    <row r="3555" spans="10:21" x14ac:dyDescent="0.25">
      <c r="J3555" s="37">
        <v>43131</v>
      </c>
      <c r="K3555" s="36">
        <f t="shared" si="275"/>
        <v>2018</v>
      </c>
      <c r="L3555" s="36" t="str">
        <f t="shared" si="276"/>
        <v>January</v>
      </c>
      <c r="M3555" s="36">
        <f t="shared" si="277"/>
        <v>5</v>
      </c>
      <c r="N3555" s="36">
        <f t="shared" si="278"/>
        <v>31</v>
      </c>
      <c r="O3555" s="36" t="str">
        <f t="shared" si="279"/>
        <v>20185</v>
      </c>
      <c r="P3555" s="36" t="str">
        <f>CONCATENATE(K3555,MONTH(ExpensesDBTable[[#This Row],[Date]]))</f>
        <v>20181</v>
      </c>
      <c r="Q3555" s="36" t="s">
        <v>1238</v>
      </c>
      <c r="R3555" s="36" t="s">
        <v>22</v>
      </c>
      <c r="S3555" s="38">
        <v>48.84</v>
      </c>
      <c r="T3555" s="36" t="s">
        <v>106</v>
      </c>
      <c r="U3555" s="36" t="s">
        <v>1238</v>
      </c>
    </row>
    <row r="3556" spans="10:21" x14ac:dyDescent="0.25">
      <c r="J3556" s="37">
        <v>43131</v>
      </c>
      <c r="K3556" s="36">
        <f t="shared" si="275"/>
        <v>2018</v>
      </c>
      <c r="L3556" s="36" t="str">
        <f t="shared" si="276"/>
        <v>January</v>
      </c>
      <c r="M3556" s="36">
        <f t="shared" si="277"/>
        <v>5</v>
      </c>
      <c r="N3556" s="36">
        <f t="shared" si="278"/>
        <v>31</v>
      </c>
      <c r="O3556" s="36" t="str">
        <f t="shared" si="279"/>
        <v>20185</v>
      </c>
      <c r="P3556" s="36" t="str">
        <f>CONCATENATE(K3556,MONTH(ExpensesDBTable[[#This Row],[Date]]))</f>
        <v>20181</v>
      </c>
      <c r="Q3556" s="36" t="s">
        <v>145</v>
      </c>
      <c r="R3556" s="36" t="s">
        <v>23</v>
      </c>
      <c r="S3556" s="38">
        <v>96.7</v>
      </c>
      <c r="T3556" s="36" t="s">
        <v>106</v>
      </c>
      <c r="U3556" s="36" t="s">
        <v>1537</v>
      </c>
    </row>
    <row r="3557" spans="10:21" x14ac:dyDescent="0.25">
      <c r="J3557" s="37">
        <v>43131</v>
      </c>
      <c r="K3557" s="36">
        <f t="shared" si="275"/>
        <v>2018</v>
      </c>
      <c r="L3557" s="36" t="str">
        <f t="shared" si="276"/>
        <v>January</v>
      </c>
      <c r="M3557" s="36">
        <f t="shared" si="277"/>
        <v>5</v>
      </c>
      <c r="N3557" s="36">
        <f t="shared" si="278"/>
        <v>31</v>
      </c>
      <c r="O3557" s="36" t="str">
        <f t="shared" si="279"/>
        <v>20185</v>
      </c>
      <c r="P3557" s="36" t="str">
        <f>CONCATENATE(K3557,MONTH(ExpensesDBTable[[#This Row],[Date]]))</f>
        <v>20181</v>
      </c>
      <c r="Q3557" s="36" t="s">
        <v>182</v>
      </c>
      <c r="R3557" s="36" t="s">
        <v>26</v>
      </c>
      <c r="S3557" s="38">
        <v>81</v>
      </c>
      <c r="T3557" s="36" t="s">
        <v>106</v>
      </c>
      <c r="U3557" s="36" t="s">
        <v>2969</v>
      </c>
    </row>
    <row r="3558" spans="10:21" x14ac:dyDescent="0.25">
      <c r="J3558" s="37">
        <v>43132</v>
      </c>
      <c r="K3558" s="36">
        <f t="shared" si="275"/>
        <v>2018</v>
      </c>
      <c r="L3558" s="36" t="str">
        <f t="shared" si="276"/>
        <v>February</v>
      </c>
      <c r="M3558" s="36">
        <f t="shared" si="277"/>
        <v>5</v>
      </c>
      <c r="N3558" s="36">
        <f t="shared" si="278"/>
        <v>1</v>
      </c>
      <c r="O3558" s="36" t="str">
        <f t="shared" si="279"/>
        <v>20185</v>
      </c>
      <c r="P3558" s="36" t="str">
        <f>CONCATENATE(K3558,MONTH(ExpensesDBTable[[#This Row],[Date]]))</f>
        <v>20182</v>
      </c>
      <c r="Q3558" s="36" t="s">
        <v>199</v>
      </c>
      <c r="R3558" s="36" t="s">
        <v>14</v>
      </c>
      <c r="S3558" s="38">
        <v>12.5</v>
      </c>
      <c r="T3558" s="36" t="s">
        <v>100</v>
      </c>
      <c r="U3558" s="36" t="s">
        <v>2416</v>
      </c>
    </row>
    <row r="3559" spans="10:21" x14ac:dyDescent="0.25">
      <c r="J3559" s="37">
        <v>43132</v>
      </c>
      <c r="K3559" s="36">
        <f t="shared" si="275"/>
        <v>2018</v>
      </c>
      <c r="L3559" s="36" t="str">
        <f t="shared" si="276"/>
        <v>February</v>
      </c>
      <c r="M3559" s="36">
        <f t="shared" si="277"/>
        <v>5</v>
      </c>
      <c r="N3559" s="36">
        <f t="shared" si="278"/>
        <v>1</v>
      </c>
      <c r="O3559" s="36" t="str">
        <f t="shared" si="279"/>
        <v>20185</v>
      </c>
      <c r="P3559" s="36" t="str">
        <f>CONCATENATE(K3559,MONTH(ExpensesDBTable[[#This Row],[Date]]))</f>
        <v>20182</v>
      </c>
      <c r="Q3559" s="36" t="s">
        <v>1051</v>
      </c>
      <c r="R3559" s="36" t="s">
        <v>14</v>
      </c>
      <c r="S3559" s="38">
        <v>17.82</v>
      </c>
      <c r="T3559" s="36" t="s">
        <v>100</v>
      </c>
      <c r="U3559" s="36" t="s">
        <v>2970</v>
      </c>
    </row>
    <row r="3560" spans="10:21" x14ac:dyDescent="0.25">
      <c r="J3560" s="37">
        <v>43132</v>
      </c>
      <c r="K3560" s="36">
        <f t="shared" si="275"/>
        <v>2018</v>
      </c>
      <c r="L3560" s="36" t="str">
        <f t="shared" si="276"/>
        <v>February</v>
      </c>
      <c r="M3560" s="36">
        <f t="shared" si="277"/>
        <v>5</v>
      </c>
      <c r="N3560" s="36">
        <f t="shared" si="278"/>
        <v>1</v>
      </c>
      <c r="O3560" s="36" t="str">
        <f t="shared" si="279"/>
        <v>20185</v>
      </c>
      <c r="P3560" s="36" t="str">
        <f>CONCATENATE(K3560,MONTH(ExpensesDBTable[[#This Row],[Date]]))</f>
        <v>20182</v>
      </c>
      <c r="Q3560" s="36" t="s">
        <v>1204</v>
      </c>
      <c r="R3560" s="36" t="s">
        <v>23</v>
      </c>
      <c r="S3560" s="38">
        <v>35</v>
      </c>
      <c r="T3560" s="36" t="s">
        <v>106</v>
      </c>
      <c r="U3560" s="36" t="s">
        <v>2971</v>
      </c>
    </row>
    <row r="3561" spans="10:21" x14ac:dyDescent="0.25">
      <c r="J3561" s="37">
        <v>43133</v>
      </c>
      <c r="K3561" s="36">
        <f t="shared" si="275"/>
        <v>2018</v>
      </c>
      <c r="L3561" s="36" t="str">
        <f t="shared" si="276"/>
        <v>February</v>
      </c>
      <c r="M3561" s="36">
        <f t="shared" si="277"/>
        <v>5</v>
      </c>
      <c r="N3561" s="36">
        <f t="shared" si="278"/>
        <v>2</v>
      </c>
      <c r="O3561" s="36" t="str">
        <f t="shared" si="279"/>
        <v>20185</v>
      </c>
      <c r="P3561" s="36" t="str">
        <f>CONCATENATE(K3561,MONTH(ExpensesDBTable[[#This Row],[Date]]))</f>
        <v>20182</v>
      </c>
      <c r="Q3561" s="36" t="s">
        <v>2253</v>
      </c>
      <c r="R3561" s="36" t="s">
        <v>25</v>
      </c>
      <c r="S3561" s="38">
        <v>2000</v>
      </c>
      <c r="T3561" s="36" t="s">
        <v>106</v>
      </c>
      <c r="U3561" s="36" t="s">
        <v>2972</v>
      </c>
    </row>
    <row r="3562" spans="10:21" x14ac:dyDescent="0.25">
      <c r="J3562" s="37">
        <v>43133</v>
      </c>
      <c r="K3562" s="36">
        <f t="shared" si="275"/>
        <v>2018</v>
      </c>
      <c r="L3562" s="36" t="str">
        <f t="shared" si="276"/>
        <v>February</v>
      </c>
      <c r="M3562" s="36">
        <f t="shared" si="277"/>
        <v>5</v>
      </c>
      <c r="N3562" s="36">
        <f t="shared" si="278"/>
        <v>2</v>
      </c>
      <c r="O3562" s="36" t="str">
        <f t="shared" si="279"/>
        <v>20185</v>
      </c>
      <c r="P3562" s="36" t="str">
        <f>CONCATENATE(K3562,MONTH(ExpensesDBTable[[#This Row],[Date]]))</f>
        <v>20182</v>
      </c>
      <c r="Q3562" s="36" t="s">
        <v>1051</v>
      </c>
      <c r="R3562" s="36" t="s">
        <v>14</v>
      </c>
      <c r="S3562" s="38">
        <v>10.119999999999999</v>
      </c>
      <c r="T3562" s="36" t="s">
        <v>100</v>
      </c>
      <c r="U3562" s="36" t="s">
        <v>2973</v>
      </c>
    </row>
    <row r="3563" spans="10:21" x14ac:dyDescent="0.25">
      <c r="J3563" s="37">
        <v>43133</v>
      </c>
      <c r="K3563" s="36">
        <f t="shared" si="275"/>
        <v>2018</v>
      </c>
      <c r="L3563" s="36" t="str">
        <f t="shared" si="276"/>
        <v>February</v>
      </c>
      <c r="M3563" s="36">
        <f t="shared" si="277"/>
        <v>5</v>
      </c>
      <c r="N3563" s="36">
        <f t="shared" si="278"/>
        <v>2</v>
      </c>
      <c r="O3563" s="36" t="str">
        <f t="shared" si="279"/>
        <v>20185</v>
      </c>
      <c r="P3563" s="36" t="str">
        <f>CONCATENATE(K3563,MONTH(ExpensesDBTable[[#This Row],[Date]]))</f>
        <v>20182</v>
      </c>
      <c r="Q3563" s="36" t="s">
        <v>108</v>
      </c>
      <c r="R3563" s="36" t="s">
        <v>14</v>
      </c>
      <c r="S3563" s="38">
        <v>7.44</v>
      </c>
      <c r="T3563" s="36" t="s">
        <v>100</v>
      </c>
      <c r="U3563" s="36" t="s">
        <v>2974</v>
      </c>
    </row>
    <row r="3564" spans="10:21" x14ac:dyDescent="0.25">
      <c r="J3564" s="37">
        <v>43135</v>
      </c>
      <c r="K3564" s="36">
        <f t="shared" si="275"/>
        <v>2018</v>
      </c>
      <c r="L3564" s="36" t="str">
        <f t="shared" si="276"/>
        <v>February</v>
      </c>
      <c r="M3564" s="36">
        <f t="shared" si="277"/>
        <v>5</v>
      </c>
      <c r="N3564" s="36">
        <f t="shared" si="278"/>
        <v>4</v>
      </c>
      <c r="O3564" s="36" t="str">
        <f t="shared" si="279"/>
        <v>20185</v>
      </c>
      <c r="P3564" s="36" t="str">
        <f>CONCATENATE(K3564,MONTH(ExpensesDBTable[[#This Row],[Date]]))</f>
        <v>20182</v>
      </c>
      <c r="Q3564" s="36" t="s">
        <v>119</v>
      </c>
      <c r="R3564" s="36" t="s">
        <v>14</v>
      </c>
      <c r="S3564" s="38">
        <v>6</v>
      </c>
      <c r="T3564" s="36" t="s">
        <v>100</v>
      </c>
      <c r="U3564" s="36" t="s">
        <v>2975</v>
      </c>
    </row>
    <row r="3565" spans="10:21" x14ac:dyDescent="0.25">
      <c r="J3565" s="37">
        <v>43135</v>
      </c>
      <c r="K3565" s="36">
        <f t="shared" si="275"/>
        <v>2018</v>
      </c>
      <c r="L3565" s="36" t="str">
        <f t="shared" si="276"/>
        <v>February</v>
      </c>
      <c r="M3565" s="36">
        <f t="shared" si="277"/>
        <v>5</v>
      </c>
      <c r="N3565" s="36">
        <f t="shared" si="278"/>
        <v>4</v>
      </c>
      <c r="O3565" s="36" t="str">
        <f t="shared" si="279"/>
        <v>20185</v>
      </c>
      <c r="P3565" s="36" t="str">
        <f>CONCATENATE(K3565,MONTH(ExpensesDBTable[[#This Row],[Date]]))</f>
        <v>20182</v>
      </c>
      <c r="Q3565" s="36" t="s">
        <v>122</v>
      </c>
      <c r="R3565" s="36" t="s">
        <v>11</v>
      </c>
      <c r="S3565" s="38">
        <v>22</v>
      </c>
      <c r="T3565" s="36" t="s">
        <v>100</v>
      </c>
      <c r="U3565" s="36" t="s">
        <v>2976</v>
      </c>
    </row>
    <row r="3566" spans="10:21" x14ac:dyDescent="0.25">
      <c r="J3566" s="37">
        <v>43135</v>
      </c>
      <c r="K3566" s="36">
        <f t="shared" si="275"/>
        <v>2018</v>
      </c>
      <c r="L3566" s="36" t="str">
        <f t="shared" si="276"/>
        <v>February</v>
      </c>
      <c r="M3566" s="36">
        <f t="shared" si="277"/>
        <v>5</v>
      </c>
      <c r="N3566" s="36">
        <f t="shared" si="278"/>
        <v>4</v>
      </c>
      <c r="O3566" s="36" t="str">
        <f t="shared" si="279"/>
        <v>20185</v>
      </c>
      <c r="P3566" s="36" t="str">
        <f>CONCATENATE(K3566,MONTH(ExpensesDBTable[[#This Row],[Date]]))</f>
        <v>20182</v>
      </c>
      <c r="Q3566" s="36" t="s">
        <v>119</v>
      </c>
      <c r="R3566" s="36" t="s">
        <v>14</v>
      </c>
      <c r="S3566" s="38">
        <v>23.25</v>
      </c>
      <c r="T3566" s="36" t="s">
        <v>100</v>
      </c>
      <c r="U3566" s="36" t="s">
        <v>2977</v>
      </c>
    </row>
    <row r="3567" spans="10:21" x14ac:dyDescent="0.25">
      <c r="J3567" s="37">
        <v>43135</v>
      </c>
      <c r="K3567" s="36">
        <f t="shared" si="275"/>
        <v>2018</v>
      </c>
      <c r="L3567" s="36" t="str">
        <f t="shared" si="276"/>
        <v>February</v>
      </c>
      <c r="M3567" s="36">
        <f t="shared" si="277"/>
        <v>5</v>
      </c>
      <c r="N3567" s="36">
        <f t="shared" si="278"/>
        <v>4</v>
      </c>
      <c r="O3567" s="36" t="str">
        <f t="shared" si="279"/>
        <v>20185</v>
      </c>
      <c r="P3567" s="36" t="str">
        <f>CONCATENATE(K3567,MONTH(ExpensesDBTable[[#This Row],[Date]]))</f>
        <v>20182</v>
      </c>
      <c r="Q3567" s="36" t="s">
        <v>182</v>
      </c>
      <c r="R3567" t="s">
        <v>24</v>
      </c>
      <c r="S3567" s="38">
        <v>282.74</v>
      </c>
      <c r="T3567" s="36" t="s">
        <v>106</v>
      </c>
      <c r="U3567" s="36" t="s">
        <v>2978</v>
      </c>
    </row>
    <row r="3568" spans="10:21" x14ac:dyDescent="0.25">
      <c r="J3568" s="37">
        <v>43136</v>
      </c>
      <c r="K3568" s="36">
        <f t="shared" si="275"/>
        <v>2018</v>
      </c>
      <c r="L3568" s="36" t="str">
        <f t="shared" si="276"/>
        <v>February</v>
      </c>
      <c r="M3568" s="36">
        <f t="shared" si="277"/>
        <v>6</v>
      </c>
      <c r="N3568" s="36">
        <f t="shared" si="278"/>
        <v>5</v>
      </c>
      <c r="O3568" s="36" t="str">
        <f t="shared" si="279"/>
        <v>20186</v>
      </c>
      <c r="P3568" s="36" t="str">
        <f>CONCATENATE(K3568,MONTH(ExpensesDBTable[[#This Row],[Date]]))</f>
        <v>20182</v>
      </c>
      <c r="Q3568" s="36" t="s">
        <v>1051</v>
      </c>
      <c r="R3568" s="36" t="s">
        <v>14</v>
      </c>
      <c r="S3568" s="38">
        <v>17.149999999999999</v>
      </c>
      <c r="T3568" s="36" t="s">
        <v>100</v>
      </c>
      <c r="U3568" s="36" t="s">
        <v>2979</v>
      </c>
    </row>
    <row r="3569" spans="10:21" x14ac:dyDescent="0.25">
      <c r="J3569" s="37">
        <v>43136</v>
      </c>
      <c r="K3569" s="36">
        <f t="shared" si="275"/>
        <v>2018</v>
      </c>
      <c r="L3569" s="36" t="str">
        <f t="shared" si="276"/>
        <v>February</v>
      </c>
      <c r="M3569" s="36">
        <f t="shared" si="277"/>
        <v>6</v>
      </c>
      <c r="N3569" s="36">
        <f t="shared" si="278"/>
        <v>5</v>
      </c>
      <c r="O3569" s="36" t="str">
        <f t="shared" si="279"/>
        <v>20186</v>
      </c>
      <c r="P3569" s="36" t="str">
        <f>CONCATENATE(K3569,MONTH(ExpensesDBTable[[#This Row],[Date]]))</f>
        <v>20182</v>
      </c>
      <c r="Q3569" s="36" t="s">
        <v>2470</v>
      </c>
      <c r="R3569" s="36" t="s">
        <v>17</v>
      </c>
      <c r="S3569" s="38">
        <v>4</v>
      </c>
      <c r="T3569" s="36" t="s">
        <v>106</v>
      </c>
      <c r="U3569" s="36" t="s">
        <v>2980</v>
      </c>
    </row>
    <row r="3570" spans="10:21" x14ac:dyDescent="0.25">
      <c r="J3570" s="37">
        <v>43136</v>
      </c>
      <c r="K3570" s="36">
        <f t="shared" si="275"/>
        <v>2018</v>
      </c>
      <c r="L3570" s="36" t="str">
        <f t="shared" si="276"/>
        <v>February</v>
      </c>
      <c r="M3570" s="36">
        <f t="shared" si="277"/>
        <v>6</v>
      </c>
      <c r="N3570" s="36">
        <f t="shared" si="278"/>
        <v>5</v>
      </c>
      <c r="O3570" s="36" t="str">
        <f t="shared" si="279"/>
        <v>20186</v>
      </c>
      <c r="P3570" s="36" t="str">
        <f>CONCATENATE(K3570,MONTH(ExpensesDBTable[[#This Row],[Date]]))</f>
        <v>20182</v>
      </c>
      <c r="Q3570" s="36" t="s">
        <v>108</v>
      </c>
      <c r="R3570" s="36" t="s">
        <v>14</v>
      </c>
      <c r="S3570" s="38">
        <v>12.64</v>
      </c>
      <c r="T3570" s="36" t="s">
        <v>100</v>
      </c>
      <c r="U3570" s="36" t="s">
        <v>2981</v>
      </c>
    </row>
    <row r="3571" spans="10:21" x14ac:dyDescent="0.25">
      <c r="J3571" s="37">
        <v>43137</v>
      </c>
      <c r="K3571" s="36">
        <f t="shared" si="275"/>
        <v>2018</v>
      </c>
      <c r="L3571" s="36" t="str">
        <f t="shared" si="276"/>
        <v>February</v>
      </c>
      <c r="M3571" s="36">
        <f t="shared" si="277"/>
        <v>6</v>
      </c>
      <c r="N3571" s="36">
        <f t="shared" si="278"/>
        <v>6</v>
      </c>
      <c r="O3571" s="36" t="str">
        <f t="shared" si="279"/>
        <v>20186</v>
      </c>
      <c r="P3571" s="36" t="str">
        <f>CONCATENATE(K3571,MONTH(ExpensesDBTable[[#This Row],[Date]]))</f>
        <v>20182</v>
      </c>
      <c r="Q3571" s="36" t="s">
        <v>182</v>
      </c>
      <c r="R3571" s="36" t="s">
        <v>14</v>
      </c>
      <c r="S3571" s="38">
        <v>3.8</v>
      </c>
      <c r="T3571" s="36" t="s">
        <v>100</v>
      </c>
      <c r="U3571" s="36" t="s">
        <v>1392</v>
      </c>
    </row>
    <row r="3572" spans="10:21" x14ac:dyDescent="0.25">
      <c r="J3572" s="37">
        <v>43137</v>
      </c>
      <c r="K3572" s="36">
        <f t="shared" si="275"/>
        <v>2018</v>
      </c>
      <c r="L3572" s="36" t="str">
        <f t="shared" si="276"/>
        <v>February</v>
      </c>
      <c r="M3572" s="36">
        <f t="shared" si="277"/>
        <v>6</v>
      </c>
      <c r="N3572" s="36">
        <f t="shared" si="278"/>
        <v>6</v>
      </c>
      <c r="O3572" s="36" t="str">
        <f t="shared" si="279"/>
        <v>20186</v>
      </c>
      <c r="P3572" s="36" t="str">
        <f>CONCATENATE(K3572,MONTH(ExpensesDBTable[[#This Row],[Date]]))</f>
        <v>20182</v>
      </c>
      <c r="Q3572" s="36" t="s">
        <v>1051</v>
      </c>
      <c r="R3572" s="36" t="s">
        <v>14</v>
      </c>
      <c r="S3572" s="38">
        <v>14.57</v>
      </c>
      <c r="T3572" s="36" t="s">
        <v>100</v>
      </c>
      <c r="U3572" s="36" t="s">
        <v>2982</v>
      </c>
    </row>
    <row r="3573" spans="10:21" x14ac:dyDescent="0.25">
      <c r="J3573" s="37">
        <v>43139</v>
      </c>
      <c r="K3573" s="36">
        <f t="shared" si="275"/>
        <v>2018</v>
      </c>
      <c r="L3573" s="36" t="str">
        <f t="shared" si="276"/>
        <v>February</v>
      </c>
      <c r="M3573" s="36">
        <f t="shared" si="277"/>
        <v>6</v>
      </c>
      <c r="N3573" s="36">
        <f t="shared" si="278"/>
        <v>8</v>
      </c>
      <c r="O3573" s="36" t="str">
        <f t="shared" si="279"/>
        <v>20186</v>
      </c>
      <c r="P3573" s="36" t="str">
        <f>CONCATENATE(K3573,MONTH(ExpensesDBTable[[#This Row],[Date]]))</f>
        <v>20182</v>
      </c>
      <c r="Q3573" s="36" t="s">
        <v>704</v>
      </c>
      <c r="R3573" s="36" t="s">
        <v>23</v>
      </c>
      <c r="S3573" s="38">
        <v>156.47</v>
      </c>
      <c r="T3573" s="36" t="s">
        <v>106</v>
      </c>
      <c r="U3573" s="36" t="s">
        <v>2983</v>
      </c>
    </row>
    <row r="3574" spans="10:21" x14ac:dyDescent="0.25">
      <c r="J3574" s="37">
        <v>43139</v>
      </c>
      <c r="K3574" s="36">
        <f t="shared" si="275"/>
        <v>2018</v>
      </c>
      <c r="L3574" s="36" t="str">
        <f t="shared" si="276"/>
        <v>February</v>
      </c>
      <c r="M3574" s="36">
        <f t="shared" si="277"/>
        <v>6</v>
      </c>
      <c r="N3574" s="36">
        <f t="shared" si="278"/>
        <v>8</v>
      </c>
      <c r="O3574" s="36" t="str">
        <f t="shared" si="279"/>
        <v>20186</v>
      </c>
      <c r="P3574" s="36" t="str">
        <f>CONCATENATE(K3574,MONTH(ExpensesDBTable[[#This Row],[Date]]))</f>
        <v>20182</v>
      </c>
      <c r="Q3574" s="36" t="s">
        <v>1051</v>
      </c>
      <c r="R3574" s="36" t="s">
        <v>14</v>
      </c>
      <c r="S3574" s="38">
        <v>11.32</v>
      </c>
      <c r="T3574" s="36" t="s">
        <v>100</v>
      </c>
      <c r="U3574" s="36" t="s">
        <v>2984</v>
      </c>
    </row>
    <row r="3575" spans="10:21" x14ac:dyDescent="0.25">
      <c r="J3575" s="37">
        <v>43139</v>
      </c>
      <c r="K3575" s="36">
        <f t="shared" si="275"/>
        <v>2018</v>
      </c>
      <c r="L3575" s="36" t="str">
        <f t="shared" si="276"/>
        <v>February</v>
      </c>
      <c r="M3575" s="36">
        <f t="shared" si="277"/>
        <v>6</v>
      </c>
      <c r="N3575" s="36">
        <f t="shared" si="278"/>
        <v>8</v>
      </c>
      <c r="O3575" s="36" t="str">
        <f t="shared" si="279"/>
        <v>20186</v>
      </c>
      <c r="P3575" s="36" t="str">
        <f>CONCATENATE(K3575,MONTH(ExpensesDBTable[[#This Row],[Date]]))</f>
        <v>20182</v>
      </c>
      <c r="Q3575" s="36" t="s">
        <v>108</v>
      </c>
      <c r="R3575" s="36" t="s">
        <v>14</v>
      </c>
      <c r="S3575" s="38">
        <v>7.19</v>
      </c>
      <c r="T3575" s="36" t="s">
        <v>100</v>
      </c>
      <c r="U3575" s="36" t="s">
        <v>2985</v>
      </c>
    </row>
    <row r="3576" spans="10:21" x14ac:dyDescent="0.25">
      <c r="J3576" s="37">
        <v>43139</v>
      </c>
      <c r="K3576" s="36">
        <f t="shared" si="275"/>
        <v>2018</v>
      </c>
      <c r="L3576" s="36" t="str">
        <f t="shared" si="276"/>
        <v>February</v>
      </c>
      <c r="M3576" s="36">
        <f t="shared" si="277"/>
        <v>6</v>
      </c>
      <c r="N3576" s="36">
        <f t="shared" si="278"/>
        <v>8</v>
      </c>
      <c r="O3576" s="36" t="str">
        <f t="shared" si="279"/>
        <v>20186</v>
      </c>
      <c r="P3576" s="36" t="str">
        <f>CONCATENATE(K3576,MONTH(ExpensesDBTable[[#This Row],[Date]]))</f>
        <v>20182</v>
      </c>
      <c r="Q3576" s="36" t="s">
        <v>199</v>
      </c>
      <c r="R3576" s="36" t="s">
        <v>14</v>
      </c>
      <c r="S3576" s="38">
        <v>12.5</v>
      </c>
      <c r="T3576" s="36" t="s">
        <v>100</v>
      </c>
      <c r="U3576" s="36" t="s">
        <v>1216</v>
      </c>
    </row>
    <row r="3577" spans="10:21" x14ac:dyDescent="0.25">
      <c r="J3577" s="37">
        <v>43139</v>
      </c>
      <c r="K3577" s="36">
        <f t="shared" si="275"/>
        <v>2018</v>
      </c>
      <c r="L3577" s="36" t="str">
        <f t="shared" si="276"/>
        <v>February</v>
      </c>
      <c r="M3577" s="36">
        <f t="shared" si="277"/>
        <v>6</v>
      </c>
      <c r="N3577" s="36">
        <f t="shared" si="278"/>
        <v>8</v>
      </c>
      <c r="O3577" s="36" t="str">
        <f t="shared" si="279"/>
        <v>20186</v>
      </c>
      <c r="P3577" s="36" t="str">
        <f>CONCATENATE(K3577,MONTH(ExpensesDBTable[[#This Row],[Date]]))</f>
        <v>20182</v>
      </c>
      <c r="Q3577" s="36" t="s">
        <v>108</v>
      </c>
      <c r="R3577" s="36" t="s">
        <v>14</v>
      </c>
      <c r="S3577" s="38">
        <v>3.19</v>
      </c>
      <c r="T3577" s="36" t="s">
        <v>100</v>
      </c>
      <c r="U3577" s="36" t="s">
        <v>287</v>
      </c>
    </row>
    <row r="3578" spans="10:21" x14ac:dyDescent="0.25">
      <c r="J3578" s="37">
        <v>43140</v>
      </c>
      <c r="K3578" s="36">
        <f t="shared" si="275"/>
        <v>2018</v>
      </c>
      <c r="L3578" s="36" t="str">
        <f t="shared" si="276"/>
        <v>February</v>
      </c>
      <c r="M3578" s="36">
        <f t="shared" si="277"/>
        <v>6</v>
      </c>
      <c r="N3578" s="36">
        <f t="shared" si="278"/>
        <v>9</v>
      </c>
      <c r="O3578" s="36" t="str">
        <f t="shared" si="279"/>
        <v>20186</v>
      </c>
      <c r="P3578" s="36" t="str">
        <f>CONCATENATE(K3578,MONTH(ExpensesDBTable[[#This Row],[Date]]))</f>
        <v>20182</v>
      </c>
      <c r="Q3578" s="36" t="s">
        <v>108</v>
      </c>
      <c r="R3578" s="36" t="s">
        <v>14</v>
      </c>
      <c r="S3578" s="38">
        <v>10</v>
      </c>
      <c r="T3578" s="36" t="s">
        <v>100</v>
      </c>
      <c r="U3578" s="36" t="s">
        <v>2986</v>
      </c>
    </row>
    <row r="3579" spans="10:21" x14ac:dyDescent="0.25">
      <c r="J3579" s="37">
        <v>43140</v>
      </c>
      <c r="K3579" s="36">
        <f t="shared" si="275"/>
        <v>2018</v>
      </c>
      <c r="L3579" s="36" t="str">
        <f t="shared" si="276"/>
        <v>February</v>
      </c>
      <c r="M3579" s="36">
        <f t="shared" si="277"/>
        <v>6</v>
      </c>
      <c r="N3579" s="36">
        <f t="shared" si="278"/>
        <v>9</v>
      </c>
      <c r="O3579" s="36" t="str">
        <f t="shared" si="279"/>
        <v>20186</v>
      </c>
      <c r="P3579" s="36" t="str">
        <f>CONCATENATE(K3579,MONTH(ExpensesDBTable[[#This Row],[Date]]))</f>
        <v>20182</v>
      </c>
      <c r="Q3579" s="36" t="s">
        <v>1051</v>
      </c>
      <c r="R3579" s="36" t="s">
        <v>14</v>
      </c>
      <c r="S3579" s="38">
        <v>1.89</v>
      </c>
      <c r="T3579" s="36" t="s">
        <v>100</v>
      </c>
      <c r="U3579" s="36" t="s">
        <v>2987</v>
      </c>
    </row>
    <row r="3580" spans="10:21" x14ac:dyDescent="0.25">
      <c r="J3580" s="37">
        <v>43140</v>
      </c>
      <c r="K3580" s="36">
        <f t="shared" si="275"/>
        <v>2018</v>
      </c>
      <c r="L3580" s="36" t="str">
        <f t="shared" si="276"/>
        <v>February</v>
      </c>
      <c r="M3580" s="36">
        <f t="shared" si="277"/>
        <v>6</v>
      </c>
      <c r="N3580" s="36">
        <f t="shared" si="278"/>
        <v>9</v>
      </c>
      <c r="O3580" s="36" t="str">
        <f t="shared" si="279"/>
        <v>20186</v>
      </c>
      <c r="P3580" s="36" t="str">
        <f>CONCATENATE(K3580,MONTH(ExpensesDBTable[[#This Row],[Date]]))</f>
        <v>20182</v>
      </c>
      <c r="Q3580" s="36" t="s">
        <v>1238</v>
      </c>
      <c r="R3580" s="36" t="s">
        <v>22</v>
      </c>
      <c r="S3580" s="38">
        <v>37.5</v>
      </c>
      <c r="T3580" s="36" t="s">
        <v>106</v>
      </c>
      <c r="U3580" s="36" t="s">
        <v>1238</v>
      </c>
    </row>
    <row r="3581" spans="10:21" x14ac:dyDescent="0.25">
      <c r="J3581" s="37">
        <v>43142</v>
      </c>
      <c r="K3581" s="36">
        <f t="shared" si="275"/>
        <v>2018</v>
      </c>
      <c r="L3581" s="36" t="str">
        <f t="shared" si="276"/>
        <v>February</v>
      </c>
      <c r="M3581" s="36">
        <f t="shared" si="277"/>
        <v>6</v>
      </c>
      <c r="N3581" s="36">
        <f t="shared" si="278"/>
        <v>11</v>
      </c>
      <c r="O3581" s="36" t="str">
        <f t="shared" si="279"/>
        <v>20186</v>
      </c>
      <c r="P3581" s="36" t="str">
        <f>CONCATENATE(K3581,MONTH(ExpensesDBTable[[#This Row],[Date]]))</f>
        <v>20182</v>
      </c>
      <c r="Q3581" s="36" t="s">
        <v>108</v>
      </c>
      <c r="R3581" s="36" t="s">
        <v>14</v>
      </c>
      <c r="S3581" s="38">
        <v>7.29</v>
      </c>
      <c r="T3581" s="36" t="s">
        <v>100</v>
      </c>
      <c r="U3581" s="36" t="s">
        <v>2988</v>
      </c>
    </row>
    <row r="3582" spans="10:21" x14ac:dyDescent="0.25">
      <c r="J3582" s="37">
        <v>43142</v>
      </c>
      <c r="K3582" s="36">
        <f t="shared" si="275"/>
        <v>2018</v>
      </c>
      <c r="L3582" s="36" t="str">
        <f t="shared" si="276"/>
        <v>February</v>
      </c>
      <c r="M3582" s="36">
        <f t="shared" si="277"/>
        <v>6</v>
      </c>
      <c r="N3582" s="36">
        <f t="shared" si="278"/>
        <v>11</v>
      </c>
      <c r="O3582" s="36" t="str">
        <f t="shared" si="279"/>
        <v>20186</v>
      </c>
      <c r="P3582" s="36" t="str">
        <f>CONCATENATE(K3582,MONTH(ExpensesDBTable[[#This Row],[Date]]))</f>
        <v>20182</v>
      </c>
      <c r="Q3582" s="36" t="s">
        <v>119</v>
      </c>
      <c r="R3582" s="36" t="s">
        <v>14</v>
      </c>
      <c r="S3582" s="38">
        <v>10</v>
      </c>
      <c r="T3582" s="36" t="s">
        <v>100</v>
      </c>
      <c r="U3582" s="36" t="s">
        <v>2989</v>
      </c>
    </row>
    <row r="3583" spans="10:21" x14ac:dyDescent="0.25">
      <c r="J3583" s="37">
        <v>43142</v>
      </c>
      <c r="K3583" s="36">
        <f t="shared" si="275"/>
        <v>2018</v>
      </c>
      <c r="L3583" s="36" t="str">
        <f t="shared" si="276"/>
        <v>February</v>
      </c>
      <c r="M3583" s="36">
        <f t="shared" si="277"/>
        <v>6</v>
      </c>
      <c r="N3583" s="36">
        <f t="shared" si="278"/>
        <v>11</v>
      </c>
      <c r="O3583" s="36" t="str">
        <f t="shared" si="279"/>
        <v>20186</v>
      </c>
      <c r="P3583" s="36" t="str">
        <f>CONCATENATE(K3583,MONTH(ExpensesDBTable[[#This Row],[Date]]))</f>
        <v>20182</v>
      </c>
      <c r="Q3583" s="36" t="s">
        <v>108</v>
      </c>
      <c r="R3583" s="36" t="s">
        <v>14</v>
      </c>
      <c r="S3583" s="38">
        <v>11.72</v>
      </c>
      <c r="T3583" s="36" t="s">
        <v>100</v>
      </c>
      <c r="U3583" s="36" t="s">
        <v>2990</v>
      </c>
    </row>
    <row r="3584" spans="10:21" x14ac:dyDescent="0.25">
      <c r="J3584" s="37">
        <v>43142</v>
      </c>
      <c r="K3584" s="36">
        <f t="shared" si="275"/>
        <v>2018</v>
      </c>
      <c r="L3584" s="36" t="str">
        <f t="shared" si="276"/>
        <v>February</v>
      </c>
      <c r="M3584" s="36">
        <f t="shared" si="277"/>
        <v>6</v>
      </c>
      <c r="N3584" s="36">
        <f t="shared" si="278"/>
        <v>11</v>
      </c>
      <c r="O3584" s="36" t="str">
        <f t="shared" si="279"/>
        <v>20186</v>
      </c>
      <c r="P3584" s="36" t="str">
        <f>CONCATENATE(K3584,MONTH(ExpensesDBTable[[#This Row],[Date]]))</f>
        <v>20182</v>
      </c>
      <c r="Q3584" s="36" t="s">
        <v>1051</v>
      </c>
      <c r="R3584" s="36" t="s">
        <v>14</v>
      </c>
      <c r="S3584" s="38">
        <v>9.02</v>
      </c>
      <c r="T3584" s="36" t="s">
        <v>100</v>
      </c>
      <c r="U3584" s="36" t="s">
        <v>2991</v>
      </c>
    </row>
    <row r="3585" spans="10:21" x14ac:dyDescent="0.25">
      <c r="J3585" s="37">
        <v>43143</v>
      </c>
      <c r="K3585" s="36">
        <f t="shared" si="275"/>
        <v>2018</v>
      </c>
      <c r="L3585" s="36" t="str">
        <f t="shared" si="276"/>
        <v>February</v>
      </c>
      <c r="M3585" s="36">
        <f t="shared" si="277"/>
        <v>7</v>
      </c>
      <c r="N3585" s="36">
        <f t="shared" si="278"/>
        <v>12</v>
      </c>
      <c r="O3585" s="36" t="str">
        <f t="shared" si="279"/>
        <v>20187</v>
      </c>
      <c r="P3585" s="36" t="str">
        <f>CONCATENATE(K3585,MONTH(ExpensesDBTable[[#This Row],[Date]]))</f>
        <v>20182</v>
      </c>
      <c r="Q3585" s="36" t="s">
        <v>182</v>
      </c>
      <c r="R3585" s="36" t="s">
        <v>14</v>
      </c>
      <c r="S3585" s="38">
        <v>9.24</v>
      </c>
      <c r="T3585" s="36" t="s">
        <v>100</v>
      </c>
      <c r="U3585" s="36" t="s">
        <v>1085</v>
      </c>
    </row>
    <row r="3586" spans="10:21" x14ac:dyDescent="0.25">
      <c r="J3586" s="37">
        <v>43143</v>
      </c>
      <c r="K3586" s="36">
        <f t="shared" si="275"/>
        <v>2018</v>
      </c>
      <c r="L3586" s="36" t="str">
        <f t="shared" si="276"/>
        <v>February</v>
      </c>
      <c r="M3586" s="36">
        <f t="shared" si="277"/>
        <v>7</v>
      </c>
      <c r="N3586" s="36">
        <f t="shared" si="278"/>
        <v>12</v>
      </c>
      <c r="O3586" s="36" t="str">
        <f t="shared" si="279"/>
        <v>20187</v>
      </c>
      <c r="P3586" s="36" t="str">
        <f>CONCATENATE(K3586,MONTH(ExpensesDBTable[[#This Row],[Date]]))</f>
        <v>20182</v>
      </c>
      <c r="Q3586" s="36" t="s">
        <v>108</v>
      </c>
      <c r="R3586" s="36" t="s">
        <v>14</v>
      </c>
      <c r="S3586" s="38">
        <v>6.8</v>
      </c>
      <c r="T3586" s="36" t="s">
        <v>100</v>
      </c>
      <c r="U3586" s="36" t="s">
        <v>1701</v>
      </c>
    </row>
    <row r="3587" spans="10:21" x14ac:dyDescent="0.25">
      <c r="J3587" s="37">
        <v>43143</v>
      </c>
      <c r="K3587" s="36">
        <f t="shared" si="275"/>
        <v>2018</v>
      </c>
      <c r="L3587" s="36" t="str">
        <f t="shared" si="276"/>
        <v>February</v>
      </c>
      <c r="M3587" s="36">
        <f t="shared" si="277"/>
        <v>7</v>
      </c>
      <c r="N3587" s="36">
        <f t="shared" si="278"/>
        <v>12</v>
      </c>
      <c r="O3587" s="36" t="str">
        <f t="shared" si="279"/>
        <v>20187</v>
      </c>
      <c r="P3587" s="36" t="str">
        <f>CONCATENATE(K3587,MONTH(ExpensesDBTable[[#This Row],[Date]]))</f>
        <v>20182</v>
      </c>
      <c r="Q3587" s="36" t="s">
        <v>108</v>
      </c>
      <c r="R3587" s="36" t="s">
        <v>14</v>
      </c>
      <c r="S3587" s="38">
        <v>4.75</v>
      </c>
      <c r="T3587" s="36" t="s">
        <v>100</v>
      </c>
      <c r="U3587" s="36" t="s">
        <v>2992</v>
      </c>
    </row>
    <row r="3588" spans="10:21" x14ac:dyDescent="0.25">
      <c r="J3588" s="37">
        <v>43145</v>
      </c>
      <c r="K3588" s="36">
        <f t="shared" si="275"/>
        <v>2018</v>
      </c>
      <c r="L3588" s="36" t="str">
        <f t="shared" si="276"/>
        <v>February</v>
      </c>
      <c r="M3588" s="36">
        <f t="shared" si="277"/>
        <v>7</v>
      </c>
      <c r="N3588" s="36">
        <f t="shared" si="278"/>
        <v>14</v>
      </c>
      <c r="O3588" s="36" t="str">
        <f t="shared" si="279"/>
        <v>20187</v>
      </c>
      <c r="P3588" s="36" t="str">
        <f>CONCATENATE(K3588,MONTH(ExpensesDBTable[[#This Row],[Date]]))</f>
        <v>20182</v>
      </c>
      <c r="Q3588" s="36" t="s">
        <v>199</v>
      </c>
      <c r="R3588" s="36" t="s">
        <v>14</v>
      </c>
      <c r="S3588" s="38">
        <v>12.5</v>
      </c>
      <c r="T3588" s="36" t="s">
        <v>100</v>
      </c>
      <c r="U3588" s="36" t="s">
        <v>1216</v>
      </c>
    </row>
    <row r="3589" spans="10:21" x14ac:dyDescent="0.25">
      <c r="J3589" s="37">
        <v>43145</v>
      </c>
      <c r="K3589" s="36">
        <f t="shared" si="275"/>
        <v>2018</v>
      </c>
      <c r="L3589" s="36" t="str">
        <f t="shared" si="276"/>
        <v>February</v>
      </c>
      <c r="M3589" s="36">
        <f t="shared" si="277"/>
        <v>7</v>
      </c>
      <c r="N3589" s="36">
        <f t="shared" si="278"/>
        <v>14</v>
      </c>
      <c r="O3589" s="36" t="str">
        <f t="shared" si="279"/>
        <v>20187</v>
      </c>
      <c r="P3589" s="36" t="str">
        <f>CONCATENATE(K3589,MONTH(ExpensesDBTable[[#This Row],[Date]]))</f>
        <v>20182</v>
      </c>
      <c r="Q3589" s="36" t="s">
        <v>108</v>
      </c>
      <c r="R3589" s="36" t="s">
        <v>14</v>
      </c>
      <c r="S3589" s="38">
        <v>38.299999999999997</v>
      </c>
      <c r="T3589" s="36" t="s">
        <v>100</v>
      </c>
      <c r="U3589" s="36" t="s">
        <v>2993</v>
      </c>
    </row>
    <row r="3590" spans="10:21" x14ac:dyDescent="0.25">
      <c r="J3590" s="37">
        <v>43145</v>
      </c>
      <c r="K3590" s="36">
        <f t="shared" si="275"/>
        <v>2018</v>
      </c>
      <c r="L3590" s="36" t="str">
        <f t="shared" si="276"/>
        <v>February</v>
      </c>
      <c r="M3590" s="36">
        <f t="shared" si="277"/>
        <v>7</v>
      </c>
      <c r="N3590" s="36">
        <f t="shared" si="278"/>
        <v>14</v>
      </c>
      <c r="O3590" s="36" t="str">
        <f t="shared" si="279"/>
        <v>20187</v>
      </c>
      <c r="P3590" s="36" t="str">
        <f>CONCATENATE(K3590,MONTH(ExpensesDBTable[[#This Row],[Date]]))</f>
        <v>20182</v>
      </c>
      <c r="Q3590" s="36" t="s">
        <v>108</v>
      </c>
      <c r="R3590" s="36" t="s">
        <v>14</v>
      </c>
      <c r="S3590" s="38">
        <v>6.67</v>
      </c>
      <c r="T3590" s="36" t="s">
        <v>100</v>
      </c>
      <c r="U3590" s="36" t="s">
        <v>2994</v>
      </c>
    </row>
    <row r="3591" spans="10:21" x14ac:dyDescent="0.25">
      <c r="J3591" s="37">
        <v>43145</v>
      </c>
      <c r="K3591" s="36">
        <f t="shared" si="275"/>
        <v>2018</v>
      </c>
      <c r="L3591" s="36" t="str">
        <f t="shared" si="276"/>
        <v>February</v>
      </c>
      <c r="M3591" s="36">
        <f t="shared" si="277"/>
        <v>7</v>
      </c>
      <c r="N3591" s="36">
        <f t="shared" si="278"/>
        <v>14</v>
      </c>
      <c r="O3591" s="36" t="str">
        <f t="shared" si="279"/>
        <v>20187</v>
      </c>
      <c r="P3591" s="36" t="str">
        <f>CONCATENATE(K3591,MONTH(ExpensesDBTable[[#This Row],[Date]]))</f>
        <v>20182</v>
      </c>
      <c r="Q3591" s="36" t="s">
        <v>1371</v>
      </c>
      <c r="R3591" s="36" t="s">
        <v>26</v>
      </c>
      <c r="S3591" s="38">
        <v>19.100000000000001</v>
      </c>
      <c r="T3591" s="36" t="s">
        <v>106</v>
      </c>
      <c r="U3591" s="36" t="s">
        <v>2995</v>
      </c>
    </row>
    <row r="3592" spans="10:21" x14ac:dyDescent="0.25">
      <c r="J3592" s="37">
        <v>43146</v>
      </c>
      <c r="K3592" s="36">
        <f t="shared" si="275"/>
        <v>2018</v>
      </c>
      <c r="L3592" s="36" t="str">
        <f t="shared" si="276"/>
        <v>February</v>
      </c>
      <c r="M3592" s="36">
        <f t="shared" si="277"/>
        <v>7</v>
      </c>
      <c r="N3592" s="36">
        <f t="shared" si="278"/>
        <v>15</v>
      </c>
      <c r="O3592" s="36" t="str">
        <f t="shared" si="279"/>
        <v>20187</v>
      </c>
      <c r="P3592" s="36" t="str">
        <f>CONCATENATE(K3592,MONTH(ExpensesDBTable[[#This Row],[Date]]))</f>
        <v>20182</v>
      </c>
      <c r="Q3592" s="36" t="s">
        <v>130</v>
      </c>
      <c r="R3592" s="36" t="s">
        <v>26</v>
      </c>
      <c r="S3592" s="38">
        <v>200</v>
      </c>
      <c r="T3592" s="36" t="s">
        <v>106</v>
      </c>
      <c r="U3592" s="36" t="s">
        <v>2996</v>
      </c>
    </row>
    <row r="3593" spans="10:21" x14ac:dyDescent="0.25">
      <c r="J3593" s="37">
        <v>43147</v>
      </c>
      <c r="K3593" s="36">
        <f t="shared" si="275"/>
        <v>2018</v>
      </c>
      <c r="L3593" s="36" t="str">
        <f t="shared" si="276"/>
        <v>February</v>
      </c>
      <c r="M3593" s="36">
        <f t="shared" si="277"/>
        <v>7</v>
      </c>
      <c r="N3593" s="36">
        <f t="shared" si="278"/>
        <v>16</v>
      </c>
      <c r="O3593" s="36" t="str">
        <f t="shared" si="279"/>
        <v>20187</v>
      </c>
      <c r="P3593" s="36" t="str">
        <f>CONCATENATE(K3593,MONTH(ExpensesDBTable[[#This Row],[Date]]))</f>
        <v>20182</v>
      </c>
      <c r="Q3593" s="36" t="s">
        <v>319</v>
      </c>
      <c r="R3593" s="36" t="s">
        <v>16</v>
      </c>
      <c r="S3593" s="38">
        <v>22.8</v>
      </c>
      <c r="T3593" s="36" t="s">
        <v>106</v>
      </c>
      <c r="U3593" s="36" t="s">
        <v>2997</v>
      </c>
    </row>
    <row r="3594" spans="10:21" x14ac:dyDescent="0.25">
      <c r="J3594" s="37">
        <v>43147</v>
      </c>
      <c r="K3594" s="36">
        <f t="shared" si="275"/>
        <v>2018</v>
      </c>
      <c r="L3594" s="36" t="str">
        <f t="shared" si="276"/>
        <v>February</v>
      </c>
      <c r="M3594" s="36">
        <f t="shared" si="277"/>
        <v>7</v>
      </c>
      <c r="N3594" s="36">
        <f t="shared" si="278"/>
        <v>16</v>
      </c>
      <c r="O3594" s="36" t="str">
        <f t="shared" si="279"/>
        <v>20187</v>
      </c>
      <c r="P3594" s="36" t="str">
        <f>CONCATENATE(K3594,MONTH(ExpensesDBTable[[#This Row],[Date]]))</f>
        <v>20182</v>
      </c>
      <c r="Q3594" s="36" t="s">
        <v>182</v>
      </c>
      <c r="R3594" s="36" t="s">
        <v>14</v>
      </c>
      <c r="S3594" s="38">
        <v>32.799999999999997</v>
      </c>
      <c r="T3594" s="36" t="s">
        <v>100</v>
      </c>
      <c r="U3594" s="36" t="s">
        <v>2998</v>
      </c>
    </row>
    <row r="3595" spans="10:21" x14ac:dyDescent="0.25">
      <c r="J3595" s="37">
        <v>43147</v>
      </c>
      <c r="K3595" s="36">
        <f t="shared" ref="K3595:K3658" si="280">YEAR(J3595)</f>
        <v>2018</v>
      </c>
      <c r="L3595" s="36" t="str">
        <f t="shared" ref="L3595:L3658" si="281">TEXT(DATE(1,MONTH(J3595),1),"MMMM")</f>
        <v>February</v>
      </c>
      <c r="M3595" s="36">
        <f t="shared" ref="M3595:M3658" si="282">WEEKNUM(J3595,2)</f>
        <v>7</v>
      </c>
      <c r="N3595" s="36">
        <f t="shared" ref="N3595:N3658" si="283">DAY(J3595)</f>
        <v>16</v>
      </c>
      <c r="O3595" s="36" t="str">
        <f t="shared" ref="O3595:O3658" si="284">CONCATENATE(K3595,M3595)</f>
        <v>20187</v>
      </c>
      <c r="P3595" s="36" t="str">
        <f>CONCATENATE(K3595,MONTH(ExpensesDBTable[[#This Row],[Date]]))</f>
        <v>20182</v>
      </c>
      <c r="Q3595" s="36" t="s">
        <v>182</v>
      </c>
      <c r="R3595" s="36" t="s">
        <v>14</v>
      </c>
      <c r="S3595" s="38">
        <v>8</v>
      </c>
      <c r="T3595" s="36" t="s">
        <v>100</v>
      </c>
      <c r="U3595" s="36" t="s">
        <v>2999</v>
      </c>
    </row>
    <row r="3596" spans="10:21" x14ac:dyDescent="0.25">
      <c r="J3596" s="37">
        <v>43147</v>
      </c>
      <c r="K3596" s="36">
        <f t="shared" si="280"/>
        <v>2018</v>
      </c>
      <c r="L3596" s="36" t="str">
        <f t="shared" si="281"/>
        <v>February</v>
      </c>
      <c r="M3596" s="36">
        <f t="shared" si="282"/>
        <v>7</v>
      </c>
      <c r="N3596" s="36">
        <f t="shared" si="283"/>
        <v>16</v>
      </c>
      <c r="O3596" s="36" t="str">
        <f t="shared" si="284"/>
        <v>20187</v>
      </c>
      <c r="P3596" s="36" t="str">
        <f>CONCATENATE(K3596,MONTH(ExpensesDBTable[[#This Row],[Date]]))</f>
        <v>20182</v>
      </c>
      <c r="Q3596" s="36" t="s">
        <v>1051</v>
      </c>
      <c r="R3596" s="36" t="s">
        <v>14</v>
      </c>
      <c r="S3596" s="38">
        <v>9.49</v>
      </c>
      <c r="T3596" s="36" t="s">
        <v>100</v>
      </c>
      <c r="U3596" s="36" t="s">
        <v>3000</v>
      </c>
    </row>
    <row r="3597" spans="10:21" x14ac:dyDescent="0.25">
      <c r="J3597" s="37">
        <v>43147</v>
      </c>
      <c r="K3597" s="36">
        <f t="shared" si="280"/>
        <v>2018</v>
      </c>
      <c r="L3597" s="36" t="str">
        <f t="shared" si="281"/>
        <v>February</v>
      </c>
      <c r="M3597" s="36">
        <f t="shared" si="282"/>
        <v>7</v>
      </c>
      <c r="N3597" s="36">
        <f t="shared" si="283"/>
        <v>16</v>
      </c>
      <c r="O3597" s="36" t="str">
        <f t="shared" si="284"/>
        <v>20187</v>
      </c>
      <c r="P3597" s="36" t="str">
        <f>CONCATENATE(K3597,MONTH(ExpensesDBTable[[#This Row],[Date]]))</f>
        <v>20182</v>
      </c>
      <c r="Q3597" s="36" t="s">
        <v>108</v>
      </c>
      <c r="R3597" s="36" t="s">
        <v>14</v>
      </c>
      <c r="S3597" s="38">
        <v>16.100000000000001</v>
      </c>
      <c r="T3597" s="36" t="s">
        <v>100</v>
      </c>
      <c r="U3597" s="36" t="s">
        <v>3001</v>
      </c>
    </row>
    <row r="3598" spans="10:21" x14ac:dyDescent="0.25">
      <c r="J3598" s="37">
        <v>43148</v>
      </c>
      <c r="K3598" s="36">
        <f t="shared" si="280"/>
        <v>2018</v>
      </c>
      <c r="L3598" s="36" t="str">
        <f t="shared" si="281"/>
        <v>February</v>
      </c>
      <c r="M3598" s="36">
        <f t="shared" si="282"/>
        <v>7</v>
      </c>
      <c r="N3598" s="36">
        <f t="shared" si="283"/>
        <v>17</v>
      </c>
      <c r="O3598" s="36" t="str">
        <f t="shared" si="284"/>
        <v>20187</v>
      </c>
      <c r="P3598" s="36" t="str">
        <f>CONCATENATE(K3598,MONTH(ExpensesDBTable[[#This Row],[Date]]))</f>
        <v>20182</v>
      </c>
      <c r="Q3598" s="36" t="s">
        <v>604</v>
      </c>
      <c r="R3598" s="36" t="s">
        <v>14</v>
      </c>
      <c r="S3598" s="38">
        <v>16.8</v>
      </c>
      <c r="T3598" s="36" t="s">
        <v>100</v>
      </c>
      <c r="U3598" s="36" t="s">
        <v>3002</v>
      </c>
    </row>
    <row r="3599" spans="10:21" x14ac:dyDescent="0.25">
      <c r="J3599" s="37">
        <v>43148</v>
      </c>
      <c r="K3599" s="36">
        <f t="shared" si="280"/>
        <v>2018</v>
      </c>
      <c r="L3599" s="36" t="str">
        <f t="shared" si="281"/>
        <v>February</v>
      </c>
      <c r="M3599" s="36">
        <f t="shared" si="282"/>
        <v>7</v>
      </c>
      <c r="N3599" s="36">
        <f t="shared" si="283"/>
        <v>17</v>
      </c>
      <c r="O3599" s="36" t="str">
        <f t="shared" si="284"/>
        <v>20187</v>
      </c>
      <c r="P3599" s="36" t="str">
        <f>CONCATENATE(K3599,MONTH(ExpensesDBTable[[#This Row],[Date]]))</f>
        <v>20182</v>
      </c>
      <c r="Q3599" s="36" t="s">
        <v>182</v>
      </c>
      <c r="R3599" s="36" t="s">
        <v>18</v>
      </c>
      <c r="S3599" s="38">
        <v>16</v>
      </c>
      <c r="T3599" s="36" t="s">
        <v>106</v>
      </c>
      <c r="U3599" s="36" t="s">
        <v>1867</v>
      </c>
    </row>
    <row r="3600" spans="10:21" x14ac:dyDescent="0.25">
      <c r="J3600" s="37">
        <v>43148</v>
      </c>
      <c r="K3600" s="36">
        <f t="shared" si="280"/>
        <v>2018</v>
      </c>
      <c r="L3600" s="36" t="str">
        <f t="shared" si="281"/>
        <v>February</v>
      </c>
      <c r="M3600" s="36">
        <f t="shared" si="282"/>
        <v>7</v>
      </c>
      <c r="N3600" s="36">
        <f t="shared" si="283"/>
        <v>17</v>
      </c>
      <c r="O3600" s="36" t="str">
        <f t="shared" si="284"/>
        <v>20187</v>
      </c>
      <c r="P3600" s="36" t="str">
        <f>CONCATENATE(K3600,MONTH(ExpensesDBTable[[#This Row],[Date]]))</f>
        <v>20182</v>
      </c>
      <c r="Q3600" s="36" t="s">
        <v>108</v>
      </c>
      <c r="R3600" s="36" t="s">
        <v>14</v>
      </c>
      <c r="S3600" s="38">
        <v>14.24</v>
      </c>
      <c r="T3600" s="36" t="s">
        <v>100</v>
      </c>
      <c r="U3600" s="36" t="s">
        <v>3003</v>
      </c>
    </row>
    <row r="3601" spans="10:21" x14ac:dyDescent="0.25">
      <c r="J3601" s="37">
        <v>43149</v>
      </c>
      <c r="K3601" s="36">
        <f t="shared" si="280"/>
        <v>2018</v>
      </c>
      <c r="L3601" s="36" t="str">
        <f t="shared" si="281"/>
        <v>February</v>
      </c>
      <c r="M3601" s="36">
        <f t="shared" si="282"/>
        <v>7</v>
      </c>
      <c r="N3601" s="36">
        <f t="shared" si="283"/>
        <v>18</v>
      </c>
      <c r="O3601" s="36" t="str">
        <f t="shared" si="284"/>
        <v>20187</v>
      </c>
      <c r="P3601" s="36" t="str">
        <f>CONCATENATE(K3601,MONTH(ExpensesDBTable[[#This Row],[Date]]))</f>
        <v>20182</v>
      </c>
      <c r="Q3601" s="36" t="s">
        <v>130</v>
      </c>
      <c r="R3601" s="36" t="s">
        <v>14</v>
      </c>
      <c r="S3601" s="38">
        <v>11</v>
      </c>
      <c r="T3601" s="36" t="s">
        <v>100</v>
      </c>
      <c r="U3601" s="36" t="s">
        <v>3004</v>
      </c>
    </row>
    <row r="3602" spans="10:21" x14ac:dyDescent="0.25">
      <c r="J3602" s="37">
        <v>43149</v>
      </c>
      <c r="K3602" s="36">
        <f t="shared" si="280"/>
        <v>2018</v>
      </c>
      <c r="L3602" s="36" t="str">
        <f t="shared" si="281"/>
        <v>February</v>
      </c>
      <c r="M3602" s="36">
        <f t="shared" si="282"/>
        <v>7</v>
      </c>
      <c r="N3602" s="36">
        <f t="shared" si="283"/>
        <v>18</v>
      </c>
      <c r="O3602" s="36" t="str">
        <f t="shared" si="284"/>
        <v>20187</v>
      </c>
      <c r="P3602" s="36" t="str">
        <f>CONCATENATE(K3602,MONTH(ExpensesDBTable[[#This Row],[Date]]))</f>
        <v>20182</v>
      </c>
      <c r="Q3602" s="36" t="s">
        <v>1192</v>
      </c>
      <c r="R3602" s="36" t="s">
        <v>21</v>
      </c>
      <c r="S3602" s="38">
        <v>1520</v>
      </c>
      <c r="T3602" s="36" t="s">
        <v>106</v>
      </c>
      <c r="U3602" s="36" t="s">
        <v>21</v>
      </c>
    </row>
    <row r="3603" spans="10:21" x14ac:dyDescent="0.25">
      <c r="J3603" s="37">
        <v>43149</v>
      </c>
      <c r="K3603" s="36">
        <f t="shared" si="280"/>
        <v>2018</v>
      </c>
      <c r="L3603" s="36" t="str">
        <f t="shared" si="281"/>
        <v>February</v>
      </c>
      <c r="M3603" s="36">
        <f t="shared" si="282"/>
        <v>7</v>
      </c>
      <c r="N3603" s="36">
        <f t="shared" si="283"/>
        <v>18</v>
      </c>
      <c r="O3603" s="36" t="str">
        <f t="shared" si="284"/>
        <v>20187</v>
      </c>
      <c r="P3603" s="36" t="str">
        <f>CONCATENATE(K3603,MONTH(ExpensesDBTable[[#This Row],[Date]]))</f>
        <v>20182</v>
      </c>
      <c r="Q3603" s="36" t="s">
        <v>182</v>
      </c>
      <c r="R3603" s="36" t="s">
        <v>17</v>
      </c>
      <c r="S3603" s="38">
        <v>8.5</v>
      </c>
      <c r="T3603" s="36" t="s">
        <v>106</v>
      </c>
      <c r="U3603" s="36" t="s">
        <v>1504</v>
      </c>
    </row>
    <row r="3604" spans="10:21" x14ac:dyDescent="0.25">
      <c r="J3604" s="37">
        <v>43149</v>
      </c>
      <c r="K3604" s="36">
        <f t="shared" si="280"/>
        <v>2018</v>
      </c>
      <c r="L3604" s="36" t="str">
        <f t="shared" si="281"/>
        <v>February</v>
      </c>
      <c r="M3604" s="36">
        <f t="shared" si="282"/>
        <v>7</v>
      </c>
      <c r="N3604" s="36">
        <f t="shared" si="283"/>
        <v>18</v>
      </c>
      <c r="O3604" s="36" t="str">
        <f t="shared" si="284"/>
        <v>20187</v>
      </c>
      <c r="P3604" s="36" t="str">
        <f>CONCATENATE(K3604,MONTH(ExpensesDBTable[[#This Row],[Date]]))</f>
        <v>20182</v>
      </c>
      <c r="Q3604" s="36" t="s">
        <v>1051</v>
      </c>
      <c r="R3604" s="36" t="s">
        <v>14</v>
      </c>
      <c r="S3604" s="38">
        <v>4.51</v>
      </c>
      <c r="T3604" s="36" t="s">
        <v>100</v>
      </c>
      <c r="U3604" s="36" t="s">
        <v>3005</v>
      </c>
    </row>
    <row r="3605" spans="10:21" x14ac:dyDescent="0.25">
      <c r="J3605" s="37">
        <v>43150</v>
      </c>
      <c r="K3605" s="36">
        <f t="shared" si="280"/>
        <v>2018</v>
      </c>
      <c r="L3605" s="36" t="str">
        <f t="shared" si="281"/>
        <v>February</v>
      </c>
      <c r="M3605" s="36">
        <f t="shared" si="282"/>
        <v>8</v>
      </c>
      <c r="N3605" s="36">
        <f t="shared" si="283"/>
        <v>19</v>
      </c>
      <c r="O3605" s="36" t="str">
        <f t="shared" si="284"/>
        <v>20188</v>
      </c>
      <c r="P3605" s="36" t="str">
        <f>CONCATENATE(K3605,MONTH(ExpensesDBTable[[#This Row],[Date]]))</f>
        <v>20182</v>
      </c>
      <c r="Q3605" s="36" t="s">
        <v>119</v>
      </c>
      <c r="R3605" s="36" t="s">
        <v>14</v>
      </c>
      <c r="S3605" s="38">
        <v>30.25</v>
      </c>
      <c r="T3605" s="36" t="s">
        <v>100</v>
      </c>
      <c r="U3605" s="36" t="s">
        <v>3006</v>
      </c>
    </row>
    <row r="3606" spans="10:21" x14ac:dyDescent="0.25">
      <c r="J3606" s="37">
        <v>43150</v>
      </c>
      <c r="K3606" s="36">
        <f t="shared" si="280"/>
        <v>2018</v>
      </c>
      <c r="L3606" s="36" t="str">
        <f t="shared" si="281"/>
        <v>February</v>
      </c>
      <c r="M3606" s="36">
        <f t="shared" si="282"/>
        <v>8</v>
      </c>
      <c r="N3606" s="36">
        <f t="shared" si="283"/>
        <v>19</v>
      </c>
      <c r="O3606" s="36" t="str">
        <f t="shared" si="284"/>
        <v>20188</v>
      </c>
      <c r="P3606" s="36" t="str">
        <f>CONCATENATE(K3606,MONTH(ExpensesDBTable[[#This Row],[Date]]))</f>
        <v>20182</v>
      </c>
      <c r="Q3606" s="36" t="s">
        <v>108</v>
      </c>
      <c r="R3606" s="36" t="s">
        <v>14</v>
      </c>
      <c r="S3606" s="38">
        <v>4.5</v>
      </c>
      <c r="T3606" s="36" t="s">
        <v>100</v>
      </c>
      <c r="U3606" s="36" t="s">
        <v>3007</v>
      </c>
    </row>
    <row r="3607" spans="10:21" x14ac:dyDescent="0.25">
      <c r="J3607" s="37">
        <v>43150</v>
      </c>
      <c r="K3607" s="36">
        <f t="shared" si="280"/>
        <v>2018</v>
      </c>
      <c r="L3607" s="36" t="str">
        <f t="shared" si="281"/>
        <v>February</v>
      </c>
      <c r="M3607" s="36">
        <f t="shared" si="282"/>
        <v>8</v>
      </c>
      <c r="N3607" s="36">
        <f t="shared" si="283"/>
        <v>19</v>
      </c>
      <c r="O3607" s="36" t="str">
        <f t="shared" si="284"/>
        <v>20188</v>
      </c>
      <c r="P3607" s="36" t="str">
        <f>CONCATENATE(K3607,MONTH(ExpensesDBTable[[#This Row],[Date]]))</f>
        <v>20182</v>
      </c>
      <c r="Q3607" s="36" t="s">
        <v>1238</v>
      </c>
      <c r="R3607" s="36" t="s">
        <v>22</v>
      </c>
      <c r="S3607" s="38">
        <v>27.84</v>
      </c>
      <c r="T3607" s="36" t="s">
        <v>106</v>
      </c>
      <c r="U3607" s="36" t="s">
        <v>1238</v>
      </c>
    </row>
    <row r="3608" spans="10:21" x14ac:dyDescent="0.25">
      <c r="J3608" s="37">
        <v>43150</v>
      </c>
      <c r="K3608" s="36">
        <f t="shared" si="280"/>
        <v>2018</v>
      </c>
      <c r="L3608" s="36" t="str">
        <f t="shared" si="281"/>
        <v>February</v>
      </c>
      <c r="M3608" s="36">
        <f t="shared" si="282"/>
        <v>8</v>
      </c>
      <c r="N3608" s="36">
        <f t="shared" si="283"/>
        <v>19</v>
      </c>
      <c r="O3608" s="36" t="str">
        <f t="shared" si="284"/>
        <v>20188</v>
      </c>
      <c r="P3608" s="36" t="str">
        <f>CONCATENATE(K3608,MONTH(ExpensesDBTable[[#This Row],[Date]]))</f>
        <v>20182</v>
      </c>
      <c r="Q3608" s="36" t="s">
        <v>145</v>
      </c>
      <c r="R3608" s="36" t="s">
        <v>23</v>
      </c>
      <c r="S3608" s="38">
        <v>78.92</v>
      </c>
      <c r="T3608" s="36" t="s">
        <v>106</v>
      </c>
      <c r="U3608" s="36" t="s">
        <v>1590</v>
      </c>
    </row>
    <row r="3609" spans="10:21" x14ac:dyDescent="0.25">
      <c r="J3609" s="37">
        <v>43151</v>
      </c>
      <c r="K3609" s="36">
        <f t="shared" si="280"/>
        <v>2018</v>
      </c>
      <c r="L3609" s="36" t="str">
        <f t="shared" si="281"/>
        <v>February</v>
      </c>
      <c r="M3609" s="36">
        <f t="shared" si="282"/>
        <v>8</v>
      </c>
      <c r="N3609" s="36">
        <f t="shared" si="283"/>
        <v>20</v>
      </c>
      <c r="O3609" s="36" t="str">
        <f t="shared" si="284"/>
        <v>20188</v>
      </c>
      <c r="P3609" s="36" t="str">
        <f>CONCATENATE(K3609,MONTH(ExpensesDBTable[[#This Row],[Date]]))</f>
        <v>20182</v>
      </c>
      <c r="Q3609" s="36" t="s">
        <v>319</v>
      </c>
      <c r="R3609" s="36" t="s">
        <v>26</v>
      </c>
      <c r="S3609" s="38">
        <v>20</v>
      </c>
      <c r="T3609" s="36" t="s">
        <v>106</v>
      </c>
      <c r="U3609" s="36" t="s">
        <v>3008</v>
      </c>
    </row>
    <row r="3610" spans="10:21" x14ac:dyDescent="0.25">
      <c r="J3610" s="37">
        <v>43151</v>
      </c>
      <c r="K3610" s="36">
        <f t="shared" si="280"/>
        <v>2018</v>
      </c>
      <c r="L3610" s="36" t="str">
        <f t="shared" si="281"/>
        <v>February</v>
      </c>
      <c r="M3610" s="36">
        <f t="shared" si="282"/>
        <v>8</v>
      </c>
      <c r="N3610" s="36">
        <f t="shared" si="283"/>
        <v>20</v>
      </c>
      <c r="O3610" s="36" t="str">
        <f t="shared" si="284"/>
        <v>20188</v>
      </c>
      <c r="P3610" s="36" t="str">
        <f>CONCATENATE(K3610,MONTH(ExpensesDBTable[[#This Row],[Date]]))</f>
        <v>20182</v>
      </c>
      <c r="Q3610" s="36" t="s">
        <v>119</v>
      </c>
      <c r="R3610" s="36" t="s">
        <v>14</v>
      </c>
      <c r="S3610" s="38">
        <v>15</v>
      </c>
      <c r="T3610" s="36" t="s">
        <v>100</v>
      </c>
      <c r="U3610" s="36" t="s">
        <v>3009</v>
      </c>
    </row>
    <row r="3611" spans="10:21" x14ac:dyDescent="0.25">
      <c r="J3611" s="37">
        <v>43151</v>
      </c>
      <c r="K3611" s="36">
        <f t="shared" si="280"/>
        <v>2018</v>
      </c>
      <c r="L3611" s="36" t="str">
        <f t="shared" si="281"/>
        <v>February</v>
      </c>
      <c r="M3611" s="36">
        <f t="shared" si="282"/>
        <v>8</v>
      </c>
      <c r="N3611" s="36">
        <f t="shared" si="283"/>
        <v>20</v>
      </c>
      <c r="O3611" s="36" t="str">
        <f t="shared" si="284"/>
        <v>20188</v>
      </c>
      <c r="P3611" s="36" t="str">
        <f>CONCATENATE(K3611,MONTH(ExpensesDBTable[[#This Row],[Date]]))</f>
        <v>20182</v>
      </c>
      <c r="Q3611" s="36" t="s">
        <v>171</v>
      </c>
      <c r="R3611" s="36" t="s">
        <v>14</v>
      </c>
      <c r="S3611" s="38">
        <v>6.5</v>
      </c>
      <c r="T3611" s="36" t="s">
        <v>100</v>
      </c>
      <c r="U3611" s="36" t="s">
        <v>3010</v>
      </c>
    </row>
    <row r="3612" spans="10:21" x14ac:dyDescent="0.25">
      <c r="J3612" s="37">
        <v>43151</v>
      </c>
      <c r="K3612" s="36">
        <f t="shared" si="280"/>
        <v>2018</v>
      </c>
      <c r="L3612" s="36" t="str">
        <f t="shared" si="281"/>
        <v>February</v>
      </c>
      <c r="M3612" s="36">
        <f t="shared" si="282"/>
        <v>8</v>
      </c>
      <c r="N3612" s="36">
        <f t="shared" si="283"/>
        <v>20</v>
      </c>
      <c r="O3612" s="36" t="str">
        <f t="shared" si="284"/>
        <v>20188</v>
      </c>
      <c r="P3612" s="36" t="str">
        <f>CONCATENATE(K3612,MONTH(ExpensesDBTable[[#This Row],[Date]]))</f>
        <v>20182</v>
      </c>
      <c r="Q3612" s="36" t="s">
        <v>182</v>
      </c>
      <c r="R3612" s="36" t="s">
        <v>14</v>
      </c>
      <c r="S3612" s="38">
        <v>3.48</v>
      </c>
      <c r="T3612" s="36" t="s">
        <v>100</v>
      </c>
      <c r="U3612" s="36" t="s">
        <v>1999</v>
      </c>
    </row>
    <row r="3613" spans="10:21" x14ac:dyDescent="0.25">
      <c r="J3613" s="37">
        <v>43151</v>
      </c>
      <c r="K3613" s="36">
        <f t="shared" si="280"/>
        <v>2018</v>
      </c>
      <c r="L3613" s="36" t="str">
        <f t="shared" si="281"/>
        <v>February</v>
      </c>
      <c r="M3613" s="36">
        <f t="shared" si="282"/>
        <v>8</v>
      </c>
      <c r="N3613" s="36">
        <f t="shared" si="283"/>
        <v>20</v>
      </c>
      <c r="O3613" s="36" t="str">
        <f t="shared" si="284"/>
        <v>20188</v>
      </c>
      <c r="P3613" s="36" t="str">
        <f>CONCATENATE(K3613,MONTH(ExpensesDBTable[[#This Row],[Date]]))</f>
        <v>20182</v>
      </c>
      <c r="Q3613" s="36" t="s">
        <v>182</v>
      </c>
      <c r="R3613" s="36" t="s">
        <v>14</v>
      </c>
      <c r="S3613" s="38">
        <v>3.8</v>
      </c>
      <c r="T3613" s="36" t="s">
        <v>100</v>
      </c>
      <c r="U3613" s="36" t="s">
        <v>1392</v>
      </c>
    </row>
    <row r="3614" spans="10:21" x14ac:dyDescent="0.25">
      <c r="J3614" s="37">
        <v>43153</v>
      </c>
      <c r="K3614" s="36">
        <f t="shared" si="280"/>
        <v>2018</v>
      </c>
      <c r="L3614" s="36" t="str">
        <f t="shared" si="281"/>
        <v>February</v>
      </c>
      <c r="M3614" s="36">
        <f t="shared" si="282"/>
        <v>8</v>
      </c>
      <c r="N3614" s="36">
        <f t="shared" si="283"/>
        <v>22</v>
      </c>
      <c r="O3614" s="36" t="str">
        <f t="shared" si="284"/>
        <v>20188</v>
      </c>
      <c r="P3614" s="36" t="str">
        <f>CONCATENATE(K3614,MONTH(ExpensesDBTable[[#This Row],[Date]]))</f>
        <v>20182</v>
      </c>
      <c r="Q3614" s="36" t="s">
        <v>182</v>
      </c>
      <c r="R3614" s="36" t="s">
        <v>24</v>
      </c>
      <c r="S3614" s="38">
        <v>432</v>
      </c>
      <c r="T3614" s="36" t="s">
        <v>106</v>
      </c>
      <c r="U3614" s="36" t="s">
        <v>3011</v>
      </c>
    </row>
    <row r="3615" spans="10:21" x14ac:dyDescent="0.25">
      <c r="J3615" s="37">
        <v>43153</v>
      </c>
      <c r="K3615" s="36">
        <f t="shared" si="280"/>
        <v>2018</v>
      </c>
      <c r="L3615" s="36" t="str">
        <f t="shared" si="281"/>
        <v>February</v>
      </c>
      <c r="M3615" s="36">
        <f t="shared" si="282"/>
        <v>8</v>
      </c>
      <c r="N3615" s="36">
        <f t="shared" si="283"/>
        <v>22</v>
      </c>
      <c r="O3615" s="36" t="str">
        <f t="shared" si="284"/>
        <v>20188</v>
      </c>
      <c r="P3615" s="36" t="str">
        <f>CONCATENATE(K3615,MONTH(ExpensesDBTable[[#This Row],[Date]]))</f>
        <v>20182</v>
      </c>
      <c r="Q3615" s="36" t="s">
        <v>171</v>
      </c>
      <c r="R3615" s="36" t="s">
        <v>14</v>
      </c>
      <c r="S3615" s="38">
        <v>3.5</v>
      </c>
      <c r="T3615" s="36" t="s">
        <v>100</v>
      </c>
      <c r="U3615" s="36" t="s">
        <v>3012</v>
      </c>
    </row>
    <row r="3616" spans="10:21" x14ac:dyDescent="0.25">
      <c r="J3616" s="37">
        <v>43153</v>
      </c>
      <c r="K3616" s="36">
        <f t="shared" si="280"/>
        <v>2018</v>
      </c>
      <c r="L3616" s="36" t="str">
        <f t="shared" si="281"/>
        <v>February</v>
      </c>
      <c r="M3616" s="36">
        <f t="shared" si="282"/>
        <v>8</v>
      </c>
      <c r="N3616" s="36">
        <f t="shared" si="283"/>
        <v>22</v>
      </c>
      <c r="O3616" s="36" t="str">
        <f t="shared" si="284"/>
        <v>20188</v>
      </c>
      <c r="P3616" s="36" t="str">
        <f>CONCATENATE(K3616,MONTH(ExpensesDBTable[[#This Row],[Date]]))</f>
        <v>20182</v>
      </c>
      <c r="Q3616" s="36" t="s">
        <v>182</v>
      </c>
      <c r="R3616" s="36" t="s">
        <v>14</v>
      </c>
      <c r="S3616" s="38">
        <v>4.84</v>
      </c>
      <c r="T3616" s="36" t="s">
        <v>100</v>
      </c>
      <c r="U3616" s="36" t="s">
        <v>1220</v>
      </c>
    </row>
    <row r="3617" spans="10:21" x14ac:dyDescent="0.25">
      <c r="J3617" s="37">
        <v>43153</v>
      </c>
      <c r="K3617" s="36">
        <f t="shared" si="280"/>
        <v>2018</v>
      </c>
      <c r="L3617" s="36" t="str">
        <f t="shared" si="281"/>
        <v>February</v>
      </c>
      <c r="M3617" s="36">
        <f t="shared" si="282"/>
        <v>8</v>
      </c>
      <c r="N3617" s="36">
        <f t="shared" si="283"/>
        <v>22</v>
      </c>
      <c r="O3617" s="36" t="str">
        <f t="shared" si="284"/>
        <v>20188</v>
      </c>
      <c r="P3617" s="36" t="str">
        <f>CONCATENATE(K3617,MONTH(ExpensesDBTable[[#This Row],[Date]]))</f>
        <v>20182</v>
      </c>
      <c r="Q3617" s="36" t="s">
        <v>2768</v>
      </c>
      <c r="R3617" s="36" t="s">
        <v>26</v>
      </c>
      <c r="S3617" s="38">
        <v>44.94</v>
      </c>
      <c r="T3617" s="36" t="s">
        <v>106</v>
      </c>
      <c r="U3617" s="36" t="s">
        <v>3013</v>
      </c>
    </row>
    <row r="3618" spans="10:21" x14ac:dyDescent="0.25">
      <c r="J3618" s="37">
        <v>43153</v>
      </c>
      <c r="K3618" s="36">
        <f t="shared" si="280"/>
        <v>2018</v>
      </c>
      <c r="L3618" s="36" t="str">
        <f t="shared" si="281"/>
        <v>February</v>
      </c>
      <c r="M3618" s="36">
        <f t="shared" si="282"/>
        <v>8</v>
      </c>
      <c r="N3618" s="36">
        <f t="shared" si="283"/>
        <v>22</v>
      </c>
      <c r="O3618" s="36" t="str">
        <f t="shared" si="284"/>
        <v>20188</v>
      </c>
      <c r="P3618" s="36" t="str">
        <f>CONCATENATE(K3618,MONTH(ExpensesDBTable[[#This Row],[Date]]))</f>
        <v>20182</v>
      </c>
      <c r="Q3618" s="36" t="s">
        <v>2470</v>
      </c>
      <c r="R3618" s="36" t="s">
        <v>17</v>
      </c>
      <c r="S3618" s="38">
        <v>5</v>
      </c>
      <c r="T3618" s="36" t="s">
        <v>106</v>
      </c>
      <c r="U3618" s="36" t="s">
        <v>3014</v>
      </c>
    </row>
    <row r="3619" spans="10:21" x14ac:dyDescent="0.25">
      <c r="J3619" s="37">
        <v>43153</v>
      </c>
      <c r="K3619" s="36">
        <f t="shared" si="280"/>
        <v>2018</v>
      </c>
      <c r="L3619" s="36" t="str">
        <f t="shared" si="281"/>
        <v>February</v>
      </c>
      <c r="M3619" s="36">
        <f t="shared" si="282"/>
        <v>8</v>
      </c>
      <c r="N3619" s="36">
        <f t="shared" si="283"/>
        <v>22</v>
      </c>
      <c r="O3619" s="36" t="str">
        <f t="shared" si="284"/>
        <v>20188</v>
      </c>
      <c r="P3619" s="36" t="str">
        <f>CONCATENATE(K3619,MONTH(ExpensesDBTable[[#This Row],[Date]]))</f>
        <v>20182</v>
      </c>
      <c r="Q3619" s="36" t="s">
        <v>182</v>
      </c>
      <c r="R3619" s="36" t="s">
        <v>18</v>
      </c>
      <c r="S3619" s="38">
        <v>20.100000000000001</v>
      </c>
      <c r="T3619" s="36" t="s">
        <v>106</v>
      </c>
      <c r="U3619" s="36" t="s">
        <v>3015</v>
      </c>
    </row>
    <row r="3620" spans="10:21" x14ac:dyDescent="0.25">
      <c r="J3620" s="37">
        <v>43153</v>
      </c>
      <c r="K3620" s="36">
        <f t="shared" si="280"/>
        <v>2018</v>
      </c>
      <c r="L3620" s="36" t="str">
        <f t="shared" si="281"/>
        <v>February</v>
      </c>
      <c r="M3620" s="36">
        <f t="shared" si="282"/>
        <v>8</v>
      </c>
      <c r="N3620" s="36">
        <f t="shared" si="283"/>
        <v>22</v>
      </c>
      <c r="O3620" s="36" t="str">
        <f t="shared" si="284"/>
        <v>20188</v>
      </c>
      <c r="P3620" s="36" t="str">
        <f>CONCATENATE(K3620,MONTH(ExpensesDBTable[[#This Row],[Date]]))</f>
        <v>20182</v>
      </c>
      <c r="Q3620" s="36" t="s">
        <v>182</v>
      </c>
      <c r="R3620" s="36" t="s">
        <v>14</v>
      </c>
      <c r="S3620" s="38">
        <v>3.5</v>
      </c>
      <c r="T3620" s="36" t="s">
        <v>100</v>
      </c>
      <c r="U3620" s="36" t="s">
        <v>1392</v>
      </c>
    </row>
    <row r="3621" spans="10:21" x14ac:dyDescent="0.25">
      <c r="J3621" s="37">
        <v>43153</v>
      </c>
      <c r="K3621" s="36">
        <f t="shared" si="280"/>
        <v>2018</v>
      </c>
      <c r="L3621" s="36" t="str">
        <f t="shared" si="281"/>
        <v>February</v>
      </c>
      <c r="M3621" s="36">
        <f t="shared" si="282"/>
        <v>8</v>
      </c>
      <c r="N3621" s="36">
        <f t="shared" si="283"/>
        <v>22</v>
      </c>
      <c r="O3621" s="36" t="str">
        <f t="shared" si="284"/>
        <v>20188</v>
      </c>
      <c r="P3621" s="36" t="str">
        <f>CONCATENATE(K3621,MONTH(ExpensesDBTable[[#This Row],[Date]]))</f>
        <v>20182</v>
      </c>
      <c r="Q3621" s="36" t="s">
        <v>105</v>
      </c>
      <c r="R3621" s="36" t="s">
        <v>18</v>
      </c>
      <c r="S3621" s="38">
        <v>3.98</v>
      </c>
      <c r="T3621" s="36" t="s">
        <v>106</v>
      </c>
      <c r="U3621" s="36" t="s">
        <v>3016</v>
      </c>
    </row>
    <row r="3622" spans="10:21" x14ac:dyDescent="0.25">
      <c r="J3622" s="37">
        <v>43153</v>
      </c>
      <c r="K3622" s="36">
        <f t="shared" si="280"/>
        <v>2018</v>
      </c>
      <c r="L3622" s="36" t="str">
        <f t="shared" si="281"/>
        <v>February</v>
      </c>
      <c r="M3622" s="36">
        <f t="shared" si="282"/>
        <v>8</v>
      </c>
      <c r="N3622" s="36">
        <f t="shared" si="283"/>
        <v>22</v>
      </c>
      <c r="O3622" s="36" t="str">
        <f t="shared" si="284"/>
        <v>20188</v>
      </c>
      <c r="P3622" s="36" t="str">
        <f>CONCATENATE(K3622,MONTH(ExpensesDBTable[[#This Row],[Date]]))</f>
        <v>20182</v>
      </c>
      <c r="Q3622" s="36" t="s">
        <v>122</v>
      </c>
      <c r="R3622" s="36" t="s">
        <v>11</v>
      </c>
      <c r="S3622" s="38">
        <v>47.9</v>
      </c>
      <c r="T3622" s="36" t="s">
        <v>100</v>
      </c>
      <c r="U3622" s="36" t="s">
        <v>3017</v>
      </c>
    </row>
    <row r="3623" spans="10:21" x14ac:dyDescent="0.25">
      <c r="J3623" s="37">
        <v>43155</v>
      </c>
      <c r="K3623" s="36">
        <f t="shared" si="280"/>
        <v>2018</v>
      </c>
      <c r="L3623" s="36" t="str">
        <f t="shared" si="281"/>
        <v>February</v>
      </c>
      <c r="M3623" s="36">
        <f t="shared" si="282"/>
        <v>8</v>
      </c>
      <c r="N3623" s="36">
        <f t="shared" si="283"/>
        <v>24</v>
      </c>
      <c r="O3623" s="36" t="str">
        <f t="shared" si="284"/>
        <v>20188</v>
      </c>
      <c r="P3623" s="36" t="str">
        <f>CONCATENATE(K3623,MONTH(ExpensesDBTable[[#This Row],[Date]]))</f>
        <v>20182</v>
      </c>
      <c r="Q3623" s="36" t="s">
        <v>182</v>
      </c>
      <c r="R3623" s="36" t="s">
        <v>11</v>
      </c>
      <c r="S3623" s="38">
        <v>11</v>
      </c>
      <c r="T3623" s="36" t="s">
        <v>100</v>
      </c>
      <c r="U3623" s="36" t="s">
        <v>548</v>
      </c>
    </row>
    <row r="3624" spans="10:21" x14ac:dyDescent="0.25">
      <c r="J3624" s="37">
        <v>43155</v>
      </c>
      <c r="K3624" s="36">
        <f t="shared" si="280"/>
        <v>2018</v>
      </c>
      <c r="L3624" s="36" t="str">
        <f t="shared" si="281"/>
        <v>February</v>
      </c>
      <c r="M3624" s="36">
        <f t="shared" si="282"/>
        <v>8</v>
      </c>
      <c r="N3624" s="36">
        <f t="shared" si="283"/>
        <v>24</v>
      </c>
      <c r="O3624" s="36" t="str">
        <f t="shared" si="284"/>
        <v>20188</v>
      </c>
      <c r="P3624" s="36" t="str">
        <f>CONCATENATE(K3624,MONTH(ExpensesDBTable[[#This Row],[Date]]))</f>
        <v>20182</v>
      </c>
      <c r="Q3624" s="36" t="s">
        <v>1476</v>
      </c>
      <c r="R3624" s="36" t="s">
        <v>23</v>
      </c>
      <c r="S3624" s="38">
        <v>14</v>
      </c>
      <c r="T3624" s="36" t="s">
        <v>106</v>
      </c>
      <c r="U3624" s="36" t="s">
        <v>3018</v>
      </c>
    </row>
    <row r="3625" spans="10:21" x14ac:dyDescent="0.25">
      <c r="J3625" s="37">
        <v>43155</v>
      </c>
      <c r="K3625" s="36">
        <f t="shared" si="280"/>
        <v>2018</v>
      </c>
      <c r="L3625" s="36" t="str">
        <f t="shared" si="281"/>
        <v>February</v>
      </c>
      <c r="M3625" s="36">
        <f t="shared" si="282"/>
        <v>8</v>
      </c>
      <c r="N3625" s="36">
        <f t="shared" si="283"/>
        <v>24</v>
      </c>
      <c r="O3625" s="36" t="str">
        <f t="shared" si="284"/>
        <v>20188</v>
      </c>
      <c r="P3625" s="36" t="str">
        <f>CONCATENATE(K3625,MONTH(ExpensesDBTable[[#This Row],[Date]]))</f>
        <v>20182</v>
      </c>
      <c r="Q3625" s="36" t="s">
        <v>182</v>
      </c>
      <c r="R3625" s="36" t="s">
        <v>14</v>
      </c>
      <c r="S3625" s="38">
        <v>2.7</v>
      </c>
      <c r="T3625" s="36" t="s">
        <v>100</v>
      </c>
      <c r="U3625" s="36" t="s">
        <v>645</v>
      </c>
    </row>
    <row r="3626" spans="10:21" x14ac:dyDescent="0.25">
      <c r="J3626" s="37">
        <v>43155</v>
      </c>
      <c r="K3626" s="36">
        <f t="shared" si="280"/>
        <v>2018</v>
      </c>
      <c r="L3626" s="36" t="str">
        <f t="shared" si="281"/>
        <v>February</v>
      </c>
      <c r="M3626" s="36">
        <f t="shared" si="282"/>
        <v>8</v>
      </c>
      <c r="N3626" s="36">
        <f t="shared" si="283"/>
        <v>24</v>
      </c>
      <c r="O3626" s="36" t="str">
        <f t="shared" si="284"/>
        <v>20188</v>
      </c>
      <c r="P3626" s="36" t="str">
        <f>CONCATENATE(K3626,MONTH(ExpensesDBTable[[#This Row],[Date]]))</f>
        <v>20182</v>
      </c>
      <c r="Q3626" s="36" t="s">
        <v>119</v>
      </c>
      <c r="R3626" s="36" t="s">
        <v>14</v>
      </c>
      <c r="S3626" s="38">
        <v>26.1</v>
      </c>
      <c r="T3626" s="36" t="s">
        <v>100</v>
      </c>
      <c r="U3626" s="36" t="s">
        <v>3019</v>
      </c>
    </row>
    <row r="3627" spans="10:21" x14ac:dyDescent="0.25">
      <c r="J3627" s="37">
        <v>43156</v>
      </c>
      <c r="K3627" s="36">
        <f t="shared" si="280"/>
        <v>2018</v>
      </c>
      <c r="L3627" s="36" t="str">
        <f t="shared" si="281"/>
        <v>February</v>
      </c>
      <c r="M3627" s="36">
        <f t="shared" si="282"/>
        <v>8</v>
      </c>
      <c r="N3627" s="36">
        <f t="shared" si="283"/>
        <v>25</v>
      </c>
      <c r="O3627" s="36" t="str">
        <f t="shared" si="284"/>
        <v>20188</v>
      </c>
      <c r="P3627" s="36" t="str">
        <f>CONCATENATE(K3627,MONTH(ExpensesDBTable[[#This Row],[Date]]))</f>
        <v>20182</v>
      </c>
      <c r="Q3627" s="36" t="s">
        <v>108</v>
      </c>
      <c r="R3627" s="36" t="s">
        <v>14</v>
      </c>
      <c r="S3627" s="38">
        <v>2.5</v>
      </c>
      <c r="T3627" s="36" t="s">
        <v>100</v>
      </c>
      <c r="U3627" s="36" t="s">
        <v>2520</v>
      </c>
    </row>
    <row r="3628" spans="10:21" x14ac:dyDescent="0.25">
      <c r="J3628" s="37">
        <v>43156</v>
      </c>
      <c r="K3628" s="36">
        <f t="shared" si="280"/>
        <v>2018</v>
      </c>
      <c r="L3628" s="36" t="str">
        <f t="shared" si="281"/>
        <v>February</v>
      </c>
      <c r="M3628" s="36">
        <f t="shared" si="282"/>
        <v>8</v>
      </c>
      <c r="N3628" s="36">
        <f t="shared" si="283"/>
        <v>25</v>
      </c>
      <c r="O3628" s="36" t="str">
        <f t="shared" si="284"/>
        <v>20188</v>
      </c>
      <c r="P3628" s="36" t="str">
        <f>CONCATENATE(K3628,MONTH(ExpensesDBTable[[#This Row],[Date]]))</f>
        <v>20182</v>
      </c>
      <c r="Q3628" s="36" t="s">
        <v>130</v>
      </c>
      <c r="R3628" s="36" t="s">
        <v>14</v>
      </c>
      <c r="S3628" s="38">
        <v>20</v>
      </c>
      <c r="T3628" s="36" t="s">
        <v>100</v>
      </c>
      <c r="U3628" s="36" t="s">
        <v>2466</v>
      </c>
    </row>
    <row r="3629" spans="10:21" x14ac:dyDescent="0.25">
      <c r="J3629" s="37">
        <v>43156</v>
      </c>
      <c r="K3629" s="36">
        <f t="shared" si="280"/>
        <v>2018</v>
      </c>
      <c r="L3629" s="36" t="str">
        <f t="shared" si="281"/>
        <v>February</v>
      </c>
      <c r="M3629" s="36">
        <f t="shared" si="282"/>
        <v>8</v>
      </c>
      <c r="N3629" s="36">
        <f t="shared" si="283"/>
        <v>25</v>
      </c>
      <c r="O3629" s="36" t="str">
        <f t="shared" si="284"/>
        <v>20188</v>
      </c>
      <c r="P3629" s="36" t="str">
        <f>CONCATENATE(K3629,MONTH(ExpensesDBTable[[#This Row],[Date]]))</f>
        <v>20182</v>
      </c>
      <c r="Q3629" s="36" t="s">
        <v>108</v>
      </c>
      <c r="R3629" s="36" t="s">
        <v>14</v>
      </c>
      <c r="S3629" s="38">
        <v>10.029999999999999</v>
      </c>
      <c r="T3629" s="36" t="s">
        <v>100</v>
      </c>
      <c r="U3629" s="36" t="s">
        <v>3020</v>
      </c>
    </row>
    <row r="3630" spans="10:21" x14ac:dyDescent="0.25">
      <c r="J3630" s="37">
        <v>43156</v>
      </c>
      <c r="K3630" s="36">
        <f t="shared" si="280"/>
        <v>2018</v>
      </c>
      <c r="L3630" s="36" t="str">
        <f t="shared" si="281"/>
        <v>February</v>
      </c>
      <c r="M3630" s="36">
        <f t="shared" si="282"/>
        <v>8</v>
      </c>
      <c r="N3630" s="36">
        <f t="shared" si="283"/>
        <v>25</v>
      </c>
      <c r="O3630" s="36" t="str">
        <f t="shared" si="284"/>
        <v>20188</v>
      </c>
      <c r="P3630" s="36" t="str">
        <f>CONCATENATE(K3630,MONTH(ExpensesDBTable[[#This Row],[Date]]))</f>
        <v>20182</v>
      </c>
      <c r="Q3630" s="36" t="s">
        <v>128</v>
      </c>
      <c r="R3630" s="36" t="s">
        <v>22</v>
      </c>
      <c r="S3630" s="38">
        <v>170.94</v>
      </c>
      <c r="T3630" s="36" t="s">
        <v>106</v>
      </c>
      <c r="U3630" s="36" t="s">
        <v>654</v>
      </c>
    </row>
    <row r="3631" spans="10:21" x14ac:dyDescent="0.25">
      <c r="J3631" s="37">
        <v>43157</v>
      </c>
      <c r="K3631" s="36">
        <f t="shared" si="280"/>
        <v>2018</v>
      </c>
      <c r="L3631" s="36" t="str">
        <f t="shared" si="281"/>
        <v>February</v>
      </c>
      <c r="M3631" s="36">
        <f t="shared" si="282"/>
        <v>9</v>
      </c>
      <c r="N3631" s="36">
        <f t="shared" si="283"/>
        <v>26</v>
      </c>
      <c r="O3631" s="36" t="str">
        <f t="shared" si="284"/>
        <v>20189</v>
      </c>
      <c r="P3631" s="36" t="str">
        <f>CONCATENATE(K3631,MONTH(ExpensesDBTable[[#This Row],[Date]]))</f>
        <v>20182</v>
      </c>
      <c r="Q3631" s="36" t="s">
        <v>1051</v>
      </c>
      <c r="R3631" s="36" t="s">
        <v>14</v>
      </c>
      <c r="S3631" s="38">
        <v>3.5</v>
      </c>
      <c r="T3631" s="36" t="s">
        <v>100</v>
      </c>
      <c r="U3631" s="36" t="s">
        <v>262</v>
      </c>
    </row>
    <row r="3632" spans="10:21" x14ac:dyDescent="0.25">
      <c r="J3632" s="37">
        <v>43157</v>
      </c>
      <c r="K3632" s="36">
        <f t="shared" si="280"/>
        <v>2018</v>
      </c>
      <c r="L3632" s="36" t="str">
        <f t="shared" si="281"/>
        <v>February</v>
      </c>
      <c r="M3632" s="36">
        <f t="shared" si="282"/>
        <v>9</v>
      </c>
      <c r="N3632" s="36">
        <f t="shared" si="283"/>
        <v>26</v>
      </c>
      <c r="O3632" s="36" t="str">
        <f t="shared" si="284"/>
        <v>20189</v>
      </c>
      <c r="P3632" s="36" t="str">
        <f>CONCATENATE(K3632,MONTH(ExpensesDBTable[[#This Row],[Date]]))</f>
        <v>20182</v>
      </c>
      <c r="Q3632" s="36" t="s">
        <v>1051</v>
      </c>
      <c r="R3632" s="36" t="s">
        <v>14</v>
      </c>
      <c r="S3632" s="38">
        <v>5</v>
      </c>
      <c r="T3632" s="36" t="s">
        <v>100</v>
      </c>
      <c r="U3632" s="36" t="s">
        <v>3021</v>
      </c>
    </row>
    <row r="3633" spans="10:21" x14ac:dyDescent="0.25">
      <c r="J3633" s="37">
        <v>43157</v>
      </c>
      <c r="K3633" s="36">
        <f t="shared" si="280"/>
        <v>2018</v>
      </c>
      <c r="L3633" s="36" t="str">
        <f t="shared" si="281"/>
        <v>February</v>
      </c>
      <c r="M3633" s="36">
        <f t="shared" si="282"/>
        <v>9</v>
      </c>
      <c r="N3633" s="36">
        <f t="shared" si="283"/>
        <v>26</v>
      </c>
      <c r="O3633" s="36" t="str">
        <f t="shared" si="284"/>
        <v>20189</v>
      </c>
      <c r="P3633" s="36" t="str">
        <f>CONCATENATE(K3633,MONTH(ExpensesDBTable[[#This Row],[Date]]))</f>
        <v>20182</v>
      </c>
      <c r="Q3633" s="36" t="s">
        <v>182</v>
      </c>
      <c r="R3633" s="36" t="s">
        <v>14</v>
      </c>
      <c r="S3633" s="38">
        <v>8.9600000000000009</v>
      </c>
      <c r="T3633" s="36" t="s">
        <v>100</v>
      </c>
      <c r="U3633" s="36" t="s">
        <v>1085</v>
      </c>
    </row>
    <row r="3634" spans="10:21" x14ac:dyDescent="0.25">
      <c r="J3634" s="37">
        <v>43157</v>
      </c>
      <c r="K3634" s="36">
        <f t="shared" si="280"/>
        <v>2018</v>
      </c>
      <c r="L3634" s="36" t="str">
        <f t="shared" si="281"/>
        <v>February</v>
      </c>
      <c r="M3634" s="36">
        <f t="shared" si="282"/>
        <v>9</v>
      </c>
      <c r="N3634" s="36">
        <f t="shared" si="283"/>
        <v>26</v>
      </c>
      <c r="O3634" s="36" t="str">
        <f t="shared" si="284"/>
        <v>20189</v>
      </c>
      <c r="P3634" s="36" t="str">
        <f>CONCATENATE(K3634,MONTH(ExpensesDBTable[[#This Row],[Date]]))</f>
        <v>20182</v>
      </c>
      <c r="Q3634" s="36" t="s">
        <v>3022</v>
      </c>
      <c r="R3634" s="36" t="s">
        <v>14</v>
      </c>
      <c r="S3634" s="38">
        <v>12</v>
      </c>
      <c r="T3634" s="36" t="s">
        <v>100</v>
      </c>
      <c r="U3634" s="36" t="s">
        <v>3022</v>
      </c>
    </row>
    <row r="3635" spans="10:21" x14ac:dyDescent="0.25">
      <c r="J3635" s="37">
        <v>43159</v>
      </c>
      <c r="K3635" s="36">
        <f t="shared" si="280"/>
        <v>2018</v>
      </c>
      <c r="L3635" s="36" t="str">
        <f t="shared" si="281"/>
        <v>February</v>
      </c>
      <c r="M3635" s="36">
        <f t="shared" si="282"/>
        <v>9</v>
      </c>
      <c r="N3635" s="36">
        <f t="shared" si="283"/>
        <v>28</v>
      </c>
      <c r="O3635" s="36" t="str">
        <f t="shared" si="284"/>
        <v>20189</v>
      </c>
      <c r="P3635" s="36" t="str">
        <f>CONCATENATE(K3635,MONTH(ExpensesDBTable[[#This Row],[Date]]))</f>
        <v>20182</v>
      </c>
      <c r="Q3635" s="36" t="s">
        <v>182</v>
      </c>
      <c r="R3635" s="36" t="s">
        <v>14</v>
      </c>
      <c r="S3635" s="38">
        <v>4</v>
      </c>
      <c r="T3635" s="36" t="s">
        <v>100</v>
      </c>
      <c r="U3635" s="36" t="s">
        <v>3023</v>
      </c>
    </row>
    <row r="3636" spans="10:21" x14ac:dyDescent="0.25">
      <c r="J3636" s="37">
        <v>43159</v>
      </c>
      <c r="K3636" s="36">
        <f t="shared" si="280"/>
        <v>2018</v>
      </c>
      <c r="L3636" s="36" t="str">
        <f t="shared" si="281"/>
        <v>February</v>
      </c>
      <c r="M3636" s="36">
        <f t="shared" si="282"/>
        <v>9</v>
      </c>
      <c r="N3636" s="36">
        <f t="shared" si="283"/>
        <v>28</v>
      </c>
      <c r="O3636" s="36" t="str">
        <f t="shared" si="284"/>
        <v>20189</v>
      </c>
      <c r="P3636" s="36" t="str">
        <f>CONCATENATE(K3636,MONTH(ExpensesDBTable[[#This Row],[Date]]))</f>
        <v>20182</v>
      </c>
      <c r="Q3636" s="36" t="s">
        <v>171</v>
      </c>
      <c r="R3636" s="36" t="s">
        <v>18</v>
      </c>
      <c r="S3636" s="38">
        <v>7</v>
      </c>
      <c r="T3636" s="36" t="s">
        <v>106</v>
      </c>
      <c r="U3636" s="36" t="s">
        <v>3024</v>
      </c>
    </row>
    <row r="3637" spans="10:21" x14ac:dyDescent="0.25">
      <c r="J3637" s="37">
        <v>43159</v>
      </c>
      <c r="K3637" s="36">
        <f t="shared" si="280"/>
        <v>2018</v>
      </c>
      <c r="L3637" s="36" t="str">
        <f t="shared" si="281"/>
        <v>February</v>
      </c>
      <c r="M3637" s="36">
        <f t="shared" si="282"/>
        <v>9</v>
      </c>
      <c r="N3637" s="36">
        <f t="shared" si="283"/>
        <v>28</v>
      </c>
      <c r="O3637" s="36" t="str">
        <f t="shared" si="284"/>
        <v>20189</v>
      </c>
      <c r="P3637" s="36" t="str">
        <f>CONCATENATE(K3637,MONTH(ExpensesDBTable[[#This Row],[Date]]))</f>
        <v>20182</v>
      </c>
      <c r="Q3637" s="36" t="s">
        <v>119</v>
      </c>
      <c r="R3637" s="36" t="s">
        <v>14</v>
      </c>
      <c r="S3637" s="38">
        <v>12.93</v>
      </c>
      <c r="T3637" s="36" t="s">
        <v>100</v>
      </c>
      <c r="U3637" s="36" t="s">
        <v>3025</v>
      </c>
    </row>
    <row r="3638" spans="10:21" x14ac:dyDescent="0.25">
      <c r="J3638" s="37">
        <v>43159</v>
      </c>
      <c r="K3638" s="36">
        <f t="shared" si="280"/>
        <v>2018</v>
      </c>
      <c r="L3638" s="36" t="str">
        <f t="shared" si="281"/>
        <v>February</v>
      </c>
      <c r="M3638" s="36">
        <f t="shared" si="282"/>
        <v>9</v>
      </c>
      <c r="N3638" s="36">
        <f t="shared" si="283"/>
        <v>28</v>
      </c>
      <c r="O3638" s="36" t="str">
        <f t="shared" si="284"/>
        <v>20189</v>
      </c>
      <c r="P3638" s="36" t="str">
        <f>CONCATENATE(K3638,MONTH(ExpensesDBTable[[#This Row],[Date]]))</f>
        <v>20182</v>
      </c>
      <c r="Q3638" s="36" t="s">
        <v>182</v>
      </c>
      <c r="R3638" s="36" t="s">
        <v>18</v>
      </c>
      <c r="S3638" s="38">
        <v>3.8</v>
      </c>
      <c r="T3638" s="36" t="s">
        <v>106</v>
      </c>
      <c r="U3638" s="36" t="s">
        <v>3026</v>
      </c>
    </row>
    <row r="3639" spans="10:21" x14ac:dyDescent="0.25">
      <c r="J3639" s="37">
        <v>43159</v>
      </c>
      <c r="K3639" s="36">
        <f t="shared" si="280"/>
        <v>2018</v>
      </c>
      <c r="L3639" s="36" t="str">
        <f t="shared" si="281"/>
        <v>February</v>
      </c>
      <c r="M3639" s="36">
        <f t="shared" si="282"/>
        <v>9</v>
      </c>
      <c r="N3639" s="36">
        <f t="shared" si="283"/>
        <v>28</v>
      </c>
      <c r="O3639" s="36" t="str">
        <f t="shared" si="284"/>
        <v>20189</v>
      </c>
      <c r="P3639" s="36" t="str">
        <f>CONCATENATE(K3639,MONTH(ExpensesDBTable[[#This Row],[Date]]))</f>
        <v>20182</v>
      </c>
      <c r="Q3639" s="36" t="s">
        <v>145</v>
      </c>
      <c r="R3639" s="36" t="s">
        <v>23</v>
      </c>
      <c r="S3639" s="38">
        <v>107.43</v>
      </c>
      <c r="T3639" s="36" t="s">
        <v>106</v>
      </c>
      <c r="U3639" s="36" t="s">
        <v>3027</v>
      </c>
    </row>
    <row r="3640" spans="10:21" x14ac:dyDescent="0.25">
      <c r="J3640" s="37">
        <v>43159</v>
      </c>
      <c r="K3640" s="36">
        <f t="shared" si="280"/>
        <v>2018</v>
      </c>
      <c r="L3640" s="36" t="str">
        <f t="shared" si="281"/>
        <v>February</v>
      </c>
      <c r="M3640" s="36">
        <f t="shared" si="282"/>
        <v>9</v>
      </c>
      <c r="N3640" s="36">
        <f t="shared" si="283"/>
        <v>28</v>
      </c>
      <c r="O3640" s="36" t="str">
        <f t="shared" si="284"/>
        <v>20189</v>
      </c>
      <c r="P3640" s="36" t="str">
        <f>CONCATENATE(K3640,MONTH(ExpensesDBTable[[#This Row],[Date]]))</f>
        <v>20182</v>
      </c>
      <c r="Q3640" s="36" t="s">
        <v>182</v>
      </c>
      <c r="R3640" s="36" t="s">
        <v>14</v>
      </c>
      <c r="S3640" s="38">
        <v>3.5</v>
      </c>
      <c r="T3640" s="36" t="s">
        <v>100</v>
      </c>
      <c r="U3640" s="36" t="s">
        <v>1392</v>
      </c>
    </row>
    <row r="3641" spans="10:21" x14ac:dyDescent="0.25">
      <c r="J3641" s="37">
        <v>43159</v>
      </c>
      <c r="K3641" s="36">
        <f t="shared" si="280"/>
        <v>2018</v>
      </c>
      <c r="L3641" s="36" t="str">
        <f t="shared" si="281"/>
        <v>February</v>
      </c>
      <c r="M3641" s="36">
        <f t="shared" si="282"/>
        <v>9</v>
      </c>
      <c r="N3641" s="36">
        <f t="shared" si="283"/>
        <v>28</v>
      </c>
      <c r="O3641" s="36" t="str">
        <f t="shared" si="284"/>
        <v>20189</v>
      </c>
      <c r="P3641" s="36" t="str">
        <f>CONCATENATE(K3641,MONTH(ExpensesDBTable[[#This Row],[Date]]))</f>
        <v>20182</v>
      </c>
      <c r="Q3641" s="36" t="s">
        <v>182</v>
      </c>
      <c r="R3641" s="36" t="s">
        <v>14</v>
      </c>
      <c r="S3641" s="38">
        <v>3.6</v>
      </c>
      <c r="T3641" s="36" t="s">
        <v>100</v>
      </c>
      <c r="U3641" s="36" t="s">
        <v>3028</v>
      </c>
    </row>
    <row r="3642" spans="10:21" x14ac:dyDescent="0.25">
      <c r="J3642" s="37">
        <v>43160</v>
      </c>
      <c r="K3642" s="36">
        <f t="shared" si="280"/>
        <v>2018</v>
      </c>
      <c r="L3642" s="36" t="str">
        <f t="shared" si="281"/>
        <v>March</v>
      </c>
      <c r="M3642" s="36">
        <f t="shared" si="282"/>
        <v>9</v>
      </c>
      <c r="N3642" s="36">
        <f t="shared" si="283"/>
        <v>1</v>
      </c>
      <c r="O3642" s="36" t="str">
        <f t="shared" si="284"/>
        <v>20189</v>
      </c>
      <c r="P3642" s="36" t="str">
        <f>CONCATENATE(K3642,MONTH(ExpensesDBTable[[#This Row],[Date]]))</f>
        <v>20183</v>
      </c>
      <c r="Q3642" s="36" t="s">
        <v>182</v>
      </c>
      <c r="R3642" s="36" t="s">
        <v>14</v>
      </c>
      <c r="S3642" s="38">
        <v>11.2</v>
      </c>
      <c r="T3642" s="36" t="s">
        <v>100</v>
      </c>
      <c r="U3642" s="36" t="s">
        <v>3029</v>
      </c>
    </row>
    <row r="3643" spans="10:21" x14ac:dyDescent="0.25">
      <c r="J3643" s="37">
        <v>43160</v>
      </c>
      <c r="K3643" s="36">
        <f t="shared" si="280"/>
        <v>2018</v>
      </c>
      <c r="L3643" s="36" t="str">
        <f t="shared" si="281"/>
        <v>March</v>
      </c>
      <c r="M3643" s="36">
        <f t="shared" si="282"/>
        <v>9</v>
      </c>
      <c r="N3643" s="36">
        <f t="shared" si="283"/>
        <v>1</v>
      </c>
      <c r="O3643" s="36" t="str">
        <f t="shared" si="284"/>
        <v>20189</v>
      </c>
      <c r="P3643" s="36" t="str">
        <f>CONCATENATE(K3643,MONTH(ExpensesDBTable[[#This Row],[Date]]))</f>
        <v>20183</v>
      </c>
      <c r="Q3643" s="36" t="s">
        <v>1204</v>
      </c>
      <c r="R3643" s="36" t="s">
        <v>23</v>
      </c>
      <c r="S3643" s="38">
        <v>35</v>
      </c>
      <c r="T3643" s="36" t="s">
        <v>106</v>
      </c>
      <c r="U3643" s="36" t="s">
        <v>2120</v>
      </c>
    </row>
    <row r="3644" spans="10:21" x14ac:dyDescent="0.25">
      <c r="J3644" s="37">
        <v>43161</v>
      </c>
      <c r="K3644" s="36">
        <f t="shared" si="280"/>
        <v>2018</v>
      </c>
      <c r="L3644" s="36" t="str">
        <f t="shared" si="281"/>
        <v>March</v>
      </c>
      <c r="M3644" s="36">
        <f t="shared" si="282"/>
        <v>9</v>
      </c>
      <c r="N3644" s="36">
        <f t="shared" si="283"/>
        <v>2</v>
      </c>
      <c r="O3644" s="36" t="str">
        <f t="shared" si="284"/>
        <v>20189</v>
      </c>
      <c r="P3644" s="36" t="str">
        <f>CONCATENATE(K3644,MONTH(ExpensesDBTable[[#This Row],[Date]]))</f>
        <v>20183</v>
      </c>
      <c r="Q3644" s="36" t="s">
        <v>182</v>
      </c>
      <c r="R3644" s="36" t="s">
        <v>26</v>
      </c>
      <c r="S3644" s="38">
        <v>190</v>
      </c>
      <c r="T3644" s="36" t="s">
        <v>106</v>
      </c>
      <c r="U3644" s="36" t="s">
        <v>3030</v>
      </c>
    </row>
    <row r="3645" spans="10:21" x14ac:dyDescent="0.25">
      <c r="J3645" s="37">
        <v>43161</v>
      </c>
      <c r="K3645" s="36">
        <f t="shared" si="280"/>
        <v>2018</v>
      </c>
      <c r="L3645" s="36" t="str">
        <f t="shared" si="281"/>
        <v>March</v>
      </c>
      <c r="M3645" s="36">
        <f t="shared" si="282"/>
        <v>9</v>
      </c>
      <c r="N3645" s="36">
        <f t="shared" si="283"/>
        <v>2</v>
      </c>
      <c r="O3645" s="36" t="str">
        <f t="shared" si="284"/>
        <v>20189</v>
      </c>
      <c r="P3645" s="36" t="str">
        <f>CONCATENATE(K3645,MONTH(ExpensesDBTable[[#This Row],[Date]]))</f>
        <v>20183</v>
      </c>
      <c r="Q3645" s="36" t="s">
        <v>182</v>
      </c>
      <c r="R3645" s="36" t="s">
        <v>16</v>
      </c>
      <c r="S3645" s="38">
        <v>14.95</v>
      </c>
      <c r="T3645" s="36" t="s">
        <v>106</v>
      </c>
      <c r="U3645" s="36" t="s">
        <v>16</v>
      </c>
    </row>
    <row r="3646" spans="10:21" x14ac:dyDescent="0.25">
      <c r="J3646" s="37">
        <v>43161</v>
      </c>
      <c r="K3646" s="36">
        <f t="shared" si="280"/>
        <v>2018</v>
      </c>
      <c r="L3646" s="36" t="str">
        <f t="shared" si="281"/>
        <v>March</v>
      </c>
      <c r="M3646" s="36">
        <f t="shared" si="282"/>
        <v>9</v>
      </c>
      <c r="N3646" s="36">
        <f t="shared" si="283"/>
        <v>2</v>
      </c>
      <c r="O3646" s="36" t="str">
        <f t="shared" si="284"/>
        <v>20189</v>
      </c>
      <c r="P3646" s="36" t="str">
        <f>CONCATENATE(K3646,MONTH(ExpensesDBTable[[#This Row],[Date]]))</f>
        <v>20183</v>
      </c>
      <c r="Q3646" s="36" t="s">
        <v>105</v>
      </c>
      <c r="R3646" s="36" t="s">
        <v>16</v>
      </c>
      <c r="S3646" s="38">
        <v>7.95</v>
      </c>
      <c r="T3646" s="36" t="s">
        <v>106</v>
      </c>
      <c r="U3646" s="36" t="s">
        <v>3031</v>
      </c>
    </row>
    <row r="3647" spans="10:21" x14ac:dyDescent="0.25">
      <c r="J3647" s="37">
        <v>43161</v>
      </c>
      <c r="K3647" s="36">
        <f t="shared" si="280"/>
        <v>2018</v>
      </c>
      <c r="L3647" s="36" t="str">
        <f t="shared" si="281"/>
        <v>March</v>
      </c>
      <c r="M3647" s="36">
        <f t="shared" si="282"/>
        <v>9</v>
      </c>
      <c r="N3647" s="36">
        <f t="shared" si="283"/>
        <v>2</v>
      </c>
      <c r="O3647" s="36" t="str">
        <f t="shared" si="284"/>
        <v>20189</v>
      </c>
      <c r="P3647" s="36" t="str">
        <f>CONCATENATE(K3647,MONTH(ExpensesDBTable[[#This Row],[Date]]))</f>
        <v>20183</v>
      </c>
      <c r="Q3647" s="36" t="s">
        <v>2799</v>
      </c>
      <c r="R3647" s="36" t="s">
        <v>23</v>
      </c>
      <c r="S3647" s="38">
        <v>24</v>
      </c>
      <c r="T3647" s="36" t="s">
        <v>106</v>
      </c>
      <c r="U3647" s="36" t="s">
        <v>2902</v>
      </c>
    </row>
    <row r="3648" spans="10:21" x14ac:dyDescent="0.25">
      <c r="J3648" s="37">
        <v>43161</v>
      </c>
      <c r="K3648" s="36">
        <f t="shared" si="280"/>
        <v>2018</v>
      </c>
      <c r="L3648" s="36" t="str">
        <f t="shared" si="281"/>
        <v>March</v>
      </c>
      <c r="M3648" s="36">
        <f t="shared" si="282"/>
        <v>9</v>
      </c>
      <c r="N3648" s="36">
        <f t="shared" si="283"/>
        <v>2</v>
      </c>
      <c r="O3648" s="36" t="str">
        <f t="shared" si="284"/>
        <v>20189</v>
      </c>
      <c r="P3648" s="36" t="str">
        <f>CONCATENATE(K3648,MONTH(ExpensesDBTable[[#This Row],[Date]]))</f>
        <v>20183</v>
      </c>
      <c r="Q3648" s="36" t="s">
        <v>182</v>
      </c>
      <c r="R3648" s="36" t="s">
        <v>26</v>
      </c>
      <c r="S3648" s="38">
        <v>342.18</v>
      </c>
      <c r="T3648" s="36" t="s">
        <v>106</v>
      </c>
      <c r="U3648" s="36" t="s">
        <v>3032</v>
      </c>
    </row>
    <row r="3649" spans="10:21" x14ac:dyDescent="0.25">
      <c r="J3649" s="37">
        <v>43161</v>
      </c>
      <c r="K3649" s="36">
        <f t="shared" si="280"/>
        <v>2018</v>
      </c>
      <c r="L3649" s="36" t="str">
        <f t="shared" si="281"/>
        <v>March</v>
      </c>
      <c r="M3649" s="36">
        <f t="shared" si="282"/>
        <v>9</v>
      </c>
      <c r="N3649" s="36">
        <f t="shared" si="283"/>
        <v>2</v>
      </c>
      <c r="O3649" s="36" t="str">
        <f t="shared" si="284"/>
        <v>20189</v>
      </c>
      <c r="P3649" s="36" t="str">
        <f>CONCATENATE(K3649,MONTH(ExpensesDBTable[[#This Row],[Date]]))</f>
        <v>20183</v>
      </c>
      <c r="Q3649" s="36" t="s">
        <v>182</v>
      </c>
      <c r="R3649" s="36" t="s">
        <v>14</v>
      </c>
      <c r="S3649" s="38">
        <v>51.7</v>
      </c>
      <c r="T3649" s="36" t="s">
        <v>100</v>
      </c>
      <c r="U3649" s="36" t="s">
        <v>3033</v>
      </c>
    </row>
    <row r="3650" spans="10:21" x14ac:dyDescent="0.25">
      <c r="J3650" s="37">
        <v>43161</v>
      </c>
      <c r="K3650" s="36">
        <f t="shared" si="280"/>
        <v>2018</v>
      </c>
      <c r="L3650" s="36" t="str">
        <f t="shared" si="281"/>
        <v>March</v>
      </c>
      <c r="M3650" s="36">
        <f t="shared" si="282"/>
        <v>9</v>
      </c>
      <c r="N3650" s="36">
        <f t="shared" si="283"/>
        <v>2</v>
      </c>
      <c r="O3650" s="36" t="str">
        <f t="shared" si="284"/>
        <v>20189</v>
      </c>
      <c r="P3650" s="36" t="str">
        <f>CONCATENATE(K3650,MONTH(ExpensesDBTable[[#This Row],[Date]]))</f>
        <v>20183</v>
      </c>
      <c r="Q3650" s="36" t="s">
        <v>108</v>
      </c>
      <c r="R3650" s="36" t="s">
        <v>14</v>
      </c>
      <c r="S3650" s="38">
        <v>19.239999999999998</v>
      </c>
      <c r="T3650" s="36" t="s">
        <v>100</v>
      </c>
      <c r="U3650" s="36" t="s">
        <v>3034</v>
      </c>
    </row>
    <row r="3651" spans="10:21" x14ac:dyDescent="0.25">
      <c r="J3651" s="37">
        <v>43161</v>
      </c>
      <c r="K3651" s="36">
        <f t="shared" si="280"/>
        <v>2018</v>
      </c>
      <c r="L3651" s="36" t="str">
        <f t="shared" si="281"/>
        <v>March</v>
      </c>
      <c r="M3651" s="36">
        <f t="shared" si="282"/>
        <v>9</v>
      </c>
      <c r="N3651" s="36">
        <f t="shared" si="283"/>
        <v>2</v>
      </c>
      <c r="O3651" s="36" t="str">
        <f t="shared" si="284"/>
        <v>20189</v>
      </c>
      <c r="P3651" s="36" t="str">
        <f>CONCATENATE(K3651,MONTH(ExpensesDBTable[[#This Row],[Date]]))</f>
        <v>20183</v>
      </c>
      <c r="Q3651" s="36" t="s">
        <v>119</v>
      </c>
      <c r="R3651" s="36" t="s">
        <v>14</v>
      </c>
      <c r="S3651" s="38">
        <v>6</v>
      </c>
      <c r="T3651" s="36" t="s">
        <v>100</v>
      </c>
      <c r="U3651" s="36" t="s">
        <v>307</v>
      </c>
    </row>
    <row r="3652" spans="10:21" x14ac:dyDescent="0.25">
      <c r="J3652" s="37">
        <v>43162</v>
      </c>
      <c r="K3652" s="36">
        <f t="shared" si="280"/>
        <v>2018</v>
      </c>
      <c r="L3652" s="36" t="str">
        <f t="shared" si="281"/>
        <v>March</v>
      </c>
      <c r="M3652" s="36">
        <f t="shared" si="282"/>
        <v>9</v>
      </c>
      <c r="N3652" s="36">
        <f t="shared" si="283"/>
        <v>3</v>
      </c>
      <c r="O3652" s="36" t="str">
        <f t="shared" si="284"/>
        <v>20189</v>
      </c>
      <c r="P3652" s="36" t="str">
        <f>CONCATENATE(K3652,MONTH(ExpensesDBTable[[#This Row],[Date]]))</f>
        <v>20183</v>
      </c>
      <c r="Q3652" s="36" t="s">
        <v>108</v>
      </c>
      <c r="R3652" s="36" t="s">
        <v>14</v>
      </c>
      <c r="S3652" s="38">
        <v>20</v>
      </c>
      <c r="T3652" s="36" t="s">
        <v>100</v>
      </c>
      <c r="U3652" s="36" t="s">
        <v>3035</v>
      </c>
    </row>
    <row r="3653" spans="10:21" x14ac:dyDescent="0.25">
      <c r="J3653" s="37">
        <v>43162</v>
      </c>
      <c r="K3653" s="36">
        <f t="shared" si="280"/>
        <v>2018</v>
      </c>
      <c r="L3653" s="36" t="str">
        <f t="shared" si="281"/>
        <v>March</v>
      </c>
      <c r="M3653" s="36">
        <f t="shared" si="282"/>
        <v>9</v>
      </c>
      <c r="N3653" s="36">
        <f t="shared" si="283"/>
        <v>3</v>
      </c>
      <c r="O3653" s="36" t="str">
        <f t="shared" si="284"/>
        <v>20189</v>
      </c>
      <c r="P3653" s="36" t="str">
        <f>CONCATENATE(K3653,MONTH(ExpensesDBTable[[#This Row],[Date]]))</f>
        <v>20183</v>
      </c>
      <c r="Q3653" s="36" t="s">
        <v>1238</v>
      </c>
      <c r="R3653" s="36" t="s">
        <v>22</v>
      </c>
      <c r="S3653" s="38">
        <v>48.76</v>
      </c>
      <c r="T3653" s="36" t="s">
        <v>106</v>
      </c>
      <c r="U3653" s="36" t="s">
        <v>3036</v>
      </c>
    </row>
    <row r="3654" spans="10:21" x14ac:dyDescent="0.25">
      <c r="J3654" s="37">
        <v>43162</v>
      </c>
      <c r="K3654" s="36">
        <f t="shared" si="280"/>
        <v>2018</v>
      </c>
      <c r="L3654" s="36" t="str">
        <f t="shared" si="281"/>
        <v>March</v>
      </c>
      <c r="M3654" s="36">
        <f t="shared" si="282"/>
        <v>9</v>
      </c>
      <c r="N3654" s="36">
        <f t="shared" si="283"/>
        <v>3</v>
      </c>
      <c r="O3654" s="36" t="str">
        <f t="shared" si="284"/>
        <v>20189</v>
      </c>
      <c r="P3654" s="36" t="str">
        <f>CONCATENATE(K3654,MONTH(ExpensesDBTable[[#This Row],[Date]]))</f>
        <v>20183</v>
      </c>
      <c r="Q3654" s="36" t="s">
        <v>108</v>
      </c>
      <c r="R3654" s="36" t="s">
        <v>14</v>
      </c>
      <c r="S3654" s="38">
        <v>1.5</v>
      </c>
      <c r="T3654" s="36" t="s">
        <v>100</v>
      </c>
      <c r="U3654" s="36" t="s">
        <v>275</v>
      </c>
    </row>
    <row r="3655" spans="10:21" x14ac:dyDescent="0.25">
      <c r="J3655" s="37">
        <v>43162</v>
      </c>
      <c r="K3655" s="36">
        <f t="shared" si="280"/>
        <v>2018</v>
      </c>
      <c r="L3655" s="36" t="str">
        <f t="shared" si="281"/>
        <v>March</v>
      </c>
      <c r="M3655" s="36">
        <f t="shared" si="282"/>
        <v>9</v>
      </c>
      <c r="N3655" s="36">
        <f t="shared" si="283"/>
        <v>3</v>
      </c>
      <c r="O3655" s="36" t="str">
        <f t="shared" si="284"/>
        <v>20189</v>
      </c>
      <c r="P3655" s="36" t="str">
        <f>CONCATENATE(K3655,MONTH(ExpensesDBTable[[#This Row],[Date]]))</f>
        <v>20183</v>
      </c>
      <c r="Q3655" s="36" t="s">
        <v>1051</v>
      </c>
      <c r="R3655" s="36" t="s">
        <v>14</v>
      </c>
      <c r="S3655" s="38">
        <v>15.24</v>
      </c>
      <c r="T3655" s="36" t="s">
        <v>100</v>
      </c>
      <c r="U3655" s="36" t="s">
        <v>3037</v>
      </c>
    </row>
    <row r="3656" spans="10:21" x14ac:dyDescent="0.25">
      <c r="J3656" s="37">
        <v>43162</v>
      </c>
      <c r="K3656" s="36">
        <f t="shared" si="280"/>
        <v>2018</v>
      </c>
      <c r="L3656" s="36" t="str">
        <f t="shared" si="281"/>
        <v>March</v>
      </c>
      <c r="M3656" s="36">
        <f t="shared" si="282"/>
        <v>9</v>
      </c>
      <c r="N3656" s="36">
        <f t="shared" si="283"/>
        <v>3</v>
      </c>
      <c r="O3656" s="36" t="str">
        <f t="shared" si="284"/>
        <v>20189</v>
      </c>
      <c r="P3656" s="36" t="str">
        <f>CONCATENATE(K3656,MONTH(ExpensesDBTable[[#This Row],[Date]]))</f>
        <v>20183</v>
      </c>
      <c r="Q3656" s="36" t="s">
        <v>182</v>
      </c>
      <c r="R3656" s="36" t="s">
        <v>17</v>
      </c>
      <c r="S3656" s="38">
        <v>8.5</v>
      </c>
      <c r="T3656" s="36" t="s">
        <v>106</v>
      </c>
      <c r="U3656" s="36" t="s">
        <v>1664</v>
      </c>
    </row>
    <row r="3657" spans="10:21" x14ac:dyDescent="0.25">
      <c r="J3657" s="37">
        <v>43162</v>
      </c>
      <c r="K3657" s="36">
        <f t="shared" si="280"/>
        <v>2018</v>
      </c>
      <c r="L3657" s="36" t="str">
        <f t="shared" si="281"/>
        <v>March</v>
      </c>
      <c r="M3657" s="36">
        <f t="shared" si="282"/>
        <v>9</v>
      </c>
      <c r="N3657" s="36">
        <f t="shared" si="283"/>
        <v>3</v>
      </c>
      <c r="O3657" s="36" t="str">
        <f t="shared" si="284"/>
        <v>20189</v>
      </c>
      <c r="P3657" s="36" t="str">
        <f>CONCATENATE(K3657,MONTH(ExpensesDBTable[[#This Row],[Date]]))</f>
        <v>20183</v>
      </c>
      <c r="Q3657" s="36" t="s">
        <v>130</v>
      </c>
      <c r="R3657" s="36" t="s">
        <v>14</v>
      </c>
      <c r="S3657" s="38">
        <v>14</v>
      </c>
      <c r="T3657" t="s">
        <v>100</v>
      </c>
      <c r="U3657" s="36" t="s">
        <v>2466</v>
      </c>
    </row>
    <row r="3658" spans="10:21" x14ac:dyDescent="0.25">
      <c r="J3658" s="37">
        <v>43164</v>
      </c>
      <c r="K3658" s="36">
        <f t="shared" si="280"/>
        <v>2018</v>
      </c>
      <c r="L3658" s="36" t="str">
        <f t="shared" si="281"/>
        <v>March</v>
      </c>
      <c r="M3658" s="36">
        <f t="shared" si="282"/>
        <v>10</v>
      </c>
      <c r="N3658" s="36">
        <f t="shared" si="283"/>
        <v>5</v>
      </c>
      <c r="O3658" s="36" t="str">
        <f t="shared" si="284"/>
        <v>201810</v>
      </c>
      <c r="P3658" s="36" t="str">
        <f>CONCATENATE(K3658,MONTH(ExpensesDBTable[[#This Row],[Date]]))</f>
        <v>20183</v>
      </c>
      <c r="Q3658" s="36" t="s">
        <v>569</v>
      </c>
      <c r="R3658" s="36" t="s">
        <v>16</v>
      </c>
      <c r="S3658" s="38">
        <v>767</v>
      </c>
      <c r="T3658" s="36" t="s">
        <v>106</v>
      </c>
      <c r="U3658" s="36" t="s">
        <v>3038</v>
      </c>
    </row>
    <row r="3659" spans="10:21" x14ac:dyDescent="0.25">
      <c r="J3659" s="37">
        <v>43164</v>
      </c>
      <c r="K3659" s="36">
        <f t="shared" ref="K3659:K3722" si="285">YEAR(J3659)</f>
        <v>2018</v>
      </c>
      <c r="L3659" s="36" t="str">
        <f t="shared" ref="L3659:L3722" si="286">TEXT(DATE(1,MONTH(J3659),1),"MMMM")</f>
        <v>March</v>
      </c>
      <c r="M3659" s="36">
        <f t="shared" ref="M3659:M3722" si="287">WEEKNUM(J3659,2)</f>
        <v>10</v>
      </c>
      <c r="N3659" s="36">
        <f t="shared" ref="N3659:N3722" si="288">DAY(J3659)</f>
        <v>5</v>
      </c>
      <c r="O3659" s="36" t="str">
        <f t="shared" ref="O3659:O3722" si="289">CONCATENATE(K3659,M3659)</f>
        <v>201810</v>
      </c>
      <c r="P3659" s="36" t="str">
        <f>CONCATENATE(K3659,MONTH(ExpensesDBTable[[#This Row],[Date]]))</f>
        <v>20183</v>
      </c>
      <c r="Q3659" s="36" t="s">
        <v>182</v>
      </c>
      <c r="R3659" s="36" t="s">
        <v>14</v>
      </c>
      <c r="S3659" s="38">
        <v>7</v>
      </c>
      <c r="T3659" s="36" t="s">
        <v>100</v>
      </c>
      <c r="U3659" s="36" t="s">
        <v>1392</v>
      </c>
    </row>
    <row r="3660" spans="10:21" x14ac:dyDescent="0.25">
      <c r="J3660" s="37">
        <v>43164</v>
      </c>
      <c r="K3660" s="36">
        <f t="shared" si="285"/>
        <v>2018</v>
      </c>
      <c r="L3660" s="36" t="str">
        <f t="shared" si="286"/>
        <v>March</v>
      </c>
      <c r="M3660" s="36">
        <f t="shared" si="287"/>
        <v>10</v>
      </c>
      <c r="N3660" s="36">
        <f t="shared" si="288"/>
        <v>5</v>
      </c>
      <c r="O3660" s="36" t="str">
        <f t="shared" si="289"/>
        <v>201810</v>
      </c>
      <c r="P3660" s="36" t="str">
        <f>CONCATENATE(K3660,MONTH(ExpensesDBTable[[#This Row],[Date]]))</f>
        <v>20183</v>
      </c>
      <c r="Q3660" s="36" t="s">
        <v>108</v>
      </c>
      <c r="R3660" s="36" t="s">
        <v>14</v>
      </c>
      <c r="S3660" s="38">
        <v>7.35</v>
      </c>
      <c r="T3660" s="36" t="s">
        <v>100</v>
      </c>
      <c r="U3660" s="36" t="s">
        <v>3039</v>
      </c>
    </row>
    <row r="3661" spans="10:21" x14ac:dyDescent="0.25">
      <c r="J3661" s="37">
        <v>43164</v>
      </c>
      <c r="K3661" s="36">
        <f t="shared" si="285"/>
        <v>2018</v>
      </c>
      <c r="L3661" s="36" t="str">
        <f t="shared" si="286"/>
        <v>March</v>
      </c>
      <c r="M3661" s="36">
        <f t="shared" si="287"/>
        <v>10</v>
      </c>
      <c r="N3661" s="36">
        <f t="shared" si="288"/>
        <v>5</v>
      </c>
      <c r="O3661" s="36" t="str">
        <f t="shared" si="289"/>
        <v>201810</v>
      </c>
      <c r="P3661" s="36" t="str">
        <f>CONCATENATE(K3661,MONTH(ExpensesDBTable[[#This Row],[Date]]))</f>
        <v>20183</v>
      </c>
      <c r="Q3661" s="36" t="s">
        <v>1051</v>
      </c>
      <c r="R3661" s="36" t="s">
        <v>14</v>
      </c>
      <c r="S3661" s="38">
        <v>19.399999999999999</v>
      </c>
      <c r="T3661" s="36" t="s">
        <v>100</v>
      </c>
      <c r="U3661" s="36" t="s">
        <v>3040</v>
      </c>
    </row>
    <row r="3662" spans="10:21" x14ac:dyDescent="0.25">
      <c r="J3662" s="37">
        <v>43164</v>
      </c>
      <c r="K3662" s="36">
        <f t="shared" si="285"/>
        <v>2018</v>
      </c>
      <c r="L3662" s="36" t="str">
        <f t="shared" si="286"/>
        <v>March</v>
      </c>
      <c r="M3662" s="36">
        <f t="shared" si="287"/>
        <v>10</v>
      </c>
      <c r="N3662" s="36">
        <f t="shared" si="288"/>
        <v>5</v>
      </c>
      <c r="O3662" s="36" t="str">
        <f t="shared" si="289"/>
        <v>201810</v>
      </c>
      <c r="P3662" s="36" t="str">
        <f>CONCATENATE(K3662,MONTH(ExpensesDBTable[[#This Row],[Date]]))</f>
        <v>20183</v>
      </c>
      <c r="Q3662" s="36" t="s">
        <v>119</v>
      </c>
      <c r="R3662" s="36" t="s">
        <v>14</v>
      </c>
      <c r="S3662" s="38">
        <v>12</v>
      </c>
      <c r="T3662" s="36" t="s">
        <v>100</v>
      </c>
      <c r="U3662" s="36" t="s">
        <v>3041</v>
      </c>
    </row>
    <row r="3663" spans="10:21" x14ac:dyDescent="0.25">
      <c r="J3663" s="37">
        <v>43164</v>
      </c>
      <c r="K3663" s="36">
        <f t="shared" si="285"/>
        <v>2018</v>
      </c>
      <c r="L3663" s="36" t="str">
        <f t="shared" si="286"/>
        <v>March</v>
      </c>
      <c r="M3663" s="36">
        <f t="shared" si="287"/>
        <v>10</v>
      </c>
      <c r="N3663" s="36">
        <f t="shared" si="288"/>
        <v>5</v>
      </c>
      <c r="O3663" s="36" t="str">
        <f t="shared" si="289"/>
        <v>201810</v>
      </c>
      <c r="P3663" s="36" t="str">
        <f>CONCATENATE(K3663,MONTH(ExpensesDBTable[[#This Row],[Date]]))</f>
        <v>20183</v>
      </c>
      <c r="Q3663" s="36" t="s">
        <v>182</v>
      </c>
      <c r="R3663" s="36" t="s">
        <v>14</v>
      </c>
      <c r="S3663" s="38">
        <v>4.55</v>
      </c>
      <c r="T3663" s="36" t="s">
        <v>100</v>
      </c>
      <c r="U3663" s="36" t="s">
        <v>3042</v>
      </c>
    </row>
    <row r="3664" spans="10:21" x14ac:dyDescent="0.25">
      <c r="J3664" s="37">
        <v>43164</v>
      </c>
      <c r="K3664" s="36">
        <f t="shared" si="285"/>
        <v>2018</v>
      </c>
      <c r="L3664" s="36" t="str">
        <f t="shared" si="286"/>
        <v>March</v>
      </c>
      <c r="M3664" s="36">
        <f t="shared" si="287"/>
        <v>10</v>
      </c>
      <c r="N3664" s="36">
        <f t="shared" si="288"/>
        <v>5</v>
      </c>
      <c r="O3664" s="36" t="str">
        <f t="shared" si="289"/>
        <v>201810</v>
      </c>
      <c r="P3664" s="36" t="str">
        <f>CONCATENATE(K3664,MONTH(ExpensesDBTable[[#This Row],[Date]]))</f>
        <v>20183</v>
      </c>
      <c r="Q3664" s="36" t="s">
        <v>182</v>
      </c>
      <c r="R3664" s="36" t="s">
        <v>22</v>
      </c>
      <c r="S3664" s="38">
        <v>3.5</v>
      </c>
      <c r="T3664" s="36" t="s">
        <v>100</v>
      </c>
      <c r="U3664" s="36" t="s">
        <v>3043</v>
      </c>
    </row>
    <row r="3665" spans="10:21" x14ac:dyDescent="0.25">
      <c r="J3665" s="37">
        <v>43165</v>
      </c>
      <c r="K3665" s="36">
        <f t="shared" si="285"/>
        <v>2018</v>
      </c>
      <c r="L3665" s="36" t="str">
        <f t="shared" si="286"/>
        <v>March</v>
      </c>
      <c r="M3665" s="36">
        <f t="shared" si="287"/>
        <v>10</v>
      </c>
      <c r="N3665" s="36">
        <f t="shared" si="288"/>
        <v>6</v>
      </c>
      <c r="O3665" s="36" t="str">
        <f t="shared" si="289"/>
        <v>201810</v>
      </c>
      <c r="P3665" s="36" t="str">
        <f>CONCATENATE(K3665,MONTH(ExpensesDBTable[[#This Row],[Date]]))</f>
        <v>20183</v>
      </c>
      <c r="Q3665" s="36" t="s">
        <v>182</v>
      </c>
      <c r="R3665" s="36" t="s">
        <v>14</v>
      </c>
      <c r="S3665" s="38">
        <v>3.8</v>
      </c>
      <c r="T3665" s="36" t="s">
        <v>100</v>
      </c>
      <c r="U3665" s="36" t="s">
        <v>1392</v>
      </c>
    </row>
    <row r="3666" spans="10:21" x14ac:dyDescent="0.25">
      <c r="J3666" s="37">
        <v>43165</v>
      </c>
      <c r="K3666" s="36">
        <f t="shared" si="285"/>
        <v>2018</v>
      </c>
      <c r="L3666" s="36" t="str">
        <f t="shared" si="286"/>
        <v>March</v>
      </c>
      <c r="M3666" s="36">
        <f t="shared" si="287"/>
        <v>10</v>
      </c>
      <c r="N3666" s="36">
        <f t="shared" si="288"/>
        <v>6</v>
      </c>
      <c r="O3666" s="36" t="str">
        <f t="shared" si="289"/>
        <v>201810</v>
      </c>
      <c r="P3666" s="36" t="str">
        <f>CONCATENATE(K3666,MONTH(ExpensesDBTable[[#This Row],[Date]]))</f>
        <v>20183</v>
      </c>
      <c r="Q3666" s="36" t="s">
        <v>119</v>
      </c>
      <c r="R3666" s="36" t="s">
        <v>14</v>
      </c>
      <c r="S3666" s="38">
        <v>15.4</v>
      </c>
      <c r="T3666" s="36" t="s">
        <v>100</v>
      </c>
      <c r="U3666" s="36" t="s">
        <v>3044</v>
      </c>
    </row>
    <row r="3667" spans="10:21" x14ac:dyDescent="0.25">
      <c r="J3667" s="37">
        <v>43165</v>
      </c>
      <c r="K3667" s="36">
        <f t="shared" si="285"/>
        <v>2018</v>
      </c>
      <c r="L3667" s="36" t="str">
        <f t="shared" si="286"/>
        <v>March</v>
      </c>
      <c r="M3667" s="36">
        <f t="shared" si="287"/>
        <v>10</v>
      </c>
      <c r="N3667" s="36">
        <f t="shared" si="288"/>
        <v>6</v>
      </c>
      <c r="O3667" s="36" t="str">
        <f t="shared" si="289"/>
        <v>201810</v>
      </c>
      <c r="P3667" s="36" t="str">
        <f>CONCATENATE(K3667,MONTH(ExpensesDBTable[[#This Row],[Date]]))</f>
        <v>20183</v>
      </c>
      <c r="Q3667" s="36" t="s">
        <v>122</v>
      </c>
      <c r="R3667" s="36" t="s">
        <v>11</v>
      </c>
      <c r="S3667" s="38">
        <v>32.950000000000003</v>
      </c>
      <c r="T3667" s="36" t="s">
        <v>100</v>
      </c>
      <c r="U3667" s="36" t="s">
        <v>2738</v>
      </c>
    </row>
    <row r="3668" spans="10:21" x14ac:dyDescent="0.25">
      <c r="J3668" s="37">
        <v>43166</v>
      </c>
      <c r="K3668" s="36">
        <f t="shared" si="285"/>
        <v>2018</v>
      </c>
      <c r="L3668" s="36" t="str">
        <f t="shared" si="286"/>
        <v>March</v>
      </c>
      <c r="M3668" s="36">
        <f t="shared" si="287"/>
        <v>10</v>
      </c>
      <c r="N3668" s="36">
        <f t="shared" si="288"/>
        <v>7</v>
      </c>
      <c r="O3668" s="36" t="str">
        <f t="shared" si="289"/>
        <v>201810</v>
      </c>
      <c r="P3668" s="36" t="str">
        <f>CONCATENATE(K3668,MONTH(ExpensesDBTable[[#This Row],[Date]]))</f>
        <v>20183</v>
      </c>
      <c r="Q3668" s="36" t="s">
        <v>604</v>
      </c>
      <c r="R3668" s="36" t="s">
        <v>14</v>
      </c>
      <c r="S3668" s="38">
        <v>24</v>
      </c>
      <c r="T3668" s="36" t="s">
        <v>106</v>
      </c>
      <c r="U3668" s="36" t="s">
        <v>3045</v>
      </c>
    </row>
    <row r="3669" spans="10:21" x14ac:dyDescent="0.25">
      <c r="J3669" s="37">
        <v>43166</v>
      </c>
      <c r="K3669" s="36">
        <f t="shared" si="285"/>
        <v>2018</v>
      </c>
      <c r="L3669" s="36" t="str">
        <f t="shared" si="286"/>
        <v>March</v>
      </c>
      <c r="M3669" s="36">
        <f t="shared" si="287"/>
        <v>10</v>
      </c>
      <c r="N3669" s="36">
        <f t="shared" si="288"/>
        <v>7</v>
      </c>
      <c r="O3669" s="36" t="str">
        <f t="shared" si="289"/>
        <v>201810</v>
      </c>
      <c r="P3669" s="36" t="str">
        <f>CONCATENATE(K3669,MONTH(ExpensesDBTable[[#This Row],[Date]]))</f>
        <v>20183</v>
      </c>
      <c r="Q3669" s="36" t="s">
        <v>108</v>
      </c>
      <c r="R3669" s="36" t="s">
        <v>14</v>
      </c>
      <c r="S3669" s="38">
        <v>11.26</v>
      </c>
      <c r="T3669" s="36" t="s">
        <v>100</v>
      </c>
      <c r="U3669" s="36" t="s">
        <v>1625</v>
      </c>
    </row>
    <row r="3670" spans="10:21" x14ac:dyDescent="0.25">
      <c r="J3670" s="37">
        <v>43167</v>
      </c>
      <c r="K3670" s="36">
        <f t="shared" si="285"/>
        <v>2018</v>
      </c>
      <c r="L3670" s="36" t="str">
        <f t="shared" si="286"/>
        <v>March</v>
      </c>
      <c r="M3670" s="36">
        <f t="shared" si="287"/>
        <v>10</v>
      </c>
      <c r="N3670" s="36">
        <f t="shared" si="288"/>
        <v>8</v>
      </c>
      <c r="O3670" s="36" t="str">
        <f t="shared" si="289"/>
        <v>201810</v>
      </c>
      <c r="P3670" s="36" t="str">
        <f>CONCATENATE(K3670,MONTH(ExpensesDBTable[[#This Row],[Date]]))</f>
        <v>20183</v>
      </c>
      <c r="Q3670" s="36" t="s">
        <v>182</v>
      </c>
      <c r="R3670" s="36" t="s">
        <v>17</v>
      </c>
      <c r="S3670" s="38">
        <v>130</v>
      </c>
      <c r="T3670" s="36" t="s">
        <v>106</v>
      </c>
      <c r="U3670" s="36" t="s">
        <v>3046</v>
      </c>
    </row>
    <row r="3671" spans="10:21" x14ac:dyDescent="0.25">
      <c r="J3671" s="37">
        <v>43167</v>
      </c>
      <c r="K3671" s="36">
        <f t="shared" si="285"/>
        <v>2018</v>
      </c>
      <c r="L3671" s="36" t="str">
        <f t="shared" si="286"/>
        <v>March</v>
      </c>
      <c r="M3671" s="36">
        <f t="shared" si="287"/>
        <v>10</v>
      </c>
      <c r="N3671" s="36">
        <f t="shared" si="288"/>
        <v>8</v>
      </c>
      <c r="O3671" s="36" t="str">
        <f t="shared" si="289"/>
        <v>201810</v>
      </c>
      <c r="P3671" s="36" t="str">
        <f>CONCATENATE(K3671,MONTH(ExpensesDBTable[[#This Row],[Date]]))</f>
        <v>20183</v>
      </c>
      <c r="Q3671" s="36" t="s">
        <v>182</v>
      </c>
      <c r="R3671" s="36" t="s">
        <v>14</v>
      </c>
      <c r="S3671" s="38">
        <v>4.5999999999999996</v>
      </c>
      <c r="T3671" s="36" t="s">
        <v>100</v>
      </c>
      <c r="U3671" s="36" t="s">
        <v>1392</v>
      </c>
    </row>
    <row r="3672" spans="10:21" x14ac:dyDescent="0.25">
      <c r="J3672" s="37">
        <v>43168</v>
      </c>
      <c r="K3672" s="36">
        <f t="shared" si="285"/>
        <v>2018</v>
      </c>
      <c r="L3672" s="36" t="str">
        <f t="shared" si="286"/>
        <v>March</v>
      </c>
      <c r="M3672" s="36">
        <f t="shared" si="287"/>
        <v>10</v>
      </c>
      <c r="N3672" s="36">
        <f t="shared" si="288"/>
        <v>9</v>
      </c>
      <c r="O3672" s="36" t="str">
        <f t="shared" si="289"/>
        <v>201810</v>
      </c>
      <c r="P3672" s="36" t="str">
        <f>CONCATENATE(K3672,MONTH(ExpensesDBTable[[#This Row],[Date]]))</f>
        <v>20183</v>
      </c>
      <c r="Q3672" s="36" t="s">
        <v>2302</v>
      </c>
      <c r="R3672" s="36" t="s">
        <v>16</v>
      </c>
      <c r="S3672" s="38">
        <v>71.959999999999994</v>
      </c>
      <c r="T3672" s="36" t="s">
        <v>106</v>
      </c>
      <c r="U3672" s="36" t="s">
        <v>3047</v>
      </c>
    </row>
    <row r="3673" spans="10:21" x14ac:dyDescent="0.25">
      <c r="J3673" s="37">
        <v>43168</v>
      </c>
      <c r="K3673" s="36">
        <f t="shared" si="285"/>
        <v>2018</v>
      </c>
      <c r="L3673" s="36" t="str">
        <f t="shared" si="286"/>
        <v>March</v>
      </c>
      <c r="M3673" s="36">
        <f t="shared" si="287"/>
        <v>10</v>
      </c>
      <c r="N3673" s="36">
        <f t="shared" si="288"/>
        <v>9</v>
      </c>
      <c r="O3673" s="36" t="str">
        <f t="shared" si="289"/>
        <v>201810</v>
      </c>
      <c r="P3673" s="36" t="str">
        <f>CONCATENATE(K3673,MONTH(ExpensesDBTable[[#This Row],[Date]]))</f>
        <v>20183</v>
      </c>
      <c r="Q3673" s="36" t="s">
        <v>182</v>
      </c>
      <c r="R3673" s="36" t="s">
        <v>14</v>
      </c>
      <c r="S3673" s="38">
        <v>19.5</v>
      </c>
      <c r="T3673" s="36" t="s">
        <v>100</v>
      </c>
      <c r="U3673" s="36" t="s">
        <v>3048</v>
      </c>
    </row>
    <row r="3674" spans="10:21" x14ac:dyDescent="0.25">
      <c r="J3674" s="37">
        <v>43168</v>
      </c>
      <c r="K3674" s="36">
        <f t="shared" si="285"/>
        <v>2018</v>
      </c>
      <c r="L3674" s="36" t="str">
        <f t="shared" si="286"/>
        <v>March</v>
      </c>
      <c r="M3674" s="36">
        <f t="shared" si="287"/>
        <v>10</v>
      </c>
      <c r="N3674" s="36">
        <f t="shared" si="288"/>
        <v>9</v>
      </c>
      <c r="O3674" s="36" t="str">
        <f t="shared" si="289"/>
        <v>201810</v>
      </c>
      <c r="P3674" s="36" t="str">
        <f>CONCATENATE(K3674,MONTH(ExpensesDBTable[[#This Row],[Date]]))</f>
        <v>20183</v>
      </c>
      <c r="Q3674" s="36" t="s">
        <v>122</v>
      </c>
      <c r="R3674" s="36" t="s">
        <v>16</v>
      </c>
      <c r="S3674" s="38">
        <v>31.95</v>
      </c>
      <c r="T3674" s="36" t="s">
        <v>106</v>
      </c>
      <c r="U3674" s="36" t="s">
        <v>3049</v>
      </c>
    </row>
    <row r="3675" spans="10:21" x14ac:dyDescent="0.25">
      <c r="J3675" s="37">
        <v>43168</v>
      </c>
      <c r="K3675" s="36">
        <f t="shared" si="285"/>
        <v>2018</v>
      </c>
      <c r="L3675" s="36" t="str">
        <f t="shared" si="286"/>
        <v>March</v>
      </c>
      <c r="M3675" s="36">
        <f t="shared" si="287"/>
        <v>10</v>
      </c>
      <c r="N3675" s="36">
        <f t="shared" si="288"/>
        <v>9</v>
      </c>
      <c r="O3675" s="36" t="str">
        <f t="shared" si="289"/>
        <v>201810</v>
      </c>
      <c r="P3675" s="36" t="str">
        <f>CONCATENATE(K3675,MONTH(ExpensesDBTable[[#This Row],[Date]]))</f>
        <v>20183</v>
      </c>
      <c r="Q3675" s="36" t="s">
        <v>119</v>
      </c>
      <c r="R3675" s="36" t="s">
        <v>16</v>
      </c>
      <c r="S3675" s="38">
        <v>30.1</v>
      </c>
      <c r="T3675" s="36" t="s">
        <v>106</v>
      </c>
      <c r="U3675" s="36" t="s">
        <v>3050</v>
      </c>
    </row>
    <row r="3676" spans="10:21" x14ac:dyDescent="0.25">
      <c r="J3676" s="37">
        <v>43170</v>
      </c>
      <c r="K3676" s="36">
        <f t="shared" si="285"/>
        <v>2018</v>
      </c>
      <c r="L3676" s="36" t="str">
        <f t="shared" si="286"/>
        <v>March</v>
      </c>
      <c r="M3676" s="36">
        <f t="shared" si="287"/>
        <v>10</v>
      </c>
      <c r="N3676" s="36">
        <f t="shared" si="288"/>
        <v>11</v>
      </c>
      <c r="O3676" s="36" t="str">
        <f t="shared" si="289"/>
        <v>201810</v>
      </c>
      <c r="P3676" s="36" t="str">
        <f>CONCATENATE(K3676,MONTH(ExpensesDBTable[[#This Row],[Date]]))</f>
        <v>20183</v>
      </c>
      <c r="Q3676" s="36" t="s">
        <v>182</v>
      </c>
      <c r="R3676" s="36" t="s">
        <v>16</v>
      </c>
      <c r="S3676" s="38">
        <v>28</v>
      </c>
      <c r="T3676" s="36" t="s">
        <v>106</v>
      </c>
      <c r="U3676" s="36" t="s">
        <v>3051</v>
      </c>
    </row>
    <row r="3677" spans="10:21" x14ac:dyDescent="0.25">
      <c r="J3677" s="37">
        <v>43170</v>
      </c>
      <c r="K3677" s="36">
        <f t="shared" si="285"/>
        <v>2018</v>
      </c>
      <c r="L3677" s="36" t="str">
        <f t="shared" si="286"/>
        <v>March</v>
      </c>
      <c r="M3677" s="36">
        <f t="shared" si="287"/>
        <v>10</v>
      </c>
      <c r="N3677" s="36">
        <f t="shared" si="288"/>
        <v>11</v>
      </c>
      <c r="O3677" s="36" t="str">
        <f t="shared" si="289"/>
        <v>201810</v>
      </c>
      <c r="P3677" s="36" t="str">
        <f>CONCATENATE(K3677,MONTH(ExpensesDBTable[[#This Row],[Date]]))</f>
        <v>20183</v>
      </c>
      <c r="Q3677" s="36" t="s">
        <v>182</v>
      </c>
      <c r="R3677" s="36" t="s">
        <v>18</v>
      </c>
      <c r="S3677" s="38">
        <v>10.5</v>
      </c>
      <c r="T3677" s="36" t="s">
        <v>106</v>
      </c>
      <c r="U3677" s="36" t="s">
        <v>131</v>
      </c>
    </row>
    <row r="3678" spans="10:21" x14ac:dyDescent="0.25">
      <c r="J3678" s="37">
        <v>43170</v>
      </c>
      <c r="K3678" s="36">
        <f t="shared" si="285"/>
        <v>2018</v>
      </c>
      <c r="L3678" s="36" t="str">
        <f t="shared" si="286"/>
        <v>March</v>
      </c>
      <c r="M3678" s="36">
        <f t="shared" si="287"/>
        <v>10</v>
      </c>
      <c r="N3678" s="36">
        <f t="shared" si="288"/>
        <v>11</v>
      </c>
      <c r="O3678" s="36" t="str">
        <f t="shared" si="289"/>
        <v>201810</v>
      </c>
      <c r="P3678" s="36" t="str">
        <f>CONCATENATE(K3678,MONTH(ExpensesDBTable[[#This Row],[Date]]))</f>
        <v>20183</v>
      </c>
      <c r="Q3678" s="36" t="s">
        <v>182</v>
      </c>
      <c r="R3678" s="36" t="s">
        <v>16</v>
      </c>
      <c r="S3678" s="38">
        <v>20</v>
      </c>
      <c r="T3678" s="36" t="s">
        <v>106</v>
      </c>
      <c r="U3678" s="36" t="s">
        <v>3052</v>
      </c>
    </row>
    <row r="3679" spans="10:21" x14ac:dyDescent="0.25">
      <c r="J3679" s="37">
        <v>43170</v>
      </c>
      <c r="K3679" s="36">
        <f t="shared" si="285"/>
        <v>2018</v>
      </c>
      <c r="L3679" s="36" t="str">
        <f t="shared" si="286"/>
        <v>March</v>
      </c>
      <c r="M3679" s="36">
        <f t="shared" si="287"/>
        <v>10</v>
      </c>
      <c r="N3679" s="36">
        <f t="shared" si="288"/>
        <v>11</v>
      </c>
      <c r="O3679" s="36" t="str">
        <f t="shared" si="289"/>
        <v>201810</v>
      </c>
      <c r="P3679" s="36" t="str">
        <f>CONCATENATE(K3679,MONTH(ExpensesDBTable[[#This Row],[Date]]))</f>
        <v>20183</v>
      </c>
      <c r="Q3679" s="36" t="s">
        <v>1051</v>
      </c>
      <c r="R3679" s="36" t="s">
        <v>14</v>
      </c>
      <c r="S3679" s="38">
        <v>12.32</v>
      </c>
      <c r="T3679" s="36" t="s">
        <v>100</v>
      </c>
      <c r="U3679" s="36" t="s">
        <v>3053</v>
      </c>
    </row>
    <row r="3680" spans="10:21" x14ac:dyDescent="0.25">
      <c r="J3680" s="37">
        <v>43170</v>
      </c>
      <c r="K3680" s="36">
        <f t="shared" si="285"/>
        <v>2018</v>
      </c>
      <c r="L3680" s="36" t="str">
        <f t="shared" si="286"/>
        <v>March</v>
      </c>
      <c r="M3680" s="36">
        <f t="shared" si="287"/>
        <v>10</v>
      </c>
      <c r="N3680" s="36">
        <f t="shared" si="288"/>
        <v>11</v>
      </c>
      <c r="O3680" s="36" t="str">
        <f t="shared" si="289"/>
        <v>201810</v>
      </c>
      <c r="P3680" s="36" t="str">
        <f>CONCATENATE(K3680,MONTH(ExpensesDBTable[[#This Row],[Date]]))</f>
        <v>20183</v>
      </c>
      <c r="Q3680" s="36" t="s">
        <v>182</v>
      </c>
      <c r="R3680" s="36" t="s">
        <v>14</v>
      </c>
      <c r="S3680" s="38">
        <v>4.55</v>
      </c>
      <c r="T3680" s="36" t="s">
        <v>100</v>
      </c>
      <c r="U3680" s="36" t="s">
        <v>1085</v>
      </c>
    </row>
    <row r="3681" spans="10:21" x14ac:dyDescent="0.25">
      <c r="J3681" s="37">
        <v>43170</v>
      </c>
      <c r="K3681" s="36">
        <f t="shared" si="285"/>
        <v>2018</v>
      </c>
      <c r="L3681" s="36" t="str">
        <f t="shared" si="286"/>
        <v>March</v>
      </c>
      <c r="M3681" s="36">
        <f t="shared" si="287"/>
        <v>10</v>
      </c>
      <c r="N3681" s="36">
        <f t="shared" si="288"/>
        <v>11</v>
      </c>
      <c r="O3681" s="36" t="str">
        <f t="shared" si="289"/>
        <v>201810</v>
      </c>
      <c r="P3681" s="36" t="str">
        <f>CONCATENATE(K3681,MONTH(ExpensesDBTable[[#This Row],[Date]]))</f>
        <v>20183</v>
      </c>
      <c r="Q3681" s="36" t="s">
        <v>1051</v>
      </c>
      <c r="R3681" s="36" t="s">
        <v>14</v>
      </c>
      <c r="S3681" s="38">
        <v>8.25</v>
      </c>
      <c r="T3681" s="36" t="s">
        <v>100</v>
      </c>
      <c r="U3681" s="36" t="s">
        <v>3054</v>
      </c>
    </row>
    <row r="3682" spans="10:21" x14ac:dyDescent="0.25">
      <c r="J3682" s="37">
        <v>43170</v>
      </c>
      <c r="K3682" s="36">
        <f t="shared" si="285"/>
        <v>2018</v>
      </c>
      <c r="L3682" s="36" t="str">
        <f t="shared" si="286"/>
        <v>March</v>
      </c>
      <c r="M3682" s="36">
        <f t="shared" si="287"/>
        <v>10</v>
      </c>
      <c r="N3682" s="36">
        <f t="shared" si="288"/>
        <v>11</v>
      </c>
      <c r="O3682" s="36" t="str">
        <f t="shared" si="289"/>
        <v>201810</v>
      </c>
      <c r="P3682" s="36" t="str">
        <f>CONCATENATE(K3682,MONTH(ExpensesDBTable[[#This Row],[Date]]))</f>
        <v>20183</v>
      </c>
      <c r="Q3682" s="36" t="s">
        <v>1238</v>
      </c>
      <c r="R3682" s="36" t="s">
        <v>22</v>
      </c>
      <c r="S3682" s="38">
        <v>39.65</v>
      </c>
      <c r="T3682" s="36" t="s">
        <v>106</v>
      </c>
      <c r="U3682" s="36" t="s">
        <v>3055</v>
      </c>
    </row>
    <row r="3683" spans="10:21" x14ac:dyDescent="0.25">
      <c r="J3683" s="37">
        <v>43170</v>
      </c>
      <c r="K3683" s="36">
        <f t="shared" si="285"/>
        <v>2018</v>
      </c>
      <c r="L3683" s="36" t="str">
        <f t="shared" si="286"/>
        <v>March</v>
      </c>
      <c r="M3683" s="36">
        <f t="shared" si="287"/>
        <v>10</v>
      </c>
      <c r="N3683" s="36">
        <f t="shared" si="288"/>
        <v>11</v>
      </c>
      <c r="O3683" s="36" t="str">
        <f t="shared" si="289"/>
        <v>201810</v>
      </c>
      <c r="P3683" s="36" t="str">
        <f>CONCATENATE(K3683,MONTH(ExpensesDBTable[[#This Row],[Date]]))</f>
        <v>20183</v>
      </c>
      <c r="Q3683" s="36" t="s">
        <v>182</v>
      </c>
      <c r="R3683" s="36" t="s">
        <v>14</v>
      </c>
      <c r="S3683" s="38">
        <v>2.5</v>
      </c>
      <c r="T3683" s="36" t="s">
        <v>100</v>
      </c>
      <c r="U3683" s="36" t="s">
        <v>3056</v>
      </c>
    </row>
    <row r="3684" spans="10:21" x14ac:dyDescent="0.25">
      <c r="J3684" s="37">
        <v>43170</v>
      </c>
      <c r="K3684" s="36">
        <f t="shared" si="285"/>
        <v>2018</v>
      </c>
      <c r="L3684" s="36" t="str">
        <f t="shared" si="286"/>
        <v>March</v>
      </c>
      <c r="M3684" s="36">
        <f t="shared" si="287"/>
        <v>10</v>
      </c>
      <c r="N3684" s="36">
        <f t="shared" si="288"/>
        <v>11</v>
      </c>
      <c r="O3684" s="36" t="str">
        <f t="shared" si="289"/>
        <v>201810</v>
      </c>
      <c r="P3684" s="36" t="str">
        <f>CONCATENATE(K3684,MONTH(ExpensesDBTable[[#This Row],[Date]]))</f>
        <v>20183</v>
      </c>
      <c r="Q3684" s="36" t="s">
        <v>108</v>
      </c>
      <c r="R3684" s="36" t="s">
        <v>14</v>
      </c>
      <c r="S3684" s="38">
        <v>10.63</v>
      </c>
      <c r="T3684" s="36" t="s">
        <v>100</v>
      </c>
      <c r="U3684" s="36" t="s">
        <v>3057</v>
      </c>
    </row>
    <row r="3685" spans="10:21" x14ac:dyDescent="0.25">
      <c r="J3685" s="37">
        <v>43170</v>
      </c>
      <c r="K3685" s="36">
        <f t="shared" si="285"/>
        <v>2018</v>
      </c>
      <c r="L3685" s="36" t="str">
        <f t="shared" si="286"/>
        <v>March</v>
      </c>
      <c r="M3685" s="36">
        <f t="shared" si="287"/>
        <v>10</v>
      </c>
      <c r="N3685" s="36">
        <f t="shared" si="288"/>
        <v>11</v>
      </c>
      <c r="O3685" s="36" t="str">
        <f t="shared" si="289"/>
        <v>201810</v>
      </c>
      <c r="P3685" s="36" t="str">
        <f>CONCATENATE(K3685,MONTH(ExpensesDBTable[[#This Row],[Date]]))</f>
        <v>20183</v>
      </c>
      <c r="Q3685" s="36" t="s">
        <v>182</v>
      </c>
      <c r="R3685" s="36" t="s">
        <v>16</v>
      </c>
      <c r="S3685" s="38">
        <v>10</v>
      </c>
      <c r="T3685" s="36" t="s">
        <v>106</v>
      </c>
      <c r="U3685" s="36" t="s">
        <v>3058</v>
      </c>
    </row>
    <row r="3686" spans="10:21" x14ac:dyDescent="0.25">
      <c r="J3686" s="37">
        <v>43170</v>
      </c>
      <c r="K3686" s="36">
        <f t="shared" si="285"/>
        <v>2018</v>
      </c>
      <c r="L3686" s="36" t="str">
        <f t="shared" si="286"/>
        <v>March</v>
      </c>
      <c r="M3686" s="36">
        <f t="shared" si="287"/>
        <v>10</v>
      </c>
      <c r="N3686" s="36">
        <f t="shared" si="288"/>
        <v>11</v>
      </c>
      <c r="O3686" s="36" t="str">
        <f t="shared" si="289"/>
        <v>201810</v>
      </c>
      <c r="P3686" s="36" t="str">
        <f>CONCATENATE(K3686,MONTH(ExpensesDBTable[[#This Row],[Date]]))</f>
        <v>20183</v>
      </c>
      <c r="Q3686" s="36" t="s">
        <v>108</v>
      </c>
      <c r="R3686" s="36" t="s">
        <v>14</v>
      </c>
      <c r="S3686" s="38">
        <v>5</v>
      </c>
      <c r="T3686" s="36" t="s">
        <v>100</v>
      </c>
      <c r="U3686" s="36" t="s">
        <v>2520</v>
      </c>
    </row>
    <row r="3687" spans="10:21" x14ac:dyDescent="0.25">
      <c r="J3687" s="37">
        <v>43170</v>
      </c>
      <c r="K3687" s="36">
        <f t="shared" si="285"/>
        <v>2018</v>
      </c>
      <c r="L3687" s="36" t="str">
        <f t="shared" si="286"/>
        <v>March</v>
      </c>
      <c r="M3687" s="36">
        <f t="shared" si="287"/>
        <v>10</v>
      </c>
      <c r="N3687" s="36">
        <f t="shared" si="288"/>
        <v>11</v>
      </c>
      <c r="O3687" s="36" t="str">
        <f t="shared" si="289"/>
        <v>201810</v>
      </c>
      <c r="P3687" s="36" t="str">
        <f>CONCATENATE(K3687,MONTH(ExpensesDBTable[[#This Row],[Date]]))</f>
        <v>20183</v>
      </c>
      <c r="Q3687" s="36" t="s">
        <v>119</v>
      </c>
      <c r="R3687" s="36" t="s">
        <v>14</v>
      </c>
      <c r="S3687" s="38">
        <v>13.3</v>
      </c>
      <c r="T3687" s="36" t="s">
        <v>100</v>
      </c>
      <c r="U3687" s="36" t="s">
        <v>3059</v>
      </c>
    </row>
    <row r="3688" spans="10:21" x14ac:dyDescent="0.25">
      <c r="J3688" s="37">
        <v>43170</v>
      </c>
      <c r="K3688" s="36">
        <f t="shared" si="285"/>
        <v>2018</v>
      </c>
      <c r="L3688" s="36" t="str">
        <f t="shared" si="286"/>
        <v>March</v>
      </c>
      <c r="M3688" s="36">
        <f t="shared" si="287"/>
        <v>10</v>
      </c>
      <c r="N3688" s="36">
        <f t="shared" si="288"/>
        <v>11</v>
      </c>
      <c r="O3688" s="36" t="str">
        <f t="shared" si="289"/>
        <v>201810</v>
      </c>
      <c r="P3688" s="36" t="str">
        <f>CONCATENATE(K3688,MONTH(ExpensesDBTable[[#This Row],[Date]]))</f>
        <v>20183</v>
      </c>
      <c r="Q3688" s="36" t="s">
        <v>171</v>
      </c>
      <c r="R3688" s="36" t="s">
        <v>18</v>
      </c>
      <c r="S3688" s="38">
        <v>3.5</v>
      </c>
      <c r="T3688" s="36" t="s">
        <v>106</v>
      </c>
      <c r="U3688" s="36" t="s">
        <v>3060</v>
      </c>
    </row>
    <row r="3689" spans="10:21" x14ac:dyDescent="0.25">
      <c r="J3689" s="37">
        <v>43171</v>
      </c>
      <c r="K3689" s="36">
        <f t="shared" si="285"/>
        <v>2018</v>
      </c>
      <c r="L3689" s="36" t="str">
        <f t="shared" si="286"/>
        <v>March</v>
      </c>
      <c r="M3689" s="36">
        <f t="shared" si="287"/>
        <v>11</v>
      </c>
      <c r="N3689" s="36">
        <f t="shared" si="288"/>
        <v>12</v>
      </c>
      <c r="O3689" s="36" t="str">
        <f t="shared" si="289"/>
        <v>201811</v>
      </c>
      <c r="P3689" s="36" t="str">
        <f>CONCATENATE(K3689,MONTH(ExpensesDBTable[[#This Row],[Date]]))</f>
        <v>20183</v>
      </c>
      <c r="Q3689" s="36" t="s">
        <v>182</v>
      </c>
      <c r="R3689" s="36" t="s">
        <v>14</v>
      </c>
      <c r="S3689" s="38">
        <v>6.88</v>
      </c>
      <c r="T3689" s="36" t="s">
        <v>100</v>
      </c>
      <c r="U3689" s="36" t="s">
        <v>1085</v>
      </c>
    </row>
    <row r="3690" spans="10:21" x14ac:dyDescent="0.25">
      <c r="J3690" s="37">
        <v>43171</v>
      </c>
      <c r="K3690" s="36">
        <f t="shared" si="285"/>
        <v>2018</v>
      </c>
      <c r="L3690" s="36" t="str">
        <f t="shared" si="286"/>
        <v>March</v>
      </c>
      <c r="M3690" s="36">
        <f t="shared" si="287"/>
        <v>11</v>
      </c>
      <c r="N3690" s="36">
        <f t="shared" si="288"/>
        <v>12</v>
      </c>
      <c r="O3690" s="36" t="str">
        <f t="shared" si="289"/>
        <v>201811</v>
      </c>
      <c r="P3690" s="36" t="str">
        <f>CONCATENATE(K3690,MONTH(ExpensesDBTable[[#This Row],[Date]]))</f>
        <v>20183</v>
      </c>
      <c r="Q3690" s="36" t="s">
        <v>108</v>
      </c>
      <c r="R3690" s="36" t="s">
        <v>14</v>
      </c>
      <c r="S3690" s="38">
        <v>2</v>
      </c>
      <c r="T3690" s="36" t="s">
        <v>100</v>
      </c>
      <c r="U3690" s="36" t="s">
        <v>3061</v>
      </c>
    </row>
    <row r="3691" spans="10:21" x14ac:dyDescent="0.25">
      <c r="J3691" s="37">
        <v>43172</v>
      </c>
      <c r="K3691" s="36">
        <f t="shared" si="285"/>
        <v>2018</v>
      </c>
      <c r="L3691" s="36" t="str">
        <f t="shared" si="286"/>
        <v>March</v>
      </c>
      <c r="M3691" s="36">
        <f t="shared" si="287"/>
        <v>11</v>
      </c>
      <c r="N3691" s="36">
        <f t="shared" si="288"/>
        <v>13</v>
      </c>
      <c r="O3691" s="36" t="str">
        <f t="shared" si="289"/>
        <v>201811</v>
      </c>
      <c r="P3691" s="36" t="str">
        <f>CONCATENATE(K3691,MONTH(ExpensesDBTable[[#This Row],[Date]]))</f>
        <v>20183</v>
      </c>
      <c r="Q3691" s="36" t="s">
        <v>1051</v>
      </c>
      <c r="R3691" s="36" t="s">
        <v>14</v>
      </c>
      <c r="S3691" s="38">
        <v>14.97</v>
      </c>
      <c r="T3691" s="36" t="s">
        <v>100</v>
      </c>
      <c r="U3691" s="36" t="s">
        <v>3062</v>
      </c>
    </row>
    <row r="3692" spans="10:21" x14ac:dyDescent="0.25">
      <c r="J3692" s="37">
        <v>43172</v>
      </c>
      <c r="K3692" s="36">
        <f t="shared" si="285"/>
        <v>2018</v>
      </c>
      <c r="L3692" s="36" t="str">
        <f t="shared" si="286"/>
        <v>March</v>
      </c>
      <c r="M3692" s="36">
        <f t="shared" si="287"/>
        <v>11</v>
      </c>
      <c r="N3692" s="36">
        <f t="shared" si="288"/>
        <v>13</v>
      </c>
      <c r="O3692" s="36" t="str">
        <f t="shared" si="289"/>
        <v>201811</v>
      </c>
      <c r="P3692" s="36" t="str">
        <f>CONCATENATE(K3692,MONTH(ExpensesDBTable[[#This Row],[Date]]))</f>
        <v>20183</v>
      </c>
      <c r="Q3692" s="36" t="s">
        <v>182</v>
      </c>
      <c r="R3692" s="36" t="s">
        <v>14</v>
      </c>
      <c r="S3692" s="38">
        <v>3.8</v>
      </c>
      <c r="T3692" s="36" t="s">
        <v>100</v>
      </c>
      <c r="U3692" s="36" t="s">
        <v>1392</v>
      </c>
    </row>
    <row r="3693" spans="10:21" x14ac:dyDescent="0.25">
      <c r="J3693" s="37">
        <v>43173</v>
      </c>
      <c r="K3693" s="36">
        <f t="shared" si="285"/>
        <v>2018</v>
      </c>
      <c r="L3693" s="36" t="str">
        <f t="shared" si="286"/>
        <v>March</v>
      </c>
      <c r="M3693" s="36">
        <f t="shared" si="287"/>
        <v>11</v>
      </c>
      <c r="N3693" s="36">
        <f t="shared" si="288"/>
        <v>14</v>
      </c>
      <c r="O3693" s="36" t="str">
        <f t="shared" si="289"/>
        <v>201811</v>
      </c>
      <c r="P3693" s="36" t="str">
        <f>CONCATENATE(K3693,MONTH(ExpensesDBTable[[#This Row],[Date]]))</f>
        <v>20183</v>
      </c>
      <c r="Q3693" s="36" t="s">
        <v>182</v>
      </c>
      <c r="R3693" s="36" t="s">
        <v>14</v>
      </c>
      <c r="S3693" s="38">
        <v>4</v>
      </c>
      <c r="T3693" s="36" t="s">
        <v>100</v>
      </c>
      <c r="U3693" s="36" t="s">
        <v>1392</v>
      </c>
    </row>
    <row r="3694" spans="10:21" x14ac:dyDescent="0.25">
      <c r="J3694" s="37">
        <v>43173</v>
      </c>
      <c r="K3694" s="36">
        <f t="shared" si="285"/>
        <v>2018</v>
      </c>
      <c r="L3694" s="36" t="str">
        <f t="shared" si="286"/>
        <v>March</v>
      </c>
      <c r="M3694" s="36">
        <f t="shared" si="287"/>
        <v>11</v>
      </c>
      <c r="N3694" s="36">
        <f t="shared" si="288"/>
        <v>14</v>
      </c>
      <c r="O3694" s="36" t="str">
        <f t="shared" si="289"/>
        <v>201811</v>
      </c>
      <c r="P3694" s="36" t="str">
        <f>CONCATENATE(K3694,MONTH(ExpensesDBTable[[#This Row],[Date]]))</f>
        <v>20183</v>
      </c>
      <c r="Q3694" s="36" t="s">
        <v>108</v>
      </c>
      <c r="R3694" s="36" t="s">
        <v>14</v>
      </c>
      <c r="S3694" s="38">
        <v>7.42</v>
      </c>
      <c r="T3694" s="36" t="s">
        <v>100</v>
      </c>
      <c r="U3694" s="36" t="s">
        <v>3063</v>
      </c>
    </row>
    <row r="3695" spans="10:21" x14ac:dyDescent="0.25">
      <c r="J3695" s="37">
        <v>43173</v>
      </c>
      <c r="K3695" s="36">
        <f t="shared" si="285"/>
        <v>2018</v>
      </c>
      <c r="L3695" s="36" t="str">
        <f t="shared" si="286"/>
        <v>March</v>
      </c>
      <c r="M3695" s="36">
        <f t="shared" si="287"/>
        <v>11</v>
      </c>
      <c r="N3695" s="36">
        <f t="shared" si="288"/>
        <v>14</v>
      </c>
      <c r="O3695" s="36" t="str">
        <f t="shared" si="289"/>
        <v>201811</v>
      </c>
      <c r="P3695" s="36" t="str">
        <f>CONCATENATE(K3695,MONTH(ExpensesDBTable[[#This Row],[Date]]))</f>
        <v>20183</v>
      </c>
      <c r="Q3695" s="36" t="s">
        <v>1059</v>
      </c>
      <c r="R3695" s="36" t="s">
        <v>17</v>
      </c>
      <c r="S3695" s="38">
        <v>219.63</v>
      </c>
      <c r="T3695" s="36" t="s">
        <v>106</v>
      </c>
      <c r="U3695" s="36" t="s">
        <v>1059</v>
      </c>
    </row>
    <row r="3696" spans="10:21" x14ac:dyDescent="0.25">
      <c r="J3696" s="37">
        <v>43174</v>
      </c>
      <c r="K3696" s="36">
        <f t="shared" si="285"/>
        <v>2018</v>
      </c>
      <c r="L3696" s="36" t="str">
        <f t="shared" si="286"/>
        <v>March</v>
      </c>
      <c r="M3696" s="36">
        <f t="shared" si="287"/>
        <v>11</v>
      </c>
      <c r="N3696" s="36">
        <f t="shared" si="288"/>
        <v>15</v>
      </c>
      <c r="O3696" s="36" t="str">
        <f t="shared" si="289"/>
        <v>201811</v>
      </c>
      <c r="P3696" s="36" t="str">
        <f>CONCATENATE(K3696,MONTH(ExpensesDBTable[[#This Row],[Date]]))</f>
        <v>20183</v>
      </c>
      <c r="Q3696" s="36" t="s">
        <v>2848</v>
      </c>
      <c r="R3696" s="36" t="s">
        <v>23</v>
      </c>
      <c r="S3696" s="38">
        <v>80</v>
      </c>
      <c r="T3696" s="36" t="s">
        <v>106</v>
      </c>
      <c r="U3696" s="36" t="s">
        <v>1492</v>
      </c>
    </row>
    <row r="3697" spans="10:21" x14ac:dyDescent="0.25">
      <c r="J3697" s="37">
        <v>43175</v>
      </c>
      <c r="K3697" s="36">
        <f t="shared" si="285"/>
        <v>2018</v>
      </c>
      <c r="L3697" s="36" t="str">
        <f t="shared" si="286"/>
        <v>March</v>
      </c>
      <c r="M3697" s="36">
        <f t="shared" si="287"/>
        <v>11</v>
      </c>
      <c r="N3697" s="36">
        <f t="shared" si="288"/>
        <v>16</v>
      </c>
      <c r="O3697" s="36" t="str">
        <f t="shared" si="289"/>
        <v>201811</v>
      </c>
      <c r="P3697" s="36" t="str">
        <f>CONCATENATE(K3697,MONTH(ExpensesDBTable[[#This Row],[Date]]))</f>
        <v>20183</v>
      </c>
      <c r="Q3697" s="36" t="s">
        <v>182</v>
      </c>
      <c r="R3697" s="36" t="s">
        <v>14</v>
      </c>
      <c r="S3697" s="38">
        <v>26</v>
      </c>
      <c r="T3697" s="36" t="s">
        <v>100</v>
      </c>
      <c r="U3697" s="36" t="s">
        <v>1555</v>
      </c>
    </row>
    <row r="3698" spans="10:21" x14ac:dyDescent="0.25">
      <c r="J3698" s="37">
        <v>43175</v>
      </c>
      <c r="K3698" s="36">
        <f t="shared" si="285"/>
        <v>2018</v>
      </c>
      <c r="L3698" s="36" t="str">
        <f t="shared" si="286"/>
        <v>March</v>
      </c>
      <c r="M3698" s="36">
        <f t="shared" si="287"/>
        <v>11</v>
      </c>
      <c r="N3698" s="36">
        <f t="shared" si="288"/>
        <v>16</v>
      </c>
      <c r="O3698" s="36" t="str">
        <f t="shared" si="289"/>
        <v>201811</v>
      </c>
      <c r="P3698" s="36" t="str">
        <f>CONCATENATE(K3698,MONTH(ExpensesDBTable[[#This Row],[Date]]))</f>
        <v>20183</v>
      </c>
      <c r="Q3698" s="36" t="s">
        <v>182</v>
      </c>
      <c r="R3698" s="36" t="s">
        <v>14</v>
      </c>
      <c r="S3698" s="38">
        <v>4</v>
      </c>
      <c r="T3698" s="36" t="s">
        <v>100</v>
      </c>
      <c r="U3698" s="36" t="s">
        <v>1392</v>
      </c>
    </row>
    <row r="3699" spans="10:21" x14ac:dyDescent="0.25">
      <c r="J3699" s="37">
        <v>43175</v>
      </c>
      <c r="K3699" s="36">
        <f t="shared" si="285"/>
        <v>2018</v>
      </c>
      <c r="L3699" s="36" t="str">
        <f t="shared" si="286"/>
        <v>March</v>
      </c>
      <c r="M3699" s="36">
        <f t="shared" si="287"/>
        <v>11</v>
      </c>
      <c r="N3699" s="36">
        <f t="shared" si="288"/>
        <v>16</v>
      </c>
      <c r="O3699" s="36" t="str">
        <f t="shared" si="289"/>
        <v>201811</v>
      </c>
      <c r="P3699" s="36" t="str">
        <f>CONCATENATE(K3699,MONTH(ExpensesDBTable[[#This Row],[Date]]))</f>
        <v>20183</v>
      </c>
      <c r="Q3699" s="36" t="s">
        <v>1051</v>
      </c>
      <c r="R3699" s="36" t="s">
        <v>14</v>
      </c>
      <c r="S3699" s="38">
        <v>8.41</v>
      </c>
      <c r="T3699" s="36" t="s">
        <v>100</v>
      </c>
      <c r="U3699" s="36" t="s">
        <v>3064</v>
      </c>
    </row>
    <row r="3700" spans="10:21" x14ac:dyDescent="0.25">
      <c r="J3700" s="37">
        <v>43175</v>
      </c>
      <c r="K3700" s="36">
        <f t="shared" si="285"/>
        <v>2018</v>
      </c>
      <c r="L3700" s="36" t="str">
        <f t="shared" si="286"/>
        <v>March</v>
      </c>
      <c r="M3700" s="36">
        <f t="shared" si="287"/>
        <v>11</v>
      </c>
      <c r="N3700" s="36">
        <f t="shared" si="288"/>
        <v>16</v>
      </c>
      <c r="O3700" s="36" t="str">
        <f t="shared" si="289"/>
        <v>201811</v>
      </c>
      <c r="P3700" s="36" t="str">
        <f>CONCATENATE(K3700,MONTH(ExpensesDBTable[[#This Row],[Date]]))</f>
        <v>20183</v>
      </c>
      <c r="Q3700" s="36" t="s">
        <v>1238</v>
      </c>
      <c r="R3700" s="36" t="s">
        <v>22</v>
      </c>
      <c r="S3700" s="38">
        <v>17.829999999999998</v>
      </c>
      <c r="T3700" s="36" t="s">
        <v>106</v>
      </c>
      <c r="U3700" s="36" t="s">
        <v>1238</v>
      </c>
    </row>
    <row r="3701" spans="10:21" x14ac:dyDescent="0.25">
      <c r="J3701" s="37">
        <v>43176</v>
      </c>
      <c r="K3701" s="36">
        <f t="shared" si="285"/>
        <v>2018</v>
      </c>
      <c r="L3701" s="36" t="str">
        <f t="shared" si="286"/>
        <v>March</v>
      </c>
      <c r="M3701" s="36">
        <f t="shared" si="287"/>
        <v>11</v>
      </c>
      <c r="N3701" s="36">
        <f t="shared" si="288"/>
        <v>17</v>
      </c>
      <c r="O3701" s="36" t="str">
        <f t="shared" si="289"/>
        <v>201811</v>
      </c>
      <c r="P3701" s="36" t="str">
        <f>CONCATENATE(K3701,MONTH(ExpensesDBTable[[#This Row],[Date]]))</f>
        <v>20183</v>
      </c>
      <c r="Q3701" s="36" t="s">
        <v>119</v>
      </c>
      <c r="R3701" s="36" t="s">
        <v>14</v>
      </c>
      <c r="S3701" s="38">
        <v>9.67</v>
      </c>
      <c r="T3701" s="36" t="s">
        <v>100</v>
      </c>
      <c r="U3701" s="36" t="s">
        <v>3065</v>
      </c>
    </row>
    <row r="3702" spans="10:21" x14ac:dyDescent="0.25">
      <c r="J3702" s="37">
        <v>43176</v>
      </c>
      <c r="K3702" s="36">
        <f t="shared" si="285"/>
        <v>2018</v>
      </c>
      <c r="L3702" s="36" t="str">
        <f t="shared" si="286"/>
        <v>March</v>
      </c>
      <c r="M3702" s="36">
        <f t="shared" si="287"/>
        <v>11</v>
      </c>
      <c r="N3702" s="36">
        <f t="shared" si="288"/>
        <v>17</v>
      </c>
      <c r="O3702" s="36" t="str">
        <f t="shared" si="289"/>
        <v>201811</v>
      </c>
      <c r="P3702" s="36" t="str">
        <f>CONCATENATE(K3702,MONTH(ExpensesDBTable[[#This Row],[Date]]))</f>
        <v>20183</v>
      </c>
      <c r="Q3702" s="36" t="s">
        <v>182</v>
      </c>
      <c r="R3702" s="36" t="s">
        <v>14</v>
      </c>
      <c r="S3702" s="38">
        <v>4.05</v>
      </c>
      <c r="T3702" s="36" t="s">
        <v>100</v>
      </c>
      <c r="U3702" s="36" t="s">
        <v>3066</v>
      </c>
    </row>
    <row r="3703" spans="10:21" x14ac:dyDescent="0.25">
      <c r="J3703" s="37">
        <v>43176</v>
      </c>
      <c r="K3703" s="36">
        <f t="shared" si="285"/>
        <v>2018</v>
      </c>
      <c r="L3703" s="36" t="str">
        <f t="shared" si="286"/>
        <v>March</v>
      </c>
      <c r="M3703" s="36">
        <f t="shared" si="287"/>
        <v>11</v>
      </c>
      <c r="N3703" s="36">
        <f t="shared" si="288"/>
        <v>17</v>
      </c>
      <c r="O3703" s="36" t="str">
        <f t="shared" si="289"/>
        <v>201811</v>
      </c>
      <c r="P3703" s="36" t="str">
        <f>CONCATENATE(K3703,MONTH(ExpensesDBTable[[#This Row],[Date]]))</f>
        <v>20183</v>
      </c>
      <c r="Q3703" s="36" t="s">
        <v>182</v>
      </c>
      <c r="R3703" s="36" t="s">
        <v>17</v>
      </c>
      <c r="S3703" s="38">
        <v>8.5</v>
      </c>
      <c r="T3703" s="36" t="s">
        <v>106</v>
      </c>
      <c r="U3703" s="36" t="s">
        <v>1504</v>
      </c>
    </row>
    <row r="3704" spans="10:21" x14ac:dyDescent="0.25">
      <c r="J3704" s="37">
        <v>43176</v>
      </c>
      <c r="K3704" s="36">
        <f t="shared" si="285"/>
        <v>2018</v>
      </c>
      <c r="L3704" s="36" t="str">
        <f t="shared" si="286"/>
        <v>March</v>
      </c>
      <c r="M3704" s="36">
        <f t="shared" si="287"/>
        <v>11</v>
      </c>
      <c r="N3704" s="36">
        <f t="shared" si="288"/>
        <v>17</v>
      </c>
      <c r="O3704" s="36" t="str">
        <f t="shared" si="289"/>
        <v>201811</v>
      </c>
      <c r="P3704" s="36" t="str">
        <f>CONCATENATE(K3704,MONTH(ExpensesDBTable[[#This Row],[Date]]))</f>
        <v>20183</v>
      </c>
      <c r="Q3704" s="36" t="s">
        <v>108</v>
      </c>
      <c r="R3704" s="36" t="s">
        <v>14</v>
      </c>
      <c r="S3704" s="38">
        <v>29.21</v>
      </c>
      <c r="T3704" s="36" t="s">
        <v>100</v>
      </c>
      <c r="U3704" s="36" t="s">
        <v>3067</v>
      </c>
    </row>
    <row r="3705" spans="10:21" x14ac:dyDescent="0.25">
      <c r="J3705" s="37">
        <v>43177</v>
      </c>
      <c r="K3705" s="36">
        <f t="shared" si="285"/>
        <v>2018</v>
      </c>
      <c r="L3705" s="36" t="str">
        <f t="shared" si="286"/>
        <v>March</v>
      </c>
      <c r="M3705" s="36">
        <f t="shared" si="287"/>
        <v>11</v>
      </c>
      <c r="N3705" s="36">
        <f t="shared" si="288"/>
        <v>18</v>
      </c>
      <c r="O3705" s="36" t="str">
        <f t="shared" si="289"/>
        <v>201811</v>
      </c>
      <c r="P3705" s="36" t="str">
        <f>CONCATENATE(K3705,MONTH(ExpensesDBTable[[#This Row],[Date]]))</f>
        <v>20183</v>
      </c>
      <c r="Q3705" s="36" t="s">
        <v>130</v>
      </c>
      <c r="R3705" s="36" t="s">
        <v>14</v>
      </c>
      <c r="S3705" s="38">
        <v>8</v>
      </c>
      <c r="T3705" s="36" t="s">
        <v>100</v>
      </c>
      <c r="U3705" s="36" t="s">
        <v>508</v>
      </c>
    </row>
    <row r="3706" spans="10:21" x14ac:dyDescent="0.25">
      <c r="J3706" s="37">
        <v>43177</v>
      </c>
      <c r="K3706" s="36">
        <f t="shared" si="285"/>
        <v>2018</v>
      </c>
      <c r="L3706" s="36" t="str">
        <f t="shared" si="286"/>
        <v>March</v>
      </c>
      <c r="M3706" s="36">
        <f t="shared" si="287"/>
        <v>11</v>
      </c>
      <c r="N3706" s="36">
        <f t="shared" si="288"/>
        <v>18</v>
      </c>
      <c r="O3706" s="36" t="str">
        <f t="shared" si="289"/>
        <v>201811</v>
      </c>
      <c r="P3706" s="36" t="str">
        <f>CONCATENATE(K3706,MONTH(ExpensesDBTable[[#This Row],[Date]]))</f>
        <v>20183</v>
      </c>
      <c r="Q3706" s="36" t="s">
        <v>122</v>
      </c>
      <c r="R3706" s="36" t="s">
        <v>11</v>
      </c>
      <c r="S3706" s="38">
        <v>32.9</v>
      </c>
      <c r="T3706" s="36" t="s">
        <v>100</v>
      </c>
      <c r="U3706" s="36" t="s">
        <v>3068</v>
      </c>
    </row>
    <row r="3707" spans="10:21" x14ac:dyDescent="0.25">
      <c r="J3707" s="37">
        <v>43177</v>
      </c>
      <c r="K3707" s="36">
        <f t="shared" si="285"/>
        <v>2018</v>
      </c>
      <c r="L3707" s="36" t="str">
        <f t="shared" si="286"/>
        <v>March</v>
      </c>
      <c r="M3707" s="36">
        <f t="shared" si="287"/>
        <v>11</v>
      </c>
      <c r="N3707" s="36">
        <f t="shared" si="288"/>
        <v>18</v>
      </c>
      <c r="O3707" s="36" t="str">
        <f t="shared" si="289"/>
        <v>201811</v>
      </c>
      <c r="P3707" s="36" t="str">
        <f>CONCATENATE(K3707,MONTH(ExpensesDBTable[[#This Row],[Date]]))</f>
        <v>20183</v>
      </c>
      <c r="Q3707" s="36" t="s">
        <v>1051</v>
      </c>
      <c r="R3707" s="36" t="s">
        <v>14</v>
      </c>
      <c r="S3707" s="38">
        <v>4</v>
      </c>
      <c r="T3707" s="36" t="s">
        <v>100</v>
      </c>
      <c r="U3707" s="36" t="s">
        <v>645</v>
      </c>
    </row>
    <row r="3708" spans="10:21" x14ac:dyDescent="0.25">
      <c r="J3708" s="37">
        <v>43177</v>
      </c>
      <c r="K3708" s="36">
        <f t="shared" si="285"/>
        <v>2018</v>
      </c>
      <c r="L3708" s="36" t="str">
        <f t="shared" si="286"/>
        <v>March</v>
      </c>
      <c r="M3708" s="36">
        <f t="shared" si="287"/>
        <v>11</v>
      </c>
      <c r="N3708" s="36">
        <f t="shared" si="288"/>
        <v>18</v>
      </c>
      <c r="O3708" s="36" t="str">
        <f t="shared" si="289"/>
        <v>201811</v>
      </c>
      <c r="P3708" s="36" t="str">
        <f>CONCATENATE(K3708,MONTH(ExpensesDBTable[[#This Row],[Date]]))</f>
        <v>20183</v>
      </c>
      <c r="Q3708" s="36" t="s">
        <v>1192</v>
      </c>
      <c r="R3708" s="36" t="s">
        <v>21</v>
      </c>
      <c r="S3708" s="38">
        <v>1520</v>
      </c>
      <c r="T3708" s="36" t="s">
        <v>106</v>
      </c>
      <c r="U3708" s="36" t="s">
        <v>21</v>
      </c>
    </row>
    <row r="3709" spans="10:21" x14ac:dyDescent="0.25">
      <c r="J3709" s="37">
        <v>43178</v>
      </c>
      <c r="K3709" s="36">
        <f t="shared" si="285"/>
        <v>2018</v>
      </c>
      <c r="L3709" s="36" t="str">
        <f t="shared" si="286"/>
        <v>March</v>
      </c>
      <c r="M3709" s="36">
        <f t="shared" si="287"/>
        <v>12</v>
      </c>
      <c r="N3709" s="36">
        <f t="shared" si="288"/>
        <v>19</v>
      </c>
      <c r="O3709" s="36" t="str">
        <f t="shared" si="289"/>
        <v>201812</v>
      </c>
      <c r="P3709" s="36" t="str">
        <f>CONCATENATE(K3709,MONTH(ExpensesDBTable[[#This Row],[Date]]))</f>
        <v>20183</v>
      </c>
      <c r="Q3709" s="36" t="s">
        <v>1051</v>
      </c>
      <c r="R3709" s="36" t="s">
        <v>14</v>
      </c>
      <c r="S3709" s="38">
        <v>28.44</v>
      </c>
      <c r="T3709" s="36" t="s">
        <v>100</v>
      </c>
      <c r="U3709" s="36" t="s">
        <v>3069</v>
      </c>
    </row>
    <row r="3710" spans="10:21" x14ac:dyDescent="0.25">
      <c r="J3710" s="37">
        <v>43179</v>
      </c>
      <c r="K3710" s="36">
        <f t="shared" si="285"/>
        <v>2018</v>
      </c>
      <c r="L3710" s="36" t="str">
        <f t="shared" si="286"/>
        <v>March</v>
      </c>
      <c r="M3710" s="36">
        <f t="shared" si="287"/>
        <v>12</v>
      </c>
      <c r="N3710" s="36">
        <f t="shared" si="288"/>
        <v>20</v>
      </c>
      <c r="O3710" s="36" t="str">
        <f t="shared" si="289"/>
        <v>201812</v>
      </c>
      <c r="P3710" s="36" t="str">
        <f>CONCATENATE(K3710,MONTH(ExpensesDBTable[[#This Row],[Date]]))</f>
        <v>20183</v>
      </c>
      <c r="Q3710" s="36" t="s">
        <v>2768</v>
      </c>
      <c r="R3710" s="36" t="s">
        <v>26</v>
      </c>
      <c r="S3710" s="38">
        <v>99</v>
      </c>
      <c r="T3710" s="36" t="s">
        <v>106</v>
      </c>
      <c r="U3710" s="36" t="s">
        <v>3070</v>
      </c>
    </row>
    <row r="3711" spans="10:21" x14ac:dyDescent="0.25">
      <c r="J3711" s="37">
        <v>43179</v>
      </c>
      <c r="K3711" s="36">
        <f t="shared" si="285"/>
        <v>2018</v>
      </c>
      <c r="L3711" s="36" t="str">
        <f t="shared" si="286"/>
        <v>March</v>
      </c>
      <c r="M3711" s="36">
        <f t="shared" si="287"/>
        <v>12</v>
      </c>
      <c r="N3711" s="36">
        <f t="shared" si="288"/>
        <v>20</v>
      </c>
      <c r="O3711" s="36" t="str">
        <f t="shared" si="289"/>
        <v>201812</v>
      </c>
      <c r="P3711" s="36" t="str">
        <f>CONCATENATE(K3711,MONTH(ExpensesDBTable[[#This Row],[Date]]))</f>
        <v>20183</v>
      </c>
      <c r="Q3711" s="36" t="s">
        <v>119</v>
      </c>
      <c r="R3711" s="36" t="s">
        <v>14</v>
      </c>
      <c r="S3711" s="38">
        <v>5.72</v>
      </c>
      <c r="T3711" s="36" t="s">
        <v>100</v>
      </c>
      <c r="U3711" s="36" t="s">
        <v>3071</v>
      </c>
    </row>
    <row r="3712" spans="10:21" x14ac:dyDescent="0.25">
      <c r="J3712" s="37">
        <v>43180</v>
      </c>
      <c r="K3712" s="36">
        <f t="shared" si="285"/>
        <v>2018</v>
      </c>
      <c r="L3712" s="36" t="str">
        <f t="shared" si="286"/>
        <v>March</v>
      </c>
      <c r="M3712" s="36">
        <f t="shared" si="287"/>
        <v>12</v>
      </c>
      <c r="N3712" s="36">
        <f t="shared" si="288"/>
        <v>21</v>
      </c>
      <c r="O3712" s="36" t="str">
        <f t="shared" si="289"/>
        <v>201812</v>
      </c>
      <c r="P3712" s="36" t="str">
        <f>CONCATENATE(K3712,MONTH(ExpensesDBTable[[#This Row],[Date]]))</f>
        <v>20183</v>
      </c>
      <c r="Q3712" s="36" t="s">
        <v>1238</v>
      </c>
      <c r="R3712" s="36" t="s">
        <v>22</v>
      </c>
      <c r="S3712" s="38">
        <v>13.24</v>
      </c>
      <c r="T3712" s="36" t="s">
        <v>106</v>
      </c>
      <c r="U3712" s="36" t="s">
        <v>1238</v>
      </c>
    </row>
    <row r="3713" spans="10:21" x14ac:dyDescent="0.25">
      <c r="J3713" s="37">
        <v>43180</v>
      </c>
      <c r="K3713" s="36">
        <f t="shared" si="285"/>
        <v>2018</v>
      </c>
      <c r="L3713" s="36" t="str">
        <f t="shared" si="286"/>
        <v>March</v>
      </c>
      <c r="M3713" s="36">
        <f t="shared" si="287"/>
        <v>12</v>
      </c>
      <c r="N3713" s="36">
        <f t="shared" si="288"/>
        <v>21</v>
      </c>
      <c r="O3713" s="36" t="str">
        <f t="shared" si="289"/>
        <v>201812</v>
      </c>
      <c r="P3713" s="36" t="str">
        <f>CONCATENATE(K3713,MONTH(ExpensesDBTable[[#This Row],[Date]]))</f>
        <v>20183</v>
      </c>
      <c r="Q3713" s="36" t="s">
        <v>108</v>
      </c>
      <c r="R3713" s="36" t="s">
        <v>14</v>
      </c>
      <c r="S3713" s="38">
        <v>9.6199999999999992</v>
      </c>
      <c r="T3713" s="36" t="s">
        <v>100</v>
      </c>
      <c r="U3713" s="36" t="s">
        <v>3072</v>
      </c>
    </row>
    <row r="3714" spans="10:21" x14ac:dyDescent="0.25">
      <c r="J3714" s="37">
        <v>43180</v>
      </c>
      <c r="K3714" s="36">
        <f t="shared" si="285"/>
        <v>2018</v>
      </c>
      <c r="L3714" s="36" t="str">
        <f t="shared" si="286"/>
        <v>March</v>
      </c>
      <c r="M3714" s="36">
        <f t="shared" si="287"/>
        <v>12</v>
      </c>
      <c r="N3714" s="36">
        <f t="shared" si="288"/>
        <v>21</v>
      </c>
      <c r="O3714" s="36" t="str">
        <f t="shared" si="289"/>
        <v>201812</v>
      </c>
      <c r="P3714" s="36" t="str">
        <f>CONCATENATE(K3714,MONTH(ExpensesDBTable[[#This Row],[Date]]))</f>
        <v>20183</v>
      </c>
      <c r="Q3714" s="36" t="s">
        <v>182</v>
      </c>
      <c r="R3714" s="36" t="s">
        <v>14</v>
      </c>
      <c r="S3714" s="38">
        <v>3.8</v>
      </c>
      <c r="T3714" s="36" t="s">
        <v>100</v>
      </c>
      <c r="U3714" s="36" t="s">
        <v>1392</v>
      </c>
    </row>
    <row r="3715" spans="10:21" x14ac:dyDescent="0.25">
      <c r="J3715" s="37">
        <v>43181</v>
      </c>
      <c r="K3715" s="36">
        <f t="shared" si="285"/>
        <v>2018</v>
      </c>
      <c r="L3715" s="36" t="str">
        <f t="shared" si="286"/>
        <v>March</v>
      </c>
      <c r="M3715" s="36">
        <f t="shared" si="287"/>
        <v>12</v>
      </c>
      <c r="N3715" s="36">
        <f t="shared" si="288"/>
        <v>22</v>
      </c>
      <c r="O3715" s="36" t="str">
        <f t="shared" si="289"/>
        <v>201812</v>
      </c>
      <c r="P3715" s="36" t="str">
        <f>CONCATENATE(K3715,MONTH(ExpensesDBTable[[#This Row],[Date]]))</f>
        <v>20183</v>
      </c>
      <c r="Q3715" s="36" t="s">
        <v>182</v>
      </c>
      <c r="R3715" s="36" t="s">
        <v>14</v>
      </c>
      <c r="S3715" s="38">
        <v>3.8</v>
      </c>
      <c r="T3715" s="36" t="s">
        <v>100</v>
      </c>
      <c r="U3715" s="36" t="s">
        <v>1392</v>
      </c>
    </row>
    <row r="3716" spans="10:21" x14ac:dyDescent="0.25">
      <c r="J3716" s="37">
        <v>43181</v>
      </c>
      <c r="K3716" s="36">
        <f t="shared" si="285"/>
        <v>2018</v>
      </c>
      <c r="L3716" s="36" t="str">
        <f t="shared" si="286"/>
        <v>March</v>
      </c>
      <c r="M3716" s="36">
        <f t="shared" si="287"/>
        <v>12</v>
      </c>
      <c r="N3716" s="36">
        <f t="shared" si="288"/>
        <v>22</v>
      </c>
      <c r="O3716" s="36" t="str">
        <f t="shared" si="289"/>
        <v>201812</v>
      </c>
      <c r="P3716" s="36" t="str">
        <f>CONCATENATE(K3716,MONTH(ExpensesDBTable[[#This Row],[Date]]))</f>
        <v>20183</v>
      </c>
      <c r="Q3716" s="36" t="s">
        <v>199</v>
      </c>
      <c r="R3716" s="36" t="s">
        <v>14</v>
      </c>
      <c r="S3716" s="38">
        <v>11.7</v>
      </c>
      <c r="T3716" s="36" t="s">
        <v>100</v>
      </c>
      <c r="U3716" s="36" t="s">
        <v>1555</v>
      </c>
    </row>
    <row r="3717" spans="10:21" x14ac:dyDescent="0.25">
      <c r="J3717" s="37">
        <v>43181</v>
      </c>
      <c r="K3717" s="36">
        <f t="shared" si="285"/>
        <v>2018</v>
      </c>
      <c r="L3717" s="36" t="str">
        <f t="shared" si="286"/>
        <v>March</v>
      </c>
      <c r="M3717" s="36">
        <f t="shared" si="287"/>
        <v>12</v>
      </c>
      <c r="N3717" s="36">
        <f t="shared" si="288"/>
        <v>22</v>
      </c>
      <c r="O3717" s="36" t="str">
        <f t="shared" si="289"/>
        <v>201812</v>
      </c>
      <c r="P3717" s="36" t="str">
        <f>CONCATENATE(K3717,MONTH(ExpensesDBTable[[#This Row],[Date]]))</f>
        <v>20183</v>
      </c>
      <c r="Q3717" s="36" t="s">
        <v>182</v>
      </c>
      <c r="R3717" s="36" t="s">
        <v>11</v>
      </c>
      <c r="S3717" s="38">
        <v>34</v>
      </c>
      <c r="T3717" s="36" t="s">
        <v>100</v>
      </c>
      <c r="U3717" s="36" t="s">
        <v>509</v>
      </c>
    </row>
    <row r="3718" spans="10:21" x14ac:dyDescent="0.25">
      <c r="J3718" s="37">
        <v>43181</v>
      </c>
      <c r="K3718" s="36">
        <f t="shared" si="285"/>
        <v>2018</v>
      </c>
      <c r="L3718" s="36" t="str">
        <f t="shared" si="286"/>
        <v>March</v>
      </c>
      <c r="M3718" s="36">
        <f t="shared" si="287"/>
        <v>12</v>
      </c>
      <c r="N3718" s="36">
        <f t="shared" si="288"/>
        <v>22</v>
      </c>
      <c r="O3718" s="36" t="str">
        <f t="shared" si="289"/>
        <v>201812</v>
      </c>
      <c r="P3718" s="36" t="str">
        <f>CONCATENATE(K3718,MONTH(ExpensesDBTable[[#This Row],[Date]]))</f>
        <v>20183</v>
      </c>
      <c r="Q3718" s="36" t="s">
        <v>1476</v>
      </c>
      <c r="R3718" s="36" t="s">
        <v>23</v>
      </c>
      <c r="S3718" s="38">
        <v>14</v>
      </c>
      <c r="T3718" s="36" t="s">
        <v>106</v>
      </c>
      <c r="U3718" s="36" t="s">
        <v>1476</v>
      </c>
    </row>
    <row r="3719" spans="10:21" x14ac:dyDescent="0.25">
      <c r="J3719" s="37">
        <v>43181</v>
      </c>
      <c r="K3719" s="36">
        <f t="shared" si="285"/>
        <v>2018</v>
      </c>
      <c r="L3719" s="36" t="str">
        <f t="shared" si="286"/>
        <v>March</v>
      </c>
      <c r="M3719" s="36">
        <f t="shared" si="287"/>
        <v>12</v>
      </c>
      <c r="N3719" s="36">
        <f t="shared" si="288"/>
        <v>22</v>
      </c>
      <c r="O3719" s="36" t="str">
        <f t="shared" si="289"/>
        <v>201812</v>
      </c>
      <c r="P3719" s="36" t="str">
        <f>CONCATENATE(K3719,MONTH(ExpensesDBTable[[#This Row],[Date]]))</f>
        <v>20183</v>
      </c>
      <c r="Q3719" s="36" t="s">
        <v>182</v>
      </c>
      <c r="R3719" s="36" t="s">
        <v>14</v>
      </c>
      <c r="S3719" s="38">
        <v>36</v>
      </c>
      <c r="T3719" s="36" t="s">
        <v>100</v>
      </c>
      <c r="U3719" s="36" t="s">
        <v>1555</v>
      </c>
    </row>
    <row r="3720" spans="10:21" x14ac:dyDescent="0.25">
      <c r="J3720" s="37">
        <v>43181</v>
      </c>
      <c r="K3720" s="36">
        <f t="shared" si="285"/>
        <v>2018</v>
      </c>
      <c r="L3720" s="36" t="str">
        <f t="shared" si="286"/>
        <v>March</v>
      </c>
      <c r="M3720" s="36">
        <f t="shared" si="287"/>
        <v>12</v>
      </c>
      <c r="N3720" s="36">
        <f t="shared" si="288"/>
        <v>22</v>
      </c>
      <c r="O3720" s="36" t="str">
        <f t="shared" si="289"/>
        <v>201812</v>
      </c>
      <c r="P3720" s="36" t="str">
        <f>CONCATENATE(K3720,MONTH(ExpensesDBTable[[#This Row],[Date]]))</f>
        <v>20183</v>
      </c>
      <c r="Q3720" s="36" t="s">
        <v>319</v>
      </c>
      <c r="R3720" s="36" t="s">
        <v>26</v>
      </c>
      <c r="S3720" s="38">
        <v>0.4</v>
      </c>
      <c r="T3720" s="36" t="s">
        <v>106</v>
      </c>
      <c r="U3720" s="36" t="s">
        <v>3073</v>
      </c>
    </row>
    <row r="3721" spans="10:21" x14ac:dyDescent="0.25">
      <c r="J3721" s="37">
        <v>43181</v>
      </c>
      <c r="K3721" s="36">
        <f t="shared" si="285"/>
        <v>2018</v>
      </c>
      <c r="L3721" s="36" t="str">
        <f t="shared" si="286"/>
        <v>March</v>
      </c>
      <c r="M3721" s="36">
        <f t="shared" si="287"/>
        <v>12</v>
      </c>
      <c r="N3721" s="36">
        <f t="shared" si="288"/>
        <v>22</v>
      </c>
      <c r="O3721" s="36" t="str">
        <f t="shared" si="289"/>
        <v>201812</v>
      </c>
      <c r="P3721" s="36" t="str">
        <f>CONCATENATE(K3721,MONTH(ExpensesDBTable[[#This Row],[Date]]))</f>
        <v>20183</v>
      </c>
      <c r="Q3721" s="36" t="s">
        <v>182</v>
      </c>
      <c r="R3721" s="36" t="s">
        <v>11</v>
      </c>
      <c r="S3721" s="38">
        <v>54.5</v>
      </c>
      <c r="T3721" s="36" t="s">
        <v>100</v>
      </c>
      <c r="U3721" s="36" t="s">
        <v>509</v>
      </c>
    </row>
    <row r="3722" spans="10:21" x14ac:dyDescent="0.25">
      <c r="J3722" s="37">
        <v>43182</v>
      </c>
      <c r="K3722" s="36">
        <f t="shared" si="285"/>
        <v>2018</v>
      </c>
      <c r="L3722" s="36" t="str">
        <f t="shared" si="286"/>
        <v>March</v>
      </c>
      <c r="M3722" s="36">
        <f t="shared" si="287"/>
        <v>12</v>
      </c>
      <c r="N3722" s="36">
        <f t="shared" si="288"/>
        <v>23</v>
      </c>
      <c r="O3722" s="36" t="str">
        <f t="shared" si="289"/>
        <v>201812</v>
      </c>
      <c r="P3722" s="36" t="str">
        <f>CONCATENATE(K3722,MONTH(ExpensesDBTable[[#This Row],[Date]]))</f>
        <v>20183</v>
      </c>
      <c r="Q3722" s="36" t="s">
        <v>1051</v>
      </c>
      <c r="R3722" s="36" t="s">
        <v>14</v>
      </c>
      <c r="S3722" s="38">
        <v>12.42</v>
      </c>
      <c r="T3722" s="36" t="s">
        <v>100</v>
      </c>
      <c r="U3722" s="36" t="s">
        <v>3074</v>
      </c>
    </row>
    <row r="3723" spans="10:21" x14ac:dyDescent="0.25">
      <c r="J3723" s="37">
        <v>43183</v>
      </c>
      <c r="K3723" s="36">
        <f t="shared" ref="K3723:K3786" si="290">YEAR(J3723)</f>
        <v>2018</v>
      </c>
      <c r="L3723" s="36" t="str">
        <f t="shared" ref="L3723:L3786" si="291">TEXT(DATE(1,MONTH(J3723),1),"MMMM")</f>
        <v>March</v>
      </c>
      <c r="M3723" s="36">
        <f t="shared" ref="M3723:M3786" si="292">WEEKNUM(J3723,2)</f>
        <v>12</v>
      </c>
      <c r="N3723" s="36">
        <f t="shared" ref="N3723:N3786" si="293">DAY(J3723)</f>
        <v>24</v>
      </c>
      <c r="O3723" s="36" t="str">
        <f t="shared" ref="O3723:O3786" si="294">CONCATENATE(K3723,M3723)</f>
        <v>201812</v>
      </c>
      <c r="P3723" s="36" t="str">
        <f>CONCATENATE(K3723,MONTH(ExpensesDBTable[[#This Row],[Date]]))</f>
        <v>20183</v>
      </c>
      <c r="Q3723" s="36" t="s">
        <v>119</v>
      </c>
      <c r="R3723" s="36" t="s">
        <v>14</v>
      </c>
      <c r="S3723" s="38">
        <v>8.15</v>
      </c>
      <c r="T3723" s="36" t="s">
        <v>100</v>
      </c>
      <c r="U3723" s="36" t="s">
        <v>3075</v>
      </c>
    </row>
    <row r="3724" spans="10:21" x14ac:dyDescent="0.25">
      <c r="J3724" s="37">
        <v>43183</v>
      </c>
      <c r="K3724" s="36">
        <f t="shared" si="290"/>
        <v>2018</v>
      </c>
      <c r="L3724" s="36" t="str">
        <f t="shared" si="291"/>
        <v>March</v>
      </c>
      <c r="M3724" s="36">
        <f t="shared" si="292"/>
        <v>12</v>
      </c>
      <c r="N3724" s="36">
        <f t="shared" si="293"/>
        <v>24</v>
      </c>
      <c r="O3724" s="36" t="str">
        <f t="shared" si="294"/>
        <v>201812</v>
      </c>
      <c r="P3724" s="36" t="str">
        <f>CONCATENATE(K3724,MONTH(ExpensesDBTable[[#This Row],[Date]]))</f>
        <v>20183</v>
      </c>
      <c r="Q3724" s="36" t="s">
        <v>182</v>
      </c>
      <c r="R3724" s="36" t="s">
        <v>14</v>
      </c>
      <c r="S3724" s="38">
        <v>7.26</v>
      </c>
      <c r="T3724" s="36" t="s">
        <v>100</v>
      </c>
      <c r="U3724" s="36" t="s">
        <v>1085</v>
      </c>
    </row>
    <row r="3725" spans="10:21" x14ac:dyDescent="0.25">
      <c r="J3725" s="37">
        <v>43183</v>
      </c>
      <c r="K3725" s="36">
        <f t="shared" si="290"/>
        <v>2018</v>
      </c>
      <c r="L3725" s="36" t="str">
        <f t="shared" si="291"/>
        <v>March</v>
      </c>
      <c r="M3725" s="36">
        <f t="shared" si="292"/>
        <v>12</v>
      </c>
      <c r="N3725" s="36">
        <f t="shared" si="293"/>
        <v>24</v>
      </c>
      <c r="O3725" s="36" t="str">
        <f t="shared" si="294"/>
        <v>201812</v>
      </c>
      <c r="P3725" s="36" t="str">
        <f>CONCATENATE(K3725,MONTH(ExpensesDBTable[[#This Row],[Date]]))</f>
        <v>20183</v>
      </c>
      <c r="Q3725" s="36" t="s">
        <v>171</v>
      </c>
      <c r="R3725" s="36" t="s">
        <v>18</v>
      </c>
      <c r="S3725" s="38">
        <v>3.5</v>
      </c>
      <c r="T3725" s="36" t="s">
        <v>106</v>
      </c>
      <c r="U3725" s="36" t="s">
        <v>3076</v>
      </c>
    </row>
    <row r="3726" spans="10:21" x14ac:dyDescent="0.25">
      <c r="J3726" s="37">
        <v>43183</v>
      </c>
      <c r="K3726" s="36">
        <f t="shared" si="290"/>
        <v>2018</v>
      </c>
      <c r="L3726" s="36" t="str">
        <f t="shared" si="291"/>
        <v>March</v>
      </c>
      <c r="M3726" s="36">
        <f t="shared" si="292"/>
        <v>12</v>
      </c>
      <c r="N3726" s="36">
        <f t="shared" si="293"/>
        <v>24</v>
      </c>
      <c r="O3726" s="36" t="str">
        <f t="shared" si="294"/>
        <v>201812</v>
      </c>
      <c r="P3726" s="36" t="str">
        <f>CONCATENATE(K3726,MONTH(ExpensesDBTable[[#This Row],[Date]]))</f>
        <v>20183</v>
      </c>
      <c r="Q3726" s="36" t="s">
        <v>169</v>
      </c>
      <c r="R3726" s="36" t="s">
        <v>14</v>
      </c>
      <c r="S3726" s="38">
        <v>6</v>
      </c>
      <c r="T3726" s="36" t="s">
        <v>100</v>
      </c>
      <c r="U3726" s="36" t="s">
        <v>287</v>
      </c>
    </row>
    <row r="3727" spans="10:21" x14ac:dyDescent="0.25">
      <c r="J3727" s="37">
        <v>43184</v>
      </c>
      <c r="K3727" s="36">
        <f t="shared" si="290"/>
        <v>2018</v>
      </c>
      <c r="L3727" s="36" t="str">
        <f t="shared" si="291"/>
        <v>March</v>
      </c>
      <c r="M3727" s="36">
        <f t="shared" si="292"/>
        <v>12</v>
      </c>
      <c r="N3727" s="36">
        <f t="shared" si="293"/>
        <v>25</v>
      </c>
      <c r="O3727" s="36" t="str">
        <f t="shared" si="294"/>
        <v>201812</v>
      </c>
      <c r="P3727" s="36" t="str">
        <f>CONCATENATE(K3727,MONTH(ExpensesDBTable[[#This Row],[Date]]))</f>
        <v>20183</v>
      </c>
      <c r="Q3727" s="36" t="s">
        <v>108</v>
      </c>
      <c r="R3727" s="36" t="s">
        <v>14</v>
      </c>
      <c r="S3727" s="38">
        <v>4.51</v>
      </c>
      <c r="T3727" s="36" t="s">
        <v>100</v>
      </c>
      <c r="U3727" s="36" t="s">
        <v>159</v>
      </c>
    </row>
    <row r="3728" spans="10:21" x14ac:dyDescent="0.25">
      <c r="J3728" s="37">
        <v>43185</v>
      </c>
      <c r="K3728" s="36">
        <f t="shared" si="290"/>
        <v>2018</v>
      </c>
      <c r="L3728" s="36" t="str">
        <f t="shared" si="291"/>
        <v>March</v>
      </c>
      <c r="M3728" s="36">
        <f t="shared" si="292"/>
        <v>13</v>
      </c>
      <c r="N3728" s="36">
        <f t="shared" si="293"/>
        <v>26</v>
      </c>
      <c r="O3728" s="36" t="str">
        <f t="shared" si="294"/>
        <v>201813</v>
      </c>
      <c r="P3728" s="36" t="str">
        <f>CONCATENATE(K3728,MONTH(ExpensesDBTable[[#This Row],[Date]]))</f>
        <v>20183</v>
      </c>
      <c r="Q3728" s="36" t="s">
        <v>3022</v>
      </c>
      <c r="R3728" s="36" t="s">
        <v>23</v>
      </c>
      <c r="S3728" s="38">
        <v>12</v>
      </c>
      <c r="T3728" s="36" t="s">
        <v>106</v>
      </c>
      <c r="U3728" s="36" t="s">
        <v>3022</v>
      </c>
    </row>
    <row r="3729" spans="10:21" x14ac:dyDescent="0.25">
      <c r="J3729" s="37">
        <v>43185</v>
      </c>
      <c r="K3729" s="36">
        <f t="shared" si="290"/>
        <v>2018</v>
      </c>
      <c r="L3729" s="36" t="str">
        <f t="shared" si="291"/>
        <v>March</v>
      </c>
      <c r="M3729" s="36">
        <f t="shared" si="292"/>
        <v>13</v>
      </c>
      <c r="N3729" s="36">
        <f t="shared" si="293"/>
        <v>26</v>
      </c>
      <c r="O3729" s="36" t="str">
        <f t="shared" si="294"/>
        <v>201813</v>
      </c>
      <c r="P3729" s="36" t="str">
        <f>CONCATENATE(K3729,MONTH(ExpensesDBTable[[#This Row],[Date]]))</f>
        <v>20183</v>
      </c>
      <c r="Q3729" s="36" t="s">
        <v>182</v>
      </c>
      <c r="R3729" s="36" t="s">
        <v>14</v>
      </c>
      <c r="S3729" s="38">
        <v>19</v>
      </c>
      <c r="T3729" s="36" t="s">
        <v>100</v>
      </c>
      <c r="U3729" s="36" t="s">
        <v>1555</v>
      </c>
    </row>
    <row r="3730" spans="10:21" x14ac:dyDescent="0.25">
      <c r="J3730" s="37">
        <v>43185</v>
      </c>
      <c r="K3730" s="36">
        <f t="shared" si="290"/>
        <v>2018</v>
      </c>
      <c r="L3730" s="36" t="str">
        <f t="shared" si="291"/>
        <v>March</v>
      </c>
      <c r="M3730" s="36">
        <f t="shared" si="292"/>
        <v>13</v>
      </c>
      <c r="N3730" s="36">
        <f t="shared" si="293"/>
        <v>26</v>
      </c>
      <c r="O3730" s="36" t="str">
        <f t="shared" si="294"/>
        <v>201813</v>
      </c>
      <c r="P3730" s="36" t="str">
        <f>CONCATENATE(K3730,MONTH(ExpensesDBTable[[#This Row],[Date]]))</f>
        <v>20183</v>
      </c>
      <c r="Q3730" s="36" t="s">
        <v>145</v>
      </c>
      <c r="R3730" s="36" t="s">
        <v>23</v>
      </c>
      <c r="S3730" s="38">
        <v>26.1</v>
      </c>
      <c r="T3730" s="36" t="s">
        <v>106</v>
      </c>
      <c r="U3730" s="36" t="s">
        <v>1590</v>
      </c>
    </row>
    <row r="3731" spans="10:21" x14ac:dyDescent="0.25">
      <c r="J3731" s="37">
        <v>43186</v>
      </c>
      <c r="K3731" s="36">
        <f t="shared" si="290"/>
        <v>2018</v>
      </c>
      <c r="L3731" s="36" t="str">
        <f t="shared" si="291"/>
        <v>March</v>
      </c>
      <c r="M3731" s="36">
        <f t="shared" si="292"/>
        <v>13</v>
      </c>
      <c r="N3731" s="36">
        <f t="shared" si="293"/>
        <v>27</v>
      </c>
      <c r="O3731" s="36" t="str">
        <f t="shared" si="294"/>
        <v>201813</v>
      </c>
      <c r="P3731" s="36" t="str">
        <f>CONCATENATE(K3731,MONTH(ExpensesDBTable[[#This Row],[Date]]))</f>
        <v>20183</v>
      </c>
      <c r="Q3731" s="36" t="s">
        <v>620</v>
      </c>
      <c r="R3731" s="36" t="s">
        <v>26</v>
      </c>
      <c r="S3731" s="38">
        <v>10</v>
      </c>
      <c r="T3731" s="36" t="s">
        <v>106</v>
      </c>
      <c r="U3731" s="36" t="s">
        <v>3077</v>
      </c>
    </row>
    <row r="3732" spans="10:21" x14ac:dyDescent="0.25">
      <c r="J3732" s="37">
        <v>43186</v>
      </c>
      <c r="K3732" s="36">
        <f t="shared" si="290"/>
        <v>2018</v>
      </c>
      <c r="L3732" s="36" t="str">
        <f t="shared" si="291"/>
        <v>March</v>
      </c>
      <c r="M3732" s="36">
        <f t="shared" si="292"/>
        <v>13</v>
      </c>
      <c r="N3732" s="36">
        <f t="shared" si="293"/>
        <v>27</v>
      </c>
      <c r="O3732" s="36" t="str">
        <f t="shared" si="294"/>
        <v>201813</v>
      </c>
      <c r="P3732" s="36" t="str">
        <f>CONCATENATE(K3732,MONTH(ExpensesDBTable[[#This Row],[Date]]))</f>
        <v>20183</v>
      </c>
      <c r="Q3732" s="36" t="s">
        <v>1051</v>
      </c>
      <c r="R3732" s="36" t="s">
        <v>14</v>
      </c>
      <c r="S3732" s="38">
        <v>12.27</v>
      </c>
      <c r="T3732" s="36" t="s">
        <v>100</v>
      </c>
      <c r="U3732" s="36" t="s">
        <v>3078</v>
      </c>
    </row>
    <row r="3733" spans="10:21" x14ac:dyDescent="0.25">
      <c r="J3733" s="37">
        <v>43186</v>
      </c>
      <c r="K3733" s="36">
        <f t="shared" si="290"/>
        <v>2018</v>
      </c>
      <c r="L3733" s="36" t="str">
        <f t="shared" si="291"/>
        <v>March</v>
      </c>
      <c r="M3733" s="36">
        <f t="shared" si="292"/>
        <v>13</v>
      </c>
      <c r="N3733" s="36">
        <f t="shared" si="293"/>
        <v>27</v>
      </c>
      <c r="O3733" s="36" t="str">
        <f t="shared" si="294"/>
        <v>201813</v>
      </c>
      <c r="P3733" s="36" t="str">
        <f>CONCATENATE(K3733,MONTH(ExpensesDBTable[[#This Row],[Date]]))</f>
        <v>20183</v>
      </c>
      <c r="Q3733" s="36" t="s">
        <v>108</v>
      </c>
      <c r="R3733" s="36" t="s">
        <v>14</v>
      </c>
      <c r="S3733" s="38">
        <v>12.34</v>
      </c>
      <c r="T3733" s="36" t="s">
        <v>100</v>
      </c>
      <c r="U3733" s="36" t="s">
        <v>3079</v>
      </c>
    </row>
    <row r="3734" spans="10:21" x14ac:dyDescent="0.25">
      <c r="J3734" s="37">
        <v>43187</v>
      </c>
      <c r="K3734" s="36">
        <f t="shared" si="290"/>
        <v>2018</v>
      </c>
      <c r="L3734" s="36" t="str">
        <f t="shared" si="291"/>
        <v>March</v>
      </c>
      <c r="M3734" s="36">
        <f t="shared" si="292"/>
        <v>13</v>
      </c>
      <c r="N3734" s="36">
        <f t="shared" si="293"/>
        <v>28</v>
      </c>
      <c r="O3734" s="36" t="str">
        <f t="shared" si="294"/>
        <v>201813</v>
      </c>
      <c r="P3734" s="36" t="str">
        <f>CONCATENATE(K3734,MONTH(ExpensesDBTable[[#This Row],[Date]]))</f>
        <v>20183</v>
      </c>
      <c r="Q3734" s="36" t="s">
        <v>108</v>
      </c>
      <c r="R3734" s="36" t="s">
        <v>14</v>
      </c>
      <c r="S3734" s="38">
        <v>11.56</v>
      </c>
      <c r="T3734" s="36" t="s">
        <v>100</v>
      </c>
      <c r="U3734" s="36" t="s">
        <v>3080</v>
      </c>
    </row>
    <row r="3735" spans="10:21" x14ac:dyDescent="0.25">
      <c r="J3735" s="37">
        <v>43189</v>
      </c>
      <c r="K3735" s="36">
        <f t="shared" si="290"/>
        <v>2018</v>
      </c>
      <c r="L3735" s="36" t="str">
        <f t="shared" si="291"/>
        <v>March</v>
      </c>
      <c r="M3735" s="36">
        <f t="shared" si="292"/>
        <v>13</v>
      </c>
      <c r="N3735" s="36">
        <f t="shared" si="293"/>
        <v>30</v>
      </c>
      <c r="O3735" s="36" t="str">
        <f t="shared" si="294"/>
        <v>201813</v>
      </c>
      <c r="P3735" s="36" t="str">
        <f>CONCATENATE(K3735,MONTH(ExpensesDBTable[[#This Row],[Date]]))</f>
        <v>20183</v>
      </c>
      <c r="Q3735" s="36" t="s">
        <v>182</v>
      </c>
      <c r="R3735" s="36" t="s">
        <v>11</v>
      </c>
      <c r="S3735" s="38">
        <v>36</v>
      </c>
      <c r="T3735" s="36" t="s">
        <v>100</v>
      </c>
      <c r="U3735" s="36" t="s">
        <v>509</v>
      </c>
    </row>
    <row r="3736" spans="10:21" x14ac:dyDescent="0.25">
      <c r="J3736" s="37">
        <v>43189</v>
      </c>
      <c r="K3736" s="36">
        <f t="shared" si="290"/>
        <v>2018</v>
      </c>
      <c r="L3736" s="36" t="str">
        <f t="shared" si="291"/>
        <v>March</v>
      </c>
      <c r="M3736" s="36">
        <f t="shared" si="292"/>
        <v>13</v>
      </c>
      <c r="N3736" s="36">
        <f t="shared" si="293"/>
        <v>30</v>
      </c>
      <c r="O3736" s="36" t="str">
        <f t="shared" si="294"/>
        <v>201813</v>
      </c>
      <c r="P3736" s="36" t="str">
        <f>CONCATENATE(K3736,MONTH(ExpensesDBTable[[#This Row],[Date]]))</f>
        <v>20183</v>
      </c>
      <c r="Q3736" s="36" t="s">
        <v>348</v>
      </c>
      <c r="R3736" s="36" t="s">
        <v>13</v>
      </c>
      <c r="S3736" s="38">
        <v>49.4</v>
      </c>
      <c r="T3736" s="36" t="s">
        <v>106</v>
      </c>
      <c r="U3736" s="36" t="s">
        <v>1551</v>
      </c>
    </row>
    <row r="3737" spans="10:21" x14ac:dyDescent="0.25">
      <c r="J3737" s="37">
        <v>43189</v>
      </c>
      <c r="K3737" s="36">
        <f t="shared" si="290"/>
        <v>2018</v>
      </c>
      <c r="L3737" s="36" t="str">
        <f t="shared" si="291"/>
        <v>March</v>
      </c>
      <c r="M3737" s="36">
        <f t="shared" si="292"/>
        <v>13</v>
      </c>
      <c r="N3737" s="36">
        <f t="shared" si="293"/>
        <v>30</v>
      </c>
      <c r="O3737" s="36" t="str">
        <f t="shared" si="294"/>
        <v>201813</v>
      </c>
      <c r="P3737" s="36" t="str">
        <f>CONCATENATE(K3737,MONTH(ExpensesDBTable[[#This Row],[Date]]))</f>
        <v>20183</v>
      </c>
      <c r="Q3737" s="36" t="s">
        <v>182</v>
      </c>
      <c r="R3737" s="36" t="s">
        <v>14</v>
      </c>
      <c r="S3737" s="38">
        <v>14.5</v>
      </c>
      <c r="T3737" s="36" t="s">
        <v>100</v>
      </c>
      <c r="U3737" s="36" t="s">
        <v>462</v>
      </c>
    </row>
    <row r="3738" spans="10:21" x14ac:dyDescent="0.25">
      <c r="J3738" s="37">
        <v>43189</v>
      </c>
      <c r="K3738" s="36">
        <f t="shared" si="290"/>
        <v>2018</v>
      </c>
      <c r="L3738" s="36" t="str">
        <f t="shared" si="291"/>
        <v>March</v>
      </c>
      <c r="M3738" s="36">
        <f t="shared" si="292"/>
        <v>13</v>
      </c>
      <c r="N3738" s="36">
        <f t="shared" si="293"/>
        <v>30</v>
      </c>
      <c r="O3738" s="36" t="str">
        <f t="shared" si="294"/>
        <v>201813</v>
      </c>
      <c r="P3738" s="36" t="str">
        <f>CONCATENATE(K3738,MONTH(ExpensesDBTable[[#This Row],[Date]]))</f>
        <v>20183</v>
      </c>
      <c r="Q3738" s="36" t="s">
        <v>171</v>
      </c>
      <c r="R3738" s="36" t="s">
        <v>26</v>
      </c>
      <c r="S3738" s="38">
        <v>62.1</v>
      </c>
      <c r="T3738" s="36" t="s">
        <v>106</v>
      </c>
      <c r="U3738" s="36" t="s">
        <v>3081</v>
      </c>
    </row>
    <row r="3739" spans="10:21" x14ac:dyDescent="0.25">
      <c r="J3739" s="37">
        <v>43189</v>
      </c>
      <c r="K3739" s="36">
        <f t="shared" si="290"/>
        <v>2018</v>
      </c>
      <c r="L3739" s="36" t="str">
        <f t="shared" si="291"/>
        <v>March</v>
      </c>
      <c r="M3739" s="36">
        <f t="shared" si="292"/>
        <v>13</v>
      </c>
      <c r="N3739" s="36">
        <f t="shared" si="293"/>
        <v>30</v>
      </c>
      <c r="O3739" s="36" t="str">
        <f t="shared" si="294"/>
        <v>201813</v>
      </c>
      <c r="P3739" s="36" t="str">
        <f>CONCATENATE(K3739,MONTH(ExpensesDBTable[[#This Row],[Date]]))</f>
        <v>20183</v>
      </c>
      <c r="Q3739" s="36" t="s">
        <v>119</v>
      </c>
      <c r="R3739" s="36" t="s">
        <v>14</v>
      </c>
      <c r="S3739" s="38">
        <v>3.5</v>
      </c>
      <c r="T3739" s="36" t="s">
        <v>100</v>
      </c>
      <c r="U3739" s="36" t="s">
        <v>3082</v>
      </c>
    </row>
    <row r="3740" spans="10:21" x14ac:dyDescent="0.25">
      <c r="J3740" s="37">
        <v>43189</v>
      </c>
      <c r="K3740" s="36">
        <f t="shared" si="290"/>
        <v>2018</v>
      </c>
      <c r="L3740" s="36" t="str">
        <f t="shared" si="291"/>
        <v>March</v>
      </c>
      <c r="M3740" s="36">
        <f t="shared" si="292"/>
        <v>13</v>
      </c>
      <c r="N3740" s="36">
        <f t="shared" si="293"/>
        <v>30</v>
      </c>
      <c r="O3740" s="36" t="str">
        <f t="shared" si="294"/>
        <v>201813</v>
      </c>
      <c r="P3740" s="36" t="str">
        <f>CONCATENATE(K3740,MONTH(ExpensesDBTable[[#This Row],[Date]]))</f>
        <v>20183</v>
      </c>
      <c r="Q3740" s="36" t="s">
        <v>108</v>
      </c>
      <c r="R3740" s="36" t="s">
        <v>14</v>
      </c>
      <c r="S3740" s="38">
        <v>3.78</v>
      </c>
      <c r="T3740" s="36" t="s">
        <v>100</v>
      </c>
      <c r="U3740" s="36" t="s">
        <v>3083</v>
      </c>
    </row>
    <row r="3741" spans="10:21" x14ac:dyDescent="0.25">
      <c r="J3741" s="37">
        <v>43189</v>
      </c>
      <c r="K3741" s="36">
        <f t="shared" si="290"/>
        <v>2018</v>
      </c>
      <c r="L3741" s="36" t="str">
        <f t="shared" si="291"/>
        <v>March</v>
      </c>
      <c r="M3741" s="36">
        <f t="shared" si="292"/>
        <v>13</v>
      </c>
      <c r="N3741" s="36">
        <f t="shared" si="293"/>
        <v>30</v>
      </c>
      <c r="O3741" s="36" t="str">
        <f t="shared" si="294"/>
        <v>201813</v>
      </c>
      <c r="P3741" s="36" t="str">
        <f>CONCATENATE(K3741,MONTH(ExpensesDBTable[[#This Row],[Date]]))</f>
        <v>20183</v>
      </c>
      <c r="Q3741" s="36" t="s">
        <v>1051</v>
      </c>
      <c r="R3741" s="36" t="s">
        <v>14</v>
      </c>
      <c r="S3741" s="38">
        <v>14.74</v>
      </c>
      <c r="T3741" s="36" t="s">
        <v>100</v>
      </c>
      <c r="U3741" s="36" t="s">
        <v>3084</v>
      </c>
    </row>
    <row r="3742" spans="10:21" x14ac:dyDescent="0.25">
      <c r="J3742" s="37">
        <v>43190</v>
      </c>
      <c r="K3742" s="36">
        <f t="shared" si="290"/>
        <v>2018</v>
      </c>
      <c r="L3742" s="36" t="str">
        <f t="shared" si="291"/>
        <v>March</v>
      </c>
      <c r="M3742" s="36">
        <f t="shared" si="292"/>
        <v>13</v>
      </c>
      <c r="N3742" s="36">
        <f t="shared" si="293"/>
        <v>31</v>
      </c>
      <c r="O3742" s="36" t="str">
        <f t="shared" si="294"/>
        <v>201813</v>
      </c>
      <c r="P3742" s="36" t="str">
        <f>CONCATENATE(K3742,MONTH(ExpensesDBTable[[#This Row],[Date]]))</f>
        <v>20183</v>
      </c>
      <c r="Q3742" s="36" t="s">
        <v>182</v>
      </c>
      <c r="R3742" s="36" t="s">
        <v>17</v>
      </c>
      <c r="S3742" s="38">
        <v>8.5</v>
      </c>
      <c r="T3742" s="36" t="s">
        <v>100</v>
      </c>
      <c r="U3742" s="36" t="s">
        <v>1504</v>
      </c>
    </row>
    <row r="3743" spans="10:21" x14ac:dyDescent="0.25">
      <c r="J3743" s="37">
        <v>43191</v>
      </c>
      <c r="K3743" s="36">
        <f t="shared" si="290"/>
        <v>2018</v>
      </c>
      <c r="L3743" s="36" t="str">
        <f t="shared" si="291"/>
        <v>April</v>
      </c>
      <c r="M3743" s="36">
        <f t="shared" si="292"/>
        <v>13</v>
      </c>
      <c r="N3743" s="36">
        <f t="shared" si="293"/>
        <v>1</v>
      </c>
      <c r="O3743" s="36" t="str">
        <f t="shared" si="294"/>
        <v>201813</v>
      </c>
      <c r="P3743" s="36" t="str">
        <f>CONCATENATE(K3743,MONTH(ExpensesDBTable[[#This Row],[Date]]))</f>
        <v>20184</v>
      </c>
      <c r="Q3743" s="36" t="s">
        <v>182</v>
      </c>
      <c r="R3743" s="36" t="s">
        <v>17</v>
      </c>
      <c r="S3743" s="38">
        <v>8.5</v>
      </c>
      <c r="T3743" s="36" t="s">
        <v>100</v>
      </c>
      <c r="U3743" s="36" t="s">
        <v>1504</v>
      </c>
    </row>
    <row r="3744" spans="10:21" x14ac:dyDescent="0.25">
      <c r="J3744" s="37">
        <v>43191</v>
      </c>
      <c r="K3744" s="36">
        <f t="shared" si="290"/>
        <v>2018</v>
      </c>
      <c r="L3744" s="36" t="str">
        <f t="shared" si="291"/>
        <v>April</v>
      </c>
      <c r="M3744" s="36">
        <f t="shared" si="292"/>
        <v>13</v>
      </c>
      <c r="N3744" s="36">
        <f t="shared" si="293"/>
        <v>1</v>
      </c>
      <c r="O3744" s="36" t="str">
        <f t="shared" si="294"/>
        <v>201813</v>
      </c>
      <c r="P3744" s="36" t="str">
        <f>CONCATENATE(K3744,MONTH(ExpensesDBTable[[#This Row],[Date]]))</f>
        <v>20184</v>
      </c>
      <c r="Q3744" s="36" t="s">
        <v>130</v>
      </c>
      <c r="R3744" s="36" t="s">
        <v>14</v>
      </c>
      <c r="S3744" s="38">
        <v>15</v>
      </c>
      <c r="T3744" s="36" t="s">
        <v>100</v>
      </c>
      <c r="U3744" s="36" t="s">
        <v>130</v>
      </c>
    </row>
    <row r="3745" spans="10:21" x14ac:dyDescent="0.25">
      <c r="J3745" s="37">
        <v>43191</v>
      </c>
      <c r="K3745" s="36">
        <f t="shared" si="290"/>
        <v>2018</v>
      </c>
      <c r="L3745" s="36" t="str">
        <f t="shared" si="291"/>
        <v>April</v>
      </c>
      <c r="M3745" s="36">
        <f t="shared" si="292"/>
        <v>13</v>
      </c>
      <c r="N3745" s="36">
        <f t="shared" si="293"/>
        <v>1</v>
      </c>
      <c r="O3745" s="36" t="str">
        <f t="shared" si="294"/>
        <v>201813</v>
      </c>
      <c r="P3745" s="36" t="str">
        <f>CONCATENATE(K3745,MONTH(ExpensesDBTable[[#This Row],[Date]]))</f>
        <v>20184</v>
      </c>
      <c r="Q3745" s="36" t="s">
        <v>108</v>
      </c>
      <c r="R3745" s="36" t="s">
        <v>14</v>
      </c>
      <c r="S3745" s="38">
        <v>10</v>
      </c>
      <c r="T3745" s="36" t="s">
        <v>100</v>
      </c>
      <c r="U3745" s="36" t="s">
        <v>3085</v>
      </c>
    </row>
    <row r="3746" spans="10:21" x14ac:dyDescent="0.25">
      <c r="J3746" s="37">
        <v>43192</v>
      </c>
      <c r="K3746" s="36">
        <f t="shared" si="290"/>
        <v>2018</v>
      </c>
      <c r="L3746" s="36" t="str">
        <f t="shared" si="291"/>
        <v>April</v>
      </c>
      <c r="M3746" s="36">
        <f t="shared" si="292"/>
        <v>14</v>
      </c>
      <c r="N3746" s="36">
        <f t="shared" si="293"/>
        <v>2</v>
      </c>
      <c r="O3746" s="36" t="str">
        <f t="shared" si="294"/>
        <v>201814</v>
      </c>
      <c r="P3746" s="36" t="str">
        <f>CONCATENATE(K3746,MONTH(ExpensesDBTable[[#This Row],[Date]]))</f>
        <v>20184</v>
      </c>
      <c r="Q3746" s="36" t="s">
        <v>853</v>
      </c>
      <c r="R3746" s="36" t="s">
        <v>22</v>
      </c>
      <c r="S3746" s="38">
        <v>800.8</v>
      </c>
      <c r="T3746" s="36" t="s">
        <v>106</v>
      </c>
      <c r="U3746" s="36" t="s">
        <v>3086</v>
      </c>
    </row>
    <row r="3747" spans="10:21" x14ac:dyDescent="0.25">
      <c r="J3747" s="37">
        <v>43192</v>
      </c>
      <c r="K3747" s="36">
        <f t="shared" si="290"/>
        <v>2018</v>
      </c>
      <c r="L3747" s="36" t="str">
        <f t="shared" si="291"/>
        <v>April</v>
      </c>
      <c r="M3747" s="36">
        <f t="shared" si="292"/>
        <v>14</v>
      </c>
      <c r="N3747" s="36">
        <f t="shared" si="293"/>
        <v>2</v>
      </c>
      <c r="O3747" s="36" t="str">
        <f t="shared" si="294"/>
        <v>201814</v>
      </c>
      <c r="P3747" s="36" t="str">
        <f>CONCATENATE(K3747,MONTH(ExpensesDBTable[[#This Row],[Date]]))</f>
        <v>20184</v>
      </c>
      <c r="Q3747" s="36" t="s">
        <v>1204</v>
      </c>
      <c r="R3747" s="36" t="s">
        <v>23</v>
      </c>
      <c r="S3747" s="38">
        <v>35</v>
      </c>
      <c r="T3747" s="36" t="s">
        <v>106</v>
      </c>
      <c r="U3747" s="36" t="s">
        <v>2120</v>
      </c>
    </row>
    <row r="3748" spans="10:21" x14ac:dyDescent="0.25">
      <c r="J3748" s="37">
        <v>43192</v>
      </c>
      <c r="K3748" s="36">
        <f t="shared" si="290"/>
        <v>2018</v>
      </c>
      <c r="L3748" s="36" t="str">
        <f t="shared" si="291"/>
        <v>April</v>
      </c>
      <c r="M3748" s="36">
        <f t="shared" si="292"/>
        <v>14</v>
      </c>
      <c r="N3748" s="36">
        <f t="shared" si="293"/>
        <v>2</v>
      </c>
      <c r="O3748" s="36" t="str">
        <f t="shared" si="294"/>
        <v>201814</v>
      </c>
      <c r="P3748" s="36" t="str">
        <f>CONCATENATE(K3748,MONTH(ExpensesDBTable[[#This Row],[Date]]))</f>
        <v>20184</v>
      </c>
      <c r="Q3748" s="36" t="s">
        <v>2799</v>
      </c>
      <c r="R3748" s="36" t="s">
        <v>23</v>
      </c>
      <c r="S3748" s="38">
        <v>24.9</v>
      </c>
      <c r="T3748" s="36" t="s">
        <v>106</v>
      </c>
      <c r="U3748" s="36" t="s">
        <v>647</v>
      </c>
    </row>
    <row r="3749" spans="10:21" x14ac:dyDescent="0.25">
      <c r="J3749" s="37">
        <v>43192</v>
      </c>
      <c r="K3749" s="36">
        <f t="shared" si="290"/>
        <v>2018</v>
      </c>
      <c r="L3749" s="36" t="str">
        <f t="shared" si="291"/>
        <v>April</v>
      </c>
      <c r="M3749" s="36">
        <f t="shared" si="292"/>
        <v>14</v>
      </c>
      <c r="N3749" s="36">
        <f t="shared" si="293"/>
        <v>2</v>
      </c>
      <c r="O3749" s="36" t="str">
        <f t="shared" si="294"/>
        <v>201814</v>
      </c>
      <c r="P3749" s="36" t="str">
        <f>CONCATENATE(K3749,MONTH(ExpensesDBTable[[#This Row],[Date]]))</f>
        <v>20184</v>
      </c>
      <c r="Q3749" s="36" t="s">
        <v>128</v>
      </c>
      <c r="R3749" s="36" t="s">
        <v>22</v>
      </c>
      <c r="S3749" s="38">
        <v>170.94</v>
      </c>
      <c r="T3749" s="36" t="s">
        <v>106</v>
      </c>
      <c r="U3749" s="36" t="s">
        <v>128</v>
      </c>
    </row>
    <row r="3750" spans="10:21" x14ac:dyDescent="0.25">
      <c r="J3750" s="37">
        <v>43192</v>
      </c>
      <c r="K3750" s="36">
        <f t="shared" si="290"/>
        <v>2018</v>
      </c>
      <c r="L3750" s="36" t="str">
        <f t="shared" si="291"/>
        <v>April</v>
      </c>
      <c r="M3750" s="36">
        <f t="shared" si="292"/>
        <v>14</v>
      </c>
      <c r="N3750" s="36">
        <f t="shared" si="293"/>
        <v>2</v>
      </c>
      <c r="O3750" s="36" t="str">
        <f t="shared" si="294"/>
        <v>201814</v>
      </c>
      <c r="P3750" s="36" t="str">
        <f>CONCATENATE(K3750,MONTH(ExpensesDBTable[[#This Row],[Date]]))</f>
        <v>20184</v>
      </c>
      <c r="Q3750" s="36" t="s">
        <v>108</v>
      </c>
      <c r="R3750" s="36" t="s">
        <v>14</v>
      </c>
      <c r="S3750" s="38">
        <v>13.8</v>
      </c>
      <c r="T3750" s="36" t="s">
        <v>100</v>
      </c>
      <c r="U3750" s="36" t="s">
        <v>3087</v>
      </c>
    </row>
    <row r="3751" spans="10:21" x14ac:dyDescent="0.25">
      <c r="J3751" s="37">
        <v>43192</v>
      </c>
      <c r="K3751" s="36">
        <f t="shared" si="290"/>
        <v>2018</v>
      </c>
      <c r="L3751" s="36" t="str">
        <f t="shared" si="291"/>
        <v>April</v>
      </c>
      <c r="M3751" s="36">
        <f t="shared" si="292"/>
        <v>14</v>
      </c>
      <c r="N3751" s="36">
        <f t="shared" si="293"/>
        <v>2</v>
      </c>
      <c r="O3751" s="36" t="str">
        <f t="shared" si="294"/>
        <v>201814</v>
      </c>
      <c r="P3751" s="36" t="str">
        <f>CONCATENATE(K3751,MONTH(ExpensesDBTable[[#This Row],[Date]]))</f>
        <v>20184</v>
      </c>
      <c r="Q3751" s="36" t="s">
        <v>182</v>
      </c>
      <c r="R3751" s="36" t="s">
        <v>14</v>
      </c>
      <c r="S3751" s="38">
        <v>10.44</v>
      </c>
      <c r="T3751" s="36" t="s">
        <v>100</v>
      </c>
      <c r="U3751" s="36" t="s">
        <v>3088</v>
      </c>
    </row>
    <row r="3752" spans="10:21" x14ac:dyDescent="0.25">
      <c r="J3752" s="37">
        <v>43194</v>
      </c>
      <c r="K3752" s="36">
        <f t="shared" si="290"/>
        <v>2018</v>
      </c>
      <c r="L3752" s="36" t="str">
        <f t="shared" si="291"/>
        <v>April</v>
      </c>
      <c r="M3752" s="36">
        <f t="shared" si="292"/>
        <v>14</v>
      </c>
      <c r="N3752" s="36">
        <f t="shared" si="293"/>
        <v>4</v>
      </c>
      <c r="O3752" s="36" t="str">
        <f t="shared" si="294"/>
        <v>201814</v>
      </c>
      <c r="P3752" s="36" t="str">
        <f>CONCATENATE(K3752,MONTH(ExpensesDBTable[[#This Row],[Date]]))</f>
        <v>20184</v>
      </c>
      <c r="Q3752" s="36" t="s">
        <v>182</v>
      </c>
      <c r="R3752" s="36" t="s">
        <v>14</v>
      </c>
      <c r="S3752" s="38">
        <v>2.5</v>
      </c>
      <c r="T3752" s="36" t="s">
        <v>100</v>
      </c>
      <c r="U3752" s="36" t="s">
        <v>287</v>
      </c>
    </row>
    <row r="3753" spans="10:21" x14ac:dyDescent="0.25">
      <c r="J3753" s="37">
        <v>43194</v>
      </c>
      <c r="K3753" s="36">
        <f t="shared" si="290"/>
        <v>2018</v>
      </c>
      <c r="L3753" s="36" t="str">
        <f t="shared" si="291"/>
        <v>April</v>
      </c>
      <c r="M3753" s="36">
        <f t="shared" si="292"/>
        <v>14</v>
      </c>
      <c r="N3753" s="36">
        <f t="shared" si="293"/>
        <v>4</v>
      </c>
      <c r="O3753" s="36" t="str">
        <f t="shared" si="294"/>
        <v>201814</v>
      </c>
      <c r="P3753" s="36" t="str">
        <f>CONCATENATE(K3753,MONTH(ExpensesDBTable[[#This Row],[Date]]))</f>
        <v>20184</v>
      </c>
      <c r="Q3753" s="36" t="s">
        <v>145</v>
      </c>
      <c r="R3753" s="36" t="s">
        <v>23</v>
      </c>
      <c r="S3753" s="38">
        <v>102.2</v>
      </c>
      <c r="T3753" s="36" t="s">
        <v>106</v>
      </c>
      <c r="U3753" s="36" t="s">
        <v>1537</v>
      </c>
    </row>
    <row r="3754" spans="10:21" x14ac:dyDescent="0.25">
      <c r="J3754" s="37">
        <v>43194</v>
      </c>
      <c r="K3754" s="36">
        <f t="shared" si="290"/>
        <v>2018</v>
      </c>
      <c r="L3754" s="36" t="str">
        <f t="shared" si="291"/>
        <v>April</v>
      </c>
      <c r="M3754" s="36">
        <f t="shared" si="292"/>
        <v>14</v>
      </c>
      <c r="N3754" s="36">
        <f t="shared" si="293"/>
        <v>4</v>
      </c>
      <c r="O3754" s="36" t="str">
        <f t="shared" si="294"/>
        <v>201814</v>
      </c>
      <c r="P3754" s="36" t="str">
        <f>CONCATENATE(K3754,MONTH(ExpensesDBTable[[#This Row],[Date]]))</f>
        <v>20184</v>
      </c>
      <c r="Q3754" s="36" t="s">
        <v>1051</v>
      </c>
      <c r="R3754" s="36" t="s">
        <v>14</v>
      </c>
      <c r="S3754" s="38">
        <v>11.39</v>
      </c>
      <c r="T3754" s="36" t="s">
        <v>100</v>
      </c>
      <c r="U3754" s="36" t="s">
        <v>3089</v>
      </c>
    </row>
    <row r="3755" spans="10:21" x14ac:dyDescent="0.25">
      <c r="J3755" s="37">
        <v>43195</v>
      </c>
      <c r="K3755" s="36">
        <f t="shared" si="290"/>
        <v>2018</v>
      </c>
      <c r="L3755" s="36" t="str">
        <f t="shared" si="291"/>
        <v>April</v>
      </c>
      <c r="M3755" s="36">
        <f t="shared" si="292"/>
        <v>14</v>
      </c>
      <c r="N3755" s="36">
        <f t="shared" si="293"/>
        <v>5</v>
      </c>
      <c r="O3755" s="36" t="str">
        <f t="shared" si="294"/>
        <v>201814</v>
      </c>
      <c r="P3755" s="36" t="str">
        <f>CONCATENATE(K3755,MONTH(ExpensesDBTable[[#This Row],[Date]]))</f>
        <v>20184</v>
      </c>
      <c r="Q3755" s="36" t="s">
        <v>108</v>
      </c>
      <c r="R3755" s="36" t="s">
        <v>14</v>
      </c>
      <c r="S3755" s="38">
        <v>16.7</v>
      </c>
      <c r="T3755" s="36" t="s">
        <v>100</v>
      </c>
      <c r="U3755" s="36" t="s">
        <v>3090</v>
      </c>
    </row>
    <row r="3756" spans="10:21" x14ac:dyDescent="0.25">
      <c r="J3756" s="37">
        <v>43196</v>
      </c>
      <c r="K3756" s="36">
        <f t="shared" si="290"/>
        <v>2018</v>
      </c>
      <c r="L3756" s="36" t="str">
        <f t="shared" si="291"/>
        <v>April</v>
      </c>
      <c r="M3756" s="36">
        <f t="shared" si="292"/>
        <v>14</v>
      </c>
      <c r="N3756" s="36">
        <f t="shared" si="293"/>
        <v>6</v>
      </c>
      <c r="O3756" s="36" t="str">
        <f t="shared" si="294"/>
        <v>201814</v>
      </c>
      <c r="P3756" s="36" t="str">
        <f>CONCATENATE(K3756,MONTH(ExpensesDBTable[[#This Row],[Date]]))</f>
        <v>20184</v>
      </c>
      <c r="Q3756" s="36" t="s">
        <v>199</v>
      </c>
      <c r="R3756" s="36" t="s">
        <v>14</v>
      </c>
      <c r="S3756" s="38">
        <v>13.7</v>
      </c>
      <c r="T3756" s="36" t="s">
        <v>100</v>
      </c>
      <c r="U3756" s="36" t="s">
        <v>3091</v>
      </c>
    </row>
    <row r="3757" spans="10:21" x14ac:dyDescent="0.25">
      <c r="J3757" s="37">
        <v>43197</v>
      </c>
      <c r="K3757" s="36">
        <f t="shared" si="290"/>
        <v>2018</v>
      </c>
      <c r="L3757" s="36" t="str">
        <f t="shared" si="291"/>
        <v>April</v>
      </c>
      <c r="M3757" s="36">
        <f t="shared" si="292"/>
        <v>14</v>
      </c>
      <c r="N3757" s="36">
        <f t="shared" si="293"/>
        <v>7</v>
      </c>
      <c r="O3757" s="36" t="str">
        <f t="shared" si="294"/>
        <v>201814</v>
      </c>
      <c r="P3757" s="36" t="str">
        <f>CONCATENATE(K3757,MONTH(ExpensesDBTable[[#This Row],[Date]]))</f>
        <v>20184</v>
      </c>
      <c r="Q3757" s="36" t="s">
        <v>108</v>
      </c>
      <c r="R3757" s="36" t="s">
        <v>14</v>
      </c>
      <c r="S3757" s="38">
        <v>2.5</v>
      </c>
      <c r="T3757" s="36" t="s">
        <v>100</v>
      </c>
      <c r="U3757" s="36" t="s">
        <v>2520</v>
      </c>
    </row>
    <row r="3758" spans="10:21" x14ac:dyDescent="0.25">
      <c r="J3758" s="37">
        <v>43197</v>
      </c>
      <c r="K3758" s="36">
        <f t="shared" si="290"/>
        <v>2018</v>
      </c>
      <c r="L3758" s="36" t="str">
        <f t="shared" si="291"/>
        <v>April</v>
      </c>
      <c r="M3758" s="36">
        <f t="shared" si="292"/>
        <v>14</v>
      </c>
      <c r="N3758" s="36">
        <f t="shared" si="293"/>
        <v>7</v>
      </c>
      <c r="O3758" s="36" t="str">
        <f t="shared" si="294"/>
        <v>201814</v>
      </c>
      <c r="P3758" s="36" t="str">
        <f>CONCATENATE(K3758,MONTH(ExpensesDBTable[[#This Row],[Date]]))</f>
        <v>20184</v>
      </c>
      <c r="Q3758" s="36" t="s">
        <v>182</v>
      </c>
      <c r="R3758" s="36" t="s">
        <v>14</v>
      </c>
      <c r="S3758" s="38">
        <v>2.73</v>
      </c>
      <c r="T3758" s="36" t="s">
        <v>100</v>
      </c>
      <c r="U3758" s="36" t="s">
        <v>401</v>
      </c>
    </row>
    <row r="3759" spans="10:21" x14ac:dyDescent="0.25">
      <c r="J3759" s="37">
        <v>43197</v>
      </c>
      <c r="K3759" s="36">
        <f t="shared" si="290"/>
        <v>2018</v>
      </c>
      <c r="L3759" s="36" t="str">
        <f t="shared" si="291"/>
        <v>April</v>
      </c>
      <c r="M3759" s="36">
        <f t="shared" si="292"/>
        <v>14</v>
      </c>
      <c r="N3759" s="36">
        <f t="shared" si="293"/>
        <v>7</v>
      </c>
      <c r="O3759" s="36" t="str">
        <f t="shared" si="294"/>
        <v>201814</v>
      </c>
      <c r="P3759" s="36" t="str">
        <f>CONCATENATE(K3759,MONTH(ExpensesDBTable[[#This Row],[Date]]))</f>
        <v>20184</v>
      </c>
      <c r="Q3759" s="36" t="s">
        <v>130</v>
      </c>
      <c r="R3759" s="36" t="s">
        <v>14</v>
      </c>
      <c r="S3759" s="38">
        <v>4.5</v>
      </c>
      <c r="T3759" s="36" t="s">
        <v>100</v>
      </c>
      <c r="U3759" s="36" t="s">
        <v>3092</v>
      </c>
    </row>
    <row r="3760" spans="10:21" x14ac:dyDescent="0.25">
      <c r="J3760" s="37">
        <v>43198</v>
      </c>
      <c r="K3760" s="36">
        <f t="shared" si="290"/>
        <v>2018</v>
      </c>
      <c r="L3760" s="36" t="str">
        <f t="shared" si="291"/>
        <v>April</v>
      </c>
      <c r="M3760" s="36">
        <f t="shared" si="292"/>
        <v>14</v>
      </c>
      <c r="N3760" s="36">
        <f t="shared" si="293"/>
        <v>8</v>
      </c>
      <c r="O3760" s="36" t="str">
        <f t="shared" si="294"/>
        <v>201814</v>
      </c>
      <c r="P3760" s="36" t="str">
        <f>CONCATENATE(K3760,MONTH(ExpensesDBTable[[#This Row],[Date]]))</f>
        <v>20184</v>
      </c>
      <c r="Q3760" s="36" t="s">
        <v>1051</v>
      </c>
      <c r="R3760" s="36" t="s">
        <v>14</v>
      </c>
      <c r="S3760" s="38">
        <v>5.96</v>
      </c>
      <c r="T3760" s="36" t="s">
        <v>100</v>
      </c>
      <c r="U3760" s="36" t="s">
        <v>1970</v>
      </c>
    </row>
    <row r="3761" spans="10:21" x14ac:dyDescent="0.25">
      <c r="J3761" s="37">
        <v>43198</v>
      </c>
      <c r="K3761" s="36">
        <f t="shared" si="290"/>
        <v>2018</v>
      </c>
      <c r="L3761" s="36" t="str">
        <f t="shared" si="291"/>
        <v>April</v>
      </c>
      <c r="M3761" s="36">
        <f t="shared" si="292"/>
        <v>14</v>
      </c>
      <c r="N3761" s="36">
        <f t="shared" si="293"/>
        <v>8</v>
      </c>
      <c r="O3761" s="36" t="str">
        <f t="shared" si="294"/>
        <v>201814</v>
      </c>
      <c r="P3761" s="36" t="str">
        <f>CONCATENATE(K3761,MONTH(ExpensesDBTable[[#This Row],[Date]]))</f>
        <v>20184</v>
      </c>
      <c r="Q3761" s="36" t="s">
        <v>108</v>
      </c>
      <c r="R3761" s="36" t="s">
        <v>14</v>
      </c>
      <c r="S3761" s="38">
        <v>16.75</v>
      </c>
      <c r="T3761" s="36" t="s">
        <v>100</v>
      </c>
      <c r="U3761" s="36" t="s">
        <v>3093</v>
      </c>
    </row>
    <row r="3762" spans="10:21" x14ac:dyDescent="0.25">
      <c r="J3762" s="37">
        <v>43199</v>
      </c>
      <c r="K3762" s="36">
        <f t="shared" si="290"/>
        <v>2018</v>
      </c>
      <c r="L3762" s="36" t="str">
        <f t="shared" si="291"/>
        <v>April</v>
      </c>
      <c r="M3762" s="36">
        <f t="shared" si="292"/>
        <v>15</v>
      </c>
      <c r="N3762" s="36">
        <f t="shared" si="293"/>
        <v>9</v>
      </c>
      <c r="O3762" s="36" t="str">
        <f t="shared" si="294"/>
        <v>201815</v>
      </c>
      <c r="P3762" s="36" t="str">
        <f>CONCATENATE(K3762,MONTH(ExpensesDBTable[[#This Row],[Date]]))</f>
        <v>20184</v>
      </c>
      <c r="Q3762" s="36" t="s">
        <v>108</v>
      </c>
      <c r="R3762" s="36" t="s">
        <v>14</v>
      </c>
      <c r="S3762" s="38">
        <v>5.75</v>
      </c>
      <c r="T3762" s="36" t="s">
        <v>100</v>
      </c>
      <c r="U3762" s="36" t="s">
        <v>3094</v>
      </c>
    </row>
    <row r="3763" spans="10:21" x14ac:dyDescent="0.25">
      <c r="J3763" s="37">
        <v>43199</v>
      </c>
      <c r="K3763" s="36">
        <f t="shared" si="290"/>
        <v>2018</v>
      </c>
      <c r="L3763" s="36" t="str">
        <f t="shared" si="291"/>
        <v>April</v>
      </c>
      <c r="M3763" s="36">
        <f t="shared" si="292"/>
        <v>15</v>
      </c>
      <c r="N3763" s="36">
        <f t="shared" si="293"/>
        <v>9</v>
      </c>
      <c r="O3763" s="36" t="str">
        <f t="shared" si="294"/>
        <v>201815</v>
      </c>
      <c r="P3763" s="36" t="str">
        <f>CONCATENATE(K3763,MONTH(ExpensesDBTable[[#This Row],[Date]]))</f>
        <v>20184</v>
      </c>
      <c r="Q3763" s="36" t="s">
        <v>119</v>
      </c>
      <c r="R3763" s="36" t="s">
        <v>14</v>
      </c>
      <c r="S3763" s="38">
        <v>13</v>
      </c>
      <c r="T3763" s="36" t="s">
        <v>100</v>
      </c>
      <c r="U3763" s="36" t="s">
        <v>3095</v>
      </c>
    </row>
    <row r="3764" spans="10:21" x14ac:dyDescent="0.25">
      <c r="J3764" s="37">
        <v>43199</v>
      </c>
      <c r="K3764" s="36">
        <f t="shared" si="290"/>
        <v>2018</v>
      </c>
      <c r="L3764" s="36" t="str">
        <f t="shared" si="291"/>
        <v>April</v>
      </c>
      <c r="M3764" s="36">
        <f t="shared" si="292"/>
        <v>15</v>
      </c>
      <c r="N3764" s="36">
        <f t="shared" si="293"/>
        <v>9</v>
      </c>
      <c r="O3764" s="36" t="str">
        <f t="shared" si="294"/>
        <v>201815</v>
      </c>
      <c r="P3764" s="36" t="str">
        <f>CONCATENATE(K3764,MONTH(ExpensesDBTable[[#This Row],[Date]]))</f>
        <v>20184</v>
      </c>
      <c r="Q3764" s="36" t="s">
        <v>182</v>
      </c>
      <c r="R3764" s="36" t="s">
        <v>14</v>
      </c>
      <c r="S3764" s="38">
        <v>4.75</v>
      </c>
      <c r="T3764" s="36" t="s">
        <v>100</v>
      </c>
      <c r="U3764" s="36" t="s">
        <v>2089</v>
      </c>
    </row>
    <row r="3765" spans="10:21" x14ac:dyDescent="0.25">
      <c r="J3765" s="37">
        <v>43200</v>
      </c>
      <c r="K3765" s="36">
        <f t="shared" si="290"/>
        <v>2018</v>
      </c>
      <c r="L3765" s="36" t="str">
        <f t="shared" si="291"/>
        <v>April</v>
      </c>
      <c r="M3765" s="36">
        <f t="shared" si="292"/>
        <v>15</v>
      </c>
      <c r="N3765" s="36">
        <f t="shared" si="293"/>
        <v>10</v>
      </c>
      <c r="O3765" s="36" t="str">
        <f t="shared" si="294"/>
        <v>201815</v>
      </c>
      <c r="P3765" s="36" t="str">
        <f>CONCATENATE(K3765,MONTH(ExpensesDBTable[[#This Row],[Date]]))</f>
        <v>20184</v>
      </c>
      <c r="Q3765" s="36" t="s">
        <v>182</v>
      </c>
      <c r="R3765" s="36" t="s">
        <v>14</v>
      </c>
      <c r="S3765" s="38">
        <v>2</v>
      </c>
      <c r="T3765" s="36" t="s">
        <v>100</v>
      </c>
      <c r="U3765" s="36" t="s">
        <v>287</v>
      </c>
    </row>
    <row r="3766" spans="10:21" x14ac:dyDescent="0.25">
      <c r="J3766" s="37">
        <v>43200</v>
      </c>
      <c r="K3766" s="36">
        <f t="shared" si="290"/>
        <v>2018</v>
      </c>
      <c r="L3766" s="36" t="str">
        <f t="shared" si="291"/>
        <v>April</v>
      </c>
      <c r="M3766" s="36">
        <f t="shared" si="292"/>
        <v>15</v>
      </c>
      <c r="N3766" s="36">
        <f t="shared" si="293"/>
        <v>10</v>
      </c>
      <c r="O3766" s="36" t="str">
        <f t="shared" si="294"/>
        <v>201815</v>
      </c>
      <c r="P3766" s="36" t="str">
        <f>CONCATENATE(K3766,MONTH(ExpensesDBTable[[#This Row],[Date]]))</f>
        <v>20184</v>
      </c>
      <c r="Q3766" s="36" t="s">
        <v>119</v>
      </c>
      <c r="R3766" s="36" t="s">
        <v>14</v>
      </c>
      <c r="S3766" s="38">
        <v>8.15</v>
      </c>
      <c r="T3766" s="36" t="s">
        <v>100</v>
      </c>
      <c r="U3766" s="36" t="s">
        <v>3096</v>
      </c>
    </row>
    <row r="3767" spans="10:21" x14ac:dyDescent="0.25">
      <c r="J3767" s="37">
        <v>43200</v>
      </c>
      <c r="K3767" s="36">
        <f t="shared" si="290"/>
        <v>2018</v>
      </c>
      <c r="L3767" s="36" t="str">
        <f t="shared" si="291"/>
        <v>April</v>
      </c>
      <c r="M3767" s="36">
        <f t="shared" si="292"/>
        <v>15</v>
      </c>
      <c r="N3767" s="36">
        <f t="shared" si="293"/>
        <v>10</v>
      </c>
      <c r="O3767" s="36" t="str">
        <f t="shared" si="294"/>
        <v>201815</v>
      </c>
      <c r="P3767" s="36" t="str">
        <f>CONCATENATE(K3767,MONTH(ExpensesDBTable[[#This Row],[Date]]))</f>
        <v>20184</v>
      </c>
      <c r="Q3767" s="36" t="s">
        <v>182</v>
      </c>
      <c r="R3767" s="36" t="s">
        <v>14</v>
      </c>
      <c r="S3767" s="38">
        <v>2.2799999999999998</v>
      </c>
      <c r="T3767" s="36" t="s">
        <v>100</v>
      </c>
      <c r="U3767" s="36" t="s">
        <v>1085</v>
      </c>
    </row>
    <row r="3768" spans="10:21" x14ac:dyDescent="0.25">
      <c r="J3768" s="37">
        <v>43201</v>
      </c>
      <c r="K3768" s="36">
        <f t="shared" si="290"/>
        <v>2018</v>
      </c>
      <c r="L3768" s="36" t="str">
        <f t="shared" si="291"/>
        <v>April</v>
      </c>
      <c r="M3768" s="36">
        <f t="shared" si="292"/>
        <v>15</v>
      </c>
      <c r="N3768" s="36">
        <f t="shared" si="293"/>
        <v>11</v>
      </c>
      <c r="O3768" s="36" t="str">
        <f t="shared" si="294"/>
        <v>201815</v>
      </c>
      <c r="P3768" s="36" t="str">
        <f>CONCATENATE(K3768,MONTH(ExpensesDBTable[[#This Row],[Date]]))</f>
        <v>20184</v>
      </c>
      <c r="Q3768" s="36" t="s">
        <v>182</v>
      </c>
      <c r="R3768" s="36" t="s">
        <v>14</v>
      </c>
      <c r="S3768" s="38">
        <v>7.6</v>
      </c>
      <c r="T3768" s="36" t="s">
        <v>100</v>
      </c>
      <c r="U3768" s="36" t="s">
        <v>3097</v>
      </c>
    </row>
    <row r="3769" spans="10:21" x14ac:dyDescent="0.25">
      <c r="J3769" s="37">
        <v>43201</v>
      </c>
      <c r="K3769" s="36">
        <f t="shared" si="290"/>
        <v>2018</v>
      </c>
      <c r="L3769" s="36" t="str">
        <f t="shared" si="291"/>
        <v>April</v>
      </c>
      <c r="M3769" s="36">
        <f t="shared" si="292"/>
        <v>15</v>
      </c>
      <c r="N3769" s="36">
        <f t="shared" si="293"/>
        <v>11</v>
      </c>
      <c r="O3769" s="36" t="str">
        <f t="shared" si="294"/>
        <v>201815</v>
      </c>
      <c r="P3769" s="36" t="str">
        <f>CONCATENATE(K3769,MONTH(ExpensesDBTable[[#This Row],[Date]]))</f>
        <v>20184</v>
      </c>
      <c r="Q3769" s="36" t="s">
        <v>119</v>
      </c>
      <c r="R3769" s="36" t="s">
        <v>14</v>
      </c>
      <c r="S3769" s="38">
        <v>3.82</v>
      </c>
      <c r="T3769" s="36" t="s">
        <v>100</v>
      </c>
      <c r="U3769" s="36" t="s">
        <v>3098</v>
      </c>
    </row>
    <row r="3770" spans="10:21" x14ac:dyDescent="0.25">
      <c r="J3770" s="37">
        <v>43201</v>
      </c>
      <c r="K3770" s="36">
        <f t="shared" si="290"/>
        <v>2018</v>
      </c>
      <c r="L3770" s="36" t="str">
        <f t="shared" si="291"/>
        <v>April</v>
      </c>
      <c r="M3770" s="36">
        <f t="shared" si="292"/>
        <v>15</v>
      </c>
      <c r="N3770" s="36">
        <f t="shared" si="293"/>
        <v>11</v>
      </c>
      <c r="O3770" s="36" t="str">
        <f t="shared" si="294"/>
        <v>201815</v>
      </c>
      <c r="P3770" s="36" t="str">
        <f>CONCATENATE(K3770,MONTH(ExpensesDBTable[[#This Row],[Date]]))</f>
        <v>20184</v>
      </c>
      <c r="Q3770" s="36" t="s">
        <v>182</v>
      </c>
      <c r="R3770" s="36" t="s">
        <v>14</v>
      </c>
      <c r="S3770" s="38">
        <v>4</v>
      </c>
      <c r="T3770" s="36" t="s">
        <v>100</v>
      </c>
      <c r="U3770" s="36" t="s">
        <v>3099</v>
      </c>
    </row>
    <row r="3771" spans="10:21" x14ac:dyDescent="0.25">
      <c r="J3771" s="37">
        <v>43201</v>
      </c>
      <c r="K3771" s="36">
        <f t="shared" si="290"/>
        <v>2018</v>
      </c>
      <c r="L3771" s="36" t="str">
        <f t="shared" si="291"/>
        <v>April</v>
      </c>
      <c r="M3771" s="36">
        <f t="shared" si="292"/>
        <v>15</v>
      </c>
      <c r="N3771" s="36">
        <f t="shared" si="293"/>
        <v>11</v>
      </c>
      <c r="O3771" s="36" t="str">
        <f t="shared" si="294"/>
        <v>201815</v>
      </c>
      <c r="P3771" s="36" t="str">
        <f>CONCATENATE(K3771,MONTH(ExpensesDBTable[[#This Row],[Date]]))</f>
        <v>20184</v>
      </c>
      <c r="Q3771" s="36" t="s">
        <v>182</v>
      </c>
      <c r="R3771" s="36" t="s">
        <v>14</v>
      </c>
      <c r="S3771" s="38">
        <v>4.5999999999999996</v>
      </c>
      <c r="T3771" s="36" t="s">
        <v>100</v>
      </c>
      <c r="U3771" s="36" t="s">
        <v>2089</v>
      </c>
    </row>
    <row r="3772" spans="10:21" x14ac:dyDescent="0.25">
      <c r="J3772" s="37">
        <v>43202</v>
      </c>
      <c r="K3772" s="36">
        <f t="shared" si="290"/>
        <v>2018</v>
      </c>
      <c r="L3772" s="36" t="str">
        <f t="shared" si="291"/>
        <v>April</v>
      </c>
      <c r="M3772" s="36">
        <f t="shared" si="292"/>
        <v>15</v>
      </c>
      <c r="N3772" s="36">
        <f t="shared" si="293"/>
        <v>12</v>
      </c>
      <c r="O3772" s="36" t="str">
        <f t="shared" si="294"/>
        <v>201815</v>
      </c>
      <c r="P3772" s="36" t="str">
        <f>CONCATENATE(K3772,MONTH(ExpensesDBTable[[#This Row],[Date]]))</f>
        <v>20184</v>
      </c>
      <c r="Q3772" s="36" t="s">
        <v>182</v>
      </c>
      <c r="R3772" s="36" t="s">
        <v>14</v>
      </c>
      <c r="S3772" s="38">
        <v>7.6</v>
      </c>
      <c r="T3772" s="36" t="s">
        <v>100</v>
      </c>
      <c r="U3772" s="36" t="s">
        <v>3100</v>
      </c>
    </row>
    <row r="3773" spans="10:21" x14ac:dyDescent="0.25">
      <c r="J3773" s="37">
        <v>43202</v>
      </c>
      <c r="K3773" s="36">
        <f t="shared" si="290"/>
        <v>2018</v>
      </c>
      <c r="L3773" s="36" t="str">
        <f t="shared" si="291"/>
        <v>April</v>
      </c>
      <c r="M3773" s="36">
        <f t="shared" si="292"/>
        <v>15</v>
      </c>
      <c r="N3773" s="36">
        <f t="shared" si="293"/>
        <v>12</v>
      </c>
      <c r="O3773" s="36" t="str">
        <f t="shared" si="294"/>
        <v>201815</v>
      </c>
      <c r="P3773" s="36" t="str">
        <f>CONCATENATE(K3773,MONTH(ExpensesDBTable[[#This Row],[Date]]))</f>
        <v>20184</v>
      </c>
      <c r="Q3773" s="36" t="s">
        <v>108</v>
      </c>
      <c r="R3773" s="36" t="s">
        <v>14</v>
      </c>
      <c r="S3773" s="38">
        <v>14.77</v>
      </c>
      <c r="T3773" s="36" t="s">
        <v>100</v>
      </c>
      <c r="U3773" s="36" t="s">
        <v>3101</v>
      </c>
    </row>
    <row r="3774" spans="10:21" x14ac:dyDescent="0.25">
      <c r="J3774" s="37">
        <v>43203</v>
      </c>
      <c r="K3774" s="36">
        <f t="shared" si="290"/>
        <v>2018</v>
      </c>
      <c r="L3774" s="36" t="str">
        <f t="shared" si="291"/>
        <v>April</v>
      </c>
      <c r="M3774" s="36">
        <f t="shared" si="292"/>
        <v>15</v>
      </c>
      <c r="N3774" s="36">
        <f t="shared" si="293"/>
        <v>13</v>
      </c>
      <c r="O3774" s="36" t="str">
        <f t="shared" si="294"/>
        <v>201815</v>
      </c>
      <c r="P3774" s="36" t="str">
        <f>CONCATENATE(K3774,MONTH(ExpensesDBTable[[#This Row],[Date]]))</f>
        <v>20184</v>
      </c>
      <c r="Q3774" s="36" t="s">
        <v>2848</v>
      </c>
      <c r="R3774" s="36" t="s">
        <v>23</v>
      </c>
      <c r="S3774" s="38">
        <v>80</v>
      </c>
      <c r="T3774" s="36" t="s">
        <v>106</v>
      </c>
      <c r="U3774" s="36" t="s">
        <v>1492</v>
      </c>
    </row>
    <row r="3775" spans="10:21" x14ac:dyDescent="0.25">
      <c r="J3775" s="37">
        <v>43203</v>
      </c>
      <c r="K3775" s="36">
        <f t="shared" si="290"/>
        <v>2018</v>
      </c>
      <c r="L3775" s="36" t="str">
        <f t="shared" si="291"/>
        <v>April</v>
      </c>
      <c r="M3775" s="36">
        <f t="shared" si="292"/>
        <v>15</v>
      </c>
      <c r="N3775" s="36">
        <f t="shared" si="293"/>
        <v>13</v>
      </c>
      <c r="O3775" s="36" t="str">
        <f t="shared" si="294"/>
        <v>201815</v>
      </c>
      <c r="P3775" s="36" t="str">
        <f>CONCATENATE(K3775,MONTH(ExpensesDBTable[[#This Row],[Date]]))</f>
        <v>20184</v>
      </c>
      <c r="Q3775" s="36" t="s">
        <v>122</v>
      </c>
      <c r="R3775" s="36" t="s">
        <v>11</v>
      </c>
      <c r="S3775" s="38">
        <v>33.950000000000003</v>
      </c>
      <c r="T3775" s="36" t="s">
        <v>100</v>
      </c>
      <c r="U3775" s="36" t="s">
        <v>2738</v>
      </c>
    </row>
    <row r="3776" spans="10:21" x14ac:dyDescent="0.25">
      <c r="J3776" s="37">
        <v>43203</v>
      </c>
      <c r="K3776" s="36">
        <f t="shared" si="290"/>
        <v>2018</v>
      </c>
      <c r="L3776" s="36" t="str">
        <f t="shared" si="291"/>
        <v>April</v>
      </c>
      <c r="M3776" s="36">
        <f t="shared" si="292"/>
        <v>15</v>
      </c>
      <c r="N3776" s="36">
        <f t="shared" si="293"/>
        <v>13</v>
      </c>
      <c r="O3776" s="36" t="str">
        <f t="shared" si="294"/>
        <v>201815</v>
      </c>
      <c r="P3776" s="36" t="str">
        <f>CONCATENATE(K3776,MONTH(ExpensesDBTable[[#This Row],[Date]]))</f>
        <v>20184</v>
      </c>
      <c r="Q3776" s="36" t="s">
        <v>119</v>
      </c>
      <c r="R3776" s="36" t="s">
        <v>14</v>
      </c>
      <c r="S3776" s="38">
        <v>6.01</v>
      </c>
      <c r="T3776" s="36" t="s">
        <v>100</v>
      </c>
      <c r="U3776" s="36" t="s">
        <v>3102</v>
      </c>
    </row>
    <row r="3777" spans="10:21" x14ac:dyDescent="0.25">
      <c r="J3777" s="37">
        <v>43203</v>
      </c>
      <c r="K3777" s="36">
        <f t="shared" si="290"/>
        <v>2018</v>
      </c>
      <c r="L3777" s="36" t="str">
        <f t="shared" si="291"/>
        <v>April</v>
      </c>
      <c r="M3777" s="36">
        <f t="shared" si="292"/>
        <v>15</v>
      </c>
      <c r="N3777" s="36">
        <f t="shared" si="293"/>
        <v>13</v>
      </c>
      <c r="O3777" s="36" t="str">
        <f t="shared" si="294"/>
        <v>201815</v>
      </c>
      <c r="P3777" s="36" t="str">
        <f>CONCATENATE(K3777,MONTH(ExpensesDBTable[[#This Row],[Date]]))</f>
        <v>20184</v>
      </c>
      <c r="Q3777" s="36" t="s">
        <v>1051</v>
      </c>
      <c r="R3777" s="36" t="s">
        <v>14</v>
      </c>
      <c r="S3777" s="38">
        <v>17.14</v>
      </c>
      <c r="T3777" s="36" t="s">
        <v>100</v>
      </c>
      <c r="U3777" s="36" t="s">
        <v>3103</v>
      </c>
    </row>
    <row r="3778" spans="10:21" x14ac:dyDescent="0.25">
      <c r="J3778" s="37">
        <v>43203</v>
      </c>
      <c r="K3778" s="36">
        <f t="shared" si="290"/>
        <v>2018</v>
      </c>
      <c r="L3778" s="36" t="str">
        <f t="shared" si="291"/>
        <v>April</v>
      </c>
      <c r="M3778" s="36">
        <f t="shared" si="292"/>
        <v>15</v>
      </c>
      <c r="N3778" s="36">
        <f t="shared" si="293"/>
        <v>13</v>
      </c>
      <c r="O3778" s="36" t="str">
        <f t="shared" si="294"/>
        <v>201815</v>
      </c>
      <c r="P3778" s="36" t="str">
        <f>CONCATENATE(K3778,MONTH(ExpensesDBTable[[#This Row],[Date]]))</f>
        <v>20184</v>
      </c>
      <c r="Q3778" s="36" t="s">
        <v>199</v>
      </c>
      <c r="R3778" s="36" t="s">
        <v>14</v>
      </c>
      <c r="S3778" s="38">
        <v>14.5</v>
      </c>
      <c r="T3778" s="36" t="s">
        <v>100</v>
      </c>
      <c r="U3778" s="36" t="s">
        <v>3104</v>
      </c>
    </row>
    <row r="3779" spans="10:21" x14ac:dyDescent="0.25">
      <c r="J3779" s="37">
        <v>43204</v>
      </c>
      <c r="K3779" s="36">
        <f t="shared" si="290"/>
        <v>2018</v>
      </c>
      <c r="L3779" s="36" t="str">
        <f t="shared" si="291"/>
        <v>April</v>
      </c>
      <c r="M3779" s="36">
        <f t="shared" si="292"/>
        <v>15</v>
      </c>
      <c r="N3779" s="36">
        <f t="shared" si="293"/>
        <v>14</v>
      </c>
      <c r="O3779" s="36" t="str">
        <f t="shared" si="294"/>
        <v>201815</v>
      </c>
      <c r="P3779" s="36" t="str">
        <f>CONCATENATE(K3779,MONTH(ExpensesDBTable[[#This Row],[Date]]))</f>
        <v>20184</v>
      </c>
      <c r="Q3779" s="36" t="s">
        <v>1238</v>
      </c>
      <c r="R3779" s="36" t="s">
        <v>22</v>
      </c>
      <c r="S3779" s="38">
        <v>48.13</v>
      </c>
      <c r="T3779" s="36" t="s">
        <v>106</v>
      </c>
      <c r="U3779" s="36" t="s">
        <v>2274</v>
      </c>
    </row>
    <row r="3780" spans="10:21" x14ac:dyDescent="0.25">
      <c r="J3780" s="37">
        <v>43204</v>
      </c>
      <c r="K3780" s="36">
        <f t="shared" si="290"/>
        <v>2018</v>
      </c>
      <c r="L3780" s="36" t="str">
        <f t="shared" si="291"/>
        <v>April</v>
      </c>
      <c r="M3780" s="36">
        <f t="shared" si="292"/>
        <v>15</v>
      </c>
      <c r="N3780" s="36">
        <f t="shared" si="293"/>
        <v>14</v>
      </c>
      <c r="O3780" s="36" t="str">
        <f t="shared" si="294"/>
        <v>201815</v>
      </c>
      <c r="P3780" s="36" t="str">
        <f>CONCATENATE(K3780,MONTH(ExpensesDBTable[[#This Row],[Date]]))</f>
        <v>20184</v>
      </c>
      <c r="Q3780" s="36" t="s">
        <v>456</v>
      </c>
      <c r="R3780" s="36" t="s">
        <v>14</v>
      </c>
      <c r="S3780" s="38">
        <v>24.4</v>
      </c>
      <c r="T3780" s="36" t="s">
        <v>100</v>
      </c>
      <c r="U3780" s="36" t="s">
        <v>3105</v>
      </c>
    </row>
    <row r="3781" spans="10:21" x14ac:dyDescent="0.25">
      <c r="J3781" s="37">
        <v>43204</v>
      </c>
      <c r="K3781" s="36">
        <f t="shared" si="290"/>
        <v>2018</v>
      </c>
      <c r="L3781" s="36" t="str">
        <f t="shared" si="291"/>
        <v>April</v>
      </c>
      <c r="M3781" s="36">
        <f t="shared" si="292"/>
        <v>15</v>
      </c>
      <c r="N3781" s="36">
        <f t="shared" si="293"/>
        <v>14</v>
      </c>
      <c r="O3781" s="36" t="str">
        <f t="shared" si="294"/>
        <v>201815</v>
      </c>
      <c r="P3781" s="36" t="str">
        <f>CONCATENATE(K3781,MONTH(ExpensesDBTable[[#This Row],[Date]]))</f>
        <v>20184</v>
      </c>
      <c r="Q3781" s="36" t="s">
        <v>456</v>
      </c>
      <c r="R3781" s="36" t="s">
        <v>18</v>
      </c>
      <c r="S3781" s="38">
        <v>35.93</v>
      </c>
      <c r="T3781" s="36" t="s">
        <v>106</v>
      </c>
      <c r="U3781" s="36" t="s">
        <v>3106</v>
      </c>
    </row>
    <row r="3782" spans="10:21" x14ac:dyDescent="0.25">
      <c r="J3782" s="37">
        <v>43204</v>
      </c>
      <c r="K3782" s="36">
        <f t="shared" si="290"/>
        <v>2018</v>
      </c>
      <c r="L3782" s="36" t="str">
        <f t="shared" si="291"/>
        <v>April</v>
      </c>
      <c r="M3782" s="36">
        <f t="shared" si="292"/>
        <v>15</v>
      </c>
      <c r="N3782" s="36">
        <f t="shared" si="293"/>
        <v>14</v>
      </c>
      <c r="O3782" s="36" t="str">
        <f t="shared" si="294"/>
        <v>201815</v>
      </c>
      <c r="P3782" s="36" t="str">
        <f>CONCATENATE(K3782,MONTH(ExpensesDBTable[[#This Row],[Date]]))</f>
        <v>20184</v>
      </c>
      <c r="Q3782" s="36" t="s">
        <v>108</v>
      </c>
      <c r="R3782" s="36" t="s">
        <v>14</v>
      </c>
      <c r="S3782" s="38">
        <v>3.74</v>
      </c>
      <c r="T3782" s="36" t="s">
        <v>100</v>
      </c>
      <c r="U3782" s="36" t="s">
        <v>3107</v>
      </c>
    </row>
    <row r="3783" spans="10:21" x14ac:dyDescent="0.25">
      <c r="J3783" s="37">
        <v>43205</v>
      </c>
      <c r="K3783" s="36">
        <f t="shared" si="290"/>
        <v>2018</v>
      </c>
      <c r="L3783" s="36" t="str">
        <f t="shared" si="291"/>
        <v>April</v>
      </c>
      <c r="M3783" s="36">
        <f t="shared" si="292"/>
        <v>15</v>
      </c>
      <c r="N3783" s="36">
        <f t="shared" si="293"/>
        <v>15</v>
      </c>
      <c r="O3783" s="36" t="str">
        <f t="shared" si="294"/>
        <v>201815</v>
      </c>
      <c r="P3783" s="36" t="str">
        <f>CONCATENATE(K3783,MONTH(ExpensesDBTable[[#This Row],[Date]]))</f>
        <v>20184</v>
      </c>
      <c r="Q3783" s="36" t="s">
        <v>108</v>
      </c>
      <c r="R3783" s="36" t="s">
        <v>14</v>
      </c>
      <c r="S3783" s="38">
        <v>8.26</v>
      </c>
      <c r="T3783" s="36" t="s">
        <v>100</v>
      </c>
      <c r="U3783" s="36" t="s">
        <v>159</v>
      </c>
    </row>
    <row r="3784" spans="10:21" x14ac:dyDescent="0.25">
      <c r="J3784" s="37">
        <v>43205</v>
      </c>
      <c r="K3784" s="36">
        <f t="shared" si="290"/>
        <v>2018</v>
      </c>
      <c r="L3784" s="36" t="str">
        <f t="shared" si="291"/>
        <v>April</v>
      </c>
      <c r="M3784" s="36">
        <f t="shared" si="292"/>
        <v>15</v>
      </c>
      <c r="N3784" s="36">
        <f t="shared" si="293"/>
        <v>15</v>
      </c>
      <c r="O3784" s="36" t="str">
        <f t="shared" si="294"/>
        <v>201815</v>
      </c>
      <c r="P3784" s="36" t="str">
        <f>CONCATENATE(K3784,MONTH(ExpensesDBTable[[#This Row],[Date]]))</f>
        <v>20184</v>
      </c>
      <c r="Q3784" s="36" t="s">
        <v>182</v>
      </c>
      <c r="R3784" s="36" t="s">
        <v>14</v>
      </c>
      <c r="S3784" s="38">
        <v>2.79</v>
      </c>
      <c r="T3784" s="36" t="s">
        <v>100</v>
      </c>
      <c r="U3784" s="36" t="s">
        <v>1085</v>
      </c>
    </row>
    <row r="3785" spans="10:21" x14ac:dyDescent="0.25">
      <c r="J3785" s="37">
        <v>43205</v>
      </c>
      <c r="K3785" s="36">
        <f t="shared" si="290"/>
        <v>2018</v>
      </c>
      <c r="L3785" s="36" t="str">
        <f t="shared" si="291"/>
        <v>April</v>
      </c>
      <c r="M3785" s="36">
        <f t="shared" si="292"/>
        <v>15</v>
      </c>
      <c r="N3785" s="36">
        <f t="shared" si="293"/>
        <v>15</v>
      </c>
      <c r="O3785" s="36" t="str">
        <f t="shared" si="294"/>
        <v>201815</v>
      </c>
      <c r="P3785" s="36" t="str">
        <f>CONCATENATE(K3785,MONTH(ExpensesDBTable[[#This Row],[Date]]))</f>
        <v>20184</v>
      </c>
      <c r="Q3785" s="36" t="s">
        <v>182</v>
      </c>
      <c r="R3785" s="36" t="s">
        <v>17</v>
      </c>
      <c r="S3785" s="38">
        <v>8.5</v>
      </c>
      <c r="T3785" s="36" t="s">
        <v>106</v>
      </c>
      <c r="U3785" s="36" t="s">
        <v>1504</v>
      </c>
    </row>
    <row r="3786" spans="10:21" x14ac:dyDescent="0.25">
      <c r="J3786" s="37">
        <v>43205</v>
      </c>
      <c r="K3786" s="36">
        <f t="shared" si="290"/>
        <v>2018</v>
      </c>
      <c r="L3786" s="36" t="str">
        <f t="shared" si="291"/>
        <v>April</v>
      </c>
      <c r="M3786" s="36">
        <f t="shared" si="292"/>
        <v>15</v>
      </c>
      <c r="N3786" s="36">
        <f t="shared" si="293"/>
        <v>15</v>
      </c>
      <c r="O3786" s="36" t="str">
        <f t="shared" si="294"/>
        <v>201815</v>
      </c>
      <c r="P3786" s="36" t="str">
        <f>CONCATENATE(K3786,MONTH(ExpensesDBTable[[#This Row],[Date]]))</f>
        <v>20184</v>
      </c>
      <c r="Q3786" s="36" t="s">
        <v>1051</v>
      </c>
      <c r="R3786" s="36" t="s">
        <v>14</v>
      </c>
      <c r="S3786" s="38">
        <v>9.51</v>
      </c>
      <c r="T3786" s="36" t="s">
        <v>100</v>
      </c>
      <c r="U3786" s="36" t="s">
        <v>3108</v>
      </c>
    </row>
    <row r="3787" spans="10:21" x14ac:dyDescent="0.25">
      <c r="J3787" s="37">
        <v>43205</v>
      </c>
      <c r="K3787" s="36">
        <f t="shared" ref="K3787:K3850" si="295">YEAR(J3787)</f>
        <v>2018</v>
      </c>
      <c r="L3787" s="36" t="str">
        <f t="shared" ref="L3787:L3850" si="296">TEXT(DATE(1,MONTH(J3787),1),"MMMM")</f>
        <v>April</v>
      </c>
      <c r="M3787" s="36">
        <f t="shared" ref="M3787:M3850" si="297">WEEKNUM(J3787,2)</f>
        <v>15</v>
      </c>
      <c r="N3787" s="36">
        <f t="shared" ref="N3787:N3850" si="298">DAY(J3787)</f>
        <v>15</v>
      </c>
      <c r="O3787" s="36" t="str">
        <f t="shared" ref="O3787:O3850" si="299">CONCATENATE(K3787,M3787)</f>
        <v>201815</v>
      </c>
      <c r="P3787" s="36" t="str">
        <f>CONCATENATE(K3787,MONTH(ExpensesDBTable[[#This Row],[Date]]))</f>
        <v>20184</v>
      </c>
      <c r="Q3787" s="36" t="s">
        <v>3109</v>
      </c>
      <c r="R3787" s="36" t="s">
        <v>24</v>
      </c>
      <c r="S3787" s="38">
        <v>142</v>
      </c>
      <c r="T3787" s="36" t="s">
        <v>106</v>
      </c>
      <c r="U3787" s="36" t="s">
        <v>3110</v>
      </c>
    </row>
    <row r="3788" spans="10:21" x14ac:dyDescent="0.25">
      <c r="J3788" s="37">
        <v>43205</v>
      </c>
      <c r="K3788" s="36">
        <f t="shared" si="295"/>
        <v>2018</v>
      </c>
      <c r="L3788" s="36" t="str">
        <f t="shared" si="296"/>
        <v>April</v>
      </c>
      <c r="M3788" s="36">
        <f t="shared" si="297"/>
        <v>15</v>
      </c>
      <c r="N3788" s="36">
        <f t="shared" si="298"/>
        <v>15</v>
      </c>
      <c r="O3788" s="36" t="str">
        <f t="shared" si="299"/>
        <v>201815</v>
      </c>
      <c r="P3788" s="36" t="str">
        <f>CONCATENATE(K3788,MONTH(ExpensesDBTable[[#This Row],[Date]]))</f>
        <v>20184</v>
      </c>
      <c r="Q3788" s="36" t="s">
        <v>3111</v>
      </c>
      <c r="R3788" s="36" t="s">
        <v>18</v>
      </c>
      <c r="S3788" s="38">
        <v>50.35</v>
      </c>
      <c r="T3788" s="36" t="s">
        <v>106</v>
      </c>
      <c r="U3788" s="36" t="s">
        <v>3112</v>
      </c>
    </row>
    <row r="3789" spans="10:21" x14ac:dyDescent="0.25">
      <c r="J3789" s="37">
        <v>43206</v>
      </c>
      <c r="K3789" s="36">
        <f t="shared" si="295"/>
        <v>2018</v>
      </c>
      <c r="L3789" s="36" t="str">
        <f t="shared" si="296"/>
        <v>April</v>
      </c>
      <c r="M3789" s="36">
        <f t="shared" si="297"/>
        <v>16</v>
      </c>
      <c r="N3789" s="36">
        <f t="shared" si="298"/>
        <v>16</v>
      </c>
      <c r="O3789" s="36" t="str">
        <f t="shared" si="299"/>
        <v>201816</v>
      </c>
      <c r="P3789" s="36" t="str">
        <f>CONCATENATE(K3789,MONTH(ExpensesDBTable[[#This Row],[Date]]))</f>
        <v>20184</v>
      </c>
      <c r="Q3789" s="36" t="s">
        <v>182</v>
      </c>
      <c r="R3789" s="36" t="s">
        <v>14</v>
      </c>
      <c r="S3789" s="38">
        <v>3.5</v>
      </c>
      <c r="T3789" s="36" t="s">
        <v>100</v>
      </c>
      <c r="U3789" s="36" t="s">
        <v>1392</v>
      </c>
    </row>
    <row r="3790" spans="10:21" x14ac:dyDescent="0.25">
      <c r="J3790" s="37">
        <v>43206</v>
      </c>
      <c r="K3790" s="36">
        <f t="shared" si="295"/>
        <v>2018</v>
      </c>
      <c r="L3790" s="36" t="str">
        <f t="shared" si="296"/>
        <v>April</v>
      </c>
      <c r="M3790" s="36">
        <f t="shared" si="297"/>
        <v>16</v>
      </c>
      <c r="N3790" s="36">
        <f t="shared" si="298"/>
        <v>16</v>
      </c>
      <c r="O3790" s="36" t="str">
        <f t="shared" si="299"/>
        <v>201816</v>
      </c>
      <c r="P3790" s="36" t="str">
        <f>CONCATENATE(K3790,MONTH(ExpensesDBTable[[#This Row],[Date]]))</f>
        <v>20184</v>
      </c>
      <c r="Q3790" s="36" t="s">
        <v>119</v>
      </c>
      <c r="R3790" s="36" t="s">
        <v>14</v>
      </c>
      <c r="S3790" s="38">
        <v>10.94</v>
      </c>
      <c r="T3790" s="36" t="s">
        <v>100</v>
      </c>
      <c r="U3790" s="36" t="s">
        <v>3113</v>
      </c>
    </row>
    <row r="3791" spans="10:21" x14ac:dyDescent="0.25">
      <c r="J3791" s="37">
        <v>43206</v>
      </c>
      <c r="K3791" s="36">
        <f t="shared" si="295"/>
        <v>2018</v>
      </c>
      <c r="L3791" s="36" t="str">
        <f t="shared" si="296"/>
        <v>April</v>
      </c>
      <c r="M3791" s="36">
        <f t="shared" si="297"/>
        <v>16</v>
      </c>
      <c r="N3791" s="36">
        <f t="shared" si="298"/>
        <v>16</v>
      </c>
      <c r="O3791" s="36" t="str">
        <f t="shared" si="299"/>
        <v>201816</v>
      </c>
      <c r="P3791" s="36" t="str">
        <f>CONCATENATE(K3791,MONTH(ExpensesDBTable[[#This Row],[Date]]))</f>
        <v>20184</v>
      </c>
      <c r="Q3791" s="36" t="s">
        <v>171</v>
      </c>
      <c r="R3791" s="36" t="s">
        <v>18</v>
      </c>
      <c r="S3791" s="38">
        <v>2</v>
      </c>
      <c r="T3791" s="36" t="s">
        <v>100</v>
      </c>
      <c r="U3791" s="36" t="s">
        <v>3076</v>
      </c>
    </row>
    <row r="3792" spans="10:21" x14ac:dyDescent="0.25">
      <c r="J3792" s="37">
        <v>43206</v>
      </c>
      <c r="K3792" s="36">
        <f t="shared" si="295"/>
        <v>2018</v>
      </c>
      <c r="L3792" s="36" t="str">
        <f t="shared" si="296"/>
        <v>April</v>
      </c>
      <c r="M3792" s="36">
        <f t="shared" si="297"/>
        <v>16</v>
      </c>
      <c r="N3792" s="36">
        <f t="shared" si="298"/>
        <v>16</v>
      </c>
      <c r="O3792" s="36" t="str">
        <f t="shared" si="299"/>
        <v>201816</v>
      </c>
      <c r="P3792" s="36" t="str">
        <f>CONCATENATE(K3792,MONTH(ExpensesDBTable[[#This Row],[Date]]))</f>
        <v>20184</v>
      </c>
      <c r="Q3792" s="36" t="s">
        <v>1051</v>
      </c>
      <c r="R3792" s="36" t="s">
        <v>14</v>
      </c>
      <c r="S3792" s="38">
        <v>13.3</v>
      </c>
      <c r="T3792" s="36" t="s">
        <v>100</v>
      </c>
      <c r="U3792" s="36" t="s">
        <v>3114</v>
      </c>
    </row>
    <row r="3793" spans="10:21" x14ac:dyDescent="0.25">
      <c r="J3793" s="37">
        <v>43207</v>
      </c>
      <c r="K3793" s="36">
        <f t="shared" si="295"/>
        <v>2018</v>
      </c>
      <c r="L3793" s="36" t="str">
        <f t="shared" si="296"/>
        <v>April</v>
      </c>
      <c r="M3793" s="36">
        <f t="shared" si="297"/>
        <v>16</v>
      </c>
      <c r="N3793" s="36">
        <f t="shared" si="298"/>
        <v>17</v>
      </c>
      <c r="O3793" s="36" t="str">
        <f t="shared" si="299"/>
        <v>201816</v>
      </c>
      <c r="P3793" s="36" t="str">
        <f>CONCATENATE(K3793,MONTH(ExpensesDBTable[[#This Row],[Date]]))</f>
        <v>20184</v>
      </c>
      <c r="Q3793" s="36" t="s">
        <v>108</v>
      </c>
      <c r="R3793" s="36" t="s">
        <v>14</v>
      </c>
      <c r="S3793" s="38">
        <v>13.03</v>
      </c>
      <c r="T3793" s="36" t="s">
        <v>100</v>
      </c>
      <c r="U3793" s="36" t="s">
        <v>3115</v>
      </c>
    </row>
    <row r="3794" spans="10:21" x14ac:dyDescent="0.25">
      <c r="J3794" s="37">
        <v>43207</v>
      </c>
      <c r="K3794" s="36">
        <f t="shared" si="295"/>
        <v>2018</v>
      </c>
      <c r="L3794" s="36" t="str">
        <f t="shared" si="296"/>
        <v>April</v>
      </c>
      <c r="M3794" s="36">
        <f t="shared" si="297"/>
        <v>16</v>
      </c>
      <c r="N3794" s="36">
        <f t="shared" si="298"/>
        <v>17</v>
      </c>
      <c r="O3794" s="36" t="str">
        <f t="shared" si="299"/>
        <v>201816</v>
      </c>
      <c r="P3794" s="36" t="str">
        <f>CONCATENATE(K3794,MONTH(ExpensesDBTable[[#This Row],[Date]]))</f>
        <v>20184</v>
      </c>
      <c r="Q3794" s="36" t="s">
        <v>1059</v>
      </c>
      <c r="R3794" s="36" t="s">
        <v>17</v>
      </c>
      <c r="S3794" s="38">
        <v>269.39999999999998</v>
      </c>
      <c r="T3794" s="36" t="s">
        <v>106</v>
      </c>
      <c r="U3794" s="36" t="s">
        <v>17</v>
      </c>
    </row>
    <row r="3795" spans="10:21" x14ac:dyDescent="0.25">
      <c r="J3795" s="37">
        <v>43207</v>
      </c>
      <c r="K3795" s="36">
        <f t="shared" si="295"/>
        <v>2018</v>
      </c>
      <c r="L3795" s="36" t="str">
        <f t="shared" si="296"/>
        <v>April</v>
      </c>
      <c r="M3795" s="36">
        <f t="shared" si="297"/>
        <v>16</v>
      </c>
      <c r="N3795" s="36">
        <f t="shared" si="298"/>
        <v>17</v>
      </c>
      <c r="O3795" s="36" t="str">
        <f t="shared" si="299"/>
        <v>201816</v>
      </c>
      <c r="P3795" s="36" t="str">
        <f>CONCATENATE(K3795,MONTH(ExpensesDBTable[[#This Row],[Date]]))</f>
        <v>20184</v>
      </c>
      <c r="Q3795" s="36" t="s">
        <v>105</v>
      </c>
      <c r="R3795" s="36" t="s">
        <v>18</v>
      </c>
      <c r="S3795" s="38">
        <v>8.5</v>
      </c>
      <c r="T3795" s="36" t="s">
        <v>106</v>
      </c>
      <c r="U3795" s="36" t="s">
        <v>3116</v>
      </c>
    </row>
    <row r="3796" spans="10:21" x14ac:dyDescent="0.25">
      <c r="J3796" s="37">
        <v>43208</v>
      </c>
      <c r="K3796" s="36">
        <f t="shared" si="295"/>
        <v>2018</v>
      </c>
      <c r="L3796" s="36" t="str">
        <f t="shared" si="296"/>
        <v>April</v>
      </c>
      <c r="M3796" s="36">
        <f t="shared" si="297"/>
        <v>16</v>
      </c>
      <c r="N3796" s="36">
        <f t="shared" si="298"/>
        <v>18</v>
      </c>
      <c r="O3796" s="36" t="str">
        <f t="shared" si="299"/>
        <v>201816</v>
      </c>
      <c r="P3796" s="36" t="str">
        <f>CONCATENATE(K3796,MONTH(ExpensesDBTable[[#This Row],[Date]]))</f>
        <v>20184</v>
      </c>
      <c r="Q3796" s="36" t="s">
        <v>182</v>
      </c>
      <c r="R3796" s="36" t="s">
        <v>14</v>
      </c>
      <c r="S3796" s="38">
        <v>8</v>
      </c>
      <c r="T3796" s="36" t="s">
        <v>100</v>
      </c>
      <c r="U3796" s="36" t="s">
        <v>1153</v>
      </c>
    </row>
    <row r="3797" spans="10:21" x14ac:dyDescent="0.25">
      <c r="J3797" s="37">
        <v>43208</v>
      </c>
      <c r="K3797" s="36">
        <f t="shared" si="295"/>
        <v>2018</v>
      </c>
      <c r="L3797" s="36" t="str">
        <f t="shared" si="296"/>
        <v>April</v>
      </c>
      <c r="M3797" s="36">
        <f t="shared" si="297"/>
        <v>16</v>
      </c>
      <c r="N3797" s="36">
        <f t="shared" si="298"/>
        <v>18</v>
      </c>
      <c r="O3797" s="36" t="str">
        <f t="shared" si="299"/>
        <v>201816</v>
      </c>
      <c r="P3797" s="36" t="str">
        <f>CONCATENATE(K3797,MONTH(ExpensesDBTable[[#This Row],[Date]]))</f>
        <v>20184</v>
      </c>
      <c r="Q3797" s="36" t="s">
        <v>1192</v>
      </c>
      <c r="R3797" s="36" t="s">
        <v>21</v>
      </c>
      <c r="S3797" s="38">
        <v>1520</v>
      </c>
      <c r="T3797" s="36" t="s">
        <v>106</v>
      </c>
      <c r="U3797" s="36" t="s">
        <v>3117</v>
      </c>
    </row>
    <row r="3798" spans="10:21" x14ac:dyDescent="0.25">
      <c r="J3798" s="37">
        <v>43209</v>
      </c>
      <c r="K3798" s="36">
        <f t="shared" si="295"/>
        <v>2018</v>
      </c>
      <c r="L3798" s="36" t="str">
        <f t="shared" si="296"/>
        <v>April</v>
      </c>
      <c r="M3798" s="36">
        <f t="shared" si="297"/>
        <v>16</v>
      </c>
      <c r="N3798" s="36">
        <f t="shared" si="298"/>
        <v>19</v>
      </c>
      <c r="O3798" s="36" t="str">
        <f t="shared" si="299"/>
        <v>201816</v>
      </c>
      <c r="P3798" s="36" t="str">
        <f>CONCATENATE(K3798,MONTH(ExpensesDBTable[[#This Row],[Date]]))</f>
        <v>20184</v>
      </c>
      <c r="Q3798" s="36" t="s">
        <v>119</v>
      </c>
      <c r="R3798" s="36" t="s">
        <v>14</v>
      </c>
      <c r="S3798" s="38">
        <v>14.95</v>
      </c>
      <c r="T3798" s="36" t="s">
        <v>100</v>
      </c>
      <c r="U3798" s="36" t="s">
        <v>3118</v>
      </c>
    </row>
    <row r="3799" spans="10:21" x14ac:dyDescent="0.25">
      <c r="J3799" s="37">
        <v>43210</v>
      </c>
      <c r="K3799" s="36">
        <f t="shared" si="295"/>
        <v>2018</v>
      </c>
      <c r="L3799" s="36" t="str">
        <f t="shared" si="296"/>
        <v>April</v>
      </c>
      <c r="M3799" s="36">
        <f t="shared" si="297"/>
        <v>16</v>
      </c>
      <c r="N3799" s="36">
        <f t="shared" si="298"/>
        <v>20</v>
      </c>
      <c r="O3799" s="36" t="str">
        <f t="shared" si="299"/>
        <v>201816</v>
      </c>
      <c r="P3799" s="36" t="str">
        <f>CONCATENATE(K3799,MONTH(ExpensesDBTable[[#This Row],[Date]]))</f>
        <v>20184</v>
      </c>
      <c r="Q3799" s="36" t="s">
        <v>199</v>
      </c>
      <c r="R3799" s="36" t="s">
        <v>14</v>
      </c>
      <c r="S3799" s="38">
        <v>14.5</v>
      </c>
      <c r="T3799" s="36" t="s">
        <v>100</v>
      </c>
      <c r="U3799" s="36" t="s">
        <v>3119</v>
      </c>
    </row>
    <row r="3800" spans="10:21" x14ac:dyDescent="0.25">
      <c r="J3800" s="37">
        <v>43210</v>
      </c>
      <c r="K3800" s="36">
        <f t="shared" si="295"/>
        <v>2018</v>
      </c>
      <c r="L3800" s="36" t="str">
        <f t="shared" si="296"/>
        <v>April</v>
      </c>
      <c r="M3800" s="36">
        <f t="shared" si="297"/>
        <v>16</v>
      </c>
      <c r="N3800" s="36">
        <f t="shared" si="298"/>
        <v>20</v>
      </c>
      <c r="O3800" s="36" t="str">
        <f t="shared" si="299"/>
        <v>201816</v>
      </c>
      <c r="P3800" s="36" t="str">
        <f>CONCATENATE(K3800,MONTH(ExpensesDBTable[[#This Row],[Date]]))</f>
        <v>20184</v>
      </c>
      <c r="Q3800" s="36" t="s">
        <v>182</v>
      </c>
      <c r="R3800" s="36" t="s">
        <v>14</v>
      </c>
      <c r="S3800" s="38">
        <v>7</v>
      </c>
      <c r="T3800" s="36" t="s">
        <v>100</v>
      </c>
      <c r="U3800" s="36" t="s">
        <v>1872</v>
      </c>
    </row>
    <row r="3801" spans="10:21" x14ac:dyDescent="0.25">
      <c r="J3801" s="37">
        <v>43210</v>
      </c>
      <c r="K3801" s="36">
        <f t="shared" si="295"/>
        <v>2018</v>
      </c>
      <c r="L3801" s="36" t="str">
        <f t="shared" si="296"/>
        <v>April</v>
      </c>
      <c r="M3801" s="36">
        <f t="shared" si="297"/>
        <v>16</v>
      </c>
      <c r="N3801" s="36">
        <f t="shared" si="298"/>
        <v>20</v>
      </c>
      <c r="O3801" s="36" t="str">
        <f t="shared" si="299"/>
        <v>201816</v>
      </c>
      <c r="P3801" s="36" t="str">
        <f>CONCATENATE(K3801,MONTH(ExpensesDBTable[[#This Row],[Date]]))</f>
        <v>20184</v>
      </c>
      <c r="Q3801" s="36" t="s">
        <v>119</v>
      </c>
      <c r="R3801" s="36" t="s">
        <v>14</v>
      </c>
      <c r="S3801" s="38">
        <v>17.239999999999998</v>
      </c>
      <c r="T3801" s="36" t="s">
        <v>100</v>
      </c>
      <c r="U3801" s="36" t="s">
        <v>3120</v>
      </c>
    </row>
    <row r="3802" spans="10:21" x14ac:dyDescent="0.25">
      <c r="J3802" s="37">
        <v>43210</v>
      </c>
      <c r="K3802" s="36">
        <f t="shared" si="295"/>
        <v>2018</v>
      </c>
      <c r="L3802" s="36" t="str">
        <f t="shared" si="296"/>
        <v>April</v>
      </c>
      <c r="M3802" s="36">
        <f t="shared" si="297"/>
        <v>16</v>
      </c>
      <c r="N3802" s="36">
        <f t="shared" si="298"/>
        <v>20</v>
      </c>
      <c r="O3802" s="36" t="str">
        <f t="shared" si="299"/>
        <v>201816</v>
      </c>
      <c r="P3802" s="36" t="str">
        <f>CONCATENATE(K3802,MONTH(ExpensesDBTable[[#This Row],[Date]]))</f>
        <v>20184</v>
      </c>
      <c r="Q3802" s="36" t="s">
        <v>182</v>
      </c>
      <c r="R3802" s="36" t="s">
        <v>14</v>
      </c>
      <c r="S3802" s="38">
        <v>6.5</v>
      </c>
      <c r="T3802" s="36" t="s">
        <v>100</v>
      </c>
      <c r="U3802" s="36" t="s">
        <v>2089</v>
      </c>
    </row>
    <row r="3803" spans="10:21" x14ac:dyDescent="0.25">
      <c r="J3803" s="37">
        <v>43211</v>
      </c>
      <c r="K3803" s="36">
        <f t="shared" si="295"/>
        <v>2018</v>
      </c>
      <c r="L3803" s="36" t="str">
        <f t="shared" si="296"/>
        <v>April</v>
      </c>
      <c r="M3803" s="36">
        <f t="shared" si="297"/>
        <v>16</v>
      </c>
      <c r="N3803" s="36">
        <f t="shared" si="298"/>
        <v>21</v>
      </c>
      <c r="O3803" s="36" t="str">
        <f t="shared" si="299"/>
        <v>201816</v>
      </c>
      <c r="P3803" s="36" t="str">
        <f>CONCATENATE(K3803,MONTH(ExpensesDBTable[[#This Row],[Date]]))</f>
        <v>20184</v>
      </c>
      <c r="Q3803" s="36" t="s">
        <v>1238</v>
      </c>
      <c r="R3803" s="36" t="s">
        <v>22</v>
      </c>
      <c r="S3803" s="38">
        <v>21.69</v>
      </c>
      <c r="T3803" s="36" t="s">
        <v>100</v>
      </c>
      <c r="U3803" s="36" t="s">
        <v>1238</v>
      </c>
    </row>
    <row r="3804" spans="10:21" x14ac:dyDescent="0.25">
      <c r="J3804" s="37">
        <v>43212</v>
      </c>
      <c r="K3804" s="36">
        <f t="shared" si="295"/>
        <v>2018</v>
      </c>
      <c r="L3804" s="36" t="str">
        <f t="shared" si="296"/>
        <v>April</v>
      </c>
      <c r="M3804" s="36">
        <f t="shared" si="297"/>
        <v>16</v>
      </c>
      <c r="N3804" s="36">
        <f t="shared" si="298"/>
        <v>22</v>
      </c>
      <c r="O3804" s="36" t="str">
        <f t="shared" si="299"/>
        <v>201816</v>
      </c>
      <c r="P3804" s="36" t="str">
        <f>CONCATENATE(K3804,MONTH(ExpensesDBTable[[#This Row],[Date]]))</f>
        <v>20184</v>
      </c>
      <c r="Q3804" s="36" t="s">
        <v>130</v>
      </c>
      <c r="R3804" s="36" t="s">
        <v>14</v>
      </c>
      <c r="S3804" s="38">
        <v>7</v>
      </c>
      <c r="T3804" s="36" t="s">
        <v>100</v>
      </c>
      <c r="U3804" s="36" t="s">
        <v>131</v>
      </c>
    </row>
    <row r="3805" spans="10:21" x14ac:dyDescent="0.25">
      <c r="J3805" s="37">
        <v>43212</v>
      </c>
      <c r="K3805" s="36">
        <f t="shared" si="295"/>
        <v>2018</v>
      </c>
      <c r="L3805" s="36" t="str">
        <f t="shared" si="296"/>
        <v>April</v>
      </c>
      <c r="M3805" s="36">
        <f t="shared" si="297"/>
        <v>16</v>
      </c>
      <c r="N3805" s="36">
        <f t="shared" si="298"/>
        <v>22</v>
      </c>
      <c r="O3805" s="36" t="str">
        <f t="shared" si="299"/>
        <v>201816</v>
      </c>
      <c r="P3805" s="36" t="str">
        <f>CONCATENATE(K3805,MONTH(ExpensesDBTable[[#This Row],[Date]]))</f>
        <v>20184</v>
      </c>
      <c r="Q3805" s="36" t="s">
        <v>592</v>
      </c>
      <c r="R3805" s="36" t="s">
        <v>14</v>
      </c>
      <c r="S3805" s="38">
        <v>11.81</v>
      </c>
      <c r="T3805" s="36" t="s">
        <v>100</v>
      </c>
      <c r="U3805" s="36" t="s">
        <v>3121</v>
      </c>
    </row>
    <row r="3806" spans="10:21" x14ac:dyDescent="0.25">
      <c r="J3806" s="37">
        <v>43212</v>
      </c>
      <c r="K3806" s="36">
        <f t="shared" si="295"/>
        <v>2018</v>
      </c>
      <c r="L3806" s="36" t="str">
        <f t="shared" si="296"/>
        <v>April</v>
      </c>
      <c r="M3806" s="36">
        <f t="shared" si="297"/>
        <v>16</v>
      </c>
      <c r="N3806" s="36">
        <f t="shared" si="298"/>
        <v>22</v>
      </c>
      <c r="O3806" s="36" t="str">
        <f t="shared" si="299"/>
        <v>201816</v>
      </c>
      <c r="P3806" s="36" t="str">
        <f>CONCATENATE(K3806,MONTH(ExpensesDBTable[[#This Row],[Date]]))</f>
        <v>20184</v>
      </c>
      <c r="Q3806" s="36" t="s">
        <v>1051</v>
      </c>
      <c r="R3806" s="36" t="s">
        <v>14</v>
      </c>
      <c r="S3806" s="38">
        <v>8.27</v>
      </c>
      <c r="T3806" s="36" t="s">
        <v>100</v>
      </c>
      <c r="U3806" s="36" t="s">
        <v>3122</v>
      </c>
    </row>
    <row r="3807" spans="10:21" x14ac:dyDescent="0.25">
      <c r="J3807" s="37">
        <v>43212</v>
      </c>
      <c r="K3807" s="36">
        <f t="shared" si="295"/>
        <v>2018</v>
      </c>
      <c r="L3807" s="36" t="str">
        <f t="shared" si="296"/>
        <v>April</v>
      </c>
      <c r="M3807" s="36">
        <f t="shared" si="297"/>
        <v>16</v>
      </c>
      <c r="N3807" s="36">
        <f t="shared" si="298"/>
        <v>22</v>
      </c>
      <c r="O3807" s="36" t="str">
        <f t="shared" si="299"/>
        <v>201816</v>
      </c>
      <c r="P3807" s="36" t="str">
        <f>CONCATENATE(K3807,MONTH(ExpensesDBTable[[#This Row],[Date]]))</f>
        <v>20184</v>
      </c>
      <c r="Q3807" s="36" t="s">
        <v>119</v>
      </c>
      <c r="R3807" s="36" t="s">
        <v>14</v>
      </c>
      <c r="S3807" s="38">
        <v>6.51</v>
      </c>
      <c r="T3807" s="36" t="s">
        <v>100</v>
      </c>
      <c r="U3807" s="36" t="s">
        <v>3123</v>
      </c>
    </row>
    <row r="3808" spans="10:21" x14ac:dyDescent="0.25">
      <c r="J3808" s="37">
        <v>43212</v>
      </c>
      <c r="K3808" s="36">
        <f t="shared" si="295"/>
        <v>2018</v>
      </c>
      <c r="L3808" s="36" t="str">
        <f t="shared" si="296"/>
        <v>April</v>
      </c>
      <c r="M3808" s="36">
        <f t="shared" si="297"/>
        <v>16</v>
      </c>
      <c r="N3808" s="36">
        <f t="shared" si="298"/>
        <v>22</v>
      </c>
      <c r="O3808" s="36" t="str">
        <f t="shared" si="299"/>
        <v>201816</v>
      </c>
      <c r="P3808" s="36" t="str">
        <f>CONCATENATE(K3808,MONTH(ExpensesDBTable[[#This Row],[Date]]))</f>
        <v>20184</v>
      </c>
      <c r="Q3808" s="36" t="s">
        <v>119</v>
      </c>
      <c r="R3808" s="36" t="s">
        <v>14</v>
      </c>
      <c r="S3808" s="38">
        <v>7.8</v>
      </c>
      <c r="T3808" s="36" t="s">
        <v>100</v>
      </c>
      <c r="U3808" s="36" t="s">
        <v>2169</v>
      </c>
    </row>
    <row r="3809" spans="10:21" x14ac:dyDescent="0.25">
      <c r="J3809" s="37">
        <v>43212</v>
      </c>
      <c r="K3809" s="36">
        <f t="shared" si="295"/>
        <v>2018</v>
      </c>
      <c r="L3809" s="36" t="str">
        <f t="shared" si="296"/>
        <v>April</v>
      </c>
      <c r="M3809" s="36">
        <f t="shared" si="297"/>
        <v>16</v>
      </c>
      <c r="N3809" s="36">
        <f t="shared" si="298"/>
        <v>22</v>
      </c>
      <c r="O3809" s="36" t="str">
        <f t="shared" si="299"/>
        <v>201816</v>
      </c>
      <c r="P3809" s="36" t="str">
        <f>CONCATENATE(K3809,MONTH(ExpensesDBTable[[#This Row],[Date]]))</f>
        <v>20184</v>
      </c>
      <c r="Q3809" s="36" t="s">
        <v>108</v>
      </c>
      <c r="R3809" s="36" t="s">
        <v>14</v>
      </c>
      <c r="S3809" s="38">
        <v>5</v>
      </c>
      <c r="T3809" s="36" t="s">
        <v>100</v>
      </c>
      <c r="U3809" s="36" t="s">
        <v>2520</v>
      </c>
    </row>
    <row r="3810" spans="10:21" x14ac:dyDescent="0.25">
      <c r="J3810" s="37">
        <v>43212</v>
      </c>
      <c r="K3810" s="36">
        <f t="shared" si="295"/>
        <v>2018</v>
      </c>
      <c r="L3810" s="36" t="str">
        <f t="shared" si="296"/>
        <v>April</v>
      </c>
      <c r="M3810" s="36">
        <f t="shared" si="297"/>
        <v>16</v>
      </c>
      <c r="N3810" s="36">
        <f t="shared" si="298"/>
        <v>22</v>
      </c>
      <c r="O3810" s="36" t="str">
        <f t="shared" si="299"/>
        <v>201816</v>
      </c>
      <c r="P3810" s="36" t="str">
        <f>CONCATENATE(K3810,MONTH(ExpensesDBTable[[#This Row],[Date]]))</f>
        <v>20184</v>
      </c>
      <c r="Q3810" s="36" t="s">
        <v>122</v>
      </c>
      <c r="R3810" s="36" t="s">
        <v>11</v>
      </c>
      <c r="S3810" s="38">
        <v>15</v>
      </c>
      <c r="T3810" s="36" t="s">
        <v>100</v>
      </c>
      <c r="U3810" s="36" t="s">
        <v>481</v>
      </c>
    </row>
    <row r="3811" spans="10:21" x14ac:dyDescent="0.25">
      <c r="J3811" s="37">
        <v>43213</v>
      </c>
      <c r="K3811" s="36">
        <f t="shared" si="295"/>
        <v>2018</v>
      </c>
      <c r="L3811" s="36" t="str">
        <f t="shared" si="296"/>
        <v>April</v>
      </c>
      <c r="M3811" s="36">
        <f t="shared" si="297"/>
        <v>17</v>
      </c>
      <c r="N3811" s="36">
        <f t="shared" si="298"/>
        <v>23</v>
      </c>
      <c r="O3811" s="36" t="str">
        <f t="shared" si="299"/>
        <v>201817</v>
      </c>
      <c r="P3811" s="36" t="str">
        <f>CONCATENATE(K3811,MONTH(ExpensesDBTable[[#This Row],[Date]]))</f>
        <v>20184</v>
      </c>
      <c r="Q3811" s="36" t="s">
        <v>182</v>
      </c>
      <c r="R3811" s="36" t="s">
        <v>16</v>
      </c>
      <c r="S3811" s="38">
        <v>125.55</v>
      </c>
      <c r="T3811" s="36" t="s">
        <v>106</v>
      </c>
      <c r="U3811" s="36" t="s">
        <v>1867</v>
      </c>
    </row>
    <row r="3812" spans="10:21" x14ac:dyDescent="0.25">
      <c r="J3812" s="37">
        <v>43213</v>
      </c>
      <c r="K3812" s="36">
        <f t="shared" si="295"/>
        <v>2018</v>
      </c>
      <c r="L3812" s="36" t="str">
        <f t="shared" si="296"/>
        <v>April</v>
      </c>
      <c r="M3812" s="36">
        <f t="shared" si="297"/>
        <v>17</v>
      </c>
      <c r="N3812" s="36">
        <f t="shared" si="298"/>
        <v>23</v>
      </c>
      <c r="O3812" s="36" t="str">
        <f t="shared" si="299"/>
        <v>201817</v>
      </c>
      <c r="P3812" s="36" t="str">
        <f>CONCATENATE(K3812,MONTH(ExpensesDBTable[[#This Row],[Date]]))</f>
        <v>20184</v>
      </c>
      <c r="Q3812" s="36" t="s">
        <v>182</v>
      </c>
      <c r="R3812" s="36" t="s">
        <v>16</v>
      </c>
      <c r="S3812" s="38">
        <v>199.89</v>
      </c>
      <c r="T3812" s="36" t="s">
        <v>106</v>
      </c>
      <c r="U3812" s="36" t="s">
        <v>3124</v>
      </c>
    </row>
    <row r="3813" spans="10:21" x14ac:dyDescent="0.25">
      <c r="J3813" s="37">
        <v>43213</v>
      </c>
      <c r="K3813" s="36">
        <f t="shared" si="295"/>
        <v>2018</v>
      </c>
      <c r="L3813" s="36" t="str">
        <f t="shared" si="296"/>
        <v>April</v>
      </c>
      <c r="M3813" s="36">
        <f t="shared" si="297"/>
        <v>17</v>
      </c>
      <c r="N3813" s="36">
        <f t="shared" si="298"/>
        <v>23</v>
      </c>
      <c r="O3813" s="36" t="str">
        <f t="shared" si="299"/>
        <v>201817</v>
      </c>
      <c r="P3813" s="36" t="str">
        <f>CONCATENATE(K3813,MONTH(ExpensesDBTable[[#This Row],[Date]]))</f>
        <v>20184</v>
      </c>
      <c r="Q3813" s="36" t="s">
        <v>1476</v>
      </c>
      <c r="R3813" s="36" t="s">
        <v>23</v>
      </c>
      <c r="S3813" s="38">
        <v>13.99</v>
      </c>
      <c r="T3813" s="36" t="s">
        <v>106</v>
      </c>
      <c r="U3813" s="36" t="s">
        <v>3125</v>
      </c>
    </row>
    <row r="3814" spans="10:21" x14ac:dyDescent="0.25">
      <c r="J3814" s="37">
        <v>43213</v>
      </c>
      <c r="K3814" s="36">
        <f t="shared" si="295"/>
        <v>2018</v>
      </c>
      <c r="L3814" s="36" t="str">
        <f t="shared" si="296"/>
        <v>April</v>
      </c>
      <c r="M3814" s="36">
        <f t="shared" si="297"/>
        <v>17</v>
      </c>
      <c r="N3814" s="36">
        <f t="shared" si="298"/>
        <v>23</v>
      </c>
      <c r="O3814" s="36" t="str">
        <f t="shared" si="299"/>
        <v>201817</v>
      </c>
      <c r="P3814" s="36" t="str">
        <f>CONCATENATE(K3814,MONTH(ExpensesDBTable[[#This Row],[Date]]))</f>
        <v>20184</v>
      </c>
      <c r="Q3814" s="36" t="s">
        <v>145</v>
      </c>
      <c r="R3814" s="36" t="s">
        <v>23</v>
      </c>
      <c r="S3814" s="38">
        <v>109.36</v>
      </c>
      <c r="T3814" s="36" t="s">
        <v>106</v>
      </c>
      <c r="U3814" s="36" t="s">
        <v>1590</v>
      </c>
    </row>
    <row r="3815" spans="10:21" x14ac:dyDescent="0.25">
      <c r="J3815" s="37">
        <v>43215</v>
      </c>
      <c r="K3815" s="36">
        <f t="shared" si="295"/>
        <v>2018</v>
      </c>
      <c r="L3815" s="36" t="str">
        <f t="shared" si="296"/>
        <v>April</v>
      </c>
      <c r="M3815" s="36">
        <f t="shared" si="297"/>
        <v>17</v>
      </c>
      <c r="N3815" s="36">
        <f t="shared" si="298"/>
        <v>25</v>
      </c>
      <c r="O3815" s="36" t="str">
        <f t="shared" si="299"/>
        <v>201817</v>
      </c>
      <c r="P3815" s="36" t="str">
        <f>CONCATENATE(K3815,MONTH(ExpensesDBTable[[#This Row],[Date]]))</f>
        <v>20184</v>
      </c>
      <c r="Q3815" s="36" t="s">
        <v>119</v>
      </c>
      <c r="R3815" s="36" t="s">
        <v>14</v>
      </c>
      <c r="S3815" s="38">
        <v>7.5</v>
      </c>
      <c r="T3815" s="36" t="s">
        <v>100</v>
      </c>
      <c r="U3815" s="36" t="s">
        <v>3126</v>
      </c>
    </row>
    <row r="3816" spans="10:21" x14ac:dyDescent="0.25">
      <c r="J3816" s="37">
        <v>43215</v>
      </c>
      <c r="K3816" s="36">
        <f t="shared" si="295"/>
        <v>2018</v>
      </c>
      <c r="L3816" s="36" t="str">
        <f t="shared" si="296"/>
        <v>April</v>
      </c>
      <c r="M3816" s="36">
        <f t="shared" si="297"/>
        <v>17</v>
      </c>
      <c r="N3816" s="36">
        <f t="shared" si="298"/>
        <v>25</v>
      </c>
      <c r="O3816" s="36" t="str">
        <f t="shared" si="299"/>
        <v>201817</v>
      </c>
      <c r="P3816" s="36" t="str">
        <f>CONCATENATE(K3816,MONTH(ExpensesDBTable[[#This Row],[Date]]))</f>
        <v>20184</v>
      </c>
      <c r="Q3816" s="36" t="s">
        <v>108</v>
      </c>
      <c r="R3816" s="36" t="s">
        <v>14</v>
      </c>
      <c r="S3816" s="38">
        <v>34.49</v>
      </c>
      <c r="T3816" s="36" t="s">
        <v>100</v>
      </c>
      <c r="U3816" s="36" t="s">
        <v>3127</v>
      </c>
    </row>
    <row r="3817" spans="10:21" x14ac:dyDescent="0.25">
      <c r="J3817" s="37">
        <v>43215</v>
      </c>
      <c r="K3817" s="36">
        <f t="shared" si="295"/>
        <v>2018</v>
      </c>
      <c r="L3817" s="36" t="str">
        <f t="shared" si="296"/>
        <v>April</v>
      </c>
      <c r="M3817" s="36">
        <f t="shared" si="297"/>
        <v>17</v>
      </c>
      <c r="N3817" s="36">
        <f t="shared" si="298"/>
        <v>25</v>
      </c>
      <c r="O3817" s="36" t="str">
        <f t="shared" si="299"/>
        <v>201817</v>
      </c>
      <c r="P3817" s="36" t="str">
        <f>CONCATENATE(K3817,MONTH(ExpensesDBTable[[#This Row],[Date]]))</f>
        <v>20184</v>
      </c>
      <c r="Q3817" s="36" t="s">
        <v>119</v>
      </c>
      <c r="R3817" s="36" t="s">
        <v>14</v>
      </c>
      <c r="S3817" s="38">
        <v>3.95</v>
      </c>
      <c r="T3817" s="36" t="s">
        <v>100</v>
      </c>
      <c r="U3817" s="36" t="s">
        <v>3128</v>
      </c>
    </row>
    <row r="3818" spans="10:21" x14ac:dyDescent="0.25">
      <c r="J3818" s="37">
        <v>43216</v>
      </c>
      <c r="K3818" s="36">
        <f t="shared" si="295"/>
        <v>2018</v>
      </c>
      <c r="L3818" s="36" t="str">
        <f t="shared" si="296"/>
        <v>April</v>
      </c>
      <c r="M3818" s="36">
        <f t="shared" si="297"/>
        <v>17</v>
      </c>
      <c r="N3818" s="36">
        <f t="shared" si="298"/>
        <v>26</v>
      </c>
      <c r="O3818" s="36" t="str">
        <f t="shared" si="299"/>
        <v>201817</v>
      </c>
      <c r="P3818" s="36" t="str">
        <f>CONCATENATE(K3818,MONTH(ExpensesDBTable[[#This Row],[Date]]))</f>
        <v>20184</v>
      </c>
      <c r="Q3818" s="36" t="s">
        <v>182</v>
      </c>
      <c r="R3818" s="36" t="s">
        <v>16</v>
      </c>
      <c r="S3818" s="38">
        <v>29.67</v>
      </c>
      <c r="T3818" s="36" t="s">
        <v>106</v>
      </c>
      <c r="U3818" s="36" t="s">
        <v>3129</v>
      </c>
    </row>
    <row r="3819" spans="10:21" x14ac:dyDescent="0.25">
      <c r="J3819" s="37">
        <v>43216</v>
      </c>
      <c r="K3819" s="36">
        <f t="shared" si="295"/>
        <v>2018</v>
      </c>
      <c r="L3819" s="36" t="str">
        <f t="shared" si="296"/>
        <v>April</v>
      </c>
      <c r="M3819" s="36">
        <f t="shared" si="297"/>
        <v>17</v>
      </c>
      <c r="N3819" s="36">
        <f t="shared" si="298"/>
        <v>26</v>
      </c>
      <c r="O3819" s="36" t="str">
        <f t="shared" si="299"/>
        <v>201817</v>
      </c>
      <c r="P3819" s="36" t="str">
        <f>CONCATENATE(K3819,MONTH(ExpensesDBTable[[#This Row],[Date]]))</f>
        <v>20184</v>
      </c>
      <c r="Q3819" s="36" t="s">
        <v>108</v>
      </c>
      <c r="R3819" s="36" t="s">
        <v>16</v>
      </c>
      <c r="S3819" s="38">
        <v>7.99</v>
      </c>
      <c r="T3819" s="36" t="s">
        <v>106</v>
      </c>
      <c r="U3819" s="36" t="s">
        <v>3130</v>
      </c>
    </row>
    <row r="3820" spans="10:21" x14ac:dyDescent="0.25">
      <c r="J3820" s="37">
        <v>43216</v>
      </c>
      <c r="K3820" s="36">
        <f t="shared" si="295"/>
        <v>2018</v>
      </c>
      <c r="L3820" s="36" t="str">
        <f t="shared" si="296"/>
        <v>April</v>
      </c>
      <c r="M3820" s="36">
        <f t="shared" si="297"/>
        <v>17</v>
      </c>
      <c r="N3820" s="36">
        <f t="shared" si="298"/>
        <v>26</v>
      </c>
      <c r="O3820" s="36" t="str">
        <f t="shared" si="299"/>
        <v>201817</v>
      </c>
      <c r="P3820" s="36" t="str">
        <f>CONCATENATE(K3820,MONTH(ExpensesDBTable[[#This Row],[Date]]))</f>
        <v>20184</v>
      </c>
      <c r="Q3820" s="36" t="s">
        <v>108</v>
      </c>
      <c r="R3820" s="36" t="s">
        <v>14</v>
      </c>
      <c r="S3820" s="38">
        <v>8.5</v>
      </c>
      <c r="T3820" s="36" t="s">
        <v>100</v>
      </c>
      <c r="U3820" s="36" t="s">
        <v>3131</v>
      </c>
    </row>
    <row r="3821" spans="10:21" x14ac:dyDescent="0.25">
      <c r="J3821" s="37">
        <v>43218</v>
      </c>
      <c r="K3821" s="36">
        <f t="shared" si="295"/>
        <v>2018</v>
      </c>
      <c r="L3821" s="36" t="str">
        <f t="shared" si="296"/>
        <v>April</v>
      </c>
      <c r="M3821" s="36">
        <f t="shared" si="297"/>
        <v>17</v>
      </c>
      <c r="N3821" s="36">
        <f t="shared" si="298"/>
        <v>28</v>
      </c>
      <c r="O3821" s="36" t="str">
        <f t="shared" si="299"/>
        <v>201817</v>
      </c>
      <c r="P3821" s="36" t="str">
        <f>CONCATENATE(K3821,MONTH(ExpensesDBTable[[#This Row],[Date]]))</f>
        <v>20184</v>
      </c>
      <c r="Q3821" s="36" t="s">
        <v>182</v>
      </c>
      <c r="R3821" s="36" t="s">
        <v>14</v>
      </c>
      <c r="S3821" s="38">
        <v>3.8</v>
      </c>
      <c r="T3821" s="36" t="s">
        <v>100</v>
      </c>
      <c r="U3821" s="36" t="s">
        <v>1392</v>
      </c>
    </row>
    <row r="3822" spans="10:21" x14ac:dyDescent="0.25">
      <c r="J3822" s="37">
        <v>43218</v>
      </c>
      <c r="K3822" s="36">
        <f t="shared" si="295"/>
        <v>2018</v>
      </c>
      <c r="L3822" s="36" t="str">
        <f t="shared" si="296"/>
        <v>April</v>
      </c>
      <c r="M3822" s="36">
        <f t="shared" si="297"/>
        <v>17</v>
      </c>
      <c r="N3822" s="36">
        <f t="shared" si="298"/>
        <v>28</v>
      </c>
      <c r="O3822" s="36" t="str">
        <f t="shared" si="299"/>
        <v>201817</v>
      </c>
      <c r="P3822" s="36" t="str">
        <f>CONCATENATE(K3822,MONTH(ExpensesDBTable[[#This Row],[Date]]))</f>
        <v>20184</v>
      </c>
      <c r="Q3822" s="36" t="s">
        <v>182</v>
      </c>
      <c r="R3822" s="36" t="s">
        <v>14</v>
      </c>
      <c r="S3822" s="38">
        <v>9.5</v>
      </c>
      <c r="T3822" s="36" t="s">
        <v>100</v>
      </c>
      <c r="U3822" s="36" t="s">
        <v>462</v>
      </c>
    </row>
    <row r="3823" spans="10:21" x14ac:dyDescent="0.25">
      <c r="J3823" s="37">
        <v>43218</v>
      </c>
      <c r="K3823" s="36">
        <f t="shared" si="295"/>
        <v>2018</v>
      </c>
      <c r="L3823" s="36" t="str">
        <f t="shared" si="296"/>
        <v>April</v>
      </c>
      <c r="M3823" s="36">
        <f t="shared" si="297"/>
        <v>17</v>
      </c>
      <c r="N3823" s="36">
        <f t="shared" si="298"/>
        <v>28</v>
      </c>
      <c r="O3823" s="36" t="str">
        <f t="shared" si="299"/>
        <v>201817</v>
      </c>
      <c r="P3823" s="36" t="str">
        <f>CONCATENATE(K3823,MONTH(ExpensesDBTable[[#This Row],[Date]]))</f>
        <v>20184</v>
      </c>
      <c r="Q3823" s="36" t="s">
        <v>182</v>
      </c>
      <c r="R3823" s="36" t="s">
        <v>14</v>
      </c>
      <c r="S3823" s="38">
        <v>2</v>
      </c>
      <c r="T3823" s="36" t="s">
        <v>100</v>
      </c>
      <c r="U3823" s="36" t="s">
        <v>287</v>
      </c>
    </row>
    <row r="3824" spans="10:21" x14ac:dyDescent="0.25">
      <c r="J3824" s="37">
        <v>43218</v>
      </c>
      <c r="K3824" s="36">
        <f t="shared" si="295"/>
        <v>2018</v>
      </c>
      <c r="L3824" s="36" t="str">
        <f t="shared" si="296"/>
        <v>April</v>
      </c>
      <c r="M3824" s="36">
        <f t="shared" si="297"/>
        <v>17</v>
      </c>
      <c r="N3824" s="36">
        <f t="shared" si="298"/>
        <v>28</v>
      </c>
      <c r="O3824" s="36" t="str">
        <f t="shared" si="299"/>
        <v>201817</v>
      </c>
      <c r="P3824" s="36" t="str">
        <f>CONCATENATE(K3824,MONTH(ExpensesDBTable[[#This Row],[Date]]))</f>
        <v>20184</v>
      </c>
      <c r="Q3824" s="36" t="s">
        <v>182</v>
      </c>
      <c r="R3824" s="36" t="s">
        <v>17</v>
      </c>
      <c r="S3824" s="38">
        <v>8.5</v>
      </c>
      <c r="T3824" s="36" t="s">
        <v>106</v>
      </c>
      <c r="U3824" s="36" t="s">
        <v>1504</v>
      </c>
    </row>
    <row r="3825" spans="10:21" x14ac:dyDescent="0.25">
      <c r="J3825" s="37">
        <v>43218</v>
      </c>
      <c r="K3825" s="36">
        <f t="shared" si="295"/>
        <v>2018</v>
      </c>
      <c r="L3825" s="36" t="str">
        <f t="shared" si="296"/>
        <v>April</v>
      </c>
      <c r="M3825" s="36">
        <f t="shared" si="297"/>
        <v>17</v>
      </c>
      <c r="N3825" s="36">
        <f t="shared" si="298"/>
        <v>28</v>
      </c>
      <c r="O3825" s="36" t="str">
        <f t="shared" si="299"/>
        <v>201817</v>
      </c>
      <c r="P3825" s="36" t="str">
        <f>CONCATENATE(K3825,MONTH(ExpensesDBTable[[#This Row],[Date]]))</f>
        <v>20184</v>
      </c>
      <c r="Q3825" s="36" t="s">
        <v>2768</v>
      </c>
      <c r="R3825" s="36" t="s">
        <v>26</v>
      </c>
      <c r="S3825" s="38">
        <v>147.78</v>
      </c>
      <c r="T3825" s="36" t="s">
        <v>106</v>
      </c>
      <c r="U3825" s="36" t="s">
        <v>3132</v>
      </c>
    </row>
    <row r="3826" spans="10:21" x14ac:dyDescent="0.25">
      <c r="J3826" s="37">
        <v>43218</v>
      </c>
      <c r="K3826" s="36">
        <f t="shared" si="295"/>
        <v>2018</v>
      </c>
      <c r="L3826" s="36" t="str">
        <f t="shared" si="296"/>
        <v>April</v>
      </c>
      <c r="M3826" s="36">
        <f t="shared" si="297"/>
        <v>17</v>
      </c>
      <c r="N3826" s="36">
        <f t="shared" si="298"/>
        <v>28</v>
      </c>
      <c r="O3826" s="36" t="str">
        <f t="shared" si="299"/>
        <v>201817</v>
      </c>
      <c r="P3826" s="36" t="str">
        <f>CONCATENATE(K3826,MONTH(ExpensesDBTable[[#This Row],[Date]]))</f>
        <v>20184</v>
      </c>
      <c r="Q3826" s="36" t="s">
        <v>108</v>
      </c>
      <c r="R3826" s="36" t="s">
        <v>14</v>
      </c>
      <c r="S3826" s="38">
        <v>16</v>
      </c>
      <c r="T3826" s="36" t="s">
        <v>100</v>
      </c>
      <c r="U3826" t="s">
        <v>3133</v>
      </c>
    </row>
    <row r="3827" spans="10:21" x14ac:dyDescent="0.25">
      <c r="J3827" s="37">
        <v>43218</v>
      </c>
      <c r="K3827" s="36">
        <f t="shared" si="295"/>
        <v>2018</v>
      </c>
      <c r="L3827" s="36" t="str">
        <f t="shared" si="296"/>
        <v>April</v>
      </c>
      <c r="M3827" s="36">
        <f t="shared" si="297"/>
        <v>17</v>
      </c>
      <c r="N3827" s="36">
        <f t="shared" si="298"/>
        <v>28</v>
      </c>
      <c r="O3827" s="36" t="str">
        <f t="shared" si="299"/>
        <v>201817</v>
      </c>
      <c r="P3827" s="36" t="str">
        <f>CONCATENATE(K3827,MONTH(ExpensesDBTable[[#This Row],[Date]]))</f>
        <v>20184</v>
      </c>
      <c r="Q3827" s="36" t="s">
        <v>182</v>
      </c>
      <c r="R3827" s="36" t="s">
        <v>14</v>
      </c>
      <c r="S3827" s="38">
        <v>6</v>
      </c>
      <c r="T3827" s="36" t="s">
        <v>100</v>
      </c>
      <c r="U3827" s="36" t="s">
        <v>1847</v>
      </c>
    </row>
    <row r="3828" spans="10:21" x14ac:dyDescent="0.25">
      <c r="J3828" s="37">
        <v>43218</v>
      </c>
      <c r="K3828" s="36">
        <f t="shared" si="295"/>
        <v>2018</v>
      </c>
      <c r="L3828" s="36" t="str">
        <f t="shared" si="296"/>
        <v>April</v>
      </c>
      <c r="M3828" s="36">
        <f t="shared" si="297"/>
        <v>17</v>
      </c>
      <c r="N3828" s="36">
        <f t="shared" si="298"/>
        <v>28</v>
      </c>
      <c r="O3828" s="36" t="str">
        <f t="shared" si="299"/>
        <v>201817</v>
      </c>
      <c r="P3828" s="36" t="str">
        <f>CONCATENATE(K3828,MONTH(ExpensesDBTable[[#This Row],[Date]]))</f>
        <v>20184</v>
      </c>
      <c r="Q3828" s="36" t="s">
        <v>182</v>
      </c>
      <c r="R3828" s="36" t="s">
        <v>14</v>
      </c>
      <c r="S3828" s="38">
        <v>39.799999999999997</v>
      </c>
      <c r="T3828" s="36" t="s">
        <v>100</v>
      </c>
      <c r="U3828" s="36" t="s">
        <v>3134</v>
      </c>
    </row>
    <row r="3829" spans="10:21" x14ac:dyDescent="0.25">
      <c r="J3829" s="37">
        <v>43218</v>
      </c>
      <c r="K3829" s="36">
        <f t="shared" si="295"/>
        <v>2018</v>
      </c>
      <c r="L3829" s="36" t="str">
        <f t="shared" si="296"/>
        <v>April</v>
      </c>
      <c r="M3829" s="36">
        <f t="shared" si="297"/>
        <v>17</v>
      </c>
      <c r="N3829" s="36">
        <f t="shared" si="298"/>
        <v>28</v>
      </c>
      <c r="O3829" s="36" t="str">
        <f t="shared" si="299"/>
        <v>201817</v>
      </c>
      <c r="P3829" s="36" t="str">
        <f>CONCATENATE(K3829,MONTH(ExpensesDBTable[[#This Row],[Date]]))</f>
        <v>20184</v>
      </c>
      <c r="Q3829" s="36" t="s">
        <v>182</v>
      </c>
      <c r="R3829" s="36" t="s">
        <v>16</v>
      </c>
      <c r="S3829" s="38">
        <v>53</v>
      </c>
      <c r="T3829" s="36" t="s">
        <v>106</v>
      </c>
      <c r="U3829" s="36" t="s">
        <v>3135</v>
      </c>
    </row>
    <row r="3830" spans="10:21" x14ac:dyDescent="0.25">
      <c r="J3830" s="37">
        <v>43218</v>
      </c>
      <c r="K3830" s="36">
        <f t="shared" si="295"/>
        <v>2018</v>
      </c>
      <c r="L3830" s="36" t="str">
        <f t="shared" si="296"/>
        <v>April</v>
      </c>
      <c r="M3830" s="36">
        <f t="shared" si="297"/>
        <v>17</v>
      </c>
      <c r="N3830" s="36">
        <f t="shared" si="298"/>
        <v>28</v>
      </c>
      <c r="O3830" s="36" t="str">
        <f t="shared" si="299"/>
        <v>201817</v>
      </c>
      <c r="P3830" s="36" t="str">
        <f>CONCATENATE(K3830,MONTH(ExpensesDBTable[[#This Row],[Date]]))</f>
        <v>20184</v>
      </c>
      <c r="Q3830" s="36" t="s">
        <v>108</v>
      </c>
      <c r="R3830" s="36" t="s">
        <v>14</v>
      </c>
      <c r="S3830" s="38">
        <v>9.99</v>
      </c>
      <c r="T3830" s="36" t="s">
        <v>100</v>
      </c>
      <c r="U3830" s="36" t="s">
        <v>3136</v>
      </c>
    </row>
    <row r="3831" spans="10:21" x14ac:dyDescent="0.25">
      <c r="J3831" s="37">
        <v>43218</v>
      </c>
      <c r="K3831" s="36">
        <f t="shared" si="295"/>
        <v>2018</v>
      </c>
      <c r="L3831" s="36" t="str">
        <f t="shared" si="296"/>
        <v>April</v>
      </c>
      <c r="M3831" s="36">
        <f t="shared" si="297"/>
        <v>17</v>
      </c>
      <c r="N3831" s="36">
        <f t="shared" si="298"/>
        <v>28</v>
      </c>
      <c r="O3831" s="36" t="str">
        <f t="shared" si="299"/>
        <v>201817</v>
      </c>
      <c r="P3831" s="36" t="str">
        <f>CONCATENATE(K3831,MONTH(ExpensesDBTable[[#This Row],[Date]]))</f>
        <v>20184</v>
      </c>
      <c r="Q3831" s="36" t="s">
        <v>182</v>
      </c>
      <c r="R3831" s="36" t="s">
        <v>14</v>
      </c>
      <c r="S3831" s="38">
        <v>2.5</v>
      </c>
      <c r="T3831" s="36" t="s">
        <v>100</v>
      </c>
      <c r="U3831" s="36" t="s">
        <v>3137</v>
      </c>
    </row>
    <row r="3832" spans="10:21" x14ac:dyDescent="0.25">
      <c r="J3832" s="37">
        <v>43219</v>
      </c>
      <c r="K3832" s="36">
        <f t="shared" si="295"/>
        <v>2018</v>
      </c>
      <c r="L3832" s="36" t="str">
        <f t="shared" si="296"/>
        <v>April</v>
      </c>
      <c r="M3832" s="36">
        <f t="shared" si="297"/>
        <v>17</v>
      </c>
      <c r="N3832" s="36">
        <f t="shared" si="298"/>
        <v>29</v>
      </c>
      <c r="O3832" s="36" t="str">
        <f t="shared" si="299"/>
        <v>201817</v>
      </c>
      <c r="P3832" s="36" t="str">
        <f>CONCATENATE(K3832,MONTH(ExpensesDBTable[[#This Row],[Date]]))</f>
        <v>20184</v>
      </c>
      <c r="Q3832" s="36" t="s">
        <v>1238</v>
      </c>
      <c r="R3832" s="36" t="s">
        <v>22</v>
      </c>
      <c r="S3832" s="38">
        <v>40.46</v>
      </c>
      <c r="T3832" s="36" t="s">
        <v>106</v>
      </c>
      <c r="U3832" s="36" t="s">
        <v>3138</v>
      </c>
    </row>
    <row r="3833" spans="10:21" x14ac:dyDescent="0.25">
      <c r="J3833" s="37">
        <v>43219</v>
      </c>
      <c r="K3833" s="36">
        <f t="shared" si="295"/>
        <v>2018</v>
      </c>
      <c r="L3833" s="36" t="str">
        <f t="shared" si="296"/>
        <v>April</v>
      </c>
      <c r="M3833" s="36">
        <f t="shared" si="297"/>
        <v>17</v>
      </c>
      <c r="N3833" s="36">
        <f t="shared" si="298"/>
        <v>29</v>
      </c>
      <c r="O3833" s="36" t="str">
        <f t="shared" si="299"/>
        <v>201817</v>
      </c>
      <c r="P3833" s="36" t="str">
        <f>CONCATENATE(K3833,MONTH(ExpensesDBTable[[#This Row],[Date]]))</f>
        <v>20184</v>
      </c>
      <c r="Q3833" s="36" t="s">
        <v>130</v>
      </c>
      <c r="R3833" s="36" t="s">
        <v>14</v>
      </c>
      <c r="S3833" s="38">
        <v>4.5</v>
      </c>
      <c r="T3833" s="36" t="s">
        <v>100</v>
      </c>
      <c r="U3833" s="36" t="s">
        <v>130</v>
      </c>
    </row>
    <row r="3834" spans="10:21" x14ac:dyDescent="0.25">
      <c r="J3834" s="37">
        <v>43219</v>
      </c>
      <c r="K3834" s="36">
        <f t="shared" si="295"/>
        <v>2018</v>
      </c>
      <c r="L3834" s="36" t="str">
        <f t="shared" si="296"/>
        <v>April</v>
      </c>
      <c r="M3834" s="36">
        <f t="shared" si="297"/>
        <v>17</v>
      </c>
      <c r="N3834" s="36">
        <f t="shared" si="298"/>
        <v>29</v>
      </c>
      <c r="O3834" s="36" t="str">
        <f t="shared" si="299"/>
        <v>201817</v>
      </c>
      <c r="P3834" s="36" t="str">
        <f>CONCATENATE(K3834,MONTH(ExpensesDBTable[[#This Row],[Date]]))</f>
        <v>20184</v>
      </c>
      <c r="Q3834" s="36" t="s">
        <v>1051</v>
      </c>
      <c r="R3834" s="36" t="s">
        <v>14</v>
      </c>
      <c r="S3834" s="38">
        <v>16.41</v>
      </c>
      <c r="T3834" s="36" t="s">
        <v>100</v>
      </c>
      <c r="U3834" s="36" t="s">
        <v>3139</v>
      </c>
    </row>
    <row r="3835" spans="10:21" x14ac:dyDescent="0.25">
      <c r="J3835" s="37">
        <v>43219</v>
      </c>
      <c r="K3835" s="36">
        <f t="shared" si="295"/>
        <v>2018</v>
      </c>
      <c r="L3835" s="36" t="str">
        <f t="shared" si="296"/>
        <v>April</v>
      </c>
      <c r="M3835" s="36">
        <f t="shared" si="297"/>
        <v>17</v>
      </c>
      <c r="N3835" s="36">
        <f t="shared" si="298"/>
        <v>29</v>
      </c>
      <c r="O3835" s="36" t="str">
        <f t="shared" si="299"/>
        <v>201817</v>
      </c>
      <c r="P3835" s="36" t="str">
        <f>CONCATENATE(K3835,MONTH(ExpensesDBTable[[#This Row],[Date]]))</f>
        <v>20184</v>
      </c>
      <c r="Q3835" s="36" t="s">
        <v>108</v>
      </c>
      <c r="R3835" s="36" t="s">
        <v>14</v>
      </c>
      <c r="S3835" s="38">
        <v>3.6</v>
      </c>
      <c r="T3835" s="36" t="s">
        <v>100</v>
      </c>
      <c r="U3835" s="36" t="s">
        <v>3140</v>
      </c>
    </row>
    <row r="3836" spans="10:21" x14ac:dyDescent="0.25">
      <c r="J3836" s="37">
        <v>43219</v>
      </c>
      <c r="K3836" s="36">
        <f t="shared" si="295"/>
        <v>2018</v>
      </c>
      <c r="L3836" s="36" t="str">
        <f t="shared" si="296"/>
        <v>April</v>
      </c>
      <c r="M3836" s="36">
        <f t="shared" si="297"/>
        <v>17</v>
      </c>
      <c r="N3836" s="36">
        <f t="shared" si="298"/>
        <v>29</v>
      </c>
      <c r="O3836" s="36" t="str">
        <f t="shared" si="299"/>
        <v>201817</v>
      </c>
      <c r="P3836" s="36" t="str">
        <f>CONCATENATE(K3836,MONTH(ExpensesDBTable[[#This Row],[Date]]))</f>
        <v>20184</v>
      </c>
      <c r="Q3836" s="36" t="s">
        <v>119</v>
      </c>
      <c r="R3836" s="36" t="s">
        <v>14</v>
      </c>
      <c r="S3836" s="38">
        <v>2</v>
      </c>
      <c r="T3836" s="36" t="s">
        <v>100</v>
      </c>
      <c r="U3836" s="36" t="s">
        <v>1070</v>
      </c>
    </row>
    <row r="3837" spans="10:21" x14ac:dyDescent="0.25">
      <c r="J3837" s="37">
        <v>43220</v>
      </c>
      <c r="K3837" s="36">
        <f t="shared" si="295"/>
        <v>2018</v>
      </c>
      <c r="L3837" s="36" t="str">
        <f t="shared" si="296"/>
        <v>April</v>
      </c>
      <c r="M3837" s="36">
        <f t="shared" si="297"/>
        <v>18</v>
      </c>
      <c r="N3837" s="36">
        <f t="shared" si="298"/>
        <v>30</v>
      </c>
      <c r="O3837" s="36" t="str">
        <f t="shared" si="299"/>
        <v>201818</v>
      </c>
      <c r="P3837" s="36" t="str">
        <f>CONCATENATE(K3837,MONTH(ExpensesDBTable[[#This Row],[Date]]))</f>
        <v>20184</v>
      </c>
      <c r="Q3837" s="36" t="s">
        <v>1051</v>
      </c>
      <c r="R3837" s="36" t="s">
        <v>14</v>
      </c>
      <c r="S3837" s="38">
        <v>7.67</v>
      </c>
      <c r="T3837" s="36" t="s">
        <v>100</v>
      </c>
      <c r="U3837" s="36" t="s">
        <v>3141</v>
      </c>
    </row>
    <row r="3838" spans="10:21" x14ac:dyDescent="0.25">
      <c r="J3838" s="37">
        <v>43220</v>
      </c>
      <c r="K3838" s="36">
        <f t="shared" si="295"/>
        <v>2018</v>
      </c>
      <c r="L3838" s="36" t="str">
        <f t="shared" si="296"/>
        <v>April</v>
      </c>
      <c r="M3838" s="36">
        <f t="shared" si="297"/>
        <v>18</v>
      </c>
      <c r="N3838" s="36">
        <f t="shared" si="298"/>
        <v>30</v>
      </c>
      <c r="O3838" s="36" t="str">
        <f t="shared" si="299"/>
        <v>201818</v>
      </c>
      <c r="P3838" s="36" t="str">
        <f>CONCATENATE(K3838,MONTH(ExpensesDBTable[[#This Row],[Date]]))</f>
        <v>20184</v>
      </c>
      <c r="Q3838" s="36" t="s">
        <v>2066</v>
      </c>
      <c r="R3838" s="36" t="s">
        <v>26</v>
      </c>
      <c r="S3838" s="38">
        <v>34</v>
      </c>
      <c r="T3838" t="s">
        <v>106</v>
      </c>
      <c r="U3838" s="36" t="s">
        <v>3142</v>
      </c>
    </row>
    <row r="3839" spans="10:21" x14ac:dyDescent="0.25">
      <c r="J3839" s="37">
        <v>43221</v>
      </c>
      <c r="K3839" s="36">
        <f t="shared" si="295"/>
        <v>2018</v>
      </c>
      <c r="L3839" s="36" t="str">
        <f t="shared" si="296"/>
        <v>May</v>
      </c>
      <c r="M3839" s="36">
        <f t="shared" si="297"/>
        <v>18</v>
      </c>
      <c r="N3839" s="36">
        <f t="shared" si="298"/>
        <v>1</v>
      </c>
      <c r="O3839" s="36" t="str">
        <f t="shared" si="299"/>
        <v>201818</v>
      </c>
      <c r="P3839" s="36" t="str">
        <f>CONCATENATE(K3839,MONTH(ExpensesDBTable[[#This Row],[Date]]))</f>
        <v>20185</v>
      </c>
      <c r="Q3839" s="36" t="s">
        <v>182</v>
      </c>
      <c r="R3839" s="36" t="s">
        <v>14</v>
      </c>
      <c r="S3839" s="38">
        <v>3.5</v>
      </c>
      <c r="T3839" s="36" t="s">
        <v>100</v>
      </c>
      <c r="U3839" s="36" t="s">
        <v>1392</v>
      </c>
    </row>
    <row r="3840" spans="10:21" x14ac:dyDescent="0.25">
      <c r="J3840" s="37">
        <v>43221</v>
      </c>
      <c r="K3840" s="36">
        <f t="shared" si="295"/>
        <v>2018</v>
      </c>
      <c r="L3840" s="36" t="str">
        <f t="shared" si="296"/>
        <v>May</v>
      </c>
      <c r="M3840" s="36">
        <f t="shared" si="297"/>
        <v>18</v>
      </c>
      <c r="N3840" s="36">
        <f t="shared" si="298"/>
        <v>1</v>
      </c>
      <c r="O3840" s="36" t="str">
        <f t="shared" si="299"/>
        <v>201818</v>
      </c>
      <c r="P3840" s="36" t="str">
        <f>CONCATENATE(K3840,MONTH(ExpensesDBTable[[#This Row],[Date]]))</f>
        <v>20185</v>
      </c>
      <c r="Q3840" s="36" t="s">
        <v>1204</v>
      </c>
      <c r="R3840" s="36" t="s">
        <v>23</v>
      </c>
      <c r="S3840" s="38">
        <v>35</v>
      </c>
      <c r="T3840" s="36" t="s">
        <v>106</v>
      </c>
      <c r="U3840" s="36" t="s">
        <v>3143</v>
      </c>
    </row>
    <row r="3841" spans="10:21" x14ac:dyDescent="0.25">
      <c r="J3841" s="37">
        <v>43221</v>
      </c>
      <c r="K3841" s="36">
        <f t="shared" si="295"/>
        <v>2018</v>
      </c>
      <c r="L3841" s="36" t="str">
        <f t="shared" si="296"/>
        <v>May</v>
      </c>
      <c r="M3841" s="36">
        <f t="shared" si="297"/>
        <v>18</v>
      </c>
      <c r="N3841" s="36">
        <f t="shared" si="298"/>
        <v>1</v>
      </c>
      <c r="O3841" s="36" t="str">
        <f t="shared" si="299"/>
        <v>201818</v>
      </c>
      <c r="P3841" s="36" t="str">
        <f>CONCATENATE(K3841,MONTH(ExpensesDBTable[[#This Row],[Date]]))</f>
        <v>20185</v>
      </c>
      <c r="Q3841" s="36" t="s">
        <v>2799</v>
      </c>
      <c r="R3841" s="36" t="s">
        <v>23</v>
      </c>
      <c r="S3841" s="38">
        <v>24</v>
      </c>
      <c r="T3841" s="36" t="s">
        <v>106</v>
      </c>
      <c r="U3841" s="36" t="s">
        <v>2902</v>
      </c>
    </row>
    <row r="3842" spans="10:21" x14ac:dyDescent="0.25">
      <c r="J3842" s="37">
        <v>43221</v>
      </c>
      <c r="K3842" s="36">
        <f t="shared" si="295"/>
        <v>2018</v>
      </c>
      <c r="L3842" s="36" t="str">
        <f t="shared" si="296"/>
        <v>May</v>
      </c>
      <c r="M3842" s="36">
        <f t="shared" si="297"/>
        <v>18</v>
      </c>
      <c r="N3842" s="36">
        <f t="shared" si="298"/>
        <v>1</v>
      </c>
      <c r="O3842" s="36" t="str">
        <f t="shared" si="299"/>
        <v>201818</v>
      </c>
      <c r="P3842" s="36" t="str">
        <f>CONCATENATE(K3842,MONTH(ExpensesDBTable[[#This Row],[Date]]))</f>
        <v>20185</v>
      </c>
      <c r="Q3842" s="36" t="s">
        <v>119</v>
      </c>
      <c r="R3842" s="36" t="s">
        <v>14</v>
      </c>
      <c r="S3842" s="38">
        <v>12.42</v>
      </c>
      <c r="T3842" s="36" t="s">
        <v>100</v>
      </c>
      <c r="U3842" s="36" t="s">
        <v>3144</v>
      </c>
    </row>
    <row r="3843" spans="10:21" x14ac:dyDescent="0.25">
      <c r="J3843" s="37">
        <v>43221</v>
      </c>
      <c r="K3843" s="36">
        <f t="shared" si="295"/>
        <v>2018</v>
      </c>
      <c r="L3843" s="36" t="str">
        <f t="shared" si="296"/>
        <v>May</v>
      </c>
      <c r="M3843" s="36">
        <f t="shared" si="297"/>
        <v>18</v>
      </c>
      <c r="N3843" s="36">
        <f t="shared" si="298"/>
        <v>1</v>
      </c>
      <c r="O3843" s="36" t="str">
        <f t="shared" si="299"/>
        <v>201818</v>
      </c>
      <c r="P3843" s="36" t="str">
        <f>CONCATENATE(K3843,MONTH(ExpensesDBTable[[#This Row],[Date]]))</f>
        <v>20185</v>
      </c>
      <c r="Q3843" s="36" t="s">
        <v>182</v>
      </c>
      <c r="R3843" s="36" t="s">
        <v>14</v>
      </c>
      <c r="S3843" s="38">
        <v>6.83</v>
      </c>
      <c r="T3843" s="36" t="s">
        <v>100</v>
      </c>
      <c r="U3843" s="36" t="s">
        <v>1999</v>
      </c>
    </row>
    <row r="3844" spans="10:21" x14ac:dyDescent="0.25">
      <c r="J3844" s="37">
        <v>43221</v>
      </c>
      <c r="K3844" s="36">
        <f t="shared" si="295"/>
        <v>2018</v>
      </c>
      <c r="L3844" s="36" t="str">
        <f t="shared" si="296"/>
        <v>May</v>
      </c>
      <c r="M3844" s="36">
        <f t="shared" si="297"/>
        <v>18</v>
      </c>
      <c r="N3844" s="36">
        <f t="shared" si="298"/>
        <v>1</v>
      </c>
      <c r="O3844" s="36" t="str">
        <f t="shared" si="299"/>
        <v>201818</v>
      </c>
      <c r="P3844" s="36" t="str">
        <f>CONCATENATE(K3844,MONTH(ExpensesDBTable[[#This Row],[Date]]))</f>
        <v>20185</v>
      </c>
      <c r="Q3844" s="36" t="s">
        <v>182</v>
      </c>
      <c r="R3844" s="36" t="s">
        <v>26</v>
      </c>
      <c r="S3844" s="38">
        <v>63.95</v>
      </c>
      <c r="T3844" s="36" t="s">
        <v>106</v>
      </c>
      <c r="U3844" s="36" t="s">
        <v>3145</v>
      </c>
    </row>
    <row r="3845" spans="10:21" x14ac:dyDescent="0.25">
      <c r="J3845" s="37">
        <v>43221</v>
      </c>
      <c r="K3845" s="36">
        <f t="shared" si="295"/>
        <v>2018</v>
      </c>
      <c r="L3845" s="36" t="str">
        <f t="shared" si="296"/>
        <v>May</v>
      </c>
      <c r="M3845" s="36">
        <f t="shared" si="297"/>
        <v>18</v>
      </c>
      <c r="N3845" s="36">
        <f t="shared" si="298"/>
        <v>1</v>
      </c>
      <c r="O3845" s="36" t="str">
        <f t="shared" si="299"/>
        <v>201818</v>
      </c>
      <c r="P3845" s="36" t="str">
        <f>CONCATENATE(K3845,MONTH(ExpensesDBTable[[#This Row],[Date]]))</f>
        <v>20185</v>
      </c>
      <c r="Q3845" s="36" t="s">
        <v>145</v>
      </c>
      <c r="R3845" s="36" t="s">
        <v>23</v>
      </c>
      <c r="S3845" s="38">
        <v>85.9</v>
      </c>
      <c r="T3845" s="36" t="s">
        <v>106</v>
      </c>
      <c r="U3845" s="36" t="s">
        <v>1537</v>
      </c>
    </row>
    <row r="3846" spans="10:21" x14ac:dyDescent="0.25">
      <c r="J3846" s="37">
        <v>43223</v>
      </c>
      <c r="K3846" s="36">
        <f t="shared" si="295"/>
        <v>2018</v>
      </c>
      <c r="L3846" s="36" t="str">
        <f t="shared" si="296"/>
        <v>May</v>
      </c>
      <c r="M3846" s="36">
        <f t="shared" si="297"/>
        <v>18</v>
      </c>
      <c r="N3846" s="36">
        <f t="shared" si="298"/>
        <v>3</v>
      </c>
      <c r="O3846" s="36" t="str">
        <f t="shared" si="299"/>
        <v>201818</v>
      </c>
      <c r="P3846" s="36" t="str">
        <f>CONCATENATE(K3846,MONTH(ExpensesDBTable[[#This Row],[Date]]))</f>
        <v>20185</v>
      </c>
      <c r="Q3846" s="36" t="s">
        <v>182</v>
      </c>
      <c r="R3846" s="36" t="s">
        <v>14</v>
      </c>
      <c r="S3846" s="38">
        <v>7.5</v>
      </c>
      <c r="T3846" s="36" t="s">
        <v>100</v>
      </c>
      <c r="U3846" s="36" t="s">
        <v>1392</v>
      </c>
    </row>
    <row r="3847" spans="10:21" x14ac:dyDescent="0.25">
      <c r="J3847" s="37">
        <v>43223</v>
      </c>
      <c r="K3847" s="36">
        <f t="shared" si="295"/>
        <v>2018</v>
      </c>
      <c r="L3847" s="36" t="str">
        <f t="shared" si="296"/>
        <v>May</v>
      </c>
      <c r="M3847" s="36">
        <f t="shared" si="297"/>
        <v>18</v>
      </c>
      <c r="N3847" s="36">
        <f t="shared" si="298"/>
        <v>3</v>
      </c>
      <c r="O3847" s="36" t="str">
        <f t="shared" si="299"/>
        <v>201818</v>
      </c>
      <c r="P3847" s="36" t="str">
        <f>CONCATENATE(K3847,MONTH(ExpensesDBTable[[#This Row],[Date]]))</f>
        <v>20185</v>
      </c>
      <c r="Q3847" s="36" t="s">
        <v>119</v>
      </c>
      <c r="R3847" s="36" t="s">
        <v>14</v>
      </c>
      <c r="S3847" s="38">
        <v>3.5</v>
      </c>
      <c r="T3847" s="36" t="s">
        <v>100</v>
      </c>
      <c r="U3847" s="36" t="s">
        <v>535</v>
      </c>
    </row>
    <row r="3848" spans="10:21" x14ac:dyDescent="0.25">
      <c r="J3848" s="37">
        <v>43223</v>
      </c>
      <c r="K3848" s="36">
        <f t="shared" si="295"/>
        <v>2018</v>
      </c>
      <c r="L3848" s="36" t="str">
        <f t="shared" si="296"/>
        <v>May</v>
      </c>
      <c r="M3848" s="36">
        <f t="shared" si="297"/>
        <v>18</v>
      </c>
      <c r="N3848" s="36">
        <f t="shared" si="298"/>
        <v>3</v>
      </c>
      <c r="O3848" s="36" t="str">
        <f t="shared" si="299"/>
        <v>201818</v>
      </c>
      <c r="P3848" s="36" t="str">
        <f>CONCATENATE(K3848,MONTH(ExpensesDBTable[[#This Row],[Date]]))</f>
        <v>20185</v>
      </c>
      <c r="Q3848" s="36" t="s">
        <v>1051</v>
      </c>
      <c r="R3848" s="36" t="s">
        <v>14</v>
      </c>
      <c r="S3848" s="38">
        <v>11.83</v>
      </c>
      <c r="T3848" s="36" t="s">
        <v>100</v>
      </c>
      <c r="U3848" s="36" t="s">
        <v>3146</v>
      </c>
    </row>
    <row r="3849" spans="10:21" x14ac:dyDescent="0.25">
      <c r="J3849" s="37">
        <v>43224</v>
      </c>
      <c r="K3849" s="36">
        <f t="shared" si="295"/>
        <v>2018</v>
      </c>
      <c r="L3849" s="36" t="str">
        <f t="shared" si="296"/>
        <v>May</v>
      </c>
      <c r="M3849" s="36">
        <f t="shared" si="297"/>
        <v>18</v>
      </c>
      <c r="N3849" s="36">
        <f t="shared" si="298"/>
        <v>4</v>
      </c>
      <c r="O3849" s="36" t="str">
        <f t="shared" si="299"/>
        <v>201818</v>
      </c>
      <c r="P3849" s="36" t="str">
        <f>CONCATENATE(K3849,MONTH(ExpensesDBTable[[#This Row],[Date]]))</f>
        <v>20185</v>
      </c>
      <c r="Q3849" s="36" t="s">
        <v>199</v>
      </c>
      <c r="R3849" s="36" t="s">
        <v>14</v>
      </c>
      <c r="S3849" s="38">
        <v>18</v>
      </c>
      <c r="T3849" s="36" t="s">
        <v>100</v>
      </c>
      <c r="U3849" s="36" t="s">
        <v>3147</v>
      </c>
    </row>
    <row r="3850" spans="10:21" x14ac:dyDescent="0.25">
      <c r="J3850" s="37">
        <v>43224</v>
      </c>
      <c r="K3850" s="36">
        <f t="shared" si="295"/>
        <v>2018</v>
      </c>
      <c r="L3850" s="36" t="str">
        <f t="shared" si="296"/>
        <v>May</v>
      </c>
      <c r="M3850" s="36">
        <f t="shared" si="297"/>
        <v>18</v>
      </c>
      <c r="N3850" s="36">
        <f t="shared" si="298"/>
        <v>4</v>
      </c>
      <c r="O3850" s="36" t="str">
        <f t="shared" si="299"/>
        <v>201818</v>
      </c>
      <c r="P3850" s="36" t="str">
        <f>CONCATENATE(K3850,MONTH(ExpensesDBTable[[#This Row],[Date]]))</f>
        <v>20185</v>
      </c>
      <c r="Q3850" s="36" t="s">
        <v>122</v>
      </c>
      <c r="R3850" s="36" t="s">
        <v>11</v>
      </c>
      <c r="S3850" s="38">
        <v>33.950000000000003</v>
      </c>
      <c r="T3850" s="36" t="s">
        <v>100</v>
      </c>
      <c r="U3850" s="36" t="s">
        <v>3148</v>
      </c>
    </row>
    <row r="3851" spans="10:21" x14ac:dyDescent="0.25">
      <c r="J3851" s="37">
        <v>43224</v>
      </c>
      <c r="K3851" s="36">
        <f t="shared" ref="K3851:K3914" si="300">YEAR(J3851)</f>
        <v>2018</v>
      </c>
      <c r="L3851" s="36" t="str">
        <f t="shared" ref="L3851:L3914" si="301">TEXT(DATE(1,MONTH(J3851),1),"MMMM")</f>
        <v>May</v>
      </c>
      <c r="M3851" s="36">
        <f t="shared" ref="M3851:M3914" si="302">WEEKNUM(J3851,2)</f>
        <v>18</v>
      </c>
      <c r="N3851" s="36">
        <f t="shared" ref="N3851:N3914" si="303">DAY(J3851)</f>
        <v>4</v>
      </c>
      <c r="O3851" s="36" t="str">
        <f t="shared" ref="O3851:O3914" si="304">CONCATENATE(K3851,M3851)</f>
        <v>201818</v>
      </c>
      <c r="P3851" s="36" t="str">
        <f>CONCATENATE(K3851,MONTH(ExpensesDBTable[[#This Row],[Date]]))</f>
        <v>20185</v>
      </c>
      <c r="Q3851" s="36" t="s">
        <v>119</v>
      </c>
      <c r="R3851" s="36" t="s">
        <v>14</v>
      </c>
      <c r="S3851" s="38">
        <v>14.21</v>
      </c>
      <c r="T3851" s="36" t="s">
        <v>100</v>
      </c>
      <c r="U3851" s="36" t="s">
        <v>3149</v>
      </c>
    </row>
    <row r="3852" spans="10:21" x14ac:dyDescent="0.25">
      <c r="J3852" s="37">
        <v>43225</v>
      </c>
      <c r="K3852" s="36">
        <f t="shared" si="300"/>
        <v>2018</v>
      </c>
      <c r="L3852" s="36" t="str">
        <f t="shared" si="301"/>
        <v>May</v>
      </c>
      <c r="M3852" s="36">
        <f t="shared" si="302"/>
        <v>18</v>
      </c>
      <c r="N3852" s="36">
        <f t="shared" si="303"/>
        <v>5</v>
      </c>
      <c r="O3852" s="36" t="str">
        <f t="shared" si="304"/>
        <v>201818</v>
      </c>
      <c r="P3852" s="36" t="str">
        <f>CONCATENATE(K3852,MONTH(ExpensesDBTable[[#This Row],[Date]]))</f>
        <v>20185</v>
      </c>
      <c r="Q3852" s="36" t="s">
        <v>182</v>
      </c>
      <c r="R3852" s="36" t="s">
        <v>17</v>
      </c>
      <c r="S3852" s="38">
        <v>17</v>
      </c>
      <c r="T3852" s="36" t="s">
        <v>106</v>
      </c>
      <c r="U3852" s="36" t="s">
        <v>1634</v>
      </c>
    </row>
    <row r="3853" spans="10:21" x14ac:dyDescent="0.25">
      <c r="J3853" s="37">
        <v>43225</v>
      </c>
      <c r="K3853" s="36">
        <f t="shared" si="300"/>
        <v>2018</v>
      </c>
      <c r="L3853" s="36" t="str">
        <f t="shared" si="301"/>
        <v>May</v>
      </c>
      <c r="M3853" s="36">
        <f t="shared" si="302"/>
        <v>18</v>
      </c>
      <c r="N3853" s="36">
        <f t="shared" si="303"/>
        <v>5</v>
      </c>
      <c r="O3853" s="36" t="str">
        <f t="shared" si="304"/>
        <v>201818</v>
      </c>
      <c r="P3853" s="36" t="str">
        <f>CONCATENATE(K3853,MONTH(ExpensesDBTable[[#This Row],[Date]]))</f>
        <v>20185</v>
      </c>
      <c r="Q3853" s="36" t="s">
        <v>182</v>
      </c>
      <c r="R3853" s="36" t="s">
        <v>14</v>
      </c>
      <c r="S3853" s="38">
        <v>4.78</v>
      </c>
      <c r="T3853" s="36" t="s">
        <v>100</v>
      </c>
      <c r="U3853" s="36" t="s">
        <v>3150</v>
      </c>
    </row>
    <row r="3854" spans="10:21" x14ac:dyDescent="0.25">
      <c r="J3854" s="37">
        <v>43225</v>
      </c>
      <c r="K3854" s="36">
        <f t="shared" si="300"/>
        <v>2018</v>
      </c>
      <c r="L3854" s="36" t="str">
        <f t="shared" si="301"/>
        <v>May</v>
      </c>
      <c r="M3854" s="36">
        <f t="shared" si="302"/>
        <v>18</v>
      </c>
      <c r="N3854" s="36">
        <f t="shared" si="303"/>
        <v>5</v>
      </c>
      <c r="O3854" s="36" t="str">
        <f t="shared" si="304"/>
        <v>201818</v>
      </c>
      <c r="P3854" s="36" t="str">
        <f>CONCATENATE(K3854,MONTH(ExpensesDBTable[[#This Row],[Date]]))</f>
        <v>20185</v>
      </c>
      <c r="Q3854" s="36" t="s">
        <v>108</v>
      </c>
      <c r="R3854" s="36" t="s">
        <v>14</v>
      </c>
      <c r="S3854" s="38">
        <v>2</v>
      </c>
      <c r="T3854" s="36" t="s">
        <v>100</v>
      </c>
      <c r="U3854" s="36" t="s">
        <v>667</v>
      </c>
    </row>
    <row r="3855" spans="10:21" x14ac:dyDescent="0.25">
      <c r="J3855" s="37">
        <v>43226</v>
      </c>
      <c r="K3855" s="36">
        <f t="shared" si="300"/>
        <v>2018</v>
      </c>
      <c r="L3855" s="36" t="str">
        <f t="shared" si="301"/>
        <v>May</v>
      </c>
      <c r="M3855" s="36">
        <f t="shared" si="302"/>
        <v>18</v>
      </c>
      <c r="N3855" s="36">
        <f t="shared" si="303"/>
        <v>6</v>
      </c>
      <c r="O3855" s="36" t="str">
        <f t="shared" si="304"/>
        <v>201818</v>
      </c>
      <c r="P3855" s="36" t="str">
        <f>CONCATENATE(K3855,MONTH(ExpensesDBTable[[#This Row],[Date]]))</f>
        <v>20185</v>
      </c>
      <c r="Q3855" s="36" t="s">
        <v>182</v>
      </c>
      <c r="R3855" s="36" t="s">
        <v>19</v>
      </c>
      <c r="S3855" s="38">
        <v>115.99</v>
      </c>
      <c r="T3855" s="36" t="s">
        <v>106</v>
      </c>
      <c r="U3855" s="36" t="s">
        <v>3151</v>
      </c>
    </row>
    <row r="3856" spans="10:21" x14ac:dyDescent="0.25">
      <c r="J3856" s="37">
        <v>43226</v>
      </c>
      <c r="K3856" s="36">
        <f t="shared" si="300"/>
        <v>2018</v>
      </c>
      <c r="L3856" s="36" t="str">
        <f t="shared" si="301"/>
        <v>May</v>
      </c>
      <c r="M3856" s="36">
        <f t="shared" si="302"/>
        <v>18</v>
      </c>
      <c r="N3856" s="36">
        <f t="shared" si="303"/>
        <v>6</v>
      </c>
      <c r="O3856" s="36" t="str">
        <f t="shared" si="304"/>
        <v>201818</v>
      </c>
      <c r="P3856" s="36" t="str">
        <f>CONCATENATE(K3856,MONTH(ExpensesDBTable[[#This Row],[Date]]))</f>
        <v>20185</v>
      </c>
      <c r="Q3856" s="36" t="s">
        <v>130</v>
      </c>
      <c r="R3856" s="36" t="s">
        <v>14</v>
      </c>
      <c r="S3856" s="38">
        <v>10</v>
      </c>
      <c r="T3856" s="36" t="s">
        <v>100</v>
      </c>
      <c r="U3856" s="36" t="s">
        <v>3152</v>
      </c>
    </row>
    <row r="3857" spans="10:21" x14ac:dyDescent="0.25">
      <c r="J3857" s="37">
        <v>43226</v>
      </c>
      <c r="K3857" s="36">
        <f t="shared" si="300"/>
        <v>2018</v>
      </c>
      <c r="L3857" s="36" t="str">
        <f t="shared" si="301"/>
        <v>May</v>
      </c>
      <c r="M3857" s="36">
        <f t="shared" si="302"/>
        <v>18</v>
      </c>
      <c r="N3857" s="36">
        <f t="shared" si="303"/>
        <v>6</v>
      </c>
      <c r="O3857" s="36" t="str">
        <f t="shared" si="304"/>
        <v>201818</v>
      </c>
      <c r="P3857" s="36" t="str">
        <f>CONCATENATE(K3857,MONTH(ExpensesDBTable[[#This Row],[Date]]))</f>
        <v>20185</v>
      </c>
      <c r="Q3857" s="36" t="s">
        <v>182</v>
      </c>
      <c r="R3857" s="36" t="s">
        <v>14</v>
      </c>
      <c r="S3857" s="38">
        <v>5.55</v>
      </c>
      <c r="T3857" s="36" t="s">
        <v>100</v>
      </c>
      <c r="U3857" s="36" t="s">
        <v>2391</v>
      </c>
    </row>
    <row r="3858" spans="10:21" x14ac:dyDescent="0.25">
      <c r="J3858" s="37">
        <v>43226</v>
      </c>
      <c r="K3858" s="36">
        <f t="shared" si="300"/>
        <v>2018</v>
      </c>
      <c r="L3858" s="36" t="str">
        <f t="shared" si="301"/>
        <v>May</v>
      </c>
      <c r="M3858" s="36">
        <f t="shared" si="302"/>
        <v>18</v>
      </c>
      <c r="N3858" s="36">
        <f t="shared" si="303"/>
        <v>6</v>
      </c>
      <c r="O3858" s="36" t="str">
        <f t="shared" si="304"/>
        <v>201818</v>
      </c>
      <c r="P3858" s="36" t="str">
        <f>CONCATENATE(K3858,MONTH(ExpensesDBTable[[#This Row],[Date]]))</f>
        <v>20185</v>
      </c>
      <c r="Q3858" s="36" t="s">
        <v>1051</v>
      </c>
      <c r="R3858" s="36" t="s">
        <v>14</v>
      </c>
      <c r="S3858" s="38">
        <v>34.270000000000003</v>
      </c>
      <c r="T3858" s="36" t="s">
        <v>100</v>
      </c>
      <c r="U3858" s="36" t="s">
        <v>3153</v>
      </c>
    </row>
    <row r="3859" spans="10:21" x14ac:dyDescent="0.25">
      <c r="J3859" s="37">
        <v>43226</v>
      </c>
      <c r="K3859" s="36">
        <f t="shared" si="300"/>
        <v>2018</v>
      </c>
      <c r="L3859" s="36" t="str">
        <f t="shared" si="301"/>
        <v>May</v>
      </c>
      <c r="M3859" s="36">
        <f t="shared" si="302"/>
        <v>18</v>
      </c>
      <c r="N3859" s="36">
        <f t="shared" si="303"/>
        <v>6</v>
      </c>
      <c r="O3859" s="36" t="str">
        <f t="shared" si="304"/>
        <v>201818</v>
      </c>
      <c r="P3859" s="36" t="str">
        <f>CONCATENATE(K3859,MONTH(ExpensesDBTable[[#This Row],[Date]]))</f>
        <v>20185</v>
      </c>
      <c r="Q3859" s="36" t="s">
        <v>182</v>
      </c>
      <c r="R3859" s="36" t="s">
        <v>14</v>
      </c>
      <c r="S3859" s="38">
        <v>12</v>
      </c>
      <c r="T3859" s="36" t="s">
        <v>100</v>
      </c>
      <c r="U3859" s="36" t="s">
        <v>2127</v>
      </c>
    </row>
    <row r="3860" spans="10:21" x14ac:dyDescent="0.25">
      <c r="J3860" s="37">
        <v>43226</v>
      </c>
      <c r="K3860" s="36">
        <f t="shared" si="300"/>
        <v>2018</v>
      </c>
      <c r="L3860" s="36" t="str">
        <f t="shared" si="301"/>
        <v>May</v>
      </c>
      <c r="M3860" s="36">
        <f t="shared" si="302"/>
        <v>18</v>
      </c>
      <c r="N3860" s="36">
        <f t="shared" si="303"/>
        <v>6</v>
      </c>
      <c r="O3860" s="36" t="str">
        <f t="shared" si="304"/>
        <v>201818</v>
      </c>
      <c r="P3860" s="36" t="str">
        <f>CONCATENATE(K3860,MONTH(ExpensesDBTable[[#This Row],[Date]]))</f>
        <v>20185</v>
      </c>
      <c r="Q3860" s="36" t="s">
        <v>2066</v>
      </c>
      <c r="R3860" s="36" t="s">
        <v>16</v>
      </c>
      <c r="S3860" s="38">
        <v>799</v>
      </c>
      <c r="T3860" s="36" t="s">
        <v>106</v>
      </c>
      <c r="U3860" s="36" t="s">
        <v>3154</v>
      </c>
    </row>
    <row r="3861" spans="10:21" x14ac:dyDescent="0.25">
      <c r="J3861" s="37">
        <v>43226</v>
      </c>
      <c r="K3861" s="36">
        <f t="shared" si="300"/>
        <v>2018</v>
      </c>
      <c r="L3861" s="36" t="str">
        <f t="shared" si="301"/>
        <v>May</v>
      </c>
      <c r="M3861" s="36">
        <f t="shared" si="302"/>
        <v>18</v>
      </c>
      <c r="N3861" s="36">
        <f t="shared" si="303"/>
        <v>6</v>
      </c>
      <c r="O3861" s="36" t="str">
        <f t="shared" si="304"/>
        <v>201818</v>
      </c>
      <c r="P3861" s="36" t="str">
        <f>CONCATENATE(K3861,MONTH(ExpensesDBTable[[#This Row],[Date]]))</f>
        <v>20185</v>
      </c>
      <c r="Q3861" s="36" t="s">
        <v>182</v>
      </c>
      <c r="R3861" s="36" t="s">
        <v>16</v>
      </c>
      <c r="S3861" s="38">
        <v>66.41</v>
      </c>
      <c r="T3861" s="36" t="s">
        <v>106</v>
      </c>
      <c r="U3861" s="36" t="s">
        <v>3155</v>
      </c>
    </row>
    <row r="3862" spans="10:21" x14ac:dyDescent="0.25">
      <c r="J3862" s="37">
        <v>43226</v>
      </c>
      <c r="K3862" s="36">
        <f t="shared" si="300"/>
        <v>2018</v>
      </c>
      <c r="L3862" s="36" t="str">
        <f t="shared" si="301"/>
        <v>May</v>
      </c>
      <c r="M3862" s="36">
        <f t="shared" si="302"/>
        <v>18</v>
      </c>
      <c r="N3862" s="36">
        <f t="shared" si="303"/>
        <v>6</v>
      </c>
      <c r="O3862" s="36" t="str">
        <f t="shared" si="304"/>
        <v>201818</v>
      </c>
      <c r="P3862" s="36" t="str">
        <f>CONCATENATE(K3862,MONTH(ExpensesDBTable[[#This Row],[Date]]))</f>
        <v>20185</v>
      </c>
      <c r="Q3862" s="36" t="s">
        <v>182</v>
      </c>
      <c r="R3862" s="36" t="s">
        <v>16</v>
      </c>
      <c r="S3862" s="38">
        <v>67.900000000000006</v>
      </c>
      <c r="T3862" s="36" t="s">
        <v>106</v>
      </c>
      <c r="U3862" s="36" t="s">
        <v>3156</v>
      </c>
    </row>
    <row r="3863" spans="10:21" x14ac:dyDescent="0.25">
      <c r="J3863" s="37">
        <v>43226</v>
      </c>
      <c r="K3863" s="36">
        <f t="shared" si="300"/>
        <v>2018</v>
      </c>
      <c r="L3863" s="36" t="str">
        <f t="shared" si="301"/>
        <v>May</v>
      </c>
      <c r="M3863" s="36">
        <f t="shared" si="302"/>
        <v>18</v>
      </c>
      <c r="N3863" s="36">
        <f t="shared" si="303"/>
        <v>6</v>
      </c>
      <c r="O3863" s="36" t="str">
        <f t="shared" si="304"/>
        <v>201818</v>
      </c>
      <c r="P3863" s="36" t="str">
        <f>CONCATENATE(K3863,MONTH(ExpensesDBTable[[#This Row],[Date]]))</f>
        <v>20185</v>
      </c>
      <c r="Q3863" s="36" t="s">
        <v>182</v>
      </c>
      <c r="R3863" s="36" t="s">
        <v>14</v>
      </c>
      <c r="S3863" s="38">
        <v>37.799999999999997</v>
      </c>
      <c r="T3863" s="36" t="s">
        <v>100</v>
      </c>
      <c r="U3863" s="36" t="s">
        <v>3157</v>
      </c>
    </row>
    <row r="3864" spans="10:21" x14ac:dyDescent="0.25">
      <c r="J3864" s="37">
        <v>43226</v>
      </c>
      <c r="K3864" s="36">
        <f t="shared" si="300"/>
        <v>2018</v>
      </c>
      <c r="L3864" s="36" t="str">
        <f t="shared" si="301"/>
        <v>May</v>
      </c>
      <c r="M3864" s="36">
        <f t="shared" si="302"/>
        <v>18</v>
      </c>
      <c r="N3864" s="36">
        <f t="shared" si="303"/>
        <v>6</v>
      </c>
      <c r="O3864" s="36" t="str">
        <f t="shared" si="304"/>
        <v>201818</v>
      </c>
      <c r="P3864" s="36" t="str">
        <f>CONCATENATE(K3864,MONTH(ExpensesDBTable[[#This Row],[Date]]))</f>
        <v>20185</v>
      </c>
      <c r="Q3864" s="36" t="s">
        <v>182</v>
      </c>
      <c r="R3864" s="36" t="s">
        <v>24</v>
      </c>
      <c r="S3864" s="38">
        <v>152.47</v>
      </c>
      <c r="T3864" s="36" t="s">
        <v>106</v>
      </c>
      <c r="U3864" s="36" t="s">
        <v>3158</v>
      </c>
    </row>
    <row r="3865" spans="10:21" x14ac:dyDescent="0.25">
      <c r="J3865" s="37">
        <v>43228</v>
      </c>
      <c r="K3865" s="36">
        <f t="shared" si="300"/>
        <v>2018</v>
      </c>
      <c r="L3865" s="36" t="str">
        <f t="shared" si="301"/>
        <v>May</v>
      </c>
      <c r="M3865" s="36">
        <f t="shared" si="302"/>
        <v>19</v>
      </c>
      <c r="N3865" s="36">
        <f t="shared" si="303"/>
        <v>8</v>
      </c>
      <c r="O3865" s="36" t="str">
        <f t="shared" si="304"/>
        <v>201819</v>
      </c>
      <c r="P3865" s="36" t="str">
        <f>CONCATENATE(K3865,MONTH(ExpensesDBTable[[#This Row],[Date]]))</f>
        <v>20185</v>
      </c>
      <c r="Q3865" s="36" t="s">
        <v>989</v>
      </c>
      <c r="R3865" s="36" t="s">
        <v>14</v>
      </c>
      <c r="S3865" s="38">
        <v>26</v>
      </c>
      <c r="T3865" s="36" t="s">
        <v>100</v>
      </c>
      <c r="U3865" s="36" t="s">
        <v>3159</v>
      </c>
    </row>
    <row r="3866" spans="10:21" x14ac:dyDescent="0.25">
      <c r="J3866" s="37">
        <v>43228</v>
      </c>
      <c r="K3866" s="36">
        <f t="shared" si="300"/>
        <v>2018</v>
      </c>
      <c r="L3866" s="36" t="str">
        <f t="shared" si="301"/>
        <v>May</v>
      </c>
      <c r="M3866" s="36">
        <f t="shared" si="302"/>
        <v>19</v>
      </c>
      <c r="N3866" s="36">
        <f t="shared" si="303"/>
        <v>8</v>
      </c>
      <c r="O3866" s="36" t="str">
        <f t="shared" si="304"/>
        <v>201819</v>
      </c>
      <c r="P3866" s="36" t="str">
        <f>CONCATENATE(K3866,MONTH(ExpensesDBTable[[#This Row],[Date]]))</f>
        <v>20185</v>
      </c>
      <c r="Q3866" s="36" t="s">
        <v>128</v>
      </c>
      <c r="R3866" s="36" t="s">
        <v>22</v>
      </c>
      <c r="S3866" s="38">
        <v>180.94</v>
      </c>
      <c r="T3866" s="36" t="s">
        <v>106</v>
      </c>
      <c r="U3866" s="36" t="s">
        <v>3160</v>
      </c>
    </row>
    <row r="3867" spans="10:21" x14ac:dyDescent="0.25">
      <c r="J3867" s="37">
        <v>43228</v>
      </c>
      <c r="K3867" s="36">
        <f t="shared" si="300"/>
        <v>2018</v>
      </c>
      <c r="L3867" s="36" t="str">
        <f t="shared" si="301"/>
        <v>May</v>
      </c>
      <c r="M3867" s="36">
        <f t="shared" si="302"/>
        <v>19</v>
      </c>
      <c r="N3867" s="36">
        <f t="shared" si="303"/>
        <v>8</v>
      </c>
      <c r="O3867" s="36" t="str">
        <f t="shared" si="304"/>
        <v>201819</v>
      </c>
      <c r="P3867" s="36" t="str">
        <f>CONCATENATE(K3867,MONTH(ExpensesDBTable[[#This Row],[Date]]))</f>
        <v>20185</v>
      </c>
      <c r="Q3867" s="36" t="s">
        <v>108</v>
      </c>
      <c r="R3867" s="36" t="s">
        <v>14</v>
      </c>
      <c r="S3867" s="38">
        <v>16.5</v>
      </c>
      <c r="T3867" s="36" t="s">
        <v>100</v>
      </c>
      <c r="U3867" s="36" t="s">
        <v>3161</v>
      </c>
    </row>
    <row r="3868" spans="10:21" x14ac:dyDescent="0.25">
      <c r="J3868" s="37">
        <v>43228</v>
      </c>
      <c r="K3868" s="36">
        <f t="shared" si="300"/>
        <v>2018</v>
      </c>
      <c r="L3868" s="36" t="str">
        <f t="shared" si="301"/>
        <v>May</v>
      </c>
      <c r="M3868" s="36">
        <f t="shared" si="302"/>
        <v>19</v>
      </c>
      <c r="N3868" s="36">
        <f t="shared" si="303"/>
        <v>8</v>
      </c>
      <c r="O3868" s="36" t="str">
        <f t="shared" si="304"/>
        <v>201819</v>
      </c>
      <c r="P3868" s="36" t="str">
        <f>CONCATENATE(K3868,MONTH(ExpensesDBTable[[#This Row],[Date]]))</f>
        <v>20185</v>
      </c>
      <c r="Q3868" s="36" t="s">
        <v>182</v>
      </c>
      <c r="R3868" s="36" t="s">
        <v>14</v>
      </c>
      <c r="S3868" s="38">
        <v>2</v>
      </c>
      <c r="T3868" s="36" t="s">
        <v>100</v>
      </c>
      <c r="U3868" s="36" t="s">
        <v>3162</v>
      </c>
    </row>
    <row r="3869" spans="10:21" x14ac:dyDescent="0.25">
      <c r="J3869" s="37">
        <v>43229</v>
      </c>
      <c r="K3869" s="36">
        <f t="shared" si="300"/>
        <v>2018</v>
      </c>
      <c r="L3869" s="36" t="str">
        <f t="shared" si="301"/>
        <v>May</v>
      </c>
      <c r="M3869" s="36">
        <f t="shared" si="302"/>
        <v>19</v>
      </c>
      <c r="N3869" s="36">
        <f t="shared" si="303"/>
        <v>9</v>
      </c>
      <c r="O3869" s="36" t="str">
        <f t="shared" si="304"/>
        <v>201819</v>
      </c>
      <c r="P3869" s="36" t="str">
        <f>CONCATENATE(K3869,MONTH(ExpensesDBTable[[#This Row],[Date]]))</f>
        <v>20185</v>
      </c>
      <c r="Q3869" s="36" t="s">
        <v>1051</v>
      </c>
      <c r="R3869" s="36" t="s">
        <v>14</v>
      </c>
      <c r="S3869" s="38">
        <v>6.59</v>
      </c>
      <c r="T3869" s="36" t="s">
        <v>100</v>
      </c>
      <c r="U3869" s="36" t="s">
        <v>3163</v>
      </c>
    </row>
    <row r="3870" spans="10:21" x14ac:dyDescent="0.25">
      <c r="J3870" s="37">
        <v>43229</v>
      </c>
      <c r="K3870" s="36">
        <f t="shared" si="300"/>
        <v>2018</v>
      </c>
      <c r="L3870" s="36" t="str">
        <f t="shared" si="301"/>
        <v>May</v>
      </c>
      <c r="M3870" s="36">
        <f t="shared" si="302"/>
        <v>19</v>
      </c>
      <c r="N3870" s="36">
        <f t="shared" si="303"/>
        <v>9</v>
      </c>
      <c r="O3870" s="36" t="str">
        <f t="shared" si="304"/>
        <v>201819</v>
      </c>
      <c r="P3870" s="36" t="str">
        <f>CONCATENATE(K3870,MONTH(ExpensesDBTable[[#This Row],[Date]]))</f>
        <v>20185</v>
      </c>
      <c r="Q3870" s="36" t="s">
        <v>108</v>
      </c>
      <c r="R3870" s="36" t="s">
        <v>14</v>
      </c>
      <c r="S3870" s="38">
        <v>12</v>
      </c>
      <c r="T3870" s="36" t="s">
        <v>100</v>
      </c>
      <c r="U3870" s="36" t="s">
        <v>3164</v>
      </c>
    </row>
    <row r="3871" spans="10:21" x14ac:dyDescent="0.25">
      <c r="J3871" s="37">
        <v>43229</v>
      </c>
      <c r="K3871" s="36">
        <f t="shared" si="300"/>
        <v>2018</v>
      </c>
      <c r="L3871" s="36" t="str">
        <f t="shared" si="301"/>
        <v>May</v>
      </c>
      <c r="M3871" s="36">
        <f t="shared" si="302"/>
        <v>19</v>
      </c>
      <c r="N3871" s="36">
        <f t="shared" si="303"/>
        <v>9</v>
      </c>
      <c r="O3871" s="36" t="str">
        <f t="shared" si="304"/>
        <v>201819</v>
      </c>
      <c r="P3871" s="36" t="str">
        <f>CONCATENATE(K3871,MONTH(ExpensesDBTable[[#This Row],[Date]]))</f>
        <v>20185</v>
      </c>
      <c r="Q3871" s="36" t="s">
        <v>108</v>
      </c>
      <c r="R3871" s="36" t="s">
        <v>14</v>
      </c>
      <c r="S3871" s="38">
        <v>6.05</v>
      </c>
      <c r="T3871" s="36" t="s">
        <v>100</v>
      </c>
      <c r="U3871" s="36" t="s">
        <v>3165</v>
      </c>
    </row>
    <row r="3872" spans="10:21" x14ac:dyDescent="0.25">
      <c r="J3872" s="37">
        <v>43229</v>
      </c>
      <c r="K3872" s="36">
        <f t="shared" si="300"/>
        <v>2018</v>
      </c>
      <c r="L3872" s="36" t="str">
        <f t="shared" si="301"/>
        <v>May</v>
      </c>
      <c r="M3872" s="36">
        <f t="shared" si="302"/>
        <v>19</v>
      </c>
      <c r="N3872" s="36">
        <f t="shared" si="303"/>
        <v>9</v>
      </c>
      <c r="O3872" s="36" t="str">
        <f t="shared" si="304"/>
        <v>201819</v>
      </c>
      <c r="P3872" s="36" t="str">
        <f>CONCATENATE(K3872,MONTH(ExpensesDBTable[[#This Row],[Date]]))</f>
        <v>20185</v>
      </c>
      <c r="Q3872" s="36" t="s">
        <v>119</v>
      </c>
      <c r="R3872" s="36" t="s">
        <v>14</v>
      </c>
      <c r="S3872" s="38">
        <v>4</v>
      </c>
      <c r="T3872" s="36" t="s">
        <v>100</v>
      </c>
      <c r="U3872" s="36" t="s">
        <v>462</v>
      </c>
    </row>
    <row r="3873" spans="10:21" x14ac:dyDescent="0.25">
      <c r="J3873" s="37">
        <v>43230</v>
      </c>
      <c r="K3873" s="36">
        <f t="shared" si="300"/>
        <v>2018</v>
      </c>
      <c r="L3873" s="36" t="str">
        <f t="shared" si="301"/>
        <v>May</v>
      </c>
      <c r="M3873" s="36">
        <f t="shared" si="302"/>
        <v>19</v>
      </c>
      <c r="N3873" s="36">
        <f t="shared" si="303"/>
        <v>10</v>
      </c>
      <c r="O3873" s="36" t="str">
        <f t="shared" si="304"/>
        <v>201819</v>
      </c>
      <c r="P3873" s="36" t="str">
        <f>CONCATENATE(K3873,MONTH(ExpensesDBTable[[#This Row],[Date]]))</f>
        <v>20185</v>
      </c>
      <c r="Q3873" s="36" t="s">
        <v>1051</v>
      </c>
      <c r="R3873" s="36" t="s">
        <v>14</v>
      </c>
      <c r="S3873" s="38">
        <v>2.89</v>
      </c>
      <c r="T3873" s="36" t="s">
        <v>100</v>
      </c>
      <c r="U3873" s="36" t="s">
        <v>3166</v>
      </c>
    </row>
    <row r="3874" spans="10:21" x14ac:dyDescent="0.25">
      <c r="J3874" s="37">
        <v>43230</v>
      </c>
      <c r="K3874" s="36">
        <f t="shared" si="300"/>
        <v>2018</v>
      </c>
      <c r="L3874" s="36" t="str">
        <f t="shared" si="301"/>
        <v>May</v>
      </c>
      <c r="M3874" s="36">
        <f t="shared" si="302"/>
        <v>19</v>
      </c>
      <c r="N3874" s="36">
        <f t="shared" si="303"/>
        <v>10</v>
      </c>
      <c r="O3874" s="36" t="str">
        <f t="shared" si="304"/>
        <v>201819</v>
      </c>
      <c r="P3874" s="36" t="str">
        <f>CONCATENATE(K3874,MONTH(ExpensesDBTable[[#This Row],[Date]]))</f>
        <v>20185</v>
      </c>
      <c r="Q3874" s="36" t="s">
        <v>2768</v>
      </c>
      <c r="R3874" s="36" t="s">
        <v>26</v>
      </c>
      <c r="S3874" s="38">
        <v>35</v>
      </c>
      <c r="T3874" s="36" t="s">
        <v>106</v>
      </c>
      <c r="U3874" s="36" t="s">
        <v>3167</v>
      </c>
    </row>
    <row r="3875" spans="10:21" x14ac:dyDescent="0.25">
      <c r="J3875" s="37">
        <v>43230</v>
      </c>
      <c r="K3875" s="36">
        <f t="shared" si="300"/>
        <v>2018</v>
      </c>
      <c r="L3875" s="36" t="str">
        <f t="shared" si="301"/>
        <v>May</v>
      </c>
      <c r="M3875" s="36">
        <f t="shared" si="302"/>
        <v>19</v>
      </c>
      <c r="N3875" s="36">
        <f t="shared" si="303"/>
        <v>10</v>
      </c>
      <c r="O3875" s="36" t="str">
        <f t="shared" si="304"/>
        <v>201819</v>
      </c>
      <c r="P3875" s="36" t="str">
        <f>CONCATENATE(K3875,MONTH(ExpensesDBTable[[#This Row],[Date]]))</f>
        <v>20185</v>
      </c>
      <c r="Q3875" s="36" t="s">
        <v>1225</v>
      </c>
      <c r="R3875" s="36" t="s">
        <v>22</v>
      </c>
      <c r="S3875" s="38">
        <v>933.11</v>
      </c>
      <c r="T3875" s="36" t="s">
        <v>106</v>
      </c>
      <c r="U3875" s="36" t="s">
        <v>3168</v>
      </c>
    </row>
    <row r="3876" spans="10:21" x14ac:dyDescent="0.25">
      <c r="J3876" s="37">
        <v>43230</v>
      </c>
      <c r="K3876" s="36">
        <f t="shared" si="300"/>
        <v>2018</v>
      </c>
      <c r="L3876" s="36" t="str">
        <f t="shared" si="301"/>
        <v>May</v>
      </c>
      <c r="M3876" s="36">
        <f t="shared" si="302"/>
        <v>19</v>
      </c>
      <c r="N3876" s="36">
        <f t="shared" si="303"/>
        <v>10</v>
      </c>
      <c r="O3876" s="36" t="str">
        <f t="shared" si="304"/>
        <v>201819</v>
      </c>
      <c r="P3876" s="36" t="str">
        <f>CONCATENATE(K3876,MONTH(ExpensesDBTable[[#This Row],[Date]]))</f>
        <v>20185</v>
      </c>
      <c r="Q3876" s="36" t="s">
        <v>704</v>
      </c>
      <c r="R3876" s="36" t="s">
        <v>23</v>
      </c>
      <c r="S3876" s="38">
        <v>182.49</v>
      </c>
      <c r="T3876" s="36" t="s">
        <v>106</v>
      </c>
      <c r="U3876" s="36" t="s">
        <v>3169</v>
      </c>
    </row>
    <row r="3877" spans="10:21" x14ac:dyDescent="0.25">
      <c r="J3877" s="37">
        <v>43231</v>
      </c>
      <c r="K3877" s="36">
        <f t="shared" si="300"/>
        <v>2018</v>
      </c>
      <c r="L3877" s="36" t="str">
        <f t="shared" si="301"/>
        <v>May</v>
      </c>
      <c r="M3877" s="36">
        <f t="shared" si="302"/>
        <v>19</v>
      </c>
      <c r="N3877" s="36">
        <f t="shared" si="303"/>
        <v>11</v>
      </c>
      <c r="O3877" s="36" t="str">
        <f t="shared" si="304"/>
        <v>201819</v>
      </c>
      <c r="P3877" s="36" t="str">
        <f>CONCATENATE(K3877,MONTH(ExpensesDBTable[[#This Row],[Date]]))</f>
        <v>20185</v>
      </c>
      <c r="Q3877" s="36" t="s">
        <v>182</v>
      </c>
      <c r="R3877" s="36" t="s">
        <v>14</v>
      </c>
      <c r="S3877" s="38">
        <v>7</v>
      </c>
      <c r="T3877" s="36" t="s">
        <v>100</v>
      </c>
      <c r="U3877" s="36" t="s">
        <v>1872</v>
      </c>
    </row>
    <row r="3878" spans="10:21" x14ac:dyDescent="0.25">
      <c r="J3878" s="37">
        <v>43231</v>
      </c>
      <c r="K3878" s="36">
        <f t="shared" si="300"/>
        <v>2018</v>
      </c>
      <c r="L3878" s="36" t="str">
        <f t="shared" si="301"/>
        <v>May</v>
      </c>
      <c r="M3878" s="36">
        <f t="shared" si="302"/>
        <v>19</v>
      </c>
      <c r="N3878" s="36">
        <f t="shared" si="303"/>
        <v>11</v>
      </c>
      <c r="O3878" s="36" t="str">
        <f t="shared" si="304"/>
        <v>201819</v>
      </c>
      <c r="P3878" s="36" t="str">
        <f>CONCATENATE(K3878,MONTH(ExpensesDBTable[[#This Row],[Date]]))</f>
        <v>20185</v>
      </c>
      <c r="Q3878" s="36" t="s">
        <v>199</v>
      </c>
      <c r="R3878" s="36" t="s">
        <v>14</v>
      </c>
      <c r="S3878" s="38">
        <v>12.5</v>
      </c>
      <c r="T3878" s="36" t="s">
        <v>100</v>
      </c>
      <c r="U3878" s="36" t="s">
        <v>1216</v>
      </c>
    </row>
    <row r="3879" spans="10:21" x14ac:dyDescent="0.25">
      <c r="J3879" s="37">
        <v>43231</v>
      </c>
      <c r="K3879" s="36">
        <f t="shared" si="300"/>
        <v>2018</v>
      </c>
      <c r="L3879" s="36" t="str">
        <f t="shared" si="301"/>
        <v>May</v>
      </c>
      <c r="M3879" s="36">
        <f t="shared" si="302"/>
        <v>19</v>
      </c>
      <c r="N3879" s="36">
        <f t="shared" si="303"/>
        <v>11</v>
      </c>
      <c r="O3879" s="36" t="str">
        <f t="shared" si="304"/>
        <v>201819</v>
      </c>
      <c r="P3879" s="36" t="str">
        <f>CONCATENATE(K3879,MONTH(ExpensesDBTable[[#This Row],[Date]]))</f>
        <v>20185</v>
      </c>
      <c r="Q3879" s="36" t="s">
        <v>3111</v>
      </c>
      <c r="R3879" s="36" t="s">
        <v>18</v>
      </c>
      <c r="S3879" s="38">
        <v>100</v>
      </c>
      <c r="T3879" t="s">
        <v>106</v>
      </c>
      <c r="U3879" s="36" t="s">
        <v>3170</v>
      </c>
    </row>
    <row r="3880" spans="10:21" x14ac:dyDescent="0.25">
      <c r="J3880" s="37">
        <v>43231</v>
      </c>
      <c r="K3880" s="36">
        <f t="shared" si="300"/>
        <v>2018</v>
      </c>
      <c r="L3880" s="36" t="str">
        <f t="shared" si="301"/>
        <v>May</v>
      </c>
      <c r="M3880" s="36">
        <f t="shared" si="302"/>
        <v>19</v>
      </c>
      <c r="N3880" s="36">
        <f t="shared" si="303"/>
        <v>11</v>
      </c>
      <c r="O3880" s="36" t="str">
        <f t="shared" si="304"/>
        <v>201819</v>
      </c>
      <c r="P3880" s="36" t="str">
        <f>CONCATENATE(K3880,MONTH(ExpensesDBTable[[#This Row],[Date]]))</f>
        <v>20185</v>
      </c>
      <c r="Q3880" s="36" t="s">
        <v>108</v>
      </c>
      <c r="R3880" s="36" t="s">
        <v>14</v>
      </c>
      <c r="S3880" s="38">
        <v>10.75</v>
      </c>
      <c r="T3880" s="36" t="s">
        <v>100</v>
      </c>
      <c r="U3880" s="36" t="s">
        <v>3171</v>
      </c>
    </row>
    <row r="3881" spans="10:21" x14ac:dyDescent="0.25">
      <c r="J3881" s="37">
        <v>43232</v>
      </c>
      <c r="K3881" s="36">
        <f t="shared" si="300"/>
        <v>2018</v>
      </c>
      <c r="L3881" s="36" t="str">
        <f t="shared" si="301"/>
        <v>May</v>
      </c>
      <c r="M3881" s="36">
        <f t="shared" si="302"/>
        <v>19</v>
      </c>
      <c r="N3881" s="36">
        <f t="shared" si="303"/>
        <v>12</v>
      </c>
      <c r="O3881" s="36" t="str">
        <f t="shared" si="304"/>
        <v>201819</v>
      </c>
      <c r="P3881" s="36" t="str">
        <f>CONCATENATE(K3881,MONTH(ExpensesDBTable[[#This Row],[Date]]))</f>
        <v>20185</v>
      </c>
      <c r="Q3881" s="36" t="s">
        <v>108</v>
      </c>
      <c r="R3881" s="36" t="s">
        <v>14</v>
      </c>
      <c r="S3881" s="38">
        <v>21.98</v>
      </c>
      <c r="T3881" s="36" t="s">
        <v>100</v>
      </c>
      <c r="U3881" s="36" t="s">
        <v>3172</v>
      </c>
    </row>
    <row r="3882" spans="10:21" x14ac:dyDescent="0.25">
      <c r="J3882" s="37">
        <v>43232</v>
      </c>
      <c r="K3882" s="36">
        <f t="shared" si="300"/>
        <v>2018</v>
      </c>
      <c r="L3882" s="36" t="str">
        <f t="shared" si="301"/>
        <v>May</v>
      </c>
      <c r="M3882" s="36">
        <f t="shared" si="302"/>
        <v>19</v>
      </c>
      <c r="N3882" s="36">
        <f t="shared" si="303"/>
        <v>12</v>
      </c>
      <c r="O3882" s="36" t="str">
        <f t="shared" si="304"/>
        <v>201819</v>
      </c>
      <c r="P3882" s="36" t="str">
        <f>CONCATENATE(K3882,MONTH(ExpensesDBTable[[#This Row],[Date]]))</f>
        <v>20185</v>
      </c>
      <c r="Q3882" s="36" t="s">
        <v>1238</v>
      </c>
      <c r="R3882" s="36" t="s">
        <v>22</v>
      </c>
      <c r="S3882" s="38">
        <v>21.28</v>
      </c>
      <c r="T3882" s="36" t="s">
        <v>106</v>
      </c>
      <c r="U3882" s="36" t="s">
        <v>1238</v>
      </c>
    </row>
    <row r="3883" spans="10:21" x14ac:dyDescent="0.25">
      <c r="J3883" s="37">
        <v>43232</v>
      </c>
      <c r="K3883" s="36">
        <f t="shared" si="300"/>
        <v>2018</v>
      </c>
      <c r="L3883" s="36" t="str">
        <f t="shared" si="301"/>
        <v>May</v>
      </c>
      <c r="M3883" s="36">
        <f t="shared" si="302"/>
        <v>19</v>
      </c>
      <c r="N3883" s="36">
        <f t="shared" si="303"/>
        <v>12</v>
      </c>
      <c r="O3883" s="36" t="str">
        <f t="shared" si="304"/>
        <v>201819</v>
      </c>
      <c r="P3883" s="36" t="str">
        <f>CONCATENATE(K3883,MONTH(ExpensesDBTable[[#This Row],[Date]]))</f>
        <v>20185</v>
      </c>
      <c r="Q3883" s="36" t="s">
        <v>182</v>
      </c>
      <c r="R3883" s="36" t="s">
        <v>17</v>
      </c>
      <c r="S3883" s="38">
        <v>17</v>
      </c>
      <c r="T3883" s="36" t="s">
        <v>106</v>
      </c>
      <c r="U3883" s="36" t="s">
        <v>1634</v>
      </c>
    </row>
    <row r="3884" spans="10:21" x14ac:dyDescent="0.25">
      <c r="J3884" s="37">
        <v>43233</v>
      </c>
      <c r="K3884" s="36">
        <f t="shared" si="300"/>
        <v>2018</v>
      </c>
      <c r="L3884" s="36" t="str">
        <f t="shared" si="301"/>
        <v>May</v>
      </c>
      <c r="M3884" s="36">
        <f t="shared" si="302"/>
        <v>19</v>
      </c>
      <c r="N3884" s="36">
        <f t="shared" si="303"/>
        <v>13</v>
      </c>
      <c r="O3884" s="36" t="str">
        <f t="shared" si="304"/>
        <v>201819</v>
      </c>
      <c r="P3884" s="36" t="str">
        <f>CONCATENATE(K3884,MONTH(ExpensesDBTable[[#This Row],[Date]]))</f>
        <v>20185</v>
      </c>
      <c r="Q3884" s="36" t="s">
        <v>1292</v>
      </c>
      <c r="R3884" s="36" t="s">
        <v>14</v>
      </c>
      <c r="S3884" s="38">
        <v>18.09</v>
      </c>
      <c r="T3884" s="36" t="s">
        <v>100</v>
      </c>
      <c r="U3884" s="36" t="s">
        <v>3173</v>
      </c>
    </row>
    <row r="3885" spans="10:21" x14ac:dyDescent="0.25">
      <c r="J3885" s="37">
        <v>43233</v>
      </c>
      <c r="K3885" s="36">
        <f t="shared" si="300"/>
        <v>2018</v>
      </c>
      <c r="L3885" s="36" t="str">
        <f t="shared" si="301"/>
        <v>May</v>
      </c>
      <c r="M3885" s="36">
        <f t="shared" si="302"/>
        <v>19</v>
      </c>
      <c r="N3885" s="36">
        <f t="shared" si="303"/>
        <v>13</v>
      </c>
      <c r="O3885" s="36" t="str">
        <f t="shared" si="304"/>
        <v>201819</v>
      </c>
      <c r="P3885" s="36" t="str">
        <f>CONCATENATE(K3885,MONTH(ExpensesDBTable[[#This Row],[Date]]))</f>
        <v>20185</v>
      </c>
      <c r="Q3885" s="36" t="s">
        <v>108</v>
      </c>
      <c r="R3885" s="36" t="s">
        <v>14</v>
      </c>
      <c r="S3885" s="38">
        <v>11.86</v>
      </c>
      <c r="T3885" s="36" t="s">
        <v>100</v>
      </c>
      <c r="U3885" s="36" t="s">
        <v>3174</v>
      </c>
    </row>
    <row r="3886" spans="10:21" x14ac:dyDescent="0.25">
      <c r="J3886" s="37">
        <v>43233</v>
      </c>
      <c r="K3886" s="36">
        <f t="shared" si="300"/>
        <v>2018</v>
      </c>
      <c r="L3886" s="36" t="str">
        <f t="shared" si="301"/>
        <v>May</v>
      </c>
      <c r="M3886" s="36">
        <f t="shared" si="302"/>
        <v>19</v>
      </c>
      <c r="N3886" s="36">
        <f t="shared" si="303"/>
        <v>13</v>
      </c>
      <c r="O3886" s="36" t="str">
        <f t="shared" si="304"/>
        <v>201819</v>
      </c>
      <c r="P3886" s="36" t="str">
        <f>CONCATENATE(K3886,MONTH(ExpensesDBTable[[#This Row],[Date]]))</f>
        <v>20185</v>
      </c>
      <c r="Q3886" s="36" t="s">
        <v>3111</v>
      </c>
      <c r="R3886" s="36" t="s">
        <v>18</v>
      </c>
      <c r="S3886" s="38">
        <v>64.97</v>
      </c>
      <c r="T3886" s="36" t="s">
        <v>106</v>
      </c>
      <c r="U3886" s="36" t="s">
        <v>3175</v>
      </c>
    </row>
    <row r="3887" spans="10:21" x14ac:dyDescent="0.25">
      <c r="J3887" s="37">
        <v>43233</v>
      </c>
      <c r="K3887" s="36">
        <f t="shared" si="300"/>
        <v>2018</v>
      </c>
      <c r="L3887" s="36" t="str">
        <f t="shared" si="301"/>
        <v>May</v>
      </c>
      <c r="M3887" s="36">
        <f t="shared" si="302"/>
        <v>19</v>
      </c>
      <c r="N3887" s="36">
        <f t="shared" si="303"/>
        <v>13</v>
      </c>
      <c r="O3887" s="36" t="str">
        <f t="shared" si="304"/>
        <v>201819</v>
      </c>
      <c r="P3887" s="36" t="str">
        <f>CONCATENATE(K3887,MONTH(ExpensesDBTable[[#This Row],[Date]]))</f>
        <v>20185</v>
      </c>
      <c r="Q3887" s="36" t="s">
        <v>182</v>
      </c>
      <c r="R3887" s="36" t="s">
        <v>14</v>
      </c>
      <c r="S3887" s="38">
        <v>19.2</v>
      </c>
      <c r="T3887" s="36" t="s">
        <v>100</v>
      </c>
      <c r="U3887" s="36" t="s">
        <v>2008</v>
      </c>
    </row>
    <row r="3888" spans="10:21" x14ac:dyDescent="0.25">
      <c r="J3888" s="37">
        <v>43234</v>
      </c>
      <c r="K3888" s="36">
        <f t="shared" si="300"/>
        <v>2018</v>
      </c>
      <c r="L3888" s="36" t="str">
        <f t="shared" si="301"/>
        <v>May</v>
      </c>
      <c r="M3888" s="36">
        <f t="shared" si="302"/>
        <v>20</v>
      </c>
      <c r="N3888" s="36">
        <f t="shared" si="303"/>
        <v>14</v>
      </c>
      <c r="O3888" s="36" t="str">
        <f t="shared" si="304"/>
        <v>201820</v>
      </c>
      <c r="P3888" s="36" t="str">
        <f>CONCATENATE(K3888,MONTH(ExpensesDBTable[[#This Row],[Date]]))</f>
        <v>20185</v>
      </c>
      <c r="Q3888" s="36" t="s">
        <v>1225</v>
      </c>
      <c r="R3888" s="36" t="s">
        <v>22</v>
      </c>
      <c r="S3888" s="38">
        <v>105</v>
      </c>
      <c r="T3888" s="36" t="s">
        <v>106</v>
      </c>
      <c r="U3888" s="36" t="s">
        <v>3176</v>
      </c>
    </row>
    <row r="3889" spans="10:21" x14ac:dyDescent="0.25">
      <c r="J3889" s="37">
        <v>43234</v>
      </c>
      <c r="K3889" s="36">
        <f t="shared" si="300"/>
        <v>2018</v>
      </c>
      <c r="L3889" s="36" t="str">
        <f t="shared" si="301"/>
        <v>May</v>
      </c>
      <c r="M3889" s="36">
        <f t="shared" si="302"/>
        <v>20</v>
      </c>
      <c r="N3889" s="36">
        <f t="shared" si="303"/>
        <v>14</v>
      </c>
      <c r="O3889" s="36" t="str">
        <f t="shared" si="304"/>
        <v>201820</v>
      </c>
      <c r="P3889" s="36" t="str">
        <f>CONCATENATE(K3889,MONTH(ExpensesDBTable[[#This Row],[Date]]))</f>
        <v>20185</v>
      </c>
      <c r="Q3889" s="36" t="s">
        <v>1051</v>
      </c>
      <c r="R3889" s="36" t="s">
        <v>14</v>
      </c>
      <c r="S3889" s="38">
        <v>23.16</v>
      </c>
      <c r="T3889" s="36" t="s">
        <v>100</v>
      </c>
      <c r="U3889" s="36" t="s">
        <v>3177</v>
      </c>
    </row>
    <row r="3890" spans="10:21" x14ac:dyDescent="0.25">
      <c r="J3890" s="37">
        <v>43235</v>
      </c>
      <c r="K3890" s="36">
        <f t="shared" si="300"/>
        <v>2018</v>
      </c>
      <c r="L3890" s="36" t="str">
        <f t="shared" si="301"/>
        <v>May</v>
      </c>
      <c r="M3890" s="36">
        <f t="shared" si="302"/>
        <v>20</v>
      </c>
      <c r="N3890" s="36">
        <f t="shared" si="303"/>
        <v>15</v>
      </c>
      <c r="O3890" s="36" t="str">
        <f t="shared" si="304"/>
        <v>201820</v>
      </c>
      <c r="P3890" s="36" t="str">
        <f>CONCATENATE(K3890,MONTH(ExpensesDBTable[[#This Row],[Date]]))</f>
        <v>20185</v>
      </c>
      <c r="Q3890" s="36" t="s">
        <v>1059</v>
      </c>
      <c r="R3890" s="36" t="s">
        <v>17</v>
      </c>
      <c r="S3890" s="38">
        <v>269.39999999999998</v>
      </c>
      <c r="T3890" s="36" t="s">
        <v>106</v>
      </c>
      <c r="U3890" s="36" t="s">
        <v>1059</v>
      </c>
    </row>
    <row r="3891" spans="10:21" x14ac:dyDescent="0.25">
      <c r="J3891" s="37">
        <v>43235</v>
      </c>
      <c r="K3891" s="36">
        <f t="shared" si="300"/>
        <v>2018</v>
      </c>
      <c r="L3891" s="36" t="str">
        <f t="shared" si="301"/>
        <v>May</v>
      </c>
      <c r="M3891" s="36">
        <f t="shared" si="302"/>
        <v>20</v>
      </c>
      <c r="N3891" s="36">
        <f t="shared" si="303"/>
        <v>15</v>
      </c>
      <c r="O3891" s="36" t="str">
        <f t="shared" si="304"/>
        <v>201820</v>
      </c>
      <c r="P3891" s="36" t="str">
        <f>CONCATENATE(K3891,MONTH(ExpensesDBTable[[#This Row],[Date]]))</f>
        <v>20185</v>
      </c>
      <c r="Q3891" s="36" t="s">
        <v>119</v>
      </c>
      <c r="R3891" s="36" t="s">
        <v>14</v>
      </c>
      <c r="S3891" s="38">
        <v>3.24</v>
      </c>
      <c r="T3891" s="36" t="s">
        <v>100</v>
      </c>
      <c r="U3891" s="36" t="s">
        <v>159</v>
      </c>
    </row>
    <row r="3892" spans="10:21" x14ac:dyDescent="0.25">
      <c r="J3892" s="37">
        <v>43235</v>
      </c>
      <c r="K3892" s="36">
        <f t="shared" si="300"/>
        <v>2018</v>
      </c>
      <c r="L3892" s="36" t="str">
        <f t="shared" si="301"/>
        <v>May</v>
      </c>
      <c r="M3892" s="36">
        <f t="shared" si="302"/>
        <v>20</v>
      </c>
      <c r="N3892" s="36">
        <f t="shared" si="303"/>
        <v>15</v>
      </c>
      <c r="O3892" s="36" t="str">
        <f t="shared" si="304"/>
        <v>201820</v>
      </c>
      <c r="P3892" s="36" t="str">
        <f>CONCATENATE(K3892,MONTH(ExpensesDBTable[[#This Row],[Date]]))</f>
        <v>20185</v>
      </c>
      <c r="Q3892" s="36" t="s">
        <v>108</v>
      </c>
      <c r="R3892" s="36" t="s">
        <v>14</v>
      </c>
      <c r="S3892" s="38">
        <v>21.25</v>
      </c>
      <c r="T3892" s="36" t="s">
        <v>100</v>
      </c>
      <c r="U3892" s="36" t="s">
        <v>3178</v>
      </c>
    </row>
    <row r="3893" spans="10:21" x14ac:dyDescent="0.25">
      <c r="J3893" s="37">
        <v>43235</v>
      </c>
      <c r="K3893" s="36">
        <f t="shared" si="300"/>
        <v>2018</v>
      </c>
      <c r="L3893" s="36" t="str">
        <f t="shared" si="301"/>
        <v>May</v>
      </c>
      <c r="M3893" s="36">
        <f t="shared" si="302"/>
        <v>20</v>
      </c>
      <c r="N3893" s="36">
        <f t="shared" si="303"/>
        <v>15</v>
      </c>
      <c r="O3893" s="36" t="str">
        <f t="shared" si="304"/>
        <v>201820</v>
      </c>
      <c r="P3893" s="36" t="str">
        <f>CONCATENATE(K3893,MONTH(ExpensesDBTable[[#This Row],[Date]]))</f>
        <v>20185</v>
      </c>
      <c r="Q3893" s="36" t="s">
        <v>2066</v>
      </c>
      <c r="R3893" s="36" t="s">
        <v>16</v>
      </c>
      <c r="S3893" s="38">
        <v>600</v>
      </c>
      <c r="T3893" s="36" t="s">
        <v>106</v>
      </c>
      <c r="U3893" s="36" t="s">
        <v>3179</v>
      </c>
    </row>
    <row r="3894" spans="10:21" x14ac:dyDescent="0.25">
      <c r="J3894" s="37">
        <v>43235</v>
      </c>
      <c r="K3894" s="36">
        <f t="shared" si="300"/>
        <v>2018</v>
      </c>
      <c r="L3894" s="36" t="str">
        <f t="shared" si="301"/>
        <v>May</v>
      </c>
      <c r="M3894" s="36">
        <f t="shared" si="302"/>
        <v>20</v>
      </c>
      <c r="N3894" s="36">
        <f t="shared" si="303"/>
        <v>15</v>
      </c>
      <c r="O3894" s="36" t="str">
        <f t="shared" si="304"/>
        <v>201820</v>
      </c>
      <c r="P3894" s="36" t="str">
        <f>CONCATENATE(K3894,MONTH(ExpensesDBTable[[#This Row],[Date]]))</f>
        <v>20185</v>
      </c>
      <c r="Q3894" s="36" t="s">
        <v>182</v>
      </c>
      <c r="R3894" s="36" t="s">
        <v>16</v>
      </c>
      <c r="S3894" s="38">
        <v>108.15</v>
      </c>
      <c r="T3894" s="36" t="s">
        <v>106</v>
      </c>
      <c r="U3894" s="36" t="s">
        <v>3180</v>
      </c>
    </row>
    <row r="3895" spans="10:21" x14ac:dyDescent="0.25">
      <c r="J3895" s="37">
        <v>43236</v>
      </c>
      <c r="K3895" s="36">
        <f t="shared" si="300"/>
        <v>2018</v>
      </c>
      <c r="L3895" s="36" t="str">
        <f t="shared" si="301"/>
        <v>May</v>
      </c>
      <c r="M3895" s="36">
        <f t="shared" si="302"/>
        <v>20</v>
      </c>
      <c r="N3895" s="36">
        <f t="shared" si="303"/>
        <v>16</v>
      </c>
      <c r="O3895" s="36" t="str">
        <f t="shared" si="304"/>
        <v>201820</v>
      </c>
      <c r="P3895" s="36" t="str">
        <f>CONCATENATE(K3895,MONTH(ExpensesDBTable[[#This Row],[Date]]))</f>
        <v>20185</v>
      </c>
      <c r="Q3895" s="36" t="s">
        <v>182</v>
      </c>
      <c r="R3895" s="36" t="s">
        <v>14</v>
      </c>
      <c r="S3895" s="38">
        <v>3.5</v>
      </c>
      <c r="T3895" s="36" t="s">
        <v>100</v>
      </c>
      <c r="U3895" s="36" t="s">
        <v>1392</v>
      </c>
    </row>
    <row r="3896" spans="10:21" x14ac:dyDescent="0.25">
      <c r="J3896" s="37">
        <v>43237</v>
      </c>
      <c r="K3896" s="36">
        <f t="shared" si="300"/>
        <v>2018</v>
      </c>
      <c r="L3896" s="36" t="str">
        <f t="shared" si="301"/>
        <v>May</v>
      </c>
      <c r="M3896" s="36">
        <f t="shared" si="302"/>
        <v>20</v>
      </c>
      <c r="N3896" s="36">
        <f t="shared" si="303"/>
        <v>17</v>
      </c>
      <c r="O3896" s="36" t="str">
        <f t="shared" si="304"/>
        <v>201820</v>
      </c>
      <c r="P3896" s="36" t="str">
        <f>CONCATENATE(K3896,MONTH(ExpensesDBTable[[#This Row],[Date]]))</f>
        <v>20185</v>
      </c>
      <c r="Q3896" s="36" t="s">
        <v>1192</v>
      </c>
      <c r="R3896" s="36" t="s">
        <v>21</v>
      </c>
      <c r="S3896" s="38">
        <v>1520</v>
      </c>
      <c r="T3896" s="36" t="s">
        <v>106</v>
      </c>
      <c r="U3896" s="36" t="s">
        <v>21</v>
      </c>
    </row>
    <row r="3897" spans="10:21" x14ac:dyDescent="0.25">
      <c r="J3897" s="37">
        <v>43237</v>
      </c>
      <c r="K3897" s="36">
        <f t="shared" si="300"/>
        <v>2018</v>
      </c>
      <c r="L3897" s="36" t="str">
        <f t="shared" si="301"/>
        <v>May</v>
      </c>
      <c r="M3897" s="36">
        <f t="shared" si="302"/>
        <v>20</v>
      </c>
      <c r="N3897" s="36">
        <f t="shared" si="303"/>
        <v>17</v>
      </c>
      <c r="O3897" s="36" t="str">
        <f t="shared" si="304"/>
        <v>201820</v>
      </c>
      <c r="P3897" s="36" t="str">
        <f>CONCATENATE(K3897,MONTH(ExpensesDBTable[[#This Row],[Date]]))</f>
        <v>20185</v>
      </c>
      <c r="Q3897" s="36" t="s">
        <v>182</v>
      </c>
      <c r="R3897" s="36" t="s">
        <v>14</v>
      </c>
      <c r="S3897" s="38">
        <v>3.5</v>
      </c>
      <c r="T3897" s="36" t="s">
        <v>100</v>
      </c>
      <c r="U3897" s="36" t="s">
        <v>1392</v>
      </c>
    </row>
    <row r="3898" spans="10:21" x14ac:dyDescent="0.25">
      <c r="J3898" s="37">
        <v>43237</v>
      </c>
      <c r="K3898" s="36">
        <f t="shared" si="300"/>
        <v>2018</v>
      </c>
      <c r="L3898" s="36" t="str">
        <f t="shared" si="301"/>
        <v>May</v>
      </c>
      <c r="M3898" s="36">
        <f t="shared" si="302"/>
        <v>20</v>
      </c>
      <c r="N3898" s="36">
        <f t="shared" si="303"/>
        <v>17</v>
      </c>
      <c r="O3898" s="36" t="str">
        <f t="shared" si="304"/>
        <v>201820</v>
      </c>
      <c r="P3898" s="36" t="str">
        <f>CONCATENATE(K3898,MONTH(ExpensesDBTable[[#This Row],[Date]]))</f>
        <v>20185</v>
      </c>
      <c r="Q3898" s="36" t="s">
        <v>108</v>
      </c>
      <c r="R3898" s="36" t="s">
        <v>14</v>
      </c>
      <c r="S3898" s="38">
        <v>16.45</v>
      </c>
      <c r="T3898" s="36" t="s">
        <v>100</v>
      </c>
      <c r="U3898" s="36" t="s">
        <v>3181</v>
      </c>
    </row>
    <row r="3899" spans="10:21" x14ac:dyDescent="0.25">
      <c r="J3899" s="37">
        <v>43239</v>
      </c>
      <c r="K3899" s="36">
        <f t="shared" si="300"/>
        <v>2018</v>
      </c>
      <c r="L3899" s="36" t="str">
        <f t="shared" si="301"/>
        <v>May</v>
      </c>
      <c r="M3899" s="36">
        <f t="shared" si="302"/>
        <v>20</v>
      </c>
      <c r="N3899" s="36">
        <f t="shared" si="303"/>
        <v>19</v>
      </c>
      <c r="O3899" s="36" t="str">
        <f t="shared" si="304"/>
        <v>201820</v>
      </c>
      <c r="P3899" s="36" t="str">
        <f>CONCATENATE(K3899,MONTH(ExpensesDBTable[[#This Row],[Date]]))</f>
        <v>20185</v>
      </c>
      <c r="Q3899" s="36" t="s">
        <v>182</v>
      </c>
      <c r="R3899" s="36" t="s">
        <v>14</v>
      </c>
      <c r="S3899" s="38">
        <v>3.5</v>
      </c>
      <c r="T3899" s="36" t="s">
        <v>100</v>
      </c>
      <c r="U3899" s="36" t="s">
        <v>1392</v>
      </c>
    </row>
    <row r="3900" spans="10:21" x14ac:dyDescent="0.25">
      <c r="J3900" s="37">
        <v>43239</v>
      </c>
      <c r="K3900" s="36">
        <f t="shared" si="300"/>
        <v>2018</v>
      </c>
      <c r="L3900" s="36" t="str">
        <f t="shared" si="301"/>
        <v>May</v>
      </c>
      <c r="M3900" s="36">
        <f t="shared" si="302"/>
        <v>20</v>
      </c>
      <c r="N3900" s="36">
        <f t="shared" si="303"/>
        <v>19</v>
      </c>
      <c r="O3900" s="36" t="str">
        <f t="shared" si="304"/>
        <v>201820</v>
      </c>
      <c r="P3900" s="36" t="str">
        <f>CONCATENATE(K3900,MONTH(ExpensesDBTable[[#This Row],[Date]]))</f>
        <v>20185</v>
      </c>
      <c r="Q3900" s="36" t="s">
        <v>182</v>
      </c>
      <c r="R3900" s="36" t="s">
        <v>16</v>
      </c>
      <c r="S3900" s="38">
        <v>29.9</v>
      </c>
      <c r="T3900" s="36" t="s">
        <v>106</v>
      </c>
      <c r="U3900" s="36" t="s">
        <v>643</v>
      </c>
    </row>
    <row r="3901" spans="10:21" x14ac:dyDescent="0.25">
      <c r="J3901" s="37">
        <v>43239</v>
      </c>
      <c r="K3901" s="36">
        <f t="shared" si="300"/>
        <v>2018</v>
      </c>
      <c r="L3901" s="36" t="str">
        <f t="shared" si="301"/>
        <v>May</v>
      </c>
      <c r="M3901" s="36">
        <f t="shared" si="302"/>
        <v>20</v>
      </c>
      <c r="N3901" s="36">
        <f t="shared" si="303"/>
        <v>19</v>
      </c>
      <c r="O3901" s="36" t="str">
        <f t="shared" si="304"/>
        <v>201820</v>
      </c>
      <c r="P3901" s="36" t="str">
        <f>CONCATENATE(K3901,MONTH(ExpensesDBTable[[#This Row],[Date]]))</f>
        <v>20185</v>
      </c>
      <c r="Q3901" s="36" t="s">
        <v>182</v>
      </c>
      <c r="R3901" s="36" t="s">
        <v>14</v>
      </c>
      <c r="S3901" s="38">
        <v>4</v>
      </c>
      <c r="T3901" s="36" t="s">
        <v>100</v>
      </c>
      <c r="U3901" s="36" t="s">
        <v>287</v>
      </c>
    </row>
    <row r="3902" spans="10:21" x14ac:dyDescent="0.25">
      <c r="J3902" s="37">
        <v>43239</v>
      </c>
      <c r="K3902" s="36">
        <f t="shared" si="300"/>
        <v>2018</v>
      </c>
      <c r="L3902" s="36" t="str">
        <f t="shared" si="301"/>
        <v>May</v>
      </c>
      <c r="M3902" s="36">
        <f t="shared" si="302"/>
        <v>20</v>
      </c>
      <c r="N3902" s="36">
        <f t="shared" si="303"/>
        <v>19</v>
      </c>
      <c r="O3902" s="36" t="str">
        <f t="shared" si="304"/>
        <v>201820</v>
      </c>
      <c r="P3902" s="36" t="str">
        <f>CONCATENATE(K3902,MONTH(ExpensesDBTable[[#This Row],[Date]]))</f>
        <v>20185</v>
      </c>
      <c r="Q3902" s="36" t="s">
        <v>199</v>
      </c>
      <c r="R3902" s="36" t="s">
        <v>14</v>
      </c>
      <c r="S3902" s="38">
        <v>12.5</v>
      </c>
      <c r="T3902" s="36" t="s">
        <v>100</v>
      </c>
      <c r="U3902" s="36" t="s">
        <v>1216</v>
      </c>
    </row>
    <row r="3903" spans="10:21" x14ac:dyDescent="0.25">
      <c r="J3903" s="37">
        <v>43239</v>
      </c>
      <c r="K3903" s="36">
        <f t="shared" si="300"/>
        <v>2018</v>
      </c>
      <c r="L3903" s="36" t="str">
        <f t="shared" si="301"/>
        <v>May</v>
      </c>
      <c r="M3903" s="36">
        <f t="shared" si="302"/>
        <v>20</v>
      </c>
      <c r="N3903" s="36">
        <f t="shared" si="303"/>
        <v>19</v>
      </c>
      <c r="O3903" s="36" t="str">
        <f t="shared" si="304"/>
        <v>201820</v>
      </c>
      <c r="P3903" s="36" t="str">
        <f>CONCATENATE(K3903,MONTH(ExpensesDBTable[[#This Row],[Date]]))</f>
        <v>20185</v>
      </c>
      <c r="Q3903" s="36" t="s">
        <v>122</v>
      </c>
      <c r="R3903" s="36" t="s">
        <v>11</v>
      </c>
      <c r="S3903" s="38">
        <v>35.950000000000003</v>
      </c>
      <c r="T3903" s="36" t="s">
        <v>100</v>
      </c>
      <c r="U3903" s="36" t="s">
        <v>2738</v>
      </c>
    </row>
    <row r="3904" spans="10:21" x14ac:dyDescent="0.25">
      <c r="J3904" s="37">
        <v>43239</v>
      </c>
      <c r="K3904" s="36">
        <f t="shared" si="300"/>
        <v>2018</v>
      </c>
      <c r="L3904" s="36" t="str">
        <f t="shared" si="301"/>
        <v>May</v>
      </c>
      <c r="M3904" s="36">
        <f t="shared" si="302"/>
        <v>20</v>
      </c>
      <c r="N3904" s="36">
        <f t="shared" si="303"/>
        <v>19</v>
      </c>
      <c r="O3904" s="36" t="str">
        <f t="shared" si="304"/>
        <v>201820</v>
      </c>
      <c r="P3904" s="36" t="str">
        <f>CONCATENATE(K3904,MONTH(ExpensesDBTable[[#This Row],[Date]]))</f>
        <v>20185</v>
      </c>
      <c r="Q3904" s="36" t="s">
        <v>1238</v>
      </c>
      <c r="R3904" s="36" t="s">
        <v>22</v>
      </c>
      <c r="S3904" s="38">
        <v>50.76</v>
      </c>
      <c r="T3904" s="36" t="s">
        <v>106</v>
      </c>
      <c r="U3904" s="36" t="s">
        <v>1238</v>
      </c>
    </row>
    <row r="3905" spans="10:21" x14ac:dyDescent="0.25">
      <c r="J3905" s="37">
        <v>43239</v>
      </c>
      <c r="K3905" s="36">
        <f t="shared" si="300"/>
        <v>2018</v>
      </c>
      <c r="L3905" s="36" t="str">
        <f t="shared" si="301"/>
        <v>May</v>
      </c>
      <c r="M3905" s="36">
        <f t="shared" si="302"/>
        <v>20</v>
      </c>
      <c r="N3905" s="36">
        <f t="shared" si="303"/>
        <v>19</v>
      </c>
      <c r="O3905" s="36" t="str">
        <f t="shared" si="304"/>
        <v>201820</v>
      </c>
      <c r="P3905" s="36" t="str">
        <f>CONCATENATE(K3905,MONTH(ExpensesDBTable[[#This Row],[Date]]))</f>
        <v>20185</v>
      </c>
      <c r="Q3905" s="36" t="s">
        <v>182</v>
      </c>
      <c r="R3905" s="36" t="s">
        <v>26</v>
      </c>
      <c r="S3905" s="38">
        <v>3</v>
      </c>
      <c r="T3905" s="36" t="s">
        <v>106</v>
      </c>
      <c r="U3905" s="36" t="s">
        <v>3182</v>
      </c>
    </row>
    <row r="3906" spans="10:21" x14ac:dyDescent="0.25">
      <c r="J3906" s="37">
        <v>43239</v>
      </c>
      <c r="K3906" s="36">
        <f t="shared" si="300"/>
        <v>2018</v>
      </c>
      <c r="L3906" s="36" t="str">
        <f t="shared" si="301"/>
        <v>May</v>
      </c>
      <c r="M3906" s="36">
        <f t="shared" si="302"/>
        <v>20</v>
      </c>
      <c r="N3906" s="36">
        <f t="shared" si="303"/>
        <v>19</v>
      </c>
      <c r="O3906" s="36" t="str">
        <f t="shared" si="304"/>
        <v>201820</v>
      </c>
      <c r="P3906" s="36" t="str">
        <f>CONCATENATE(K3906,MONTH(ExpensesDBTable[[#This Row],[Date]]))</f>
        <v>20185</v>
      </c>
      <c r="Q3906" s="36" t="s">
        <v>182</v>
      </c>
      <c r="R3906" s="36" t="s">
        <v>16</v>
      </c>
      <c r="S3906" s="38">
        <v>17.53</v>
      </c>
      <c r="T3906" s="36" t="s">
        <v>106</v>
      </c>
      <c r="U3906" s="36" t="s">
        <v>3183</v>
      </c>
    </row>
    <row r="3907" spans="10:21" x14ac:dyDescent="0.25">
      <c r="J3907" s="37">
        <v>43239</v>
      </c>
      <c r="K3907" s="36">
        <f t="shared" si="300"/>
        <v>2018</v>
      </c>
      <c r="L3907" s="36" t="str">
        <f t="shared" si="301"/>
        <v>May</v>
      </c>
      <c r="M3907" s="36">
        <f t="shared" si="302"/>
        <v>20</v>
      </c>
      <c r="N3907" s="36">
        <f t="shared" si="303"/>
        <v>19</v>
      </c>
      <c r="O3907" s="36" t="str">
        <f t="shared" si="304"/>
        <v>201820</v>
      </c>
      <c r="P3907" s="36" t="str">
        <f>CONCATENATE(K3907,MONTH(ExpensesDBTable[[#This Row],[Date]]))</f>
        <v>20185</v>
      </c>
      <c r="Q3907" s="36" t="s">
        <v>182</v>
      </c>
      <c r="R3907" s="36" t="s">
        <v>14</v>
      </c>
      <c r="S3907" s="38">
        <v>27</v>
      </c>
      <c r="T3907" s="36" t="s">
        <v>100</v>
      </c>
      <c r="U3907" s="36" t="s">
        <v>3184</v>
      </c>
    </row>
    <row r="3908" spans="10:21" x14ac:dyDescent="0.25">
      <c r="J3908" s="37">
        <v>43239</v>
      </c>
      <c r="K3908" s="36">
        <f t="shared" si="300"/>
        <v>2018</v>
      </c>
      <c r="L3908" s="36" t="str">
        <f t="shared" si="301"/>
        <v>May</v>
      </c>
      <c r="M3908" s="36">
        <f t="shared" si="302"/>
        <v>20</v>
      </c>
      <c r="N3908" s="36">
        <f t="shared" si="303"/>
        <v>19</v>
      </c>
      <c r="O3908" s="36" t="str">
        <f t="shared" si="304"/>
        <v>201820</v>
      </c>
      <c r="P3908" s="36" t="str">
        <f>CONCATENATE(K3908,MONTH(ExpensesDBTable[[#This Row],[Date]]))</f>
        <v>20185</v>
      </c>
      <c r="Q3908" s="36" t="s">
        <v>2470</v>
      </c>
      <c r="R3908" s="36" t="s">
        <v>17</v>
      </c>
      <c r="S3908" s="38">
        <v>52.49</v>
      </c>
      <c r="T3908" s="36" t="s">
        <v>106</v>
      </c>
      <c r="U3908" s="36" t="s">
        <v>3185</v>
      </c>
    </row>
    <row r="3909" spans="10:21" x14ac:dyDescent="0.25">
      <c r="J3909" s="37">
        <v>43239</v>
      </c>
      <c r="K3909" s="36">
        <f t="shared" si="300"/>
        <v>2018</v>
      </c>
      <c r="L3909" s="36" t="str">
        <f t="shared" si="301"/>
        <v>May</v>
      </c>
      <c r="M3909" s="36">
        <f t="shared" si="302"/>
        <v>20</v>
      </c>
      <c r="N3909" s="36">
        <f t="shared" si="303"/>
        <v>19</v>
      </c>
      <c r="O3909" s="36" t="str">
        <f t="shared" si="304"/>
        <v>201820</v>
      </c>
      <c r="P3909" s="36" t="str">
        <f>CONCATENATE(K3909,MONTH(ExpensesDBTable[[#This Row],[Date]]))</f>
        <v>20185</v>
      </c>
      <c r="Q3909" s="36" t="s">
        <v>182</v>
      </c>
      <c r="R3909" s="36" t="s">
        <v>16</v>
      </c>
      <c r="S3909" s="38">
        <v>17.8</v>
      </c>
      <c r="T3909" s="36" t="s">
        <v>106</v>
      </c>
      <c r="U3909" s="36" t="s">
        <v>3186</v>
      </c>
    </row>
    <row r="3910" spans="10:21" x14ac:dyDescent="0.25">
      <c r="J3910" s="37">
        <v>43239</v>
      </c>
      <c r="K3910" s="36">
        <f t="shared" si="300"/>
        <v>2018</v>
      </c>
      <c r="L3910" s="36" t="str">
        <f t="shared" si="301"/>
        <v>May</v>
      </c>
      <c r="M3910" s="36">
        <f t="shared" si="302"/>
        <v>20</v>
      </c>
      <c r="N3910" s="36">
        <f t="shared" si="303"/>
        <v>19</v>
      </c>
      <c r="O3910" s="36" t="str">
        <f t="shared" si="304"/>
        <v>201820</v>
      </c>
      <c r="P3910" s="36" t="str">
        <f>CONCATENATE(K3910,MONTH(ExpensesDBTable[[#This Row],[Date]]))</f>
        <v>20185</v>
      </c>
      <c r="Q3910" s="36" t="s">
        <v>1051</v>
      </c>
      <c r="R3910" s="36" t="s">
        <v>14</v>
      </c>
      <c r="S3910" s="38">
        <v>4.8099999999999996</v>
      </c>
      <c r="T3910" s="36" t="s">
        <v>100</v>
      </c>
      <c r="U3910" s="36" t="s">
        <v>645</v>
      </c>
    </row>
    <row r="3911" spans="10:21" x14ac:dyDescent="0.25">
      <c r="J3911" s="37">
        <v>43239</v>
      </c>
      <c r="K3911" s="36">
        <f t="shared" si="300"/>
        <v>2018</v>
      </c>
      <c r="L3911" s="36" t="str">
        <f t="shared" si="301"/>
        <v>May</v>
      </c>
      <c r="M3911" s="36">
        <f t="shared" si="302"/>
        <v>20</v>
      </c>
      <c r="N3911" s="36">
        <f t="shared" si="303"/>
        <v>19</v>
      </c>
      <c r="O3911" s="36" t="str">
        <f t="shared" si="304"/>
        <v>201820</v>
      </c>
      <c r="P3911" s="36" t="str">
        <f>CONCATENATE(K3911,MONTH(ExpensesDBTable[[#This Row],[Date]]))</f>
        <v>20185</v>
      </c>
      <c r="Q3911" s="36" t="s">
        <v>182</v>
      </c>
      <c r="R3911" s="36" t="s">
        <v>16</v>
      </c>
      <c r="S3911" s="38">
        <v>108</v>
      </c>
      <c r="T3911" s="36" t="s">
        <v>106</v>
      </c>
      <c r="U3911" s="36" t="s">
        <v>1867</v>
      </c>
    </row>
    <row r="3912" spans="10:21" x14ac:dyDescent="0.25">
      <c r="J3912" s="37">
        <v>43240</v>
      </c>
      <c r="K3912" s="36">
        <f t="shared" si="300"/>
        <v>2018</v>
      </c>
      <c r="L3912" s="36" t="str">
        <f t="shared" si="301"/>
        <v>May</v>
      </c>
      <c r="M3912" s="36">
        <f t="shared" si="302"/>
        <v>20</v>
      </c>
      <c r="N3912" s="36">
        <f t="shared" si="303"/>
        <v>20</v>
      </c>
      <c r="O3912" s="36" t="str">
        <f t="shared" si="304"/>
        <v>201820</v>
      </c>
      <c r="P3912" s="36" t="str">
        <f>CONCATENATE(K3912,MONTH(ExpensesDBTable[[#This Row],[Date]]))</f>
        <v>20185</v>
      </c>
      <c r="Q3912" s="36" t="s">
        <v>130</v>
      </c>
      <c r="R3912" s="36" t="s">
        <v>14</v>
      </c>
      <c r="S3912" s="38">
        <v>8</v>
      </c>
      <c r="T3912" s="36" t="s">
        <v>100</v>
      </c>
      <c r="U3912" s="36" t="s">
        <v>131</v>
      </c>
    </row>
    <row r="3913" spans="10:21" x14ac:dyDescent="0.25">
      <c r="J3913" s="37">
        <v>43241</v>
      </c>
      <c r="K3913" s="36">
        <f t="shared" si="300"/>
        <v>2018</v>
      </c>
      <c r="L3913" s="36" t="str">
        <f t="shared" si="301"/>
        <v>May</v>
      </c>
      <c r="M3913" s="36">
        <f t="shared" si="302"/>
        <v>21</v>
      </c>
      <c r="N3913" s="36">
        <f t="shared" si="303"/>
        <v>21</v>
      </c>
      <c r="O3913" s="36" t="str">
        <f t="shared" si="304"/>
        <v>201821</v>
      </c>
      <c r="P3913" s="36" t="str">
        <f>CONCATENATE(K3913,MONTH(ExpensesDBTable[[#This Row],[Date]]))</f>
        <v>20185</v>
      </c>
      <c r="Q3913" s="36" t="s">
        <v>182</v>
      </c>
      <c r="R3913" s="36" t="s">
        <v>14</v>
      </c>
      <c r="S3913" s="38">
        <v>7</v>
      </c>
      <c r="T3913" s="36" t="s">
        <v>100</v>
      </c>
      <c r="U3913" s="36" t="s">
        <v>131</v>
      </c>
    </row>
    <row r="3914" spans="10:21" x14ac:dyDescent="0.25">
      <c r="J3914" s="37">
        <v>43241</v>
      </c>
      <c r="K3914" s="36">
        <f t="shared" si="300"/>
        <v>2018</v>
      </c>
      <c r="L3914" s="36" t="str">
        <f t="shared" si="301"/>
        <v>May</v>
      </c>
      <c r="M3914" s="36">
        <f t="shared" si="302"/>
        <v>21</v>
      </c>
      <c r="N3914" s="36">
        <f t="shared" si="303"/>
        <v>21</v>
      </c>
      <c r="O3914" s="36" t="str">
        <f t="shared" si="304"/>
        <v>201821</v>
      </c>
      <c r="P3914" s="36" t="str">
        <f>CONCATENATE(K3914,MONTH(ExpensesDBTable[[#This Row],[Date]]))</f>
        <v>20185</v>
      </c>
      <c r="Q3914" s="36" t="s">
        <v>108</v>
      </c>
      <c r="R3914" s="36" t="s">
        <v>14</v>
      </c>
      <c r="S3914" s="38">
        <v>23.83</v>
      </c>
      <c r="T3914" s="36" t="s">
        <v>100</v>
      </c>
      <c r="U3914" s="36" t="s">
        <v>3187</v>
      </c>
    </row>
    <row r="3915" spans="10:21" x14ac:dyDescent="0.25">
      <c r="J3915" s="37">
        <v>43241</v>
      </c>
      <c r="K3915" s="36">
        <f t="shared" ref="K3915:K3978" si="305">YEAR(J3915)</f>
        <v>2018</v>
      </c>
      <c r="L3915" s="36" t="str">
        <f t="shared" ref="L3915:L3978" si="306">TEXT(DATE(1,MONTH(J3915),1),"MMMM")</f>
        <v>May</v>
      </c>
      <c r="M3915" s="36">
        <f t="shared" ref="M3915:M3978" si="307">WEEKNUM(J3915,2)</f>
        <v>21</v>
      </c>
      <c r="N3915" s="36">
        <f t="shared" ref="N3915:N3978" si="308">DAY(J3915)</f>
        <v>21</v>
      </c>
      <c r="O3915" s="36" t="str">
        <f t="shared" ref="O3915:O3978" si="309">CONCATENATE(K3915,M3915)</f>
        <v>201821</v>
      </c>
      <c r="P3915" s="36" t="str">
        <f>CONCATENATE(K3915,MONTH(ExpensesDBTable[[#This Row],[Date]]))</f>
        <v>20185</v>
      </c>
      <c r="Q3915" s="36" t="s">
        <v>182</v>
      </c>
      <c r="R3915" s="36" t="s">
        <v>14</v>
      </c>
      <c r="S3915" s="38">
        <v>4.9800000000000004</v>
      </c>
      <c r="T3915" s="36" t="s">
        <v>100</v>
      </c>
      <c r="U3915" s="36" t="s">
        <v>2371</v>
      </c>
    </row>
    <row r="3916" spans="10:21" x14ac:dyDescent="0.25">
      <c r="J3916" s="37">
        <v>43241</v>
      </c>
      <c r="K3916" s="36">
        <f t="shared" si="305"/>
        <v>2018</v>
      </c>
      <c r="L3916" s="36" t="str">
        <f t="shared" si="306"/>
        <v>May</v>
      </c>
      <c r="M3916" s="36">
        <f t="shared" si="307"/>
        <v>21</v>
      </c>
      <c r="N3916" s="36">
        <f t="shared" si="308"/>
        <v>21</v>
      </c>
      <c r="O3916" s="36" t="str">
        <f t="shared" si="309"/>
        <v>201821</v>
      </c>
      <c r="P3916" s="36" t="str">
        <f>CONCATENATE(K3916,MONTH(ExpensesDBTable[[#This Row],[Date]]))</f>
        <v>20185</v>
      </c>
      <c r="Q3916" s="36" t="s">
        <v>620</v>
      </c>
      <c r="R3916" s="36" t="s">
        <v>26</v>
      </c>
      <c r="S3916" s="38">
        <v>20</v>
      </c>
      <c r="T3916" s="36" t="s">
        <v>106</v>
      </c>
      <c r="U3916" s="36" t="s">
        <v>1914</v>
      </c>
    </row>
    <row r="3917" spans="10:21" x14ac:dyDescent="0.25">
      <c r="J3917" s="37">
        <v>43242</v>
      </c>
      <c r="K3917" s="36">
        <f t="shared" si="305"/>
        <v>2018</v>
      </c>
      <c r="L3917" s="36" t="str">
        <f t="shared" si="306"/>
        <v>May</v>
      </c>
      <c r="M3917" s="36">
        <f t="shared" si="307"/>
        <v>21</v>
      </c>
      <c r="N3917" s="36">
        <f t="shared" si="308"/>
        <v>22</v>
      </c>
      <c r="O3917" s="36" t="str">
        <f t="shared" si="309"/>
        <v>201821</v>
      </c>
      <c r="P3917" s="36" t="str">
        <f>CONCATENATE(K3917,MONTH(ExpensesDBTable[[#This Row],[Date]]))</f>
        <v>20185</v>
      </c>
      <c r="Q3917" s="36" t="s">
        <v>145</v>
      </c>
      <c r="R3917" s="36" t="s">
        <v>23</v>
      </c>
      <c r="S3917" s="38">
        <v>18.190000000000001</v>
      </c>
      <c r="T3917" s="36" t="s">
        <v>106</v>
      </c>
      <c r="U3917" s="36" t="s">
        <v>1590</v>
      </c>
    </row>
    <row r="3918" spans="10:21" x14ac:dyDescent="0.25">
      <c r="J3918" s="37">
        <v>43242</v>
      </c>
      <c r="K3918" s="36">
        <f t="shared" si="305"/>
        <v>2018</v>
      </c>
      <c r="L3918" s="36" t="str">
        <f t="shared" si="306"/>
        <v>May</v>
      </c>
      <c r="M3918" s="36">
        <f t="shared" si="307"/>
        <v>21</v>
      </c>
      <c r="N3918" s="36">
        <f t="shared" si="308"/>
        <v>22</v>
      </c>
      <c r="O3918" s="36" t="str">
        <f t="shared" si="309"/>
        <v>201821</v>
      </c>
      <c r="P3918" s="36" t="str">
        <f>CONCATENATE(K3918,MONTH(ExpensesDBTable[[#This Row],[Date]]))</f>
        <v>20185</v>
      </c>
      <c r="Q3918" s="36" t="s">
        <v>3109</v>
      </c>
      <c r="R3918" s="36" t="s">
        <v>26</v>
      </c>
      <c r="S3918" s="38">
        <v>7</v>
      </c>
      <c r="T3918" s="36" t="s">
        <v>106</v>
      </c>
      <c r="U3918" s="36" t="s">
        <v>3188</v>
      </c>
    </row>
    <row r="3919" spans="10:21" x14ac:dyDescent="0.25">
      <c r="J3919" s="37">
        <v>43243</v>
      </c>
      <c r="K3919" s="36">
        <f t="shared" si="305"/>
        <v>2018</v>
      </c>
      <c r="L3919" s="36" t="str">
        <f t="shared" si="306"/>
        <v>May</v>
      </c>
      <c r="M3919" s="36">
        <f t="shared" si="307"/>
        <v>21</v>
      </c>
      <c r="N3919" s="36">
        <f t="shared" si="308"/>
        <v>23</v>
      </c>
      <c r="O3919" s="36" t="str">
        <f t="shared" si="309"/>
        <v>201821</v>
      </c>
      <c r="P3919" s="36" t="str">
        <f>CONCATENATE(K3919,MONTH(ExpensesDBTable[[#This Row],[Date]]))</f>
        <v>20185</v>
      </c>
      <c r="Q3919" s="36" t="s">
        <v>1476</v>
      </c>
      <c r="R3919" s="36" t="s">
        <v>23</v>
      </c>
      <c r="S3919" s="38">
        <v>14</v>
      </c>
      <c r="T3919" s="36" t="s">
        <v>106</v>
      </c>
      <c r="U3919" s="36" t="s">
        <v>1476</v>
      </c>
    </row>
    <row r="3920" spans="10:21" x14ac:dyDescent="0.25">
      <c r="J3920" s="37">
        <v>43243</v>
      </c>
      <c r="K3920" s="36">
        <f t="shared" si="305"/>
        <v>2018</v>
      </c>
      <c r="L3920" s="36" t="str">
        <f t="shared" si="306"/>
        <v>May</v>
      </c>
      <c r="M3920" s="36">
        <f t="shared" si="307"/>
        <v>21</v>
      </c>
      <c r="N3920" s="36">
        <f t="shared" si="308"/>
        <v>23</v>
      </c>
      <c r="O3920" s="36" t="str">
        <f t="shared" si="309"/>
        <v>201821</v>
      </c>
      <c r="P3920" s="36" t="str">
        <f>CONCATENATE(K3920,MONTH(ExpensesDBTable[[#This Row],[Date]]))</f>
        <v>20185</v>
      </c>
      <c r="Q3920" s="36" t="s">
        <v>182</v>
      </c>
      <c r="R3920" s="36" t="s">
        <v>19</v>
      </c>
      <c r="S3920" s="38">
        <v>12.1</v>
      </c>
      <c r="T3920" s="36" t="s">
        <v>100</v>
      </c>
      <c r="U3920" s="36" t="s">
        <v>3189</v>
      </c>
    </row>
    <row r="3921" spans="10:21" x14ac:dyDescent="0.25">
      <c r="J3921" s="37">
        <v>43243</v>
      </c>
      <c r="K3921" s="36">
        <f t="shared" si="305"/>
        <v>2018</v>
      </c>
      <c r="L3921" s="36" t="str">
        <f t="shared" si="306"/>
        <v>May</v>
      </c>
      <c r="M3921" s="36">
        <f t="shared" si="307"/>
        <v>21</v>
      </c>
      <c r="N3921" s="36">
        <f t="shared" si="308"/>
        <v>23</v>
      </c>
      <c r="O3921" s="36" t="str">
        <f t="shared" si="309"/>
        <v>201821</v>
      </c>
      <c r="P3921" s="36" t="str">
        <f>CONCATENATE(K3921,MONTH(ExpensesDBTable[[#This Row],[Date]]))</f>
        <v>20185</v>
      </c>
      <c r="Q3921" s="36" t="s">
        <v>1051</v>
      </c>
      <c r="R3921" s="36" t="s">
        <v>14</v>
      </c>
      <c r="S3921" s="38">
        <v>18.66</v>
      </c>
      <c r="T3921" s="36" t="s">
        <v>100</v>
      </c>
      <c r="U3921" s="36" t="s">
        <v>3190</v>
      </c>
    </row>
    <row r="3922" spans="10:21" x14ac:dyDescent="0.25">
      <c r="J3922" s="37">
        <v>43244</v>
      </c>
      <c r="K3922" s="36">
        <f t="shared" si="305"/>
        <v>2018</v>
      </c>
      <c r="L3922" s="36" t="str">
        <f t="shared" si="306"/>
        <v>May</v>
      </c>
      <c r="M3922" s="36">
        <f t="shared" si="307"/>
        <v>21</v>
      </c>
      <c r="N3922" s="36">
        <f t="shared" si="308"/>
        <v>24</v>
      </c>
      <c r="O3922" s="36" t="str">
        <f t="shared" si="309"/>
        <v>201821</v>
      </c>
      <c r="P3922" s="36" t="str">
        <f>CONCATENATE(K3922,MONTH(ExpensesDBTable[[#This Row],[Date]]))</f>
        <v>20185</v>
      </c>
      <c r="Q3922" s="36" t="s">
        <v>182</v>
      </c>
      <c r="R3922" s="36" t="s">
        <v>14</v>
      </c>
      <c r="S3922" s="38">
        <v>10.4</v>
      </c>
      <c r="T3922" s="36" t="s">
        <v>100</v>
      </c>
      <c r="U3922" s="36" t="s">
        <v>3191</v>
      </c>
    </row>
    <row r="3923" spans="10:21" x14ac:dyDescent="0.25">
      <c r="J3923" s="37">
        <v>43245</v>
      </c>
      <c r="K3923" s="36">
        <f t="shared" si="305"/>
        <v>2018</v>
      </c>
      <c r="L3923" s="36" t="str">
        <f t="shared" si="306"/>
        <v>May</v>
      </c>
      <c r="M3923" s="36">
        <f t="shared" si="307"/>
        <v>21</v>
      </c>
      <c r="N3923" s="36">
        <f t="shared" si="308"/>
        <v>25</v>
      </c>
      <c r="O3923" s="36" t="str">
        <f t="shared" si="309"/>
        <v>201821</v>
      </c>
      <c r="P3923" s="36" t="str">
        <f>CONCATENATE(K3923,MONTH(ExpensesDBTable[[#This Row],[Date]]))</f>
        <v>20185</v>
      </c>
      <c r="Q3923" s="36" t="s">
        <v>182</v>
      </c>
      <c r="R3923" s="36" t="s">
        <v>14</v>
      </c>
      <c r="S3923" s="38">
        <v>2</v>
      </c>
      <c r="T3923" s="36" t="s">
        <v>100</v>
      </c>
      <c r="U3923" s="36" t="s">
        <v>287</v>
      </c>
    </row>
    <row r="3924" spans="10:21" x14ac:dyDescent="0.25">
      <c r="J3924" s="37">
        <v>43245</v>
      </c>
      <c r="K3924" s="36">
        <f t="shared" si="305"/>
        <v>2018</v>
      </c>
      <c r="L3924" s="36" t="str">
        <f t="shared" si="306"/>
        <v>May</v>
      </c>
      <c r="M3924" s="36">
        <f t="shared" si="307"/>
        <v>21</v>
      </c>
      <c r="N3924" s="36">
        <f t="shared" si="308"/>
        <v>25</v>
      </c>
      <c r="O3924" s="36" t="str">
        <f t="shared" si="309"/>
        <v>201821</v>
      </c>
      <c r="P3924" s="36" t="str">
        <f>CONCATENATE(K3924,MONTH(ExpensesDBTable[[#This Row],[Date]]))</f>
        <v>20185</v>
      </c>
      <c r="Q3924" s="36" t="s">
        <v>182</v>
      </c>
      <c r="R3924" s="36" t="s">
        <v>11</v>
      </c>
      <c r="S3924" s="38">
        <v>28</v>
      </c>
      <c r="T3924" s="36" t="s">
        <v>100</v>
      </c>
      <c r="U3924" s="36" t="s">
        <v>2853</v>
      </c>
    </row>
    <row r="3925" spans="10:21" x14ac:dyDescent="0.25">
      <c r="J3925" s="37">
        <v>43245</v>
      </c>
      <c r="K3925" s="36">
        <f t="shared" si="305"/>
        <v>2018</v>
      </c>
      <c r="L3925" s="36" t="str">
        <f t="shared" si="306"/>
        <v>May</v>
      </c>
      <c r="M3925" s="36">
        <f t="shared" si="307"/>
        <v>21</v>
      </c>
      <c r="N3925" s="36">
        <f t="shared" si="308"/>
        <v>25</v>
      </c>
      <c r="O3925" s="36" t="str">
        <f t="shared" si="309"/>
        <v>201821</v>
      </c>
      <c r="P3925" s="36" t="str">
        <f>CONCATENATE(K3925,MONTH(ExpensesDBTable[[#This Row],[Date]]))</f>
        <v>20185</v>
      </c>
      <c r="Q3925" s="36" t="s">
        <v>108</v>
      </c>
      <c r="R3925" s="36" t="s">
        <v>26</v>
      </c>
      <c r="S3925" s="38">
        <v>30</v>
      </c>
      <c r="T3925" s="36" t="s">
        <v>106</v>
      </c>
      <c r="U3925" s="36" t="s">
        <v>3192</v>
      </c>
    </row>
    <row r="3926" spans="10:21" x14ac:dyDescent="0.25">
      <c r="J3926" s="37">
        <v>43245</v>
      </c>
      <c r="K3926" s="36">
        <f t="shared" si="305"/>
        <v>2018</v>
      </c>
      <c r="L3926" s="36" t="str">
        <f t="shared" si="306"/>
        <v>May</v>
      </c>
      <c r="M3926" s="36">
        <f t="shared" si="307"/>
        <v>21</v>
      </c>
      <c r="N3926" s="36">
        <f t="shared" si="308"/>
        <v>25</v>
      </c>
      <c r="O3926" s="36" t="str">
        <f t="shared" si="309"/>
        <v>201821</v>
      </c>
      <c r="P3926" s="36" t="str">
        <f>CONCATENATE(K3926,MONTH(ExpensesDBTable[[#This Row],[Date]]))</f>
        <v>20185</v>
      </c>
      <c r="Q3926" s="36" t="s">
        <v>119</v>
      </c>
      <c r="R3926" s="36" t="s">
        <v>14</v>
      </c>
      <c r="S3926" s="38">
        <v>3</v>
      </c>
      <c r="T3926" s="36" t="s">
        <v>100</v>
      </c>
      <c r="U3926" s="36" t="s">
        <v>3193</v>
      </c>
    </row>
    <row r="3927" spans="10:21" x14ac:dyDescent="0.25">
      <c r="J3927" s="37">
        <v>43245</v>
      </c>
      <c r="K3927" s="36">
        <f t="shared" si="305"/>
        <v>2018</v>
      </c>
      <c r="L3927" s="36" t="str">
        <f t="shared" si="306"/>
        <v>May</v>
      </c>
      <c r="M3927" s="36">
        <f t="shared" si="307"/>
        <v>21</v>
      </c>
      <c r="N3927" s="36">
        <f t="shared" si="308"/>
        <v>25</v>
      </c>
      <c r="O3927" s="36" t="str">
        <f t="shared" si="309"/>
        <v>201821</v>
      </c>
      <c r="P3927" s="36" t="str">
        <f>CONCATENATE(K3927,MONTH(ExpensesDBTable[[#This Row],[Date]]))</f>
        <v>20185</v>
      </c>
      <c r="Q3927" s="36" t="s">
        <v>108</v>
      </c>
      <c r="R3927" s="36" t="s">
        <v>14</v>
      </c>
      <c r="S3927" s="38">
        <v>2</v>
      </c>
      <c r="T3927" s="36" t="s">
        <v>100</v>
      </c>
      <c r="U3927" s="36" t="s">
        <v>645</v>
      </c>
    </row>
    <row r="3928" spans="10:21" x14ac:dyDescent="0.25">
      <c r="J3928" s="37">
        <v>43246</v>
      </c>
      <c r="K3928" s="36">
        <f t="shared" si="305"/>
        <v>2018</v>
      </c>
      <c r="L3928" s="36" t="str">
        <f t="shared" si="306"/>
        <v>May</v>
      </c>
      <c r="M3928" s="36">
        <f t="shared" si="307"/>
        <v>21</v>
      </c>
      <c r="N3928" s="36">
        <f t="shared" si="308"/>
        <v>26</v>
      </c>
      <c r="O3928" s="36" t="str">
        <f t="shared" si="309"/>
        <v>201821</v>
      </c>
      <c r="P3928" s="36" t="str">
        <f>CONCATENATE(K3928,MONTH(ExpensesDBTable[[#This Row],[Date]]))</f>
        <v>20185</v>
      </c>
      <c r="Q3928" s="36" t="s">
        <v>620</v>
      </c>
      <c r="R3928" s="36" t="s">
        <v>26</v>
      </c>
      <c r="S3928" s="38">
        <v>16</v>
      </c>
      <c r="T3928" s="36" t="s">
        <v>106</v>
      </c>
      <c r="U3928" s="36" t="s">
        <v>3194</v>
      </c>
    </row>
    <row r="3929" spans="10:21" x14ac:dyDescent="0.25">
      <c r="J3929" s="37">
        <v>43246</v>
      </c>
      <c r="K3929" s="36">
        <f t="shared" si="305"/>
        <v>2018</v>
      </c>
      <c r="L3929" s="36" t="str">
        <f t="shared" si="306"/>
        <v>May</v>
      </c>
      <c r="M3929" s="36">
        <f t="shared" si="307"/>
        <v>21</v>
      </c>
      <c r="N3929" s="36">
        <f t="shared" si="308"/>
        <v>26</v>
      </c>
      <c r="O3929" s="36" t="str">
        <f t="shared" si="309"/>
        <v>201821</v>
      </c>
      <c r="P3929" s="36" t="str">
        <f>CONCATENATE(K3929,MONTH(ExpensesDBTable[[#This Row],[Date]]))</f>
        <v>20185</v>
      </c>
      <c r="Q3929" s="36" t="s">
        <v>108</v>
      </c>
      <c r="R3929" s="36" t="s">
        <v>14</v>
      </c>
      <c r="S3929" s="38">
        <v>1.45</v>
      </c>
      <c r="T3929" s="36" t="s">
        <v>100</v>
      </c>
      <c r="U3929" s="36" t="s">
        <v>287</v>
      </c>
    </row>
    <row r="3930" spans="10:21" x14ac:dyDescent="0.25">
      <c r="J3930" s="37">
        <v>43246</v>
      </c>
      <c r="K3930" s="36">
        <f t="shared" si="305"/>
        <v>2018</v>
      </c>
      <c r="L3930" s="36" t="str">
        <f t="shared" si="306"/>
        <v>May</v>
      </c>
      <c r="M3930" s="36">
        <f t="shared" si="307"/>
        <v>21</v>
      </c>
      <c r="N3930" s="36">
        <f t="shared" si="308"/>
        <v>26</v>
      </c>
      <c r="O3930" s="36" t="str">
        <f t="shared" si="309"/>
        <v>201821</v>
      </c>
      <c r="P3930" s="36" t="str">
        <f>CONCATENATE(K3930,MONTH(ExpensesDBTable[[#This Row],[Date]]))</f>
        <v>20185</v>
      </c>
      <c r="Q3930" s="36" t="s">
        <v>352</v>
      </c>
      <c r="R3930" s="36" t="s">
        <v>14</v>
      </c>
      <c r="S3930" s="38">
        <v>10.95</v>
      </c>
      <c r="T3930" s="36" t="s">
        <v>100</v>
      </c>
      <c r="U3930" s="36" t="s">
        <v>3195</v>
      </c>
    </row>
    <row r="3931" spans="10:21" x14ac:dyDescent="0.25">
      <c r="J3931" s="37">
        <v>43246</v>
      </c>
      <c r="K3931" s="36">
        <f t="shared" si="305"/>
        <v>2018</v>
      </c>
      <c r="L3931" s="36" t="str">
        <f t="shared" si="306"/>
        <v>May</v>
      </c>
      <c r="M3931" s="36">
        <f t="shared" si="307"/>
        <v>21</v>
      </c>
      <c r="N3931" s="36">
        <f t="shared" si="308"/>
        <v>26</v>
      </c>
      <c r="O3931" s="36" t="str">
        <f t="shared" si="309"/>
        <v>201821</v>
      </c>
      <c r="P3931" s="36" t="str">
        <f>CONCATENATE(K3931,MONTH(ExpensesDBTable[[#This Row],[Date]]))</f>
        <v>20185</v>
      </c>
      <c r="Q3931" s="36" t="s">
        <v>182</v>
      </c>
      <c r="R3931" s="36" t="s">
        <v>18</v>
      </c>
      <c r="S3931" s="38">
        <v>19.95</v>
      </c>
      <c r="T3931" s="36" t="s">
        <v>106</v>
      </c>
      <c r="U3931" s="36" t="s">
        <v>3196</v>
      </c>
    </row>
    <row r="3932" spans="10:21" x14ac:dyDescent="0.25">
      <c r="J3932" s="37">
        <v>43246</v>
      </c>
      <c r="K3932" s="36">
        <f t="shared" si="305"/>
        <v>2018</v>
      </c>
      <c r="L3932" s="36" t="str">
        <f t="shared" si="306"/>
        <v>May</v>
      </c>
      <c r="M3932" s="36">
        <f t="shared" si="307"/>
        <v>21</v>
      </c>
      <c r="N3932" s="36">
        <f t="shared" si="308"/>
        <v>26</v>
      </c>
      <c r="O3932" s="36" t="str">
        <f t="shared" si="309"/>
        <v>201821</v>
      </c>
      <c r="P3932" s="36" t="str">
        <f>CONCATENATE(K3932,MONTH(ExpensesDBTable[[#This Row],[Date]]))</f>
        <v>20185</v>
      </c>
      <c r="Q3932" s="36" t="s">
        <v>182</v>
      </c>
      <c r="R3932" s="36" t="s">
        <v>14</v>
      </c>
      <c r="S3932" s="38">
        <v>7.5</v>
      </c>
      <c r="T3932" s="36" t="s">
        <v>100</v>
      </c>
      <c r="U3932" s="36" t="s">
        <v>1555</v>
      </c>
    </row>
    <row r="3933" spans="10:21" x14ac:dyDescent="0.25">
      <c r="J3933" s="37">
        <v>43247</v>
      </c>
      <c r="K3933" s="36">
        <f t="shared" si="305"/>
        <v>2018</v>
      </c>
      <c r="L3933" s="36" t="str">
        <f t="shared" si="306"/>
        <v>May</v>
      </c>
      <c r="M3933" s="36">
        <f t="shared" si="307"/>
        <v>21</v>
      </c>
      <c r="N3933" s="36">
        <f t="shared" si="308"/>
        <v>27</v>
      </c>
      <c r="O3933" s="36" t="str">
        <f t="shared" si="309"/>
        <v>201821</v>
      </c>
      <c r="P3933" s="36" t="str">
        <f>CONCATENATE(K3933,MONTH(ExpensesDBTable[[#This Row],[Date]]))</f>
        <v>20185</v>
      </c>
      <c r="Q3933" s="36" t="s">
        <v>182</v>
      </c>
      <c r="R3933" s="36" t="s">
        <v>17</v>
      </c>
      <c r="S3933" s="38">
        <v>8.5</v>
      </c>
      <c r="T3933" s="36" t="s">
        <v>106</v>
      </c>
      <c r="U3933" s="36" t="s">
        <v>1504</v>
      </c>
    </row>
    <row r="3934" spans="10:21" x14ac:dyDescent="0.25">
      <c r="J3934" s="37">
        <v>43247</v>
      </c>
      <c r="K3934" s="36">
        <f t="shared" si="305"/>
        <v>2018</v>
      </c>
      <c r="L3934" s="36" t="str">
        <f t="shared" si="306"/>
        <v>May</v>
      </c>
      <c r="M3934" s="36">
        <f t="shared" si="307"/>
        <v>21</v>
      </c>
      <c r="N3934" s="36">
        <f t="shared" si="308"/>
        <v>27</v>
      </c>
      <c r="O3934" s="36" t="str">
        <f t="shared" si="309"/>
        <v>201821</v>
      </c>
      <c r="P3934" s="36" t="str">
        <f>CONCATENATE(K3934,MONTH(ExpensesDBTable[[#This Row],[Date]]))</f>
        <v>20185</v>
      </c>
      <c r="Q3934" s="36" t="s">
        <v>182</v>
      </c>
      <c r="R3934" s="36" t="s">
        <v>14</v>
      </c>
      <c r="S3934" s="38">
        <v>23.3</v>
      </c>
      <c r="T3934" s="36" t="s">
        <v>100</v>
      </c>
      <c r="U3934" s="36" t="s">
        <v>1555</v>
      </c>
    </row>
    <row r="3935" spans="10:21" x14ac:dyDescent="0.25">
      <c r="J3935" s="37">
        <v>43247</v>
      </c>
      <c r="K3935" s="36">
        <f t="shared" si="305"/>
        <v>2018</v>
      </c>
      <c r="L3935" s="36" t="str">
        <f t="shared" si="306"/>
        <v>May</v>
      </c>
      <c r="M3935" s="36">
        <f t="shared" si="307"/>
        <v>21</v>
      </c>
      <c r="N3935" s="36">
        <f t="shared" si="308"/>
        <v>27</v>
      </c>
      <c r="O3935" s="36" t="str">
        <f t="shared" si="309"/>
        <v>201821</v>
      </c>
      <c r="P3935" s="36" t="str">
        <f>CONCATENATE(K3935,MONTH(ExpensesDBTable[[#This Row],[Date]]))</f>
        <v>20185</v>
      </c>
      <c r="Q3935" s="36" t="s">
        <v>620</v>
      </c>
      <c r="R3935" s="36" t="s">
        <v>18</v>
      </c>
      <c r="S3935" s="38">
        <v>40</v>
      </c>
      <c r="T3935" s="36" t="s">
        <v>106</v>
      </c>
      <c r="U3935" s="36" t="s">
        <v>3197</v>
      </c>
    </row>
    <row r="3936" spans="10:21" x14ac:dyDescent="0.25">
      <c r="J3936" s="37">
        <v>43247</v>
      </c>
      <c r="K3936" s="36">
        <f t="shared" si="305"/>
        <v>2018</v>
      </c>
      <c r="L3936" s="36" t="str">
        <f t="shared" si="306"/>
        <v>May</v>
      </c>
      <c r="M3936" s="36">
        <f t="shared" si="307"/>
        <v>21</v>
      </c>
      <c r="N3936" s="36">
        <f t="shared" si="308"/>
        <v>27</v>
      </c>
      <c r="O3936" s="36" t="str">
        <f t="shared" si="309"/>
        <v>201821</v>
      </c>
      <c r="P3936" s="36" t="str">
        <f>CONCATENATE(K3936,MONTH(ExpensesDBTable[[#This Row],[Date]]))</f>
        <v>20185</v>
      </c>
      <c r="Q3936" s="36" t="s">
        <v>182</v>
      </c>
      <c r="R3936" s="36" t="s">
        <v>18</v>
      </c>
      <c r="S3936" s="38">
        <v>10</v>
      </c>
      <c r="T3936" s="36" t="s">
        <v>106</v>
      </c>
      <c r="U3936" s="36" t="s">
        <v>3198</v>
      </c>
    </row>
    <row r="3937" spans="10:21" x14ac:dyDescent="0.25">
      <c r="J3937" s="37">
        <v>43247</v>
      </c>
      <c r="K3937" s="36">
        <f t="shared" si="305"/>
        <v>2018</v>
      </c>
      <c r="L3937" s="36" t="str">
        <f t="shared" si="306"/>
        <v>May</v>
      </c>
      <c r="M3937" s="36">
        <f t="shared" si="307"/>
        <v>21</v>
      </c>
      <c r="N3937" s="36">
        <f t="shared" si="308"/>
        <v>27</v>
      </c>
      <c r="O3937" s="36" t="str">
        <f t="shared" si="309"/>
        <v>201821</v>
      </c>
      <c r="P3937" s="36" t="str">
        <f>CONCATENATE(K3937,MONTH(ExpensesDBTable[[#This Row],[Date]]))</f>
        <v>20185</v>
      </c>
      <c r="Q3937" s="36" t="s">
        <v>182</v>
      </c>
      <c r="R3937" s="36" t="s">
        <v>14</v>
      </c>
      <c r="S3937" s="38">
        <v>7.9</v>
      </c>
      <c r="T3937" s="36" t="s">
        <v>100</v>
      </c>
      <c r="U3937" s="36" t="s">
        <v>1085</v>
      </c>
    </row>
    <row r="3938" spans="10:21" x14ac:dyDescent="0.25">
      <c r="J3938" s="37">
        <v>43247</v>
      </c>
      <c r="K3938" s="36">
        <f t="shared" si="305"/>
        <v>2018</v>
      </c>
      <c r="L3938" s="36" t="str">
        <f t="shared" si="306"/>
        <v>May</v>
      </c>
      <c r="M3938" s="36">
        <f t="shared" si="307"/>
        <v>21</v>
      </c>
      <c r="N3938" s="36">
        <f t="shared" si="308"/>
        <v>27</v>
      </c>
      <c r="O3938" s="36" t="str">
        <f t="shared" si="309"/>
        <v>201821</v>
      </c>
      <c r="P3938" s="36" t="str">
        <f>CONCATENATE(K3938,MONTH(ExpensesDBTable[[#This Row],[Date]]))</f>
        <v>20185</v>
      </c>
      <c r="Q3938" s="36" t="s">
        <v>108</v>
      </c>
      <c r="R3938" s="36" t="s">
        <v>14</v>
      </c>
      <c r="S3938" s="38">
        <v>3</v>
      </c>
      <c r="T3938" s="36" t="s">
        <v>100</v>
      </c>
      <c r="U3938" s="36" t="s">
        <v>535</v>
      </c>
    </row>
    <row r="3939" spans="10:21" x14ac:dyDescent="0.25">
      <c r="J3939" s="37">
        <v>43248</v>
      </c>
      <c r="K3939" s="36">
        <f t="shared" si="305"/>
        <v>2018</v>
      </c>
      <c r="L3939" s="36" t="str">
        <f t="shared" si="306"/>
        <v>May</v>
      </c>
      <c r="M3939" s="36">
        <f t="shared" si="307"/>
        <v>22</v>
      </c>
      <c r="N3939" s="36">
        <f t="shared" si="308"/>
        <v>28</v>
      </c>
      <c r="O3939" s="36" t="str">
        <f t="shared" si="309"/>
        <v>201822</v>
      </c>
      <c r="P3939" s="36" t="str">
        <f>CONCATENATE(K3939,MONTH(ExpensesDBTable[[#This Row],[Date]]))</f>
        <v>20185</v>
      </c>
      <c r="Q3939" s="36" t="s">
        <v>108</v>
      </c>
      <c r="R3939" s="36" t="s">
        <v>14</v>
      </c>
      <c r="S3939" s="38">
        <v>21.49</v>
      </c>
      <c r="T3939" s="36" t="s">
        <v>100</v>
      </c>
      <c r="U3939" s="36" t="s">
        <v>3199</v>
      </c>
    </row>
    <row r="3940" spans="10:21" x14ac:dyDescent="0.25">
      <c r="J3940" s="37">
        <v>43248</v>
      </c>
      <c r="K3940" s="36">
        <f t="shared" si="305"/>
        <v>2018</v>
      </c>
      <c r="L3940" s="36" t="str">
        <f t="shared" si="306"/>
        <v>May</v>
      </c>
      <c r="M3940" s="36">
        <f t="shared" si="307"/>
        <v>22</v>
      </c>
      <c r="N3940" s="36">
        <f t="shared" si="308"/>
        <v>28</v>
      </c>
      <c r="O3940" s="36" t="str">
        <f t="shared" si="309"/>
        <v>201822</v>
      </c>
      <c r="P3940" s="36" t="str">
        <f>CONCATENATE(K3940,MONTH(ExpensesDBTable[[#This Row],[Date]]))</f>
        <v>20185</v>
      </c>
      <c r="Q3940" s="36" t="s">
        <v>1051</v>
      </c>
      <c r="R3940" s="36" t="s">
        <v>14</v>
      </c>
      <c r="S3940" s="38">
        <v>7.9</v>
      </c>
      <c r="T3940" s="36" t="s">
        <v>100</v>
      </c>
      <c r="U3940" s="36" t="s">
        <v>3200</v>
      </c>
    </row>
    <row r="3941" spans="10:21" x14ac:dyDescent="0.25">
      <c r="J3941" s="37">
        <v>43249</v>
      </c>
      <c r="K3941" s="36">
        <f t="shared" si="305"/>
        <v>2018</v>
      </c>
      <c r="L3941" s="36" t="str">
        <f t="shared" si="306"/>
        <v>May</v>
      </c>
      <c r="M3941" s="36">
        <f t="shared" si="307"/>
        <v>22</v>
      </c>
      <c r="N3941" s="36">
        <f t="shared" si="308"/>
        <v>29</v>
      </c>
      <c r="O3941" s="36" t="str">
        <f t="shared" si="309"/>
        <v>201822</v>
      </c>
      <c r="P3941" s="36" t="str">
        <f>CONCATENATE(K3941,MONTH(ExpensesDBTable[[#This Row],[Date]]))</f>
        <v>20185</v>
      </c>
      <c r="Q3941" s="36" t="s">
        <v>3201</v>
      </c>
      <c r="R3941" s="36" t="s">
        <v>17</v>
      </c>
      <c r="S3941" s="38">
        <v>118.8</v>
      </c>
      <c r="T3941" s="36" t="s">
        <v>106</v>
      </c>
      <c r="U3941" s="36" t="s">
        <v>3202</v>
      </c>
    </row>
    <row r="3942" spans="10:21" x14ac:dyDescent="0.25">
      <c r="J3942" s="37">
        <v>43249</v>
      </c>
      <c r="K3942" s="36">
        <f t="shared" si="305"/>
        <v>2018</v>
      </c>
      <c r="L3942" s="36" t="str">
        <f t="shared" si="306"/>
        <v>May</v>
      </c>
      <c r="M3942" s="36">
        <f t="shared" si="307"/>
        <v>22</v>
      </c>
      <c r="N3942" s="36">
        <f t="shared" si="308"/>
        <v>29</v>
      </c>
      <c r="O3942" s="36" t="str">
        <f t="shared" si="309"/>
        <v>201822</v>
      </c>
      <c r="P3942" s="36" t="str">
        <f>CONCATENATE(K3942,MONTH(ExpensesDBTable[[#This Row],[Date]]))</f>
        <v>20185</v>
      </c>
      <c r="Q3942" s="36" t="s">
        <v>182</v>
      </c>
      <c r="R3942" s="36" t="s">
        <v>14</v>
      </c>
      <c r="S3942" s="38">
        <v>10.8</v>
      </c>
      <c r="T3942" s="36" t="s">
        <v>100</v>
      </c>
      <c r="U3942" s="36" t="s">
        <v>3203</v>
      </c>
    </row>
    <row r="3943" spans="10:21" x14ac:dyDescent="0.25">
      <c r="J3943" s="37">
        <v>43249</v>
      </c>
      <c r="K3943" s="36">
        <f t="shared" si="305"/>
        <v>2018</v>
      </c>
      <c r="L3943" s="36" t="str">
        <f t="shared" si="306"/>
        <v>May</v>
      </c>
      <c r="M3943" s="36">
        <f t="shared" si="307"/>
        <v>22</v>
      </c>
      <c r="N3943" s="36">
        <f t="shared" si="308"/>
        <v>29</v>
      </c>
      <c r="O3943" s="36" t="str">
        <f t="shared" si="309"/>
        <v>201822</v>
      </c>
      <c r="P3943" s="36" t="str">
        <f>CONCATENATE(K3943,MONTH(ExpensesDBTable[[#This Row],[Date]]))</f>
        <v>20185</v>
      </c>
      <c r="Q3943" s="36" t="s">
        <v>1051</v>
      </c>
      <c r="R3943" s="36" t="s">
        <v>14</v>
      </c>
      <c r="S3943" s="38">
        <v>3.5</v>
      </c>
      <c r="T3943" s="36" t="s">
        <v>100</v>
      </c>
      <c r="U3943" s="36" t="s">
        <v>139</v>
      </c>
    </row>
    <row r="3944" spans="10:21" x14ac:dyDescent="0.25">
      <c r="J3944" s="37">
        <v>43249</v>
      </c>
      <c r="K3944" s="36">
        <f t="shared" si="305"/>
        <v>2018</v>
      </c>
      <c r="L3944" s="36" t="str">
        <f t="shared" si="306"/>
        <v>May</v>
      </c>
      <c r="M3944" s="36">
        <f t="shared" si="307"/>
        <v>22</v>
      </c>
      <c r="N3944" s="36">
        <f t="shared" si="308"/>
        <v>29</v>
      </c>
      <c r="O3944" s="36" t="str">
        <f t="shared" si="309"/>
        <v>201822</v>
      </c>
      <c r="P3944" s="36" t="str">
        <f>CONCATENATE(K3944,MONTH(ExpensesDBTable[[#This Row],[Date]]))</f>
        <v>20185</v>
      </c>
      <c r="Q3944" s="36" t="s">
        <v>108</v>
      </c>
      <c r="R3944" s="36" t="s">
        <v>14</v>
      </c>
      <c r="S3944" s="38">
        <v>24.58</v>
      </c>
      <c r="T3944" s="36" t="s">
        <v>100</v>
      </c>
      <c r="U3944" s="36" t="s">
        <v>3204</v>
      </c>
    </row>
    <row r="3945" spans="10:21" x14ac:dyDescent="0.25">
      <c r="J3945" s="37">
        <v>43249</v>
      </c>
      <c r="K3945" s="36">
        <f t="shared" si="305"/>
        <v>2018</v>
      </c>
      <c r="L3945" s="36" t="str">
        <f t="shared" si="306"/>
        <v>May</v>
      </c>
      <c r="M3945" s="36">
        <f t="shared" si="307"/>
        <v>22</v>
      </c>
      <c r="N3945" s="36">
        <f t="shared" si="308"/>
        <v>29</v>
      </c>
      <c r="O3945" s="36" t="str">
        <f t="shared" si="309"/>
        <v>201822</v>
      </c>
      <c r="P3945" s="36" t="str">
        <f>CONCATENATE(K3945,MONTH(ExpensesDBTable[[#This Row],[Date]]))</f>
        <v>20185</v>
      </c>
      <c r="Q3945" s="36" t="s">
        <v>1238</v>
      </c>
      <c r="R3945" s="36" t="s">
        <v>22</v>
      </c>
      <c r="S3945" s="38">
        <v>54.84</v>
      </c>
      <c r="T3945" s="36" t="s">
        <v>106</v>
      </c>
      <c r="U3945" s="36" t="s">
        <v>1238</v>
      </c>
    </row>
    <row r="3946" spans="10:21" x14ac:dyDescent="0.25">
      <c r="J3946" s="37">
        <v>43249</v>
      </c>
      <c r="K3946" s="36">
        <f t="shared" si="305"/>
        <v>2018</v>
      </c>
      <c r="L3946" s="36" t="str">
        <f t="shared" si="306"/>
        <v>May</v>
      </c>
      <c r="M3946" s="36">
        <f t="shared" si="307"/>
        <v>22</v>
      </c>
      <c r="N3946" s="36">
        <f t="shared" si="308"/>
        <v>29</v>
      </c>
      <c r="O3946" s="36" t="str">
        <f t="shared" si="309"/>
        <v>201822</v>
      </c>
      <c r="P3946" s="36" t="str">
        <f>CONCATENATE(K3946,MONTH(ExpensesDBTable[[#This Row],[Date]]))</f>
        <v>20185</v>
      </c>
      <c r="Q3946" s="36" t="s">
        <v>108</v>
      </c>
      <c r="R3946" s="36" t="s">
        <v>14</v>
      </c>
      <c r="S3946" s="38">
        <v>1.75</v>
      </c>
      <c r="T3946" s="36" t="s">
        <v>100</v>
      </c>
      <c r="U3946" s="36" t="s">
        <v>1216</v>
      </c>
    </row>
    <row r="3947" spans="10:21" x14ac:dyDescent="0.25">
      <c r="J3947" s="37">
        <v>43250</v>
      </c>
      <c r="K3947" s="36">
        <f t="shared" si="305"/>
        <v>2018</v>
      </c>
      <c r="L3947" s="36" t="str">
        <f t="shared" si="306"/>
        <v>May</v>
      </c>
      <c r="M3947" s="36">
        <f t="shared" si="307"/>
        <v>22</v>
      </c>
      <c r="N3947" s="36">
        <f t="shared" si="308"/>
        <v>30</v>
      </c>
      <c r="O3947" s="36" t="str">
        <f t="shared" si="309"/>
        <v>201822</v>
      </c>
      <c r="P3947" s="36" t="str">
        <f>CONCATENATE(K3947,MONTH(ExpensesDBTable[[#This Row],[Date]]))</f>
        <v>20185</v>
      </c>
      <c r="Q3947" s="36" t="s">
        <v>119</v>
      </c>
      <c r="R3947" s="36" t="s">
        <v>14</v>
      </c>
      <c r="S3947" s="38">
        <v>16</v>
      </c>
      <c r="T3947" s="36" t="s">
        <v>100</v>
      </c>
      <c r="U3947" s="36" t="s">
        <v>1220</v>
      </c>
    </row>
    <row r="3948" spans="10:21" x14ac:dyDescent="0.25">
      <c r="J3948" s="37">
        <v>43250</v>
      </c>
      <c r="K3948" s="36">
        <f t="shared" si="305"/>
        <v>2018</v>
      </c>
      <c r="L3948" s="36" t="str">
        <f t="shared" si="306"/>
        <v>May</v>
      </c>
      <c r="M3948" s="36">
        <f t="shared" si="307"/>
        <v>22</v>
      </c>
      <c r="N3948" s="36">
        <f t="shared" si="308"/>
        <v>30</v>
      </c>
      <c r="O3948" s="36" t="str">
        <f t="shared" si="309"/>
        <v>201822</v>
      </c>
      <c r="P3948" s="36" t="str">
        <f>CONCATENATE(K3948,MONTH(ExpensesDBTable[[#This Row],[Date]]))</f>
        <v>20185</v>
      </c>
      <c r="Q3948" s="36" t="s">
        <v>182</v>
      </c>
      <c r="R3948" s="36" t="s">
        <v>14</v>
      </c>
      <c r="S3948" s="38">
        <v>3.43</v>
      </c>
      <c r="T3948" s="36" t="s">
        <v>100</v>
      </c>
      <c r="U3948" s="36" t="s">
        <v>1847</v>
      </c>
    </row>
    <row r="3949" spans="10:21" x14ac:dyDescent="0.25">
      <c r="J3949" s="37">
        <v>43250</v>
      </c>
      <c r="K3949" s="36">
        <f t="shared" si="305"/>
        <v>2018</v>
      </c>
      <c r="L3949" s="36" t="str">
        <f t="shared" si="306"/>
        <v>May</v>
      </c>
      <c r="M3949" s="36">
        <f t="shared" si="307"/>
        <v>22</v>
      </c>
      <c r="N3949" s="36">
        <f t="shared" si="308"/>
        <v>30</v>
      </c>
      <c r="O3949" s="36" t="str">
        <f t="shared" si="309"/>
        <v>201822</v>
      </c>
      <c r="P3949" s="36" t="str">
        <f>CONCATENATE(K3949,MONTH(ExpensesDBTable[[#This Row],[Date]]))</f>
        <v>20185</v>
      </c>
      <c r="Q3949" s="36" t="s">
        <v>105</v>
      </c>
      <c r="R3949" s="36" t="s">
        <v>18</v>
      </c>
      <c r="S3949" s="38">
        <v>7.7</v>
      </c>
      <c r="T3949" s="36" t="s">
        <v>106</v>
      </c>
      <c r="U3949" s="36" t="s">
        <v>3205</v>
      </c>
    </row>
    <row r="3950" spans="10:21" x14ac:dyDescent="0.25">
      <c r="J3950" s="37">
        <v>43252</v>
      </c>
      <c r="K3950" s="36">
        <f t="shared" si="305"/>
        <v>2018</v>
      </c>
      <c r="L3950" s="36" t="str">
        <f t="shared" si="306"/>
        <v>June</v>
      </c>
      <c r="M3950" s="36">
        <f t="shared" si="307"/>
        <v>22</v>
      </c>
      <c r="N3950" s="36">
        <f t="shared" si="308"/>
        <v>1</v>
      </c>
      <c r="O3950" s="36" t="str">
        <f t="shared" si="309"/>
        <v>201822</v>
      </c>
      <c r="P3950" s="36" t="str">
        <f>CONCATENATE(K3950,MONTH(ExpensesDBTable[[#This Row],[Date]]))</f>
        <v>20186</v>
      </c>
      <c r="Q3950" s="36" t="s">
        <v>182</v>
      </c>
      <c r="R3950" s="36" t="s">
        <v>19</v>
      </c>
      <c r="S3950" s="38">
        <v>3470.88</v>
      </c>
      <c r="T3950" s="36" t="s">
        <v>106</v>
      </c>
      <c r="U3950" s="36" t="s">
        <v>3206</v>
      </c>
    </row>
    <row r="3951" spans="10:21" x14ac:dyDescent="0.25">
      <c r="J3951" s="37">
        <v>43252</v>
      </c>
      <c r="K3951" s="36">
        <f t="shared" si="305"/>
        <v>2018</v>
      </c>
      <c r="L3951" s="36" t="str">
        <f t="shared" si="306"/>
        <v>June</v>
      </c>
      <c r="M3951" s="36">
        <f t="shared" si="307"/>
        <v>22</v>
      </c>
      <c r="N3951" s="36">
        <f t="shared" si="308"/>
        <v>1</v>
      </c>
      <c r="O3951" s="36" t="str">
        <f t="shared" si="309"/>
        <v>201822</v>
      </c>
      <c r="P3951" s="36" t="str">
        <f>CONCATENATE(K3951,MONTH(ExpensesDBTable[[#This Row],[Date]]))</f>
        <v>20186</v>
      </c>
      <c r="Q3951" s="36" t="s">
        <v>182</v>
      </c>
      <c r="R3951" s="36" t="s">
        <v>14</v>
      </c>
      <c r="S3951" s="38">
        <v>2</v>
      </c>
      <c r="T3951" s="36" t="s">
        <v>100</v>
      </c>
      <c r="U3951" s="36" t="s">
        <v>3056</v>
      </c>
    </row>
    <row r="3952" spans="10:21" x14ac:dyDescent="0.25">
      <c r="J3952" s="37">
        <v>43252</v>
      </c>
      <c r="K3952" s="36">
        <f t="shared" si="305"/>
        <v>2018</v>
      </c>
      <c r="L3952" s="36" t="str">
        <f t="shared" si="306"/>
        <v>June</v>
      </c>
      <c r="M3952" s="36">
        <f t="shared" si="307"/>
        <v>22</v>
      </c>
      <c r="N3952" s="36">
        <f t="shared" si="308"/>
        <v>1</v>
      </c>
      <c r="O3952" s="36" t="str">
        <f t="shared" si="309"/>
        <v>201822</v>
      </c>
      <c r="P3952" s="36" t="str">
        <f>CONCATENATE(K3952,MONTH(ExpensesDBTable[[#This Row],[Date]]))</f>
        <v>20186</v>
      </c>
      <c r="Q3952" s="36" t="s">
        <v>119</v>
      </c>
      <c r="R3952" s="36" t="s">
        <v>14</v>
      </c>
      <c r="S3952" s="38">
        <v>21</v>
      </c>
      <c r="T3952" s="36" t="s">
        <v>100</v>
      </c>
      <c r="U3952" s="36" t="s">
        <v>3207</v>
      </c>
    </row>
    <row r="3953" spans="10:21" x14ac:dyDescent="0.25">
      <c r="J3953" s="37">
        <v>43252</v>
      </c>
      <c r="K3953" s="36">
        <f t="shared" si="305"/>
        <v>2018</v>
      </c>
      <c r="L3953" s="36" t="str">
        <f t="shared" si="306"/>
        <v>June</v>
      </c>
      <c r="M3953" s="36">
        <f t="shared" si="307"/>
        <v>22</v>
      </c>
      <c r="N3953" s="36">
        <f t="shared" si="308"/>
        <v>1</v>
      </c>
      <c r="O3953" s="36" t="str">
        <f t="shared" si="309"/>
        <v>201822</v>
      </c>
      <c r="P3953" s="36" t="str">
        <f>CONCATENATE(K3953,MONTH(ExpensesDBTable[[#This Row],[Date]]))</f>
        <v>20186</v>
      </c>
      <c r="Q3953" s="36" t="s">
        <v>1051</v>
      </c>
      <c r="R3953" s="36" t="s">
        <v>14</v>
      </c>
      <c r="S3953" s="38">
        <v>7.51</v>
      </c>
      <c r="T3953" s="36" t="s">
        <v>100</v>
      </c>
      <c r="U3953" s="36" t="s">
        <v>3208</v>
      </c>
    </row>
    <row r="3954" spans="10:21" x14ac:dyDescent="0.25">
      <c r="J3954" s="37">
        <v>43252</v>
      </c>
      <c r="K3954" s="36">
        <f t="shared" si="305"/>
        <v>2018</v>
      </c>
      <c r="L3954" s="36" t="str">
        <f t="shared" si="306"/>
        <v>June</v>
      </c>
      <c r="M3954" s="36">
        <f t="shared" si="307"/>
        <v>22</v>
      </c>
      <c r="N3954" s="36">
        <f t="shared" si="308"/>
        <v>1</v>
      </c>
      <c r="O3954" s="36" t="str">
        <f t="shared" si="309"/>
        <v>201822</v>
      </c>
      <c r="P3954" s="36" t="str">
        <f>CONCATENATE(K3954,MONTH(ExpensesDBTable[[#This Row],[Date]]))</f>
        <v>20186</v>
      </c>
      <c r="Q3954" s="36" t="s">
        <v>1204</v>
      </c>
      <c r="R3954" s="36" t="s">
        <v>23</v>
      </c>
      <c r="S3954" s="38">
        <v>35</v>
      </c>
      <c r="T3954" s="36" t="s">
        <v>106</v>
      </c>
      <c r="U3954" s="36" t="s">
        <v>2902</v>
      </c>
    </row>
    <row r="3955" spans="10:21" x14ac:dyDescent="0.25">
      <c r="J3955" s="37">
        <v>43252</v>
      </c>
      <c r="K3955" s="36">
        <f t="shared" si="305"/>
        <v>2018</v>
      </c>
      <c r="L3955" s="36" t="str">
        <f t="shared" si="306"/>
        <v>June</v>
      </c>
      <c r="M3955" s="36">
        <f t="shared" si="307"/>
        <v>22</v>
      </c>
      <c r="N3955" s="36">
        <f t="shared" si="308"/>
        <v>1</v>
      </c>
      <c r="O3955" s="36" t="str">
        <f t="shared" si="309"/>
        <v>201822</v>
      </c>
      <c r="P3955" s="36" t="str">
        <f>CONCATENATE(K3955,MONTH(ExpensesDBTable[[#This Row],[Date]]))</f>
        <v>20186</v>
      </c>
      <c r="Q3955" s="36" t="s">
        <v>2799</v>
      </c>
      <c r="R3955" s="36" t="s">
        <v>23</v>
      </c>
      <c r="S3955" s="38">
        <v>24</v>
      </c>
      <c r="T3955" s="36" t="s">
        <v>106</v>
      </c>
      <c r="U3955" s="36" t="s">
        <v>3209</v>
      </c>
    </row>
    <row r="3956" spans="10:21" x14ac:dyDescent="0.25">
      <c r="J3956" s="37">
        <v>43252</v>
      </c>
      <c r="K3956" s="36">
        <f t="shared" si="305"/>
        <v>2018</v>
      </c>
      <c r="L3956" s="36" t="str">
        <f t="shared" si="306"/>
        <v>June</v>
      </c>
      <c r="M3956" s="36">
        <f t="shared" si="307"/>
        <v>22</v>
      </c>
      <c r="N3956" s="36">
        <f t="shared" si="308"/>
        <v>1</v>
      </c>
      <c r="O3956" s="36" t="str">
        <f t="shared" si="309"/>
        <v>201822</v>
      </c>
      <c r="P3956" s="36" t="str">
        <f>CONCATENATE(K3956,MONTH(ExpensesDBTable[[#This Row],[Date]]))</f>
        <v>20186</v>
      </c>
      <c r="Q3956" s="36" t="s">
        <v>182</v>
      </c>
      <c r="R3956" s="36" t="s">
        <v>19</v>
      </c>
      <c r="S3956" s="38">
        <v>38</v>
      </c>
      <c r="T3956" s="36" t="s">
        <v>106</v>
      </c>
      <c r="U3956" s="36" t="s">
        <v>3210</v>
      </c>
    </row>
    <row r="3957" spans="10:21" x14ac:dyDescent="0.25">
      <c r="J3957" s="37">
        <v>43253</v>
      </c>
      <c r="K3957" s="36">
        <f t="shared" si="305"/>
        <v>2018</v>
      </c>
      <c r="L3957" s="36" t="str">
        <f t="shared" si="306"/>
        <v>June</v>
      </c>
      <c r="M3957" s="36">
        <f t="shared" si="307"/>
        <v>22</v>
      </c>
      <c r="N3957" s="36">
        <f t="shared" si="308"/>
        <v>2</v>
      </c>
      <c r="O3957" s="36" t="str">
        <f t="shared" si="309"/>
        <v>201822</v>
      </c>
      <c r="P3957" s="36" t="str">
        <f>CONCATENATE(K3957,MONTH(ExpensesDBTable[[#This Row],[Date]]))</f>
        <v>20186</v>
      </c>
      <c r="Q3957" s="36" t="s">
        <v>108</v>
      </c>
      <c r="R3957" s="36" t="s">
        <v>14</v>
      </c>
      <c r="S3957" s="38">
        <v>8.77</v>
      </c>
      <c r="T3957" s="36" t="s">
        <v>100</v>
      </c>
      <c r="U3957" s="36" t="s">
        <v>3211</v>
      </c>
    </row>
    <row r="3958" spans="10:21" x14ac:dyDescent="0.25">
      <c r="J3958" s="37">
        <v>43253</v>
      </c>
      <c r="K3958" s="36">
        <f t="shared" si="305"/>
        <v>2018</v>
      </c>
      <c r="L3958" s="36" t="str">
        <f t="shared" si="306"/>
        <v>June</v>
      </c>
      <c r="M3958" s="36">
        <f t="shared" si="307"/>
        <v>22</v>
      </c>
      <c r="N3958" s="36">
        <f t="shared" si="308"/>
        <v>2</v>
      </c>
      <c r="O3958" s="36" t="str">
        <f t="shared" si="309"/>
        <v>201822</v>
      </c>
      <c r="P3958" s="36" t="str">
        <f>CONCATENATE(K3958,MONTH(ExpensesDBTable[[#This Row],[Date]]))</f>
        <v>20186</v>
      </c>
      <c r="Q3958" s="36" t="s">
        <v>182</v>
      </c>
      <c r="R3958" s="36" t="s">
        <v>14</v>
      </c>
      <c r="S3958" s="38">
        <v>3</v>
      </c>
      <c r="T3958" s="36" t="s">
        <v>100</v>
      </c>
      <c r="U3958" s="36" t="s">
        <v>1908</v>
      </c>
    </row>
    <row r="3959" spans="10:21" x14ac:dyDescent="0.25">
      <c r="J3959" s="37">
        <v>43253</v>
      </c>
      <c r="K3959" s="36">
        <f t="shared" si="305"/>
        <v>2018</v>
      </c>
      <c r="L3959" s="36" t="str">
        <f t="shared" si="306"/>
        <v>June</v>
      </c>
      <c r="M3959" s="36">
        <f t="shared" si="307"/>
        <v>22</v>
      </c>
      <c r="N3959" s="36">
        <f t="shared" si="308"/>
        <v>2</v>
      </c>
      <c r="O3959" s="36" t="str">
        <f t="shared" si="309"/>
        <v>201822</v>
      </c>
      <c r="P3959" s="36" t="str">
        <f>CONCATENATE(K3959,MONTH(ExpensesDBTable[[#This Row],[Date]]))</f>
        <v>20186</v>
      </c>
      <c r="Q3959" s="36" t="s">
        <v>119</v>
      </c>
      <c r="R3959" s="36" t="s">
        <v>14</v>
      </c>
      <c r="S3959" s="38">
        <v>2</v>
      </c>
      <c r="T3959" s="36" t="s">
        <v>100</v>
      </c>
      <c r="U3959" s="36" t="s">
        <v>3212</v>
      </c>
    </row>
    <row r="3960" spans="10:21" x14ac:dyDescent="0.25">
      <c r="J3960" s="37">
        <v>43254</v>
      </c>
      <c r="K3960" s="36">
        <f t="shared" si="305"/>
        <v>2018</v>
      </c>
      <c r="L3960" s="36" t="str">
        <f t="shared" si="306"/>
        <v>June</v>
      </c>
      <c r="M3960" s="36">
        <f t="shared" si="307"/>
        <v>22</v>
      </c>
      <c r="N3960" s="36">
        <f t="shared" si="308"/>
        <v>3</v>
      </c>
      <c r="O3960" s="36" t="str">
        <f t="shared" si="309"/>
        <v>201822</v>
      </c>
      <c r="P3960" s="36" t="str">
        <f>CONCATENATE(K3960,MONTH(ExpensesDBTable[[#This Row],[Date]]))</f>
        <v>20186</v>
      </c>
      <c r="Q3960" s="36" t="s">
        <v>2470</v>
      </c>
      <c r="R3960" s="36" t="s">
        <v>17</v>
      </c>
      <c r="S3960" s="38">
        <v>130</v>
      </c>
      <c r="T3960" s="36" t="s">
        <v>106</v>
      </c>
      <c r="U3960" s="36" t="s">
        <v>3213</v>
      </c>
    </row>
    <row r="3961" spans="10:21" x14ac:dyDescent="0.25">
      <c r="J3961" s="37">
        <v>43254</v>
      </c>
      <c r="K3961" s="36">
        <f t="shared" si="305"/>
        <v>2018</v>
      </c>
      <c r="L3961" s="36" t="str">
        <f t="shared" si="306"/>
        <v>June</v>
      </c>
      <c r="M3961" s="36">
        <f t="shared" si="307"/>
        <v>22</v>
      </c>
      <c r="N3961" s="36">
        <f t="shared" si="308"/>
        <v>3</v>
      </c>
      <c r="O3961" s="36" t="str">
        <f t="shared" si="309"/>
        <v>201822</v>
      </c>
      <c r="P3961" s="36" t="str">
        <f>CONCATENATE(K3961,MONTH(ExpensesDBTable[[#This Row],[Date]]))</f>
        <v>20186</v>
      </c>
      <c r="Q3961" s="36" t="s">
        <v>182</v>
      </c>
      <c r="R3961" s="36" t="s">
        <v>14</v>
      </c>
      <c r="S3961" s="38">
        <v>26.7</v>
      </c>
      <c r="T3961" s="36" t="s">
        <v>100</v>
      </c>
      <c r="U3961" s="36" t="s">
        <v>2008</v>
      </c>
    </row>
    <row r="3962" spans="10:21" x14ac:dyDescent="0.25">
      <c r="J3962" s="37">
        <v>43254</v>
      </c>
      <c r="K3962" s="36">
        <f t="shared" si="305"/>
        <v>2018</v>
      </c>
      <c r="L3962" s="36" t="str">
        <f t="shared" si="306"/>
        <v>June</v>
      </c>
      <c r="M3962" s="36">
        <f t="shared" si="307"/>
        <v>22</v>
      </c>
      <c r="N3962" s="36">
        <f t="shared" si="308"/>
        <v>3</v>
      </c>
      <c r="O3962" s="36" t="str">
        <f t="shared" si="309"/>
        <v>201822</v>
      </c>
      <c r="P3962" s="36" t="str">
        <f>CONCATENATE(K3962,MONTH(ExpensesDBTable[[#This Row],[Date]]))</f>
        <v>20186</v>
      </c>
      <c r="Q3962" s="36" t="s">
        <v>108</v>
      </c>
      <c r="R3962" s="36" t="s">
        <v>14</v>
      </c>
      <c r="S3962" s="38">
        <v>12</v>
      </c>
      <c r="T3962" s="36" t="s">
        <v>100</v>
      </c>
      <c r="U3962" s="36" t="s">
        <v>3214</v>
      </c>
    </row>
    <row r="3963" spans="10:21" x14ac:dyDescent="0.25">
      <c r="J3963" s="37">
        <v>43254</v>
      </c>
      <c r="K3963" s="36">
        <f t="shared" si="305"/>
        <v>2018</v>
      </c>
      <c r="L3963" s="36" t="str">
        <f t="shared" si="306"/>
        <v>June</v>
      </c>
      <c r="M3963" s="36">
        <f t="shared" si="307"/>
        <v>22</v>
      </c>
      <c r="N3963" s="36">
        <f t="shared" si="308"/>
        <v>3</v>
      </c>
      <c r="O3963" s="36" t="str">
        <f t="shared" si="309"/>
        <v>201822</v>
      </c>
      <c r="P3963" s="36" t="str">
        <f>CONCATENATE(K3963,MONTH(ExpensesDBTable[[#This Row],[Date]]))</f>
        <v>20186</v>
      </c>
      <c r="Q3963" s="36" t="s">
        <v>119</v>
      </c>
      <c r="R3963" s="36" t="s">
        <v>14</v>
      </c>
      <c r="S3963" s="38">
        <v>9.09</v>
      </c>
      <c r="T3963" s="36" t="s">
        <v>100</v>
      </c>
      <c r="U3963" s="36" t="s">
        <v>3215</v>
      </c>
    </row>
    <row r="3964" spans="10:21" x14ac:dyDescent="0.25">
      <c r="J3964" s="37">
        <v>43255</v>
      </c>
      <c r="K3964" s="36">
        <f t="shared" si="305"/>
        <v>2018</v>
      </c>
      <c r="L3964" s="36" t="str">
        <f t="shared" si="306"/>
        <v>June</v>
      </c>
      <c r="M3964" s="36">
        <f t="shared" si="307"/>
        <v>23</v>
      </c>
      <c r="N3964" s="36">
        <f t="shared" si="308"/>
        <v>4</v>
      </c>
      <c r="O3964" s="36" t="str">
        <f t="shared" si="309"/>
        <v>201823</v>
      </c>
      <c r="P3964" s="36" t="str">
        <f>CONCATENATE(K3964,MONTH(ExpensesDBTable[[#This Row],[Date]]))</f>
        <v>20186</v>
      </c>
      <c r="Q3964" s="36" t="s">
        <v>119</v>
      </c>
      <c r="R3964" s="36" t="s">
        <v>14</v>
      </c>
      <c r="S3964" s="38">
        <v>35.9</v>
      </c>
      <c r="T3964" s="36" t="s">
        <v>100</v>
      </c>
      <c r="U3964" s="36" t="s">
        <v>3216</v>
      </c>
    </row>
    <row r="3965" spans="10:21" x14ac:dyDescent="0.25">
      <c r="J3965" s="37">
        <v>43255</v>
      </c>
      <c r="K3965" s="36">
        <f t="shared" si="305"/>
        <v>2018</v>
      </c>
      <c r="L3965" s="36" t="str">
        <f t="shared" si="306"/>
        <v>June</v>
      </c>
      <c r="M3965" s="36">
        <f t="shared" si="307"/>
        <v>23</v>
      </c>
      <c r="N3965" s="36">
        <f t="shared" si="308"/>
        <v>4</v>
      </c>
      <c r="O3965" s="36" t="str">
        <f t="shared" si="309"/>
        <v>201823</v>
      </c>
      <c r="P3965" s="36" t="str">
        <f>CONCATENATE(K3965,MONTH(ExpensesDBTable[[#This Row],[Date]]))</f>
        <v>20186</v>
      </c>
      <c r="Q3965" s="36" t="s">
        <v>182</v>
      </c>
      <c r="R3965" s="36" t="s">
        <v>14</v>
      </c>
      <c r="S3965" s="38">
        <v>1.65</v>
      </c>
      <c r="T3965" s="36" t="s">
        <v>100</v>
      </c>
      <c r="U3965" s="36" t="s">
        <v>3217</v>
      </c>
    </row>
    <row r="3966" spans="10:21" x14ac:dyDescent="0.25">
      <c r="J3966" s="37">
        <v>43257</v>
      </c>
      <c r="K3966" s="36">
        <f t="shared" si="305"/>
        <v>2018</v>
      </c>
      <c r="L3966" s="36" t="str">
        <f t="shared" si="306"/>
        <v>June</v>
      </c>
      <c r="M3966" s="36">
        <f t="shared" si="307"/>
        <v>23</v>
      </c>
      <c r="N3966" s="36">
        <f t="shared" si="308"/>
        <v>6</v>
      </c>
      <c r="O3966" s="36" t="str">
        <f t="shared" si="309"/>
        <v>201823</v>
      </c>
      <c r="P3966" s="36" t="str">
        <f>CONCATENATE(K3966,MONTH(ExpensesDBTable[[#This Row],[Date]]))</f>
        <v>20186</v>
      </c>
      <c r="Q3966" s="36" t="s">
        <v>182</v>
      </c>
      <c r="R3966" s="36" t="s">
        <v>19</v>
      </c>
      <c r="S3966" s="38">
        <v>5.7</v>
      </c>
      <c r="T3966" s="36" t="s">
        <v>100</v>
      </c>
      <c r="U3966" s="36" t="s">
        <v>2782</v>
      </c>
    </row>
    <row r="3967" spans="10:21" x14ac:dyDescent="0.25">
      <c r="J3967" s="37">
        <v>43257</v>
      </c>
      <c r="K3967" s="36">
        <f t="shared" si="305"/>
        <v>2018</v>
      </c>
      <c r="L3967" s="36" t="str">
        <f t="shared" si="306"/>
        <v>June</v>
      </c>
      <c r="M3967" s="36">
        <f t="shared" si="307"/>
        <v>23</v>
      </c>
      <c r="N3967" s="36">
        <f t="shared" si="308"/>
        <v>6</v>
      </c>
      <c r="O3967" s="36" t="str">
        <f t="shared" si="309"/>
        <v>201823</v>
      </c>
      <c r="P3967" s="36" t="str">
        <f>CONCATENATE(K3967,MONTH(ExpensesDBTable[[#This Row],[Date]]))</f>
        <v>20186</v>
      </c>
      <c r="Q3967" s="36" t="s">
        <v>182</v>
      </c>
      <c r="R3967" s="36" t="s">
        <v>14</v>
      </c>
      <c r="S3967" s="38">
        <v>4</v>
      </c>
      <c r="T3967" s="36" t="s">
        <v>100</v>
      </c>
      <c r="U3967" s="36" t="s">
        <v>287</v>
      </c>
    </row>
    <row r="3968" spans="10:21" x14ac:dyDescent="0.25">
      <c r="J3968" s="37">
        <v>43257</v>
      </c>
      <c r="K3968" s="36">
        <f t="shared" si="305"/>
        <v>2018</v>
      </c>
      <c r="L3968" s="36" t="str">
        <f t="shared" si="306"/>
        <v>June</v>
      </c>
      <c r="M3968" s="36">
        <f t="shared" si="307"/>
        <v>23</v>
      </c>
      <c r="N3968" s="36">
        <f t="shared" si="308"/>
        <v>6</v>
      </c>
      <c r="O3968" s="36" t="str">
        <f t="shared" si="309"/>
        <v>201823</v>
      </c>
      <c r="P3968" s="36" t="str">
        <f>CONCATENATE(K3968,MONTH(ExpensesDBTable[[#This Row],[Date]]))</f>
        <v>20186</v>
      </c>
      <c r="Q3968" s="36" t="s">
        <v>130</v>
      </c>
      <c r="R3968" s="36" t="s">
        <v>18</v>
      </c>
      <c r="S3968" s="38">
        <v>100</v>
      </c>
      <c r="T3968" s="36" t="s">
        <v>106</v>
      </c>
      <c r="U3968" s="36" t="s">
        <v>3218</v>
      </c>
    </row>
    <row r="3969" spans="10:21" x14ac:dyDescent="0.25">
      <c r="J3969" s="37">
        <v>43257</v>
      </c>
      <c r="K3969" s="36">
        <f t="shared" si="305"/>
        <v>2018</v>
      </c>
      <c r="L3969" s="36" t="str">
        <f t="shared" si="306"/>
        <v>June</v>
      </c>
      <c r="M3969" s="36">
        <f t="shared" si="307"/>
        <v>23</v>
      </c>
      <c r="N3969" s="36">
        <f t="shared" si="308"/>
        <v>6</v>
      </c>
      <c r="O3969" s="36" t="str">
        <f t="shared" si="309"/>
        <v>201823</v>
      </c>
      <c r="P3969" s="36" t="str">
        <f>CONCATENATE(K3969,MONTH(ExpensesDBTable[[#This Row],[Date]]))</f>
        <v>20186</v>
      </c>
      <c r="Q3969" s="36" t="s">
        <v>108</v>
      </c>
      <c r="R3969" s="36" t="s">
        <v>14</v>
      </c>
      <c r="S3969" s="38">
        <v>7.25</v>
      </c>
      <c r="T3969" s="36" t="s">
        <v>100</v>
      </c>
      <c r="U3969" s="36" t="s">
        <v>3219</v>
      </c>
    </row>
    <row r="3970" spans="10:21" x14ac:dyDescent="0.25">
      <c r="J3970" s="37">
        <v>43257</v>
      </c>
      <c r="K3970" s="36">
        <f t="shared" si="305"/>
        <v>2018</v>
      </c>
      <c r="L3970" s="36" t="str">
        <f t="shared" si="306"/>
        <v>June</v>
      </c>
      <c r="M3970" s="36">
        <f t="shared" si="307"/>
        <v>23</v>
      </c>
      <c r="N3970" s="36">
        <f t="shared" si="308"/>
        <v>6</v>
      </c>
      <c r="O3970" s="36" t="str">
        <f t="shared" si="309"/>
        <v>201823</v>
      </c>
      <c r="P3970" s="36" t="str">
        <f>CONCATENATE(K3970,MONTH(ExpensesDBTable[[#This Row],[Date]]))</f>
        <v>20186</v>
      </c>
      <c r="Q3970" s="36" t="s">
        <v>108</v>
      </c>
      <c r="R3970" s="36" t="s">
        <v>14</v>
      </c>
      <c r="S3970" s="38">
        <v>3.69</v>
      </c>
      <c r="T3970" s="36" t="s">
        <v>100</v>
      </c>
      <c r="U3970" s="36" t="s">
        <v>159</v>
      </c>
    </row>
    <row r="3971" spans="10:21" x14ac:dyDescent="0.25">
      <c r="J3971" s="37">
        <v>43258</v>
      </c>
      <c r="K3971" s="36">
        <f t="shared" si="305"/>
        <v>2018</v>
      </c>
      <c r="L3971" s="36" t="str">
        <f t="shared" si="306"/>
        <v>June</v>
      </c>
      <c r="M3971" s="36">
        <f t="shared" si="307"/>
        <v>23</v>
      </c>
      <c r="N3971" s="36">
        <f t="shared" si="308"/>
        <v>7</v>
      </c>
      <c r="O3971" s="36" t="str">
        <f t="shared" si="309"/>
        <v>201823</v>
      </c>
      <c r="P3971" s="36" t="str">
        <f>CONCATENATE(K3971,MONTH(ExpensesDBTable[[#This Row],[Date]]))</f>
        <v>20186</v>
      </c>
      <c r="Q3971" s="36" t="s">
        <v>182</v>
      </c>
      <c r="R3971" s="36" t="s">
        <v>11</v>
      </c>
      <c r="S3971" s="38">
        <v>26</v>
      </c>
      <c r="T3971" s="36" t="s">
        <v>100</v>
      </c>
      <c r="U3971" s="36" t="s">
        <v>548</v>
      </c>
    </row>
    <row r="3972" spans="10:21" x14ac:dyDescent="0.25">
      <c r="J3972" s="37">
        <v>43258</v>
      </c>
      <c r="K3972" s="36">
        <f t="shared" si="305"/>
        <v>2018</v>
      </c>
      <c r="L3972" s="36" t="str">
        <f t="shared" si="306"/>
        <v>June</v>
      </c>
      <c r="M3972" s="36">
        <f t="shared" si="307"/>
        <v>23</v>
      </c>
      <c r="N3972" s="36">
        <f t="shared" si="308"/>
        <v>7</v>
      </c>
      <c r="O3972" s="36" t="str">
        <f t="shared" si="309"/>
        <v>201823</v>
      </c>
      <c r="P3972" s="36" t="str">
        <f>CONCATENATE(K3972,MONTH(ExpensesDBTable[[#This Row],[Date]]))</f>
        <v>20186</v>
      </c>
      <c r="Q3972" s="36" t="s">
        <v>182</v>
      </c>
      <c r="R3972" s="36" t="s">
        <v>14</v>
      </c>
      <c r="S3972" s="38">
        <v>2</v>
      </c>
      <c r="T3972" s="36" t="s">
        <v>100</v>
      </c>
      <c r="U3972" s="36" t="s">
        <v>287</v>
      </c>
    </row>
    <row r="3973" spans="10:21" x14ac:dyDescent="0.25">
      <c r="J3973" s="37">
        <v>43258</v>
      </c>
      <c r="K3973" s="36">
        <f t="shared" si="305"/>
        <v>2018</v>
      </c>
      <c r="L3973" s="36" t="str">
        <f t="shared" si="306"/>
        <v>June</v>
      </c>
      <c r="M3973" s="36">
        <f t="shared" si="307"/>
        <v>23</v>
      </c>
      <c r="N3973" s="36">
        <f t="shared" si="308"/>
        <v>7</v>
      </c>
      <c r="O3973" s="36" t="str">
        <f t="shared" si="309"/>
        <v>201823</v>
      </c>
      <c r="P3973" s="36" t="str">
        <f>CONCATENATE(K3973,MONTH(ExpensesDBTable[[#This Row],[Date]]))</f>
        <v>20186</v>
      </c>
      <c r="Q3973" s="36" t="s">
        <v>171</v>
      </c>
      <c r="R3973" s="36" t="s">
        <v>16</v>
      </c>
      <c r="S3973" s="38">
        <v>16</v>
      </c>
      <c r="T3973" s="36" t="s">
        <v>106</v>
      </c>
      <c r="U3973" s="36" t="s">
        <v>3220</v>
      </c>
    </row>
    <row r="3974" spans="10:21" x14ac:dyDescent="0.25">
      <c r="J3974" s="37">
        <v>43258</v>
      </c>
      <c r="K3974" s="36">
        <f t="shared" si="305"/>
        <v>2018</v>
      </c>
      <c r="L3974" s="36" t="str">
        <f t="shared" si="306"/>
        <v>June</v>
      </c>
      <c r="M3974" s="36">
        <f t="shared" si="307"/>
        <v>23</v>
      </c>
      <c r="N3974" s="36">
        <f t="shared" si="308"/>
        <v>7</v>
      </c>
      <c r="O3974" s="36" t="str">
        <f t="shared" si="309"/>
        <v>201823</v>
      </c>
      <c r="P3974" s="36" t="str">
        <f>CONCATENATE(K3974,MONTH(ExpensesDBTable[[#This Row],[Date]]))</f>
        <v>20186</v>
      </c>
      <c r="Q3974" s="36" t="s">
        <v>2768</v>
      </c>
      <c r="R3974" s="36" t="s">
        <v>16</v>
      </c>
      <c r="S3974" s="38">
        <v>53.9</v>
      </c>
      <c r="T3974" s="36" t="s">
        <v>106</v>
      </c>
      <c r="U3974" s="36" t="s">
        <v>3221</v>
      </c>
    </row>
    <row r="3975" spans="10:21" x14ac:dyDescent="0.25">
      <c r="J3975" s="37">
        <v>43259</v>
      </c>
      <c r="K3975" s="36">
        <f t="shared" si="305"/>
        <v>2018</v>
      </c>
      <c r="L3975" s="36" t="str">
        <f t="shared" si="306"/>
        <v>June</v>
      </c>
      <c r="M3975" s="36">
        <f t="shared" si="307"/>
        <v>23</v>
      </c>
      <c r="N3975" s="36">
        <f t="shared" si="308"/>
        <v>8</v>
      </c>
      <c r="O3975" s="36" t="str">
        <f t="shared" si="309"/>
        <v>201823</v>
      </c>
      <c r="P3975" s="36" t="str">
        <f>CONCATENATE(K3975,MONTH(ExpensesDBTable[[#This Row],[Date]]))</f>
        <v>20186</v>
      </c>
      <c r="Q3975" s="36" t="s">
        <v>182</v>
      </c>
      <c r="R3975" s="36" t="s">
        <v>14</v>
      </c>
      <c r="S3975" s="38">
        <v>4.8</v>
      </c>
      <c r="T3975" s="36" t="s">
        <v>100</v>
      </c>
      <c r="U3975" s="36" t="s">
        <v>2477</v>
      </c>
    </row>
    <row r="3976" spans="10:21" x14ac:dyDescent="0.25">
      <c r="J3976" s="37">
        <v>43259</v>
      </c>
      <c r="K3976" s="36">
        <f t="shared" si="305"/>
        <v>2018</v>
      </c>
      <c r="L3976" s="36" t="str">
        <f t="shared" si="306"/>
        <v>June</v>
      </c>
      <c r="M3976" s="36">
        <f t="shared" si="307"/>
        <v>23</v>
      </c>
      <c r="N3976" s="36">
        <f t="shared" si="308"/>
        <v>8</v>
      </c>
      <c r="O3976" s="36" t="str">
        <f t="shared" si="309"/>
        <v>201823</v>
      </c>
      <c r="P3976" s="36" t="str">
        <f>CONCATENATE(K3976,MONTH(ExpensesDBTable[[#This Row],[Date]]))</f>
        <v>20186</v>
      </c>
      <c r="Q3976" s="36" t="s">
        <v>122</v>
      </c>
      <c r="R3976" s="36" t="s">
        <v>11</v>
      </c>
      <c r="S3976" s="38">
        <v>58.95</v>
      </c>
      <c r="T3976" s="36" t="s">
        <v>100</v>
      </c>
      <c r="U3976" s="36" t="s">
        <v>3222</v>
      </c>
    </row>
    <row r="3977" spans="10:21" x14ac:dyDescent="0.25">
      <c r="J3977" s="37">
        <v>43259</v>
      </c>
      <c r="K3977" s="36">
        <f t="shared" si="305"/>
        <v>2018</v>
      </c>
      <c r="L3977" s="36" t="str">
        <f t="shared" si="306"/>
        <v>June</v>
      </c>
      <c r="M3977" s="36">
        <f t="shared" si="307"/>
        <v>23</v>
      </c>
      <c r="N3977" s="36">
        <f t="shared" si="308"/>
        <v>8</v>
      </c>
      <c r="O3977" s="36" t="str">
        <f t="shared" si="309"/>
        <v>201823</v>
      </c>
      <c r="P3977" s="36" t="str">
        <f>CONCATENATE(K3977,MONTH(ExpensesDBTable[[#This Row],[Date]]))</f>
        <v>20186</v>
      </c>
      <c r="Q3977" s="36" t="s">
        <v>2470</v>
      </c>
      <c r="R3977" s="36" t="s">
        <v>19</v>
      </c>
      <c r="S3977" s="38">
        <v>21.24</v>
      </c>
      <c r="T3977" s="36" t="s">
        <v>106</v>
      </c>
      <c r="U3977" s="36" t="s">
        <v>3223</v>
      </c>
    </row>
    <row r="3978" spans="10:21" x14ac:dyDescent="0.25">
      <c r="J3978" s="37">
        <v>43259</v>
      </c>
      <c r="K3978" s="36">
        <f t="shared" si="305"/>
        <v>2018</v>
      </c>
      <c r="L3978" s="36" t="str">
        <f t="shared" si="306"/>
        <v>June</v>
      </c>
      <c r="M3978" s="36">
        <f t="shared" si="307"/>
        <v>23</v>
      </c>
      <c r="N3978" s="36">
        <f t="shared" si="308"/>
        <v>8</v>
      </c>
      <c r="O3978" s="36" t="str">
        <f t="shared" si="309"/>
        <v>201823</v>
      </c>
      <c r="P3978" s="36" t="str">
        <f>CONCATENATE(K3978,MONTH(ExpensesDBTable[[#This Row],[Date]]))</f>
        <v>20186</v>
      </c>
      <c r="Q3978" s="36" t="s">
        <v>182</v>
      </c>
      <c r="R3978" s="36" t="s">
        <v>14</v>
      </c>
      <c r="S3978" s="38">
        <v>7.99</v>
      </c>
      <c r="T3978" s="36" t="s">
        <v>106</v>
      </c>
      <c r="U3978" s="36" t="s">
        <v>3224</v>
      </c>
    </row>
    <row r="3979" spans="10:21" x14ac:dyDescent="0.25">
      <c r="J3979" s="37">
        <v>43259</v>
      </c>
      <c r="K3979" s="36">
        <f t="shared" ref="K3979:K4042" si="310">YEAR(J3979)</f>
        <v>2018</v>
      </c>
      <c r="L3979" s="36" t="str">
        <f t="shared" ref="L3979:L4042" si="311">TEXT(DATE(1,MONTH(J3979),1),"MMMM")</f>
        <v>June</v>
      </c>
      <c r="M3979" s="36">
        <f t="shared" ref="M3979:M4042" si="312">WEEKNUM(J3979,2)</f>
        <v>23</v>
      </c>
      <c r="N3979" s="36">
        <f t="shared" ref="N3979:N4042" si="313">DAY(J3979)</f>
        <v>8</v>
      </c>
      <c r="O3979" s="36" t="str">
        <f t="shared" ref="O3979:O4042" si="314">CONCATENATE(K3979,M3979)</f>
        <v>201823</v>
      </c>
      <c r="P3979" s="36" t="str">
        <f>CONCATENATE(K3979,MONTH(ExpensesDBTable[[#This Row],[Date]]))</f>
        <v>20186</v>
      </c>
      <c r="Q3979" s="36" t="s">
        <v>182</v>
      </c>
      <c r="R3979" s="36" t="s">
        <v>14</v>
      </c>
      <c r="S3979" s="38">
        <v>3.48</v>
      </c>
      <c r="T3979" s="36" t="s">
        <v>100</v>
      </c>
      <c r="U3979" s="36" t="s">
        <v>3225</v>
      </c>
    </row>
    <row r="3980" spans="10:21" x14ac:dyDescent="0.25">
      <c r="J3980" s="37">
        <v>43259</v>
      </c>
      <c r="K3980" s="36">
        <f t="shared" si="310"/>
        <v>2018</v>
      </c>
      <c r="L3980" s="36" t="str">
        <f t="shared" si="311"/>
        <v>June</v>
      </c>
      <c r="M3980" s="36">
        <f t="shared" si="312"/>
        <v>23</v>
      </c>
      <c r="N3980" s="36">
        <f t="shared" si="313"/>
        <v>8</v>
      </c>
      <c r="O3980" s="36" t="str">
        <f t="shared" si="314"/>
        <v>201823</v>
      </c>
      <c r="P3980" s="36" t="str">
        <f>CONCATENATE(K3980,MONTH(ExpensesDBTable[[#This Row],[Date]]))</f>
        <v>20186</v>
      </c>
      <c r="Q3980" s="36" t="s">
        <v>182</v>
      </c>
      <c r="R3980" s="36" t="s">
        <v>19</v>
      </c>
      <c r="S3980" s="38">
        <v>9.4</v>
      </c>
      <c r="T3980" s="36" t="s">
        <v>100</v>
      </c>
      <c r="U3980" s="36" t="s">
        <v>2782</v>
      </c>
    </row>
    <row r="3981" spans="10:21" x14ac:dyDescent="0.25">
      <c r="J3981" s="37">
        <v>43260</v>
      </c>
      <c r="K3981" s="36">
        <f t="shared" si="310"/>
        <v>2018</v>
      </c>
      <c r="L3981" s="36" t="str">
        <f t="shared" si="311"/>
        <v>June</v>
      </c>
      <c r="M3981" s="36">
        <f t="shared" si="312"/>
        <v>23</v>
      </c>
      <c r="N3981" s="36">
        <f t="shared" si="313"/>
        <v>9</v>
      </c>
      <c r="O3981" s="36" t="str">
        <f t="shared" si="314"/>
        <v>201823</v>
      </c>
      <c r="P3981" s="36" t="str">
        <f>CONCATENATE(K3981,MONTH(ExpensesDBTable[[#This Row],[Date]]))</f>
        <v>20186</v>
      </c>
      <c r="Q3981" s="36" t="s">
        <v>108</v>
      </c>
      <c r="R3981" s="36" t="s">
        <v>14</v>
      </c>
      <c r="S3981" s="38">
        <v>1.25</v>
      </c>
      <c r="T3981" s="36" t="s">
        <v>100</v>
      </c>
      <c r="U3981" s="36" t="s">
        <v>667</v>
      </c>
    </row>
    <row r="3982" spans="10:21" x14ac:dyDescent="0.25">
      <c r="J3982" s="37">
        <v>43260</v>
      </c>
      <c r="K3982" s="36">
        <f t="shared" si="310"/>
        <v>2018</v>
      </c>
      <c r="L3982" s="36" t="str">
        <f t="shared" si="311"/>
        <v>June</v>
      </c>
      <c r="M3982" s="36">
        <f t="shared" si="312"/>
        <v>23</v>
      </c>
      <c r="N3982" s="36">
        <f t="shared" si="313"/>
        <v>9</v>
      </c>
      <c r="O3982" s="36" t="str">
        <f t="shared" si="314"/>
        <v>201823</v>
      </c>
      <c r="P3982" s="36" t="str">
        <f>CONCATENATE(K3982,MONTH(ExpensesDBTable[[#This Row],[Date]]))</f>
        <v>20186</v>
      </c>
      <c r="Q3982" s="36" t="s">
        <v>2768</v>
      </c>
      <c r="R3982" s="36" t="s">
        <v>26</v>
      </c>
      <c r="S3982" s="38">
        <v>751.91</v>
      </c>
      <c r="T3982" s="36" t="s">
        <v>106</v>
      </c>
      <c r="U3982" s="36" t="s">
        <v>3226</v>
      </c>
    </row>
    <row r="3983" spans="10:21" x14ac:dyDescent="0.25">
      <c r="J3983" s="37">
        <v>43260</v>
      </c>
      <c r="K3983" s="36">
        <f t="shared" si="310"/>
        <v>2018</v>
      </c>
      <c r="L3983" s="36" t="str">
        <f t="shared" si="311"/>
        <v>June</v>
      </c>
      <c r="M3983" s="36">
        <f t="shared" si="312"/>
        <v>23</v>
      </c>
      <c r="N3983" s="36">
        <f t="shared" si="313"/>
        <v>9</v>
      </c>
      <c r="O3983" s="36" t="str">
        <f t="shared" si="314"/>
        <v>201823</v>
      </c>
      <c r="P3983" s="36" t="str">
        <f>CONCATENATE(K3983,MONTH(ExpensesDBTable[[#This Row],[Date]]))</f>
        <v>20186</v>
      </c>
      <c r="Q3983" s="36" t="s">
        <v>182</v>
      </c>
      <c r="R3983" s="36" t="s">
        <v>14</v>
      </c>
      <c r="S3983" s="38">
        <v>5</v>
      </c>
      <c r="T3983" s="36" t="s">
        <v>100</v>
      </c>
      <c r="U3983" s="36" t="s">
        <v>3227</v>
      </c>
    </row>
    <row r="3984" spans="10:21" x14ac:dyDescent="0.25">
      <c r="J3984" s="37">
        <v>43260</v>
      </c>
      <c r="K3984" s="36">
        <f t="shared" si="310"/>
        <v>2018</v>
      </c>
      <c r="L3984" s="36" t="str">
        <f t="shared" si="311"/>
        <v>June</v>
      </c>
      <c r="M3984" s="36">
        <f t="shared" si="312"/>
        <v>23</v>
      </c>
      <c r="N3984" s="36">
        <f t="shared" si="313"/>
        <v>9</v>
      </c>
      <c r="O3984" s="36" t="str">
        <f t="shared" si="314"/>
        <v>201823</v>
      </c>
      <c r="P3984" s="36" t="str">
        <f>CONCATENATE(K3984,MONTH(ExpensesDBTable[[#This Row],[Date]]))</f>
        <v>20186</v>
      </c>
      <c r="Q3984" s="36" t="s">
        <v>182</v>
      </c>
      <c r="R3984" s="36" t="s">
        <v>17</v>
      </c>
      <c r="S3984" s="38">
        <v>8.5</v>
      </c>
      <c r="T3984" s="36" t="s">
        <v>106</v>
      </c>
      <c r="U3984" s="36" t="s">
        <v>1504</v>
      </c>
    </row>
    <row r="3985" spans="10:21" x14ac:dyDescent="0.25">
      <c r="J3985" s="37">
        <v>43260</v>
      </c>
      <c r="K3985" s="36">
        <f t="shared" si="310"/>
        <v>2018</v>
      </c>
      <c r="L3985" s="36" t="str">
        <f t="shared" si="311"/>
        <v>June</v>
      </c>
      <c r="M3985" s="36">
        <f t="shared" si="312"/>
        <v>23</v>
      </c>
      <c r="N3985" s="36">
        <f t="shared" si="313"/>
        <v>9</v>
      </c>
      <c r="O3985" s="36" t="str">
        <f t="shared" si="314"/>
        <v>201823</v>
      </c>
      <c r="P3985" s="36" t="str">
        <f>CONCATENATE(K3985,MONTH(ExpensesDBTable[[#This Row],[Date]]))</f>
        <v>20186</v>
      </c>
      <c r="Q3985" s="36" t="s">
        <v>182</v>
      </c>
      <c r="R3985" s="36" t="s">
        <v>19</v>
      </c>
      <c r="S3985" s="38">
        <v>288</v>
      </c>
      <c r="T3985" s="36" t="s">
        <v>106</v>
      </c>
      <c r="U3985" s="36" t="s">
        <v>3228</v>
      </c>
    </row>
    <row r="3986" spans="10:21" x14ac:dyDescent="0.25">
      <c r="J3986" s="37">
        <v>43275</v>
      </c>
      <c r="K3986" s="36">
        <f t="shared" si="310"/>
        <v>2018</v>
      </c>
      <c r="L3986" s="36" t="str">
        <f t="shared" si="311"/>
        <v>June</v>
      </c>
      <c r="M3986" s="36">
        <f t="shared" si="312"/>
        <v>25</v>
      </c>
      <c r="N3986" s="36">
        <f t="shared" si="313"/>
        <v>24</v>
      </c>
      <c r="O3986" s="36" t="str">
        <f t="shared" si="314"/>
        <v>201825</v>
      </c>
      <c r="P3986" s="36" t="str">
        <f>CONCATENATE(K3986,MONTH(ExpensesDBTable[[#This Row],[Date]]))</f>
        <v>20186</v>
      </c>
      <c r="Q3986" s="36" t="s">
        <v>182</v>
      </c>
      <c r="R3986" s="36" t="s">
        <v>14</v>
      </c>
      <c r="S3986" s="38">
        <v>18.7</v>
      </c>
      <c r="T3986" s="36" t="s">
        <v>100</v>
      </c>
      <c r="U3986" s="36" t="s">
        <v>3229</v>
      </c>
    </row>
    <row r="3987" spans="10:21" x14ac:dyDescent="0.25">
      <c r="J3987" s="37">
        <v>43275</v>
      </c>
      <c r="K3987" s="36">
        <f t="shared" si="310"/>
        <v>2018</v>
      </c>
      <c r="L3987" s="36" t="str">
        <f t="shared" si="311"/>
        <v>June</v>
      </c>
      <c r="M3987" s="36">
        <f t="shared" si="312"/>
        <v>25</v>
      </c>
      <c r="N3987" s="36">
        <f t="shared" si="313"/>
        <v>24</v>
      </c>
      <c r="O3987" s="36" t="str">
        <f t="shared" si="314"/>
        <v>201825</v>
      </c>
      <c r="P3987" s="36" t="str">
        <f>CONCATENATE(K3987,MONTH(ExpensesDBTable[[#This Row],[Date]]))</f>
        <v>20186</v>
      </c>
      <c r="Q3987" s="36" t="s">
        <v>182</v>
      </c>
      <c r="R3987" s="36" t="s">
        <v>22</v>
      </c>
      <c r="S3987" s="38">
        <v>52.61</v>
      </c>
      <c r="T3987" s="36" t="s">
        <v>106</v>
      </c>
      <c r="U3987" s="36" t="s">
        <v>3230</v>
      </c>
    </row>
    <row r="3988" spans="10:21" x14ac:dyDescent="0.25">
      <c r="J3988" s="37">
        <v>43275</v>
      </c>
      <c r="K3988" s="36">
        <f t="shared" si="310"/>
        <v>2018</v>
      </c>
      <c r="L3988" s="36" t="str">
        <f t="shared" si="311"/>
        <v>June</v>
      </c>
      <c r="M3988" s="36">
        <f t="shared" si="312"/>
        <v>25</v>
      </c>
      <c r="N3988" s="36">
        <f t="shared" si="313"/>
        <v>24</v>
      </c>
      <c r="O3988" s="36" t="str">
        <f t="shared" si="314"/>
        <v>201825</v>
      </c>
      <c r="P3988" s="36" t="str">
        <f>CONCATENATE(K3988,MONTH(ExpensesDBTable[[#This Row],[Date]]))</f>
        <v>20186</v>
      </c>
      <c r="Q3988" s="36" t="s">
        <v>2848</v>
      </c>
      <c r="R3988" s="36" t="s">
        <v>23</v>
      </c>
      <c r="S3988" s="38">
        <v>80</v>
      </c>
      <c r="T3988" s="36" t="s">
        <v>106</v>
      </c>
      <c r="U3988" s="36" t="s">
        <v>1492</v>
      </c>
    </row>
    <row r="3989" spans="10:21" x14ac:dyDescent="0.25">
      <c r="J3989" s="37">
        <v>43275</v>
      </c>
      <c r="K3989" s="36">
        <f t="shared" si="310"/>
        <v>2018</v>
      </c>
      <c r="L3989" s="36" t="str">
        <f t="shared" si="311"/>
        <v>June</v>
      </c>
      <c r="M3989" s="36">
        <f t="shared" si="312"/>
        <v>25</v>
      </c>
      <c r="N3989" s="36">
        <f t="shared" si="313"/>
        <v>24</v>
      </c>
      <c r="O3989" s="36" t="str">
        <f t="shared" si="314"/>
        <v>201825</v>
      </c>
      <c r="P3989" s="36" t="str">
        <f>CONCATENATE(K3989,MONTH(ExpensesDBTable[[#This Row],[Date]]))</f>
        <v>20186</v>
      </c>
      <c r="Q3989" s="36" t="s">
        <v>1192</v>
      </c>
      <c r="R3989" s="36" t="s">
        <v>21</v>
      </c>
      <c r="S3989" s="38">
        <v>1520</v>
      </c>
      <c r="T3989" s="36" t="s">
        <v>106</v>
      </c>
      <c r="U3989" s="36" t="s">
        <v>21</v>
      </c>
    </row>
    <row r="3990" spans="10:21" x14ac:dyDescent="0.25">
      <c r="J3990" s="37">
        <v>43275</v>
      </c>
      <c r="K3990" s="36">
        <f t="shared" si="310"/>
        <v>2018</v>
      </c>
      <c r="L3990" s="36" t="str">
        <f t="shared" si="311"/>
        <v>June</v>
      </c>
      <c r="M3990" s="36">
        <f t="shared" si="312"/>
        <v>25</v>
      </c>
      <c r="N3990" s="36">
        <f t="shared" si="313"/>
        <v>24</v>
      </c>
      <c r="O3990" s="36" t="str">
        <f t="shared" si="314"/>
        <v>201825</v>
      </c>
      <c r="P3990" s="36" t="str">
        <f>CONCATENATE(K3990,MONTH(ExpensesDBTable[[#This Row],[Date]]))</f>
        <v>20186</v>
      </c>
      <c r="Q3990" s="36" t="s">
        <v>182</v>
      </c>
      <c r="R3990" s="36" t="s">
        <v>16</v>
      </c>
      <c r="S3990" s="38">
        <v>148.15</v>
      </c>
      <c r="T3990" s="36" t="s">
        <v>106</v>
      </c>
      <c r="U3990" s="36" t="s">
        <v>1532</v>
      </c>
    </row>
    <row r="3991" spans="10:21" x14ac:dyDescent="0.25">
      <c r="J3991" s="37">
        <v>43275</v>
      </c>
      <c r="K3991" s="36">
        <f t="shared" si="310"/>
        <v>2018</v>
      </c>
      <c r="L3991" s="36" t="str">
        <f t="shared" si="311"/>
        <v>June</v>
      </c>
      <c r="M3991" s="36">
        <f t="shared" si="312"/>
        <v>25</v>
      </c>
      <c r="N3991" s="36">
        <f t="shared" si="313"/>
        <v>24</v>
      </c>
      <c r="O3991" s="36" t="str">
        <f t="shared" si="314"/>
        <v>201825</v>
      </c>
      <c r="P3991" s="36" t="str">
        <f>CONCATENATE(K3991,MONTH(ExpensesDBTable[[#This Row],[Date]]))</f>
        <v>20186</v>
      </c>
      <c r="Q3991" s="36" t="s">
        <v>182</v>
      </c>
      <c r="R3991" s="36" t="s">
        <v>11</v>
      </c>
      <c r="S3991" s="38">
        <v>15.52</v>
      </c>
      <c r="T3991" s="36" t="s">
        <v>100</v>
      </c>
      <c r="U3991" s="36" t="s">
        <v>3231</v>
      </c>
    </row>
    <row r="3992" spans="10:21" x14ac:dyDescent="0.25">
      <c r="J3992" s="37">
        <v>43275</v>
      </c>
      <c r="K3992" s="36">
        <f t="shared" si="310"/>
        <v>2018</v>
      </c>
      <c r="L3992" s="36" t="str">
        <f t="shared" si="311"/>
        <v>June</v>
      </c>
      <c r="M3992" s="36">
        <f t="shared" si="312"/>
        <v>25</v>
      </c>
      <c r="N3992" s="36">
        <f t="shared" si="313"/>
        <v>24</v>
      </c>
      <c r="O3992" s="36" t="str">
        <f t="shared" si="314"/>
        <v>201825</v>
      </c>
      <c r="P3992" s="36" t="str">
        <f>CONCATENATE(K3992,MONTH(ExpensesDBTable[[#This Row],[Date]]))</f>
        <v>20186</v>
      </c>
      <c r="Q3992" s="36" t="s">
        <v>1476</v>
      </c>
      <c r="R3992" s="36" t="s">
        <v>23</v>
      </c>
      <c r="S3992" s="38">
        <v>13.99</v>
      </c>
      <c r="T3992" s="36" t="s">
        <v>106</v>
      </c>
      <c r="U3992" s="36" t="s">
        <v>1476</v>
      </c>
    </row>
    <row r="3993" spans="10:21" x14ac:dyDescent="0.25">
      <c r="J3993" s="37">
        <v>43275</v>
      </c>
      <c r="K3993" s="36">
        <f t="shared" si="310"/>
        <v>2018</v>
      </c>
      <c r="L3993" s="36" t="str">
        <f t="shared" si="311"/>
        <v>June</v>
      </c>
      <c r="M3993" s="36">
        <f t="shared" si="312"/>
        <v>25</v>
      </c>
      <c r="N3993" s="36">
        <f t="shared" si="313"/>
        <v>24</v>
      </c>
      <c r="O3993" s="36" t="str">
        <f t="shared" si="314"/>
        <v>201825</v>
      </c>
      <c r="P3993" s="36" t="str">
        <f>CONCATENATE(K3993,MONTH(ExpensesDBTable[[#This Row],[Date]]))</f>
        <v>20186</v>
      </c>
      <c r="Q3993" s="36" t="s">
        <v>182</v>
      </c>
      <c r="R3993" s="36" t="s">
        <v>22</v>
      </c>
      <c r="S3993" s="38">
        <v>53.55</v>
      </c>
      <c r="T3993" s="36" t="s">
        <v>106</v>
      </c>
      <c r="U3993" s="36" t="s">
        <v>3232</v>
      </c>
    </row>
    <row r="3994" spans="10:21" x14ac:dyDescent="0.25">
      <c r="J3994" s="37">
        <v>43275</v>
      </c>
      <c r="K3994" s="36">
        <f t="shared" si="310"/>
        <v>2018</v>
      </c>
      <c r="L3994" s="36" t="str">
        <f t="shared" si="311"/>
        <v>June</v>
      </c>
      <c r="M3994" s="36">
        <f t="shared" si="312"/>
        <v>25</v>
      </c>
      <c r="N3994" s="36">
        <f t="shared" si="313"/>
        <v>24</v>
      </c>
      <c r="O3994" s="36" t="str">
        <f t="shared" si="314"/>
        <v>201825</v>
      </c>
      <c r="P3994" s="36" t="str">
        <f>CONCATENATE(K3994,MONTH(ExpensesDBTable[[#This Row],[Date]]))</f>
        <v>20186</v>
      </c>
      <c r="Q3994" s="36" t="s">
        <v>119</v>
      </c>
      <c r="R3994" s="36" t="s">
        <v>14</v>
      </c>
      <c r="S3994" s="38">
        <v>3.54</v>
      </c>
      <c r="T3994" s="36" t="s">
        <v>100</v>
      </c>
      <c r="U3994" s="36" t="s">
        <v>3233</v>
      </c>
    </row>
    <row r="3995" spans="10:21" x14ac:dyDescent="0.25">
      <c r="J3995" s="37">
        <v>43275</v>
      </c>
      <c r="K3995" s="36">
        <f t="shared" si="310"/>
        <v>2018</v>
      </c>
      <c r="L3995" s="36" t="str">
        <f t="shared" si="311"/>
        <v>June</v>
      </c>
      <c r="M3995" s="36">
        <f t="shared" si="312"/>
        <v>25</v>
      </c>
      <c r="N3995" s="36">
        <f t="shared" si="313"/>
        <v>24</v>
      </c>
      <c r="O3995" s="36" t="str">
        <f t="shared" si="314"/>
        <v>201825</v>
      </c>
      <c r="P3995" s="36" t="str">
        <f>CONCATENATE(K3995,MONTH(ExpensesDBTable[[#This Row],[Date]]))</f>
        <v>20186</v>
      </c>
      <c r="Q3995" s="36" t="s">
        <v>182</v>
      </c>
      <c r="R3995" s="36" t="s">
        <v>14</v>
      </c>
      <c r="S3995" s="38">
        <v>2.8</v>
      </c>
      <c r="T3995" s="36" t="s">
        <v>100</v>
      </c>
      <c r="U3995" s="36" t="s">
        <v>3234</v>
      </c>
    </row>
    <row r="3996" spans="10:21" x14ac:dyDescent="0.25">
      <c r="J3996" s="37">
        <v>43275</v>
      </c>
      <c r="K3996" s="36">
        <f t="shared" si="310"/>
        <v>2018</v>
      </c>
      <c r="L3996" s="36" t="str">
        <f t="shared" si="311"/>
        <v>June</v>
      </c>
      <c r="M3996" s="36">
        <f t="shared" si="312"/>
        <v>25</v>
      </c>
      <c r="N3996" s="36">
        <f t="shared" si="313"/>
        <v>24</v>
      </c>
      <c r="O3996" s="36" t="str">
        <f t="shared" si="314"/>
        <v>201825</v>
      </c>
      <c r="P3996" s="36" t="str">
        <f>CONCATENATE(K3996,MONTH(ExpensesDBTable[[#This Row],[Date]]))</f>
        <v>20186</v>
      </c>
      <c r="Q3996" s="36" t="s">
        <v>182</v>
      </c>
      <c r="R3996" s="36" t="s">
        <v>14</v>
      </c>
      <c r="S3996" s="38">
        <v>20</v>
      </c>
      <c r="T3996" s="36" t="s">
        <v>100</v>
      </c>
      <c r="U3996" s="36" t="s">
        <v>3235</v>
      </c>
    </row>
    <row r="3997" spans="10:21" x14ac:dyDescent="0.25">
      <c r="J3997" s="37">
        <v>43275</v>
      </c>
      <c r="K3997" s="36">
        <f t="shared" si="310"/>
        <v>2018</v>
      </c>
      <c r="L3997" s="36" t="str">
        <f t="shared" si="311"/>
        <v>June</v>
      </c>
      <c r="M3997" s="36">
        <f t="shared" si="312"/>
        <v>25</v>
      </c>
      <c r="N3997" s="36">
        <f t="shared" si="313"/>
        <v>24</v>
      </c>
      <c r="O3997" s="36" t="str">
        <f t="shared" si="314"/>
        <v>201825</v>
      </c>
      <c r="P3997" s="36" t="str">
        <f>CONCATENATE(K3997,MONTH(ExpensesDBTable[[#This Row],[Date]]))</f>
        <v>20186</v>
      </c>
      <c r="Q3997" s="36" t="s">
        <v>1059</v>
      </c>
      <c r="R3997" s="36" t="s">
        <v>17</v>
      </c>
      <c r="S3997" s="38">
        <v>269.39999999999998</v>
      </c>
      <c r="T3997" s="36" t="s">
        <v>106</v>
      </c>
      <c r="U3997" s="36" t="s">
        <v>1059</v>
      </c>
    </row>
    <row r="3998" spans="10:21" x14ac:dyDescent="0.25">
      <c r="J3998" s="37">
        <v>43275</v>
      </c>
      <c r="K3998" s="36">
        <f t="shared" si="310"/>
        <v>2018</v>
      </c>
      <c r="L3998" s="36" t="str">
        <f t="shared" si="311"/>
        <v>June</v>
      </c>
      <c r="M3998" s="36">
        <f t="shared" si="312"/>
        <v>25</v>
      </c>
      <c r="N3998" s="36">
        <f t="shared" si="313"/>
        <v>24</v>
      </c>
      <c r="O3998" s="36" t="str">
        <f t="shared" si="314"/>
        <v>201825</v>
      </c>
      <c r="P3998" s="36" t="str">
        <f>CONCATENATE(K3998,MONTH(ExpensesDBTable[[#This Row],[Date]]))</f>
        <v>20186</v>
      </c>
      <c r="Q3998" s="36" t="s">
        <v>145</v>
      </c>
      <c r="R3998" s="36" t="s">
        <v>23</v>
      </c>
      <c r="S3998" s="38">
        <v>156.32</v>
      </c>
      <c r="T3998" s="36" t="s">
        <v>106</v>
      </c>
      <c r="U3998" s="36" t="s">
        <v>1590</v>
      </c>
    </row>
    <row r="3999" spans="10:21" x14ac:dyDescent="0.25">
      <c r="J3999" s="37">
        <v>43275</v>
      </c>
      <c r="K3999" s="36">
        <f t="shared" si="310"/>
        <v>2018</v>
      </c>
      <c r="L3999" s="36" t="str">
        <f t="shared" si="311"/>
        <v>June</v>
      </c>
      <c r="M3999" s="36">
        <f t="shared" si="312"/>
        <v>25</v>
      </c>
      <c r="N3999" s="36">
        <f t="shared" si="313"/>
        <v>24</v>
      </c>
      <c r="O3999" s="36" t="str">
        <f t="shared" si="314"/>
        <v>201825</v>
      </c>
      <c r="P3999" s="36" t="str">
        <f>CONCATENATE(K3999,MONTH(ExpensesDBTable[[#This Row],[Date]]))</f>
        <v>20186</v>
      </c>
      <c r="Q3999" s="36" t="s">
        <v>2799</v>
      </c>
      <c r="R3999" s="36" t="s">
        <v>23</v>
      </c>
      <c r="S3999" s="38">
        <v>24</v>
      </c>
      <c r="T3999" s="36" t="s">
        <v>106</v>
      </c>
      <c r="U3999" s="36" t="s">
        <v>3236</v>
      </c>
    </row>
    <row r="4000" spans="10:21" x14ac:dyDescent="0.25">
      <c r="J4000" s="37">
        <v>43275</v>
      </c>
      <c r="K4000" s="36">
        <f t="shared" si="310"/>
        <v>2018</v>
      </c>
      <c r="L4000" s="36" t="str">
        <f t="shared" si="311"/>
        <v>June</v>
      </c>
      <c r="M4000" s="36">
        <f t="shared" si="312"/>
        <v>25</v>
      </c>
      <c r="N4000" s="36">
        <f t="shared" si="313"/>
        <v>24</v>
      </c>
      <c r="O4000" s="36" t="str">
        <f t="shared" si="314"/>
        <v>201825</v>
      </c>
      <c r="P4000" s="36" t="str">
        <f>CONCATENATE(K4000,MONTH(ExpensesDBTable[[#This Row],[Date]]))</f>
        <v>20186</v>
      </c>
      <c r="Q4000" s="36" t="s">
        <v>182</v>
      </c>
      <c r="R4000" s="36" t="s">
        <v>16</v>
      </c>
      <c r="S4000" s="38">
        <v>7.99</v>
      </c>
      <c r="T4000" s="36" t="s">
        <v>106</v>
      </c>
      <c r="U4000" s="36" t="s">
        <v>3237</v>
      </c>
    </row>
    <row r="4001" spans="10:21" x14ac:dyDescent="0.25">
      <c r="J4001" s="37">
        <v>43275</v>
      </c>
      <c r="K4001" s="36">
        <f t="shared" si="310"/>
        <v>2018</v>
      </c>
      <c r="L4001" s="36" t="str">
        <f t="shared" si="311"/>
        <v>June</v>
      </c>
      <c r="M4001" s="36">
        <f t="shared" si="312"/>
        <v>25</v>
      </c>
      <c r="N4001" s="36">
        <f t="shared" si="313"/>
        <v>24</v>
      </c>
      <c r="O4001" s="36" t="str">
        <f t="shared" si="314"/>
        <v>201825</v>
      </c>
      <c r="P4001" s="36" t="str">
        <f>CONCATENATE(K4001,MONTH(ExpensesDBTable[[#This Row],[Date]]))</f>
        <v>20186</v>
      </c>
      <c r="Q4001" s="36" t="s">
        <v>182</v>
      </c>
      <c r="R4001" s="36" t="s">
        <v>14</v>
      </c>
      <c r="S4001" s="38">
        <v>9.5</v>
      </c>
      <c r="T4001" s="36" t="s">
        <v>100</v>
      </c>
      <c r="U4001" s="36" t="s">
        <v>462</v>
      </c>
    </row>
    <row r="4002" spans="10:21" x14ac:dyDescent="0.25">
      <c r="J4002" s="37">
        <v>43276</v>
      </c>
      <c r="K4002" s="36">
        <f t="shared" si="310"/>
        <v>2018</v>
      </c>
      <c r="L4002" s="36" t="str">
        <f t="shared" si="311"/>
        <v>June</v>
      </c>
      <c r="M4002" s="36">
        <f t="shared" si="312"/>
        <v>26</v>
      </c>
      <c r="N4002" s="36">
        <f t="shared" si="313"/>
        <v>25</v>
      </c>
      <c r="O4002" s="36" t="str">
        <f t="shared" si="314"/>
        <v>201826</v>
      </c>
      <c r="P4002" s="36" t="str">
        <f>CONCATENATE(K4002,MONTH(ExpensesDBTable[[#This Row],[Date]]))</f>
        <v>20186</v>
      </c>
      <c r="Q4002" s="36" t="s">
        <v>3201</v>
      </c>
      <c r="R4002" s="36" t="s">
        <v>17</v>
      </c>
      <c r="S4002" s="38">
        <v>118.8</v>
      </c>
      <c r="T4002" s="36" t="s">
        <v>106</v>
      </c>
      <c r="U4002" s="36" t="s">
        <v>1818</v>
      </c>
    </row>
    <row r="4003" spans="10:21" x14ac:dyDescent="0.25">
      <c r="J4003" s="37">
        <v>43276</v>
      </c>
      <c r="K4003" s="36">
        <f t="shared" si="310"/>
        <v>2018</v>
      </c>
      <c r="L4003" s="36" t="str">
        <f t="shared" si="311"/>
        <v>June</v>
      </c>
      <c r="M4003" s="36">
        <f t="shared" si="312"/>
        <v>26</v>
      </c>
      <c r="N4003" s="36">
        <f t="shared" si="313"/>
        <v>25</v>
      </c>
      <c r="O4003" s="36" t="str">
        <f t="shared" si="314"/>
        <v>201826</v>
      </c>
      <c r="P4003" s="36" t="str">
        <f>CONCATENATE(K4003,MONTH(ExpensesDBTable[[#This Row],[Date]]))</f>
        <v>20186</v>
      </c>
      <c r="Q4003" s="36" t="s">
        <v>182</v>
      </c>
      <c r="R4003" s="36" t="s">
        <v>24</v>
      </c>
      <c r="S4003" s="38">
        <v>15</v>
      </c>
      <c r="T4003" s="36" t="s">
        <v>106</v>
      </c>
      <c r="U4003" s="36" t="s">
        <v>3238</v>
      </c>
    </row>
    <row r="4004" spans="10:21" x14ac:dyDescent="0.25">
      <c r="J4004" s="37">
        <v>43276</v>
      </c>
      <c r="K4004" s="36">
        <f t="shared" si="310"/>
        <v>2018</v>
      </c>
      <c r="L4004" s="36" t="str">
        <f t="shared" si="311"/>
        <v>June</v>
      </c>
      <c r="M4004" s="36">
        <f t="shared" si="312"/>
        <v>26</v>
      </c>
      <c r="N4004" s="36">
        <f t="shared" si="313"/>
        <v>25</v>
      </c>
      <c r="O4004" s="36" t="str">
        <f t="shared" si="314"/>
        <v>201826</v>
      </c>
      <c r="P4004" s="36" t="str">
        <f>CONCATENATE(K4004,MONTH(ExpensesDBTable[[#This Row],[Date]]))</f>
        <v>20186</v>
      </c>
      <c r="Q4004" s="36" t="s">
        <v>182</v>
      </c>
      <c r="R4004" s="36" t="s">
        <v>14</v>
      </c>
      <c r="S4004" s="38">
        <v>4.95</v>
      </c>
      <c r="T4004" s="36" t="s">
        <v>100</v>
      </c>
      <c r="U4004" s="36" t="s">
        <v>3239</v>
      </c>
    </row>
    <row r="4005" spans="10:21" x14ac:dyDescent="0.25">
      <c r="J4005" s="37">
        <v>43277</v>
      </c>
      <c r="K4005" s="36">
        <f t="shared" si="310"/>
        <v>2018</v>
      </c>
      <c r="L4005" s="36" t="str">
        <f t="shared" si="311"/>
        <v>June</v>
      </c>
      <c r="M4005" s="36">
        <f t="shared" si="312"/>
        <v>26</v>
      </c>
      <c r="N4005" s="36">
        <f t="shared" si="313"/>
        <v>26</v>
      </c>
      <c r="O4005" s="36" t="str">
        <f t="shared" si="314"/>
        <v>201826</v>
      </c>
      <c r="P4005" s="36" t="str">
        <f>CONCATENATE(K4005,MONTH(ExpensesDBTable[[#This Row],[Date]]))</f>
        <v>20186</v>
      </c>
      <c r="Q4005" s="36" t="s">
        <v>1051</v>
      </c>
      <c r="R4005" s="36" t="s">
        <v>14</v>
      </c>
      <c r="S4005" s="38">
        <v>12.5</v>
      </c>
      <c r="T4005" s="36" t="s">
        <v>100</v>
      </c>
      <c r="U4005" s="36" t="s">
        <v>3240</v>
      </c>
    </row>
    <row r="4006" spans="10:21" x14ac:dyDescent="0.25">
      <c r="J4006" s="37">
        <v>43278</v>
      </c>
      <c r="K4006" s="36">
        <f t="shared" si="310"/>
        <v>2018</v>
      </c>
      <c r="L4006" s="36" t="str">
        <f t="shared" si="311"/>
        <v>June</v>
      </c>
      <c r="M4006" s="36">
        <f t="shared" si="312"/>
        <v>26</v>
      </c>
      <c r="N4006" s="36">
        <f t="shared" si="313"/>
        <v>27</v>
      </c>
      <c r="O4006" s="36" t="str">
        <f t="shared" si="314"/>
        <v>201826</v>
      </c>
      <c r="P4006" s="36" t="str">
        <f>CONCATENATE(K4006,MONTH(ExpensesDBTable[[#This Row],[Date]]))</f>
        <v>20186</v>
      </c>
      <c r="Q4006" s="36" t="s">
        <v>2833</v>
      </c>
      <c r="R4006" s="36" t="s">
        <v>13</v>
      </c>
      <c r="S4006" s="38">
        <v>200</v>
      </c>
      <c r="T4006" s="36" t="s">
        <v>106</v>
      </c>
      <c r="U4006" s="36" t="s">
        <v>3241</v>
      </c>
    </row>
    <row r="4007" spans="10:21" x14ac:dyDescent="0.25">
      <c r="J4007" s="37">
        <v>43278</v>
      </c>
      <c r="K4007" s="36">
        <f t="shared" si="310"/>
        <v>2018</v>
      </c>
      <c r="L4007" s="36" t="str">
        <f t="shared" si="311"/>
        <v>June</v>
      </c>
      <c r="M4007" s="36">
        <f t="shared" si="312"/>
        <v>26</v>
      </c>
      <c r="N4007" s="36">
        <f t="shared" si="313"/>
        <v>27</v>
      </c>
      <c r="O4007" s="36" t="str">
        <f t="shared" si="314"/>
        <v>201826</v>
      </c>
      <c r="P4007" s="36" t="str">
        <f>CONCATENATE(K4007,MONTH(ExpensesDBTable[[#This Row],[Date]]))</f>
        <v>20186</v>
      </c>
      <c r="Q4007" s="36" t="s">
        <v>122</v>
      </c>
      <c r="R4007" s="36" t="s">
        <v>11</v>
      </c>
      <c r="S4007" s="38">
        <v>44</v>
      </c>
      <c r="T4007" s="36" t="s">
        <v>100</v>
      </c>
      <c r="U4007" s="36" t="s">
        <v>3242</v>
      </c>
    </row>
    <row r="4008" spans="10:21" x14ac:dyDescent="0.25">
      <c r="J4008" s="37">
        <v>43278</v>
      </c>
      <c r="K4008" s="36">
        <f t="shared" si="310"/>
        <v>2018</v>
      </c>
      <c r="L4008" s="36" t="str">
        <f t="shared" si="311"/>
        <v>June</v>
      </c>
      <c r="M4008" s="36">
        <f t="shared" si="312"/>
        <v>26</v>
      </c>
      <c r="N4008" s="36">
        <f t="shared" si="313"/>
        <v>27</v>
      </c>
      <c r="O4008" s="36" t="str">
        <f t="shared" si="314"/>
        <v>201826</v>
      </c>
      <c r="P4008" s="36" t="str">
        <f>CONCATENATE(K4008,MONTH(ExpensesDBTable[[#This Row],[Date]]))</f>
        <v>20186</v>
      </c>
      <c r="Q4008" s="36" t="s">
        <v>182</v>
      </c>
      <c r="R4008" s="36" t="s">
        <v>14</v>
      </c>
      <c r="S4008" s="38">
        <v>3.5</v>
      </c>
      <c r="T4008" s="36" t="s">
        <v>100</v>
      </c>
      <c r="U4008" s="36" t="s">
        <v>1392</v>
      </c>
    </row>
    <row r="4009" spans="10:21" x14ac:dyDescent="0.25">
      <c r="J4009" s="37">
        <v>43278</v>
      </c>
      <c r="K4009" s="36">
        <f t="shared" si="310"/>
        <v>2018</v>
      </c>
      <c r="L4009" s="36" t="str">
        <f t="shared" si="311"/>
        <v>June</v>
      </c>
      <c r="M4009" s="36">
        <f t="shared" si="312"/>
        <v>26</v>
      </c>
      <c r="N4009" s="36">
        <f t="shared" si="313"/>
        <v>27</v>
      </c>
      <c r="O4009" s="36" t="str">
        <f t="shared" si="314"/>
        <v>201826</v>
      </c>
      <c r="P4009" s="36" t="str">
        <f>CONCATENATE(K4009,MONTH(ExpensesDBTable[[#This Row],[Date]]))</f>
        <v>20186</v>
      </c>
      <c r="Q4009" s="36" t="s">
        <v>119</v>
      </c>
      <c r="R4009" s="36" t="s">
        <v>14</v>
      </c>
      <c r="S4009" s="38">
        <v>7.75</v>
      </c>
      <c r="T4009" s="36" t="s">
        <v>100</v>
      </c>
      <c r="U4009" s="36" t="s">
        <v>3243</v>
      </c>
    </row>
    <row r="4010" spans="10:21" x14ac:dyDescent="0.25">
      <c r="J4010" s="37">
        <v>43278</v>
      </c>
      <c r="K4010" s="36">
        <f t="shared" si="310"/>
        <v>2018</v>
      </c>
      <c r="L4010" s="36" t="str">
        <f t="shared" si="311"/>
        <v>June</v>
      </c>
      <c r="M4010" s="36">
        <f t="shared" si="312"/>
        <v>26</v>
      </c>
      <c r="N4010" s="36">
        <f t="shared" si="313"/>
        <v>27</v>
      </c>
      <c r="O4010" s="36" t="str">
        <f t="shared" si="314"/>
        <v>201826</v>
      </c>
      <c r="P4010" s="36" t="str">
        <f>CONCATENATE(K4010,MONTH(ExpensesDBTable[[#This Row],[Date]]))</f>
        <v>20186</v>
      </c>
      <c r="Q4010" s="36" t="s">
        <v>1204</v>
      </c>
      <c r="R4010" s="36" t="s">
        <v>23</v>
      </c>
      <c r="S4010" s="38">
        <v>35</v>
      </c>
      <c r="T4010" s="36" t="s">
        <v>106</v>
      </c>
      <c r="U4010" s="36" t="s">
        <v>2971</v>
      </c>
    </row>
    <row r="4011" spans="10:21" x14ac:dyDescent="0.25">
      <c r="J4011" s="37">
        <v>43279</v>
      </c>
      <c r="K4011" s="36">
        <f t="shared" si="310"/>
        <v>2018</v>
      </c>
      <c r="L4011" s="36" t="str">
        <f t="shared" si="311"/>
        <v>June</v>
      </c>
      <c r="M4011" s="36">
        <f t="shared" si="312"/>
        <v>26</v>
      </c>
      <c r="N4011" s="36">
        <f t="shared" si="313"/>
        <v>28</v>
      </c>
      <c r="O4011" s="36" t="str">
        <f t="shared" si="314"/>
        <v>201826</v>
      </c>
      <c r="P4011" s="36" t="str">
        <f>CONCATENATE(K4011,MONTH(ExpensesDBTable[[#This Row],[Date]]))</f>
        <v>20186</v>
      </c>
      <c r="Q4011" s="36" t="s">
        <v>182</v>
      </c>
      <c r="R4011" s="36" t="s">
        <v>14</v>
      </c>
      <c r="S4011" s="38">
        <v>22.5</v>
      </c>
      <c r="T4011" s="36" t="s">
        <v>100</v>
      </c>
      <c r="U4011" s="36" t="s">
        <v>3244</v>
      </c>
    </row>
    <row r="4012" spans="10:21" x14ac:dyDescent="0.25">
      <c r="J4012" s="37">
        <v>43279</v>
      </c>
      <c r="K4012" s="36">
        <f t="shared" si="310"/>
        <v>2018</v>
      </c>
      <c r="L4012" s="36" t="str">
        <f t="shared" si="311"/>
        <v>June</v>
      </c>
      <c r="M4012" s="36">
        <f t="shared" si="312"/>
        <v>26</v>
      </c>
      <c r="N4012" s="36">
        <f t="shared" si="313"/>
        <v>28</v>
      </c>
      <c r="O4012" s="36" t="str">
        <f t="shared" si="314"/>
        <v>201826</v>
      </c>
      <c r="P4012" s="36" t="str">
        <f>CONCATENATE(K4012,MONTH(ExpensesDBTable[[#This Row],[Date]]))</f>
        <v>20186</v>
      </c>
      <c r="Q4012" s="36" t="s">
        <v>128</v>
      </c>
      <c r="R4012" s="36" t="s">
        <v>22</v>
      </c>
      <c r="S4012" s="38">
        <v>155.4</v>
      </c>
      <c r="T4012" s="36" t="s">
        <v>106</v>
      </c>
      <c r="U4012" s="36" t="s">
        <v>3245</v>
      </c>
    </row>
    <row r="4013" spans="10:21" x14ac:dyDescent="0.25">
      <c r="J4013" s="37">
        <v>43279</v>
      </c>
      <c r="K4013" s="36">
        <f t="shared" si="310"/>
        <v>2018</v>
      </c>
      <c r="L4013" s="36" t="str">
        <f t="shared" si="311"/>
        <v>June</v>
      </c>
      <c r="M4013" s="36">
        <f t="shared" si="312"/>
        <v>26</v>
      </c>
      <c r="N4013" s="36">
        <f t="shared" si="313"/>
        <v>28</v>
      </c>
      <c r="O4013" s="36" t="str">
        <f t="shared" si="314"/>
        <v>201826</v>
      </c>
      <c r="P4013" s="36" t="str">
        <f>CONCATENATE(K4013,MONTH(ExpensesDBTable[[#This Row],[Date]]))</f>
        <v>20186</v>
      </c>
      <c r="Q4013" s="36" t="s">
        <v>182</v>
      </c>
      <c r="R4013" s="36" t="s">
        <v>17</v>
      </c>
      <c r="S4013" s="38">
        <v>569.17999999999995</v>
      </c>
      <c r="T4013" s="36" t="s">
        <v>106</v>
      </c>
      <c r="U4013" s="36" t="s">
        <v>3246</v>
      </c>
    </row>
    <row r="4014" spans="10:21" x14ac:dyDescent="0.25">
      <c r="J4014" s="37">
        <v>43279</v>
      </c>
      <c r="K4014" s="36">
        <f t="shared" si="310"/>
        <v>2018</v>
      </c>
      <c r="L4014" s="36" t="str">
        <f t="shared" si="311"/>
        <v>June</v>
      </c>
      <c r="M4014" s="36">
        <f t="shared" si="312"/>
        <v>26</v>
      </c>
      <c r="N4014" s="36">
        <f t="shared" si="313"/>
        <v>28</v>
      </c>
      <c r="O4014" s="36" t="str">
        <f t="shared" si="314"/>
        <v>201826</v>
      </c>
      <c r="P4014" s="36" t="str">
        <f>CONCATENATE(K4014,MONTH(ExpensesDBTable[[#This Row],[Date]]))</f>
        <v>20186</v>
      </c>
      <c r="Q4014" s="36" t="s">
        <v>182</v>
      </c>
      <c r="R4014" s="36" t="s">
        <v>14</v>
      </c>
      <c r="S4014" s="38">
        <v>9.5</v>
      </c>
      <c r="T4014" s="36" t="s">
        <v>100</v>
      </c>
      <c r="U4014" s="36" t="s">
        <v>462</v>
      </c>
    </row>
    <row r="4015" spans="10:21" x14ac:dyDescent="0.25">
      <c r="J4015" s="37">
        <v>43279</v>
      </c>
      <c r="K4015" s="36">
        <f t="shared" si="310"/>
        <v>2018</v>
      </c>
      <c r="L4015" s="36" t="str">
        <f t="shared" si="311"/>
        <v>June</v>
      </c>
      <c r="M4015" s="36">
        <f t="shared" si="312"/>
        <v>26</v>
      </c>
      <c r="N4015" s="36">
        <f t="shared" si="313"/>
        <v>28</v>
      </c>
      <c r="O4015" s="36" t="str">
        <f t="shared" si="314"/>
        <v>201826</v>
      </c>
      <c r="P4015" s="36" t="str">
        <f>CONCATENATE(K4015,MONTH(ExpensesDBTable[[#This Row],[Date]]))</f>
        <v>20186</v>
      </c>
      <c r="Q4015" s="36" t="s">
        <v>182</v>
      </c>
      <c r="R4015" s="36" t="s">
        <v>16</v>
      </c>
      <c r="S4015" s="38">
        <v>16.989999999999998</v>
      </c>
      <c r="T4015" s="36" t="s">
        <v>106</v>
      </c>
      <c r="U4015" s="36" t="s">
        <v>3247</v>
      </c>
    </row>
    <row r="4016" spans="10:21" x14ac:dyDescent="0.25">
      <c r="J4016" s="37">
        <v>43279</v>
      </c>
      <c r="K4016" s="36">
        <f t="shared" si="310"/>
        <v>2018</v>
      </c>
      <c r="L4016" s="36" t="str">
        <f t="shared" si="311"/>
        <v>June</v>
      </c>
      <c r="M4016" s="36">
        <f t="shared" si="312"/>
        <v>26</v>
      </c>
      <c r="N4016" s="36">
        <f t="shared" si="313"/>
        <v>28</v>
      </c>
      <c r="O4016" s="36" t="str">
        <f t="shared" si="314"/>
        <v>201826</v>
      </c>
      <c r="P4016" s="36" t="str">
        <f>CONCATENATE(K4016,MONTH(ExpensesDBTable[[#This Row],[Date]]))</f>
        <v>20186</v>
      </c>
      <c r="Q4016" s="36" t="s">
        <v>1292</v>
      </c>
      <c r="R4016" s="36" t="s">
        <v>18</v>
      </c>
      <c r="S4016" s="38">
        <v>11.95</v>
      </c>
      <c r="T4016" s="36" t="s">
        <v>100</v>
      </c>
      <c r="U4016" s="36" t="s">
        <v>3248</v>
      </c>
    </row>
    <row r="4017" spans="10:21" x14ac:dyDescent="0.25">
      <c r="J4017" s="37">
        <v>43279</v>
      </c>
      <c r="K4017" s="36">
        <f t="shared" si="310"/>
        <v>2018</v>
      </c>
      <c r="L4017" s="36" t="str">
        <f t="shared" si="311"/>
        <v>June</v>
      </c>
      <c r="M4017" s="36">
        <f t="shared" si="312"/>
        <v>26</v>
      </c>
      <c r="N4017" s="36">
        <f t="shared" si="313"/>
        <v>28</v>
      </c>
      <c r="O4017" s="36" t="str">
        <f t="shared" si="314"/>
        <v>201826</v>
      </c>
      <c r="P4017" s="36" t="str">
        <f>CONCATENATE(K4017,MONTH(ExpensesDBTable[[#This Row],[Date]]))</f>
        <v>20186</v>
      </c>
      <c r="Q4017" s="36" t="s">
        <v>108</v>
      </c>
      <c r="R4017" s="36" t="s">
        <v>14</v>
      </c>
      <c r="S4017" s="38">
        <v>12.35</v>
      </c>
      <c r="T4017" s="36" t="s">
        <v>100</v>
      </c>
      <c r="U4017" s="36" t="s">
        <v>3249</v>
      </c>
    </row>
    <row r="4018" spans="10:21" x14ac:dyDescent="0.25">
      <c r="J4018" s="37">
        <v>43281</v>
      </c>
      <c r="K4018" s="36">
        <f t="shared" si="310"/>
        <v>2018</v>
      </c>
      <c r="L4018" s="36" t="str">
        <f t="shared" si="311"/>
        <v>June</v>
      </c>
      <c r="M4018" s="36">
        <f t="shared" si="312"/>
        <v>26</v>
      </c>
      <c r="N4018" s="36">
        <f t="shared" si="313"/>
        <v>30</v>
      </c>
      <c r="O4018" s="36" t="str">
        <f t="shared" si="314"/>
        <v>201826</v>
      </c>
      <c r="P4018" s="36" t="str">
        <f>CONCATENATE(K4018,MONTH(ExpensesDBTable[[#This Row],[Date]]))</f>
        <v>20186</v>
      </c>
      <c r="Q4018" s="36" t="s">
        <v>145</v>
      </c>
      <c r="R4018" s="36" t="s">
        <v>23</v>
      </c>
      <c r="S4018" s="38">
        <v>61.5</v>
      </c>
      <c r="T4018" s="36" t="s">
        <v>106</v>
      </c>
      <c r="U4018" s="36" t="s">
        <v>1590</v>
      </c>
    </row>
    <row r="4019" spans="10:21" x14ac:dyDescent="0.25">
      <c r="J4019" s="37">
        <v>43282</v>
      </c>
      <c r="K4019" s="36">
        <f t="shared" si="310"/>
        <v>2018</v>
      </c>
      <c r="L4019" s="36" t="str">
        <f t="shared" si="311"/>
        <v>July</v>
      </c>
      <c r="M4019" s="36">
        <f t="shared" si="312"/>
        <v>26</v>
      </c>
      <c r="N4019" s="36">
        <f t="shared" si="313"/>
        <v>1</v>
      </c>
      <c r="O4019" s="36" t="str">
        <f t="shared" si="314"/>
        <v>201826</v>
      </c>
      <c r="P4019" s="36" t="str">
        <f>CONCATENATE(K4019,MONTH(ExpensesDBTable[[#This Row],[Date]]))</f>
        <v>20187</v>
      </c>
      <c r="Q4019" s="36" t="s">
        <v>1292</v>
      </c>
      <c r="R4019" s="36" t="s">
        <v>14</v>
      </c>
      <c r="S4019" s="38">
        <v>6.5</v>
      </c>
      <c r="T4019" s="36" t="s">
        <v>100</v>
      </c>
      <c r="U4019" s="36" t="s">
        <v>3250</v>
      </c>
    </row>
    <row r="4020" spans="10:21" x14ac:dyDescent="0.25">
      <c r="J4020" s="37">
        <v>43283</v>
      </c>
      <c r="K4020" s="36">
        <f t="shared" si="310"/>
        <v>2018</v>
      </c>
      <c r="L4020" s="36" t="str">
        <f t="shared" si="311"/>
        <v>July</v>
      </c>
      <c r="M4020" s="36">
        <f t="shared" si="312"/>
        <v>27</v>
      </c>
      <c r="N4020" s="36">
        <f t="shared" si="313"/>
        <v>2</v>
      </c>
      <c r="O4020" s="36" t="str">
        <f t="shared" si="314"/>
        <v>201827</v>
      </c>
      <c r="P4020" s="36" t="str">
        <f>CONCATENATE(K4020,MONTH(ExpensesDBTable[[#This Row],[Date]]))</f>
        <v>20187</v>
      </c>
      <c r="Q4020" s="36" t="s">
        <v>1238</v>
      </c>
      <c r="R4020" s="36" t="s">
        <v>22</v>
      </c>
      <c r="S4020" s="38">
        <v>46.08</v>
      </c>
      <c r="T4020" s="36" t="s">
        <v>106</v>
      </c>
      <c r="U4020" s="36" t="s">
        <v>1238</v>
      </c>
    </row>
    <row r="4021" spans="10:21" x14ac:dyDescent="0.25">
      <c r="J4021" s="37">
        <v>43283</v>
      </c>
      <c r="K4021" s="36">
        <f t="shared" si="310"/>
        <v>2018</v>
      </c>
      <c r="L4021" s="36" t="str">
        <f t="shared" si="311"/>
        <v>July</v>
      </c>
      <c r="M4021" s="36">
        <f t="shared" si="312"/>
        <v>27</v>
      </c>
      <c r="N4021" s="36">
        <f t="shared" si="313"/>
        <v>2</v>
      </c>
      <c r="O4021" s="36" t="str">
        <f t="shared" si="314"/>
        <v>201827</v>
      </c>
      <c r="P4021" s="36" t="str">
        <f>CONCATENATE(K4021,MONTH(ExpensesDBTable[[#This Row],[Date]]))</f>
        <v>20187</v>
      </c>
      <c r="Q4021" s="36" t="s">
        <v>122</v>
      </c>
      <c r="R4021" s="36" t="s">
        <v>11</v>
      </c>
      <c r="S4021" s="38">
        <v>34</v>
      </c>
      <c r="T4021" t="s">
        <v>106</v>
      </c>
      <c r="U4021" s="36" t="s">
        <v>3148</v>
      </c>
    </row>
    <row r="4022" spans="10:21" x14ac:dyDescent="0.25">
      <c r="J4022" s="37">
        <v>43283</v>
      </c>
      <c r="K4022" s="36">
        <f t="shared" si="310"/>
        <v>2018</v>
      </c>
      <c r="L4022" s="36" t="str">
        <f t="shared" si="311"/>
        <v>July</v>
      </c>
      <c r="M4022" s="36">
        <f t="shared" si="312"/>
        <v>27</v>
      </c>
      <c r="N4022" s="36">
        <f t="shared" si="313"/>
        <v>2</v>
      </c>
      <c r="O4022" s="36" t="str">
        <f t="shared" si="314"/>
        <v>201827</v>
      </c>
      <c r="P4022" s="36" t="str">
        <f>CONCATENATE(K4022,MONTH(ExpensesDBTable[[#This Row],[Date]]))</f>
        <v>20187</v>
      </c>
      <c r="Q4022" s="36" t="s">
        <v>119</v>
      </c>
      <c r="R4022" s="36" t="s">
        <v>14</v>
      </c>
      <c r="S4022" s="38">
        <v>8.4499999999999993</v>
      </c>
      <c r="T4022" s="36" t="s">
        <v>100</v>
      </c>
      <c r="U4022" s="36" t="s">
        <v>3251</v>
      </c>
    </row>
    <row r="4023" spans="10:21" x14ac:dyDescent="0.25">
      <c r="J4023" s="37">
        <v>43283</v>
      </c>
      <c r="K4023" s="36">
        <f t="shared" si="310"/>
        <v>2018</v>
      </c>
      <c r="L4023" s="36" t="str">
        <f t="shared" si="311"/>
        <v>July</v>
      </c>
      <c r="M4023" s="36">
        <f t="shared" si="312"/>
        <v>27</v>
      </c>
      <c r="N4023" s="36">
        <f t="shared" si="313"/>
        <v>2</v>
      </c>
      <c r="O4023" s="36" t="str">
        <f t="shared" si="314"/>
        <v>201827</v>
      </c>
      <c r="P4023" s="36" t="str">
        <f>CONCATENATE(K4023,MONTH(ExpensesDBTable[[#This Row],[Date]]))</f>
        <v>20187</v>
      </c>
      <c r="Q4023" s="36" t="s">
        <v>182</v>
      </c>
      <c r="R4023" s="36" t="s">
        <v>14</v>
      </c>
      <c r="S4023" s="38">
        <v>5.6</v>
      </c>
      <c r="T4023" s="36" t="s">
        <v>100</v>
      </c>
      <c r="U4023" s="36" t="s">
        <v>3252</v>
      </c>
    </row>
    <row r="4024" spans="10:21" x14ac:dyDescent="0.25">
      <c r="J4024" s="37">
        <v>43283</v>
      </c>
      <c r="K4024" s="36">
        <f t="shared" si="310"/>
        <v>2018</v>
      </c>
      <c r="L4024" s="36" t="str">
        <f t="shared" si="311"/>
        <v>July</v>
      </c>
      <c r="M4024" s="36">
        <f t="shared" si="312"/>
        <v>27</v>
      </c>
      <c r="N4024" s="36">
        <f t="shared" si="313"/>
        <v>2</v>
      </c>
      <c r="O4024" s="36" t="str">
        <f t="shared" si="314"/>
        <v>201827</v>
      </c>
      <c r="P4024" s="36" t="str">
        <f>CONCATENATE(K4024,MONTH(ExpensesDBTable[[#This Row],[Date]]))</f>
        <v>20187</v>
      </c>
      <c r="Q4024" s="36" t="s">
        <v>1335</v>
      </c>
      <c r="R4024" s="36" t="s">
        <v>22</v>
      </c>
      <c r="S4024" s="38">
        <v>11</v>
      </c>
      <c r="T4024" s="36" t="s">
        <v>100</v>
      </c>
      <c r="U4024" s="36" t="s">
        <v>3253</v>
      </c>
    </row>
    <row r="4025" spans="10:21" x14ac:dyDescent="0.25">
      <c r="J4025" s="37">
        <v>43283</v>
      </c>
      <c r="K4025" s="36">
        <f t="shared" si="310"/>
        <v>2018</v>
      </c>
      <c r="L4025" s="36" t="str">
        <f t="shared" si="311"/>
        <v>July</v>
      </c>
      <c r="M4025" s="36">
        <f t="shared" si="312"/>
        <v>27</v>
      </c>
      <c r="N4025" s="36">
        <f t="shared" si="313"/>
        <v>2</v>
      </c>
      <c r="O4025" s="36" t="str">
        <f t="shared" si="314"/>
        <v>201827</v>
      </c>
      <c r="P4025" s="36" t="str">
        <f>CONCATENATE(K4025,MONTH(ExpensesDBTable[[#This Row],[Date]]))</f>
        <v>20187</v>
      </c>
      <c r="Q4025" s="36" t="s">
        <v>182</v>
      </c>
      <c r="R4025" s="36" t="s">
        <v>14</v>
      </c>
      <c r="S4025" s="38">
        <v>2</v>
      </c>
      <c r="T4025" s="36" t="s">
        <v>100</v>
      </c>
      <c r="U4025" s="36" t="s">
        <v>3254</v>
      </c>
    </row>
    <row r="4026" spans="10:21" x14ac:dyDescent="0.25">
      <c r="J4026" s="37">
        <v>43283</v>
      </c>
      <c r="K4026" s="36">
        <f t="shared" si="310"/>
        <v>2018</v>
      </c>
      <c r="L4026" s="36" t="str">
        <f t="shared" si="311"/>
        <v>July</v>
      </c>
      <c r="M4026" s="36">
        <f t="shared" si="312"/>
        <v>27</v>
      </c>
      <c r="N4026" s="36">
        <f t="shared" si="313"/>
        <v>2</v>
      </c>
      <c r="O4026" s="36" t="str">
        <f t="shared" si="314"/>
        <v>201827</v>
      </c>
      <c r="P4026" s="36" t="str">
        <f>CONCATENATE(K4026,MONTH(ExpensesDBTable[[#This Row],[Date]]))</f>
        <v>20187</v>
      </c>
      <c r="Q4026" s="36" t="s">
        <v>105</v>
      </c>
      <c r="R4026" s="36" t="s">
        <v>18</v>
      </c>
      <c r="S4026" s="38">
        <v>42.99</v>
      </c>
      <c r="T4026" t="s">
        <v>106</v>
      </c>
      <c r="U4026" s="36" t="s">
        <v>3255</v>
      </c>
    </row>
    <row r="4027" spans="10:21" x14ac:dyDescent="0.25">
      <c r="J4027" s="37">
        <v>43285</v>
      </c>
      <c r="K4027" s="36">
        <f t="shared" si="310"/>
        <v>2018</v>
      </c>
      <c r="L4027" s="36" t="str">
        <f t="shared" si="311"/>
        <v>July</v>
      </c>
      <c r="M4027" s="36">
        <f t="shared" si="312"/>
        <v>27</v>
      </c>
      <c r="N4027" s="36">
        <f t="shared" si="313"/>
        <v>4</v>
      </c>
      <c r="O4027" s="36" t="str">
        <f t="shared" si="314"/>
        <v>201827</v>
      </c>
      <c r="P4027" s="36" t="str">
        <f>CONCATENATE(K4027,MONTH(ExpensesDBTable[[#This Row],[Date]]))</f>
        <v>20187</v>
      </c>
      <c r="Q4027" s="36" t="s">
        <v>182</v>
      </c>
      <c r="R4027" s="36" t="s">
        <v>14</v>
      </c>
      <c r="S4027" s="38">
        <v>10.5</v>
      </c>
      <c r="T4027" s="36" t="s">
        <v>100</v>
      </c>
      <c r="U4027" s="36" t="s">
        <v>3256</v>
      </c>
    </row>
    <row r="4028" spans="10:21" x14ac:dyDescent="0.25">
      <c r="J4028" s="37">
        <v>43285</v>
      </c>
      <c r="K4028" s="36">
        <f t="shared" si="310"/>
        <v>2018</v>
      </c>
      <c r="L4028" s="36" t="str">
        <f t="shared" si="311"/>
        <v>July</v>
      </c>
      <c r="M4028" s="36">
        <f t="shared" si="312"/>
        <v>27</v>
      </c>
      <c r="N4028" s="36">
        <f t="shared" si="313"/>
        <v>4</v>
      </c>
      <c r="O4028" s="36" t="str">
        <f t="shared" si="314"/>
        <v>201827</v>
      </c>
      <c r="P4028" s="36" t="str">
        <f>CONCATENATE(K4028,MONTH(ExpensesDBTable[[#This Row],[Date]]))</f>
        <v>20187</v>
      </c>
      <c r="Q4028" s="36" t="s">
        <v>182</v>
      </c>
      <c r="R4028" s="36" t="s">
        <v>14</v>
      </c>
      <c r="S4028" s="38">
        <v>9.5</v>
      </c>
      <c r="T4028" s="36" t="s">
        <v>100</v>
      </c>
      <c r="U4028" s="36" t="s">
        <v>3257</v>
      </c>
    </row>
    <row r="4029" spans="10:21" x14ac:dyDescent="0.25">
      <c r="J4029" s="37">
        <v>43285</v>
      </c>
      <c r="K4029" s="36">
        <f t="shared" si="310"/>
        <v>2018</v>
      </c>
      <c r="L4029" s="36" t="str">
        <f t="shared" si="311"/>
        <v>July</v>
      </c>
      <c r="M4029" s="36">
        <f t="shared" si="312"/>
        <v>27</v>
      </c>
      <c r="N4029" s="36">
        <f t="shared" si="313"/>
        <v>4</v>
      </c>
      <c r="O4029" s="36" t="str">
        <f t="shared" si="314"/>
        <v>201827</v>
      </c>
      <c r="P4029" s="36" t="str">
        <f>CONCATENATE(K4029,MONTH(ExpensesDBTable[[#This Row],[Date]]))</f>
        <v>20187</v>
      </c>
      <c r="Q4029" s="36" t="s">
        <v>456</v>
      </c>
      <c r="R4029" s="36" t="s">
        <v>18</v>
      </c>
      <c r="S4029" s="38">
        <v>116.92</v>
      </c>
      <c r="T4029" s="36" t="s">
        <v>106</v>
      </c>
      <c r="U4029" s="36" t="s">
        <v>3258</v>
      </c>
    </row>
    <row r="4030" spans="10:21" x14ac:dyDescent="0.25">
      <c r="J4030" s="37">
        <v>43285</v>
      </c>
      <c r="K4030" s="36">
        <f t="shared" si="310"/>
        <v>2018</v>
      </c>
      <c r="L4030" s="36" t="str">
        <f t="shared" si="311"/>
        <v>July</v>
      </c>
      <c r="M4030" s="36">
        <f t="shared" si="312"/>
        <v>27</v>
      </c>
      <c r="N4030" s="36">
        <f t="shared" si="313"/>
        <v>4</v>
      </c>
      <c r="O4030" s="36" t="str">
        <f t="shared" si="314"/>
        <v>201827</v>
      </c>
      <c r="P4030" s="36" t="str">
        <f>CONCATENATE(K4030,MONTH(ExpensesDBTable[[#This Row],[Date]]))</f>
        <v>20187</v>
      </c>
      <c r="Q4030" s="36" t="s">
        <v>105</v>
      </c>
      <c r="R4030" s="36" t="s">
        <v>26</v>
      </c>
      <c r="S4030" s="38">
        <v>197.99</v>
      </c>
      <c r="T4030" s="36" t="s">
        <v>106</v>
      </c>
      <c r="U4030" s="36" t="s">
        <v>3259</v>
      </c>
    </row>
    <row r="4031" spans="10:21" x14ac:dyDescent="0.25">
      <c r="J4031" s="37">
        <v>43286</v>
      </c>
      <c r="K4031" s="36">
        <f t="shared" si="310"/>
        <v>2018</v>
      </c>
      <c r="L4031" s="36" t="str">
        <f t="shared" si="311"/>
        <v>July</v>
      </c>
      <c r="M4031" s="36">
        <f t="shared" si="312"/>
        <v>27</v>
      </c>
      <c r="N4031" s="36">
        <f t="shared" si="313"/>
        <v>5</v>
      </c>
      <c r="O4031" s="36" t="str">
        <f t="shared" si="314"/>
        <v>201827</v>
      </c>
      <c r="P4031" s="36" t="str">
        <f>CONCATENATE(K4031,MONTH(ExpensesDBTable[[#This Row],[Date]]))</f>
        <v>20187</v>
      </c>
      <c r="Q4031" s="36" t="s">
        <v>182</v>
      </c>
      <c r="R4031" s="36" t="s">
        <v>14</v>
      </c>
      <c r="S4031" s="38">
        <v>21.7</v>
      </c>
      <c r="T4031" s="36" t="s">
        <v>100</v>
      </c>
      <c r="U4031" s="36" t="s">
        <v>3260</v>
      </c>
    </row>
    <row r="4032" spans="10:21" x14ac:dyDescent="0.25">
      <c r="J4032" s="37">
        <v>43286</v>
      </c>
      <c r="K4032" s="36">
        <f t="shared" si="310"/>
        <v>2018</v>
      </c>
      <c r="L4032" s="36" t="str">
        <f t="shared" si="311"/>
        <v>July</v>
      </c>
      <c r="M4032" s="36">
        <f t="shared" si="312"/>
        <v>27</v>
      </c>
      <c r="N4032" s="36">
        <f t="shared" si="313"/>
        <v>5</v>
      </c>
      <c r="O4032" s="36" t="str">
        <f t="shared" si="314"/>
        <v>201827</v>
      </c>
      <c r="P4032" s="36" t="str">
        <f>CONCATENATE(K4032,MONTH(ExpensesDBTable[[#This Row],[Date]]))</f>
        <v>20187</v>
      </c>
      <c r="Q4032" s="36" t="s">
        <v>182</v>
      </c>
      <c r="R4032" s="36" t="s">
        <v>22</v>
      </c>
      <c r="S4032" s="38">
        <v>511</v>
      </c>
      <c r="T4032" s="36" t="s">
        <v>106</v>
      </c>
      <c r="U4032" s="36" t="s">
        <v>3261</v>
      </c>
    </row>
    <row r="4033" spans="10:21" x14ac:dyDescent="0.25">
      <c r="J4033" s="37">
        <v>43286</v>
      </c>
      <c r="K4033" s="36">
        <f t="shared" si="310"/>
        <v>2018</v>
      </c>
      <c r="L4033" s="36" t="str">
        <f t="shared" si="311"/>
        <v>July</v>
      </c>
      <c r="M4033" s="36">
        <f t="shared" si="312"/>
        <v>27</v>
      </c>
      <c r="N4033" s="36">
        <f t="shared" si="313"/>
        <v>5</v>
      </c>
      <c r="O4033" s="36" t="str">
        <f t="shared" si="314"/>
        <v>201827</v>
      </c>
      <c r="P4033" s="36" t="str">
        <f>CONCATENATE(K4033,MONTH(ExpensesDBTable[[#This Row],[Date]]))</f>
        <v>20187</v>
      </c>
      <c r="Q4033" s="36" t="s">
        <v>108</v>
      </c>
      <c r="R4033" s="36" t="s">
        <v>14</v>
      </c>
      <c r="S4033" s="38">
        <v>18.100000000000001</v>
      </c>
      <c r="T4033" s="36" t="s">
        <v>100</v>
      </c>
      <c r="U4033" s="36" t="s">
        <v>3262</v>
      </c>
    </row>
    <row r="4034" spans="10:21" x14ac:dyDescent="0.25">
      <c r="J4034" s="37">
        <v>43286</v>
      </c>
      <c r="K4034" s="36">
        <f t="shared" si="310"/>
        <v>2018</v>
      </c>
      <c r="L4034" s="36" t="str">
        <f t="shared" si="311"/>
        <v>July</v>
      </c>
      <c r="M4034" s="36">
        <f t="shared" si="312"/>
        <v>27</v>
      </c>
      <c r="N4034" s="36">
        <f t="shared" si="313"/>
        <v>5</v>
      </c>
      <c r="O4034" s="36" t="str">
        <f t="shared" si="314"/>
        <v>201827</v>
      </c>
      <c r="P4034" s="36" t="str">
        <f>CONCATENATE(K4034,MONTH(ExpensesDBTable[[#This Row],[Date]]))</f>
        <v>20187</v>
      </c>
      <c r="Q4034" s="36" t="s">
        <v>122</v>
      </c>
      <c r="R4034" s="36" t="s">
        <v>11</v>
      </c>
      <c r="S4034" s="38">
        <v>34</v>
      </c>
      <c r="T4034" s="36" t="s">
        <v>106</v>
      </c>
      <c r="U4034" s="36" t="s">
        <v>3263</v>
      </c>
    </row>
    <row r="4035" spans="10:21" x14ac:dyDescent="0.25">
      <c r="J4035" s="37">
        <v>43286</v>
      </c>
      <c r="K4035" s="36">
        <f t="shared" si="310"/>
        <v>2018</v>
      </c>
      <c r="L4035" s="36" t="str">
        <f t="shared" si="311"/>
        <v>July</v>
      </c>
      <c r="M4035" s="36">
        <f t="shared" si="312"/>
        <v>27</v>
      </c>
      <c r="N4035" s="36">
        <f t="shared" si="313"/>
        <v>5</v>
      </c>
      <c r="O4035" s="36" t="str">
        <f t="shared" si="314"/>
        <v>201827</v>
      </c>
      <c r="P4035" s="36" t="str">
        <f>CONCATENATE(K4035,MONTH(ExpensesDBTable[[#This Row],[Date]]))</f>
        <v>20187</v>
      </c>
      <c r="Q4035" s="36" t="s">
        <v>1051</v>
      </c>
      <c r="R4035" s="36" t="s">
        <v>14</v>
      </c>
      <c r="S4035" s="38">
        <v>4</v>
      </c>
      <c r="T4035" s="36" t="s">
        <v>100</v>
      </c>
      <c r="U4035" s="36" t="s">
        <v>645</v>
      </c>
    </row>
    <row r="4036" spans="10:21" x14ac:dyDescent="0.25">
      <c r="J4036" s="37">
        <v>43286</v>
      </c>
      <c r="K4036" s="36">
        <f t="shared" si="310"/>
        <v>2018</v>
      </c>
      <c r="L4036" s="36" t="str">
        <f t="shared" si="311"/>
        <v>July</v>
      </c>
      <c r="M4036" s="36">
        <f t="shared" si="312"/>
        <v>27</v>
      </c>
      <c r="N4036" s="36">
        <f t="shared" si="313"/>
        <v>5</v>
      </c>
      <c r="O4036" s="36" t="str">
        <f t="shared" si="314"/>
        <v>201827</v>
      </c>
      <c r="P4036" s="36" t="str">
        <f>CONCATENATE(K4036,MONTH(ExpensesDBTable[[#This Row],[Date]]))</f>
        <v>20187</v>
      </c>
      <c r="Q4036" s="36" t="s">
        <v>569</v>
      </c>
      <c r="R4036" s="36" t="s">
        <v>18</v>
      </c>
      <c r="S4036" s="38">
        <v>1069.3399999999999</v>
      </c>
      <c r="T4036" s="36" t="s">
        <v>106</v>
      </c>
      <c r="U4036" s="36" t="s">
        <v>3264</v>
      </c>
    </row>
    <row r="4037" spans="10:21" x14ac:dyDescent="0.25">
      <c r="J4037" s="37">
        <v>43287</v>
      </c>
      <c r="K4037" s="36">
        <f t="shared" si="310"/>
        <v>2018</v>
      </c>
      <c r="L4037" s="36" t="str">
        <f t="shared" si="311"/>
        <v>July</v>
      </c>
      <c r="M4037" s="36">
        <f t="shared" si="312"/>
        <v>27</v>
      </c>
      <c r="N4037" s="36">
        <f t="shared" si="313"/>
        <v>6</v>
      </c>
      <c r="O4037" s="36" t="str">
        <f t="shared" si="314"/>
        <v>201827</v>
      </c>
      <c r="P4037" s="36" t="str">
        <f>CONCATENATE(K4037,MONTH(ExpensesDBTable[[#This Row],[Date]]))</f>
        <v>20187</v>
      </c>
      <c r="Q4037" s="36" t="s">
        <v>182</v>
      </c>
      <c r="R4037" s="36" t="s">
        <v>14</v>
      </c>
      <c r="S4037" s="38">
        <v>23</v>
      </c>
      <c r="T4037" s="36" t="s">
        <v>100</v>
      </c>
      <c r="U4037" s="36" t="s">
        <v>3265</v>
      </c>
    </row>
    <row r="4038" spans="10:21" x14ac:dyDescent="0.25">
      <c r="J4038" s="37">
        <v>43287</v>
      </c>
      <c r="K4038" s="36">
        <f t="shared" si="310"/>
        <v>2018</v>
      </c>
      <c r="L4038" s="36" t="str">
        <f t="shared" si="311"/>
        <v>July</v>
      </c>
      <c r="M4038" s="36">
        <f t="shared" si="312"/>
        <v>27</v>
      </c>
      <c r="N4038" s="36">
        <f t="shared" si="313"/>
        <v>6</v>
      </c>
      <c r="O4038" s="36" t="str">
        <f t="shared" si="314"/>
        <v>201827</v>
      </c>
      <c r="P4038" s="36" t="str">
        <f>CONCATENATE(K4038,MONTH(ExpensesDBTable[[#This Row],[Date]]))</f>
        <v>20187</v>
      </c>
      <c r="Q4038" s="36" t="s">
        <v>108</v>
      </c>
      <c r="R4038" s="36" t="s">
        <v>14</v>
      </c>
      <c r="S4038" s="38">
        <v>2</v>
      </c>
      <c r="T4038" s="36" t="s">
        <v>100</v>
      </c>
      <c r="U4038" s="36" t="s">
        <v>395</v>
      </c>
    </row>
    <row r="4039" spans="10:21" x14ac:dyDescent="0.25">
      <c r="J4039" s="37">
        <v>43287</v>
      </c>
      <c r="K4039" s="36">
        <f t="shared" si="310"/>
        <v>2018</v>
      </c>
      <c r="L4039" s="36" t="str">
        <f t="shared" si="311"/>
        <v>July</v>
      </c>
      <c r="M4039" s="36">
        <f t="shared" si="312"/>
        <v>27</v>
      </c>
      <c r="N4039" s="36">
        <f t="shared" si="313"/>
        <v>6</v>
      </c>
      <c r="O4039" s="36" t="str">
        <f t="shared" si="314"/>
        <v>201827</v>
      </c>
      <c r="P4039" s="36" t="str">
        <f>CONCATENATE(K4039,MONTH(ExpensesDBTable[[#This Row],[Date]]))</f>
        <v>20187</v>
      </c>
      <c r="Q4039" s="36" t="s">
        <v>182</v>
      </c>
      <c r="R4039" s="36" t="s">
        <v>14</v>
      </c>
      <c r="S4039" s="38">
        <v>12</v>
      </c>
      <c r="T4039" s="36" t="s">
        <v>100</v>
      </c>
      <c r="U4039" s="36" t="s">
        <v>2127</v>
      </c>
    </row>
    <row r="4040" spans="10:21" x14ac:dyDescent="0.25">
      <c r="J4040" s="37">
        <v>43287</v>
      </c>
      <c r="K4040" s="36">
        <f t="shared" si="310"/>
        <v>2018</v>
      </c>
      <c r="L4040" s="36" t="str">
        <f t="shared" si="311"/>
        <v>July</v>
      </c>
      <c r="M4040" s="36">
        <f t="shared" si="312"/>
        <v>27</v>
      </c>
      <c r="N4040" s="36">
        <f t="shared" si="313"/>
        <v>6</v>
      </c>
      <c r="O4040" s="36" t="str">
        <f t="shared" si="314"/>
        <v>201827</v>
      </c>
      <c r="P4040" s="36" t="str">
        <f>CONCATENATE(K4040,MONTH(ExpensesDBTable[[#This Row],[Date]]))</f>
        <v>20187</v>
      </c>
      <c r="Q4040" s="36" t="s">
        <v>119</v>
      </c>
      <c r="R4040" s="36" t="s">
        <v>14</v>
      </c>
      <c r="S4040" s="38">
        <v>3.5</v>
      </c>
      <c r="T4040" s="36" t="s">
        <v>100</v>
      </c>
      <c r="U4040" s="36" t="s">
        <v>1832</v>
      </c>
    </row>
    <row r="4041" spans="10:21" x14ac:dyDescent="0.25">
      <c r="J4041" s="37">
        <v>43287</v>
      </c>
      <c r="K4041" s="36">
        <f t="shared" si="310"/>
        <v>2018</v>
      </c>
      <c r="L4041" s="36" t="str">
        <f t="shared" si="311"/>
        <v>July</v>
      </c>
      <c r="M4041" s="36">
        <f t="shared" si="312"/>
        <v>27</v>
      </c>
      <c r="N4041" s="36">
        <f t="shared" si="313"/>
        <v>6</v>
      </c>
      <c r="O4041" s="36" t="str">
        <f t="shared" si="314"/>
        <v>201827</v>
      </c>
      <c r="P4041" s="36" t="str">
        <f>CONCATENATE(K4041,MONTH(ExpensesDBTable[[#This Row],[Date]]))</f>
        <v>20187</v>
      </c>
      <c r="Q4041" s="36" t="s">
        <v>1051</v>
      </c>
      <c r="R4041" s="36" t="s">
        <v>14</v>
      </c>
      <c r="S4041" s="38">
        <v>3.5</v>
      </c>
      <c r="T4041" s="36" t="s">
        <v>100</v>
      </c>
      <c r="U4041" s="36" t="s">
        <v>139</v>
      </c>
    </row>
    <row r="4042" spans="10:21" x14ac:dyDescent="0.25">
      <c r="J4042" s="37">
        <v>43287</v>
      </c>
      <c r="K4042" s="36">
        <f t="shared" si="310"/>
        <v>2018</v>
      </c>
      <c r="L4042" s="36" t="str">
        <f t="shared" si="311"/>
        <v>July</v>
      </c>
      <c r="M4042" s="36">
        <f t="shared" si="312"/>
        <v>27</v>
      </c>
      <c r="N4042" s="36">
        <f t="shared" si="313"/>
        <v>6</v>
      </c>
      <c r="O4042" s="36" t="str">
        <f t="shared" si="314"/>
        <v>201827</v>
      </c>
      <c r="P4042" s="36" t="str">
        <f>CONCATENATE(K4042,MONTH(ExpensesDBTable[[#This Row],[Date]]))</f>
        <v>20187</v>
      </c>
      <c r="Q4042" s="36" t="s">
        <v>182</v>
      </c>
      <c r="R4042" s="36" t="s">
        <v>14</v>
      </c>
      <c r="S4042" s="38">
        <v>29.9</v>
      </c>
      <c r="T4042" s="36" t="s">
        <v>100</v>
      </c>
      <c r="U4042" s="36" t="s">
        <v>3266</v>
      </c>
    </row>
    <row r="4043" spans="10:21" x14ac:dyDescent="0.25">
      <c r="J4043" s="37">
        <v>43288</v>
      </c>
      <c r="K4043" s="36">
        <f t="shared" ref="K4043:K4106" si="315">YEAR(J4043)</f>
        <v>2018</v>
      </c>
      <c r="L4043" s="36" t="str">
        <f t="shared" ref="L4043:L4106" si="316">TEXT(DATE(1,MONTH(J4043),1),"MMMM")</f>
        <v>July</v>
      </c>
      <c r="M4043" s="36">
        <f t="shared" ref="M4043:M4106" si="317">WEEKNUM(J4043,2)</f>
        <v>27</v>
      </c>
      <c r="N4043" s="36">
        <f t="shared" ref="N4043:N4106" si="318">DAY(J4043)</f>
        <v>7</v>
      </c>
      <c r="O4043" s="36" t="str">
        <f t="shared" ref="O4043:O4106" si="319">CONCATENATE(K4043,M4043)</f>
        <v>201827</v>
      </c>
      <c r="P4043" s="36" t="str">
        <f>CONCATENATE(K4043,MONTH(ExpensesDBTable[[#This Row],[Date]]))</f>
        <v>20187</v>
      </c>
      <c r="Q4043" s="36" t="s">
        <v>604</v>
      </c>
      <c r="R4043" s="36" t="s">
        <v>16</v>
      </c>
      <c r="S4043" s="38">
        <v>77.45</v>
      </c>
      <c r="T4043" s="36" t="s">
        <v>106</v>
      </c>
      <c r="U4043" s="36" t="s">
        <v>3267</v>
      </c>
    </row>
    <row r="4044" spans="10:21" x14ac:dyDescent="0.25">
      <c r="J4044" s="37">
        <v>43288</v>
      </c>
      <c r="K4044" s="36">
        <f t="shared" si="315"/>
        <v>2018</v>
      </c>
      <c r="L4044" s="36" t="str">
        <f t="shared" si="316"/>
        <v>July</v>
      </c>
      <c r="M4044" s="36">
        <f t="shared" si="317"/>
        <v>27</v>
      </c>
      <c r="N4044" s="36">
        <f t="shared" si="318"/>
        <v>7</v>
      </c>
      <c r="O4044" s="36" t="str">
        <f t="shared" si="319"/>
        <v>201827</v>
      </c>
      <c r="P4044" s="36" t="str">
        <f>CONCATENATE(K4044,MONTH(ExpensesDBTable[[#This Row],[Date]]))</f>
        <v>20187</v>
      </c>
      <c r="Q4044" s="36" t="s">
        <v>108</v>
      </c>
      <c r="R4044" s="36" t="s">
        <v>14</v>
      </c>
      <c r="S4044" s="38">
        <v>2.5</v>
      </c>
      <c r="T4044" s="36" t="s">
        <v>100</v>
      </c>
      <c r="U4044" s="36" t="s">
        <v>3268</v>
      </c>
    </row>
    <row r="4045" spans="10:21" x14ac:dyDescent="0.25">
      <c r="J4045" s="37">
        <v>43288</v>
      </c>
      <c r="K4045" s="36">
        <f t="shared" si="315"/>
        <v>2018</v>
      </c>
      <c r="L4045" s="36" t="str">
        <f t="shared" si="316"/>
        <v>July</v>
      </c>
      <c r="M4045" s="36">
        <f t="shared" si="317"/>
        <v>27</v>
      </c>
      <c r="N4045" s="36">
        <f t="shared" si="318"/>
        <v>7</v>
      </c>
      <c r="O4045" s="36" t="str">
        <f t="shared" si="319"/>
        <v>201827</v>
      </c>
      <c r="P4045" s="36" t="str">
        <f>CONCATENATE(K4045,MONTH(ExpensesDBTable[[#This Row],[Date]]))</f>
        <v>20187</v>
      </c>
      <c r="Q4045" s="36" t="s">
        <v>108</v>
      </c>
      <c r="R4045" s="36" t="s">
        <v>14</v>
      </c>
      <c r="S4045" s="38">
        <v>1.74</v>
      </c>
      <c r="T4045" s="36" t="s">
        <v>100</v>
      </c>
      <c r="U4045" s="36" t="s">
        <v>275</v>
      </c>
    </row>
    <row r="4046" spans="10:21" x14ac:dyDescent="0.25">
      <c r="J4046" s="37">
        <v>43290</v>
      </c>
      <c r="K4046" s="36">
        <f t="shared" si="315"/>
        <v>2018</v>
      </c>
      <c r="L4046" s="36" t="str">
        <f t="shared" si="316"/>
        <v>July</v>
      </c>
      <c r="M4046" s="36">
        <f t="shared" si="317"/>
        <v>28</v>
      </c>
      <c r="N4046" s="36">
        <f t="shared" si="318"/>
        <v>9</v>
      </c>
      <c r="O4046" s="36" t="str">
        <f t="shared" si="319"/>
        <v>201828</v>
      </c>
      <c r="P4046" s="36" t="str">
        <f>CONCATENATE(K4046,MONTH(ExpensesDBTable[[#This Row],[Date]]))</f>
        <v>20187</v>
      </c>
      <c r="Q4046" s="36" t="s">
        <v>182</v>
      </c>
      <c r="R4046" s="36" t="s">
        <v>14</v>
      </c>
      <c r="S4046" s="38">
        <v>13</v>
      </c>
      <c r="T4046" s="36" t="s">
        <v>100</v>
      </c>
      <c r="U4046" s="36" t="s">
        <v>3269</v>
      </c>
    </row>
    <row r="4047" spans="10:21" x14ac:dyDescent="0.25">
      <c r="J4047" s="37">
        <v>43290</v>
      </c>
      <c r="K4047" s="36">
        <f t="shared" si="315"/>
        <v>2018</v>
      </c>
      <c r="L4047" s="36" t="str">
        <f t="shared" si="316"/>
        <v>July</v>
      </c>
      <c r="M4047" s="36">
        <f t="shared" si="317"/>
        <v>28</v>
      </c>
      <c r="N4047" s="36">
        <f t="shared" si="318"/>
        <v>9</v>
      </c>
      <c r="O4047" s="36" t="str">
        <f t="shared" si="319"/>
        <v>201828</v>
      </c>
      <c r="P4047" s="36" t="str">
        <f>CONCATENATE(K4047,MONTH(ExpensesDBTable[[#This Row],[Date]]))</f>
        <v>20187</v>
      </c>
      <c r="Q4047" s="36" t="s">
        <v>3201</v>
      </c>
      <c r="R4047" s="36" t="s">
        <v>17</v>
      </c>
      <c r="S4047" s="38">
        <v>118.8</v>
      </c>
      <c r="T4047" s="36" t="s">
        <v>106</v>
      </c>
      <c r="U4047" s="36" t="s">
        <v>1818</v>
      </c>
    </row>
    <row r="4048" spans="10:21" x14ac:dyDescent="0.25">
      <c r="J4048" s="37">
        <v>43290</v>
      </c>
      <c r="K4048" s="36">
        <f t="shared" si="315"/>
        <v>2018</v>
      </c>
      <c r="L4048" s="36" t="str">
        <f t="shared" si="316"/>
        <v>July</v>
      </c>
      <c r="M4048" s="36">
        <f t="shared" si="317"/>
        <v>28</v>
      </c>
      <c r="N4048" s="36">
        <f t="shared" si="318"/>
        <v>9</v>
      </c>
      <c r="O4048" s="36" t="str">
        <f t="shared" si="319"/>
        <v>201828</v>
      </c>
      <c r="P4048" s="36" t="str">
        <f>CONCATENATE(K4048,MONTH(ExpensesDBTable[[#This Row],[Date]]))</f>
        <v>20187</v>
      </c>
      <c r="Q4048" s="36" t="s">
        <v>119</v>
      </c>
      <c r="R4048" s="36" t="s">
        <v>14</v>
      </c>
      <c r="S4048" s="38">
        <v>17.579999999999998</v>
      </c>
      <c r="T4048" s="36" t="s">
        <v>100</v>
      </c>
      <c r="U4048" s="36" t="s">
        <v>3270</v>
      </c>
    </row>
    <row r="4049" spans="10:21" x14ac:dyDescent="0.25">
      <c r="J4049" s="37">
        <v>43291</v>
      </c>
      <c r="K4049" s="36">
        <f t="shared" si="315"/>
        <v>2018</v>
      </c>
      <c r="L4049" s="36" t="str">
        <f t="shared" si="316"/>
        <v>July</v>
      </c>
      <c r="M4049" s="36">
        <f t="shared" si="317"/>
        <v>28</v>
      </c>
      <c r="N4049" s="36">
        <f t="shared" si="318"/>
        <v>10</v>
      </c>
      <c r="O4049" s="36" t="str">
        <f t="shared" si="319"/>
        <v>201828</v>
      </c>
      <c r="P4049" s="36" t="str">
        <f>CONCATENATE(K4049,MONTH(ExpensesDBTable[[#This Row],[Date]]))</f>
        <v>20187</v>
      </c>
      <c r="Q4049" s="36" t="s">
        <v>119</v>
      </c>
      <c r="R4049" s="36" t="s">
        <v>14</v>
      </c>
      <c r="S4049" s="38">
        <v>5</v>
      </c>
      <c r="T4049" s="36" t="s">
        <v>100</v>
      </c>
      <c r="U4049" s="36" t="s">
        <v>645</v>
      </c>
    </row>
    <row r="4050" spans="10:21" x14ac:dyDescent="0.25">
      <c r="J4050" s="37">
        <v>43291</v>
      </c>
      <c r="K4050" s="36">
        <f t="shared" si="315"/>
        <v>2018</v>
      </c>
      <c r="L4050" s="36" t="str">
        <f t="shared" si="316"/>
        <v>July</v>
      </c>
      <c r="M4050" s="36">
        <f t="shared" si="317"/>
        <v>28</v>
      </c>
      <c r="N4050" s="36">
        <f t="shared" si="318"/>
        <v>10</v>
      </c>
      <c r="O4050" s="36" t="str">
        <f t="shared" si="319"/>
        <v>201828</v>
      </c>
      <c r="P4050" s="36" t="str">
        <f>CONCATENATE(K4050,MONTH(ExpensesDBTable[[#This Row],[Date]]))</f>
        <v>20187</v>
      </c>
      <c r="Q4050" s="36" t="s">
        <v>1051</v>
      </c>
      <c r="R4050" s="36" t="s">
        <v>14</v>
      </c>
      <c r="S4050" s="38">
        <v>6.11</v>
      </c>
      <c r="T4050" s="36" t="s">
        <v>100</v>
      </c>
      <c r="U4050" s="36" t="s">
        <v>3271</v>
      </c>
    </row>
    <row r="4051" spans="10:21" x14ac:dyDescent="0.25">
      <c r="J4051" s="37">
        <v>43291</v>
      </c>
      <c r="K4051" s="36">
        <f t="shared" si="315"/>
        <v>2018</v>
      </c>
      <c r="L4051" s="36" t="str">
        <f t="shared" si="316"/>
        <v>July</v>
      </c>
      <c r="M4051" s="36">
        <f t="shared" si="317"/>
        <v>28</v>
      </c>
      <c r="N4051" s="36">
        <f t="shared" si="318"/>
        <v>10</v>
      </c>
      <c r="O4051" s="36" t="str">
        <f t="shared" si="319"/>
        <v>201828</v>
      </c>
      <c r="P4051" s="36" t="str">
        <f>CONCATENATE(K4051,MONTH(ExpensesDBTable[[#This Row],[Date]]))</f>
        <v>20187</v>
      </c>
      <c r="Q4051" s="36" t="s">
        <v>108</v>
      </c>
      <c r="R4051" s="36" t="s">
        <v>14</v>
      </c>
      <c r="S4051" s="38">
        <v>5</v>
      </c>
      <c r="T4051" s="36" t="s">
        <v>100</v>
      </c>
      <c r="U4051" s="36" t="s">
        <v>3272</v>
      </c>
    </row>
    <row r="4052" spans="10:21" x14ac:dyDescent="0.25">
      <c r="J4052" s="37">
        <v>43291</v>
      </c>
      <c r="K4052" s="36">
        <f t="shared" si="315"/>
        <v>2018</v>
      </c>
      <c r="L4052" s="36" t="str">
        <f t="shared" si="316"/>
        <v>July</v>
      </c>
      <c r="M4052" s="36">
        <f t="shared" si="317"/>
        <v>28</v>
      </c>
      <c r="N4052" s="36">
        <f t="shared" si="318"/>
        <v>10</v>
      </c>
      <c r="O4052" s="36" t="str">
        <f t="shared" si="319"/>
        <v>201828</v>
      </c>
      <c r="P4052" s="36" t="str">
        <f>CONCATENATE(K4052,MONTH(ExpensesDBTable[[#This Row],[Date]]))</f>
        <v>20187</v>
      </c>
      <c r="Q4052" s="36" t="s">
        <v>182</v>
      </c>
      <c r="R4052" s="36" t="s">
        <v>14</v>
      </c>
      <c r="S4052" s="38">
        <v>5.2</v>
      </c>
      <c r="T4052" s="36" t="s">
        <v>100</v>
      </c>
      <c r="U4052" s="36" t="s">
        <v>1085</v>
      </c>
    </row>
    <row r="4053" spans="10:21" x14ac:dyDescent="0.25">
      <c r="J4053" s="37">
        <v>43291</v>
      </c>
      <c r="K4053" s="36">
        <f t="shared" si="315"/>
        <v>2018</v>
      </c>
      <c r="L4053" s="36" t="str">
        <f t="shared" si="316"/>
        <v>July</v>
      </c>
      <c r="M4053" s="36">
        <f t="shared" si="317"/>
        <v>28</v>
      </c>
      <c r="N4053" s="36">
        <f t="shared" si="318"/>
        <v>10</v>
      </c>
      <c r="O4053" s="36" t="str">
        <f t="shared" si="319"/>
        <v>201828</v>
      </c>
      <c r="P4053" s="36" t="str">
        <f>CONCATENATE(K4053,MONTH(ExpensesDBTable[[#This Row],[Date]]))</f>
        <v>20187</v>
      </c>
      <c r="Q4053" s="36" t="s">
        <v>182</v>
      </c>
      <c r="R4053" s="36" t="s">
        <v>14</v>
      </c>
      <c r="S4053" s="38">
        <v>3.5</v>
      </c>
      <c r="T4053" s="36" t="s">
        <v>100</v>
      </c>
      <c r="U4053" s="36" t="s">
        <v>2477</v>
      </c>
    </row>
    <row r="4054" spans="10:21" x14ac:dyDescent="0.25">
      <c r="J4054" s="37">
        <v>43292</v>
      </c>
      <c r="K4054" s="36">
        <f t="shared" si="315"/>
        <v>2018</v>
      </c>
      <c r="L4054" s="36" t="str">
        <f t="shared" si="316"/>
        <v>July</v>
      </c>
      <c r="M4054" s="36">
        <f t="shared" si="317"/>
        <v>28</v>
      </c>
      <c r="N4054" s="36">
        <f t="shared" si="318"/>
        <v>11</v>
      </c>
      <c r="O4054" s="36" t="str">
        <f t="shared" si="319"/>
        <v>201828</v>
      </c>
      <c r="P4054" s="36" t="str">
        <f>CONCATENATE(K4054,MONTH(ExpensesDBTable[[#This Row],[Date]]))</f>
        <v>20187</v>
      </c>
      <c r="Q4054" s="36" t="s">
        <v>182</v>
      </c>
      <c r="R4054" s="36" t="s">
        <v>14</v>
      </c>
      <c r="S4054" s="38">
        <v>8.5</v>
      </c>
      <c r="T4054" s="36" t="s">
        <v>100</v>
      </c>
      <c r="U4054" s="36" t="s">
        <v>3273</v>
      </c>
    </row>
    <row r="4055" spans="10:21" x14ac:dyDescent="0.25">
      <c r="J4055" s="37">
        <v>43292</v>
      </c>
      <c r="K4055" s="36">
        <f t="shared" si="315"/>
        <v>2018</v>
      </c>
      <c r="L4055" s="36" t="str">
        <f t="shared" si="316"/>
        <v>July</v>
      </c>
      <c r="M4055" s="36">
        <f t="shared" si="317"/>
        <v>28</v>
      </c>
      <c r="N4055" s="36">
        <f t="shared" si="318"/>
        <v>11</v>
      </c>
      <c r="O4055" s="36" t="str">
        <f t="shared" si="319"/>
        <v>201828</v>
      </c>
      <c r="P4055" s="36" t="str">
        <f>CONCATENATE(K4055,MONTH(ExpensesDBTable[[#This Row],[Date]]))</f>
        <v>20187</v>
      </c>
      <c r="Q4055" s="36" t="s">
        <v>108</v>
      </c>
      <c r="R4055" s="36" t="s">
        <v>14</v>
      </c>
      <c r="S4055" s="38">
        <v>8.8000000000000007</v>
      </c>
      <c r="T4055" s="36" t="s">
        <v>100</v>
      </c>
      <c r="U4055" s="36" t="s">
        <v>3274</v>
      </c>
    </row>
    <row r="4056" spans="10:21" x14ac:dyDescent="0.25">
      <c r="J4056" s="37">
        <v>43293</v>
      </c>
      <c r="K4056" s="36">
        <f t="shared" si="315"/>
        <v>2018</v>
      </c>
      <c r="L4056" s="36" t="str">
        <f t="shared" si="316"/>
        <v>July</v>
      </c>
      <c r="M4056" s="36">
        <f t="shared" si="317"/>
        <v>28</v>
      </c>
      <c r="N4056" s="36">
        <f t="shared" si="318"/>
        <v>12</v>
      </c>
      <c r="O4056" s="36" t="str">
        <f t="shared" si="319"/>
        <v>201828</v>
      </c>
      <c r="P4056" s="36" t="str">
        <f>CONCATENATE(K4056,MONTH(ExpensesDBTable[[#This Row],[Date]]))</f>
        <v>20187</v>
      </c>
      <c r="Q4056" s="36" t="s">
        <v>1292</v>
      </c>
      <c r="R4056" s="36" t="s">
        <v>18</v>
      </c>
      <c r="S4056" s="38">
        <v>3.98</v>
      </c>
      <c r="T4056" s="36" t="s">
        <v>106</v>
      </c>
      <c r="U4056" s="36" t="s">
        <v>3275</v>
      </c>
    </row>
    <row r="4057" spans="10:21" x14ac:dyDescent="0.25">
      <c r="J4057" s="37">
        <v>43293</v>
      </c>
      <c r="K4057" s="36">
        <f t="shared" si="315"/>
        <v>2018</v>
      </c>
      <c r="L4057" s="36" t="str">
        <f t="shared" si="316"/>
        <v>July</v>
      </c>
      <c r="M4057" s="36">
        <f t="shared" si="317"/>
        <v>28</v>
      </c>
      <c r="N4057" s="36">
        <f t="shared" si="318"/>
        <v>12</v>
      </c>
      <c r="O4057" s="36" t="str">
        <f t="shared" si="319"/>
        <v>201828</v>
      </c>
      <c r="P4057" s="36" t="str">
        <f>CONCATENATE(K4057,MONTH(ExpensesDBTable[[#This Row],[Date]]))</f>
        <v>20187</v>
      </c>
      <c r="Q4057" s="36" t="s">
        <v>2848</v>
      </c>
      <c r="R4057" s="36" t="s">
        <v>23</v>
      </c>
      <c r="S4057" s="38">
        <v>80</v>
      </c>
      <c r="T4057" s="36" t="s">
        <v>106</v>
      </c>
      <c r="U4057" s="36" t="s">
        <v>2414</v>
      </c>
    </row>
    <row r="4058" spans="10:21" x14ac:dyDescent="0.25">
      <c r="J4058" s="37">
        <v>43293</v>
      </c>
      <c r="K4058" s="36">
        <f t="shared" si="315"/>
        <v>2018</v>
      </c>
      <c r="L4058" s="36" t="str">
        <f t="shared" si="316"/>
        <v>July</v>
      </c>
      <c r="M4058" s="36">
        <f t="shared" si="317"/>
        <v>28</v>
      </c>
      <c r="N4058" s="36">
        <f t="shared" si="318"/>
        <v>12</v>
      </c>
      <c r="O4058" s="36" t="str">
        <f t="shared" si="319"/>
        <v>201828</v>
      </c>
      <c r="P4058" s="36" t="str">
        <f>CONCATENATE(K4058,MONTH(ExpensesDBTable[[#This Row],[Date]]))</f>
        <v>20187</v>
      </c>
      <c r="Q4058" s="36" t="s">
        <v>108</v>
      </c>
      <c r="R4058" s="36" t="s">
        <v>14</v>
      </c>
      <c r="S4058" s="38">
        <v>15.45</v>
      </c>
      <c r="T4058" s="36" t="s">
        <v>100</v>
      </c>
      <c r="U4058" s="36" t="s">
        <v>3276</v>
      </c>
    </row>
    <row r="4059" spans="10:21" x14ac:dyDescent="0.25">
      <c r="J4059" s="37">
        <v>43293</v>
      </c>
      <c r="K4059" s="36">
        <f t="shared" si="315"/>
        <v>2018</v>
      </c>
      <c r="L4059" s="36" t="str">
        <f t="shared" si="316"/>
        <v>July</v>
      </c>
      <c r="M4059" s="36">
        <f t="shared" si="317"/>
        <v>28</v>
      </c>
      <c r="N4059" s="36">
        <f t="shared" si="318"/>
        <v>12</v>
      </c>
      <c r="O4059" s="36" t="str">
        <f t="shared" si="319"/>
        <v>201828</v>
      </c>
      <c r="P4059" s="36" t="str">
        <f>CONCATENATE(K4059,MONTH(ExpensesDBTable[[#This Row],[Date]]))</f>
        <v>20187</v>
      </c>
      <c r="Q4059" s="36" t="s">
        <v>1051</v>
      </c>
      <c r="R4059" s="36" t="s">
        <v>14</v>
      </c>
      <c r="S4059" s="38">
        <v>19.32</v>
      </c>
      <c r="T4059" s="36" t="s">
        <v>100</v>
      </c>
      <c r="U4059" s="36" t="s">
        <v>3277</v>
      </c>
    </row>
    <row r="4060" spans="10:21" x14ac:dyDescent="0.25">
      <c r="J4060" s="37">
        <v>43293</v>
      </c>
      <c r="K4060" s="36">
        <f t="shared" si="315"/>
        <v>2018</v>
      </c>
      <c r="L4060" s="36" t="str">
        <f t="shared" si="316"/>
        <v>July</v>
      </c>
      <c r="M4060" s="36">
        <f t="shared" si="317"/>
        <v>28</v>
      </c>
      <c r="N4060" s="36">
        <f t="shared" si="318"/>
        <v>12</v>
      </c>
      <c r="O4060" s="36" t="str">
        <f t="shared" si="319"/>
        <v>201828</v>
      </c>
      <c r="P4060" s="36" t="str">
        <f>CONCATENATE(K4060,MONTH(ExpensesDBTable[[#This Row],[Date]]))</f>
        <v>20187</v>
      </c>
      <c r="Q4060" s="36" t="s">
        <v>119</v>
      </c>
      <c r="R4060" s="36" t="s">
        <v>14</v>
      </c>
      <c r="S4060" s="38">
        <v>16</v>
      </c>
      <c r="T4060" s="36" t="s">
        <v>100</v>
      </c>
      <c r="U4060" s="36" t="s">
        <v>3278</v>
      </c>
    </row>
    <row r="4061" spans="10:21" x14ac:dyDescent="0.25">
      <c r="J4061" s="37">
        <v>43294</v>
      </c>
      <c r="K4061" s="36">
        <f t="shared" si="315"/>
        <v>2018</v>
      </c>
      <c r="L4061" s="36" t="str">
        <f t="shared" si="316"/>
        <v>July</v>
      </c>
      <c r="M4061" s="36">
        <f t="shared" si="317"/>
        <v>28</v>
      </c>
      <c r="N4061" s="36">
        <f t="shared" si="318"/>
        <v>13</v>
      </c>
      <c r="O4061" s="36" t="str">
        <f t="shared" si="319"/>
        <v>201828</v>
      </c>
      <c r="P4061" s="36" t="str">
        <f>CONCATENATE(K4061,MONTH(ExpensesDBTable[[#This Row],[Date]]))</f>
        <v>20187</v>
      </c>
      <c r="Q4061" s="36" t="s">
        <v>182</v>
      </c>
      <c r="R4061" s="36" t="s">
        <v>11</v>
      </c>
      <c r="S4061" s="38">
        <v>18</v>
      </c>
      <c r="T4061" s="36" t="s">
        <v>106</v>
      </c>
      <c r="U4061" s="36" t="s">
        <v>509</v>
      </c>
    </row>
    <row r="4062" spans="10:21" x14ac:dyDescent="0.25">
      <c r="J4062" s="37">
        <v>43294</v>
      </c>
      <c r="K4062" s="36">
        <f t="shared" si="315"/>
        <v>2018</v>
      </c>
      <c r="L4062" s="36" t="str">
        <f t="shared" si="316"/>
        <v>July</v>
      </c>
      <c r="M4062" s="36">
        <f t="shared" si="317"/>
        <v>28</v>
      </c>
      <c r="N4062" s="36">
        <f t="shared" si="318"/>
        <v>13</v>
      </c>
      <c r="O4062" s="36" t="str">
        <f t="shared" si="319"/>
        <v>201828</v>
      </c>
      <c r="P4062" s="36" t="str">
        <f>CONCATENATE(K4062,MONTH(ExpensesDBTable[[#This Row],[Date]]))</f>
        <v>20187</v>
      </c>
      <c r="Q4062" s="36" t="s">
        <v>199</v>
      </c>
      <c r="R4062" s="36" t="s">
        <v>14</v>
      </c>
      <c r="S4062" s="38">
        <v>18.7</v>
      </c>
      <c r="T4062" s="36" t="s">
        <v>100</v>
      </c>
      <c r="U4062" s="36" t="s">
        <v>3279</v>
      </c>
    </row>
    <row r="4063" spans="10:21" x14ac:dyDescent="0.25">
      <c r="J4063" s="37">
        <v>43294</v>
      </c>
      <c r="K4063" s="36">
        <f t="shared" si="315"/>
        <v>2018</v>
      </c>
      <c r="L4063" s="36" t="str">
        <f t="shared" si="316"/>
        <v>July</v>
      </c>
      <c r="M4063" s="36">
        <f t="shared" si="317"/>
        <v>28</v>
      </c>
      <c r="N4063" s="36">
        <f t="shared" si="318"/>
        <v>13</v>
      </c>
      <c r="O4063" s="36" t="str">
        <f t="shared" si="319"/>
        <v>201828</v>
      </c>
      <c r="P4063" s="36" t="str">
        <f>CONCATENATE(K4063,MONTH(ExpensesDBTable[[#This Row],[Date]]))</f>
        <v>20187</v>
      </c>
      <c r="Q4063" s="36" t="s">
        <v>2470</v>
      </c>
      <c r="R4063" s="36" t="s">
        <v>17</v>
      </c>
      <c r="S4063" s="38">
        <v>36.979999999999997</v>
      </c>
      <c r="T4063" s="36" t="s">
        <v>106</v>
      </c>
      <c r="U4063" s="36" t="s">
        <v>3280</v>
      </c>
    </row>
    <row r="4064" spans="10:21" x14ac:dyDescent="0.25">
      <c r="J4064" s="37">
        <v>43294</v>
      </c>
      <c r="K4064" s="36">
        <f t="shared" si="315"/>
        <v>2018</v>
      </c>
      <c r="L4064" s="36" t="str">
        <f t="shared" si="316"/>
        <v>July</v>
      </c>
      <c r="M4064" s="36">
        <f t="shared" si="317"/>
        <v>28</v>
      </c>
      <c r="N4064" s="36">
        <f t="shared" si="318"/>
        <v>13</v>
      </c>
      <c r="O4064" s="36" t="str">
        <f t="shared" si="319"/>
        <v>201828</v>
      </c>
      <c r="P4064" s="36" t="str">
        <f>CONCATENATE(K4064,MONTH(ExpensesDBTable[[#This Row],[Date]]))</f>
        <v>20187</v>
      </c>
      <c r="Q4064" s="36" t="s">
        <v>119</v>
      </c>
      <c r="R4064" s="36" t="s">
        <v>14</v>
      </c>
      <c r="S4064" s="38">
        <v>15.6</v>
      </c>
      <c r="T4064" s="36" t="s">
        <v>100</v>
      </c>
      <c r="U4064" s="36" t="s">
        <v>3281</v>
      </c>
    </row>
    <row r="4065" spans="10:21" x14ac:dyDescent="0.25">
      <c r="J4065" s="37">
        <v>43294</v>
      </c>
      <c r="K4065" s="36">
        <f t="shared" si="315"/>
        <v>2018</v>
      </c>
      <c r="L4065" s="36" t="str">
        <f t="shared" si="316"/>
        <v>July</v>
      </c>
      <c r="M4065" s="36">
        <f t="shared" si="317"/>
        <v>28</v>
      </c>
      <c r="N4065" s="36">
        <f t="shared" si="318"/>
        <v>13</v>
      </c>
      <c r="O4065" s="36" t="str">
        <f t="shared" si="319"/>
        <v>201828</v>
      </c>
      <c r="P4065" s="36" t="str">
        <f>CONCATENATE(K4065,MONTH(ExpensesDBTable[[#This Row],[Date]]))</f>
        <v>20187</v>
      </c>
      <c r="Q4065" s="36" t="s">
        <v>1059</v>
      </c>
      <c r="R4065" s="36" t="s">
        <v>17</v>
      </c>
      <c r="S4065" s="38">
        <v>269.39999999999998</v>
      </c>
      <c r="T4065" s="36" t="s">
        <v>106</v>
      </c>
      <c r="U4065" s="36" t="s">
        <v>1059</v>
      </c>
    </row>
    <row r="4066" spans="10:21" x14ac:dyDescent="0.25">
      <c r="J4066" s="37">
        <v>43294</v>
      </c>
      <c r="K4066" s="36">
        <f t="shared" si="315"/>
        <v>2018</v>
      </c>
      <c r="L4066" s="36" t="str">
        <f t="shared" si="316"/>
        <v>July</v>
      </c>
      <c r="M4066" s="36">
        <f t="shared" si="317"/>
        <v>28</v>
      </c>
      <c r="N4066" s="36">
        <f t="shared" si="318"/>
        <v>13</v>
      </c>
      <c r="O4066" s="36" t="str">
        <f t="shared" si="319"/>
        <v>201828</v>
      </c>
      <c r="P4066" s="36" t="str">
        <f>CONCATENATE(K4066,MONTH(ExpensesDBTable[[#This Row],[Date]]))</f>
        <v>20187</v>
      </c>
      <c r="Q4066" s="36" t="s">
        <v>108</v>
      </c>
      <c r="R4066" s="36" t="s">
        <v>14</v>
      </c>
      <c r="S4066" s="38">
        <v>9.3000000000000007</v>
      </c>
      <c r="T4066" s="36" t="s">
        <v>100</v>
      </c>
      <c r="U4066" s="36" t="s">
        <v>3282</v>
      </c>
    </row>
    <row r="4067" spans="10:21" x14ac:dyDescent="0.25">
      <c r="J4067" s="37">
        <v>43294</v>
      </c>
      <c r="K4067" s="36">
        <f t="shared" si="315"/>
        <v>2018</v>
      </c>
      <c r="L4067" s="36" t="str">
        <f t="shared" si="316"/>
        <v>July</v>
      </c>
      <c r="M4067" s="36">
        <f t="shared" si="317"/>
        <v>28</v>
      </c>
      <c r="N4067" s="36">
        <f t="shared" si="318"/>
        <v>13</v>
      </c>
      <c r="O4067" s="36" t="str">
        <f t="shared" si="319"/>
        <v>201828</v>
      </c>
      <c r="P4067" s="36" t="str">
        <f>CONCATENATE(K4067,MONTH(ExpensesDBTable[[#This Row],[Date]]))</f>
        <v>20187</v>
      </c>
      <c r="Q4067" s="36" t="s">
        <v>119</v>
      </c>
      <c r="R4067" s="36" t="s">
        <v>14</v>
      </c>
      <c r="S4067" s="38">
        <v>8</v>
      </c>
      <c r="T4067" s="36" t="s">
        <v>100</v>
      </c>
      <c r="U4067" s="36" t="s">
        <v>3283</v>
      </c>
    </row>
    <row r="4068" spans="10:21" x14ac:dyDescent="0.25">
      <c r="J4068" s="37">
        <v>43295</v>
      </c>
      <c r="K4068" s="36">
        <f t="shared" si="315"/>
        <v>2018</v>
      </c>
      <c r="L4068" s="36" t="str">
        <f t="shared" si="316"/>
        <v>July</v>
      </c>
      <c r="M4068" s="36">
        <f t="shared" si="317"/>
        <v>28</v>
      </c>
      <c r="N4068" s="36">
        <f t="shared" si="318"/>
        <v>14</v>
      </c>
      <c r="O4068" s="36" t="str">
        <f t="shared" si="319"/>
        <v>201828</v>
      </c>
      <c r="P4068" s="36" t="str">
        <f>CONCATENATE(K4068,MONTH(ExpensesDBTable[[#This Row],[Date]]))</f>
        <v>20187</v>
      </c>
      <c r="Q4068" s="36" t="s">
        <v>108</v>
      </c>
      <c r="R4068" s="36" t="s">
        <v>14</v>
      </c>
      <c r="S4068" s="38">
        <v>10.75</v>
      </c>
      <c r="T4068" s="36" t="s">
        <v>100</v>
      </c>
      <c r="U4068" s="36" t="s">
        <v>3284</v>
      </c>
    </row>
    <row r="4069" spans="10:21" x14ac:dyDescent="0.25">
      <c r="J4069" s="37">
        <v>43295</v>
      </c>
      <c r="K4069" s="36">
        <f t="shared" si="315"/>
        <v>2018</v>
      </c>
      <c r="L4069" s="36" t="str">
        <f t="shared" si="316"/>
        <v>July</v>
      </c>
      <c r="M4069" s="36">
        <f t="shared" si="317"/>
        <v>28</v>
      </c>
      <c r="N4069" s="36">
        <f t="shared" si="318"/>
        <v>14</v>
      </c>
      <c r="O4069" s="36" t="str">
        <f t="shared" si="319"/>
        <v>201828</v>
      </c>
      <c r="P4069" s="36" t="str">
        <f>CONCATENATE(K4069,MONTH(ExpensesDBTable[[#This Row],[Date]]))</f>
        <v>20187</v>
      </c>
      <c r="Q4069" s="36" t="s">
        <v>182</v>
      </c>
      <c r="R4069" s="36" t="s">
        <v>14</v>
      </c>
      <c r="S4069" s="38">
        <v>2.99</v>
      </c>
      <c r="T4069" s="36" t="s">
        <v>100</v>
      </c>
      <c r="U4069" s="36" t="s">
        <v>2342</v>
      </c>
    </row>
    <row r="4070" spans="10:21" x14ac:dyDescent="0.25">
      <c r="J4070" s="37">
        <v>43295</v>
      </c>
      <c r="K4070" s="36">
        <f t="shared" si="315"/>
        <v>2018</v>
      </c>
      <c r="L4070" s="36" t="str">
        <f t="shared" si="316"/>
        <v>July</v>
      </c>
      <c r="M4070" s="36">
        <f t="shared" si="317"/>
        <v>28</v>
      </c>
      <c r="N4070" s="36">
        <f t="shared" si="318"/>
        <v>14</v>
      </c>
      <c r="O4070" s="36" t="str">
        <f t="shared" si="319"/>
        <v>201828</v>
      </c>
      <c r="P4070" s="36" t="str">
        <f>CONCATENATE(K4070,MONTH(ExpensesDBTable[[#This Row],[Date]]))</f>
        <v>20187</v>
      </c>
      <c r="Q4070" s="36" t="s">
        <v>182</v>
      </c>
      <c r="R4070" s="36" t="s">
        <v>14</v>
      </c>
      <c r="S4070" s="38">
        <v>3</v>
      </c>
      <c r="T4070" s="36" t="s">
        <v>100</v>
      </c>
      <c r="U4070" s="36" t="s">
        <v>3234</v>
      </c>
    </row>
    <row r="4071" spans="10:21" x14ac:dyDescent="0.25">
      <c r="J4071" s="37">
        <v>43296</v>
      </c>
      <c r="K4071" s="36">
        <f t="shared" si="315"/>
        <v>2018</v>
      </c>
      <c r="L4071" s="36" t="str">
        <f t="shared" si="316"/>
        <v>July</v>
      </c>
      <c r="M4071" s="36">
        <f t="shared" si="317"/>
        <v>28</v>
      </c>
      <c r="N4071" s="36">
        <f t="shared" si="318"/>
        <v>15</v>
      </c>
      <c r="O4071" s="36" t="str">
        <f t="shared" si="319"/>
        <v>201828</v>
      </c>
      <c r="P4071" s="36" t="str">
        <f>CONCATENATE(K4071,MONTH(ExpensesDBTable[[#This Row],[Date]]))</f>
        <v>20187</v>
      </c>
      <c r="Q4071" s="36" t="s">
        <v>182</v>
      </c>
      <c r="R4071" s="36" t="s">
        <v>14</v>
      </c>
      <c r="S4071" s="38">
        <v>5.5</v>
      </c>
      <c r="T4071" s="36" t="s">
        <v>100</v>
      </c>
      <c r="U4071" s="36" t="s">
        <v>3285</v>
      </c>
    </row>
    <row r="4072" spans="10:21" x14ac:dyDescent="0.25">
      <c r="J4072" s="37">
        <v>43296</v>
      </c>
      <c r="K4072" s="36">
        <f t="shared" si="315"/>
        <v>2018</v>
      </c>
      <c r="L4072" s="36" t="str">
        <f t="shared" si="316"/>
        <v>July</v>
      </c>
      <c r="M4072" s="36">
        <f t="shared" si="317"/>
        <v>28</v>
      </c>
      <c r="N4072" s="36">
        <f t="shared" si="318"/>
        <v>15</v>
      </c>
      <c r="O4072" s="36" t="str">
        <f t="shared" si="319"/>
        <v>201828</v>
      </c>
      <c r="P4072" s="36" t="str">
        <f>CONCATENATE(K4072,MONTH(ExpensesDBTable[[#This Row],[Date]]))</f>
        <v>20187</v>
      </c>
      <c r="Q4072" s="36" t="s">
        <v>592</v>
      </c>
      <c r="R4072" s="36" t="s">
        <v>16</v>
      </c>
      <c r="S4072" s="38">
        <v>26.98</v>
      </c>
      <c r="T4072" s="36" t="s">
        <v>106</v>
      </c>
      <c r="U4072" s="36" t="s">
        <v>3286</v>
      </c>
    </row>
    <row r="4073" spans="10:21" x14ac:dyDescent="0.25">
      <c r="J4073" s="37">
        <v>43296</v>
      </c>
      <c r="K4073" s="36">
        <f t="shared" si="315"/>
        <v>2018</v>
      </c>
      <c r="L4073" s="36" t="str">
        <f t="shared" si="316"/>
        <v>July</v>
      </c>
      <c r="M4073" s="36">
        <f t="shared" si="317"/>
        <v>28</v>
      </c>
      <c r="N4073" s="36">
        <f t="shared" si="318"/>
        <v>15</v>
      </c>
      <c r="O4073" s="36" t="str">
        <f t="shared" si="319"/>
        <v>201828</v>
      </c>
      <c r="P4073" s="36" t="str">
        <f>CONCATENATE(K4073,MONTH(ExpensesDBTable[[#This Row],[Date]]))</f>
        <v>20187</v>
      </c>
      <c r="Q4073" s="36" t="s">
        <v>569</v>
      </c>
      <c r="R4073" s="36" t="s">
        <v>18</v>
      </c>
      <c r="S4073" s="38">
        <v>317</v>
      </c>
      <c r="T4073" s="36" t="s">
        <v>106</v>
      </c>
      <c r="U4073" s="36" t="s">
        <v>3287</v>
      </c>
    </row>
    <row r="4074" spans="10:21" x14ac:dyDescent="0.25">
      <c r="J4074" s="37">
        <v>43296</v>
      </c>
      <c r="K4074" s="36">
        <f t="shared" si="315"/>
        <v>2018</v>
      </c>
      <c r="L4074" s="36" t="str">
        <f t="shared" si="316"/>
        <v>July</v>
      </c>
      <c r="M4074" s="36">
        <f t="shared" si="317"/>
        <v>28</v>
      </c>
      <c r="N4074" s="36">
        <f t="shared" si="318"/>
        <v>15</v>
      </c>
      <c r="O4074" s="36" t="str">
        <f t="shared" si="319"/>
        <v>201828</v>
      </c>
      <c r="P4074" s="36" t="str">
        <f>CONCATENATE(K4074,MONTH(ExpensesDBTable[[#This Row],[Date]]))</f>
        <v>20187</v>
      </c>
      <c r="Q4074" s="36" t="s">
        <v>182</v>
      </c>
      <c r="R4074" s="36" t="s">
        <v>14</v>
      </c>
      <c r="S4074" s="38">
        <v>0.6</v>
      </c>
      <c r="T4074" s="36" t="s">
        <v>100</v>
      </c>
      <c r="U4074" s="36" t="s">
        <v>2670</v>
      </c>
    </row>
    <row r="4075" spans="10:21" x14ac:dyDescent="0.25">
      <c r="J4075" s="37">
        <v>43296</v>
      </c>
      <c r="K4075" s="36">
        <f t="shared" si="315"/>
        <v>2018</v>
      </c>
      <c r="L4075" s="36" t="str">
        <f t="shared" si="316"/>
        <v>July</v>
      </c>
      <c r="M4075" s="36">
        <f t="shared" si="317"/>
        <v>28</v>
      </c>
      <c r="N4075" s="36">
        <f t="shared" si="318"/>
        <v>15</v>
      </c>
      <c r="O4075" s="36" t="str">
        <f t="shared" si="319"/>
        <v>201828</v>
      </c>
      <c r="P4075" s="36" t="str">
        <f>CONCATENATE(K4075,MONTH(ExpensesDBTable[[#This Row],[Date]]))</f>
        <v>20187</v>
      </c>
      <c r="Q4075" s="36" t="s">
        <v>592</v>
      </c>
      <c r="R4075" s="36" t="s">
        <v>26</v>
      </c>
      <c r="S4075" s="38">
        <v>12</v>
      </c>
      <c r="T4075" s="36" t="s">
        <v>106</v>
      </c>
      <c r="U4075" s="36" t="s">
        <v>1914</v>
      </c>
    </row>
    <row r="4076" spans="10:21" x14ac:dyDescent="0.25">
      <c r="J4076" s="37">
        <v>43296</v>
      </c>
      <c r="K4076" s="36">
        <f t="shared" si="315"/>
        <v>2018</v>
      </c>
      <c r="L4076" s="36" t="str">
        <f t="shared" si="316"/>
        <v>July</v>
      </c>
      <c r="M4076" s="36">
        <f t="shared" si="317"/>
        <v>28</v>
      </c>
      <c r="N4076" s="36">
        <f t="shared" si="318"/>
        <v>15</v>
      </c>
      <c r="O4076" s="36" t="str">
        <f t="shared" si="319"/>
        <v>201828</v>
      </c>
      <c r="P4076" s="36" t="str">
        <f>CONCATENATE(K4076,MONTH(ExpensesDBTable[[#This Row],[Date]]))</f>
        <v>20187</v>
      </c>
      <c r="Q4076" s="36" t="s">
        <v>108</v>
      </c>
      <c r="R4076" s="36" t="s">
        <v>14</v>
      </c>
      <c r="S4076" s="38">
        <v>15.74</v>
      </c>
      <c r="T4076" s="36" t="s">
        <v>100</v>
      </c>
      <c r="U4076" s="36" t="s">
        <v>3288</v>
      </c>
    </row>
    <row r="4077" spans="10:21" x14ac:dyDescent="0.25">
      <c r="J4077" s="37">
        <v>43296</v>
      </c>
      <c r="K4077" s="36">
        <f t="shared" si="315"/>
        <v>2018</v>
      </c>
      <c r="L4077" s="36" t="str">
        <f t="shared" si="316"/>
        <v>July</v>
      </c>
      <c r="M4077" s="36">
        <f t="shared" si="317"/>
        <v>28</v>
      </c>
      <c r="N4077" s="36">
        <f t="shared" si="318"/>
        <v>15</v>
      </c>
      <c r="O4077" s="36" t="str">
        <f t="shared" si="319"/>
        <v>201828</v>
      </c>
      <c r="P4077" s="36" t="str">
        <f>CONCATENATE(K4077,MONTH(ExpensesDBTable[[#This Row],[Date]]))</f>
        <v>20187</v>
      </c>
      <c r="Q4077" s="36" t="s">
        <v>182</v>
      </c>
      <c r="R4077" s="36" t="s">
        <v>14</v>
      </c>
      <c r="S4077" s="38">
        <v>6.62</v>
      </c>
      <c r="T4077" s="36" t="s">
        <v>100</v>
      </c>
      <c r="U4077" s="36" t="s">
        <v>1085</v>
      </c>
    </row>
    <row r="4078" spans="10:21" x14ac:dyDescent="0.25">
      <c r="J4078" s="37">
        <v>43298</v>
      </c>
      <c r="K4078" s="36">
        <f t="shared" si="315"/>
        <v>2018</v>
      </c>
      <c r="L4078" s="36" t="str">
        <f t="shared" si="316"/>
        <v>July</v>
      </c>
      <c r="M4078" s="36">
        <f t="shared" si="317"/>
        <v>29</v>
      </c>
      <c r="N4078" s="36">
        <f t="shared" si="318"/>
        <v>17</v>
      </c>
      <c r="O4078" s="36" t="str">
        <f t="shared" si="319"/>
        <v>201829</v>
      </c>
      <c r="P4078" s="36" t="str">
        <f>CONCATENATE(K4078,MONTH(ExpensesDBTable[[#This Row],[Date]]))</f>
        <v>20187</v>
      </c>
      <c r="Q4078" s="36" t="s">
        <v>2939</v>
      </c>
      <c r="R4078" s="36" t="s">
        <v>18</v>
      </c>
      <c r="S4078" s="38">
        <v>139.99</v>
      </c>
      <c r="T4078" s="36" t="s">
        <v>106</v>
      </c>
      <c r="U4078" s="36" t="s">
        <v>3289</v>
      </c>
    </row>
    <row r="4079" spans="10:21" x14ac:dyDescent="0.25">
      <c r="J4079" s="37">
        <v>43298</v>
      </c>
      <c r="K4079" s="36">
        <f t="shared" si="315"/>
        <v>2018</v>
      </c>
      <c r="L4079" s="36" t="str">
        <f t="shared" si="316"/>
        <v>July</v>
      </c>
      <c r="M4079" s="36">
        <f t="shared" si="317"/>
        <v>29</v>
      </c>
      <c r="N4079" s="36">
        <f t="shared" si="318"/>
        <v>17</v>
      </c>
      <c r="O4079" s="36" t="str">
        <f t="shared" si="319"/>
        <v>201829</v>
      </c>
      <c r="P4079" s="36" t="str">
        <f>CONCATENATE(K4079,MONTH(ExpensesDBTable[[#This Row],[Date]]))</f>
        <v>20187</v>
      </c>
      <c r="Q4079" s="36" t="s">
        <v>1238</v>
      </c>
      <c r="R4079" s="36" t="s">
        <v>22</v>
      </c>
      <c r="S4079" s="38">
        <v>55.55</v>
      </c>
      <c r="T4079" s="36" t="s">
        <v>106</v>
      </c>
      <c r="U4079" s="36" t="s">
        <v>1238</v>
      </c>
    </row>
    <row r="4080" spans="10:21" x14ac:dyDescent="0.25">
      <c r="J4080" s="37">
        <v>43298</v>
      </c>
      <c r="K4080" s="36">
        <f t="shared" si="315"/>
        <v>2018</v>
      </c>
      <c r="L4080" s="36" t="str">
        <f t="shared" si="316"/>
        <v>July</v>
      </c>
      <c r="M4080" s="36">
        <f t="shared" si="317"/>
        <v>29</v>
      </c>
      <c r="N4080" s="36">
        <f t="shared" si="318"/>
        <v>17</v>
      </c>
      <c r="O4080" s="36" t="str">
        <f t="shared" si="319"/>
        <v>201829</v>
      </c>
      <c r="P4080" s="36" t="str">
        <f>CONCATENATE(K4080,MONTH(ExpensesDBTable[[#This Row],[Date]]))</f>
        <v>20187</v>
      </c>
      <c r="Q4080" s="36" t="s">
        <v>119</v>
      </c>
      <c r="R4080" s="36" t="s">
        <v>14</v>
      </c>
      <c r="S4080" s="38">
        <v>16.3</v>
      </c>
      <c r="T4080" s="36" t="s">
        <v>100</v>
      </c>
      <c r="U4080" s="36" t="s">
        <v>3290</v>
      </c>
    </row>
    <row r="4081" spans="10:21" x14ac:dyDescent="0.25">
      <c r="J4081" s="37">
        <v>43298</v>
      </c>
      <c r="K4081" s="36">
        <f t="shared" si="315"/>
        <v>2018</v>
      </c>
      <c r="L4081" s="36" t="str">
        <f t="shared" si="316"/>
        <v>July</v>
      </c>
      <c r="M4081" s="36">
        <f t="shared" si="317"/>
        <v>29</v>
      </c>
      <c r="N4081" s="36">
        <f t="shared" si="318"/>
        <v>17</v>
      </c>
      <c r="O4081" s="36" t="str">
        <f t="shared" si="319"/>
        <v>201829</v>
      </c>
      <c r="P4081" s="36" t="str">
        <f>CONCATENATE(K4081,MONTH(ExpensesDBTable[[#This Row],[Date]]))</f>
        <v>20187</v>
      </c>
      <c r="Q4081" s="36" t="s">
        <v>1051</v>
      </c>
      <c r="R4081" s="36" t="s">
        <v>14</v>
      </c>
      <c r="S4081" s="38">
        <v>4</v>
      </c>
      <c r="T4081" s="36" t="s">
        <v>100</v>
      </c>
      <c r="U4081" s="36" t="s">
        <v>3291</v>
      </c>
    </row>
    <row r="4082" spans="10:21" x14ac:dyDescent="0.25">
      <c r="J4082" s="37">
        <v>43298</v>
      </c>
      <c r="K4082" s="36">
        <f t="shared" si="315"/>
        <v>2018</v>
      </c>
      <c r="L4082" s="36" t="str">
        <f t="shared" si="316"/>
        <v>July</v>
      </c>
      <c r="M4082" s="36">
        <f t="shared" si="317"/>
        <v>29</v>
      </c>
      <c r="N4082" s="36">
        <f t="shared" si="318"/>
        <v>17</v>
      </c>
      <c r="O4082" s="36" t="str">
        <f t="shared" si="319"/>
        <v>201829</v>
      </c>
      <c r="P4082" s="36" t="str">
        <f>CONCATENATE(K4082,MONTH(ExpensesDBTable[[#This Row],[Date]]))</f>
        <v>20187</v>
      </c>
      <c r="Q4082" s="36" t="s">
        <v>182</v>
      </c>
      <c r="R4082" s="36" t="s">
        <v>14</v>
      </c>
      <c r="S4082" s="38">
        <v>2.54</v>
      </c>
      <c r="T4082" s="36" t="s">
        <v>100</v>
      </c>
      <c r="U4082" s="36" t="s">
        <v>3292</v>
      </c>
    </row>
    <row r="4083" spans="10:21" x14ac:dyDescent="0.25">
      <c r="J4083" s="37">
        <v>43298</v>
      </c>
      <c r="K4083" s="36">
        <f t="shared" si="315"/>
        <v>2018</v>
      </c>
      <c r="L4083" s="36" t="str">
        <f t="shared" si="316"/>
        <v>July</v>
      </c>
      <c r="M4083" s="36">
        <f t="shared" si="317"/>
        <v>29</v>
      </c>
      <c r="N4083" s="36">
        <f t="shared" si="318"/>
        <v>17</v>
      </c>
      <c r="O4083" s="36" t="str">
        <f t="shared" si="319"/>
        <v>201829</v>
      </c>
      <c r="P4083" s="36" t="str">
        <f>CONCATENATE(K4083,MONTH(ExpensesDBTable[[#This Row],[Date]]))</f>
        <v>20187</v>
      </c>
      <c r="Q4083" s="36" t="s">
        <v>108</v>
      </c>
      <c r="R4083" s="36" t="s">
        <v>14</v>
      </c>
      <c r="S4083" s="38">
        <v>17.350000000000001</v>
      </c>
      <c r="T4083" s="36" t="s">
        <v>100</v>
      </c>
      <c r="U4083" s="36" t="s">
        <v>3293</v>
      </c>
    </row>
    <row r="4084" spans="10:21" x14ac:dyDescent="0.25">
      <c r="J4084" s="37">
        <v>43298</v>
      </c>
      <c r="K4084" s="36">
        <f t="shared" si="315"/>
        <v>2018</v>
      </c>
      <c r="L4084" s="36" t="str">
        <f t="shared" si="316"/>
        <v>July</v>
      </c>
      <c r="M4084" s="36">
        <f t="shared" si="317"/>
        <v>29</v>
      </c>
      <c r="N4084" s="36">
        <f t="shared" si="318"/>
        <v>17</v>
      </c>
      <c r="O4084" s="36" t="str">
        <f t="shared" si="319"/>
        <v>201829</v>
      </c>
      <c r="P4084" s="36" t="str">
        <f>CONCATENATE(K4084,MONTH(ExpensesDBTable[[#This Row],[Date]]))</f>
        <v>20187</v>
      </c>
      <c r="Q4084" s="36" t="s">
        <v>182</v>
      </c>
      <c r="R4084" s="36" t="s">
        <v>14</v>
      </c>
      <c r="S4084" s="38">
        <v>4.37</v>
      </c>
      <c r="T4084" s="36" t="s">
        <v>100</v>
      </c>
      <c r="U4084" s="36" t="s">
        <v>3294</v>
      </c>
    </row>
    <row r="4085" spans="10:21" x14ac:dyDescent="0.25">
      <c r="J4085" s="37">
        <v>43298</v>
      </c>
      <c r="K4085" s="36">
        <f t="shared" si="315"/>
        <v>2018</v>
      </c>
      <c r="L4085" s="36" t="str">
        <f t="shared" si="316"/>
        <v>July</v>
      </c>
      <c r="M4085" s="36">
        <f t="shared" si="317"/>
        <v>29</v>
      </c>
      <c r="N4085" s="36">
        <f t="shared" si="318"/>
        <v>17</v>
      </c>
      <c r="O4085" s="36" t="str">
        <f t="shared" si="319"/>
        <v>201829</v>
      </c>
      <c r="P4085" s="36" t="str">
        <f>CONCATENATE(K4085,MONTH(ExpensesDBTable[[#This Row],[Date]]))</f>
        <v>20187</v>
      </c>
      <c r="Q4085" s="36" t="s">
        <v>1051</v>
      </c>
      <c r="R4085" s="36" t="s">
        <v>14</v>
      </c>
      <c r="S4085" s="38">
        <v>20.18</v>
      </c>
      <c r="T4085" s="36" t="s">
        <v>100</v>
      </c>
      <c r="U4085" s="36" t="s">
        <v>3295</v>
      </c>
    </row>
    <row r="4086" spans="10:21" x14ac:dyDescent="0.25">
      <c r="J4086" s="37">
        <v>43298</v>
      </c>
      <c r="K4086" s="36">
        <f t="shared" si="315"/>
        <v>2018</v>
      </c>
      <c r="L4086" s="36" t="str">
        <f t="shared" si="316"/>
        <v>July</v>
      </c>
      <c r="M4086" s="36">
        <f t="shared" si="317"/>
        <v>29</v>
      </c>
      <c r="N4086" s="36">
        <f t="shared" si="318"/>
        <v>17</v>
      </c>
      <c r="O4086" s="36" t="str">
        <f t="shared" si="319"/>
        <v>201829</v>
      </c>
      <c r="P4086" s="36" t="str">
        <f>CONCATENATE(K4086,MONTH(ExpensesDBTable[[#This Row],[Date]]))</f>
        <v>20187</v>
      </c>
      <c r="Q4086" s="36" t="s">
        <v>108</v>
      </c>
      <c r="R4086" s="36" t="s">
        <v>14</v>
      </c>
      <c r="S4086" s="38">
        <v>4.4400000000000004</v>
      </c>
      <c r="T4086" s="36" t="s">
        <v>100</v>
      </c>
      <c r="U4086" s="36" t="s">
        <v>159</v>
      </c>
    </row>
    <row r="4087" spans="10:21" x14ac:dyDescent="0.25">
      <c r="J4087" s="37">
        <v>43298</v>
      </c>
      <c r="K4087" s="36">
        <f t="shared" si="315"/>
        <v>2018</v>
      </c>
      <c r="L4087" s="36" t="str">
        <f t="shared" si="316"/>
        <v>July</v>
      </c>
      <c r="M4087" s="36">
        <f t="shared" si="317"/>
        <v>29</v>
      </c>
      <c r="N4087" s="36">
        <f t="shared" si="318"/>
        <v>17</v>
      </c>
      <c r="O4087" s="36" t="str">
        <f t="shared" si="319"/>
        <v>201829</v>
      </c>
      <c r="P4087" s="36" t="str">
        <f>CONCATENATE(K4087,MONTH(ExpensesDBTable[[#This Row],[Date]]))</f>
        <v>20187</v>
      </c>
      <c r="Q4087" s="36" t="s">
        <v>119</v>
      </c>
      <c r="R4087" s="36" t="s">
        <v>14</v>
      </c>
      <c r="S4087" s="38">
        <v>10.9</v>
      </c>
      <c r="T4087" s="36" t="s">
        <v>100</v>
      </c>
      <c r="U4087" s="36" t="s">
        <v>3296</v>
      </c>
    </row>
    <row r="4088" spans="10:21" x14ac:dyDescent="0.25">
      <c r="J4088" s="37">
        <v>43298</v>
      </c>
      <c r="K4088" s="36">
        <f t="shared" si="315"/>
        <v>2018</v>
      </c>
      <c r="L4088" s="36" t="str">
        <f t="shared" si="316"/>
        <v>July</v>
      </c>
      <c r="M4088" s="36">
        <f t="shared" si="317"/>
        <v>29</v>
      </c>
      <c r="N4088" s="36">
        <f t="shared" si="318"/>
        <v>17</v>
      </c>
      <c r="O4088" s="36" t="str">
        <f t="shared" si="319"/>
        <v>201829</v>
      </c>
      <c r="P4088" s="36" t="str">
        <f>CONCATENATE(K4088,MONTH(ExpensesDBTable[[#This Row],[Date]]))</f>
        <v>20187</v>
      </c>
      <c r="Q4088" s="36" t="s">
        <v>108</v>
      </c>
      <c r="R4088" s="36" t="s">
        <v>14</v>
      </c>
      <c r="S4088" s="38">
        <v>5</v>
      </c>
      <c r="T4088" s="36" t="s">
        <v>100</v>
      </c>
      <c r="U4088" s="36" t="s">
        <v>139</v>
      </c>
    </row>
    <row r="4089" spans="10:21" x14ac:dyDescent="0.25">
      <c r="J4089" s="37">
        <v>43299</v>
      </c>
      <c r="K4089" s="36">
        <f t="shared" si="315"/>
        <v>2018</v>
      </c>
      <c r="L4089" s="36" t="str">
        <f t="shared" si="316"/>
        <v>July</v>
      </c>
      <c r="M4089" s="36">
        <f t="shared" si="317"/>
        <v>29</v>
      </c>
      <c r="N4089" s="36">
        <f t="shared" si="318"/>
        <v>18</v>
      </c>
      <c r="O4089" s="36" t="str">
        <f t="shared" si="319"/>
        <v>201829</v>
      </c>
      <c r="P4089" s="36" t="str">
        <f>CONCATENATE(K4089,MONTH(ExpensesDBTable[[#This Row],[Date]]))</f>
        <v>20187</v>
      </c>
      <c r="Q4089" s="36" t="s">
        <v>182</v>
      </c>
      <c r="R4089" s="36" t="s">
        <v>14</v>
      </c>
      <c r="S4089" s="38">
        <v>1.02</v>
      </c>
      <c r="T4089" s="36" t="s">
        <v>100</v>
      </c>
      <c r="U4089" s="36" t="s">
        <v>3297</v>
      </c>
    </row>
    <row r="4090" spans="10:21" x14ac:dyDescent="0.25">
      <c r="J4090" s="37">
        <v>43299</v>
      </c>
      <c r="K4090" s="36">
        <f t="shared" si="315"/>
        <v>2018</v>
      </c>
      <c r="L4090" s="36" t="str">
        <f t="shared" si="316"/>
        <v>July</v>
      </c>
      <c r="M4090" s="36">
        <f t="shared" si="317"/>
        <v>29</v>
      </c>
      <c r="N4090" s="36">
        <f t="shared" si="318"/>
        <v>18</v>
      </c>
      <c r="O4090" s="36" t="str">
        <f t="shared" si="319"/>
        <v>201829</v>
      </c>
      <c r="P4090" s="36" t="str">
        <f>CONCATENATE(K4090,MONTH(ExpensesDBTable[[#This Row],[Date]]))</f>
        <v>20187</v>
      </c>
      <c r="Q4090" s="36" t="s">
        <v>1051</v>
      </c>
      <c r="R4090" s="36" t="s">
        <v>14</v>
      </c>
      <c r="S4090" s="38">
        <v>3.4</v>
      </c>
      <c r="T4090" s="36" t="s">
        <v>100</v>
      </c>
      <c r="U4090" s="36" t="s">
        <v>730</v>
      </c>
    </row>
    <row r="4091" spans="10:21" x14ac:dyDescent="0.25">
      <c r="J4091" s="37">
        <v>43299</v>
      </c>
      <c r="K4091" s="36">
        <f t="shared" si="315"/>
        <v>2018</v>
      </c>
      <c r="L4091" s="36" t="str">
        <f t="shared" si="316"/>
        <v>July</v>
      </c>
      <c r="M4091" s="36">
        <f t="shared" si="317"/>
        <v>29</v>
      </c>
      <c r="N4091" s="36">
        <f t="shared" si="318"/>
        <v>18</v>
      </c>
      <c r="O4091" s="36" t="str">
        <f t="shared" si="319"/>
        <v>201829</v>
      </c>
      <c r="P4091" s="36" t="str">
        <f>CONCATENATE(K4091,MONTH(ExpensesDBTable[[#This Row],[Date]]))</f>
        <v>20187</v>
      </c>
      <c r="Q4091" s="36" t="s">
        <v>319</v>
      </c>
      <c r="R4091" s="36" t="s">
        <v>14</v>
      </c>
      <c r="S4091" s="38">
        <v>0.69</v>
      </c>
      <c r="T4091" s="36" t="s">
        <v>106</v>
      </c>
      <c r="U4091" s="36" t="s">
        <v>3298</v>
      </c>
    </row>
    <row r="4092" spans="10:21" x14ac:dyDescent="0.25">
      <c r="J4092" s="37">
        <v>43299</v>
      </c>
      <c r="K4092" s="36">
        <f t="shared" si="315"/>
        <v>2018</v>
      </c>
      <c r="L4092" s="36" t="str">
        <f t="shared" si="316"/>
        <v>July</v>
      </c>
      <c r="M4092" s="36">
        <f t="shared" si="317"/>
        <v>29</v>
      </c>
      <c r="N4092" s="36">
        <f t="shared" si="318"/>
        <v>18</v>
      </c>
      <c r="O4092" s="36" t="str">
        <f t="shared" si="319"/>
        <v>201829</v>
      </c>
      <c r="P4092" s="36" t="str">
        <f>CONCATENATE(K4092,MONTH(ExpensesDBTable[[#This Row],[Date]]))</f>
        <v>20187</v>
      </c>
      <c r="Q4092" s="36" t="s">
        <v>1192</v>
      </c>
      <c r="R4092" s="36" t="s">
        <v>21</v>
      </c>
      <c r="S4092" s="38">
        <v>1520</v>
      </c>
      <c r="T4092" s="36" t="s">
        <v>106</v>
      </c>
      <c r="U4092" s="36" t="s">
        <v>21</v>
      </c>
    </row>
    <row r="4093" spans="10:21" x14ac:dyDescent="0.25">
      <c r="J4093" s="37">
        <v>43299</v>
      </c>
      <c r="K4093" s="36">
        <f t="shared" si="315"/>
        <v>2018</v>
      </c>
      <c r="L4093" s="36" t="str">
        <f t="shared" si="316"/>
        <v>July</v>
      </c>
      <c r="M4093" s="36">
        <f t="shared" si="317"/>
        <v>29</v>
      </c>
      <c r="N4093" s="36">
        <f t="shared" si="318"/>
        <v>18</v>
      </c>
      <c r="O4093" s="36" t="str">
        <f t="shared" si="319"/>
        <v>201829</v>
      </c>
      <c r="P4093" s="36" t="str">
        <f>CONCATENATE(K4093,MONTH(ExpensesDBTable[[#This Row],[Date]]))</f>
        <v>20187</v>
      </c>
      <c r="Q4093" s="36" t="s">
        <v>108</v>
      </c>
      <c r="R4093" s="36" t="s">
        <v>14</v>
      </c>
      <c r="S4093" s="38">
        <v>3.62</v>
      </c>
      <c r="T4093" s="36" t="s">
        <v>100</v>
      </c>
      <c r="U4093" s="36" t="s">
        <v>3299</v>
      </c>
    </row>
    <row r="4094" spans="10:21" x14ac:dyDescent="0.25">
      <c r="J4094" s="37">
        <v>43300</v>
      </c>
      <c r="K4094" s="36">
        <f t="shared" si="315"/>
        <v>2018</v>
      </c>
      <c r="L4094" s="36" t="str">
        <f t="shared" si="316"/>
        <v>July</v>
      </c>
      <c r="M4094" s="36">
        <f t="shared" si="317"/>
        <v>29</v>
      </c>
      <c r="N4094" s="36">
        <f t="shared" si="318"/>
        <v>19</v>
      </c>
      <c r="O4094" s="36" t="str">
        <f t="shared" si="319"/>
        <v>201829</v>
      </c>
      <c r="P4094" s="36" t="str">
        <f>CONCATENATE(K4094,MONTH(ExpensesDBTable[[#This Row],[Date]]))</f>
        <v>20187</v>
      </c>
      <c r="Q4094" s="36" t="s">
        <v>182</v>
      </c>
      <c r="R4094" s="36" t="s">
        <v>14</v>
      </c>
      <c r="S4094" s="38">
        <v>5.5</v>
      </c>
      <c r="T4094" s="36" t="s">
        <v>100</v>
      </c>
      <c r="U4094" s="36" t="s">
        <v>1085</v>
      </c>
    </row>
    <row r="4095" spans="10:21" x14ac:dyDescent="0.25">
      <c r="J4095" s="37">
        <v>43300</v>
      </c>
      <c r="K4095" s="36">
        <f t="shared" si="315"/>
        <v>2018</v>
      </c>
      <c r="L4095" s="36" t="str">
        <f t="shared" si="316"/>
        <v>July</v>
      </c>
      <c r="M4095" s="36">
        <f t="shared" si="317"/>
        <v>29</v>
      </c>
      <c r="N4095" s="36">
        <f t="shared" si="318"/>
        <v>19</v>
      </c>
      <c r="O4095" s="36" t="str">
        <f t="shared" si="319"/>
        <v>201829</v>
      </c>
      <c r="P4095" s="36" t="str">
        <f>CONCATENATE(K4095,MONTH(ExpensesDBTable[[#This Row],[Date]]))</f>
        <v>20187</v>
      </c>
      <c r="Q4095" s="36" t="s">
        <v>108</v>
      </c>
      <c r="R4095" s="36" t="s">
        <v>14</v>
      </c>
      <c r="S4095" s="38">
        <v>8.4</v>
      </c>
      <c r="T4095" s="36" t="s">
        <v>100</v>
      </c>
      <c r="U4095" s="36" t="s">
        <v>3300</v>
      </c>
    </row>
    <row r="4096" spans="10:21" x14ac:dyDescent="0.25">
      <c r="J4096" s="37">
        <v>43301</v>
      </c>
      <c r="K4096" s="36">
        <f t="shared" si="315"/>
        <v>2018</v>
      </c>
      <c r="L4096" s="36" t="str">
        <f t="shared" si="316"/>
        <v>July</v>
      </c>
      <c r="M4096" s="36">
        <f t="shared" si="317"/>
        <v>29</v>
      </c>
      <c r="N4096" s="36">
        <f t="shared" si="318"/>
        <v>20</v>
      </c>
      <c r="O4096" s="36" t="str">
        <f t="shared" si="319"/>
        <v>201829</v>
      </c>
      <c r="P4096" s="36" t="str">
        <f>CONCATENATE(K4096,MONTH(ExpensesDBTable[[#This Row],[Date]]))</f>
        <v>20187</v>
      </c>
      <c r="Q4096" s="36" t="s">
        <v>1051</v>
      </c>
      <c r="R4096" s="36" t="s">
        <v>14</v>
      </c>
      <c r="S4096" s="38">
        <v>16.27</v>
      </c>
      <c r="T4096" s="36" t="s">
        <v>100</v>
      </c>
      <c r="U4096" s="36" t="s">
        <v>3301</v>
      </c>
    </row>
    <row r="4097" spans="10:21" x14ac:dyDescent="0.25">
      <c r="J4097" s="37">
        <v>43301</v>
      </c>
      <c r="K4097" s="36">
        <f t="shared" si="315"/>
        <v>2018</v>
      </c>
      <c r="L4097" s="36" t="str">
        <f t="shared" si="316"/>
        <v>July</v>
      </c>
      <c r="M4097" s="36">
        <f t="shared" si="317"/>
        <v>29</v>
      </c>
      <c r="N4097" s="36">
        <f t="shared" si="318"/>
        <v>20</v>
      </c>
      <c r="O4097" s="36" t="str">
        <f t="shared" si="319"/>
        <v>201829</v>
      </c>
      <c r="P4097" s="36" t="str">
        <f>CONCATENATE(K4097,MONTH(ExpensesDBTable[[#This Row],[Date]]))</f>
        <v>20187</v>
      </c>
      <c r="Q4097" s="36" t="s">
        <v>119</v>
      </c>
      <c r="R4097" s="36" t="s">
        <v>14</v>
      </c>
      <c r="S4097" s="38">
        <v>6</v>
      </c>
      <c r="T4097" s="36" t="s">
        <v>100</v>
      </c>
      <c r="U4097" s="36" t="s">
        <v>2172</v>
      </c>
    </row>
    <row r="4098" spans="10:21" x14ac:dyDescent="0.25">
      <c r="J4098" s="37">
        <v>43301</v>
      </c>
      <c r="K4098" s="36">
        <f t="shared" si="315"/>
        <v>2018</v>
      </c>
      <c r="L4098" s="36" t="str">
        <f t="shared" si="316"/>
        <v>July</v>
      </c>
      <c r="M4098" s="36">
        <f t="shared" si="317"/>
        <v>29</v>
      </c>
      <c r="N4098" s="36">
        <f t="shared" si="318"/>
        <v>20</v>
      </c>
      <c r="O4098" s="36" t="str">
        <f t="shared" si="319"/>
        <v>201829</v>
      </c>
      <c r="P4098" s="36" t="str">
        <f>CONCATENATE(K4098,MONTH(ExpensesDBTable[[#This Row],[Date]]))</f>
        <v>20187</v>
      </c>
      <c r="Q4098" s="36" t="s">
        <v>2470</v>
      </c>
      <c r="R4098" s="36" t="s">
        <v>17</v>
      </c>
      <c r="S4098" s="38">
        <v>7.75</v>
      </c>
      <c r="T4098" s="36" t="s">
        <v>100</v>
      </c>
      <c r="U4098" s="36" t="s">
        <v>3302</v>
      </c>
    </row>
    <row r="4099" spans="10:21" x14ac:dyDescent="0.25">
      <c r="J4099" s="37">
        <v>43301</v>
      </c>
      <c r="K4099" s="36">
        <f t="shared" si="315"/>
        <v>2018</v>
      </c>
      <c r="L4099" s="36" t="str">
        <f t="shared" si="316"/>
        <v>July</v>
      </c>
      <c r="M4099" s="36">
        <f t="shared" si="317"/>
        <v>29</v>
      </c>
      <c r="N4099" s="36">
        <f t="shared" si="318"/>
        <v>20</v>
      </c>
      <c r="O4099" s="36" t="str">
        <f t="shared" si="319"/>
        <v>201829</v>
      </c>
      <c r="P4099" s="36" t="str">
        <f>CONCATENATE(K4099,MONTH(ExpensesDBTable[[#This Row],[Date]]))</f>
        <v>20187</v>
      </c>
      <c r="Q4099" s="36" t="s">
        <v>182</v>
      </c>
      <c r="R4099" s="36" t="s">
        <v>14</v>
      </c>
      <c r="S4099" s="38">
        <v>8</v>
      </c>
      <c r="T4099" s="36" t="s">
        <v>100</v>
      </c>
      <c r="U4099" s="36" t="s">
        <v>817</v>
      </c>
    </row>
    <row r="4100" spans="10:21" x14ac:dyDescent="0.25">
      <c r="J4100" s="37">
        <v>43302</v>
      </c>
      <c r="K4100" s="36">
        <f t="shared" si="315"/>
        <v>2018</v>
      </c>
      <c r="L4100" s="36" t="str">
        <f t="shared" si="316"/>
        <v>July</v>
      </c>
      <c r="M4100" s="36">
        <f t="shared" si="317"/>
        <v>29</v>
      </c>
      <c r="N4100" s="36">
        <f t="shared" si="318"/>
        <v>21</v>
      </c>
      <c r="O4100" s="36" t="str">
        <f t="shared" si="319"/>
        <v>201829</v>
      </c>
      <c r="P4100" s="36" t="str">
        <f>CONCATENATE(K4100,MONTH(ExpensesDBTable[[#This Row],[Date]]))</f>
        <v>20187</v>
      </c>
      <c r="Q4100" s="36" t="s">
        <v>182</v>
      </c>
      <c r="R4100" s="36" t="s">
        <v>17</v>
      </c>
      <c r="S4100" s="38">
        <v>17</v>
      </c>
      <c r="T4100" s="36" t="s">
        <v>106</v>
      </c>
      <c r="U4100" s="36" t="s">
        <v>1504</v>
      </c>
    </row>
    <row r="4101" spans="10:21" x14ac:dyDescent="0.25">
      <c r="J4101" s="37">
        <v>43302</v>
      </c>
      <c r="K4101" s="36">
        <f t="shared" si="315"/>
        <v>2018</v>
      </c>
      <c r="L4101" s="36" t="str">
        <f t="shared" si="316"/>
        <v>July</v>
      </c>
      <c r="M4101" s="36">
        <f t="shared" si="317"/>
        <v>29</v>
      </c>
      <c r="N4101" s="36">
        <f t="shared" si="318"/>
        <v>21</v>
      </c>
      <c r="O4101" s="36" t="str">
        <f t="shared" si="319"/>
        <v>201829</v>
      </c>
      <c r="P4101" s="36" t="str">
        <f>CONCATENATE(K4101,MONTH(ExpensesDBTable[[#This Row],[Date]]))</f>
        <v>20187</v>
      </c>
      <c r="Q4101" s="36" t="s">
        <v>182</v>
      </c>
      <c r="R4101" s="36" t="s">
        <v>14</v>
      </c>
      <c r="S4101" s="38">
        <v>1.98</v>
      </c>
      <c r="T4101" s="36" t="s">
        <v>100</v>
      </c>
      <c r="U4101" s="36" t="s">
        <v>3303</v>
      </c>
    </row>
    <row r="4102" spans="10:21" x14ac:dyDescent="0.25">
      <c r="J4102" s="37">
        <v>43302</v>
      </c>
      <c r="K4102" s="36">
        <f t="shared" si="315"/>
        <v>2018</v>
      </c>
      <c r="L4102" s="36" t="str">
        <f t="shared" si="316"/>
        <v>July</v>
      </c>
      <c r="M4102" s="36">
        <f t="shared" si="317"/>
        <v>29</v>
      </c>
      <c r="N4102" s="36">
        <f t="shared" si="318"/>
        <v>21</v>
      </c>
      <c r="O4102" s="36" t="str">
        <f t="shared" si="319"/>
        <v>201829</v>
      </c>
      <c r="P4102" s="36" t="str">
        <f>CONCATENATE(K4102,MONTH(ExpensesDBTable[[#This Row],[Date]]))</f>
        <v>20187</v>
      </c>
      <c r="Q4102" s="36" t="s">
        <v>1051</v>
      </c>
      <c r="R4102" s="36" t="s">
        <v>14</v>
      </c>
      <c r="S4102" s="38">
        <v>8.1199999999999992</v>
      </c>
      <c r="T4102" s="36" t="s">
        <v>100</v>
      </c>
      <c r="U4102" s="36" t="s">
        <v>3304</v>
      </c>
    </row>
    <row r="4103" spans="10:21" x14ac:dyDescent="0.25">
      <c r="J4103" s="37">
        <v>43302</v>
      </c>
      <c r="K4103" s="36">
        <f t="shared" si="315"/>
        <v>2018</v>
      </c>
      <c r="L4103" s="36" t="str">
        <f t="shared" si="316"/>
        <v>July</v>
      </c>
      <c r="M4103" s="36">
        <f t="shared" si="317"/>
        <v>29</v>
      </c>
      <c r="N4103" s="36">
        <f t="shared" si="318"/>
        <v>21</v>
      </c>
      <c r="O4103" s="36" t="str">
        <f t="shared" si="319"/>
        <v>201829</v>
      </c>
      <c r="P4103" s="36" t="str">
        <f>CONCATENATE(K4103,MONTH(ExpensesDBTable[[#This Row],[Date]]))</f>
        <v>20187</v>
      </c>
      <c r="Q4103" s="36" t="s">
        <v>2470</v>
      </c>
      <c r="R4103" s="36" t="s">
        <v>17</v>
      </c>
      <c r="S4103" s="38">
        <v>20</v>
      </c>
      <c r="T4103" s="36" t="s">
        <v>100</v>
      </c>
      <c r="U4103" s="36" t="s">
        <v>3305</v>
      </c>
    </row>
    <row r="4104" spans="10:21" x14ac:dyDescent="0.25">
      <c r="J4104" s="37">
        <v>43302</v>
      </c>
      <c r="K4104" s="36">
        <f t="shared" si="315"/>
        <v>2018</v>
      </c>
      <c r="L4104" s="36" t="str">
        <f t="shared" si="316"/>
        <v>July</v>
      </c>
      <c r="M4104" s="36">
        <f t="shared" si="317"/>
        <v>29</v>
      </c>
      <c r="N4104" s="36">
        <f t="shared" si="318"/>
        <v>21</v>
      </c>
      <c r="O4104" s="36" t="str">
        <f t="shared" si="319"/>
        <v>201829</v>
      </c>
      <c r="P4104" s="36" t="str">
        <f>CONCATENATE(K4104,MONTH(ExpensesDBTable[[#This Row],[Date]]))</f>
        <v>20187</v>
      </c>
      <c r="Q4104" s="36" t="s">
        <v>2939</v>
      </c>
      <c r="R4104" s="36" t="s">
        <v>18</v>
      </c>
      <c r="S4104" s="38">
        <v>10</v>
      </c>
      <c r="T4104" s="36" t="s">
        <v>106</v>
      </c>
      <c r="U4104" s="36" t="s">
        <v>3306</v>
      </c>
    </row>
    <row r="4105" spans="10:21" x14ac:dyDescent="0.25">
      <c r="J4105" s="37">
        <v>43303</v>
      </c>
      <c r="K4105" s="36">
        <f t="shared" si="315"/>
        <v>2018</v>
      </c>
      <c r="L4105" s="36" t="str">
        <f t="shared" si="316"/>
        <v>July</v>
      </c>
      <c r="M4105" s="36">
        <f t="shared" si="317"/>
        <v>29</v>
      </c>
      <c r="N4105" s="36">
        <f t="shared" si="318"/>
        <v>22</v>
      </c>
      <c r="O4105" s="36" t="str">
        <f t="shared" si="319"/>
        <v>201829</v>
      </c>
      <c r="P4105" s="36" t="str">
        <f>CONCATENATE(K4105,MONTH(ExpensesDBTable[[#This Row],[Date]]))</f>
        <v>20187</v>
      </c>
      <c r="Q4105" s="36" t="s">
        <v>1051</v>
      </c>
      <c r="R4105" s="36" t="s">
        <v>14</v>
      </c>
      <c r="S4105" s="38">
        <v>6.01</v>
      </c>
      <c r="T4105" s="36" t="s">
        <v>100</v>
      </c>
      <c r="U4105" s="36" t="s">
        <v>3307</v>
      </c>
    </row>
    <row r="4106" spans="10:21" x14ac:dyDescent="0.25">
      <c r="J4106" s="37">
        <v>43303</v>
      </c>
      <c r="K4106" s="36">
        <f t="shared" si="315"/>
        <v>2018</v>
      </c>
      <c r="L4106" s="36" t="str">
        <f t="shared" si="316"/>
        <v>July</v>
      </c>
      <c r="M4106" s="36">
        <f t="shared" si="317"/>
        <v>29</v>
      </c>
      <c r="N4106" s="36">
        <f t="shared" si="318"/>
        <v>22</v>
      </c>
      <c r="O4106" s="36" t="str">
        <f t="shared" si="319"/>
        <v>201829</v>
      </c>
      <c r="P4106" s="36" t="str">
        <f>CONCATENATE(K4106,MONTH(ExpensesDBTable[[#This Row],[Date]]))</f>
        <v>20187</v>
      </c>
      <c r="Q4106" s="36" t="s">
        <v>182</v>
      </c>
      <c r="R4106" s="36" t="s">
        <v>14</v>
      </c>
      <c r="S4106" s="38">
        <v>21.75</v>
      </c>
      <c r="T4106" s="36" t="s">
        <v>100</v>
      </c>
      <c r="U4106" s="36" t="s">
        <v>3308</v>
      </c>
    </row>
    <row r="4107" spans="10:21" x14ac:dyDescent="0.25">
      <c r="J4107" s="37">
        <v>43303</v>
      </c>
      <c r="K4107" s="36">
        <f t="shared" ref="K4107:K4170" si="320">YEAR(J4107)</f>
        <v>2018</v>
      </c>
      <c r="L4107" s="36" t="str">
        <f t="shared" ref="L4107:L4170" si="321">TEXT(DATE(1,MONTH(J4107),1),"MMMM")</f>
        <v>July</v>
      </c>
      <c r="M4107" s="36">
        <f t="shared" ref="M4107:M4170" si="322">WEEKNUM(J4107,2)</f>
        <v>29</v>
      </c>
      <c r="N4107" s="36">
        <f t="shared" ref="N4107:N4170" si="323">DAY(J4107)</f>
        <v>22</v>
      </c>
      <c r="O4107" s="36" t="str">
        <f t="shared" ref="O4107:O4170" si="324">CONCATENATE(K4107,M4107)</f>
        <v>201829</v>
      </c>
      <c r="P4107" s="36" t="str">
        <f>CONCATENATE(K4107,MONTH(ExpensesDBTable[[#This Row],[Date]]))</f>
        <v>20187</v>
      </c>
      <c r="Q4107" s="36" t="s">
        <v>130</v>
      </c>
      <c r="R4107" s="36" t="s">
        <v>14</v>
      </c>
      <c r="S4107" s="38">
        <v>8</v>
      </c>
      <c r="T4107" s="36" t="s">
        <v>100</v>
      </c>
      <c r="U4107" s="36" t="s">
        <v>130</v>
      </c>
    </row>
    <row r="4108" spans="10:21" x14ac:dyDescent="0.25">
      <c r="J4108" s="37">
        <v>43303</v>
      </c>
      <c r="K4108" s="36">
        <f t="shared" si="320"/>
        <v>2018</v>
      </c>
      <c r="L4108" s="36" t="str">
        <f t="shared" si="321"/>
        <v>July</v>
      </c>
      <c r="M4108" s="36">
        <f t="shared" si="322"/>
        <v>29</v>
      </c>
      <c r="N4108" s="36">
        <f t="shared" si="323"/>
        <v>22</v>
      </c>
      <c r="O4108" s="36" t="str">
        <f t="shared" si="324"/>
        <v>201829</v>
      </c>
      <c r="P4108" s="36" t="str">
        <f>CONCATENATE(K4108,MONTH(ExpensesDBTable[[#This Row],[Date]]))</f>
        <v>20187</v>
      </c>
      <c r="Q4108" s="36" t="s">
        <v>182</v>
      </c>
      <c r="R4108" s="36" t="s">
        <v>26</v>
      </c>
      <c r="S4108" s="38">
        <v>5</v>
      </c>
      <c r="T4108" s="36" t="s">
        <v>106</v>
      </c>
      <c r="U4108" s="36" t="s">
        <v>3309</v>
      </c>
    </row>
    <row r="4109" spans="10:21" x14ac:dyDescent="0.25">
      <c r="J4109" s="37">
        <v>43304</v>
      </c>
      <c r="K4109" s="36">
        <f t="shared" si="320"/>
        <v>2018</v>
      </c>
      <c r="L4109" s="36" t="str">
        <f t="shared" si="321"/>
        <v>July</v>
      </c>
      <c r="M4109" s="36">
        <f t="shared" si="322"/>
        <v>30</v>
      </c>
      <c r="N4109" s="36">
        <f t="shared" si="323"/>
        <v>23</v>
      </c>
      <c r="O4109" s="36" t="str">
        <f t="shared" si="324"/>
        <v>201830</v>
      </c>
      <c r="P4109" s="36" t="str">
        <f>CONCATENATE(K4109,MONTH(ExpensesDBTable[[#This Row],[Date]]))</f>
        <v>20187</v>
      </c>
      <c r="Q4109" s="36" t="s">
        <v>3201</v>
      </c>
      <c r="R4109" s="36" t="s">
        <v>17</v>
      </c>
      <c r="S4109" s="38">
        <v>118.8</v>
      </c>
      <c r="T4109" t="s">
        <v>106</v>
      </c>
      <c r="U4109" s="36" t="s">
        <v>1818</v>
      </c>
    </row>
    <row r="4110" spans="10:21" x14ac:dyDescent="0.25">
      <c r="J4110" s="37">
        <v>43304</v>
      </c>
      <c r="K4110" s="36">
        <f t="shared" si="320"/>
        <v>2018</v>
      </c>
      <c r="L4110" s="36" t="str">
        <f t="shared" si="321"/>
        <v>July</v>
      </c>
      <c r="M4110" s="36">
        <f t="shared" si="322"/>
        <v>30</v>
      </c>
      <c r="N4110" s="36">
        <f t="shared" si="323"/>
        <v>23</v>
      </c>
      <c r="O4110" s="36" t="str">
        <f t="shared" si="324"/>
        <v>201830</v>
      </c>
      <c r="P4110" s="36" t="str">
        <f>CONCATENATE(K4110,MONTH(ExpensesDBTable[[#This Row],[Date]]))</f>
        <v>20187</v>
      </c>
      <c r="Q4110" s="36" t="s">
        <v>1476</v>
      </c>
      <c r="R4110" s="36" t="s">
        <v>23</v>
      </c>
      <c r="S4110" s="38">
        <v>13.99</v>
      </c>
      <c r="T4110" s="36" t="s">
        <v>106</v>
      </c>
      <c r="U4110" s="36" t="s">
        <v>1476</v>
      </c>
    </row>
    <row r="4111" spans="10:21" x14ac:dyDescent="0.25">
      <c r="J4111" s="37">
        <v>43304</v>
      </c>
      <c r="K4111" s="36">
        <f t="shared" si="320"/>
        <v>2018</v>
      </c>
      <c r="L4111" s="36" t="str">
        <f t="shared" si="321"/>
        <v>July</v>
      </c>
      <c r="M4111" s="36">
        <f t="shared" si="322"/>
        <v>30</v>
      </c>
      <c r="N4111" s="36">
        <f t="shared" si="323"/>
        <v>23</v>
      </c>
      <c r="O4111" s="36" t="str">
        <f t="shared" si="324"/>
        <v>201830</v>
      </c>
      <c r="P4111" s="36" t="str">
        <f>CONCATENATE(K4111,MONTH(ExpensesDBTable[[#This Row],[Date]]))</f>
        <v>20187</v>
      </c>
      <c r="Q4111" s="36" t="s">
        <v>1051</v>
      </c>
      <c r="R4111" s="36" t="s">
        <v>14</v>
      </c>
      <c r="S4111" s="38">
        <v>29.45</v>
      </c>
      <c r="T4111" s="36" t="s">
        <v>100</v>
      </c>
      <c r="U4111" s="36" t="s">
        <v>3310</v>
      </c>
    </row>
    <row r="4112" spans="10:21" x14ac:dyDescent="0.25">
      <c r="J4112" s="37">
        <v>43304</v>
      </c>
      <c r="K4112" s="36">
        <f t="shared" si="320"/>
        <v>2018</v>
      </c>
      <c r="L4112" s="36" t="str">
        <f t="shared" si="321"/>
        <v>July</v>
      </c>
      <c r="M4112" s="36">
        <f t="shared" si="322"/>
        <v>30</v>
      </c>
      <c r="N4112" s="36">
        <f t="shared" si="323"/>
        <v>23</v>
      </c>
      <c r="O4112" s="36" t="str">
        <f t="shared" si="324"/>
        <v>201830</v>
      </c>
      <c r="P4112" s="36" t="str">
        <f>CONCATENATE(K4112,MONTH(ExpensesDBTable[[#This Row],[Date]]))</f>
        <v>20187</v>
      </c>
      <c r="Q4112" s="36" t="s">
        <v>108</v>
      </c>
      <c r="R4112" s="36" t="s">
        <v>14</v>
      </c>
      <c r="S4112" s="38">
        <v>5.83</v>
      </c>
      <c r="T4112" s="36" t="s">
        <v>100</v>
      </c>
      <c r="U4112" s="36" t="s">
        <v>386</v>
      </c>
    </row>
    <row r="4113" spans="10:21" x14ac:dyDescent="0.25">
      <c r="J4113" s="37">
        <v>43304</v>
      </c>
      <c r="K4113" s="36">
        <f t="shared" si="320"/>
        <v>2018</v>
      </c>
      <c r="L4113" s="36" t="str">
        <f t="shared" si="321"/>
        <v>July</v>
      </c>
      <c r="M4113" s="36">
        <f t="shared" si="322"/>
        <v>30</v>
      </c>
      <c r="N4113" s="36">
        <f t="shared" si="323"/>
        <v>23</v>
      </c>
      <c r="O4113" s="36" t="str">
        <f t="shared" si="324"/>
        <v>201830</v>
      </c>
      <c r="P4113" s="36" t="str">
        <f>CONCATENATE(K4113,MONTH(ExpensesDBTable[[#This Row],[Date]]))</f>
        <v>20187</v>
      </c>
      <c r="Q4113" s="36" t="s">
        <v>182</v>
      </c>
      <c r="R4113" s="36" t="s">
        <v>17</v>
      </c>
      <c r="S4113" s="38">
        <v>59.4</v>
      </c>
      <c r="T4113" s="36" t="s">
        <v>106</v>
      </c>
      <c r="U4113" s="36" t="s">
        <v>3311</v>
      </c>
    </row>
    <row r="4114" spans="10:21" x14ac:dyDescent="0.25">
      <c r="J4114" s="37">
        <v>43305</v>
      </c>
      <c r="K4114" s="36">
        <f t="shared" si="320"/>
        <v>2018</v>
      </c>
      <c r="L4114" s="36" t="str">
        <f t="shared" si="321"/>
        <v>July</v>
      </c>
      <c r="M4114" s="36">
        <f t="shared" si="322"/>
        <v>30</v>
      </c>
      <c r="N4114" s="36">
        <f t="shared" si="323"/>
        <v>24</v>
      </c>
      <c r="O4114" s="36" t="str">
        <f t="shared" si="324"/>
        <v>201830</v>
      </c>
      <c r="P4114" s="36" t="str">
        <f>CONCATENATE(K4114,MONTH(ExpensesDBTable[[#This Row],[Date]]))</f>
        <v>20187</v>
      </c>
      <c r="Q4114" s="36" t="s">
        <v>119</v>
      </c>
      <c r="R4114" s="36" t="s">
        <v>14</v>
      </c>
      <c r="S4114" s="38">
        <v>6.95</v>
      </c>
      <c r="T4114" s="36" t="s">
        <v>100</v>
      </c>
      <c r="U4114" s="36" t="s">
        <v>3312</v>
      </c>
    </row>
    <row r="4115" spans="10:21" x14ac:dyDescent="0.25">
      <c r="J4115" s="37">
        <v>43305</v>
      </c>
      <c r="K4115" s="36">
        <f t="shared" si="320"/>
        <v>2018</v>
      </c>
      <c r="L4115" s="36" t="str">
        <f t="shared" si="321"/>
        <v>July</v>
      </c>
      <c r="M4115" s="36">
        <f t="shared" si="322"/>
        <v>30</v>
      </c>
      <c r="N4115" s="36">
        <f t="shared" si="323"/>
        <v>24</v>
      </c>
      <c r="O4115" s="36" t="str">
        <f t="shared" si="324"/>
        <v>201830</v>
      </c>
      <c r="P4115" s="36" t="str">
        <f>CONCATENATE(K4115,MONTH(ExpensesDBTable[[#This Row],[Date]]))</f>
        <v>20187</v>
      </c>
      <c r="Q4115" s="36" t="s">
        <v>1051</v>
      </c>
      <c r="R4115" s="36" t="s">
        <v>14</v>
      </c>
      <c r="S4115" s="38">
        <v>7.57</v>
      </c>
      <c r="T4115" s="36" t="s">
        <v>100</v>
      </c>
      <c r="U4115" s="36" t="s">
        <v>3313</v>
      </c>
    </row>
    <row r="4116" spans="10:21" x14ac:dyDescent="0.25">
      <c r="J4116" s="37">
        <v>43305</v>
      </c>
      <c r="K4116" s="36">
        <f t="shared" si="320"/>
        <v>2018</v>
      </c>
      <c r="L4116" s="36" t="str">
        <f t="shared" si="321"/>
        <v>July</v>
      </c>
      <c r="M4116" s="36">
        <f t="shared" si="322"/>
        <v>30</v>
      </c>
      <c r="N4116" s="36">
        <f t="shared" si="323"/>
        <v>24</v>
      </c>
      <c r="O4116" s="36" t="str">
        <f t="shared" si="324"/>
        <v>201830</v>
      </c>
      <c r="P4116" s="36" t="str">
        <f>CONCATENATE(K4116,MONTH(ExpensesDBTable[[#This Row],[Date]]))</f>
        <v>20187</v>
      </c>
      <c r="Q4116" s="36" t="s">
        <v>182</v>
      </c>
      <c r="R4116" s="36" t="s">
        <v>14</v>
      </c>
      <c r="S4116" s="38">
        <v>1.39</v>
      </c>
      <c r="T4116" s="36" t="s">
        <v>100</v>
      </c>
      <c r="U4116" s="36" t="s">
        <v>1085</v>
      </c>
    </row>
    <row r="4117" spans="10:21" x14ac:dyDescent="0.25">
      <c r="J4117" s="37">
        <v>43305</v>
      </c>
      <c r="K4117" s="36">
        <f t="shared" si="320"/>
        <v>2018</v>
      </c>
      <c r="L4117" s="36" t="str">
        <f t="shared" si="321"/>
        <v>July</v>
      </c>
      <c r="M4117" s="36">
        <f t="shared" si="322"/>
        <v>30</v>
      </c>
      <c r="N4117" s="36">
        <f t="shared" si="323"/>
        <v>24</v>
      </c>
      <c r="O4117" s="36" t="str">
        <f t="shared" si="324"/>
        <v>201830</v>
      </c>
      <c r="P4117" s="36" t="str">
        <f>CONCATENATE(K4117,MONTH(ExpensesDBTable[[#This Row],[Date]]))</f>
        <v>20187</v>
      </c>
      <c r="Q4117" s="36" t="s">
        <v>108</v>
      </c>
      <c r="R4117" s="36" t="s">
        <v>14</v>
      </c>
      <c r="S4117" s="38">
        <v>16.2</v>
      </c>
      <c r="T4117" s="36" t="s">
        <v>100</v>
      </c>
      <c r="U4117" s="36" t="s">
        <v>3314</v>
      </c>
    </row>
    <row r="4118" spans="10:21" x14ac:dyDescent="0.25">
      <c r="J4118" s="37">
        <v>43306</v>
      </c>
      <c r="K4118" s="36">
        <f t="shared" si="320"/>
        <v>2018</v>
      </c>
      <c r="L4118" s="36" t="str">
        <f t="shared" si="321"/>
        <v>July</v>
      </c>
      <c r="M4118" s="36">
        <f t="shared" si="322"/>
        <v>30</v>
      </c>
      <c r="N4118" s="36">
        <f t="shared" si="323"/>
        <v>25</v>
      </c>
      <c r="O4118" s="36" t="str">
        <f t="shared" si="324"/>
        <v>201830</v>
      </c>
      <c r="P4118" s="36" t="str">
        <f>CONCATENATE(K4118,MONTH(ExpensesDBTable[[#This Row],[Date]]))</f>
        <v>20187</v>
      </c>
      <c r="Q4118" s="36" t="s">
        <v>119</v>
      </c>
      <c r="R4118" s="36" t="s">
        <v>14</v>
      </c>
      <c r="S4118" s="38">
        <v>14.04</v>
      </c>
      <c r="T4118" s="36" t="s">
        <v>100</v>
      </c>
      <c r="U4118" s="36" t="s">
        <v>3315</v>
      </c>
    </row>
    <row r="4119" spans="10:21" x14ac:dyDescent="0.25">
      <c r="J4119" s="37">
        <v>43306</v>
      </c>
      <c r="K4119" s="36">
        <f t="shared" si="320"/>
        <v>2018</v>
      </c>
      <c r="L4119" s="36" t="str">
        <f t="shared" si="321"/>
        <v>July</v>
      </c>
      <c r="M4119" s="36">
        <f t="shared" si="322"/>
        <v>30</v>
      </c>
      <c r="N4119" s="36">
        <f t="shared" si="323"/>
        <v>25</v>
      </c>
      <c r="O4119" s="36" t="str">
        <f t="shared" si="324"/>
        <v>201830</v>
      </c>
      <c r="P4119" s="36" t="str">
        <f>CONCATENATE(K4119,MONTH(ExpensesDBTable[[#This Row],[Date]]))</f>
        <v>20187</v>
      </c>
      <c r="Q4119" s="36" t="s">
        <v>1051</v>
      </c>
      <c r="R4119" s="36" t="s">
        <v>14</v>
      </c>
      <c r="S4119" s="38">
        <v>2.99</v>
      </c>
      <c r="T4119" s="36" t="s">
        <v>100</v>
      </c>
      <c r="U4119" s="36" t="s">
        <v>731</v>
      </c>
    </row>
    <row r="4120" spans="10:21" x14ac:dyDescent="0.25">
      <c r="J4120" s="37">
        <v>43306</v>
      </c>
      <c r="K4120" s="36">
        <f t="shared" si="320"/>
        <v>2018</v>
      </c>
      <c r="L4120" s="36" t="str">
        <f t="shared" si="321"/>
        <v>July</v>
      </c>
      <c r="M4120" s="36">
        <f t="shared" si="322"/>
        <v>30</v>
      </c>
      <c r="N4120" s="36">
        <f t="shared" si="323"/>
        <v>25</v>
      </c>
      <c r="O4120" s="36" t="str">
        <f t="shared" si="324"/>
        <v>201830</v>
      </c>
      <c r="P4120" s="36" t="str">
        <f>CONCATENATE(K4120,MONTH(ExpensesDBTable[[#This Row],[Date]]))</f>
        <v>20187</v>
      </c>
      <c r="Q4120" s="36" t="s">
        <v>182</v>
      </c>
      <c r="R4120" s="36" t="s">
        <v>14</v>
      </c>
      <c r="S4120" s="38">
        <v>5.12</v>
      </c>
      <c r="T4120" s="36" t="s">
        <v>100</v>
      </c>
      <c r="U4120" s="36" t="s">
        <v>1085</v>
      </c>
    </row>
    <row r="4121" spans="10:21" x14ac:dyDescent="0.25">
      <c r="J4121" s="37">
        <v>43306</v>
      </c>
      <c r="K4121" s="36">
        <f t="shared" si="320"/>
        <v>2018</v>
      </c>
      <c r="L4121" s="36" t="str">
        <f t="shared" si="321"/>
        <v>July</v>
      </c>
      <c r="M4121" s="36">
        <f t="shared" si="322"/>
        <v>30</v>
      </c>
      <c r="N4121" s="36">
        <f t="shared" si="323"/>
        <v>25</v>
      </c>
      <c r="O4121" s="36" t="str">
        <f t="shared" si="324"/>
        <v>201830</v>
      </c>
      <c r="P4121" s="36" t="str">
        <f>CONCATENATE(K4121,MONTH(ExpensesDBTable[[#This Row],[Date]]))</f>
        <v>20187</v>
      </c>
      <c r="Q4121" s="36" t="s">
        <v>108</v>
      </c>
      <c r="R4121" s="36" t="s">
        <v>14</v>
      </c>
      <c r="S4121" s="38">
        <v>8.9600000000000009</v>
      </c>
      <c r="T4121" s="36" t="s">
        <v>100</v>
      </c>
      <c r="U4121" s="36" t="s">
        <v>3316</v>
      </c>
    </row>
    <row r="4122" spans="10:21" x14ac:dyDescent="0.25">
      <c r="J4122" s="37">
        <v>43306</v>
      </c>
      <c r="K4122" s="36">
        <f t="shared" si="320"/>
        <v>2018</v>
      </c>
      <c r="L4122" s="36" t="str">
        <f t="shared" si="321"/>
        <v>July</v>
      </c>
      <c r="M4122" s="36">
        <f t="shared" si="322"/>
        <v>30</v>
      </c>
      <c r="N4122" s="36">
        <f t="shared" si="323"/>
        <v>25</v>
      </c>
      <c r="O4122" s="36" t="str">
        <f t="shared" si="324"/>
        <v>201830</v>
      </c>
      <c r="P4122" s="36" t="str">
        <f>CONCATENATE(K4122,MONTH(ExpensesDBTable[[#This Row],[Date]]))</f>
        <v>20187</v>
      </c>
      <c r="Q4122" s="36" t="s">
        <v>182</v>
      </c>
      <c r="R4122" s="36" t="s">
        <v>14</v>
      </c>
      <c r="S4122" s="38">
        <v>4.5999999999999996</v>
      </c>
      <c r="T4122" s="36" t="s">
        <v>100</v>
      </c>
      <c r="U4122" s="36" t="s">
        <v>3317</v>
      </c>
    </row>
    <row r="4123" spans="10:21" x14ac:dyDescent="0.25">
      <c r="J4123" s="37">
        <v>43306</v>
      </c>
      <c r="K4123" s="36">
        <f t="shared" si="320"/>
        <v>2018</v>
      </c>
      <c r="L4123" s="36" t="str">
        <f t="shared" si="321"/>
        <v>July</v>
      </c>
      <c r="M4123" s="36">
        <f t="shared" si="322"/>
        <v>30</v>
      </c>
      <c r="N4123" s="36">
        <f t="shared" si="323"/>
        <v>25</v>
      </c>
      <c r="O4123" s="36" t="str">
        <f t="shared" si="324"/>
        <v>201830</v>
      </c>
      <c r="P4123" s="36" t="str">
        <f>CONCATENATE(K4123,MONTH(ExpensesDBTable[[#This Row],[Date]]))</f>
        <v>20187</v>
      </c>
      <c r="Q4123" s="36" t="s">
        <v>182</v>
      </c>
      <c r="R4123" s="36" t="s">
        <v>14</v>
      </c>
      <c r="S4123" s="38">
        <v>5.5</v>
      </c>
      <c r="T4123" s="36" t="s">
        <v>100</v>
      </c>
      <c r="U4123" s="36" t="s">
        <v>3318</v>
      </c>
    </row>
    <row r="4124" spans="10:21" x14ac:dyDescent="0.25">
      <c r="J4124" s="37">
        <v>43307</v>
      </c>
      <c r="K4124" s="36">
        <f t="shared" si="320"/>
        <v>2018</v>
      </c>
      <c r="L4124" s="36" t="str">
        <f t="shared" si="321"/>
        <v>July</v>
      </c>
      <c r="M4124" s="36">
        <f t="shared" si="322"/>
        <v>30</v>
      </c>
      <c r="N4124" s="36">
        <f t="shared" si="323"/>
        <v>26</v>
      </c>
      <c r="O4124" s="36" t="str">
        <f t="shared" si="324"/>
        <v>201830</v>
      </c>
      <c r="P4124" s="36" t="str">
        <f>CONCATENATE(K4124,MONTH(ExpensesDBTable[[#This Row],[Date]]))</f>
        <v>20187</v>
      </c>
      <c r="Q4124" s="36" t="s">
        <v>182</v>
      </c>
      <c r="R4124" s="36" t="s">
        <v>26</v>
      </c>
      <c r="S4124" s="38">
        <v>5</v>
      </c>
      <c r="T4124" s="36" t="s">
        <v>106</v>
      </c>
      <c r="U4124" s="36" t="s">
        <v>3319</v>
      </c>
    </row>
    <row r="4125" spans="10:21" x14ac:dyDescent="0.25">
      <c r="J4125" s="37">
        <v>43308</v>
      </c>
      <c r="K4125" s="36">
        <f t="shared" si="320"/>
        <v>2018</v>
      </c>
      <c r="L4125" s="36" t="str">
        <f t="shared" si="321"/>
        <v>July</v>
      </c>
      <c r="M4125" s="36">
        <f t="shared" si="322"/>
        <v>30</v>
      </c>
      <c r="N4125" s="36">
        <f t="shared" si="323"/>
        <v>27</v>
      </c>
      <c r="O4125" s="36" t="str">
        <f t="shared" si="324"/>
        <v>201830</v>
      </c>
      <c r="P4125" s="36" t="str">
        <f>CONCATENATE(K4125,MONTH(ExpensesDBTable[[#This Row],[Date]]))</f>
        <v>20187</v>
      </c>
      <c r="Q4125" s="36" t="s">
        <v>182</v>
      </c>
      <c r="R4125" s="36" t="s">
        <v>14</v>
      </c>
      <c r="S4125" s="38">
        <v>5.5</v>
      </c>
      <c r="T4125" s="36" t="s">
        <v>100</v>
      </c>
      <c r="U4125" s="36" t="s">
        <v>3320</v>
      </c>
    </row>
    <row r="4126" spans="10:21" x14ac:dyDescent="0.25">
      <c r="J4126" s="37">
        <v>43308</v>
      </c>
      <c r="K4126" s="36">
        <f t="shared" si="320"/>
        <v>2018</v>
      </c>
      <c r="L4126" s="36" t="str">
        <f t="shared" si="321"/>
        <v>July</v>
      </c>
      <c r="M4126" s="36">
        <f t="shared" si="322"/>
        <v>30</v>
      </c>
      <c r="N4126" s="36">
        <f t="shared" si="323"/>
        <v>27</v>
      </c>
      <c r="O4126" s="36" t="str">
        <f t="shared" si="324"/>
        <v>201830</v>
      </c>
      <c r="P4126" s="36" t="str">
        <f>CONCATENATE(K4126,MONTH(ExpensesDBTable[[#This Row],[Date]]))</f>
        <v>20187</v>
      </c>
      <c r="Q4126" s="36" t="s">
        <v>2939</v>
      </c>
      <c r="R4126" s="36" t="s">
        <v>18</v>
      </c>
      <c r="S4126" s="38">
        <v>8.1</v>
      </c>
      <c r="T4126" s="36" t="s">
        <v>106</v>
      </c>
      <c r="U4126" s="36" t="s">
        <v>3321</v>
      </c>
    </row>
    <row r="4127" spans="10:21" x14ac:dyDescent="0.25">
      <c r="J4127" s="37">
        <v>43308</v>
      </c>
      <c r="K4127" s="36">
        <f t="shared" si="320"/>
        <v>2018</v>
      </c>
      <c r="L4127" s="36" t="str">
        <f t="shared" si="321"/>
        <v>July</v>
      </c>
      <c r="M4127" s="36">
        <f t="shared" si="322"/>
        <v>30</v>
      </c>
      <c r="N4127" s="36">
        <f t="shared" si="323"/>
        <v>27</v>
      </c>
      <c r="O4127" s="36" t="str">
        <f t="shared" si="324"/>
        <v>201830</v>
      </c>
      <c r="P4127" s="36" t="str">
        <f>CONCATENATE(K4127,MONTH(ExpensesDBTable[[#This Row],[Date]]))</f>
        <v>20187</v>
      </c>
      <c r="Q4127" s="36" t="s">
        <v>119</v>
      </c>
      <c r="R4127" s="36" t="s">
        <v>14</v>
      </c>
      <c r="S4127" s="38">
        <v>2.85</v>
      </c>
      <c r="T4127" s="36" t="s">
        <v>100</v>
      </c>
      <c r="U4127" s="36" t="s">
        <v>3322</v>
      </c>
    </row>
    <row r="4128" spans="10:21" x14ac:dyDescent="0.25">
      <c r="J4128" s="37">
        <v>43308</v>
      </c>
      <c r="K4128" s="36">
        <f t="shared" si="320"/>
        <v>2018</v>
      </c>
      <c r="L4128" s="36" t="str">
        <f t="shared" si="321"/>
        <v>July</v>
      </c>
      <c r="M4128" s="36">
        <f t="shared" si="322"/>
        <v>30</v>
      </c>
      <c r="N4128" s="36">
        <f t="shared" si="323"/>
        <v>27</v>
      </c>
      <c r="O4128" s="36" t="str">
        <f t="shared" si="324"/>
        <v>201830</v>
      </c>
      <c r="P4128" s="36" t="str">
        <f>CONCATENATE(K4128,MONTH(ExpensesDBTable[[#This Row],[Date]]))</f>
        <v>20187</v>
      </c>
      <c r="Q4128" s="36" t="s">
        <v>1051</v>
      </c>
      <c r="R4128" s="36" t="s">
        <v>14</v>
      </c>
      <c r="S4128" s="38">
        <v>13.05</v>
      </c>
      <c r="T4128" s="36" t="s">
        <v>100</v>
      </c>
      <c r="U4128" s="36" t="s">
        <v>3323</v>
      </c>
    </row>
    <row r="4129" spans="10:21" x14ac:dyDescent="0.25">
      <c r="J4129" s="37">
        <v>43309</v>
      </c>
      <c r="K4129" s="36">
        <f t="shared" si="320"/>
        <v>2018</v>
      </c>
      <c r="L4129" s="36" t="str">
        <f t="shared" si="321"/>
        <v>July</v>
      </c>
      <c r="M4129" s="36">
        <f t="shared" si="322"/>
        <v>30</v>
      </c>
      <c r="N4129" s="36">
        <f t="shared" si="323"/>
        <v>28</v>
      </c>
      <c r="O4129" s="36" t="str">
        <f t="shared" si="324"/>
        <v>201830</v>
      </c>
      <c r="P4129" s="36" t="str">
        <f>CONCATENATE(K4129,MONTH(ExpensesDBTable[[#This Row],[Date]]))</f>
        <v>20187</v>
      </c>
      <c r="Q4129" s="36" t="s">
        <v>182</v>
      </c>
      <c r="R4129" s="36" t="s">
        <v>14</v>
      </c>
      <c r="S4129" s="38">
        <v>16.64</v>
      </c>
      <c r="T4129" s="36" t="s">
        <v>100</v>
      </c>
      <c r="U4129" s="36" t="s">
        <v>3324</v>
      </c>
    </row>
    <row r="4130" spans="10:21" x14ac:dyDescent="0.25">
      <c r="J4130" s="37">
        <v>43309</v>
      </c>
      <c r="K4130" s="36">
        <f t="shared" si="320"/>
        <v>2018</v>
      </c>
      <c r="L4130" s="36" t="str">
        <f t="shared" si="321"/>
        <v>July</v>
      </c>
      <c r="M4130" s="36">
        <f t="shared" si="322"/>
        <v>30</v>
      </c>
      <c r="N4130" s="36">
        <f t="shared" si="323"/>
        <v>28</v>
      </c>
      <c r="O4130" s="36" t="str">
        <f t="shared" si="324"/>
        <v>201830</v>
      </c>
      <c r="P4130" s="36" t="str">
        <f>CONCATENATE(K4130,MONTH(ExpensesDBTable[[#This Row],[Date]]))</f>
        <v>20187</v>
      </c>
      <c r="Q4130" s="36" t="s">
        <v>108</v>
      </c>
      <c r="R4130" s="36" t="s">
        <v>14</v>
      </c>
      <c r="S4130" s="38">
        <v>18.82</v>
      </c>
      <c r="T4130" s="36" t="s">
        <v>100</v>
      </c>
      <c r="U4130" s="36" t="s">
        <v>3325</v>
      </c>
    </row>
    <row r="4131" spans="10:21" x14ac:dyDescent="0.25">
      <c r="J4131" s="37">
        <v>43309</v>
      </c>
      <c r="K4131" s="36">
        <f t="shared" si="320"/>
        <v>2018</v>
      </c>
      <c r="L4131" s="36" t="str">
        <f t="shared" si="321"/>
        <v>July</v>
      </c>
      <c r="M4131" s="36">
        <f t="shared" si="322"/>
        <v>30</v>
      </c>
      <c r="N4131" s="36">
        <f t="shared" si="323"/>
        <v>28</v>
      </c>
      <c r="O4131" s="36" t="str">
        <f t="shared" si="324"/>
        <v>201830</v>
      </c>
      <c r="P4131" s="36" t="str">
        <f>CONCATENATE(K4131,MONTH(ExpensesDBTable[[#This Row],[Date]]))</f>
        <v>20187</v>
      </c>
      <c r="Q4131" s="36" t="s">
        <v>182</v>
      </c>
      <c r="R4131" s="36" t="s">
        <v>17</v>
      </c>
      <c r="S4131" s="38">
        <v>17</v>
      </c>
      <c r="T4131" s="36" t="s">
        <v>106</v>
      </c>
      <c r="U4131" s="36" t="s">
        <v>1504</v>
      </c>
    </row>
    <row r="4132" spans="10:21" x14ac:dyDescent="0.25">
      <c r="J4132" s="37">
        <v>43310</v>
      </c>
      <c r="K4132" s="36">
        <f t="shared" si="320"/>
        <v>2018</v>
      </c>
      <c r="L4132" s="36" t="str">
        <f t="shared" si="321"/>
        <v>July</v>
      </c>
      <c r="M4132" s="36">
        <f t="shared" si="322"/>
        <v>30</v>
      </c>
      <c r="N4132" s="36">
        <f t="shared" si="323"/>
        <v>29</v>
      </c>
      <c r="O4132" s="36" t="str">
        <f t="shared" si="324"/>
        <v>201830</v>
      </c>
      <c r="P4132" s="36" t="str">
        <f>CONCATENATE(K4132,MONTH(ExpensesDBTable[[#This Row],[Date]]))</f>
        <v>20187</v>
      </c>
      <c r="Q4132" s="36" t="s">
        <v>456</v>
      </c>
      <c r="R4132" s="36" t="s">
        <v>18</v>
      </c>
      <c r="S4132" s="38">
        <v>242.96</v>
      </c>
      <c r="T4132" s="36" t="s">
        <v>106</v>
      </c>
      <c r="U4132" s="36" t="s">
        <v>3326</v>
      </c>
    </row>
    <row r="4133" spans="10:21" x14ac:dyDescent="0.25">
      <c r="J4133" s="37">
        <v>43310</v>
      </c>
      <c r="K4133" s="36">
        <f t="shared" si="320"/>
        <v>2018</v>
      </c>
      <c r="L4133" s="36" t="str">
        <f t="shared" si="321"/>
        <v>July</v>
      </c>
      <c r="M4133" s="36">
        <f t="shared" si="322"/>
        <v>30</v>
      </c>
      <c r="N4133" s="36">
        <f t="shared" si="323"/>
        <v>29</v>
      </c>
      <c r="O4133" s="36" t="str">
        <f t="shared" si="324"/>
        <v>201830</v>
      </c>
      <c r="P4133" s="36" t="str">
        <f>CONCATENATE(K4133,MONTH(ExpensesDBTable[[#This Row],[Date]]))</f>
        <v>20187</v>
      </c>
      <c r="Q4133" s="36" t="s">
        <v>1238</v>
      </c>
      <c r="R4133" s="36" t="s">
        <v>22</v>
      </c>
      <c r="S4133" s="38">
        <v>46.74</v>
      </c>
      <c r="T4133" s="36" t="s">
        <v>106</v>
      </c>
      <c r="U4133" s="36" t="s">
        <v>3327</v>
      </c>
    </row>
    <row r="4134" spans="10:21" x14ac:dyDescent="0.25">
      <c r="J4134" s="37">
        <v>43310</v>
      </c>
      <c r="K4134" s="36">
        <f t="shared" si="320"/>
        <v>2018</v>
      </c>
      <c r="L4134" s="36" t="str">
        <f t="shared" si="321"/>
        <v>July</v>
      </c>
      <c r="M4134" s="36">
        <f t="shared" si="322"/>
        <v>30</v>
      </c>
      <c r="N4134" s="36">
        <f t="shared" si="323"/>
        <v>29</v>
      </c>
      <c r="O4134" s="36" t="str">
        <f t="shared" si="324"/>
        <v>201830</v>
      </c>
      <c r="P4134" s="36" t="str">
        <f>CONCATENATE(K4134,MONTH(ExpensesDBTable[[#This Row],[Date]]))</f>
        <v>20187</v>
      </c>
      <c r="Q4134" s="36" t="s">
        <v>128</v>
      </c>
      <c r="R4134" s="36" t="s">
        <v>22</v>
      </c>
      <c r="S4134" s="38">
        <v>170.94</v>
      </c>
      <c r="T4134" s="36" t="s">
        <v>106</v>
      </c>
      <c r="U4134" s="36" t="s">
        <v>3328</v>
      </c>
    </row>
    <row r="4135" spans="10:21" x14ac:dyDescent="0.25">
      <c r="J4135" s="37">
        <v>43310</v>
      </c>
      <c r="K4135" s="36">
        <f t="shared" si="320"/>
        <v>2018</v>
      </c>
      <c r="L4135" s="36" t="str">
        <f t="shared" si="321"/>
        <v>July</v>
      </c>
      <c r="M4135" s="36">
        <f t="shared" si="322"/>
        <v>30</v>
      </c>
      <c r="N4135" s="36">
        <f t="shared" si="323"/>
        <v>29</v>
      </c>
      <c r="O4135" s="36" t="str">
        <f t="shared" si="324"/>
        <v>201830</v>
      </c>
      <c r="P4135" s="36" t="str">
        <f>CONCATENATE(K4135,MONTH(ExpensesDBTable[[#This Row],[Date]]))</f>
        <v>20187</v>
      </c>
      <c r="Q4135" s="36" t="s">
        <v>119</v>
      </c>
      <c r="R4135" s="36" t="s">
        <v>14</v>
      </c>
      <c r="S4135" s="38">
        <v>6.5</v>
      </c>
      <c r="T4135" s="36" t="s">
        <v>100</v>
      </c>
      <c r="U4135" s="36" t="s">
        <v>3329</v>
      </c>
    </row>
    <row r="4136" spans="10:21" x14ac:dyDescent="0.25">
      <c r="J4136" s="37">
        <v>43310</v>
      </c>
      <c r="K4136" s="36">
        <f t="shared" si="320"/>
        <v>2018</v>
      </c>
      <c r="L4136" s="36" t="str">
        <f t="shared" si="321"/>
        <v>July</v>
      </c>
      <c r="M4136" s="36">
        <f t="shared" si="322"/>
        <v>30</v>
      </c>
      <c r="N4136" s="36">
        <f t="shared" si="323"/>
        <v>29</v>
      </c>
      <c r="O4136" s="36" t="str">
        <f t="shared" si="324"/>
        <v>201830</v>
      </c>
      <c r="P4136" s="36" t="str">
        <f>CONCATENATE(K4136,MONTH(ExpensesDBTable[[#This Row],[Date]]))</f>
        <v>20187</v>
      </c>
      <c r="Q4136" s="36" t="s">
        <v>105</v>
      </c>
      <c r="R4136" s="36" t="s">
        <v>16</v>
      </c>
      <c r="S4136" s="38">
        <v>3.95</v>
      </c>
      <c r="T4136" s="36" t="s">
        <v>106</v>
      </c>
      <c r="U4136" s="36" t="s">
        <v>3330</v>
      </c>
    </row>
    <row r="4137" spans="10:21" x14ac:dyDescent="0.25">
      <c r="J4137" s="37">
        <v>43311</v>
      </c>
      <c r="K4137" s="36">
        <f t="shared" si="320"/>
        <v>2018</v>
      </c>
      <c r="L4137" s="36" t="str">
        <f t="shared" si="321"/>
        <v>July</v>
      </c>
      <c r="M4137" s="36">
        <f t="shared" si="322"/>
        <v>31</v>
      </c>
      <c r="N4137" s="36">
        <f t="shared" si="323"/>
        <v>30</v>
      </c>
      <c r="O4137" s="36" t="str">
        <f t="shared" si="324"/>
        <v>201831</v>
      </c>
      <c r="P4137" s="36" t="str">
        <f>CONCATENATE(K4137,MONTH(ExpensesDBTable[[#This Row],[Date]]))</f>
        <v>20187</v>
      </c>
      <c r="Q4137" s="36" t="s">
        <v>119</v>
      </c>
      <c r="R4137" s="36" t="s">
        <v>14</v>
      </c>
      <c r="S4137" s="38">
        <v>15.83</v>
      </c>
      <c r="T4137" s="36" t="s">
        <v>100</v>
      </c>
      <c r="U4137" s="36" t="s">
        <v>3331</v>
      </c>
    </row>
    <row r="4138" spans="10:21" x14ac:dyDescent="0.25">
      <c r="J4138" s="37">
        <v>43311</v>
      </c>
      <c r="K4138" s="36">
        <f t="shared" si="320"/>
        <v>2018</v>
      </c>
      <c r="L4138" s="36" t="str">
        <f t="shared" si="321"/>
        <v>July</v>
      </c>
      <c r="M4138" s="36">
        <f t="shared" si="322"/>
        <v>31</v>
      </c>
      <c r="N4138" s="36">
        <f t="shared" si="323"/>
        <v>30</v>
      </c>
      <c r="O4138" s="36" t="str">
        <f t="shared" si="324"/>
        <v>201831</v>
      </c>
      <c r="P4138" s="36" t="str">
        <f>CONCATENATE(K4138,MONTH(ExpensesDBTable[[#This Row],[Date]]))</f>
        <v>20187</v>
      </c>
      <c r="Q4138" s="36" t="s">
        <v>182</v>
      </c>
      <c r="R4138" s="36" t="s">
        <v>14</v>
      </c>
      <c r="S4138" s="38">
        <v>12.3</v>
      </c>
      <c r="T4138" s="36" t="s">
        <v>100</v>
      </c>
      <c r="U4138" s="36" t="s">
        <v>2371</v>
      </c>
    </row>
    <row r="4139" spans="10:21" x14ac:dyDescent="0.25">
      <c r="J4139" s="37">
        <v>43311</v>
      </c>
      <c r="K4139" s="36">
        <f t="shared" si="320"/>
        <v>2018</v>
      </c>
      <c r="L4139" s="36" t="str">
        <f t="shared" si="321"/>
        <v>July</v>
      </c>
      <c r="M4139" s="36">
        <f t="shared" si="322"/>
        <v>31</v>
      </c>
      <c r="N4139" s="36">
        <f t="shared" si="323"/>
        <v>30</v>
      </c>
      <c r="O4139" s="36" t="str">
        <f t="shared" si="324"/>
        <v>201831</v>
      </c>
      <c r="P4139" s="36" t="str">
        <f>CONCATENATE(K4139,MONTH(ExpensesDBTable[[#This Row],[Date]]))</f>
        <v>20187</v>
      </c>
      <c r="Q4139" s="36" t="s">
        <v>108</v>
      </c>
      <c r="R4139" s="36" t="s">
        <v>14</v>
      </c>
      <c r="S4139" s="38">
        <v>21.5</v>
      </c>
      <c r="T4139" s="36" t="s">
        <v>100</v>
      </c>
      <c r="U4139" s="36" t="s">
        <v>3332</v>
      </c>
    </row>
    <row r="4140" spans="10:21" x14ac:dyDescent="0.25">
      <c r="J4140" s="37">
        <v>43311</v>
      </c>
      <c r="K4140" s="36">
        <f t="shared" si="320"/>
        <v>2018</v>
      </c>
      <c r="L4140" s="36" t="str">
        <f t="shared" si="321"/>
        <v>July</v>
      </c>
      <c r="M4140" s="36">
        <f t="shared" si="322"/>
        <v>31</v>
      </c>
      <c r="N4140" s="36">
        <f t="shared" si="323"/>
        <v>30</v>
      </c>
      <c r="O4140" s="36" t="str">
        <f t="shared" si="324"/>
        <v>201831</v>
      </c>
      <c r="P4140" s="36" t="str">
        <f>CONCATENATE(K4140,MONTH(ExpensesDBTable[[#This Row],[Date]]))</f>
        <v>20187</v>
      </c>
      <c r="Q4140" s="36" t="s">
        <v>145</v>
      </c>
      <c r="R4140" s="36" t="s">
        <v>23</v>
      </c>
      <c r="S4140" s="38">
        <v>101.41</v>
      </c>
      <c r="T4140" s="36" t="s">
        <v>106</v>
      </c>
      <c r="U4140" s="36" t="s">
        <v>1537</v>
      </c>
    </row>
    <row r="4141" spans="10:21" x14ac:dyDescent="0.25">
      <c r="J4141" s="37">
        <v>43313</v>
      </c>
      <c r="K4141" s="36">
        <f t="shared" si="320"/>
        <v>2018</v>
      </c>
      <c r="L4141" s="36" t="str">
        <f t="shared" si="321"/>
        <v>August</v>
      </c>
      <c r="M4141" s="36">
        <f t="shared" si="322"/>
        <v>31</v>
      </c>
      <c r="N4141" s="36">
        <f t="shared" si="323"/>
        <v>1</v>
      </c>
      <c r="O4141" s="36" t="str">
        <f t="shared" si="324"/>
        <v>201831</v>
      </c>
      <c r="P4141" s="36" t="str">
        <f>CONCATENATE(K4141,MONTH(ExpensesDBTable[[#This Row],[Date]]))</f>
        <v>20188</v>
      </c>
      <c r="Q4141" s="36" t="s">
        <v>108</v>
      </c>
      <c r="R4141" s="36" t="s">
        <v>14</v>
      </c>
      <c r="S4141" s="38">
        <v>9.75</v>
      </c>
      <c r="T4141" s="36" t="s">
        <v>100</v>
      </c>
      <c r="U4141" s="36" t="s">
        <v>3333</v>
      </c>
    </row>
    <row r="4142" spans="10:21" x14ac:dyDescent="0.25">
      <c r="J4142" s="37">
        <v>43313</v>
      </c>
      <c r="K4142" s="36">
        <f t="shared" si="320"/>
        <v>2018</v>
      </c>
      <c r="L4142" s="36" t="str">
        <f t="shared" si="321"/>
        <v>August</v>
      </c>
      <c r="M4142" s="36">
        <f t="shared" si="322"/>
        <v>31</v>
      </c>
      <c r="N4142" s="36">
        <f t="shared" si="323"/>
        <v>1</v>
      </c>
      <c r="O4142" s="36" t="str">
        <f t="shared" si="324"/>
        <v>201831</v>
      </c>
      <c r="P4142" s="36" t="str">
        <f>CONCATENATE(K4142,MONTH(ExpensesDBTable[[#This Row],[Date]]))</f>
        <v>20188</v>
      </c>
      <c r="Q4142" s="36" t="s">
        <v>1204</v>
      </c>
      <c r="R4142" s="36" t="s">
        <v>23</v>
      </c>
      <c r="S4142" s="38">
        <v>35</v>
      </c>
      <c r="T4142" s="36" t="s">
        <v>106</v>
      </c>
      <c r="U4142" s="36" t="s">
        <v>3334</v>
      </c>
    </row>
    <row r="4143" spans="10:21" x14ac:dyDescent="0.25">
      <c r="J4143" s="37">
        <v>43314</v>
      </c>
      <c r="K4143" s="36">
        <f t="shared" si="320"/>
        <v>2018</v>
      </c>
      <c r="L4143" s="36" t="str">
        <f t="shared" si="321"/>
        <v>August</v>
      </c>
      <c r="M4143" s="36">
        <f t="shared" si="322"/>
        <v>31</v>
      </c>
      <c r="N4143" s="36">
        <f t="shared" si="323"/>
        <v>2</v>
      </c>
      <c r="O4143" s="36" t="str">
        <f t="shared" si="324"/>
        <v>201831</v>
      </c>
      <c r="P4143" s="36" t="str">
        <f>CONCATENATE(K4143,MONTH(ExpensesDBTable[[#This Row],[Date]]))</f>
        <v>20188</v>
      </c>
      <c r="Q4143" s="36" t="s">
        <v>108</v>
      </c>
      <c r="R4143" s="36" t="s">
        <v>14</v>
      </c>
      <c r="S4143" s="38">
        <v>22.54</v>
      </c>
      <c r="T4143" s="36" t="s">
        <v>100</v>
      </c>
      <c r="U4143" s="36" t="s">
        <v>3335</v>
      </c>
    </row>
    <row r="4144" spans="10:21" x14ac:dyDescent="0.25">
      <c r="J4144" s="37">
        <v>43314</v>
      </c>
      <c r="K4144" s="36">
        <f t="shared" si="320"/>
        <v>2018</v>
      </c>
      <c r="L4144" s="36" t="str">
        <f t="shared" si="321"/>
        <v>August</v>
      </c>
      <c r="M4144" s="36">
        <f t="shared" si="322"/>
        <v>31</v>
      </c>
      <c r="N4144" s="36">
        <f t="shared" si="323"/>
        <v>2</v>
      </c>
      <c r="O4144" s="36" t="str">
        <f t="shared" si="324"/>
        <v>201831</v>
      </c>
      <c r="P4144" s="36" t="str">
        <f>CONCATENATE(K4144,MONTH(ExpensesDBTable[[#This Row],[Date]]))</f>
        <v>20188</v>
      </c>
      <c r="Q4144" s="36" t="s">
        <v>182</v>
      </c>
      <c r="R4144" s="36" t="s">
        <v>14</v>
      </c>
      <c r="S4144" s="38">
        <v>7.57</v>
      </c>
      <c r="T4144" s="36" t="s">
        <v>100</v>
      </c>
      <c r="U4144" s="36" t="s">
        <v>824</v>
      </c>
    </row>
    <row r="4145" spans="10:21" x14ac:dyDescent="0.25">
      <c r="J4145" s="37">
        <v>43315</v>
      </c>
      <c r="K4145" s="36">
        <f t="shared" si="320"/>
        <v>2018</v>
      </c>
      <c r="L4145" s="36" t="str">
        <f t="shared" si="321"/>
        <v>August</v>
      </c>
      <c r="M4145" s="36">
        <f t="shared" si="322"/>
        <v>31</v>
      </c>
      <c r="N4145" s="36">
        <f t="shared" si="323"/>
        <v>3</v>
      </c>
      <c r="O4145" s="36" t="str">
        <f t="shared" si="324"/>
        <v>201831</v>
      </c>
      <c r="P4145" s="36" t="str">
        <f>CONCATENATE(K4145,MONTH(ExpensesDBTable[[#This Row],[Date]]))</f>
        <v>20188</v>
      </c>
      <c r="Q4145" s="36" t="s">
        <v>1238</v>
      </c>
      <c r="R4145" s="36" t="s">
        <v>22</v>
      </c>
      <c r="S4145" s="38">
        <v>27.01</v>
      </c>
      <c r="T4145" s="36" t="s">
        <v>106</v>
      </c>
      <c r="U4145" s="36" t="s">
        <v>3336</v>
      </c>
    </row>
    <row r="4146" spans="10:21" x14ac:dyDescent="0.25">
      <c r="J4146" s="37">
        <v>43315</v>
      </c>
      <c r="K4146" s="36">
        <f t="shared" si="320"/>
        <v>2018</v>
      </c>
      <c r="L4146" s="36" t="str">
        <f t="shared" si="321"/>
        <v>August</v>
      </c>
      <c r="M4146" s="36">
        <f t="shared" si="322"/>
        <v>31</v>
      </c>
      <c r="N4146" s="36">
        <f t="shared" si="323"/>
        <v>3</v>
      </c>
      <c r="O4146" s="36" t="str">
        <f t="shared" si="324"/>
        <v>201831</v>
      </c>
      <c r="P4146" s="36" t="str">
        <f>CONCATENATE(K4146,MONTH(ExpensesDBTable[[#This Row],[Date]]))</f>
        <v>20188</v>
      </c>
      <c r="Q4146" s="36" t="s">
        <v>1051</v>
      </c>
      <c r="R4146" s="36" t="s">
        <v>14</v>
      </c>
      <c r="S4146" s="38">
        <v>4.49</v>
      </c>
      <c r="T4146" s="36" t="s">
        <v>100</v>
      </c>
      <c r="U4146" s="36" t="s">
        <v>3337</v>
      </c>
    </row>
    <row r="4147" spans="10:21" x14ac:dyDescent="0.25">
      <c r="J4147" s="37">
        <v>43315</v>
      </c>
      <c r="K4147" s="36">
        <f t="shared" si="320"/>
        <v>2018</v>
      </c>
      <c r="L4147" s="36" t="str">
        <f t="shared" si="321"/>
        <v>August</v>
      </c>
      <c r="M4147" s="36">
        <f t="shared" si="322"/>
        <v>31</v>
      </c>
      <c r="N4147" s="36">
        <f t="shared" si="323"/>
        <v>3</v>
      </c>
      <c r="O4147" s="36" t="str">
        <f t="shared" si="324"/>
        <v>201831</v>
      </c>
      <c r="P4147" s="36" t="str">
        <f>CONCATENATE(K4147,MONTH(ExpensesDBTable[[#This Row],[Date]]))</f>
        <v>20188</v>
      </c>
      <c r="Q4147" s="36" t="s">
        <v>119</v>
      </c>
      <c r="R4147" s="36" t="s">
        <v>14</v>
      </c>
      <c r="S4147" s="38">
        <v>2.9</v>
      </c>
      <c r="T4147" s="36" t="s">
        <v>100</v>
      </c>
      <c r="U4147" s="36" t="s">
        <v>1247</v>
      </c>
    </row>
    <row r="4148" spans="10:21" x14ac:dyDescent="0.25">
      <c r="J4148" s="37">
        <v>43315</v>
      </c>
      <c r="K4148" s="36">
        <f t="shared" si="320"/>
        <v>2018</v>
      </c>
      <c r="L4148" s="36" t="str">
        <f t="shared" si="321"/>
        <v>August</v>
      </c>
      <c r="M4148" s="36">
        <f t="shared" si="322"/>
        <v>31</v>
      </c>
      <c r="N4148" s="36">
        <f t="shared" si="323"/>
        <v>3</v>
      </c>
      <c r="O4148" s="36" t="str">
        <f t="shared" si="324"/>
        <v>201831</v>
      </c>
      <c r="P4148" s="36" t="str">
        <f>CONCATENATE(K4148,MONTH(ExpensesDBTable[[#This Row],[Date]]))</f>
        <v>20188</v>
      </c>
      <c r="Q4148" s="36" t="s">
        <v>182</v>
      </c>
      <c r="R4148" s="36" t="s">
        <v>14</v>
      </c>
      <c r="S4148" s="38">
        <v>12.8</v>
      </c>
      <c r="T4148" s="36" t="s">
        <v>100</v>
      </c>
      <c r="U4148" s="36" t="s">
        <v>3338</v>
      </c>
    </row>
    <row r="4149" spans="10:21" x14ac:dyDescent="0.25">
      <c r="J4149" s="37">
        <v>43315</v>
      </c>
      <c r="K4149" s="36">
        <f t="shared" si="320"/>
        <v>2018</v>
      </c>
      <c r="L4149" s="36" t="str">
        <f t="shared" si="321"/>
        <v>August</v>
      </c>
      <c r="M4149" s="36">
        <f t="shared" si="322"/>
        <v>31</v>
      </c>
      <c r="N4149" s="36">
        <f t="shared" si="323"/>
        <v>3</v>
      </c>
      <c r="O4149" s="36" t="str">
        <f t="shared" si="324"/>
        <v>201831</v>
      </c>
      <c r="P4149" s="36" t="str">
        <f>CONCATENATE(K4149,MONTH(ExpensesDBTable[[#This Row],[Date]]))</f>
        <v>20188</v>
      </c>
      <c r="Q4149" s="36" t="s">
        <v>108</v>
      </c>
      <c r="R4149" s="36" t="s">
        <v>14</v>
      </c>
      <c r="S4149" s="38">
        <v>4.09</v>
      </c>
      <c r="T4149" s="36" t="s">
        <v>100</v>
      </c>
      <c r="U4149" s="36" t="s">
        <v>3339</v>
      </c>
    </row>
    <row r="4150" spans="10:21" x14ac:dyDescent="0.25">
      <c r="J4150" s="37">
        <v>43315</v>
      </c>
      <c r="K4150" s="36">
        <f t="shared" si="320"/>
        <v>2018</v>
      </c>
      <c r="L4150" s="36" t="str">
        <f t="shared" si="321"/>
        <v>August</v>
      </c>
      <c r="M4150" s="36">
        <f t="shared" si="322"/>
        <v>31</v>
      </c>
      <c r="N4150" s="36">
        <f t="shared" si="323"/>
        <v>3</v>
      </c>
      <c r="O4150" s="36" t="str">
        <f t="shared" si="324"/>
        <v>201831</v>
      </c>
      <c r="P4150" s="36" t="str">
        <f>CONCATENATE(K4150,MONTH(ExpensesDBTable[[#This Row],[Date]]))</f>
        <v>20188</v>
      </c>
      <c r="Q4150" s="36" t="s">
        <v>182</v>
      </c>
      <c r="R4150" s="36" t="s">
        <v>14</v>
      </c>
      <c r="S4150" s="38">
        <v>6.65</v>
      </c>
      <c r="T4150" s="36" t="s">
        <v>100</v>
      </c>
      <c r="U4150" s="36" t="s">
        <v>1085</v>
      </c>
    </row>
    <row r="4151" spans="10:21" x14ac:dyDescent="0.25">
      <c r="J4151" s="37">
        <v>43316</v>
      </c>
      <c r="K4151" s="36">
        <f t="shared" si="320"/>
        <v>2018</v>
      </c>
      <c r="L4151" s="36" t="str">
        <f t="shared" si="321"/>
        <v>August</v>
      </c>
      <c r="M4151" s="36">
        <f t="shared" si="322"/>
        <v>31</v>
      </c>
      <c r="N4151" s="36">
        <f t="shared" si="323"/>
        <v>4</v>
      </c>
      <c r="O4151" s="36" t="str">
        <f t="shared" si="324"/>
        <v>201831</v>
      </c>
      <c r="P4151" s="36" t="str">
        <f>CONCATENATE(K4151,MONTH(ExpensesDBTable[[#This Row],[Date]]))</f>
        <v>20188</v>
      </c>
      <c r="Q4151" s="36" t="s">
        <v>182</v>
      </c>
      <c r="R4151" s="36" t="s">
        <v>14</v>
      </c>
      <c r="S4151" s="38">
        <v>5.4</v>
      </c>
      <c r="T4151" s="36" t="s">
        <v>100</v>
      </c>
      <c r="U4151" s="36" t="s">
        <v>3340</v>
      </c>
    </row>
    <row r="4152" spans="10:21" x14ac:dyDescent="0.25">
      <c r="J4152" s="37">
        <v>43317</v>
      </c>
      <c r="K4152" s="36">
        <f t="shared" si="320"/>
        <v>2018</v>
      </c>
      <c r="L4152" s="36" t="str">
        <f t="shared" si="321"/>
        <v>August</v>
      </c>
      <c r="M4152" s="36">
        <f t="shared" si="322"/>
        <v>31</v>
      </c>
      <c r="N4152" s="36">
        <f t="shared" si="323"/>
        <v>5</v>
      </c>
      <c r="O4152" s="36" t="str">
        <f t="shared" si="324"/>
        <v>201831</v>
      </c>
      <c r="P4152" s="36" t="str">
        <f>CONCATENATE(K4152,MONTH(ExpensesDBTable[[#This Row],[Date]]))</f>
        <v>20188</v>
      </c>
      <c r="Q4152" s="36" t="s">
        <v>155</v>
      </c>
      <c r="R4152" s="36" t="s">
        <v>13</v>
      </c>
      <c r="S4152" s="38">
        <v>23</v>
      </c>
      <c r="T4152" s="36" t="s">
        <v>100</v>
      </c>
      <c r="U4152" s="36" t="s">
        <v>3341</v>
      </c>
    </row>
    <row r="4153" spans="10:21" x14ac:dyDescent="0.25">
      <c r="J4153" s="37">
        <v>43317</v>
      </c>
      <c r="K4153" s="36">
        <f t="shared" si="320"/>
        <v>2018</v>
      </c>
      <c r="L4153" s="36" t="str">
        <f t="shared" si="321"/>
        <v>August</v>
      </c>
      <c r="M4153" s="36">
        <f t="shared" si="322"/>
        <v>31</v>
      </c>
      <c r="N4153" s="36">
        <f t="shared" si="323"/>
        <v>5</v>
      </c>
      <c r="O4153" s="36" t="str">
        <f t="shared" si="324"/>
        <v>201831</v>
      </c>
      <c r="P4153" s="36" t="str">
        <f>CONCATENATE(K4153,MONTH(ExpensesDBTable[[#This Row],[Date]]))</f>
        <v>20188</v>
      </c>
      <c r="Q4153" s="36" t="s">
        <v>108</v>
      </c>
      <c r="R4153" s="36" t="s">
        <v>14</v>
      </c>
      <c r="S4153" s="38">
        <v>13.89</v>
      </c>
      <c r="T4153" s="36" t="s">
        <v>100</v>
      </c>
      <c r="U4153" s="36" t="s">
        <v>3342</v>
      </c>
    </row>
    <row r="4154" spans="10:21" x14ac:dyDescent="0.25">
      <c r="J4154" s="37">
        <v>43317</v>
      </c>
      <c r="K4154" s="36">
        <f t="shared" si="320"/>
        <v>2018</v>
      </c>
      <c r="L4154" s="36" t="str">
        <f t="shared" si="321"/>
        <v>August</v>
      </c>
      <c r="M4154" s="36">
        <f t="shared" si="322"/>
        <v>31</v>
      </c>
      <c r="N4154" s="36">
        <f t="shared" si="323"/>
        <v>5</v>
      </c>
      <c r="O4154" s="36" t="str">
        <f t="shared" si="324"/>
        <v>201831</v>
      </c>
      <c r="P4154" s="36" t="str">
        <f>CONCATENATE(K4154,MONTH(ExpensesDBTable[[#This Row],[Date]]))</f>
        <v>20188</v>
      </c>
      <c r="Q4154" s="36" t="s">
        <v>182</v>
      </c>
      <c r="R4154" s="36" t="s">
        <v>14</v>
      </c>
      <c r="S4154" s="38">
        <v>16.38</v>
      </c>
      <c r="T4154" s="36" t="s">
        <v>100</v>
      </c>
      <c r="U4154" s="36" t="s">
        <v>1085</v>
      </c>
    </row>
    <row r="4155" spans="10:21" x14ac:dyDescent="0.25">
      <c r="J4155" s="37">
        <v>43317</v>
      </c>
      <c r="K4155" s="36">
        <f t="shared" si="320"/>
        <v>2018</v>
      </c>
      <c r="L4155" s="36" t="str">
        <f t="shared" si="321"/>
        <v>August</v>
      </c>
      <c r="M4155" s="36">
        <f t="shared" si="322"/>
        <v>31</v>
      </c>
      <c r="N4155" s="36">
        <f t="shared" si="323"/>
        <v>5</v>
      </c>
      <c r="O4155" s="36" t="str">
        <f t="shared" si="324"/>
        <v>201831</v>
      </c>
      <c r="P4155" s="36" t="str">
        <f>CONCATENATE(K4155,MONTH(ExpensesDBTable[[#This Row],[Date]]))</f>
        <v>20188</v>
      </c>
      <c r="Q4155" s="36" t="s">
        <v>130</v>
      </c>
      <c r="R4155" s="36" t="s">
        <v>14</v>
      </c>
      <c r="S4155" s="38">
        <v>8.5</v>
      </c>
      <c r="T4155" s="36" t="s">
        <v>100</v>
      </c>
      <c r="U4155" s="36" t="s">
        <v>1466</v>
      </c>
    </row>
    <row r="4156" spans="10:21" x14ac:dyDescent="0.25">
      <c r="J4156" s="37">
        <v>43318</v>
      </c>
      <c r="K4156" s="36">
        <f t="shared" si="320"/>
        <v>2018</v>
      </c>
      <c r="L4156" s="36" t="str">
        <f t="shared" si="321"/>
        <v>August</v>
      </c>
      <c r="M4156" s="36">
        <f t="shared" si="322"/>
        <v>32</v>
      </c>
      <c r="N4156" s="36">
        <f t="shared" si="323"/>
        <v>6</v>
      </c>
      <c r="O4156" s="36" t="str">
        <f t="shared" si="324"/>
        <v>201832</v>
      </c>
      <c r="P4156" s="36" t="str">
        <f>CONCATENATE(K4156,MONTH(ExpensesDBTable[[#This Row],[Date]]))</f>
        <v>20188</v>
      </c>
      <c r="Q4156" s="36" t="s">
        <v>3201</v>
      </c>
      <c r="R4156" s="36" t="s">
        <v>17</v>
      </c>
      <c r="S4156" s="38">
        <v>118.8</v>
      </c>
      <c r="T4156" s="36" t="s">
        <v>106</v>
      </c>
      <c r="U4156" s="36" t="s">
        <v>1818</v>
      </c>
    </row>
    <row r="4157" spans="10:21" x14ac:dyDescent="0.25">
      <c r="J4157" s="37">
        <v>43318</v>
      </c>
      <c r="K4157" s="36">
        <f t="shared" si="320"/>
        <v>2018</v>
      </c>
      <c r="L4157" s="36" t="str">
        <f t="shared" si="321"/>
        <v>August</v>
      </c>
      <c r="M4157" s="36">
        <f t="shared" si="322"/>
        <v>32</v>
      </c>
      <c r="N4157" s="36">
        <f t="shared" si="323"/>
        <v>6</v>
      </c>
      <c r="O4157" s="36" t="str">
        <f t="shared" si="324"/>
        <v>201832</v>
      </c>
      <c r="P4157" s="36" t="str">
        <f>CONCATENATE(K4157,MONTH(ExpensesDBTable[[#This Row],[Date]]))</f>
        <v>20188</v>
      </c>
      <c r="Q4157" s="36" t="s">
        <v>105</v>
      </c>
      <c r="R4157" s="36" t="s">
        <v>18</v>
      </c>
      <c r="S4157" s="38">
        <v>2.2400000000000002</v>
      </c>
      <c r="T4157" s="36" t="s">
        <v>106</v>
      </c>
      <c r="U4157" s="36" t="s">
        <v>3343</v>
      </c>
    </row>
    <row r="4158" spans="10:21" x14ac:dyDescent="0.25">
      <c r="J4158" s="37">
        <v>43318</v>
      </c>
      <c r="K4158" s="36">
        <f t="shared" si="320"/>
        <v>2018</v>
      </c>
      <c r="L4158" s="36" t="str">
        <f t="shared" si="321"/>
        <v>August</v>
      </c>
      <c r="M4158" s="36">
        <f t="shared" si="322"/>
        <v>32</v>
      </c>
      <c r="N4158" s="36">
        <f t="shared" si="323"/>
        <v>6</v>
      </c>
      <c r="O4158" s="36" t="str">
        <f t="shared" si="324"/>
        <v>201832</v>
      </c>
      <c r="P4158" s="36" t="str">
        <f>CONCATENATE(K4158,MONTH(ExpensesDBTable[[#This Row],[Date]]))</f>
        <v>20188</v>
      </c>
      <c r="Q4158" s="36" t="s">
        <v>108</v>
      </c>
      <c r="R4158" s="36" t="s">
        <v>14</v>
      </c>
      <c r="S4158" s="38">
        <v>3.5</v>
      </c>
      <c r="T4158" s="36" t="s">
        <v>100</v>
      </c>
      <c r="U4158" s="36" t="s">
        <v>2127</v>
      </c>
    </row>
    <row r="4159" spans="10:21" x14ac:dyDescent="0.25">
      <c r="J4159" s="37">
        <v>43318</v>
      </c>
      <c r="K4159" s="36">
        <f t="shared" si="320"/>
        <v>2018</v>
      </c>
      <c r="L4159" s="36" t="str">
        <f t="shared" si="321"/>
        <v>August</v>
      </c>
      <c r="M4159" s="36">
        <f t="shared" si="322"/>
        <v>32</v>
      </c>
      <c r="N4159" s="36">
        <f t="shared" si="323"/>
        <v>6</v>
      </c>
      <c r="O4159" s="36" t="str">
        <f t="shared" si="324"/>
        <v>201832</v>
      </c>
      <c r="P4159" s="36" t="str">
        <f>CONCATENATE(K4159,MONTH(ExpensesDBTable[[#This Row],[Date]]))</f>
        <v>20188</v>
      </c>
      <c r="Q4159" s="36" t="s">
        <v>182</v>
      </c>
      <c r="R4159" s="36" t="s">
        <v>14</v>
      </c>
      <c r="S4159" s="38">
        <v>3.06</v>
      </c>
      <c r="T4159" s="36" t="s">
        <v>100</v>
      </c>
      <c r="U4159" s="36" t="s">
        <v>1085</v>
      </c>
    </row>
    <row r="4160" spans="10:21" x14ac:dyDescent="0.25">
      <c r="J4160" s="37">
        <v>43318</v>
      </c>
      <c r="K4160" s="36">
        <f t="shared" si="320"/>
        <v>2018</v>
      </c>
      <c r="L4160" s="36" t="str">
        <f t="shared" si="321"/>
        <v>August</v>
      </c>
      <c r="M4160" s="36">
        <f t="shared" si="322"/>
        <v>32</v>
      </c>
      <c r="N4160" s="36">
        <f t="shared" si="323"/>
        <v>6</v>
      </c>
      <c r="O4160" s="36" t="str">
        <f t="shared" si="324"/>
        <v>201832</v>
      </c>
      <c r="P4160" s="36" t="str">
        <f>CONCATENATE(K4160,MONTH(ExpensesDBTable[[#This Row],[Date]]))</f>
        <v>20188</v>
      </c>
      <c r="Q4160" s="36" t="s">
        <v>119</v>
      </c>
      <c r="R4160" s="36" t="s">
        <v>14</v>
      </c>
      <c r="S4160" s="38">
        <v>11</v>
      </c>
      <c r="T4160" s="36" t="s">
        <v>100</v>
      </c>
      <c r="U4160" s="36" t="s">
        <v>3344</v>
      </c>
    </row>
    <row r="4161" spans="10:21" x14ac:dyDescent="0.25">
      <c r="J4161" s="37">
        <v>43318</v>
      </c>
      <c r="K4161" s="36">
        <f t="shared" si="320"/>
        <v>2018</v>
      </c>
      <c r="L4161" s="36" t="str">
        <f t="shared" si="321"/>
        <v>August</v>
      </c>
      <c r="M4161" s="36">
        <f t="shared" si="322"/>
        <v>32</v>
      </c>
      <c r="N4161" s="36">
        <f t="shared" si="323"/>
        <v>6</v>
      </c>
      <c r="O4161" s="36" t="str">
        <f t="shared" si="324"/>
        <v>201832</v>
      </c>
      <c r="P4161" s="36" t="str">
        <f>CONCATENATE(K4161,MONTH(ExpensesDBTable[[#This Row],[Date]]))</f>
        <v>20188</v>
      </c>
      <c r="Q4161" s="36" t="s">
        <v>108</v>
      </c>
      <c r="R4161" s="36" t="s">
        <v>14</v>
      </c>
      <c r="S4161" s="38">
        <v>14.9</v>
      </c>
      <c r="T4161" s="36" t="s">
        <v>100</v>
      </c>
      <c r="U4161" s="36" t="s">
        <v>3345</v>
      </c>
    </row>
    <row r="4162" spans="10:21" x14ac:dyDescent="0.25">
      <c r="J4162" s="37">
        <v>43318</v>
      </c>
      <c r="K4162" s="36">
        <f t="shared" si="320"/>
        <v>2018</v>
      </c>
      <c r="L4162" s="36" t="str">
        <f t="shared" si="321"/>
        <v>August</v>
      </c>
      <c r="M4162" s="36">
        <f t="shared" si="322"/>
        <v>32</v>
      </c>
      <c r="N4162" s="36">
        <f t="shared" si="323"/>
        <v>6</v>
      </c>
      <c r="O4162" s="36" t="str">
        <f t="shared" si="324"/>
        <v>201832</v>
      </c>
      <c r="P4162" s="36" t="str">
        <f>CONCATENATE(K4162,MONTH(ExpensesDBTable[[#This Row],[Date]]))</f>
        <v>20188</v>
      </c>
      <c r="Q4162" s="36" t="s">
        <v>1051</v>
      </c>
      <c r="R4162" s="36" t="s">
        <v>14</v>
      </c>
      <c r="S4162" s="38">
        <v>8.61</v>
      </c>
      <c r="T4162" s="36" t="s">
        <v>100</v>
      </c>
      <c r="U4162" s="36" t="s">
        <v>3346</v>
      </c>
    </row>
    <row r="4163" spans="10:21" x14ac:dyDescent="0.25">
      <c r="J4163" s="37">
        <v>43319</v>
      </c>
      <c r="K4163" s="36">
        <f t="shared" si="320"/>
        <v>2018</v>
      </c>
      <c r="L4163" s="36" t="str">
        <f t="shared" si="321"/>
        <v>August</v>
      </c>
      <c r="M4163" s="36">
        <f t="shared" si="322"/>
        <v>32</v>
      </c>
      <c r="N4163" s="36">
        <f t="shared" si="323"/>
        <v>7</v>
      </c>
      <c r="O4163" s="36" t="str">
        <f t="shared" si="324"/>
        <v>201832</v>
      </c>
      <c r="P4163" s="36" t="str">
        <f>CONCATENATE(K4163,MONTH(ExpensesDBTable[[#This Row],[Date]]))</f>
        <v>20188</v>
      </c>
      <c r="Q4163" s="36" t="s">
        <v>1051</v>
      </c>
      <c r="R4163" s="36" t="s">
        <v>14</v>
      </c>
      <c r="S4163" s="38">
        <v>11.87</v>
      </c>
      <c r="T4163" s="36" t="s">
        <v>100</v>
      </c>
      <c r="U4163" s="36" t="s">
        <v>3347</v>
      </c>
    </row>
    <row r="4164" spans="10:21" x14ac:dyDescent="0.25">
      <c r="J4164" s="37">
        <v>43319</v>
      </c>
      <c r="K4164" s="36">
        <f t="shared" si="320"/>
        <v>2018</v>
      </c>
      <c r="L4164" s="36" t="str">
        <f t="shared" si="321"/>
        <v>August</v>
      </c>
      <c r="M4164" s="36">
        <f t="shared" si="322"/>
        <v>32</v>
      </c>
      <c r="N4164" s="36">
        <f t="shared" si="323"/>
        <v>7</v>
      </c>
      <c r="O4164" s="36" t="str">
        <f t="shared" si="324"/>
        <v>201832</v>
      </c>
      <c r="P4164" s="36" t="str">
        <f>CONCATENATE(K4164,MONTH(ExpensesDBTable[[#This Row],[Date]]))</f>
        <v>20188</v>
      </c>
      <c r="Q4164" s="36" t="s">
        <v>2848</v>
      </c>
      <c r="R4164" s="36" t="s">
        <v>23</v>
      </c>
      <c r="S4164" s="38">
        <v>89</v>
      </c>
      <c r="T4164" s="36" t="s">
        <v>106</v>
      </c>
      <c r="U4164" s="36" t="s">
        <v>3348</v>
      </c>
    </row>
    <row r="4165" spans="10:21" x14ac:dyDescent="0.25">
      <c r="J4165" s="37">
        <v>43320</v>
      </c>
      <c r="K4165" s="36">
        <f t="shared" si="320"/>
        <v>2018</v>
      </c>
      <c r="L4165" s="36" t="str">
        <f t="shared" si="321"/>
        <v>August</v>
      </c>
      <c r="M4165" s="36">
        <f t="shared" si="322"/>
        <v>32</v>
      </c>
      <c r="N4165" s="36">
        <f t="shared" si="323"/>
        <v>8</v>
      </c>
      <c r="O4165" s="36" t="str">
        <f t="shared" si="324"/>
        <v>201832</v>
      </c>
      <c r="P4165" s="36" t="str">
        <f>CONCATENATE(K4165,MONTH(ExpensesDBTable[[#This Row],[Date]]))</f>
        <v>20188</v>
      </c>
      <c r="Q4165" s="36" t="s">
        <v>119</v>
      </c>
      <c r="R4165" s="36" t="s">
        <v>14</v>
      </c>
      <c r="S4165" s="38">
        <v>9.73</v>
      </c>
      <c r="T4165" s="36" t="s">
        <v>100</v>
      </c>
      <c r="U4165" s="36" t="s">
        <v>3349</v>
      </c>
    </row>
    <row r="4166" spans="10:21" x14ac:dyDescent="0.25">
      <c r="J4166" s="37">
        <v>43320</v>
      </c>
      <c r="K4166" s="36">
        <f t="shared" si="320"/>
        <v>2018</v>
      </c>
      <c r="L4166" s="36" t="str">
        <f t="shared" si="321"/>
        <v>August</v>
      </c>
      <c r="M4166" s="36">
        <f t="shared" si="322"/>
        <v>32</v>
      </c>
      <c r="N4166" s="36">
        <f t="shared" si="323"/>
        <v>8</v>
      </c>
      <c r="O4166" s="36" t="str">
        <f t="shared" si="324"/>
        <v>201832</v>
      </c>
      <c r="P4166" s="36" t="str">
        <f>CONCATENATE(K4166,MONTH(ExpensesDBTable[[#This Row],[Date]]))</f>
        <v>20188</v>
      </c>
      <c r="Q4166" s="36" t="s">
        <v>182</v>
      </c>
      <c r="R4166" s="36" t="s">
        <v>14</v>
      </c>
      <c r="S4166" s="38">
        <v>6.09</v>
      </c>
      <c r="T4166" s="36" t="s">
        <v>100</v>
      </c>
      <c r="U4166" s="36" t="s">
        <v>1085</v>
      </c>
    </row>
    <row r="4167" spans="10:21" x14ac:dyDescent="0.25">
      <c r="J4167" s="37">
        <v>43320</v>
      </c>
      <c r="K4167" s="36">
        <f t="shared" si="320"/>
        <v>2018</v>
      </c>
      <c r="L4167" s="36" t="str">
        <f t="shared" si="321"/>
        <v>August</v>
      </c>
      <c r="M4167" s="36">
        <f t="shared" si="322"/>
        <v>32</v>
      </c>
      <c r="N4167" s="36">
        <f t="shared" si="323"/>
        <v>8</v>
      </c>
      <c r="O4167" s="36" t="str">
        <f t="shared" si="324"/>
        <v>201832</v>
      </c>
      <c r="P4167" s="36" t="str">
        <f>CONCATENATE(K4167,MONTH(ExpensesDBTable[[#This Row],[Date]]))</f>
        <v>20188</v>
      </c>
      <c r="Q4167" s="36" t="s">
        <v>108</v>
      </c>
      <c r="R4167" s="36" t="s">
        <v>14</v>
      </c>
      <c r="S4167" s="38">
        <v>12.25</v>
      </c>
      <c r="T4167" s="36" t="s">
        <v>100</v>
      </c>
      <c r="U4167" s="36" t="s">
        <v>3350</v>
      </c>
    </row>
    <row r="4168" spans="10:21" x14ac:dyDescent="0.25">
      <c r="J4168" s="37">
        <v>43320</v>
      </c>
      <c r="K4168" s="36">
        <f t="shared" si="320"/>
        <v>2018</v>
      </c>
      <c r="L4168" s="36" t="str">
        <f t="shared" si="321"/>
        <v>August</v>
      </c>
      <c r="M4168" s="36">
        <f t="shared" si="322"/>
        <v>32</v>
      </c>
      <c r="N4168" s="36">
        <f t="shared" si="323"/>
        <v>8</v>
      </c>
      <c r="O4168" s="36" t="str">
        <f t="shared" si="324"/>
        <v>201832</v>
      </c>
      <c r="P4168" s="36" t="str">
        <f>CONCATENATE(K4168,MONTH(ExpensesDBTable[[#This Row],[Date]]))</f>
        <v>20188</v>
      </c>
      <c r="Q4168" s="36" t="s">
        <v>3111</v>
      </c>
      <c r="R4168" s="36" t="s">
        <v>18</v>
      </c>
      <c r="S4168" s="38">
        <v>59.9</v>
      </c>
      <c r="T4168" s="36" t="s">
        <v>106</v>
      </c>
      <c r="U4168" s="36" t="s">
        <v>589</v>
      </c>
    </row>
    <row r="4169" spans="10:21" x14ac:dyDescent="0.25">
      <c r="J4169" s="37">
        <v>43321</v>
      </c>
      <c r="K4169" s="36">
        <f t="shared" si="320"/>
        <v>2018</v>
      </c>
      <c r="L4169" s="36" t="str">
        <f t="shared" si="321"/>
        <v>August</v>
      </c>
      <c r="M4169" s="36">
        <f t="shared" si="322"/>
        <v>32</v>
      </c>
      <c r="N4169" s="36">
        <f t="shared" si="323"/>
        <v>9</v>
      </c>
      <c r="O4169" s="36" t="str">
        <f t="shared" si="324"/>
        <v>201832</v>
      </c>
      <c r="P4169" s="36" t="str">
        <f>CONCATENATE(K4169,MONTH(ExpensesDBTable[[#This Row],[Date]]))</f>
        <v>20188</v>
      </c>
      <c r="Q4169" s="36" t="s">
        <v>119</v>
      </c>
      <c r="R4169" s="36" t="s">
        <v>14</v>
      </c>
      <c r="S4169" s="38">
        <v>6.5</v>
      </c>
      <c r="T4169" s="36" t="s">
        <v>100</v>
      </c>
      <c r="U4169" s="36" t="s">
        <v>3351</v>
      </c>
    </row>
    <row r="4170" spans="10:21" x14ac:dyDescent="0.25">
      <c r="J4170" s="37">
        <v>43321</v>
      </c>
      <c r="K4170" s="36">
        <f t="shared" si="320"/>
        <v>2018</v>
      </c>
      <c r="L4170" s="36" t="str">
        <f t="shared" si="321"/>
        <v>August</v>
      </c>
      <c r="M4170" s="36">
        <f t="shared" si="322"/>
        <v>32</v>
      </c>
      <c r="N4170" s="36">
        <f t="shared" si="323"/>
        <v>9</v>
      </c>
      <c r="O4170" s="36" t="str">
        <f t="shared" si="324"/>
        <v>201832</v>
      </c>
      <c r="P4170" s="36" t="str">
        <f>CONCATENATE(K4170,MONTH(ExpensesDBTable[[#This Row],[Date]]))</f>
        <v>20188</v>
      </c>
      <c r="Q4170" s="36" t="s">
        <v>1051</v>
      </c>
      <c r="R4170" s="36" t="s">
        <v>14</v>
      </c>
      <c r="S4170" s="38">
        <v>5.7</v>
      </c>
      <c r="T4170" s="36" t="s">
        <v>100</v>
      </c>
      <c r="U4170" s="36" t="s">
        <v>3352</v>
      </c>
    </row>
    <row r="4171" spans="10:21" x14ac:dyDescent="0.25">
      <c r="J4171" s="37">
        <v>43321</v>
      </c>
      <c r="K4171" s="36">
        <f t="shared" ref="K4171:K4234" si="325">YEAR(J4171)</f>
        <v>2018</v>
      </c>
      <c r="L4171" s="36" t="str">
        <f t="shared" ref="L4171:L4234" si="326">TEXT(DATE(1,MONTH(J4171),1),"MMMM")</f>
        <v>August</v>
      </c>
      <c r="M4171" s="36">
        <f t="shared" ref="M4171:M4234" si="327">WEEKNUM(J4171,2)</f>
        <v>32</v>
      </c>
      <c r="N4171" s="36">
        <f t="shared" ref="N4171:N4234" si="328">DAY(J4171)</f>
        <v>9</v>
      </c>
      <c r="O4171" s="36" t="str">
        <f t="shared" ref="O4171:O4234" si="329">CONCATENATE(K4171,M4171)</f>
        <v>201832</v>
      </c>
      <c r="P4171" s="36" t="str">
        <f>CONCATENATE(K4171,MONTH(ExpensesDBTable[[#This Row],[Date]]))</f>
        <v>20188</v>
      </c>
      <c r="Q4171" s="36" t="s">
        <v>182</v>
      </c>
      <c r="R4171" s="36" t="s">
        <v>14</v>
      </c>
      <c r="S4171" s="38">
        <v>5</v>
      </c>
      <c r="T4171" s="36" t="s">
        <v>100</v>
      </c>
      <c r="U4171" s="36" t="s">
        <v>3309</v>
      </c>
    </row>
    <row r="4172" spans="10:21" x14ac:dyDescent="0.25">
      <c r="J4172" s="37">
        <v>43322</v>
      </c>
      <c r="K4172" s="36">
        <f t="shared" si="325"/>
        <v>2018</v>
      </c>
      <c r="L4172" s="36" t="str">
        <f t="shared" si="326"/>
        <v>August</v>
      </c>
      <c r="M4172" s="36">
        <f t="shared" si="327"/>
        <v>32</v>
      </c>
      <c r="N4172" s="36">
        <f t="shared" si="328"/>
        <v>10</v>
      </c>
      <c r="O4172" s="36" t="str">
        <f t="shared" si="329"/>
        <v>201832</v>
      </c>
      <c r="P4172" s="36" t="str">
        <f>CONCATENATE(K4172,MONTH(ExpensesDBTable[[#This Row],[Date]]))</f>
        <v>20188</v>
      </c>
      <c r="Q4172" s="36" t="s">
        <v>119</v>
      </c>
      <c r="R4172" s="36" t="s">
        <v>14</v>
      </c>
      <c r="S4172" s="38">
        <v>16.27</v>
      </c>
      <c r="T4172" s="36" t="s">
        <v>100</v>
      </c>
      <c r="U4172" s="36" t="s">
        <v>3353</v>
      </c>
    </row>
    <row r="4173" spans="10:21" x14ac:dyDescent="0.25">
      <c r="J4173" s="37">
        <v>43323</v>
      </c>
      <c r="K4173" s="36">
        <f t="shared" si="325"/>
        <v>2018</v>
      </c>
      <c r="L4173" s="36" t="str">
        <f t="shared" si="326"/>
        <v>August</v>
      </c>
      <c r="M4173" s="36">
        <f t="shared" si="327"/>
        <v>32</v>
      </c>
      <c r="N4173" s="36">
        <f t="shared" si="328"/>
        <v>11</v>
      </c>
      <c r="O4173" s="36" t="str">
        <f t="shared" si="329"/>
        <v>201832</v>
      </c>
      <c r="P4173" s="36" t="str">
        <f>CONCATENATE(K4173,MONTH(ExpensesDBTable[[#This Row],[Date]]))</f>
        <v>20188</v>
      </c>
      <c r="Q4173" s="36" t="s">
        <v>1051</v>
      </c>
      <c r="R4173" s="36" t="s">
        <v>14</v>
      </c>
      <c r="S4173" s="38">
        <v>17.690000000000001</v>
      </c>
      <c r="T4173" s="36" t="s">
        <v>100</v>
      </c>
      <c r="U4173" s="36" t="s">
        <v>3354</v>
      </c>
    </row>
    <row r="4174" spans="10:21" x14ac:dyDescent="0.25">
      <c r="J4174" s="37">
        <v>43323</v>
      </c>
      <c r="K4174" s="36">
        <f t="shared" si="325"/>
        <v>2018</v>
      </c>
      <c r="L4174" s="36" t="str">
        <f t="shared" si="326"/>
        <v>August</v>
      </c>
      <c r="M4174" s="36">
        <f t="shared" si="327"/>
        <v>32</v>
      </c>
      <c r="N4174" s="36">
        <f t="shared" si="328"/>
        <v>11</v>
      </c>
      <c r="O4174" s="36" t="str">
        <f t="shared" si="329"/>
        <v>201832</v>
      </c>
      <c r="P4174" s="36" t="str">
        <f>CONCATENATE(K4174,MONTH(ExpensesDBTable[[#This Row],[Date]]))</f>
        <v>20188</v>
      </c>
      <c r="Q4174" s="36" t="s">
        <v>182</v>
      </c>
      <c r="R4174" s="36" t="s">
        <v>18</v>
      </c>
      <c r="S4174" s="38">
        <v>111.92</v>
      </c>
      <c r="T4174" s="36" t="s">
        <v>106</v>
      </c>
      <c r="U4174" s="36" t="s">
        <v>3355</v>
      </c>
    </row>
    <row r="4175" spans="10:21" x14ac:dyDescent="0.25">
      <c r="J4175" s="37">
        <v>43323</v>
      </c>
      <c r="K4175" s="36">
        <f t="shared" si="325"/>
        <v>2018</v>
      </c>
      <c r="L4175" s="36" t="str">
        <f t="shared" si="326"/>
        <v>August</v>
      </c>
      <c r="M4175" s="36">
        <f t="shared" si="327"/>
        <v>32</v>
      </c>
      <c r="N4175" s="36">
        <f t="shared" si="328"/>
        <v>11</v>
      </c>
      <c r="O4175" s="36" t="str">
        <f t="shared" si="329"/>
        <v>201832</v>
      </c>
      <c r="P4175" s="36" t="str">
        <f>CONCATENATE(K4175,MONTH(ExpensesDBTable[[#This Row],[Date]]))</f>
        <v>20188</v>
      </c>
      <c r="Q4175" s="36" t="s">
        <v>108</v>
      </c>
      <c r="R4175" s="36" t="s">
        <v>14</v>
      </c>
      <c r="S4175" s="38">
        <v>6</v>
      </c>
      <c r="T4175" s="36" t="s">
        <v>100</v>
      </c>
      <c r="U4175" s="36" t="s">
        <v>3356</v>
      </c>
    </row>
    <row r="4176" spans="10:21" x14ac:dyDescent="0.25">
      <c r="J4176" s="37">
        <v>43323</v>
      </c>
      <c r="K4176" s="36">
        <f t="shared" si="325"/>
        <v>2018</v>
      </c>
      <c r="L4176" s="36" t="str">
        <f t="shared" si="326"/>
        <v>August</v>
      </c>
      <c r="M4176" s="36">
        <f t="shared" si="327"/>
        <v>32</v>
      </c>
      <c r="N4176" s="36">
        <f t="shared" si="328"/>
        <v>11</v>
      </c>
      <c r="O4176" s="36" t="str">
        <f t="shared" si="329"/>
        <v>201832</v>
      </c>
      <c r="P4176" s="36" t="str">
        <f>CONCATENATE(K4176,MONTH(ExpensesDBTable[[#This Row],[Date]]))</f>
        <v>20188</v>
      </c>
      <c r="Q4176" s="36" t="s">
        <v>182</v>
      </c>
      <c r="R4176" s="36" t="s">
        <v>14</v>
      </c>
      <c r="S4176" s="38">
        <v>13.54</v>
      </c>
      <c r="T4176" s="36" t="s">
        <v>100</v>
      </c>
      <c r="U4176" s="36" t="s">
        <v>1085</v>
      </c>
    </row>
    <row r="4177" spans="10:21" x14ac:dyDescent="0.25">
      <c r="J4177" s="37">
        <v>43324</v>
      </c>
      <c r="K4177" s="36">
        <f t="shared" si="325"/>
        <v>2018</v>
      </c>
      <c r="L4177" s="36" t="str">
        <f t="shared" si="326"/>
        <v>August</v>
      </c>
      <c r="M4177" s="36">
        <f t="shared" si="327"/>
        <v>32</v>
      </c>
      <c r="N4177" s="36">
        <f t="shared" si="328"/>
        <v>12</v>
      </c>
      <c r="O4177" s="36" t="str">
        <f t="shared" si="329"/>
        <v>201832</v>
      </c>
      <c r="P4177" s="36" t="str">
        <f>CONCATENATE(K4177,MONTH(ExpensesDBTable[[#This Row],[Date]]))</f>
        <v>20188</v>
      </c>
      <c r="Q4177" s="36" t="s">
        <v>108</v>
      </c>
      <c r="R4177" s="36" t="s">
        <v>14</v>
      </c>
      <c r="S4177" s="38">
        <v>30.62</v>
      </c>
      <c r="T4177" s="36" t="s">
        <v>100</v>
      </c>
      <c r="U4177" s="36" t="s">
        <v>3357</v>
      </c>
    </row>
    <row r="4178" spans="10:21" x14ac:dyDescent="0.25">
      <c r="J4178" s="37">
        <v>43324</v>
      </c>
      <c r="K4178" s="36">
        <f t="shared" si="325"/>
        <v>2018</v>
      </c>
      <c r="L4178" s="36" t="str">
        <f t="shared" si="326"/>
        <v>August</v>
      </c>
      <c r="M4178" s="36">
        <f t="shared" si="327"/>
        <v>32</v>
      </c>
      <c r="N4178" s="36">
        <f t="shared" si="328"/>
        <v>12</v>
      </c>
      <c r="O4178" s="36" t="str">
        <f t="shared" si="329"/>
        <v>201832</v>
      </c>
      <c r="P4178" s="36" t="str">
        <f>CONCATENATE(K4178,MONTH(ExpensesDBTable[[#This Row],[Date]]))</f>
        <v>20188</v>
      </c>
      <c r="Q4178" s="36" t="s">
        <v>182</v>
      </c>
      <c r="R4178" s="36" t="s">
        <v>16</v>
      </c>
      <c r="S4178" s="38">
        <v>39.979999999999997</v>
      </c>
      <c r="T4178" s="36" t="s">
        <v>106</v>
      </c>
      <c r="U4178" s="36" t="s">
        <v>3358</v>
      </c>
    </row>
    <row r="4179" spans="10:21" x14ac:dyDescent="0.25">
      <c r="J4179" s="37">
        <v>43324</v>
      </c>
      <c r="K4179" s="36">
        <f t="shared" si="325"/>
        <v>2018</v>
      </c>
      <c r="L4179" s="36" t="str">
        <f t="shared" si="326"/>
        <v>August</v>
      </c>
      <c r="M4179" s="36">
        <f t="shared" si="327"/>
        <v>32</v>
      </c>
      <c r="N4179" s="36">
        <f t="shared" si="328"/>
        <v>12</v>
      </c>
      <c r="O4179" s="36" t="str">
        <f t="shared" si="329"/>
        <v>201832</v>
      </c>
      <c r="P4179" s="36" t="str">
        <f>CONCATENATE(K4179,MONTH(ExpensesDBTable[[#This Row],[Date]]))</f>
        <v>20188</v>
      </c>
      <c r="Q4179" s="36" t="s">
        <v>3111</v>
      </c>
      <c r="R4179" s="36" t="s">
        <v>18</v>
      </c>
      <c r="S4179" s="38">
        <v>75.849999999999994</v>
      </c>
      <c r="T4179" s="36" t="s">
        <v>106</v>
      </c>
      <c r="U4179" s="36" t="s">
        <v>3359</v>
      </c>
    </row>
    <row r="4180" spans="10:21" x14ac:dyDescent="0.25">
      <c r="J4180" s="37">
        <v>43324</v>
      </c>
      <c r="K4180" s="36">
        <f t="shared" si="325"/>
        <v>2018</v>
      </c>
      <c r="L4180" s="36" t="str">
        <f t="shared" si="326"/>
        <v>August</v>
      </c>
      <c r="M4180" s="36">
        <f t="shared" si="327"/>
        <v>32</v>
      </c>
      <c r="N4180" s="36">
        <f t="shared" si="328"/>
        <v>12</v>
      </c>
      <c r="O4180" s="36" t="str">
        <f t="shared" si="329"/>
        <v>201832</v>
      </c>
      <c r="P4180" s="36" t="str">
        <f>CONCATENATE(K4180,MONTH(ExpensesDBTable[[#This Row],[Date]]))</f>
        <v>20188</v>
      </c>
      <c r="Q4180" s="36" t="s">
        <v>105</v>
      </c>
      <c r="R4180" s="36" t="s">
        <v>18</v>
      </c>
      <c r="S4180" s="38">
        <v>8.4499999999999993</v>
      </c>
      <c r="T4180" s="36" t="s">
        <v>106</v>
      </c>
      <c r="U4180" s="36" t="s">
        <v>3360</v>
      </c>
    </row>
    <row r="4181" spans="10:21" x14ac:dyDescent="0.25">
      <c r="J4181" s="37">
        <v>43325</v>
      </c>
      <c r="K4181" s="36">
        <f t="shared" si="325"/>
        <v>2018</v>
      </c>
      <c r="L4181" s="36" t="str">
        <f t="shared" si="326"/>
        <v>August</v>
      </c>
      <c r="M4181" s="36">
        <f t="shared" si="327"/>
        <v>33</v>
      </c>
      <c r="N4181" s="36">
        <f t="shared" si="328"/>
        <v>13</v>
      </c>
      <c r="O4181" s="36" t="str">
        <f t="shared" si="329"/>
        <v>201833</v>
      </c>
      <c r="P4181" s="36" t="str">
        <f>CONCATENATE(K4181,MONTH(ExpensesDBTable[[#This Row],[Date]]))</f>
        <v>20188</v>
      </c>
      <c r="Q4181" s="36" t="s">
        <v>2141</v>
      </c>
      <c r="R4181" s="36" t="s">
        <v>22</v>
      </c>
      <c r="S4181" s="38">
        <v>6676.5</v>
      </c>
      <c r="T4181" s="36" t="s">
        <v>106</v>
      </c>
      <c r="U4181" s="36" t="s">
        <v>3361</v>
      </c>
    </row>
    <row r="4182" spans="10:21" x14ac:dyDescent="0.25">
      <c r="J4182" s="37">
        <v>43325</v>
      </c>
      <c r="K4182" s="36">
        <f t="shared" si="325"/>
        <v>2018</v>
      </c>
      <c r="L4182" s="36" t="str">
        <f t="shared" si="326"/>
        <v>August</v>
      </c>
      <c r="M4182" s="36">
        <f t="shared" si="327"/>
        <v>33</v>
      </c>
      <c r="N4182" s="36">
        <f t="shared" si="328"/>
        <v>13</v>
      </c>
      <c r="O4182" s="36" t="str">
        <f t="shared" si="329"/>
        <v>201833</v>
      </c>
      <c r="P4182" s="36" t="str">
        <f>CONCATENATE(K4182,MONTH(ExpensesDBTable[[#This Row],[Date]]))</f>
        <v>20188</v>
      </c>
      <c r="Q4182" s="36" t="s">
        <v>108</v>
      </c>
      <c r="R4182" s="36" t="s">
        <v>14</v>
      </c>
      <c r="S4182" s="38">
        <v>8.35</v>
      </c>
      <c r="T4182" s="36" t="s">
        <v>100</v>
      </c>
      <c r="U4182" s="36" t="s">
        <v>3362</v>
      </c>
    </row>
    <row r="4183" spans="10:21" x14ac:dyDescent="0.25">
      <c r="J4183" s="37">
        <v>43325</v>
      </c>
      <c r="K4183" s="36">
        <f t="shared" si="325"/>
        <v>2018</v>
      </c>
      <c r="L4183" s="36" t="str">
        <f t="shared" si="326"/>
        <v>August</v>
      </c>
      <c r="M4183" s="36">
        <f t="shared" si="327"/>
        <v>33</v>
      </c>
      <c r="N4183" s="36">
        <f t="shared" si="328"/>
        <v>13</v>
      </c>
      <c r="O4183" s="36" t="str">
        <f t="shared" si="329"/>
        <v>201833</v>
      </c>
      <c r="P4183" s="36" t="str">
        <f>CONCATENATE(K4183,MONTH(ExpensesDBTable[[#This Row],[Date]]))</f>
        <v>20188</v>
      </c>
      <c r="Q4183" s="36" t="s">
        <v>182</v>
      </c>
      <c r="R4183" s="36" t="s">
        <v>14</v>
      </c>
      <c r="S4183" s="38">
        <v>11.21</v>
      </c>
      <c r="T4183" s="36" t="s">
        <v>100</v>
      </c>
      <c r="U4183" s="36" t="s">
        <v>1085</v>
      </c>
    </row>
    <row r="4184" spans="10:21" x14ac:dyDescent="0.25">
      <c r="J4184" s="37">
        <v>43325</v>
      </c>
      <c r="K4184" s="36">
        <f t="shared" si="325"/>
        <v>2018</v>
      </c>
      <c r="L4184" s="36" t="str">
        <f t="shared" si="326"/>
        <v>August</v>
      </c>
      <c r="M4184" s="36">
        <f t="shared" si="327"/>
        <v>33</v>
      </c>
      <c r="N4184" s="36">
        <f t="shared" si="328"/>
        <v>13</v>
      </c>
      <c r="O4184" s="36" t="str">
        <f t="shared" si="329"/>
        <v>201833</v>
      </c>
      <c r="P4184" s="36" t="str">
        <f>CONCATENATE(K4184,MONTH(ExpensesDBTable[[#This Row],[Date]]))</f>
        <v>20188</v>
      </c>
      <c r="Q4184" s="36" t="s">
        <v>1051</v>
      </c>
      <c r="R4184" s="36" t="s">
        <v>14</v>
      </c>
      <c r="S4184" s="38">
        <v>10.199999999999999</v>
      </c>
      <c r="T4184" s="36" t="s">
        <v>100</v>
      </c>
      <c r="U4184" s="36" t="s">
        <v>3363</v>
      </c>
    </row>
    <row r="4185" spans="10:21" x14ac:dyDescent="0.25">
      <c r="J4185" s="37">
        <v>43325</v>
      </c>
      <c r="K4185" s="36">
        <f t="shared" si="325"/>
        <v>2018</v>
      </c>
      <c r="L4185" s="36" t="str">
        <f t="shared" si="326"/>
        <v>August</v>
      </c>
      <c r="M4185" s="36">
        <f t="shared" si="327"/>
        <v>33</v>
      </c>
      <c r="N4185" s="36">
        <f t="shared" si="328"/>
        <v>13</v>
      </c>
      <c r="O4185" s="36" t="str">
        <f t="shared" si="329"/>
        <v>201833</v>
      </c>
      <c r="P4185" s="36" t="str">
        <f>CONCATENATE(K4185,MONTH(ExpensesDBTable[[#This Row],[Date]]))</f>
        <v>20188</v>
      </c>
      <c r="Q4185" s="36" t="s">
        <v>119</v>
      </c>
      <c r="R4185" s="36" t="s">
        <v>14</v>
      </c>
      <c r="S4185" s="38">
        <v>10.26</v>
      </c>
      <c r="T4185" s="36" t="s">
        <v>100</v>
      </c>
      <c r="U4185" s="36" t="s">
        <v>2249</v>
      </c>
    </row>
    <row r="4186" spans="10:21" x14ac:dyDescent="0.25">
      <c r="J4186" s="37">
        <v>43325</v>
      </c>
      <c r="K4186" s="36">
        <f t="shared" si="325"/>
        <v>2018</v>
      </c>
      <c r="L4186" s="36" t="str">
        <f t="shared" si="326"/>
        <v>August</v>
      </c>
      <c r="M4186" s="36">
        <f t="shared" si="327"/>
        <v>33</v>
      </c>
      <c r="N4186" s="36">
        <f t="shared" si="328"/>
        <v>13</v>
      </c>
      <c r="O4186" s="36" t="str">
        <f t="shared" si="329"/>
        <v>201833</v>
      </c>
      <c r="P4186" s="36" t="str">
        <f>CONCATENATE(K4186,MONTH(ExpensesDBTable[[#This Row],[Date]]))</f>
        <v>20188</v>
      </c>
      <c r="Q4186" s="36" t="s">
        <v>1059</v>
      </c>
      <c r="R4186" s="36" t="s">
        <v>17</v>
      </c>
      <c r="S4186" s="38">
        <v>269.39999999999998</v>
      </c>
      <c r="T4186" s="36" t="s">
        <v>106</v>
      </c>
      <c r="U4186" s="36" t="s">
        <v>1927</v>
      </c>
    </row>
    <row r="4187" spans="10:21" x14ac:dyDescent="0.25">
      <c r="J4187" s="37">
        <v>43325</v>
      </c>
      <c r="K4187" s="36">
        <f t="shared" si="325"/>
        <v>2018</v>
      </c>
      <c r="L4187" s="36" t="str">
        <f t="shared" si="326"/>
        <v>August</v>
      </c>
      <c r="M4187" s="36">
        <f t="shared" si="327"/>
        <v>33</v>
      </c>
      <c r="N4187" s="36">
        <f t="shared" si="328"/>
        <v>13</v>
      </c>
      <c r="O4187" s="36" t="str">
        <f t="shared" si="329"/>
        <v>201833</v>
      </c>
      <c r="P4187" s="36" t="str">
        <f>CONCATENATE(K4187,MONTH(ExpensesDBTable[[#This Row],[Date]]))</f>
        <v>20188</v>
      </c>
      <c r="Q4187" s="36" t="s">
        <v>1192</v>
      </c>
      <c r="R4187" s="36" t="s">
        <v>21</v>
      </c>
      <c r="S4187" s="38">
        <v>1520</v>
      </c>
      <c r="T4187" s="36" t="s">
        <v>106</v>
      </c>
      <c r="U4187" s="36" t="s">
        <v>21</v>
      </c>
    </row>
    <row r="4188" spans="10:21" x14ac:dyDescent="0.25">
      <c r="J4188" s="37">
        <v>43327</v>
      </c>
      <c r="K4188" s="36">
        <f t="shared" si="325"/>
        <v>2018</v>
      </c>
      <c r="L4188" s="36" t="str">
        <f t="shared" si="326"/>
        <v>August</v>
      </c>
      <c r="M4188" s="36">
        <f t="shared" si="327"/>
        <v>33</v>
      </c>
      <c r="N4188" s="36">
        <f t="shared" si="328"/>
        <v>15</v>
      </c>
      <c r="O4188" s="36" t="str">
        <f t="shared" si="329"/>
        <v>201833</v>
      </c>
      <c r="P4188" s="36" t="str">
        <f>CONCATENATE(K4188,MONTH(ExpensesDBTable[[#This Row],[Date]]))</f>
        <v>20188</v>
      </c>
      <c r="Q4188" s="36" t="s">
        <v>182</v>
      </c>
      <c r="R4188" s="36" t="s">
        <v>14</v>
      </c>
      <c r="S4188" s="38">
        <v>5.15</v>
      </c>
      <c r="T4188" s="36" t="s">
        <v>100</v>
      </c>
      <c r="U4188" s="36" t="s">
        <v>1085</v>
      </c>
    </row>
    <row r="4189" spans="10:21" x14ac:dyDescent="0.25">
      <c r="J4189" s="37">
        <v>43327</v>
      </c>
      <c r="K4189" s="36">
        <f t="shared" si="325"/>
        <v>2018</v>
      </c>
      <c r="L4189" s="36" t="str">
        <f t="shared" si="326"/>
        <v>August</v>
      </c>
      <c r="M4189" s="36">
        <f t="shared" si="327"/>
        <v>33</v>
      </c>
      <c r="N4189" s="36">
        <f t="shared" si="328"/>
        <v>15</v>
      </c>
      <c r="O4189" s="36" t="str">
        <f t="shared" si="329"/>
        <v>201833</v>
      </c>
      <c r="P4189" s="36" t="str">
        <f>CONCATENATE(K4189,MONTH(ExpensesDBTable[[#This Row],[Date]]))</f>
        <v>20188</v>
      </c>
      <c r="Q4189" s="36" t="s">
        <v>119</v>
      </c>
      <c r="R4189" s="36" t="s">
        <v>14</v>
      </c>
      <c r="S4189" s="38">
        <v>8.64</v>
      </c>
      <c r="T4189" s="36" t="s">
        <v>100</v>
      </c>
      <c r="U4189" s="36" t="s">
        <v>3364</v>
      </c>
    </row>
    <row r="4190" spans="10:21" x14ac:dyDescent="0.25">
      <c r="J4190" s="37">
        <v>43327</v>
      </c>
      <c r="K4190" s="36">
        <f t="shared" si="325"/>
        <v>2018</v>
      </c>
      <c r="L4190" s="36" t="str">
        <f t="shared" si="326"/>
        <v>August</v>
      </c>
      <c r="M4190" s="36">
        <f t="shared" si="327"/>
        <v>33</v>
      </c>
      <c r="N4190" s="36">
        <f t="shared" si="328"/>
        <v>15</v>
      </c>
      <c r="O4190" s="36" t="str">
        <f t="shared" si="329"/>
        <v>201833</v>
      </c>
      <c r="P4190" s="36" t="str">
        <f>CONCATENATE(K4190,MONTH(ExpensesDBTable[[#This Row],[Date]]))</f>
        <v>20188</v>
      </c>
      <c r="Q4190" s="36" t="s">
        <v>1051</v>
      </c>
      <c r="R4190" s="36" t="s">
        <v>14</v>
      </c>
      <c r="S4190" s="38">
        <v>22.13</v>
      </c>
      <c r="T4190" s="36" t="s">
        <v>100</v>
      </c>
      <c r="U4190" s="36" t="s">
        <v>3365</v>
      </c>
    </row>
    <row r="4191" spans="10:21" x14ac:dyDescent="0.25">
      <c r="J4191" s="37">
        <v>43328</v>
      </c>
      <c r="K4191" s="36">
        <f t="shared" si="325"/>
        <v>2018</v>
      </c>
      <c r="L4191" s="36" t="str">
        <f t="shared" si="326"/>
        <v>August</v>
      </c>
      <c r="M4191" s="36">
        <f t="shared" si="327"/>
        <v>33</v>
      </c>
      <c r="N4191" s="36">
        <f t="shared" si="328"/>
        <v>16</v>
      </c>
      <c r="O4191" s="36" t="str">
        <f t="shared" si="329"/>
        <v>201833</v>
      </c>
      <c r="P4191" s="36" t="str">
        <f>CONCATENATE(K4191,MONTH(ExpensesDBTable[[#This Row],[Date]]))</f>
        <v>20188</v>
      </c>
      <c r="Q4191" s="36" t="s">
        <v>182</v>
      </c>
      <c r="R4191" s="36" t="s">
        <v>14</v>
      </c>
      <c r="S4191" s="38">
        <v>22</v>
      </c>
      <c r="T4191" s="36" t="s">
        <v>100</v>
      </c>
      <c r="U4191" s="36" t="s">
        <v>3366</v>
      </c>
    </row>
    <row r="4192" spans="10:21" x14ac:dyDescent="0.25">
      <c r="J4192" s="37">
        <v>43328</v>
      </c>
      <c r="K4192" s="36">
        <f t="shared" si="325"/>
        <v>2018</v>
      </c>
      <c r="L4192" s="36" t="str">
        <f t="shared" si="326"/>
        <v>August</v>
      </c>
      <c r="M4192" s="36">
        <f t="shared" si="327"/>
        <v>33</v>
      </c>
      <c r="N4192" s="36">
        <f t="shared" si="328"/>
        <v>16</v>
      </c>
      <c r="O4192" s="36" t="str">
        <f t="shared" si="329"/>
        <v>201833</v>
      </c>
      <c r="P4192" s="36" t="str">
        <f>CONCATENATE(K4192,MONTH(ExpensesDBTable[[#This Row],[Date]]))</f>
        <v>20188</v>
      </c>
      <c r="Q4192" s="36" t="s">
        <v>182</v>
      </c>
      <c r="R4192" s="36" t="s">
        <v>16</v>
      </c>
      <c r="S4192" s="38">
        <v>65.98</v>
      </c>
      <c r="T4192" s="36" t="s">
        <v>106</v>
      </c>
      <c r="U4192" s="36" t="s">
        <v>1867</v>
      </c>
    </row>
    <row r="4193" spans="10:21" x14ac:dyDescent="0.25">
      <c r="J4193" s="37">
        <v>43328</v>
      </c>
      <c r="K4193" s="36">
        <f t="shared" si="325"/>
        <v>2018</v>
      </c>
      <c r="L4193" s="36" t="str">
        <f t="shared" si="326"/>
        <v>August</v>
      </c>
      <c r="M4193" s="36">
        <f t="shared" si="327"/>
        <v>33</v>
      </c>
      <c r="N4193" s="36">
        <f t="shared" si="328"/>
        <v>16</v>
      </c>
      <c r="O4193" s="36" t="str">
        <f t="shared" si="329"/>
        <v>201833</v>
      </c>
      <c r="P4193" s="36" t="str">
        <f>CONCATENATE(K4193,MONTH(ExpensesDBTable[[#This Row],[Date]]))</f>
        <v>20188</v>
      </c>
      <c r="Q4193" s="36" t="s">
        <v>1051</v>
      </c>
      <c r="R4193" s="36" t="s">
        <v>14</v>
      </c>
      <c r="S4193" s="38">
        <v>3</v>
      </c>
      <c r="T4193" s="36" t="s">
        <v>100</v>
      </c>
      <c r="U4193" s="36" t="s">
        <v>3367</v>
      </c>
    </row>
    <row r="4194" spans="10:21" x14ac:dyDescent="0.25">
      <c r="J4194" s="37">
        <v>43328</v>
      </c>
      <c r="K4194" s="36">
        <f t="shared" si="325"/>
        <v>2018</v>
      </c>
      <c r="L4194" s="36" t="str">
        <f t="shared" si="326"/>
        <v>August</v>
      </c>
      <c r="M4194" s="36">
        <f t="shared" si="327"/>
        <v>33</v>
      </c>
      <c r="N4194" s="36">
        <f t="shared" si="328"/>
        <v>16</v>
      </c>
      <c r="O4194" s="36" t="str">
        <f t="shared" si="329"/>
        <v>201833</v>
      </c>
      <c r="P4194" s="36" t="str">
        <f>CONCATENATE(K4194,MONTH(ExpensesDBTable[[#This Row],[Date]]))</f>
        <v>20188</v>
      </c>
      <c r="Q4194" s="36" t="s">
        <v>182</v>
      </c>
      <c r="R4194" s="36" t="s">
        <v>14</v>
      </c>
      <c r="S4194" s="38">
        <v>10</v>
      </c>
      <c r="T4194" s="36" t="s">
        <v>100</v>
      </c>
      <c r="U4194" s="36" t="s">
        <v>3368</v>
      </c>
    </row>
    <row r="4195" spans="10:21" x14ac:dyDescent="0.25">
      <c r="J4195" s="37">
        <v>43330</v>
      </c>
      <c r="K4195" s="36">
        <f t="shared" si="325"/>
        <v>2018</v>
      </c>
      <c r="L4195" s="36" t="str">
        <f t="shared" si="326"/>
        <v>August</v>
      </c>
      <c r="M4195" s="36">
        <f t="shared" si="327"/>
        <v>33</v>
      </c>
      <c r="N4195" s="36">
        <f t="shared" si="328"/>
        <v>18</v>
      </c>
      <c r="O4195" s="36" t="str">
        <f t="shared" si="329"/>
        <v>201833</v>
      </c>
      <c r="P4195" s="36" t="str">
        <f>CONCATENATE(K4195,MONTH(ExpensesDBTable[[#This Row],[Date]]))</f>
        <v>20188</v>
      </c>
      <c r="Q4195" s="36" t="s">
        <v>182</v>
      </c>
      <c r="R4195" s="36" t="s">
        <v>17</v>
      </c>
      <c r="S4195" s="38">
        <v>17</v>
      </c>
      <c r="T4195" s="36" t="s">
        <v>106</v>
      </c>
      <c r="U4195" s="36" t="s">
        <v>1504</v>
      </c>
    </row>
    <row r="4196" spans="10:21" x14ac:dyDescent="0.25">
      <c r="J4196" s="37">
        <v>43330</v>
      </c>
      <c r="K4196" s="36">
        <f t="shared" si="325"/>
        <v>2018</v>
      </c>
      <c r="L4196" s="36" t="str">
        <f t="shared" si="326"/>
        <v>August</v>
      </c>
      <c r="M4196" s="36">
        <f t="shared" si="327"/>
        <v>33</v>
      </c>
      <c r="N4196" s="36">
        <f t="shared" si="328"/>
        <v>18</v>
      </c>
      <c r="O4196" s="36" t="str">
        <f t="shared" si="329"/>
        <v>201833</v>
      </c>
      <c r="P4196" s="36" t="str">
        <f>CONCATENATE(K4196,MONTH(ExpensesDBTable[[#This Row],[Date]]))</f>
        <v>20188</v>
      </c>
      <c r="Q4196" s="36" t="s">
        <v>182</v>
      </c>
      <c r="R4196" s="36" t="s">
        <v>16</v>
      </c>
      <c r="S4196" s="38">
        <v>12</v>
      </c>
      <c r="T4196" s="36" t="s">
        <v>106</v>
      </c>
      <c r="U4196" s="36" t="s">
        <v>2127</v>
      </c>
    </row>
    <row r="4197" spans="10:21" x14ac:dyDescent="0.25">
      <c r="J4197" s="37">
        <v>43330</v>
      </c>
      <c r="K4197" s="36">
        <f t="shared" si="325"/>
        <v>2018</v>
      </c>
      <c r="L4197" s="36" t="str">
        <f t="shared" si="326"/>
        <v>August</v>
      </c>
      <c r="M4197" s="36">
        <f t="shared" si="327"/>
        <v>33</v>
      </c>
      <c r="N4197" s="36">
        <f t="shared" si="328"/>
        <v>18</v>
      </c>
      <c r="O4197" s="36" t="str">
        <f t="shared" si="329"/>
        <v>201833</v>
      </c>
      <c r="P4197" s="36" t="str">
        <f>CONCATENATE(K4197,MONTH(ExpensesDBTable[[#This Row],[Date]]))</f>
        <v>20188</v>
      </c>
      <c r="Q4197" s="36" t="s">
        <v>119</v>
      </c>
      <c r="R4197" s="36" t="s">
        <v>18</v>
      </c>
      <c r="S4197" s="38">
        <v>5</v>
      </c>
      <c r="T4197" s="36" t="s">
        <v>106</v>
      </c>
      <c r="U4197" s="36" t="s">
        <v>3369</v>
      </c>
    </row>
    <row r="4198" spans="10:21" x14ac:dyDescent="0.25">
      <c r="J4198" s="37">
        <v>43330</v>
      </c>
      <c r="K4198" s="36">
        <f t="shared" si="325"/>
        <v>2018</v>
      </c>
      <c r="L4198" s="36" t="str">
        <f t="shared" si="326"/>
        <v>August</v>
      </c>
      <c r="M4198" s="36">
        <f t="shared" si="327"/>
        <v>33</v>
      </c>
      <c r="N4198" s="36">
        <f t="shared" si="328"/>
        <v>18</v>
      </c>
      <c r="O4198" s="36" t="str">
        <f t="shared" si="329"/>
        <v>201833</v>
      </c>
      <c r="P4198" s="36" t="str">
        <f>CONCATENATE(K4198,MONTH(ExpensesDBTable[[#This Row],[Date]]))</f>
        <v>20188</v>
      </c>
      <c r="Q4198" s="36" t="s">
        <v>1238</v>
      </c>
      <c r="R4198" s="36" t="s">
        <v>22</v>
      </c>
      <c r="S4198" s="38">
        <v>30.23</v>
      </c>
      <c r="T4198" t="s">
        <v>106</v>
      </c>
      <c r="U4198" s="36" t="s">
        <v>1238</v>
      </c>
    </row>
    <row r="4199" spans="10:21" x14ac:dyDescent="0.25">
      <c r="J4199" s="37">
        <v>43330</v>
      </c>
      <c r="K4199" s="36">
        <f t="shared" si="325"/>
        <v>2018</v>
      </c>
      <c r="L4199" s="36" t="str">
        <f t="shared" si="326"/>
        <v>August</v>
      </c>
      <c r="M4199" s="36">
        <f t="shared" si="327"/>
        <v>33</v>
      </c>
      <c r="N4199" s="36">
        <f t="shared" si="328"/>
        <v>18</v>
      </c>
      <c r="O4199" s="36" t="str">
        <f t="shared" si="329"/>
        <v>201833</v>
      </c>
      <c r="P4199" s="36" t="str">
        <f>CONCATENATE(K4199,MONTH(ExpensesDBTable[[#This Row],[Date]]))</f>
        <v>20188</v>
      </c>
      <c r="Q4199" s="36" t="s">
        <v>182</v>
      </c>
      <c r="R4199" s="36" t="s">
        <v>14</v>
      </c>
      <c r="S4199" s="38">
        <v>1.3</v>
      </c>
      <c r="T4199" s="36" t="s">
        <v>106</v>
      </c>
      <c r="U4199" s="36" t="s">
        <v>483</v>
      </c>
    </row>
    <row r="4200" spans="10:21" x14ac:dyDescent="0.25">
      <c r="J4200" s="37">
        <v>43330</v>
      </c>
      <c r="K4200" s="36">
        <f t="shared" si="325"/>
        <v>2018</v>
      </c>
      <c r="L4200" s="36" t="str">
        <f t="shared" si="326"/>
        <v>August</v>
      </c>
      <c r="M4200" s="36">
        <f t="shared" si="327"/>
        <v>33</v>
      </c>
      <c r="N4200" s="36">
        <f t="shared" si="328"/>
        <v>18</v>
      </c>
      <c r="O4200" s="36" t="str">
        <f t="shared" si="329"/>
        <v>201833</v>
      </c>
      <c r="P4200" s="36" t="str">
        <f>CONCATENATE(K4200,MONTH(ExpensesDBTable[[#This Row],[Date]]))</f>
        <v>20188</v>
      </c>
      <c r="Q4200" s="36" t="s">
        <v>119</v>
      </c>
      <c r="R4200" s="36" t="s">
        <v>14</v>
      </c>
      <c r="S4200" s="38">
        <v>8</v>
      </c>
      <c r="T4200" s="36" t="s">
        <v>100</v>
      </c>
      <c r="U4200" s="36" t="s">
        <v>3370</v>
      </c>
    </row>
    <row r="4201" spans="10:21" x14ac:dyDescent="0.25">
      <c r="J4201" s="37">
        <v>43330</v>
      </c>
      <c r="K4201" s="36">
        <f t="shared" si="325"/>
        <v>2018</v>
      </c>
      <c r="L4201" s="36" t="str">
        <f t="shared" si="326"/>
        <v>August</v>
      </c>
      <c r="M4201" s="36">
        <f t="shared" si="327"/>
        <v>33</v>
      </c>
      <c r="N4201" s="36">
        <f t="shared" si="328"/>
        <v>18</v>
      </c>
      <c r="O4201" s="36" t="str">
        <f t="shared" si="329"/>
        <v>201833</v>
      </c>
      <c r="P4201" s="36" t="str">
        <f>CONCATENATE(K4201,MONTH(ExpensesDBTable[[#This Row],[Date]]))</f>
        <v>20188</v>
      </c>
      <c r="Q4201" s="36" t="s">
        <v>182</v>
      </c>
      <c r="R4201" s="36" t="s">
        <v>26</v>
      </c>
      <c r="S4201" s="38">
        <v>5</v>
      </c>
      <c r="T4201" s="36" t="s">
        <v>106</v>
      </c>
      <c r="U4201" s="36" t="s">
        <v>3371</v>
      </c>
    </row>
    <row r="4202" spans="10:21" x14ac:dyDescent="0.25">
      <c r="J4202" s="37">
        <v>43330</v>
      </c>
      <c r="K4202" s="36">
        <f t="shared" si="325"/>
        <v>2018</v>
      </c>
      <c r="L4202" s="36" t="str">
        <f t="shared" si="326"/>
        <v>August</v>
      </c>
      <c r="M4202" s="36">
        <f t="shared" si="327"/>
        <v>33</v>
      </c>
      <c r="N4202" s="36">
        <f t="shared" si="328"/>
        <v>18</v>
      </c>
      <c r="O4202" s="36" t="str">
        <f t="shared" si="329"/>
        <v>201833</v>
      </c>
      <c r="P4202" s="36" t="str">
        <f>CONCATENATE(K4202,MONTH(ExpensesDBTable[[#This Row],[Date]]))</f>
        <v>20188</v>
      </c>
      <c r="Q4202" s="36" t="s">
        <v>155</v>
      </c>
      <c r="R4202" s="36" t="s">
        <v>26</v>
      </c>
      <c r="S4202" s="38">
        <v>5</v>
      </c>
      <c r="T4202" s="36" t="s">
        <v>106</v>
      </c>
      <c r="U4202" s="36" t="s">
        <v>3372</v>
      </c>
    </row>
    <row r="4203" spans="10:21" x14ac:dyDescent="0.25">
      <c r="J4203" s="37">
        <v>43331</v>
      </c>
      <c r="K4203" s="36">
        <f t="shared" si="325"/>
        <v>2018</v>
      </c>
      <c r="L4203" s="36" t="str">
        <f t="shared" si="326"/>
        <v>August</v>
      </c>
      <c r="M4203" s="36">
        <f t="shared" si="327"/>
        <v>33</v>
      </c>
      <c r="N4203" s="36">
        <f t="shared" si="328"/>
        <v>19</v>
      </c>
      <c r="O4203" s="36" t="str">
        <f t="shared" si="329"/>
        <v>201833</v>
      </c>
      <c r="P4203" s="36" t="str">
        <f>CONCATENATE(K4203,MONTH(ExpensesDBTable[[#This Row],[Date]]))</f>
        <v>20188</v>
      </c>
      <c r="Q4203" s="36" t="s">
        <v>182</v>
      </c>
      <c r="R4203" s="36" t="s">
        <v>17</v>
      </c>
      <c r="S4203" s="38">
        <v>130</v>
      </c>
      <c r="T4203" s="36" t="s">
        <v>106</v>
      </c>
      <c r="U4203" s="36" t="s">
        <v>3373</v>
      </c>
    </row>
    <row r="4204" spans="10:21" x14ac:dyDescent="0.25">
      <c r="J4204" s="37">
        <v>43331</v>
      </c>
      <c r="K4204" s="36">
        <f t="shared" si="325"/>
        <v>2018</v>
      </c>
      <c r="L4204" s="36" t="str">
        <f t="shared" si="326"/>
        <v>August</v>
      </c>
      <c r="M4204" s="36">
        <f t="shared" si="327"/>
        <v>33</v>
      </c>
      <c r="N4204" s="36">
        <f t="shared" si="328"/>
        <v>19</v>
      </c>
      <c r="O4204" s="36" t="str">
        <f t="shared" si="329"/>
        <v>201833</v>
      </c>
      <c r="P4204" s="36" t="str">
        <f>CONCATENATE(K4204,MONTH(ExpensesDBTable[[#This Row],[Date]]))</f>
        <v>20188</v>
      </c>
      <c r="Q4204" s="36" t="s">
        <v>1051</v>
      </c>
      <c r="R4204" s="36" t="s">
        <v>14</v>
      </c>
      <c r="S4204" s="38">
        <v>22.08</v>
      </c>
      <c r="T4204" s="36" t="s">
        <v>100</v>
      </c>
      <c r="U4204" s="36" t="s">
        <v>3374</v>
      </c>
    </row>
    <row r="4205" spans="10:21" x14ac:dyDescent="0.25">
      <c r="J4205" s="37">
        <v>43331</v>
      </c>
      <c r="K4205" s="36">
        <f t="shared" si="325"/>
        <v>2018</v>
      </c>
      <c r="L4205" s="36" t="str">
        <f t="shared" si="326"/>
        <v>August</v>
      </c>
      <c r="M4205" s="36">
        <f t="shared" si="327"/>
        <v>33</v>
      </c>
      <c r="N4205" s="36">
        <f t="shared" si="328"/>
        <v>19</v>
      </c>
      <c r="O4205" s="36" t="str">
        <f t="shared" si="329"/>
        <v>201833</v>
      </c>
      <c r="P4205" s="36" t="str">
        <f>CONCATENATE(K4205,MONTH(ExpensesDBTable[[#This Row],[Date]]))</f>
        <v>20188</v>
      </c>
      <c r="Q4205" s="36" t="s">
        <v>108</v>
      </c>
      <c r="R4205" s="36" t="s">
        <v>14</v>
      </c>
      <c r="S4205" s="38">
        <v>7.95</v>
      </c>
      <c r="T4205" s="36" t="s">
        <v>100</v>
      </c>
      <c r="U4205" s="36" t="s">
        <v>3375</v>
      </c>
    </row>
    <row r="4206" spans="10:21" x14ac:dyDescent="0.25">
      <c r="J4206" s="37">
        <v>43331</v>
      </c>
      <c r="K4206" s="36">
        <f t="shared" si="325"/>
        <v>2018</v>
      </c>
      <c r="L4206" s="36" t="str">
        <f t="shared" si="326"/>
        <v>August</v>
      </c>
      <c r="M4206" s="36">
        <f t="shared" si="327"/>
        <v>33</v>
      </c>
      <c r="N4206" s="36">
        <f t="shared" si="328"/>
        <v>19</v>
      </c>
      <c r="O4206" s="36" t="str">
        <f t="shared" si="329"/>
        <v>201833</v>
      </c>
      <c r="P4206" s="36" t="str">
        <f>CONCATENATE(K4206,MONTH(ExpensesDBTable[[#This Row],[Date]]))</f>
        <v>20188</v>
      </c>
      <c r="Q4206" s="36" t="s">
        <v>182</v>
      </c>
      <c r="R4206" s="36" t="s">
        <v>14</v>
      </c>
      <c r="S4206" s="38">
        <v>3.77</v>
      </c>
      <c r="T4206" s="36" t="s">
        <v>100</v>
      </c>
      <c r="U4206" s="36" t="s">
        <v>1085</v>
      </c>
    </row>
    <row r="4207" spans="10:21" x14ac:dyDescent="0.25">
      <c r="J4207" s="37">
        <v>43331</v>
      </c>
      <c r="K4207" s="36">
        <f t="shared" si="325"/>
        <v>2018</v>
      </c>
      <c r="L4207" s="36" t="str">
        <f t="shared" si="326"/>
        <v>August</v>
      </c>
      <c r="M4207" s="36">
        <f t="shared" si="327"/>
        <v>33</v>
      </c>
      <c r="N4207" s="36">
        <f t="shared" si="328"/>
        <v>19</v>
      </c>
      <c r="O4207" s="36" t="str">
        <f t="shared" si="329"/>
        <v>201833</v>
      </c>
      <c r="P4207" s="36" t="str">
        <f>CONCATENATE(K4207,MONTH(ExpensesDBTable[[#This Row],[Date]]))</f>
        <v>20188</v>
      </c>
      <c r="Q4207" s="36" t="s">
        <v>620</v>
      </c>
      <c r="R4207" s="36" t="s">
        <v>18</v>
      </c>
      <c r="S4207" s="38">
        <v>20</v>
      </c>
      <c r="T4207" s="36" t="s">
        <v>106</v>
      </c>
      <c r="U4207" s="36" t="s">
        <v>3376</v>
      </c>
    </row>
    <row r="4208" spans="10:21" x14ac:dyDescent="0.25">
      <c r="J4208" s="37">
        <v>43331</v>
      </c>
      <c r="K4208" s="36">
        <f t="shared" si="325"/>
        <v>2018</v>
      </c>
      <c r="L4208" s="36" t="str">
        <f t="shared" si="326"/>
        <v>August</v>
      </c>
      <c r="M4208" s="36">
        <f t="shared" si="327"/>
        <v>33</v>
      </c>
      <c r="N4208" s="36">
        <f t="shared" si="328"/>
        <v>19</v>
      </c>
      <c r="O4208" s="36" t="str">
        <f t="shared" si="329"/>
        <v>201833</v>
      </c>
      <c r="P4208" s="36" t="str">
        <f>CONCATENATE(K4208,MONTH(ExpensesDBTable[[#This Row],[Date]]))</f>
        <v>20188</v>
      </c>
      <c r="Q4208" s="36" t="s">
        <v>119</v>
      </c>
      <c r="R4208" s="36" t="s">
        <v>14</v>
      </c>
      <c r="S4208" s="38">
        <v>10.72</v>
      </c>
      <c r="T4208" s="36" t="s">
        <v>100</v>
      </c>
      <c r="U4208" s="36" t="s">
        <v>3377</v>
      </c>
    </row>
    <row r="4209" spans="10:21" x14ac:dyDescent="0.25">
      <c r="J4209" s="37">
        <v>43332</v>
      </c>
      <c r="K4209" s="36">
        <f t="shared" si="325"/>
        <v>2018</v>
      </c>
      <c r="L4209" s="36" t="str">
        <f t="shared" si="326"/>
        <v>August</v>
      </c>
      <c r="M4209" s="36">
        <f t="shared" si="327"/>
        <v>34</v>
      </c>
      <c r="N4209" s="36">
        <f t="shared" si="328"/>
        <v>20</v>
      </c>
      <c r="O4209" s="36" t="str">
        <f t="shared" si="329"/>
        <v>201834</v>
      </c>
      <c r="P4209" s="36" t="str">
        <f>CONCATENATE(K4209,MONTH(ExpensesDBTable[[#This Row],[Date]]))</f>
        <v>20188</v>
      </c>
      <c r="Q4209" s="36" t="s">
        <v>119</v>
      </c>
      <c r="R4209" s="36" t="s">
        <v>14</v>
      </c>
      <c r="S4209" s="38">
        <v>6.5</v>
      </c>
      <c r="T4209" s="36" t="s">
        <v>100</v>
      </c>
      <c r="U4209" s="36" t="s">
        <v>3378</v>
      </c>
    </row>
    <row r="4210" spans="10:21" x14ac:dyDescent="0.25">
      <c r="J4210" s="37">
        <v>43332</v>
      </c>
      <c r="K4210" s="36">
        <f t="shared" si="325"/>
        <v>2018</v>
      </c>
      <c r="L4210" s="36" t="str">
        <f t="shared" si="326"/>
        <v>August</v>
      </c>
      <c r="M4210" s="36">
        <f t="shared" si="327"/>
        <v>34</v>
      </c>
      <c r="N4210" s="36">
        <f t="shared" si="328"/>
        <v>20</v>
      </c>
      <c r="O4210" s="36" t="str">
        <f t="shared" si="329"/>
        <v>201834</v>
      </c>
      <c r="P4210" s="36" t="str">
        <f>CONCATENATE(K4210,MONTH(ExpensesDBTable[[#This Row],[Date]]))</f>
        <v>20188</v>
      </c>
      <c r="Q4210" s="36" t="s">
        <v>182</v>
      </c>
      <c r="R4210" s="36" t="s">
        <v>18</v>
      </c>
      <c r="S4210" s="38">
        <v>79.849999999999994</v>
      </c>
      <c r="T4210" s="36" t="s">
        <v>106</v>
      </c>
      <c r="U4210" s="36" t="s">
        <v>590</v>
      </c>
    </row>
    <row r="4211" spans="10:21" x14ac:dyDescent="0.25">
      <c r="J4211" s="37">
        <v>43332</v>
      </c>
      <c r="K4211" s="36">
        <f t="shared" si="325"/>
        <v>2018</v>
      </c>
      <c r="L4211" s="36" t="str">
        <f t="shared" si="326"/>
        <v>August</v>
      </c>
      <c r="M4211" s="36">
        <f t="shared" si="327"/>
        <v>34</v>
      </c>
      <c r="N4211" s="36">
        <f t="shared" si="328"/>
        <v>20</v>
      </c>
      <c r="O4211" s="36" t="str">
        <f t="shared" si="329"/>
        <v>201834</v>
      </c>
      <c r="P4211" s="36" t="str">
        <f>CONCATENATE(K4211,MONTH(ExpensesDBTable[[#This Row],[Date]]))</f>
        <v>20188</v>
      </c>
      <c r="Q4211" s="36" t="s">
        <v>3379</v>
      </c>
      <c r="R4211" s="36" t="s">
        <v>29</v>
      </c>
      <c r="S4211" s="38">
        <v>40357.040000000001</v>
      </c>
      <c r="T4211" s="36" t="s">
        <v>106</v>
      </c>
      <c r="U4211" s="36" t="s">
        <v>3380</v>
      </c>
    </row>
    <row r="4212" spans="10:21" x14ac:dyDescent="0.25">
      <c r="J4212" s="37">
        <v>43332</v>
      </c>
      <c r="K4212" s="36">
        <f t="shared" si="325"/>
        <v>2018</v>
      </c>
      <c r="L4212" s="36" t="str">
        <f t="shared" si="326"/>
        <v>August</v>
      </c>
      <c r="M4212" s="36">
        <f t="shared" si="327"/>
        <v>34</v>
      </c>
      <c r="N4212" s="36">
        <f t="shared" si="328"/>
        <v>20</v>
      </c>
      <c r="O4212" s="36" t="str">
        <f t="shared" si="329"/>
        <v>201834</v>
      </c>
      <c r="P4212" s="36" t="str">
        <f>CONCATENATE(K4212,MONTH(ExpensesDBTable[[#This Row],[Date]]))</f>
        <v>20188</v>
      </c>
      <c r="Q4212" s="36" t="s">
        <v>1051</v>
      </c>
      <c r="R4212" s="36" t="s">
        <v>14</v>
      </c>
      <c r="S4212" s="38">
        <v>12.6</v>
      </c>
      <c r="T4212" s="36" t="s">
        <v>100</v>
      </c>
      <c r="U4212" s="36" t="s">
        <v>3381</v>
      </c>
    </row>
    <row r="4213" spans="10:21" x14ac:dyDescent="0.25">
      <c r="J4213" s="37">
        <v>43332</v>
      </c>
      <c r="K4213" s="36">
        <f t="shared" si="325"/>
        <v>2018</v>
      </c>
      <c r="L4213" s="36" t="str">
        <f t="shared" si="326"/>
        <v>August</v>
      </c>
      <c r="M4213" s="36">
        <f t="shared" si="327"/>
        <v>34</v>
      </c>
      <c r="N4213" s="36">
        <f t="shared" si="328"/>
        <v>20</v>
      </c>
      <c r="O4213" s="36" t="str">
        <f t="shared" si="329"/>
        <v>201834</v>
      </c>
      <c r="P4213" s="36" t="str">
        <f>CONCATENATE(K4213,MONTH(ExpensesDBTable[[#This Row],[Date]]))</f>
        <v>20188</v>
      </c>
      <c r="Q4213" s="36" t="s">
        <v>108</v>
      </c>
      <c r="R4213" s="36" t="s">
        <v>14</v>
      </c>
      <c r="S4213" s="38">
        <v>12.21</v>
      </c>
      <c r="T4213" s="36" t="s">
        <v>100</v>
      </c>
      <c r="U4213" s="36" t="s">
        <v>3382</v>
      </c>
    </row>
    <row r="4214" spans="10:21" x14ac:dyDescent="0.25">
      <c r="J4214" s="37">
        <v>43332</v>
      </c>
      <c r="K4214" s="36">
        <f t="shared" si="325"/>
        <v>2018</v>
      </c>
      <c r="L4214" s="36" t="str">
        <f t="shared" si="326"/>
        <v>August</v>
      </c>
      <c r="M4214" s="36">
        <f t="shared" si="327"/>
        <v>34</v>
      </c>
      <c r="N4214" s="36">
        <f t="shared" si="328"/>
        <v>20</v>
      </c>
      <c r="O4214" s="36" t="str">
        <f t="shared" si="329"/>
        <v>201834</v>
      </c>
      <c r="P4214" s="36" t="str">
        <f>CONCATENATE(K4214,MONTH(ExpensesDBTable[[#This Row],[Date]]))</f>
        <v>20188</v>
      </c>
      <c r="Q4214" s="36" t="s">
        <v>182</v>
      </c>
      <c r="R4214" s="36" t="s">
        <v>22</v>
      </c>
      <c r="S4214" s="38">
        <v>5</v>
      </c>
      <c r="T4214" s="36" t="s">
        <v>100</v>
      </c>
      <c r="U4214" s="36" t="s">
        <v>3383</v>
      </c>
    </row>
    <row r="4215" spans="10:21" x14ac:dyDescent="0.25">
      <c r="J4215" s="37">
        <v>43333</v>
      </c>
      <c r="K4215" s="36">
        <f t="shared" si="325"/>
        <v>2018</v>
      </c>
      <c r="L4215" s="36" t="str">
        <f t="shared" si="326"/>
        <v>August</v>
      </c>
      <c r="M4215" s="36">
        <f t="shared" si="327"/>
        <v>34</v>
      </c>
      <c r="N4215" s="36">
        <f t="shared" si="328"/>
        <v>21</v>
      </c>
      <c r="O4215" s="36" t="str">
        <f t="shared" si="329"/>
        <v>201834</v>
      </c>
      <c r="P4215" s="36" t="str">
        <f>CONCATENATE(K4215,MONTH(ExpensesDBTable[[#This Row],[Date]]))</f>
        <v>20188</v>
      </c>
      <c r="Q4215" s="36" t="s">
        <v>2470</v>
      </c>
      <c r="R4215" s="36" t="s">
        <v>17</v>
      </c>
      <c r="S4215" s="38">
        <v>8.99</v>
      </c>
      <c r="T4215" s="36" t="s">
        <v>106</v>
      </c>
      <c r="U4215" s="36" t="s">
        <v>3384</v>
      </c>
    </row>
    <row r="4216" spans="10:21" x14ac:dyDescent="0.25">
      <c r="J4216" s="37">
        <v>43333</v>
      </c>
      <c r="K4216" s="36">
        <f t="shared" si="325"/>
        <v>2018</v>
      </c>
      <c r="L4216" s="36" t="str">
        <f t="shared" si="326"/>
        <v>August</v>
      </c>
      <c r="M4216" s="36">
        <f t="shared" si="327"/>
        <v>34</v>
      </c>
      <c r="N4216" s="36">
        <f t="shared" si="328"/>
        <v>21</v>
      </c>
      <c r="O4216" s="36" t="str">
        <f t="shared" si="329"/>
        <v>201834</v>
      </c>
      <c r="P4216" s="36" t="str">
        <f>CONCATENATE(K4216,MONTH(ExpensesDBTable[[#This Row],[Date]]))</f>
        <v>20188</v>
      </c>
      <c r="Q4216" s="36" t="s">
        <v>145</v>
      </c>
      <c r="R4216" s="36" t="s">
        <v>23</v>
      </c>
      <c r="S4216" s="38">
        <v>220.94</v>
      </c>
      <c r="T4216" s="36" t="s">
        <v>106</v>
      </c>
      <c r="U4216" s="36" t="s">
        <v>1590</v>
      </c>
    </row>
    <row r="4217" spans="10:21" x14ac:dyDescent="0.25">
      <c r="J4217" s="37">
        <v>43334</v>
      </c>
      <c r="K4217" s="36">
        <f t="shared" si="325"/>
        <v>2018</v>
      </c>
      <c r="L4217" s="36" t="str">
        <f t="shared" si="326"/>
        <v>August</v>
      </c>
      <c r="M4217" s="36">
        <f t="shared" si="327"/>
        <v>34</v>
      </c>
      <c r="N4217" s="36">
        <f t="shared" si="328"/>
        <v>22</v>
      </c>
      <c r="O4217" s="36" t="str">
        <f t="shared" si="329"/>
        <v>201834</v>
      </c>
      <c r="P4217" s="36" t="str">
        <f>CONCATENATE(K4217,MONTH(ExpensesDBTable[[#This Row],[Date]]))</f>
        <v>20188</v>
      </c>
      <c r="Q4217" s="36" t="s">
        <v>119</v>
      </c>
      <c r="R4217" s="36" t="s">
        <v>14</v>
      </c>
      <c r="S4217" s="38">
        <v>9.73</v>
      </c>
      <c r="T4217" s="36" t="s">
        <v>100</v>
      </c>
      <c r="U4217" s="36" t="s">
        <v>3385</v>
      </c>
    </row>
    <row r="4218" spans="10:21" x14ac:dyDescent="0.25">
      <c r="J4218" s="37">
        <v>43334</v>
      </c>
      <c r="K4218" s="36">
        <f t="shared" si="325"/>
        <v>2018</v>
      </c>
      <c r="L4218" s="36" t="str">
        <f t="shared" si="326"/>
        <v>August</v>
      </c>
      <c r="M4218" s="36">
        <f t="shared" si="327"/>
        <v>34</v>
      </c>
      <c r="N4218" s="36">
        <f t="shared" si="328"/>
        <v>22</v>
      </c>
      <c r="O4218" s="36" t="str">
        <f t="shared" si="329"/>
        <v>201834</v>
      </c>
      <c r="P4218" s="36" t="str">
        <f>CONCATENATE(K4218,MONTH(ExpensesDBTable[[#This Row],[Date]]))</f>
        <v>20188</v>
      </c>
      <c r="Q4218" s="36" t="s">
        <v>182</v>
      </c>
      <c r="R4218" s="36" t="s">
        <v>14</v>
      </c>
      <c r="S4218" s="38">
        <v>5.35</v>
      </c>
      <c r="T4218" s="36" t="s">
        <v>100</v>
      </c>
      <c r="U4218" s="36" t="s">
        <v>2342</v>
      </c>
    </row>
    <row r="4219" spans="10:21" x14ac:dyDescent="0.25">
      <c r="J4219" s="37">
        <v>43334</v>
      </c>
      <c r="K4219" s="36">
        <f t="shared" si="325"/>
        <v>2018</v>
      </c>
      <c r="L4219" s="36" t="str">
        <f t="shared" si="326"/>
        <v>August</v>
      </c>
      <c r="M4219" s="36">
        <f t="shared" si="327"/>
        <v>34</v>
      </c>
      <c r="N4219" s="36">
        <f t="shared" si="328"/>
        <v>22</v>
      </c>
      <c r="O4219" s="36" t="str">
        <f t="shared" si="329"/>
        <v>201834</v>
      </c>
      <c r="P4219" s="36" t="str">
        <f>CONCATENATE(K4219,MONTH(ExpensesDBTable[[#This Row],[Date]]))</f>
        <v>20188</v>
      </c>
      <c r="Q4219" s="36" t="s">
        <v>1051</v>
      </c>
      <c r="R4219" s="36" t="s">
        <v>14</v>
      </c>
      <c r="S4219" s="38">
        <v>3.5</v>
      </c>
      <c r="T4219" s="36" t="s">
        <v>100</v>
      </c>
      <c r="U4219" s="36" t="s">
        <v>1722</v>
      </c>
    </row>
    <row r="4220" spans="10:21" x14ac:dyDescent="0.25">
      <c r="J4220" s="37">
        <v>43334</v>
      </c>
      <c r="K4220" s="36">
        <f t="shared" si="325"/>
        <v>2018</v>
      </c>
      <c r="L4220" s="36" t="str">
        <f t="shared" si="326"/>
        <v>August</v>
      </c>
      <c r="M4220" s="36">
        <f t="shared" si="327"/>
        <v>34</v>
      </c>
      <c r="N4220" s="36">
        <f t="shared" si="328"/>
        <v>22</v>
      </c>
      <c r="O4220" s="36" t="str">
        <f t="shared" si="329"/>
        <v>201834</v>
      </c>
      <c r="P4220" s="36" t="str">
        <f>CONCATENATE(K4220,MONTH(ExpensesDBTable[[#This Row],[Date]]))</f>
        <v>20188</v>
      </c>
      <c r="Q4220" s="36" t="s">
        <v>108</v>
      </c>
      <c r="R4220" s="36" t="s">
        <v>14</v>
      </c>
      <c r="S4220" s="38">
        <v>1.4</v>
      </c>
      <c r="T4220" s="36" t="s">
        <v>100</v>
      </c>
      <c r="U4220" s="36" t="s">
        <v>3386</v>
      </c>
    </row>
    <row r="4221" spans="10:21" x14ac:dyDescent="0.25">
      <c r="J4221" s="37">
        <v>43334</v>
      </c>
      <c r="K4221" s="36">
        <f t="shared" si="325"/>
        <v>2018</v>
      </c>
      <c r="L4221" s="36" t="str">
        <f t="shared" si="326"/>
        <v>August</v>
      </c>
      <c r="M4221" s="36">
        <f t="shared" si="327"/>
        <v>34</v>
      </c>
      <c r="N4221" s="36">
        <f t="shared" si="328"/>
        <v>22</v>
      </c>
      <c r="O4221" s="36" t="str">
        <f t="shared" si="329"/>
        <v>201834</v>
      </c>
      <c r="P4221" s="36" t="str">
        <f>CONCATENATE(K4221,MONTH(ExpensesDBTable[[#This Row],[Date]]))</f>
        <v>20188</v>
      </c>
      <c r="Q4221" s="36" t="s">
        <v>182</v>
      </c>
      <c r="R4221" s="36" t="s">
        <v>16</v>
      </c>
      <c r="S4221" s="38">
        <v>0.98</v>
      </c>
      <c r="T4221" s="36" t="s">
        <v>106</v>
      </c>
      <c r="U4221" s="36" t="s">
        <v>3387</v>
      </c>
    </row>
    <row r="4222" spans="10:21" x14ac:dyDescent="0.25">
      <c r="J4222" s="37">
        <v>43334</v>
      </c>
      <c r="K4222" s="36">
        <f t="shared" si="325"/>
        <v>2018</v>
      </c>
      <c r="L4222" s="36" t="str">
        <f t="shared" si="326"/>
        <v>August</v>
      </c>
      <c r="M4222" s="36">
        <f t="shared" si="327"/>
        <v>34</v>
      </c>
      <c r="N4222" s="36">
        <f t="shared" si="328"/>
        <v>22</v>
      </c>
      <c r="O4222" s="36" t="str">
        <f t="shared" si="329"/>
        <v>201834</v>
      </c>
      <c r="P4222" s="36" t="str">
        <f>CONCATENATE(K4222,MONTH(ExpensesDBTable[[#This Row],[Date]]))</f>
        <v>20188</v>
      </c>
      <c r="Q4222" s="36" t="s">
        <v>182</v>
      </c>
      <c r="R4222" s="36" t="s">
        <v>14</v>
      </c>
      <c r="S4222" s="38">
        <v>0.98</v>
      </c>
      <c r="T4222" s="36" t="s">
        <v>100</v>
      </c>
      <c r="U4222" s="36" t="s">
        <v>3388</v>
      </c>
    </row>
    <row r="4223" spans="10:21" x14ac:dyDescent="0.25">
      <c r="J4223" s="37">
        <v>43335</v>
      </c>
      <c r="K4223" s="36">
        <f t="shared" si="325"/>
        <v>2018</v>
      </c>
      <c r="L4223" s="36" t="str">
        <f t="shared" si="326"/>
        <v>August</v>
      </c>
      <c r="M4223" s="36">
        <f t="shared" si="327"/>
        <v>34</v>
      </c>
      <c r="N4223" s="36">
        <f t="shared" si="328"/>
        <v>23</v>
      </c>
      <c r="O4223" s="36" t="str">
        <f t="shared" si="329"/>
        <v>201834</v>
      </c>
      <c r="P4223" s="36" t="str">
        <f>CONCATENATE(K4223,MONTH(ExpensesDBTable[[#This Row],[Date]]))</f>
        <v>20188</v>
      </c>
      <c r="Q4223" s="36" t="s">
        <v>1476</v>
      </c>
      <c r="R4223" s="36" t="s">
        <v>23</v>
      </c>
      <c r="S4223" s="38">
        <v>13</v>
      </c>
      <c r="T4223" s="36" t="s">
        <v>106</v>
      </c>
      <c r="U4223" s="36" t="s">
        <v>1476</v>
      </c>
    </row>
    <row r="4224" spans="10:21" x14ac:dyDescent="0.25">
      <c r="J4224" s="37">
        <v>43335</v>
      </c>
      <c r="K4224" s="36">
        <f t="shared" si="325"/>
        <v>2018</v>
      </c>
      <c r="L4224" s="36" t="str">
        <f t="shared" si="326"/>
        <v>August</v>
      </c>
      <c r="M4224" s="36">
        <f t="shared" si="327"/>
        <v>34</v>
      </c>
      <c r="N4224" s="36">
        <f t="shared" si="328"/>
        <v>23</v>
      </c>
      <c r="O4224" s="36" t="str">
        <f t="shared" si="329"/>
        <v>201834</v>
      </c>
      <c r="P4224" s="36" t="str">
        <f>CONCATENATE(K4224,MONTH(ExpensesDBTable[[#This Row],[Date]]))</f>
        <v>20188</v>
      </c>
      <c r="Q4224" s="36" t="s">
        <v>3201</v>
      </c>
      <c r="R4224" s="36" t="s">
        <v>17</v>
      </c>
      <c r="S4224" s="38">
        <v>118.8</v>
      </c>
      <c r="T4224" s="36" t="s">
        <v>106</v>
      </c>
      <c r="U4224" s="36" t="s">
        <v>1818</v>
      </c>
    </row>
    <row r="4225" spans="10:21" x14ac:dyDescent="0.25">
      <c r="J4225" s="37">
        <v>43335</v>
      </c>
      <c r="K4225" s="36">
        <f t="shared" si="325"/>
        <v>2018</v>
      </c>
      <c r="L4225" s="36" t="str">
        <f t="shared" si="326"/>
        <v>August</v>
      </c>
      <c r="M4225" s="36">
        <f t="shared" si="327"/>
        <v>34</v>
      </c>
      <c r="N4225" s="36">
        <f t="shared" si="328"/>
        <v>23</v>
      </c>
      <c r="O4225" s="36" t="str">
        <f t="shared" si="329"/>
        <v>201834</v>
      </c>
      <c r="P4225" s="36" t="str">
        <f>CONCATENATE(K4225,MONTH(ExpensesDBTable[[#This Row],[Date]]))</f>
        <v>20188</v>
      </c>
      <c r="Q4225" s="36" t="s">
        <v>182</v>
      </c>
      <c r="R4225" s="36" t="s">
        <v>14</v>
      </c>
      <c r="S4225" s="38">
        <v>13.5</v>
      </c>
      <c r="T4225" s="36" t="s">
        <v>100</v>
      </c>
      <c r="U4225" s="36" t="s">
        <v>1555</v>
      </c>
    </row>
    <row r="4226" spans="10:21" x14ac:dyDescent="0.25">
      <c r="J4226" s="37">
        <v>43335</v>
      </c>
      <c r="K4226" s="36">
        <f t="shared" si="325"/>
        <v>2018</v>
      </c>
      <c r="L4226" s="36" t="str">
        <f t="shared" si="326"/>
        <v>August</v>
      </c>
      <c r="M4226" s="36">
        <f t="shared" si="327"/>
        <v>34</v>
      </c>
      <c r="N4226" s="36">
        <f t="shared" si="328"/>
        <v>23</v>
      </c>
      <c r="O4226" s="36" t="str">
        <f t="shared" si="329"/>
        <v>201834</v>
      </c>
      <c r="P4226" s="36" t="str">
        <f>CONCATENATE(K4226,MONTH(ExpensesDBTable[[#This Row],[Date]]))</f>
        <v>20188</v>
      </c>
      <c r="Q4226" s="36" t="s">
        <v>1238</v>
      </c>
      <c r="R4226" s="36" t="s">
        <v>22</v>
      </c>
      <c r="S4226" s="38">
        <v>29.11</v>
      </c>
      <c r="T4226" s="36" t="s">
        <v>106</v>
      </c>
      <c r="U4226" s="36" t="s">
        <v>1238</v>
      </c>
    </row>
    <row r="4227" spans="10:21" x14ac:dyDescent="0.25">
      <c r="J4227" s="37">
        <v>43335</v>
      </c>
      <c r="K4227" s="36">
        <f t="shared" si="325"/>
        <v>2018</v>
      </c>
      <c r="L4227" s="36" t="str">
        <f t="shared" si="326"/>
        <v>August</v>
      </c>
      <c r="M4227" s="36">
        <f t="shared" si="327"/>
        <v>34</v>
      </c>
      <c r="N4227" s="36">
        <f t="shared" si="328"/>
        <v>23</v>
      </c>
      <c r="O4227" s="36" t="str">
        <f t="shared" si="329"/>
        <v>201834</v>
      </c>
      <c r="P4227" s="36" t="str">
        <f>CONCATENATE(K4227,MONTH(ExpensesDBTable[[#This Row],[Date]]))</f>
        <v>20188</v>
      </c>
      <c r="Q4227" s="36" t="s">
        <v>3111</v>
      </c>
      <c r="R4227" s="36" t="s">
        <v>18</v>
      </c>
      <c r="S4227" s="38">
        <v>99.95</v>
      </c>
      <c r="T4227" s="36" t="s">
        <v>106</v>
      </c>
      <c r="U4227" s="36" t="s">
        <v>3389</v>
      </c>
    </row>
    <row r="4228" spans="10:21" x14ac:dyDescent="0.25">
      <c r="J4228" s="37">
        <v>43335</v>
      </c>
      <c r="K4228" s="36">
        <f t="shared" si="325"/>
        <v>2018</v>
      </c>
      <c r="L4228" s="36" t="str">
        <f t="shared" si="326"/>
        <v>August</v>
      </c>
      <c r="M4228" s="36">
        <f t="shared" si="327"/>
        <v>34</v>
      </c>
      <c r="N4228" s="36">
        <f t="shared" si="328"/>
        <v>23</v>
      </c>
      <c r="O4228" s="36" t="str">
        <f t="shared" si="329"/>
        <v>201834</v>
      </c>
      <c r="P4228" s="36" t="str">
        <f>CONCATENATE(K4228,MONTH(ExpensesDBTable[[#This Row],[Date]]))</f>
        <v>20188</v>
      </c>
      <c r="Q4228" s="36" t="s">
        <v>2185</v>
      </c>
      <c r="R4228" s="36" t="s">
        <v>18</v>
      </c>
      <c r="S4228" s="38">
        <v>6</v>
      </c>
      <c r="T4228" s="36" t="s">
        <v>106</v>
      </c>
      <c r="U4228" s="36" t="s">
        <v>3390</v>
      </c>
    </row>
    <row r="4229" spans="10:21" x14ac:dyDescent="0.25">
      <c r="J4229" s="37">
        <v>43335</v>
      </c>
      <c r="K4229" s="36">
        <f t="shared" si="325"/>
        <v>2018</v>
      </c>
      <c r="L4229" s="36" t="str">
        <f t="shared" si="326"/>
        <v>August</v>
      </c>
      <c r="M4229" s="36">
        <f t="shared" si="327"/>
        <v>34</v>
      </c>
      <c r="N4229" s="36">
        <f t="shared" si="328"/>
        <v>23</v>
      </c>
      <c r="O4229" s="36" t="str">
        <f t="shared" si="329"/>
        <v>201834</v>
      </c>
      <c r="P4229" s="36" t="str">
        <f>CONCATENATE(K4229,MONTH(ExpensesDBTable[[#This Row],[Date]]))</f>
        <v>20188</v>
      </c>
      <c r="Q4229" s="36" t="s">
        <v>108</v>
      </c>
      <c r="R4229" s="36" t="s">
        <v>14</v>
      </c>
      <c r="S4229" s="38">
        <v>3.82</v>
      </c>
      <c r="T4229" s="36" t="s">
        <v>100</v>
      </c>
      <c r="U4229" s="36" t="s">
        <v>3391</v>
      </c>
    </row>
    <row r="4230" spans="10:21" x14ac:dyDescent="0.25">
      <c r="J4230" s="37">
        <v>43335</v>
      </c>
      <c r="K4230" s="36">
        <f t="shared" si="325"/>
        <v>2018</v>
      </c>
      <c r="L4230" s="36" t="str">
        <f t="shared" si="326"/>
        <v>August</v>
      </c>
      <c r="M4230" s="36">
        <f t="shared" si="327"/>
        <v>34</v>
      </c>
      <c r="N4230" s="36">
        <f t="shared" si="328"/>
        <v>23</v>
      </c>
      <c r="O4230" s="36" t="str">
        <f t="shared" si="329"/>
        <v>201834</v>
      </c>
      <c r="P4230" s="36" t="str">
        <f>CONCATENATE(K4230,MONTH(ExpensesDBTable[[#This Row],[Date]]))</f>
        <v>20188</v>
      </c>
      <c r="Q4230" s="36" t="s">
        <v>119</v>
      </c>
      <c r="R4230" s="36" t="s">
        <v>14</v>
      </c>
      <c r="S4230" s="38">
        <v>9.15</v>
      </c>
      <c r="T4230" s="36" t="s">
        <v>100</v>
      </c>
      <c r="U4230" s="36" t="s">
        <v>3392</v>
      </c>
    </row>
    <row r="4231" spans="10:21" x14ac:dyDescent="0.25">
      <c r="J4231" s="37">
        <v>43336</v>
      </c>
      <c r="K4231" s="36">
        <f t="shared" si="325"/>
        <v>2018</v>
      </c>
      <c r="L4231" s="36" t="str">
        <f t="shared" si="326"/>
        <v>August</v>
      </c>
      <c r="M4231" s="36">
        <f t="shared" si="327"/>
        <v>34</v>
      </c>
      <c r="N4231" s="36">
        <f t="shared" si="328"/>
        <v>24</v>
      </c>
      <c r="O4231" s="36" t="str">
        <f t="shared" si="329"/>
        <v>201834</v>
      </c>
      <c r="P4231" s="36" t="str">
        <f>CONCATENATE(K4231,MONTH(ExpensesDBTable[[#This Row],[Date]]))</f>
        <v>20188</v>
      </c>
      <c r="Q4231" s="36" t="s">
        <v>122</v>
      </c>
      <c r="R4231" s="36" t="s">
        <v>11</v>
      </c>
      <c r="S4231" s="38">
        <v>43.9</v>
      </c>
      <c r="T4231" s="36" t="s">
        <v>106</v>
      </c>
      <c r="U4231" s="36" t="s">
        <v>2706</v>
      </c>
    </row>
    <row r="4232" spans="10:21" x14ac:dyDescent="0.25">
      <c r="J4232" s="37">
        <v>43336</v>
      </c>
      <c r="K4232" s="36">
        <f t="shared" si="325"/>
        <v>2018</v>
      </c>
      <c r="L4232" s="36" t="str">
        <f t="shared" si="326"/>
        <v>August</v>
      </c>
      <c r="M4232" s="36">
        <f t="shared" si="327"/>
        <v>34</v>
      </c>
      <c r="N4232" s="36">
        <f t="shared" si="328"/>
        <v>24</v>
      </c>
      <c r="O4232" s="36" t="str">
        <f t="shared" si="329"/>
        <v>201834</v>
      </c>
      <c r="P4232" s="36" t="str">
        <f>CONCATENATE(K4232,MONTH(ExpensesDBTable[[#This Row],[Date]]))</f>
        <v>20188</v>
      </c>
      <c r="Q4232" s="36" t="s">
        <v>620</v>
      </c>
      <c r="R4232" s="36" t="s">
        <v>18</v>
      </c>
      <c r="S4232" s="38">
        <v>40</v>
      </c>
      <c r="T4232" s="36" t="s">
        <v>106</v>
      </c>
      <c r="U4232" s="36" t="s">
        <v>3393</v>
      </c>
    </row>
    <row r="4233" spans="10:21" x14ac:dyDescent="0.25">
      <c r="J4233" s="37">
        <v>43336</v>
      </c>
      <c r="K4233" s="36">
        <f t="shared" si="325"/>
        <v>2018</v>
      </c>
      <c r="L4233" s="36" t="str">
        <f t="shared" si="326"/>
        <v>August</v>
      </c>
      <c r="M4233" s="36">
        <f t="shared" si="327"/>
        <v>34</v>
      </c>
      <c r="N4233" s="36">
        <f t="shared" si="328"/>
        <v>24</v>
      </c>
      <c r="O4233" s="36" t="str">
        <f t="shared" si="329"/>
        <v>201834</v>
      </c>
      <c r="P4233" s="36" t="str">
        <f>CONCATENATE(K4233,MONTH(ExpensesDBTable[[#This Row],[Date]]))</f>
        <v>20188</v>
      </c>
      <c r="Q4233" s="36" t="s">
        <v>155</v>
      </c>
      <c r="R4233" s="36" t="s">
        <v>18</v>
      </c>
      <c r="S4233" s="38">
        <v>20</v>
      </c>
      <c r="T4233" s="36" t="s">
        <v>106</v>
      </c>
      <c r="U4233" s="36" t="s">
        <v>1471</v>
      </c>
    </row>
    <row r="4234" spans="10:21" x14ac:dyDescent="0.25">
      <c r="J4234" s="37">
        <v>43336</v>
      </c>
      <c r="K4234" s="36">
        <f t="shared" si="325"/>
        <v>2018</v>
      </c>
      <c r="L4234" s="36" t="str">
        <f t="shared" si="326"/>
        <v>August</v>
      </c>
      <c r="M4234" s="36">
        <f t="shared" si="327"/>
        <v>34</v>
      </c>
      <c r="N4234" s="36">
        <f t="shared" si="328"/>
        <v>24</v>
      </c>
      <c r="O4234" s="36" t="str">
        <f t="shared" si="329"/>
        <v>201834</v>
      </c>
      <c r="P4234" s="36" t="str">
        <f>CONCATENATE(K4234,MONTH(ExpensesDBTable[[#This Row],[Date]]))</f>
        <v>20188</v>
      </c>
      <c r="Q4234" s="36" t="s">
        <v>1051</v>
      </c>
      <c r="R4234" s="36" t="s">
        <v>14</v>
      </c>
      <c r="S4234" s="38">
        <v>5.41</v>
      </c>
      <c r="T4234" s="36" t="s">
        <v>100</v>
      </c>
      <c r="U4234" s="36" t="s">
        <v>3394</v>
      </c>
    </row>
    <row r="4235" spans="10:21" x14ac:dyDescent="0.25">
      <c r="J4235" s="37">
        <v>43337</v>
      </c>
      <c r="K4235" s="36">
        <f t="shared" ref="K4235:K4298" si="330">YEAR(J4235)</f>
        <v>2018</v>
      </c>
      <c r="L4235" s="36" t="str">
        <f t="shared" ref="L4235:L4298" si="331">TEXT(DATE(1,MONTH(J4235),1),"MMMM")</f>
        <v>August</v>
      </c>
      <c r="M4235" s="36">
        <f t="shared" ref="M4235:M4298" si="332">WEEKNUM(J4235,2)</f>
        <v>34</v>
      </c>
      <c r="N4235" s="36">
        <f t="shared" ref="N4235:N4298" si="333">DAY(J4235)</f>
        <v>25</v>
      </c>
      <c r="O4235" s="36" t="str">
        <f t="shared" ref="O4235:O4298" si="334">CONCATENATE(K4235,M4235)</f>
        <v>201834</v>
      </c>
      <c r="P4235" s="36" t="str">
        <f>CONCATENATE(K4235,MONTH(ExpensesDBTable[[#This Row],[Date]]))</f>
        <v>20188</v>
      </c>
      <c r="Q4235" s="36" t="s">
        <v>1292</v>
      </c>
      <c r="R4235" s="36" t="s">
        <v>18</v>
      </c>
      <c r="S4235" s="38">
        <v>19.88</v>
      </c>
      <c r="T4235" s="36" t="s">
        <v>106</v>
      </c>
      <c r="U4235" s="36" t="s">
        <v>3395</v>
      </c>
    </row>
    <row r="4236" spans="10:21" x14ac:dyDescent="0.25">
      <c r="J4236" s="37">
        <v>43337</v>
      </c>
      <c r="K4236" s="36">
        <f t="shared" si="330"/>
        <v>2018</v>
      </c>
      <c r="L4236" s="36" t="str">
        <f t="shared" si="331"/>
        <v>August</v>
      </c>
      <c r="M4236" s="36">
        <f t="shared" si="332"/>
        <v>34</v>
      </c>
      <c r="N4236" s="36">
        <f t="shared" si="333"/>
        <v>25</v>
      </c>
      <c r="O4236" s="36" t="str">
        <f t="shared" si="334"/>
        <v>201834</v>
      </c>
      <c r="P4236" s="36" t="str">
        <f>CONCATENATE(K4236,MONTH(ExpensesDBTable[[#This Row],[Date]]))</f>
        <v>20188</v>
      </c>
      <c r="Q4236" s="36" t="s">
        <v>1051</v>
      </c>
      <c r="R4236" s="36" t="s">
        <v>14</v>
      </c>
      <c r="S4236" s="38">
        <v>18.03</v>
      </c>
      <c r="T4236" s="36" t="s">
        <v>100</v>
      </c>
      <c r="U4236" s="36" t="s">
        <v>3396</v>
      </c>
    </row>
    <row r="4237" spans="10:21" x14ac:dyDescent="0.25">
      <c r="J4237" s="37">
        <v>43338</v>
      </c>
      <c r="K4237" s="36">
        <f t="shared" si="330"/>
        <v>2018</v>
      </c>
      <c r="L4237" s="36" t="str">
        <f t="shared" si="331"/>
        <v>August</v>
      </c>
      <c r="M4237" s="36">
        <f t="shared" si="332"/>
        <v>34</v>
      </c>
      <c r="N4237" s="36">
        <f t="shared" si="333"/>
        <v>26</v>
      </c>
      <c r="O4237" s="36" t="str">
        <f t="shared" si="334"/>
        <v>201834</v>
      </c>
      <c r="P4237" s="36" t="str">
        <f>CONCATENATE(K4237,MONTH(ExpensesDBTable[[#This Row],[Date]]))</f>
        <v>20188</v>
      </c>
      <c r="Q4237" s="36" t="s">
        <v>108</v>
      </c>
      <c r="R4237" s="36" t="s">
        <v>14</v>
      </c>
      <c r="S4237" s="38">
        <v>2.8</v>
      </c>
      <c r="T4237" s="36" t="s">
        <v>100</v>
      </c>
      <c r="U4237" s="36" t="s">
        <v>3397</v>
      </c>
    </row>
    <row r="4238" spans="10:21" x14ac:dyDescent="0.25">
      <c r="J4238" s="37">
        <v>43338</v>
      </c>
      <c r="K4238" s="36">
        <f t="shared" si="330"/>
        <v>2018</v>
      </c>
      <c r="L4238" s="36" t="str">
        <f t="shared" si="331"/>
        <v>August</v>
      </c>
      <c r="M4238" s="36">
        <f t="shared" si="332"/>
        <v>34</v>
      </c>
      <c r="N4238" s="36">
        <f t="shared" si="333"/>
        <v>26</v>
      </c>
      <c r="O4238" s="36" t="str">
        <f t="shared" si="334"/>
        <v>201834</v>
      </c>
      <c r="P4238" s="36" t="str">
        <f>CONCATENATE(K4238,MONTH(ExpensesDBTable[[#This Row],[Date]]))</f>
        <v>20188</v>
      </c>
      <c r="Q4238" s="36" t="s">
        <v>119</v>
      </c>
      <c r="R4238" s="36" t="s">
        <v>14</v>
      </c>
      <c r="S4238" s="38">
        <v>49.3</v>
      </c>
      <c r="T4238" s="36" t="s">
        <v>106</v>
      </c>
      <c r="U4238" s="36" t="s">
        <v>3398</v>
      </c>
    </row>
    <row r="4239" spans="10:21" x14ac:dyDescent="0.25">
      <c r="J4239" s="37">
        <v>43338</v>
      </c>
      <c r="K4239" s="36">
        <f t="shared" si="330"/>
        <v>2018</v>
      </c>
      <c r="L4239" s="36" t="str">
        <f t="shared" si="331"/>
        <v>August</v>
      </c>
      <c r="M4239" s="36">
        <f t="shared" si="332"/>
        <v>34</v>
      </c>
      <c r="N4239" s="36">
        <f t="shared" si="333"/>
        <v>26</v>
      </c>
      <c r="O4239" s="36" t="str">
        <f t="shared" si="334"/>
        <v>201834</v>
      </c>
      <c r="P4239" s="36" t="str">
        <f>CONCATENATE(K4239,MONTH(ExpensesDBTable[[#This Row],[Date]]))</f>
        <v>20188</v>
      </c>
      <c r="Q4239" s="36" t="s">
        <v>119</v>
      </c>
      <c r="R4239" s="36" t="s">
        <v>14</v>
      </c>
      <c r="S4239" s="38">
        <v>13.14</v>
      </c>
      <c r="T4239" s="36" t="s">
        <v>100</v>
      </c>
      <c r="U4239" s="36" t="s">
        <v>3399</v>
      </c>
    </row>
    <row r="4240" spans="10:21" x14ac:dyDescent="0.25">
      <c r="J4240" s="37">
        <v>43338</v>
      </c>
      <c r="K4240" s="36">
        <f t="shared" si="330"/>
        <v>2018</v>
      </c>
      <c r="L4240" s="36" t="str">
        <f t="shared" si="331"/>
        <v>August</v>
      </c>
      <c r="M4240" s="36">
        <f t="shared" si="332"/>
        <v>34</v>
      </c>
      <c r="N4240" s="36">
        <f t="shared" si="333"/>
        <v>26</v>
      </c>
      <c r="O4240" s="36" t="str">
        <f t="shared" si="334"/>
        <v>201834</v>
      </c>
      <c r="P4240" s="36" t="str">
        <f>CONCATENATE(K4240,MONTH(ExpensesDBTable[[#This Row],[Date]]))</f>
        <v>20188</v>
      </c>
      <c r="Q4240" s="36" t="s">
        <v>1051</v>
      </c>
      <c r="R4240" s="36" t="s">
        <v>14</v>
      </c>
      <c r="S4240" s="38">
        <v>26.06</v>
      </c>
      <c r="T4240" s="36" t="s">
        <v>100</v>
      </c>
      <c r="U4240" s="36" t="s">
        <v>3400</v>
      </c>
    </row>
    <row r="4241" spans="10:21" x14ac:dyDescent="0.25">
      <c r="J4241" s="37">
        <v>43338</v>
      </c>
      <c r="K4241" s="36">
        <f t="shared" si="330"/>
        <v>2018</v>
      </c>
      <c r="L4241" s="36" t="str">
        <f t="shared" si="331"/>
        <v>August</v>
      </c>
      <c r="M4241" s="36">
        <f t="shared" si="332"/>
        <v>34</v>
      </c>
      <c r="N4241" s="36">
        <f t="shared" si="333"/>
        <v>26</v>
      </c>
      <c r="O4241" s="36" t="str">
        <f t="shared" si="334"/>
        <v>201834</v>
      </c>
      <c r="P4241" s="36" t="str">
        <f>CONCATENATE(K4241,MONTH(ExpensesDBTable[[#This Row],[Date]]))</f>
        <v>20188</v>
      </c>
      <c r="Q4241" s="36" t="s">
        <v>108</v>
      </c>
      <c r="R4241" s="36" t="s">
        <v>14</v>
      </c>
      <c r="S4241" s="38">
        <v>24.04</v>
      </c>
      <c r="T4241" s="36" t="s">
        <v>100</v>
      </c>
      <c r="U4241" s="36" t="s">
        <v>3401</v>
      </c>
    </row>
    <row r="4242" spans="10:21" x14ac:dyDescent="0.25">
      <c r="J4242" s="37">
        <v>43338</v>
      </c>
      <c r="K4242" s="36">
        <f t="shared" si="330"/>
        <v>2018</v>
      </c>
      <c r="L4242" s="36" t="str">
        <f t="shared" si="331"/>
        <v>August</v>
      </c>
      <c r="M4242" s="36">
        <f t="shared" si="332"/>
        <v>34</v>
      </c>
      <c r="N4242" s="36">
        <f t="shared" si="333"/>
        <v>26</v>
      </c>
      <c r="O4242" s="36" t="str">
        <f t="shared" si="334"/>
        <v>201834</v>
      </c>
      <c r="P4242" s="36" t="str">
        <f>CONCATENATE(K4242,MONTH(ExpensesDBTable[[#This Row],[Date]]))</f>
        <v>20188</v>
      </c>
      <c r="Q4242" s="36" t="s">
        <v>182</v>
      </c>
      <c r="R4242" s="36" t="s">
        <v>14</v>
      </c>
      <c r="S4242" s="38">
        <v>13.25</v>
      </c>
      <c r="T4242" s="36" t="s">
        <v>100</v>
      </c>
      <c r="U4242" s="36" t="s">
        <v>1085</v>
      </c>
    </row>
    <row r="4243" spans="10:21" x14ac:dyDescent="0.25">
      <c r="J4243" s="37">
        <v>43338</v>
      </c>
      <c r="K4243" s="36">
        <f t="shared" si="330"/>
        <v>2018</v>
      </c>
      <c r="L4243" s="36" t="str">
        <f t="shared" si="331"/>
        <v>August</v>
      </c>
      <c r="M4243" s="36">
        <f t="shared" si="332"/>
        <v>34</v>
      </c>
      <c r="N4243" s="36">
        <f t="shared" si="333"/>
        <v>26</v>
      </c>
      <c r="O4243" s="36" t="str">
        <f t="shared" si="334"/>
        <v>201834</v>
      </c>
      <c r="P4243" s="36" t="str">
        <f>CONCATENATE(K4243,MONTH(ExpensesDBTable[[#This Row],[Date]]))</f>
        <v>20188</v>
      </c>
      <c r="Q4243" s="36" t="s">
        <v>182</v>
      </c>
      <c r="R4243" s="36" t="s">
        <v>14</v>
      </c>
      <c r="S4243" s="38">
        <v>3.78</v>
      </c>
      <c r="T4243" s="36" t="s">
        <v>100</v>
      </c>
      <c r="U4243" s="36" t="s">
        <v>2129</v>
      </c>
    </row>
    <row r="4244" spans="10:21" x14ac:dyDescent="0.25">
      <c r="J4244" s="37">
        <v>43338</v>
      </c>
      <c r="K4244" s="36">
        <f t="shared" si="330"/>
        <v>2018</v>
      </c>
      <c r="L4244" s="36" t="str">
        <f t="shared" si="331"/>
        <v>August</v>
      </c>
      <c r="M4244" s="36">
        <f t="shared" si="332"/>
        <v>34</v>
      </c>
      <c r="N4244" s="36">
        <f t="shared" si="333"/>
        <v>26</v>
      </c>
      <c r="O4244" s="36" t="str">
        <f t="shared" si="334"/>
        <v>201834</v>
      </c>
      <c r="P4244" s="36" t="str">
        <f>CONCATENATE(K4244,MONTH(ExpensesDBTable[[#This Row],[Date]]))</f>
        <v>20188</v>
      </c>
      <c r="Q4244" s="36" t="s">
        <v>130</v>
      </c>
      <c r="R4244" s="36" t="s">
        <v>14</v>
      </c>
      <c r="S4244" s="38">
        <v>6.5</v>
      </c>
      <c r="T4244" s="36" t="s">
        <v>100</v>
      </c>
      <c r="U4244" s="36" t="s">
        <v>130</v>
      </c>
    </row>
    <row r="4245" spans="10:21" x14ac:dyDescent="0.25">
      <c r="J4245" s="37">
        <v>43339</v>
      </c>
      <c r="K4245" s="36">
        <f t="shared" si="330"/>
        <v>2018</v>
      </c>
      <c r="L4245" s="36" t="str">
        <f t="shared" si="331"/>
        <v>August</v>
      </c>
      <c r="M4245" s="36">
        <f t="shared" si="332"/>
        <v>35</v>
      </c>
      <c r="N4245" s="36">
        <f t="shared" si="333"/>
        <v>27</v>
      </c>
      <c r="O4245" s="36" t="str">
        <f t="shared" si="334"/>
        <v>201835</v>
      </c>
      <c r="P4245" s="36" t="str">
        <f>CONCATENATE(K4245,MONTH(ExpensesDBTable[[#This Row],[Date]]))</f>
        <v>20188</v>
      </c>
      <c r="Q4245" s="36" t="s">
        <v>119</v>
      </c>
      <c r="R4245" s="36" t="s">
        <v>14</v>
      </c>
      <c r="S4245" s="38">
        <v>7</v>
      </c>
      <c r="T4245" s="36" t="s">
        <v>106</v>
      </c>
      <c r="U4245" s="36" t="s">
        <v>3402</v>
      </c>
    </row>
    <row r="4246" spans="10:21" x14ac:dyDescent="0.25">
      <c r="J4246" s="37">
        <v>43339</v>
      </c>
      <c r="K4246" s="36">
        <f t="shared" si="330"/>
        <v>2018</v>
      </c>
      <c r="L4246" s="36" t="str">
        <f t="shared" si="331"/>
        <v>August</v>
      </c>
      <c r="M4246" s="36">
        <f t="shared" si="332"/>
        <v>35</v>
      </c>
      <c r="N4246" s="36">
        <f t="shared" si="333"/>
        <v>27</v>
      </c>
      <c r="O4246" s="36" t="str">
        <f t="shared" si="334"/>
        <v>201835</v>
      </c>
      <c r="P4246" s="36" t="str">
        <f>CONCATENATE(K4246,MONTH(ExpensesDBTable[[#This Row],[Date]]))</f>
        <v>20188</v>
      </c>
      <c r="Q4246" s="36" t="s">
        <v>119</v>
      </c>
      <c r="R4246" s="36" t="s">
        <v>14</v>
      </c>
      <c r="S4246" s="38">
        <v>3.95</v>
      </c>
      <c r="T4246" s="36" t="s">
        <v>100</v>
      </c>
      <c r="U4246" s="36" t="s">
        <v>159</v>
      </c>
    </row>
    <row r="4247" spans="10:21" x14ac:dyDescent="0.25">
      <c r="J4247" s="37">
        <v>43339</v>
      </c>
      <c r="K4247" s="36">
        <f t="shared" si="330"/>
        <v>2018</v>
      </c>
      <c r="L4247" s="36" t="str">
        <f t="shared" si="331"/>
        <v>August</v>
      </c>
      <c r="M4247" s="36">
        <f t="shared" si="332"/>
        <v>35</v>
      </c>
      <c r="N4247" s="36">
        <f t="shared" si="333"/>
        <v>27</v>
      </c>
      <c r="O4247" s="36" t="str">
        <f t="shared" si="334"/>
        <v>201835</v>
      </c>
      <c r="P4247" s="36" t="str">
        <f>CONCATENATE(K4247,MONTH(ExpensesDBTable[[#This Row],[Date]]))</f>
        <v>20188</v>
      </c>
      <c r="Q4247" s="36" t="s">
        <v>1051</v>
      </c>
      <c r="R4247" s="36" t="s">
        <v>14</v>
      </c>
      <c r="S4247" s="38">
        <v>4</v>
      </c>
      <c r="T4247" s="36" t="s">
        <v>100</v>
      </c>
      <c r="U4247" s="36" t="s">
        <v>645</v>
      </c>
    </row>
    <row r="4248" spans="10:21" x14ac:dyDescent="0.25">
      <c r="J4248" s="37">
        <v>43339</v>
      </c>
      <c r="K4248" s="36">
        <f t="shared" si="330"/>
        <v>2018</v>
      </c>
      <c r="L4248" s="36" t="str">
        <f t="shared" si="331"/>
        <v>August</v>
      </c>
      <c r="M4248" s="36">
        <f t="shared" si="332"/>
        <v>35</v>
      </c>
      <c r="N4248" s="36">
        <f t="shared" si="333"/>
        <v>27</v>
      </c>
      <c r="O4248" s="36" t="str">
        <f t="shared" si="334"/>
        <v>201835</v>
      </c>
      <c r="P4248" s="36" t="str">
        <f>CONCATENATE(K4248,MONTH(ExpensesDBTable[[#This Row],[Date]]))</f>
        <v>20188</v>
      </c>
      <c r="Q4248" s="36" t="s">
        <v>182</v>
      </c>
      <c r="R4248" s="36" t="s">
        <v>14</v>
      </c>
      <c r="S4248" s="38">
        <v>3.76</v>
      </c>
      <c r="T4248" s="36" t="s">
        <v>100</v>
      </c>
      <c r="U4248" s="36" t="s">
        <v>3403</v>
      </c>
    </row>
    <row r="4249" spans="10:21" x14ac:dyDescent="0.25">
      <c r="J4249" s="37">
        <v>43339</v>
      </c>
      <c r="K4249" s="36">
        <f t="shared" si="330"/>
        <v>2018</v>
      </c>
      <c r="L4249" s="36" t="str">
        <f t="shared" si="331"/>
        <v>August</v>
      </c>
      <c r="M4249" s="36">
        <f t="shared" si="332"/>
        <v>35</v>
      </c>
      <c r="N4249" s="36">
        <f t="shared" si="333"/>
        <v>27</v>
      </c>
      <c r="O4249" s="36" t="str">
        <f t="shared" si="334"/>
        <v>201835</v>
      </c>
      <c r="P4249" s="36" t="str">
        <f>CONCATENATE(K4249,MONTH(ExpensesDBTable[[#This Row],[Date]]))</f>
        <v>20188</v>
      </c>
      <c r="Q4249" s="36" t="s">
        <v>108</v>
      </c>
      <c r="R4249" s="36" t="s">
        <v>14</v>
      </c>
      <c r="S4249" s="38">
        <v>7.26</v>
      </c>
      <c r="T4249" s="36" t="s">
        <v>100</v>
      </c>
      <c r="U4249" s="36" t="s">
        <v>3404</v>
      </c>
    </row>
    <row r="4250" spans="10:21" x14ac:dyDescent="0.25">
      <c r="J4250" s="37">
        <v>43339</v>
      </c>
      <c r="K4250" s="36">
        <f t="shared" si="330"/>
        <v>2018</v>
      </c>
      <c r="L4250" s="36" t="str">
        <f t="shared" si="331"/>
        <v>August</v>
      </c>
      <c r="M4250" s="36">
        <f t="shared" si="332"/>
        <v>35</v>
      </c>
      <c r="N4250" s="36">
        <f t="shared" si="333"/>
        <v>27</v>
      </c>
      <c r="O4250" s="36" t="str">
        <f t="shared" si="334"/>
        <v>201835</v>
      </c>
      <c r="P4250" s="36" t="str">
        <f>CONCATENATE(K4250,MONTH(ExpensesDBTable[[#This Row],[Date]]))</f>
        <v>20188</v>
      </c>
      <c r="Q4250" s="36" t="s">
        <v>155</v>
      </c>
      <c r="R4250" s="36" t="s">
        <v>18</v>
      </c>
      <c r="S4250" s="38">
        <v>9</v>
      </c>
      <c r="T4250" s="36" t="s">
        <v>106</v>
      </c>
      <c r="U4250" s="36" t="s">
        <v>3405</v>
      </c>
    </row>
    <row r="4251" spans="10:21" x14ac:dyDescent="0.25">
      <c r="J4251" s="37">
        <v>43340</v>
      </c>
      <c r="K4251" s="36">
        <f t="shared" si="330"/>
        <v>2018</v>
      </c>
      <c r="L4251" s="36" t="str">
        <f t="shared" si="331"/>
        <v>August</v>
      </c>
      <c r="M4251" s="36">
        <f t="shared" si="332"/>
        <v>35</v>
      </c>
      <c r="N4251" s="36">
        <f t="shared" si="333"/>
        <v>28</v>
      </c>
      <c r="O4251" s="36" t="str">
        <f t="shared" si="334"/>
        <v>201835</v>
      </c>
      <c r="P4251" s="36" t="str">
        <f>CONCATENATE(K4251,MONTH(ExpensesDBTable[[#This Row],[Date]]))</f>
        <v>20188</v>
      </c>
      <c r="Q4251" s="36" t="s">
        <v>704</v>
      </c>
      <c r="R4251" s="36" t="s">
        <v>23</v>
      </c>
      <c r="S4251" s="38">
        <v>186.75</v>
      </c>
      <c r="T4251" s="36" t="s">
        <v>106</v>
      </c>
      <c r="U4251" s="36" t="s">
        <v>249</v>
      </c>
    </row>
    <row r="4252" spans="10:21" x14ac:dyDescent="0.25">
      <c r="J4252" s="37">
        <v>43341</v>
      </c>
      <c r="K4252" s="36">
        <f t="shared" si="330"/>
        <v>2018</v>
      </c>
      <c r="L4252" s="36" t="str">
        <f t="shared" si="331"/>
        <v>August</v>
      </c>
      <c r="M4252" s="36">
        <f t="shared" si="332"/>
        <v>35</v>
      </c>
      <c r="N4252" s="36">
        <f t="shared" si="333"/>
        <v>29</v>
      </c>
      <c r="O4252" s="36" t="str">
        <f t="shared" si="334"/>
        <v>201835</v>
      </c>
      <c r="P4252" s="36" t="str">
        <f>CONCATENATE(K4252,MONTH(ExpensesDBTable[[#This Row],[Date]]))</f>
        <v>20188</v>
      </c>
      <c r="Q4252" s="36" t="s">
        <v>171</v>
      </c>
      <c r="R4252" s="36" t="s">
        <v>13</v>
      </c>
      <c r="S4252" s="38">
        <v>14.4</v>
      </c>
      <c r="T4252" s="36" t="s">
        <v>106</v>
      </c>
      <c r="U4252" s="36" t="s">
        <v>3406</v>
      </c>
    </row>
    <row r="4253" spans="10:21" x14ac:dyDescent="0.25">
      <c r="J4253" s="37">
        <v>43341</v>
      </c>
      <c r="K4253" s="36">
        <f t="shared" si="330"/>
        <v>2018</v>
      </c>
      <c r="L4253" s="36" t="str">
        <f t="shared" si="331"/>
        <v>August</v>
      </c>
      <c r="M4253" s="36">
        <f t="shared" si="332"/>
        <v>35</v>
      </c>
      <c r="N4253" s="36">
        <f t="shared" si="333"/>
        <v>29</v>
      </c>
      <c r="O4253" s="36" t="str">
        <f t="shared" si="334"/>
        <v>201835</v>
      </c>
      <c r="P4253" s="36" t="str">
        <f>CONCATENATE(K4253,MONTH(ExpensesDBTable[[#This Row],[Date]]))</f>
        <v>20188</v>
      </c>
      <c r="Q4253" s="36" t="s">
        <v>182</v>
      </c>
      <c r="R4253" s="36" t="s">
        <v>13</v>
      </c>
      <c r="S4253" s="38">
        <v>7</v>
      </c>
      <c r="T4253" s="36" t="s">
        <v>106</v>
      </c>
      <c r="U4253" s="36" t="s">
        <v>3407</v>
      </c>
    </row>
    <row r="4254" spans="10:21" x14ac:dyDescent="0.25">
      <c r="J4254" s="37">
        <v>43341</v>
      </c>
      <c r="K4254" s="36">
        <f t="shared" si="330"/>
        <v>2018</v>
      </c>
      <c r="L4254" s="36" t="str">
        <f t="shared" si="331"/>
        <v>August</v>
      </c>
      <c r="M4254" s="36">
        <f t="shared" si="332"/>
        <v>35</v>
      </c>
      <c r="N4254" s="36">
        <f t="shared" si="333"/>
        <v>29</v>
      </c>
      <c r="O4254" s="36" t="str">
        <f t="shared" si="334"/>
        <v>201835</v>
      </c>
      <c r="P4254" s="36" t="str">
        <f>CONCATENATE(K4254,MONTH(ExpensesDBTable[[#This Row],[Date]]))</f>
        <v>20188</v>
      </c>
      <c r="Q4254" s="36" t="s">
        <v>1051</v>
      </c>
      <c r="R4254" s="36" t="s">
        <v>14</v>
      </c>
      <c r="S4254" s="38">
        <v>12.36</v>
      </c>
      <c r="T4254" s="36" t="s">
        <v>106</v>
      </c>
      <c r="U4254" s="36" t="s">
        <v>3408</v>
      </c>
    </row>
    <row r="4255" spans="10:21" x14ac:dyDescent="0.25">
      <c r="J4255" s="37">
        <v>43341</v>
      </c>
      <c r="K4255" s="36">
        <f t="shared" si="330"/>
        <v>2018</v>
      </c>
      <c r="L4255" s="36" t="str">
        <f t="shared" si="331"/>
        <v>August</v>
      </c>
      <c r="M4255" s="36">
        <f t="shared" si="332"/>
        <v>35</v>
      </c>
      <c r="N4255" s="36">
        <f t="shared" si="333"/>
        <v>29</v>
      </c>
      <c r="O4255" s="36" t="str">
        <f t="shared" si="334"/>
        <v>201835</v>
      </c>
      <c r="P4255" s="36" t="str">
        <f>CONCATENATE(K4255,MONTH(ExpensesDBTable[[#This Row],[Date]]))</f>
        <v>20188</v>
      </c>
      <c r="Q4255" s="36" t="s">
        <v>171</v>
      </c>
      <c r="R4255" s="36" t="s">
        <v>13</v>
      </c>
      <c r="S4255" s="38">
        <v>14.4</v>
      </c>
      <c r="T4255" s="36" t="s">
        <v>106</v>
      </c>
      <c r="U4255" s="36" t="s">
        <v>3409</v>
      </c>
    </row>
    <row r="4256" spans="10:21" x14ac:dyDescent="0.25">
      <c r="J4256" s="37">
        <v>43341</v>
      </c>
      <c r="K4256" s="36">
        <f t="shared" si="330"/>
        <v>2018</v>
      </c>
      <c r="L4256" s="36" t="str">
        <f t="shared" si="331"/>
        <v>August</v>
      </c>
      <c r="M4256" s="36">
        <f t="shared" si="332"/>
        <v>35</v>
      </c>
      <c r="N4256" s="36">
        <f t="shared" si="333"/>
        <v>29</v>
      </c>
      <c r="O4256" s="36" t="str">
        <f t="shared" si="334"/>
        <v>201835</v>
      </c>
      <c r="P4256" s="36" t="str">
        <f>CONCATENATE(K4256,MONTH(ExpensesDBTable[[#This Row],[Date]]))</f>
        <v>20188</v>
      </c>
      <c r="Q4256" s="36" t="s">
        <v>119</v>
      </c>
      <c r="R4256" s="36" t="s">
        <v>14</v>
      </c>
      <c r="S4256" s="38">
        <v>11.97</v>
      </c>
      <c r="T4256" s="36" t="s">
        <v>100</v>
      </c>
      <c r="U4256" s="36" t="s">
        <v>3410</v>
      </c>
    </row>
    <row r="4257" spans="10:21" x14ac:dyDescent="0.25">
      <c r="J4257" s="37">
        <v>43341</v>
      </c>
      <c r="K4257" s="36">
        <f t="shared" si="330"/>
        <v>2018</v>
      </c>
      <c r="L4257" s="36" t="str">
        <f t="shared" si="331"/>
        <v>August</v>
      </c>
      <c r="M4257" s="36">
        <f t="shared" si="332"/>
        <v>35</v>
      </c>
      <c r="N4257" s="36">
        <f t="shared" si="333"/>
        <v>29</v>
      </c>
      <c r="O4257" s="36" t="str">
        <f t="shared" si="334"/>
        <v>201835</v>
      </c>
      <c r="P4257" s="36" t="str">
        <f>CONCATENATE(K4257,MONTH(ExpensesDBTable[[#This Row],[Date]]))</f>
        <v>20188</v>
      </c>
      <c r="Q4257" s="36" t="s">
        <v>108</v>
      </c>
      <c r="R4257" s="36" t="s">
        <v>14</v>
      </c>
      <c r="S4257" s="38">
        <v>3.25</v>
      </c>
      <c r="T4257" s="36" t="s">
        <v>100</v>
      </c>
      <c r="U4257" s="36" t="s">
        <v>730</v>
      </c>
    </row>
    <row r="4258" spans="10:21" x14ac:dyDescent="0.25">
      <c r="J4258" s="37">
        <v>43342</v>
      </c>
      <c r="K4258" s="36">
        <f t="shared" si="330"/>
        <v>2018</v>
      </c>
      <c r="L4258" s="36" t="str">
        <f t="shared" si="331"/>
        <v>August</v>
      </c>
      <c r="M4258" s="36">
        <f t="shared" si="332"/>
        <v>35</v>
      </c>
      <c r="N4258" s="36">
        <f t="shared" si="333"/>
        <v>30</v>
      </c>
      <c r="O4258" s="36" t="str">
        <f t="shared" si="334"/>
        <v>201835</v>
      </c>
      <c r="P4258" s="36" t="str">
        <f>CONCATENATE(K4258,MONTH(ExpensesDBTable[[#This Row],[Date]]))</f>
        <v>20188</v>
      </c>
      <c r="Q4258" s="36" t="s">
        <v>620</v>
      </c>
      <c r="R4258" s="36" t="s">
        <v>16</v>
      </c>
      <c r="S4258" s="38">
        <v>10</v>
      </c>
      <c r="T4258" s="36" t="s">
        <v>106</v>
      </c>
      <c r="U4258" s="36" t="s">
        <v>3411</v>
      </c>
    </row>
    <row r="4259" spans="10:21" x14ac:dyDescent="0.25">
      <c r="J4259" s="37">
        <v>43342</v>
      </c>
      <c r="K4259" s="36">
        <f t="shared" si="330"/>
        <v>2018</v>
      </c>
      <c r="L4259" s="36" t="str">
        <f t="shared" si="331"/>
        <v>August</v>
      </c>
      <c r="M4259" s="36">
        <f t="shared" si="332"/>
        <v>35</v>
      </c>
      <c r="N4259" s="36">
        <f t="shared" si="333"/>
        <v>30</v>
      </c>
      <c r="O4259" s="36" t="str">
        <f t="shared" si="334"/>
        <v>201835</v>
      </c>
      <c r="P4259" s="36" t="str">
        <f>CONCATENATE(K4259,MONTH(ExpensesDBTable[[#This Row],[Date]]))</f>
        <v>20188</v>
      </c>
      <c r="Q4259" s="36" t="s">
        <v>1051</v>
      </c>
      <c r="R4259" s="36" t="s">
        <v>14</v>
      </c>
      <c r="S4259" s="38">
        <v>34.53</v>
      </c>
      <c r="T4259" s="36" t="s">
        <v>100</v>
      </c>
      <c r="U4259" s="36" t="s">
        <v>2895</v>
      </c>
    </row>
    <row r="4260" spans="10:21" x14ac:dyDescent="0.25">
      <c r="J4260" s="37">
        <v>43342</v>
      </c>
      <c r="K4260" s="36">
        <f t="shared" si="330"/>
        <v>2018</v>
      </c>
      <c r="L4260" s="36" t="str">
        <f t="shared" si="331"/>
        <v>August</v>
      </c>
      <c r="M4260" s="36">
        <f t="shared" si="332"/>
        <v>35</v>
      </c>
      <c r="N4260" s="36">
        <f t="shared" si="333"/>
        <v>30</v>
      </c>
      <c r="O4260" s="36" t="str">
        <f t="shared" si="334"/>
        <v>201835</v>
      </c>
      <c r="P4260" s="36" t="str">
        <f>CONCATENATE(K4260,MONTH(ExpensesDBTable[[#This Row],[Date]]))</f>
        <v>20188</v>
      </c>
      <c r="Q4260" s="36" t="s">
        <v>182</v>
      </c>
      <c r="R4260" s="36" t="s">
        <v>14</v>
      </c>
      <c r="S4260" s="38">
        <v>8.25</v>
      </c>
      <c r="T4260" s="36" t="s">
        <v>100</v>
      </c>
      <c r="U4260" s="36" t="s">
        <v>1085</v>
      </c>
    </row>
    <row r="4261" spans="10:21" x14ac:dyDescent="0.25">
      <c r="J4261" s="37">
        <v>43343</v>
      </c>
      <c r="K4261" s="36">
        <f t="shared" si="330"/>
        <v>2018</v>
      </c>
      <c r="L4261" s="36" t="str">
        <f t="shared" si="331"/>
        <v>August</v>
      </c>
      <c r="M4261" s="36">
        <f t="shared" si="332"/>
        <v>35</v>
      </c>
      <c r="N4261" s="36">
        <f t="shared" si="333"/>
        <v>31</v>
      </c>
      <c r="O4261" s="36" t="str">
        <f t="shared" si="334"/>
        <v>201835</v>
      </c>
      <c r="P4261" s="36" t="str">
        <f>CONCATENATE(K4261,MONTH(ExpensesDBTable[[#This Row],[Date]]))</f>
        <v>20188</v>
      </c>
      <c r="Q4261" s="36" t="s">
        <v>122</v>
      </c>
      <c r="R4261" s="36" t="s">
        <v>11</v>
      </c>
      <c r="S4261" s="38">
        <v>22</v>
      </c>
      <c r="T4261" s="36" t="s">
        <v>106</v>
      </c>
      <c r="U4261" s="36" t="s">
        <v>548</v>
      </c>
    </row>
    <row r="4262" spans="10:21" x14ac:dyDescent="0.25">
      <c r="J4262" s="37">
        <v>43343</v>
      </c>
      <c r="K4262" s="36">
        <f t="shared" si="330"/>
        <v>2018</v>
      </c>
      <c r="L4262" s="36" t="str">
        <f t="shared" si="331"/>
        <v>August</v>
      </c>
      <c r="M4262" s="36">
        <f t="shared" si="332"/>
        <v>35</v>
      </c>
      <c r="N4262" s="36">
        <f t="shared" si="333"/>
        <v>31</v>
      </c>
      <c r="O4262" s="36" t="str">
        <f t="shared" si="334"/>
        <v>201835</v>
      </c>
      <c r="P4262" s="36" t="str">
        <f>CONCATENATE(K4262,MONTH(ExpensesDBTable[[#This Row],[Date]]))</f>
        <v>20188</v>
      </c>
      <c r="Q4262" s="36" t="s">
        <v>989</v>
      </c>
      <c r="R4262" s="36" t="s">
        <v>14</v>
      </c>
      <c r="S4262" s="38">
        <v>27.5</v>
      </c>
      <c r="T4262" s="36" t="s">
        <v>100</v>
      </c>
      <c r="U4262" s="36" t="s">
        <v>3412</v>
      </c>
    </row>
    <row r="4263" spans="10:21" x14ac:dyDescent="0.25">
      <c r="J4263" s="37">
        <v>43343</v>
      </c>
      <c r="K4263" s="36">
        <f t="shared" si="330"/>
        <v>2018</v>
      </c>
      <c r="L4263" s="36" t="str">
        <f t="shared" si="331"/>
        <v>August</v>
      </c>
      <c r="M4263" s="36">
        <f t="shared" si="332"/>
        <v>35</v>
      </c>
      <c r="N4263" s="36">
        <f t="shared" si="333"/>
        <v>31</v>
      </c>
      <c r="O4263" s="36" t="str">
        <f t="shared" si="334"/>
        <v>201835</v>
      </c>
      <c r="P4263" s="36" t="str">
        <f>CONCATENATE(K4263,MONTH(ExpensesDBTable[[#This Row],[Date]]))</f>
        <v>20188</v>
      </c>
      <c r="Q4263" s="36" t="s">
        <v>1238</v>
      </c>
      <c r="R4263" s="36" t="s">
        <v>22</v>
      </c>
      <c r="S4263" s="38">
        <v>14.12</v>
      </c>
      <c r="T4263" s="36" t="s">
        <v>106</v>
      </c>
      <c r="U4263" s="36" t="s">
        <v>1238</v>
      </c>
    </row>
    <row r="4264" spans="10:21" x14ac:dyDescent="0.25">
      <c r="J4264" s="37">
        <v>43343</v>
      </c>
      <c r="K4264" s="36">
        <f t="shared" si="330"/>
        <v>2018</v>
      </c>
      <c r="L4264" s="36" t="str">
        <f t="shared" si="331"/>
        <v>August</v>
      </c>
      <c r="M4264" s="36">
        <f t="shared" si="332"/>
        <v>35</v>
      </c>
      <c r="N4264" s="36">
        <f t="shared" si="333"/>
        <v>31</v>
      </c>
      <c r="O4264" s="36" t="str">
        <f t="shared" si="334"/>
        <v>201835</v>
      </c>
      <c r="P4264" s="36" t="str">
        <f>CONCATENATE(K4264,MONTH(ExpensesDBTable[[#This Row],[Date]]))</f>
        <v>20188</v>
      </c>
      <c r="Q4264" s="36" t="s">
        <v>1051</v>
      </c>
      <c r="R4264" s="36" t="s">
        <v>14</v>
      </c>
      <c r="S4264" s="38">
        <v>3.5</v>
      </c>
      <c r="T4264" s="36" t="s">
        <v>100</v>
      </c>
      <c r="U4264" s="36" t="s">
        <v>139</v>
      </c>
    </row>
    <row r="4265" spans="10:21" x14ac:dyDescent="0.25">
      <c r="J4265" s="37">
        <v>43343</v>
      </c>
      <c r="K4265" s="36">
        <f t="shared" si="330"/>
        <v>2018</v>
      </c>
      <c r="L4265" s="36" t="str">
        <f t="shared" si="331"/>
        <v>August</v>
      </c>
      <c r="M4265" s="36">
        <f t="shared" si="332"/>
        <v>35</v>
      </c>
      <c r="N4265" s="36">
        <f t="shared" si="333"/>
        <v>31</v>
      </c>
      <c r="O4265" s="36" t="str">
        <f t="shared" si="334"/>
        <v>201835</v>
      </c>
      <c r="P4265" s="36" t="str">
        <f>CONCATENATE(K4265,MONTH(ExpensesDBTable[[#This Row],[Date]]))</f>
        <v>20188</v>
      </c>
      <c r="Q4265" s="36" t="s">
        <v>182</v>
      </c>
      <c r="R4265" s="36" t="s">
        <v>18</v>
      </c>
      <c r="S4265" s="38">
        <v>16.989999999999998</v>
      </c>
      <c r="T4265" s="36" t="s">
        <v>106</v>
      </c>
      <c r="U4265" s="36" t="s">
        <v>131</v>
      </c>
    </row>
    <row r="4266" spans="10:21" x14ac:dyDescent="0.25">
      <c r="J4266" s="37">
        <v>43343</v>
      </c>
      <c r="K4266" s="36">
        <f t="shared" si="330"/>
        <v>2018</v>
      </c>
      <c r="L4266" s="36" t="str">
        <f t="shared" si="331"/>
        <v>August</v>
      </c>
      <c r="M4266" s="36">
        <f t="shared" si="332"/>
        <v>35</v>
      </c>
      <c r="N4266" s="36">
        <f t="shared" si="333"/>
        <v>31</v>
      </c>
      <c r="O4266" s="36" t="str">
        <f t="shared" si="334"/>
        <v>201835</v>
      </c>
      <c r="P4266" s="36" t="str">
        <f>CONCATENATE(K4266,MONTH(ExpensesDBTable[[#This Row],[Date]]))</f>
        <v>20188</v>
      </c>
      <c r="Q4266" s="36" t="s">
        <v>108</v>
      </c>
      <c r="R4266" s="36" t="s">
        <v>14</v>
      </c>
      <c r="S4266" s="38">
        <v>10.83</v>
      </c>
      <c r="T4266" s="36" t="s">
        <v>100</v>
      </c>
      <c r="U4266" s="36" t="s">
        <v>3413</v>
      </c>
    </row>
    <row r="4267" spans="10:21" x14ac:dyDescent="0.25">
      <c r="J4267" s="37">
        <v>43343</v>
      </c>
      <c r="K4267" s="36">
        <f t="shared" si="330"/>
        <v>2018</v>
      </c>
      <c r="L4267" s="36" t="str">
        <f t="shared" si="331"/>
        <v>August</v>
      </c>
      <c r="M4267" s="36">
        <f t="shared" si="332"/>
        <v>35</v>
      </c>
      <c r="N4267" s="36">
        <f t="shared" si="333"/>
        <v>31</v>
      </c>
      <c r="O4267" s="36" t="str">
        <f t="shared" si="334"/>
        <v>201835</v>
      </c>
      <c r="P4267" s="36" t="str">
        <f>CONCATENATE(K4267,MONTH(ExpensesDBTable[[#This Row],[Date]]))</f>
        <v>20188</v>
      </c>
      <c r="Q4267" s="36" t="s">
        <v>119</v>
      </c>
      <c r="R4267" s="36" t="s">
        <v>14</v>
      </c>
      <c r="S4267" s="38">
        <v>8.6199999999999992</v>
      </c>
      <c r="T4267" s="36" t="s">
        <v>100</v>
      </c>
      <c r="U4267" s="36" t="s">
        <v>3414</v>
      </c>
    </row>
    <row r="4268" spans="10:21" x14ac:dyDescent="0.25">
      <c r="J4268" s="37">
        <v>43343</v>
      </c>
      <c r="K4268" s="36">
        <f t="shared" si="330"/>
        <v>2018</v>
      </c>
      <c r="L4268" s="36" t="str">
        <f t="shared" si="331"/>
        <v>August</v>
      </c>
      <c r="M4268" s="36">
        <f t="shared" si="332"/>
        <v>35</v>
      </c>
      <c r="N4268" s="36">
        <f t="shared" si="333"/>
        <v>31</v>
      </c>
      <c r="O4268" s="36" t="str">
        <f t="shared" si="334"/>
        <v>201835</v>
      </c>
      <c r="P4268" s="36" t="str">
        <f>CONCATENATE(K4268,MONTH(ExpensesDBTable[[#This Row],[Date]]))</f>
        <v>20188</v>
      </c>
      <c r="Q4268" s="36" t="s">
        <v>2799</v>
      </c>
      <c r="R4268" s="36" t="s">
        <v>23</v>
      </c>
      <c r="S4268" s="38">
        <v>24</v>
      </c>
      <c r="T4268" s="36" t="s">
        <v>106</v>
      </c>
      <c r="U4268" s="36" t="s">
        <v>1497</v>
      </c>
    </row>
    <row r="4269" spans="10:21" x14ac:dyDescent="0.25">
      <c r="J4269" s="37">
        <v>43344</v>
      </c>
      <c r="K4269" s="36">
        <f t="shared" si="330"/>
        <v>2018</v>
      </c>
      <c r="L4269" s="36" t="str">
        <f t="shared" si="331"/>
        <v>September</v>
      </c>
      <c r="M4269" s="36">
        <f t="shared" si="332"/>
        <v>35</v>
      </c>
      <c r="N4269" s="36">
        <f t="shared" si="333"/>
        <v>1</v>
      </c>
      <c r="O4269" s="36" t="str">
        <f t="shared" si="334"/>
        <v>201835</v>
      </c>
      <c r="P4269" s="36" t="str">
        <f>CONCATENATE(K4269,MONTH(ExpensesDBTable[[#This Row],[Date]]))</f>
        <v>20189</v>
      </c>
      <c r="Q4269" s="36" t="s">
        <v>456</v>
      </c>
      <c r="R4269" s="36" t="s">
        <v>14</v>
      </c>
      <c r="S4269" s="38">
        <v>31.96</v>
      </c>
      <c r="T4269" s="36" t="s">
        <v>106</v>
      </c>
      <c r="U4269" t="s">
        <v>3415</v>
      </c>
    </row>
    <row r="4270" spans="10:21" x14ac:dyDescent="0.25">
      <c r="J4270" s="37">
        <v>43344</v>
      </c>
      <c r="K4270" s="36">
        <f t="shared" si="330"/>
        <v>2018</v>
      </c>
      <c r="L4270" s="36" t="str">
        <f t="shared" si="331"/>
        <v>September</v>
      </c>
      <c r="M4270" s="36">
        <f t="shared" si="332"/>
        <v>35</v>
      </c>
      <c r="N4270" s="36">
        <f t="shared" si="333"/>
        <v>1</v>
      </c>
      <c r="O4270" s="36" t="str">
        <f t="shared" si="334"/>
        <v>201835</v>
      </c>
      <c r="P4270" s="36" t="str">
        <f>CONCATENATE(K4270,MONTH(ExpensesDBTable[[#This Row],[Date]]))</f>
        <v>20189</v>
      </c>
      <c r="Q4270" s="36" t="s">
        <v>456</v>
      </c>
      <c r="R4270" s="36" t="s">
        <v>14</v>
      </c>
      <c r="S4270" s="38">
        <v>41.35</v>
      </c>
      <c r="T4270" s="36" t="s">
        <v>106</v>
      </c>
      <c r="U4270" s="36" t="s">
        <v>1555</v>
      </c>
    </row>
    <row r="4271" spans="10:21" x14ac:dyDescent="0.25">
      <c r="J4271" s="37">
        <v>43344</v>
      </c>
      <c r="K4271" s="36">
        <f t="shared" si="330"/>
        <v>2018</v>
      </c>
      <c r="L4271" s="36" t="str">
        <f t="shared" si="331"/>
        <v>September</v>
      </c>
      <c r="M4271" s="36">
        <f t="shared" si="332"/>
        <v>35</v>
      </c>
      <c r="N4271" s="36">
        <f t="shared" si="333"/>
        <v>1</v>
      </c>
      <c r="O4271" s="36" t="str">
        <f t="shared" si="334"/>
        <v>201835</v>
      </c>
      <c r="P4271" s="36" t="str">
        <f>CONCATENATE(K4271,MONTH(ExpensesDBTable[[#This Row],[Date]]))</f>
        <v>20189</v>
      </c>
      <c r="Q4271" s="36" t="s">
        <v>1204</v>
      </c>
      <c r="R4271" s="36" t="s">
        <v>23</v>
      </c>
      <c r="S4271" s="38">
        <v>35</v>
      </c>
      <c r="T4271" s="36" t="s">
        <v>106</v>
      </c>
      <c r="U4271" s="36" t="s">
        <v>3143</v>
      </c>
    </row>
    <row r="4272" spans="10:21" x14ac:dyDescent="0.25">
      <c r="J4272" s="37">
        <v>43345</v>
      </c>
      <c r="K4272" s="36">
        <f t="shared" si="330"/>
        <v>2018</v>
      </c>
      <c r="L4272" s="36" t="str">
        <f t="shared" si="331"/>
        <v>September</v>
      </c>
      <c r="M4272" s="36">
        <f t="shared" si="332"/>
        <v>35</v>
      </c>
      <c r="N4272" s="36">
        <f t="shared" si="333"/>
        <v>2</v>
      </c>
      <c r="O4272" s="36" t="str">
        <f t="shared" si="334"/>
        <v>201835</v>
      </c>
      <c r="P4272" s="36" t="str">
        <f>CONCATENATE(K4272,MONTH(ExpensesDBTable[[#This Row],[Date]]))</f>
        <v>20189</v>
      </c>
      <c r="Q4272" s="36" t="s">
        <v>108</v>
      </c>
      <c r="R4272" s="36" t="s">
        <v>14</v>
      </c>
      <c r="S4272" s="38">
        <v>21.17</v>
      </c>
      <c r="T4272" s="36" t="s">
        <v>106</v>
      </c>
      <c r="U4272" s="36" t="s">
        <v>3416</v>
      </c>
    </row>
    <row r="4273" spans="10:21" x14ac:dyDescent="0.25">
      <c r="J4273" s="37">
        <v>43345</v>
      </c>
      <c r="K4273" s="36">
        <f t="shared" si="330"/>
        <v>2018</v>
      </c>
      <c r="L4273" s="36" t="str">
        <f t="shared" si="331"/>
        <v>September</v>
      </c>
      <c r="M4273" s="36">
        <f t="shared" si="332"/>
        <v>35</v>
      </c>
      <c r="N4273" s="36">
        <f t="shared" si="333"/>
        <v>2</v>
      </c>
      <c r="O4273" s="36" t="str">
        <f t="shared" si="334"/>
        <v>201835</v>
      </c>
      <c r="P4273" s="36" t="str">
        <f>CONCATENATE(K4273,MONTH(ExpensesDBTable[[#This Row],[Date]]))</f>
        <v>20189</v>
      </c>
      <c r="Q4273" s="36" t="s">
        <v>108</v>
      </c>
      <c r="R4273" s="36" t="s">
        <v>14</v>
      </c>
      <c r="S4273" s="38">
        <v>6.36</v>
      </c>
      <c r="T4273" s="36" t="s">
        <v>100</v>
      </c>
      <c r="U4273" s="36" t="s">
        <v>3417</v>
      </c>
    </row>
    <row r="4274" spans="10:21" x14ac:dyDescent="0.25">
      <c r="J4274" s="37">
        <v>43345</v>
      </c>
      <c r="K4274" s="36">
        <f t="shared" si="330"/>
        <v>2018</v>
      </c>
      <c r="L4274" s="36" t="str">
        <f t="shared" si="331"/>
        <v>September</v>
      </c>
      <c r="M4274" s="36">
        <f t="shared" si="332"/>
        <v>35</v>
      </c>
      <c r="N4274" s="36">
        <f t="shared" si="333"/>
        <v>2</v>
      </c>
      <c r="O4274" s="36" t="str">
        <f t="shared" si="334"/>
        <v>201835</v>
      </c>
      <c r="P4274" s="36" t="str">
        <f>CONCATENATE(K4274,MONTH(ExpensesDBTable[[#This Row],[Date]]))</f>
        <v>20189</v>
      </c>
      <c r="Q4274" s="36" t="s">
        <v>1051</v>
      </c>
      <c r="R4274" s="36" t="s">
        <v>14</v>
      </c>
      <c r="S4274" s="38">
        <v>9.2100000000000009</v>
      </c>
      <c r="T4274" s="36" t="s">
        <v>100</v>
      </c>
      <c r="U4274" s="36" t="s">
        <v>3418</v>
      </c>
    </row>
    <row r="4275" spans="10:21" x14ac:dyDescent="0.25">
      <c r="J4275" s="37">
        <v>43345</v>
      </c>
      <c r="K4275" s="36">
        <f t="shared" si="330"/>
        <v>2018</v>
      </c>
      <c r="L4275" s="36" t="str">
        <f t="shared" si="331"/>
        <v>September</v>
      </c>
      <c r="M4275" s="36">
        <f t="shared" si="332"/>
        <v>35</v>
      </c>
      <c r="N4275" s="36">
        <f t="shared" si="333"/>
        <v>2</v>
      </c>
      <c r="O4275" s="36" t="str">
        <f t="shared" si="334"/>
        <v>201835</v>
      </c>
      <c r="P4275" s="36" t="str">
        <f>CONCATENATE(K4275,MONTH(ExpensesDBTable[[#This Row],[Date]]))</f>
        <v>20189</v>
      </c>
      <c r="Q4275" s="36" t="s">
        <v>1051</v>
      </c>
      <c r="R4275" s="36" t="s">
        <v>14</v>
      </c>
      <c r="S4275" s="38">
        <v>11.5</v>
      </c>
      <c r="T4275" s="36" t="s">
        <v>100</v>
      </c>
      <c r="U4275" s="36" t="s">
        <v>3419</v>
      </c>
    </row>
    <row r="4276" spans="10:21" x14ac:dyDescent="0.25">
      <c r="J4276" s="37">
        <v>43345</v>
      </c>
      <c r="K4276" s="36">
        <f t="shared" si="330"/>
        <v>2018</v>
      </c>
      <c r="L4276" s="36" t="str">
        <f t="shared" si="331"/>
        <v>September</v>
      </c>
      <c r="M4276" s="36">
        <f t="shared" si="332"/>
        <v>35</v>
      </c>
      <c r="N4276" s="36">
        <f t="shared" si="333"/>
        <v>2</v>
      </c>
      <c r="O4276" s="36" t="str">
        <f t="shared" si="334"/>
        <v>201835</v>
      </c>
      <c r="P4276" s="36" t="str">
        <f>CONCATENATE(K4276,MONTH(ExpensesDBTable[[#This Row],[Date]]))</f>
        <v>20189</v>
      </c>
      <c r="Q4276" s="36" t="s">
        <v>182</v>
      </c>
      <c r="R4276" s="36" t="s">
        <v>19</v>
      </c>
      <c r="S4276" s="38">
        <v>92.5</v>
      </c>
      <c r="T4276" s="36" t="s">
        <v>106</v>
      </c>
      <c r="U4276" s="36" t="s">
        <v>3420</v>
      </c>
    </row>
    <row r="4277" spans="10:21" x14ac:dyDescent="0.25">
      <c r="J4277" s="37">
        <v>43345</v>
      </c>
      <c r="K4277" s="36">
        <f t="shared" si="330"/>
        <v>2018</v>
      </c>
      <c r="L4277" s="36" t="str">
        <f t="shared" si="331"/>
        <v>September</v>
      </c>
      <c r="M4277" s="36">
        <f t="shared" si="332"/>
        <v>35</v>
      </c>
      <c r="N4277" s="36">
        <f t="shared" si="333"/>
        <v>2</v>
      </c>
      <c r="O4277" s="36" t="str">
        <f t="shared" si="334"/>
        <v>201835</v>
      </c>
      <c r="P4277" s="36" t="str">
        <f>CONCATENATE(K4277,MONTH(ExpensesDBTable[[#This Row],[Date]]))</f>
        <v>20189</v>
      </c>
      <c r="Q4277" s="36" t="s">
        <v>1238</v>
      </c>
      <c r="R4277" s="36" t="s">
        <v>22</v>
      </c>
      <c r="S4277" s="38">
        <v>17.55</v>
      </c>
      <c r="T4277" s="36" t="s">
        <v>106</v>
      </c>
      <c r="U4277" s="36" t="s">
        <v>3421</v>
      </c>
    </row>
    <row r="4278" spans="10:21" x14ac:dyDescent="0.25">
      <c r="J4278" s="37">
        <v>43346</v>
      </c>
      <c r="K4278" s="36">
        <f t="shared" si="330"/>
        <v>2018</v>
      </c>
      <c r="L4278" s="36" t="str">
        <f t="shared" si="331"/>
        <v>September</v>
      </c>
      <c r="M4278" s="36">
        <f t="shared" si="332"/>
        <v>36</v>
      </c>
      <c r="N4278" s="36">
        <f t="shared" si="333"/>
        <v>3</v>
      </c>
      <c r="O4278" s="36" t="str">
        <f t="shared" si="334"/>
        <v>201836</v>
      </c>
      <c r="P4278" s="36" t="str">
        <f>CONCATENATE(K4278,MONTH(ExpensesDBTable[[#This Row],[Date]]))</f>
        <v>20189</v>
      </c>
      <c r="Q4278" s="36" t="s">
        <v>3201</v>
      </c>
      <c r="R4278" s="36" t="s">
        <v>17</v>
      </c>
      <c r="S4278" s="38">
        <v>118.8</v>
      </c>
      <c r="T4278" s="36" t="s">
        <v>106</v>
      </c>
      <c r="U4278" s="36" t="s">
        <v>1818</v>
      </c>
    </row>
    <row r="4279" spans="10:21" x14ac:dyDescent="0.25">
      <c r="J4279" s="37">
        <v>43346</v>
      </c>
      <c r="K4279" s="36">
        <f t="shared" si="330"/>
        <v>2018</v>
      </c>
      <c r="L4279" s="36" t="str">
        <f t="shared" si="331"/>
        <v>September</v>
      </c>
      <c r="M4279" s="36">
        <f t="shared" si="332"/>
        <v>36</v>
      </c>
      <c r="N4279" s="36">
        <f t="shared" si="333"/>
        <v>3</v>
      </c>
      <c r="O4279" s="36" t="str">
        <f t="shared" si="334"/>
        <v>201836</v>
      </c>
      <c r="P4279" s="36" t="str">
        <f>CONCATENATE(K4279,MONTH(ExpensesDBTable[[#This Row],[Date]]))</f>
        <v>20189</v>
      </c>
      <c r="Q4279" s="36" t="s">
        <v>145</v>
      </c>
      <c r="R4279" s="36" t="s">
        <v>14</v>
      </c>
      <c r="S4279" s="38">
        <v>144.69999999999999</v>
      </c>
      <c r="T4279" s="36" t="s">
        <v>106</v>
      </c>
      <c r="U4279" s="36" t="s">
        <v>1590</v>
      </c>
    </row>
    <row r="4280" spans="10:21" x14ac:dyDescent="0.25">
      <c r="J4280" s="37">
        <v>43346</v>
      </c>
      <c r="K4280" s="36">
        <f t="shared" si="330"/>
        <v>2018</v>
      </c>
      <c r="L4280" s="36" t="str">
        <f t="shared" si="331"/>
        <v>September</v>
      </c>
      <c r="M4280" s="36">
        <f t="shared" si="332"/>
        <v>36</v>
      </c>
      <c r="N4280" s="36">
        <f t="shared" si="333"/>
        <v>3</v>
      </c>
      <c r="O4280" s="36" t="str">
        <f t="shared" si="334"/>
        <v>201836</v>
      </c>
      <c r="P4280" s="36" t="str">
        <f>CONCATENATE(K4280,MONTH(ExpensesDBTable[[#This Row],[Date]]))</f>
        <v>20189</v>
      </c>
      <c r="Q4280" s="36" t="s">
        <v>108</v>
      </c>
      <c r="R4280" s="36" t="s">
        <v>14</v>
      </c>
      <c r="S4280" s="38">
        <v>24.53</v>
      </c>
      <c r="T4280" s="36" t="s">
        <v>100</v>
      </c>
      <c r="U4280" s="36" t="s">
        <v>3422</v>
      </c>
    </row>
    <row r="4281" spans="10:21" x14ac:dyDescent="0.25">
      <c r="J4281" s="37">
        <v>43346</v>
      </c>
      <c r="K4281" s="36">
        <f t="shared" si="330"/>
        <v>2018</v>
      </c>
      <c r="L4281" s="36" t="str">
        <f t="shared" si="331"/>
        <v>September</v>
      </c>
      <c r="M4281" s="36">
        <f t="shared" si="332"/>
        <v>36</v>
      </c>
      <c r="N4281" s="36">
        <f t="shared" si="333"/>
        <v>3</v>
      </c>
      <c r="O4281" s="36" t="str">
        <f t="shared" si="334"/>
        <v>201836</v>
      </c>
      <c r="P4281" s="36" t="str">
        <f>CONCATENATE(K4281,MONTH(ExpensesDBTable[[#This Row],[Date]]))</f>
        <v>20189</v>
      </c>
      <c r="Q4281" s="36" t="s">
        <v>182</v>
      </c>
      <c r="R4281" s="36" t="s">
        <v>14</v>
      </c>
      <c r="S4281" s="38">
        <v>5.15</v>
      </c>
      <c r="T4281" s="36" t="s">
        <v>100</v>
      </c>
      <c r="U4281" s="36" t="s">
        <v>336</v>
      </c>
    </row>
    <row r="4282" spans="10:21" x14ac:dyDescent="0.25">
      <c r="J4282" s="37">
        <v>43346</v>
      </c>
      <c r="K4282" s="36">
        <f t="shared" si="330"/>
        <v>2018</v>
      </c>
      <c r="L4282" s="36" t="str">
        <f t="shared" si="331"/>
        <v>September</v>
      </c>
      <c r="M4282" s="36">
        <f t="shared" si="332"/>
        <v>36</v>
      </c>
      <c r="N4282" s="36">
        <f t="shared" si="333"/>
        <v>3</v>
      </c>
      <c r="O4282" s="36" t="str">
        <f t="shared" si="334"/>
        <v>201836</v>
      </c>
      <c r="P4282" s="36" t="str">
        <f>CONCATENATE(K4282,MONTH(ExpensesDBTable[[#This Row],[Date]]))</f>
        <v>20189</v>
      </c>
      <c r="Q4282" s="36" t="s">
        <v>182</v>
      </c>
      <c r="R4282" s="36" t="s">
        <v>14</v>
      </c>
      <c r="S4282" s="38">
        <v>9.19</v>
      </c>
      <c r="T4282" s="36" t="s">
        <v>100</v>
      </c>
      <c r="U4282" s="36" t="s">
        <v>1085</v>
      </c>
    </row>
    <row r="4283" spans="10:21" x14ac:dyDescent="0.25">
      <c r="J4283" s="37">
        <v>43346</v>
      </c>
      <c r="K4283" s="36">
        <f t="shared" si="330"/>
        <v>2018</v>
      </c>
      <c r="L4283" s="36" t="str">
        <f t="shared" si="331"/>
        <v>September</v>
      </c>
      <c r="M4283" s="36">
        <f t="shared" si="332"/>
        <v>36</v>
      </c>
      <c r="N4283" s="36">
        <f t="shared" si="333"/>
        <v>3</v>
      </c>
      <c r="O4283" s="36" t="str">
        <f t="shared" si="334"/>
        <v>201836</v>
      </c>
      <c r="P4283" s="36" t="str">
        <f>CONCATENATE(K4283,MONTH(ExpensesDBTable[[#This Row],[Date]]))</f>
        <v>20189</v>
      </c>
      <c r="Q4283" s="36" t="s">
        <v>182</v>
      </c>
      <c r="R4283" s="36" t="s">
        <v>22</v>
      </c>
      <c r="S4283" s="38">
        <v>80</v>
      </c>
      <c r="T4283" s="36" t="s">
        <v>106</v>
      </c>
      <c r="U4283" s="36" t="s">
        <v>3423</v>
      </c>
    </row>
    <row r="4284" spans="10:21" x14ac:dyDescent="0.25">
      <c r="J4284" s="37">
        <v>43346</v>
      </c>
      <c r="K4284" s="36">
        <f t="shared" si="330"/>
        <v>2018</v>
      </c>
      <c r="L4284" s="36" t="str">
        <f t="shared" si="331"/>
        <v>September</v>
      </c>
      <c r="M4284" s="36">
        <f t="shared" si="332"/>
        <v>36</v>
      </c>
      <c r="N4284" s="36">
        <f t="shared" si="333"/>
        <v>3</v>
      </c>
      <c r="O4284" s="36" t="str">
        <f t="shared" si="334"/>
        <v>201836</v>
      </c>
      <c r="P4284" s="36" t="str">
        <f>CONCATENATE(K4284,MONTH(ExpensesDBTable[[#This Row],[Date]]))</f>
        <v>20189</v>
      </c>
      <c r="Q4284" s="36" t="s">
        <v>128</v>
      </c>
      <c r="R4284" s="36" t="s">
        <v>22</v>
      </c>
      <c r="S4284" s="38">
        <v>165.76</v>
      </c>
      <c r="T4284" s="36" t="s">
        <v>106</v>
      </c>
      <c r="U4284" s="36" t="s">
        <v>3424</v>
      </c>
    </row>
    <row r="4285" spans="10:21" x14ac:dyDescent="0.25">
      <c r="J4285" s="37">
        <v>43347</v>
      </c>
      <c r="K4285" s="36">
        <f t="shared" si="330"/>
        <v>2018</v>
      </c>
      <c r="L4285" s="36" t="str">
        <f t="shared" si="331"/>
        <v>September</v>
      </c>
      <c r="M4285" s="36">
        <f t="shared" si="332"/>
        <v>36</v>
      </c>
      <c r="N4285" s="36">
        <f t="shared" si="333"/>
        <v>4</v>
      </c>
      <c r="O4285" s="36" t="str">
        <f t="shared" si="334"/>
        <v>201836</v>
      </c>
      <c r="P4285" s="36" t="str">
        <f>CONCATENATE(K4285,MONTH(ExpensesDBTable[[#This Row],[Date]]))</f>
        <v>20189</v>
      </c>
      <c r="Q4285" s="36" t="s">
        <v>119</v>
      </c>
      <c r="R4285" s="36" t="s">
        <v>14</v>
      </c>
      <c r="S4285" s="38">
        <v>8.6199999999999992</v>
      </c>
      <c r="T4285" s="36" t="s">
        <v>100</v>
      </c>
      <c r="U4285" s="36" t="s">
        <v>1220</v>
      </c>
    </row>
    <row r="4286" spans="10:21" x14ac:dyDescent="0.25">
      <c r="J4286" s="37">
        <v>43347</v>
      </c>
      <c r="K4286" s="36">
        <f t="shared" si="330"/>
        <v>2018</v>
      </c>
      <c r="L4286" s="36" t="str">
        <f t="shared" si="331"/>
        <v>September</v>
      </c>
      <c r="M4286" s="36">
        <f t="shared" si="332"/>
        <v>36</v>
      </c>
      <c r="N4286" s="36">
        <f t="shared" si="333"/>
        <v>4</v>
      </c>
      <c r="O4286" s="36" t="str">
        <f t="shared" si="334"/>
        <v>201836</v>
      </c>
      <c r="P4286" s="36" t="str">
        <f>CONCATENATE(K4286,MONTH(ExpensesDBTable[[#This Row],[Date]]))</f>
        <v>20189</v>
      </c>
      <c r="Q4286" s="36" t="s">
        <v>1051</v>
      </c>
      <c r="R4286" s="36" t="s">
        <v>14</v>
      </c>
      <c r="S4286" s="38">
        <v>6.81</v>
      </c>
      <c r="T4286" s="36" t="s">
        <v>100</v>
      </c>
      <c r="U4286" s="36" t="s">
        <v>3425</v>
      </c>
    </row>
    <row r="4287" spans="10:21" x14ac:dyDescent="0.25">
      <c r="J4287" s="37">
        <v>43348</v>
      </c>
      <c r="K4287" s="36">
        <f t="shared" si="330"/>
        <v>2018</v>
      </c>
      <c r="L4287" s="36" t="str">
        <f t="shared" si="331"/>
        <v>September</v>
      </c>
      <c r="M4287" s="36">
        <f t="shared" si="332"/>
        <v>36</v>
      </c>
      <c r="N4287" s="36">
        <f t="shared" si="333"/>
        <v>5</v>
      </c>
      <c r="O4287" s="36" t="str">
        <f t="shared" si="334"/>
        <v>201836</v>
      </c>
      <c r="P4287" s="36" t="str">
        <f>CONCATENATE(K4287,MONTH(ExpensesDBTable[[#This Row],[Date]]))</f>
        <v>20189</v>
      </c>
      <c r="Q4287" s="36" t="s">
        <v>119</v>
      </c>
      <c r="R4287" s="36" t="s">
        <v>14</v>
      </c>
      <c r="S4287" s="38">
        <v>15.09</v>
      </c>
      <c r="T4287" s="36" t="s">
        <v>100</v>
      </c>
      <c r="U4287" s="36" t="s">
        <v>3426</v>
      </c>
    </row>
    <row r="4288" spans="10:21" x14ac:dyDescent="0.25">
      <c r="J4288" s="37">
        <v>43348</v>
      </c>
      <c r="K4288" s="36">
        <f t="shared" si="330"/>
        <v>2018</v>
      </c>
      <c r="L4288" s="36" t="str">
        <f t="shared" si="331"/>
        <v>September</v>
      </c>
      <c r="M4288" s="36">
        <f t="shared" si="332"/>
        <v>36</v>
      </c>
      <c r="N4288" s="36">
        <f t="shared" si="333"/>
        <v>5</v>
      </c>
      <c r="O4288" s="36" t="str">
        <f t="shared" si="334"/>
        <v>201836</v>
      </c>
      <c r="P4288" s="36" t="str">
        <f>CONCATENATE(K4288,MONTH(ExpensesDBTable[[#This Row],[Date]]))</f>
        <v>20189</v>
      </c>
      <c r="Q4288" s="36" t="s">
        <v>1051</v>
      </c>
      <c r="R4288" s="36" t="s">
        <v>14</v>
      </c>
      <c r="S4288" s="38">
        <v>12.31</v>
      </c>
      <c r="T4288" s="36" t="s">
        <v>100</v>
      </c>
      <c r="U4288" s="36" t="s">
        <v>3427</v>
      </c>
    </row>
    <row r="4289" spans="10:21" x14ac:dyDescent="0.25">
      <c r="J4289" s="37">
        <v>43348</v>
      </c>
      <c r="K4289" s="36">
        <f t="shared" si="330"/>
        <v>2018</v>
      </c>
      <c r="L4289" s="36" t="str">
        <f t="shared" si="331"/>
        <v>September</v>
      </c>
      <c r="M4289" s="36">
        <f t="shared" si="332"/>
        <v>36</v>
      </c>
      <c r="N4289" s="36">
        <f t="shared" si="333"/>
        <v>5</v>
      </c>
      <c r="O4289" s="36" t="str">
        <f t="shared" si="334"/>
        <v>201836</v>
      </c>
      <c r="P4289" s="36" t="str">
        <f>CONCATENATE(K4289,MONTH(ExpensesDBTable[[#This Row],[Date]]))</f>
        <v>20189</v>
      </c>
      <c r="Q4289" s="36" t="s">
        <v>182</v>
      </c>
      <c r="R4289" s="36" t="s">
        <v>14</v>
      </c>
      <c r="S4289" s="38">
        <v>5.47</v>
      </c>
      <c r="T4289" s="36" t="s">
        <v>100</v>
      </c>
      <c r="U4289" s="36" t="s">
        <v>1085</v>
      </c>
    </row>
    <row r="4290" spans="10:21" x14ac:dyDescent="0.25">
      <c r="J4290" s="37">
        <v>43348</v>
      </c>
      <c r="K4290" s="36">
        <f t="shared" si="330"/>
        <v>2018</v>
      </c>
      <c r="L4290" s="36" t="str">
        <f t="shared" si="331"/>
        <v>September</v>
      </c>
      <c r="M4290" s="36">
        <f t="shared" si="332"/>
        <v>36</v>
      </c>
      <c r="N4290" s="36">
        <f t="shared" si="333"/>
        <v>5</v>
      </c>
      <c r="O4290" s="36" t="str">
        <f t="shared" si="334"/>
        <v>201836</v>
      </c>
      <c r="P4290" s="36" t="str">
        <f>CONCATENATE(K4290,MONTH(ExpensesDBTable[[#This Row],[Date]]))</f>
        <v>20189</v>
      </c>
      <c r="Q4290" s="36" t="s">
        <v>108</v>
      </c>
      <c r="R4290" s="36" t="s">
        <v>14</v>
      </c>
      <c r="S4290" s="38">
        <v>13.83</v>
      </c>
      <c r="T4290" s="36" t="s">
        <v>100</v>
      </c>
      <c r="U4290" s="36" t="s">
        <v>3428</v>
      </c>
    </row>
    <row r="4291" spans="10:21" x14ac:dyDescent="0.25">
      <c r="J4291" s="37">
        <v>43349</v>
      </c>
      <c r="K4291" s="36">
        <f t="shared" si="330"/>
        <v>2018</v>
      </c>
      <c r="L4291" s="36" t="str">
        <f t="shared" si="331"/>
        <v>September</v>
      </c>
      <c r="M4291" s="36">
        <f t="shared" si="332"/>
        <v>36</v>
      </c>
      <c r="N4291" s="36">
        <f t="shared" si="333"/>
        <v>6</v>
      </c>
      <c r="O4291" s="36" t="str">
        <f t="shared" si="334"/>
        <v>201836</v>
      </c>
      <c r="P4291" s="36" t="str">
        <f>CONCATENATE(K4291,MONTH(ExpensesDBTable[[#This Row],[Date]]))</f>
        <v>20189</v>
      </c>
      <c r="Q4291" s="36" t="s">
        <v>182</v>
      </c>
      <c r="R4291" s="36" t="s">
        <v>19</v>
      </c>
      <c r="S4291" s="38">
        <v>64</v>
      </c>
      <c r="T4291" s="36" t="s">
        <v>106</v>
      </c>
      <c r="U4291" s="36" t="s">
        <v>3429</v>
      </c>
    </row>
    <row r="4292" spans="10:21" x14ac:dyDescent="0.25">
      <c r="J4292" s="37">
        <v>43349</v>
      </c>
      <c r="K4292" s="36">
        <f t="shared" si="330"/>
        <v>2018</v>
      </c>
      <c r="L4292" s="36" t="str">
        <f t="shared" si="331"/>
        <v>September</v>
      </c>
      <c r="M4292" s="36">
        <f t="shared" si="332"/>
        <v>36</v>
      </c>
      <c r="N4292" s="36">
        <f t="shared" si="333"/>
        <v>6</v>
      </c>
      <c r="O4292" s="36" t="str">
        <f t="shared" si="334"/>
        <v>201836</v>
      </c>
      <c r="P4292" s="36" t="str">
        <f>CONCATENATE(K4292,MONTH(ExpensesDBTable[[#This Row],[Date]]))</f>
        <v>20189</v>
      </c>
      <c r="Q4292" s="36" t="s">
        <v>182</v>
      </c>
      <c r="R4292" s="36" t="s">
        <v>14</v>
      </c>
      <c r="S4292" s="38">
        <v>12</v>
      </c>
      <c r="T4292" s="36" t="s">
        <v>100</v>
      </c>
      <c r="U4292" s="36" t="s">
        <v>2127</v>
      </c>
    </row>
    <row r="4293" spans="10:21" x14ac:dyDescent="0.25">
      <c r="J4293" s="37">
        <v>43349</v>
      </c>
      <c r="K4293" s="36">
        <f t="shared" si="330"/>
        <v>2018</v>
      </c>
      <c r="L4293" s="36" t="str">
        <f t="shared" si="331"/>
        <v>September</v>
      </c>
      <c r="M4293" s="36">
        <f t="shared" si="332"/>
        <v>36</v>
      </c>
      <c r="N4293" s="36">
        <f t="shared" si="333"/>
        <v>6</v>
      </c>
      <c r="O4293" s="36" t="str">
        <f t="shared" si="334"/>
        <v>201836</v>
      </c>
      <c r="P4293" s="36" t="str">
        <f>CONCATENATE(K4293,MONTH(ExpensesDBTable[[#This Row],[Date]]))</f>
        <v>20189</v>
      </c>
      <c r="Q4293" s="36" t="s">
        <v>119</v>
      </c>
      <c r="R4293" s="36" t="s">
        <v>14</v>
      </c>
      <c r="S4293" s="38">
        <v>7.38</v>
      </c>
      <c r="T4293" s="36" t="s">
        <v>100</v>
      </c>
      <c r="U4293" s="36" t="s">
        <v>3430</v>
      </c>
    </row>
    <row r="4294" spans="10:21" x14ac:dyDescent="0.25">
      <c r="J4294" s="37">
        <v>43349</v>
      </c>
      <c r="K4294" s="36">
        <f t="shared" si="330"/>
        <v>2018</v>
      </c>
      <c r="L4294" s="36" t="str">
        <f t="shared" si="331"/>
        <v>September</v>
      </c>
      <c r="M4294" s="36">
        <f t="shared" si="332"/>
        <v>36</v>
      </c>
      <c r="N4294" s="36">
        <f t="shared" si="333"/>
        <v>6</v>
      </c>
      <c r="O4294" s="36" t="str">
        <f t="shared" si="334"/>
        <v>201836</v>
      </c>
      <c r="P4294" s="36" t="str">
        <f>CONCATENATE(K4294,MONTH(ExpensesDBTable[[#This Row],[Date]]))</f>
        <v>20189</v>
      </c>
      <c r="Q4294" s="36" t="s">
        <v>108</v>
      </c>
      <c r="R4294" s="36" t="s">
        <v>14</v>
      </c>
      <c r="S4294" s="38">
        <v>3.6</v>
      </c>
      <c r="T4294" s="36" t="s">
        <v>100</v>
      </c>
      <c r="U4294" s="36" t="s">
        <v>3431</v>
      </c>
    </row>
    <row r="4295" spans="10:21" x14ac:dyDescent="0.25">
      <c r="J4295" s="37">
        <v>43350</v>
      </c>
      <c r="K4295" s="36">
        <f t="shared" si="330"/>
        <v>2018</v>
      </c>
      <c r="L4295" s="36" t="str">
        <f t="shared" si="331"/>
        <v>September</v>
      </c>
      <c r="M4295" s="36">
        <f t="shared" si="332"/>
        <v>36</v>
      </c>
      <c r="N4295" s="36">
        <f t="shared" si="333"/>
        <v>7</v>
      </c>
      <c r="O4295" s="36" t="str">
        <f t="shared" si="334"/>
        <v>201836</v>
      </c>
      <c r="P4295" s="36" t="str">
        <f>CONCATENATE(K4295,MONTH(ExpensesDBTable[[#This Row],[Date]]))</f>
        <v>20189</v>
      </c>
      <c r="Q4295" s="36" t="s">
        <v>182</v>
      </c>
      <c r="R4295" s="36" t="s">
        <v>14</v>
      </c>
      <c r="S4295" s="38">
        <v>4.45</v>
      </c>
      <c r="T4295" s="36" t="s">
        <v>100</v>
      </c>
      <c r="U4295" s="36" t="s">
        <v>336</v>
      </c>
    </row>
    <row r="4296" spans="10:21" x14ac:dyDescent="0.25">
      <c r="J4296" s="37">
        <v>43350</v>
      </c>
      <c r="K4296" s="36">
        <f t="shared" si="330"/>
        <v>2018</v>
      </c>
      <c r="L4296" s="36" t="str">
        <f t="shared" si="331"/>
        <v>September</v>
      </c>
      <c r="M4296" s="36">
        <f t="shared" si="332"/>
        <v>36</v>
      </c>
      <c r="N4296" s="36">
        <f t="shared" si="333"/>
        <v>7</v>
      </c>
      <c r="O4296" s="36" t="str">
        <f t="shared" si="334"/>
        <v>201836</v>
      </c>
      <c r="P4296" s="36" t="str">
        <f>CONCATENATE(K4296,MONTH(ExpensesDBTable[[#This Row],[Date]]))</f>
        <v>20189</v>
      </c>
      <c r="Q4296" s="36" t="s">
        <v>119</v>
      </c>
      <c r="R4296" s="36" t="s">
        <v>14</v>
      </c>
      <c r="S4296" s="38">
        <v>10.95</v>
      </c>
      <c r="T4296" s="36" t="s">
        <v>100</v>
      </c>
      <c r="U4296" s="36" t="s">
        <v>3225</v>
      </c>
    </row>
    <row r="4297" spans="10:21" x14ac:dyDescent="0.25">
      <c r="J4297" s="37">
        <v>43350</v>
      </c>
      <c r="K4297" s="36">
        <f t="shared" si="330"/>
        <v>2018</v>
      </c>
      <c r="L4297" s="36" t="str">
        <f t="shared" si="331"/>
        <v>September</v>
      </c>
      <c r="M4297" s="36">
        <f t="shared" si="332"/>
        <v>36</v>
      </c>
      <c r="N4297" s="36">
        <f t="shared" si="333"/>
        <v>7</v>
      </c>
      <c r="O4297" s="36" t="str">
        <f t="shared" si="334"/>
        <v>201836</v>
      </c>
      <c r="P4297" s="36" t="str">
        <f>CONCATENATE(K4297,MONTH(ExpensesDBTable[[#This Row],[Date]]))</f>
        <v>20189</v>
      </c>
      <c r="Q4297" s="36" t="s">
        <v>108</v>
      </c>
      <c r="R4297" s="36" t="s">
        <v>14</v>
      </c>
      <c r="S4297" s="38">
        <v>3.7</v>
      </c>
      <c r="T4297" s="36" t="s">
        <v>100</v>
      </c>
      <c r="U4297" s="36" t="s">
        <v>139</v>
      </c>
    </row>
    <row r="4298" spans="10:21" x14ac:dyDescent="0.25">
      <c r="J4298" s="37">
        <v>43350</v>
      </c>
      <c r="K4298" s="36">
        <f t="shared" si="330"/>
        <v>2018</v>
      </c>
      <c r="L4298" s="36" t="str">
        <f t="shared" si="331"/>
        <v>September</v>
      </c>
      <c r="M4298" s="36">
        <f t="shared" si="332"/>
        <v>36</v>
      </c>
      <c r="N4298" s="36">
        <f t="shared" si="333"/>
        <v>7</v>
      </c>
      <c r="O4298" s="36" t="str">
        <f t="shared" si="334"/>
        <v>201836</v>
      </c>
      <c r="P4298" s="36" t="str">
        <f>CONCATENATE(K4298,MONTH(ExpensesDBTable[[#This Row],[Date]]))</f>
        <v>20189</v>
      </c>
      <c r="Q4298" s="36" t="s">
        <v>119</v>
      </c>
      <c r="R4298" s="36" t="s">
        <v>14</v>
      </c>
      <c r="S4298" s="38">
        <v>5.5</v>
      </c>
      <c r="T4298" s="36" t="s">
        <v>100</v>
      </c>
      <c r="U4298" s="36" t="s">
        <v>3432</v>
      </c>
    </row>
    <row r="4299" spans="10:21" x14ac:dyDescent="0.25">
      <c r="J4299" s="37">
        <v>43350</v>
      </c>
      <c r="K4299" s="36">
        <f t="shared" ref="K4299:K4362" si="335">YEAR(J4299)</f>
        <v>2018</v>
      </c>
      <c r="L4299" s="36" t="str">
        <f t="shared" ref="L4299:L4362" si="336">TEXT(DATE(1,MONTH(J4299),1),"MMMM")</f>
        <v>September</v>
      </c>
      <c r="M4299" s="36">
        <f t="shared" ref="M4299:M4362" si="337">WEEKNUM(J4299,2)</f>
        <v>36</v>
      </c>
      <c r="N4299" s="36">
        <f t="shared" ref="N4299:N4362" si="338">DAY(J4299)</f>
        <v>7</v>
      </c>
      <c r="O4299" s="36" t="str">
        <f t="shared" ref="O4299:O4362" si="339">CONCATENATE(K4299,M4299)</f>
        <v>201836</v>
      </c>
      <c r="P4299" s="36" t="str">
        <f>CONCATENATE(K4299,MONTH(ExpensesDBTable[[#This Row],[Date]]))</f>
        <v>20189</v>
      </c>
      <c r="Q4299" s="36" t="s">
        <v>2848</v>
      </c>
      <c r="R4299" s="36" t="s">
        <v>23</v>
      </c>
      <c r="S4299" s="38">
        <v>89</v>
      </c>
      <c r="T4299" s="36" t="s">
        <v>106</v>
      </c>
      <c r="U4299" s="36" t="s">
        <v>1492</v>
      </c>
    </row>
    <row r="4300" spans="10:21" x14ac:dyDescent="0.25">
      <c r="J4300" s="37">
        <v>43350</v>
      </c>
      <c r="K4300" s="36">
        <f t="shared" si="335"/>
        <v>2018</v>
      </c>
      <c r="L4300" s="36" t="str">
        <f t="shared" si="336"/>
        <v>September</v>
      </c>
      <c r="M4300" s="36">
        <f t="shared" si="337"/>
        <v>36</v>
      </c>
      <c r="N4300" s="36">
        <f t="shared" si="338"/>
        <v>7</v>
      </c>
      <c r="O4300" s="36" t="str">
        <f t="shared" si="339"/>
        <v>201836</v>
      </c>
      <c r="P4300" s="36" t="str">
        <f>CONCATENATE(K4300,MONTH(ExpensesDBTable[[#This Row],[Date]]))</f>
        <v>20189</v>
      </c>
      <c r="Q4300" s="36" t="s">
        <v>122</v>
      </c>
      <c r="R4300" s="36" t="s">
        <v>11</v>
      </c>
      <c r="S4300" s="38">
        <v>43.44</v>
      </c>
      <c r="T4300" s="36" t="s">
        <v>106</v>
      </c>
      <c r="U4300" s="36" t="s">
        <v>2706</v>
      </c>
    </row>
    <row r="4301" spans="10:21" x14ac:dyDescent="0.25">
      <c r="J4301" s="37">
        <v>43350</v>
      </c>
      <c r="K4301" s="36">
        <f t="shared" si="335"/>
        <v>2018</v>
      </c>
      <c r="L4301" s="36" t="str">
        <f t="shared" si="336"/>
        <v>September</v>
      </c>
      <c r="M4301" s="36">
        <f t="shared" si="337"/>
        <v>36</v>
      </c>
      <c r="N4301" s="36">
        <f t="shared" si="338"/>
        <v>7</v>
      </c>
      <c r="O4301" s="36" t="str">
        <f t="shared" si="339"/>
        <v>201836</v>
      </c>
      <c r="P4301" s="36" t="str">
        <f>CONCATENATE(K4301,MONTH(ExpensesDBTable[[#This Row],[Date]]))</f>
        <v>20189</v>
      </c>
      <c r="Q4301" s="36" t="s">
        <v>182</v>
      </c>
      <c r="R4301" s="36" t="s">
        <v>11</v>
      </c>
      <c r="S4301" s="38">
        <v>19</v>
      </c>
      <c r="T4301" s="36" t="s">
        <v>106</v>
      </c>
      <c r="U4301" s="36" t="s">
        <v>3433</v>
      </c>
    </row>
    <row r="4302" spans="10:21" x14ac:dyDescent="0.25">
      <c r="J4302" s="37">
        <v>43351</v>
      </c>
      <c r="K4302" s="36">
        <f t="shared" si="335"/>
        <v>2018</v>
      </c>
      <c r="L4302" s="36" t="str">
        <f t="shared" si="336"/>
        <v>September</v>
      </c>
      <c r="M4302" s="36">
        <f t="shared" si="337"/>
        <v>36</v>
      </c>
      <c r="N4302" s="36">
        <f t="shared" si="338"/>
        <v>8</v>
      </c>
      <c r="O4302" s="36" t="str">
        <f t="shared" si="339"/>
        <v>201836</v>
      </c>
      <c r="P4302" s="36" t="str">
        <f>CONCATENATE(K4302,MONTH(ExpensesDBTable[[#This Row],[Date]]))</f>
        <v>20189</v>
      </c>
      <c r="Q4302" s="36" t="s">
        <v>182</v>
      </c>
      <c r="R4302" s="36" t="s">
        <v>14</v>
      </c>
      <c r="S4302" s="38">
        <v>25.4</v>
      </c>
      <c r="T4302" s="36" t="s">
        <v>106</v>
      </c>
      <c r="U4302" s="36" t="s">
        <v>3434</v>
      </c>
    </row>
    <row r="4303" spans="10:21" x14ac:dyDescent="0.25">
      <c r="J4303" s="37">
        <v>43351</v>
      </c>
      <c r="K4303" s="36">
        <f t="shared" si="335"/>
        <v>2018</v>
      </c>
      <c r="L4303" s="36" t="str">
        <f t="shared" si="336"/>
        <v>September</v>
      </c>
      <c r="M4303" s="36">
        <f t="shared" si="337"/>
        <v>36</v>
      </c>
      <c r="N4303" s="36">
        <f t="shared" si="338"/>
        <v>8</v>
      </c>
      <c r="O4303" s="36" t="str">
        <f t="shared" si="339"/>
        <v>201836</v>
      </c>
      <c r="P4303" s="36" t="str">
        <f>CONCATENATE(K4303,MONTH(ExpensesDBTable[[#This Row],[Date]]))</f>
        <v>20189</v>
      </c>
      <c r="Q4303" s="36" t="s">
        <v>182</v>
      </c>
      <c r="R4303" s="36" t="s">
        <v>19</v>
      </c>
      <c r="S4303" s="38">
        <v>35</v>
      </c>
      <c r="T4303" s="36" t="s">
        <v>106</v>
      </c>
      <c r="U4303" s="36" t="s">
        <v>3435</v>
      </c>
    </row>
    <row r="4304" spans="10:21" x14ac:dyDescent="0.25">
      <c r="J4304" s="37">
        <v>43351</v>
      </c>
      <c r="K4304" s="36">
        <f t="shared" si="335"/>
        <v>2018</v>
      </c>
      <c r="L4304" s="36" t="str">
        <f t="shared" si="336"/>
        <v>September</v>
      </c>
      <c r="M4304" s="36">
        <f t="shared" si="337"/>
        <v>36</v>
      </c>
      <c r="N4304" s="36">
        <f t="shared" si="338"/>
        <v>8</v>
      </c>
      <c r="O4304" s="36" t="str">
        <f t="shared" si="339"/>
        <v>201836</v>
      </c>
      <c r="P4304" s="36" t="str">
        <f>CONCATENATE(K4304,MONTH(ExpensesDBTable[[#This Row],[Date]]))</f>
        <v>20189</v>
      </c>
      <c r="Q4304" s="36" t="s">
        <v>119</v>
      </c>
      <c r="R4304" s="36" t="s">
        <v>14</v>
      </c>
      <c r="S4304" s="38">
        <v>3</v>
      </c>
      <c r="T4304" s="36" t="s">
        <v>100</v>
      </c>
      <c r="U4304" s="36" t="s">
        <v>2378</v>
      </c>
    </row>
    <row r="4305" spans="10:21" x14ac:dyDescent="0.25">
      <c r="J4305" s="37">
        <v>43351</v>
      </c>
      <c r="K4305" s="36">
        <f t="shared" si="335"/>
        <v>2018</v>
      </c>
      <c r="L4305" s="36" t="str">
        <f t="shared" si="336"/>
        <v>September</v>
      </c>
      <c r="M4305" s="36">
        <f t="shared" si="337"/>
        <v>36</v>
      </c>
      <c r="N4305" s="36">
        <f t="shared" si="338"/>
        <v>8</v>
      </c>
      <c r="O4305" s="36" t="str">
        <f t="shared" si="339"/>
        <v>201836</v>
      </c>
      <c r="P4305" s="36" t="str">
        <f>CONCATENATE(K4305,MONTH(ExpensesDBTable[[#This Row],[Date]]))</f>
        <v>20189</v>
      </c>
      <c r="Q4305" s="36" t="s">
        <v>122</v>
      </c>
      <c r="R4305" s="36" t="s">
        <v>11</v>
      </c>
      <c r="S4305" s="38">
        <v>21</v>
      </c>
      <c r="T4305" t="s">
        <v>106</v>
      </c>
      <c r="U4305" s="36" t="s">
        <v>548</v>
      </c>
    </row>
    <row r="4306" spans="10:21" x14ac:dyDescent="0.25">
      <c r="J4306" s="37">
        <v>43352</v>
      </c>
      <c r="K4306" s="36">
        <f t="shared" si="335"/>
        <v>2018</v>
      </c>
      <c r="L4306" s="36" t="str">
        <f t="shared" si="336"/>
        <v>September</v>
      </c>
      <c r="M4306" s="36">
        <f t="shared" si="337"/>
        <v>36</v>
      </c>
      <c r="N4306" s="36">
        <f t="shared" si="338"/>
        <v>9</v>
      </c>
      <c r="O4306" s="36" t="str">
        <f t="shared" si="339"/>
        <v>201836</v>
      </c>
      <c r="P4306" s="36" t="str">
        <f>CONCATENATE(K4306,MONTH(ExpensesDBTable[[#This Row],[Date]]))</f>
        <v>20189</v>
      </c>
      <c r="Q4306" s="36" t="s">
        <v>182</v>
      </c>
      <c r="R4306" s="36" t="s">
        <v>19</v>
      </c>
      <c r="S4306" s="38">
        <v>83.1</v>
      </c>
      <c r="T4306" s="36" t="s">
        <v>106</v>
      </c>
      <c r="U4306" s="36" t="s">
        <v>3436</v>
      </c>
    </row>
    <row r="4307" spans="10:21" x14ac:dyDescent="0.25">
      <c r="J4307" s="37">
        <v>43352</v>
      </c>
      <c r="K4307" s="36">
        <f t="shared" si="335"/>
        <v>2018</v>
      </c>
      <c r="L4307" s="36" t="str">
        <f t="shared" si="336"/>
        <v>September</v>
      </c>
      <c r="M4307" s="36">
        <f t="shared" si="337"/>
        <v>36</v>
      </c>
      <c r="N4307" s="36">
        <f t="shared" si="338"/>
        <v>9</v>
      </c>
      <c r="O4307" s="36" t="str">
        <f t="shared" si="339"/>
        <v>201836</v>
      </c>
      <c r="P4307" s="36" t="str">
        <f>CONCATENATE(K4307,MONTH(ExpensesDBTable[[#This Row],[Date]]))</f>
        <v>20189</v>
      </c>
      <c r="Q4307" s="36" t="s">
        <v>130</v>
      </c>
      <c r="R4307" s="36" t="s">
        <v>14</v>
      </c>
      <c r="S4307" s="38">
        <v>7</v>
      </c>
      <c r="T4307" s="36" t="s">
        <v>100</v>
      </c>
      <c r="U4307" s="36" t="s">
        <v>130</v>
      </c>
    </row>
    <row r="4308" spans="10:21" x14ac:dyDescent="0.25">
      <c r="J4308" s="37">
        <v>43352</v>
      </c>
      <c r="K4308" s="36">
        <f t="shared" si="335"/>
        <v>2018</v>
      </c>
      <c r="L4308" s="36" t="str">
        <f t="shared" si="336"/>
        <v>September</v>
      </c>
      <c r="M4308" s="36">
        <f t="shared" si="337"/>
        <v>36</v>
      </c>
      <c r="N4308" s="36">
        <f t="shared" si="338"/>
        <v>9</v>
      </c>
      <c r="O4308" s="36" t="str">
        <f t="shared" si="339"/>
        <v>201836</v>
      </c>
      <c r="P4308" s="36" t="str">
        <f>CONCATENATE(K4308,MONTH(ExpensesDBTable[[#This Row],[Date]]))</f>
        <v>20189</v>
      </c>
      <c r="Q4308" s="36" t="s">
        <v>108</v>
      </c>
      <c r="R4308" s="36" t="s">
        <v>14</v>
      </c>
      <c r="S4308" s="38">
        <v>6.75</v>
      </c>
      <c r="T4308" s="36" t="s">
        <v>100</v>
      </c>
      <c r="U4308" s="36" t="s">
        <v>3437</v>
      </c>
    </row>
    <row r="4309" spans="10:21" x14ac:dyDescent="0.25">
      <c r="J4309" s="37">
        <v>43353</v>
      </c>
      <c r="K4309" s="36">
        <f t="shared" si="335"/>
        <v>2018</v>
      </c>
      <c r="L4309" s="36" t="str">
        <f t="shared" si="336"/>
        <v>September</v>
      </c>
      <c r="M4309" s="36">
        <f t="shared" si="337"/>
        <v>37</v>
      </c>
      <c r="N4309" s="36">
        <f t="shared" si="338"/>
        <v>10</v>
      </c>
      <c r="O4309" s="36" t="str">
        <f t="shared" si="339"/>
        <v>201837</v>
      </c>
      <c r="P4309" s="36" t="str">
        <f>CONCATENATE(K4309,MONTH(ExpensesDBTable[[#This Row],[Date]]))</f>
        <v>20189</v>
      </c>
      <c r="Q4309" s="36" t="s">
        <v>182</v>
      </c>
      <c r="R4309" s="36" t="s">
        <v>14</v>
      </c>
      <c r="S4309" s="38">
        <v>2.34</v>
      </c>
      <c r="T4309" s="36" t="s">
        <v>100</v>
      </c>
      <c r="U4309" s="36" t="s">
        <v>1085</v>
      </c>
    </row>
    <row r="4310" spans="10:21" x14ac:dyDescent="0.25">
      <c r="J4310" s="37">
        <v>43353</v>
      </c>
      <c r="K4310" s="36">
        <f t="shared" si="335"/>
        <v>2018</v>
      </c>
      <c r="L4310" s="36" t="str">
        <f t="shared" si="336"/>
        <v>September</v>
      </c>
      <c r="M4310" s="36">
        <f t="shared" si="337"/>
        <v>37</v>
      </c>
      <c r="N4310" s="36">
        <f t="shared" si="338"/>
        <v>10</v>
      </c>
      <c r="O4310" s="36" t="str">
        <f t="shared" si="339"/>
        <v>201837</v>
      </c>
      <c r="P4310" s="36" t="str">
        <f>CONCATENATE(K4310,MONTH(ExpensesDBTable[[#This Row],[Date]]))</f>
        <v>20189</v>
      </c>
      <c r="Q4310" s="36" t="s">
        <v>119</v>
      </c>
      <c r="R4310" s="36" t="s">
        <v>14</v>
      </c>
      <c r="S4310" s="38">
        <v>16.71</v>
      </c>
      <c r="T4310" s="36" t="s">
        <v>100</v>
      </c>
      <c r="U4310" s="36" t="s">
        <v>1220</v>
      </c>
    </row>
    <row r="4311" spans="10:21" x14ac:dyDescent="0.25">
      <c r="J4311" s="37">
        <v>43353</v>
      </c>
      <c r="K4311" s="36">
        <f t="shared" si="335"/>
        <v>2018</v>
      </c>
      <c r="L4311" s="36" t="str">
        <f t="shared" si="336"/>
        <v>September</v>
      </c>
      <c r="M4311" s="36">
        <f t="shared" si="337"/>
        <v>37</v>
      </c>
      <c r="N4311" s="36">
        <f t="shared" si="338"/>
        <v>10</v>
      </c>
      <c r="O4311" s="36" t="str">
        <f t="shared" si="339"/>
        <v>201837</v>
      </c>
      <c r="P4311" s="36" t="str">
        <f>CONCATENATE(K4311,MONTH(ExpensesDBTable[[#This Row],[Date]]))</f>
        <v>20189</v>
      </c>
      <c r="Q4311" s="36" t="s">
        <v>1051</v>
      </c>
      <c r="R4311" s="36" t="s">
        <v>14</v>
      </c>
      <c r="S4311" s="38">
        <v>5.8</v>
      </c>
      <c r="T4311" s="36" t="s">
        <v>100</v>
      </c>
      <c r="U4311" s="36" t="s">
        <v>2016</v>
      </c>
    </row>
    <row r="4312" spans="10:21" x14ac:dyDescent="0.25">
      <c r="J4312" s="37">
        <v>43355</v>
      </c>
      <c r="K4312" s="36">
        <f t="shared" si="335"/>
        <v>2018</v>
      </c>
      <c r="L4312" s="36" t="str">
        <f t="shared" si="336"/>
        <v>September</v>
      </c>
      <c r="M4312" s="36">
        <f t="shared" si="337"/>
        <v>37</v>
      </c>
      <c r="N4312" s="36">
        <f t="shared" si="338"/>
        <v>12</v>
      </c>
      <c r="O4312" s="36" t="str">
        <f t="shared" si="339"/>
        <v>201837</v>
      </c>
      <c r="P4312" s="36" t="str">
        <f>CONCATENATE(K4312,MONTH(ExpensesDBTable[[#This Row],[Date]]))</f>
        <v>20189</v>
      </c>
      <c r="Q4312" s="36" t="s">
        <v>182</v>
      </c>
      <c r="R4312" s="36" t="s">
        <v>14</v>
      </c>
      <c r="S4312" s="38">
        <v>13.8</v>
      </c>
      <c r="T4312" s="36" t="s">
        <v>100</v>
      </c>
      <c r="U4312" s="36" t="s">
        <v>1392</v>
      </c>
    </row>
    <row r="4313" spans="10:21" x14ac:dyDescent="0.25">
      <c r="J4313" s="37">
        <v>43355</v>
      </c>
      <c r="K4313" s="36">
        <f t="shared" si="335"/>
        <v>2018</v>
      </c>
      <c r="L4313" s="36" t="str">
        <f t="shared" si="336"/>
        <v>September</v>
      </c>
      <c r="M4313" s="36">
        <f t="shared" si="337"/>
        <v>37</v>
      </c>
      <c r="N4313" s="36">
        <f t="shared" si="338"/>
        <v>12</v>
      </c>
      <c r="O4313" s="36" t="str">
        <f t="shared" si="339"/>
        <v>201837</v>
      </c>
      <c r="P4313" s="36" t="str">
        <f>CONCATENATE(K4313,MONTH(ExpensesDBTable[[#This Row],[Date]]))</f>
        <v>20189</v>
      </c>
      <c r="Q4313" s="36" t="s">
        <v>108</v>
      </c>
      <c r="R4313" s="36" t="s">
        <v>14</v>
      </c>
      <c r="S4313" s="38">
        <v>4.4000000000000004</v>
      </c>
      <c r="T4313" s="36" t="s">
        <v>100</v>
      </c>
      <c r="U4313" s="36" t="s">
        <v>3438</v>
      </c>
    </row>
    <row r="4314" spans="10:21" x14ac:dyDescent="0.25">
      <c r="J4314" s="37">
        <v>43356</v>
      </c>
      <c r="K4314" s="36">
        <f t="shared" si="335"/>
        <v>2018</v>
      </c>
      <c r="L4314" s="36" t="str">
        <f t="shared" si="336"/>
        <v>September</v>
      </c>
      <c r="M4314" s="36">
        <f t="shared" si="337"/>
        <v>37</v>
      </c>
      <c r="N4314" s="36">
        <f t="shared" si="338"/>
        <v>13</v>
      </c>
      <c r="O4314" s="36" t="str">
        <f t="shared" si="339"/>
        <v>201837</v>
      </c>
      <c r="P4314" s="36" t="str">
        <f>CONCATENATE(K4314,MONTH(ExpensesDBTable[[#This Row],[Date]]))</f>
        <v>20189</v>
      </c>
      <c r="Q4314" s="36" t="s">
        <v>119</v>
      </c>
      <c r="R4314" s="36" t="s">
        <v>14</v>
      </c>
      <c r="S4314" s="38">
        <v>18.05</v>
      </c>
      <c r="T4314" s="36" t="s">
        <v>106</v>
      </c>
      <c r="U4314" s="36" t="s">
        <v>3439</v>
      </c>
    </row>
    <row r="4315" spans="10:21" x14ac:dyDescent="0.25">
      <c r="J4315" s="37">
        <v>43356</v>
      </c>
      <c r="K4315" s="36">
        <f t="shared" si="335"/>
        <v>2018</v>
      </c>
      <c r="L4315" s="36" t="str">
        <f t="shared" si="336"/>
        <v>September</v>
      </c>
      <c r="M4315" s="36">
        <f t="shared" si="337"/>
        <v>37</v>
      </c>
      <c r="N4315" s="36">
        <f t="shared" si="338"/>
        <v>13</v>
      </c>
      <c r="O4315" s="36" t="str">
        <f t="shared" si="339"/>
        <v>201837</v>
      </c>
      <c r="P4315" s="36" t="str">
        <f>CONCATENATE(K4315,MONTH(ExpensesDBTable[[#This Row],[Date]]))</f>
        <v>20189</v>
      </c>
      <c r="Q4315" s="36" t="s">
        <v>119</v>
      </c>
      <c r="R4315" s="36" t="s">
        <v>14</v>
      </c>
      <c r="S4315" s="38">
        <v>9.61</v>
      </c>
      <c r="T4315" s="36" t="s">
        <v>100</v>
      </c>
      <c r="U4315" s="36" t="s">
        <v>119</v>
      </c>
    </row>
    <row r="4316" spans="10:21" x14ac:dyDescent="0.25">
      <c r="J4316" s="37">
        <v>43356</v>
      </c>
      <c r="K4316" s="36">
        <f t="shared" si="335"/>
        <v>2018</v>
      </c>
      <c r="L4316" s="36" t="str">
        <f t="shared" si="336"/>
        <v>September</v>
      </c>
      <c r="M4316" s="36">
        <f t="shared" si="337"/>
        <v>37</v>
      </c>
      <c r="N4316" s="36">
        <f t="shared" si="338"/>
        <v>13</v>
      </c>
      <c r="O4316" s="36" t="str">
        <f t="shared" si="339"/>
        <v>201837</v>
      </c>
      <c r="P4316" s="36" t="str">
        <f>CONCATENATE(K4316,MONTH(ExpensesDBTable[[#This Row],[Date]]))</f>
        <v>20189</v>
      </c>
      <c r="Q4316" s="36" t="s">
        <v>1051</v>
      </c>
      <c r="R4316" s="36" t="s">
        <v>14</v>
      </c>
      <c r="S4316" s="38">
        <v>7.96</v>
      </c>
      <c r="T4316" s="36" t="s">
        <v>100</v>
      </c>
      <c r="U4316" s="36" t="s">
        <v>99</v>
      </c>
    </row>
    <row r="4317" spans="10:21" x14ac:dyDescent="0.25">
      <c r="J4317" s="37">
        <v>43356</v>
      </c>
      <c r="K4317" s="36">
        <f t="shared" si="335"/>
        <v>2018</v>
      </c>
      <c r="L4317" s="36" t="str">
        <f t="shared" si="336"/>
        <v>September</v>
      </c>
      <c r="M4317" s="36">
        <f t="shared" si="337"/>
        <v>37</v>
      </c>
      <c r="N4317" s="36">
        <f t="shared" si="338"/>
        <v>13</v>
      </c>
      <c r="O4317" s="36" t="str">
        <f t="shared" si="339"/>
        <v>201837</v>
      </c>
      <c r="P4317" s="36" t="str">
        <f>CONCATENATE(K4317,MONTH(ExpensesDBTable[[#This Row],[Date]]))</f>
        <v>20189</v>
      </c>
      <c r="Q4317" s="36" t="s">
        <v>182</v>
      </c>
      <c r="R4317" s="36" t="s">
        <v>14</v>
      </c>
      <c r="S4317" s="38">
        <v>10.23</v>
      </c>
      <c r="T4317" s="36" t="s">
        <v>100</v>
      </c>
      <c r="U4317" s="36" t="s">
        <v>1847</v>
      </c>
    </row>
    <row r="4318" spans="10:21" x14ac:dyDescent="0.25">
      <c r="J4318" s="37">
        <v>43356</v>
      </c>
      <c r="K4318" s="36">
        <f t="shared" si="335"/>
        <v>2018</v>
      </c>
      <c r="L4318" s="36" t="str">
        <f t="shared" si="336"/>
        <v>September</v>
      </c>
      <c r="M4318" s="36">
        <f t="shared" si="337"/>
        <v>37</v>
      </c>
      <c r="N4318" s="36">
        <f t="shared" si="338"/>
        <v>13</v>
      </c>
      <c r="O4318" s="36" t="str">
        <f t="shared" si="339"/>
        <v>201837</v>
      </c>
      <c r="P4318" s="36" t="str">
        <f>CONCATENATE(K4318,MONTH(ExpensesDBTable[[#This Row],[Date]]))</f>
        <v>20189</v>
      </c>
      <c r="Q4318" s="36" t="s">
        <v>108</v>
      </c>
      <c r="R4318" s="36" t="s">
        <v>14</v>
      </c>
      <c r="S4318" s="38">
        <v>5.5</v>
      </c>
      <c r="T4318" s="36" t="s">
        <v>100</v>
      </c>
      <c r="U4318" s="36" t="s">
        <v>108</v>
      </c>
    </row>
    <row r="4319" spans="10:21" x14ac:dyDescent="0.25">
      <c r="J4319" s="37">
        <v>43357</v>
      </c>
      <c r="K4319" s="36">
        <f t="shared" si="335"/>
        <v>2018</v>
      </c>
      <c r="L4319" s="36" t="str">
        <f t="shared" si="336"/>
        <v>September</v>
      </c>
      <c r="M4319" s="36">
        <f t="shared" si="337"/>
        <v>37</v>
      </c>
      <c r="N4319" s="36">
        <f t="shared" si="338"/>
        <v>14</v>
      </c>
      <c r="O4319" s="36" t="str">
        <f t="shared" si="339"/>
        <v>201837</v>
      </c>
      <c r="P4319" s="36" t="str">
        <f>CONCATENATE(K4319,MONTH(ExpensesDBTable[[#This Row],[Date]]))</f>
        <v>20189</v>
      </c>
      <c r="Q4319" s="36" t="s">
        <v>182</v>
      </c>
      <c r="R4319" s="36" t="s">
        <v>14</v>
      </c>
      <c r="S4319" s="38">
        <v>20.74</v>
      </c>
      <c r="T4319" s="36" t="s">
        <v>100</v>
      </c>
      <c r="U4319" s="36" t="s">
        <v>1555</v>
      </c>
    </row>
    <row r="4320" spans="10:21" x14ac:dyDescent="0.25">
      <c r="J4320" s="37">
        <v>43357</v>
      </c>
      <c r="K4320" s="36">
        <f t="shared" si="335"/>
        <v>2018</v>
      </c>
      <c r="L4320" s="36" t="str">
        <f t="shared" si="336"/>
        <v>September</v>
      </c>
      <c r="M4320" s="36">
        <f t="shared" si="337"/>
        <v>37</v>
      </c>
      <c r="N4320" s="36">
        <f t="shared" si="338"/>
        <v>14</v>
      </c>
      <c r="O4320" s="36" t="str">
        <f t="shared" si="339"/>
        <v>201837</v>
      </c>
      <c r="P4320" s="36" t="str">
        <f>CONCATENATE(K4320,MONTH(ExpensesDBTable[[#This Row],[Date]]))</f>
        <v>20189</v>
      </c>
      <c r="Q4320" s="36" t="s">
        <v>128</v>
      </c>
      <c r="R4320" s="36" t="s">
        <v>22</v>
      </c>
      <c r="S4320" s="38">
        <v>14</v>
      </c>
      <c r="T4320" s="36" t="s">
        <v>106</v>
      </c>
      <c r="U4320" s="36" t="s">
        <v>3440</v>
      </c>
    </row>
    <row r="4321" spans="10:21" x14ac:dyDescent="0.25">
      <c r="J4321" s="37">
        <v>43357</v>
      </c>
      <c r="K4321" s="36">
        <f t="shared" si="335"/>
        <v>2018</v>
      </c>
      <c r="L4321" s="36" t="str">
        <f t="shared" si="336"/>
        <v>September</v>
      </c>
      <c r="M4321" s="36">
        <f t="shared" si="337"/>
        <v>37</v>
      </c>
      <c r="N4321" s="36">
        <f t="shared" si="338"/>
        <v>14</v>
      </c>
      <c r="O4321" s="36" t="str">
        <f t="shared" si="339"/>
        <v>201837</v>
      </c>
      <c r="P4321" s="36" t="str">
        <f>CONCATENATE(K4321,MONTH(ExpensesDBTable[[#This Row],[Date]]))</f>
        <v>20189</v>
      </c>
      <c r="Q4321" s="36" t="s">
        <v>108</v>
      </c>
      <c r="R4321" s="36" t="s">
        <v>14</v>
      </c>
      <c r="S4321" s="38">
        <v>10.5</v>
      </c>
      <c r="T4321" s="36" t="s">
        <v>100</v>
      </c>
      <c r="U4321" s="36" t="s">
        <v>3441</v>
      </c>
    </row>
    <row r="4322" spans="10:21" x14ac:dyDescent="0.25">
      <c r="J4322" s="37">
        <v>43357</v>
      </c>
      <c r="K4322" s="36">
        <f t="shared" si="335"/>
        <v>2018</v>
      </c>
      <c r="L4322" s="36" t="str">
        <f t="shared" si="336"/>
        <v>September</v>
      </c>
      <c r="M4322" s="36">
        <f t="shared" si="337"/>
        <v>37</v>
      </c>
      <c r="N4322" s="36">
        <f t="shared" si="338"/>
        <v>14</v>
      </c>
      <c r="O4322" s="36" t="str">
        <f t="shared" si="339"/>
        <v>201837</v>
      </c>
      <c r="P4322" s="36" t="str">
        <f>CONCATENATE(K4322,MONTH(ExpensesDBTable[[#This Row],[Date]]))</f>
        <v>20189</v>
      </c>
      <c r="Q4322" s="36" t="s">
        <v>119</v>
      </c>
      <c r="R4322" s="36" t="s">
        <v>14</v>
      </c>
      <c r="S4322" s="38">
        <v>6.9</v>
      </c>
      <c r="T4322" s="36" t="s">
        <v>100</v>
      </c>
      <c r="U4322" s="36" t="s">
        <v>380</v>
      </c>
    </row>
    <row r="4323" spans="10:21" x14ac:dyDescent="0.25">
      <c r="J4323" s="37">
        <v>43357</v>
      </c>
      <c r="K4323" s="36">
        <f t="shared" si="335"/>
        <v>2018</v>
      </c>
      <c r="L4323" s="36" t="str">
        <f t="shared" si="336"/>
        <v>September</v>
      </c>
      <c r="M4323" s="36">
        <f t="shared" si="337"/>
        <v>37</v>
      </c>
      <c r="N4323" s="36">
        <f t="shared" si="338"/>
        <v>14</v>
      </c>
      <c r="O4323" s="36" t="str">
        <f t="shared" si="339"/>
        <v>201837</v>
      </c>
      <c r="P4323" s="36" t="str">
        <f>CONCATENATE(K4323,MONTH(ExpensesDBTable[[#This Row],[Date]]))</f>
        <v>20189</v>
      </c>
      <c r="Q4323" s="36" t="s">
        <v>1059</v>
      </c>
      <c r="R4323" s="36" t="s">
        <v>17</v>
      </c>
      <c r="S4323" s="38">
        <v>269.39999999999998</v>
      </c>
      <c r="T4323" s="36" t="s">
        <v>106</v>
      </c>
      <c r="U4323" s="36" t="s">
        <v>1927</v>
      </c>
    </row>
    <row r="4324" spans="10:21" x14ac:dyDescent="0.25">
      <c r="J4324" s="37">
        <v>43358</v>
      </c>
      <c r="K4324" s="36">
        <f t="shared" si="335"/>
        <v>2018</v>
      </c>
      <c r="L4324" s="36" t="str">
        <f t="shared" si="336"/>
        <v>September</v>
      </c>
      <c r="M4324" s="36">
        <f t="shared" si="337"/>
        <v>37</v>
      </c>
      <c r="N4324" s="36">
        <f t="shared" si="338"/>
        <v>15</v>
      </c>
      <c r="O4324" s="36" t="str">
        <f t="shared" si="339"/>
        <v>201837</v>
      </c>
      <c r="P4324" s="36" t="str">
        <f>CONCATENATE(K4324,MONTH(ExpensesDBTable[[#This Row],[Date]]))</f>
        <v>20189</v>
      </c>
      <c r="Q4324" s="36" t="s">
        <v>735</v>
      </c>
      <c r="R4324" s="36" t="s">
        <v>13</v>
      </c>
      <c r="S4324" s="38">
        <v>61.85</v>
      </c>
      <c r="T4324" s="36" t="s">
        <v>106</v>
      </c>
      <c r="U4324" s="36" t="s">
        <v>3442</v>
      </c>
    </row>
    <row r="4325" spans="10:21" x14ac:dyDescent="0.25">
      <c r="J4325" s="37">
        <v>43358</v>
      </c>
      <c r="K4325" s="36">
        <f t="shared" si="335"/>
        <v>2018</v>
      </c>
      <c r="L4325" s="36" t="str">
        <f t="shared" si="336"/>
        <v>September</v>
      </c>
      <c r="M4325" s="36">
        <f t="shared" si="337"/>
        <v>37</v>
      </c>
      <c r="N4325" s="36">
        <f t="shared" si="338"/>
        <v>15</v>
      </c>
      <c r="O4325" s="36" t="str">
        <f t="shared" si="339"/>
        <v>201837</v>
      </c>
      <c r="P4325" s="36" t="str">
        <f>CONCATENATE(K4325,MONTH(ExpensesDBTable[[#This Row],[Date]]))</f>
        <v>20189</v>
      </c>
      <c r="Q4325" s="36" t="s">
        <v>3443</v>
      </c>
      <c r="R4325" s="36" t="s">
        <v>13</v>
      </c>
      <c r="S4325" s="38">
        <v>44.98</v>
      </c>
      <c r="T4325" s="36" t="s">
        <v>106</v>
      </c>
      <c r="U4325" s="36" t="s">
        <v>3444</v>
      </c>
    </row>
    <row r="4326" spans="10:21" x14ac:dyDescent="0.25">
      <c r="J4326" s="37">
        <v>43358</v>
      </c>
      <c r="K4326" s="36">
        <f t="shared" si="335"/>
        <v>2018</v>
      </c>
      <c r="L4326" s="36" t="str">
        <f t="shared" si="336"/>
        <v>September</v>
      </c>
      <c r="M4326" s="36">
        <f t="shared" si="337"/>
        <v>37</v>
      </c>
      <c r="N4326" s="36">
        <f t="shared" si="338"/>
        <v>15</v>
      </c>
      <c r="O4326" s="36" t="str">
        <f t="shared" si="339"/>
        <v>201837</v>
      </c>
      <c r="P4326" s="36" t="str">
        <f>CONCATENATE(K4326,MONTH(ExpensesDBTable[[#This Row],[Date]]))</f>
        <v>20189</v>
      </c>
      <c r="Q4326" s="36" t="s">
        <v>348</v>
      </c>
      <c r="R4326" s="36" t="s">
        <v>13</v>
      </c>
      <c r="S4326" s="38">
        <v>29.9</v>
      </c>
      <c r="T4326" s="36" t="s">
        <v>106</v>
      </c>
      <c r="U4326" s="36" t="s">
        <v>3445</v>
      </c>
    </row>
    <row r="4327" spans="10:21" x14ac:dyDescent="0.25">
      <c r="J4327" s="37">
        <v>43358</v>
      </c>
      <c r="K4327" s="36">
        <f t="shared" si="335"/>
        <v>2018</v>
      </c>
      <c r="L4327" s="36" t="str">
        <f t="shared" si="336"/>
        <v>September</v>
      </c>
      <c r="M4327" s="36">
        <f t="shared" si="337"/>
        <v>37</v>
      </c>
      <c r="N4327" s="36">
        <f t="shared" si="338"/>
        <v>15</v>
      </c>
      <c r="O4327" s="36" t="str">
        <f t="shared" si="339"/>
        <v>201837</v>
      </c>
      <c r="P4327" s="36" t="str">
        <f>CONCATENATE(K4327,MONTH(ExpensesDBTable[[#This Row],[Date]]))</f>
        <v>20189</v>
      </c>
      <c r="Q4327" s="36" t="s">
        <v>182</v>
      </c>
      <c r="R4327" s="36" t="s">
        <v>14</v>
      </c>
      <c r="S4327" s="38">
        <v>18.63</v>
      </c>
      <c r="T4327" s="36" t="s">
        <v>100</v>
      </c>
      <c r="U4327" s="36" t="s">
        <v>3446</v>
      </c>
    </row>
    <row r="4328" spans="10:21" x14ac:dyDescent="0.25">
      <c r="J4328" s="37">
        <v>43358</v>
      </c>
      <c r="K4328" s="36">
        <f t="shared" si="335"/>
        <v>2018</v>
      </c>
      <c r="L4328" s="36" t="str">
        <f t="shared" si="336"/>
        <v>September</v>
      </c>
      <c r="M4328" s="36">
        <f t="shared" si="337"/>
        <v>37</v>
      </c>
      <c r="N4328" s="36">
        <f t="shared" si="338"/>
        <v>15</v>
      </c>
      <c r="O4328" s="36" t="str">
        <f t="shared" si="339"/>
        <v>201837</v>
      </c>
      <c r="P4328" s="36" t="str">
        <f>CONCATENATE(K4328,MONTH(ExpensesDBTable[[#This Row],[Date]]))</f>
        <v>20189</v>
      </c>
      <c r="Q4328" s="36" t="s">
        <v>128</v>
      </c>
      <c r="R4328" s="36" t="s">
        <v>22</v>
      </c>
      <c r="S4328" s="38">
        <v>30</v>
      </c>
      <c r="T4328" s="36" t="s">
        <v>106</v>
      </c>
      <c r="U4328" s="36" t="s">
        <v>3447</v>
      </c>
    </row>
    <row r="4329" spans="10:21" x14ac:dyDescent="0.25">
      <c r="J4329" s="37">
        <v>43358</v>
      </c>
      <c r="K4329" s="36">
        <f t="shared" si="335"/>
        <v>2018</v>
      </c>
      <c r="L4329" s="36" t="str">
        <f t="shared" si="336"/>
        <v>September</v>
      </c>
      <c r="M4329" s="36">
        <f t="shared" si="337"/>
        <v>37</v>
      </c>
      <c r="N4329" s="36">
        <f t="shared" si="338"/>
        <v>15</v>
      </c>
      <c r="O4329" s="36" t="str">
        <f t="shared" si="339"/>
        <v>201837</v>
      </c>
      <c r="P4329" s="36" t="str">
        <f>CONCATENATE(K4329,MONTH(ExpensesDBTable[[#This Row],[Date]]))</f>
        <v>20189</v>
      </c>
      <c r="Q4329" s="36" t="s">
        <v>108</v>
      </c>
      <c r="R4329" s="36" t="s">
        <v>14</v>
      </c>
      <c r="S4329" s="38">
        <v>2.5</v>
      </c>
      <c r="T4329" s="36" t="s">
        <v>100</v>
      </c>
      <c r="U4329" s="36" t="s">
        <v>3448</v>
      </c>
    </row>
    <row r="4330" spans="10:21" x14ac:dyDescent="0.25">
      <c r="J4330" s="37">
        <v>43358</v>
      </c>
      <c r="K4330" s="36">
        <f t="shared" si="335"/>
        <v>2018</v>
      </c>
      <c r="L4330" s="36" t="str">
        <f t="shared" si="336"/>
        <v>September</v>
      </c>
      <c r="M4330" s="36">
        <f t="shared" si="337"/>
        <v>37</v>
      </c>
      <c r="N4330" s="36">
        <f t="shared" si="338"/>
        <v>15</v>
      </c>
      <c r="O4330" s="36" t="str">
        <f t="shared" si="339"/>
        <v>201837</v>
      </c>
      <c r="P4330" s="36" t="str">
        <f>CONCATENATE(K4330,MONTH(ExpensesDBTable[[#This Row],[Date]]))</f>
        <v>20189</v>
      </c>
      <c r="Q4330" s="36" t="s">
        <v>108</v>
      </c>
      <c r="R4330" s="36" t="s">
        <v>14</v>
      </c>
      <c r="S4330" s="38">
        <v>5.74</v>
      </c>
      <c r="T4330" s="36" t="s">
        <v>100</v>
      </c>
      <c r="U4330" s="36" t="s">
        <v>3449</v>
      </c>
    </row>
    <row r="4331" spans="10:21" x14ac:dyDescent="0.25">
      <c r="J4331" s="37">
        <v>43358</v>
      </c>
      <c r="K4331" s="36">
        <f t="shared" si="335"/>
        <v>2018</v>
      </c>
      <c r="L4331" s="36" t="str">
        <f t="shared" si="336"/>
        <v>September</v>
      </c>
      <c r="M4331" s="36">
        <f t="shared" si="337"/>
        <v>37</v>
      </c>
      <c r="N4331" s="36">
        <f t="shared" si="338"/>
        <v>15</v>
      </c>
      <c r="O4331" s="36" t="str">
        <f t="shared" si="339"/>
        <v>201837</v>
      </c>
      <c r="P4331" s="36" t="str">
        <f>CONCATENATE(K4331,MONTH(ExpensesDBTable[[#This Row],[Date]]))</f>
        <v>20189</v>
      </c>
      <c r="Q4331" s="36" t="s">
        <v>348</v>
      </c>
      <c r="R4331" s="36" t="s">
        <v>13</v>
      </c>
      <c r="S4331" s="38">
        <v>39.9</v>
      </c>
      <c r="T4331" s="36" t="s">
        <v>106</v>
      </c>
      <c r="U4331" s="36" t="s">
        <v>3450</v>
      </c>
    </row>
    <row r="4332" spans="10:21" x14ac:dyDescent="0.25">
      <c r="J4332" s="37">
        <v>43358</v>
      </c>
      <c r="K4332" s="36">
        <f t="shared" si="335"/>
        <v>2018</v>
      </c>
      <c r="L4332" s="36" t="str">
        <f t="shared" si="336"/>
        <v>September</v>
      </c>
      <c r="M4332" s="36">
        <f t="shared" si="337"/>
        <v>37</v>
      </c>
      <c r="N4332" s="36">
        <f t="shared" si="338"/>
        <v>15</v>
      </c>
      <c r="O4332" s="36" t="str">
        <f t="shared" si="339"/>
        <v>201837</v>
      </c>
      <c r="P4332" s="36" t="str">
        <f>CONCATENATE(K4332,MONTH(ExpensesDBTable[[#This Row],[Date]]))</f>
        <v>20189</v>
      </c>
      <c r="Q4332" s="36" t="s">
        <v>182</v>
      </c>
      <c r="R4332" s="36" t="s">
        <v>14</v>
      </c>
      <c r="S4332" s="38">
        <v>26.7</v>
      </c>
      <c r="T4332" s="36" t="s">
        <v>100</v>
      </c>
      <c r="U4332" s="36" t="s">
        <v>3451</v>
      </c>
    </row>
    <row r="4333" spans="10:21" x14ac:dyDescent="0.25">
      <c r="J4333" s="37">
        <v>43358</v>
      </c>
      <c r="K4333" s="36">
        <f t="shared" si="335"/>
        <v>2018</v>
      </c>
      <c r="L4333" s="36" t="str">
        <f t="shared" si="336"/>
        <v>September</v>
      </c>
      <c r="M4333" s="36">
        <f t="shared" si="337"/>
        <v>37</v>
      </c>
      <c r="N4333" s="36">
        <f t="shared" si="338"/>
        <v>15</v>
      </c>
      <c r="O4333" s="36" t="str">
        <f t="shared" si="339"/>
        <v>201837</v>
      </c>
      <c r="P4333" s="36" t="str">
        <f>CONCATENATE(K4333,MONTH(ExpensesDBTable[[#This Row],[Date]]))</f>
        <v>20189</v>
      </c>
      <c r="Q4333" s="36" t="s">
        <v>735</v>
      </c>
      <c r="R4333" s="36" t="s">
        <v>13</v>
      </c>
      <c r="S4333" s="38">
        <v>149</v>
      </c>
      <c r="T4333" s="36" t="s">
        <v>106</v>
      </c>
      <c r="U4333" s="36" t="s">
        <v>3452</v>
      </c>
    </row>
    <row r="4334" spans="10:21" x14ac:dyDescent="0.25">
      <c r="J4334" s="37">
        <v>43358</v>
      </c>
      <c r="K4334" s="36">
        <f t="shared" si="335"/>
        <v>2018</v>
      </c>
      <c r="L4334" s="36" t="str">
        <f t="shared" si="336"/>
        <v>September</v>
      </c>
      <c r="M4334" s="36">
        <f t="shared" si="337"/>
        <v>37</v>
      </c>
      <c r="N4334" s="36">
        <f t="shared" si="338"/>
        <v>15</v>
      </c>
      <c r="O4334" s="36" t="str">
        <f t="shared" si="339"/>
        <v>201837</v>
      </c>
      <c r="P4334" s="36" t="str">
        <f>CONCATENATE(K4334,MONTH(ExpensesDBTable[[#This Row],[Date]]))</f>
        <v>20189</v>
      </c>
      <c r="Q4334" s="36" t="s">
        <v>199</v>
      </c>
      <c r="R4334" s="36" t="s">
        <v>14</v>
      </c>
      <c r="S4334" s="38">
        <v>19.5</v>
      </c>
      <c r="T4334" s="36" t="s">
        <v>100</v>
      </c>
      <c r="U4334" s="36" t="s">
        <v>3453</v>
      </c>
    </row>
    <row r="4335" spans="10:21" x14ac:dyDescent="0.25">
      <c r="J4335" s="37">
        <v>43358</v>
      </c>
      <c r="K4335" s="36">
        <f t="shared" si="335"/>
        <v>2018</v>
      </c>
      <c r="L4335" s="36" t="str">
        <f t="shared" si="336"/>
        <v>September</v>
      </c>
      <c r="M4335" s="36">
        <f t="shared" si="337"/>
        <v>37</v>
      </c>
      <c r="N4335" s="36">
        <f t="shared" si="338"/>
        <v>15</v>
      </c>
      <c r="O4335" s="36" t="str">
        <f t="shared" si="339"/>
        <v>201837</v>
      </c>
      <c r="P4335" s="36" t="str">
        <f>CONCATENATE(K4335,MONTH(ExpensesDBTable[[#This Row],[Date]]))</f>
        <v>20189</v>
      </c>
      <c r="Q4335" s="36" t="s">
        <v>1238</v>
      </c>
      <c r="R4335" s="36" t="s">
        <v>22</v>
      </c>
      <c r="S4335" s="38">
        <v>30.51</v>
      </c>
      <c r="T4335" s="36" t="s">
        <v>106</v>
      </c>
      <c r="U4335" s="36" t="s">
        <v>1238</v>
      </c>
    </row>
    <row r="4336" spans="10:21" x14ac:dyDescent="0.25">
      <c r="J4336" s="37">
        <v>43359</v>
      </c>
      <c r="K4336" s="36">
        <f t="shared" si="335"/>
        <v>2018</v>
      </c>
      <c r="L4336" s="36" t="str">
        <f t="shared" si="336"/>
        <v>September</v>
      </c>
      <c r="M4336" s="36">
        <f t="shared" si="337"/>
        <v>37</v>
      </c>
      <c r="N4336" s="36">
        <f t="shared" si="338"/>
        <v>16</v>
      </c>
      <c r="O4336" s="36" t="str">
        <f t="shared" si="339"/>
        <v>201837</v>
      </c>
      <c r="P4336" s="36" t="str">
        <f>CONCATENATE(K4336,MONTH(ExpensesDBTable[[#This Row],[Date]]))</f>
        <v>20189</v>
      </c>
      <c r="Q4336" s="36" t="s">
        <v>182</v>
      </c>
      <c r="R4336" s="36" t="s">
        <v>14</v>
      </c>
      <c r="S4336" s="38">
        <v>24.4</v>
      </c>
      <c r="T4336" s="36" t="s">
        <v>100</v>
      </c>
      <c r="U4336" s="36" t="s">
        <v>1396</v>
      </c>
    </row>
    <row r="4337" spans="10:21" x14ac:dyDescent="0.25">
      <c r="J4337" s="37">
        <v>43359</v>
      </c>
      <c r="K4337" s="36">
        <f t="shared" si="335"/>
        <v>2018</v>
      </c>
      <c r="L4337" s="36" t="str">
        <f t="shared" si="336"/>
        <v>September</v>
      </c>
      <c r="M4337" s="36">
        <f t="shared" si="337"/>
        <v>37</v>
      </c>
      <c r="N4337" s="36">
        <f t="shared" si="338"/>
        <v>16</v>
      </c>
      <c r="O4337" s="36" t="str">
        <f t="shared" si="339"/>
        <v>201837</v>
      </c>
      <c r="P4337" s="36" t="str">
        <f>CONCATENATE(K4337,MONTH(ExpensesDBTable[[#This Row],[Date]]))</f>
        <v>20189</v>
      </c>
      <c r="Q4337" s="36" t="s">
        <v>108</v>
      </c>
      <c r="R4337" s="36" t="s">
        <v>14</v>
      </c>
      <c r="S4337" s="38">
        <v>15.25</v>
      </c>
      <c r="T4337" s="36" t="s">
        <v>100</v>
      </c>
      <c r="U4337" s="36" t="s">
        <v>3454</v>
      </c>
    </row>
    <row r="4338" spans="10:21" x14ac:dyDescent="0.25">
      <c r="J4338" s="37">
        <v>43360</v>
      </c>
      <c r="K4338" s="36">
        <f t="shared" si="335"/>
        <v>2018</v>
      </c>
      <c r="L4338" s="36" t="str">
        <f t="shared" si="336"/>
        <v>September</v>
      </c>
      <c r="M4338" s="36">
        <f t="shared" si="337"/>
        <v>38</v>
      </c>
      <c r="N4338" s="36">
        <f t="shared" si="338"/>
        <v>17</v>
      </c>
      <c r="O4338" s="36" t="str">
        <f t="shared" si="339"/>
        <v>201838</v>
      </c>
      <c r="P4338" s="36" t="str">
        <f>CONCATENATE(K4338,MONTH(ExpensesDBTable[[#This Row],[Date]]))</f>
        <v>20189</v>
      </c>
      <c r="Q4338" s="36" t="s">
        <v>3201</v>
      </c>
      <c r="R4338" s="36" t="s">
        <v>17</v>
      </c>
      <c r="S4338" s="38">
        <v>118.8</v>
      </c>
      <c r="T4338" s="36" t="s">
        <v>106</v>
      </c>
      <c r="U4338" s="36" t="s">
        <v>1818</v>
      </c>
    </row>
    <row r="4339" spans="10:21" x14ac:dyDescent="0.25">
      <c r="J4339" s="37">
        <v>43360</v>
      </c>
      <c r="K4339" s="36">
        <f t="shared" si="335"/>
        <v>2018</v>
      </c>
      <c r="L4339" s="36" t="str">
        <f t="shared" si="336"/>
        <v>September</v>
      </c>
      <c r="M4339" s="36">
        <f t="shared" si="337"/>
        <v>38</v>
      </c>
      <c r="N4339" s="36">
        <f t="shared" si="338"/>
        <v>17</v>
      </c>
      <c r="O4339" s="36" t="str">
        <f t="shared" si="339"/>
        <v>201838</v>
      </c>
      <c r="P4339" s="36" t="str">
        <f>CONCATENATE(K4339,MONTH(ExpensesDBTable[[#This Row],[Date]]))</f>
        <v>20189</v>
      </c>
      <c r="Q4339" s="36" t="s">
        <v>119</v>
      </c>
      <c r="R4339" s="36" t="s">
        <v>14</v>
      </c>
      <c r="S4339" s="38">
        <v>2.6</v>
      </c>
      <c r="T4339" s="36" t="s">
        <v>100</v>
      </c>
      <c r="U4339" s="36" t="s">
        <v>3455</v>
      </c>
    </row>
    <row r="4340" spans="10:21" x14ac:dyDescent="0.25">
      <c r="J4340" s="37">
        <v>43360</v>
      </c>
      <c r="K4340" s="36">
        <f t="shared" si="335"/>
        <v>2018</v>
      </c>
      <c r="L4340" s="36" t="str">
        <f t="shared" si="336"/>
        <v>September</v>
      </c>
      <c r="M4340" s="36">
        <f t="shared" si="337"/>
        <v>38</v>
      </c>
      <c r="N4340" s="36">
        <f t="shared" si="338"/>
        <v>17</v>
      </c>
      <c r="O4340" s="36" t="str">
        <f t="shared" si="339"/>
        <v>201838</v>
      </c>
      <c r="P4340" s="36" t="str">
        <f>CONCATENATE(K4340,MONTH(ExpensesDBTable[[#This Row],[Date]]))</f>
        <v>20189</v>
      </c>
      <c r="Q4340" s="36" t="s">
        <v>1051</v>
      </c>
      <c r="R4340" s="36" t="s">
        <v>14</v>
      </c>
      <c r="S4340" s="38">
        <v>9.2100000000000009</v>
      </c>
      <c r="T4340" s="36" t="s">
        <v>100</v>
      </c>
      <c r="U4340" s="36" t="s">
        <v>3456</v>
      </c>
    </row>
    <row r="4341" spans="10:21" x14ac:dyDescent="0.25">
      <c r="J4341" s="37">
        <v>43360</v>
      </c>
      <c r="K4341" s="36">
        <f t="shared" si="335"/>
        <v>2018</v>
      </c>
      <c r="L4341" s="36" t="str">
        <f t="shared" si="336"/>
        <v>September</v>
      </c>
      <c r="M4341" s="36">
        <f t="shared" si="337"/>
        <v>38</v>
      </c>
      <c r="N4341" s="36">
        <f t="shared" si="338"/>
        <v>17</v>
      </c>
      <c r="O4341" s="36" t="str">
        <f t="shared" si="339"/>
        <v>201838</v>
      </c>
      <c r="P4341" s="36" t="str">
        <f>CONCATENATE(K4341,MONTH(ExpensesDBTable[[#This Row],[Date]]))</f>
        <v>20189</v>
      </c>
      <c r="Q4341" s="36" t="s">
        <v>108</v>
      </c>
      <c r="R4341" s="36" t="s">
        <v>14</v>
      </c>
      <c r="S4341" s="38">
        <v>24.24</v>
      </c>
      <c r="T4341" s="36" t="s">
        <v>100</v>
      </c>
      <c r="U4341" s="36" t="s">
        <v>3457</v>
      </c>
    </row>
    <row r="4342" spans="10:21" x14ac:dyDescent="0.25">
      <c r="J4342" s="37">
        <v>43361</v>
      </c>
      <c r="K4342" s="36">
        <f t="shared" si="335"/>
        <v>2018</v>
      </c>
      <c r="L4342" s="36" t="str">
        <f t="shared" si="336"/>
        <v>September</v>
      </c>
      <c r="M4342" s="36">
        <f t="shared" si="337"/>
        <v>38</v>
      </c>
      <c r="N4342" s="36">
        <f t="shared" si="338"/>
        <v>18</v>
      </c>
      <c r="O4342" s="36" t="str">
        <f t="shared" si="339"/>
        <v>201838</v>
      </c>
      <c r="P4342" s="36" t="str">
        <f>CONCATENATE(K4342,MONTH(ExpensesDBTable[[#This Row],[Date]]))</f>
        <v>20189</v>
      </c>
      <c r="Q4342" s="36" t="s">
        <v>1192</v>
      </c>
      <c r="R4342" s="36" t="s">
        <v>21</v>
      </c>
      <c r="S4342" s="38">
        <v>1520</v>
      </c>
      <c r="T4342" s="36" t="s">
        <v>106</v>
      </c>
      <c r="U4342" s="36" t="s">
        <v>21</v>
      </c>
    </row>
    <row r="4343" spans="10:21" x14ac:dyDescent="0.25">
      <c r="J4343" s="37">
        <v>43361</v>
      </c>
      <c r="K4343" s="36">
        <f t="shared" si="335"/>
        <v>2018</v>
      </c>
      <c r="L4343" s="36" t="str">
        <f t="shared" si="336"/>
        <v>September</v>
      </c>
      <c r="M4343" s="36">
        <f t="shared" si="337"/>
        <v>38</v>
      </c>
      <c r="N4343" s="36">
        <f t="shared" si="338"/>
        <v>18</v>
      </c>
      <c r="O4343" s="36" t="str">
        <f t="shared" si="339"/>
        <v>201838</v>
      </c>
      <c r="P4343" s="36" t="str">
        <f>CONCATENATE(K4343,MONTH(ExpensesDBTable[[#This Row],[Date]]))</f>
        <v>20189</v>
      </c>
      <c r="Q4343" s="36" t="s">
        <v>108</v>
      </c>
      <c r="R4343" s="36" t="s">
        <v>14</v>
      </c>
      <c r="S4343" s="38">
        <v>6.6</v>
      </c>
      <c r="T4343" s="36" t="s">
        <v>100</v>
      </c>
      <c r="U4343" s="36" t="s">
        <v>3458</v>
      </c>
    </row>
    <row r="4344" spans="10:21" x14ac:dyDescent="0.25">
      <c r="J4344" s="37">
        <v>43362</v>
      </c>
      <c r="K4344" s="36">
        <f t="shared" si="335"/>
        <v>2018</v>
      </c>
      <c r="L4344" s="36" t="str">
        <f t="shared" si="336"/>
        <v>September</v>
      </c>
      <c r="M4344" s="36">
        <f t="shared" si="337"/>
        <v>38</v>
      </c>
      <c r="N4344" s="36">
        <f t="shared" si="338"/>
        <v>19</v>
      </c>
      <c r="O4344" s="36" t="str">
        <f t="shared" si="339"/>
        <v>201838</v>
      </c>
      <c r="P4344" s="36" t="str">
        <f>CONCATENATE(K4344,MONTH(ExpensesDBTable[[#This Row],[Date]]))</f>
        <v>20189</v>
      </c>
      <c r="Q4344" s="36" t="s">
        <v>108</v>
      </c>
      <c r="R4344" s="36" t="s">
        <v>14</v>
      </c>
      <c r="S4344" s="38">
        <v>9.64</v>
      </c>
      <c r="T4344" s="36" t="s">
        <v>100</v>
      </c>
      <c r="U4344" s="36" t="s">
        <v>3459</v>
      </c>
    </row>
    <row r="4345" spans="10:21" x14ac:dyDescent="0.25">
      <c r="J4345" s="37">
        <v>43362</v>
      </c>
      <c r="K4345" s="36">
        <f t="shared" si="335"/>
        <v>2018</v>
      </c>
      <c r="L4345" s="36" t="str">
        <f t="shared" si="336"/>
        <v>September</v>
      </c>
      <c r="M4345" s="36">
        <f t="shared" si="337"/>
        <v>38</v>
      </c>
      <c r="N4345" s="36">
        <f t="shared" si="338"/>
        <v>19</v>
      </c>
      <c r="O4345" s="36" t="str">
        <f t="shared" si="339"/>
        <v>201838</v>
      </c>
      <c r="P4345" s="36" t="str">
        <f>CONCATENATE(K4345,MONTH(ExpensesDBTable[[#This Row],[Date]]))</f>
        <v>20189</v>
      </c>
      <c r="Q4345" s="36" t="s">
        <v>1051</v>
      </c>
      <c r="R4345" s="36" t="s">
        <v>14</v>
      </c>
      <c r="S4345" s="38">
        <v>14.13</v>
      </c>
      <c r="T4345" s="36" t="s">
        <v>100</v>
      </c>
      <c r="U4345" s="36" t="s">
        <v>3460</v>
      </c>
    </row>
    <row r="4346" spans="10:21" x14ac:dyDescent="0.25">
      <c r="J4346" s="37">
        <v>43362</v>
      </c>
      <c r="K4346" s="36">
        <f t="shared" si="335"/>
        <v>2018</v>
      </c>
      <c r="L4346" s="36" t="str">
        <f t="shared" si="336"/>
        <v>September</v>
      </c>
      <c r="M4346" s="36">
        <f t="shared" si="337"/>
        <v>38</v>
      </c>
      <c r="N4346" s="36">
        <f t="shared" si="338"/>
        <v>19</v>
      </c>
      <c r="O4346" s="36" t="str">
        <f t="shared" si="339"/>
        <v>201838</v>
      </c>
      <c r="P4346" s="36" t="str">
        <f>CONCATENATE(K4346,MONTH(ExpensesDBTable[[#This Row],[Date]]))</f>
        <v>20189</v>
      </c>
      <c r="Q4346" s="36" t="s">
        <v>119</v>
      </c>
      <c r="R4346" s="36" t="s">
        <v>14</v>
      </c>
      <c r="S4346" s="38">
        <v>12.29</v>
      </c>
      <c r="T4346" s="36" t="s">
        <v>100</v>
      </c>
      <c r="U4346" s="36" t="s">
        <v>3461</v>
      </c>
    </row>
    <row r="4347" spans="10:21" x14ac:dyDescent="0.25">
      <c r="J4347" s="37">
        <v>43362</v>
      </c>
      <c r="K4347" s="36">
        <f t="shared" si="335"/>
        <v>2018</v>
      </c>
      <c r="L4347" s="36" t="str">
        <f t="shared" si="336"/>
        <v>September</v>
      </c>
      <c r="M4347" s="36">
        <f t="shared" si="337"/>
        <v>38</v>
      </c>
      <c r="N4347" s="36">
        <f t="shared" si="338"/>
        <v>19</v>
      </c>
      <c r="O4347" s="36" t="str">
        <f t="shared" si="339"/>
        <v>201838</v>
      </c>
      <c r="P4347" s="36" t="str">
        <f>CONCATENATE(K4347,MONTH(ExpensesDBTable[[#This Row],[Date]]))</f>
        <v>20189</v>
      </c>
      <c r="Q4347" s="36" t="s">
        <v>182</v>
      </c>
      <c r="R4347" s="36" t="s">
        <v>18</v>
      </c>
      <c r="S4347" s="38">
        <v>25.8</v>
      </c>
      <c r="T4347" s="36" t="s">
        <v>106</v>
      </c>
      <c r="U4347" s="36" t="s">
        <v>2673</v>
      </c>
    </row>
    <row r="4348" spans="10:21" x14ac:dyDescent="0.25">
      <c r="J4348" s="37">
        <v>43362</v>
      </c>
      <c r="K4348" s="36">
        <f t="shared" si="335"/>
        <v>2018</v>
      </c>
      <c r="L4348" s="36" t="str">
        <f t="shared" si="336"/>
        <v>September</v>
      </c>
      <c r="M4348" s="36">
        <f t="shared" si="337"/>
        <v>38</v>
      </c>
      <c r="N4348" s="36">
        <f t="shared" si="338"/>
        <v>19</v>
      </c>
      <c r="O4348" s="36" t="str">
        <f t="shared" si="339"/>
        <v>201838</v>
      </c>
      <c r="P4348" s="36" t="str">
        <f>CONCATENATE(K4348,MONTH(ExpensesDBTable[[#This Row],[Date]]))</f>
        <v>20189</v>
      </c>
      <c r="Q4348" s="36" t="s">
        <v>108</v>
      </c>
      <c r="R4348" s="36" t="s">
        <v>14</v>
      </c>
      <c r="S4348" s="38">
        <v>16.350000000000001</v>
      </c>
      <c r="T4348" s="36" t="s">
        <v>100</v>
      </c>
      <c r="U4348" s="36" t="s">
        <v>3462</v>
      </c>
    </row>
    <row r="4349" spans="10:21" x14ac:dyDescent="0.25">
      <c r="J4349" s="37">
        <v>43362</v>
      </c>
      <c r="K4349" s="36">
        <f t="shared" si="335"/>
        <v>2018</v>
      </c>
      <c r="L4349" s="36" t="str">
        <f t="shared" si="336"/>
        <v>September</v>
      </c>
      <c r="M4349" s="36">
        <f t="shared" si="337"/>
        <v>38</v>
      </c>
      <c r="N4349" s="36">
        <f t="shared" si="338"/>
        <v>19</v>
      </c>
      <c r="O4349" s="36" t="str">
        <f t="shared" si="339"/>
        <v>201838</v>
      </c>
      <c r="P4349" s="36" t="str">
        <f>CONCATENATE(K4349,MONTH(ExpensesDBTable[[#This Row],[Date]]))</f>
        <v>20189</v>
      </c>
      <c r="Q4349" s="36" t="s">
        <v>119</v>
      </c>
      <c r="R4349" s="36" t="s">
        <v>14</v>
      </c>
      <c r="S4349" s="38">
        <v>5</v>
      </c>
      <c r="T4349" s="36" t="s">
        <v>100</v>
      </c>
      <c r="U4349" s="36" t="s">
        <v>1722</v>
      </c>
    </row>
    <row r="4350" spans="10:21" x14ac:dyDescent="0.25">
      <c r="J4350" s="37">
        <v>43362</v>
      </c>
      <c r="K4350" s="36">
        <f t="shared" si="335"/>
        <v>2018</v>
      </c>
      <c r="L4350" s="36" t="str">
        <f t="shared" si="336"/>
        <v>September</v>
      </c>
      <c r="M4350" s="36">
        <f t="shared" si="337"/>
        <v>38</v>
      </c>
      <c r="N4350" s="36">
        <f t="shared" si="338"/>
        <v>19</v>
      </c>
      <c r="O4350" s="36" t="str">
        <f t="shared" si="339"/>
        <v>201838</v>
      </c>
      <c r="P4350" s="36" t="str">
        <f>CONCATENATE(K4350,MONTH(ExpensesDBTable[[#This Row],[Date]]))</f>
        <v>20189</v>
      </c>
      <c r="Q4350" s="36" t="s">
        <v>122</v>
      </c>
      <c r="R4350" s="36" t="s">
        <v>11</v>
      </c>
      <c r="S4350" s="38">
        <v>12</v>
      </c>
      <c r="T4350" s="36" t="s">
        <v>106</v>
      </c>
      <c r="U4350" s="36" t="s">
        <v>3463</v>
      </c>
    </row>
    <row r="4351" spans="10:21" x14ac:dyDescent="0.25">
      <c r="J4351" s="37">
        <v>43363</v>
      </c>
      <c r="K4351" s="36">
        <f t="shared" si="335"/>
        <v>2018</v>
      </c>
      <c r="L4351" s="36" t="str">
        <f t="shared" si="336"/>
        <v>September</v>
      </c>
      <c r="M4351" s="36">
        <f t="shared" si="337"/>
        <v>38</v>
      </c>
      <c r="N4351" s="36">
        <f t="shared" si="338"/>
        <v>20</v>
      </c>
      <c r="O4351" s="36" t="str">
        <f t="shared" si="339"/>
        <v>201838</v>
      </c>
      <c r="P4351" s="36" t="str">
        <f>CONCATENATE(K4351,MONTH(ExpensesDBTable[[#This Row],[Date]]))</f>
        <v>20189</v>
      </c>
      <c r="Q4351" s="36" t="s">
        <v>3379</v>
      </c>
      <c r="R4351" s="36" t="s">
        <v>29</v>
      </c>
      <c r="S4351" s="38">
        <v>1081</v>
      </c>
      <c r="T4351" s="36" t="s">
        <v>106</v>
      </c>
      <c r="U4351" s="36" t="s">
        <v>3464</v>
      </c>
    </row>
    <row r="4352" spans="10:21" x14ac:dyDescent="0.25">
      <c r="J4352" s="37">
        <v>43363</v>
      </c>
      <c r="K4352" s="36">
        <f t="shared" si="335"/>
        <v>2018</v>
      </c>
      <c r="L4352" s="36" t="str">
        <f t="shared" si="336"/>
        <v>September</v>
      </c>
      <c r="M4352" s="36">
        <f t="shared" si="337"/>
        <v>38</v>
      </c>
      <c r="N4352" s="36">
        <f t="shared" si="338"/>
        <v>20</v>
      </c>
      <c r="O4352" s="36" t="str">
        <f t="shared" si="339"/>
        <v>201838</v>
      </c>
      <c r="P4352" s="36" t="str">
        <f>CONCATENATE(K4352,MONTH(ExpensesDBTable[[#This Row],[Date]]))</f>
        <v>20189</v>
      </c>
      <c r="Q4352" s="36" t="s">
        <v>1416</v>
      </c>
      <c r="R4352" s="36" t="s">
        <v>16</v>
      </c>
      <c r="S4352" s="38">
        <v>15</v>
      </c>
      <c r="T4352" s="36" t="s">
        <v>106</v>
      </c>
      <c r="U4352" s="36" t="s">
        <v>3465</v>
      </c>
    </row>
    <row r="4353" spans="10:21" x14ac:dyDescent="0.25">
      <c r="J4353" s="37">
        <v>43363</v>
      </c>
      <c r="K4353" s="36">
        <f t="shared" si="335"/>
        <v>2018</v>
      </c>
      <c r="L4353" s="36" t="str">
        <f t="shared" si="336"/>
        <v>September</v>
      </c>
      <c r="M4353" s="36">
        <f t="shared" si="337"/>
        <v>38</v>
      </c>
      <c r="N4353" s="36">
        <f t="shared" si="338"/>
        <v>20</v>
      </c>
      <c r="O4353" s="36" t="str">
        <f t="shared" si="339"/>
        <v>201838</v>
      </c>
      <c r="P4353" s="36" t="str">
        <f>CONCATENATE(K4353,MONTH(ExpensesDBTable[[#This Row],[Date]]))</f>
        <v>20189</v>
      </c>
      <c r="Q4353" s="36" t="s">
        <v>108</v>
      </c>
      <c r="R4353" s="36" t="s">
        <v>14</v>
      </c>
      <c r="S4353" s="38">
        <v>12</v>
      </c>
      <c r="T4353" s="36" t="s">
        <v>100</v>
      </c>
      <c r="U4353" s="36" t="s">
        <v>3466</v>
      </c>
    </row>
    <row r="4354" spans="10:21" x14ac:dyDescent="0.25">
      <c r="J4354" s="37">
        <v>43363</v>
      </c>
      <c r="K4354" s="36">
        <f t="shared" si="335"/>
        <v>2018</v>
      </c>
      <c r="L4354" s="36" t="str">
        <f t="shared" si="336"/>
        <v>September</v>
      </c>
      <c r="M4354" s="36">
        <f t="shared" si="337"/>
        <v>38</v>
      </c>
      <c r="N4354" s="36">
        <f t="shared" si="338"/>
        <v>20</v>
      </c>
      <c r="O4354" s="36" t="str">
        <f t="shared" si="339"/>
        <v>201838</v>
      </c>
      <c r="P4354" s="36" t="str">
        <f>CONCATENATE(K4354,MONTH(ExpensesDBTable[[#This Row],[Date]]))</f>
        <v>20189</v>
      </c>
      <c r="Q4354" s="36" t="s">
        <v>122</v>
      </c>
      <c r="R4354" s="36" t="s">
        <v>11</v>
      </c>
      <c r="S4354" s="38">
        <v>25.98</v>
      </c>
      <c r="T4354" s="36" t="s">
        <v>106</v>
      </c>
      <c r="U4354" s="36" t="s">
        <v>3467</v>
      </c>
    </row>
    <row r="4355" spans="10:21" x14ac:dyDescent="0.25">
      <c r="J4355" s="37">
        <v>43363</v>
      </c>
      <c r="K4355" s="36">
        <f t="shared" si="335"/>
        <v>2018</v>
      </c>
      <c r="L4355" s="36" t="str">
        <f t="shared" si="336"/>
        <v>September</v>
      </c>
      <c r="M4355" s="36">
        <f t="shared" si="337"/>
        <v>38</v>
      </c>
      <c r="N4355" s="36">
        <f t="shared" si="338"/>
        <v>20</v>
      </c>
      <c r="O4355" s="36" t="str">
        <f t="shared" si="339"/>
        <v>201838</v>
      </c>
      <c r="P4355" s="36" t="str">
        <f>CONCATENATE(K4355,MONTH(ExpensesDBTable[[#This Row],[Date]]))</f>
        <v>20189</v>
      </c>
      <c r="Q4355" s="36" t="s">
        <v>1238</v>
      </c>
      <c r="R4355" s="36" t="s">
        <v>22</v>
      </c>
      <c r="S4355" s="38">
        <v>47.33</v>
      </c>
      <c r="T4355" s="36" t="s">
        <v>106</v>
      </c>
      <c r="U4355" s="36" t="s">
        <v>3468</v>
      </c>
    </row>
    <row r="4356" spans="10:21" x14ac:dyDescent="0.25">
      <c r="J4356" s="37">
        <v>43364</v>
      </c>
      <c r="K4356" s="36">
        <f t="shared" si="335"/>
        <v>2018</v>
      </c>
      <c r="L4356" s="36" t="str">
        <f t="shared" si="336"/>
        <v>September</v>
      </c>
      <c r="M4356" s="36">
        <f t="shared" si="337"/>
        <v>38</v>
      </c>
      <c r="N4356" s="36">
        <f t="shared" si="338"/>
        <v>21</v>
      </c>
      <c r="O4356" s="36" t="str">
        <f t="shared" si="339"/>
        <v>201838</v>
      </c>
      <c r="P4356" s="36" t="str">
        <f>CONCATENATE(K4356,MONTH(ExpensesDBTable[[#This Row],[Date]]))</f>
        <v>20189</v>
      </c>
      <c r="Q4356" s="36" t="s">
        <v>182</v>
      </c>
      <c r="R4356" s="36" t="s">
        <v>14</v>
      </c>
      <c r="S4356" s="38">
        <v>25</v>
      </c>
      <c r="T4356" s="36" t="s">
        <v>100</v>
      </c>
      <c r="U4356" s="36" t="s">
        <v>1555</v>
      </c>
    </row>
    <row r="4357" spans="10:21" x14ac:dyDescent="0.25">
      <c r="J4357" s="37">
        <v>43364</v>
      </c>
      <c r="K4357" s="36">
        <f t="shared" si="335"/>
        <v>2018</v>
      </c>
      <c r="L4357" s="36" t="str">
        <f t="shared" si="336"/>
        <v>September</v>
      </c>
      <c r="M4357" s="36">
        <f t="shared" si="337"/>
        <v>38</v>
      </c>
      <c r="N4357" s="36">
        <f t="shared" si="338"/>
        <v>21</v>
      </c>
      <c r="O4357" s="36" t="str">
        <f t="shared" si="339"/>
        <v>201838</v>
      </c>
      <c r="P4357" s="36" t="str">
        <f>CONCATENATE(K4357,MONTH(ExpensesDBTable[[#This Row],[Date]]))</f>
        <v>20189</v>
      </c>
      <c r="Q4357" s="36" t="s">
        <v>119</v>
      </c>
      <c r="R4357" s="36" t="s">
        <v>14</v>
      </c>
      <c r="S4357" s="38">
        <v>8.02</v>
      </c>
      <c r="T4357" s="36" t="s">
        <v>100</v>
      </c>
      <c r="U4357" s="36" t="s">
        <v>3469</v>
      </c>
    </row>
    <row r="4358" spans="10:21" x14ac:dyDescent="0.25">
      <c r="J4358" s="37">
        <v>43364</v>
      </c>
      <c r="K4358" s="36">
        <f t="shared" si="335"/>
        <v>2018</v>
      </c>
      <c r="L4358" s="36" t="str">
        <f t="shared" si="336"/>
        <v>September</v>
      </c>
      <c r="M4358" s="36">
        <f t="shared" si="337"/>
        <v>38</v>
      </c>
      <c r="N4358" s="36">
        <f t="shared" si="338"/>
        <v>21</v>
      </c>
      <c r="O4358" s="36" t="str">
        <f t="shared" si="339"/>
        <v>201838</v>
      </c>
      <c r="P4358" s="36" t="str">
        <f>CONCATENATE(K4358,MONTH(ExpensesDBTable[[#This Row],[Date]]))</f>
        <v>20189</v>
      </c>
      <c r="Q4358" s="36" t="s">
        <v>108</v>
      </c>
      <c r="R4358" s="36" t="s">
        <v>14</v>
      </c>
      <c r="S4358" s="38">
        <v>1.55</v>
      </c>
      <c r="T4358" s="36" t="s">
        <v>100</v>
      </c>
      <c r="U4358" s="36" t="s">
        <v>1220</v>
      </c>
    </row>
    <row r="4359" spans="10:21" x14ac:dyDescent="0.25">
      <c r="J4359" s="37">
        <v>43364</v>
      </c>
      <c r="K4359" s="36">
        <f t="shared" si="335"/>
        <v>2018</v>
      </c>
      <c r="L4359" s="36" t="str">
        <f t="shared" si="336"/>
        <v>September</v>
      </c>
      <c r="M4359" s="36">
        <f t="shared" si="337"/>
        <v>38</v>
      </c>
      <c r="N4359" s="36">
        <f t="shared" si="338"/>
        <v>21</v>
      </c>
      <c r="O4359" s="36" t="str">
        <f t="shared" si="339"/>
        <v>201838</v>
      </c>
      <c r="P4359" s="36" t="str">
        <f>CONCATENATE(K4359,MONTH(ExpensesDBTable[[#This Row],[Date]]))</f>
        <v>20189</v>
      </c>
      <c r="Q4359" s="36" t="s">
        <v>122</v>
      </c>
      <c r="R4359" s="36" t="s">
        <v>11</v>
      </c>
      <c r="S4359" s="38">
        <v>80.05</v>
      </c>
      <c r="T4359" s="36" t="s">
        <v>106</v>
      </c>
      <c r="U4359" s="36" t="s">
        <v>3470</v>
      </c>
    </row>
    <row r="4360" spans="10:21" x14ac:dyDescent="0.25">
      <c r="J4360" s="37">
        <v>43364</v>
      </c>
      <c r="K4360" s="36">
        <f t="shared" si="335"/>
        <v>2018</v>
      </c>
      <c r="L4360" s="36" t="str">
        <f t="shared" si="336"/>
        <v>September</v>
      </c>
      <c r="M4360" s="36">
        <f t="shared" si="337"/>
        <v>38</v>
      </c>
      <c r="N4360" s="36">
        <f t="shared" si="338"/>
        <v>21</v>
      </c>
      <c r="O4360" s="36" t="str">
        <f t="shared" si="339"/>
        <v>201838</v>
      </c>
      <c r="P4360" s="36" t="str">
        <f>CONCATENATE(K4360,MONTH(ExpensesDBTable[[#This Row],[Date]]))</f>
        <v>20189</v>
      </c>
      <c r="Q4360" s="36" t="s">
        <v>182</v>
      </c>
      <c r="R4360" s="36" t="s">
        <v>14</v>
      </c>
      <c r="S4360" s="38">
        <v>8</v>
      </c>
      <c r="T4360" s="36" t="s">
        <v>100</v>
      </c>
      <c r="U4360" s="36" t="s">
        <v>159</v>
      </c>
    </row>
    <row r="4361" spans="10:21" x14ac:dyDescent="0.25">
      <c r="J4361" s="37">
        <v>43364</v>
      </c>
      <c r="K4361" s="36">
        <f t="shared" si="335"/>
        <v>2018</v>
      </c>
      <c r="L4361" s="36" t="str">
        <f t="shared" si="336"/>
        <v>September</v>
      </c>
      <c r="M4361" s="36">
        <f t="shared" si="337"/>
        <v>38</v>
      </c>
      <c r="N4361" s="36">
        <f t="shared" si="338"/>
        <v>21</v>
      </c>
      <c r="O4361" s="36" t="str">
        <f t="shared" si="339"/>
        <v>201838</v>
      </c>
      <c r="P4361" s="36" t="str">
        <f>CONCATENATE(K4361,MONTH(ExpensesDBTable[[#This Row],[Date]]))</f>
        <v>20189</v>
      </c>
      <c r="Q4361" s="36" t="s">
        <v>182</v>
      </c>
      <c r="R4361" s="36" t="s">
        <v>14</v>
      </c>
      <c r="S4361" s="38">
        <v>5</v>
      </c>
      <c r="T4361" s="36" t="s">
        <v>100</v>
      </c>
      <c r="U4361" s="36" t="s">
        <v>1908</v>
      </c>
    </row>
    <row r="4362" spans="10:21" x14ac:dyDescent="0.25">
      <c r="J4362" s="37">
        <v>43364</v>
      </c>
      <c r="K4362" s="36">
        <f t="shared" si="335"/>
        <v>2018</v>
      </c>
      <c r="L4362" s="36" t="str">
        <f t="shared" si="336"/>
        <v>September</v>
      </c>
      <c r="M4362" s="36">
        <f t="shared" si="337"/>
        <v>38</v>
      </c>
      <c r="N4362" s="36">
        <f t="shared" si="338"/>
        <v>21</v>
      </c>
      <c r="O4362" s="36" t="str">
        <f t="shared" si="339"/>
        <v>201838</v>
      </c>
      <c r="P4362" s="36" t="str">
        <f>CONCATENATE(K4362,MONTH(ExpensesDBTable[[#This Row],[Date]]))</f>
        <v>20189</v>
      </c>
      <c r="Q4362" s="36" t="s">
        <v>1051</v>
      </c>
      <c r="R4362" s="36" t="s">
        <v>14</v>
      </c>
      <c r="S4362" s="38">
        <v>18.5</v>
      </c>
      <c r="T4362" s="36" t="s">
        <v>100</v>
      </c>
      <c r="U4362" s="36" t="s">
        <v>3471</v>
      </c>
    </row>
    <row r="4363" spans="10:21" x14ac:dyDescent="0.25">
      <c r="J4363" s="37">
        <v>43364</v>
      </c>
      <c r="K4363" s="36">
        <f t="shared" ref="K4363:K4426" si="340">YEAR(J4363)</f>
        <v>2018</v>
      </c>
      <c r="L4363" s="36" t="str">
        <f t="shared" ref="L4363:L4426" si="341">TEXT(DATE(1,MONTH(J4363),1),"MMMM")</f>
        <v>September</v>
      </c>
      <c r="M4363" s="36">
        <f t="shared" ref="M4363:M4426" si="342">WEEKNUM(J4363,2)</f>
        <v>38</v>
      </c>
      <c r="N4363" s="36">
        <f t="shared" ref="N4363:N4426" si="343">DAY(J4363)</f>
        <v>21</v>
      </c>
      <c r="O4363" s="36" t="str">
        <f t="shared" ref="O4363:O4426" si="344">CONCATENATE(K4363,M4363)</f>
        <v>201838</v>
      </c>
      <c r="P4363" s="36" t="str">
        <f>CONCATENATE(K4363,MONTH(ExpensesDBTable[[#This Row],[Date]]))</f>
        <v>20189</v>
      </c>
      <c r="Q4363" s="36" t="s">
        <v>3472</v>
      </c>
      <c r="R4363" s="36" t="s">
        <v>25</v>
      </c>
      <c r="S4363" s="38">
        <v>60</v>
      </c>
      <c r="T4363" s="36" t="s">
        <v>106</v>
      </c>
      <c r="U4363" s="36" t="s">
        <v>3473</v>
      </c>
    </row>
    <row r="4364" spans="10:21" x14ac:dyDescent="0.25">
      <c r="J4364" s="37">
        <v>43365</v>
      </c>
      <c r="K4364" s="36">
        <f t="shared" si="340"/>
        <v>2018</v>
      </c>
      <c r="L4364" s="36" t="str">
        <f t="shared" si="341"/>
        <v>September</v>
      </c>
      <c r="M4364" s="36">
        <f t="shared" si="342"/>
        <v>38</v>
      </c>
      <c r="N4364" s="36">
        <f t="shared" si="343"/>
        <v>22</v>
      </c>
      <c r="O4364" s="36" t="str">
        <f t="shared" si="344"/>
        <v>201838</v>
      </c>
      <c r="P4364" s="36" t="str">
        <f>CONCATENATE(K4364,MONTH(ExpensesDBTable[[#This Row],[Date]]))</f>
        <v>20189</v>
      </c>
      <c r="Q4364" s="36" t="s">
        <v>1051</v>
      </c>
      <c r="R4364" s="36" t="s">
        <v>14</v>
      </c>
      <c r="S4364" s="38">
        <v>9.1</v>
      </c>
      <c r="T4364" s="36" t="s">
        <v>100</v>
      </c>
      <c r="U4364" s="36" t="s">
        <v>3474</v>
      </c>
    </row>
    <row r="4365" spans="10:21" x14ac:dyDescent="0.25">
      <c r="J4365" s="37">
        <v>43366</v>
      </c>
      <c r="K4365" s="36">
        <f t="shared" si="340"/>
        <v>2018</v>
      </c>
      <c r="L4365" s="36" t="str">
        <f t="shared" si="341"/>
        <v>September</v>
      </c>
      <c r="M4365" s="36">
        <f t="shared" si="342"/>
        <v>38</v>
      </c>
      <c r="N4365" s="36">
        <f t="shared" si="343"/>
        <v>23</v>
      </c>
      <c r="O4365" s="36" t="str">
        <f t="shared" si="344"/>
        <v>201838</v>
      </c>
      <c r="P4365" s="36" t="str">
        <f>CONCATENATE(K4365,MONTH(ExpensesDBTable[[#This Row],[Date]]))</f>
        <v>20189</v>
      </c>
      <c r="Q4365" s="36" t="s">
        <v>182</v>
      </c>
      <c r="R4365" s="36" t="s">
        <v>14</v>
      </c>
      <c r="S4365" s="38">
        <v>29.9</v>
      </c>
      <c r="T4365" s="36" t="s">
        <v>100</v>
      </c>
      <c r="U4365" s="36" t="s">
        <v>1396</v>
      </c>
    </row>
    <row r="4366" spans="10:21" x14ac:dyDescent="0.25">
      <c r="J4366" s="37">
        <v>43366</v>
      </c>
      <c r="K4366" s="36">
        <f t="shared" si="340"/>
        <v>2018</v>
      </c>
      <c r="L4366" s="36" t="str">
        <f t="shared" si="341"/>
        <v>September</v>
      </c>
      <c r="M4366" s="36">
        <f t="shared" si="342"/>
        <v>38</v>
      </c>
      <c r="N4366" s="36">
        <f t="shared" si="343"/>
        <v>23</v>
      </c>
      <c r="O4366" s="36" t="str">
        <f t="shared" si="344"/>
        <v>201838</v>
      </c>
      <c r="P4366" s="36" t="str">
        <f>CONCATENATE(K4366,MONTH(ExpensesDBTable[[#This Row],[Date]]))</f>
        <v>20189</v>
      </c>
      <c r="Q4366" s="36" t="s">
        <v>182</v>
      </c>
      <c r="R4366" s="36" t="s">
        <v>14</v>
      </c>
      <c r="S4366" s="38">
        <v>4.2</v>
      </c>
      <c r="T4366" s="36" t="s">
        <v>100</v>
      </c>
      <c r="U4366" s="36" t="s">
        <v>1392</v>
      </c>
    </row>
    <row r="4367" spans="10:21" x14ac:dyDescent="0.25">
      <c r="J4367" s="37">
        <v>43366</v>
      </c>
      <c r="K4367" s="36">
        <f t="shared" si="340"/>
        <v>2018</v>
      </c>
      <c r="L4367" s="36" t="str">
        <f t="shared" si="341"/>
        <v>September</v>
      </c>
      <c r="M4367" s="36">
        <f t="shared" si="342"/>
        <v>38</v>
      </c>
      <c r="N4367" s="36">
        <f t="shared" si="343"/>
        <v>23</v>
      </c>
      <c r="O4367" s="36" t="str">
        <f t="shared" si="344"/>
        <v>201838</v>
      </c>
      <c r="P4367" s="36" t="str">
        <f>CONCATENATE(K4367,MONTH(ExpensesDBTable[[#This Row],[Date]]))</f>
        <v>20189</v>
      </c>
      <c r="Q4367" s="36" t="s">
        <v>182</v>
      </c>
      <c r="R4367" s="36" t="s">
        <v>14</v>
      </c>
      <c r="S4367" s="38">
        <v>23.5</v>
      </c>
      <c r="T4367" s="36" t="s">
        <v>100</v>
      </c>
      <c r="U4367" s="36" t="s">
        <v>1555</v>
      </c>
    </row>
    <row r="4368" spans="10:21" x14ac:dyDescent="0.25">
      <c r="J4368" s="37">
        <v>43366</v>
      </c>
      <c r="K4368" s="36">
        <f t="shared" si="340"/>
        <v>2018</v>
      </c>
      <c r="L4368" s="36" t="str">
        <f t="shared" si="341"/>
        <v>September</v>
      </c>
      <c r="M4368" s="36">
        <f t="shared" si="342"/>
        <v>38</v>
      </c>
      <c r="N4368" s="36">
        <f t="shared" si="343"/>
        <v>23</v>
      </c>
      <c r="O4368" s="36" t="str">
        <f t="shared" si="344"/>
        <v>201838</v>
      </c>
      <c r="P4368" s="36" t="str">
        <f>CONCATENATE(K4368,MONTH(ExpensesDBTable[[#This Row],[Date]]))</f>
        <v>20189</v>
      </c>
      <c r="Q4368" s="36" t="s">
        <v>182</v>
      </c>
      <c r="R4368" s="36" t="s">
        <v>14</v>
      </c>
      <c r="S4368" s="38">
        <v>21</v>
      </c>
      <c r="T4368" s="36" t="s">
        <v>100</v>
      </c>
      <c r="U4368" s="36" t="s">
        <v>1555</v>
      </c>
    </row>
    <row r="4369" spans="10:21" x14ac:dyDescent="0.25">
      <c r="J4369" s="37">
        <v>43366</v>
      </c>
      <c r="K4369" s="36">
        <f t="shared" si="340"/>
        <v>2018</v>
      </c>
      <c r="L4369" s="36" t="str">
        <f t="shared" si="341"/>
        <v>September</v>
      </c>
      <c r="M4369" s="36">
        <f t="shared" si="342"/>
        <v>38</v>
      </c>
      <c r="N4369" s="36">
        <f t="shared" si="343"/>
        <v>23</v>
      </c>
      <c r="O4369" s="36" t="str">
        <f t="shared" si="344"/>
        <v>201838</v>
      </c>
      <c r="P4369" s="36" t="str">
        <f>CONCATENATE(K4369,MONTH(ExpensesDBTable[[#This Row],[Date]]))</f>
        <v>20189</v>
      </c>
      <c r="Q4369" s="36" t="s">
        <v>182</v>
      </c>
      <c r="R4369" s="36" t="s">
        <v>14</v>
      </c>
      <c r="S4369" s="38">
        <v>4.5</v>
      </c>
      <c r="T4369" s="36" t="s">
        <v>100</v>
      </c>
      <c r="U4369" s="36" t="s">
        <v>1555</v>
      </c>
    </row>
    <row r="4370" spans="10:21" x14ac:dyDescent="0.25">
      <c r="J4370" s="37">
        <v>43367</v>
      </c>
      <c r="K4370" s="36">
        <f t="shared" si="340"/>
        <v>2018</v>
      </c>
      <c r="L4370" s="36" t="str">
        <f t="shared" si="341"/>
        <v>September</v>
      </c>
      <c r="M4370" s="36">
        <f t="shared" si="342"/>
        <v>39</v>
      </c>
      <c r="N4370" s="36">
        <f t="shared" si="343"/>
        <v>24</v>
      </c>
      <c r="O4370" s="36" t="str">
        <f t="shared" si="344"/>
        <v>201839</v>
      </c>
      <c r="P4370" s="36" t="str">
        <f>CONCATENATE(K4370,MONTH(ExpensesDBTable[[#This Row],[Date]]))</f>
        <v>20189</v>
      </c>
      <c r="Q4370" s="36" t="s">
        <v>182</v>
      </c>
      <c r="R4370" s="36" t="s">
        <v>14</v>
      </c>
      <c r="S4370" s="38">
        <v>10.48</v>
      </c>
      <c r="T4370" s="36" t="s">
        <v>100</v>
      </c>
      <c r="U4370" s="36" t="s">
        <v>1085</v>
      </c>
    </row>
    <row r="4371" spans="10:21" x14ac:dyDescent="0.25">
      <c r="J4371" s="37">
        <v>43367</v>
      </c>
      <c r="K4371" s="36">
        <f t="shared" si="340"/>
        <v>2018</v>
      </c>
      <c r="L4371" s="36" t="str">
        <f t="shared" si="341"/>
        <v>September</v>
      </c>
      <c r="M4371" s="36">
        <f t="shared" si="342"/>
        <v>39</v>
      </c>
      <c r="N4371" s="36">
        <f t="shared" si="343"/>
        <v>24</v>
      </c>
      <c r="O4371" s="36" t="str">
        <f t="shared" si="344"/>
        <v>201839</v>
      </c>
      <c r="P4371" s="36" t="str">
        <f>CONCATENATE(K4371,MONTH(ExpensesDBTable[[#This Row],[Date]]))</f>
        <v>20189</v>
      </c>
      <c r="Q4371" s="36" t="s">
        <v>108</v>
      </c>
      <c r="R4371" s="36" t="s">
        <v>14</v>
      </c>
      <c r="S4371" s="38">
        <v>11.21</v>
      </c>
      <c r="T4371" s="36" t="s">
        <v>100</v>
      </c>
      <c r="U4371" s="36" t="s">
        <v>3475</v>
      </c>
    </row>
    <row r="4372" spans="10:21" x14ac:dyDescent="0.25">
      <c r="J4372" s="37">
        <v>43367</v>
      </c>
      <c r="K4372" s="36">
        <f t="shared" si="340"/>
        <v>2018</v>
      </c>
      <c r="L4372" s="36" t="str">
        <f t="shared" si="341"/>
        <v>September</v>
      </c>
      <c r="M4372" s="36">
        <f t="shared" si="342"/>
        <v>39</v>
      </c>
      <c r="N4372" s="36">
        <f t="shared" si="343"/>
        <v>24</v>
      </c>
      <c r="O4372" s="36" t="str">
        <f t="shared" si="344"/>
        <v>201839</v>
      </c>
      <c r="P4372" s="36" t="str">
        <f>CONCATENATE(K4372,MONTH(ExpensesDBTable[[#This Row],[Date]]))</f>
        <v>20189</v>
      </c>
      <c r="Q4372" s="36" t="s">
        <v>119</v>
      </c>
      <c r="R4372" s="36" t="s">
        <v>14</v>
      </c>
      <c r="S4372" s="38">
        <v>9.08</v>
      </c>
      <c r="T4372" s="36" t="s">
        <v>100</v>
      </c>
      <c r="U4372" s="36" t="s">
        <v>3476</v>
      </c>
    </row>
    <row r="4373" spans="10:21" x14ac:dyDescent="0.25">
      <c r="J4373" s="37">
        <v>43367</v>
      </c>
      <c r="K4373" s="36">
        <f t="shared" si="340"/>
        <v>2018</v>
      </c>
      <c r="L4373" s="36" t="str">
        <f t="shared" si="341"/>
        <v>September</v>
      </c>
      <c r="M4373" s="36">
        <f t="shared" si="342"/>
        <v>39</v>
      </c>
      <c r="N4373" s="36">
        <f t="shared" si="343"/>
        <v>24</v>
      </c>
      <c r="O4373" s="36" t="str">
        <f t="shared" si="344"/>
        <v>201839</v>
      </c>
      <c r="P4373" s="36" t="str">
        <f>CONCATENATE(K4373,MONTH(ExpensesDBTable[[#This Row],[Date]]))</f>
        <v>20189</v>
      </c>
      <c r="Q4373" s="36" t="s">
        <v>1051</v>
      </c>
      <c r="R4373" s="36" t="s">
        <v>14</v>
      </c>
      <c r="S4373" s="38">
        <v>3.3</v>
      </c>
      <c r="T4373" s="36" t="s">
        <v>100</v>
      </c>
      <c r="U4373" s="36" t="s">
        <v>139</v>
      </c>
    </row>
    <row r="4374" spans="10:21" x14ac:dyDescent="0.25">
      <c r="J4374" s="37">
        <v>43367</v>
      </c>
      <c r="K4374" s="36">
        <f t="shared" si="340"/>
        <v>2018</v>
      </c>
      <c r="L4374" s="36" t="str">
        <f t="shared" si="341"/>
        <v>September</v>
      </c>
      <c r="M4374" s="36">
        <f t="shared" si="342"/>
        <v>39</v>
      </c>
      <c r="N4374" s="36">
        <f t="shared" si="343"/>
        <v>24</v>
      </c>
      <c r="O4374" s="36" t="str">
        <f t="shared" si="344"/>
        <v>201839</v>
      </c>
      <c r="P4374" s="36" t="str">
        <f>CONCATENATE(K4374,MONTH(ExpensesDBTable[[#This Row],[Date]]))</f>
        <v>20189</v>
      </c>
      <c r="Q4374" s="36" t="s">
        <v>1476</v>
      </c>
      <c r="R4374" s="36" t="s">
        <v>23</v>
      </c>
      <c r="S4374" s="38">
        <v>13.99</v>
      </c>
      <c r="T4374" s="36" t="s">
        <v>106</v>
      </c>
      <c r="U4374" s="36" t="s">
        <v>1476</v>
      </c>
    </row>
    <row r="4375" spans="10:21" x14ac:dyDescent="0.25">
      <c r="J4375" s="37">
        <v>43367</v>
      </c>
      <c r="K4375" s="36">
        <f t="shared" si="340"/>
        <v>2018</v>
      </c>
      <c r="L4375" s="36" t="str">
        <f t="shared" si="341"/>
        <v>September</v>
      </c>
      <c r="M4375" s="36">
        <f t="shared" si="342"/>
        <v>39</v>
      </c>
      <c r="N4375" s="36">
        <f t="shared" si="343"/>
        <v>24</v>
      </c>
      <c r="O4375" s="36" t="str">
        <f t="shared" si="344"/>
        <v>201839</v>
      </c>
      <c r="P4375" s="36" t="str">
        <f>CONCATENATE(K4375,MONTH(ExpensesDBTable[[#This Row],[Date]]))</f>
        <v>20189</v>
      </c>
      <c r="Q4375" s="36" t="s">
        <v>130</v>
      </c>
      <c r="R4375" s="36" t="s">
        <v>14</v>
      </c>
      <c r="S4375" s="38">
        <v>8</v>
      </c>
      <c r="T4375" s="36" t="s">
        <v>100</v>
      </c>
      <c r="U4375" s="36" t="s">
        <v>131</v>
      </c>
    </row>
    <row r="4376" spans="10:21" x14ac:dyDescent="0.25">
      <c r="J4376" s="37">
        <v>43367</v>
      </c>
      <c r="K4376" s="36">
        <f t="shared" si="340"/>
        <v>2018</v>
      </c>
      <c r="L4376" s="36" t="str">
        <f t="shared" si="341"/>
        <v>September</v>
      </c>
      <c r="M4376" s="36">
        <f t="shared" si="342"/>
        <v>39</v>
      </c>
      <c r="N4376" s="36">
        <f t="shared" si="343"/>
        <v>24</v>
      </c>
      <c r="O4376" s="36" t="str">
        <f t="shared" si="344"/>
        <v>201839</v>
      </c>
      <c r="P4376" s="36" t="str">
        <f>CONCATENATE(K4376,MONTH(ExpensesDBTable[[#This Row],[Date]]))</f>
        <v>20189</v>
      </c>
      <c r="Q4376" s="36" t="s">
        <v>3477</v>
      </c>
      <c r="R4376" s="36" t="s">
        <v>23</v>
      </c>
      <c r="S4376" s="38">
        <v>25</v>
      </c>
      <c r="T4376" s="36" t="s">
        <v>106</v>
      </c>
      <c r="U4376" s="36" t="s">
        <v>3478</v>
      </c>
    </row>
    <row r="4377" spans="10:21" x14ac:dyDescent="0.25">
      <c r="J4377" s="37">
        <v>43367</v>
      </c>
      <c r="K4377" s="36">
        <f t="shared" si="340"/>
        <v>2018</v>
      </c>
      <c r="L4377" s="36" t="str">
        <f t="shared" si="341"/>
        <v>September</v>
      </c>
      <c r="M4377" s="36">
        <f t="shared" si="342"/>
        <v>39</v>
      </c>
      <c r="N4377" s="36">
        <f t="shared" si="343"/>
        <v>24</v>
      </c>
      <c r="O4377" s="36" t="str">
        <f t="shared" si="344"/>
        <v>201839</v>
      </c>
      <c r="P4377" s="36" t="str">
        <f>CONCATENATE(K4377,MONTH(ExpensesDBTable[[#This Row],[Date]]))</f>
        <v>20189</v>
      </c>
      <c r="Q4377" s="36" t="s">
        <v>2799</v>
      </c>
      <c r="R4377" s="36" t="s">
        <v>23</v>
      </c>
      <c r="S4377" s="38">
        <v>17.03</v>
      </c>
      <c r="T4377" s="36" t="s">
        <v>106</v>
      </c>
      <c r="U4377" s="36" t="s">
        <v>3479</v>
      </c>
    </row>
    <row r="4378" spans="10:21" x14ac:dyDescent="0.25">
      <c r="J4378" s="37">
        <v>43367</v>
      </c>
      <c r="K4378" s="36">
        <f t="shared" si="340"/>
        <v>2018</v>
      </c>
      <c r="L4378" s="36" t="str">
        <f t="shared" si="341"/>
        <v>September</v>
      </c>
      <c r="M4378" s="36">
        <f t="shared" si="342"/>
        <v>39</v>
      </c>
      <c r="N4378" s="36">
        <f t="shared" si="343"/>
        <v>24</v>
      </c>
      <c r="O4378" s="36" t="str">
        <f t="shared" si="344"/>
        <v>201839</v>
      </c>
      <c r="P4378" s="36" t="str">
        <f>CONCATENATE(K4378,MONTH(ExpensesDBTable[[#This Row],[Date]]))</f>
        <v>20189</v>
      </c>
      <c r="Q4378" s="36" t="s">
        <v>3480</v>
      </c>
      <c r="R4378" s="36" t="s">
        <v>26</v>
      </c>
      <c r="S4378" s="38">
        <v>30</v>
      </c>
      <c r="T4378" s="36" t="s">
        <v>106</v>
      </c>
      <c r="U4378" s="36" t="s">
        <v>3481</v>
      </c>
    </row>
    <row r="4379" spans="10:21" x14ac:dyDescent="0.25">
      <c r="J4379" s="37">
        <v>43368</v>
      </c>
      <c r="K4379" s="36">
        <f t="shared" si="340"/>
        <v>2018</v>
      </c>
      <c r="L4379" s="36" t="str">
        <f t="shared" si="341"/>
        <v>September</v>
      </c>
      <c r="M4379" s="36">
        <f t="shared" si="342"/>
        <v>39</v>
      </c>
      <c r="N4379" s="36">
        <f t="shared" si="343"/>
        <v>25</v>
      </c>
      <c r="O4379" s="36" t="str">
        <f t="shared" si="344"/>
        <v>201839</v>
      </c>
      <c r="P4379" s="36" t="str">
        <f>CONCATENATE(K4379,MONTH(ExpensesDBTable[[#This Row],[Date]]))</f>
        <v>20189</v>
      </c>
      <c r="Q4379" s="36" t="s">
        <v>1238</v>
      </c>
      <c r="R4379" s="36" t="s">
        <v>22</v>
      </c>
      <c r="S4379" s="38">
        <v>24.82</v>
      </c>
      <c r="T4379" s="36" t="s">
        <v>106</v>
      </c>
      <c r="U4379" s="36" t="s">
        <v>3482</v>
      </c>
    </row>
    <row r="4380" spans="10:21" x14ac:dyDescent="0.25">
      <c r="J4380" s="37">
        <v>43369</v>
      </c>
      <c r="K4380" s="36">
        <f t="shared" si="340"/>
        <v>2018</v>
      </c>
      <c r="L4380" s="36" t="str">
        <f t="shared" si="341"/>
        <v>September</v>
      </c>
      <c r="M4380" s="36">
        <f t="shared" si="342"/>
        <v>39</v>
      </c>
      <c r="N4380" s="36">
        <f t="shared" si="343"/>
        <v>26</v>
      </c>
      <c r="O4380" s="36" t="str">
        <f t="shared" si="344"/>
        <v>201839</v>
      </c>
      <c r="P4380" s="36" t="str">
        <f>CONCATENATE(K4380,MONTH(ExpensesDBTable[[#This Row],[Date]]))</f>
        <v>20189</v>
      </c>
      <c r="Q4380" s="36" t="s">
        <v>128</v>
      </c>
      <c r="R4380" s="36" t="s">
        <v>22</v>
      </c>
      <c r="S4380" s="38">
        <v>30</v>
      </c>
      <c r="T4380" s="36" t="s">
        <v>106</v>
      </c>
      <c r="U4380" s="36" t="s">
        <v>3483</v>
      </c>
    </row>
    <row r="4381" spans="10:21" x14ac:dyDescent="0.25">
      <c r="J4381" s="37">
        <v>43369</v>
      </c>
      <c r="K4381" s="36">
        <f t="shared" si="340"/>
        <v>2018</v>
      </c>
      <c r="L4381" s="36" t="str">
        <f t="shared" si="341"/>
        <v>September</v>
      </c>
      <c r="M4381" s="36">
        <f t="shared" si="342"/>
        <v>39</v>
      </c>
      <c r="N4381" s="36">
        <f t="shared" si="343"/>
        <v>26</v>
      </c>
      <c r="O4381" s="36" t="str">
        <f t="shared" si="344"/>
        <v>201839</v>
      </c>
      <c r="P4381" s="36" t="str">
        <f>CONCATENATE(K4381,MONTH(ExpensesDBTable[[#This Row],[Date]]))</f>
        <v>20189</v>
      </c>
      <c r="Q4381" s="36" t="s">
        <v>182</v>
      </c>
      <c r="R4381" s="36" t="s">
        <v>11</v>
      </c>
      <c r="S4381" s="38">
        <v>52</v>
      </c>
      <c r="T4381" s="36" t="s">
        <v>106</v>
      </c>
      <c r="U4381" s="36" t="s">
        <v>3484</v>
      </c>
    </row>
    <row r="4382" spans="10:21" x14ac:dyDescent="0.25">
      <c r="J4382" s="37">
        <v>43369</v>
      </c>
      <c r="K4382" s="36">
        <f t="shared" si="340"/>
        <v>2018</v>
      </c>
      <c r="L4382" s="36" t="str">
        <f t="shared" si="341"/>
        <v>September</v>
      </c>
      <c r="M4382" s="36">
        <f t="shared" si="342"/>
        <v>39</v>
      </c>
      <c r="N4382" s="36">
        <f t="shared" si="343"/>
        <v>26</v>
      </c>
      <c r="O4382" s="36" t="str">
        <f t="shared" si="344"/>
        <v>201839</v>
      </c>
      <c r="P4382" s="36" t="str">
        <f>CONCATENATE(K4382,MONTH(ExpensesDBTable[[#This Row],[Date]]))</f>
        <v>20189</v>
      </c>
      <c r="Q4382" s="36" t="s">
        <v>182</v>
      </c>
      <c r="R4382" s="36" t="s">
        <v>14</v>
      </c>
      <c r="S4382" s="38">
        <v>73</v>
      </c>
      <c r="T4382" s="36" t="s">
        <v>106</v>
      </c>
      <c r="U4382" s="36" t="s">
        <v>3485</v>
      </c>
    </row>
    <row r="4383" spans="10:21" x14ac:dyDescent="0.25">
      <c r="J4383" s="37">
        <v>43369</v>
      </c>
      <c r="K4383" s="36">
        <f t="shared" si="340"/>
        <v>2018</v>
      </c>
      <c r="L4383" s="36" t="str">
        <f t="shared" si="341"/>
        <v>September</v>
      </c>
      <c r="M4383" s="36">
        <f t="shared" si="342"/>
        <v>39</v>
      </c>
      <c r="N4383" s="36">
        <f t="shared" si="343"/>
        <v>26</v>
      </c>
      <c r="O4383" s="36" t="str">
        <f t="shared" si="344"/>
        <v>201839</v>
      </c>
      <c r="P4383" s="36" t="str">
        <f>CONCATENATE(K4383,MONTH(ExpensesDBTable[[#This Row],[Date]]))</f>
        <v>20189</v>
      </c>
      <c r="Q4383" s="36" t="s">
        <v>108</v>
      </c>
      <c r="R4383" s="36" t="s">
        <v>14</v>
      </c>
      <c r="S4383" s="38">
        <v>3.5</v>
      </c>
      <c r="T4383" s="36" t="s">
        <v>100</v>
      </c>
      <c r="U4383" s="36" t="s">
        <v>3486</v>
      </c>
    </row>
    <row r="4384" spans="10:21" x14ac:dyDescent="0.25">
      <c r="J4384" s="37">
        <v>43369</v>
      </c>
      <c r="K4384" s="36">
        <f t="shared" si="340"/>
        <v>2018</v>
      </c>
      <c r="L4384" s="36" t="str">
        <f t="shared" si="341"/>
        <v>September</v>
      </c>
      <c r="M4384" s="36">
        <f t="shared" si="342"/>
        <v>39</v>
      </c>
      <c r="N4384" s="36">
        <f t="shared" si="343"/>
        <v>26</v>
      </c>
      <c r="O4384" s="36" t="str">
        <f t="shared" si="344"/>
        <v>201839</v>
      </c>
      <c r="P4384" s="36" t="str">
        <f>CONCATENATE(K4384,MONTH(ExpensesDBTable[[#This Row],[Date]]))</f>
        <v>20189</v>
      </c>
      <c r="Q4384" s="36" t="s">
        <v>182</v>
      </c>
      <c r="R4384" s="36" t="s">
        <v>14</v>
      </c>
      <c r="S4384" s="38">
        <v>5</v>
      </c>
      <c r="T4384" s="36" t="s">
        <v>100</v>
      </c>
      <c r="U4384" s="36" t="s">
        <v>1392</v>
      </c>
    </row>
    <row r="4385" spans="10:21" x14ac:dyDescent="0.25">
      <c r="J4385" s="37">
        <v>43370</v>
      </c>
      <c r="K4385" s="36">
        <f t="shared" si="340"/>
        <v>2018</v>
      </c>
      <c r="L4385" s="36" t="str">
        <f t="shared" si="341"/>
        <v>September</v>
      </c>
      <c r="M4385" s="36">
        <f t="shared" si="342"/>
        <v>39</v>
      </c>
      <c r="N4385" s="36">
        <f t="shared" si="343"/>
        <v>27</v>
      </c>
      <c r="O4385" s="36" t="str">
        <f t="shared" si="344"/>
        <v>201839</v>
      </c>
      <c r="P4385" s="36" t="str">
        <f>CONCATENATE(K4385,MONTH(ExpensesDBTable[[#This Row],[Date]]))</f>
        <v>20189</v>
      </c>
      <c r="Q4385" s="36" t="s">
        <v>182</v>
      </c>
      <c r="R4385" s="36" t="s">
        <v>14</v>
      </c>
      <c r="S4385" s="38">
        <v>19.91</v>
      </c>
      <c r="T4385" s="36" t="s">
        <v>100</v>
      </c>
      <c r="U4385" s="36" t="s">
        <v>3487</v>
      </c>
    </row>
    <row r="4386" spans="10:21" x14ac:dyDescent="0.25">
      <c r="J4386" s="37">
        <v>43370</v>
      </c>
      <c r="K4386" s="36">
        <f t="shared" si="340"/>
        <v>2018</v>
      </c>
      <c r="L4386" s="36" t="str">
        <f t="shared" si="341"/>
        <v>September</v>
      </c>
      <c r="M4386" s="36">
        <f t="shared" si="342"/>
        <v>39</v>
      </c>
      <c r="N4386" s="36">
        <f t="shared" si="343"/>
        <v>27</v>
      </c>
      <c r="O4386" s="36" t="str">
        <f t="shared" si="344"/>
        <v>201839</v>
      </c>
      <c r="P4386" s="36" t="str">
        <f>CONCATENATE(K4386,MONTH(ExpensesDBTable[[#This Row],[Date]]))</f>
        <v>20189</v>
      </c>
      <c r="Q4386" s="36" t="s">
        <v>119</v>
      </c>
      <c r="R4386" s="36" t="s">
        <v>14</v>
      </c>
      <c r="S4386" s="38">
        <v>15.27</v>
      </c>
      <c r="T4386" s="36" t="s">
        <v>100</v>
      </c>
      <c r="U4386" s="36" t="s">
        <v>3488</v>
      </c>
    </row>
    <row r="4387" spans="10:21" x14ac:dyDescent="0.25">
      <c r="J4387" s="37">
        <v>43370</v>
      </c>
      <c r="K4387" s="36">
        <f t="shared" si="340"/>
        <v>2018</v>
      </c>
      <c r="L4387" s="36" t="str">
        <f t="shared" si="341"/>
        <v>September</v>
      </c>
      <c r="M4387" s="36">
        <f t="shared" si="342"/>
        <v>39</v>
      </c>
      <c r="N4387" s="36">
        <f t="shared" si="343"/>
        <v>27</v>
      </c>
      <c r="O4387" s="36" t="str">
        <f t="shared" si="344"/>
        <v>201839</v>
      </c>
      <c r="P4387" s="36" t="str">
        <f>CONCATENATE(K4387,MONTH(ExpensesDBTable[[#This Row],[Date]]))</f>
        <v>20189</v>
      </c>
      <c r="Q4387" s="36" t="s">
        <v>1051</v>
      </c>
      <c r="R4387" s="36" t="s">
        <v>14</v>
      </c>
      <c r="S4387" s="38">
        <v>1.65</v>
      </c>
      <c r="T4387" s="36" t="s">
        <v>100</v>
      </c>
      <c r="U4387" s="36" t="s">
        <v>645</v>
      </c>
    </row>
    <row r="4388" spans="10:21" x14ac:dyDescent="0.25">
      <c r="J4388" s="37">
        <v>43370</v>
      </c>
      <c r="K4388" s="36">
        <f t="shared" si="340"/>
        <v>2018</v>
      </c>
      <c r="L4388" s="36" t="str">
        <f t="shared" si="341"/>
        <v>September</v>
      </c>
      <c r="M4388" s="36">
        <f t="shared" si="342"/>
        <v>39</v>
      </c>
      <c r="N4388" s="36">
        <f t="shared" si="343"/>
        <v>27</v>
      </c>
      <c r="O4388" s="36" t="str">
        <f t="shared" si="344"/>
        <v>201839</v>
      </c>
      <c r="P4388" s="36" t="str">
        <f>CONCATENATE(K4388,MONTH(ExpensesDBTable[[#This Row],[Date]]))</f>
        <v>20189</v>
      </c>
      <c r="Q4388" s="36" t="s">
        <v>108</v>
      </c>
      <c r="R4388" s="36" t="s">
        <v>14</v>
      </c>
      <c r="S4388" s="38">
        <v>31.4</v>
      </c>
      <c r="T4388" s="36" t="s">
        <v>100</v>
      </c>
      <c r="U4388" s="36" t="s">
        <v>3489</v>
      </c>
    </row>
    <row r="4389" spans="10:21" x14ac:dyDescent="0.25">
      <c r="J4389" s="37">
        <v>43370</v>
      </c>
      <c r="K4389" s="36">
        <f t="shared" si="340"/>
        <v>2018</v>
      </c>
      <c r="L4389" s="36" t="str">
        <f t="shared" si="341"/>
        <v>September</v>
      </c>
      <c r="M4389" s="36">
        <f t="shared" si="342"/>
        <v>39</v>
      </c>
      <c r="N4389" s="36">
        <f t="shared" si="343"/>
        <v>27</v>
      </c>
      <c r="O4389" s="36" t="str">
        <f t="shared" si="344"/>
        <v>201839</v>
      </c>
      <c r="P4389" s="36" t="str">
        <f>CONCATENATE(K4389,MONTH(ExpensesDBTable[[#This Row],[Date]]))</f>
        <v>20189</v>
      </c>
      <c r="Q4389" s="36" t="s">
        <v>182</v>
      </c>
      <c r="R4389" s="36" t="s">
        <v>19</v>
      </c>
      <c r="S4389" s="38">
        <v>52</v>
      </c>
      <c r="T4389" s="36" t="s">
        <v>106</v>
      </c>
      <c r="U4389" s="36" t="s">
        <v>3490</v>
      </c>
    </row>
    <row r="4390" spans="10:21" x14ac:dyDescent="0.25">
      <c r="J4390" s="37">
        <v>43371</v>
      </c>
      <c r="K4390" s="36">
        <f t="shared" si="340"/>
        <v>2018</v>
      </c>
      <c r="L4390" s="36" t="str">
        <f t="shared" si="341"/>
        <v>September</v>
      </c>
      <c r="M4390" s="36">
        <f t="shared" si="342"/>
        <v>39</v>
      </c>
      <c r="N4390" s="36">
        <f t="shared" si="343"/>
        <v>28</v>
      </c>
      <c r="O4390" s="36" t="str">
        <f t="shared" si="344"/>
        <v>201839</v>
      </c>
      <c r="P4390" s="36" t="str">
        <f>CONCATENATE(K4390,MONTH(ExpensesDBTable[[#This Row],[Date]]))</f>
        <v>20189</v>
      </c>
      <c r="Q4390" s="36" t="s">
        <v>182</v>
      </c>
      <c r="R4390" s="36" t="s">
        <v>14</v>
      </c>
      <c r="S4390" s="38">
        <v>53.5</v>
      </c>
      <c r="T4390" s="36" t="s">
        <v>106</v>
      </c>
      <c r="U4390" s="36" t="s">
        <v>3491</v>
      </c>
    </row>
    <row r="4391" spans="10:21" x14ac:dyDescent="0.25">
      <c r="J4391" s="37">
        <v>43371</v>
      </c>
      <c r="K4391" s="36">
        <f t="shared" si="340"/>
        <v>2018</v>
      </c>
      <c r="L4391" s="36" t="str">
        <f t="shared" si="341"/>
        <v>September</v>
      </c>
      <c r="M4391" s="36">
        <f t="shared" si="342"/>
        <v>39</v>
      </c>
      <c r="N4391" s="36">
        <f t="shared" si="343"/>
        <v>28</v>
      </c>
      <c r="O4391" s="36" t="str">
        <f t="shared" si="344"/>
        <v>201839</v>
      </c>
      <c r="P4391" s="36" t="str">
        <f>CONCATENATE(K4391,MONTH(ExpensesDBTable[[#This Row],[Date]]))</f>
        <v>20189</v>
      </c>
      <c r="Q4391" s="36" t="s">
        <v>182</v>
      </c>
      <c r="R4391" s="36" t="s">
        <v>14</v>
      </c>
      <c r="S4391" s="38">
        <v>13.4</v>
      </c>
      <c r="T4391" s="36" t="s">
        <v>106</v>
      </c>
      <c r="U4391" s="36" t="s">
        <v>3492</v>
      </c>
    </row>
    <row r="4392" spans="10:21" x14ac:dyDescent="0.25">
      <c r="J4392" s="37">
        <v>43371</v>
      </c>
      <c r="K4392" s="36">
        <f t="shared" si="340"/>
        <v>2018</v>
      </c>
      <c r="L4392" s="36" t="str">
        <f t="shared" si="341"/>
        <v>September</v>
      </c>
      <c r="M4392" s="36">
        <f t="shared" si="342"/>
        <v>39</v>
      </c>
      <c r="N4392" s="36">
        <f t="shared" si="343"/>
        <v>28</v>
      </c>
      <c r="O4392" s="36" t="str">
        <f t="shared" si="344"/>
        <v>201839</v>
      </c>
      <c r="P4392" s="36" t="str">
        <f>CONCATENATE(K4392,MONTH(ExpensesDBTable[[#This Row],[Date]]))</f>
        <v>20189</v>
      </c>
      <c r="Q4392" s="36" t="s">
        <v>182</v>
      </c>
      <c r="R4392" s="36" t="s">
        <v>14</v>
      </c>
      <c r="S4392" s="38">
        <v>26</v>
      </c>
      <c r="T4392" s="36" t="s">
        <v>106</v>
      </c>
      <c r="U4392" s="36" t="s">
        <v>3493</v>
      </c>
    </row>
    <row r="4393" spans="10:21" x14ac:dyDescent="0.25">
      <c r="J4393" s="37">
        <v>43373</v>
      </c>
      <c r="K4393" s="36">
        <f t="shared" si="340"/>
        <v>2018</v>
      </c>
      <c r="L4393" s="36" t="str">
        <f t="shared" si="341"/>
        <v>September</v>
      </c>
      <c r="M4393" s="36">
        <f t="shared" si="342"/>
        <v>39</v>
      </c>
      <c r="N4393" s="36">
        <f t="shared" si="343"/>
        <v>30</v>
      </c>
      <c r="O4393" s="36" t="str">
        <f t="shared" si="344"/>
        <v>201839</v>
      </c>
      <c r="P4393" s="36" t="str">
        <f>CONCATENATE(K4393,MONTH(ExpensesDBTable[[#This Row],[Date]]))</f>
        <v>20189</v>
      </c>
      <c r="Q4393" s="36" t="s">
        <v>128</v>
      </c>
      <c r="R4393" s="36" t="s">
        <v>22</v>
      </c>
      <c r="S4393" s="38">
        <v>20</v>
      </c>
      <c r="T4393" s="36" t="s">
        <v>106</v>
      </c>
      <c r="U4393" s="36" t="s">
        <v>3494</v>
      </c>
    </row>
    <row r="4394" spans="10:21" x14ac:dyDescent="0.25">
      <c r="J4394" s="37">
        <v>43373</v>
      </c>
      <c r="K4394" s="36">
        <f t="shared" si="340"/>
        <v>2018</v>
      </c>
      <c r="L4394" s="36" t="str">
        <f t="shared" si="341"/>
        <v>September</v>
      </c>
      <c r="M4394" s="36">
        <f t="shared" si="342"/>
        <v>39</v>
      </c>
      <c r="N4394" s="36">
        <f t="shared" si="343"/>
        <v>30</v>
      </c>
      <c r="O4394" s="36" t="str">
        <f t="shared" si="344"/>
        <v>201839</v>
      </c>
      <c r="P4394" s="36" t="str">
        <f>CONCATENATE(K4394,MONTH(ExpensesDBTable[[#This Row],[Date]]))</f>
        <v>20189</v>
      </c>
      <c r="Q4394" s="36" t="s">
        <v>182</v>
      </c>
      <c r="R4394" s="36" t="s">
        <v>14</v>
      </c>
      <c r="S4394" s="38">
        <v>16.649999999999999</v>
      </c>
      <c r="T4394" s="36" t="s">
        <v>106</v>
      </c>
      <c r="U4394" s="36" t="s">
        <v>3495</v>
      </c>
    </row>
    <row r="4395" spans="10:21" x14ac:dyDescent="0.25">
      <c r="J4395" s="37">
        <v>43373</v>
      </c>
      <c r="K4395" s="36">
        <f t="shared" si="340"/>
        <v>2018</v>
      </c>
      <c r="L4395" s="36" t="str">
        <f t="shared" si="341"/>
        <v>September</v>
      </c>
      <c r="M4395" s="36">
        <f t="shared" si="342"/>
        <v>39</v>
      </c>
      <c r="N4395" s="36">
        <f t="shared" si="343"/>
        <v>30</v>
      </c>
      <c r="O4395" s="36" t="str">
        <f t="shared" si="344"/>
        <v>201839</v>
      </c>
      <c r="P4395" s="36" t="str">
        <f>CONCATENATE(K4395,MONTH(ExpensesDBTable[[#This Row],[Date]]))</f>
        <v>20189</v>
      </c>
      <c r="Q4395" s="36" t="s">
        <v>108</v>
      </c>
      <c r="R4395" s="36" t="s">
        <v>14</v>
      </c>
      <c r="S4395" s="38">
        <v>4.5999999999999996</v>
      </c>
      <c r="T4395" s="36" t="s">
        <v>100</v>
      </c>
      <c r="U4395" s="36" t="s">
        <v>429</v>
      </c>
    </row>
    <row r="4396" spans="10:21" x14ac:dyDescent="0.25">
      <c r="J4396" s="37">
        <v>43373</v>
      </c>
      <c r="K4396" s="36">
        <f t="shared" si="340"/>
        <v>2018</v>
      </c>
      <c r="L4396" s="36" t="str">
        <f t="shared" si="341"/>
        <v>September</v>
      </c>
      <c r="M4396" s="36">
        <f t="shared" si="342"/>
        <v>39</v>
      </c>
      <c r="N4396" s="36">
        <f t="shared" si="343"/>
        <v>30</v>
      </c>
      <c r="O4396" s="36" t="str">
        <f t="shared" si="344"/>
        <v>201839</v>
      </c>
      <c r="P4396" s="36" t="str">
        <f>CONCATENATE(K4396,MONTH(ExpensesDBTable[[#This Row],[Date]]))</f>
        <v>20189</v>
      </c>
      <c r="Q4396" s="36" t="s">
        <v>119</v>
      </c>
      <c r="R4396" s="36" t="s">
        <v>14</v>
      </c>
      <c r="S4396" s="38">
        <v>12.7</v>
      </c>
      <c r="T4396" s="36" t="s">
        <v>100</v>
      </c>
      <c r="U4396" s="36" t="s">
        <v>3496</v>
      </c>
    </row>
    <row r="4397" spans="10:21" x14ac:dyDescent="0.25">
      <c r="J4397" s="37">
        <v>43373</v>
      </c>
      <c r="K4397" s="36">
        <f t="shared" si="340"/>
        <v>2018</v>
      </c>
      <c r="L4397" s="36" t="str">
        <f t="shared" si="341"/>
        <v>September</v>
      </c>
      <c r="M4397" s="36">
        <f t="shared" si="342"/>
        <v>39</v>
      </c>
      <c r="N4397" s="36">
        <f t="shared" si="343"/>
        <v>30</v>
      </c>
      <c r="O4397" s="36" t="str">
        <f t="shared" si="344"/>
        <v>201839</v>
      </c>
      <c r="P4397" s="36" t="str">
        <f>CONCATENATE(K4397,MONTH(ExpensesDBTable[[#This Row],[Date]]))</f>
        <v>20189</v>
      </c>
      <c r="Q4397" s="36" t="s">
        <v>182</v>
      </c>
      <c r="R4397" s="36" t="s">
        <v>19</v>
      </c>
      <c r="S4397" s="38">
        <v>59.7</v>
      </c>
      <c r="T4397" s="36" t="s">
        <v>106</v>
      </c>
      <c r="U4397" s="36" t="s">
        <v>3497</v>
      </c>
    </row>
    <row r="4398" spans="10:21" x14ac:dyDescent="0.25">
      <c r="J4398" s="37">
        <v>43373</v>
      </c>
      <c r="K4398" s="36">
        <f t="shared" si="340"/>
        <v>2018</v>
      </c>
      <c r="L4398" s="36" t="str">
        <f t="shared" si="341"/>
        <v>September</v>
      </c>
      <c r="M4398" s="36">
        <f t="shared" si="342"/>
        <v>39</v>
      </c>
      <c r="N4398" s="36">
        <f t="shared" si="343"/>
        <v>30</v>
      </c>
      <c r="O4398" s="36" t="str">
        <f t="shared" si="344"/>
        <v>201839</v>
      </c>
      <c r="P4398" s="36" t="str">
        <f>CONCATENATE(K4398,MONTH(ExpensesDBTable[[#This Row],[Date]]))</f>
        <v>20189</v>
      </c>
      <c r="Q4398" s="36" t="s">
        <v>119</v>
      </c>
      <c r="R4398" s="36" t="s">
        <v>14</v>
      </c>
      <c r="S4398" s="38">
        <v>2.5</v>
      </c>
      <c r="T4398" s="36" t="s">
        <v>106</v>
      </c>
      <c r="U4398" s="36" t="s">
        <v>3498</v>
      </c>
    </row>
    <row r="4399" spans="10:21" x14ac:dyDescent="0.25">
      <c r="J4399" s="37">
        <v>43373</v>
      </c>
      <c r="K4399" s="36">
        <f t="shared" si="340"/>
        <v>2018</v>
      </c>
      <c r="L4399" s="36" t="str">
        <f t="shared" si="341"/>
        <v>September</v>
      </c>
      <c r="M4399" s="36">
        <f t="shared" si="342"/>
        <v>39</v>
      </c>
      <c r="N4399" s="36">
        <f t="shared" si="343"/>
        <v>30</v>
      </c>
      <c r="O4399" s="36" t="str">
        <f t="shared" si="344"/>
        <v>201839</v>
      </c>
      <c r="P4399" s="36" t="str">
        <f>CONCATENATE(K4399,MONTH(ExpensesDBTable[[#This Row],[Date]]))</f>
        <v>20189</v>
      </c>
      <c r="Q4399" s="36" t="s">
        <v>1238</v>
      </c>
      <c r="R4399" s="36" t="s">
        <v>22</v>
      </c>
      <c r="S4399" s="38">
        <v>38.65</v>
      </c>
      <c r="T4399" s="36" t="s">
        <v>106</v>
      </c>
      <c r="U4399" s="36" t="s">
        <v>3499</v>
      </c>
    </row>
    <row r="4400" spans="10:21" x14ac:dyDescent="0.25">
      <c r="J4400" s="37">
        <v>43373</v>
      </c>
      <c r="K4400" s="36">
        <f t="shared" si="340"/>
        <v>2018</v>
      </c>
      <c r="L4400" s="36" t="str">
        <f t="shared" si="341"/>
        <v>September</v>
      </c>
      <c r="M4400" s="36">
        <f t="shared" si="342"/>
        <v>39</v>
      </c>
      <c r="N4400" s="36">
        <f t="shared" si="343"/>
        <v>30</v>
      </c>
      <c r="O4400" s="36" t="str">
        <f t="shared" si="344"/>
        <v>201839</v>
      </c>
      <c r="P4400" s="36" t="str">
        <f>CONCATENATE(K4400,MONTH(ExpensesDBTable[[#This Row],[Date]]))</f>
        <v>20189</v>
      </c>
      <c r="Q4400" s="36" t="s">
        <v>182</v>
      </c>
      <c r="R4400" s="36" t="s">
        <v>14</v>
      </c>
      <c r="S4400" s="38">
        <v>21.5</v>
      </c>
      <c r="T4400" s="36" t="s">
        <v>106</v>
      </c>
      <c r="U4400" s="36" t="s">
        <v>3500</v>
      </c>
    </row>
    <row r="4401" spans="10:21" x14ac:dyDescent="0.25">
      <c r="J4401" s="37">
        <v>43373</v>
      </c>
      <c r="K4401" s="36">
        <f t="shared" si="340"/>
        <v>2018</v>
      </c>
      <c r="L4401" s="36" t="str">
        <f t="shared" si="341"/>
        <v>September</v>
      </c>
      <c r="M4401" s="36">
        <f t="shared" si="342"/>
        <v>39</v>
      </c>
      <c r="N4401" s="36">
        <f t="shared" si="343"/>
        <v>30</v>
      </c>
      <c r="O4401" s="36" t="str">
        <f t="shared" si="344"/>
        <v>201839</v>
      </c>
      <c r="P4401" s="36" t="str">
        <f>CONCATENATE(K4401,MONTH(ExpensesDBTable[[#This Row],[Date]]))</f>
        <v>20189</v>
      </c>
      <c r="Q4401" s="36" t="s">
        <v>182</v>
      </c>
      <c r="R4401" s="36" t="s">
        <v>14</v>
      </c>
      <c r="S4401" s="38">
        <v>23.8</v>
      </c>
      <c r="T4401" s="36" t="s">
        <v>100</v>
      </c>
      <c r="U4401" s="36" t="s">
        <v>3501</v>
      </c>
    </row>
    <row r="4402" spans="10:21" x14ac:dyDescent="0.25">
      <c r="J4402" s="37">
        <v>43373</v>
      </c>
      <c r="K4402" s="36">
        <f t="shared" si="340"/>
        <v>2018</v>
      </c>
      <c r="L4402" s="36" t="str">
        <f t="shared" si="341"/>
        <v>September</v>
      </c>
      <c r="M4402" s="36">
        <f t="shared" si="342"/>
        <v>39</v>
      </c>
      <c r="N4402" s="36">
        <f t="shared" si="343"/>
        <v>30</v>
      </c>
      <c r="O4402" s="36" t="str">
        <f t="shared" si="344"/>
        <v>201839</v>
      </c>
      <c r="P4402" s="36" t="str">
        <f>CONCATENATE(K4402,MONTH(ExpensesDBTable[[#This Row],[Date]]))</f>
        <v>20189</v>
      </c>
      <c r="Q4402" s="36" t="s">
        <v>119</v>
      </c>
      <c r="R4402" s="36" t="s">
        <v>14</v>
      </c>
      <c r="S4402" s="38">
        <v>6.5</v>
      </c>
      <c r="T4402" s="36" t="s">
        <v>100</v>
      </c>
      <c r="U4402" s="36" t="s">
        <v>3502</v>
      </c>
    </row>
    <row r="4403" spans="10:21" x14ac:dyDescent="0.25">
      <c r="J4403" s="37">
        <v>43373</v>
      </c>
      <c r="K4403" s="36">
        <f t="shared" si="340"/>
        <v>2018</v>
      </c>
      <c r="L4403" s="36" t="str">
        <f t="shared" si="341"/>
        <v>September</v>
      </c>
      <c r="M4403" s="36">
        <f t="shared" si="342"/>
        <v>39</v>
      </c>
      <c r="N4403" s="36">
        <f t="shared" si="343"/>
        <v>30</v>
      </c>
      <c r="O4403" s="36" t="str">
        <f t="shared" si="344"/>
        <v>201839</v>
      </c>
      <c r="P4403" s="36" t="str">
        <f>CONCATENATE(K4403,MONTH(ExpensesDBTable[[#This Row],[Date]]))</f>
        <v>20189</v>
      </c>
      <c r="Q4403" s="36" t="s">
        <v>122</v>
      </c>
      <c r="R4403" s="36" t="s">
        <v>11</v>
      </c>
      <c r="S4403" s="38">
        <v>12</v>
      </c>
      <c r="T4403" s="36" t="s">
        <v>106</v>
      </c>
      <c r="U4403" s="36" t="s">
        <v>548</v>
      </c>
    </row>
    <row r="4404" spans="10:21" x14ac:dyDescent="0.25">
      <c r="J4404" s="37">
        <v>43374</v>
      </c>
      <c r="K4404" s="36">
        <f t="shared" si="340"/>
        <v>2018</v>
      </c>
      <c r="L4404" s="36" t="str">
        <f t="shared" si="341"/>
        <v>October</v>
      </c>
      <c r="M4404" s="36">
        <f t="shared" si="342"/>
        <v>40</v>
      </c>
      <c r="N4404" s="36">
        <f t="shared" si="343"/>
        <v>1</v>
      </c>
      <c r="O4404" s="36" t="str">
        <f t="shared" si="344"/>
        <v>201840</v>
      </c>
      <c r="P4404" s="36" t="str">
        <f>CONCATENATE(K4404,MONTH(ExpensesDBTable[[#This Row],[Date]]))</f>
        <v>201810</v>
      </c>
      <c r="Q4404" s="36" t="s">
        <v>1204</v>
      </c>
      <c r="R4404" s="36" t="s">
        <v>23</v>
      </c>
      <c r="S4404" s="38">
        <v>35</v>
      </c>
      <c r="T4404" s="36" t="s">
        <v>106</v>
      </c>
      <c r="U4404" s="36" t="s">
        <v>2120</v>
      </c>
    </row>
    <row r="4405" spans="10:21" x14ac:dyDescent="0.25">
      <c r="J4405" s="37">
        <v>43374</v>
      </c>
      <c r="K4405" s="36">
        <f t="shared" si="340"/>
        <v>2018</v>
      </c>
      <c r="L4405" s="36" t="str">
        <f t="shared" si="341"/>
        <v>October</v>
      </c>
      <c r="M4405" s="36">
        <f t="shared" si="342"/>
        <v>40</v>
      </c>
      <c r="N4405" s="36">
        <f t="shared" si="343"/>
        <v>1</v>
      </c>
      <c r="O4405" s="36" t="str">
        <f t="shared" si="344"/>
        <v>201840</v>
      </c>
      <c r="P4405" s="36" t="str">
        <f>CONCATENATE(K4405,MONTH(ExpensesDBTable[[#This Row],[Date]]))</f>
        <v>201810</v>
      </c>
      <c r="Q4405" s="36" t="s">
        <v>3201</v>
      </c>
      <c r="R4405" s="36" t="s">
        <v>17</v>
      </c>
      <c r="S4405" s="38">
        <v>118.8</v>
      </c>
      <c r="T4405" s="36" t="s">
        <v>106</v>
      </c>
      <c r="U4405" s="36" t="s">
        <v>1818</v>
      </c>
    </row>
    <row r="4406" spans="10:21" x14ac:dyDescent="0.25">
      <c r="J4406" s="37">
        <v>43374</v>
      </c>
      <c r="K4406" s="36">
        <f t="shared" si="340"/>
        <v>2018</v>
      </c>
      <c r="L4406" s="36" t="str">
        <f t="shared" si="341"/>
        <v>October</v>
      </c>
      <c r="M4406" s="36">
        <f t="shared" si="342"/>
        <v>40</v>
      </c>
      <c r="N4406" s="36">
        <f t="shared" si="343"/>
        <v>1</v>
      </c>
      <c r="O4406" s="36" t="str">
        <f t="shared" si="344"/>
        <v>201840</v>
      </c>
      <c r="P4406" s="36" t="str">
        <f>CONCATENATE(K4406,MONTH(ExpensesDBTable[[#This Row],[Date]]))</f>
        <v>201810</v>
      </c>
      <c r="Q4406" s="36" t="s">
        <v>119</v>
      </c>
      <c r="R4406" s="36" t="s">
        <v>14</v>
      </c>
      <c r="S4406" s="38">
        <v>17.87</v>
      </c>
      <c r="T4406" s="36" t="s">
        <v>100</v>
      </c>
      <c r="U4406" s="36" t="s">
        <v>3503</v>
      </c>
    </row>
    <row r="4407" spans="10:21" x14ac:dyDescent="0.25">
      <c r="J4407" s="37">
        <v>43374</v>
      </c>
      <c r="K4407" s="36">
        <f t="shared" si="340"/>
        <v>2018</v>
      </c>
      <c r="L4407" s="36" t="str">
        <f t="shared" si="341"/>
        <v>October</v>
      </c>
      <c r="M4407" s="36">
        <f t="shared" si="342"/>
        <v>40</v>
      </c>
      <c r="N4407" s="36">
        <f t="shared" si="343"/>
        <v>1</v>
      </c>
      <c r="O4407" s="36" t="str">
        <f t="shared" si="344"/>
        <v>201840</v>
      </c>
      <c r="P4407" s="36" t="str">
        <f>CONCATENATE(K4407,MONTH(ExpensesDBTable[[#This Row],[Date]]))</f>
        <v>201810</v>
      </c>
      <c r="Q4407" s="36" t="s">
        <v>1051</v>
      </c>
      <c r="R4407" s="36" t="s">
        <v>14</v>
      </c>
      <c r="S4407" s="38">
        <v>22.04</v>
      </c>
      <c r="T4407" s="36" t="s">
        <v>100</v>
      </c>
      <c r="U4407" s="36" t="s">
        <v>3504</v>
      </c>
    </row>
    <row r="4408" spans="10:21" x14ac:dyDescent="0.25">
      <c r="J4408" s="37">
        <v>43374</v>
      </c>
      <c r="K4408" s="36">
        <f t="shared" si="340"/>
        <v>2018</v>
      </c>
      <c r="L4408" s="36" t="str">
        <f t="shared" si="341"/>
        <v>October</v>
      </c>
      <c r="M4408" s="36">
        <f t="shared" si="342"/>
        <v>40</v>
      </c>
      <c r="N4408" s="36">
        <f t="shared" si="343"/>
        <v>1</v>
      </c>
      <c r="O4408" s="36" t="str">
        <f t="shared" si="344"/>
        <v>201840</v>
      </c>
      <c r="P4408" s="36" t="str">
        <f>CONCATENATE(K4408,MONTH(ExpensesDBTable[[#This Row],[Date]]))</f>
        <v>201810</v>
      </c>
      <c r="Q4408" s="36" t="s">
        <v>620</v>
      </c>
      <c r="R4408" s="36" t="s">
        <v>26</v>
      </c>
      <c r="S4408" s="38">
        <v>4.5</v>
      </c>
      <c r="T4408" s="36" t="s">
        <v>106</v>
      </c>
      <c r="U4408" s="36" t="s">
        <v>3505</v>
      </c>
    </row>
    <row r="4409" spans="10:21" x14ac:dyDescent="0.25">
      <c r="J4409" s="37">
        <v>43375</v>
      </c>
      <c r="K4409" s="36">
        <f t="shared" si="340"/>
        <v>2018</v>
      </c>
      <c r="L4409" s="36" t="str">
        <f t="shared" si="341"/>
        <v>October</v>
      </c>
      <c r="M4409" s="36">
        <f t="shared" si="342"/>
        <v>40</v>
      </c>
      <c r="N4409" s="36">
        <f t="shared" si="343"/>
        <v>2</v>
      </c>
      <c r="O4409" s="36" t="str">
        <f t="shared" si="344"/>
        <v>201840</v>
      </c>
      <c r="P4409" s="36" t="str">
        <f>CONCATENATE(K4409,MONTH(ExpensesDBTable[[#This Row],[Date]]))</f>
        <v>201810</v>
      </c>
      <c r="Q4409" s="36" t="s">
        <v>108</v>
      </c>
      <c r="R4409" s="36" t="s">
        <v>14</v>
      </c>
      <c r="S4409" s="38">
        <v>26.5</v>
      </c>
      <c r="T4409" s="36" t="s">
        <v>100</v>
      </c>
      <c r="U4409" s="36" t="s">
        <v>3506</v>
      </c>
    </row>
    <row r="4410" spans="10:21" x14ac:dyDescent="0.25">
      <c r="J4410" s="37">
        <v>43375</v>
      </c>
      <c r="K4410" s="36">
        <f t="shared" si="340"/>
        <v>2018</v>
      </c>
      <c r="L4410" s="36" t="str">
        <f t="shared" si="341"/>
        <v>October</v>
      </c>
      <c r="M4410" s="36">
        <f t="shared" si="342"/>
        <v>40</v>
      </c>
      <c r="N4410" s="36">
        <f t="shared" si="343"/>
        <v>2</v>
      </c>
      <c r="O4410" s="36" t="str">
        <f t="shared" si="344"/>
        <v>201840</v>
      </c>
      <c r="P4410" s="36" t="str">
        <f>CONCATENATE(K4410,MONTH(ExpensesDBTable[[#This Row],[Date]]))</f>
        <v>201810</v>
      </c>
      <c r="Q4410" s="36" t="s">
        <v>182</v>
      </c>
      <c r="R4410" s="36" t="s">
        <v>19</v>
      </c>
      <c r="S4410" s="38">
        <v>6.15</v>
      </c>
      <c r="T4410" s="36" t="s">
        <v>100</v>
      </c>
      <c r="U4410" s="36" t="s">
        <v>2905</v>
      </c>
    </row>
    <row r="4411" spans="10:21" x14ac:dyDescent="0.25">
      <c r="J4411" s="37">
        <v>43376</v>
      </c>
      <c r="K4411" s="36">
        <f t="shared" si="340"/>
        <v>2018</v>
      </c>
      <c r="L4411" s="36" t="str">
        <f t="shared" si="341"/>
        <v>October</v>
      </c>
      <c r="M4411" s="36">
        <f t="shared" si="342"/>
        <v>40</v>
      </c>
      <c r="N4411" s="36">
        <f t="shared" si="343"/>
        <v>3</v>
      </c>
      <c r="O4411" s="36" t="str">
        <f t="shared" si="344"/>
        <v>201840</v>
      </c>
      <c r="P4411" s="36" t="str">
        <f>CONCATENATE(K4411,MONTH(ExpensesDBTable[[#This Row],[Date]]))</f>
        <v>201810</v>
      </c>
      <c r="Q4411" s="36" t="s">
        <v>108</v>
      </c>
      <c r="R4411" s="36" t="s">
        <v>14</v>
      </c>
      <c r="S4411" s="38">
        <v>8</v>
      </c>
      <c r="T4411" s="36" t="s">
        <v>100</v>
      </c>
      <c r="U4411" s="36" t="s">
        <v>1220</v>
      </c>
    </row>
    <row r="4412" spans="10:21" x14ac:dyDescent="0.25">
      <c r="J4412" s="37">
        <v>43376</v>
      </c>
      <c r="K4412" s="36">
        <f t="shared" si="340"/>
        <v>2018</v>
      </c>
      <c r="L4412" s="36" t="str">
        <f t="shared" si="341"/>
        <v>October</v>
      </c>
      <c r="M4412" s="36">
        <f t="shared" si="342"/>
        <v>40</v>
      </c>
      <c r="N4412" s="36">
        <f t="shared" si="343"/>
        <v>3</v>
      </c>
      <c r="O4412" s="36" t="str">
        <f t="shared" si="344"/>
        <v>201840</v>
      </c>
      <c r="P4412" s="36" t="str">
        <f>CONCATENATE(K4412,MONTH(ExpensesDBTable[[#This Row],[Date]]))</f>
        <v>201810</v>
      </c>
      <c r="Q4412" s="36" t="s">
        <v>119</v>
      </c>
      <c r="R4412" s="36" t="s">
        <v>14</v>
      </c>
      <c r="S4412" s="38">
        <v>12.9</v>
      </c>
      <c r="T4412" s="36" t="s">
        <v>100</v>
      </c>
      <c r="U4412" s="36" t="s">
        <v>3507</v>
      </c>
    </row>
    <row r="4413" spans="10:21" x14ac:dyDescent="0.25">
      <c r="J4413" s="37">
        <v>43376</v>
      </c>
      <c r="K4413" s="36">
        <f t="shared" si="340"/>
        <v>2018</v>
      </c>
      <c r="L4413" s="36" t="str">
        <f t="shared" si="341"/>
        <v>October</v>
      </c>
      <c r="M4413" s="36">
        <f t="shared" si="342"/>
        <v>40</v>
      </c>
      <c r="N4413" s="36">
        <f t="shared" si="343"/>
        <v>3</v>
      </c>
      <c r="O4413" s="36" t="str">
        <f t="shared" si="344"/>
        <v>201840</v>
      </c>
      <c r="P4413" s="36" t="str">
        <f>CONCATENATE(K4413,MONTH(ExpensesDBTable[[#This Row],[Date]]))</f>
        <v>201810</v>
      </c>
      <c r="Q4413" s="36" t="s">
        <v>128</v>
      </c>
      <c r="R4413" s="36" t="s">
        <v>22</v>
      </c>
      <c r="S4413" s="38">
        <v>20</v>
      </c>
      <c r="T4413" s="36" t="s">
        <v>106</v>
      </c>
      <c r="U4413" s="36" t="s">
        <v>3508</v>
      </c>
    </row>
    <row r="4414" spans="10:21" x14ac:dyDescent="0.25">
      <c r="J4414" s="37">
        <v>43376</v>
      </c>
      <c r="K4414" s="36">
        <f t="shared" si="340"/>
        <v>2018</v>
      </c>
      <c r="L4414" s="36" t="str">
        <f t="shared" si="341"/>
        <v>October</v>
      </c>
      <c r="M4414" s="36">
        <f t="shared" si="342"/>
        <v>40</v>
      </c>
      <c r="N4414" s="36">
        <f t="shared" si="343"/>
        <v>3</v>
      </c>
      <c r="O4414" s="36" t="str">
        <f t="shared" si="344"/>
        <v>201840</v>
      </c>
      <c r="P4414" s="36" t="str">
        <f>CONCATENATE(K4414,MONTH(ExpensesDBTable[[#This Row],[Date]]))</f>
        <v>201810</v>
      </c>
      <c r="Q4414" s="36" t="s">
        <v>3509</v>
      </c>
      <c r="R4414" s="36" t="s">
        <v>22</v>
      </c>
      <c r="S4414" s="38">
        <v>9.35</v>
      </c>
      <c r="T4414" s="36" t="s">
        <v>106</v>
      </c>
      <c r="U4414" s="36" t="s">
        <v>3510</v>
      </c>
    </row>
    <row r="4415" spans="10:21" x14ac:dyDescent="0.25">
      <c r="J4415" s="37">
        <v>43376</v>
      </c>
      <c r="K4415" s="36">
        <f t="shared" si="340"/>
        <v>2018</v>
      </c>
      <c r="L4415" s="36" t="str">
        <f t="shared" si="341"/>
        <v>October</v>
      </c>
      <c r="M4415" s="36">
        <f t="shared" si="342"/>
        <v>40</v>
      </c>
      <c r="N4415" s="36">
        <f t="shared" si="343"/>
        <v>3</v>
      </c>
      <c r="O4415" s="36" t="str">
        <f t="shared" si="344"/>
        <v>201840</v>
      </c>
      <c r="P4415" s="36" t="str">
        <f>CONCATENATE(K4415,MONTH(ExpensesDBTable[[#This Row],[Date]]))</f>
        <v>201810</v>
      </c>
      <c r="Q4415" s="36" t="s">
        <v>182</v>
      </c>
      <c r="R4415" s="36" t="s">
        <v>19</v>
      </c>
      <c r="S4415" s="38">
        <v>96.55</v>
      </c>
      <c r="T4415" s="36" t="s">
        <v>106</v>
      </c>
      <c r="U4415" s="36" t="s">
        <v>3511</v>
      </c>
    </row>
    <row r="4416" spans="10:21" x14ac:dyDescent="0.25">
      <c r="J4416" s="37">
        <v>43378</v>
      </c>
      <c r="K4416" s="36">
        <f t="shared" si="340"/>
        <v>2018</v>
      </c>
      <c r="L4416" s="36" t="str">
        <f t="shared" si="341"/>
        <v>October</v>
      </c>
      <c r="M4416" s="36">
        <f t="shared" si="342"/>
        <v>40</v>
      </c>
      <c r="N4416" s="36">
        <f t="shared" si="343"/>
        <v>5</v>
      </c>
      <c r="O4416" s="36" t="str">
        <f t="shared" si="344"/>
        <v>201840</v>
      </c>
      <c r="P4416" s="36" t="str">
        <f>CONCATENATE(K4416,MONTH(ExpensesDBTable[[#This Row],[Date]]))</f>
        <v>201810</v>
      </c>
      <c r="Q4416" s="36" t="s">
        <v>182</v>
      </c>
      <c r="R4416" s="36" t="s">
        <v>14</v>
      </c>
      <c r="S4416" s="38">
        <v>17.5</v>
      </c>
      <c r="T4416" s="36" t="s">
        <v>100</v>
      </c>
      <c r="U4416" s="36" t="s">
        <v>1555</v>
      </c>
    </row>
    <row r="4417" spans="10:21" x14ac:dyDescent="0.25">
      <c r="J4417" s="37">
        <v>43378</v>
      </c>
      <c r="K4417" s="36">
        <f t="shared" si="340"/>
        <v>2018</v>
      </c>
      <c r="L4417" s="36" t="str">
        <f t="shared" si="341"/>
        <v>October</v>
      </c>
      <c r="M4417" s="36">
        <f t="shared" si="342"/>
        <v>40</v>
      </c>
      <c r="N4417" s="36">
        <f t="shared" si="343"/>
        <v>5</v>
      </c>
      <c r="O4417" s="36" t="str">
        <f t="shared" si="344"/>
        <v>201840</v>
      </c>
      <c r="P4417" s="36" t="str">
        <f>CONCATENATE(K4417,MONTH(ExpensesDBTable[[#This Row],[Date]]))</f>
        <v>201810</v>
      </c>
      <c r="Q4417" s="36" t="s">
        <v>3472</v>
      </c>
      <c r="R4417" s="36" t="s">
        <v>14</v>
      </c>
      <c r="S4417" s="38">
        <v>28.71</v>
      </c>
      <c r="T4417" s="36" t="s">
        <v>100</v>
      </c>
      <c r="U4417" s="36" t="s">
        <v>3512</v>
      </c>
    </row>
    <row r="4418" spans="10:21" x14ac:dyDescent="0.25">
      <c r="J4418" s="37">
        <v>43378</v>
      </c>
      <c r="K4418" s="36">
        <f t="shared" si="340"/>
        <v>2018</v>
      </c>
      <c r="L4418" s="36" t="str">
        <f t="shared" si="341"/>
        <v>October</v>
      </c>
      <c r="M4418" s="36">
        <f t="shared" si="342"/>
        <v>40</v>
      </c>
      <c r="N4418" s="36">
        <f t="shared" si="343"/>
        <v>5</v>
      </c>
      <c r="O4418" s="36" t="str">
        <f t="shared" si="344"/>
        <v>201840</v>
      </c>
      <c r="P4418" s="36" t="str">
        <f>CONCATENATE(K4418,MONTH(ExpensesDBTable[[#This Row],[Date]]))</f>
        <v>201810</v>
      </c>
      <c r="Q4418" s="36" t="s">
        <v>145</v>
      </c>
      <c r="R4418" s="36" t="s">
        <v>23</v>
      </c>
      <c r="S4418" s="38">
        <v>319.47000000000003</v>
      </c>
      <c r="T4418" s="36" t="s">
        <v>106</v>
      </c>
      <c r="U4418" s="36" t="s">
        <v>1537</v>
      </c>
    </row>
    <row r="4419" spans="10:21" x14ac:dyDescent="0.25">
      <c r="J4419" s="37">
        <v>43378</v>
      </c>
      <c r="K4419" s="36">
        <f t="shared" si="340"/>
        <v>2018</v>
      </c>
      <c r="L4419" s="36" t="str">
        <f t="shared" si="341"/>
        <v>October</v>
      </c>
      <c r="M4419" s="36">
        <f t="shared" si="342"/>
        <v>40</v>
      </c>
      <c r="N4419" s="36">
        <f t="shared" si="343"/>
        <v>5</v>
      </c>
      <c r="O4419" s="36" t="str">
        <f t="shared" si="344"/>
        <v>201840</v>
      </c>
      <c r="P4419" s="36" t="str">
        <f>CONCATENATE(K4419,MONTH(ExpensesDBTable[[#This Row],[Date]]))</f>
        <v>201810</v>
      </c>
      <c r="Q4419" s="36" t="s">
        <v>122</v>
      </c>
      <c r="R4419" s="36" t="s">
        <v>11</v>
      </c>
      <c r="S4419" s="38">
        <v>33.950000000000003</v>
      </c>
      <c r="T4419" s="36" t="s">
        <v>106</v>
      </c>
      <c r="U4419" s="36" t="s">
        <v>2738</v>
      </c>
    </row>
    <row r="4420" spans="10:21" x14ac:dyDescent="0.25">
      <c r="J4420" s="37">
        <v>43379</v>
      </c>
      <c r="K4420" s="36">
        <f t="shared" si="340"/>
        <v>2018</v>
      </c>
      <c r="L4420" s="36" t="str">
        <f t="shared" si="341"/>
        <v>October</v>
      </c>
      <c r="M4420" s="36">
        <f t="shared" si="342"/>
        <v>40</v>
      </c>
      <c r="N4420" s="36">
        <f t="shared" si="343"/>
        <v>6</v>
      </c>
      <c r="O4420" s="36" t="str">
        <f t="shared" si="344"/>
        <v>201840</v>
      </c>
      <c r="P4420" s="36" t="str">
        <f>CONCATENATE(K4420,MONTH(ExpensesDBTable[[#This Row],[Date]]))</f>
        <v>201810</v>
      </c>
      <c r="Q4420" s="36" t="s">
        <v>1051</v>
      </c>
      <c r="R4420" s="36" t="s">
        <v>14</v>
      </c>
      <c r="S4420" s="38">
        <v>8.6</v>
      </c>
      <c r="T4420" s="36" t="s">
        <v>100</v>
      </c>
      <c r="U4420" s="36" t="s">
        <v>3513</v>
      </c>
    </row>
    <row r="4421" spans="10:21" x14ac:dyDescent="0.25">
      <c r="J4421" s="37">
        <v>43379</v>
      </c>
      <c r="K4421" s="36">
        <f t="shared" si="340"/>
        <v>2018</v>
      </c>
      <c r="L4421" s="36" t="str">
        <f t="shared" si="341"/>
        <v>October</v>
      </c>
      <c r="M4421" s="36">
        <f t="shared" si="342"/>
        <v>40</v>
      </c>
      <c r="N4421" s="36">
        <f t="shared" si="343"/>
        <v>6</v>
      </c>
      <c r="O4421" s="36" t="str">
        <f t="shared" si="344"/>
        <v>201840</v>
      </c>
      <c r="P4421" s="36" t="str">
        <f>CONCATENATE(K4421,MONTH(ExpensesDBTable[[#This Row],[Date]]))</f>
        <v>201810</v>
      </c>
      <c r="Q4421" s="36" t="s">
        <v>182</v>
      </c>
      <c r="R4421" s="36" t="s">
        <v>16</v>
      </c>
      <c r="S4421" s="38">
        <v>28.17</v>
      </c>
      <c r="T4421" s="36" t="s">
        <v>106</v>
      </c>
      <c r="U4421" s="36" t="s">
        <v>3514</v>
      </c>
    </row>
    <row r="4422" spans="10:21" x14ac:dyDescent="0.25">
      <c r="J4422" s="37">
        <v>43379</v>
      </c>
      <c r="K4422" s="36">
        <f t="shared" si="340"/>
        <v>2018</v>
      </c>
      <c r="L4422" s="36" t="str">
        <f t="shared" si="341"/>
        <v>October</v>
      </c>
      <c r="M4422" s="36">
        <f t="shared" si="342"/>
        <v>40</v>
      </c>
      <c r="N4422" s="36">
        <f t="shared" si="343"/>
        <v>6</v>
      </c>
      <c r="O4422" s="36" t="str">
        <f t="shared" si="344"/>
        <v>201840</v>
      </c>
      <c r="P4422" s="36" t="str">
        <f>CONCATENATE(K4422,MONTH(ExpensesDBTable[[#This Row],[Date]]))</f>
        <v>201810</v>
      </c>
      <c r="Q4422" s="36" t="s">
        <v>1067</v>
      </c>
      <c r="R4422" s="36" t="s">
        <v>13</v>
      </c>
      <c r="S4422" s="38">
        <v>51.26</v>
      </c>
      <c r="T4422" s="36" t="s">
        <v>106</v>
      </c>
      <c r="U4422" s="36" t="s">
        <v>3515</v>
      </c>
    </row>
    <row r="4423" spans="10:21" x14ac:dyDescent="0.25">
      <c r="J4423" s="37">
        <v>43379</v>
      </c>
      <c r="K4423" s="36">
        <f t="shared" si="340"/>
        <v>2018</v>
      </c>
      <c r="L4423" s="36" t="str">
        <f t="shared" si="341"/>
        <v>October</v>
      </c>
      <c r="M4423" s="36">
        <f t="shared" si="342"/>
        <v>40</v>
      </c>
      <c r="N4423" s="36">
        <f t="shared" si="343"/>
        <v>6</v>
      </c>
      <c r="O4423" s="36" t="str">
        <f t="shared" si="344"/>
        <v>201840</v>
      </c>
      <c r="P4423" s="36" t="str">
        <f>CONCATENATE(K4423,MONTH(ExpensesDBTable[[#This Row],[Date]]))</f>
        <v>201810</v>
      </c>
      <c r="Q4423" s="36" t="s">
        <v>1067</v>
      </c>
      <c r="R4423" s="36" t="s">
        <v>13</v>
      </c>
      <c r="S4423" s="38">
        <v>11</v>
      </c>
      <c r="T4423" s="36" t="s">
        <v>106</v>
      </c>
      <c r="U4423" s="36" t="s">
        <v>3516</v>
      </c>
    </row>
    <row r="4424" spans="10:21" x14ac:dyDescent="0.25">
      <c r="J4424" s="37">
        <v>43379</v>
      </c>
      <c r="K4424" s="36">
        <f t="shared" si="340"/>
        <v>2018</v>
      </c>
      <c r="L4424" s="36" t="str">
        <f t="shared" si="341"/>
        <v>October</v>
      </c>
      <c r="M4424" s="36">
        <f t="shared" si="342"/>
        <v>40</v>
      </c>
      <c r="N4424" s="36">
        <f t="shared" si="343"/>
        <v>6</v>
      </c>
      <c r="O4424" s="36" t="str">
        <f t="shared" si="344"/>
        <v>201840</v>
      </c>
      <c r="P4424" s="36" t="str">
        <f>CONCATENATE(K4424,MONTH(ExpensesDBTable[[#This Row],[Date]]))</f>
        <v>201810</v>
      </c>
      <c r="Q4424" s="36" t="s">
        <v>182</v>
      </c>
      <c r="R4424" s="36" t="s">
        <v>19</v>
      </c>
      <c r="S4424" s="38">
        <v>73.5</v>
      </c>
      <c r="T4424" s="36" t="s">
        <v>106</v>
      </c>
      <c r="U4424" s="36" t="s">
        <v>3517</v>
      </c>
    </row>
    <row r="4425" spans="10:21" x14ac:dyDescent="0.25">
      <c r="J4425" s="37">
        <v>43379</v>
      </c>
      <c r="K4425" s="36">
        <f t="shared" si="340"/>
        <v>2018</v>
      </c>
      <c r="L4425" s="36" t="str">
        <f t="shared" si="341"/>
        <v>October</v>
      </c>
      <c r="M4425" s="36">
        <f t="shared" si="342"/>
        <v>40</v>
      </c>
      <c r="N4425" s="36">
        <f t="shared" si="343"/>
        <v>6</v>
      </c>
      <c r="O4425" s="36" t="str">
        <f t="shared" si="344"/>
        <v>201840</v>
      </c>
      <c r="P4425" s="36" t="str">
        <f>CONCATENATE(K4425,MONTH(ExpensesDBTable[[#This Row],[Date]]))</f>
        <v>201810</v>
      </c>
      <c r="Q4425" s="36" t="s">
        <v>1238</v>
      </c>
      <c r="R4425" s="36" t="s">
        <v>22</v>
      </c>
      <c r="S4425" s="38">
        <v>28.71</v>
      </c>
      <c r="T4425" s="36" t="s">
        <v>106</v>
      </c>
      <c r="U4425" s="36" t="s">
        <v>3472</v>
      </c>
    </row>
    <row r="4426" spans="10:21" x14ac:dyDescent="0.25">
      <c r="J4426" s="37">
        <v>43379</v>
      </c>
      <c r="K4426" s="36">
        <f t="shared" si="340"/>
        <v>2018</v>
      </c>
      <c r="L4426" s="36" t="str">
        <f t="shared" si="341"/>
        <v>October</v>
      </c>
      <c r="M4426" s="36">
        <f t="shared" si="342"/>
        <v>40</v>
      </c>
      <c r="N4426" s="36">
        <f t="shared" si="343"/>
        <v>6</v>
      </c>
      <c r="O4426" s="36" t="str">
        <f t="shared" si="344"/>
        <v>201840</v>
      </c>
      <c r="P4426" s="36" t="str">
        <f>CONCATENATE(K4426,MONTH(ExpensesDBTable[[#This Row],[Date]]))</f>
        <v>201810</v>
      </c>
      <c r="Q4426" s="36" t="s">
        <v>182</v>
      </c>
      <c r="R4426" s="36" t="s">
        <v>19</v>
      </c>
      <c r="S4426" s="38">
        <v>22</v>
      </c>
      <c r="T4426" s="36" t="s">
        <v>106</v>
      </c>
      <c r="U4426" s="36" t="s">
        <v>3518</v>
      </c>
    </row>
    <row r="4427" spans="10:21" x14ac:dyDescent="0.25">
      <c r="J4427" s="37">
        <v>43379</v>
      </c>
      <c r="K4427" s="36">
        <f t="shared" ref="K4427:K4490" si="345">YEAR(J4427)</f>
        <v>2018</v>
      </c>
      <c r="L4427" s="36" t="str">
        <f t="shared" ref="L4427:L4490" si="346">TEXT(DATE(1,MONTH(J4427),1),"MMMM")</f>
        <v>October</v>
      </c>
      <c r="M4427" s="36">
        <f t="shared" ref="M4427:M4490" si="347">WEEKNUM(J4427,2)</f>
        <v>40</v>
      </c>
      <c r="N4427" s="36">
        <f t="shared" ref="N4427:N4490" si="348">DAY(J4427)</f>
        <v>6</v>
      </c>
      <c r="O4427" s="36" t="str">
        <f t="shared" ref="O4427:O4490" si="349">CONCATENATE(K4427,M4427)</f>
        <v>201840</v>
      </c>
      <c r="P4427" s="36" t="str">
        <f>CONCATENATE(K4427,MONTH(ExpensesDBTable[[#This Row],[Date]]))</f>
        <v>201810</v>
      </c>
      <c r="Q4427" s="36" t="s">
        <v>1067</v>
      </c>
      <c r="R4427" s="36" t="s">
        <v>13</v>
      </c>
      <c r="S4427" s="38">
        <v>39.9</v>
      </c>
      <c r="T4427" s="36" t="s">
        <v>106</v>
      </c>
      <c r="U4427" s="36" t="s">
        <v>3519</v>
      </c>
    </row>
    <row r="4428" spans="10:21" x14ac:dyDescent="0.25">
      <c r="J4428" s="37">
        <v>43379</v>
      </c>
      <c r="K4428" s="36">
        <f t="shared" si="345"/>
        <v>2018</v>
      </c>
      <c r="L4428" s="36" t="str">
        <f t="shared" si="346"/>
        <v>October</v>
      </c>
      <c r="M4428" s="36">
        <f t="shared" si="347"/>
        <v>40</v>
      </c>
      <c r="N4428" s="36">
        <f t="shared" si="348"/>
        <v>6</v>
      </c>
      <c r="O4428" s="36" t="str">
        <f t="shared" si="349"/>
        <v>201840</v>
      </c>
      <c r="P4428" s="36" t="str">
        <f>CONCATENATE(K4428,MONTH(ExpensesDBTable[[#This Row],[Date]]))</f>
        <v>201810</v>
      </c>
      <c r="Q4428" s="36" t="s">
        <v>119</v>
      </c>
      <c r="R4428" s="36" t="s">
        <v>14</v>
      </c>
      <c r="S4428" s="38">
        <v>1.8</v>
      </c>
      <c r="T4428" s="36" t="s">
        <v>100</v>
      </c>
      <c r="U4428" s="36" t="s">
        <v>275</v>
      </c>
    </row>
    <row r="4429" spans="10:21" x14ac:dyDescent="0.25">
      <c r="J4429" s="37">
        <v>43379</v>
      </c>
      <c r="K4429" s="36">
        <f t="shared" si="345"/>
        <v>2018</v>
      </c>
      <c r="L4429" s="36" t="str">
        <f t="shared" si="346"/>
        <v>October</v>
      </c>
      <c r="M4429" s="36">
        <f t="shared" si="347"/>
        <v>40</v>
      </c>
      <c r="N4429" s="36">
        <f t="shared" si="348"/>
        <v>6</v>
      </c>
      <c r="O4429" s="36" t="str">
        <f t="shared" si="349"/>
        <v>201840</v>
      </c>
      <c r="P4429" s="36" t="str">
        <f>CONCATENATE(K4429,MONTH(ExpensesDBTable[[#This Row],[Date]]))</f>
        <v>201810</v>
      </c>
      <c r="Q4429" s="36" t="s">
        <v>122</v>
      </c>
      <c r="R4429" s="36" t="s">
        <v>11</v>
      </c>
      <c r="S4429" s="38">
        <v>12</v>
      </c>
      <c r="T4429" s="36" t="s">
        <v>106</v>
      </c>
      <c r="U4429" s="36" t="s">
        <v>3520</v>
      </c>
    </row>
    <row r="4430" spans="10:21" x14ac:dyDescent="0.25">
      <c r="J4430" s="37">
        <v>43379</v>
      </c>
      <c r="K4430" s="36">
        <f t="shared" si="345"/>
        <v>2018</v>
      </c>
      <c r="L4430" s="36" t="str">
        <f t="shared" si="346"/>
        <v>October</v>
      </c>
      <c r="M4430" s="36">
        <f t="shared" si="347"/>
        <v>40</v>
      </c>
      <c r="N4430" s="36">
        <f t="shared" si="348"/>
        <v>6</v>
      </c>
      <c r="O4430" s="36" t="str">
        <f t="shared" si="349"/>
        <v>201840</v>
      </c>
      <c r="P4430" s="36" t="str">
        <f>CONCATENATE(K4430,MONTH(ExpensesDBTable[[#This Row],[Date]]))</f>
        <v>201810</v>
      </c>
      <c r="Q4430" s="36" t="s">
        <v>108</v>
      </c>
      <c r="R4430" s="36" t="s">
        <v>14</v>
      </c>
      <c r="S4430" s="38">
        <v>1</v>
      </c>
      <c r="T4430" s="36" t="s">
        <v>100</v>
      </c>
      <c r="U4430" s="36" t="s">
        <v>3521</v>
      </c>
    </row>
    <row r="4431" spans="10:21" x14ac:dyDescent="0.25">
      <c r="J4431" s="37">
        <v>43380</v>
      </c>
      <c r="K4431" s="36">
        <f t="shared" si="345"/>
        <v>2018</v>
      </c>
      <c r="L4431" s="36" t="str">
        <f t="shared" si="346"/>
        <v>October</v>
      </c>
      <c r="M4431" s="36">
        <f t="shared" si="347"/>
        <v>40</v>
      </c>
      <c r="N4431" s="36">
        <f t="shared" si="348"/>
        <v>7</v>
      </c>
      <c r="O4431" s="36" t="str">
        <f t="shared" si="349"/>
        <v>201840</v>
      </c>
      <c r="P4431" s="36" t="str">
        <f>CONCATENATE(K4431,MONTH(ExpensesDBTable[[#This Row],[Date]]))</f>
        <v>201810</v>
      </c>
      <c r="Q4431" s="36" t="s">
        <v>182</v>
      </c>
      <c r="R4431" s="36" t="s">
        <v>14</v>
      </c>
      <c r="S4431" s="38">
        <v>2.5</v>
      </c>
      <c r="T4431" s="36" t="s">
        <v>100</v>
      </c>
      <c r="U4431" s="36" t="s">
        <v>2398</v>
      </c>
    </row>
    <row r="4432" spans="10:21" x14ac:dyDescent="0.25">
      <c r="J4432" s="37">
        <v>43380</v>
      </c>
      <c r="K4432" s="36">
        <f t="shared" si="345"/>
        <v>2018</v>
      </c>
      <c r="L4432" s="36" t="str">
        <f t="shared" si="346"/>
        <v>October</v>
      </c>
      <c r="M4432" s="36">
        <f t="shared" si="347"/>
        <v>40</v>
      </c>
      <c r="N4432" s="36">
        <f t="shared" si="348"/>
        <v>7</v>
      </c>
      <c r="O4432" s="36" t="str">
        <f t="shared" si="349"/>
        <v>201840</v>
      </c>
      <c r="P4432" s="36" t="str">
        <f>CONCATENATE(K4432,MONTH(ExpensesDBTable[[#This Row],[Date]]))</f>
        <v>201810</v>
      </c>
      <c r="Q4432" s="36" t="s">
        <v>2768</v>
      </c>
      <c r="R4432" s="36" t="s">
        <v>16</v>
      </c>
      <c r="S4432" s="38">
        <v>52.19</v>
      </c>
      <c r="T4432" s="36" t="s">
        <v>106</v>
      </c>
      <c r="U4432" s="36" t="s">
        <v>3522</v>
      </c>
    </row>
    <row r="4433" spans="10:21" x14ac:dyDescent="0.25">
      <c r="J4433" s="37">
        <v>43380</v>
      </c>
      <c r="K4433" s="36">
        <f t="shared" si="345"/>
        <v>2018</v>
      </c>
      <c r="L4433" s="36" t="str">
        <f t="shared" si="346"/>
        <v>October</v>
      </c>
      <c r="M4433" s="36">
        <f t="shared" si="347"/>
        <v>40</v>
      </c>
      <c r="N4433" s="36">
        <f t="shared" si="348"/>
        <v>7</v>
      </c>
      <c r="O4433" s="36" t="str">
        <f t="shared" si="349"/>
        <v>201840</v>
      </c>
      <c r="P4433" s="36" t="str">
        <f>CONCATENATE(K4433,MONTH(ExpensesDBTable[[#This Row],[Date]]))</f>
        <v>201810</v>
      </c>
      <c r="Q4433" s="36" t="s">
        <v>182</v>
      </c>
      <c r="R4433" s="36" t="s">
        <v>16</v>
      </c>
      <c r="S4433" s="38">
        <v>24.99</v>
      </c>
      <c r="T4433" s="36" t="s">
        <v>106</v>
      </c>
      <c r="U4433" s="36" t="s">
        <v>3523</v>
      </c>
    </row>
    <row r="4434" spans="10:21" x14ac:dyDescent="0.25">
      <c r="J4434" s="37">
        <v>43380</v>
      </c>
      <c r="K4434" s="36">
        <f t="shared" si="345"/>
        <v>2018</v>
      </c>
      <c r="L4434" s="36" t="str">
        <f t="shared" si="346"/>
        <v>October</v>
      </c>
      <c r="M4434" s="36">
        <f t="shared" si="347"/>
        <v>40</v>
      </c>
      <c r="N4434" s="36">
        <f t="shared" si="348"/>
        <v>7</v>
      </c>
      <c r="O4434" s="36" t="str">
        <f t="shared" si="349"/>
        <v>201840</v>
      </c>
      <c r="P4434" s="36" t="str">
        <f>CONCATENATE(K4434,MONTH(ExpensesDBTable[[#This Row],[Date]]))</f>
        <v>201810</v>
      </c>
      <c r="Q4434" s="36" t="s">
        <v>182</v>
      </c>
      <c r="R4434" s="36" t="s">
        <v>17</v>
      </c>
      <c r="S4434" s="38">
        <v>8.5</v>
      </c>
      <c r="T4434" s="36" t="s">
        <v>106</v>
      </c>
      <c r="U4434" s="36" t="s">
        <v>3524</v>
      </c>
    </row>
    <row r="4435" spans="10:21" x14ac:dyDescent="0.25">
      <c r="J4435" s="37">
        <v>43380</v>
      </c>
      <c r="K4435" s="36">
        <f t="shared" si="345"/>
        <v>2018</v>
      </c>
      <c r="L4435" s="36" t="str">
        <f t="shared" si="346"/>
        <v>October</v>
      </c>
      <c r="M4435" s="36">
        <f t="shared" si="347"/>
        <v>40</v>
      </c>
      <c r="N4435" s="36">
        <f t="shared" si="348"/>
        <v>7</v>
      </c>
      <c r="O4435" s="36" t="str">
        <f t="shared" si="349"/>
        <v>201840</v>
      </c>
      <c r="P4435" s="36" t="str">
        <f>CONCATENATE(K4435,MONTH(ExpensesDBTable[[#This Row],[Date]]))</f>
        <v>201810</v>
      </c>
      <c r="Q4435" s="36" t="s">
        <v>554</v>
      </c>
      <c r="R4435" s="36" t="s">
        <v>14</v>
      </c>
      <c r="S4435" s="38">
        <v>3.55</v>
      </c>
      <c r="T4435" s="36" t="s">
        <v>100</v>
      </c>
      <c r="U4435" s="36" t="s">
        <v>3525</v>
      </c>
    </row>
    <row r="4436" spans="10:21" x14ac:dyDescent="0.25">
      <c r="J4436" s="37">
        <v>43380</v>
      </c>
      <c r="K4436" s="36">
        <f t="shared" si="345"/>
        <v>2018</v>
      </c>
      <c r="L4436" s="36" t="str">
        <f t="shared" si="346"/>
        <v>October</v>
      </c>
      <c r="M4436" s="36">
        <f t="shared" si="347"/>
        <v>40</v>
      </c>
      <c r="N4436" s="36">
        <f t="shared" si="348"/>
        <v>7</v>
      </c>
      <c r="O4436" s="36" t="str">
        <f t="shared" si="349"/>
        <v>201840</v>
      </c>
      <c r="P4436" s="36" t="str">
        <f>CONCATENATE(K4436,MONTH(ExpensesDBTable[[#This Row],[Date]]))</f>
        <v>201810</v>
      </c>
      <c r="Q4436" s="36" t="s">
        <v>554</v>
      </c>
      <c r="R4436" s="36" t="s">
        <v>14</v>
      </c>
      <c r="S4436" s="38">
        <v>0.75</v>
      </c>
      <c r="T4436" s="36" t="s">
        <v>100</v>
      </c>
      <c r="U4436" s="36" t="s">
        <v>3526</v>
      </c>
    </row>
    <row r="4437" spans="10:21" x14ac:dyDescent="0.25">
      <c r="J4437" s="37">
        <v>43380</v>
      </c>
      <c r="K4437" s="36">
        <f t="shared" si="345"/>
        <v>2018</v>
      </c>
      <c r="L4437" s="36" t="str">
        <f t="shared" si="346"/>
        <v>October</v>
      </c>
      <c r="M4437" s="36">
        <f t="shared" si="347"/>
        <v>40</v>
      </c>
      <c r="N4437" s="36">
        <f t="shared" si="348"/>
        <v>7</v>
      </c>
      <c r="O4437" s="36" t="str">
        <f t="shared" si="349"/>
        <v>201840</v>
      </c>
      <c r="P4437" s="36" t="str">
        <f>CONCATENATE(K4437,MONTH(ExpensesDBTable[[#This Row],[Date]]))</f>
        <v>201810</v>
      </c>
      <c r="Q4437" s="36" t="s">
        <v>182</v>
      </c>
      <c r="R4437" s="36" t="s">
        <v>14</v>
      </c>
      <c r="S4437" s="38">
        <v>5.14</v>
      </c>
      <c r="T4437" s="36" t="s">
        <v>100</v>
      </c>
      <c r="U4437" s="36" t="s">
        <v>1085</v>
      </c>
    </row>
    <row r="4438" spans="10:21" x14ac:dyDescent="0.25">
      <c r="J4438" s="37">
        <v>43380</v>
      </c>
      <c r="K4438" s="36">
        <f t="shared" si="345"/>
        <v>2018</v>
      </c>
      <c r="L4438" s="36" t="str">
        <f t="shared" si="346"/>
        <v>October</v>
      </c>
      <c r="M4438" s="36">
        <f t="shared" si="347"/>
        <v>40</v>
      </c>
      <c r="N4438" s="36">
        <f t="shared" si="348"/>
        <v>7</v>
      </c>
      <c r="O4438" s="36" t="str">
        <f t="shared" si="349"/>
        <v>201840</v>
      </c>
      <c r="P4438" s="36" t="str">
        <f>CONCATENATE(K4438,MONTH(ExpensesDBTable[[#This Row],[Date]]))</f>
        <v>201810</v>
      </c>
      <c r="Q4438" s="36" t="s">
        <v>182</v>
      </c>
      <c r="R4438" s="36" t="s">
        <v>16</v>
      </c>
      <c r="S4438" s="38">
        <v>0.75</v>
      </c>
      <c r="T4438" s="36" t="s">
        <v>106</v>
      </c>
      <c r="U4438" s="36" t="s">
        <v>1220</v>
      </c>
    </row>
    <row r="4439" spans="10:21" x14ac:dyDescent="0.25">
      <c r="J4439" s="37">
        <v>43380</v>
      </c>
      <c r="K4439" s="36">
        <f t="shared" si="345"/>
        <v>2018</v>
      </c>
      <c r="L4439" s="36" t="str">
        <f t="shared" si="346"/>
        <v>October</v>
      </c>
      <c r="M4439" s="36">
        <f t="shared" si="347"/>
        <v>40</v>
      </c>
      <c r="N4439" s="36">
        <f t="shared" si="348"/>
        <v>7</v>
      </c>
      <c r="O4439" s="36" t="str">
        <f t="shared" si="349"/>
        <v>201840</v>
      </c>
      <c r="P4439" s="36" t="str">
        <f>CONCATENATE(K4439,MONTH(ExpensesDBTable[[#This Row],[Date]]))</f>
        <v>201810</v>
      </c>
      <c r="Q4439" s="36" t="s">
        <v>1051</v>
      </c>
      <c r="R4439" s="36" t="s">
        <v>14</v>
      </c>
      <c r="S4439" s="38">
        <v>1.89</v>
      </c>
      <c r="T4439" s="36" t="s">
        <v>100</v>
      </c>
      <c r="U4439" s="36" t="s">
        <v>3023</v>
      </c>
    </row>
    <row r="4440" spans="10:21" x14ac:dyDescent="0.25">
      <c r="J4440" s="37">
        <v>43380</v>
      </c>
      <c r="K4440" s="36">
        <f t="shared" si="345"/>
        <v>2018</v>
      </c>
      <c r="L4440" s="36" t="str">
        <f t="shared" si="346"/>
        <v>October</v>
      </c>
      <c r="M4440" s="36">
        <f t="shared" si="347"/>
        <v>40</v>
      </c>
      <c r="N4440" s="36">
        <f t="shared" si="348"/>
        <v>7</v>
      </c>
      <c r="O4440" s="36" t="str">
        <f t="shared" si="349"/>
        <v>201840</v>
      </c>
      <c r="P4440" s="36" t="str">
        <f>CONCATENATE(K4440,MONTH(ExpensesDBTable[[#This Row],[Date]]))</f>
        <v>201810</v>
      </c>
      <c r="Q4440" s="36" t="s">
        <v>3472</v>
      </c>
      <c r="R4440" s="36" t="s">
        <v>14</v>
      </c>
      <c r="S4440" s="38">
        <v>5.89</v>
      </c>
      <c r="T4440" s="36" t="s">
        <v>100</v>
      </c>
      <c r="U4440" s="36" t="s">
        <v>139</v>
      </c>
    </row>
    <row r="4441" spans="10:21" x14ac:dyDescent="0.25">
      <c r="J4441" s="37">
        <v>43380</v>
      </c>
      <c r="K4441" s="36">
        <f t="shared" si="345"/>
        <v>2018</v>
      </c>
      <c r="L4441" s="36" t="str">
        <f t="shared" si="346"/>
        <v>October</v>
      </c>
      <c r="M4441" s="36">
        <f t="shared" si="347"/>
        <v>40</v>
      </c>
      <c r="N4441" s="36">
        <f t="shared" si="348"/>
        <v>7</v>
      </c>
      <c r="O4441" s="36" t="str">
        <f t="shared" si="349"/>
        <v>201840</v>
      </c>
      <c r="P4441" s="36" t="str">
        <f>CONCATENATE(K4441,MONTH(ExpensesDBTable[[#This Row],[Date]]))</f>
        <v>201810</v>
      </c>
      <c r="Q4441" s="36" t="s">
        <v>119</v>
      </c>
      <c r="R4441" s="36" t="s">
        <v>14</v>
      </c>
      <c r="S4441" s="38">
        <v>9.92</v>
      </c>
      <c r="T4441" s="36" t="s">
        <v>100</v>
      </c>
      <c r="U4441" s="36" t="s">
        <v>3527</v>
      </c>
    </row>
    <row r="4442" spans="10:21" x14ac:dyDescent="0.25">
      <c r="J4442" s="37">
        <v>43380</v>
      </c>
      <c r="K4442" s="36">
        <f t="shared" si="345"/>
        <v>2018</v>
      </c>
      <c r="L4442" s="36" t="str">
        <f t="shared" si="346"/>
        <v>October</v>
      </c>
      <c r="M4442" s="36">
        <f t="shared" si="347"/>
        <v>40</v>
      </c>
      <c r="N4442" s="36">
        <f t="shared" si="348"/>
        <v>7</v>
      </c>
      <c r="O4442" s="36" t="str">
        <f t="shared" si="349"/>
        <v>201840</v>
      </c>
      <c r="P4442" s="36" t="str">
        <f>CONCATENATE(K4442,MONTH(ExpensesDBTable[[#This Row],[Date]]))</f>
        <v>201810</v>
      </c>
      <c r="Q4442" s="36" t="s">
        <v>108</v>
      </c>
      <c r="R4442" s="36" t="s">
        <v>14</v>
      </c>
      <c r="S4442" s="38">
        <v>7.87</v>
      </c>
      <c r="T4442" s="36" t="s">
        <v>100</v>
      </c>
      <c r="U4442" s="36" t="s">
        <v>159</v>
      </c>
    </row>
    <row r="4443" spans="10:21" x14ac:dyDescent="0.25">
      <c r="J4443" s="37">
        <v>43380</v>
      </c>
      <c r="K4443" s="36">
        <f t="shared" si="345"/>
        <v>2018</v>
      </c>
      <c r="L4443" s="36" t="str">
        <f t="shared" si="346"/>
        <v>October</v>
      </c>
      <c r="M4443" s="36">
        <f t="shared" si="347"/>
        <v>40</v>
      </c>
      <c r="N4443" s="36">
        <f t="shared" si="348"/>
        <v>7</v>
      </c>
      <c r="O4443" s="36" t="str">
        <f t="shared" si="349"/>
        <v>201840</v>
      </c>
      <c r="P4443" s="36" t="str">
        <f>CONCATENATE(K4443,MONTH(ExpensesDBTable[[#This Row],[Date]]))</f>
        <v>201810</v>
      </c>
      <c r="Q4443" s="36" t="s">
        <v>2768</v>
      </c>
      <c r="R4443" s="36" t="s">
        <v>16</v>
      </c>
      <c r="S4443" s="38">
        <v>96.18</v>
      </c>
      <c r="T4443" s="36" t="s">
        <v>106</v>
      </c>
      <c r="U4443" t="s">
        <v>3528</v>
      </c>
    </row>
    <row r="4444" spans="10:21" x14ac:dyDescent="0.25">
      <c r="J4444" s="37">
        <v>43381</v>
      </c>
      <c r="K4444" s="36">
        <f t="shared" si="345"/>
        <v>2018</v>
      </c>
      <c r="L4444" s="36" t="str">
        <f t="shared" si="346"/>
        <v>October</v>
      </c>
      <c r="M4444" s="36">
        <f t="shared" si="347"/>
        <v>41</v>
      </c>
      <c r="N4444" s="36">
        <f t="shared" si="348"/>
        <v>8</v>
      </c>
      <c r="O4444" s="36" t="str">
        <f t="shared" si="349"/>
        <v>201841</v>
      </c>
      <c r="P4444" s="36" t="str">
        <f>CONCATENATE(K4444,MONTH(ExpensesDBTable[[#This Row],[Date]]))</f>
        <v>201810</v>
      </c>
      <c r="Q4444" s="36" t="s">
        <v>182</v>
      </c>
      <c r="R4444" s="36" t="s">
        <v>19</v>
      </c>
      <c r="S4444" s="38">
        <v>95.55</v>
      </c>
      <c r="T4444" s="36" t="s">
        <v>106</v>
      </c>
      <c r="U4444" s="36" t="s">
        <v>3529</v>
      </c>
    </row>
    <row r="4445" spans="10:21" x14ac:dyDescent="0.25">
      <c r="J4445" s="37">
        <v>43381</v>
      </c>
      <c r="K4445" s="36">
        <f t="shared" si="345"/>
        <v>2018</v>
      </c>
      <c r="L4445" s="36" t="str">
        <f t="shared" si="346"/>
        <v>October</v>
      </c>
      <c r="M4445" s="36">
        <f t="shared" si="347"/>
        <v>41</v>
      </c>
      <c r="N4445" s="36">
        <f t="shared" si="348"/>
        <v>8</v>
      </c>
      <c r="O4445" s="36" t="str">
        <f t="shared" si="349"/>
        <v>201841</v>
      </c>
      <c r="P4445" s="36" t="str">
        <f>CONCATENATE(K4445,MONTH(ExpensesDBTable[[#This Row],[Date]]))</f>
        <v>201810</v>
      </c>
      <c r="Q4445" s="36" t="s">
        <v>182</v>
      </c>
      <c r="R4445" s="36" t="s">
        <v>19</v>
      </c>
      <c r="S4445" s="38">
        <v>43.48</v>
      </c>
      <c r="T4445" s="36" t="s">
        <v>106</v>
      </c>
      <c r="U4445" s="36" t="s">
        <v>3530</v>
      </c>
    </row>
    <row r="4446" spans="10:21" x14ac:dyDescent="0.25">
      <c r="J4446" s="37">
        <v>43382</v>
      </c>
      <c r="K4446" s="36">
        <f t="shared" si="345"/>
        <v>2018</v>
      </c>
      <c r="L4446" s="36" t="str">
        <f t="shared" si="346"/>
        <v>October</v>
      </c>
      <c r="M4446" s="36">
        <f t="shared" si="347"/>
        <v>41</v>
      </c>
      <c r="N4446" s="36">
        <f t="shared" si="348"/>
        <v>9</v>
      </c>
      <c r="O4446" s="36" t="str">
        <f t="shared" si="349"/>
        <v>201841</v>
      </c>
      <c r="P4446" s="36" t="str">
        <f>CONCATENATE(K4446,MONTH(ExpensesDBTable[[#This Row],[Date]]))</f>
        <v>201810</v>
      </c>
      <c r="Q4446" s="36" t="s">
        <v>128</v>
      </c>
      <c r="R4446" s="36" t="s">
        <v>22</v>
      </c>
      <c r="S4446" s="38">
        <v>165.76</v>
      </c>
      <c r="T4446" s="36" t="s">
        <v>106</v>
      </c>
      <c r="U4446" s="36" t="s">
        <v>3424</v>
      </c>
    </row>
    <row r="4447" spans="10:21" x14ac:dyDescent="0.25">
      <c r="J4447" s="37">
        <v>43382</v>
      </c>
      <c r="K4447" s="36">
        <f t="shared" si="345"/>
        <v>2018</v>
      </c>
      <c r="L4447" s="36" t="str">
        <f t="shared" si="346"/>
        <v>October</v>
      </c>
      <c r="M4447" s="36">
        <f t="shared" si="347"/>
        <v>41</v>
      </c>
      <c r="N4447" s="36">
        <f t="shared" si="348"/>
        <v>9</v>
      </c>
      <c r="O4447" s="36" t="str">
        <f t="shared" si="349"/>
        <v>201841</v>
      </c>
      <c r="P4447" s="36" t="str">
        <f>CONCATENATE(K4447,MONTH(ExpensesDBTable[[#This Row],[Date]]))</f>
        <v>201810</v>
      </c>
      <c r="Q4447" s="36" t="s">
        <v>182</v>
      </c>
      <c r="R4447" s="36" t="s">
        <v>14</v>
      </c>
      <c r="S4447" s="38">
        <v>7.41</v>
      </c>
      <c r="T4447" s="36" t="s">
        <v>100</v>
      </c>
      <c r="U4447" s="36" t="s">
        <v>1085</v>
      </c>
    </row>
    <row r="4448" spans="10:21" x14ac:dyDescent="0.25">
      <c r="J4448" s="37">
        <v>43382</v>
      </c>
      <c r="K4448" s="36">
        <f t="shared" si="345"/>
        <v>2018</v>
      </c>
      <c r="L4448" s="36" t="str">
        <f t="shared" si="346"/>
        <v>October</v>
      </c>
      <c r="M4448" s="36">
        <f t="shared" si="347"/>
        <v>41</v>
      </c>
      <c r="N4448" s="36">
        <f t="shared" si="348"/>
        <v>9</v>
      </c>
      <c r="O4448" s="36" t="str">
        <f t="shared" si="349"/>
        <v>201841</v>
      </c>
      <c r="P4448" s="36" t="str">
        <f>CONCATENATE(K4448,MONTH(ExpensesDBTable[[#This Row],[Date]]))</f>
        <v>201810</v>
      </c>
      <c r="Q4448" s="36" t="s">
        <v>108</v>
      </c>
      <c r="R4448" s="36" t="s">
        <v>14</v>
      </c>
      <c r="S4448" s="38">
        <v>15.06</v>
      </c>
      <c r="T4448" s="36" t="s">
        <v>100</v>
      </c>
      <c r="U4448" s="36" t="s">
        <v>3531</v>
      </c>
    </row>
    <row r="4449" spans="10:21" x14ac:dyDescent="0.25">
      <c r="J4449" s="37">
        <v>43382</v>
      </c>
      <c r="K4449" s="36">
        <f t="shared" si="345"/>
        <v>2018</v>
      </c>
      <c r="L4449" s="36" t="str">
        <f t="shared" si="346"/>
        <v>October</v>
      </c>
      <c r="M4449" s="36">
        <f t="shared" si="347"/>
        <v>41</v>
      </c>
      <c r="N4449" s="36">
        <f t="shared" si="348"/>
        <v>9</v>
      </c>
      <c r="O4449" s="36" t="str">
        <f t="shared" si="349"/>
        <v>201841</v>
      </c>
      <c r="P4449" s="36" t="str">
        <f>CONCATENATE(K4449,MONTH(ExpensesDBTable[[#This Row],[Date]]))</f>
        <v>201810</v>
      </c>
      <c r="Q4449" s="36" t="s">
        <v>171</v>
      </c>
      <c r="R4449" s="36" t="s">
        <v>26</v>
      </c>
      <c r="S4449" s="38">
        <v>10</v>
      </c>
      <c r="T4449" s="36" t="s">
        <v>106</v>
      </c>
      <c r="U4449" s="36" t="s">
        <v>3532</v>
      </c>
    </row>
    <row r="4450" spans="10:21" x14ac:dyDescent="0.25">
      <c r="J4450" s="37">
        <v>43382</v>
      </c>
      <c r="K4450" s="36">
        <f t="shared" si="345"/>
        <v>2018</v>
      </c>
      <c r="L4450" s="36" t="str">
        <f t="shared" si="346"/>
        <v>October</v>
      </c>
      <c r="M4450" s="36">
        <f t="shared" si="347"/>
        <v>41</v>
      </c>
      <c r="N4450" s="36">
        <f t="shared" si="348"/>
        <v>9</v>
      </c>
      <c r="O4450" s="36" t="str">
        <f t="shared" si="349"/>
        <v>201841</v>
      </c>
      <c r="P4450" s="36" t="str">
        <f>CONCATENATE(K4450,MONTH(ExpensesDBTable[[#This Row],[Date]]))</f>
        <v>201810</v>
      </c>
      <c r="Q4450" s="36" t="s">
        <v>2848</v>
      </c>
      <c r="R4450" s="36" t="s">
        <v>23</v>
      </c>
      <c r="S4450" s="38">
        <v>89</v>
      </c>
      <c r="T4450" s="36" t="s">
        <v>106</v>
      </c>
      <c r="U4450" s="36" t="s">
        <v>1492</v>
      </c>
    </row>
    <row r="4451" spans="10:21" x14ac:dyDescent="0.25">
      <c r="J4451" s="37">
        <v>43383</v>
      </c>
      <c r="K4451" s="36">
        <f t="shared" si="345"/>
        <v>2018</v>
      </c>
      <c r="L4451" s="36" t="str">
        <f t="shared" si="346"/>
        <v>October</v>
      </c>
      <c r="M4451" s="36">
        <f t="shared" si="347"/>
        <v>41</v>
      </c>
      <c r="N4451" s="36">
        <f t="shared" si="348"/>
        <v>10</v>
      </c>
      <c r="O4451" s="36" t="str">
        <f t="shared" si="349"/>
        <v>201841</v>
      </c>
      <c r="P4451" s="36" t="str">
        <f>CONCATENATE(K4451,MONTH(ExpensesDBTable[[#This Row],[Date]]))</f>
        <v>201810</v>
      </c>
      <c r="Q4451" s="36" t="s">
        <v>182</v>
      </c>
      <c r="R4451" s="36" t="s">
        <v>14</v>
      </c>
      <c r="S4451" s="38">
        <v>12.88</v>
      </c>
      <c r="T4451" s="36" t="s">
        <v>100</v>
      </c>
      <c r="U4451" s="36" t="s">
        <v>1085</v>
      </c>
    </row>
    <row r="4452" spans="10:21" x14ac:dyDescent="0.25">
      <c r="J4452" s="37">
        <v>43383</v>
      </c>
      <c r="K4452" s="36">
        <f t="shared" si="345"/>
        <v>2018</v>
      </c>
      <c r="L4452" s="36" t="str">
        <f t="shared" si="346"/>
        <v>October</v>
      </c>
      <c r="M4452" s="36">
        <f t="shared" si="347"/>
        <v>41</v>
      </c>
      <c r="N4452" s="36">
        <f t="shared" si="348"/>
        <v>10</v>
      </c>
      <c r="O4452" s="36" t="str">
        <f t="shared" si="349"/>
        <v>201841</v>
      </c>
      <c r="P4452" s="36" t="str">
        <f>CONCATENATE(K4452,MONTH(ExpensesDBTable[[#This Row],[Date]]))</f>
        <v>201810</v>
      </c>
      <c r="Q4452" s="36" t="s">
        <v>108</v>
      </c>
      <c r="R4452" s="36" t="s">
        <v>14</v>
      </c>
      <c r="S4452" s="38">
        <v>2.63</v>
      </c>
      <c r="T4452" s="36" t="s">
        <v>100</v>
      </c>
      <c r="U4452" s="36" t="s">
        <v>3486</v>
      </c>
    </row>
    <row r="4453" spans="10:21" x14ac:dyDescent="0.25">
      <c r="J4453" s="37">
        <v>43383</v>
      </c>
      <c r="K4453" s="36">
        <f t="shared" si="345"/>
        <v>2018</v>
      </c>
      <c r="L4453" s="36" t="str">
        <f t="shared" si="346"/>
        <v>October</v>
      </c>
      <c r="M4453" s="36">
        <f t="shared" si="347"/>
        <v>41</v>
      </c>
      <c r="N4453" s="36">
        <f t="shared" si="348"/>
        <v>10</v>
      </c>
      <c r="O4453" s="36" t="str">
        <f t="shared" si="349"/>
        <v>201841</v>
      </c>
      <c r="P4453" s="36" t="str">
        <f>CONCATENATE(K4453,MONTH(ExpensesDBTable[[#This Row],[Date]]))</f>
        <v>201810</v>
      </c>
      <c r="Q4453" s="36" t="s">
        <v>155</v>
      </c>
      <c r="R4453" s="36" t="s">
        <v>26</v>
      </c>
      <c r="S4453" s="38">
        <v>7</v>
      </c>
      <c r="T4453" s="36" t="s">
        <v>106</v>
      </c>
      <c r="U4453" s="36" t="s">
        <v>3533</v>
      </c>
    </row>
    <row r="4454" spans="10:21" x14ac:dyDescent="0.25">
      <c r="J4454" s="37">
        <v>43383</v>
      </c>
      <c r="K4454" s="36">
        <f t="shared" si="345"/>
        <v>2018</v>
      </c>
      <c r="L4454" s="36" t="str">
        <f t="shared" si="346"/>
        <v>October</v>
      </c>
      <c r="M4454" s="36">
        <f t="shared" si="347"/>
        <v>41</v>
      </c>
      <c r="N4454" s="36">
        <f t="shared" si="348"/>
        <v>10</v>
      </c>
      <c r="O4454" s="36" t="str">
        <f t="shared" si="349"/>
        <v>201841</v>
      </c>
      <c r="P4454" s="36" t="str">
        <f>CONCATENATE(K4454,MONTH(ExpensesDBTable[[#This Row],[Date]]))</f>
        <v>201810</v>
      </c>
      <c r="Q4454" s="36" t="s">
        <v>620</v>
      </c>
      <c r="R4454" s="36" t="s">
        <v>18</v>
      </c>
      <c r="S4454" s="38">
        <v>10</v>
      </c>
      <c r="T4454" s="36" t="s">
        <v>106</v>
      </c>
      <c r="U4454" s="36" t="s">
        <v>3534</v>
      </c>
    </row>
    <row r="4455" spans="10:21" x14ac:dyDescent="0.25">
      <c r="J4455" s="37">
        <v>43383</v>
      </c>
      <c r="K4455" s="36">
        <f t="shared" si="345"/>
        <v>2018</v>
      </c>
      <c r="L4455" s="36" t="str">
        <f t="shared" si="346"/>
        <v>October</v>
      </c>
      <c r="M4455" s="36">
        <f t="shared" si="347"/>
        <v>41</v>
      </c>
      <c r="N4455" s="36">
        <f t="shared" si="348"/>
        <v>10</v>
      </c>
      <c r="O4455" s="36" t="str">
        <f t="shared" si="349"/>
        <v>201841</v>
      </c>
      <c r="P4455" s="36" t="str">
        <f>CONCATENATE(K4455,MONTH(ExpensesDBTable[[#This Row],[Date]]))</f>
        <v>201810</v>
      </c>
      <c r="Q4455" s="36" t="s">
        <v>1051</v>
      </c>
      <c r="R4455" s="36" t="s">
        <v>14</v>
      </c>
      <c r="S4455" s="38">
        <v>10.32</v>
      </c>
      <c r="T4455" s="36" t="s">
        <v>100</v>
      </c>
      <c r="U4455" s="36" t="s">
        <v>1367</v>
      </c>
    </row>
    <row r="4456" spans="10:21" x14ac:dyDescent="0.25">
      <c r="J4456" s="37">
        <v>43383</v>
      </c>
      <c r="K4456" s="36">
        <f t="shared" si="345"/>
        <v>2018</v>
      </c>
      <c r="L4456" s="36" t="str">
        <f t="shared" si="346"/>
        <v>October</v>
      </c>
      <c r="M4456" s="36">
        <f t="shared" si="347"/>
        <v>41</v>
      </c>
      <c r="N4456" s="36">
        <f t="shared" si="348"/>
        <v>10</v>
      </c>
      <c r="O4456" s="36" t="str">
        <f t="shared" si="349"/>
        <v>201841</v>
      </c>
      <c r="P4456" s="36" t="str">
        <f>CONCATENATE(K4456,MONTH(ExpensesDBTable[[#This Row],[Date]]))</f>
        <v>201810</v>
      </c>
      <c r="Q4456" s="36" t="s">
        <v>1051</v>
      </c>
      <c r="R4456" s="36" t="s">
        <v>14</v>
      </c>
      <c r="S4456" s="38">
        <v>5.94</v>
      </c>
      <c r="T4456" s="36" t="s">
        <v>100</v>
      </c>
      <c r="U4456" s="36" t="s">
        <v>817</v>
      </c>
    </row>
    <row r="4457" spans="10:21" x14ac:dyDescent="0.25">
      <c r="J4457" s="37">
        <v>43384</v>
      </c>
      <c r="K4457" s="36">
        <f t="shared" si="345"/>
        <v>2018</v>
      </c>
      <c r="L4457" s="36" t="str">
        <f t="shared" si="346"/>
        <v>October</v>
      </c>
      <c r="M4457" s="36">
        <f t="shared" si="347"/>
        <v>41</v>
      </c>
      <c r="N4457" s="36">
        <f t="shared" si="348"/>
        <v>11</v>
      </c>
      <c r="O4457" s="36" t="str">
        <f t="shared" si="349"/>
        <v>201841</v>
      </c>
      <c r="P4457" s="36" t="str">
        <f>CONCATENATE(K4457,MONTH(ExpensesDBTable[[#This Row],[Date]]))</f>
        <v>201810</v>
      </c>
      <c r="Q4457" s="36" t="s">
        <v>182</v>
      </c>
      <c r="R4457" s="36" t="s">
        <v>14</v>
      </c>
      <c r="S4457" s="38">
        <v>20</v>
      </c>
      <c r="T4457" s="36" t="s">
        <v>100</v>
      </c>
      <c r="U4457" s="36" t="s">
        <v>3535</v>
      </c>
    </row>
    <row r="4458" spans="10:21" x14ac:dyDescent="0.25">
      <c r="J4458" s="37">
        <v>43384</v>
      </c>
      <c r="K4458" s="36">
        <f t="shared" si="345"/>
        <v>2018</v>
      </c>
      <c r="L4458" s="36" t="str">
        <f t="shared" si="346"/>
        <v>October</v>
      </c>
      <c r="M4458" s="36">
        <f t="shared" si="347"/>
        <v>41</v>
      </c>
      <c r="N4458" s="36">
        <f t="shared" si="348"/>
        <v>11</v>
      </c>
      <c r="O4458" s="36" t="str">
        <f t="shared" si="349"/>
        <v>201841</v>
      </c>
      <c r="P4458" s="36" t="str">
        <f>CONCATENATE(K4458,MONTH(ExpensesDBTable[[#This Row],[Date]]))</f>
        <v>201810</v>
      </c>
      <c r="Q4458" s="36" t="s">
        <v>108</v>
      </c>
      <c r="R4458" s="36" t="s">
        <v>14</v>
      </c>
      <c r="S4458" s="38">
        <v>21.74</v>
      </c>
      <c r="T4458" s="36" t="s">
        <v>100</v>
      </c>
      <c r="U4458" s="36" t="s">
        <v>1367</v>
      </c>
    </row>
    <row r="4459" spans="10:21" x14ac:dyDescent="0.25">
      <c r="J4459" s="37">
        <v>43385</v>
      </c>
      <c r="K4459" s="36">
        <f t="shared" si="345"/>
        <v>2018</v>
      </c>
      <c r="L4459" s="36" t="str">
        <f t="shared" si="346"/>
        <v>October</v>
      </c>
      <c r="M4459" s="36">
        <f t="shared" si="347"/>
        <v>41</v>
      </c>
      <c r="N4459" s="36">
        <f t="shared" si="348"/>
        <v>12</v>
      </c>
      <c r="O4459" s="36" t="str">
        <f t="shared" si="349"/>
        <v>201841</v>
      </c>
      <c r="P4459" s="36" t="str">
        <f>CONCATENATE(K4459,MONTH(ExpensesDBTable[[#This Row],[Date]]))</f>
        <v>201810</v>
      </c>
      <c r="Q4459" s="36" t="s">
        <v>2470</v>
      </c>
      <c r="R4459" s="36" t="s">
        <v>17</v>
      </c>
      <c r="S4459" s="38">
        <v>14.39</v>
      </c>
      <c r="T4459" s="36" t="s">
        <v>106</v>
      </c>
      <c r="U4459" s="36" t="s">
        <v>3536</v>
      </c>
    </row>
    <row r="4460" spans="10:21" x14ac:dyDescent="0.25">
      <c r="J4460" s="37">
        <v>43385</v>
      </c>
      <c r="K4460" s="36">
        <f t="shared" si="345"/>
        <v>2018</v>
      </c>
      <c r="L4460" s="36" t="str">
        <f t="shared" si="346"/>
        <v>October</v>
      </c>
      <c r="M4460" s="36">
        <f t="shared" si="347"/>
        <v>41</v>
      </c>
      <c r="N4460" s="36">
        <f t="shared" si="348"/>
        <v>12</v>
      </c>
      <c r="O4460" s="36" t="str">
        <f t="shared" si="349"/>
        <v>201841</v>
      </c>
      <c r="P4460" s="36" t="str">
        <f>CONCATENATE(K4460,MONTH(ExpensesDBTable[[#This Row],[Date]]))</f>
        <v>201810</v>
      </c>
      <c r="Q4460" s="36" t="s">
        <v>108</v>
      </c>
      <c r="R4460" s="36" t="s">
        <v>14</v>
      </c>
      <c r="S4460" s="38">
        <v>24.9</v>
      </c>
      <c r="T4460" s="36" t="s">
        <v>100</v>
      </c>
      <c r="U4460" s="36" t="s">
        <v>3537</v>
      </c>
    </row>
    <row r="4461" spans="10:21" x14ac:dyDescent="0.25">
      <c r="J4461" s="37">
        <v>43385</v>
      </c>
      <c r="K4461" s="36">
        <f t="shared" si="345"/>
        <v>2018</v>
      </c>
      <c r="L4461" s="36" t="str">
        <f t="shared" si="346"/>
        <v>October</v>
      </c>
      <c r="M4461" s="36">
        <f t="shared" si="347"/>
        <v>41</v>
      </c>
      <c r="N4461" s="36">
        <f t="shared" si="348"/>
        <v>12</v>
      </c>
      <c r="O4461" s="36" t="str">
        <f t="shared" si="349"/>
        <v>201841</v>
      </c>
      <c r="P4461" s="36" t="str">
        <f>CONCATENATE(K4461,MONTH(ExpensesDBTable[[#This Row],[Date]]))</f>
        <v>201810</v>
      </c>
      <c r="Q4461" s="36" t="s">
        <v>182</v>
      </c>
      <c r="R4461" s="36" t="s">
        <v>17</v>
      </c>
      <c r="S4461" s="38">
        <v>70</v>
      </c>
      <c r="T4461" s="36" t="s">
        <v>106</v>
      </c>
      <c r="U4461" s="36" t="s">
        <v>3538</v>
      </c>
    </row>
    <row r="4462" spans="10:21" x14ac:dyDescent="0.25">
      <c r="J4462" s="37">
        <v>43385</v>
      </c>
      <c r="K4462" s="36">
        <f t="shared" si="345"/>
        <v>2018</v>
      </c>
      <c r="L4462" s="36" t="str">
        <f t="shared" si="346"/>
        <v>October</v>
      </c>
      <c r="M4462" s="36">
        <f t="shared" si="347"/>
        <v>41</v>
      </c>
      <c r="N4462" s="36">
        <f t="shared" si="348"/>
        <v>12</v>
      </c>
      <c r="O4462" s="36" t="str">
        <f t="shared" si="349"/>
        <v>201841</v>
      </c>
      <c r="P4462" s="36" t="str">
        <f>CONCATENATE(K4462,MONTH(ExpensesDBTable[[#This Row],[Date]]))</f>
        <v>201810</v>
      </c>
      <c r="Q4462" s="36" t="s">
        <v>182</v>
      </c>
      <c r="R4462" s="36" t="s">
        <v>14</v>
      </c>
      <c r="S4462" s="38">
        <v>19.5</v>
      </c>
      <c r="T4462" s="36" t="s">
        <v>100</v>
      </c>
      <c r="U4462" s="36" t="s">
        <v>3539</v>
      </c>
    </row>
    <row r="4463" spans="10:21" x14ac:dyDescent="0.25">
      <c r="J4463" s="37">
        <v>43385</v>
      </c>
      <c r="K4463" s="36">
        <f t="shared" si="345"/>
        <v>2018</v>
      </c>
      <c r="L4463" s="36" t="str">
        <f t="shared" si="346"/>
        <v>October</v>
      </c>
      <c r="M4463" s="36">
        <f t="shared" si="347"/>
        <v>41</v>
      </c>
      <c r="N4463" s="36">
        <f t="shared" si="348"/>
        <v>12</v>
      </c>
      <c r="O4463" s="36" t="str">
        <f t="shared" si="349"/>
        <v>201841</v>
      </c>
      <c r="P4463" s="36" t="str">
        <f>CONCATENATE(K4463,MONTH(ExpensesDBTable[[#This Row],[Date]]))</f>
        <v>201810</v>
      </c>
      <c r="Q4463" s="36" t="s">
        <v>1051</v>
      </c>
      <c r="R4463" s="36" t="s">
        <v>14</v>
      </c>
      <c r="S4463" s="38">
        <v>6.7</v>
      </c>
      <c r="T4463" s="36" t="s">
        <v>100</v>
      </c>
      <c r="U4463" s="36" t="s">
        <v>3540</v>
      </c>
    </row>
    <row r="4464" spans="10:21" x14ac:dyDescent="0.25">
      <c r="J4464" s="37">
        <v>43386</v>
      </c>
      <c r="K4464" s="36">
        <f t="shared" si="345"/>
        <v>2018</v>
      </c>
      <c r="L4464" s="36" t="str">
        <f t="shared" si="346"/>
        <v>October</v>
      </c>
      <c r="M4464" s="36">
        <f t="shared" si="347"/>
        <v>41</v>
      </c>
      <c r="N4464" s="36">
        <f t="shared" si="348"/>
        <v>13</v>
      </c>
      <c r="O4464" s="36" t="str">
        <f t="shared" si="349"/>
        <v>201841</v>
      </c>
      <c r="P4464" s="36" t="str">
        <f>CONCATENATE(K4464,MONTH(ExpensesDBTable[[#This Row],[Date]]))</f>
        <v>201810</v>
      </c>
      <c r="Q4464" s="36" t="s">
        <v>3472</v>
      </c>
      <c r="R4464" s="36" t="s">
        <v>14</v>
      </c>
      <c r="S4464" s="38">
        <v>3.48</v>
      </c>
      <c r="T4464" s="36" t="s">
        <v>100</v>
      </c>
      <c r="U4464" s="36" t="s">
        <v>1431</v>
      </c>
    </row>
    <row r="4465" spans="10:21" x14ac:dyDescent="0.25">
      <c r="J4465" s="37">
        <v>43386</v>
      </c>
      <c r="K4465" s="36">
        <f t="shared" si="345"/>
        <v>2018</v>
      </c>
      <c r="L4465" s="36" t="str">
        <f t="shared" si="346"/>
        <v>October</v>
      </c>
      <c r="M4465" s="36">
        <f t="shared" si="347"/>
        <v>41</v>
      </c>
      <c r="N4465" s="36">
        <f t="shared" si="348"/>
        <v>13</v>
      </c>
      <c r="O4465" s="36" t="str">
        <f t="shared" si="349"/>
        <v>201841</v>
      </c>
      <c r="P4465" s="36" t="str">
        <f>CONCATENATE(K4465,MONTH(ExpensesDBTable[[#This Row],[Date]]))</f>
        <v>201810</v>
      </c>
      <c r="Q4465" s="36" t="s">
        <v>1238</v>
      </c>
      <c r="R4465" s="36" t="s">
        <v>22</v>
      </c>
      <c r="S4465" s="38">
        <v>50</v>
      </c>
      <c r="T4465" s="36" t="s">
        <v>106</v>
      </c>
      <c r="U4465" s="36" t="s">
        <v>3541</v>
      </c>
    </row>
    <row r="4466" spans="10:21" x14ac:dyDescent="0.25">
      <c r="J4466" s="37">
        <v>43386</v>
      </c>
      <c r="K4466" s="36">
        <f t="shared" si="345"/>
        <v>2018</v>
      </c>
      <c r="L4466" s="36" t="str">
        <f t="shared" si="346"/>
        <v>October</v>
      </c>
      <c r="M4466" s="36">
        <f t="shared" si="347"/>
        <v>41</v>
      </c>
      <c r="N4466" s="36">
        <f t="shared" si="348"/>
        <v>13</v>
      </c>
      <c r="O4466" s="36" t="str">
        <f t="shared" si="349"/>
        <v>201841</v>
      </c>
      <c r="P4466" s="36" t="str">
        <f>CONCATENATE(K4466,MONTH(ExpensesDBTable[[#This Row],[Date]]))</f>
        <v>201810</v>
      </c>
      <c r="Q4466" s="36" t="s">
        <v>182</v>
      </c>
      <c r="R4466" s="36" t="s">
        <v>19</v>
      </c>
      <c r="S4466" s="38">
        <v>7.3</v>
      </c>
      <c r="T4466" s="36" t="s">
        <v>100</v>
      </c>
      <c r="U4466" s="36" t="s">
        <v>3542</v>
      </c>
    </row>
    <row r="4467" spans="10:21" x14ac:dyDescent="0.25">
      <c r="J4467" s="37">
        <v>43386</v>
      </c>
      <c r="K4467" s="36">
        <f t="shared" si="345"/>
        <v>2018</v>
      </c>
      <c r="L4467" s="36" t="str">
        <f t="shared" si="346"/>
        <v>October</v>
      </c>
      <c r="M4467" s="36">
        <f t="shared" si="347"/>
        <v>41</v>
      </c>
      <c r="N4467" s="36">
        <f t="shared" si="348"/>
        <v>13</v>
      </c>
      <c r="O4467" s="36" t="str">
        <f t="shared" si="349"/>
        <v>201841</v>
      </c>
      <c r="P4467" s="36" t="str">
        <f>CONCATENATE(K4467,MONTH(ExpensesDBTable[[#This Row],[Date]]))</f>
        <v>201810</v>
      </c>
      <c r="Q4467" s="36" t="s">
        <v>1051</v>
      </c>
      <c r="R4467" s="36" t="s">
        <v>14</v>
      </c>
      <c r="S4467" s="38">
        <v>4</v>
      </c>
      <c r="T4467" s="36" t="s">
        <v>100</v>
      </c>
      <c r="U4467" s="36" t="s">
        <v>3543</v>
      </c>
    </row>
    <row r="4468" spans="10:21" x14ac:dyDescent="0.25">
      <c r="J4468" s="37">
        <v>43386</v>
      </c>
      <c r="K4468" s="36">
        <f t="shared" si="345"/>
        <v>2018</v>
      </c>
      <c r="L4468" s="36" t="str">
        <f t="shared" si="346"/>
        <v>October</v>
      </c>
      <c r="M4468" s="36">
        <f t="shared" si="347"/>
        <v>41</v>
      </c>
      <c r="N4468" s="36">
        <f t="shared" si="348"/>
        <v>13</v>
      </c>
      <c r="O4468" s="36" t="str">
        <f t="shared" si="349"/>
        <v>201841</v>
      </c>
      <c r="P4468" s="36" t="str">
        <f>CONCATENATE(K4468,MONTH(ExpensesDBTable[[#This Row],[Date]]))</f>
        <v>201810</v>
      </c>
      <c r="Q4468" s="36" t="s">
        <v>182</v>
      </c>
      <c r="R4468" s="36" t="s">
        <v>14</v>
      </c>
      <c r="S4468" s="38">
        <v>3.8</v>
      </c>
      <c r="T4468" s="36" t="s">
        <v>100</v>
      </c>
      <c r="U4468" s="36" t="s">
        <v>3544</v>
      </c>
    </row>
    <row r="4469" spans="10:21" x14ac:dyDescent="0.25">
      <c r="J4469" s="37">
        <v>43386</v>
      </c>
      <c r="K4469" s="36">
        <f t="shared" si="345"/>
        <v>2018</v>
      </c>
      <c r="L4469" s="36" t="str">
        <f t="shared" si="346"/>
        <v>October</v>
      </c>
      <c r="M4469" s="36">
        <f t="shared" si="347"/>
        <v>41</v>
      </c>
      <c r="N4469" s="36">
        <f t="shared" si="348"/>
        <v>13</v>
      </c>
      <c r="O4469" s="36" t="str">
        <f t="shared" si="349"/>
        <v>201841</v>
      </c>
      <c r="P4469" s="36" t="str">
        <f>CONCATENATE(K4469,MONTH(ExpensesDBTable[[#This Row],[Date]]))</f>
        <v>201810</v>
      </c>
      <c r="Q4469" s="36" t="s">
        <v>182</v>
      </c>
      <c r="R4469" s="36" t="s">
        <v>17</v>
      </c>
      <c r="S4469" s="38">
        <v>6</v>
      </c>
      <c r="T4469" s="36" t="s">
        <v>106</v>
      </c>
      <c r="U4469" s="36" t="s">
        <v>1681</v>
      </c>
    </row>
    <row r="4470" spans="10:21" x14ac:dyDescent="0.25">
      <c r="J4470" s="37">
        <v>43386</v>
      </c>
      <c r="K4470" s="36">
        <f t="shared" si="345"/>
        <v>2018</v>
      </c>
      <c r="L4470" s="36" t="str">
        <f t="shared" si="346"/>
        <v>October</v>
      </c>
      <c r="M4470" s="36">
        <f t="shared" si="347"/>
        <v>41</v>
      </c>
      <c r="N4470" s="36">
        <f t="shared" si="348"/>
        <v>13</v>
      </c>
      <c r="O4470" s="36" t="str">
        <f t="shared" si="349"/>
        <v>201841</v>
      </c>
      <c r="P4470" s="36" t="str">
        <f>CONCATENATE(K4470,MONTH(ExpensesDBTable[[#This Row],[Date]]))</f>
        <v>201810</v>
      </c>
      <c r="Q4470" s="36" t="s">
        <v>122</v>
      </c>
      <c r="R4470" s="36" t="s">
        <v>11</v>
      </c>
      <c r="S4470" s="38">
        <v>21.5</v>
      </c>
      <c r="T4470" s="36" t="s">
        <v>106</v>
      </c>
      <c r="U4470" s="36" t="s">
        <v>509</v>
      </c>
    </row>
    <row r="4471" spans="10:21" x14ac:dyDescent="0.25">
      <c r="J4471" s="37">
        <v>43386</v>
      </c>
      <c r="K4471" s="36">
        <f t="shared" si="345"/>
        <v>2018</v>
      </c>
      <c r="L4471" s="36" t="str">
        <f t="shared" si="346"/>
        <v>October</v>
      </c>
      <c r="M4471" s="36">
        <f t="shared" si="347"/>
        <v>41</v>
      </c>
      <c r="N4471" s="36">
        <f t="shared" si="348"/>
        <v>13</v>
      </c>
      <c r="O4471" s="36" t="str">
        <f t="shared" si="349"/>
        <v>201841</v>
      </c>
      <c r="P4471" s="36" t="str">
        <f>CONCATENATE(K4471,MONTH(ExpensesDBTable[[#This Row],[Date]]))</f>
        <v>201810</v>
      </c>
      <c r="Q4471" s="36" t="s">
        <v>119</v>
      </c>
      <c r="R4471" s="36" t="s">
        <v>14</v>
      </c>
      <c r="S4471" s="38">
        <v>11.3</v>
      </c>
      <c r="T4471" s="36" t="s">
        <v>100</v>
      </c>
      <c r="U4471" s="36" t="s">
        <v>427</v>
      </c>
    </row>
    <row r="4472" spans="10:21" x14ac:dyDescent="0.25">
      <c r="J4472" s="37">
        <v>43387</v>
      </c>
      <c r="K4472" s="36">
        <f t="shared" si="345"/>
        <v>2018</v>
      </c>
      <c r="L4472" s="36" t="str">
        <f t="shared" si="346"/>
        <v>October</v>
      </c>
      <c r="M4472" s="36">
        <f t="shared" si="347"/>
        <v>41</v>
      </c>
      <c r="N4472" s="36">
        <f t="shared" si="348"/>
        <v>14</v>
      </c>
      <c r="O4472" s="36" t="str">
        <f t="shared" si="349"/>
        <v>201841</v>
      </c>
      <c r="P4472" s="36" t="str">
        <f>CONCATENATE(K4472,MONTH(ExpensesDBTable[[#This Row],[Date]]))</f>
        <v>201810</v>
      </c>
      <c r="Q4472" s="36" t="s">
        <v>182</v>
      </c>
      <c r="R4472" s="36" t="s">
        <v>16</v>
      </c>
      <c r="S4472" s="38">
        <v>131.9</v>
      </c>
      <c r="T4472" s="36" t="s">
        <v>106</v>
      </c>
      <c r="U4472" s="36" t="s">
        <v>3545</v>
      </c>
    </row>
    <row r="4473" spans="10:21" x14ac:dyDescent="0.25">
      <c r="J4473" s="37">
        <v>43387</v>
      </c>
      <c r="K4473" s="36">
        <f t="shared" si="345"/>
        <v>2018</v>
      </c>
      <c r="L4473" s="36" t="str">
        <f t="shared" si="346"/>
        <v>October</v>
      </c>
      <c r="M4473" s="36">
        <f t="shared" si="347"/>
        <v>41</v>
      </c>
      <c r="N4473" s="36">
        <f t="shared" si="348"/>
        <v>14</v>
      </c>
      <c r="O4473" s="36" t="str">
        <f t="shared" si="349"/>
        <v>201841</v>
      </c>
      <c r="P4473" s="36" t="str">
        <f>CONCATENATE(K4473,MONTH(ExpensesDBTable[[#This Row],[Date]]))</f>
        <v>201810</v>
      </c>
      <c r="Q4473" s="36" t="s">
        <v>182</v>
      </c>
      <c r="R4473" s="36" t="s">
        <v>14</v>
      </c>
      <c r="S4473" s="38">
        <v>4</v>
      </c>
      <c r="T4473" s="36" t="s">
        <v>100</v>
      </c>
      <c r="U4473" s="36" t="s">
        <v>483</v>
      </c>
    </row>
    <row r="4474" spans="10:21" x14ac:dyDescent="0.25">
      <c r="J4474" s="37">
        <v>43387</v>
      </c>
      <c r="K4474" s="36">
        <f t="shared" si="345"/>
        <v>2018</v>
      </c>
      <c r="L4474" s="36" t="str">
        <f t="shared" si="346"/>
        <v>October</v>
      </c>
      <c r="M4474" s="36">
        <f t="shared" si="347"/>
        <v>41</v>
      </c>
      <c r="N4474" s="36">
        <f t="shared" si="348"/>
        <v>14</v>
      </c>
      <c r="O4474" s="36" t="str">
        <f t="shared" si="349"/>
        <v>201841</v>
      </c>
      <c r="P4474" s="36" t="str">
        <f>CONCATENATE(K4474,MONTH(ExpensesDBTable[[#This Row],[Date]]))</f>
        <v>201810</v>
      </c>
      <c r="Q4474" s="36" t="s">
        <v>1051</v>
      </c>
      <c r="R4474" s="36" t="s">
        <v>14</v>
      </c>
      <c r="S4474" s="38">
        <v>24.57</v>
      </c>
      <c r="T4474" s="36" t="s">
        <v>100</v>
      </c>
      <c r="U4474" s="36" t="s">
        <v>3546</v>
      </c>
    </row>
    <row r="4475" spans="10:21" x14ac:dyDescent="0.25">
      <c r="J4475" s="37">
        <v>43387</v>
      </c>
      <c r="K4475" s="36">
        <f t="shared" si="345"/>
        <v>2018</v>
      </c>
      <c r="L4475" s="36" t="str">
        <f t="shared" si="346"/>
        <v>October</v>
      </c>
      <c r="M4475" s="36">
        <f t="shared" si="347"/>
        <v>41</v>
      </c>
      <c r="N4475" s="36">
        <f t="shared" si="348"/>
        <v>14</v>
      </c>
      <c r="O4475" s="36" t="str">
        <f t="shared" si="349"/>
        <v>201841</v>
      </c>
      <c r="P4475" s="36" t="str">
        <f>CONCATENATE(K4475,MONTH(ExpensesDBTable[[#This Row],[Date]]))</f>
        <v>201810</v>
      </c>
      <c r="Q4475" s="36" t="s">
        <v>108</v>
      </c>
      <c r="R4475" s="36" t="s">
        <v>14</v>
      </c>
      <c r="S4475" s="38">
        <v>7</v>
      </c>
      <c r="T4475" s="36" t="s">
        <v>100</v>
      </c>
      <c r="U4475" s="36" t="s">
        <v>287</v>
      </c>
    </row>
    <row r="4476" spans="10:21" x14ac:dyDescent="0.25">
      <c r="J4476" s="37">
        <v>43388</v>
      </c>
      <c r="K4476" s="36">
        <f t="shared" si="345"/>
        <v>2018</v>
      </c>
      <c r="L4476" s="36" t="str">
        <f t="shared" si="346"/>
        <v>October</v>
      </c>
      <c r="M4476" s="36">
        <f t="shared" si="347"/>
        <v>42</v>
      </c>
      <c r="N4476" s="36">
        <f t="shared" si="348"/>
        <v>15</v>
      </c>
      <c r="O4476" s="36" t="str">
        <f t="shared" si="349"/>
        <v>201842</v>
      </c>
      <c r="P4476" s="36" t="str">
        <f>CONCATENATE(K4476,MONTH(ExpensesDBTable[[#This Row],[Date]]))</f>
        <v>201810</v>
      </c>
      <c r="Q4476" s="36" t="s">
        <v>3201</v>
      </c>
      <c r="R4476" s="36" t="s">
        <v>17</v>
      </c>
      <c r="S4476" s="38">
        <v>118.8</v>
      </c>
      <c r="T4476" s="36" t="s">
        <v>106</v>
      </c>
      <c r="U4476" s="36" t="s">
        <v>1818</v>
      </c>
    </row>
    <row r="4477" spans="10:21" x14ac:dyDescent="0.25">
      <c r="J4477" s="37">
        <v>43388</v>
      </c>
      <c r="K4477" s="36">
        <f t="shared" si="345"/>
        <v>2018</v>
      </c>
      <c r="L4477" s="36" t="str">
        <f t="shared" si="346"/>
        <v>October</v>
      </c>
      <c r="M4477" s="36">
        <f t="shared" si="347"/>
        <v>42</v>
      </c>
      <c r="N4477" s="36">
        <f t="shared" si="348"/>
        <v>15</v>
      </c>
      <c r="O4477" s="36" t="str">
        <f t="shared" si="349"/>
        <v>201842</v>
      </c>
      <c r="P4477" s="36" t="str">
        <f>CONCATENATE(K4477,MONTH(ExpensesDBTable[[#This Row],[Date]]))</f>
        <v>201810</v>
      </c>
      <c r="Q4477" s="36" t="s">
        <v>1051</v>
      </c>
      <c r="R4477" s="36" t="s">
        <v>14</v>
      </c>
      <c r="S4477" s="38">
        <v>6.31</v>
      </c>
      <c r="T4477" s="36" t="s">
        <v>100</v>
      </c>
      <c r="U4477" s="36" t="s">
        <v>3547</v>
      </c>
    </row>
    <row r="4478" spans="10:21" x14ac:dyDescent="0.25">
      <c r="J4478" s="37">
        <v>43388</v>
      </c>
      <c r="K4478" s="36">
        <f t="shared" si="345"/>
        <v>2018</v>
      </c>
      <c r="L4478" s="36" t="str">
        <f t="shared" si="346"/>
        <v>October</v>
      </c>
      <c r="M4478" s="36">
        <f t="shared" si="347"/>
        <v>42</v>
      </c>
      <c r="N4478" s="36">
        <f t="shared" si="348"/>
        <v>15</v>
      </c>
      <c r="O4478" s="36" t="str">
        <f t="shared" si="349"/>
        <v>201842</v>
      </c>
      <c r="P4478" s="36" t="str">
        <f>CONCATENATE(K4478,MONTH(ExpensesDBTable[[#This Row],[Date]]))</f>
        <v>201810</v>
      </c>
      <c r="Q4478" s="36" t="s">
        <v>108</v>
      </c>
      <c r="R4478" s="36" t="s">
        <v>14</v>
      </c>
      <c r="S4478" s="38">
        <v>9.39</v>
      </c>
      <c r="T4478" s="36" t="s">
        <v>100</v>
      </c>
      <c r="U4478" s="36" t="s">
        <v>3548</v>
      </c>
    </row>
    <row r="4479" spans="10:21" x14ac:dyDescent="0.25">
      <c r="J4479" s="37">
        <v>43389</v>
      </c>
      <c r="K4479" s="36">
        <f t="shared" si="345"/>
        <v>2018</v>
      </c>
      <c r="L4479" s="36" t="str">
        <f t="shared" si="346"/>
        <v>October</v>
      </c>
      <c r="M4479" s="36">
        <f t="shared" si="347"/>
        <v>42</v>
      </c>
      <c r="N4479" s="36">
        <f t="shared" si="348"/>
        <v>16</v>
      </c>
      <c r="O4479" s="36" t="str">
        <f t="shared" si="349"/>
        <v>201842</v>
      </c>
      <c r="P4479" s="36" t="str">
        <f>CONCATENATE(K4479,MONTH(ExpensesDBTable[[#This Row],[Date]]))</f>
        <v>201810</v>
      </c>
      <c r="Q4479" s="36" t="s">
        <v>182</v>
      </c>
      <c r="R4479" s="36" t="s">
        <v>14</v>
      </c>
      <c r="S4479" s="38">
        <v>4</v>
      </c>
      <c r="T4479" s="36" t="s">
        <v>100</v>
      </c>
      <c r="U4479" s="36" t="s">
        <v>287</v>
      </c>
    </row>
    <row r="4480" spans="10:21" x14ac:dyDescent="0.25">
      <c r="J4480" s="37">
        <v>43389</v>
      </c>
      <c r="K4480" s="36">
        <f t="shared" si="345"/>
        <v>2018</v>
      </c>
      <c r="L4480" s="36" t="str">
        <f t="shared" si="346"/>
        <v>October</v>
      </c>
      <c r="M4480" s="36">
        <f t="shared" si="347"/>
        <v>42</v>
      </c>
      <c r="N4480" s="36">
        <f t="shared" si="348"/>
        <v>16</v>
      </c>
      <c r="O4480" s="36" t="str">
        <f t="shared" si="349"/>
        <v>201842</v>
      </c>
      <c r="P4480" s="36" t="str">
        <f>CONCATENATE(K4480,MONTH(ExpensesDBTable[[#This Row],[Date]]))</f>
        <v>201810</v>
      </c>
      <c r="Q4480" s="36" t="s">
        <v>1059</v>
      </c>
      <c r="R4480" s="36" t="s">
        <v>17</v>
      </c>
      <c r="S4480" s="38">
        <v>269.39999999999998</v>
      </c>
      <c r="T4480" s="36" t="s">
        <v>106</v>
      </c>
      <c r="U4480" s="36" t="s">
        <v>2389</v>
      </c>
    </row>
    <row r="4481" spans="10:21" x14ac:dyDescent="0.25">
      <c r="J4481" s="37">
        <v>43389</v>
      </c>
      <c r="K4481" s="36">
        <f t="shared" si="345"/>
        <v>2018</v>
      </c>
      <c r="L4481" s="36" t="str">
        <f t="shared" si="346"/>
        <v>October</v>
      </c>
      <c r="M4481" s="36">
        <f t="shared" si="347"/>
        <v>42</v>
      </c>
      <c r="N4481" s="36">
        <f t="shared" si="348"/>
        <v>16</v>
      </c>
      <c r="O4481" s="36" t="str">
        <f t="shared" si="349"/>
        <v>201842</v>
      </c>
      <c r="P4481" s="36" t="str">
        <f>CONCATENATE(K4481,MONTH(ExpensesDBTable[[#This Row],[Date]]))</f>
        <v>201810</v>
      </c>
      <c r="Q4481" s="36" t="s">
        <v>182</v>
      </c>
      <c r="R4481" s="36" t="s">
        <v>17</v>
      </c>
      <c r="S4481" s="38">
        <v>59.4</v>
      </c>
      <c r="T4481" s="36" t="s">
        <v>106</v>
      </c>
      <c r="U4481" s="36" t="s">
        <v>3549</v>
      </c>
    </row>
    <row r="4482" spans="10:21" x14ac:dyDescent="0.25">
      <c r="J4482" s="37">
        <v>43390</v>
      </c>
      <c r="K4482" s="36">
        <f t="shared" si="345"/>
        <v>2018</v>
      </c>
      <c r="L4482" s="36" t="str">
        <f t="shared" si="346"/>
        <v>October</v>
      </c>
      <c r="M4482" s="36">
        <f t="shared" si="347"/>
        <v>42</v>
      </c>
      <c r="N4482" s="36">
        <f t="shared" si="348"/>
        <v>17</v>
      </c>
      <c r="O4482" s="36" t="str">
        <f t="shared" si="349"/>
        <v>201842</v>
      </c>
      <c r="P4482" s="36" t="str">
        <f>CONCATENATE(K4482,MONTH(ExpensesDBTable[[#This Row],[Date]]))</f>
        <v>201810</v>
      </c>
      <c r="Q4482" s="36" t="s">
        <v>3480</v>
      </c>
      <c r="R4482" s="36" t="s">
        <v>27</v>
      </c>
      <c r="S4482" s="38">
        <v>112</v>
      </c>
      <c r="T4482" s="36" t="s">
        <v>106</v>
      </c>
      <c r="U4482" s="36" t="s">
        <v>3550</v>
      </c>
    </row>
    <row r="4483" spans="10:21" x14ac:dyDescent="0.25">
      <c r="J4483" s="37">
        <v>43390</v>
      </c>
      <c r="K4483" s="36">
        <f t="shared" si="345"/>
        <v>2018</v>
      </c>
      <c r="L4483" s="36" t="str">
        <f t="shared" si="346"/>
        <v>October</v>
      </c>
      <c r="M4483" s="36">
        <f t="shared" si="347"/>
        <v>42</v>
      </c>
      <c r="N4483" s="36">
        <f t="shared" si="348"/>
        <v>17</v>
      </c>
      <c r="O4483" s="36" t="str">
        <f t="shared" si="349"/>
        <v>201842</v>
      </c>
      <c r="P4483" s="36" t="str">
        <f>CONCATENATE(K4483,MONTH(ExpensesDBTable[[#This Row],[Date]]))</f>
        <v>201810</v>
      </c>
      <c r="Q4483" s="36" t="s">
        <v>182</v>
      </c>
      <c r="R4483" s="36" t="s">
        <v>14</v>
      </c>
      <c r="S4483" s="38">
        <v>5.3</v>
      </c>
      <c r="T4483" s="36" t="s">
        <v>100</v>
      </c>
      <c r="U4483" s="36" t="s">
        <v>3551</v>
      </c>
    </row>
    <row r="4484" spans="10:21" x14ac:dyDescent="0.25">
      <c r="J4484" s="37">
        <v>43390</v>
      </c>
      <c r="K4484" s="36">
        <f t="shared" si="345"/>
        <v>2018</v>
      </c>
      <c r="L4484" s="36" t="str">
        <f t="shared" si="346"/>
        <v>October</v>
      </c>
      <c r="M4484" s="36">
        <f t="shared" si="347"/>
        <v>42</v>
      </c>
      <c r="N4484" s="36">
        <f t="shared" si="348"/>
        <v>17</v>
      </c>
      <c r="O4484" s="36" t="str">
        <f t="shared" si="349"/>
        <v>201842</v>
      </c>
      <c r="P4484" s="36" t="str">
        <f>CONCATENATE(K4484,MONTH(ExpensesDBTable[[#This Row],[Date]]))</f>
        <v>201810</v>
      </c>
      <c r="Q4484" s="36" t="s">
        <v>182</v>
      </c>
      <c r="R4484" s="36" t="s">
        <v>14</v>
      </c>
      <c r="S4484" s="38">
        <v>9.5</v>
      </c>
      <c r="T4484" s="36" t="s">
        <v>100</v>
      </c>
      <c r="U4484" s="36" t="s">
        <v>3552</v>
      </c>
    </row>
    <row r="4485" spans="10:21" x14ac:dyDescent="0.25">
      <c r="J4485" s="37">
        <v>43390</v>
      </c>
      <c r="K4485" s="36">
        <f t="shared" si="345"/>
        <v>2018</v>
      </c>
      <c r="L4485" s="36" t="str">
        <f t="shared" si="346"/>
        <v>October</v>
      </c>
      <c r="M4485" s="36">
        <f t="shared" si="347"/>
        <v>42</v>
      </c>
      <c r="N4485" s="36">
        <f t="shared" si="348"/>
        <v>17</v>
      </c>
      <c r="O4485" s="36" t="str">
        <f t="shared" si="349"/>
        <v>201842</v>
      </c>
      <c r="P4485" s="36" t="str">
        <f>CONCATENATE(K4485,MONTH(ExpensesDBTable[[#This Row],[Date]]))</f>
        <v>201810</v>
      </c>
      <c r="Q4485" s="36" t="s">
        <v>108</v>
      </c>
      <c r="R4485" s="36" t="s">
        <v>14</v>
      </c>
      <c r="S4485" s="38">
        <v>29.87</v>
      </c>
      <c r="T4485" s="36" t="s">
        <v>100</v>
      </c>
      <c r="U4485" s="36" t="s">
        <v>3553</v>
      </c>
    </row>
    <row r="4486" spans="10:21" x14ac:dyDescent="0.25">
      <c r="J4486" s="37">
        <v>43390</v>
      </c>
      <c r="K4486" s="36">
        <f t="shared" si="345"/>
        <v>2018</v>
      </c>
      <c r="L4486" s="36" t="str">
        <f t="shared" si="346"/>
        <v>October</v>
      </c>
      <c r="M4486" s="36">
        <f t="shared" si="347"/>
        <v>42</v>
      </c>
      <c r="N4486" s="36">
        <f t="shared" si="348"/>
        <v>17</v>
      </c>
      <c r="O4486" s="36" t="str">
        <f t="shared" si="349"/>
        <v>201842</v>
      </c>
      <c r="P4486" s="36" t="str">
        <f>CONCATENATE(K4486,MONTH(ExpensesDBTable[[#This Row],[Date]]))</f>
        <v>201810</v>
      </c>
      <c r="Q4486" s="36" t="s">
        <v>1192</v>
      </c>
      <c r="R4486" s="36" t="s">
        <v>21</v>
      </c>
      <c r="S4486" s="38">
        <v>1520</v>
      </c>
      <c r="T4486" s="36" t="s">
        <v>106</v>
      </c>
      <c r="U4486" s="36" t="s">
        <v>21</v>
      </c>
    </row>
    <row r="4487" spans="10:21" x14ac:dyDescent="0.25">
      <c r="J4487" s="37">
        <v>43391</v>
      </c>
      <c r="K4487" s="36">
        <f t="shared" si="345"/>
        <v>2018</v>
      </c>
      <c r="L4487" s="36" t="str">
        <f t="shared" si="346"/>
        <v>October</v>
      </c>
      <c r="M4487" s="36">
        <f t="shared" si="347"/>
        <v>42</v>
      </c>
      <c r="N4487" s="36">
        <f t="shared" si="348"/>
        <v>18</v>
      </c>
      <c r="O4487" s="36" t="str">
        <f t="shared" si="349"/>
        <v>201842</v>
      </c>
      <c r="P4487" s="36" t="str">
        <f>CONCATENATE(K4487,MONTH(ExpensesDBTable[[#This Row],[Date]]))</f>
        <v>201810</v>
      </c>
      <c r="Q4487" s="36" t="s">
        <v>554</v>
      </c>
      <c r="R4487" s="36" t="s">
        <v>14</v>
      </c>
      <c r="S4487" s="38">
        <v>20.55</v>
      </c>
      <c r="T4487" s="36" t="s">
        <v>106</v>
      </c>
      <c r="U4487" s="36" t="s">
        <v>3554</v>
      </c>
    </row>
    <row r="4488" spans="10:21" x14ac:dyDescent="0.25">
      <c r="J4488" s="37">
        <v>43391</v>
      </c>
      <c r="K4488" s="36">
        <f t="shared" si="345"/>
        <v>2018</v>
      </c>
      <c r="L4488" s="36" t="str">
        <f t="shared" si="346"/>
        <v>October</v>
      </c>
      <c r="M4488" s="36">
        <f t="shared" si="347"/>
        <v>42</v>
      </c>
      <c r="N4488" s="36">
        <f t="shared" si="348"/>
        <v>18</v>
      </c>
      <c r="O4488" s="36" t="str">
        <f t="shared" si="349"/>
        <v>201842</v>
      </c>
      <c r="P4488" s="36" t="str">
        <f>CONCATENATE(K4488,MONTH(ExpensesDBTable[[#This Row],[Date]]))</f>
        <v>201810</v>
      </c>
      <c r="Q4488" s="36" t="s">
        <v>182</v>
      </c>
      <c r="R4488" s="36" t="s">
        <v>14</v>
      </c>
      <c r="S4488" s="38">
        <v>34.299999999999997</v>
      </c>
      <c r="T4488" s="36" t="s">
        <v>106</v>
      </c>
      <c r="U4488" s="36" t="s">
        <v>3555</v>
      </c>
    </row>
    <row r="4489" spans="10:21" x14ac:dyDescent="0.25">
      <c r="J4489" s="37">
        <v>43393</v>
      </c>
      <c r="K4489" s="36">
        <f t="shared" si="345"/>
        <v>2018</v>
      </c>
      <c r="L4489" s="36" t="str">
        <f t="shared" si="346"/>
        <v>October</v>
      </c>
      <c r="M4489" s="36">
        <f t="shared" si="347"/>
        <v>42</v>
      </c>
      <c r="N4489" s="36">
        <f t="shared" si="348"/>
        <v>20</v>
      </c>
      <c r="O4489" s="36" t="str">
        <f t="shared" si="349"/>
        <v>201842</v>
      </c>
      <c r="P4489" s="36" t="str">
        <f>CONCATENATE(K4489,MONTH(ExpensesDBTable[[#This Row],[Date]]))</f>
        <v>201810</v>
      </c>
      <c r="Q4489" s="36" t="s">
        <v>182</v>
      </c>
      <c r="R4489" s="36" t="s">
        <v>14</v>
      </c>
      <c r="S4489" s="38">
        <v>3.88</v>
      </c>
      <c r="T4489" s="36" t="s">
        <v>100</v>
      </c>
      <c r="U4489" s="36" t="s">
        <v>241</v>
      </c>
    </row>
    <row r="4490" spans="10:21" x14ac:dyDescent="0.25">
      <c r="J4490" s="37">
        <v>43393</v>
      </c>
      <c r="K4490" s="36">
        <f t="shared" si="345"/>
        <v>2018</v>
      </c>
      <c r="L4490" s="36" t="str">
        <f t="shared" si="346"/>
        <v>October</v>
      </c>
      <c r="M4490" s="36">
        <f t="shared" si="347"/>
        <v>42</v>
      </c>
      <c r="N4490" s="36">
        <f t="shared" si="348"/>
        <v>20</v>
      </c>
      <c r="O4490" s="36" t="str">
        <f t="shared" si="349"/>
        <v>201842</v>
      </c>
      <c r="P4490" s="36" t="str">
        <f>CONCATENATE(K4490,MONTH(ExpensesDBTable[[#This Row],[Date]]))</f>
        <v>201810</v>
      </c>
      <c r="Q4490" s="36" t="s">
        <v>128</v>
      </c>
      <c r="R4490" s="36" t="s">
        <v>22</v>
      </c>
      <c r="S4490" s="38">
        <v>10</v>
      </c>
      <c r="T4490" s="36" t="s">
        <v>106</v>
      </c>
      <c r="U4490" s="36" t="s">
        <v>3556</v>
      </c>
    </row>
    <row r="4491" spans="10:21" x14ac:dyDescent="0.25">
      <c r="J4491" s="37">
        <v>43393</v>
      </c>
      <c r="K4491" s="36">
        <f t="shared" ref="K4491:K4554" si="350">YEAR(J4491)</f>
        <v>2018</v>
      </c>
      <c r="L4491" s="36" t="str">
        <f t="shared" ref="L4491:L4554" si="351">TEXT(DATE(1,MONTH(J4491),1),"MMMM")</f>
        <v>October</v>
      </c>
      <c r="M4491" s="36">
        <f t="shared" ref="M4491:M4554" si="352">WEEKNUM(J4491,2)</f>
        <v>42</v>
      </c>
      <c r="N4491" s="36">
        <f t="shared" ref="N4491:N4554" si="353">DAY(J4491)</f>
        <v>20</v>
      </c>
      <c r="O4491" s="36" t="str">
        <f t="shared" ref="O4491:O4554" si="354">CONCATENATE(K4491,M4491)</f>
        <v>201842</v>
      </c>
      <c r="P4491" s="36" t="str">
        <f>CONCATENATE(K4491,MONTH(ExpensesDBTable[[#This Row],[Date]]))</f>
        <v>201810</v>
      </c>
      <c r="Q4491" s="36" t="s">
        <v>182</v>
      </c>
      <c r="R4491" s="36" t="s">
        <v>14</v>
      </c>
      <c r="S4491" s="38">
        <v>33.299999999999997</v>
      </c>
      <c r="T4491" s="36" t="s">
        <v>100</v>
      </c>
      <c r="U4491" s="36" t="s">
        <v>3557</v>
      </c>
    </row>
    <row r="4492" spans="10:21" x14ac:dyDescent="0.25">
      <c r="J4492" s="37">
        <v>43393</v>
      </c>
      <c r="K4492" s="36">
        <f t="shared" si="350"/>
        <v>2018</v>
      </c>
      <c r="L4492" s="36" t="str">
        <f t="shared" si="351"/>
        <v>October</v>
      </c>
      <c r="M4492" s="36">
        <f t="shared" si="352"/>
        <v>42</v>
      </c>
      <c r="N4492" s="36">
        <f t="shared" si="353"/>
        <v>20</v>
      </c>
      <c r="O4492" s="36" t="str">
        <f t="shared" si="354"/>
        <v>201842</v>
      </c>
      <c r="P4492" s="36" t="str">
        <f>CONCATENATE(K4492,MONTH(ExpensesDBTable[[#This Row],[Date]]))</f>
        <v>201810</v>
      </c>
      <c r="Q4492" s="36" t="s">
        <v>182</v>
      </c>
      <c r="R4492" s="36" t="s">
        <v>14</v>
      </c>
      <c r="S4492" s="38">
        <v>4.4000000000000004</v>
      </c>
      <c r="T4492" s="36" t="s">
        <v>100</v>
      </c>
      <c r="U4492" s="36" t="s">
        <v>2670</v>
      </c>
    </row>
    <row r="4493" spans="10:21" x14ac:dyDescent="0.25">
      <c r="J4493" s="37">
        <v>43393</v>
      </c>
      <c r="K4493" s="36">
        <f t="shared" si="350"/>
        <v>2018</v>
      </c>
      <c r="L4493" s="36" t="str">
        <f t="shared" si="351"/>
        <v>October</v>
      </c>
      <c r="M4493" s="36">
        <f t="shared" si="352"/>
        <v>42</v>
      </c>
      <c r="N4493" s="36">
        <f t="shared" si="353"/>
        <v>20</v>
      </c>
      <c r="O4493" s="36" t="str">
        <f t="shared" si="354"/>
        <v>201842</v>
      </c>
      <c r="P4493" s="36" t="str">
        <f>CONCATENATE(K4493,MONTH(ExpensesDBTable[[#This Row],[Date]]))</f>
        <v>201810</v>
      </c>
      <c r="Q4493" s="36" t="s">
        <v>182</v>
      </c>
      <c r="R4493" s="36" t="s">
        <v>14</v>
      </c>
      <c r="S4493" s="38">
        <v>26</v>
      </c>
      <c r="T4493" s="36" t="s">
        <v>106</v>
      </c>
      <c r="U4493" s="36" t="s">
        <v>3558</v>
      </c>
    </row>
    <row r="4494" spans="10:21" x14ac:dyDescent="0.25">
      <c r="J4494" s="37">
        <v>43393</v>
      </c>
      <c r="K4494" s="36">
        <f t="shared" si="350"/>
        <v>2018</v>
      </c>
      <c r="L4494" s="36" t="str">
        <f t="shared" si="351"/>
        <v>October</v>
      </c>
      <c r="M4494" s="36">
        <f t="shared" si="352"/>
        <v>42</v>
      </c>
      <c r="N4494" s="36">
        <f t="shared" si="353"/>
        <v>20</v>
      </c>
      <c r="O4494" s="36" t="str">
        <f t="shared" si="354"/>
        <v>201842</v>
      </c>
      <c r="P4494" s="36" t="str">
        <f>CONCATENATE(K4494,MONTH(ExpensesDBTable[[#This Row],[Date]]))</f>
        <v>201810</v>
      </c>
      <c r="Q4494" s="36" t="s">
        <v>119</v>
      </c>
      <c r="R4494" s="36" t="s">
        <v>14</v>
      </c>
      <c r="S4494" s="38">
        <v>19.920000000000002</v>
      </c>
      <c r="T4494" s="36" t="s">
        <v>100</v>
      </c>
      <c r="U4494" s="36" t="s">
        <v>3559</v>
      </c>
    </row>
    <row r="4495" spans="10:21" x14ac:dyDescent="0.25">
      <c r="J4495" s="37">
        <v>43393</v>
      </c>
      <c r="K4495" s="36">
        <f t="shared" si="350"/>
        <v>2018</v>
      </c>
      <c r="L4495" s="36" t="str">
        <f t="shared" si="351"/>
        <v>October</v>
      </c>
      <c r="M4495" s="36">
        <f t="shared" si="352"/>
        <v>42</v>
      </c>
      <c r="N4495" s="36">
        <f t="shared" si="353"/>
        <v>20</v>
      </c>
      <c r="O4495" s="36" t="str">
        <f t="shared" si="354"/>
        <v>201842</v>
      </c>
      <c r="P4495" s="36" t="str">
        <f>CONCATENATE(K4495,MONTH(ExpensesDBTable[[#This Row],[Date]]))</f>
        <v>201810</v>
      </c>
      <c r="Q4495" s="36" t="s">
        <v>182</v>
      </c>
      <c r="R4495" s="36" t="s">
        <v>14</v>
      </c>
      <c r="S4495" s="38">
        <v>68.8</v>
      </c>
      <c r="T4495" s="36" t="s">
        <v>106</v>
      </c>
      <c r="U4495" s="36" t="s">
        <v>3560</v>
      </c>
    </row>
    <row r="4496" spans="10:21" x14ac:dyDescent="0.25">
      <c r="J4496" s="37">
        <v>43393</v>
      </c>
      <c r="K4496" s="36">
        <f t="shared" si="350"/>
        <v>2018</v>
      </c>
      <c r="L4496" s="36" t="str">
        <f t="shared" si="351"/>
        <v>October</v>
      </c>
      <c r="M4496" s="36">
        <f t="shared" si="352"/>
        <v>42</v>
      </c>
      <c r="N4496" s="36">
        <f t="shared" si="353"/>
        <v>20</v>
      </c>
      <c r="O4496" s="36" t="str">
        <f t="shared" si="354"/>
        <v>201842</v>
      </c>
      <c r="P4496" s="36" t="str">
        <f>CONCATENATE(K4496,MONTH(ExpensesDBTable[[#This Row],[Date]]))</f>
        <v>201810</v>
      </c>
      <c r="Q4496" s="36" t="s">
        <v>182</v>
      </c>
      <c r="R4496" s="36" t="s">
        <v>17</v>
      </c>
      <c r="S4496" s="38">
        <v>6</v>
      </c>
      <c r="T4496" s="36" t="s">
        <v>106</v>
      </c>
      <c r="U4496" s="36" t="s">
        <v>1681</v>
      </c>
    </row>
    <row r="4497" spans="10:21" x14ac:dyDescent="0.25">
      <c r="J4497" s="37">
        <v>43393</v>
      </c>
      <c r="K4497" s="36">
        <f t="shared" si="350"/>
        <v>2018</v>
      </c>
      <c r="L4497" s="36" t="str">
        <f t="shared" si="351"/>
        <v>October</v>
      </c>
      <c r="M4497" s="36">
        <f t="shared" si="352"/>
        <v>42</v>
      </c>
      <c r="N4497" s="36">
        <f t="shared" si="353"/>
        <v>20</v>
      </c>
      <c r="O4497" s="36" t="str">
        <f t="shared" si="354"/>
        <v>201842</v>
      </c>
      <c r="P4497" s="36" t="str">
        <f>CONCATENATE(K4497,MONTH(ExpensesDBTable[[#This Row],[Date]]))</f>
        <v>201810</v>
      </c>
      <c r="Q4497" s="36" t="s">
        <v>199</v>
      </c>
      <c r="R4497" s="36" t="s">
        <v>14</v>
      </c>
      <c r="S4497" s="38">
        <v>44.1</v>
      </c>
      <c r="T4497" s="36" t="s">
        <v>100</v>
      </c>
      <c r="U4497" s="36" t="s">
        <v>1555</v>
      </c>
    </row>
    <row r="4498" spans="10:21" x14ac:dyDescent="0.25">
      <c r="J4498" s="37">
        <v>43393</v>
      </c>
      <c r="K4498" s="36">
        <f t="shared" si="350"/>
        <v>2018</v>
      </c>
      <c r="L4498" s="36" t="str">
        <f t="shared" si="351"/>
        <v>October</v>
      </c>
      <c r="M4498" s="36">
        <f t="shared" si="352"/>
        <v>42</v>
      </c>
      <c r="N4498" s="36">
        <f t="shared" si="353"/>
        <v>20</v>
      </c>
      <c r="O4498" s="36" t="str">
        <f t="shared" si="354"/>
        <v>201842</v>
      </c>
      <c r="P4498" s="36" t="str">
        <f>CONCATENATE(K4498,MONTH(ExpensesDBTable[[#This Row],[Date]]))</f>
        <v>201810</v>
      </c>
      <c r="Q4498" s="36" t="s">
        <v>182</v>
      </c>
      <c r="R4498" s="36" t="s">
        <v>14</v>
      </c>
      <c r="S4498" s="38">
        <v>9.6999999999999993</v>
      </c>
      <c r="T4498" s="36" t="s">
        <v>100</v>
      </c>
      <c r="U4498" s="36" t="s">
        <v>3561</v>
      </c>
    </row>
    <row r="4499" spans="10:21" x14ac:dyDescent="0.25">
      <c r="J4499" s="37">
        <v>43393</v>
      </c>
      <c r="K4499" s="36">
        <f t="shared" si="350"/>
        <v>2018</v>
      </c>
      <c r="L4499" s="36" t="str">
        <f t="shared" si="351"/>
        <v>October</v>
      </c>
      <c r="M4499" s="36">
        <f t="shared" si="352"/>
        <v>42</v>
      </c>
      <c r="N4499" s="36">
        <f t="shared" si="353"/>
        <v>20</v>
      </c>
      <c r="O4499" s="36" t="str">
        <f t="shared" si="354"/>
        <v>201842</v>
      </c>
      <c r="P4499" s="36" t="str">
        <f>CONCATENATE(K4499,MONTH(ExpensesDBTable[[#This Row],[Date]]))</f>
        <v>201810</v>
      </c>
      <c r="Q4499" s="36" t="s">
        <v>182</v>
      </c>
      <c r="R4499" s="36" t="s">
        <v>26</v>
      </c>
      <c r="S4499" s="38">
        <v>107.12</v>
      </c>
      <c r="T4499" s="36" t="s">
        <v>106</v>
      </c>
      <c r="U4499" s="36" t="s">
        <v>3562</v>
      </c>
    </row>
    <row r="4500" spans="10:21" x14ac:dyDescent="0.25">
      <c r="J4500" s="37">
        <v>43394</v>
      </c>
      <c r="K4500" s="36">
        <f t="shared" si="350"/>
        <v>2018</v>
      </c>
      <c r="L4500" s="36" t="str">
        <f t="shared" si="351"/>
        <v>October</v>
      </c>
      <c r="M4500" s="36">
        <f t="shared" si="352"/>
        <v>42</v>
      </c>
      <c r="N4500" s="36">
        <f t="shared" si="353"/>
        <v>21</v>
      </c>
      <c r="O4500" s="36" t="str">
        <f t="shared" si="354"/>
        <v>201842</v>
      </c>
      <c r="P4500" s="36" t="str">
        <f>CONCATENATE(K4500,MONTH(ExpensesDBTable[[#This Row],[Date]]))</f>
        <v>201810</v>
      </c>
      <c r="Q4500" s="36" t="s">
        <v>1238</v>
      </c>
      <c r="R4500" s="36" t="s">
        <v>22</v>
      </c>
      <c r="S4500" s="38">
        <v>57.18</v>
      </c>
      <c r="T4500" s="36" t="s">
        <v>106</v>
      </c>
      <c r="U4500" s="36" t="s">
        <v>3563</v>
      </c>
    </row>
    <row r="4501" spans="10:21" x14ac:dyDescent="0.25">
      <c r="J4501" s="37">
        <v>43394</v>
      </c>
      <c r="K4501" s="36">
        <f t="shared" si="350"/>
        <v>2018</v>
      </c>
      <c r="L4501" s="36" t="str">
        <f t="shared" si="351"/>
        <v>October</v>
      </c>
      <c r="M4501" s="36">
        <f t="shared" si="352"/>
        <v>42</v>
      </c>
      <c r="N4501" s="36">
        <f t="shared" si="353"/>
        <v>21</v>
      </c>
      <c r="O4501" s="36" t="str">
        <f t="shared" si="354"/>
        <v>201842</v>
      </c>
      <c r="P4501" s="36" t="str">
        <f>CONCATENATE(K4501,MONTH(ExpensesDBTable[[#This Row],[Date]]))</f>
        <v>201810</v>
      </c>
      <c r="Q4501" s="36" t="s">
        <v>182</v>
      </c>
      <c r="R4501" s="36" t="s">
        <v>19</v>
      </c>
      <c r="S4501" s="38">
        <v>66.5</v>
      </c>
      <c r="T4501" s="36" t="s">
        <v>106</v>
      </c>
      <c r="U4501" s="36" t="s">
        <v>3564</v>
      </c>
    </row>
    <row r="4502" spans="10:21" x14ac:dyDescent="0.25">
      <c r="J4502" s="37">
        <v>43394</v>
      </c>
      <c r="K4502" s="36">
        <f t="shared" si="350"/>
        <v>2018</v>
      </c>
      <c r="L4502" s="36" t="str">
        <f t="shared" si="351"/>
        <v>October</v>
      </c>
      <c r="M4502" s="36">
        <f t="shared" si="352"/>
        <v>42</v>
      </c>
      <c r="N4502" s="36">
        <f t="shared" si="353"/>
        <v>21</v>
      </c>
      <c r="O4502" s="36" t="str">
        <f t="shared" si="354"/>
        <v>201842</v>
      </c>
      <c r="P4502" s="36" t="str">
        <f>CONCATENATE(K4502,MONTH(ExpensesDBTable[[#This Row],[Date]]))</f>
        <v>201810</v>
      </c>
      <c r="Q4502" s="36" t="s">
        <v>108</v>
      </c>
      <c r="R4502" s="36" t="s">
        <v>14</v>
      </c>
      <c r="S4502" s="38">
        <v>16.149999999999999</v>
      </c>
      <c r="T4502" s="36" t="s">
        <v>100</v>
      </c>
      <c r="U4502" s="36" t="s">
        <v>3565</v>
      </c>
    </row>
    <row r="4503" spans="10:21" x14ac:dyDescent="0.25">
      <c r="J4503" s="37">
        <v>43394</v>
      </c>
      <c r="K4503" s="36">
        <f t="shared" si="350"/>
        <v>2018</v>
      </c>
      <c r="L4503" s="36" t="str">
        <f t="shared" si="351"/>
        <v>October</v>
      </c>
      <c r="M4503" s="36">
        <f t="shared" si="352"/>
        <v>42</v>
      </c>
      <c r="N4503" s="36">
        <f t="shared" si="353"/>
        <v>21</v>
      </c>
      <c r="O4503" s="36" t="str">
        <f t="shared" si="354"/>
        <v>201842</v>
      </c>
      <c r="P4503" s="36" t="str">
        <f>CONCATENATE(K4503,MONTH(ExpensesDBTable[[#This Row],[Date]]))</f>
        <v>201810</v>
      </c>
      <c r="Q4503" s="36" t="s">
        <v>122</v>
      </c>
      <c r="R4503" s="36" t="s">
        <v>11</v>
      </c>
      <c r="S4503" s="38">
        <v>35</v>
      </c>
      <c r="T4503" s="36" t="s">
        <v>106</v>
      </c>
      <c r="U4503" s="36" t="s">
        <v>3566</v>
      </c>
    </row>
    <row r="4504" spans="10:21" x14ac:dyDescent="0.25">
      <c r="J4504" s="37">
        <v>43395</v>
      </c>
      <c r="K4504" s="36">
        <f t="shared" si="350"/>
        <v>2018</v>
      </c>
      <c r="L4504" s="36" t="str">
        <f t="shared" si="351"/>
        <v>October</v>
      </c>
      <c r="M4504" s="36">
        <f t="shared" si="352"/>
        <v>43</v>
      </c>
      <c r="N4504" s="36">
        <f t="shared" si="353"/>
        <v>22</v>
      </c>
      <c r="O4504" s="36" t="str">
        <f t="shared" si="354"/>
        <v>201843</v>
      </c>
      <c r="P4504" s="36" t="str">
        <f>CONCATENATE(K4504,MONTH(ExpensesDBTable[[#This Row],[Date]]))</f>
        <v>201810</v>
      </c>
      <c r="Q4504" s="36" t="s">
        <v>145</v>
      </c>
      <c r="R4504" s="36" t="s">
        <v>23</v>
      </c>
      <c r="S4504" s="38">
        <v>316.33</v>
      </c>
      <c r="T4504" s="36" t="s">
        <v>106</v>
      </c>
      <c r="U4504" s="36" t="s">
        <v>1590</v>
      </c>
    </row>
    <row r="4505" spans="10:21" x14ac:dyDescent="0.25">
      <c r="J4505" s="37">
        <v>43395</v>
      </c>
      <c r="K4505" s="36">
        <f t="shared" si="350"/>
        <v>2018</v>
      </c>
      <c r="L4505" s="36" t="str">
        <f t="shared" si="351"/>
        <v>October</v>
      </c>
      <c r="M4505" s="36">
        <f t="shared" si="352"/>
        <v>43</v>
      </c>
      <c r="N4505" s="36">
        <f t="shared" si="353"/>
        <v>22</v>
      </c>
      <c r="O4505" s="36" t="str">
        <f t="shared" si="354"/>
        <v>201843</v>
      </c>
      <c r="P4505" s="36" t="str">
        <f>CONCATENATE(K4505,MONTH(ExpensesDBTable[[#This Row],[Date]]))</f>
        <v>201810</v>
      </c>
      <c r="Q4505" s="36" t="s">
        <v>1051</v>
      </c>
      <c r="R4505" s="36" t="s">
        <v>14</v>
      </c>
      <c r="S4505" s="38">
        <v>18.86</v>
      </c>
      <c r="T4505" s="36" t="s">
        <v>100</v>
      </c>
      <c r="U4505" s="36" t="s">
        <v>3567</v>
      </c>
    </row>
    <row r="4506" spans="10:21" x14ac:dyDescent="0.25">
      <c r="J4506" s="37">
        <v>43395</v>
      </c>
      <c r="K4506" s="36">
        <f t="shared" si="350"/>
        <v>2018</v>
      </c>
      <c r="L4506" s="36" t="str">
        <f t="shared" si="351"/>
        <v>October</v>
      </c>
      <c r="M4506" s="36">
        <f t="shared" si="352"/>
        <v>43</v>
      </c>
      <c r="N4506" s="36">
        <f t="shared" si="353"/>
        <v>22</v>
      </c>
      <c r="O4506" s="36" t="str">
        <f t="shared" si="354"/>
        <v>201843</v>
      </c>
      <c r="P4506" s="36" t="str">
        <f>CONCATENATE(K4506,MONTH(ExpensesDBTable[[#This Row],[Date]]))</f>
        <v>201810</v>
      </c>
      <c r="Q4506" s="36" t="s">
        <v>119</v>
      </c>
      <c r="R4506" s="36" t="s">
        <v>14</v>
      </c>
      <c r="S4506" s="38">
        <v>24.06</v>
      </c>
      <c r="T4506" s="36" t="s">
        <v>100</v>
      </c>
      <c r="U4506" s="36" t="s">
        <v>3568</v>
      </c>
    </row>
    <row r="4507" spans="10:21" x14ac:dyDescent="0.25">
      <c r="J4507" s="37">
        <v>43395</v>
      </c>
      <c r="K4507" s="36">
        <f t="shared" si="350"/>
        <v>2018</v>
      </c>
      <c r="L4507" s="36" t="str">
        <f t="shared" si="351"/>
        <v>October</v>
      </c>
      <c r="M4507" s="36">
        <f t="shared" si="352"/>
        <v>43</v>
      </c>
      <c r="N4507" s="36">
        <f t="shared" si="353"/>
        <v>22</v>
      </c>
      <c r="O4507" s="36" t="str">
        <f t="shared" si="354"/>
        <v>201843</v>
      </c>
      <c r="P4507" s="36" t="str">
        <f>CONCATENATE(K4507,MONTH(ExpensesDBTable[[#This Row],[Date]]))</f>
        <v>201810</v>
      </c>
      <c r="Q4507" s="36" t="s">
        <v>182</v>
      </c>
      <c r="R4507" s="36" t="s">
        <v>14</v>
      </c>
      <c r="S4507" s="38">
        <v>7</v>
      </c>
      <c r="T4507" s="36" t="s">
        <v>100</v>
      </c>
      <c r="U4507" s="36" t="s">
        <v>3569</v>
      </c>
    </row>
    <row r="4508" spans="10:21" x14ac:dyDescent="0.25">
      <c r="J4508" s="37">
        <v>43395</v>
      </c>
      <c r="K4508" s="36">
        <f t="shared" si="350"/>
        <v>2018</v>
      </c>
      <c r="L4508" s="36" t="str">
        <f t="shared" si="351"/>
        <v>October</v>
      </c>
      <c r="M4508" s="36">
        <f t="shared" si="352"/>
        <v>43</v>
      </c>
      <c r="N4508" s="36">
        <f t="shared" si="353"/>
        <v>22</v>
      </c>
      <c r="O4508" s="36" t="str">
        <f t="shared" si="354"/>
        <v>201843</v>
      </c>
      <c r="P4508" s="36" t="str">
        <f>CONCATENATE(K4508,MONTH(ExpensesDBTable[[#This Row],[Date]]))</f>
        <v>201810</v>
      </c>
      <c r="Q4508" s="36" t="s">
        <v>108</v>
      </c>
      <c r="R4508" s="36" t="s">
        <v>14</v>
      </c>
      <c r="S4508" s="38">
        <v>14.57</v>
      </c>
      <c r="T4508" s="36" t="s">
        <v>100</v>
      </c>
      <c r="U4508" s="36" t="s">
        <v>3570</v>
      </c>
    </row>
    <row r="4509" spans="10:21" x14ac:dyDescent="0.25">
      <c r="J4509" s="37">
        <v>43395</v>
      </c>
      <c r="K4509" s="36">
        <f t="shared" si="350"/>
        <v>2018</v>
      </c>
      <c r="L4509" s="36" t="str">
        <f t="shared" si="351"/>
        <v>October</v>
      </c>
      <c r="M4509" s="36">
        <f t="shared" si="352"/>
        <v>43</v>
      </c>
      <c r="N4509" s="36">
        <f t="shared" si="353"/>
        <v>22</v>
      </c>
      <c r="O4509" s="36" t="str">
        <f t="shared" si="354"/>
        <v>201843</v>
      </c>
      <c r="P4509" s="36" t="str">
        <f>CONCATENATE(K4509,MONTH(ExpensesDBTable[[#This Row],[Date]]))</f>
        <v>201810</v>
      </c>
      <c r="Q4509" s="36" t="s">
        <v>182</v>
      </c>
      <c r="R4509" s="36" t="s">
        <v>14</v>
      </c>
      <c r="S4509" s="38">
        <v>20</v>
      </c>
      <c r="T4509" s="36" t="s">
        <v>100</v>
      </c>
      <c r="U4509" s="36" t="s">
        <v>3535</v>
      </c>
    </row>
    <row r="4510" spans="10:21" x14ac:dyDescent="0.25">
      <c r="J4510" s="37">
        <v>43395</v>
      </c>
      <c r="K4510" s="36">
        <f t="shared" si="350"/>
        <v>2018</v>
      </c>
      <c r="L4510" s="36" t="str">
        <f t="shared" si="351"/>
        <v>October</v>
      </c>
      <c r="M4510" s="36">
        <f t="shared" si="352"/>
        <v>43</v>
      </c>
      <c r="N4510" s="36">
        <f t="shared" si="353"/>
        <v>22</v>
      </c>
      <c r="O4510" s="36" t="str">
        <f t="shared" si="354"/>
        <v>201843</v>
      </c>
      <c r="P4510" s="36" t="str">
        <f>CONCATENATE(K4510,MONTH(ExpensesDBTable[[#This Row],[Date]]))</f>
        <v>201810</v>
      </c>
      <c r="Q4510" s="36" t="s">
        <v>130</v>
      </c>
      <c r="R4510" s="36" t="s">
        <v>14</v>
      </c>
      <c r="S4510" s="38">
        <v>6</v>
      </c>
      <c r="T4510" s="36" t="s">
        <v>100</v>
      </c>
      <c r="U4510" s="36" t="s">
        <v>3152</v>
      </c>
    </row>
    <row r="4511" spans="10:21" x14ac:dyDescent="0.25">
      <c r="J4511" s="37">
        <v>43395</v>
      </c>
      <c r="K4511" s="36">
        <f t="shared" si="350"/>
        <v>2018</v>
      </c>
      <c r="L4511" s="36" t="str">
        <f t="shared" si="351"/>
        <v>October</v>
      </c>
      <c r="M4511" s="36">
        <f t="shared" si="352"/>
        <v>43</v>
      </c>
      <c r="N4511" s="36">
        <f t="shared" si="353"/>
        <v>22</v>
      </c>
      <c r="O4511" s="36" t="str">
        <f t="shared" si="354"/>
        <v>201843</v>
      </c>
      <c r="P4511" s="36" t="str">
        <f>CONCATENATE(K4511,MONTH(ExpensesDBTable[[#This Row],[Date]]))</f>
        <v>201810</v>
      </c>
      <c r="Q4511" s="36" t="s">
        <v>3379</v>
      </c>
      <c r="R4511" s="36" t="s">
        <v>29</v>
      </c>
      <c r="S4511" s="38">
        <v>1081</v>
      </c>
      <c r="T4511" s="36" t="s">
        <v>106</v>
      </c>
      <c r="U4511" t="s">
        <v>3571</v>
      </c>
    </row>
    <row r="4512" spans="10:21" x14ac:dyDescent="0.25">
      <c r="J4512" s="37">
        <v>43396</v>
      </c>
      <c r="K4512" s="36">
        <f t="shared" si="350"/>
        <v>2018</v>
      </c>
      <c r="L4512" s="36" t="str">
        <f t="shared" si="351"/>
        <v>October</v>
      </c>
      <c r="M4512" s="36">
        <f t="shared" si="352"/>
        <v>43</v>
      </c>
      <c r="N4512" s="36">
        <f t="shared" si="353"/>
        <v>23</v>
      </c>
      <c r="O4512" s="36" t="str">
        <f t="shared" si="354"/>
        <v>201843</v>
      </c>
      <c r="P4512" s="36" t="str">
        <f>CONCATENATE(K4512,MONTH(ExpensesDBTable[[#This Row],[Date]]))</f>
        <v>201810</v>
      </c>
      <c r="Q4512" s="36" t="s">
        <v>1476</v>
      </c>
      <c r="R4512" s="36" t="s">
        <v>23</v>
      </c>
      <c r="S4512" s="38">
        <v>14</v>
      </c>
      <c r="T4512" s="36" t="s">
        <v>106</v>
      </c>
      <c r="U4512" s="36" t="s">
        <v>1476</v>
      </c>
    </row>
    <row r="4513" spans="10:21" x14ac:dyDescent="0.25">
      <c r="J4513" s="37">
        <v>43396</v>
      </c>
      <c r="K4513" s="36">
        <f t="shared" si="350"/>
        <v>2018</v>
      </c>
      <c r="L4513" s="36" t="str">
        <f t="shared" si="351"/>
        <v>October</v>
      </c>
      <c r="M4513" s="36">
        <f t="shared" si="352"/>
        <v>43</v>
      </c>
      <c r="N4513" s="36">
        <f t="shared" si="353"/>
        <v>23</v>
      </c>
      <c r="O4513" s="36" t="str">
        <f t="shared" si="354"/>
        <v>201843</v>
      </c>
      <c r="P4513" s="36" t="str">
        <f>CONCATENATE(K4513,MONTH(ExpensesDBTable[[#This Row],[Date]]))</f>
        <v>201810</v>
      </c>
      <c r="Q4513" s="36" t="s">
        <v>620</v>
      </c>
      <c r="R4513" s="36" t="s">
        <v>16</v>
      </c>
      <c r="S4513" s="38">
        <v>63.5</v>
      </c>
      <c r="T4513" s="36" t="s">
        <v>106</v>
      </c>
      <c r="U4513" s="36" t="s">
        <v>3572</v>
      </c>
    </row>
    <row r="4514" spans="10:21" x14ac:dyDescent="0.25">
      <c r="J4514" s="37">
        <v>43396</v>
      </c>
      <c r="K4514" s="36">
        <f t="shared" si="350"/>
        <v>2018</v>
      </c>
      <c r="L4514" s="36" t="str">
        <f t="shared" si="351"/>
        <v>October</v>
      </c>
      <c r="M4514" s="36">
        <f t="shared" si="352"/>
        <v>43</v>
      </c>
      <c r="N4514" s="36">
        <f t="shared" si="353"/>
        <v>23</v>
      </c>
      <c r="O4514" s="36" t="str">
        <f t="shared" si="354"/>
        <v>201843</v>
      </c>
      <c r="P4514" s="36" t="str">
        <f>CONCATENATE(K4514,MONTH(ExpensesDBTable[[#This Row],[Date]]))</f>
        <v>201810</v>
      </c>
      <c r="Q4514" s="36" t="s">
        <v>182</v>
      </c>
      <c r="R4514" s="36" t="s">
        <v>16</v>
      </c>
      <c r="S4514" s="38">
        <v>74</v>
      </c>
      <c r="T4514" s="36" t="s">
        <v>106</v>
      </c>
      <c r="U4514" s="36" t="s">
        <v>3573</v>
      </c>
    </row>
    <row r="4515" spans="10:21" x14ac:dyDescent="0.25">
      <c r="J4515" s="37">
        <v>43396</v>
      </c>
      <c r="K4515" s="36">
        <f t="shared" si="350"/>
        <v>2018</v>
      </c>
      <c r="L4515" s="36" t="str">
        <f t="shared" si="351"/>
        <v>October</v>
      </c>
      <c r="M4515" s="36">
        <f t="shared" si="352"/>
        <v>43</v>
      </c>
      <c r="N4515" s="36">
        <f t="shared" si="353"/>
        <v>23</v>
      </c>
      <c r="O4515" s="36" t="str">
        <f t="shared" si="354"/>
        <v>201843</v>
      </c>
      <c r="P4515" s="36" t="str">
        <f>CONCATENATE(K4515,MONTH(ExpensesDBTable[[#This Row],[Date]]))</f>
        <v>201810</v>
      </c>
      <c r="Q4515" s="36" t="s">
        <v>554</v>
      </c>
      <c r="R4515" s="36" t="s">
        <v>19</v>
      </c>
      <c r="S4515" s="38">
        <v>28.95</v>
      </c>
      <c r="T4515" s="36" t="s">
        <v>106</v>
      </c>
      <c r="U4515" s="36" t="s">
        <v>3574</v>
      </c>
    </row>
    <row r="4516" spans="10:21" x14ac:dyDescent="0.25">
      <c r="J4516" s="37">
        <v>43396</v>
      </c>
      <c r="K4516" s="36">
        <f t="shared" si="350"/>
        <v>2018</v>
      </c>
      <c r="L4516" s="36" t="str">
        <f t="shared" si="351"/>
        <v>October</v>
      </c>
      <c r="M4516" s="36">
        <f t="shared" si="352"/>
        <v>43</v>
      </c>
      <c r="N4516" s="36">
        <f t="shared" si="353"/>
        <v>23</v>
      </c>
      <c r="O4516" s="36" t="str">
        <f t="shared" si="354"/>
        <v>201843</v>
      </c>
      <c r="P4516" s="36" t="str">
        <f>CONCATENATE(K4516,MONTH(ExpensesDBTable[[#This Row],[Date]]))</f>
        <v>201810</v>
      </c>
      <c r="Q4516" s="36" t="s">
        <v>2470</v>
      </c>
      <c r="R4516" s="36" t="s">
        <v>26</v>
      </c>
      <c r="S4516" s="38">
        <v>5.49</v>
      </c>
      <c r="T4516" s="36" t="s">
        <v>106</v>
      </c>
      <c r="U4516" s="36" t="s">
        <v>3575</v>
      </c>
    </row>
    <row r="4517" spans="10:21" x14ac:dyDescent="0.25">
      <c r="J4517" s="37">
        <v>43396</v>
      </c>
      <c r="K4517" s="36">
        <f t="shared" si="350"/>
        <v>2018</v>
      </c>
      <c r="L4517" s="36" t="str">
        <f t="shared" si="351"/>
        <v>October</v>
      </c>
      <c r="M4517" s="36">
        <f t="shared" si="352"/>
        <v>43</v>
      </c>
      <c r="N4517" s="36">
        <f t="shared" si="353"/>
        <v>23</v>
      </c>
      <c r="O4517" s="36" t="str">
        <f t="shared" si="354"/>
        <v>201843</v>
      </c>
      <c r="P4517" s="36" t="str">
        <f>CONCATENATE(K4517,MONTH(ExpensesDBTable[[#This Row],[Date]]))</f>
        <v>201810</v>
      </c>
      <c r="Q4517" s="36" t="s">
        <v>182</v>
      </c>
      <c r="R4517" s="36" t="s">
        <v>25</v>
      </c>
      <c r="S4517" s="38">
        <v>7.08</v>
      </c>
      <c r="T4517" s="36" t="s">
        <v>106</v>
      </c>
      <c r="U4517" s="36" t="s">
        <v>3576</v>
      </c>
    </row>
    <row r="4518" spans="10:21" x14ac:dyDescent="0.25">
      <c r="J4518" s="37">
        <v>43396</v>
      </c>
      <c r="K4518" s="36">
        <f t="shared" si="350"/>
        <v>2018</v>
      </c>
      <c r="L4518" s="36" t="str">
        <f t="shared" si="351"/>
        <v>October</v>
      </c>
      <c r="M4518" s="36">
        <f t="shared" si="352"/>
        <v>43</v>
      </c>
      <c r="N4518" s="36">
        <f t="shared" si="353"/>
        <v>23</v>
      </c>
      <c r="O4518" s="36" t="str">
        <f t="shared" si="354"/>
        <v>201843</v>
      </c>
      <c r="P4518" s="36" t="str">
        <f>CONCATENATE(K4518,MONTH(ExpensesDBTable[[#This Row],[Date]]))</f>
        <v>201810</v>
      </c>
      <c r="Q4518" s="36" t="s">
        <v>3577</v>
      </c>
      <c r="R4518" s="36" t="s">
        <v>22</v>
      </c>
      <c r="S4518" s="38">
        <v>399.92</v>
      </c>
      <c r="T4518" s="36" t="s">
        <v>106</v>
      </c>
      <c r="U4518" s="36" t="s">
        <v>3578</v>
      </c>
    </row>
    <row r="4519" spans="10:21" x14ac:dyDescent="0.25">
      <c r="J4519" s="37">
        <v>43396</v>
      </c>
      <c r="K4519" s="36">
        <f t="shared" si="350"/>
        <v>2018</v>
      </c>
      <c r="L4519" s="36" t="str">
        <f t="shared" si="351"/>
        <v>October</v>
      </c>
      <c r="M4519" s="36">
        <f t="shared" si="352"/>
        <v>43</v>
      </c>
      <c r="N4519" s="36">
        <f t="shared" si="353"/>
        <v>23</v>
      </c>
      <c r="O4519" s="36" t="str">
        <f t="shared" si="354"/>
        <v>201843</v>
      </c>
      <c r="P4519" s="36" t="str">
        <f>CONCATENATE(K4519,MONTH(ExpensesDBTable[[#This Row],[Date]]))</f>
        <v>201810</v>
      </c>
      <c r="Q4519" s="36" t="s">
        <v>3579</v>
      </c>
      <c r="R4519" s="36" t="s">
        <v>19</v>
      </c>
      <c r="S4519" s="38">
        <v>231.81</v>
      </c>
      <c r="T4519" s="36" t="s">
        <v>106</v>
      </c>
      <c r="U4519" s="36" t="s">
        <v>3580</v>
      </c>
    </row>
    <row r="4520" spans="10:21" x14ac:dyDescent="0.25">
      <c r="J4520" s="37">
        <v>43396</v>
      </c>
      <c r="K4520" s="36">
        <f t="shared" si="350"/>
        <v>2018</v>
      </c>
      <c r="L4520" s="36" t="str">
        <f t="shared" si="351"/>
        <v>October</v>
      </c>
      <c r="M4520" s="36">
        <f t="shared" si="352"/>
        <v>43</v>
      </c>
      <c r="N4520" s="36">
        <f t="shared" si="353"/>
        <v>23</v>
      </c>
      <c r="O4520" s="36" t="str">
        <f t="shared" si="354"/>
        <v>201843</v>
      </c>
      <c r="P4520" s="36" t="str">
        <f>CONCATENATE(K4520,MONTH(ExpensesDBTable[[#This Row],[Date]]))</f>
        <v>201810</v>
      </c>
      <c r="Q4520" s="36" t="s">
        <v>108</v>
      </c>
      <c r="R4520" s="36" t="s">
        <v>14</v>
      </c>
      <c r="S4520" s="38">
        <v>9.5</v>
      </c>
      <c r="T4520" s="36" t="s">
        <v>100</v>
      </c>
      <c r="U4520" s="36" t="s">
        <v>3581</v>
      </c>
    </row>
    <row r="4521" spans="10:21" x14ac:dyDescent="0.25">
      <c r="J4521" s="37">
        <v>43396</v>
      </c>
      <c r="K4521" s="36">
        <f t="shared" si="350"/>
        <v>2018</v>
      </c>
      <c r="L4521" s="36" t="str">
        <f t="shared" si="351"/>
        <v>October</v>
      </c>
      <c r="M4521" s="36">
        <f t="shared" si="352"/>
        <v>43</v>
      </c>
      <c r="N4521" s="36">
        <f t="shared" si="353"/>
        <v>23</v>
      </c>
      <c r="O4521" s="36" t="str">
        <f t="shared" si="354"/>
        <v>201843</v>
      </c>
      <c r="P4521" s="36" t="str">
        <f>CONCATENATE(K4521,MONTH(ExpensesDBTable[[#This Row],[Date]]))</f>
        <v>201810</v>
      </c>
      <c r="Q4521" s="36" t="s">
        <v>122</v>
      </c>
      <c r="R4521" s="36" t="s">
        <v>11</v>
      </c>
      <c r="S4521" s="38">
        <v>25</v>
      </c>
      <c r="T4521" s="36" t="s">
        <v>106</v>
      </c>
      <c r="U4521" s="36" t="s">
        <v>3582</v>
      </c>
    </row>
    <row r="4522" spans="10:21" x14ac:dyDescent="0.25">
      <c r="J4522" s="37">
        <v>43397</v>
      </c>
      <c r="K4522" s="36">
        <f t="shared" si="350"/>
        <v>2018</v>
      </c>
      <c r="L4522" s="36" t="str">
        <f t="shared" si="351"/>
        <v>October</v>
      </c>
      <c r="M4522" s="36">
        <f t="shared" si="352"/>
        <v>43</v>
      </c>
      <c r="N4522" s="36">
        <f t="shared" si="353"/>
        <v>24</v>
      </c>
      <c r="O4522" s="36" t="str">
        <f t="shared" si="354"/>
        <v>201843</v>
      </c>
      <c r="P4522" s="36" t="str">
        <f>CONCATENATE(K4522,MONTH(ExpensesDBTable[[#This Row],[Date]]))</f>
        <v>201810</v>
      </c>
      <c r="Q4522" s="36" t="s">
        <v>182</v>
      </c>
      <c r="R4522" s="36" t="s">
        <v>14</v>
      </c>
      <c r="S4522" s="38">
        <v>2.5</v>
      </c>
      <c r="T4522" s="36" t="s">
        <v>100</v>
      </c>
      <c r="U4522" s="36" t="s">
        <v>287</v>
      </c>
    </row>
    <row r="4523" spans="10:21" x14ac:dyDescent="0.25">
      <c r="J4523" s="37">
        <v>43397</v>
      </c>
      <c r="K4523" s="36">
        <f t="shared" si="350"/>
        <v>2018</v>
      </c>
      <c r="L4523" s="36" t="str">
        <f t="shared" si="351"/>
        <v>October</v>
      </c>
      <c r="M4523" s="36">
        <f t="shared" si="352"/>
        <v>43</v>
      </c>
      <c r="N4523" s="36">
        <f t="shared" si="353"/>
        <v>24</v>
      </c>
      <c r="O4523" s="36" t="str">
        <f t="shared" si="354"/>
        <v>201843</v>
      </c>
      <c r="P4523" s="36" t="str">
        <f>CONCATENATE(K4523,MONTH(ExpensesDBTable[[#This Row],[Date]]))</f>
        <v>201810</v>
      </c>
      <c r="Q4523" s="36" t="s">
        <v>3480</v>
      </c>
      <c r="R4523" s="36" t="s">
        <v>26</v>
      </c>
      <c r="S4523" s="38">
        <v>112</v>
      </c>
      <c r="T4523" s="36" t="s">
        <v>106</v>
      </c>
      <c r="U4523" s="36" t="s">
        <v>3583</v>
      </c>
    </row>
    <row r="4524" spans="10:21" x14ac:dyDescent="0.25">
      <c r="J4524" s="37">
        <v>43398</v>
      </c>
      <c r="K4524" s="36">
        <f t="shared" si="350"/>
        <v>2018</v>
      </c>
      <c r="L4524" s="36" t="str">
        <f t="shared" si="351"/>
        <v>October</v>
      </c>
      <c r="M4524" s="36">
        <f t="shared" si="352"/>
        <v>43</v>
      </c>
      <c r="N4524" s="36">
        <f t="shared" si="353"/>
        <v>25</v>
      </c>
      <c r="O4524" s="36" t="str">
        <f t="shared" si="354"/>
        <v>201843</v>
      </c>
      <c r="P4524" s="36" t="str">
        <f>CONCATENATE(K4524,MONTH(ExpensesDBTable[[#This Row],[Date]]))</f>
        <v>201810</v>
      </c>
      <c r="Q4524" t="s">
        <v>3379</v>
      </c>
      <c r="R4524" s="36" t="s">
        <v>29</v>
      </c>
      <c r="S4524" s="38">
        <v>39219.300000000003</v>
      </c>
      <c r="T4524" s="36" t="s">
        <v>106</v>
      </c>
      <c r="U4524" s="36" t="s">
        <v>3584</v>
      </c>
    </row>
    <row r="4525" spans="10:21" x14ac:dyDescent="0.25">
      <c r="J4525" s="37">
        <v>43398</v>
      </c>
      <c r="K4525" s="36">
        <f t="shared" si="350"/>
        <v>2018</v>
      </c>
      <c r="L4525" s="36" t="str">
        <f t="shared" si="351"/>
        <v>October</v>
      </c>
      <c r="M4525" s="36">
        <f t="shared" si="352"/>
        <v>43</v>
      </c>
      <c r="N4525" s="36">
        <f t="shared" si="353"/>
        <v>25</v>
      </c>
      <c r="O4525" s="36" t="str">
        <f t="shared" si="354"/>
        <v>201843</v>
      </c>
      <c r="P4525" s="36" t="str">
        <f>CONCATENATE(K4525,MONTH(ExpensesDBTable[[#This Row],[Date]]))</f>
        <v>201810</v>
      </c>
      <c r="Q4525" s="36" t="s">
        <v>182</v>
      </c>
      <c r="R4525" s="36" t="s">
        <v>14</v>
      </c>
      <c r="S4525" s="38">
        <v>21.53</v>
      </c>
      <c r="T4525" s="36" t="s">
        <v>100</v>
      </c>
      <c r="U4525" s="36" t="s">
        <v>3585</v>
      </c>
    </row>
    <row r="4526" spans="10:21" x14ac:dyDescent="0.25">
      <c r="J4526" s="37">
        <v>43398</v>
      </c>
      <c r="K4526" s="36">
        <f t="shared" si="350"/>
        <v>2018</v>
      </c>
      <c r="L4526" s="36" t="str">
        <f t="shared" si="351"/>
        <v>October</v>
      </c>
      <c r="M4526" s="36">
        <f t="shared" si="352"/>
        <v>43</v>
      </c>
      <c r="N4526" s="36">
        <f t="shared" si="353"/>
        <v>25</v>
      </c>
      <c r="O4526" s="36" t="str">
        <f t="shared" si="354"/>
        <v>201843</v>
      </c>
      <c r="P4526" s="36" t="str">
        <f>CONCATENATE(K4526,MONTH(ExpensesDBTable[[#This Row],[Date]]))</f>
        <v>201810</v>
      </c>
      <c r="Q4526" s="36" t="s">
        <v>108</v>
      </c>
      <c r="R4526" s="36" t="s">
        <v>14</v>
      </c>
      <c r="S4526" s="38">
        <v>10.25</v>
      </c>
      <c r="T4526" s="36" t="s">
        <v>100</v>
      </c>
      <c r="U4526" s="36" t="s">
        <v>3586</v>
      </c>
    </row>
    <row r="4527" spans="10:21" x14ac:dyDescent="0.25">
      <c r="J4527" s="37">
        <v>43399</v>
      </c>
      <c r="K4527" s="36">
        <f t="shared" si="350"/>
        <v>2018</v>
      </c>
      <c r="L4527" s="36" t="str">
        <f t="shared" si="351"/>
        <v>October</v>
      </c>
      <c r="M4527" s="36">
        <f t="shared" si="352"/>
        <v>43</v>
      </c>
      <c r="N4527" s="36">
        <f t="shared" si="353"/>
        <v>26</v>
      </c>
      <c r="O4527" s="36" t="str">
        <f t="shared" si="354"/>
        <v>201843</v>
      </c>
      <c r="P4527" s="36" t="str">
        <f>CONCATENATE(K4527,MONTH(ExpensesDBTable[[#This Row],[Date]]))</f>
        <v>201810</v>
      </c>
      <c r="Q4527" s="36" t="s">
        <v>182</v>
      </c>
      <c r="R4527" s="36" t="s">
        <v>14</v>
      </c>
      <c r="S4527" s="38">
        <v>8.5</v>
      </c>
      <c r="T4527" s="36" t="s">
        <v>100</v>
      </c>
      <c r="U4527" s="36" t="s">
        <v>3587</v>
      </c>
    </row>
    <row r="4528" spans="10:21" x14ac:dyDescent="0.25">
      <c r="J4528" s="37">
        <v>43399</v>
      </c>
      <c r="K4528" s="36">
        <f t="shared" si="350"/>
        <v>2018</v>
      </c>
      <c r="L4528" s="36" t="str">
        <f t="shared" si="351"/>
        <v>October</v>
      </c>
      <c r="M4528" s="36">
        <f t="shared" si="352"/>
        <v>43</v>
      </c>
      <c r="N4528" s="36">
        <f t="shared" si="353"/>
        <v>26</v>
      </c>
      <c r="O4528" s="36" t="str">
        <f t="shared" si="354"/>
        <v>201843</v>
      </c>
      <c r="P4528" s="36" t="str">
        <f>CONCATENATE(K4528,MONTH(ExpensesDBTable[[#This Row],[Date]]))</f>
        <v>201810</v>
      </c>
      <c r="Q4528" s="36" t="s">
        <v>119</v>
      </c>
      <c r="R4528" s="36" t="s">
        <v>14</v>
      </c>
      <c r="S4528" s="38">
        <v>36.549999999999997</v>
      </c>
      <c r="T4528" s="36" t="s">
        <v>100</v>
      </c>
      <c r="U4528" s="36" t="s">
        <v>3588</v>
      </c>
    </row>
    <row r="4529" spans="10:21" x14ac:dyDescent="0.25">
      <c r="J4529" s="37">
        <v>43399</v>
      </c>
      <c r="K4529" s="36">
        <f t="shared" si="350"/>
        <v>2018</v>
      </c>
      <c r="L4529" s="36" t="str">
        <f t="shared" si="351"/>
        <v>October</v>
      </c>
      <c r="M4529" s="36">
        <f t="shared" si="352"/>
        <v>43</v>
      </c>
      <c r="N4529" s="36">
        <f t="shared" si="353"/>
        <v>26</v>
      </c>
      <c r="O4529" s="36" t="str">
        <f t="shared" si="354"/>
        <v>201843</v>
      </c>
      <c r="P4529" s="36" t="str">
        <f>CONCATENATE(K4529,MONTH(ExpensesDBTable[[#This Row],[Date]]))</f>
        <v>201810</v>
      </c>
      <c r="Q4529" s="36" t="s">
        <v>199</v>
      </c>
      <c r="R4529" s="36" t="s">
        <v>14</v>
      </c>
      <c r="S4529" s="38">
        <v>11.7</v>
      </c>
      <c r="T4529" s="36" t="s">
        <v>100</v>
      </c>
      <c r="U4529" s="36" t="s">
        <v>1216</v>
      </c>
    </row>
    <row r="4530" spans="10:21" x14ac:dyDescent="0.25">
      <c r="J4530" s="37">
        <v>43401</v>
      </c>
      <c r="K4530" s="36">
        <f t="shared" si="350"/>
        <v>2018</v>
      </c>
      <c r="L4530" s="36" t="str">
        <f t="shared" si="351"/>
        <v>October</v>
      </c>
      <c r="M4530" s="36">
        <f t="shared" si="352"/>
        <v>43</v>
      </c>
      <c r="N4530" s="36">
        <f t="shared" si="353"/>
        <v>28</v>
      </c>
      <c r="O4530" s="36" t="str">
        <f t="shared" si="354"/>
        <v>201843</v>
      </c>
      <c r="P4530" s="36" t="str">
        <f>CONCATENATE(K4530,MONTH(ExpensesDBTable[[#This Row],[Date]]))</f>
        <v>201810</v>
      </c>
      <c r="Q4530" s="36" t="s">
        <v>182</v>
      </c>
      <c r="R4530" s="36" t="s">
        <v>19</v>
      </c>
      <c r="S4530" s="38">
        <v>132.06</v>
      </c>
      <c r="T4530" s="36" t="s">
        <v>106</v>
      </c>
      <c r="U4530" s="36" t="s">
        <v>3589</v>
      </c>
    </row>
    <row r="4531" spans="10:21" x14ac:dyDescent="0.25">
      <c r="J4531" s="37">
        <v>43401</v>
      </c>
      <c r="K4531" s="36">
        <f t="shared" si="350"/>
        <v>2018</v>
      </c>
      <c r="L4531" s="36" t="str">
        <f t="shared" si="351"/>
        <v>October</v>
      </c>
      <c r="M4531" s="36">
        <f t="shared" si="352"/>
        <v>43</v>
      </c>
      <c r="N4531" s="36">
        <f t="shared" si="353"/>
        <v>28</v>
      </c>
      <c r="O4531" s="36" t="str">
        <f t="shared" si="354"/>
        <v>201843</v>
      </c>
      <c r="P4531" s="36" t="str">
        <f>CONCATENATE(K4531,MONTH(ExpensesDBTable[[#This Row],[Date]]))</f>
        <v>201810</v>
      </c>
      <c r="Q4531" s="36" t="s">
        <v>182</v>
      </c>
      <c r="R4531" s="36" t="s">
        <v>19</v>
      </c>
      <c r="S4531" s="38">
        <v>106.5</v>
      </c>
      <c r="T4531" s="36" t="s">
        <v>106</v>
      </c>
      <c r="U4531" s="36" t="s">
        <v>3590</v>
      </c>
    </row>
    <row r="4532" spans="10:21" x14ac:dyDescent="0.25">
      <c r="J4532" s="37">
        <v>43401</v>
      </c>
      <c r="K4532" s="36">
        <f t="shared" si="350"/>
        <v>2018</v>
      </c>
      <c r="L4532" s="36" t="str">
        <f t="shared" si="351"/>
        <v>October</v>
      </c>
      <c r="M4532" s="36">
        <f t="shared" si="352"/>
        <v>43</v>
      </c>
      <c r="N4532" s="36">
        <f t="shared" si="353"/>
        <v>28</v>
      </c>
      <c r="O4532" s="36" t="str">
        <f t="shared" si="354"/>
        <v>201843</v>
      </c>
      <c r="P4532" s="36" t="str">
        <f>CONCATENATE(K4532,MONTH(ExpensesDBTable[[#This Row],[Date]]))</f>
        <v>201810</v>
      </c>
      <c r="Q4532" s="36" t="s">
        <v>1051</v>
      </c>
      <c r="R4532" s="36" t="s">
        <v>14</v>
      </c>
      <c r="S4532" s="38">
        <v>7.79</v>
      </c>
      <c r="T4532" s="36" t="s">
        <v>100</v>
      </c>
      <c r="U4532" s="36" t="s">
        <v>139</v>
      </c>
    </row>
    <row r="4533" spans="10:21" x14ac:dyDescent="0.25">
      <c r="J4533" s="37">
        <v>43401</v>
      </c>
      <c r="K4533" s="36">
        <f t="shared" si="350"/>
        <v>2018</v>
      </c>
      <c r="L4533" s="36" t="str">
        <f t="shared" si="351"/>
        <v>October</v>
      </c>
      <c r="M4533" s="36">
        <f t="shared" si="352"/>
        <v>43</v>
      </c>
      <c r="N4533" s="36">
        <f t="shared" si="353"/>
        <v>28</v>
      </c>
      <c r="O4533" s="36" t="str">
        <f t="shared" si="354"/>
        <v>201843</v>
      </c>
      <c r="P4533" s="36" t="str">
        <f>CONCATENATE(K4533,MONTH(ExpensesDBTable[[#This Row],[Date]]))</f>
        <v>201810</v>
      </c>
      <c r="Q4533" s="36" t="s">
        <v>108</v>
      </c>
      <c r="R4533" s="36" t="s">
        <v>14</v>
      </c>
      <c r="S4533" s="38">
        <v>7.25</v>
      </c>
      <c r="T4533" s="36" t="s">
        <v>100</v>
      </c>
      <c r="U4533" s="36" t="s">
        <v>3591</v>
      </c>
    </row>
    <row r="4534" spans="10:21" x14ac:dyDescent="0.25">
      <c r="J4534" s="37">
        <v>43401</v>
      </c>
      <c r="K4534" s="36">
        <f t="shared" si="350"/>
        <v>2018</v>
      </c>
      <c r="L4534" s="36" t="str">
        <f t="shared" si="351"/>
        <v>October</v>
      </c>
      <c r="M4534" s="36">
        <f t="shared" si="352"/>
        <v>43</v>
      </c>
      <c r="N4534" s="36">
        <f t="shared" si="353"/>
        <v>28</v>
      </c>
      <c r="O4534" s="36" t="str">
        <f t="shared" si="354"/>
        <v>201843</v>
      </c>
      <c r="P4534" s="36" t="str">
        <f>CONCATENATE(K4534,MONTH(ExpensesDBTable[[#This Row],[Date]]))</f>
        <v>201810</v>
      </c>
      <c r="Q4534" s="36" t="s">
        <v>182</v>
      </c>
      <c r="R4534" s="36" t="s">
        <v>14</v>
      </c>
      <c r="S4534" s="38">
        <v>2.76</v>
      </c>
      <c r="T4534" s="36" t="s">
        <v>100</v>
      </c>
      <c r="U4534" s="36" t="s">
        <v>2089</v>
      </c>
    </row>
    <row r="4535" spans="10:21" x14ac:dyDescent="0.25">
      <c r="J4535" s="37">
        <v>43401</v>
      </c>
      <c r="K4535" s="36">
        <f t="shared" si="350"/>
        <v>2018</v>
      </c>
      <c r="L4535" s="36" t="str">
        <f t="shared" si="351"/>
        <v>October</v>
      </c>
      <c r="M4535" s="36">
        <f t="shared" si="352"/>
        <v>43</v>
      </c>
      <c r="N4535" s="36">
        <f t="shared" si="353"/>
        <v>28</v>
      </c>
      <c r="O4535" s="36" t="str">
        <f t="shared" si="354"/>
        <v>201843</v>
      </c>
      <c r="P4535" s="36" t="str">
        <f>CONCATENATE(K4535,MONTH(ExpensesDBTable[[#This Row],[Date]]))</f>
        <v>201810</v>
      </c>
      <c r="Q4535" s="36" t="s">
        <v>2470</v>
      </c>
      <c r="R4535" s="36" t="s">
        <v>17</v>
      </c>
      <c r="S4535" s="38">
        <v>28.98</v>
      </c>
      <c r="T4535" s="36" t="s">
        <v>106</v>
      </c>
      <c r="U4535" s="36" t="s">
        <v>3592</v>
      </c>
    </row>
    <row r="4536" spans="10:21" x14ac:dyDescent="0.25">
      <c r="J4536" s="37">
        <v>43401</v>
      </c>
      <c r="K4536" s="36">
        <f t="shared" si="350"/>
        <v>2018</v>
      </c>
      <c r="L4536" s="36" t="str">
        <f t="shared" si="351"/>
        <v>October</v>
      </c>
      <c r="M4536" s="36">
        <f t="shared" si="352"/>
        <v>43</v>
      </c>
      <c r="N4536" s="36">
        <f t="shared" si="353"/>
        <v>28</v>
      </c>
      <c r="O4536" s="36" t="str">
        <f t="shared" si="354"/>
        <v>201843</v>
      </c>
      <c r="P4536" s="36" t="str">
        <f>CONCATENATE(K4536,MONTH(ExpensesDBTable[[#This Row],[Date]]))</f>
        <v>201810</v>
      </c>
      <c r="Q4536" s="36" t="s">
        <v>182</v>
      </c>
      <c r="R4536" s="36" t="s">
        <v>14</v>
      </c>
      <c r="S4536" s="38">
        <v>47.2</v>
      </c>
      <c r="T4536" s="36" t="s">
        <v>100</v>
      </c>
      <c r="U4536" s="36" t="s">
        <v>2255</v>
      </c>
    </row>
    <row r="4537" spans="10:21" x14ac:dyDescent="0.25">
      <c r="J4537" s="37">
        <v>43402</v>
      </c>
      <c r="K4537" s="36">
        <f t="shared" si="350"/>
        <v>2018</v>
      </c>
      <c r="L4537" s="36" t="str">
        <f t="shared" si="351"/>
        <v>October</v>
      </c>
      <c r="M4537" s="36">
        <f t="shared" si="352"/>
        <v>44</v>
      </c>
      <c r="N4537" s="36">
        <f t="shared" si="353"/>
        <v>29</v>
      </c>
      <c r="O4537" s="36" t="str">
        <f t="shared" si="354"/>
        <v>201844</v>
      </c>
      <c r="P4537" s="36" t="str">
        <f>CONCATENATE(K4537,MONTH(ExpensesDBTable[[#This Row],[Date]]))</f>
        <v>201810</v>
      </c>
      <c r="Q4537" s="36" t="s">
        <v>1051</v>
      </c>
      <c r="R4537" s="36" t="s">
        <v>14</v>
      </c>
      <c r="S4537" s="38">
        <v>21.56</v>
      </c>
      <c r="T4537" s="36" t="s">
        <v>100</v>
      </c>
      <c r="U4537" s="36" t="s">
        <v>3593</v>
      </c>
    </row>
    <row r="4538" spans="10:21" x14ac:dyDescent="0.25">
      <c r="J4538" s="37">
        <v>43402</v>
      </c>
      <c r="K4538" s="36">
        <f t="shared" si="350"/>
        <v>2018</v>
      </c>
      <c r="L4538" s="36" t="str">
        <f t="shared" si="351"/>
        <v>October</v>
      </c>
      <c r="M4538" s="36">
        <f t="shared" si="352"/>
        <v>44</v>
      </c>
      <c r="N4538" s="36">
        <f t="shared" si="353"/>
        <v>29</v>
      </c>
      <c r="O4538" s="36" t="str">
        <f t="shared" si="354"/>
        <v>201844</v>
      </c>
      <c r="P4538" s="36" t="str">
        <f>CONCATENATE(K4538,MONTH(ExpensesDBTable[[#This Row],[Date]]))</f>
        <v>201810</v>
      </c>
      <c r="Q4538" s="36" t="s">
        <v>2470</v>
      </c>
      <c r="R4538" s="36" t="s">
        <v>17</v>
      </c>
      <c r="S4538" s="38">
        <v>18.98</v>
      </c>
      <c r="T4538" s="36" t="s">
        <v>106</v>
      </c>
      <c r="U4538" s="36" t="s">
        <v>3594</v>
      </c>
    </row>
    <row r="4539" spans="10:21" x14ac:dyDescent="0.25">
      <c r="J4539" s="37">
        <v>43402</v>
      </c>
      <c r="K4539" s="36">
        <f t="shared" si="350"/>
        <v>2018</v>
      </c>
      <c r="L4539" s="36" t="str">
        <f t="shared" si="351"/>
        <v>October</v>
      </c>
      <c r="M4539" s="36">
        <f t="shared" si="352"/>
        <v>44</v>
      </c>
      <c r="N4539" s="36">
        <f t="shared" si="353"/>
        <v>29</v>
      </c>
      <c r="O4539" s="36" t="str">
        <f t="shared" si="354"/>
        <v>201844</v>
      </c>
      <c r="P4539" s="36" t="str">
        <f>CONCATENATE(K4539,MONTH(ExpensesDBTable[[#This Row],[Date]]))</f>
        <v>201810</v>
      </c>
      <c r="Q4539" s="36" t="s">
        <v>3201</v>
      </c>
      <c r="R4539" s="36" t="s">
        <v>17</v>
      </c>
      <c r="S4539" s="38">
        <v>118.8</v>
      </c>
      <c r="T4539" s="36" t="s">
        <v>106</v>
      </c>
      <c r="U4539" s="36" t="s">
        <v>1818</v>
      </c>
    </row>
    <row r="4540" spans="10:21" x14ac:dyDescent="0.25">
      <c r="J4540" s="37">
        <v>43402</v>
      </c>
      <c r="K4540" s="36">
        <f t="shared" si="350"/>
        <v>2018</v>
      </c>
      <c r="L4540" s="36" t="str">
        <f t="shared" si="351"/>
        <v>October</v>
      </c>
      <c r="M4540" s="36">
        <f t="shared" si="352"/>
        <v>44</v>
      </c>
      <c r="N4540" s="36">
        <f t="shared" si="353"/>
        <v>29</v>
      </c>
      <c r="O4540" s="36" t="str">
        <f t="shared" si="354"/>
        <v>201844</v>
      </c>
      <c r="P4540" s="36" t="str">
        <f>CONCATENATE(K4540,MONTH(ExpensesDBTable[[#This Row],[Date]]))</f>
        <v>201810</v>
      </c>
      <c r="Q4540" s="36" t="s">
        <v>108</v>
      </c>
      <c r="R4540" s="36" t="s">
        <v>14</v>
      </c>
      <c r="S4540" s="38">
        <v>13.34</v>
      </c>
      <c r="T4540" s="36" t="s">
        <v>100</v>
      </c>
      <c r="U4540" s="36" t="s">
        <v>3595</v>
      </c>
    </row>
    <row r="4541" spans="10:21" x14ac:dyDescent="0.25">
      <c r="J4541" s="37">
        <v>43403</v>
      </c>
      <c r="K4541" s="36">
        <f t="shared" si="350"/>
        <v>2018</v>
      </c>
      <c r="L4541" s="36" t="str">
        <f t="shared" si="351"/>
        <v>October</v>
      </c>
      <c r="M4541" s="36">
        <f t="shared" si="352"/>
        <v>44</v>
      </c>
      <c r="N4541" s="36">
        <f t="shared" si="353"/>
        <v>30</v>
      </c>
      <c r="O4541" s="36" t="str">
        <f t="shared" si="354"/>
        <v>201844</v>
      </c>
      <c r="P4541" s="36" t="str">
        <f>CONCATENATE(K4541,MONTH(ExpensesDBTable[[#This Row],[Date]]))</f>
        <v>201810</v>
      </c>
      <c r="Q4541" s="36" t="s">
        <v>182</v>
      </c>
      <c r="R4541" s="36" t="s">
        <v>14</v>
      </c>
      <c r="S4541" s="38">
        <v>11.5</v>
      </c>
      <c r="T4541" s="36" t="s">
        <v>100</v>
      </c>
      <c r="U4541" s="36" t="s">
        <v>2008</v>
      </c>
    </row>
    <row r="4542" spans="10:21" x14ac:dyDescent="0.25">
      <c r="J4542" s="37">
        <v>43403</v>
      </c>
      <c r="K4542" s="36">
        <f t="shared" si="350"/>
        <v>2018</v>
      </c>
      <c r="L4542" s="36" t="str">
        <f t="shared" si="351"/>
        <v>October</v>
      </c>
      <c r="M4542" s="36">
        <f t="shared" si="352"/>
        <v>44</v>
      </c>
      <c r="N4542" s="36">
        <f t="shared" si="353"/>
        <v>30</v>
      </c>
      <c r="O4542" s="36" t="str">
        <f t="shared" si="354"/>
        <v>201844</v>
      </c>
      <c r="P4542" s="36" t="str">
        <f>CONCATENATE(K4542,MONTH(ExpensesDBTable[[#This Row],[Date]]))</f>
        <v>201810</v>
      </c>
      <c r="Q4542" s="36" t="s">
        <v>182</v>
      </c>
      <c r="R4542" s="36" t="s">
        <v>14</v>
      </c>
      <c r="S4542" s="38">
        <v>10</v>
      </c>
      <c r="T4542" s="36" t="s">
        <v>100</v>
      </c>
      <c r="U4542" s="36" t="s">
        <v>1085</v>
      </c>
    </row>
    <row r="4543" spans="10:21" x14ac:dyDescent="0.25">
      <c r="J4543" s="37">
        <v>43403</v>
      </c>
      <c r="K4543" s="36">
        <f t="shared" si="350"/>
        <v>2018</v>
      </c>
      <c r="L4543" s="36" t="str">
        <f t="shared" si="351"/>
        <v>October</v>
      </c>
      <c r="M4543" s="36">
        <f t="shared" si="352"/>
        <v>44</v>
      </c>
      <c r="N4543" s="36">
        <f t="shared" si="353"/>
        <v>30</v>
      </c>
      <c r="O4543" s="36" t="str">
        <f t="shared" si="354"/>
        <v>201844</v>
      </c>
      <c r="P4543" s="36" t="str">
        <f>CONCATENATE(K4543,MONTH(ExpensesDBTable[[#This Row],[Date]]))</f>
        <v>201810</v>
      </c>
      <c r="Q4543" s="36" t="s">
        <v>1051</v>
      </c>
      <c r="R4543" s="36" t="s">
        <v>14</v>
      </c>
      <c r="S4543" s="38">
        <v>11.46</v>
      </c>
      <c r="T4543" s="36" t="s">
        <v>100</v>
      </c>
      <c r="U4543" s="36" t="s">
        <v>3596</v>
      </c>
    </row>
    <row r="4544" spans="10:21" x14ac:dyDescent="0.25">
      <c r="J4544" s="37">
        <v>43403</v>
      </c>
      <c r="K4544" s="36">
        <f t="shared" si="350"/>
        <v>2018</v>
      </c>
      <c r="L4544" s="36" t="str">
        <f t="shared" si="351"/>
        <v>October</v>
      </c>
      <c r="M4544" s="36">
        <f t="shared" si="352"/>
        <v>44</v>
      </c>
      <c r="N4544" s="36">
        <f t="shared" si="353"/>
        <v>30</v>
      </c>
      <c r="O4544" s="36" t="str">
        <f t="shared" si="354"/>
        <v>201844</v>
      </c>
      <c r="P4544" s="36" t="str">
        <f>CONCATENATE(K4544,MONTH(ExpensesDBTable[[#This Row],[Date]]))</f>
        <v>201810</v>
      </c>
      <c r="Q4544" s="36" t="s">
        <v>122</v>
      </c>
      <c r="R4544" s="36" t="s">
        <v>11</v>
      </c>
      <c r="S4544" s="38">
        <v>37.44</v>
      </c>
      <c r="T4544" s="36" t="s">
        <v>106</v>
      </c>
      <c r="U4544" s="36" t="s">
        <v>2738</v>
      </c>
    </row>
    <row r="4545" spans="10:21" x14ac:dyDescent="0.25">
      <c r="J4545" s="37">
        <v>43403</v>
      </c>
      <c r="K4545" s="36">
        <f t="shared" si="350"/>
        <v>2018</v>
      </c>
      <c r="L4545" s="36" t="str">
        <f t="shared" si="351"/>
        <v>October</v>
      </c>
      <c r="M4545" s="36">
        <f t="shared" si="352"/>
        <v>44</v>
      </c>
      <c r="N4545" s="36">
        <f t="shared" si="353"/>
        <v>30</v>
      </c>
      <c r="O4545" s="36" t="str">
        <f t="shared" si="354"/>
        <v>201844</v>
      </c>
      <c r="P4545" s="36" t="str">
        <f>CONCATENATE(K4545,MONTH(ExpensesDBTable[[#This Row],[Date]]))</f>
        <v>201810</v>
      </c>
      <c r="Q4545" s="36" t="s">
        <v>119</v>
      </c>
      <c r="R4545" s="36" t="s">
        <v>14</v>
      </c>
      <c r="S4545" s="38">
        <v>4.6399999999999997</v>
      </c>
      <c r="T4545" s="36" t="s">
        <v>100</v>
      </c>
      <c r="U4545" s="36" t="s">
        <v>3597</v>
      </c>
    </row>
    <row r="4546" spans="10:21" x14ac:dyDescent="0.25">
      <c r="J4546" s="37">
        <v>43404</v>
      </c>
      <c r="K4546" s="36">
        <f t="shared" si="350"/>
        <v>2018</v>
      </c>
      <c r="L4546" s="36" t="str">
        <f t="shared" si="351"/>
        <v>October</v>
      </c>
      <c r="M4546" s="36">
        <f t="shared" si="352"/>
        <v>44</v>
      </c>
      <c r="N4546" s="36">
        <f t="shared" si="353"/>
        <v>31</v>
      </c>
      <c r="O4546" s="36" t="str">
        <f t="shared" si="354"/>
        <v>201844</v>
      </c>
      <c r="P4546" s="36" t="str">
        <f>CONCATENATE(K4546,MONTH(ExpensesDBTable[[#This Row],[Date]]))</f>
        <v>201810</v>
      </c>
      <c r="Q4546" s="36" t="s">
        <v>105</v>
      </c>
      <c r="R4546" s="36" t="s">
        <v>16</v>
      </c>
      <c r="S4546" s="38">
        <v>1979.4</v>
      </c>
      <c r="T4546" s="36" t="s">
        <v>106</v>
      </c>
      <c r="U4546" s="36" t="s">
        <v>4457</v>
      </c>
    </row>
    <row r="4547" spans="10:21" x14ac:dyDescent="0.25">
      <c r="J4547" s="37">
        <v>43404</v>
      </c>
      <c r="K4547" s="36">
        <f t="shared" si="350"/>
        <v>2018</v>
      </c>
      <c r="L4547" s="36" t="str">
        <f t="shared" si="351"/>
        <v>October</v>
      </c>
      <c r="M4547" s="36">
        <f t="shared" si="352"/>
        <v>44</v>
      </c>
      <c r="N4547" s="36">
        <f t="shared" si="353"/>
        <v>31</v>
      </c>
      <c r="O4547" s="36" t="str">
        <f t="shared" si="354"/>
        <v>201844</v>
      </c>
      <c r="P4547" s="36" t="str">
        <f>CONCATENATE(K4547,MONTH(ExpensesDBTable[[#This Row],[Date]]))</f>
        <v>201810</v>
      </c>
      <c r="Q4547" s="36" t="s">
        <v>182</v>
      </c>
      <c r="R4547" s="36" t="s">
        <v>14</v>
      </c>
      <c r="S4547" s="38">
        <v>13.5</v>
      </c>
      <c r="T4547" s="36" t="s">
        <v>100</v>
      </c>
      <c r="U4547" s="36" t="s">
        <v>3598</v>
      </c>
    </row>
    <row r="4548" spans="10:21" x14ac:dyDescent="0.25">
      <c r="J4548" s="37">
        <v>43404</v>
      </c>
      <c r="K4548" s="36">
        <f t="shared" si="350"/>
        <v>2018</v>
      </c>
      <c r="L4548" s="36" t="str">
        <f t="shared" si="351"/>
        <v>October</v>
      </c>
      <c r="M4548" s="36">
        <f t="shared" si="352"/>
        <v>44</v>
      </c>
      <c r="N4548" s="36">
        <f t="shared" si="353"/>
        <v>31</v>
      </c>
      <c r="O4548" s="36" t="str">
        <f t="shared" si="354"/>
        <v>201844</v>
      </c>
      <c r="P4548" s="36" t="str">
        <f>CONCATENATE(K4548,MONTH(ExpensesDBTable[[#This Row],[Date]]))</f>
        <v>201810</v>
      </c>
      <c r="Q4548" s="36" t="s">
        <v>199</v>
      </c>
      <c r="R4548" s="36" t="s">
        <v>14</v>
      </c>
      <c r="S4548" s="38">
        <v>14.9</v>
      </c>
      <c r="T4548" s="36" t="s">
        <v>100</v>
      </c>
      <c r="U4548" s="36" t="s">
        <v>3599</v>
      </c>
    </row>
    <row r="4549" spans="10:21" x14ac:dyDescent="0.25">
      <c r="J4549" s="37">
        <v>43404</v>
      </c>
      <c r="K4549" s="36">
        <f t="shared" si="350"/>
        <v>2018</v>
      </c>
      <c r="L4549" s="36" t="str">
        <f t="shared" si="351"/>
        <v>October</v>
      </c>
      <c r="M4549" s="36">
        <f t="shared" si="352"/>
        <v>44</v>
      </c>
      <c r="N4549" s="36">
        <f t="shared" si="353"/>
        <v>31</v>
      </c>
      <c r="O4549" s="36" t="str">
        <f t="shared" si="354"/>
        <v>201844</v>
      </c>
      <c r="P4549" s="36" t="str">
        <f>CONCATENATE(K4549,MONTH(ExpensesDBTable[[#This Row],[Date]]))</f>
        <v>201810</v>
      </c>
      <c r="Q4549" s="36" t="s">
        <v>3480</v>
      </c>
      <c r="R4549" s="36" t="s">
        <v>26</v>
      </c>
      <c r="S4549" s="38">
        <v>112</v>
      </c>
      <c r="T4549" s="36" t="s">
        <v>106</v>
      </c>
      <c r="U4549" s="36" t="s">
        <v>3600</v>
      </c>
    </row>
    <row r="4550" spans="10:21" x14ac:dyDescent="0.25">
      <c r="J4550" s="37">
        <v>43405</v>
      </c>
      <c r="K4550" s="36">
        <f t="shared" si="350"/>
        <v>2018</v>
      </c>
      <c r="L4550" s="36" t="str">
        <f t="shared" si="351"/>
        <v>November</v>
      </c>
      <c r="M4550" s="36">
        <f t="shared" si="352"/>
        <v>44</v>
      </c>
      <c r="N4550" s="36">
        <f t="shared" si="353"/>
        <v>1</v>
      </c>
      <c r="O4550" s="36" t="str">
        <f t="shared" si="354"/>
        <v>201844</v>
      </c>
      <c r="P4550" s="36" t="str">
        <f>CONCATENATE(K4550,MONTH(ExpensesDBTable[[#This Row],[Date]]))</f>
        <v>201811</v>
      </c>
      <c r="Q4550" s="36" t="s">
        <v>3601</v>
      </c>
      <c r="R4550" s="36" t="s">
        <v>23</v>
      </c>
      <c r="S4550" s="38">
        <v>279.48</v>
      </c>
      <c r="T4550" s="36" t="s">
        <v>106</v>
      </c>
      <c r="U4550" s="36" t="s">
        <v>3602</v>
      </c>
    </row>
    <row r="4551" spans="10:21" x14ac:dyDescent="0.25">
      <c r="J4551" s="37">
        <v>43405</v>
      </c>
      <c r="K4551" s="36">
        <f t="shared" si="350"/>
        <v>2018</v>
      </c>
      <c r="L4551" s="36" t="str">
        <f t="shared" si="351"/>
        <v>November</v>
      </c>
      <c r="M4551" s="36">
        <f t="shared" si="352"/>
        <v>44</v>
      </c>
      <c r="N4551" s="36">
        <f t="shared" si="353"/>
        <v>1</v>
      </c>
      <c r="O4551" s="36" t="str">
        <f t="shared" si="354"/>
        <v>201844</v>
      </c>
      <c r="P4551" s="36" t="str">
        <f>CONCATENATE(K4551,MONTH(ExpensesDBTable[[#This Row],[Date]]))</f>
        <v>201811</v>
      </c>
      <c r="Q4551" s="36" t="s">
        <v>3603</v>
      </c>
      <c r="R4551" s="36" t="s">
        <v>23</v>
      </c>
      <c r="S4551" s="38">
        <v>140.29</v>
      </c>
      <c r="T4551" s="36" t="s">
        <v>106</v>
      </c>
      <c r="U4551" s="36" t="s">
        <v>3604</v>
      </c>
    </row>
    <row r="4552" spans="10:21" x14ac:dyDescent="0.25">
      <c r="J4552" s="37">
        <v>43405</v>
      </c>
      <c r="K4552" s="36">
        <f t="shared" si="350"/>
        <v>2018</v>
      </c>
      <c r="L4552" s="36" t="str">
        <f t="shared" si="351"/>
        <v>November</v>
      </c>
      <c r="M4552" s="36">
        <f t="shared" si="352"/>
        <v>44</v>
      </c>
      <c r="N4552" s="36">
        <f t="shared" si="353"/>
        <v>1</v>
      </c>
      <c r="O4552" s="36" t="str">
        <f t="shared" si="354"/>
        <v>201844</v>
      </c>
      <c r="P4552" s="36" t="str">
        <f>CONCATENATE(K4552,MONTH(ExpensesDBTable[[#This Row],[Date]]))</f>
        <v>201811</v>
      </c>
      <c r="Q4552" s="36" t="s">
        <v>1204</v>
      </c>
      <c r="R4552" s="36" t="s">
        <v>23</v>
      </c>
      <c r="S4552" s="38">
        <v>35</v>
      </c>
      <c r="T4552" s="36" t="s">
        <v>106</v>
      </c>
      <c r="U4552" s="36" t="s">
        <v>3605</v>
      </c>
    </row>
    <row r="4553" spans="10:21" x14ac:dyDescent="0.25">
      <c r="J4553" s="37">
        <v>43406</v>
      </c>
      <c r="K4553" s="36">
        <f t="shared" si="350"/>
        <v>2018</v>
      </c>
      <c r="L4553" s="36" t="str">
        <f t="shared" si="351"/>
        <v>November</v>
      </c>
      <c r="M4553" s="36">
        <f t="shared" si="352"/>
        <v>44</v>
      </c>
      <c r="N4553" s="36">
        <f t="shared" si="353"/>
        <v>2</v>
      </c>
      <c r="O4553" s="36" t="str">
        <f t="shared" si="354"/>
        <v>201844</v>
      </c>
      <c r="P4553" s="36" t="str">
        <f>CONCATENATE(K4553,MONTH(ExpensesDBTable[[#This Row],[Date]]))</f>
        <v>201811</v>
      </c>
      <c r="Q4553" s="36" t="s">
        <v>620</v>
      </c>
      <c r="R4553" s="36" t="s">
        <v>16</v>
      </c>
      <c r="S4553" s="38">
        <v>15</v>
      </c>
      <c r="T4553" s="36" t="s">
        <v>106</v>
      </c>
      <c r="U4553" s="36" t="s">
        <v>3606</v>
      </c>
    </row>
    <row r="4554" spans="10:21" x14ac:dyDescent="0.25">
      <c r="J4554" s="37">
        <v>43406</v>
      </c>
      <c r="K4554" s="36">
        <f t="shared" si="350"/>
        <v>2018</v>
      </c>
      <c r="L4554" s="36" t="str">
        <f t="shared" si="351"/>
        <v>November</v>
      </c>
      <c r="M4554" s="36">
        <f t="shared" si="352"/>
        <v>44</v>
      </c>
      <c r="N4554" s="36">
        <f t="shared" si="353"/>
        <v>2</v>
      </c>
      <c r="O4554" s="36" t="str">
        <f t="shared" si="354"/>
        <v>201844</v>
      </c>
      <c r="P4554" s="36" t="str">
        <f>CONCATENATE(K4554,MONTH(ExpensesDBTable[[#This Row],[Date]]))</f>
        <v>201811</v>
      </c>
      <c r="Q4554" s="36" t="s">
        <v>182</v>
      </c>
      <c r="R4554" s="36" t="s">
        <v>16</v>
      </c>
      <c r="S4554" s="38">
        <v>29.95</v>
      </c>
      <c r="T4554" s="36" t="s">
        <v>106</v>
      </c>
      <c r="U4554" s="36" t="s">
        <v>3606</v>
      </c>
    </row>
    <row r="4555" spans="10:21" x14ac:dyDescent="0.25">
      <c r="J4555" s="37">
        <v>43406</v>
      </c>
      <c r="K4555" s="36">
        <f t="shared" ref="K4555:K4618" si="355">YEAR(J4555)</f>
        <v>2018</v>
      </c>
      <c r="L4555" s="36" t="str">
        <f t="shared" ref="L4555:L4618" si="356">TEXT(DATE(1,MONTH(J4555),1),"MMMM")</f>
        <v>November</v>
      </c>
      <c r="M4555" s="36">
        <f t="shared" ref="M4555:M4618" si="357">WEEKNUM(J4555,2)</f>
        <v>44</v>
      </c>
      <c r="N4555" s="36">
        <f t="shared" ref="N4555:N4618" si="358">DAY(J4555)</f>
        <v>2</v>
      </c>
      <c r="O4555" s="36" t="str">
        <f t="shared" ref="O4555:O4618" si="359">CONCATENATE(K4555,M4555)</f>
        <v>201844</v>
      </c>
      <c r="P4555" s="36" t="str">
        <f>CONCATENATE(K4555,MONTH(ExpensesDBTable[[#This Row],[Date]]))</f>
        <v>201811</v>
      </c>
      <c r="Q4555" s="36" t="s">
        <v>182</v>
      </c>
      <c r="R4555" s="36" t="s">
        <v>16</v>
      </c>
      <c r="S4555" s="38">
        <v>17.7</v>
      </c>
      <c r="T4555" s="36" t="s">
        <v>106</v>
      </c>
      <c r="U4555" s="36" t="s">
        <v>3607</v>
      </c>
    </row>
    <row r="4556" spans="10:21" x14ac:dyDescent="0.25">
      <c r="J4556" s="37">
        <v>43406</v>
      </c>
      <c r="K4556" s="36">
        <f t="shared" si="355"/>
        <v>2018</v>
      </c>
      <c r="L4556" s="36" t="str">
        <f t="shared" si="356"/>
        <v>November</v>
      </c>
      <c r="M4556" s="36">
        <f t="shared" si="357"/>
        <v>44</v>
      </c>
      <c r="N4556" s="36">
        <f t="shared" si="358"/>
        <v>2</v>
      </c>
      <c r="O4556" s="36" t="str">
        <f t="shared" si="359"/>
        <v>201844</v>
      </c>
      <c r="P4556" s="36" t="str">
        <f>CONCATENATE(K4556,MONTH(ExpensesDBTable[[#This Row],[Date]]))</f>
        <v>201811</v>
      </c>
      <c r="Q4556" s="36" t="s">
        <v>155</v>
      </c>
      <c r="R4556" s="36" t="s">
        <v>16</v>
      </c>
      <c r="S4556" s="38">
        <v>66</v>
      </c>
      <c r="T4556" s="36" t="s">
        <v>106</v>
      </c>
      <c r="U4556" s="36" t="s">
        <v>3608</v>
      </c>
    </row>
    <row r="4557" spans="10:21" x14ac:dyDescent="0.25">
      <c r="J4557" s="37">
        <v>43408</v>
      </c>
      <c r="K4557" s="36">
        <f t="shared" si="355"/>
        <v>2018</v>
      </c>
      <c r="L4557" s="36" t="str">
        <f t="shared" si="356"/>
        <v>November</v>
      </c>
      <c r="M4557" s="36">
        <f t="shared" si="357"/>
        <v>44</v>
      </c>
      <c r="N4557" s="36">
        <f t="shared" si="358"/>
        <v>4</v>
      </c>
      <c r="O4557" s="36" t="str">
        <f t="shared" si="359"/>
        <v>201844</v>
      </c>
      <c r="P4557" s="36" t="str">
        <f>CONCATENATE(K4557,MONTH(ExpensesDBTable[[#This Row],[Date]]))</f>
        <v>201811</v>
      </c>
      <c r="Q4557" s="36" t="s">
        <v>182</v>
      </c>
      <c r="R4557" s="36" t="s">
        <v>19</v>
      </c>
      <c r="S4557" s="38">
        <v>600.16999999999996</v>
      </c>
      <c r="T4557" s="36" t="s">
        <v>106</v>
      </c>
      <c r="U4557" s="36" t="s">
        <v>3609</v>
      </c>
    </row>
    <row r="4558" spans="10:21" x14ac:dyDescent="0.25">
      <c r="J4558" s="37">
        <v>43408</v>
      </c>
      <c r="K4558" s="36">
        <f t="shared" si="355"/>
        <v>2018</v>
      </c>
      <c r="L4558" s="36" t="str">
        <f t="shared" si="356"/>
        <v>November</v>
      </c>
      <c r="M4558" s="36">
        <f t="shared" si="357"/>
        <v>44</v>
      </c>
      <c r="N4558" s="36">
        <f t="shared" si="358"/>
        <v>4</v>
      </c>
      <c r="O4558" s="36" t="str">
        <f t="shared" si="359"/>
        <v>201844</v>
      </c>
      <c r="P4558" s="36" t="str">
        <f>CONCATENATE(K4558,MONTH(ExpensesDBTable[[#This Row],[Date]]))</f>
        <v>201811</v>
      </c>
      <c r="Q4558" s="36" t="s">
        <v>2470</v>
      </c>
      <c r="R4558" s="36" t="s">
        <v>17</v>
      </c>
      <c r="S4558" s="38">
        <v>84.98</v>
      </c>
      <c r="T4558" s="36" t="s">
        <v>106</v>
      </c>
      <c r="U4558" s="36" t="s">
        <v>3610</v>
      </c>
    </row>
    <row r="4559" spans="10:21" x14ac:dyDescent="0.25">
      <c r="J4559" s="37">
        <v>43408</v>
      </c>
      <c r="K4559" s="36">
        <f t="shared" si="355"/>
        <v>2018</v>
      </c>
      <c r="L4559" s="36" t="str">
        <f t="shared" si="356"/>
        <v>November</v>
      </c>
      <c r="M4559" s="36">
        <f t="shared" si="357"/>
        <v>44</v>
      </c>
      <c r="N4559" s="36">
        <f t="shared" si="358"/>
        <v>4</v>
      </c>
      <c r="O4559" s="36" t="str">
        <f t="shared" si="359"/>
        <v>201844</v>
      </c>
      <c r="P4559" s="36" t="str">
        <f>CONCATENATE(K4559,MONTH(ExpensesDBTable[[#This Row],[Date]]))</f>
        <v>201811</v>
      </c>
      <c r="Q4559" s="36" t="s">
        <v>145</v>
      </c>
      <c r="R4559" s="36" t="s">
        <v>23</v>
      </c>
      <c r="S4559" s="38">
        <v>78.37</v>
      </c>
      <c r="T4559" s="36" t="s">
        <v>106</v>
      </c>
      <c r="U4559" s="36" t="s">
        <v>3611</v>
      </c>
    </row>
    <row r="4560" spans="10:21" x14ac:dyDescent="0.25">
      <c r="J4560" s="37">
        <v>43408</v>
      </c>
      <c r="K4560" s="36">
        <f t="shared" si="355"/>
        <v>2018</v>
      </c>
      <c r="L4560" s="36" t="str">
        <f t="shared" si="356"/>
        <v>November</v>
      </c>
      <c r="M4560" s="36">
        <f t="shared" si="357"/>
        <v>44</v>
      </c>
      <c r="N4560" s="36">
        <f t="shared" si="358"/>
        <v>4</v>
      </c>
      <c r="O4560" s="36" t="str">
        <f t="shared" si="359"/>
        <v>201844</v>
      </c>
      <c r="P4560" s="36" t="str">
        <f>CONCATENATE(K4560,MONTH(ExpensesDBTable[[#This Row],[Date]]))</f>
        <v>201811</v>
      </c>
      <c r="Q4560" s="36" t="s">
        <v>108</v>
      </c>
      <c r="R4560" s="36" t="s">
        <v>14</v>
      </c>
      <c r="S4560" s="38">
        <v>28.68</v>
      </c>
      <c r="T4560" s="36" t="s">
        <v>100</v>
      </c>
      <c r="U4560" s="36" t="s">
        <v>3612</v>
      </c>
    </row>
    <row r="4561" spans="10:21" x14ac:dyDescent="0.25">
      <c r="J4561" s="37">
        <v>43410</v>
      </c>
      <c r="K4561" s="36">
        <f t="shared" si="355"/>
        <v>2018</v>
      </c>
      <c r="L4561" s="36" t="str">
        <f t="shared" si="356"/>
        <v>November</v>
      </c>
      <c r="M4561" s="36">
        <f t="shared" si="357"/>
        <v>45</v>
      </c>
      <c r="N4561" s="36">
        <f t="shared" si="358"/>
        <v>6</v>
      </c>
      <c r="O4561" s="36" t="str">
        <f t="shared" si="359"/>
        <v>201845</v>
      </c>
      <c r="P4561" s="36" t="str">
        <f>CONCATENATE(K4561,MONTH(ExpensesDBTable[[#This Row],[Date]]))</f>
        <v>201811</v>
      </c>
      <c r="Q4561" s="36" t="s">
        <v>182</v>
      </c>
      <c r="R4561" s="36" t="s">
        <v>22</v>
      </c>
      <c r="S4561" s="38">
        <v>7</v>
      </c>
      <c r="T4561" s="36" t="s">
        <v>106</v>
      </c>
      <c r="U4561" s="36" t="s">
        <v>3613</v>
      </c>
    </row>
    <row r="4562" spans="10:21" x14ac:dyDescent="0.25">
      <c r="J4562" s="37">
        <v>43410</v>
      </c>
      <c r="K4562" s="36">
        <f t="shared" si="355"/>
        <v>2018</v>
      </c>
      <c r="L4562" s="36" t="str">
        <f t="shared" si="356"/>
        <v>November</v>
      </c>
      <c r="M4562" s="36">
        <f t="shared" si="357"/>
        <v>45</v>
      </c>
      <c r="N4562" s="36">
        <f t="shared" si="358"/>
        <v>6</v>
      </c>
      <c r="O4562" s="36" t="str">
        <f t="shared" si="359"/>
        <v>201845</v>
      </c>
      <c r="P4562" s="36" t="str">
        <f>CONCATENATE(K4562,MONTH(ExpensesDBTable[[#This Row],[Date]]))</f>
        <v>201811</v>
      </c>
      <c r="Q4562" s="36" t="s">
        <v>119</v>
      </c>
      <c r="R4562" s="36" t="s">
        <v>14</v>
      </c>
      <c r="S4562" s="38">
        <v>8.2200000000000006</v>
      </c>
      <c r="T4562" s="36" t="s">
        <v>100</v>
      </c>
      <c r="U4562" s="36" t="s">
        <v>3614</v>
      </c>
    </row>
    <row r="4563" spans="10:21" x14ac:dyDescent="0.25">
      <c r="J4563" s="37">
        <v>43410</v>
      </c>
      <c r="K4563" s="36">
        <f t="shared" si="355"/>
        <v>2018</v>
      </c>
      <c r="L4563" s="36" t="str">
        <f t="shared" si="356"/>
        <v>November</v>
      </c>
      <c r="M4563" s="36">
        <f t="shared" si="357"/>
        <v>45</v>
      </c>
      <c r="N4563" s="36">
        <f t="shared" si="358"/>
        <v>6</v>
      </c>
      <c r="O4563" s="36" t="str">
        <f t="shared" si="359"/>
        <v>201845</v>
      </c>
      <c r="P4563" s="36" t="str">
        <f>CONCATENATE(K4563,MONTH(ExpensesDBTable[[#This Row],[Date]]))</f>
        <v>201811</v>
      </c>
      <c r="Q4563" s="36" t="s">
        <v>182</v>
      </c>
      <c r="R4563" s="36" t="s">
        <v>14</v>
      </c>
      <c r="S4563" s="38">
        <v>15.21</v>
      </c>
      <c r="T4563" s="36" t="s">
        <v>100</v>
      </c>
      <c r="U4563" s="36" t="s">
        <v>1999</v>
      </c>
    </row>
    <row r="4564" spans="10:21" x14ac:dyDescent="0.25">
      <c r="J4564" s="37">
        <v>43410</v>
      </c>
      <c r="K4564" s="36">
        <f t="shared" si="355"/>
        <v>2018</v>
      </c>
      <c r="L4564" s="36" t="str">
        <f t="shared" si="356"/>
        <v>November</v>
      </c>
      <c r="M4564" s="36">
        <f t="shared" si="357"/>
        <v>45</v>
      </c>
      <c r="N4564" s="36">
        <f t="shared" si="358"/>
        <v>6</v>
      </c>
      <c r="O4564" s="36" t="str">
        <f t="shared" si="359"/>
        <v>201845</v>
      </c>
      <c r="P4564" s="36" t="str">
        <f>CONCATENATE(K4564,MONTH(ExpensesDBTable[[#This Row],[Date]]))</f>
        <v>201811</v>
      </c>
      <c r="Q4564" s="36" t="s">
        <v>1051</v>
      </c>
      <c r="R4564" s="36" t="s">
        <v>14</v>
      </c>
      <c r="S4564" s="38">
        <v>16.98</v>
      </c>
      <c r="T4564" s="36" t="s">
        <v>100</v>
      </c>
      <c r="U4564" s="36" t="s">
        <v>3615</v>
      </c>
    </row>
    <row r="4565" spans="10:21" x14ac:dyDescent="0.25">
      <c r="J4565" s="37">
        <v>43410</v>
      </c>
      <c r="K4565" s="36">
        <f t="shared" si="355"/>
        <v>2018</v>
      </c>
      <c r="L4565" s="36" t="str">
        <f t="shared" si="356"/>
        <v>November</v>
      </c>
      <c r="M4565" s="36">
        <f t="shared" si="357"/>
        <v>45</v>
      </c>
      <c r="N4565" s="36">
        <f t="shared" si="358"/>
        <v>6</v>
      </c>
      <c r="O4565" s="36" t="str">
        <f t="shared" si="359"/>
        <v>201845</v>
      </c>
      <c r="P4565" s="36" t="str">
        <f>CONCATENATE(K4565,MONTH(ExpensesDBTable[[#This Row],[Date]]))</f>
        <v>201811</v>
      </c>
      <c r="Q4565" s="36" t="s">
        <v>182</v>
      </c>
      <c r="R4565" s="36" t="s">
        <v>14</v>
      </c>
      <c r="S4565" s="38">
        <v>11</v>
      </c>
      <c r="T4565" s="36" t="s">
        <v>100</v>
      </c>
      <c r="U4565" s="36" t="s">
        <v>2672</v>
      </c>
    </row>
    <row r="4566" spans="10:21" x14ac:dyDescent="0.25">
      <c r="J4566" s="37">
        <v>43410</v>
      </c>
      <c r="K4566" s="36">
        <f t="shared" si="355"/>
        <v>2018</v>
      </c>
      <c r="L4566" s="36" t="str">
        <f t="shared" si="356"/>
        <v>November</v>
      </c>
      <c r="M4566" s="36">
        <f t="shared" si="357"/>
        <v>45</v>
      </c>
      <c r="N4566" s="36">
        <f t="shared" si="358"/>
        <v>6</v>
      </c>
      <c r="O4566" s="36" t="str">
        <f t="shared" si="359"/>
        <v>201845</v>
      </c>
      <c r="P4566" s="36" t="str">
        <f>CONCATENATE(K4566,MONTH(ExpensesDBTable[[#This Row],[Date]]))</f>
        <v>201811</v>
      </c>
      <c r="Q4566" s="36" t="s">
        <v>182</v>
      </c>
      <c r="R4566" s="36" t="s">
        <v>14</v>
      </c>
      <c r="S4566" s="38">
        <v>12</v>
      </c>
      <c r="T4566" s="36" t="s">
        <v>100</v>
      </c>
      <c r="U4566" s="36" t="s">
        <v>3616</v>
      </c>
    </row>
    <row r="4567" spans="10:21" x14ac:dyDescent="0.25">
      <c r="J4567" s="37">
        <v>43410</v>
      </c>
      <c r="K4567" s="36">
        <f t="shared" si="355"/>
        <v>2018</v>
      </c>
      <c r="L4567" s="36" t="str">
        <f t="shared" si="356"/>
        <v>November</v>
      </c>
      <c r="M4567" s="36">
        <f t="shared" si="357"/>
        <v>45</v>
      </c>
      <c r="N4567" s="36">
        <f t="shared" si="358"/>
        <v>6</v>
      </c>
      <c r="O4567" s="36" t="str">
        <f t="shared" si="359"/>
        <v>201845</v>
      </c>
      <c r="P4567" s="36" t="str">
        <f>CONCATENATE(K4567,MONTH(ExpensesDBTable[[#This Row],[Date]]))</f>
        <v>201811</v>
      </c>
      <c r="Q4567" s="36" t="s">
        <v>108</v>
      </c>
      <c r="R4567" s="36" t="s">
        <v>14</v>
      </c>
      <c r="S4567" s="38">
        <v>3</v>
      </c>
      <c r="T4567" s="36" t="s">
        <v>100</v>
      </c>
      <c r="U4567" s="36" t="s">
        <v>1850</v>
      </c>
    </row>
    <row r="4568" spans="10:21" x14ac:dyDescent="0.25">
      <c r="J4568" s="37">
        <v>43410</v>
      </c>
      <c r="K4568" s="36">
        <f t="shared" si="355"/>
        <v>2018</v>
      </c>
      <c r="L4568" s="36" t="str">
        <f t="shared" si="356"/>
        <v>November</v>
      </c>
      <c r="M4568" s="36">
        <f t="shared" si="357"/>
        <v>45</v>
      </c>
      <c r="N4568" s="36">
        <f t="shared" si="358"/>
        <v>6</v>
      </c>
      <c r="O4568" s="36" t="str">
        <f t="shared" si="359"/>
        <v>201845</v>
      </c>
      <c r="P4568" s="36" t="str">
        <f>CONCATENATE(K4568,MONTH(ExpensesDBTable[[#This Row],[Date]]))</f>
        <v>201811</v>
      </c>
      <c r="Q4568" s="36" t="s">
        <v>119</v>
      </c>
      <c r="R4568" s="36" t="s">
        <v>14</v>
      </c>
      <c r="S4568" s="38">
        <v>7.95</v>
      </c>
      <c r="T4568" s="36" t="s">
        <v>100</v>
      </c>
      <c r="U4568" s="36" t="s">
        <v>3617</v>
      </c>
    </row>
    <row r="4569" spans="10:21" x14ac:dyDescent="0.25">
      <c r="J4569" s="37">
        <v>43411</v>
      </c>
      <c r="K4569" s="36">
        <f t="shared" si="355"/>
        <v>2018</v>
      </c>
      <c r="L4569" s="36" t="str">
        <f t="shared" si="356"/>
        <v>November</v>
      </c>
      <c r="M4569" s="36">
        <f t="shared" si="357"/>
        <v>45</v>
      </c>
      <c r="N4569" s="36">
        <f t="shared" si="358"/>
        <v>7</v>
      </c>
      <c r="O4569" s="36" t="str">
        <f t="shared" si="359"/>
        <v>201845</v>
      </c>
      <c r="P4569" s="36" t="str">
        <f>CONCATENATE(K4569,MONTH(ExpensesDBTable[[#This Row],[Date]]))</f>
        <v>201811</v>
      </c>
      <c r="Q4569" s="36" t="s">
        <v>108</v>
      </c>
      <c r="R4569" s="36" t="s">
        <v>14</v>
      </c>
      <c r="S4569" s="38">
        <v>6</v>
      </c>
      <c r="T4569" s="36" t="s">
        <v>100</v>
      </c>
      <c r="U4569" s="36" t="s">
        <v>1220</v>
      </c>
    </row>
    <row r="4570" spans="10:21" x14ac:dyDescent="0.25">
      <c r="J4570" s="37">
        <v>43412</v>
      </c>
      <c r="K4570" s="36">
        <f t="shared" si="355"/>
        <v>2018</v>
      </c>
      <c r="L4570" s="36" t="str">
        <f t="shared" si="356"/>
        <v>November</v>
      </c>
      <c r="M4570" s="36">
        <f t="shared" si="357"/>
        <v>45</v>
      </c>
      <c r="N4570" s="36">
        <f t="shared" si="358"/>
        <v>8</v>
      </c>
      <c r="O4570" s="36" t="str">
        <f t="shared" si="359"/>
        <v>201845</v>
      </c>
      <c r="P4570" s="36" t="str">
        <f>CONCATENATE(K4570,MONTH(ExpensesDBTable[[#This Row],[Date]]))</f>
        <v>201811</v>
      </c>
      <c r="Q4570" s="36" t="s">
        <v>182</v>
      </c>
      <c r="R4570" s="36" t="s">
        <v>14</v>
      </c>
      <c r="S4570" s="38">
        <v>9.5</v>
      </c>
      <c r="T4570" s="36" t="s">
        <v>100</v>
      </c>
      <c r="U4570" s="36" t="s">
        <v>1392</v>
      </c>
    </row>
    <row r="4571" spans="10:21" x14ac:dyDescent="0.25">
      <c r="J4571" s="37">
        <v>43412</v>
      </c>
      <c r="K4571" s="36">
        <f t="shared" si="355"/>
        <v>2018</v>
      </c>
      <c r="L4571" s="36" t="str">
        <f t="shared" si="356"/>
        <v>November</v>
      </c>
      <c r="M4571" s="36">
        <f t="shared" si="357"/>
        <v>45</v>
      </c>
      <c r="N4571" s="36">
        <f t="shared" si="358"/>
        <v>8</v>
      </c>
      <c r="O4571" s="36" t="str">
        <f t="shared" si="359"/>
        <v>201845</v>
      </c>
      <c r="P4571" s="36" t="str">
        <f>CONCATENATE(K4571,MONTH(ExpensesDBTable[[#This Row],[Date]]))</f>
        <v>201811</v>
      </c>
      <c r="Q4571" s="36" t="s">
        <v>182</v>
      </c>
      <c r="R4571" s="36" t="s">
        <v>14</v>
      </c>
      <c r="S4571" s="38">
        <v>36</v>
      </c>
      <c r="T4571" s="36" t="s">
        <v>100</v>
      </c>
      <c r="U4571" s="36" t="s">
        <v>3618</v>
      </c>
    </row>
    <row r="4572" spans="10:21" x14ac:dyDescent="0.25">
      <c r="J4572" s="37">
        <v>43412</v>
      </c>
      <c r="K4572" s="36">
        <f t="shared" si="355"/>
        <v>2018</v>
      </c>
      <c r="L4572" s="36" t="str">
        <f t="shared" si="356"/>
        <v>November</v>
      </c>
      <c r="M4572" s="36">
        <f t="shared" si="357"/>
        <v>45</v>
      </c>
      <c r="N4572" s="36">
        <f t="shared" si="358"/>
        <v>8</v>
      </c>
      <c r="O4572" s="36" t="str">
        <f t="shared" si="359"/>
        <v>201845</v>
      </c>
      <c r="P4572" s="36" t="str">
        <f>CONCATENATE(K4572,MONTH(ExpensesDBTable[[#This Row],[Date]]))</f>
        <v>201811</v>
      </c>
      <c r="Q4572" s="36" t="s">
        <v>182</v>
      </c>
      <c r="R4572" s="36" t="s">
        <v>14</v>
      </c>
      <c r="S4572" s="38">
        <v>8.7899999999999991</v>
      </c>
      <c r="T4572" s="36" t="s">
        <v>100</v>
      </c>
      <c r="U4572" s="36" t="s">
        <v>1085</v>
      </c>
    </row>
    <row r="4573" spans="10:21" x14ac:dyDescent="0.25">
      <c r="J4573" s="37">
        <v>43412</v>
      </c>
      <c r="K4573" s="36">
        <f t="shared" si="355"/>
        <v>2018</v>
      </c>
      <c r="L4573" s="36" t="str">
        <f t="shared" si="356"/>
        <v>November</v>
      </c>
      <c r="M4573" s="36">
        <f t="shared" si="357"/>
        <v>45</v>
      </c>
      <c r="N4573" s="36">
        <f t="shared" si="358"/>
        <v>8</v>
      </c>
      <c r="O4573" s="36" t="str">
        <f t="shared" si="359"/>
        <v>201845</v>
      </c>
      <c r="P4573" s="36" t="str">
        <f>CONCATENATE(K4573,MONTH(ExpensesDBTable[[#This Row],[Date]]))</f>
        <v>201811</v>
      </c>
      <c r="Q4573" s="36" t="s">
        <v>2848</v>
      </c>
      <c r="R4573" s="36" t="s">
        <v>23</v>
      </c>
      <c r="S4573" s="38">
        <v>89</v>
      </c>
      <c r="T4573" s="36" t="s">
        <v>106</v>
      </c>
      <c r="U4573" s="36" t="s">
        <v>1492</v>
      </c>
    </row>
    <row r="4574" spans="10:21" x14ac:dyDescent="0.25">
      <c r="J4574" s="37">
        <v>43412</v>
      </c>
      <c r="K4574" s="36">
        <f t="shared" si="355"/>
        <v>2018</v>
      </c>
      <c r="L4574" s="36" t="str">
        <f t="shared" si="356"/>
        <v>November</v>
      </c>
      <c r="M4574" s="36">
        <f t="shared" si="357"/>
        <v>45</v>
      </c>
      <c r="N4574" s="36">
        <f t="shared" si="358"/>
        <v>8</v>
      </c>
      <c r="O4574" s="36" t="str">
        <f t="shared" si="359"/>
        <v>201845</v>
      </c>
      <c r="P4574" s="36" t="str">
        <f>CONCATENATE(K4574,MONTH(ExpensesDBTable[[#This Row],[Date]]))</f>
        <v>201811</v>
      </c>
      <c r="Q4574" s="36" t="s">
        <v>182</v>
      </c>
      <c r="R4574" s="36" t="s">
        <v>14</v>
      </c>
      <c r="S4574" s="38">
        <v>4.7</v>
      </c>
      <c r="T4574" s="36" t="s">
        <v>100</v>
      </c>
      <c r="U4574" s="36" t="s">
        <v>2008</v>
      </c>
    </row>
    <row r="4575" spans="10:21" x14ac:dyDescent="0.25">
      <c r="J4575" s="37">
        <v>43412</v>
      </c>
      <c r="K4575" s="36">
        <f t="shared" si="355"/>
        <v>2018</v>
      </c>
      <c r="L4575" s="36" t="str">
        <f t="shared" si="356"/>
        <v>November</v>
      </c>
      <c r="M4575" s="36">
        <f t="shared" si="357"/>
        <v>45</v>
      </c>
      <c r="N4575" s="36">
        <f t="shared" si="358"/>
        <v>8</v>
      </c>
      <c r="O4575" s="36" t="str">
        <f t="shared" si="359"/>
        <v>201845</v>
      </c>
      <c r="P4575" s="36" t="str">
        <f>CONCATENATE(K4575,MONTH(ExpensesDBTable[[#This Row],[Date]]))</f>
        <v>201811</v>
      </c>
      <c r="Q4575" s="36" t="s">
        <v>182</v>
      </c>
      <c r="R4575" s="36" t="s">
        <v>14</v>
      </c>
      <c r="S4575" s="38">
        <v>36.159999999999997</v>
      </c>
      <c r="T4575" s="36" t="s">
        <v>106</v>
      </c>
      <c r="U4575" t="s">
        <v>3619</v>
      </c>
    </row>
    <row r="4576" spans="10:21" x14ac:dyDescent="0.25">
      <c r="J4576" s="37">
        <v>43413</v>
      </c>
      <c r="K4576" s="36">
        <f t="shared" si="355"/>
        <v>2018</v>
      </c>
      <c r="L4576" s="36" t="str">
        <f t="shared" si="356"/>
        <v>November</v>
      </c>
      <c r="M4576" s="36">
        <f t="shared" si="357"/>
        <v>45</v>
      </c>
      <c r="N4576" s="36">
        <f t="shared" si="358"/>
        <v>9</v>
      </c>
      <c r="O4576" s="36" t="str">
        <f t="shared" si="359"/>
        <v>201845</v>
      </c>
      <c r="P4576" s="36" t="str">
        <f>CONCATENATE(K4576,MONTH(ExpensesDBTable[[#This Row],[Date]]))</f>
        <v>201811</v>
      </c>
      <c r="Q4576" s="36" t="s">
        <v>182</v>
      </c>
      <c r="R4576" s="36" t="s">
        <v>14</v>
      </c>
      <c r="S4576" s="38">
        <v>10.5</v>
      </c>
      <c r="T4576" t="s">
        <v>106</v>
      </c>
      <c r="U4576" s="36" t="s">
        <v>3620</v>
      </c>
    </row>
    <row r="4577" spans="10:21" x14ac:dyDescent="0.25">
      <c r="J4577" s="37">
        <v>43413</v>
      </c>
      <c r="K4577" s="36">
        <f t="shared" si="355"/>
        <v>2018</v>
      </c>
      <c r="L4577" s="36" t="str">
        <f t="shared" si="356"/>
        <v>November</v>
      </c>
      <c r="M4577" s="36">
        <f t="shared" si="357"/>
        <v>45</v>
      </c>
      <c r="N4577" s="36">
        <f t="shared" si="358"/>
        <v>9</v>
      </c>
      <c r="O4577" s="36" t="str">
        <f t="shared" si="359"/>
        <v>201845</v>
      </c>
      <c r="P4577" s="36" t="str">
        <f>CONCATENATE(K4577,MONTH(ExpensesDBTable[[#This Row],[Date]]))</f>
        <v>201811</v>
      </c>
      <c r="Q4577" s="36" t="s">
        <v>182</v>
      </c>
      <c r="R4577" s="36" t="s">
        <v>14</v>
      </c>
      <c r="S4577" s="38">
        <v>9.5</v>
      </c>
      <c r="T4577" s="36" t="s">
        <v>100</v>
      </c>
      <c r="U4577" s="36" t="s">
        <v>1392</v>
      </c>
    </row>
    <row r="4578" spans="10:21" x14ac:dyDescent="0.25">
      <c r="J4578" s="37">
        <v>43413</v>
      </c>
      <c r="K4578" s="36">
        <f t="shared" si="355"/>
        <v>2018</v>
      </c>
      <c r="L4578" s="36" t="str">
        <f t="shared" si="356"/>
        <v>November</v>
      </c>
      <c r="M4578" s="36">
        <f t="shared" si="357"/>
        <v>45</v>
      </c>
      <c r="N4578" s="36">
        <f t="shared" si="358"/>
        <v>9</v>
      </c>
      <c r="O4578" s="36" t="str">
        <f t="shared" si="359"/>
        <v>201845</v>
      </c>
      <c r="P4578" s="36" t="str">
        <f>CONCATENATE(K4578,MONTH(ExpensesDBTable[[#This Row],[Date]]))</f>
        <v>201811</v>
      </c>
      <c r="Q4578" s="36" t="s">
        <v>182</v>
      </c>
      <c r="R4578" s="36" t="s">
        <v>11</v>
      </c>
      <c r="S4578" s="38">
        <v>26</v>
      </c>
      <c r="T4578" s="36" t="s">
        <v>106</v>
      </c>
      <c r="U4578" s="36" t="s">
        <v>3621</v>
      </c>
    </row>
    <row r="4579" spans="10:21" x14ac:dyDescent="0.25">
      <c r="J4579" s="37">
        <v>43413</v>
      </c>
      <c r="K4579" s="36">
        <f t="shared" si="355"/>
        <v>2018</v>
      </c>
      <c r="L4579" s="36" t="str">
        <f t="shared" si="356"/>
        <v>November</v>
      </c>
      <c r="M4579" s="36">
        <f t="shared" si="357"/>
        <v>45</v>
      </c>
      <c r="N4579" s="36">
        <f t="shared" si="358"/>
        <v>9</v>
      </c>
      <c r="O4579" s="36" t="str">
        <f t="shared" si="359"/>
        <v>201845</v>
      </c>
      <c r="P4579" s="36" t="str">
        <f>CONCATENATE(K4579,MONTH(ExpensesDBTable[[#This Row],[Date]]))</f>
        <v>201811</v>
      </c>
      <c r="Q4579" s="36" t="s">
        <v>119</v>
      </c>
      <c r="R4579" s="36" t="s">
        <v>14</v>
      </c>
      <c r="S4579" s="38">
        <v>8.94</v>
      </c>
      <c r="T4579" s="36" t="s">
        <v>100</v>
      </c>
      <c r="U4579" s="36" t="s">
        <v>1367</v>
      </c>
    </row>
    <row r="4580" spans="10:21" x14ac:dyDescent="0.25">
      <c r="J4580" s="37">
        <v>43413</v>
      </c>
      <c r="K4580" s="36">
        <f t="shared" si="355"/>
        <v>2018</v>
      </c>
      <c r="L4580" s="36" t="str">
        <f t="shared" si="356"/>
        <v>November</v>
      </c>
      <c r="M4580" s="36">
        <f t="shared" si="357"/>
        <v>45</v>
      </c>
      <c r="N4580" s="36">
        <f t="shared" si="358"/>
        <v>9</v>
      </c>
      <c r="O4580" s="36" t="str">
        <f t="shared" si="359"/>
        <v>201845</v>
      </c>
      <c r="P4580" s="36" t="str">
        <f>CONCATENATE(K4580,MONTH(ExpensesDBTable[[#This Row],[Date]]))</f>
        <v>201811</v>
      </c>
      <c r="Q4580" s="36" t="s">
        <v>1051</v>
      </c>
      <c r="R4580" s="36" t="s">
        <v>14</v>
      </c>
      <c r="S4580" s="38">
        <v>10</v>
      </c>
      <c r="T4580" s="36" t="s">
        <v>100</v>
      </c>
      <c r="U4580" s="36" t="s">
        <v>3622</v>
      </c>
    </row>
    <row r="4581" spans="10:21" x14ac:dyDescent="0.25">
      <c r="J4581" s="37">
        <v>43413</v>
      </c>
      <c r="K4581" s="36">
        <f t="shared" si="355"/>
        <v>2018</v>
      </c>
      <c r="L4581" s="36" t="str">
        <f t="shared" si="356"/>
        <v>November</v>
      </c>
      <c r="M4581" s="36">
        <f t="shared" si="357"/>
        <v>45</v>
      </c>
      <c r="N4581" s="36">
        <f t="shared" si="358"/>
        <v>9</v>
      </c>
      <c r="O4581" s="36" t="str">
        <f t="shared" si="359"/>
        <v>201845</v>
      </c>
      <c r="P4581" s="36" t="str">
        <f>CONCATENATE(K4581,MONTH(ExpensesDBTable[[#This Row],[Date]]))</f>
        <v>201811</v>
      </c>
      <c r="Q4581" s="36" t="s">
        <v>122</v>
      </c>
      <c r="R4581" s="36" t="s">
        <v>11</v>
      </c>
      <c r="S4581" s="38">
        <v>11</v>
      </c>
      <c r="T4581" t="s">
        <v>106</v>
      </c>
      <c r="U4581" s="36" t="s">
        <v>3623</v>
      </c>
    </row>
    <row r="4582" spans="10:21" x14ac:dyDescent="0.25">
      <c r="J4582" s="37">
        <v>43414</v>
      </c>
      <c r="K4582" s="36">
        <f t="shared" si="355"/>
        <v>2018</v>
      </c>
      <c r="L4582" s="36" t="str">
        <f t="shared" si="356"/>
        <v>November</v>
      </c>
      <c r="M4582" s="36">
        <f t="shared" si="357"/>
        <v>45</v>
      </c>
      <c r="N4582" s="36">
        <f t="shared" si="358"/>
        <v>10</v>
      </c>
      <c r="O4582" s="36" t="str">
        <f t="shared" si="359"/>
        <v>201845</v>
      </c>
      <c r="P4582" s="36" t="str">
        <f>CONCATENATE(K4582,MONTH(ExpensesDBTable[[#This Row],[Date]]))</f>
        <v>201811</v>
      </c>
      <c r="Q4582" s="36" t="s">
        <v>182</v>
      </c>
      <c r="R4582" s="36" t="s">
        <v>14</v>
      </c>
      <c r="S4582" s="38">
        <v>2.81</v>
      </c>
      <c r="T4582" s="36" t="s">
        <v>100</v>
      </c>
      <c r="U4582" s="36" t="s">
        <v>1085</v>
      </c>
    </row>
    <row r="4583" spans="10:21" x14ac:dyDescent="0.25">
      <c r="J4583" s="37">
        <v>43414</v>
      </c>
      <c r="K4583" s="36">
        <f t="shared" si="355"/>
        <v>2018</v>
      </c>
      <c r="L4583" s="36" t="str">
        <f t="shared" si="356"/>
        <v>November</v>
      </c>
      <c r="M4583" s="36">
        <f t="shared" si="357"/>
        <v>45</v>
      </c>
      <c r="N4583" s="36">
        <f t="shared" si="358"/>
        <v>10</v>
      </c>
      <c r="O4583" s="36" t="str">
        <f t="shared" si="359"/>
        <v>201845</v>
      </c>
      <c r="P4583" s="36" t="str">
        <f>CONCATENATE(K4583,MONTH(ExpensesDBTable[[#This Row],[Date]]))</f>
        <v>201811</v>
      </c>
      <c r="Q4583" s="36" t="s">
        <v>108</v>
      </c>
      <c r="R4583" s="36" t="s">
        <v>14</v>
      </c>
      <c r="S4583" s="38">
        <v>3</v>
      </c>
      <c r="T4583" s="36" t="s">
        <v>100</v>
      </c>
      <c r="U4583" s="36" t="s">
        <v>1220</v>
      </c>
    </row>
    <row r="4584" spans="10:21" x14ac:dyDescent="0.25">
      <c r="J4584" s="37">
        <v>43414</v>
      </c>
      <c r="K4584" s="36">
        <f t="shared" si="355"/>
        <v>2018</v>
      </c>
      <c r="L4584" s="36" t="str">
        <f t="shared" si="356"/>
        <v>November</v>
      </c>
      <c r="M4584" s="36">
        <f t="shared" si="357"/>
        <v>45</v>
      </c>
      <c r="N4584" s="36">
        <f t="shared" si="358"/>
        <v>10</v>
      </c>
      <c r="O4584" s="36" t="str">
        <f t="shared" si="359"/>
        <v>201845</v>
      </c>
      <c r="P4584" s="36" t="str">
        <f>CONCATENATE(K4584,MONTH(ExpensesDBTable[[#This Row],[Date]]))</f>
        <v>201811</v>
      </c>
      <c r="Q4584" s="36" t="s">
        <v>182</v>
      </c>
      <c r="R4584" s="36" t="s">
        <v>14</v>
      </c>
      <c r="S4584" s="38">
        <v>13.8</v>
      </c>
      <c r="T4584" s="36" t="s">
        <v>100</v>
      </c>
      <c r="U4584" s="36" t="s">
        <v>3624</v>
      </c>
    </row>
    <row r="4585" spans="10:21" x14ac:dyDescent="0.25">
      <c r="J4585" s="37">
        <v>43414</v>
      </c>
      <c r="K4585" s="36">
        <f t="shared" si="355"/>
        <v>2018</v>
      </c>
      <c r="L4585" s="36" t="str">
        <f t="shared" si="356"/>
        <v>November</v>
      </c>
      <c r="M4585" s="36">
        <f t="shared" si="357"/>
        <v>45</v>
      </c>
      <c r="N4585" s="36">
        <f t="shared" si="358"/>
        <v>10</v>
      </c>
      <c r="O4585" s="36" t="str">
        <f t="shared" si="359"/>
        <v>201845</v>
      </c>
      <c r="P4585" s="36" t="str">
        <f>CONCATENATE(K4585,MONTH(ExpensesDBTable[[#This Row],[Date]]))</f>
        <v>201811</v>
      </c>
      <c r="Q4585" s="36" t="s">
        <v>182</v>
      </c>
      <c r="R4585" s="36" t="s">
        <v>22</v>
      </c>
      <c r="S4585" s="38">
        <v>12.28</v>
      </c>
      <c r="T4585" s="36" t="s">
        <v>106</v>
      </c>
      <c r="U4585" s="36" t="s">
        <v>3625</v>
      </c>
    </row>
    <row r="4586" spans="10:21" x14ac:dyDescent="0.25">
      <c r="J4586" s="37">
        <v>43414</v>
      </c>
      <c r="K4586" s="36">
        <f t="shared" si="355"/>
        <v>2018</v>
      </c>
      <c r="L4586" s="36" t="str">
        <f t="shared" si="356"/>
        <v>November</v>
      </c>
      <c r="M4586" s="36">
        <f t="shared" si="357"/>
        <v>45</v>
      </c>
      <c r="N4586" s="36">
        <f t="shared" si="358"/>
        <v>10</v>
      </c>
      <c r="O4586" s="36" t="str">
        <f t="shared" si="359"/>
        <v>201845</v>
      </c>
      <c r="P4586" s="36" t="str">
        <f>CONCATENATE(K4586,MONTH(ExpensesDBTable[[#This Row],[Date]]))</f>
        <v>201811</v>
      </c>
      <c r="Q4586" s="36" t="s">
        <v>122</v>
      </c>
      <c r="R4586" s="36" t="s">
        <v>11</v>
      </c>
      <c r="S4586" s="38">
        <v>11</v>
      </c>
      <c r="T4586" s="36" t="s">
        <v>106</v>
      </c>
      <c r="U4586" s="36" t="s">
        <v>509</v>
      </c>
    </row>
    <row r="4587" spans="10:21" x14ac:dyDescent="0.25">
      <c r="J4587" s="37">
        <v>43414</v>
      </c>
      <c r="K4587" s="36">
        <f t="shared" si="355"/>
        <v>2018</v>
      </c>
      <c r="L4587" s="36" t="str">
        <f t="shared" si="356"/>
        <v>November</v>
      </c>
      <c r="M4587" s="36">
        <f t="shared" si="357"/>
        <v>45</v>
      </c>
      <c r="N4587" s="36">
        <f t="shared" si="358"/>
        <v>10</v>
      </c>
      <c r="O4587" s="36" t="str">
        <f t="shared" si="359"/>
        <v>201845</v>
      </c>
      <c r="P4587" s="36" t="str">
        <f>CONCATENATE(K4587,MONTH(ExpensesDBTable[[#This Row],[Date]]))</f>
        <v>201811</v>
      </c>
      <c r="Q4587" s="36" t="s">
        <v>1238</v>
      </c>
      <c r="R4587" s="36" t="s">
        <v>22</v>
      </c>
      <c r="S4587" s="38">
        <v>36.04</v>
      </c>
      <c r="T4587" s="36" t="s">
        <v>106</v>
      </c>
      <c r="U4587" s="36" t="s">
        <v>3626</v>
      </c>
    </row>
    <row r="4588" spans="10:21" x14ac:dyDescent="0.25">
      <c r="J4588" s="37">
        <v>43415</v>
      </c>
      <c r="K4588" s="36">
        <f t="shared" si="355"/>
        <v>2018</v>
      </c>
      <c r="L4588" s="36" t="str">
        <f t="shared" si="356"/>
        <v>November</v>
      </c>
      <c r="M4588" s="36">
        <f t="shared" si="357"/>
        <v>45</v>
      </c>
      <c r="N4588" s="36">
        <f t="shared" si="358"/>
        <v>11</v>
      </c>
      <c r="O4588" s="36" t="str">
        <f t="shared" si="359"/>
        <v>201845</v>
      </c>
      <c r="P4588" s="36" t="str">
        <f>CONCATENATE(K4588,MONTH(ExpensesDBTable[[#This Row],[Date]]))</f>
        <v>201811</v>
      </c>
      <c r="Q4588" s="36" t="s">
        <v>3472</v>
      </c>
      <c r="R4588" s="36" t="s">
        <v>18</v>
      </c>
      <c r="S4588" s="38">
        <v>41.27</v>
      </c>
      <c r="T4588" s="36" t="s">
        <v>106</v>
      </c>
      <c r="U4588" s="36" t="s">
        <v>3627</v>
      </c>
    </row>
    <row r="4589" spans="10:21" x14ac:dyDescent="0.25">
      <c r="J4589" s="37">
        <v>43415</v>
      </c>
      <c r="K4589" s="36">
        <f t="shared" si="355"/>
        <v>2018</v>
      </c>
      <c r="L4589" s="36" t="str">
        <f t="shared" si="356"/>
        <v>November</v>
      </c>
      <c r="M4589" s="36">
        <f t="shared" si="357"/>
        <v>45</v>
      </c>
      <c r="N4589" s="36">
        <f t="shared" si="358"/>
        <v>11</v>
      </c>
      <c r="O4589" s="36" t="str">
        <f t="shared" si="359"/>
        <v>201845</v>
      </c>
      <c r="P4589" s="36" t="str">
        <f>CONCATENATE(K4589,MONTH(ExpensesDBTable[[#This Row],[Date]]))</f>
        <v>201811</v>
      </c>
      <c r="Q4589" s="36" t="s">
        <v>554</v>
      </c>
      <c r="R4589" s="36" t="s">
        <v>14</v>
      </c>
      <c r="S4589" s="38">
        <v>16.2</v>
      </c>
      <c r="T4589" s="36" t="s">
        <v>100</v>
      </c>
      <c r="U4589" s="36" t="s">
        <v>3628</v>
      </c>
    </row>
    <row r="4590" spans="10:21" x14ac:dyDescent="0.25">
      <c r="J4590" s="37">
        <v>43415</v>
      </c>
      <c r="K4590" s="36">
        <f t="shared" si="355"/>
        <v>2018</v>
      </c>
      <c r="L4590" s="36" t="str">
        <f t="shared" si="356"/>
        <v>November</v>
      </c>
      <c r="M4590" s="36">
        <f t="shared" si="357"/>
        <v>45</v>
      </c>
      <c r="N4590" s="36">
        <f t="shared" si="358"/>
        <v>11</v>
      </c>
      <c r="O4590" s="36" t="str">
        <f t="shared" si="359"/>
        <v>201845</v>
      </c>
      <c r="P4590" s="36" t="str">
        <f>CONCATENATE(K4590,MONTH(ExpensesDBTable[[#This Row],[Date]]))</f>
        <v>201811</v>
      </c>
      <c r="Q4590" s="36" t="s">
        <v>128</v>
      </c>
      <c r="R4590" s="36" t="s">
        <v>22</v>
      </c>
      <c r="S4590" s="38">
        <v>145.04</v>
      </c>
      <c r="T4590" s="36" t="s">
        <v>106</v>
      </c>
      <c r="U4590" s="36" t="s">
        <v>3629</v>
      </c>
    </row>
    <row r="4591" spans="10:21" x14ac:dyDescent="0.25">
      <c r="J4591" s="37">
        <v>43415</v>
      </c>
      <c r="K4591" s="36">
        <f t="shared" si="355"/>
        <v>2018</v>
      </c>
      <c r="L4591" s="36" t="str">
        <f t="shared" si="356"/>
        <v>November</v>
      </c>
      <c r="M4591" s="36">
        <f t="shared" si="357"/>
        <v>45</v>
      </c>
      <c r="N4591" s="36">
        <f t="shared" si="358"/>
        <v>11</v>
      </c>
      <c r="O4591" s="36" t="str">
        <f t="shared" si="359"/>
        <v>201845</v>
      </c>
      <c r="P4591" s="36" t="str">
        <f>CONCATENATE(K4591,MONTH(ExpensesDBTable[[#This Row],[Date]]))</f>
        <v>201811</v>
      </c>
      <c r="Q4591" s="36" t="s">
        <v>182</v>
      </c>
      <c r="R4591" s="36" t="s">
        <v>19</v>
      </c>
      <c r="S4591" s="38">
        <v>438.11</v>
      </c>
      <c r="T4591" s="36" t="s">
        <v>106</v>
      </c>
      <c r="U4591" s="36" t="s">
        <v>3630</v>
      </c>
    </row>
    <row r="4592" spans="10:21" x14ac:dyDescent="0.25">
      <c r="J4592" s="37">
        <v>43416</v>
      </c>
      <c r="K4592" s="36">
        <f t="shared" si="355"/>
        <v>2018</v>
      </c>
      <c r="L4592" s="36" t="str">
        <f t="shared" si="356"/>
        <v>November</v>
      </c>
      <c r="M4592" s="36">
        <f t="shared" si="357"/>
        <v>46</v>
      </c>
      <c r="N4592" s="36">
        <f t="shared" si="358"/>
        <v>12</v>
      </c>
      <c r="O4592" s="36" t="str">
        <f t="shared" si="359"/>
        <v>201846</v>
      </c>
      <c r="P4592" s="36" t="str">
        <f>CONCATENATE(K4592,MONTH(ExpensesDBTable[[#This Row],[Date]]))</f>
        <v>201811</v>
      </c>
      <c r="Q4592" s="36" t="s">
        <v>3201</v>
      </c>
      <c r="R4592" s="36" t="s">
        <v>17</v>
      </c>
      <c r="S4592" s="38">
        <v>25.47</v>
      </c>
      <c r="T4592" s="36" t="s">
        <v>106</v>
      </c>
      <c r="U4592" s="36" t="s">
        <v>3631</v>
      </c>
    </row>
    <row r="4593" spans="10:21" x14ac:dyDescent="0.25">
      <c r="J4593" s="37">
        <v>43416</v>
      </c>
      <c r="K4593" s="36">
        <f t="shared" si="355"/>
        <v>2018</v>
      </c>
      <c r="L4593" s="36" t="str">
        <f t="shared" si="356"/>
        <v>November</v>
      </c>
      <c r="M4593" s="36">
        <f t="shared" si="357"/>
        <v>46</v>
      </c>
      <c r="N4593" s="36">
        <f t="shared" si="358"/>
        <v>12</v>
      </c>
      <c r="O4593" s="36" t="str">
        <f t="shared" si="359"/>
        <v>201846</v>
      </c>
      <c r="P4593" s="36" t="str">
        <f>CONCATENATE(K4593,MONTH(ExpensesDBTable[[#This Row],[Date]]))</f>
        <v>201811</v>
      </c>
      <c r="Q4593" s="36" t="s">
        <v>182</v>
      </c>
      <c r="R4593" s="36" t="s">
        <v>14</v>
      </c>
      <c r="S4593" s="38">
        <v>15</v>
      </c>
      <c r="T4593" s="36" t="s">
        <v>100</v>
      </c>
      <c r="U4593" s="36" t="s">
        <v>1555</v>
      </c>
    </row>
    <row r="4594" spans="10:21" x14ac:dyDescent="0.25">
      <c r="J4594" s="37">
        <v>43416</v>
      </c>
      <c r="K4594" s="36">
        <f t="shared" si="355"/>
        <v>2018</v>
      </c>
      <c r="L4594" s="36" t="str">
        <f t="shared" si="356"/>
        <v>November</v>
      </c>
      <c r="M4594" s="36">
        <f t="shared" si="357"/>
        <v>46</v>
      </c>
      <c r="N4594" s="36">
        <f t="shared" si="358"/>
        <v>12</v>
      </c>
      <c r="O4594" s="36" t="str">
        <f t="shared" si="359"/>
        <v>201846</v>
      </c>
      <c r="P4594" s="36" t="str">
        <f>CONCATENATE(K4594,MONTH(ExpensesDBTable[[#This Row],[Date]]))</f>
        <v>201811</v>
      </c>
      <c r="Q4594" s="36" t="s">
        <v>182</v>
      </c>
      <c r="R4594" s="36" t="s">
        <v>14</v>
      </c>
      <c r="S4594" s="38">
        <v>17.43</v>
      </c>
      <c r="T4594" s="36" t="s">
        <v>100</v>
      </c>
      <c r="U4594" s="36" t="s">
        <v>1085</v>
      </c>
    </row>
    <row r="4595" spans="10:21" x14ac:dyDescent="0.25">
      <c r="J4595" s="37">
        <v>43416</v>
      </c>
      <c r="K4595" s="36">
        <f t="shared" si="355"/>
        <v>2018</v>
      </c>
      <c r="L4595" s="36" t="str">
        <f t="shared" si="356"/>
        <v>November</v>
      </c>
      <c r="M4595" s="36">
        <f t="shared" si="357"/>
        <v>46</v>
      </c>
      <c r="N4595" s="36">
        <f t="shared" si="358"/>
        <v>12</v>
      </c>
      <c r="O4595" s="36" t="str">
        <f t="shared" si="359"/>
        <v>201846</v>
      </c>
      <c r="P4595" s="36" t="str">
        <f>CONCATENATE(K4595,MONTH(ExpensesDBTable[[#This Row],[Date]]))</f>
        <v>201811</v>
      </c>
      <c r="Q4595" s="36" t="s">
        <v>108</v>
      </c>
      <c r="R4595" s="36" t="s">
        <v>14</v>
      </c>
      <c r="S4595" s="38">
        <v>9.67</v>
      </c>
      <c r="T4595" s="36" t="s">
        <v>100</v>
      </c>
      <c r="U4595" s="36" t="s">
        <v>159</v>
      </c>
    </row>
    <row r="4596" spans="10:21" x14ac:dyDescent="0.25">
      <c r="J4596" s="37">
        <v>43416</v>
      </c>
      <c r="K4596" s="36">
        <f t="shared" si="355"/>
        <v>2018</v>
      </c>
      <c r="L4596" s="36" t="str">
        <f t="shared" si="356"/>
        <v>November</v>
      </c>
      <c r="M4596" s="36">
        <f t="shared" si="357"/>
        <v>46</v>
      </c>
      <c r="N4596" s="36">
        <f t="shared" si="358"/>
        <v>12</v>
      </c>
      <c r="O4596" s="36" t="str">
        <f t="shared" si="359"/>
        <v>201846</v>
      </c>
      <c r="P4596" s="36" t="str">
        <f>CONCATENATE(K4596,MONTH(ExpensesDBTable[[#This Row],[Date]]))</f>
        <v>201811</v>
      </c>
      <c r="Q4596" s="36" t="s">
        <v>182</v>
      </c>
      <c r="R4596" s="36" t="s">
        <v>14</v>
      </c>
      <c r="S4596" s="38">
        <v>14.4</v>
      </c>
      <c r="T4596" s="36" t="s">
        <v>100</v>
      </c>
      <c r="U4596" s="36" t="s">
        <v>3632</v>
      </c>
    </row>
    <row r="4597" spans="10:21" x14ac:dyDescent="0.25">
      <c r="J4597" s="37">
        <v>43417</v>
      </c>
      <c r="K4597" s="36">
        <f t="shared" si="355"/>
        <v>2018</v>
      </c>
      <c r="L4597" s="36" t="str">
        <f t="shared" si="356"/>
        <v>November</v>
      </c>
      <c r="M4597" s="36">
        <f t="shared" si="357"/>
        <v>46</v>
      </c>
      <c r="N4597" s="36">
        <f t="shared" si="358"/>
        <v>13</v>
      </c>
      <c r="O4597" s="36" t="str">
        <f t="shared" si="359"/>
        <v>201846</v>
      </c>
      <c r="P4597" s="36" t="str">
        <f>CONCATENATE(K4597,MONTH(ExpensesDBTable[[#This Row],[Date]]))</f>
        <v>201811</v>
      </c>
      <c r="Q4597" s="36" t="s">
        <v>182</v>
      </c>
      <c r="R4597" s="36" t="s">
        <v>14</v>
      </c>
      <c r="S4597" s="38">
        <v>14.3</v>
      </c>
      <c r="T4597" s="36" t="s">
        <v>100</v>
      </c>
      <c r="U4597" s="36" t="s">
        <v>3633</v>
      </c>
    </row>
    <row r="4598" spans="10:21" x14ac:dyDescent="0.25">
      <c r="J4598" s="37">
        <v>43417</v>
      </c>
      <c r="K4598" s="36">
        <f t="shared" si="355"/>
        <v>2018</v>
      </c>
      <c r="L4598" s="36" t="str">
        <f t="shared" si="356"/>
        <v>November</v>
      </c>
      <c r="M4598" s="36">
        <f t="shared" si="357"/>
        <v>46</v>
      </c>
      <c r="N4598" s="36">
        <f t="shared" si="358"/>
        <v>13</v>
      </c>
      <c r="O4598" s="36" t="str">
        <f t="shared" si="359"/>
        <v>201846</v>
      </c>
      <c r="P4598" s="36" t="str">
        <f>CONCATENATE(K4598,MONTH(ExpensesDBTable[[#This Row],[Date]]))</f>
        <v>201811</v>
      </c>
      <c r="Q4598" s="36" t="s">
        <v>105</v>
      </c>
      <c r="R4598" s="36" t="s">
        <v>16</v>
      </c>
      <c r="S4598" s="38">
        <v>6.95</v>
      </c>
      <c r="T4598" s="36" t="s">
        <v>106</v>
      </c>
      <c r="U4598" s="36" t="s">
        <v>3634</v>
      </c>
    </row>
    <row r="4599" spans="10:21" x14ac:dyDescent="0.25">
      <c r="J4599" s="37">
        <v>43417</v>
      </c>
      <c r="K4599" s="36">
        <f t="shared" si="355"/>
        <v>2018</v>
      </c>
      <c r="L4599" s="36" t="str">
        <f t="shared" si="356"/>
        <v>November</v>
      </c>
      <c r="M4599" s="36">
        <f t="shared" si="357"/>
        <v>46</v>
      </c>
      <c r="N4599" s="36">
        <f t="shared" si="358"/>
        <v>13</v>
      </c>
      <c r="O4599" s="36" t="str">
        <f t="shared" si="359"/>
        <v>201846</v>
      </c>
      <c r="P4599" s="36" t="str">
        <f>CONCATENATE(K4599,MONTH(ExpensesDBTable[[#This Row],[Date]]))</f>
        <v>201811</v>
      </c>
      <c r="Q4599" s="36" t="s">
        <v>1059</v>
      </c>
      <c r="R4599" s="36" t="s">
        <v>17</v>
      </c>
      <c r="S4599" s="38">
        <v>269.39999999999998</v>
      </c>
      <c r="T4599" s="36" t="s">
        <v>106</v>
      </c>
      <c r="U4599" s="36" t="s">
        <v>2335</v>
      </c>
    </row>
    <row r="4600" spans="10:21" x14ac:dyDescent="0.25">
      <c r="J4600" s="37">
        <v>43417</v>
      </c>
      <c r="K4600" s="36">
        <f t="shared" si="355"/>
        <v>2018</v>
      </c>
      <c r="L4600" s="36" t="str">
        <f t="shared" si="356"/>
        <v>November</v>
      </c>
      <c r="M4600" s="36">
        <f t="shared" si="357"/>
        <v>46</v>
      </c>
      <c r="N4600" s="36">
        <f t="shared" si="358"/>
        <v>13</v>
      </c>
      <c r="O4600" s="36" t="str">
        <f t="shared" si="359"/>
        <v>201846</v>
      </c>
      <c r="P4600" s="36" t="str">
        <f>CONCATENATE(K4600,MONTH(ExpensesDBTable[[#This Row],[Date]]))</f>
        <v>201811</v>
      </c>
      <c r="Q4600" s="36" t="s">
        <v>108</v>
      </c>
      <c r="R4600" s="36" t="s">
        <v>14</v>
      </c>
      <c r="S4600" s="38">
        <v>6.05</v>
      </c>
      <c r="T4600" s="36" t="s">
        <v>100</v>
      </c>
      <c r="U4600" s="36" t="s">
        <v>3635</v>
      </c>
    </row>
    <row r="4601" spans="10:21" x14ac:dyDescent="0.25">
      <c r="J4601" s="37">
        <v>43417</v>
      </c>
      <c r="K4601" s="36">
        <f t="shared" si="355"/>
        <v>2018</v>
      </c>
      <c r="L4601" s="36" t="str">
        <f t="shared" si="356"/>
        <v>November</v>
      </c>
      <c r="M4601" s="36">
        <f t="shared" si="357"/>
        <v>46</v>
      </c>
      <c r="N4601" s="36">
        <f t="shared" si="358"/>
        <v>13</v>
      </c>
      <c r="O4601" s="36" t="str">
        <f t="shared" si="359"/>
        <v>201846</v>
      </c>
      <c r="P4601" s="36" t="str">
        <f>CONCATENATE(K4601,MONTH(ExpensesDBTable[[#This Row],[Date]]))</f>
        <v>201811</v>
      </c>
      <c r="Q4601" s="36" t="s">
        <v>3636</v>
      </c>
      <c r="R4601" s="36" t="s">
        <v>25</v>
      </c>
      <c r="S4601" s="38">
        <v>450</v>
      </c>
      <c r="T4601" s="36" t="s">
        <v>106</v>
      </c>
      <c r="U4601" s="36" t="s">
        <v>3637</v>
      </c>
    </row>
    <row r="4602" spans="10:21" x14ac:dyDescent="0.25">
      <c r="J4602" s="37">
        <v>43419</v>
      </c>
      <c r="K4602" s="36">
        <f t="shared" si="355"/>
        <v>2018</v>
      </c>
      <c r="L4602" s="36" t="str">
        <f t="shared" si="356"/>
        <v>November</v>
      </c>
      <c r="M4602" s="36">
        <f t="shared" si="357"/>
        <v>46</v>
      </c>
      <c r="N4602" s="36">
        <f t="shared" si="358"/>
        <v>15</v>
      </c>
      <c r="O4602" s="36" t="str">
        <f t="shared" si="359"/>
        <v>201846</v>
      </c>
      <c r="P4602" s="36" t="str">
        <f>CONCATENATE(K4602,MONTH(ExpensesDBTable[[#This Row],[Date]]))</f>
        <v>201811</v>
      </c>
      <c r="Q4602" s="36" t="s">
        <v>3638</v>
      </c>
      <c r="R4602" s="36" t="s">
        <v>27</v>
      </c>
      <c r="S4602" s="38">
        <v>11.58</v>
      </c>
      <c r="T4602" s="36" t="s">
        <v>106</v>
      </c>
      <c r="U4602" s="36" t="s">
        <v>3639</v>
      </c>
    </row>
    <row r="4603" spans="10:21" x14ac:dyDescent="0.25">
      <c r="J4603" s="37">
        <v>43419</v>
      </c>
      <c r="K4603" s="36">
        <f t="shared" si="355"/>
        <v>2018</v>
      </c>
      <c r="L4603" s="36" t="str">
        <f t="shared" si="356"/>
        <v>November</v>
      </c>
      <c r="M4603" s="36">
        <f t="shared" si="357"/>
        <v>46</v>
      </c>
      <c r="N4603" s="36">
        <f t="shared" si="358"/>
        <v>15</v>
      </c>
      <c r="O4603" s="36" t="str">
        <f t="shared" si="359"/>
        <v>201846</v>
      </c>
      <c r="P4603" s="36" t="str">
        <f>CONCATENATE(K4603,MONTH(ExpensesDBTable[[#This Row],[Date]]))</f>
        <v>201811</v>
      </c>
      <c r="Q4603" s="36" t="s">
        <v>2833</v>
      </c>
      <c r="R4603" s="36" t="s">
        <v>13</v>
      </c>
      <c r="S4603" s="38">
        <v>151.24</v>
      </c>
      <c r="T4603" s="36" t="s">
        <v>106</v>
      </c>
      <c r="U4603" s="36" t="s">
        <v>3640</v>
      </c>
    </row>
    <row r="4604" spans="10:21" x14ac:dyDescent="0.25">
      <c r="J4604" s="37">
        <v>43419</v>
      </c>
      <c r="K4604" s="36">
        <f t="shared" si="355"/>
        <v>2018</v>
      </c>
      <c r="L4604" s="36" t="str">
        <f t="shared" si="356"/>
        <v>November</v>
      </c>
      <c r="M4604" s="36">
        <f t="shared" si="357"/>
        <v>46</v>
      </c>
      <c r="N4604" s="36">
        <f t="shared" si="358"/>
        <v>15</v>
      </c>
      <c r="O4604" s="36" t="str">
        <f t="shared" si="359"/>
        <v>201846</v>
      </c>
      <c r="P4604" s="36" t="str">
        <f>CONCATENATE(K4604,MONTH(ExpensesDBTable[[#This Row],[Date]]))</f>
        <v>201811</v>
      </c>
      <c r="Q4604" s="36" t="s">
        <v>182</v>
      </c>
      <c r="R4604" s="36" t="s">
        <v>14</v>
      </c>
      <c r="S4604" s="38">
        <v>6.06</v>
      </c>
      <c r="T4604" s="36" t="s">
        <v>100</v>
      </c>
      <c r="U4604" s="36" t="s">
        <v>1085</v>
      </c>
    </row>
    <row r="4605" spans="10:21" x14ac:dyDescent="0.25">
      <c r="J4605" s="37">
        <v>43419</v>
      </c>
      <c r="K4605" s="36">
        <f t="shared" si="355"/>
        <v>2018</v>
      </c>
      <c r="L4605" s="36" t="str">
        <f t="shared" si="356"/>
        <v>November</v>
      </c>
      <c r="M4605" s="36">
        <f t="shared" si="357"/>
        <v>46</v>
      </c>
      <c r="N4605" s="36">
        <f t="shared" si="358"/>
        <v>15</v>
      </c>
      <c r="O4605" s="36" t="str">
        <f t="shared" si="359"/>
        <v>201846</v>
      </c>
      <c r="P4605" s="36" t="str">
        <f>CONCATENATE(K4605,MONTH(ExpensesDBTable[[#This Row],[Date]]))</f>
        <v>201811</v>
      </c>
      <c r="Q4605" s="36" t="s">
        <v>108</v>
      </c>
      <c r="R4605" s="36" t="s">
        <v>14</v>
      </c>
      <c r="S4605" s="38">
        <v>4.0999999999999996</v>
      </c>
      <c r="T4605" s="36" t="s">
        <v>100</v>
      </c>
      <c r="U4605" s="36" t="s">
        <v>645</v>
      </c>
    </row>
    <row r="4606" spans="10:21" x14ac:dyDescent="0.25">
      <c r="J4606" s="37">
        <v>43419</v>
      </c>
      <c r="K4606" s="36">
        <f t="shared" si="355"/>
        <v>2018</v>
      </c>
      <c r="L4606" s="36" t="str">
        <f t="shared" si="356"/>
        <v>November</v>
      </c>
      <c r="M4606" s="36">
        <f t="shared" si="357"/>
        <v>46</v>
      </c>
      <c r="N4606" s="36">
        <f t="shared" si="358"/>
        <v>15</v>
      </c>
      <c r="O4606" s="36" t="str">
        <f t="shared" si="359"/>
        <v>201846</v>
      </c>
      <c r="P4606" s="36" t="str">
        <f>CONCATENATE(K4606,MONTH(ExpensesDBTable[[#This Row],[Date]]))</f>
        <v>201811</v>
      </c>
      <c r="Q4606" s="36" t="s">
        <v>3472</v>
      </c>
      <c r="R4606" s="36" t="s">
        <v>17</v>
      </c>
      <c r="S4606" s="38">
        <v>30.48</v>
      </c>
      <c r="T4606" s="36" t="s">
        <v>106</v>
      </c>
      <c r="U4606" s="36" t="s">
        <v>3641</v>
      </c>
    </row>
    <row r="4607" spans="10:21" x14ac:dyDescent="0.25">
      <c r="J4607" s="37">
        <v>43419</v>
      </c>
      <c r="K4607" s="36">
        <f t="shared" si="355"/>
        <v>2018</v>
      </c>
      <c r="L4607" s="36" t="str">
        <f t="shared" si="356"/>
        <v>November</v>
      </c>
      <c r="M4607" s="36">
        <f t="shared" si="357"/>
        <v>46</v>
      </c>
      <c r="N4607" s="36">
        <f t="shared" si="358"/>
        <v>15</v>
      </c>
      <c r="O4607" s="36" t="str">
        <f t="shared" si="359"/>
        <v>201846</v>
      </c>
      <c r="P4607" s="36" t="str">
        <f>CONCATENATE(K4607,MONTH(ExpensesDBTable[[#This Row],[Date]]))</f>
        <v>201811</v>
      </c>
      <c r="Q4607" s="36" t="s">
        <v>3472</v>
      </c>
      <c r="R4607" s="36" t="s">
        <v>16</v>
      </c>
      <c r="S4607" s="38">
        <v>189.99</v>
      </c>
      <c r="T4607" s="36" t="s">
        <v>106</v>
      </c>
      <c r="U4607" s="36" t="s">
        <v>3642</v>
      </c>
    </row>
    <row r="4608" spans="10:21" x14ac:dyDescent="0.25">
      <c r="J4608" s="37">
        <v>43419</v>
      </c>
      <c r="K4608" s="36">
        <f t="shared" si="355"/>
        <v>2018</v>
      </c>
      <c r="L4608" s="36" t="str">
        <f t="shared" si="356"/>
        <v>November</v>
      </c>
      <c r="M4608" s="36">
        <f t="shared" si="357"/>
        <v>46</v>
      </c>
      <c r="N4608" s="36">
        <f t="shared" si="358"/>
        <v>15</v>
      </c>
      <c r="O4608" s="36" t="str">
        <f t="shared" si="359"/>
        <v>201846</v>
      </c>
      <c r="P4608" s="36" t="str">
        <f>CONCATENATE(K4608,MONTH(ExpensesDBTable[[#This Row],[Date]]))</f>
        <v>201811</v>
      </c>
      <c r="Q4608" s="36" t="s">
        <v>3472</v>
      </c>
      <c r="R4608" s="36" t="s">
        <v>14</v>
      </c>
      <c r="S4608" s="38">
        <v>9.99</v>
      </c>
      <c r="T4608" s="36" t="s">
        <v>100</v>
      </c>
      <c r="U4608" s="36" t="s">
        <v>645</v>
      </c>
    </row>
    <row r="4609" spans="10:21" x14ac:dyDescent="0.25">
      <c r="J4609" s="37">
        <v>43419</v>
      </c>
      <c r="K4609" s="36">
        <f t="shared" si="355"/>
        <v>2018</v>
      </c>
      <c r="L4609" s="36" t="str">
        <f t="shared" si="356"/>
        <v>November</v>
      </c>
      <c r="M4609" s="36">
        <f t="shared" si="357"/>
        <v>46</v>
      </c>
      <c r="N4609" s="36">
        <f t="shared" si="358"/>
        <v>15</v>
      </c>
      <c r="O4609" s="36" t="str">
        <f t="shared" si="359"/>
        <v>201846</v>
      </c>
      <c r="P4609" s="36" t="str">
        <f>CONCATENATE(K4609,MONTH(ExpensesDBTable[[#This Row],[Date]]))</f>
        <v>201811</v>
      </c>
      <c r="Q4609" s="36" t="s">
        <v>182</v>
      </c>
      <c r="R4609" s="36" t="s">
        <v>14</v>
      </c>
      <c r="S4609" s="38">
        <v>9.6</v>
      </c>
      <c r="T4609" s="36" t="s">
        <v>100</v>
      </c>
      <c r="U4609" s="36" t="s">
        <v>357</v>
      </c>
    </row>
    <row r="4610" spans="10:21" x14ac:dyDescent="0.25">
      <c r="J4610" s="37">
        <v>43419</v>
      </c>
      <c r="K4610" s="36">
        <f t="shared" si="355"/>
        <v>2018</v>
      </c>
      <c r="L4610" s="36" t="str">
        <f t="shared" si="356"/>
        <v>November</v>
      </c>
      <c r="M4610" s="36">
        <f t="shared" si="357"/>
        <v>46</v>
      </c>
      <c r="N4610" s="36">
        <f t="shared" si="358"/>
        <v>15</v>
      </c>
      <c r="O4610" s="36" t="str">
        <f t="shared" si="359"/>
        <v>201846</v>
      </c>
      <c r="P4610" s="36" t="str">
        <f>CONCATENATE(K4610,MONTH(ExpensesDBTable[[#This Row],[Date]]))</f>
        <v>201811</v>
      </c>
      <c r="Q4610" s="36" t="s">
        <v>182</v>
      </c>
      <c r="R4610" s="36" t="s">
        <v>17</v>
      </c>
      <c r="S4610" s="38">
        <v>6.7</v>
      </c>
      <c r="T4610" s="36" t="s">
        <v>100</v>
      </c>
      <c r="U4610" s="36" t="s">
        <v>3643</v>
      </c>
    </row>
    <row r="4611" spans="10:21" x14ac:dyDescent="0.25">
      <c r="J4611" s="37">
        <v>43419</v>
      </c>
      <c r="K4611" s="36">
        <f t="shared" si="355"/>
        <v>2018</v>
      </c>
      <c r="L4611" s="36" t="str">
        <f t="shared" si="356"/>
        <v>November</v>
      </c>
      <c r="M4611" s="36">
        <f t="shared" si="357"/>
        <v>46</v>
      </c>
      <c r="N4611" s="36">
        <f t="shared" si="358"/>
        <v>15</v>
      </c>
      <c r="O4611" s="36" t="str">
        <f t="shared" si="359"/>
        <v>201846</v>
      </c>
      <c r="P4611" s="36" t="str">
        <f>CONCATENATE(K4611,MONTH(ExpensesDBTable[[#This Row],[Date]]))</f>
        <v>201811</v>
      </c>
      <c r="Q4611" s="36" t="s">
        <v>182</v>
      </c>
      <c r="R4611" s="36" t="s">
        <v>14</v>
      </c>
      <c r="S4611" s="38">
        <v>11.7</v>
      </c>
      <c r="T4611" s="36" t="s">
        <v>100</v>
      </c>
      <c r="U4611" s="36" t="s">
        <v>2008</v>
      </c>
    </row>
    <row r="4612" spans="10:21" x14ac:dyDescent="0.25">
      <c r="J4612" s="37">
        <v>43419</v>
      </c>
      <c r="K4612" s="36">
        <f t="shared" si="355"/>
        <v>2018</v>
      </c>
      <c r="L4612" s="36" t="str">
        <f t="shared" si="356"/>
        <v>November</v>
      </c>
      <c r="M4612" s="36">
        <f t="shared" si="357"/>
        <v>46</v>
      </c>
      <c r="N4612" s="36">
        <f t="shared" si="358"/>
        <v>15</v>
      </c>
      <c r="O4612" s="36" t="str">
        <f t="shared" si="359"/>
        <v>201846</v>
      </c>
      <c r="P4612" s="36" t="str">
        <f>CONCATENATE(K4612,MONTH(ExpensesDBTable[[#This Row],[Date]]))</f>
        <v>201811</v>
      </c>
      <c r="Q4612" s="36" t="s">
        <v>122</v>
      </c>
      <c r="R4612" s="36" t="s">
        <v>11</v>
      </c>
      <c r="S4612" s="38">
        <v>35.950000000000003</v>
      </c>
      <c r="T4612" s="36" t="s">
        <v>100</v>
      </c>
      <c r="U4612" s="36" t="s">
        <v>2738</v>
      </c>
    </row>
    <row r="4613" spans="10:21" x14ac:dyDescent="0.25">
      <c r="J4613" s="37">
        <v>43419</v>
      </c>
      <c r="K4613" s="36">
        <f t="shared" si="355"/>
        <v>2018</v>
      </c>
      <c r="L4613" s="36" t="str">
        <f t="shared" si="356"/>
        <v>November</v>
      </c>
      <c r="M4613" s="36">
        <f t="shared" si="357"/>
        <v>46</v>
      </c>
      <c r="N4613" s="36">
        <f t="shared" si="358"/>
        <v>15</v>
      </c>
      <c r="O4613" s="36" t="str">
        <f t="shared" si="359"/>
        <v>201846</v>
      </c>
      <c r="P4613" s="36" t="str">
        <f>CONCATENATE(K4613,MONTH(ExpensesDBTable[[#This Row],[Date]]))</f>
        <v>201811</v>
      </c>
      <c r="Q4613" s="36" t="s">
        <v>119</v>
      </c>
      <c r="R4613" s="36" t="s">
        <v>14</v>
      </c>
      <c r="S4613" s="38">
        <v>3.9</v>
      </c>
      <c r="T4613" s="36" t="s">
        <v>100</v>
      </c>
      <c r="U4613" s="36" t="s">
        <v>139</v>
      </c>
    </row>
    <row r="4614" spans="10:21" x14ac:dyDescent="0.25">
      <c r="J4614" s="37">
        <v>43421</v>
      </c>
      <c r="K4614" s="36">
        <f t="shared" si="355"/>
        <v>2018</v>
      </c>
      <c r="L4614" s="36" t="str">
        <f t="shared" si="356"/>
        <v>November</v>
      </c>
      <c r="M4614" s="36">
        <f t="shared" si="357"/>
        <v>46</v>
      </c>
      <c r="N4614" s="36">
        <f t="shared" si="358"/>
        <v>17</v>
      </c>
      <c r="O4614" s="36" t="str">
        <f t="shared" si="359"/>
        <v>201846</v>
      </c>
      <c r="P4614" s="36" t="str">
        <f>CONCATENATE(K4614,MONTH(ExpensesDBTable[[#This Row],[Date]]))</f>
        <v>201811</v>
      </c>
      <c r="Q4614" s="36" t="s">
        <v>182</v>
      </c>
      <c r="R4614" s="36" t="s">
        <v>14</v>
      </c>
      <c r="S4614" s="38">
        <v>40</v>
      </c>
      <c r="T4614" t="s">
        <v>106</v>
      </c>
      <c r="U4614" s="36" t="s">
        <v>3644</v>
      </c>
    </row>
    <row r="4615" spans="10:21" x14ac:dyDescent="0.25">
      <c r="J4615" s="37">
        <v>43421</v>
      </c>
      <c r="K4615" s="36">
        <f t="shared" si="355"/>
        <v>2018</v>
      </c>
      <c r="L4615" s="36" t="str">
        <f t="shared" si="356"/>
        <v>November</v>
      </c>
      <c r="M4615" s="36">
        <f t="shared" si="357"/>
        <v>46</v>
      </c>
      <c r="N4615" s="36">
        <f t="shared" si="358"/>
        <v>17</v>
      </c>
      <c r="O4615" s="36" t="str">
        <f t="shared" si="359"/>
        <v>201846</v>
      </c>
      <c r="P4615" s="36" t="str">
        <f>CONCATENATE(K4615,MONTH(ExpensesDBTable[[#This Row],[Date]]))</f>
        <v>201811</v>
      </c>
      <c r="Q4615" s="36" t="s">
        <v>182</v>
      </c>
      <c r="R4615" s="36" t="s">
        <v>14</v>
      </c>
      <c r="S4615" s="38">
        <v>4.8</v>
      </c>
      <c r="T4615" s="36" t="s">
        <v>100</v>
      </c>
      <c r="U4615" s="36" t="s">
        <v>357</v>
      </c>
    </row>
    <row r="4616" spans="10:21" x14ac:dyDescent="0.25">
      <c r="J4616" s="37">
        <v>43421</v>
      </c>
      <c r="K4616" s="36">
        <f t="shared" si="355"/>
        <v>2018</v>
      </c>
      <c r="L4616" s="36" t="str">
        <f t="shared" si="356"/>
        <v>November</v>
      </c>
      <c r="M4616" s="36">
        <f t="shared" si="357"/>
        <v>46</v>
      </c>
      <c r="N4616" s="36">
        <f t="shared" si="358"/>
        <v>17</v>
      </c>
      <c r="O4616" s="36" t="str">
        <f t="shared" si="359"/>
        <v>201846</v>
      </c>
      <c r="P4616" s="36" t="str">
        <f>CONCATENATE(K4616,MONTH(ExpensesDBTable[[#This Row],[Date]]))</f>
        <v>201811</v>
      </c>
      <c r="Q4616" s="36" t="s">
        <v>620</v>
      </c>
      <c r="R4616" s="36" t="s">
        <v>18</v>
      </c>
      <c r="S4616" s="38">
        <v>11</v>
      </c>
      <c r="T4616" s="36" t="s">
        <v>106</v>
      </c>
      <c r="U4616" s="36" t="s">
        <v>3645</v>
      </c>
    </row>
    <row r="4617" spans="10:21" x14ac:dyDescent="0.25">
      <c r="J4617" s="37">
        <v>43422</v>
      </c>
      <c r="K4617" s="36">
        <f t="shared" si="355"/>
        <v>2018</v>
      </c>
      <c r="L4617" s="36" t="str">
        <f t="shared" si="356"/>
        <v>November</v>
      </c>
      <c r="M4617" s="36">
        <f t="shared" si="357"/>
        <v>46</v>
      </c>
      <c r="N4617" s="36">
        <f t="shared" si="358"/>
        <v>18</v>
      </c>
      <c r="O4617" s="36" t="str">
        <f t="shared" si="359"/>
        <v>201846</v>
      </c>
      <c r="P4617" s="36" t="str">
        <f>CONCATENATE(K4617,MONTH(ExpensesDBTable[[#This Row],[Date]]))</f>
        <v>201811</v>
      </c>
      <c r="Q4617" s="36" t="s">
        <v>130</v>
      </c>
      <c r="R4617" s="36" t="s">
        <v>14</v>
      </c>
      <c r="S4617" s="38">
        <v>16</v>
      </c>
      <c r="T4617" s="36" t="s">
        <v>100</v>
      </c>
      <c r="U4617" s="36" t="s">
        <v>130</v>
      </c>
    </row>
    <row r="4618" spans="10:21" x14ac:dyDescent="0.25">
      <c r="J4618" s="37">
        <v>43422</v>
      </c>
      <c r="K4618" s="36">
        <f t="shared" si="355"/>
        <v>2018</v>
      </c>
      <c r="L4618" s="36" t="str">
        <f t="shared" si="356"/>
        <v>November</v>
      </c>
      <c r="M4618" s="36">
        <f t="shared" si="357"/>
        <v>46</v>
      </c>
      <c r="N4618" s="36">
        <f t="shared" si="358"/>
        <v>18</v>
      </c>
      <c r="O4618" s="36" t="str">
        <f t="shared" si="359"/>
        <v>201846</v>
      </c>
      <c r="P4618" s="36" t="str">
        <f>CONCATENATE(K4618,MONTH(ExpensesDBTable[[#This Row],[Date]]))</f>
        <v>201811</v>
      </c>
      <c r="Q4618" s="36" t="s">
        <v>1192</v>
      </c>
      <c r="R4618" s="36" t="s">
        <v>21</v>
      </c>
      <c r="S4618" s="38">
        <v>1520</v>
      </c>
      <c r="T4618" s="36" t="s">
        <v>106</v>
      </c>
      <c r="U4618" s="36" t="s">
        <v>3117</v>
      </c>
    </row>
    <row r="4619" spans="10:21" x14ac:dyDescent="0.25">
      <c r="J4619" s="37">
        <v>43422</v>
      </c>
      <c r="K4619" s="36">
        <f t="shared" ref="K4619:K4682" si="360">YEAR(J4619)</f>
        <v>2018</v>
      </c>
      <c r="L4619" s="36" t="str">
        <f t="shared" ref="L4619:L4682" si="361">TEXT(DATE(1,MONTH(J4619),1),"MMMM")</f>
        <v>November</v>
      </c>
      <c r="M4619" s="36">
        <f t="shared" ref="M4619:M4682" si="362">WEEKNUM(J4619,2)</f>
        <v>46</v>
      </c>
      <c r="N4619" s="36">
        <f t="shared" ref="N4619:N4682" si="363">DAY(J4619)</f>
        <v>18</v>
      </c>
      <c r="O4619" s="36" t="str">
        <f t="shared" ref="O4619:O4682" si="364">CONCATENATE(K4619,M4619)</f>
        <v>201846</v>
      </c>
      <c r="P4619" s="36" t="str">
        <f>CONCATENATE(K4619,MONTH(ExpensesDBTable[[#This Row],[Date]]))</f>
        <v>201811</v>
      </c>
      <c r="Q4619" s="36" t="s">
        <v>2768</v>
      </c>
      <c r="R4619" s="36" t="s">
        <v>26</v>
      </c>
      <c r="S4619" s="38">
        <v>569.04</v>
      </c>
      <c r="T4619" s="36" t="s">
        <v>106</v>
      </c>
      <c r="U4619" s="36" t="s">
        <v>3646</v>
      </c>
    </row>
    <row r="4620" spans="10:21" x14ac:dyDescent="0.25">
      <c r="J4620" s="37">
        <v>43422</v>
      </c>
      <c r="K4620" s="36">
        <f t="shared" si="360"/>
        <v>2018</v>
      </c>
      <c r="L4620" s="36" t="str">
        <f t="shared" si="361"/>
        <v>November</v>
      </c>
      <c r="M4620" s="36">
        <f t="shared" si="362"/>
        <v>46</v>
      </c>
      <c r="N4620" s="36">
        <f t="shared" si="363"/>
        <v>18</v>
      </c>
      <c r="O4620" s="36" t="str">
        <f t="shared" si="364"/>
        <v>201846</v>
      </c>
      <c r="P4620" s="36" t="str">
        <f>CONCATENATE(K4620,MONTH(ExpensesDBTable[[#This Row],[Date]]))</f>
        <v>201811</v>
      </c>
      <c r="Q4620" s="36" t="s">
        <v>182</v>
      </c>
      <c r="R4620" s="36" t="s">
        <v>14</v>
      </c>
      <c r="S4620" s="38">
        <v>5</v>
      </c>
      <c r="T4620" s="36" t="s">
        <v>100</v>
      </c>
      <c r="U4620" s="36" t="s">
        <v>3137</v>
      </c>
    </row>
    <row r="4621" spans="10:21" x14ac:dyDescent="0.25">
      <c r="J4621" s="37">
        <v>43423</v>
      </c>
      <c r="K4621" s="36">
        <f t="shared" si="360"/>
        <v>2018</v>
      </c>
      <c r="L4621" s="36" t="str">
        <f t="shared" si="361"/>
        <v>November</v>
      </c>
      <c r="M4621" s="36">
        <f t="shared" si="362"/>
        <v>47</v>
      </c>
      <c r="N4621" s="36">
        <f t="shared" si="363"/>
        <v>19</v>
      </c>
      <c r="O4621" s="36" t="str">
        <f t="shared" si="364"/>
        <v>201847</v>
      </c>
      <c r="P4621" s="36" t="str">
        <f>CONCATENATE(K4621,MONTH(ExpensesDBTable[[#This Row],[Date]]))</f>
        <v>201811</v>
      </c>
      <c r="Q4621" s="36" t="s">
        <v>182</v>
      </c>
      <c r="R4621" s="36" t="s">
        <v>14</v>
      </c>
      <c r="S4621" s="38">
        <v>10.8</v>
      </c>
      <c r="T4621" s="36" t="s">
        <v>100</v>
      </c>
      <c r="U4621" s="36" t="s">
        <v>1392</v>
      </c>
    </row>
    <row r="4622" spans="10:21" x14ac:dyDescent="0.25">
      <c r="J4622" s="37">
        <v>43423</v>
      </c>
      <c r="K4622" s="36">
        <f t="shared" si="360"/>
        <v>2018</v>
      </c>
      <c r="L4622" s="36" t="str">
        <f t="shared" si="361"/>
        <v>November</v>
      </c>
      <c r="M4622" s="36">
        <f t="shared" si="362"/>
        <v>47</v>
      </c>
      <c r="N4622" s="36">
        <f t="shared" si="363"/>
        <v>19</v>
      </c>
      <c r="O4622" s="36" t="str">
        <f t="shared" si="364"/>
        <v>201847</v>
      </c>
      <c r="P4622" s="36" t="str">
        <f>CONCATENATE(K4622,MONTH(ExpensesDBTable[[#This Row],[Date]]))</f>
        <v>201811</v>
      </c>
      <c r="Q4622" s="36" t="s">
        <v>182</v>
      </c>
      <c r="R4622" s="36" t="s">
        <v>14</v>
      </c>
      <c r="S4622" s="38">
        <v>4.5599999999999996</v>
      </c>
      <c r="T4622" s="36" t="s">
        <v>100</v>
      </c>
      <c r="U4622" s="36" t="s">
        <v>1085</v>
      </c>
    </row>
    <row r="4623" spans="10:21" x14ac:dyDescent="0.25">
      <c r="J4623" s="37">
        <v>43423</v>
      </c>
      <c r="K4623" s="36">
        <f t="shared" si="360"/>
        <v>2018</v>
      </c>
      <c r="L4623" s="36" t="str">
        <f t="shared" si="361"/>
        <v>November</v>
      </c>
      <c r="M4623" s="36">
        <f t="shared" si="362"/>
        <v>47</v>
      </c>
      <c r="N4623" s="36">
        <f t="shared" si="363"/>
        <v>19</v>
      </c>
      <c r="O4623" s="36" t="str">
        <f t="shared" si="364"/>
        <v>201847</v>
      </c>
      <c r="P4623" s="36" t="str">
        <f>CONCATENATE(K4623,MONTH(ExpensesDBTable[[#This Row],[Date]]))</f>
        <v>201811</v>
      </c>
      <c r="Q4623" s="36" t="s">
        <v>1051</v>
      </c>
      <c r="R4623" s="36" t="s">
        <v>14</v>
      </c>
      <c r="S4623" s="38">
        <v>8.1999999999999993</v>
      </c>
      <c r="T4623" s="36" t="s">
        <v>100</v>
      </c>
      <c r="U4623" s="36" t="s">
        <v>2277</v>
      </c>
    </row>
    <row r="4624" spans="10:21" x14ac:dyDescent="0.25">
      <c r="J4624" s="37">
        <v>43423</v>
      </c>
      <c r="K4624" s="36">
        <f t="shared" si="360"/>
        <v>2018</v>
      </c>
      <c r="L4624" s="36" t="str">
        <f t="shared" si="361"/>
        <v>November</v>
      </c>
      <c r="M4624" s="36">
        <f t="shared" si="362"/>
        <v>47</v>
      </c>
      <c r="N4624" s="36">
        <f t="shared" si="363"/>
        <v>19</v>
      </c>
      <c r="O4624" s="36" t="str">
        <f t="shared" si="364"/>
        <v>201847</v>
      </c>
      <c r="P4624" s="36" t="str">
        <f>CONCATENATE(K4624,MONTH(ExpensesDBTable[[#This Row],[Date]]))</f>
        <v>201811</v>
      </c>
      <c r="Q4624" s="36" t="s">
        <v>108</v>
      </c>
      <c r="R4624" s="36" t="s">
        <v>14</v>
      </c>
      <c r="S4624" s="38">
        <v>8.35</v>
      </c>
      <c r="T4624" s="36" t="s">
        <v>100</v>
      </c>
      <c r="U4624" s="36" t="s">
        <v>645</v>
      </c>
    </row>
    <row r="4625" spans="10:21" x14ac:dyDescent="0.25">
      <c r="J4625" s="37">
        <v>43423</v>
      </c>
      <c r="K4625" s="36">
        <f t="shared" si="360"/>
        <v>2018</v>
      </c>
      <c r="L4625" s="36" t="str">
        <f t="shared" si="361"/>
        <v>November</v>
      </c>
      <c r="M4625" s="36">
        <f t="shared" si="362"/>
        <v>47</v>
      </c>
      <c r="N4625" s="36">
        <f t="shared" si="363"/>
        <v>19</v>
      </c>
      <c r="O4625" s="36" t="str">
        <f t="shared" si="364"/>
        <v>201847</v>
      </c>
      <c r="P4625" s="36" t="str">
        <f>CONCATENATE(K4625,MONTH(ExpensesDBTable[[#This Row],[Date]]))</f>
        <v>201811</v>
      </c>
      <c r="Q4625" s="36" t="s">
        <v>1238</v>
      </c>
      <c r="R4625" s="36" t="s">
        <v>22</v>
      </c>
      <c r="S4625" s="38">
        <v>36.340000000000003</v>
      </c>
      <c r="T4625" s="36" t="s">
        <v>106</v>
      </c>
      <c r="U4625" s="36" t="s">
        <v>3647</v>
      </c>
    </row>
    <row r="4626" spans="10:21" x14ac:dyDescent="0.25">
      <c r="J4626" s="37">
        <v>43423</v>
      </c>
      <c r="K4626" s="36">
        <f t="shared" si="360"/>
        <v>2018</v>
      </c>
      <c r="L4626" s="36" t="str">
        <f t="shared" si="361"/>
        <v>November</v>
      </c>
      <c r="M4626" s="36">
        <f t="shared" si="362"/>
        <v>47</v>
      </c>
      <c r="N4626" s="36">
        <f t="shared" si="363"/>
        <v>19</v>
      </c>
      <c r="O4626" s="36" t="str">
        <f t="shared" si="364"/>
        <v>201847</v>
      </c>
      <c r="P4626" s="36" t="str">
        <f>CONCATENATE(K4626,MONTH(ExpensesDBTable[[#This Row],[Date]]))</f>
        <v>201811</v>
      </c>
      <c r="Q4626" s="36" t="s">
        <v>3472</v>
      </c>
      <c r="R4626" s="36" t="s">
        <v>14</v>
      </c>
      <c r="S4626" s="38">
        <v>9.99</v>
      </c>
      <c r="T4626" s="36" t="s">
        <v>100</v>
      </c>
      <c r="U4626" s="36" t="s">
        <v>645</v>
      </c>
    </row>
    <row r="4627" spans="10:21" x14ac:dyDescent="0.25">
      <c r="J4627" s="37">
        <v>43423</v>
      </c>
      <c r="K4627" s="36">
        <f t="shared" si="360"/>
        <v>2018</v>
      </c>
      <c r="L4627" s="36" t="str">
        <f t="shared" si="361"/>
        <v>November</v>
      </c>
      <c r="M4627" s="36">
        <f t="shared" si="362"/>
        <v>47</v>
      </c>
      <c r="N4627" s="36">
        <f t="shared" si="363"/>
        <v>19</v>
      </c>
      <c r="O4627" s="36" t="str">
        <f t="shared" si="364"/>
        <v>201847</v>
      </c>
      <c r="P4627" s="36" t="str">
        <f>CONCATENATE(K4627,MONTH(ExpensesDBTable[[#This Row],[Date]]))</f>
        <v>201811</v>
      </c>
      <c r="Q4627" s="36" t="s">
        <v>3480</v>
      </c>
      <c r="R4627" s="36" t="s">
        <v>27</v>
      </c>
      <c r="S4627" s="38">
        <v>16.649999999999999</v>
      </c>
      <c r="T4627" s="36" t="s">
        <v>106</v>
      </c>
      <c r="U4627" s="36" t="s">
        <v>3648</v>
      </c>
    </row>
    <row r="4628" spans="10:21" x14ac:dyDescent="0.25">
      <c r="J4628" s="37">
        <v>43424</v>
      </c>
      <c r="K4628" s="36">
        <f t="shared" si="360"/>
        <v>2018</v>
      </c>
      <c r="L4628" s="36" t="str">
        <f t="shared" si="361"/>
        <v>November</v>
      </c>
      <c r="M4628" s="36">
        <f t="shared" si="362"/>
        <v>47</v>
      </c>
      <c r="N4628" s="36">
        <f t="shared" si="363"/>
        <v>20</v>
      </c>
      <c r="O4628" s="36" t="str">
        <f t="shared" si="364"/>
        <v>201847</v>
      </c>
      <c r="P4628" s="36" t="str">
        <f>CONCATENATE(K4628,MONTH(ExpensesDBTable[[#This Row],[Date]]))</f>
        <v>201811</v>
      </c>
      <c r="Q4628" s="36" t="s">
        <v>1051</v>
      </c>
      <c r="R4628" s="36" t="s">
        <v>26</v>
      </c>
      <c r="S4628" s="38">
        <v>22.24</v>
      </c>
      <c r="T4628" s="36" t="s">
        <v>106</v>
      </c>
      <c r="U4628" s="36" t="s">
        <v>3649</v>
      </c>
    </row>
    <row r="4629" spans="10:21" x14ac:dyDescent="0.25">
      <c r="J4629" s="37">
        <v>43424</v>
      </c>
      <c r="K4629" s="36">
        <f t="shared" si="360"/>
        <v>2018</v>
      </c>
      <c r="L4629" s="36" t="str">
        <f t="shared" si="361"/>
        <v>November</v>
      </c>
      <c r="M4629" s="36">
        <f t="shared" si="362"/>
        <v>47</v>
      </c>
      <c r="N4629" s="36">
        <f t="shared" si="363"/>
        <v>20</v>
      </c>
      <c r="O4629" s="36" t="str">
        <f t="shared" si="364"/>
        <v>201847</v>
      </c>
      <c r="P4629" s="36" t="str">
        <f>CONCATENATE(K4629,MONTH(ExpensesDBTable[[#This Row],[Date]]))</f>
        <v>201811</v>
      </c>
      <c r="Q4629" s="36" t="s">
        <v>119</v>
      </c>
      <c r="R4629" s="36" t="s">
        <v>14</v>
      </c>
      <c r="S4629" s="38">
        <v>7.12</v>
      </c>
      <c r="T4629" s="36" t="s">
        <v>100</v>
      </c>
      <c r="U4629" s="36" t="s">
        <v>3650</v>
      </c>
    </row>
    <row r="4630" spans="10:21" x14ac:dyDescent="0.25">
      <c r="J4630" s="37">
        <v>43424</v>
      </c>
      <c r="K4630" s="36">
        <f t="shared" si="360"/>
        <v>2018</v>
      </c>
      <c r="L4630" s="36" t="str">
        <f t="shared" si="361"/>
        <v>November</v>
      </c>
      <c r="M4630" s="36">
        <f t="shared" si="362"/>
        <v>47</v>
      </c>
      <c r="N4630" s="36">
        <f t="shared" si="363"/>
        <v>20</v>
      </c>
      <c r="O4630" s="36" t="str">
        <f t="shared" si="364"/>
        <v>201847</v>
      </c>
      <c r="P4630" s="36" t="str">
        <f>CONCATENATE(K4630,MONTH(ExpensesDBTable[[#This Row],[Date]]))</f>
        <v>201811</v>
      </c>
      <c r="Q4630" s="36" t="s">
        <v>3477</v>
      </c>
      <c r="R4630" s="36" t="s">
        <v>23</v>
      </c>
      <c r="S4630" s="38">
        <v>25</v>
      </c>
      <c r="T4630" s="36" t="s">
        <v>106</v>
      </c>
      <c r="U4630" s="36" t="s">
        <v>2902</v>
      </c>
    </row>
    <row r="4631" spans="10:21" x14ac:dyDescent="0.25">
      <c r="J4631" s="37">
        <v>43424</v>
      </c>
      <c r="K4631" s="36">
        <f t="shared" si="360"/>
        <v>2018</v>
      </c>
      <c r="L4631" s="36" t="str">
        <f t="shared" si="361"/>
        <v>November</v>
      </c>
      <c r="M4631" s="36">
        <f t="shared" si="362"/>
        <v>47</v>
      </c>
      <c r="N4631" s="36">
        <f t="shared" si="363"/>
        <v>20</v>
      </c>
      <c r="O4631" s="36" t="str">
        <f t="shared" si="364"/>
        <v>201847</v>
      </c>
      <c r="P4631" s="36" t="str">
        <f>CONCATENATE(K4631,MONTH(ExpensesDBTable[[#This Row],[Date]]))</f>
        <v>201811</v>
      </c>
      <c r="Q4631" s="36" t="s">
        <v>3651</v>
      </c>
      <c r="R4631" s="36" t="s">
        <v>28</v>
      </c>
      <c r="S4631" s="38">
        <v>309.05</v>
      </c>
      <c r="T4631" s="36" t="s">
        <v>106</v>
      </c>
      <c r="U4631" t="s">
        <v>3652</v>
      </c>
    </row>
    <row r="4632" spans="10:21" x14ac:dyDescent="0.25">
      <c r="J4632" s="37">
        <v>43424</v>
      </c>
      <c r="K4632" s="36">
        <f t="shared" si="360"/>
        <v>2018</v>
      </c>
      <c r="L4632" s="36" t="str">
        <f t="shared" si="361"/>
        <v>November</v>
      </c>
      <c r="M4632" s="36">
        <f t="shared" si="362"/>
        <v>47</v>
      </c>
      <c r="N4632" s="36">
        <f t="shared" si="363"/>
        <v>20</v>
      </c>
      <c r="O4632" s="36" t="str">
        <f t="shared" si="364"/>
        <v>201847</v>
      </c>
      <c r="P4632" s="36" t="str">
        <f>CONCATENATE(K4632,MONTH(ExpensesDBTable[[#This Row],[Date]]))</f>
        <v>201811</v>
      </c>
      <c r="Q4632" s="36" t="s">
        <v>704</v>
      </c>
      <c r="R4632" s="36" t="s">
        <v>23</v>
      </c>
      <c r="S4632" s="38">
        <v>281.63</v>
      </c>
      <c r="T4632" s="36" t="s">
        <v>106</v>
      </c>
      <c r="U4632" s="36" t="s">
        <v>3653</v>
      </c>
    </row>
    <row r="4633" spans="10:21" x14ac:dyDescent="0.25">
      <c r="J4633" s="37">
        <v>43424</v>
      </c>
      <c r="K4633" s="36">
        <f t="shared" si="360"/>
        <v>2018</v>
      </c>
      <c r="L4633" s="36" t="str">
        <f t="shared" si="361"/>
        <v>November</v>
      </c>
      <c r="M4633" s="36">
        <f t="shared" si="362"/>
        <v>47</v>
      </c>
      <c r="N4633" s="36">
        <f t="shared" si="363"/>
        <v>20</v>
      </c>
      <c r="O4633" s="36" t="str">
        <f t="shared" si="364"/>
        <v>201847</v>
      </c>
      <c r="P4633" s="36" t="str">
        <f>CONCATENATE(K4633,MONTH(ExpensesDBTable[[#This Row],[Date]]))</f>
        <v>201811</v>
      </c>
      <c r="Q4633" s="36" t="s">
        <v>3379</v>
      </c>
      <c r="R4633" s="36" t="s">
        <v>29</v>
      </c>
      <c r="S4633" s="38">
        <v>1081</v>
      </c>
      <c r="T4633" s="36" t="s">
        <v>106</v>
      </c>
      <c r="U4633" t="s">
        <v>3571</v>
      </c>
    </row>
    <row r="4634" spans="10:21" x14ac:dyDescent="0.25">
      <c r="J4634" s="37">
        <v>43425</v>
      </c>
      <c r="K4634" s="36">
        <f t="shared" si="360"/>
        <v>2018</v>
      </c>
      <c r="L4634" s="36" t="str">
        <f t="shared" si="361"/>
        <v>November</v>
      </c>
      <c r="M4634" s="36">
        <f t="shared" si="362"/>
        <v>47</v>
      </c>
      <c r="N4634" s="36">
        <f t="shared" si="363"/>
        <v>21</v>
      </c>
      <c r="O4634" s="36" t="str">
        <f t="shared" si="364"/>
        <v>201847</v>
      </c>
      <c r="P4634" s="36" t="str">
        <f>CONCATENATE(K4634,MONTH(ExpensesDBTable[[#This Row],[Date]]))</f>
        <v>201811</v>
      </c>
      <c r="Q4634" s="36" t="s">
        <v>182</v>
      </c>
      <c r="R4634" s="36" t="s">
        <v>14</v>
      </c>
      <c r="S4634" s="38">
        <v>7.06</v>
      </c>
      <c r="T4634" s="36" t="s">
        <v>100</v>
      </c>
      <c r="U4634" s="36" t="s">
        <v>241</v>
      </c>
    </row>
    <row r="4635" spans="10:21" x14ac:dyDescent="0.25">
      <c r="J4635" s="37">
        <v>43425</v>
      </c>
      <c r="K4635" s="36">
        <f t="shared" si="360"/>
        <v>2018</v>
      </c>
      <c r="L4635" s="36" t="str">
        <f t="shared" si="361"/>
        <v>November</v>
      </c>
      <c r="M4635" s="36">
        <f t="shared" si="362"/>
        <v>47</v>
      </c>
      <c r="N4635" s="36">
        <f t="shared" si="363"/>
        <v>21</v>
      </c>
      <c r="O4635" s="36" t="str">
        <f t="shared" si="364"/>
        <v>201847</v>
      </c>
      <c r="P4635" s="36" t="str">
        <f>CONCATENATE(K4635,MONTH(ExpensesDBTable[[#This Row],[Date]]))</f>
        <v>201811</v>
      </c>
      <c r="Q4635" s="36" t="s">
        <v>108</v>
      </c>
      <c r="R4635" s="36" t="s">
        <v>14</v>
      </c>
      <c r="S4635" s="38">
        <v>6.3</v>
      </c>
      <c r="T4635" s="36" t="s">
        <v>100</v>
      </c>
      <c r="U4635" s="36" t="s">
        <v>3367</v>
      </c>
    </row>
    <row r="4636" spans="10:21" x14ac:dyDescent="0.25">
      <c r="J4636" s="37">
        <v>43425</v>
      </c>
      <c r="K4636" s="36">
        <f t="shared" si="360"/>
        <v>2018</v>
      </c>
      <c r="L4636" s="36" t="str">
        <f t="shared" si="361"/>
        <v>November</v>
      </c>
      <c r="M4636" s="36">
        <f t="shared" si="362"/>
        <v>47</v>
      </c>
      <c r="N4636" s="36">
        <f t="shared" si="363"/>
        <v>21</v>
      </c>
      <c r="O4636" s="36" t="str">
        <f t="shared" si="364"/>
        <v>201847</v>
      </c>
      <c r="P4636" s="36" t="str">
        <f>CONCATENATE(K4636,MONTH(ExpensesDBTable[[#This Row],[Date]]))</f>
        <v>201811</v>
      </c>
      <c r="Q4636" s="36" t="s">
        <v>182</v>
      </c>
      <c r="R4636" s="36" t="s">
        <v>14</v>
      </c>
      <c r="S4636" s="38">
        <v>11</v>
      </c>
      <c r="T4636" s="36" t="s">
        <v>100</v>
      </c>
      <c r="U4636" s="36" t="s">
        <v>1555</v>
      </c>
    </row>
    <row r="4637" spans="10:21" x14ac:dyDescent="0.25">
      <c r="J4637" s="37">
        <v>43425</v>
      </c>
      <c r="K4637" s="36">
        <f t="shared" si="360"/>
        <v>2018</v>
      </c>
      <c r="L4637" s="36" t="str">
        <f t="shared" si="361"/>
        <v>November</v>
      </c>
      <c r="M4637" s="36">
        <f t="shared" si="362"/>
        <v>47</v>
      </c>
      <c r="N4637" s="36">
        <f t="shared" si="363"/>
        <v>21</v>
      </c>
      <c r="O4637" s="36" t="str">
        <f t="shared" si="364"/>
        <v>201847</v>
      </c>
      <c r="P4637" s="36" t="str">
        <f>CONCATENATE(K4637,MONTH(ExpensesDBTable[[#This Row],[Date]]))</f>
        <v>201811</v>
      </c>
      <c r="Q4637" s="36" t="s">
        <v>182</v>
      </c>
      <c r="R4637" s="36" t="s">
        <v>17</v>
      </c>
      <c r="S4637" s="38">
        <v>30</v>
      </c>
      <c r="T4637" s="36" t="s">
        <v>106</v>
      </c>
      <c r="U4637" s="36" t="s">
        <v>1535</v>
      </c>
    </row>
    <row r="4638" spans="10:21" x14ac:dyDescent="0.25">
      <c r="J4638" s="37">
        <v>43426</v>
      </c>
      <c r="K4638" s="36">
        <f t="shared" si="360"/>
        <v>2018</v>
      </c>
      <c r="L4638" s="36" t="str">
        <f t="shared" si="361"/>
        <v>November</v>
      </c>
      <c r="M4638" s="36">
        <f t="shared" si="362"/>
        <v>47</v>
      </c>
      <c r="N4638" s="36">
        <f t="shared" si="363"/>
        <v>22</v>
      </c>
      <c r="O4638" s="36" t="str">
        <f t="shared" si="364"/>
        <v>201847</v>
      </c>
      <c r="P4638" s="36" t="str">
        <f>CONCATENATE(K4638,MONTH(ExpensesDBTable[[#This Row],[Date]]))</f>
        <v>201811</v>
      </c>
      <c r="Q4638" s="36" t="s">
        <v>119</v>
      </c>
      <c r="R4638" s="36" t="s">
        <v>14</v>
      </c>
      <c r="S4638" s="38">
        <v>5.96</v>
      </c>
      <c r="T4638" s="36" t="s">
        <v>100</v>
      </c>
      <c r="U4638" s="36" t="s">
        <v>3654</v>
      </c>
    </row>
    <row r="4639" spans="10:21" x14ac:dyDescent="0.25">
      <c r="J4639" s="37">
        <v>43427</v>
      </c>
      <c r="K4639" s="36">
        <f t="shared" si="360"/>
        <v>2018</v>
      </c>
      <c r="L4639" s="36" t="str">
        <f t="shared" si="361"/>
        <v>November</v>
      </c>
      <c r="M4639" s="36">
        <f t="shared" si="362"/>
        <v>47</v>
      </c>
      <c r="N4639" s="36">
        <f t="shared" si="363"/>
        <v>23</v>
      </c>
      <c r="O4639" s="36" t="str">
        <f t="shared" si="364"/>
        <v>201847</v>
      </c>
      <c r="P4639" s="36" t="str">
        <f>CONCATENATE(K4639,MONTH(ExpensesDBTable[[#This Row],[Date]]))</f>
        <v>201811</v>
      </c>
      <c r="Q4639" s="36" t="s">
        <v>119</v>
      </c>
      <c r="R4639" s="36" t="s">
        <v>14</v>
      </c>
      <c r="S4639" s="38">
        <v>11.02</v>
      </c>
      <c r="T4639" s="36" t="s">
        <v>100</v>
      </c>
      <c r="U4639" s="36" t="s">
        <v>3655</v>
      </c>
    </row>
    <row r="4640" spans="10:21" x14ac:dyDescent="0.25">
      <c r="J4640" s="37">
        <v>43427</v>
      </c>
      <c r="K4640" s="36">
        <f t="shared" si="360"/>
        <v>2018</v>
      </c>
      <c r="L4640" s="36" t="str">
        <f t="shared" si="361"/>
        <v>November</v>
      </c>
      <c r="M4640" s="36">
        <f t="shared" si="362"/>
        <v>47</v>
      </c>
      <c r="N4640" s="36">
        <f t="shared" si="363"/>
        <v>23</v>
      </c>
      <c r="O4640" s="36" t="str">
        <f t="shared" si="364"/>
        <v>201847</v>
      </c>
      <c r="P4640" s="36" t="str">
        <f>CONCATENATE(K4640,MONTH(ExpensesDBTable[[#This Row],[Date]]))</f>
        <v>201811</v>
      </c>
      <c r="Q4640" s="36" t="s">
        <v>182</v>
      </c>
      <c r="R4640" s="36" t="s">
        <v>14</v>
      </c>
      <c r="S4640" s="38">
        <v>4.4800000000000004</v>
      </c>
      <c r="T4640" s="36" t="s">
        <v>100</v>
      </c>
      <c r="U4640" s="36" t="s">
        <v>2216</v>
      </c>
    </row>
    <row r="4641" spans="10:21" x14ac:dyDescent="0.25">
      <c r="J4641" s="37">
        <v>43427</v>
      </c>
      <c r="K4641" s="36">
        <f t="shared" si="360"/>
        <v>2018</v>
      </c>
      <c r="L4641" s="36" t="str">
        <f t="shared" si="361"/>
        <v>November</v>
      </c>
      <c r="M4641" s="36">
        <f t="shared" si="362"/>
        <v>47</v>
      </c>
      <c r="N4641" s="36">
        <f t="shared" si="363"/>
        <v>23</v>
      </c>
      <c r="O4641" s="36" t="str">
        <f t="shared" si="364"/>
        <v>201847</v>
      </c>
      <c r="P4641" s="36" t="str">
        <f>CONCATENATE(K4641,MONTH(ExpensesDBTable[[#This Row],[Date]]))</f>
        <v>201811</v>
      </c>
      <c r="Q4641" s="36" t="s">
        <v>1051</v>
      </c>
      <c r="R4641" s="36" t="s">
        <v>14</v>
      </c>
      <c r="S4641" s="38">
        <v>8.82</v>
      </c>
      <c r="T4641" s="36" t="s">
        <v>100</v>
      </c>
      <c r="U4641" s="36" t="s">
        <v>3656</v>
      </c>
    </row>
    <row r="4642" spans="10:21" x14ac:dyDescent="0.25">
      <c r="J4642" s="37">
        <v>43427</v>
      </c>
      <c r="K4642" s="36">
        <f t="shared" si="360"/>
        <v>2018</v>
      </c>
      <c r="L4642" s="36" t="str">
        <f t="shared" si="361"/>
        <v>November</v>
      </c>
      <c r="M4642" s="36">
        <f t="shared" si="362"/>
        <v>47</v>
      </c>
      <c r="N4642" s="36">
        <f t="shared" si="363"/>
        <v>23</v>
      </c>
      <c r="O4642" s="36" t="str">
        <f t="shared" si="364"/>
        <v>201847</v>
      </c>
      <c r="P4642" s="36" t="str">
        <f>CONCATENATE(K4642,MONTH(ExpensesDBTable[[#This Row],[Date]]))</f>
        <v>201811</v>
      </c>
      <c r="Q4642" s="36" t="s">
        <v>1476</v>
      </c>
      <c r="R4642" s="36" t="s">
        <v>23</v>
      </c>
      <c r="S4642" s="38">
        <v>13.99</v>
      </c>
      <c r="T4642" s="36" t="s">
        <v>106</v>
      </c>
      <c r="U4642" s="36" t="s">
        <v>1476</v>
      </c>
    </row>
    <row r="4643" spans="10:21" x14ac:dyDescent="0.25">
      <c r="J4643" s="37">
        <v>43427</v>
      </c>
      <c r="K4643" s="36">
        <f t="shared" si="360"/>
        <v>2018</v>
      </c>
      <c r="L4643" s="36" t="str">
        <f t="shared" si="361"/>
        <v>November</v>
      </c>
      <c r="M4643" s="36">
        <f t="shared" si="362"/>
        <v>47</v>
      </c>
      <c r="N4643" s="36">
        <f t="shared" si="363"/>
        <v>23</v>
      </c>
      <c r="O4643" s="36" t="str">
        <f t="shared" si="364"/>
        <v>201847</v>
      </c>
      <c r="P4643" s="36" t="str">
        <f>CONCATENATE(K4643,MONTH(ExpensesDBTable[[#This Row],[Date]]))</f>
        <v>201811</v>
      </c>
      <c r="Q4643" s="36" t="s">
        <v>182</v>
      </c>
      <c r="R4643" s="36" t="s">
        <v>14</v>
      </c>
      <c r="S4643" s="38">
        <v>23</v>
      </c>
      <c r="T4643" s="36" t="s">
        <v>100</v>
      </c>
      <c r="U4643" s="36" t="s">
        <v>1555</v>
      </c>
    </row>
    <row r="4644" spans="10:21" x14ac:dyDescent="0.25">
      <c r="J4644" s="37">
        <v>43428</v>
      </c>
      <c r="K4644" s="36">
        <f t="shared" si="360"/>
        <v>2018</v>
      </c>
      <c r="L4644" s="36" t="str">
        <f t="shared" si="361"/>
        <v>November</v>
      </c>
      <c r="M4644" s="36">
        <f t="shared" si="362"/>
        <v>47</v>
      </c>
      <c r="N4644" s="36">
        <f t="shared" si="363"/>
        <v>24</v>
      </c>
      <c r="O4644" s="36" t="str">
        <f t="shared" si="364"/>
        <v>201847</v>
      </c>
      <c r="P4644" s="36" t="str">
        <f>CONCATENATE(K4644,MONTH(ExpensesDBTable[[#This Row],[Date]]))</f>
        <v>201811</v>
      </c>
      <c r="Q4644" s="36" t="s">
        <v>182</v>
      </c>
      <c r="R4644" s="36" t="s">
        <v>17</v>
      </c>
      <c r="S4644" s="38">
        <v>17</v>
      </c>
      <c r="T4644" s="36" t="s">
        <v>106</v>
      </c>
      <c r="U4644" s="36" t="s">
        <v>1504</v>
      </c>
    </row>
    <row r="4645" spans="10:21" x14ac:dyDescent="0.25">
      <c r="J4645" s="37">
        <v>43428</v>
      </c>
      <c r="K4645" s="36">
        <f t="shared" si="360"/>
        <v>2018</v>
      </c>
      <c r="L4645" s="36" t="str">
        <f t="shared" si="361"/>
        <v>November</v>
      </c>
      <c r="M4645" s="36">
        <f t="shared" si="362"/>
        <v>47</v>
      </c>
      <c r="N4645" s="36">
        <f t="shared" si="363"/>
        <v>24</v>
      </c>
      <c r="O4645" s="36" t="str">
        <f t="shared" si="364"/>
        <v>201847</v>
      </c>
      <c r="P4645" s="36" t="str">
        <f>CONCATENATE(K4645,MONTH(ExpensesDBTable[[#This Row],[Date]]))</f>
        <v>201811</v>
      </c>
      <c r="Q4645" s="36" t="s">
        <v>182</v>
      </c>
      <c r="R4645" s="36" t="s">
        <v>14</v>
      </c>
      <c r="S4645" s="38">
        <v>8.8000000000000007</v>
      </c>
      <c r="T4645" s="36" t="s">
        <v>100</v>
      </c>
      <c r="U4645" s="36" t="s">
        <v>3657</v>
      </c>
    </row>
    <row r="4646" spans="10:21" x14ac:dyDescent="0.25">
      <c r="J4646" s="37">
        <v>43428</v>
      </c>
      <c r="K4646" s="36">
        <f t="shared" si="360"/>
        <v>2018</v>
      </c>
      <c r="L4646" s="36" t="str">
        <f t="shared" si="361"/>
        <v>November</v>
      </c>
      <c r="M4646" s="36">
        <f t="shared" si="362"/>
        <v>47</v>
      </c>
      <c r="N4646" s="36">
        <f t="shared" si="363"/>
        <v>24</v>
      </c>
      <c r="O4646" s="36" t="str">
        <f t="shared" si="364"/>
        <v>201847</v>
      </c>
      <c r="P4646" s="36" t="str">
        <f>CONCATENATE(K4646,MONTH(ExpensesDBTable[[#This Row],[Date]]))</f>
        <v>201811</v>
      </c>
      <c r="Q4646" s="36" t="s">
        <v>1476</v>
      </c>
      <c r="R4646" s="36" t="s">
        <v>23</v>
      </c>
      <c r="S4646" s="38">
        <v>1.51</v>
      </c>
      <c r="T4646" s="36" t="s">
        <v>106</v>
      </c>
      <c r="U4646" s="36" t="s">
        <v>3658</v>
      </c>
    </row>
    <row r="4647" spans="10:21" x14ac:dyDescent="0.25">
      <c r="J4647" s="37">
        <v>43428</v>
      </c>
      <c r="K4647" s="36">
        <f t="shared" si="360"/>
        <v>2018</v>
      </c>
      <c r="L4647" s="36" t="str">
        <f t="shared" si="361"/>
        <v>November</v>
      </c>
      <c r="M4647" s="36">
        <f t="shared" si="362"/>
        <v>47</v>
      </c>
      <c r="N4647" s="36">
        <f t="shared" si="363"/>
        <v>24</v>
      </c>
      <c r="O4647" s="36" t="str">
        <f t="shared" si="364"/>
        <v>201847</v>
      </c>
      <c r="P4647" s="36" t="str">
        <f>CONCATENATE(K4647,MONTH(ExpensesDBTable[[#This Row],[Date]]))</f>
        <v>201811</v>
      </c>
      <c r="Q4647" s="36" t="s">
        <v>182</v>
      </c>
      <c r="R4647" s="36" t="s">
        <v>14</v>
      </c>
      <c r="S4647" s="38">
        <v>28.5</v>
      </c>
      <c r="T4647" s="36" t="s">
        <v>100</v>
      </c>
      <c r="U4647" s="36" t="s">
        <v>3659</v>
      </c>
    </row>
    <row r="4648" spans="10:21" x14ac:dyDescent="0.25">
      <c r="J4648" s="37">
        <v>43428</v>
      </c>
      <c r="K4648" s="36">
        <f t="shared" si="360"/>
        <v>2018</v>
      </c>
      <c r="L4648" s="36" t="str">
        <f t="shared" si="361"/>
        <v>November</v>
      </c>
      <c r="M4648" s="36">
        <f t="shared" si="362"/>
        <v>47</v>
      </c>
      <c r="N4648" s="36">
        <f t="shared" si="363"/>
        <v>24</v>
      </c>
      <c r="O4648" s="36" t="str">
        <f t="shared" si="364"/>
        <v>201847</v>
      </c>
      <c r="P4648" s="36" t="str">
        <f>CONCATENATE(K4648,MONTH(ExpensesDBTable[[#This Row],[Date]]))</f>
        <v>201811</v>
      </c>
      <c r="Q4648" s="36" t="s">
        <v>1238</v>
      </c>
      <c r="R4648" s="36" t="s">
        <v>22</v>
      </c>
      <c r="S4648" s="38">
        <v>31.08</v>
      </c>
      <c r="T4648" s="36" t="s">
        <v>106</v>
      </c>
      <c r="U4648" s="36" t="s">
        <v>1238</v>
      </c>
    </row>
    <row r="4649" spans="10:21" x14ac:dyDescent="0.25">
      <c r="J4649" s="37">
        <v>43429</v>
      </c>
      <c r="K4649" s="36">
        <f t="shared" si="360"/>
        <v>2018</v>
      </c>
      <c r="L4649" s="36" t="str">
        <f t="shared" si="361"/>
        <v>November</v>
      </c>
      <c r="M4649" s="36">
        <f t="shared" si="362"/>
        <v>47</v>
      </c>
      <c r="N4649" s="36">
        <f t="shared" si="363"/>
        <v>25</v>
      </c>
      <c r="O4649" s="36" t="str">
        <f t="shared" si="364"/>
        <v>201847</v>
      </c>
      <c r="P4649" s="36" t="str">
        <f>CONCATENATE(K4649,MONTH(ExpensesDBTable[[#This Row],[Date]]))</f>
        <v>201811</v>
      </c>
      <c r="Q4649" t="s">
        <v>3379</v>
      </c>
      <c r="R4649" s="36" t="s">
        <v>29</v>
      </c>
      <c r="S4649" s="38">
        <v>43107.3</v>
      </c>
      <c r="T4649" s="36" t="s">
        <v>106</v>
      </c>
      <c r="U4649" s="36" t="s">
        <v>3660</v>
      </c>
    </row>
    <row r="4650" spans="10:21" x14ac:dyDescent="0.25">
      <c r="J4650" s="37">
        <v>43429</v>
      </c>
      <c r="K4650" s="36">
        <f t="shared" si="360"/>
        <v>2018</v>
      </c>
      <c r="L4650" s="36" t="str">
        <f t="shared" si="361"/>
        <v>November</v>
      </c>
      <c r="M4650" s="36">
        <f t="shared" si="362"/>
        <v>47</v>
      </c>
      <c r="N4650" s="36">
        <f t="shared" si="363"/>
        <v>25</v>
      </c>
      <c r="O4650" s="36" t="str">
        <f t="shared" si="364"/>
        <v>201847</v>
      </c>
      <c r="P4650" s="36" t="str">
        <f>CONCATENATE(K4650,MONTH(ExpensesDBTable[[#This Row],[Date]]))</f>
        <v>201811</v>
      </c>
      <c r="Q4650" s="36" t="s">
        <v>569</v>
      </c>
      <c r="R4650" s="36" t="s">
        <v>18</v>
      </c>
      <c r="S4650" s="38">
        <v>10</v>
      </c>
      <c r="T4650" s="36" t="s">
        <v>106</v>
      </c>
      <c r="U4650" s="36" t="s">
        <v>2321</v>
      </c>
    </row>
    <row r="4651" spans="10:21" x14ac:dyDescent="0.25">
      <c r="J4651" s="37">
        <v>43429</v>
      </c>
      <c r="K4651" s="36">
        <f t="shared" si="360"/>
        <v>2018</v>
      </c>
      <c r="L4651" s="36" t="str">
        <f t="shared" si="361"/>
        <v>November</v>
      </c>
      <c r="M4651" s="36">
        <f t="shared" si="362"/>
        <v>47</v>
      </c>
      <c r="N4651" s="36">
        <f t="shared" si="363"/>
        <v>25</v>
      </c>
      <c r="O4651" s="36" t="str">
        <f t="shared" si="364"/>
        <v>201847</v>
      </c>
      <c r="P4651" s="36" t="str">
        <f>CONCATENATE(K4651,MONTH(ExpensesDBTable[[#This Row],[Date]]))</f>
        <v>201811</v>
      </c>
      <c r="Q4651" s="36" t="s">
        <v>122</v>
      </c>
      <c r="R4651" s="36" t="s">
        <v>11</v>
      </c>
      <c r="S4651" s="38">
        <v>33.950000000000003</v>
      </c>
      <c r="T4651" s="36" t="s">
        <v>106</v>
      </c>
      <c r="U4651" s="36" t="s">
        <v>3661</v>
      </c>
    </row>
    <row r="4652" spans="10:21" x14ac:dyDescent="0.25">
      <c r="J4652" s="37">
        <v>43430</v>
      </c>
      <c r="K4652" s="36">
        <f t="shared" si="360"/>
        <v>2018</v>
      </c>
      <c r="L4652" s="36" t="str">
        <f t="shared" si="361"/>
        <v>November</v>
      </c>
      <c r="M4652" s="36">
        <f t="shared" si="362"/>
        <v>48</v>
      </c>
      <c r="N4652" s="36">
        <f t="shared" si="363"/>
        <v>26</v>
      </c>
      <c r="O4652" s="36" t="str">
        <f t="shared" si="364"/>
        <v>201848</v>
      </c>
      <c r="P4652" s="36" t="str">
        <f>CONCATENATE(K4652,MONTH(ExpensesDBTable[[#This Row],[Date]]))</f>
        <v>201811</v>
      </c>
      <c r="Q4652" s="36" t="s">
        <v>1051</v>
      </c>
      <c r="R4652" s="36" t="s">
        <v>14</v>
      </c>
      <c r="S4652" s="38">
        <v>13.5</v>
      </c>
      <c r="T4652" s="36" t="s">
        <v>100</v>
      </c>
      <c r="U4652" s="36" t="s">
        <v>1367</v>
      </c>
    </row>
    <row r="4653" spans="10:21" x14ac:dyDescent="0.25">
      <c r="J4653" s="37">
        <v>43430</v>
      </c>
      <c r="K4653" s="36">
        <f t="shared" si="360"/>
        <v>2018</v>
      </c>
      <c r="L4653" s="36" t="str">
        <f t="shared" si="361"/>
        <v>November</v>
      </c>
      <c r="M4653" s="36">
        <f t="shared" si="362"/>
        <v>48</v>
      </c>
      <c r="N4653" s="36">
        <f t="shared" si="363"/>
        <v>26</v>
      </c>
      <c r="O4653" s="36" t="str">
        <f t="shared" si="364"/>
        <v>201848</v>
      </c>
      <c r="P4653" s="36" t="str">
        <f>CONCATENATE(K4653,MONTH(ExpensesDBTable[[#This Row],[Date]]))</f>
        <v>201811</v>
      </c>
      <c r="Q4653" s="36" t="s">
        <v>108</v>
      </c>
      <c r="R4653" s="36" t="s">
        <v>14</v>
      </c>
      <c r="S4653" s="38">
        <v>28.44</v>
      </c>
      <c r="T4653" s="36" t="s">
        <v>100</v>
      </c>
      <c r="U4653" s="36" t="s">
        <v>3662</v>
      </c>
    </row>
    <row r="4654" spans="10:21" x14ac:dyDescent="0.25">
      <c r="J4654" s="37">
        <v>43430</v>
      </c>
      <c r="K4654" s="36">
        <f t="shared" si="360"/>
        <v>2018</v>
      </c>
      <c r="L4654" s="36" t="str">
        <f t="shared" si="361"/>
        <v>November</v>
      </c>
      <c r="M4654" s="36">
        <f t="shared" si="362"/>
        <v>48</v>
      </c>
      <c r="N4654" s="36">
        <f t="shared" si="363"/>
        <v>26</v>
      </c>
      <c r="O4654" s="36" t="str">
        <f t="shared" si="364"/>
        <v>201848</v>
      </c>
      <c r="P4654" s="36" t="str">
        <f>CONCATENATE(K4654,MONTH(ExpensesDBTable[[#This Row],[Date]]))</f>
        <v>201811</v>
      </c>
      <c r="Q4654" s="36" t="s">
        <v>3480</v>
      </c>
      <c r="R4654" s="36" t="s">
        <v>27</v>
      </c>
      <c r="S4654" s="38">
        <v>58.77</v>
      </c>
      <c r="T4654" s="36" t="s">
        <v>106</v>
      </c>
      <c r="U4654" s="36" t="s">
        <v>3648</v>
      </c>
    </row>
    <row r="4655" spans="10:21" x14ac:dyDescent="0.25">
      <c r="J4655" s="37">
        <v>43431</v>
      </c>
      <c r="K4655" s="36">
        <f t="shared" si="360"/>
        <v>2018</v>
      </c>
      <c r="L4655" s="36" t="str">
        <f t="shared" si="361"/>
        <v>November</v>
      </c>
      <c r="M4655" s="36">
        <f t="shared" si="362"/>
        <v>48</v>
      </c>
      <c r="N4655" s="36">
        <f t="shared" si="363"/>
        <v>27</v>
      </c>
      <c r="O4655" s="36" t="str">
        <f t="shared" si="364"/>
        <v>201848</v>
      </c>
      <c r="P4655" s="36" t="str">
        <f>CONCATENATE(K4655,MONTH(ExpensesDBTable[[#This Row],[Date]]))</f>
        <v>201811</v>
      </c>
      <c r="Q4655" s="36" t="s">
        <v>108</v>
      </c>
      <c r="R4655" s="36" t="s">
        <v>14</v>
      </c>
      <c r="S4655" s="38">
        <v>4.7</v>
      </c>
      <c r="T4655" s="36" t="s">
        <v>100</v>
      </c>
      <c r="U4655" s="36" t="s">
        <v>1220</v>
      </c>
    </row>
    <row r="4656" spans="10:21" x14ac:dyDescent="0.25">
      <c r="J4656" s="37">
        <v>43431</v>
      </c>
      <c r="K4656" s="36">
        <f t="shared" si="360"/>
        <v>2018</v>
      </c>
      <c r="L4656" s="36" t="str">
        <f t="shared" si="361"/>
        <v>November</v>
      </c>
      <c r="M4656" s="36">
        <f t="shared" si="362"/>
        <v>48</v>
      </c>
      <c r="N4656" s="36">
        <f t="shared" si="363"/>
        <v>27</v>
      </c>
      <c r="O4656" s="36" t="str">
        <f t="shared" si="364"/>
        <v>201848</v>
      </c>
      <c r="P4656" s="36" t="str">
        <f>CONCATENATE(K4656,MONTH(ExpensesDBTable[[#This Row],[Date]]))</f>
        <v>201811</v>
      </c>
      <c r="Q4656" s="36" t="s">
        <v>128</v>
      </c>
      <c r="R4656" s="36" t="s">
        <v>22</v>
      </c>
      <c r="S4656" s="38">
        <v>10</v>
      </c>
      <c r="T4656" s="36" t="s">
        <v>106</v>
      </c>
      <c r="U4656" s="36" t="s">
        <v>3663</v>
      </c>
    </row>
    <row r="4657" spans="10:21" x14ac:dyDescent="0.25">
      <c r="J4657" s="37">
        <v>43431</v>
      </c>
      <c r="K4657" s="36">
        <f t="shared" si="360"/>
        <v>2018</v>
      </c>
      <c r="L4657" s="36" t="str">
        <f t="shared" si="361"/>
        <v>November</v>
      </c>
      <c r="M4657" s="36">
        <f t="shared" si="362"/>
        <v>48</v>
      </c>
      <c r="N4657" s="36">
        <f t="shared" si="363"/>
        <v>27</v>
      </c>
      <c r="O4657" s="36" t="str">
        <f t="shared" si="364"/>
        <v>201848</v>
      </c>
      <c r="P4657" s="36" t="str">
        <f>CONCATENATE(K4657,MONTH(ExpensesDBTable[[#This Row],[Date]]))</f>
        <v>201811</v>
      </c>
      <c r="Q4657" s="36" t="s">
        <v>182</v>
      </c>
      <c r="R4657" s="36" t="s">
        <v>14</v>
      </c>
      <c r="S4657" s="38">
        <v>20</v>
      </c>
      <c r="T4657" s="36" t="s">
        <v>100</v>
      </c>
      <c r="U4657" s="36" t="s">
        <v>3535</v>
      </c>
    </row>
    <row r="4658" spans="10:21" x14ac:dyDescent="0.25">
      <c r="J4658" s="37">
        <v>43431</v>
      </c>
      <c r="K4658" s="36">
        <f t="shared" si="360"/>
        <v>2018</v>
      </c>
      <c r="L4658" s="36" t="str">
        <f t="shared" si="361"/>
        <v>November</v>
      </c>
      <c r="M4658" s="36">
        <f t="shared" si="362"/>
        <v>48</v>
      </c>
      <c r="N4658" s="36">
        <f t="shared" si="363"/>
        <v>27</v>
      </c>
      <c r="O4658" s="36" t="str">
        <f t="shared" si="364"/>
        <v>201848</v>
      </c>
      <c r="P4658" s="36" t="str">
        <f>CONCATENATE(K4658,MONTH(ExpensesDBTable[[#This Row],[Date]]))</f>
        <v>201811</v>
      </c>
      <c r="Q4658" s="36" t="s">
        <v>182</v>
      </c>
      <c r="R4658" s="36" t="s">
        <v>14</v>
      </c>
      <c r="S4658" s="38">
        <v>10.5</v>
      </c>
      <c r="T4658" s="36" t="s">
        <v>100</v>
      </c>
      <c r="U4658" s="36" t="s">
        <v>3664</v>
      </c>
    </row>
    <row r="4659" spans="10:21" x14ac:dyDescent="0.25">
      <c r="J4659" s="37">
        <v>43431</v>
      </c>
      <c r="K4659" s="36">
        <f t="shared" si="360"/>
        <v>2018</v>
      </c>
      <c r="L4659" s="36" t="str">
        <f t="shared" si="361"/>
        <v>November</v>
      </c>
      <c r="M4659" s="36">
        <f t="shared" si="362"/>
        <v>48</v>
      </c>
      <c r="N4659" s="36">
        <f t="shared" si="363"/>
        <v>27</v>
      </c>
      <c r="O4659" s="36" t="str">
        <f t="shared" si="364"/>
        <v>201848</v>
      </c>
      <c r="P4659" s="36" t="str">
        <f>CONCATENATE(K4659,MONTH(ExpensesDBTable[[#This Row],[Date]]))</f>
        <v>201811</v>
      </c>
      <c r="Q4659" s="36" t="s">
        <v>182</v>
      </c>
      <c r="R4659" s="36" t="s">
        <v>14</v>
      </c>
      <c r="S4659" s="38">
        <v>11.4</v>
      </c>
      <c r="T4659" s="36" t="s">
        <v>100</v>
      </c>
      <c r="U4659" s="36" t="s">
        <v>1392</v>
      </c>
    </row>
    <row r="4660" spans="10:21" x14ac:dyDescent="0.25">
      <c r="J4660" s="37">
        <v>43432</v>
      </c>
      <c r="K4660" s="36">
        <f t="shared" si="360"/>
        <v>2018</v>
      </c>
      <c r="L4660" s="36" t="str">
        <f t="shared" si="361"/>
        <v>November</v>
      </c>
      <c r="M4660" s="36">
        <f t="shared" si="362"/>
        <v>48</v>
      </c>
      <c r="N4660" s="36">
        <f t="shared" si="363"/>
        <v>28</v>
      </c>
      <c r="O4660" s="36" t="str">
        <f t="shared" si="364"/>
        <v>201848</v>
      </c>
      <c r="P4660" s="36" t="str">
        <f>CONCATENATE(K4660,MONTH(ExpensesDBTable[[#This Row],[Date]]))</f>
        <v>201811</v>
      </c>
      <c r="Q4660" s="36" t="s">
        <v>182</v>
      </c>
      <c r="R4660" s="36" t="s">
        <v>14</v>
      </c>
      <c r="S4660" s="38">
        <v>10.43</v>
      </c>
      <c r="T4660" s="36" t="s">
        <v>100</v>
      </c>
      <c r="U4660" s="36" t="s">
        <v>1085</v>
      </c>
    </row>
    <row r="4661" spans="10:21" x14ac:dyDescent="0.25">
      <c r="J4661" s="37">
        <v>43432</v>
      </c>
      <c r="K4661" s="36">
        <f t="shared" si="360"/>
        <v>2018</v>
      </c>
      <c r="L4661" s="36" t="str">
        <f t="shared" si="361"/>
        <v>November</v>
      </c>
      <c r="M4661" s="36">
        <f t="shared" si="362"/>
        <v>48</v>
      </c>
      <c r="N4661" s="36">
        <f t="shared" si="363"/>
        <v>28</v>
      </c>
      <c r="O4661" s="36" t="str">
        <f t="shared" si="364"/>
        <v>201848</v>
      </c>
      <c r="P4661" s="36" t="str">
        <f>CONCATENATE(K4661,MONTH(ExpensesDBTable[[#This Row],[Date]]))</f>
        <v>201811</v>
      </c>
      <c r="Q4661" s="36" t="s">
        <v>108</v>
      </c>
      <c r="R4661" s="36" t="s">
        <v>14</v>
      </c>
      <c r="S4661" s="38">
        <v>7.15</v>
      </c>
      <c r="T4661" s="36" t="s">
        <v>100</v>
      </c>
      <c r="U4661" s="36" t="s">
        <v>3665</v>
      </c>
    </row>
    <row r="4662" spans="10:21" x14ac:dyDescent="0.25">
      <c r="J4662" s="37">
        <v>43432</v>
      </c>
      <c r="K4662" s="36">
        <f t="shared" si="360"/>
        <v>2018</v>
      </c>
      <c r="L4662" s="36" t="str">
        <f t="shared" si="361"/>
        <v>November</v>
      </c>
      <c r="M4662" s="36">
        <f t="shared" si="362"/>
        <v>48</v>
      </c>
      <c r="N4662" s="36">
        <f t="shared" si="363"/>
        <v>28</v>
      </c>
      <c r="O4662" s="36" t="str">
        <f t="shared" si="364"/>
        <v>201848</v>
      </c>
      <c r="P4662" s="36" t="str">
        <f>CONCATENATE(K4662,MONTH(ExpensesDBTable[[#This Row],[Date]]))</f>
        <v>201811</v>
      </c>
      <c r="Q4662" s="36" t="s">
        <v>119</v>
      </c>
      <c r="R4662" s="36" t="s">
        <v>14</v>
      </c>
      <c r="S4662" s="38">
        <v>5.15</v>
      </c>
      <c r="T4662" s="36" t="s">
        <v>100</v>
      </c>
      <c r="U4662" s="36" t="s">
        <v>1220</v>
      </c>
    </row>
    <row r="4663" spans="10:21" x14ac:dyDescent="0.25">
      <c r="J4663" s="37">
        <v>43432</v>
      </c>
      <c r="K4663" s="36">
        <f t="shared" si="360"/>
        <v>2018</v>
      </c>
      <c r="L4663" s="36" t="str">
        <f t="shared" si="361"/>
        <v>November</v>
      </c>
      <c r="M4663" s="36">
        <f t="shared" si="362"/>
        <v>48</v>
      </c>
      <c r="N4663" s="36">
        <f t="shared" si="363"/>
        <v>28</v>
      </c>
      <c r="O4663" s="36" t="str">
        <f t="shared" si="364"/>
        <v>201848</v>
      </c>
      <c r="P4663" s="36" t="str">
        <f>CONCATENATE(K4663,MONTH(ExpensesDBTable[[#This Row],[Date]]))</f>
        <v>201811</v>
      </c>
      <c r="Q4663" s="36" t="s">
        <v>119</v>
      </c>
      <c r="R4663" s="36" t="s">
        <v>14</v>
      </c>
      <c r="S4663" s="38">
        <v>10.97</v>
      </c>
      <c r="T4663" s="36" t="s">
        <v>100</v>
      </c>
      <c r="U4663" s="36" t="s">
        <v>1220</v>
      </c>
    </row>
    <row r="4664" spans="10:21" x14ac:dyDescent="0.25">
      <c r="J4664" s="37">
        <v>43432</v>
      </c>
      <c r="K4664" s="36">
        <f t="shared" si="360"/>
        <v>2018</v>
      </c>
      <c r="L4664" s="36" t="str">
        <f t="shared" si="361"/>
        <v>November</v>
      </c>
      <c r="M4664" s="36">
        <f t="shared" si="362"/>
        <v>48</v>
      </c>
      <c r="N4664" s="36">
        <f t="shared" si="363"/>
        <v>28</v>
      </c>
      <c r="O4664" s="36" t="str">
        <f t="shared" si="364"/>
        <v>201848</v>
      </c>
      <c r="P4664" s="36" t="str">
        <f>CONCATENATE(K4664,MONTH(ExpensesDBTable[[#This Row],[Date]]))</f>
        <v>201811</v>
      </c>
      <c r="Q4664" s="36" t="s">
        <v>122</v>
      </c>
      <c r="R4664" s="36" t="s">
        <v>11</v>
      </c>
      <c r="S4664" s="38">
        <v>11</v>
      </c>
      <c r="T4664" s="36" t="s">
        <v>100</v>
      </c>
      <c r="U4664" s="36" t="s">
        <v>509</v>
      </c>
    </row>
    <row r="4665" spans="10:21" x14ac:dyDescent="0.25">
      <c r="J4665" s="37">
        <v>43432</v>
      </c>
      <c r="K4665" s="36">
        <f t="shared" si="360"/>
        <v>2018</v>
      </c>
      <c r="L4665" s="36" t="str">
        <f t="shared" si="361"/>
        <v>November</v>
      </c>
      <c r="M4665" s="36">
        <f t="shared" si="362"/>
        <v>48</v>
      </c>
      <c r="N4665" s="36">
        <f t="shared" si="363"/>
        <v>28</v>
      </c>
      <c r="O4665" s="36" t="str">
        <f t="shared" si="364"/>
        <v>201848</v>
      </c>
      <c r="P4665" s="36" t="str">
        <f>CONCATENATE(K4665,MONTH(ExpensesDBTable[[#This Row],[Date]]))</f>
        <v>201811</v>
      </c>
      <c r="Q4665" s="36" t="s">
        <v>182</v>
      </c>
      <c r="R4665" s="36" t="s">
        <v>14</v>
      </c>
      <c r="S4665" s="38">
        <v>12.5</v>
      </c>
      <c r="T4665" s="36" t="s">
        <v>100</v>
      </c>
      <c r="U4665" s="36" t="s">
        <v>3666</v>
      </c>
    </row>
    <row r="4666" spans="10:21" x14ac:dyDescent="0.25">
      <c r="J4666" s="37">
        <v>43433</v>
      </c>
      <c r="K4666" s="36">
        <f t="shared" si="360"/>
        <v>2018</v>
      </c>
      <c r="L4666" s="36" t="str">
        <f t="shared" si="361"/>
        <v>November</v>
      </c>
      <c r="M4666" s="36">
        <f t="shared" si="362"/>
        <v>48</v>
      </c>
      <c r="N4666" s="36">
        <f t="shared" si="363"/>
        <v>29</v>
      </c>
      <c r="O4666" s="36" t="str">
        <f t="shared" si="364"/>
        <v>201848</v>
      </c>
      <c r="P4666" s="36" t="str">
        <f>CONCATENATE(K4666,MONTH(ExpensesDBTable[[#This Row],[Date]]))</f>
        <v>201811</v>
      </c>
      <c r="Q4666" s="36" t="s">
        <v>182</v>
      </c>
      <c r="R4666" s="36" t="s">
        <v>14</v>
      </c>
      <c r="S4666" s="38">
        <v>7.2</v>
      </c>
      <c r="T4666" s="36" t="s">
        <v>100</v>
      </c>
      <c r="U4666" s="36" t="s">
        <v>3667</v>
      </c>
    </row>
    <row r="4667" spans="10:21" x14ac:dyDescent="0.25">
      <c r="J4667" s="37">
        <v>43433</v>
      </c>
      <c r="K4667" s="36">
        <f t="shared" si="360"/>
        <v>2018</v>
      </c>
      <c r="L4667" s="36" t="str">
        <f t="shared" si="361"/>
        <v>November</v>
      </c>
      <c r="M4667" s="36">
        <f t="shared" si="362"/>
        <v>48</v>
      </c>
      <c r="N4667" s="36">
        <f t="shared" si="363"/>
        <v>29</v>
      </c>
      <c r="O4667" s="36" t="str">
        <f t="shared" si="364"/>
        <v>201848</v>
      </c>
      <c r="P4667" s="36" t="str">
        <f>CONCATENATE(K4667,MONTH(ExpensesDBTable[[#This Row],[Date]]))</f>
        <v>201811</v>
      </c>
      <c r="Q4667" s="36" t="s">
        <v>182</v>
      </c>
      <c r="R4667" s="36" t="s">
        <v>14</v>
      </c>
      <c r="S4667" s="38">
        <v>7.6</v>
      </c>
      <c r="T4667" s="36" t="s">
        <v>100</v>
      </c>
      <c r="U4667" s="36" t="s">
        <v>1220</v>
      </c>
    </row>
    <row r="4668" spans="10:21" x14ac:dyDescent="0.25">
      <c r="J4668" s="37">
        <v>43433</v>
      </c>
      <c r="K4668" s="36">
        <f t="shared" si="360"/>
        <v>2018</v>
      </c>
      <c r="L4668" s="36" t="str">
        <f t="shared" si="361"/>
        <v>November</v>
      </c>
      <c r="M4668" s="36">
        <f t="shared" si="362"/>
        <v>48</v>
      </c>
      <c r="N4668" s="36">
        <f t="shared" si="363"/>
        <v>29</v>
      </c>
      <c r="O4668" s="36" t="str">
        <f t="shared" si="364"/>
        <v>201848</v>
      </c>
      <c r="P4668" s="36" t="str">
        <f>CONCATENATE(K4668,MONTH(ExpensesDBTable[[#This Row],[Date]]))</f>
        <v>201811</v>
      </c>
      <c r="Q4668" s="36" t="s">
        <v>182</v>
      </c>
      <c r="R4668" s="36" t="s">
        <v>14</v>
      </c>
      <c r="S4668" s="38">
        <v>4.5</v>
      </c>
      <c r="T4668" s="36" t="s">
        <v>100</v>
      </c>
      <c r="U4668" s="36" t="s">
        <v>3668</v>
      </c>
    </row>
    <row r="4669" spans="10:21" x14ac:dyDescent="0.25">
      <c r="J4669" s="37">
        <v>43433</v>
      </c>
      <c r="K4669" s="36">
        <f t="shared" si="360"/>
        <v>2018</v>
      </c>
      <c r="L4669" s="36" t="str">
        <f t="shared" si="361"/>
        <v>November</v>
      </c>
      <c r="M4669" s="36">
        <f t="shared" si="362"/>
        <v>48</v>
      </c>
      <c r="N4669" s="36">
        <f t="shared" si="363"/>
        <v>29</v>
      </c>
      <c r="O4669" s="36" t="str">
        <f t="shared" si="364"/>
        <v>201848</v>
      </c>
      <c r="P4669" s="36" t="str">
        <f>CONCATENATE(K4669,MONTH(ExpensesDBTable[[#This Row],[Date]]))</f>
        <v>201811</v>
      </c>
      <c r="Q4669" s="36" t="s">
        <v>182</v>
      </c>
      <c r="R4669" s="36" t="s">
        <v>19</v>
      </c>
      <c r="S4669" s="38">
        <v>35</v>
      </c>
      <c r="T4669" s="36" t="s">
        <v>106</v>
      </c>
      <c r="U4669" s="36" t="s">
        <v>3669</v>
      </c>
    </row>
    <row r="4670" spans="10:21" x14ac:dyDescent="0.25">
      <c r="J4670" s="37">
        <v>43434</v>
      </c>
      <c r="K4670" s="36">
        <f t="shared" si="360"/>
        <v>2018</v>
      </c>
      <c r="L4670" s="36" t="str">
        <f t="shared" si="361"/>
        <v>November</v>
      </c>
      <c r="M4670" s="36">
        <f t="shared" si="362"/>
        <v>48</v>
      </c>
      <c r="N4670" s="36">
        <f t="shared" si="363"/>
        <v>30</v>
      </c>
      <c r="O4670" s="36" t="str">
        <f t="shared" si="364"/>
        <v>201848</v>
      </c>
      <c r="P4670" s="36" t="str">
        <f>CONCATENATE(K4670,MONTH(ExpensesDBTable[[#This Row],[Date]]))</f>
        <v>201811</v>
      </c>
      <c r="Q4670" s="36" t="s">
        <v>182</v>
      </c>
      <c r="R4670" s="36" t="s">
        <v>14</v>
      </c>
      <c r="S4670" s="38">
        <v>35.380000000000003</v>
      </c>
      <c r="T4670" s="36" t="s">
        <v>100</v>
      </c>
      <c r="U4670" s="36" t="s">
        <v>1555</v>
      </c>
    </row>
    <row r="4671" spans="10:21" x14ac:dyDescent="0.25">
      <c r="J4671" s="37">
        <v>43434</v>
      </c>
      <c r="K4671" s="36">
        <f t="shared" si="360"/>
        <v>2018</v>
      </c>
      <c r="L4671" s="36" t="str">
        <f t="shared" si="361"/>
        <v>November</v>
      </c>
      <c r="M4671" s="36">
        <f t="shared" si="362"/>
        <v>48</v>
      </c>
      <c r="N4671" s="36">
        <f t="shared" si="363"/>
        <v>30</v>
      </c>
      <c r="O4671" s="36" t="str">
        <f t="shared" si="364"/>
        <v>201848</v>
      </c>
      <c r="P4671" s="36" t="str">
        <f>CONCATENATE(K4671,MONTH(ExpensesDBTable[[#This Row],[Date]]))</f>
        <v>201811</v>
      </c>
      <c r="Q4671" s="36" t="s">
        <v>182</v>
      </c>
      <c r="R4671" s="36" t="s">
        <v>14</v>
      </c>
      <c r="S4671" s="38">
        <v>7.6</v>
      </c>
      <c r="T4671" s="36" t="s">
        <v>100</v>
      </c>
      <c r="U4671" s="36" t="s">
        <v>1392</v>
      </c>
    </row>
    <row r="4672" spans="10:21" x14ac:dyDescent="0.25">
      <c r="J4672" s="37">
        <v>43434</v>
      </c>
      <c r="K4672" s="36">
        <f t="shared" si="360"/>
        <v>2018</v>
      </c>
      <c r="L4672" s="36" t="str">
        <f t="shared" si="361"/>
        <v>November</v>
      </c>
      <c r="M4672" s="36">
        <f t="shared" si="362"/>
        <v>48</v>
      </c>
      <c r="N4672" s="36">
        <f t="shared" si="363"/>
        <v>30</v>
      </c>
      <c r="O4672" s="36" t="str">
        <f t="shared" si="364"/>
        <v>201848</v>
      </c>
      <c r="P4672" s="36" t="str">
        <f>CONCATENATE(K4672,MONTH(ExpensesDBTable[[#This Row],[Date]]))</f>
        <v>201811</v>
      </c>
      <c r="Q4672" s="36" t="s">
        <v>182</v>
      </c>
      <c r="R4672" s="36" t="s">
        <v>14</v>
      </c>
      <c r="S4672" s="38">
        <v>4.79</v>
      </c>
      <c r="T4672" s="36" t="s">
        <v>100</v>
      </c>
      <c r="U4672" s="36" t="s">
        <v>1085</v>
      </c>
    </row>
    <row r="4673" spans="10:21" x14ac:dyDescent="0.25">
      <c r="J4673" s="37">
        <v>43434</v>
      </c>
      <c r="K4673" s="36">
        <f t="shared" si="360"/>
        <v>2018</v>
      </c>
      <c r="L4673" s="36" t="str">
        <f t="shared" si="361"/>
        <v>November</v>
      </c>
      <c r="M4673" s="36">
        <f t="shared" si="362"/>
        <v>48</v>
      </c>
      <c r="N4673" s="36">
        <f t="shared" si="363"/>
        <v>30</v>
      </c>
      <c r="O4673" s="36" t="str">
        <f t="shared" si="364"/>
        <v>201848</v>
      </c>
      <c r="P4673" s="36" t="str">
        <f>CONCATENATE(K4673,MONTH(ExpensesDBTable[[#This Row],[Date]]))</f>
        <v>201811</v>
      </c>
      <c r="Q4673" s="36" t="s">
        <v>182</v>
      </c>
      <c r="R4673" s="36" t="s">
        <v>14</v>
      </c>
      <c r="S4673" s="38">
        <v>8</v>
      </c>
      <c r="T4673" s="36" t="s">
        <v>100</v>
      </c>
      <c r="U4673" s="36" t="s">
        <v>3670</v>
      </c>
    </row>
    <row r="4674" spans="10:21" x14ac:dyDescent="0.25">
      <c r="J4674" s="37">
        <v>43434</v>
      </c>
      <c r="K4674" s="36">
        <f t="shared" si="360"/>
        <v>2018</v>
      </c>
      <c r="L4674" s="36" t="str">
        <f t="shared" si="361"/>
        <v>November</v>
      </c>
      <c r="M4674" s="36">
        <f t="shared" si="362"/>
        <v>48</v>
      </c>
      <c r="N4674" s="36">
        <f t="shared" si="363"/>
        <v>30</v>
      </c>
      <c r="O4674" s="36" t="str">
        <f t="shared" si="364"/>
        <v>201848</v>
      </c>
      <c r="P4674" s="36" t="str">
        <f>CONCATENATE(K4674,MONTH(ExpensesDBTable[[#This Row],[Date]]))</f>
        <v>201811</v>
      </c>
      <c r="Q4674" s="36" t="s">
        <v>1204</v>
      </c>
      <c r="R4674" s="36" t="s">
        <v>23</v>
      </c>
      <c r="S4674" s="38">
        <v>35</v>
      </c>
      <c r="T4674" s="36" t="s">
        <v>106</v>
      </c>
      <c r="U4674" s="36" t="s">
        <v>3671</v>
      </c>
    </row>
    <row r="4675" spans="10:21" x14ac:dyDescent="0.25">
      <c r="J4675" s="37">
        <v>43434</v>
      </c>
      <c r="K4675" s="36">
        <f t="shared" si="360"/>
        <v>2018</v>
      </c>
      <c r="L4675" s="36" t="str">
        <f t="shared" si="361"/>
        <v>November</v>
      </c>
      <c r="M4675" s="36">
        <f t="shared" si="362"/>
        <v>48</v>
      </c>
      <c r="N4675" s="36">
        <f t="shared" si="363"/>
        <v>30</v>
      </c>
      <c r="O4675" s="36" t="str">
        <f t="shared" si="364"/>
        <v>201848</v>
      </c>
      <c r="P4675" s="36" t="str">
        <f>CONCATENATE(K4675,MONTH(ExpensesDBTable[[#This Row],[Date]]))</f>
        <v>201811</v>
      </c>
      <c r="Q4675" s="36" t="s">
        <v>119</v>
      </c>
      <c r="R4675" s="36" t="s">
        <v>14</v>
      </c>
      <c r="S4675" s="38">
        <v>6</v>
      </c>
      <c r="T4675" s="36" t="s">
        <v>100</v>
      </c>
      <c r="U4675" s="36" t="s">
        <v>1220</v>
      </c>
    </row>
    <row r="4676" spans="10:21" x14ac:dyDescent="0.25">
      <c r="J4676" s="37">
        <v>43434</v>
      </c>
      <c r="K4676" s="36">
        <f t="shared" si="360"/>
        <v>2018</v>
      </c>
      <c r="L4676" s="36" t="str">
        <f t="shared" si="361"/>
        <v>November</v>
      </c>
      <c r="M4676" s="36">
        <f t="shared" si="362"/>
        <v>48</v>
      </c>
      <c r="N4676" s="36">
        <f t="shared" si="363"/>
        <v>30</v>
      </c>
      <c r="O4676" s="36" t="str">
        <f t="shared" si="364"/>
        <v>201848</v>
      </c>
      <c r="P4676" s="36" t="str">
        <f>CONCATENATE(K4676,MONTH(ExpensesDBTable[[#This Row],[Date]]))</f>
        <v>201811</v>
      </c>
      <c r="Q4676" s="36" t="s">
        <v>108</v>
      </c>
      <c r="R4676" s="36" t="s">
        <v>14</v>
      </c>
      <c r="S4676" s="38">
        <v>7.6</v>
      </c>
      <c r="T4676" s="36" t="s">
        <v>100</v>
      </c>
      <c r="U4676" s="36" t="s">
        <v>1220</v>
      </c>
    </row>
    <row r="4677" spans="10:21" x14ac:dyDescent="0.25">
      <c r="J4677" s="37">
        <v>43435</v>
      </c>
      <c r="K4677" s="36">
        <f t="shared" si="360"/>
        <v>2018</v>
      </c>
      <c r="L4677" s="36" t="str">
        <f t="shared" si="361"/>
        <v>December</v>
      </c>
      <c r="M4677" s="36">
        <f t="shared" si="362"/>
        <v>48</v>
      </c>
      <c r="N4677" s="36">
        <f t="shared" si="363"/>
        <v>1</v>
      </c>
      <c r="O4677" s="36" t="str">
        <f t="shared" si="364"/>
        <v>201848</v>
      </c>
      <c r="P4677" s="36" t="str">
        <f>CONCATENATE(K4677,MONTH(ExpensesDBTable[[#This Row],[Date]]))</f>
        <v>201812</v>
      </c>
      <c r="Q4677" s="36" t="s">
        <v>3472</v>
      </c>
      <c r="R4677" s="36" t="s">
        <v>16</v>
      </c>
      <c r="S4677" s="38">
        <v>150.97999999999999</v>
      </c>
      <c r="T4677" s="36" t="s">
        <v>106</v>
      </c>
      <c r="U4677" s="36" t="s">
        <v>3672</v>
      </c>
    </row>
    <row r="4678" spans="10:21" x14ac:dyDescent="0.25">
      <c r="J4678" s="37">
        <v>43435</v>
      </c>
      <c r="K4678" s="36">
        <f t="shared" si="360"/>
        <v>2018</v>
      </c>
      <c r="L4678" s="36" t="str">
        <f t="shared" si="361"/>
        <v>December</v>
      </c>
      <c r="M4678" s="36">
        <f t="shared" si="362"/>
        <v>48</v>
      </c>
      <c r="N4678" s="36">
        <f t="shared" si="363"/>
        <v>1</v>
      </c>
      <c r="O4678" s="36" t="str">
        <f t="shared" si="364"/>
        <v>201848</v>
      </c>
      <c r="P4678" s="36" t="str">
        <f>CONCATENATE(K4678,MONTH(ExpensesDBTable[[#This Row],[Date]]))</f>
        <v>201812</v>
      </c>
      <c r="Q4678" s="36" t="s">
        <v>1238</v>
      </c>
      <c r="R4678" s="36" t="s">
        <v>22</v>
      </c>
      <c r="S4678" s="38">
        <v>22.54</v>
      </c>
      <c r="T4678" s="36" t="s">
        <v>106</v>
      </c>
      <c r="U4678" s="36" t="s">
        <v>3482</v>
      </c>
    </row>
    <row r="4679" spans="10:21" x14ac:dyDescent="0.25">
      <c r="J4679" s="37">
        <v>43435</v>
      </c>
      <c r="K4679" s="36">
        <f t="shared" si="360"/>
        <v>2018</v>
      </c>
      <c r="L4679" s="36" t="str">
        <f t="shared" si="361"/>
        <v>December</v>
      </c>
      <c r="M4679" s="36">
        <f t="shared" si="362"/>
        <v>48</v>
      </c>
      <c r="N4679" s="36">
        <f t="shared" si="363"/>
        <v>1</v>
      </c>
      <c r="O4679" s="36" t="str">
        <f t="shared" si="364"/>
        <v>201848</v>
      </c>
      <c r="P4679" s="36" t="str">
        <f>CONCATENATE(K4679,MONTH(ExpensesDBTable[[#This Row],[Date]]))</f>
        <v>201812</v>
      </c>
      <c r="Q4679" s="36" t="s">
        <v>182</v>
      </c>
      <c r="R4679" s="36" t="s">
        <v>14</v>
      </c>
      <c r="S4679" s="38">
        <v>42.05</v>
      </c>
      <c r="T4679" s="36" t="s">
        <v>100</v>
      </c>
      <c r="U4679" s="36" t="s">
        <v>3673</v>
      </c>
    </row>
    <row r="4680" spans="10:21" x14ac:dyDescent="0.25">
      <c r="J4680" s="37">
        <v>43436</v>
      </c>
      <c r="K4680" s="36">
        <f t="shared" si="360"/>
        <v>2018</v>
      </c>
      <c r="L4680" s="36" t="str">
        <f t="shared" si="361"/>
        <v>December</v>
      </c>
      <c r="M4680" s="36">
        <f t="shared" si="362"/>
        <v>48</v>
      </c>
      <c r="N4680" s="36">
        <f t="shared" si="363"/>
        <v>2</v>
      </c>
      <c r="O4680" s="36" t="str">
        <f t="shared" si="364"/>
        <v>201848</v>
      </c>
      <c r="P4680" s="36" t="str">
        <f>CONCATENATE(K4680,MONTH(ExpensesDBTable[[#This Row],[Date]]))</f>
        <v>201812</v>
      </c>
      <c r="Q4680" s="36" t="s">
        <v>182</v>
      </c>
      <c r="R4680" s="36" t="s">
        <v>14</v>
      </c>
      <c r="S4680" s="38">
        <v>21.1</v>
      </c>
      <c r="T4680" s="36" t="s">
        <v>100</v>
      </c>
      <c r="U4680" s="36" t="s">
        <v>3674</v>
      </c>
    </row>
    <row r="4681" spans="10:21" x14ac:dyDescent="0.25">
      <c r="J4681" s="37">
        <v>43436</v>
      </c>
      <c r="K4681" s="36">
        <f t="shared" si="360"/>
        <v>2018</v>
      </c>
      <c r="L4681" s="36" t="str">
        <f t="shared" si="361"/>
        <v>December</v>
      </c>
      <c r="M4681" s="36">
        <f t="shared" si="362"/>
        <v>48</v>
      </c>
      <c r="N4681" s="36">
        <f t="shared" si="363"/>
        <v>2</v>
      </c>
      <c r="O4681" s="36" t="str">
        <f t="shared" si="364"/>
        <v>201848</v>
      </c>
      <c r="P4681" s="36" t="str">
        <f>CONCATENATE(K4681,MONTH(ExpensesDBTable[[#This Row],[Date]]))</f>
        <v>201812</v>
      </c>
      <c r="Q4681" s="36" t="s">
        <v>182</v>
      </c>
      <c r="R4681" s="36" t="s">
        <v>17</v>
      </c>
      <c r="S4681" s="38">
        <v>17</v>
      </c>
      <c r="T4681" s="36" t="s">
        <v>106</v>
      </c>
      <c r="U4681" s="36" t="s">
        <v>1634</v>
      </c>
    </row>
    <row r="4682" spans="10:21" x14ac:dyDescent="0.25">
      <c r="J4682" s="37">
        <v>43436</v>
      </c>
      <c r="K4682" s="36">
        <f t="shared" si="360"/>
        <v>2018</v>
      </c>
      <c r="L4682" s="36" t="str">
        <f t="shared" si="361"/>
        <v>December</v>
      </c>
      <c r="M4682" s="36">
        <f t="shared" si="362"/>
        <v>48</v>
      </c>
      <c r="N4682" s="36">
        <f t="shared" si="363"/>
        <v>2</v>
      </c>
      <c r="O4682" s="36" t="str">
        <f t="shared" si="364"/>
        <v>201848</v>
      </c>
      <c r="P4682" s="36" t="str">
        <f>CONCATENATE(K4682,MONTH(ExpensesDBTable[[#This Row],[Date]]))</f>
        <v>201812</v>
      </c>
      <c r="Q4682" s="36" t="s">
        <v>182</v>
      </c>
      <c r="R4682" s="36" t="s">
        <v>18</v>
      </c>
      <c r="S4682" s="38">
        <v>5</v>
      </c>
      <c r="T4682" s="36" t="s">
        <v>106</v>
      </c>
      <c r="U4682" s="36" t="s">
        <v>3675</v>
      </c>
    </row>
    <row r="4683" spans="10:21" x14ac:dyDescent="0.25">
      <c r="J4683" s="37">
        <v>43437</v>
      </c>
      <c r="K4683" s="36">
        <f t="shared" ref="K4683:K4746" si="365">YEAR(J4683)</f>
        <v>2018</v>
      </c>
      <c r="L4683" s="36" t="str">
        <f t="shared" ref="L4683:L4746" si="366">TEXT(DATE(1,MONTH(J4683),1),"MMMM")</f>
        <v>December</v>
      </c>
      <c r="M4683" s="36">
        <f t="shared" ref="M4683:M4746" si="367">WEEKNUM(J4683,2)</f>
        <v>49</v>
      </c>
      <c r="N4683" s="36">
        <f t="shared" ref="N4683:N4746" si="368">DAY(J4683)</f>
        <v>3</v>
      </c>
      <c r="O4683" s="36" t="str">
        <f t="shared" ref="O4683:O4746" si="369">CONCATENATE(K4683,M4683)</f>
        <v>201849</v>
      </c>
      <c r="P4683" s="36" t="str">
        <f>CONCATENATE(K4683,MONTH(ExpensesDBTable[[#This Row],[Date]]))</f>
        <v>201812</v>
      </c>
      <c r="Q4683" s="36" t="s">
        <v>3480</v>
      </c>
      <c r="R4683" s="36" t="s">
        <v>27</v>
      </c>
      <c r="S4683" s="38">
        <v>58.77</v>
      </c>
      <c r="T4683" s="36" t="s">
        <v>106</v>
      </c>
      <c r="U4683" s="36" t="s">
        <v>3648</v>
      </c>
    </row>
    <row r="4684" spans="10:21" x14ac:dyDescent="0.25">
      <c r="J4684" s="37">
        <v>43438</v>
      </c>
      <c r="K4684" s="36">
        <f t="shared" si="365"/>
        <v>2018</v>
      </c>
      <c r="L4684" s="36" t="str">
        <f t="shared" si="366"/>
        <v>December</v>
      </c>
      <c r="M4684" s="36">
        <f t="shared" si="367"/>
        <v>49</v>
      </c>
      <c r="N4684" s="36">
        <f t="shared" si="368"/>
        <v>4</v>
      </c>
      <c r="O4684" s="36" t="str">
        <f t="shared" si="369"/>
        <v>201849</v>
      </c>
      <c r="P4684" s="36" t="str">
        <f>CONCATENATE(K4684,MONTH(ExpensesDBTable[[#This Row],[Date]]))</f>
        <v>201812</v>
      </c>
      <c r="Q4684" s="36" t="s">
        <v>105</v>
      </c>
      <c r="R4684" s="36" t="s">
        <v>16</v>
      </c>
      <c r="S4684" s="38">
        <v>12.99</v>
      </c>
      <c r="T4684" s="36" t="s">
        <v>106</v>
      </c>
      <c r="U4684" s="36" t="s">
        <v>3676</v>
      </c>
    </row>
    <row r="4685" spans="10:21" x14ac:dyDescent="0.25">
      <c r="J4685" s="37">
        <v>43438</v>
      </c>
      <c r="K4685" s="36">
        <f t="shared" si="365"/>
        <v>2018</v>
      </c>
      <c r="L4685" s="36" t="str">
        <f t="shared" si="366"/>
        <v>December</v>
      </c>
      <c r="M4685" s="36">
        <f t="shared" si="367"/>
        <v>49</v>
      </c>
      <c r="N4685" s="36">
        <f t="shared" si="368"/>
        <v>4</v>
      </c>
      <c r="O4685" s="36" t="str">
        <f t="shared" si="369"/>
        <v>201849</v>
      </c>
      <c r="P4685" s="36" t="str">
        <f>CONCATENATE(K4685,MONTH(ExpensesDBTable[[#This Row],[Date]]))</f>
        <v>201812</v>
      </c>
      <c r="Q4685" s="36" t="s">
        <v>108</v>
      </c>
      <c r="R4685" s="36" t="s">
        <v>14</v>
      </c>
      <c r="S4685" s="38">
        <v>27.3</v>
      </c>
      <c r="T4685" s="36" t="s">
        <v>100</v>
      </c>
      <c r="U4685" s="36" t="s">
        <v>3677</v>
      </c>
    </row>
    <row r="4686" spans="10:21" x14ac:dyDescent="0.25">
      <c r="J4686" s="37">
        <v>43438</v>
      </c>
      <c r="K4686" s="36">
        <f t="shared" si="365"/>
        <v>2018</v>
      </c>
      <c r="L4686" s="36" t="str">
        <f t="shared" si="366"/>
        <v>December</v>
      </c>
      <c r="M4686" s="36">
        <f t="shared" si="367"/>
        <v>49</v>
      </c>
      <c r="N4686" s="36">
        <f t="shared" si="368"/>
        <v>4</v>
      </c>
      <c r="O4686" s="36" t="str">
        <f t="shared" si="369"/>
        <v>201849</v>
      </c>
      <c r="P4686" s="36" t="str">
        <f>CONCATENATE(K4686,MONTH(ExpensesDBTable[[#This Row],[Date]]))</f>
        <v>201812</v>
      </c>
      <c r="Q4686" s="36" t="s">
        <v>182</v>
      </c>
      <c r="R4686" s="36" t="s">
        <v>16</v>
      </c>
      <c r="S4686" s="38">
        <v>8.34</v>
      </c>
      <c r="T4686" s="36" t="s">
        <v>106</v>
      </c>
      <c r="U4686" s="36" t="s">
        <v>3678</v>
      </c>
    </row>
    <row r="4687" spans="10:21" x14ac:dyDescent="0.25">
      <c r="J4687" s="37">
        <v>43438</v>
      </c>
      <c r="K4687" s="36">
        <f t="shared" si="365"/>
        <v>2018</v>
      </c>
      <c r="L4687" s="36" t="str">
        <f t="shared" si="366"/>
        <v>December</v>
      </c>
      <c r="M4687" s="36">
        <f t="shared" si="367"/>
        <v>49</v>
      </c>
      <c r="N4687" s="36">
        <f t="shared" si="368"/>
        <v>4</v>
      </c>
      <c r="O4687" s="36" t="str">
        <f t="shared" si="369"/>
        <v>201849</v>
      </c>
      <c r="P4687" s="36" t="str">
        <f>CONCATENATE(K4687,MONTH(ExpensesDBTable[[#This Row],[Date]]))</f>
        <v>201812</v>
      </c>
      <c r="Q4687" s="36" t="s">
        <v>1051</v>
      </c>
      <c r="R4687" s="36" t="s">
        <v>14</v>
      </c>
      <c r="S4687" s="38">
        <v>8.67</v>
      </c>
      <c r="T4687" s="36" t="s">
        <v>100</v>
      </c>
      <c r="U4687" s="36" t="s">
        <v>3679</v>
      </c>
    </row>
    <row r="4688" spans="10:21" x14ac:dyDescent="0.25">
      <c r="J4688" s="37">
        <v>43438</v>
      </c>
      <c r="K4688" s="36">
        <f t="shared" si="365"/>
        <v>2018</v>
      </c>
      <c r="L4688" s="36" t="str">
        <f t="shared" si="366"/>
        <v>December</v>
      </c>
      <c r="M4688" s="36">
        <f t="shared" si="367"/>
        <v>49</v>
      </c>
      <c r="N4688" s="36">
        <f t="shared" si="368"/>
        <v>4</v>
      </c>
      <c r="O4688" s="36" t="str">
        <f t="shared" si="369"/>
        <v>201849</v>
      </c>
      <c r="P4688" s="36" t="str">
        <f>CONCATENATE(K4688,MONTH(ExpensesDBTable[[#This Row],[Date]]))</f>
        <v>201812</v>
      </c>
      <c r="Q4688" s="36" t="s">
        <v>145</v>
      </c>
      <c r="R4688" s="36" t="s">
        <v>23</v>
      </c>
      <c r="S4688" s="38">
        <v>81.81</v>
      </c>
      <c r="T4688" s="36" t="s">
        <v>106</v>
      </c>
      <c r="U4688" s="36" t="s">
        <v>1537</v>
      </c>
    </row>
    <row r="4689" spans="10:21" x14ac:dyDescent="0.25">
      <c r="J4689" s="37">
        <v>43438</v>
      </c>
      <c r="K4689" s="36">
        <f t="shared" si="365"/>
        <v>2018</v>
      </c>
      <c r="L4689" s="36" t="str">
        <f t="shared" si="366"/>
        <v>December</v>
      </c>
      <c r="M4689" s="36">
        <f t="shared" si="367"/>
        <v>49</v>
      </c>
      <c r="N4689" s="36">
        <f t="shared" si="368"/>
        <v>4</v>
      </c>
      <c r="O4689" s="36" t="str">
        <f t="shared" si="369"/>
        <v>201849</v>
      </c>
      <c r="P4689" s="36" t="str">
        <f>CONCATENATE(K4689,MONTH(ExpensesDBTable[[#This Row],[Date]]))</f>
        <v>201812</v>
      </c>
      <c r="Q4689" s="36" t="s">
        <v>1051</v>
      </c>
      <c r="R4689" s="36" t="s">
        <v>14</v>
      </c>
      <c r="S4689" s="38">
        <v>11.22</v>
      </c>
      <c r="T4689" s="36" t="s">
        <v>100</v>
      </c>
      <c r="U4689" s="36" t="s">
        <v>3680</v>
      </c>
    </row>
    <row r="4690" spans="10:21" x14ac:dyDescent="0.25">
      <c r="J4690" s="37">
        <v>43438</v>
      </c>
      <c r="K4690" s="36">
        <f t="shared" si="365"/>
        <v>2018</v>
      </c>
      <c r="L4690" s="36" t="str">
        <f t="shared" si="366"/>
        <v>December</v>
      </c>
      <c r="M4690" s="36">
        <f t="shared" si="367"/>
        <v>49</v>
      </c>
      <c r="N4690" s="36">
        <f t="shared" si="368"/>
        <v>4</v>
      </c>
      <c r="O4690" s="36" t="str">
        <f t="shared" si="369"/>
        <v>201849</v>
      </c>
      <c r="P4690" s="36" t="str">
        <f>CONCATENATE(K4690,MONTH(ExpensesDBTable[[#This Row],[Date]]))</f>
        <v>201812</v>
      </c>
      <c r="Q4690" s="36" t="s">
        <v>108</v>
      </c>
      <c r="R4690" s="36" t="s">
        <v>14</v>
      </c>
      <c r="S4690" s="38">
        <v>2.2999999999999998</v>
      </c>
      <c r="T4690" s="36" t="s">
        <v>100</v>
      </c>
      <c r="U4690" s="36" t="s">
        <v>287</v>
      </c>
    </row>
    <row r="4691" spans="10:21" x14ac:dyDescent="0.25">
      <c r="J4691" s="37">
        <v>43438</v>
      </c>
      <c r="K4691" s="36">
        <f t="shared" si="365"/>
        <v>2018</v>
      </c>
      <c r="L4691" s="36" t="str">
        <f t="shared" si="366"/>
        <v>December</v>
      </c>
      <c r="M4691" s="36">
        <f t="shared" si="367"/>
        <v>49</v>
      </c>
      <c r="N4691" s="36">
        <f t="shared" si="368"/>
        <v>4</v>
      </c>
      <c r="O4691" s="36" t="str">
        <f t="shared" si="369"/>
        <v>201849</v>
      </c>
      <c r="P4691" s="36" t="str">
        <f>CONCATENATE(K4691,MONTH(ExpensesDBTable[[#This Row],[Date]]))</f>
        <v>201812</v>
      </c>
      <c r="Q4691" s="36" t="s">
        <v>122</v>
      </c>
      <c r="R4691" s="36" t="s">
        <v>11</v>
      </c>
      <c r="S4691" s="38">
        <v>22</v>
      </c>
      <c r="T4691" s="36" t="s">
        <v>100</v>
      </c>
      <c r="U4691" s="36" t="s">
        <v>509</v>
      </c>
    </row>
    <row r="4692" spans="10:21" x14ac:dyDescent="0.25">
      <c r="J4692" s="37">
        <v>43438</v>
      </c>
      <c r="K4692" s="36">
        <f t="shared" si="365"/>
        <v>2018</v>
      </c>
      <c r="L4692" s="36" t="str">
        <f t="shared" si="366"/>
        <v>December</v>
      </c>
      <c r="M4692" s="36">
        <f t="shared" si="367"/>
        <v>49</v>
      </c>
      <c r="N4692" s="36">
        <f t="shared" si="368"/>
        <v>4</v>
      </c>
      <c r="O4692" s="36" t="str">
        <f t="shared" si="369"/>
        <v>201849</v>
      </c>
      <c r="P4692" s="36" t="str">
        <f>CONCATENATE(K4692,MONTH(ExpensesDBTable[[#This Row],[Date]]))</f>
        <v>201812</v>
      </c>
      <c r="Q4692" s="36" t="s">
        <v>119</v>
      </c>
      <c r="R4692" s="36" t="s">
        <v>14</v>
      </c>
      <c r="S4692" s="38">
        <v>17.5</v>
      </c>
      <c r="T4692" s="36" t="s">
        <v>100</v>
      </c>
      <c r="U4692" s="36" t="s">
        <v>3681</v>
      </c>
    </row>
    <row r="4693" spans="10:21" x14ac:dyDescent="0.25">
      <c r="J4693" s="37">
        <v>43439</v>
      </c>
      <c r="K4693" s="36">
        <f t="shared" si="365"/>
        <v>2018</v>
      </c>
      <c r="L4693" s="36" t="str">
        <f t="shared" si="366"/>
        <v>December</v>
      </c>
      <c r="M4693" s="36">
        <f t="shared" si="367"/>
        <v>49</v>
      </c>
      <c r="N4693" s="36">
        <f t="shared" si="368"/>
        <v>5</v>
      </c>
      <c r="O4693" s="36" t="str">
        <f t="shared" si="369"/>
        <v>201849</v>
      </c>
      <c r="P4693" s="36" t="str">
        <f>CONCATENATE(K4693,MONTH(ExpensesDBTable[[#This Row],[Date]]))</f>
        <v>201812</v>
      </c>
      <c r="Q4693" s="36" t="s">
        <v>182</v>
      </c>
      <c r="R4693" s="36" t="s">
        <v>16</v>
      </c>
      <c r="S4693" s="38">
        <v>10</v>
      </c>
      <c r="T4693" s="36" t="s">
        <v>106</v>
      </c>
      <c r="U4693" s="36" t="s">
        <v>3682</v>
      </c>
    </row>
    <row r="4694" spans="10:21" x14ac:dyDescent="0.25">
      <c r="J4694" s="37">
        <v>43439</v>
      </c>
      <c r="K4694" s="36">
        <f t="shared" si="365"/>
        <v>2018</v>
      </c>
      <c r="L4694" s="36" t="str">
        <f t="shared" si="366"/>
        <v>December</v>
      </c>
      <c r="M4694" s="36">
        <f t="shared" si="367"/>
        <v>49</v>
      </c>
      <c r="N4694" s="36">
        <f t="shared" si="368"/>
        <v>5</v>
      </c>
      <c r="O4694" s="36" t="str">
        <f t="shared" si="369"/>
        <v>201849</v>
      </c>
      <c r="P4694" s="36" t="str">
        <f>CONCATENATE(K4694,MONTH(ExpensesDBTable[[#This Row],[Date]]))</f>
        <v>201812</v>
      </c>
      <c r="Q4694" s="36" t="s">
        <v>182</v>
      </c>
      <c r="R4694" s="36" t="s">
        <v>11</v>
      </c>
      <c r="S4694" s="38">
        <v>17</v>
      </c>
      <c r="T4694" s="36" t="s">
        <v>100</v>
      </c>
      <c r="U4694" s="36" t="s">
        <v>509</v>
      </c>
    </row>
    <row r="4695" spans="10:21" x14ac:dyDescent="0.25">
      <c r="J4695" s="37">
        <v>43439</v>
      </c>
      <c r="K4695" s="36">
        <f t="shared" si="365"/>
        <v>2018</v>
      </c>
      <c r="L4695" s="36" t="str">
        <f t="shared" si="366"/>
        <v>December</v>
      </c>
      <c r="M4695" s="36">
        <f t="shared" si="367"/>
        <v>49</v>
      </c>
      <c r="N4695" s="36">
        <f t="shared" si="368"/>
        <v>5</v>
      </c>
      <c r="O4695" s="36" t="str">
        <f t="shared" si="369"/>
        <v>201849</v>
      </c>
      <c r="P4695" s="36" t="str">
        <f>CONCATENATE(K4695,MONTH(ExpensesDBTable[[#This Row],[Date]]))</f>
        <v>201812</v>
      </c>
      <c r="Q4695" s="36" t="s">
        <v>108</v>
      </c>
      <c r="R4695" s="36" t="s">
        <v>14</v>
      </c>
      <c r="S4695" s="38">
        <v>10.82</v>
      </c>
      <c r="T4695" s="36" t="s">
        <v>100</v>
      </c>
      <c r="U4695" s="36" t="s">
        <v>3683</v>
      </c>
    </row>
    <row r="4696" spans="10:21" x14ac:dyDescent="0.25">
      <c r="J4696" s="37">
        <v>43439</v>
      </c>
      <c r="K4696" s="36">
        <f t="shared" si="365"/>
        <v>2018</v>
      </c>
      <c r="L4696" s="36" t="str">
        <f t="shared" si="366"/>
        <v>December</v>
      </c>
      <c r="M4696" s="36">
        <f t="shared" si="367"/>
        <v>49</v>
      </c>
      <c r="N4696" s="36">
        <f t="shared" si="368"/>
        <v>5</v>
      </c>
      <c r="O4696" s="36" t="str">
        <f t="shared" si="369"/>
        <v>201849</v>
      </c>
      <c r="P4696" s="36" t="str">
        <f>CONCATENATE(K4696,MONTH(ExpensesDBTable[[#This Row],[Date]]))</f>
        <v>201812</v>
      </c>
      <c r="Q4696" s="36" t="s">
        <v>2470</v>
      </c>
      <c r="R4696" s="36" t="s">
        <v>17</v>
      </c>
      <c r="S4696" s="38">
        <v>9.99</v>
      </c>
      <c r="T4696" s="36" t="s">
        <v>106</v>
      </c>
      <c r="U4696" s="36" t="s">
        <v>3684</v>
      </c>
    </row>
    <row r="4697" spans="10:21" x14ac:dyDescent="0.25">
      <c r="J4697" s="37">
        <v>43439</v>
      </c>
      <c r="K4697" s="36">
        <f t="shared" si="365"/>
        <v>2018</v>
      </c>
      <c r="L4697" s="36" t="str">
        <f t="shared" si="366"/>
        <v>December</v>
      </c>
      <c r="M4697" s="36">
        <f t="shared" si="367"/>
        <v>49</v>
      </c>
      <c r="N4697" s="36">
        <f t="shared" si="368"/>
        <v>5</v>
      </c>
      <c r="O4697" s="36" t="str">
        <f t="shared" si="369"/>
        <v>201849</v>
      </c>
      <c r="P4697" s="36" t="str">
        <f>CONCATENATE(K4697,MONTH(ExpensesDBTable[[#This Row],[Date]]))</f>
        <v>201812</v>
      </c>
      <c r="Q4697" s="36" t="s">
        <v>3636</v>
      </c>
      <c r="R4697" s="36" t="s">
        <v>25</v>
      </c>
      <c r="S4697" s="38">
        <v>470</v>
      </c>
      <c r="T4697" s="36" t="s">
        <v>106</v>
      </c>
      <c r="U4697" s="36" t="s">
        <v>3685</v>
      </c>
    </row>
    <row r="4698" spans="10:21" x14ac:dyDescent="0.25">
      <c r="J4698" s="37">
        <v>43440</v>
      </c>
      <c r="K4698" s="36">
        <f t="shared" si="365"/>
        <v>2018</v>
      </c>
      <c r="L4698" s="36" t="str">
        <f t="shared" si="366"/>
        <v>December</v>
      </c>
      <c r="M4698" s="36">
        <f t="shared" si="367"/>
        <v>49</v>
      </c>
      <c r="N4698" s="36">
        <f t="shared" si="368"/>
        <v>6</v>
      </c>
      <c r="O4698" s="36" t="str">
        <f t="shared" si="369"/>
        <v>201849</v>
      </c>
      <c r="P4698" s="36" t="str">
        <f>CONCATENATE(K4698,MONTH(ExpensesDBTable[[#This Row],[Date]]))</f>
        <v>201812</v>
      </c>
      <c r="Q4698" s="36" t="s">
        <v>182</v>
      </c>
      <c r="R4698" s="36" t="s">
        <v>14</v>
      </c>
      <c r="S4698" s="38">
        <v>7</v>
      </c>
      <c r="T4698" s="36" t="s">
        <v>100</v>
      </c>
      <c r="U4698" s="36" t="s">
        <v>3686</v>
      </c>
    </row>
    <row r="4699" spans="10:21" x14ac:dyDescent="0.25">
      <c r="J4699" s="37">
        <v>43440</v>
      </c>
      <c r="K4699" s="36">
        <f t="shared" si="365"/>
        <v>2018</v>
      </c>
      <c r="L4699" s="36" t="str">
        <f t="shared" si="366"/>
        <v>December</v>
      </c>
      <c r="M4699" s="36">
        <f t="shared" si="367"/>
        <v>49</v>
      </c>
      <c r="N4699" s="36">
        <f t="shared" si="368"/>
        <v>6</v>
      </c>
      <c r="O4699" s="36" t="str">
        <f t="shared" si="369"/>
        <v>201849</v>
      </c>
      <c r="P4699" s="36" t="str">
        <f>CONCATENATE(K4699,MONTH(ExpensesDBTable[[#This Row],[Date]]))</f>
        <v>201812</v>
      </c>
      <c r="Q4699" s="36" t="s">
        <v>182</v>
      </c>
      <c r="R4699" s="36" t="s">
        <v>14</v>
      </c>
      <c r="S4699" s="38">
        <v>7.45</v>
      </c>
      <c r="T4699" s="36" t="s">
        <v>100</v>
      </c>
      <c r="U4699" s="36" t="s">
        <v>1847</v>
      </c>
    </row>
    <row r="4700" spans="10:21" x14ac:dyDescent="0.25">
      <c r="J4700" s="37">
        <v>43440</v>
      </c>
      <c r="K4700" s="36">
        <f t="shared" si="365"/>
        <v>2018</v>
      </c>
      <c r="L4700" s="36" t="str">
        <f t="shared" si="366"/>
        <v>December</v>
      </c>
      <c r="M4700" s="36">
        <f t="shared" si="367"/>
        <v>49</v>
      </c>
      <c r="N4700" s="36">
        <f t="shared" si="368"/>
        <v>6</v>
      </c>
      <c r="O4700" s="36" t="str">
        <f t="shared" si="369"/>
        <v>201849</v>
      </c>
      <c r="P4700" s="36" t="str">
        <f>CONCATENATE(K4700,MONTH(ExpensesDBTable[[#This Row],[Date]]))</f>
        <v>201812</v>
      </c>
      <c r="Q4700" s="36" t="s">
        <v>1051</v>
      </c>
      <c r="R4700" s="36" t="s">
        <v>14</v>
      </c>
      <c r="S4700" s="38">
        <v>17.350000000000001</v>
      </c>
      <c r="T4700" s="36" t="s">
        <v>100</v>
      </c>
      <c r="U4700" s="36" t="s">
        <v>3687</v>
      </c>
    </row>
    <row r="4701" spans="10:21" x14ac:dyDescent="0.25">
      <c r="J4701" s="37">
        <v>43440</v>
      </c>
      <c r="K4701" s="36">
        <f t="shared" si="365"/>
        <v>2018</v>
      </c>
      <c r="L4701" s="36" t="str">
        <f t="shared" si="366"/>
        <v>December</v>
      </c>
      <c r="M4701" s="36">
        <f t="shared" si="367"/>
        <v>49</v>
      </c>
      <c r="N4701" s="36">
        <f t="shared" si="368"/>
        <v>6</v>
      </c>
      <c r="O4701" s="36" t="str">
        <f t="shared" si="369"/>
        <v>201849</v>
      </c>
      <c r="P4701" s="36" t="str">
        <f>CONCATENATE(K4701,MONTH(ExpensesDBTable[[#This Row],[Date]]))</f>
        <v>201812</v>
      </c>
      <c r="Q4701" s="36" t="s">
        <v>108</v>
      </c>
      <c r="R4701" s="36" t="s">
        <v>14</v>
      </c>
      <c r="S4701" s="38">
        <v>1.65</v>
      </c>
      <c r="T4701" s="36" t="s">
        <v>100</v>
      </c>
      <c r="U4701" s="36" t="s">
        <v>645</v>
      </c>
    </row>
    <row r="4702" spans="10:21" x14ac:dyDescent="0.25">
      <c r="J4702" s="37">
        <v>43440</v>
      </c>
      <c r="K4702" s="36">
        <f t="shared" si="365"/>
        <v>2018</v>
      </c>
      <c r="L4702" s="36" t="str">
        <f t="shared" si="366"/>
        <v>December</v>
      </c>
      <c r="M4702" s="36">
        <f t="shared" si="367"/>
        <v>49</v>
      </c>
      <c r="N4702" s="36">
        <f t="shared" si="368"/>
        <v>6</v>
      </c>
      <c r="O4702" s="36" t="str">
        <f t="shared" si="369"/>
        <v>201849</v>
      </c>
      <c r="P4702" s="36" t="str">
        <f>CONCATENATE(K4702,MONTH(ExpensesDBTable[[#This Row],[Date]]))</f>
        <v>201812</v>
      </c>
      <c r="Q4702" s="36" t="s">
        <v>182</v>
      </c>
      <c r="R4702" s="36" t="s">
        <v>14</v>
      </c>
      <c r="S4702" s="38">
        <v>6</v>
      </c>
      <c r="T4702" s="36" t="s">
        <v>100</v>
      </c>
      <c r="U4702" s="36" t="s">
        <v>1392</v>
      </c>
    </row>
    <row r="4703" spans="10:21" x14ac:dyDescent="0.25">
      <c r="J4703" s="37">
        <v>43440</v>
      </c>
      <c r="K4703" s="36">
        <f t="shared" si="365"/>
        <v>2018</v>
      </c>
      <c r="L4703" s="36" t="str">
        <f t="shared" si="366"/>
        <v>December</v>
      </c>
      <c r="M4703" s="36">
        <f t="shared" si="367"/>
        <v>49</v>
      </c>
      <c r="N4703" s="36">
        <f t="shared" si="368"/>
        <v>6</v>
      </c>
      <c r="O4703" s="36" t="str">
        <f t="shared" si="369"/>
        <v>201849</v>
      </c>
      <c r="P4703" s="36" t="str">
        <f>CONCATENATE(K4703,MONTH(ExpensesDBTable[[#This Row],[Date]]))</f>
        <v>201812</v>
      </c>
      <c r="Q4703" s="36" t="s">
        <v>182</v>
      </c>
      <c r="R4703" s="36" t="s">
        <v>19</v>
      </c>
      <c r="S4703" s="38">
        <v>40</v>
      </c>
      <c r="T4703" s="36" t="s">
        <v>106</v>
      </c>
      <c r="U4703" s="36" t="s">
        <v>427</v>
      </c>
    </row>
    <row r="4704" spans="10:21" x14ac:dyDescent="0.25">
      <c r="J4704" s="37">
        <v>43440</v>
      </c>
      <c r="K4704" s="36">
        <f t="shared" si="365"/>
        <v>2018</v>
      </c>
      <c r="L4704" s="36" t="str">
        <f t="shared" si="366"/>
        <v>December</v>
      </c>
      <c r="M4704" s="36">
        <f t="shared" si="367"/>
        <v>49</v>
      </c>
      <c r="N4704" s="36">
        <f t="shared" si="368"/>
        <v>6</v>
      </c>
      <c r="O4704" s="36" t="str">
        <f t="shared" si="369"/>
        <v>201849</v>
      </c>
      <c r="P4704" s="36" t="str">
        <f>CONCATENATE(K4704,MONTH(ExpensesDBTable[[#This Row],[Date]]))</f>
        <v>201812</v>
      </c>
      <c r="Q4704" s="36" t="s">
        <v>182</v>
      </c>
      <c r="R4704" s="36" t="s">
        <v>24</v>
      </c>
      <c r="S4704" s="38">
        <v>39.6</v>
      </c>
      <c r="T4704" s="36" t="s">
        <v>106</v>
      </c>
      <c r="U4704" s="36" t="s">
        <v>3688</v>
      </c>
    </row>
    <row r="4705" spans="10:21" x14ac:dyDescent="0.25">
      <c r="J4705" s="37">
        <v>43441</v>
      </c>
      <c r="K4705" s="36">
        <f t="shared" si="365"/>
        <v>2018</v>
      </c>
      <c r="L4705" s="36" t="str">
        <f t="shared" si="366"/>
        <v>December</v>
      </c>
      <c r="M4705" s="36">
        <f t="shared" si="367"/>
        <v>49</v>
      </c>
      <c r="N4705" s="36">
        <f t="shared" si="368"/>
        <v>7</v>
      </c>
      <c r="O4705" s="36" t="str">
        <f t="shared" si="369"/>
        <v>201849</v>
      </c>
      <c r="P4705" s="36" t="str">
        <f>CONCATENATE(K4705,MONTH(ExpensesDBTable[[#This Row],[Date]]))</f>
        <v>201812</v>
      </c>
      <c r="Q4705" s="36" t="s">
        <v>3477</v>
      </c>
      <c r="R4705" s="36" t="s">
        <v>23</v>
      </c>
      <c r="S4705" s="38">
        <v>30.33</v>
      </c>
      <c r="T4705" s="36" t="s">
        <v>106</v>
      </c>
      <c r="U4705" s="36" t="s">
        <v>3689</v>
      </c>
    </row>
    <row r="4706" spans="10:21" x14ac:dyDescent="0.25">
      <c r="J4706" s="37">
        <v>43441</v>
      </c>
      <c r="K4706" s="36">
        <f t="shared" si="365"/>
        <v>2018</v>
      </c>
      <c r="L4706" s="36" t="str">
        <f t="shared" si="366"/>
        <v>December</v>
      </c>
      <c r="M4706" s="36">
        <f t="shared" si="367"/>
        <v>49</v>
      </c>
      <c r="N4706" s="36">
        <f t="shared" si="368"/>
        <v>7</v>
      </c>
      <c r="O4706" s="36" t="str">
        <f t="shared" si="369"/>
        <v>201849</v>
      </c>
      <c r="P4706" s="36" t="str">
        <f>CONCATENATE(K4706,MONTH(ExpensesDBTable[[#This Row],[Date]]))</f>
        <v>201812</v>
      </c>
      <c r="Q4706" s="36" t="s">
        <v>119</v>
      </c>
      <c r="R4706" s="36" t="s">
        <v>14</v>
      </c>
      <c r="S4706" s="38">
        <v>4.54</v>
      </c>
      <c r="T4706" s="36" t="s">
        <v>100</v>
      </c>
      <c r="U4706" s="36" t="s">
        <v>1220</v>
      </c>
    </row>
    <row r="4707" spans="10:21" x14ac:dyDescent="0.25">
      <c r="J4707" s="37">
        <v>43441</v>
      </c>
      <c r="K4707" s="36">
        <f t="shared" si="365"/>
        <v>2018</v>
      </c>
      <c r="L4707" s="36" t="str">
        <f t="shared" si="366"/>
        <v>December</v>
      </c>
      <c r="M4707" s="36">
        <f t="shared" si="367"/>
        <v>49</v>
      </c>
      <c r="N4707" s="36">
        <f t="shared" si="368"/>
        <v>7</v>
      </c>
      <c r="O4707" s="36" t="str">
        <f t="shared" si="369"/>
        <v>201849</v>
      </c>
      <c r="P4707" s="36" t="str">
        <f>CONCATENATE(K4707,MONTH(ExpensesDBTable[[#This Row],[Date]]))</f>
        <v>201812</v>
      </c>
      <c r="Q4707" s="36" t="s">
        <v>182</v>
      </c>
      <c r="R4707" t="s">
        <v>14</v>
      </c>
      <c r="S4707" s="38">
        <v>20.9</v>
      </c>
      <c r="T4707" t="s">
        <v>100</v>
      </c>
      <c r="U4707" t="s">
        <v>1555</v>
      </c>
    </row>
    <row r="4708" spans="10:21" x14ac:dyDescent="0.25">
      <c r="J4708" s="37">
        <v>43441</v>
      </c>
      <c r="K4708" s="36">
        <f t="shared" si="365"/>
        <v>2018</v>
      </c>
      <c r="L4708" s="36" t="str">
        <f t="shared" si="366"/>
        <v>December</v>
      </c>
      <c r="M4708" s="36">
        <f t="shared" si="367"/>
        <v>49</v>
      </c>
      <c r="N4708" s="36">
        <f t="shared" si="368"/>
        <v>7</v>
      </c>
      <c r="O4708" s="36" t="str">
        <f t="shared" si="369"/>
        <v>201849</v>
      </c>
      <c r="P4708" s="36" t="str">
        <f>CONCATENATE(K4708,MONTH(ExpensesDBTable[[#This Row],[Date]]))</f>
        <v>201812</v>
      </c>
      <c r="Q4708" s="36" t="s">
        <v>108</v>
      </c>
      <c r="R4708" s="36" t="s">
        <v>14</v>
      </c>
      <c r="S4708" s="38">
        <v>3</v>
      </c>
      <c r="T4708" s="36" t="s">
        <v>100</v>
      </c>
      <c r="U4708" s="36" t="s">
        <v>645</v>
      </c>
    </row>
    <row r="4709" spans="10:21" x14ac:dyDescent="0.25">
      <c r="J4709" s="37">
        <v>43441</v>
      </c>
      <c r="K4709" s="36">
        <f t="shared" si="365"/>
        <v>2018</v>
      </c>
      <c r="L4709" s="36" t="str">
        <f t="shared" si="366"/>
        <v>December</v>
      </c>
      <c r="M4709" s="36">
        <f t="shared" si="367"/>
        <v>49</v>
      </c>
      <c r="N4709" s="36">
        <f t="shared" si="368"/>
        <v>7</v>
      </c>
      <c r="O4709" s="36" t="str">
        <f t="shared" si="369"/>
        <v>201849</v>
      </c>
      <c r="P4709" s="36" t="str">
        <f>CONCATENATE(K4709,MONTH(ExpensesDBTable[[#This Row],[Date]]))</f>
        <v>201812</v>
      </c>
      <c r="Q4709" s="36" t="s">
        <v>182</v>
      </c>
      <c r="R4709" s="36" t="s">
        <v>16</v>
      </c>
      <c r="S4709" s="38">
        <v>12.99</v>
      </c>
      <c r="T4709" s="36" t="s">
        <v>106</v>
      </c>
      <c r="U4709" s="36" t="s">
        <v>3690</v>
      </c>
    </row>
    <row r="4710" spans="10:21" x14ac:dyDescent="0.25">
      <c r="J4710" s="37">
        <v>43441</v>
      </c>
      <c r="K4710" s="36">
        <f t="shared" si="365"/>
        <v>2018</v>
      </c>
      <c r="L4710" s="36" t="str">
        <f t="shared" si="366"/>
        <v>December</v>
      </c>
      <c r="M4710" s="36">
        <f t="shared" si="367"/>
        <v>49</v>
      </c>
      <c r="N4710" s="36">
        <f t="shared" si="368"/>
        <v>7</v>
      </c>
      <c r="O4710" s="36" t="str">
        <f t="shared" si="369"/>
        <v>201849</v>
      </c>
      <c r="P4710" s="36" t="str">
        <f>CONCATENATE(K4710,MONTH(ExpensesDBTable[[#This Row],[Date]]))</f>
        <v>201812</v>
      </c>
      <c r="Q4710" s="36" t="s">
        <v>182</v>
      </c>
      <c r="R4710" s="36" t="s">
        <v>16</v>
      </c>
      <c r="S4710" s="38">
        <v>12.85</v>
      </c>
      <c r="T4710" s="36" t="s">
        <v>106</v>
      </c>
      <c r="U4710" s="36" t="s">
        <v>3691</v>
      </c>
    </row>
    <row r="4711" spans="10:21" x14ac:dyDescent="0.25">
      <c r="J4711" s="37">
        <v>43441</v>
      </c>
      <c r="K4711" s="36">
        <f t="shared" si="365"/>
        <v>2018</v>
      </c>
      <c r="L4711" s="36" t="str">
        <f t="shared" si="366"/>
        <v>December</v>
      </c>
      <c r="M4711" s="36">
        <f t="shared" si="367"/>
        <v>49</v>
      </c>
      <c r="N4711" s="36">
        <f t="shared" si="368"/>
        <v>7</v>
      </c>
      <c r="O4711" s="36" t="str">
        <f t="shared" si="369"/>
        <v>201849</v>
      </c>
      <c r="P4711" s="36" t="str">
        <f>CONCATENATE(K4711,MONTH(ExpensesDBTable[[#This Row],[Date]]))</f>
        <v>201812</v>
      </c>
      <c r="Q4711" s="36" t="s">
        <v>182</v>
      </c>
      <c r="R4711" s="36" t="s">
        <v>14</v>
      </c>
      <c r="S4711" s="38">
        <v>7.6</v>
      </c>
      <c r="T4711" s="36" t="s">
        <v>100</v>
      </c>
      <c r="U4711" s="36" t="s">
        <v>2670</v>
      </c>
    </row>
    <row r="4712" spans="10:21" x14ac:dyDescent="0.25">
      <c r="J4712" s="37">
        <v>43443</v>
      </c>
      <c r="K4712" s="36">
        <f t="shared" si="365"/>
        <v>2018</v>
      </c>
      <c r="L4712" s="36" t="str">
        <f t="shared" si="366"/>
        <v>December</v>
      </c>
      <c r="M4712" s="36">
        <f t="shared" si="367"/>
        <v>49</v>
      </c>
      <c r="N4712" s="36">
        <f t="shared" si="368"/>
        <v>9</v>
      </c>
      <c r="O4712" s="36" t="str">
        <f t="shared" si="369"/>
        <v>201849</v>
      </c>
      <c r="P4712" s="36" t="str">
        <f>CONCATENATE(K4712,MONTH(ExpensesDBTable[[#This Row],[Date]]))</f>
        <v>201812</v>
      </c>
      <c r="Q4712" s="36" t="s">
        <v>182</v>
      </c>
      <c r="R4712" s="36" t="s">
        <v>16</v>
      </c>
      <c r="S4712" s="38">
        <v>43.85</v>
      </c>
      <c r="T4712" s="36" t="s">
        <v>106</v>
      </c>
      <c r="U4712" s="36" t="s">
        <v>3692</v>
      </c>
    </row>
    <row r="4713" spans="10:21" x14ac:dyDescent="0.25">
      <c r="J4713" s="37">
        <v>43443</v>
      </c>
      <c r="K4713" s="36">
        <f t="shared" si="365"/>
        <v>2018</v>
      </c>
      <c r="L4713" s="36" t="str">
        <f t="shared" si="366"/>
        <v>December</v>
      </c>
      <c r="M4713" s="36">
        <f t="shared" si="367"/>
        <v>49</v>
      </c>
      <c r="N4713" s="36">
        <f t="shared" si="368"/>
        <v>9</v>
      </c>
      <c r="O4713" s="36" t="str">
        <f t="shared" si="369"/>
        <v>201849</v>
      </c>
      <c r="P4713" s="36" t="str">
        <f>CONCATENATE(K4713,MONTH(ExpensesDBTable[[#This Row],[Date]]))</f>
        <v>201812</v>
      </c>
      <c r="Q4713" s="36" t="s">
        <v>2470</v>
      </c>
      <c r="R4713" s="36" t="s">
        <v>17</v>
      </c>
      <c r="S4713" s="38">
        <v>8.99</v>
      </c>
      <c r="T4713" s="36" t="s">
        <v>106</v>
      </c>
      <c r="U4713" s="36" t="s">
        <v>3693</v>
      </c>
    </row>
    <row r="4714" spans="10:21" x14ac:dyDescent="0.25">
      <c r="J4714" s="37">
        <v>43443</v>
      </c>
      <c r="K4714" s="36">
        <f t="shared" si="365"/>
        <v>2018</v>
      </c>
      <c r="L4714" s="36" t="str">
        <f t="shared" si="366"/>
        <v>December</v>
      </c>
      <c r="M4714" s="36">
        <f t="shared" si="367"/>
        <v>49</v>
      </c>
      <c r="N4714" s="36">
        <f t="shared" si="368"/>
        <v>9</v>
      </c>
      <c r="O4714" s="36" t="str">
        <f t="shared" si="369"/>
        <v>201849</v>
      </c>
      <c r="P4714" s="36" t="str">
        <f>CONCATENATE(K4714,MONTH(ExpensesDBTable[[#This Row],[Date]]))</f>
        <v>201812</v>
      </c>
      <c r="Q4714" s="36" t="s">
        <v>122</v>
      </c>
      <c r="R4714" s="36" t="s">
        <v>11</v>
      </c>
      <c r="S4714" s="38">
        <v>87.3</v>
      </c>
      <c r="T4714" s="36" t="s">
        <v>106</v>
      </c>
      <c r="U4714" s="36" t="s">
        <v>3694</v>
      </c>
    </row>
    <row r="4715" spans="10:21" x14ac:dyDescent="0.25">
      <c r="J4715" s="37">
        <v>43443</v>
      </c>
      <c r="K4715" s="36">
        <f t="shared" si="365"/>
        <v>2018</v>
      </c>
      <c r="L4715" s="36" t="str">
        <f t="shared" si="366"/>
        <v>December</v>
      </c>
      <c r="M4715" s="36">
        <f t="shared" si="367"/>
        <v>49</v>
      </c>
      <c r="N4715" s="36">
        <f t="shared" si="368"/>
        <v>9</v>
      </c>
      <c r="O4715" s="36" t="str">
        <f t="shared" si="369"/>
        <v>201849</v>
      </c>
      <c r="P4715" s="36" t="str">
        <f>CONCATENATE(K4715,MONTH(ExpensesDBTable[[#This Row],[Date]]))</f>
        <v>201812</v>
      </c>
      <c r="Q4715" s="36" t="s">
        <v>108</v>
      </c>
      <c r="R4715" s="36" t="s">
        <v>26</v>
      </c>
      <c r="S4715" s="38">
        <v>22.34</v>
      </c>
      <c r="T4715" s="36" t="s">
        <v>106</v>
      </c>
      <c r="U4715" s="36" t="s">
        <v>3695</v>
      </c>
    </row>
    <row r="4716" spans="10:21" x14ac:dyDescent="0.25">
      <c r="J4716" s="37">
        <v>43443</v>
      </c>
      <c r="K4716" s="36">
        <f t="shared" si="365"/>
        <v>2018</v>
      </c>
      <c r="L4716" s="36" t="str">
        <f t="shared" si="366"/>
        <v>December</v>
      </c>
      <c r="M4716" s="36">
        <f t="shared" si="367"/>
        <v>49</v>
      </c>
      <c r="N4716" s="36">
        <f t="shared" si="368"/>
        <v>9</v>
      </c>
      <c r="O4716" s="36" t="str">
        <f t="shared" si="369"/>
        <v>201849</v>
      </c>
      <c r="P4716" s="36" t="str">
        <f>CONCATENATE(K4716,MONTH(ExpensesDBTable[[#This Row],[Date]]))</f>
        <v>201812</v>
      </c>
      <c r="Q4716" s="36" t="s">
        <v>1051</v>
      </c>
      <c r="R4716" s="36" t="s">
        <v>14</v>
      </c>
      <c r="S4716" s="38">
        <v>2.75</v>
      </c>
      <c r="T4716" s="36" t="s">
        <v>100</v>
      </c>
      <c r="U4716" s="36" t="s">
        <v>1220</v>
      </c>
    </row>
    <row r="4717" spans="10:21" x14ac:dyDescent="0.25">
      <c r="J4717" s="37">
        <v>43443</v>
      </c>
      <c r="K4717" s="36">
        <f t="shared" si="365"/>
        <v>2018</v>
      </c>
      <c r="L4717" s="36" t="str">
        <f t="shared" si="366"/>
        <v>December</v>
      </c>
      <c r="M4717" s="36">
        <f t="shared" si="367"/>
        <v>49</v>
      </c>
      <c r="N4717" s="36">
        <f t="shared" si="368"/>
        <v>9</v>
      </c>
      <c r="O4717" s="36" t="str">
        <f t="shared" si="369"/>
        <v>201849</v>
      </c>
      <c r="P4717" s="36" t="str">
        <f>CONCATENATE(K4717,MONTH(ExpensesDBTable[[#This Row],[Date]]))</f>
        <v>201812</v>
      </c>
      <c r="Q4717" s="36" t="s">
        <v>182</v>
      </c>
      <c r="R4717" s="36" t="s">
        <v>16</v>
      </c>
      <c r="S4717" s="38">
        <v>21.33</v>
      </c>
      <c r="T4717" s="36" t="s">
        <v>106</v>
      </c>
      <c r="U4717" s="36" t="s">
        <v>3696</v>
      </c>
    </row>
    <row r="4718" spans="10:21" x14ac:dyDescent="0.25">
      <c r="J4718" s="37">
        <v>43443</v>
      </c>
      <c r="K4718" s="36">
        <f t="shared" si="365"/>
        <v>2018</v>
      </c>
      <c r="L4718" s="36" t="str">
        <f t="shared" si="366"/>
        <v>December</v>
      </c>
      <c r="M4718" s="36">
        <f t="shared" si="367"/>
        <v>49</v>
      </c>
      <c r="N4718" s="36">
        <f t="shared" si="368"/>
        <v>9</v>
      </c>
      <c r="O4718" s="36" t="str">
        <f t="shared" si="369"/>
        <v>201849</v>
      </c>
      <c r="P4718" s="36" t="str">
        <f>CONCATENATE(K4718,MONTH(ExpensesDBTable[[#This Row],[Date]]))</f>
        <v>201812</v>
      </c>
      <c r="Q4718" s="36" t="s">
        <v>155</v>
      </c>
      <c r="R4718" s="36" t="s">
        <v>26</v>
      </c>
      <c r="S4718" s="38">
        <v>32</v>
      </c>
      <c r="T4718" s="36" t="s">
        <v>106</v>
      </c>
      <c r="U4718" s="36" t="s">
        <v>3697</v>
      </c>
    </row>
    <row r="4719" spans="10:21" x14ac:dyDescent="0.25">
      <c r="J4719" s="37">
        <v>43443</v>
      </c>
      <c r="K4719" s="36">
        <f t="shared" si="365"/>
        <v>2018</v>
      </c>
      <c r="L4719" s="36" t="str">
        <f t="shared" si="366"/>
        <v>December</v>
      </c>
      <c r="M4719" s="36">
        <f t="shared" si="367"/>
        <v>49</v>
      </c>
      <c r="N4719" s="36">
        <f t="shared" si="368"/>
        <v>9</v>
      </c>
      <c r="O4719" s="36" t="str">
        <f t="shared" si="369"/>
        <v>201849</v>
      </c>
      <c r="P4719" s="36" t="str">
        <f>CONCATENATE(K4719,MONTH(ExpensesDBTable[[#This Row],[Date]]))</f>
        <v>201812</v>
      </c>
      <c r="Q4719" s="36" t="s">
        <v>182</v>
      </c>
      <c r="R4719" s="36" t="s">
        <v>14</v>
      </c>
      <c r="S4719" s="38">
        <v>3.9</v>
      </c>
      <c r="T4719" s="36" t="s">
        <v>100</v>
      </c>
      <c r="U4719" s="36" t="s">
        <v>467</v>
      </c>
    </row>
    <row r="4720" spans="10:21" x14ac:dyDescent="0.25">
      <c r="J4720" s="37">
        <v>43443</v>
      </c>
      <c r="K4720" s="36">
        <f t="shared" si="365"/>
        <v>2018</v>
      </c>
      <c r="L4720" s="36" t="str">
        <f t="shared" si="366"/>
        <v>December</v>
      </c>
      <c r="M4720" s="36">
        <f t="shared" si="367"/>
        <v>49</v>
      </c>
      <c r="N4720" s="36">
        <f t="shared" si="368"/>
        <v>9</v>
      </c>
      <c r="O4720" s="36" t="str">
        <f t="shared" si="369"/>
        <v>201849</v>
      </c>
      <c r="P4720" s="36" t="str">
        <f>CONCATENATE(K4720,MONTH(ExpensesDBTable[[#This Row],[Date]]))</f>
        <v>201812</v>
      </c>
      <c r="Q4720" s="36" t="s">
        <v>122</v>
      </c>
      <c r="R4720" s="36" t="s">
        <v>11</v>
      </c>
      <c r="S4720" s="38">
        <v>11</v>
      </c>
      <c r="T4720" s="36" t="s">
        <v>106</v>
      </c>
      <c r="U4720" s="36" t="s">
        <v>548</v>
      </c>
    </row>
    <row r="4721" spans="10:21" x14ac:dyDescent="0.25">
      <c r="J4721" s="37">
        <v>43443</v>
      </c>
      <c r="K4721" s="36">
        <f t="shared" si="365"/>
        <v>2018</v>
      </c>
      <c r="L4721" s="36" t="str">
        <f t="shared" si="366"/>
        <v>December</v>
      </c>
      <c r="M4721" s="36">
        <f t="shared" si="367"/>
        <v>49</v>
      </c>
      <c r="N4721" s="36">
        <f t="shared" si="368"/>
        <v>9</v>
      </c>
      <c r="O4721" s="36" t="str">
        <f t="shared" si="369"/>
        <v>201849</v>
      </c>
      <c r="P4721" s="36" t="str">
        <f>CONCATENATE(K4721,MONTH(ExpensesDBTable[[#This Row],[Date]]))</f>
        <v>201812</v>
      </c>
      <c r="Q4721" s="36" t="s">
        <v>182</v>
      </c>
      <c r="R4721" s="36" t="s">
        <v>16</v>
      </c>
      <c r="S4721" s="38">
        <v>57.79</v>
      </c>
      <c r="T4721" s="36" t="s">
        <v>106</v>
      </c>
      <c r="U4721" s="36" t="s">
        <v>3698</v>
      </c>
    </row>
    <row r="4722" spans="10:21" x14ac:dyDescent="0.25">
      <c r="J4722" s="37">
        <v>43444</v>
      </c>
      <c r="K4722" s="36">
        <f t="shared" si="365"/>
        <v>2018</v>
      </c>
      <c r="L4722" s="36" t="str">
        <f t="shared" si="366"/>
        <v>December</v>
      </c>
      <c r="M4722" s="36">
        <f t="shared" si="367"/>
        <v>50</v>
      </c>
      <c r="N4722" s="36">
        <f t="shared" si="368"/>
        <v>10</v>
      </c>
      <c r="O4722" s="36" t="str">
        <f t="shared" si="369"/>
        <v>201850</v>
      </c>
      <c r="P4722" s="36" t="str">
        <f>CONCATENATE(K4722,MONTH(ExpensesDBTable[[#This Row],[Date]]))</f>
        <v>201812</v>
      </c>
      <c r="Q4722" s="36" t="s">
        <v>122</v>
      </c>
      <c r="R4722" s="36" t="s">
        <v>11</v>
      </c>
      <c r="S4722" s="38">
        <v>35</v>
      </c>
      <c r="T4722" s="36" t="s">
        <v>106</v>
      </c>
      <c r="U4722" s="36" t="s">
        <v>2738</v>
      </c>
    </row>
    <row r="4723" spans="10:21" x14ac:dyDescent="0.25">
      <c r="J4723" s="37">
        <v>43444</v>
      </c>
      <c r="K4723" s="36">
        <f t="shared" si="365"/>
        <v>2018</v>
      </c>
      <c r="L4723" s="36" t="str">
        <f t="shared" si="366"/>
        <v>December</v>
      </c>
      <c r="M4723" s="36">
        <f t="shared" si="367"/>
        <v>50</v>
      </c>
      <c r="N4723" s="36">
        <f t="shared" si="368"/>
        <v>10</v>
      </c>
      <c r="O4723" s="36" t="str">
        <f t="shared" si="369"/>
        <v>201850</v>
      </c>
      <c r="P4723" s="36" t="str">
        <f>CONCATENATE(K4723,MONTH(ExpensesDBTable[[#This Row],[Date]]))</f>
        <v>201812</v>
      </c>
      <c r="Q4723" s="36" t="s">
        <v>108</v>
      </c>
      <c r="R4723" s="36" t="s">
        <v>14</v>
      </c>
      <c r="S4723" s="38">
        <v>8.8699999999999992</v>
      </c>
      <c r="T4723" s="36" t="s">
        <v>100</v>
      </c>
      <c r="U4723" s="36" t="s">
        <v>3023</v>
      </c>
    </row>
    <row r="4724" spans="10:21" x14ac:dyDescent="0.25">
      <c r="J4724" s="37">
        <v>43483</v>
      </c>
      <c r="K4724" s="36">
        <f t="shared" si="365"/>
        <v>2019</v>
      </c>
      <c r="L4724" s="36" t="str">
        <f t="shared" si="366"/>
        <v>January</v>
      </c>
      <c r="M4724" s="36">
        <f t="shared" si="367"/>
        <v>3</v>
      </c>
      <c r="N4724" s="36">
        <f t="shared" si="368"/>
        <v>18</v>
      </c>
      <c r="O4724" s="36" t="str">
        <f t="shared" si="369"/>
        <v>20193</v>
      </c>
      <c r="P4724" s="36" t="str">
        <f>CONCATENATE(K4724,MONTH(ExpensesDBTable[[#This Row],[Date]]))</f>
        <v>20191</v>
      </c>
      <c r="Q4724" s="36" t="s">
        <v>3477</v>
      </c>
      <c r="R4724" s="50" t="s">
        <v>23</v>
      </c>
      <c r="S4724" s="38">
        <v>25</v>
      </c>
      <c r="T4724" s="36" t="s">
        <v>106</v>
      </c>
      <c r="U4724" s="36" t="s">
        <v>3699</v>
      </c>
    </row>
    <row r="4725" spans="10:21" x14ac:dyDescent="0.25">
      <c r="J4725" s="37">
        <v>43483</v>
      </c>
      <c r="K4725" s="36">
        <f t="shared" si="365"/>
        <v>2019</v>
      </c>
      <c r="L4725" s="36" t="str">
        <f t="shared" si="366"/>
        <v>January</v>
      </c>
      <c r="M4725" s="36">
        <f t="shared" si="367"/>
        <v>3</v>
      </c>
      <c r="N4725" s="36">
        <f t="shared" si="368"/>
        <v>18</v>
      </c>
      <c r="O4725" s="36" t="str">
        <f t="shared" si="369"/>
        <v>20193</v>
      </c>
      <c r="P4725" s="36" t="str">
        <f>CONCATENATE(K4725,MONTH(ExpensesDBTable[[#This Row],[Date]]))</f>
        <v>20191</v>
      </c>
      <c r="Q4725" s="36" t="s">
        <v>145</v>
      </c>
      <c r="R4725" s="36" t="s">
        <v>23</v>
      </c>
      <c r="S4725" s="38">
        <v>17.239999999999998</v>
      </c>
      <c r="T4725" s="36" t="s">
        <v>106</v>
      </c>
      <c r="U4725" s="36" t="s">
        <v>1590</v>
      </c>
    </row>
    <row r="4726" spans="10:21" x14ac:dyDescent="0.25">
      <c r="J4726" s="37">
        <v>43483</v>
      </c>
      <c r="K4726" s="36">
        <f t="shared" si="365"/>
        <v>2019</v>
      </c>
      <c r="L4726" s="36" t="str">
        <f t="shared" si="366"/>
        <v>January</v>
      </c>
      <c r="M4726" s="36">
        <f t="shared" si="367"/>
        <v>3</v>
      </c>
      <c r="N4726" s="36">
        <f t="shared" si="368"/>
        <v>18</v>
      </c>
      <c r="O4726" s="36" t="str">
        <f t="shared" si="369"/>
        <v>20193</v>
      </c>
      <c r="P4726" s="36" t="str">
        <f>CONCATENATE(K4726,MONTH(ExpensesDBTable[[#This Row],[Date]]))</f>
        <v>20191</v>
      </c>
      <c r="Q4726" s="36" t="s">
        <v>1192</v>
      </c>
      <c r="R4726" s="36" t="s">
        <v>21</v>
      </c>
      <c r="S4726" s="38">
        <v>1520</v>
      </c>
      <c r="T4726" s="36" t="s">
        <v>106</v>
      </c>
      <c r="U4726" s="36" t="s">
        <v>21</v>
      </c>
    </row>
    <row r="4727" spans="10:21" x14ac:dyDescent="0.25">
      <c r="J4727" s="37">
        <v>43483</v>
      </c>
      <c r="K4727" s="36">
        <f t="shared" si="365"/>
        <v>2019</v>
      </c>
      <c r="L4727" s="36" t="str">
        <f t="shared" si="366"/>
        <v>January</v>
      </c>
      <c r="M4727" s="36">
        <f t="shared" si="367"/>
        <v>3</v>
      </c>
      <c r="N4727" s="36">
        <f t="shared" si="368"/>
        <v>18</v>
      </c>
      <c r="O4727" s="36" t="str">
        <f t="shared" si="369"/>
        <v>20193</v>
      </c>
      <c r="P4727" s="36" t="str">
        <f>CONCATENATE(K4727,MONTH(ExpensesDBTable[[#This Row],[Date]]))</f>
        <v>20191</v>
      </c>
      <c r="Q4727" s="36" t="s">
        <v>182</v>
      </c>
      <c r="R4727" s="36" t="s">
        <v>14</v>
      </c>
      <c r="S4727" s="38">
        <v>3.6</v>
      </c>
      <c r="T4727" s="36" t="s">
        <v>100</v>
      </c>
      <c r="U4727" s="36" t="s">
        <v>1392</v>
      </c>
    </row>
    <row r="4728" spans="10:21" x14ac:dyDescent="0.25">
      <c r="J4728" s="37">
        <v>43483</v>
      </c>
      <c r="K4728" s="36">
        <f t="shared" si="365"/>
        <v>2019</v>
      </c>
      <c r="L4728" s="36" t="str">
        <f t="shared" si="366"/>
        <v>January</v>
      </c>
      <c r="M4728" s="36">
        <f t="shared" si="367"/>
        <v>3</v>
      </c>
      <c r="N4728" s="36">
        <f t="shared" si="368"/>
        <v>18</v>
      </c>
      <c r="O4728" s="36" t="str">
        <f t="shared" si="369"/>
        <v>20193</v>
      </c>
      <c r="P4728" s="36" t="str">
        <f>CONCATENATE(K4728,MONTH(ExpensesDBTable[[#This Row],[Date]]))</f>
        <v>20191</v>
      </c>
      <c r="Q4728" s="36" t="s">
        <v>182</v>
      </c>
      <c r="R4728" s="36" t="s">
        <v>14</v>
      </c>
      <c r="S4728" s="38">
        <v>21</v>
      </c>
      <c r="T4728" s="36" t="s">
        <v>100</v>
      </c>
      <c r="U4728" s="36" t="s">
        <v>3700</v>
      </c>
    </row>
    <row r="4729" spans="10:21" x14ac:dyDescent="0.25">
      <c r="J4729" s="37">
        <v>43483</v>
      </c>
      <c r="K4729" s="36">
        <f t="shared" si="365"/>
        <v>2019</v>
      </c>
      <c r="L4729" s="36" t="str">
        <f t="shared" si="366"/>
        <v>January</v>
      </c>
      <c r="M4729" s="36">
        <f t="shared" si="367"/>
        <v>3</v>
      </c>
      <c r="N4729" s="36">
        <f t="shared" si="368"/>
        <v>18</v>
      </c>
      <c r="O4729" s="36" t="str">
        <f t="shared" si="369"/>
        <v>20193</v>
      </c>
      <c r="P4729" s="36" t="str">
        <f>CONCATENATE(K4729,MONTH(ExpensesDBTable[[#This Row],[Date]]))</f>
        <v>20191</v>
      </c>
      <c r="Q4729" s="36" t="s">
        <v>182</v>
      </c>
      <c r="R4729" s="36" t="s">
        <v>11</v>
      </c>
      <c r="S4729" s="38">
        <v>33</v>
      </c>
      <c r="T4729" s="36" t="s">
        <v>100</v>
      </c>
      <c r="U4729" s="36" t="s">
        <v>3701</v>
      </c>
    </row>
    <row r="4730" spans="10:21" x14ac:dyDescent="0.25">
      <c r="J4730" s="37">
        <v>43483</v>
      </c>
      <c r="K4730" s="36">
        <f t="shared" si="365"/>
        <v>2019</v>
      </c>
      <c r="L4730" s="36" t="str">
        <f t="shared" si="366"/>
        <v>January</v>
      </c>
      <c r="M4730" s="36">
        <f t="shared" si="367"/>
        <v>3</v>
      </c>
      <c r="N4730" s="36">
        <f t="shared" si="368"/>
        <v>18</v>
      </c>
      <c r="O4730" s="36" t="str">
        <f t="shared" si="369"/>
        <v>20193</v>
      </c>
      <c r="P4730" s="36" t="str">
        <f>CONCATENATE(K4730,MONTH(ExpensesDBTable[[#This Row],[Date]]))</f>
        <v>20191</v>
      </c>
      <c r="Q4730" s="36" t="s">
        <v>3472</v>
      </c>
      <c r="R4730" s="36" t="s">
        <v>17</v>
      </c>
      <c r="S4730" s="38">
        <v>11.98</v>
      </c>
      <c r="T4730" s="36" t="s">
        <v>106</v>
      </c>
      <c r="U4730" s="36" t="s">
        <v>1952</v>
      </c>
    </row>
    <row r="4731" spans="10:21" x14ac:dyDescent="0.25">
      <c r="J4731" s="37">
        <v>43483</v>
      </c>
      <c r="K4731" s="36">
        <f t="shared" si="365"/>
        <v>2019</v>
      </c>
      <c r="L4731" s="36" t="str">
        <f t="shared" si="366"/>
        <v>January</v>
      </c>
      <c r="M4731" s="36">
        <f t="shared" si="367"/>
        <v>3</v>
      </c>
      <c r="N4731" s="36">
        <f t="shared" si="368"/>
        <v>18</v>
      </c>
      <c r="O4731" s="36" t="str">
        <f t="shared" si="369"/>
        <v>20193</v>
      </c>
      <c r="P4731" s="36" t="str">
        <f>CONCATENATE(K4731,MONTH(ExpensesDBTable[[#This Row],[Date]]))</f>
        <v>20191</v>
      </c>
      <c r="Q4731" s="36" t="s">
        <v>182</v>
      </c>
      <c r="R4731" s="36" t="s">
        <v>14</v>
      </c>
      <c r="S4731" s="38">
        <v>21.39</v>
      </c>
      <c r="T4731" s="36" t="s">
        <v>100</v>
      </c>
      <c r="U4731" s="36" t="s">
        <v>3702</v>
      </c>
    </row>
    <row r="4732" spans="10:21" x14ac:dyDescent="0.25">
      <c r="J4732" s="37">
        <v>43483</v>
      </c>
      <c r="K4732" s="36">
        <f t="shared" si="365"/>
        <v>2019</v>
      </c>
      <c r="L4732" s="36" t="str">
        <f t="shared" si="366"/>
        <v>January</v>
      </c>
      <c r="M4732" s="36">
        <f t="shared" si="367"/>
        <v>3</v>
      </c>
      <c r="N4732" s="36">
        <f t="shared" si="368"/>
        <v>18</v>
      </c>
      <c r="O4732" s="36" t="str">
        <f t="shared" si="369"/>
        <v>20193</v>
      </c>
      <c r="P4732" s="36" t="str">
        <f>CONCATENATE(K4732,MONTH(ExpensesDBTable[[#This Row],[Date]]))</f>
        <v>20191</v>
      </c>
      <c r="Q4732" s="36" t="s">
        <v>3379</v>
      </c>
      <c r="R4732" s="36" t="s">
        <v>29</v>
      </c>
      <c r="S4732" s="38">
        <v>75.02</v>
      </c>
      <c r="T4732" s="36" t="s">
        <v>106</v>
      </c>
      <c r="U4732" t="s">
        <v>3703</v>
      </c>
    </row>
    <row r="4733" spans="10:21" x14ac:dyDescent="0.25">
      <c r="J4733" s="37">
        <v>43485</v>
      </c>
      <c r="K4733" s="36">
        <f t="shared" si="365"/>
        <v>2019</v>
      </c>
      <c r="L4733" s="36" t="str">
        <f t="shared" si="366"/>
        <v>January</v>
      </c>
      <c r="M4733" s="36">
        <f t="shared" si="367"/>
        <v>3</v>
      </c>
      <c r="N4733" s="36">
        <f t="shared" si="368"/>
        <v>20</v>
      </c>
      <c r="O4733" s="36" t="str">
        <f t="shared" si="369"/>
        <v>20193</v>
      </c>
      <c r="P4733" s="36" t="str">
        <f>CONCATENATE(K4733,MONTH(ExpensesDBTable[[#This Row],[Date]]))</f>
        <v>20191</v>
      </c>
      <c r="Q4733" s="36" t="s">
        <v>1292</v>
      </c>
      <c r="R4733" s="36" t="s">
        <v>18</v>
      </c>
      <c r="S4733" s="38">
        <v>11.98</v>
      </c>
      <c r="T4733" s="36" t="s">
        <v>100</v>
      </c>
      <c r="U4733" s="36" t="s">
        <v>3704</v>
      </c>
    </row>
    <row r="4734" spans="10:21" x14ac:dyDescent="0.25">
      <c r="J4734" s="37">
        <v>43485</v>
      </c>
      <c r="K4734" s="36">
        <f t="shared" si="365"/>
        <v>2019</v>
      </c>
      <c r="L4734" s="36" t="str">
        <f t="shared" si="366"/>
        <v>January</v>
      </c>
      <c r="M4734" s="36">
        <f t="shared" si="367"/>
        <v>3</v>
      </c>
      <c r="N4734" s="36">
        <f t="shared" si="368"/>
        <v>20</v>
      </c>
      <c r="O4734" s="36" t="str">
        <f t="shared" si="369"/>
        <v>20193</v>
      </c>
      <c r="P4734" s="36" t="str">
        <f>CONCATENATE(K4734,MONTH(ExpensesDBTable[[#This Row],[Date]]))</f>
        <v>20191</v>
      </c>
      <c r="Q4734" s="36" t="s">
        <v>182</v>
      </c>
      <c r="R4734" s="36" t="s">
        <v>17</v>
      </c>
      <c r="S4734" s="38">
        <v>580</v>
      </c>
      <c r="T4734" s="36" t="s">
        <v>106</v>
      </c>
      <c r="U4734" s="36" t="s">
        <v>3705</v>
      </c>
    </row>
    <row r="4735" spans="10:21" x14ac:dyDescent="0.25">
      <c r="J4735" s="37">
        <v>43485</v>
      </c>
      <c r="K4735" s="36">
        <f t="shared" si="365"/>
        <v>2019</v>
      </c>
      <c r="L4735" s="36" t="str">
        <f t="shared" si="366"/>
        <v>January</v>
      </c>
      <c r="M4735" s="36">
        <f t="shared" si="367"/>
        <v>3</v>
      </c>
      <c r="N4735" s="36">
        <f t="shared" si="368"/>
        <v>20</v>
      </c>
      <c r="O4735" s="36" t="str">
        <f t="shared" si="369"/>
        <v>20193</v>
      </c>
      <c r="P4735" s="36" t="str">
        <f>CONCATENATE(K4735,MONTH(ExpensesDBTable[[#This Row],[Date]]))</f>
        <v>20191</v>
      </c>
      <c r="Q4735" s="36" t="s">
        <v>182</v>
      </c>
      <c r="R4735" s="36" t="s">
        <v>26</v>
      </c>
      <c r="S4735" s="38">
        <v>29.99</v>
      </c>
      <c r="T4735" s="36" t="s">
        <v>106</v>
      </c>
      <c r="U4735" s="36" t="s">
        <v>3706</v>
      </c>
    </row>
    <row r="4736" spans="10:21" x14ac:dyDescent="0.25">
      <c r="J4736" s="37">
        <v>43485</v>
      </c>
      <c r="K4736" s="36">
        <f t="shared" si="365"/>
        <v>2019</v>
      </c>
      <c r="L4736" s="36" t="str">
        <f t="shared" si="366"/>
        <v>January</v>
      </c>
      <c r="M4736" s="36">
        <f t="shared" si="367"/>
        <v>3</v>
      </c>
      <c r="N4736" s="36">
        <f t="shared" si="368"/>
        <v>20</v>
      </c>
      <c r="O4736" s="36" t="str">
        <f t="shared" si="369"/>
        <v>20193</v>
      </c>
      <c r="P4736" s="36" t="str">
        <f>CONCATENATE(K4736,MONTH(ExpensesDBTable[[#This Row],[Date]]))</f>
        <v>20191</v>
      </c>
      <c r="Q4736" s="36" t="s">
        <v>182</v>
      </c>
      <c r="R4736" s="36" t="s">
        <v>14</v>
      </c>
      <c r="S4736" s="38">
        <v>14</v>
      </c>
      <c r="T4736" s="36" t="s">
        <v>100</v>
      </c>
      <c r="U4736" s="36" t="s">
        <v>3707</v>
      </c>
    </row>
    <row r="4737" spans="10:21" x14ac:dyDescent="0.25">
      <c r="J4737" s="37">
        <v>43485</v>
      </c>
      <c r="K4737" s="36">
        <f t="shared" si="365"/>
        <v>2019</v>
      </c>
      <c r="L4737" s="36" t="str">
        <f t="shared" si="366"/>
        <v>January</v>
      </c>
      <c r="M4737" s="36">
        <f t="shared" si="367"/>
        <v>3</v>
      </c>
      <c r="N4737" s="36">
        <f t="shared" si="368"/>
        <v>20</v>
      </c>
      <c r="O4737" s="36" t="str">
        <f t="shared" si="369"/>
        <v>20193</v>
      </c>
      <c r="P4737" s="36" t="str">
        <f>CONCATENATE(K4737,MONTH(ExpensesDBTable[[#This Row],[Date]]))</f>
        <v>20191</v>
      </c>
      <c r="Q4737" s="36" t="s">
        <v>122</v>
      </c>
      <c r="R4737" s="36" t="s">
        <v>11</v>
      </c>
      <c r="S4737" s="38">
        <v>12</v>
      </c>
      <c r="T4737" s="36" t="s">
        <v>100</v>
      </c>
      <c r="U4737" s="36" t="s">
        <v>1121</v>
      </c>
    </row>
    <row r="4738" spans="10:21" x14ac:dyDescent="0.25">
      <c r="J4738" s="37">
        <v>43485</v>
      </c>
      <c r="K4738" s="36">
        <f t="shared" si="365"/>
        <v>2019</v>
      </c>
      <c r="L4738" s="36" t="str">
        <f t="shared" si="366"/>
        <v>January</v>
      </c>
      <c r="M4738" s="36">
        <f t="shared" si="367"/>
        <v>3</v>
      </c>
      <c r="N4738" s="36">
        <f t="shared" si="368"/>
        <v>20</v>
      </c>
      <c r="O4738" s="36" t="str">
        <f t="shared" si="369"/>
        <v>20193</v>
      </c>
      <c r="P4738" s="36" t="str">
        <f>CONCATENATE(K4738,MONTH(ExpensesDBTable[[#This Row],[Date]]))</f>
        <v>20191</v>
      </c>
      <c r="Q4738" s="36" t="s">
        <v>182</v>
      </c>
      <c r="R4738" s="36" t="s">
        <v>17</v>
      </c>
      <c r="S4738" s="38">
        <v>12</v>
      </c>
      <c r="T4738" s="36" t="s">
        <v>106</v>
      </c>
      <c r="U4738" s="36" t="s">
        <v>3708</v>
      </c>
    </row>
    <row r="4739" spans="10:21" x14ac:dyDescent="0.25">
      <c r="J4739" s="37">
        <v>43485</v>
      </c>
      <c r="K4739" s="36">
        <f t="shared" si="365"/>
        <v>2019</v>
      </c>
      <c r="L4739" s="36" t="str">
        <f t="shared" si="366"/>
        <v>January</v>
      </c>
      <c r="M4739" s="36">
        <f t="shared" si="367"/>
        <v>3</v>
      </c>
      <c r="N4739" s="36">
        <f t="shared" si="368"/>
        <v>20</v>
      </c>
      <c r="O4739" s="36" t="str">
        <f t="shared" si="369"/>
        <v>20193</v>
      </c>
      <c r="P4739" s="36" t="str">
        <f>CONCATENATE(K4739,MONTH(ExpensesDBTable[[#This Row],[Date]]))</f>
        <v>20191</v>
      </c>
      <c r="Q4739" s="36" t="s">
        <v>1238</v>
      </c>
      <c r="R4739" s="36" t="s">
        <v>22</v>
      </c>
      <c r="S4739" s="38">
        <v>38.369999999999997</v>
      </c>
      <c r="T4739" s="36" t="s">
        <v>106</v>
      </c>
      <c r="U4739" s="36" t="s">
        <v>3709</v>
      </c>
    </row>
    <row r="4740" spans="10:21" x14ac:dyDescent="0.25">
      <c r="J4740" s="37">
        <v>43485</v>
      </c>
      <c r="K4740" s="36">
        <f t="shared" si="365"/>
        <v>2019</v>
      </c>
      <c r="L4740" s="36" t="str">
        <f t="shared" si="366"/>
        <v>January</v>
      </c>
      <c r="M4740" s="36">
        <f t="shared" si="367"/>
        <v>3</v>
      </c>
      <c r="N4740" s="36">
        <f t="shared" si="368"/>
        <v>20</v>
      </c>
      <c r="O4740" s="36" t="str">
        <f t="shared" si="369"/>
        <v>20193</v>
      </c>
      <c r="P4740" s="36" t="str">
        <f>CONCATENATE(K4740,MONTH(ExpensesDBTable[[#This Row],[Date]]))</f>
        <v>20191</v>
      </c>
      <c r="Q4740" s="36" t="s">
        <v>182</v>
      </c>
      <c r="R4740" s="36" t="s">
        <v>14</v>
      </c>
      <c r="S4740" s="38">
        <v>21.3</v>
      </c>
      <c r="T4740" s="36" t="s">
        <v>100</v>
      </c>
      <c r="U4740" s="36" t="s">
        <v>3710</v>
      </c>
    </row>
    <row r="4741" spans="10:21" x14ac:dyDescent="0.25">
      <c r="J4741" s="37">
        <v>43485</v>
      </c>
      <c r="K4741" s="36">
        <f t="shared" si="365"/>
        <v>2019</v>
      </c>
      <c r="L4741" s="36" t="str">
        <f t="shared" si="366"/>
        <v>January</v>
      </c>
      <c r="M4741" s="36">
        <f t="shared" si="367"/>
        <v>3</v>
      </c>
      <c r="N4741" s="36">
        <f t="shared" si="368"/>
        <v>20</v>
      </c>
      <c r="O4741" s="36" t="str">
        <f t="shared" si="369"/>
        <v>20193</v>
      </c>
      <c r="P4741" s="36" t="str">
        <f>CONCATENATE(K4741,MONTH(ExpensesDBTable[[#This Row],[Date]]))</f>
        <v>20191</v>
      </c>
      <c r="Q4741" s="36" t="s">
        <v>119</v>
      </c>
      <c r="R4741" s="36" t="s">
        <v>14</v>
      </c>
      <c r="S4741" s="38">
        <v>9.25</v>
      </c>
      <c r="T4741" s="36" t="s">
        <v>100</v>
      </c>
      <c r="U4741" s="36" t="s">
        <v>3401</v>
      </c>
    </row>
    <row r="4742" spans="10:21" x14ac:dyDescent="0.25">
      <c r="J4742" s="37">
        <v>43485</v>
      </c>
      <c r="K4742" s="36">
        <f t="shared" si="365"/>
        <v>2019</v>
      </c>
      <c r="L4742" s="36" t="str">
        <f t="shared" si="366"/>
        <v>January</v>
      </c>
      <c r="M4742" s="36">
        <f t="shared" si="367"/>
        <v>3</v>
      </c>
      <c r="N4742" s="36">
        <f t="shared" si="368"/>
        <v>20</v>
      </c>
      <c r="O4742" s="36" t="str">
        <f t="shared" si="369"/>
        <v>20193</v>
      </c>
      <c r="P4742" s="36" t="str">
        <f>CONCATENATE(K4742,MONTH(ExpensesDBTable[[#This Row],[Date]]))</f>
        <v>20191</v>
      </c>
      <c r="Q4742" s="36" t="s">
        <v>108</v>
      </c>
      <c r="R4742" s="36" t="s">
        <v>14</v>
      </c>
      <c r="S4742" s="38">
        <v>12.45</v>
      </c>
      <c r="T4742" s="36" t="s">
        <v>100</v>
      </c>
      <c r="U4742" s="36" t="s">
        <v>2895</v>
      </c>
    </row>
    <row r="4743" spans="10:21" x14ac:dyDescent="0.25">
      <c r="J4743" s="37">
        <v>43485</v>
      </c>
      <c r="K4743" s="36">
        <f t="shared" si="365"/>
        <v>2019</v>
      </c>
      <c r="L4743" s="36" t="str">
        <f t="shared" si="366"/>
        <v>January</v>
      </c>
      <c r="M4743" s="36">
        <f t="shared" si="367"/>
        <v>3</v>
      </c>
      <c r="N4743" s="36">
        <f t="shared" si="368"/>
        <v>20</v>
      </c>
      <c r="O4743" s="36" t="str">
        <f t="shared" si="369"/>
        <v>20193</v>
      </c>
      <c r="P4743" s="36" t="str">
        <f>CONCATENATE(K4743,MONTH(ExpensesDBTable[[#This Row],[Date]]))</f>
        <v>20191</v>
      </c>
      <c r="Q4743" s="36" t="s">
        <v>182</v>
      </c>
      <c r="R4743" s="36" t="s">
        <v>16</v>
      </c>
      <c r="S4743" s="38">
        <v>4.4800000000000004</v>
      </c>
      <c r="T4743" s="36" t="s">
        <v>106</v>
      </c>
      <c r="U4743" s="36" t="s">
        <v>3711</v>
      </c>
    </row>
    <row r="4744" spans="10:21" x14ac:dyDescent="0.25">
      <c r="J4744" s="37">
        <v>43486</v>
      </c>
      <c r="K4744" s="36">
        <f t="shared" si="365"/>
        <v>2019</v>
      </c>
      <c r="L4744" s="36" t="str">
        <f t="shared" si="366"/>
        <v>January</v>
      </c>
      <c r="M4744" s="36">
        <f t="shared" si="367"/>
        <v>4</v>
      </c>
      <c r="N4744" s="36">
        <f t="shared" si="368"/>
        <v>21</v>
      </c>
      <c r="O4744" s="36" t="str">
        <f t="shared" si="369"/>
        <v>20194</v>
      </c>
      <c r="P4744" s="36" t="str">
        <f>CONCATENATE(K4744,MONTH(ExpensesDBTable[[#This Row],[Date]]))</f>
        <v>20191</v>
      </c>
      <c r="Q4744" s="36" t="s">
        <v>105</v>
      </c>
      <c r="R4744" s="36" t="s">
        <v>19</v>
      </c>
      <c r="S4744" s="38">
        <v>21.99</v>
      </c>
      <c r="T4744" s="36" t="s">
        <v>106</v>
      </c>
      <c r="U4744" s="36" t="s">
        <v>3712</v>
      </c>
    </row>
    <row r="4745" spans="10:21" x14ac:dyDescent="0.25">
      <c r="J4745" s="37">
        <v>43486</v>
      </c>
      <c r="K4745" s="36">
        <f t="shared" si="365"/>
        <v>2019</v>
      </c>
      <c r="L4745" s="36" t="str">
        <f t="shared" si="366"/>
        <v>January</v>
      </c>
      <c r="M4745" s="36">
        <f t="shared" si="367"/>
        <v>4</v>
      </c>
      <c r="N4745" s="36">
        <f t="shared" si="368"/>
        <v>21</v>
      </c>
      <c r="O4745" s="36" t="str">
        <f t="shared" si="369"/>
        <v>20194</v>
      </c>
      <c r="P4745" s="36" t="str">
        <f>CONCATENATE(K4745,MONTH(ExpensesDBTable[[#This Row],[Date]]))</f>
        <v>20191</v>
      </c>
      <c r="Q4745" s="36" t="s">
        <v>182</v>
      </c>
      <c r="R4745" s="36" t="s">
        <v>14</v>
      </c>
      <c r="S4745" s="38">
        <v>7.7</v>
      </c>
      <c r="T4745" s="36" t="s">
        <v>100</v>
      </c>
      <c r="U4745" s="36" t="s">
        <v>1392</v>
      </c>
    </row>
    <row r="4746" spans="10:21" x14ac:dyDescent="0.25">
      <c r="J4746" s="37">
        <v>43486</v>
      </c>
      <c r="K4746" s="36">
        <f t="shared" si="365"/>
        <v>2019</v>
      </c>
      <c r="L4746" s="36" t="str">
        <f t="shared" si="366"/>
        <v>January</v>
      </c>
      <c r="M4746" s="36">
        <f t="shared" si="367"/>
        <v>4</v>
      </c>
      <c r="N4746" s="36">
        <f t="shared" si="368"/>
        <v>21</v>
      </c>
      <c r="O4746" s="36" t="str">
        <f t="shared" si="369"/>
        <v>20194</v>
      </c>
      <c r="P4746" s="36" t="str">
        <f>CONCATENATE(K4746,MONTH(ExpensesDBTable[[#This Row],[Date]]))</f>
        <v>20191</v>
      </c>
      <c r="Q4746" s="36" t="s">
        <v>3379</v>
      </c>
      <c r="R4746" s="36" t="s">
        <v>29</v>
      </c>
      <c r="S4746" s="38">
        <v>1081</v>
      </c>
      <c r="T4746" s="36" t="s">
        <v>106</v>
      </c>
      <c r="U4746" t="s">
        <v>3571</v>
      </c>
    </row>
    <row r="4747" spans="10:21" x14ac:dyDescent="0.25">
      <c r="J4747" s="37">
        <v>43487</v>
      </c>
      <c r="K4747" s="36">
        <f t="shared" ref="K4747:K4810" si="370">YEAR(J4747)</f>
        <v>2019</v>
      </c>
      <c r="L4747" s="36" t="str">
        <f t="shared" ref="L4747:L4810" si="371">TEXT(DATE(1,MONTH(J4747),1),"MMMM")</f>
        <v>January</v>
      </c>
      <c r="M4747" s="36">
        <f t="shared" ref="M4747:M4810" si="372">WEEKNUM(J4747,2)</f>
        <v>4</v>
      </c>
      <c r="N4747" s="36">
        <f t="shared" ref="N4747:N4810" si="373">DAY(J4747)</f>
        <v>22</v>
      </c>
      <c r="O4747" s="36" t="str">
        <f t="shared" ref="O4747:O4810" si="374">CONCATENATE(K4747,M4747)</f>
        <v>20194</v>
      </c>
      <c r="P4747" s="36" t="str">
        <f>CONCATENATE(K4747,MONTH(ExpensesDBTable[[#This Row],[Date]]))</f>
        <v>20191</v>
      </c>
      <c r="Q4747" s="36" t="s">
        <v>182</v>
      </c>
      <c r="R4747" s="36" t="s">
        <v>19</v>
      </c>
      <c r="S4747" s="38">
        <v>20.350000000000001</v>
      </c>
      <c r="T4747" s="36" t="s">
        <v>100</v>
      </c>
      <c r="U4747" s="36" t="s">
        <v>3713</v>
      </c>
    </row>
    <row r="4748" spans="10:21" x14ac:dyDescent="0.25">
      <c r="J4748" s="37">
        <v>43487</v>
      </c>
      <c r="K4748" s="36">
        <f t="shared" si="370"/>
        <v>2019</v>
      </c>
      <c r="L4748" s="36" t="str">
        <f t="shared" si="371"/>
        <v>January</v>
      </c>
      <c r="M4748" s="36">
        <f t="shared" si="372"/>
        <v>4</v>
      </c>
      <c r="N4748" s="36">
        <f t="shared" si="373"/>
        <v>22</v>
      </c>
      <c r="O4748" s="36" t="str">
        <f t="shared" si="374"/>
        <v>20194</v>
      </c>
      <c r="P4748" s="36" t="str">
        <f>CONCATENATE(K4748,MONTH(ExpensesDBTable[[#This Row],[Date]]))</f>
        <v>20191</v>
      </c>
      <c r="Q4748" s="36" t="s">
        <v>182</v>
      </c>
      <c r="R4748" s="36" t="s">
        <v>14</v>
      </c>
      <c r="S4748" s="38">
        <v>7.7</v>
      </c>
      <c r="T4748" s="36" t="s">
        <v>100</v>
      </c>
      <c r="U4748" s="36" t="s">
        <v>1392</v>
      </c>
    </row>
    <row r="4749" spans="10:21" x14ac:dyDescent="0.25">
      <c r="J4749" s="37">
        <v>43487</v>
      </c>
      <c r="K4749" s="36">
        <f t="shared" si="370"/>
        <v>2019</v>
      </c>
      <c r="L4749" s="36" t="str">
        <f t="shared" si="371"/>
        <v>January</v>
      </c>
      <c r="M4749" s="36">
        <f t="shared" si="372"/>
        <v>4</v>
      </c>
      <c r="N4749" s="36">
        <f t="shared" si="373"/>
        <v>22</v>
      </c>
      <c r="O4749" s="36" t="str">
        <f t="shared" si="374"/>
        <v>20194</v>
      </c>
      <c r="P4749" s="36" t="str">
        <f>CONCATENATE(K4749,MONTH(ExpensesDBTable[[#This Row],[Date]]))</f>
        <v>20191</v>
      </c>
      <c r="Q4749" s="36" t="s">
        <v>3472</v>
      </c>
      <c r="R4749" s="36" t="s">
        <v>18</v>
      </c>
      <c r="S4749" s="38">
        <v>46.46</v>
      </c>
      <c r="T4749" s="36" t="s">
        <v>106</v>
      </c>
      <c r="U4749" s="36" t="s">
        <v>3714</v>
      </c>
    </row>
    <row r="4750" spans="10:21" x14ac:dyDescent="0.25">
      <c r="J4750" s="37">
        <v>43487</v>
      </c>
      <c r="K4750" s="36">
        <f t="shared" si="370"/>
        <v>2019</v>
      </c>
      <c r="L4750" s="36" t="str">
        <f t="shared" si="371"/>
        <v>January</v>
      </c>
      <c r="M4750" s="36">
        <f t="shared" si="372"/>
        <v>4</v>
      </c>
      <c r="N4750" s="36">
        <f t="shared" si="373"/>
        <v>22</v>
      </c>
      <c r="O4750" s="36" t="str">
        <f t="shared" si="374"/>
        <v>20194</v>
      </c>
      <c r="P4750" s="36" t="str">
        <f>CONCATENATE(K4750,MONTH(ExpensesDBTable[[#This Row],[Date]]))</f>
        <v>20191</v>
      </c>
      <c r="Q4750" s="36" t="s">
        <v>182</v>
      </c>
      <c r="R4750" s="36" t="s">
        <v>14</v>
      </c>
      <c r="S4750" s="38">
        <v>20.8</v>
      </c>
      <c r="T4750" s="36" t="s">
        <v>100</v>
      </c>
      <c r="U4750" s="36" t="s">
        <v>1872</v>
      </c>
    </row>
    <row r="4751" spans="10:21" x14ac:dyDescent="0.25">
      <c r="J4751" s="37">
        <v>43489</v>
      </c>
      <c r="K4751" s="36">
        <f t="shared" si="370"/>
        <v>2019</v>
      </c>
      <c r="L4751" s="36" t="str">
        <f t="shared" si="371"/>
        <v>January</v>
      </c>
      <c r="M4751" s="36">
        <f t="shared" si="372"/>
        <v>4</v>
      </c>
      <c r="N4751" s="36">
        <f t="shared" si="373"/>
        <v>24</v>
      </c>
      <c r="O4751" s="36" t="str">
        <f t="shared" si="374"/>
        <v>20194</v>
      </c>
      <c r="P4751" s="36" t="str">
        <f>CONCATENATE(K4751,MONTH(ExpensesDBTable[[#This Row],[Date]]))</f>
        <v>20191</v>
      </c>
      <c r="Q4751" s="36" t="s">
        <v>1476</v>
      </c>
      <c r="R4751" s="36" t="s">
        <v>23</v>
      </c>
      <c r="S4751" s="38">
        <v>14</v>
      </c>
      <c r="T4751" s="36" t="s">
        <v>106</v>
      </c>
      <c r="U4751" s="36" t="s">
        <v>1476</v>
      </c>
    </row>
    <row r="4752" spans="10:21" x14ac:dyDescent="0.25">
      <c r="J4752" s="37">
        <v>43489</v>
      </c>
      <c r="K4752" s="36">
        <f t="shared" si="370"/>
        <v>2019</v>
      </c>
      <c r="L4752" s="36" t="str">
        <f t="shared" si="371"/>
        <v>January</v>
      </c>
      <c r="M4752" s="36">
        <f t="shared" si="372"/>
        <v>4</v>
      </c>
      <c r="N4752" s="36">
        <f t="shared" si="373"/>
        <v>24</v>
      </c>
      <c r="O4752" s="36" t="str">
        <f t="shared" si="374"/>
        <v>20194</v>
      </c>
      <c r="P4752" s="36" t="str">
        <f>CONCATENATE(K4752,MONTH(ExpensesDBTable[[#This Row],[Date]]))</f>
        <v>20191</v>
      </c>
      <c r="Q4752" s="36" t="s">
        <v>3715</v>
      </c>
      <c r="R4752" s="36" t="s">
        <v>23</v>
      </c>
      <c r="S4752" s="38">
        <v>102.51</v>
      </c>
      <c r="T4752" s="36" t="s">
        <v>106</v>
      </c>
      <c r="U4752" s="36" t="s">
        <v>3716</v>
      </c>
    </row>
    <row r="4753" spans="10:21" x14ac:dyDescent="0.25">
      <c r="J4753" s="37">
        <v>43489</v>
      </c>
      <c r="K4753" s="36">
        <f t="shared" si="370"/>
        <v>2019</v>
      </c>
      <c r="L4753" s="36" t="str">
        <f t="shared" si="371"/>
        <v>January</v>
      </c>
      <c r="M4753" s="36">
        <f t="shared" si="372"/>
        <v>4</v>
      </c>
      <c r="N4753" s="36">
        <f t="shared" si="373"/>
        <v>24</v>
      </c>
      <c r="O4753" s="36" t="str">
        <f t="shared" si="374"/>
        <v>20194</v>
      </c>
      <c r="P4753" s="36" t="str">
        <f>CONCATENATE(K4753,MONTH(ExpensesDBTable[[#This Row],[Date]]))</f>
        <v>20191</v>
      </c>
      <c r="Q4753" s="36" t="s">
        <v>182</v>
      </c>
      <c r="R4753" s="36" t="s">
        <v>14</v>
      </c>
      <c r="S4753" s="38">
        <v>7.1</v>
      </c>
      <c r="T4753" s="36" t="s">
        <v>100</v>
      </c>
      <c r="U4753" s="36" t="s">
        <v>1392</v>
      </c>
    </row>
    <row r="4754" spans="10:21" x14ac:dyDescent="0.25">
      <c r="J4754" s="37">
        <v>43489</v>
      </c>
      <c r="K4754" s="36">
        <f t="shared" si="370"/>
        <v>2019</v>
      </c>
      <c r="L4754" s="36" t="str">
        <f t="shared" si="371"/>
        <v>January</v>
      </c>
      <c r="M4754" s="36">
        <f t="shared" si="372"/>
        <v>4</v>
      </c>
      <c r="N4754" s="36">
        <f t="shared" si="373"/>
        <v>24</v>
      </c>
      <c r="O4754" s="36" t="str">
        <f t="shared" si="374"/>
        <v>20194</v>
      </c>
      <c r="P4754" s="36" t="str">
        <f>CONCATENATE(K4754,MONTH(ExpensesDBTable[[#This Row],[Date]]))</f>
        <v>20191</v>
      </c>
      <c r="Q4754" s="36" t="s">
        <v>1476</v>
      </c>
      <c r="R4754" s="36" t="s">
        <v>23</v>
      </c>
      <c r="S4754" s="38">
        <v>1.54</v>
      </c>
      <c r="T4754" s="36" t="s">
        <v>106</v>
      </c>
      <c r="U4754" s="36" t="s">
        <v>3717</v>
      </c>
    </row>
    <row r="4755" spans="10:21" x14ac:dyDescent="0.25">
      <c r="J4755" s="37">
        <v>43489</v>
      </c>
      <c r="K4755" s="36">
        <f t="shared" si="370"/>
        <v>2019</v>
      </c>
      <c r="L4755" s="36" t="str">
        <f t="shared" si="371"/>
        <v>January</v>
      </c>
      <c r="M4755" s="36">
        <f t="shared" si="372"/>
        <v>4</v>
      </c>
      <c r="N4755" s="36">
        <f t="shared" si="373"/>
        <v>24</v>
      </c>
      <c r="O4755" s="36" t="str">
        <f t="shared" si="374"/>
        <v>20194</v>
      </c>
      <c r="P4755" s="36" t="str">
        <f>CONCATENATE(K4755,MONTH(ExpensesDBTable[[#This Row],[Date]]))</f>
        <v>20191</v>
      </c>
      <c r="Q4755" s="36" t="s">
        <v>108</v>
      </c>
      <c r="R4755" s="36" t="s">
        <v>14</v>
      </c>
      <c r="S4755" s="38">
        <v>15.28</v>
      </c>
      <c r="T4755" s="36" t="s">
        <v>100</v>
      </c>
      <c r="U4755" s="36" t="s">
        <v>357</v>
      </c>
    </row>
    <row r="4756" spans="10:21" x14ac:dyDescent="0.25">
      <c r="J4756" s="37">
        <v>43489</v>
      </c>
      <c r="K4756" s="36">
        <f t="shared" si="370"/>
        <v>2019</v>
      </c>
      <c r="L4756" s="36" t="str">
        <f t="shared" si="371"/>
        <v>January</v>
      </c>
      <c r="M4756" s="36">
        <f t="shared" si="372"/>
        <v>4</v>
      </c>
      <c r="N4756" s="36">
        <f t="shared" si="373"/>
        <v>24</v>
      </c>
      <c r="O4756" s="36" t="str">
        <f t="shared" si="374"/>
        <v>20194</v>
      </c>
      <c r="P4756" s="36" t="str">
        <f>CONCATENATE(K4756,MONTH(ExpensesDBTable[[#This Row],[Date]]))</f>
        <v>20191</v>
      </c>
      <c r="Q4756" s="36" t="s">
        <v>182</v>
      </c>
      <c r="R4756" s="36" t="s">
        <v>14</v>
      </c>
      <c r="S4756" s="38">
        <v>11.13</v>
      </c>
      <c r="T4756" s="36" t="s">
        <v>100</v>
      </c>
      <c r="U4756" s="36" t="s">
        <v>1085</v>
      </c>
    </row>
    <row r="4757" spans="10:21" x14ac:dyDescent="0.25">
      <c r="J4757" s="37">
        <v>43489</v>
      </c>
      <c r="K4757" s="36">
        <f t="shared" si="370"/>
        <v>2019</v>
      </c>
      <c r="L4757" s="36" t="str">
        <f t="shared" si="371"/>
        <v>January</v>
      </c>
      <c r="M4757" s="36">
        <f t="shared" si="372"/>
        <v>4</v>
      </c>
      <c r="N4757" s="36">
        <f t="shared" si="373"/>
        <v>24</v>
      </c>
      <c r="O4757" s="36" t="str">
        <f t="shared" si="374"/>
        <v>20194</v>
      </c>
      <c r="P4757" s="36" t="str">
        <f>CONCATENATE(K4757,MONTH(ExpensesDBTable[[#This Row],[Date]]))</f>
        <v>20191</v>
      </c>
      <c r="Q4757" s="36" t="s">
        <v>119</v>
      </c>
      <c r="R4757" s="36" t="s">
        <v>14</v>
      </c>
      <c r="S4757" s="38">
        <v>24.2</v>
      </c>
      <c r="T4757" s="36" t="s">
        <v>100</v>
      </c>
      <c r="U4757" s="36" t="s">
        <v>3718</v>
      </c>
    </row>
    <row r="4758" spans="10:21" x14ac:dyDescent="0.25">
      <c r="J4758" s="37">
        <v>43489</v>
      </c>
      <c r="K4758" s="36">
        <f t="shared" si="370"/>
        <v>2019</v>
      </c>
      <c r="L4758" s="36" t="str">
        <f t="shared" si="371"/>
        <v>January</v>
      </c>
      <c r="M4758" s="36">
        <f t="shared" si="372"/>
        <v>4</v>
      </c>
      <c r="N4758" s="36">
        <f t="shared" si="373"/>
        <v>24</v>
      </c>
      <c r="O4758" s="36" t="str">
        <f t="shared" si="374"/>
        <v>20194</v>
      </c>
      <c r="P4758" s="36" t="str">
        <f>CONCATENATE(K4758,MONTH(ExpensesDBTable[[#This Row],[Date]]))</f>
        <v>20191</v>
      </c>
      <c r="Q4758" s="36" t="s">
        <v>1051</v>
      </c>
      <c r="R4758" s="36" t="s">
        <v>14</v>
      </c>
      <c r="S4758" s="38">
        <v>10.84</v>
      </c>
      <c r="T4758" s="36" t="s">
        <v>100</v>
      </c>
      <c r="U4758" s="36" t="s">
        <v>2089</v>
      </c>
    </row>
    <row r="4759" spans="10:21" x14ac:dyDescent="0.25">
      <c r="J4759" s="37">
        <v>43489</v>
      </c>
      <c r="K4759" s="36">
        <f t="shared" si="370"/>
        <v>2019</v>
      </c>
      <c r="L4759" s="36" t="str">
        <f t="shared" si="371"/>
        <v>January</v>
      </c>
      <c r="M4759" s="36">
        <f t="shared" si="372"/>
        <v>4</v>
      </c>
      <c r="N4759" s="36">
        <f t="shared" si="373"/>
        <v>24</v>
      </c>
      <c r="O4759" s="36" t="str">
        <f t="shared" si="374"/>
        <v>20194</v>
      </c>
      <c r="P4759" s="36" t="str">
        <f>CONCATENATE(K4759,MONTH(ExpensesDBTable[[#This Row],[Date]]))</f>
        <v>20191</v>
      </c>
      <c r="Q4759" s="36" t="s">
        <v>169</v>
      </c>
      <c r="R4759" s="36" t="s">
        <v>14</v>
      </c>
      <c r="S4759" s="38">
        <v>2.5</v>
      </c>
      <c r="T4759" s="36" t="s">
        <v>100</v>
      </c>
      <c r="U4759" s="36" t="s">
        <v>287</v>
      </c>
    </row>
    <row r="4760" spans="10:21" x14ac:dyDescent="0.25">
      <c r="J4760" s="37">
        <v>43489</v>
      </c>
      <c r="K4760" s="36">
        <f t="shared" si="370"/>
        <v>2019</v>
      </c>
      <c r="L4760" s="36" t="str">
        <f t="shared" si="371"/>
        <v>January</v>
      </c>
      <c r="M4760" s="36">
        <f t="shared" si="372"/>
        <v>4</v>
      </c>
      <c r="N4760" s="36">
        <f t="shared" si="373"/>
        <v>24</v>
      </c>
      <c r="O4760" s="36" t="str">
        <f t="shared" si="374"/>
        <v>20194</v>
      </c>
      <c r="P4760" s="36" t="str">
        <f>CONCATENATE(K4760,MONTH(ExpensesDBTable[[#This Row],[Date]]))</f>
        <v>20191</v>
      </c>
      <c r="Q4760" s="36" t="s">
        <v>108</v>
      </c>
      <c r="R4760" s="36" t="s">
        <v>14</v>
      </c>
      <c r="S4760" s="38">
        <v>5.14</v>
      </c>
      <c r="T4760" s="36" t="s">
        <v>100</v>
      </c>
      <c r="U4760" s="36" t="s">
        <v>3719</v>
      </c>
    </row>
    <row r="4761" spans="10:21" x14ac:dyDescent="0.25">
      <c r="J4761" s="37">
        <v>43489</v>
      </c>
      <c r="K4761" s="36">
        <f t="shared" si="370"/>
        <v>2019</v>
      </c>
      <c r="L4761" s="36" t="str">
        <f t="shared" si="371"/>
        <v>January</v>
      </c>
      <c r="M4761" s="36">
        <f t="shared" si="372"/>
        <v>4</v>
      </c>
      <c r="N4761" s="36">
        <f t="shared" si="373"/>
        <v>24</v>
      </c>
      <c r="O4761" s="36" t="str">
        <f t="shared" si="374"/>
        <v>20194</v>
      </c>
      <c r="P4761" s="36" t="str">
        <f>CONCATENATE(K4761,MONTH(ExpensesDBTable[[#This Row],[Date]]))</f>
        <v>20191</v>
      </c>
      <c r="Q4761" s="36" t="s">
        <v>105</v>
      </c>
      <c r="R4761" s="36" t="s">
        <v>18</v>
      </c>
      <c r="S4761" s="38">
        <v>4.6399999999999997</v>
      </c>
      <c r="T4761" s="36" t="s">
        <v>106</v>
      </c>
      <c r="U4761" s="36" t="s">
        <v>3720</v>
      </c>
    </row>
    <row r="4762" spans="10:21" x14ac:dyDescent="0.25">
      <c r="J4762" s="37">
        <v>43492</v>
      </c>
      <c r="K4762" s="36">
        <f t="shared" si="370"/>
        <v>2019</v>
      </c>
      <c r="L4762" s="36" t="str">
        <f t="shared" si="371"/>
        <v>January</v>
      </c>
      <c r="M4762" s="36">
        <f t="shared" si="372"/>
        <v>4</v>
      </c>
      <c r="N4762" s="36">
        <f t="shared" si="373"/>
        <v>27</v>
      </c>
      <c r="O4762" s="36" t="str">
        <f t="shared" si="374"/>
        <v>20194</v>
      </c>
      <c r="P4762" s="36" t="str">
        <f>CONCATENATE(K4762,MONTH(ExpensesDBTable[[#This Row],[Date]]))</f>
        <v>20191</v>
      </c>
      <c r="Q4762" s="36" t="s">
        <v>169</v>
      </c>
      <c r="R4762" s="36" t="s">
        <v>14</v>
      </c>
      <c r="S4762" s="38">
        <v>2.5</v>
      </c>
      <c r="T4762" s="36" t="s">
        <v>100</v>
      </c>
      <c r="U4762" s="36" t="s">
        <v>287</v>
      </c>
    </row>
    <row r="4763" spans="10:21" x14ac:dyDescent="0.25">
      <c r="J4763" s="37">
        <v>43492</v>
      </c>
      <c r="K4763" s="36">
        <f t="shared" si="370"/>
        <v>2019</v>
      </c>
      <c r="L4763" s="36" t="str">
        <f t="shared" si="371"/>
        <v>January</v>
      </c>
      <c r="M4763" s="36">
        <f t="shared" si="372"/>
        <v>4</v>
      </c>
      <c r="N4763" s="36">
        <f t="shared" si="373"/>
        <v>27</v>
      </c>
      <c r="O4763" s="36" t="str">
        <f t="shared" si="374"/>
        <v>20194</v>
      </c>
      <c r="P4763" s="36" t="str">
        <f>CONCATENATE(K4763,MONTH(ExpensesDBTable[[#This Row],[Date]]))</f>
        <v>20191</v>
      </c>
      <c r="Q4763" s="36" t="s">
        <v>182</v>
      </c>
      <c r="R4763" s="36" t="s">
        <v>14</v>
      </c>
      <c r="S4763" s="38">
        <v>11</v>
      </c>
      <c r="T4763" s="36" t="s">
        <v>100</v>
      </c>
      <c r="U4763" s="36" t="s">
        <v>548</v>
      </c>
    </row>
    <row r="4764" spans="10:21" x14ac:dyDescent="0.25">
      <c r="J4764" s="37">
        <v>43492</v>
      </c>
      <c r="K4764" s="36">
        <f t="shared" si="370"/>
        <v>2019</v>
      </c>
      <c r="L4764" s="36" t="str">
        <f t="shared" si="371"/>
        <v>January</v>
      </c>
      <c r="M4764" s="36">
        <f t="shared" si="372"/>
        <v>4</v>
      </c>
      <c r="N4764" s="36">
        <f t="shared" si="373"/>
        <v>27</v>
      </c>
      <c r="O4764" s="36" t="str">
        <f t="shared" si="374"/>
        <v>20194</v>
      </c>
      <c r="P4764" s="36" t="str">
        <f>CONCATENATE(K4764,MONTH(ExpensesDBTable[[#This Row],[Date]]))</f>
        <v>20191</v>
      </c>
      <c r="Q4764" s="36" t="s">
        <v>182</v>
      </c>
      <c r="R4764" s="36" t="s">
        <v>14</v>
      </c>
      <c r="S4764" s="38">
        <v>7.6</v>
      </c>
      <c r="T4764" s="36" t="s">
        <v>100</v>
      </c>
      <c r="U4764" s="36" t="s">
        <v>3721</v>
      </c>
    </row>
    <row r="4765" spans="10:21" x14ac:dyDescent="0.25">
      <c r="J4765" s="37">
        <v>43492</v>
      </c>
      <c r="K4765" s="36">
        <f t="shared" si="370"/>
        <v>2019</v>
      </c>
      <c r="L4765" s="36" t="str">
        <f t="shared" si="371"/>
        <v>January</v>
      </c>
      <c r="M4765" s="36">
        <f t="shared" si="372"/>
        <v>4</v>
      </c>
      <c r="N4765" s="36">
        <f t="shared" si="373"/>
        <v>27</v>
      </c>
      <c r="O4765" s="36" t="str">
        <f t="shared" si="374"/>
        <v>20194</v>
      </c>
      <c r="P4765" s="36" t="str">
        <f>CONCATENATE(K4765,MONTH(ExpensesDBTable[[#This Row],[Date]]))</f>
        <v>20191</v>
      </c>
      <c r="Q4765" s="36" t="s">
        <v>182</v>
      </c>
      <c r="R4765" s="36" t="s">
        <v>17</v>
      </c>
      <c r="S4765" s="38">
        <v>8.5</v>
      </c>
      <c r="T4765" s="36" t="s">
        <v>106</v>
      </c>
      <c r="U4765" s="36" t="s">
        <v>1504</v>
      </c>
    </row>
    <row r="4766" spans="10:21" x14ac:dyDescent="0.25">
      <c r="J4766" s="37">
        <v>43492</v>
      </c>
      <c r="K4766" s="36">
        <f t="shared" si="370"/>
        <v>2019</v>
      </c>
      <c r="L4766" s="36" t="str">
        <f t="shared" si="371"/>
        <v>January</v>
      </c>
      <c r="M4766" s="36">
        <f t="shared" si="372"/>
        <v>4</v>
      </c>
      <c r="N4766" s="36">
        <f t="shared" si="373"/>
        <v>27</v>
      </c>
      <c r="O4766" s="36" t="str">
        <f t="shared" si="374"/>
        <v>20194</v>
      </c>
      <c r="P4766" s="36" t="str">
        <f>CONCATENATE(K4766,MONTH(ExpensesDBTable[[#This Row],[Date]]))</f>
        <v>20191</v>
      </c>
      <c r="Q4766" s="36" t="s">
        <v>119</v>
      </c>
      <c r="R4766" s="36" t="s">
        <v>14</v>
      </c>
      <c r="S4766" s="38">
        <v>1.88</v>
      </c>
      <c r="T4766" s="36" t="s">
        <v>100</v>
      </c>
      <c r="U4766" s="36" t="s">
        <v>730</v>
      </c>
    </row>
    <row r="4767" spans="10:21" x14ac:dyDescent="0.25">
      <c r="J4767" s="37">
        <v>43492</v>
      </c>
      <c r="K4767" s="36">
        <f t="shared" si="370"/>
        <v>2019</v>
      </c>
      <c r="L4767" s="36" t="str">
        <f t="shared" si="371"/>
        <v>January</v>
      </c>
      <c r="M4767" s="36">
        <f t="shared" si="372"/>
        <v>4</v>
      </c>
      <c r="N4767" s="36">
        <f t="shared" si="373"/>
        <v>27</v>
      </c>
      <c r="O4767" s="36" t="str">
        <f t="shared" si="374"/>
        <v>20194</v>
      </c>
      <c r="P4767" s="36" t="str">
        <f>CONCATENATE(K4767,MONTH(ExpensesDBTable[[#This Row],[Date]]))</f>
        <v>20191</v>
      </c>
      <c r="Q4767" s="36" t="s">
        <v>182</v>
      </c>
      <c r="R4767" s="36" t="s">
        <v>26</v>
      </c>
      <c r="S4767" s="38">
        <v>4.95</v>
      </c>
      <c r="T4767" s="36" t="s">
        <v>106</v>
      </c>
      <c r="U4767" s="36" t="s">
        <v>3722</v>
      </c>
    </row>
    <row r="4768" spans="10:21" x14ac:dyDescent="0.25">
      <c r="J4768" s="37">
        <v>43492</v>
      </c>
      <c r="K4768" s="36">
        <f t="shared" si="370"/>
        <v>2019</v>
      </c>
      <c r="L4768" s="36" t="str">
        <f t="shared" si="371"/>
        <v>January</v>
      </c>
      <c r="M4768" s="36">
        <f t="shared" si="372"/>
        <v>4</v>
      </c>
      <c r="N4768" s="36">
        <f t="shared" si="373"/>
        <v>27</v>
      </c>
      <c r="O4768" s="36" t="str">
        <f t="shared" si="374"/>
        <v>20194</v>
      </c>
      <c r="P4768" s="36" t="str">
        <f>CONCATENATE(K4768,MONTH(ExpensesDBTable[[#This Row],[Date]]))</f>
        <v>20191</v>
      </c>
      <c r="Q4768" s="36" t="s">
        <v>182</v>
      </c>
      <c r="R4768" s="36" t="s">
        <v>14</v>
      </c>
      <c r="S4768" s="38">
        <v>8.16</v>
      </c>
      <c r="T4768" s="36" t="s">
        <v>100</v>
      </c>
      <c r="U4768" s="36" t="s">
        <v>1847</v>
      </c>
    </row>
    <row r="4769" spans="10:21" x14ac:dyDescent="0.25">
      <c r="J4769" s="37">
        <v>43492</v>
      </c>
      <c r="K4769" s="36">
        <f t="shared" si="370"/>
        <v>2019</v>
      </c>
      <c r="L4769" s="36" t="str">
        <f t="shared" si="371"/>
        <v>January</v>
      </c>
      <c r="M4769" s="36">
        <f t="shared" si="372"/>
        <v>4</v>
      </c>
      <c r="N4769" s="36">
        <f t="shared" si="373"/>
        <v>27</v>
      </c>
      <c r="O4769" s="36" t="str">
        <f t="shared" si="374"/>
        <v>20194</v>
      </c>
      <c r="P4769" s="36" t="str">
        <f>CONCATENATE(K4769,MONTH(ExpensesDBTable[[#This Row],[Date]]))</f>
        <v>20191</v>
      </c>
      <c r="Q4769" s="36" t="s">
        <v>182</v>
      </c>
      <c r="R4769" s="36" t="s">
        <v>17</v>
      </c>
      <c r="S4769" s="38">
        <v>79.5</v>
      </c>
      <c r="T4769" s="36" t="s">
        <v>106</v>
      </c>
      <c r="U4769" s="36" t="s">
        <v>3524</v>
      </c>
    </row>
    <row r="4770" spans="10:21" x14ac:dyDescent="0.25">
      <c r="J4770" s="37">
        <v>43492</v>
      </c>
      <c r="K4770" s="36">
        <f t="shared" si="370"/>
        <v>2019</v>
      </c>
      <c r="L4770" s="36" t="str">
        <f t="shared" si="371"/>
        <v>January</v>
      </c>
      <c r="M4770" s="36">
        <f t="shared" si="372"/>
        <v>4</v>
      </c>
      <c r="N4770" s="36">
        <f t="shared" si="373"/>
        <v>27</v>
      </c>
      <c r="O4770" s="36" t="str">
        <f t="shared" si="374"/>
        <v>20194</v>
      </c>
      <c r="P4770" s="36" t="str">
        <f>CONCATENATE(K4770,MONTH(ExpensesDBTable[[#This Row],[Date]]))</f>
        <v>20191</v>
      </c>
      <c r="Q4770" s="36" t="s">
        <v>108</v>
      </c>
      <c r="R4770" s="36" t="s">
        <v>14</v>
      </c>
      <c r="S4770" s="38">
        <v>8.4</v>
      </c>
      <c r="T4770" s="36" t="s">
        <v>100</v>
      </c>
      <c r="U4770" s="36" t="s">
        <v>159</v>
      </c>
    </row>
    <row r="4771" spans="10:21" x14ac:dyDescent="0.25">
      <c r="J4771" s="37">
        <v>43492</v>
      </c>
      <c r="K4771" s="36">
        <f t="shared" si="370"/>
        <v>2019</v>
      </c>
      <c r="L4771" s="36" t="str">
        <f t="shared" si="371"/>
        <v>January</v>
      </c>
      <c r="M4771" s="36">
        <f t="shared" si="372"/>
        <v>4</v>
      </c>
      <c r="N4771" s="36">
        <f t="shared" si="373"/>
        <v>27</v>
      </c>
      <c r="O4771" s="36" t="str">
        <f t="shared" si="374"/>
        <v>20194</v>
      </c>
      <c r="P4771" s="36" t="str">
        <f>CONCATENATE(K4771,MONTH(ExpensesDBTable[[#This Row],[Date]]))</f>
        <v>20191</v>
      </c>
      <c r="Q4771" s="36" t="s">
        <v>182</v>
      </c>
      <c r="R4771" s="36" t="s">
        <v>19</v>
      </c>
      <c r="S4771" s="38">
        <v>35.35</v>
      </c>
      <c r="T4771" s="36" t="s">
        <v>106</v>
      </c>
      <c r="U4771" s="36" t="s">
        <v>3723</v>
      </c>
    </row>
    <row r="4772" spans="10:21" x14ac:dyDescent="0.25">
      <c r="J4772" s="37">
        <v>43492</v>
      </c>
      <c r="K4772" s="36">
        <f t="shared" si="370"/>
        <v>2019</v>
      </c>
      <c r="L4772" s="36" t="str">
        <f t="shared" si="371"/>
        <v>January</v>
      </c>
      <c r="M4772" s="36">
        <f t="shared" si="372"/>
        <v>4</v>
      </c>
      <c r="N4772" s="36">
        <f t="shared" si="373"/>
        <v>27</v>
      </c>
      <c r="O4772" s="36" t="str">
        <f t="shared" si="374"/>
        <v>20194</v>
      </c>
      <c r="P4772" s="36" t="str">
        <f>CONCATENATE(K4772,MONTH(ExpensesDBTable[[#This Row],[Date]]))</f>
        <v>20191</v>
      </c>
      <c r="Q4772" s="36" t="s">
        <v>108</v>
      </c>
      <c r="R4772" s="36" t="s">
        <v>14</v>
      </c>
      <c r="S4772" s="38">
        <v>2.6</v>
      </c>
      <c r="T4772" s="36" t="s">
        <v>100</v>
      </c>
      <c r="U4772" s="36" t="s">
        <v>159</v>
      </c>
    </row>
    <row r="4773" spans="10:21" x14ac:dyDescent="0.25">
      <c r="J4773" s="37">
        <v>43492</v>
      </c>
      <c r="K4773" s="36">
        <f t="shared" si="370"/>
        <v>2019</v>
      </c>
      <c r="L4773" s="36" t="str">
        <f t="shared" si="371"/>
        <v>January</v>
      </c>
      <c r="M4773" s="36">
        <f t="shared" si="372"/>
        <v>4</v>
      </c>
      <c r="N4773" s="36">
        <f t="shared" si="373"/>
        <v>27</v>
      </c>
      <c r="O4773" s="36" t="str">
        <f t="shared" si="374"/>
        <v>20194</v>
      </c>
      <c r="P4773" s="36" t="str">
        <f>CONCATENATE(K4773,MONTH(ExpensesDBTable[[#This Row],[Date]]))</f>
        <v>20191</v>
      </c>
      <c r="Q4773" s="36" t="s">
        <v>182</v>
      </c>
      <c r="R4773" s="36" t="s">
        <v>24</v>
      </c>
      <c r="S4773" s="38">
        <v>379.95</v>
      </c>
      <c r="T4773" s="36" t="s">
        <v>106</v>
      </c>
      <c r="U4773" s="36" t="s">
        <v>3724</v>
      </c>
    </row>
    <row r="4774" spans="10:21" x14ac:dyDescent="0.25">
      <c r="J4774" s="37">
        <v>43492</v>
      </c>
      <c r="K4774" s="36">
        <f t="shared" si="370"/>
        <v>2019</v>
      </c>
      <c r="L4774" s="36" t="str">
        <f t="shared" si="371"/>
        <v>January</v>
      </c>
      <c r="M4774" s="36">
        <f t="shared" si="372"/>
        <v>4</v>
      </c>
      <c r="N4774" s="36">
        <f t="shared" si="373"/>
        <v>27</v>
      </c>
      <c r="O4774" s="36" t="str">
        <f t="shared" si="374"/>
        <v>20194</v>
      </c>
      <c r="P4774" s="36" t="str">
        <f>CONCATENATE(K4774,MONTH(ExpensesDBTable[[#This Row],[Date]]))</f>
        <v>20191</v>
      </c>
      <c r="Q4774" s="36" t="s">
        <v>3480</v>
      </c>
      <c r="R4774" s="36" t="s">
        <v>27</v>
      </c>
      <c r="S4774" s="38">
        <v>112.99</v>
      </c>
      <c r="T4774" s="36" t="s">
        <v>106</v>
      </c>
      <c r="U4774" s="36" t="s">
        <v>3550</v>
      </c>
    </row>
    <row r="4775" spans="10:21" x14ac:dyDescent="0.25">
      <c r="J4775" s="37">
        <v>43492</v>
      </c>
      <c r="K4775" s="36">
        <f t="shared" si="370"/>
        <v>2019</v>
      </c>
      <c r="L4775" s="36" t="str">
        <f t="shared" si="371"/>
        <v>January</v>
      </c>
      <c r="M4775" s="36">
        <f t="shared" si="372"/>
        <v>4</v>
      </c>
      <c r="N4775" s="36">
        <f t="shared" si="373"/>
        <v>27</v>
      </c>
      <c r="O4775" s="36" t="str">
        <f t="shared" si="374"/>
        <v>20194</v>
      </c>
      <c r="P4775" s="36" t="str">
        <f>CONCATENATE(K4775,MONTH(ExpensesDBTable[[#This Row],[Date]]))</f>
        <v>20191</v>
      </c>
      <c r="Q4775" s="36" t="s">
        <v>3636</v>
      </c>
      <c r="R4775" s="36" t="s">
        <v>25</v>
      </c>
      <c r="S4775" s="38">
        <v>495</v>
      </c>
      <c r="T4775" s="36" t="s">
        <v>106</v>
      </c>
      <c r="U4775" s="36" t="s">
        <v>3725</v>
      </c>
    </row>
    <row r="4776" spans="10:21" x14ac:dyDescent="0.25">
      <c r="J4776" s="37">
        <v>43492</v>
      </c>
      <c r="K4776" s="36">
        <f t="shared" si="370"/>
        <v>2019</v>
      </c>
      <c r="L4776" s="36" t="str">
        <f t="shared" si="371"/>
        <v>January</v>
      </c>
      <c r="M4776" s="36">
        <f t="shared" si="372"/>
        <v>4</v>
      </c>
      <c r="N4776" s="36">
        <f t="shared" si="373"/>
        <v>27</v>
      </c>
      <c r="O4776" s="36" t="str">
        <f t="shared" si="374"/>
        <v>20194</v>
      </c>
      <c r="P4776" s="36" t="str">
        <f>CONCATENATE(K4776,MONTH(ExpensesDBTable[[#This Row],[Date]]))</f>
        <v>20191</v>
      </c>
      <c r="Q4776" s="36" t="s">
        <v>2470</v>
      </c>
      <c r="R4776" s="36" t="s">
        <v>17</v>
      </c>
      <c r="S4776" s="38">
        <v>50.26</v>
      </c>
      <c r="T4776" s="36" t="s">
        <v>106</v>
      </c>
      <c r="U4776" s="36" t="s">
        <v>3726</v>
      </c>
    </row>
    <row r="4777" spans="10:21" x14ac:dyDescent="0.25">
      <c r="J4777" s="37">
        <v>43492</v>
      </c>
      <c r="K4777" s="36">
        <f t="shared" si="370"/>
        <v>2019</v>
      </c>
      <c r="L4777" s="36" t="str">
        <f t="shared" si="371"/>
        <v>January</v>
      </c>
      <c r="M4777" s="36">
        <f t="shared" si="372"/>
        <v>4</v>
      </c>
      <c r="N4777" s="36">
        <f t="shared" si="373"/>
        <v>27</v>
      </c>
      <c r="O4777" s="36" t="str">
        <f t="shared" si="374"/>
        <v>20194</v>
      </c>
      <c r="P4777" s="36" t="str">
        <f>CONCATENATE(K4777,MONTH(ExpensesDBTable[[#This Row],[Date]]))</f>
        <v>20191</v>
      </c>
      <c r="Q4777" s="36" t="s">
        <v>108</v>
      </c>
      <c r="R4777" s="36" t="s">
        <v>14</v>
      </c>
      <c r="S4777" s="38">
        <v>16.440000000000001</v>
      </c>
      <c r="T4777" s="36" t="s">
        <v>100</v>
      </c>
      <c r="U4777" s="36" t="s">
        <v>3727</v>
      </c>
    </row>
    <row r="4778" spans="10:21" x14ac:dyDescent="0.25">
      <c r="J4778" s="37">
        <v>43492</v>
      </c>
      <c r="K4778" s="36">
        <f t="shared" si="370"/>
        <v>2019</v>
      </c>
      <c r="L4778" s="36" t="str">
        <f t="shared" si="371"/>
        <v>January</v>
      </c>
      <c r="M4778" s="36">
        <f t="shared" si="372"/>
        <v>4</v>
      </c>
      <c r="N4778" s="36">
        <f t="shared" si="373"/>
        <v>27</v>
      </c>
      <c r="O4778" s="36" t="str">
        <f t="shared" si="374"/>
        <v>20194</v>
      </c>
      <c r="P4778" s="36" t="str">
        <f>CONCATENATE(K4778,MONTH(ExpensesDBTable[[#This Row],[Date]]))</f>
        <v>20191</v>
      </c>
      <c r="Q4778" s="36" t="s">
        <v>155</v>
      </c>
      <c r="R4778" s="36" t="s">
        <v>26</v>
      </c>
      <c r="S4778" s="38">
        <v>6</v>
      </c>
      <c r="T4778" s="36" t="s">
        <v>106</v>
      </c>
      <c r="U4778" s="36" t="s">
        <v>3722</v>
      </c>
    </row>
    <row r="4779" spans="10:21" x14ac:dyDescent="0.25">
      <c r="J4779" s="37">
        <v>43492</v>
      </c>
      <c r="K4779" s="36">
        <f t="shared" si="370"/>
        <v>2019</v>
      </c>
      <c r="L4779" s="36" t="str">
        <f t="shared" si="371"/>
        <v>January</v>
      </c>
      <c r="M4779" s="36">
        <f t="shared" si="372"/>
        <v>4</v>
      </c>
      <c r="N4779" s="36">
        <f t="shared" si="373"/>
        <v>27</v>
      </c>
      <c r="O4779" s="36" t="str">
        <f t="shared" si="374"/>
        <v>20194</v>
      </c>
      <c r="P4779" s="36" t="str">
        <f>CONCATENATE(K4779,MONTH(ExpensesDBTable[[#This Row],[Date]]))</f>
        <v>20191</v>
      </c>
      <c r="Q4779" s="36" t="s">
        <v>119</v>
      </c>
      <c r="R4779" s="36" t="s">
        <v>14</v>
      </c>
      <c r="S4779" s="38">
        <v>9.25</v>
      </c>
      <c r="T4779" s="36" t="s">
        <v>100</v>
      </c>
      <c r="U4779" s="36" t="s">
        <v>3728</v>
      </c>
    </row>
    <row r="4780" spans="10:21" x14ac:dyDescent="0.25">
      <c r="J4780" s="37">
        <v>43493</v>
      </c>
      <c r="K4780" s="36">
        <f t="shared" si="370"/>
        <v>2019</v>
      </c>
      <c r="L4780" s="36" t="str">
        <f t="shared" si="371"/>
        <v>January</v>
      </c>
      <c r="M4780" s="36">
        <f t="shared" si="372"/>
        <v>5</v>
      </c>
      <c r="N4780" s="36">
        <f t="shared" si="373"/>
        <v>28</v>
      </c>
      <c r="O4780" s="36" t="str">
        <f t="shared" si="374"/>
        <v>20195</v>
      </c>
      <c r="P4780" s="36" t="str">
        <f>CONCATENATE(K4780,MONTH(ExpensesDBTable[[#This Row],[Date]]))</f>
        <v>20191</v>
      </c>
      <c r="Q4780" s="36" t="s">
        <v>1051</v>
      </c>
      <c r="R4780" s="36" t="s">
        <v>14</v>
      </c>
      <c r="S4780" s="38">
        <v>12.41</v>
      </c>
      <c r="T4780" s="36" t="s">
        <v>100</v>
      </c>
      <c r="U4780" s="36" t="s">
        <v>3729</v>
      </c>
    </row>
    <row r="4781" spans="10:21" x14ac:dyDescent="0.25">
      <c r="J4781" s="37">
        <v>43493</v>
      </c>
      <c r="K4781" s="36">
        <f t="shared" si="370"/>
        <v>2019</v>
      </c>
      <c r="L4781" s="36" t="str">
        <f t="shared" si="371"/>
        <v>January</v>
      </c>
      <c r="M4781" s="36">
        <f t="shared" si="372"/>
        <v>5</v>
      </c>
      <c r="N4781" s="36">
        <f t="shared" si="373"/>
        <v>28</v>
      </c>
      <c r="O4781" s="36" t="str">
        <f t="shared" si="374"/>
        <v>20195</v>
      </c>
      <c r="P4781" s="36" t="str">
        <f>CONCATENATE(K4781,MONTH(ExpensesDBTable[[#This Row],[Date]]))</f>
        <v>20191</v>
      </c>
      <c r="Q4781" s="36" t="s">
        <v>2939</v>
      </c>
      <c r="R4781" s="36" t="s">
        <v>26</v>
      </c>
      <c r="S4781" s="38">
        <v>70.849999999999994</v>
      </c>
      <c r="T4781" s="36" t="s">
        <v>106</v>
      </c>
      <c r="U4781" s="36" t="s">
        <v>3730</v>
      </c>
    </row>
    <row r="4782" spans="10:21" x14ac:dyDescent="0.25">
      <c r="J4782" s="37">
        <v>43494</v>
      </c>
      <c r="K4782" s="36">
        <f t="shared" si="370"/>
        <v>2019</v>
      </c>
      <c r="L4782" s="36" t="str">
        <f t="shared" si="371"/>
        <v>January</v>
      </c>
      <c r="M4782" s="36">
        <f t="shared" si="372"/>
        <v>5</v>
      </c>
      <c r="N4782" s="36">
        <f t="shared" si="373"/>
        <v>29</v>
      </c>
      <c r="O4782" s="36" t="str">
        <f t="shared" si="374"/>
        <v>20195</v>
      </c>
      <c r="P4782" s="36" t="str">
        <f>CONCATENATE(K4782,MONTH(ExpensesDBTable[[#This Row],[Date]]))</f>
        <v>20191</v>
      </c>
      <c r="Q4782" s="36" t="s">
        <v>1238</v>
      </c>
      <c r="R4782" s="36" t="s">
        <v>22</v>
      </c>
      <c r="S4782" s="38">
        <v>100</v>
      </c>
      <c r="T4782" s="36" t="s">
        <v>106</v>
      </c>
      <c r="U4782" s="36" t="s">
        <v>3731</v>
      </c>
    </row>
    <row r="4783" spans="10:21" x14ac:dyDescent="0.25">
      <c r="J4783" s="37">
        <v>43494</v>
      </c>
      <c r="K4783" s="36">
        <f t="shared" si="370"/>
        <v>2019</v>
      </c>
      <c r="L4783" s="36" t="str">
        <f t="shared" si="371"/>
        <v>January</v>
      </c>
      <c r="M4783" s="36">
        <f t="shared" si="372"/>
        <v>5</v>
      </c>
      <c r="N4783" s="36">
        <f t="shared" si="373"/>
        <v>29</v>
      </c>
      <c r="O4783" s="36" t="str">
        <f t="shared" si="374"/>
        <v>20195</v>
      </c>
      <c r="P4783" s="36" t="str">
        <f>CONCATENATE(K4783,MONTH(ExpensesDBTable[[#This Row],[Date]]))</f>
        <v>20191</v>
      </c>
      <c r="Q4783" t="s">
        <v>119</v>
      </c>
      <c r="R4783" s="36" t="s">
        <v>14</v>
      </c>
      <c r="S4783" s="38">
        <v>6.21</v>
      </c>
      <c r="T4783" s="36" t="s">
        <v>100</v>
      </c>
      <c r="U4783" t="s">
        <v>3732</v>
      </c>
    </row>
    <row r="4784" spans="10:21" x14ac:dyDescent="0.25">
      <c r="J4784" s="37">
        <v>43494</v>
      </c>
      <c r="K4784" s="36">
        <f t="shared" si="370"/>
        <v>2019</v>
      </c>
      <c r="L4784" s="36" t="str">
        <f t="shared" si="371"/>
        <v>January</v>
      </c>
      <c r="M4784" s="36">
        <f t="shared" si="372"/>
        <v>5</v>
      </c>
      <c r="N4784" s="36">
        <f t="shared" si="373"/>
        <v>29</v>
      </c>
      <c r="O4784" s="36" t="str">
        <f t="shared" si="374"/>
        <v>20195</v>
      </c>
      <c r="P4784" s="36" t="str">
        <f>CONCATENATE(K4784,MONTH(ExpensesDBTable[[#This Row],[Date]]))</f>
        <v>20191</v>
      </c>
      <c r="Q4784" s="36" t="s">
        <v>105</v>
      </c>
      <c r="R4784" s="36" t="s">
        <v>16</v>
      </c>
      <c r="S4784" s="38">
        <v>12.59</v>
      </c>
      <c r="T4784" s="36" t="s">
        <v>106</v>
      </c>
      <c r="U4784" s="36" t="s">
        <v>3733</v>
      </c>
    </row>
    <row r="4785" spans="10:21" x14ac:dyDescent="0.25">
      <c r="J4785" s="37">
        <v>43496</v>
      </c>
      <c r="K4785" s="36">
        <f t="shared" si="370"/>
        <v>2019</v>
      </c>
      <c r="L4785" s="36" t="str">
        <f t="shared" si="371"/>
        <v>January</v>
      </c>
      <c r="M4785" s="36">
        <f t="shared" si="372"/>
        <v>5</v>
      </c>
      <c r="N4785" s="36">
        <f t="shared" si="373"/>
        <v>31</v>
      </c>
      <c r="O4785" s="36" t="str">
        <f t="shared" si="374"/>
        <v>20195</v>
      </c>
      <c r="P4785" s="36" t="str">
        <f>CONCATENATE(K4785,MONTH(ExpensesDBTable[[#This Row],[Date]]))</f>
        <v>20191</v>
      </c>
      <c r="Q4785" s="36" t="s">
        <v>1051</v>
      </c>
      <c r="R4785" s="36" t="s">
        <v>14</v>
      </c>
      <c r="S4785" s="38">
        <v>14.9</v>
      </c>
      <c r="T4785" s="36" t="s">
        <v>100</v>
      </c>
      <c r="U4785" s="36" t="s">
        <v>3734</v>
      </c>
    </row>
    <row r="4786" spans="10:21" x14ac:dyDescent="0.25">
      <c r="J4786" s="37">
        <v>43496</v>
      </c>
      <c r="K4786" s="36">
        <f t="shared" si="370"/>
        <v>2019</v>
      </c>
      <c r="L4786" s="36" t="str">
        <f t="shared" si="371"/>
        <v>January</v>
      </c>
      <c r="M4786" s="36">
        <f t="shared" si="372"/>
        <v>5</v>
      </c>
      <c r="N4786" s="36">
        <f t="shared" si="373"/>
        <v>31</v>
      </c>
      <c r="O4786" s="36" t="str">
        <f t="shared" si="374"/>
        <v>20195</v>
      </c>
      <c r="P4786" s="36" t="str">
        <f>CONCATENATE(K4786,MONTH(ExpensesDBTable[[#This Row],[Date]]))</f>
        <v>20191</v>
      </c>
      <c r="Q4786" s="36" t="s">
        <v>182</v>
      </c>
      <c r="R4786" s="36" t="s">
        <v>14</v>
      </c>
      <c r="S4786" s="38">
        <v>12.11</v>
      </c>
      <c r="T4786" s="36" t="s">
        <v>100</v>
      </c>
      <c r="U4786" s="36" t="s">
        <v>1085</v>
      </c>
    </row>
    <row r="4787" spans="10:21" x14ac:dyDescent="0.25">
      <c r="J4787" s="37">
        <v>43496</v>
      </c>
      <c r="K4787" s="36">
        <f t="shared" si="370"/>
        <v>2019</v>
      </c>
      <c r="L4787" s="36" t="str">
        <f t="shared" si="371"/>
        <v>January</v>
      </c>
      <c r="M4787" s="36">
        <f t="shared" si="372"/>
        <v>5</v>
      </c>
      <c r="N4787" s="36">
        <f t="shared" si="373"/>
        <v>31</v>
      </c>
      <c r="O4787" s="36" t="str">
        <f t="shared" si="374"/>
        <v>20195</v>
      </c>
      <c r="P4787" s="36" t="str">
        <f>CONCATENATE(K4787,MONTH(ExpensesDBTable[[#This Row],[Date]]))</f>
        <v>20191</v>
      </c>
      <c r="Q4787" s="36" t="s">
        <v>108</v>
      </c>
      <c r="R4787" s="36" t="s">
        <v>14</v>
      </c>
      <c r="S4787" s="38">
        <v>19.559999999999999</v>
      </c>
      <c r="T4787" s="36" t="s">
        <v>100</v>
      </c>
      <c r="U4787" s="36" t="s">
        <v>3735</v>
      </c>
    </row>
    <row r="4788" spans="10:21" x14ac:dyDescent="0.25">
      <c r="J4788" s="37">
        <v>43496</v>
      </c>
      <c r="K4788" s="36">
        <f t="shared" si="370"/>
        <v>2019</v>
      </c>
      <c r="L4788" s="36" t="str">
        <f t="shared" si="371"/>
        <v>January</v>
      </c>
      <c r="M4788" s="36">
        <f t="shared" si="372"/>
        <v>5</v>
      </c>
      <c r="N4788" s="36">
        <f t="shared" si="373"/>
        <v>31</v>
      </c>
      <c r="O4788" s="36" t="str">
        <f t="shared" si="374"/>
        <v>20195</v>
      </c>
      <c r="P4788" s="36" t="str">
        <f>CONCATENATE(K4788,MONTH(ExpensesDBTable[[#This Row],[Date]]))</f>
        <v>20191</v>
      </c>
      <c r="Q4788" s="36" t="s">
        <v>3472</v>
      </c>
      <c r="R4788" s="36" t="s">
        <v>14</v>
      </c>
      <c r="S4788" s="38">
        <v>20.27</v>
      </c>
      <c r="T4788" s="36" t="s">
        <v>100</v>
      </c>
      <c r="U4788" s="36" t="s">
        <v>3736</v>
      </c>
    </row>
    <row r="4789" spans="10:21" x14ac:dyDescent="0.25">
      <c r="J4789" s="37">
        <v>43496</v>
      </c>
      <c r="K4789" s="36">
        <f t="shared" si="370"/>
        <v>2019</v>
      </c>
      <c r="L4789" s="36" t="str">
        <f t="shared" si="371"/>
        <v>January</v>
      </c>
      <c r="M4789" s="36">
        <f t="shared" si="372"/>
        <v>5</v>
      </c>
      <c r="N4789" s="36">
        <f t="shared" si="373"/>
        <v>31</v>
      </c>
      <c r="O4789" s="36" t="str">
        <f t="shared" si="374"/>
        <v>20195</v>
      </c>
      <c r="P4789" s="36" t="str">
        <f>CONCATENATE(K4789,MONTH(ExpensesDBTable[[#This Row],[Date]]))</f>
        <v>20191</v>
      </c>
      <c r="Q4789" s="36" t="s">
        <v>182</v>
      </c>
      <c r="R4789" s="36" t="s">
        <v>14</v>
      </c>
      <c r="S4789" s="38">
        <v>7.1</v>
      </c>
      <c r="T4789" s="36" t="s">
        <v>100</v>
      </c>
      <c r="U4789" s="36" t="s">
        <v>1392</v>
      </c>
    </row>
    <row r="4790" spans="10:21" x14ac:dyDescent="0.25">
      <c r="J4790" s="37">
        <v>43496</v>
      </c>
      <c r="K4790" s="36">
        <f t="shared" si="370"/>
        <v>2019</v>
      </c>
      <c r="L4790" s="36" t="str">
        <f t="shared" si="371"/>
        <v>January</v>
      </c>
      <c r="M4790" s="36">
        <f t="shared" si="372"/>
        <v>5</v>
      </c>
      <c r="N4790" s="36">
        <f t="shared" si="373"/>
        <v>31</v>
      </c>
      <c r="O4790" s="36" t="str">
        <f t="shared" si="374"/>
        <v>20195</v>
      </c>
      <c r="P4790" s="36" t="str">
        <f>CONCATENATE(K4790,MONTH(ExpensesDBTable[[#This Row],[Date]]))</f>
        <v>20191</v>
      </c>
      <c r="Q4790" s="36" t="s">
        <v>169</v>
      </c>
      <c r="R4790" s="36" t="s">
        <v>14</v>
      </c>
      <c r="S4790" s="38">
        <v>2.5</v>
      </c>
      <c r="T4790" s="36" t="s">
        <v>100</v>
      </c>
      <c r="U4790" s="36" t="s">
        <v>287</v>
      </c>
    </row>
    <row r="4791" spans="10:21" x14ac:dyDescent="0.25">
      <c r="J4791" s="37">
        <v>43498</v>
      </c>
      <c r="K4791" s="36">
        <f t="shared" si="370"/>
        <v>2019</v>
      </c>
      <c r="L4791" s="36" t="str">
        <f t="shared" si="371"/>
        <v>February</v>
      </c>
      <c r="M4791" s="36">
        <f t="shared" si="372"/>
        <v>5</v>
      </c>
      <c r="N4791" s="36">
        <f t="shared" si="373"/>
        <v>2</v>
      </c>
      <c r="O4791" s="36" t="str">
        <f t="shared" si="374"/>
        <v>20195</v>
      </c>
      <c r="P4791" s="36" t="str">
        <f>CONCATENATE(K4791,MONTH(ExpensesDBTable[[#This Row],[Date]]))</f>
        <v>20192</v>
      </c>
      <c r="Q4791" s="36" t="s">
        <v>182</v>
      </c>
      <c r="R4791" s="36" t="s">
        <v>16</v>
      </c>
      <c r="S4791" s="38">
        <v>1000</v>
      </c>
      <c r="T4791" s="36" t="s">
        <v>106</v>
      </c>
      <c r="U4791" s="36" t="s">
        <v>3218</v>
      </c>
    </row>
    <row r="4792" spans="10:21" x14ac:dyDescent="0.25">
      <c r="J4792" s="37">
        <v>43498</v>
      </c>
      <c r="K4792" s="36">
        <f t="shared" si="370"/>
        <v>2019</v>
      </c>
      <c r="L4792" s="36" t="str">
        <f t="shared" si="371"/>
        <v>February</v>
      </c>
      <c r="M4792" s="36">
        <f t="shared" si="372"/>
        <v>5</v>
      </c>
      <c r="N4792" s="36">
        <f t="shared" si="373"/>
        <v>2</v>
      </c>
      <c r="O4792" s="36" t="str">
        <f t="shared" si="374"/>
        <v>20195</v>
      </c>
      <c r="P4792" s="36" t="str">
        <f>CONCATENATE(K4792,MONTH(ExpensesDBTable[[#This Row],[Date]]))</f>
        <v>20192</v>
      </c>
      <c r="Q4792" s="36" t="s">
        <v>182</v>
      </c>
      <c r="R4792" s="36" t="s">
        <v>14</v>
      </c>
      <c r="S4792" s="38">
        <v>7.7</v>
      </c>
      <c r="T4792" s="36" t="s">
        <v>100</v>
      </c>
      <c r="U4792" s="36" t="s">
        <v>1153</v>
      </c>
    </row>
    <row r="4793" spans="10:21" x14ac:dyDescent="0.25">
      <c r="J4793" s="37">
        <v>43498</v>
      </c>
      <c r="K4793" s="36">
        <f t="shared" si="370"/>
        <v>2019</v>
      </c>
      <c r="L4793" s="36" t="str">
        <f t="shared" si="371"/>
        <v>February</v>
      </c>
      <c r="M4793" s="36">
        <f t="shared" si="372"/>
        <v>5</v>
      </c>
      <c r="N4793" s="36">
        <f t="shared" si="373"/>
        <v>2</v>
      </c>
      <c r="O4793" s="36" t="str">
        <f t="shared" si="374"/>
        <v>20195</v>
      </c>
      <c r="P4793" s="36" t="str">
        <f>CONCATENATE(K4793,MONTH(ExpensesDBTable[[#This Row],[Date]]))</f>
        <v>20192</v>
      </c>
      <c r="Q4793" s="36" t="s">
        <v>182</v>
      </c>
      <c r="R4793" s="36" t="s">
        <v>14</v>
      </c>
      <c r="S4793" s="38">
        <v>20.190000000000001</v>
      </c>
      <c r="T4793" s="36" t="s">
        <v>100</v>
      </c>
      <c r="U4793" s="36" t="s">
        <v>3737</v>
      </c>
    </row>
    <row r="4794" spans="10:21" x14ac:dyDescent="0.25">
      <c r="J4794" s="37">
        <v>43498</v>
      </c>
      <c r="K4794" s="36">
        <f t="shared" si="370"/>
        <v>2019</v>
      </c>
      <c r="L4794" s="36" t="str">
        <f t="shared" si="371"/>
        <v>February</v>
      </c>
      <c r="M4794" s="36">
        <f t="shared" si="372"/>
        <v>5</v>
      </c>
      <c r="N4794" s="36">
        <f t="shared" si="373"/>
        <v>2</v>
      </c>
      <c r="O4794" s="36" t="str">
        <f t="shared" si="374"/>
        <v>20195</v>
      </c>
      <c r="P4794" s="36" t="str">
        <f>CONCATENATE(K4794,MONTH(ExpensesDBTable[[#This Row],[Date]]))</f>
        <v>20192</v>
      </c>
      <c r="Q4794" s="36" t="s">
        <v>1051</v>
      </c>
      <c r="R4794" s="36" t="s">
        <v>14</v>
      </c>
      <c r="S4794" s="38">
        <v>3.3</v>
      </c>
      <c r="T4794" s="36" t="s">
        <v>100</v>
      </c>
      <c r="U4794" s="36" t="s">
        <v>731</v>
      </c>
    </row>
    <row r="4795" spans="10:21" x14ac:dyDescent="0.25">
      <c r="J4795" s="37">
        <v>43499</v>
      </c>
      <c r="K4795" s="36">
        <f t="shared" si="370"/>
        <v>2019</v>
      </c>
      <c r="L4795" s="36" t="str">
        <f t="shared" si="371"/>
        <v>February</v>
      </c>
      <c r="M4795" s="36">
        <f t="shared" si="372"/>
        <v>5</v>
      </c>
      <c r="N4795" s="36">
        <f t="shared" si="373"/>
        <v>3</v>
      </c>
      <c r="O4795" s="36" t="str">
        <f t="shared" si="374"/>
        <v>20195</v>
      </c>
      <c r="P4795" s="36" t="str">
        <f>CONCATENATE(K4795,MONTH(ExpensesDBTable[[#This Row],[Date]]))</f>
        <v>20192</v>
      </c>
      <c r="Q4795" s="36" t="s">
        <v>171</v>
      </c>
      <c r="R4795" s="36" t="s">
        <v>18</v>
      </c>
      <c r="S4795" s="38">
        <v>17.75</v>
      </c>
      <c r="T4795" s="36" t="s">
        <v>106</v>
      </c>
      <c r="U4795" s="36" t="s">
        <v>3738</v>
      </c>
    </row>
    <row r="4796" spans="10:21" x14ac:dyDescent="0.25">
      <c r="J4796" s="37">
        <v>43499</v>
      </c>
      <c r="K4796" s="36">
        <f t="shared" si="370"/>
        <v>2019</v>
      </c>
      <c r="L4796" s="36" t="str">
        <f t="shared" si="371"/>
        <v>February</v>
      </c>
      <c r="M4796" s="36">
        <f t="shared" si="372"/>
        <v>5</v>
      </c>
      <c r="N4796" s="36">
        <f t="shared" si="373"/>
        <v>3</v>
      </c>
      <c r="O4796" s="36" t="str">
        <f t="shared" si="374"/>
        <v>20195</v>
      </c>
      <c r="P4796" s="36" t="str">
        <f>CONCATENATE(K4796,MONTH(ExpensesDBTable[[#This Row],[Date]]))</f>
        <v>20192</v>
      </c>
      <c r="Q4796" s="36" t="s">
        <v>182</v>
      </c>
      <c r="R4796" s="36" t="s">
        <v>16</v>
      </c>
      <c r="S4796" s="38">
        <v>443.47</v>
      </c>
      <c r="T4796" s="36" t="s">
        <v>106</v>
      </c>
      <c r="U4796" s="36" t="s">
        <v>3739</v>
      </c>
    </row>
    <row r="4797" spans="10:21" x14ac:dyDescent="0.25">
      <c r="J4797" s="37">
        <v>43499</v>
      </c>
      <c r="K4797" s="36">
        <f t="shared" si="370"/>
        <v>2019</v>
      </c>
      <c r="L4797" s="36" t="str">
        <f t="shared" si="371"/>
        <v>February</v>
      </c>
      <c r="M4797" s="36">
        <f t="shared" si="372"/>
        <v>5</v>
      </c>
      <c r="N4797" s="36">
        <f t="shared" si="373"/>
        <v>3</v>
      </c>
      <c r="O4797" s="36" t="str">
        <f t="shared" si="374"/>
        <v>20195</v>
      </c>
      <c r="P4797" s="36" t="str">
        <f>CONCATENATE(K4797,MONTH(ExpensesDBTable[[#This Row],[Date]]))</f>
        <v>20192</v>
      </c>
      <c r="Q4797" s="36" t="s">
        <v>182</v>
      </c>
      <c r="R4797" s="36" t="s">
        <v>14</v>
      </c>
      <c r="S4797" s="38">
        <v>5</v>
      </c>
      <c r="T4797" s="36" t="s">
        <v>100</v>
      </c>
      <c r="U4797" s="36" t="s">
        <v>3740</v>
      </c>
    </row>
    <row r="4798" spans="10:21" x14ac:dyDescent="0.25">
      <c r="J4798" s="37">
        <v>43499</v>
      </c>
      <c r="K4798" s="36">
        <f t="shared" si="370"/>
        <v>2019</v>
      </c>
      <c r="L4798" s="36" t="str">
        <f t="shared" si="371"/>
        <v>February</v>
      </c>
      <c r="M4798" s="36">
        <f t="shared" si="372"/>
        <v>5</v>
      </c>
      <c r="N4798" s="36">
        <f t="shared" si="373"/>
        <v>3</v>
      </c>
      <c r="O4798" s="36" t="str">
        <f t="shared" si="374"/>
        <v>20195</v>
      </c>
      <c r="P4798" s="36" t="str">
        <f>CONCATENATE(K4798,MONTH(ExpensesDBTable[[#This Row],[Date]]))</f>
        <v>20192</v>
      </c>
      <c r="Q4798" s="36" t="s">
        <v>199</v>
      </c>
      <c r="R4798" s="36" t="s">
        <v>14</v>
      </c>
      <c r="S4798" s="38">
        <v>11.7</v>
      </c>
      <c r="T4798" s="36" t="s">
        <v>100</v>
      </c>
      <c r="U4798" s="36" t="s">
        <v>2556</v>
      </c>
    </row>
    <row r="4799" spans="10:21" x14ac:dyDescent="0.25">
      <c r="J4799" s="37">
        <v>43499</v>
      </c>
      <c r="K4799" s="36">
        <f t="shared" si="370"/>
        <v>2019</v>
      </c>
      <c r="L4799" s="36" t="str">
        <f t="shared" si="371"/>
        <v>February</v>
      </c>
      <c r="M4799" s="36">
        <f t="shared" si="372"/>
        <v>5</v>
      </c>
      <c r="N4799" s="36">
        <f t="shared" si="373"/>
        <v>3</v>
      </c>
      <c r="O4799" s="36" t="str">
        <f t="shared" si="374"/>
        <v>20195</v>
      </c>
      <c r="P4799" s="36" t="str">
        <f>CONCATENATE(K4799,MONTH(ExpensesDBTable[[#This Row],[Date]]))</f>
        <v>20192</v>
      </c>
      <c r="Q4799" s="36" t="s">
        <v>182</v>
      </c>
      <c r="R4799" s="36" t="s">
        <v>17</v>
      </c>
      <c r="S4799" s="38">
        <v>12</v>
      </c>
      <c r="T4799" s="36" t="s">
        <v>106</v>
      </c>
      <c r="U4799" s="36" t="s">
        <v>1535</v>
      </c>
    </row>
    <row r="4800" spans="10:21" x14ac:dyDescent="0.25">
      <c r="J4800" s="37">
        <v>43501</v>
      </c>
      <c r="K4800" s="36">
        <f t="shared" si="370"/>
        <v>2019</v>
      </c>
      <c r="L4800" s="36" t="str">
        <f t="shared" si="371"/>
        <v>February</v>
      </c>
      <c r="M4800" s="36">
        <f t="shared" si="372"/>
        <v>6</v>
      </c>
      <c r="N4800" s="36">
        <f t="shared" si="373"/>
        <v>5</v>
      </c>
      <c r="O4800" s="36" t="str">
        <f t="shared" si="374"/>
        <v>20196</v>
      </c>
      <c r="P4800" s="36" t="str">
        <f>CONCATENATE(K4800,MONTH(ExpensesDBTable[[#This Row],[Date]]))</f>
        <v>20192</v>
      </c>
      <c r="Q4800" s="36" t="s">
        <v>3603</v>
      </c>
      <c r="R4800" s="36" t="s">
        <v>23</v>
      </c>
      <c r="S4800" s="38">
        <v>124.96</v>
      </c>
      <c r="T4800" s="36" t="s">
        <v>106</v>
      </c>
      <c r="U4800" s="36" t="s">
        <v>3741</v>
      </c>
    </row>
    <row r="4801" spans="10:21" x14ac:dyDescent="0.25">
      <c r="J4801" s="37">
        <v>43501</v>
      </c>
      <c r="K4801" s="36">
        <f t="shared" si="370"/>
        <v>2019</v>
      </c>
      <c r="L4801" s="36" t="str">
        <f t="shared" si="371"/>
        <v>February</v>
      </c>
      <c r="M4801" s="36">
        <f t="shared" si="372"/>
        <v>6</v>
      </c>
      <c r="N4801" s="36">
        <f t="shared" si="373"/>
        <v>5</v>
      </c>
      <c r="O4801" s="36" t="str">
        <f t="shared" si="374"/>
        <v>20196</v>
      </c>
      <c r="P4801" s="36" t="str">
        <f>CONCATENATE(K4801,MONTH(ExpensesDBTable[[#This Row],[Date]]))</f>
        <v>20192</v>
      </c>
      <c r="Q4801" s="36" t="s">
        <v>3477</v>
      </c>
      <c r="R4801" s="36" t="s">
        <v>23</v>
      </c>
      <c r="S4801" s="38">
        <v>35</v>
      </c>
      <c r="T4801" s="36" t="s">
        <v>106</v>
      </c>
      <c r="U4801" s="36" t="s">
        <v>3742</v>
      </c>
    </row>
    <row r="4802" spans="10:21" x14ac:dyDescent="0.25">
      <c r="J4802" s="37">
        <v>43501</v>
      </c>
      <c r="K4802" s="36">
        <f t="shared" si="370"/>
        <v>2019</v>
      </c>
      <c r="L4802" s="36" t="str">
        <f t="shared" si="371"/>
        <v>February</v>
      </c>
      <c r="M4802" s="36">
        <f t="shared" si="372"/>
        <v>6</v>
      </c>
      <c r="N4802" s="36">
        <f t="shared" si="373"/>
        <v>5</v>
      </c>
      <c r="O4802" s="36" t="str">
        <f t="shared" si="374"/>
        <v>20196</v>
      </c>
      <c r="P4802" s="36" t="str">
        <f>CONCATENATE(K4802,MONTH(ExpensesDBTable[[#This Row],[Date]]))</f>
        <v>20192</v>
      </c>
      <c r="Q4802" s="36" t="s">
        <v>182</v>
      </c>
      <c r="R4802" s="36" t="s">
        <v>22</v>
      </c>
      <c r="S4802" s="38">
        <v>80</v>
      </c>
      <c r="T4802" s="36" t="s">
        <v>106</v>
      </c>
      <c r="U4802" s="36" t="s">
        <v>3743</v>
      </c>
    </row>
    <row r="4803" spans="10:21" x14ac:dyDescent="0.25">
      <c r="J4803" s="37">
        <v>43501</v>
      </c>
      <c r="K4803" s="36">
        <f t="shared" si="370"/>
        <v>2019</v>
      </c>
      <c r="L4803" s="36" t="str">
        <f t="shared" si="371"/>
        <v>February</v>
      </c>
      <c r="M4803" s="36">
        <f t="shared" si="372"/>
        <v>6</v>
      </c>
      <c r="N4803" s="36">
        <f t="shared" si="373"/>
        <v>5</v>
      </c>
      <c r="O4803" s="36" t="str">
        <f t="shared" si="374"/>
        <v>20196</v>
      </c>
      <c r="P4803" s="36" t="str">
        <f>CONCATENATE(K4803,MONTH(ExpensesDBTable[[#This Row],[Date]]))</f>
        <v>20192</v>
      </c>
      <c r="Q4803" s="36" t="s">
        <v>319</v>
      </c>
      <c r="R4803" s="36" t="s">
        <v>18</v>
      </c>
      <c r="S4803" s="38">
        <v>2</v>
      </c>
      <c r="T4803" s="36" t="s">
        <v>106</v>
      </c>
      <c r="U4803" s="36" t="s">
        <v>3744</v>
      </c>
    </row>
    <row r="4804" spans="10:21" x14ac:dyDescent="0.25">
      <c r="J4804" s="37">
        <v>43501</v>
      </c>
      <c r="K4804" s="36">
        <f t="shared" si="370"/>
        <v>2019</v>
      </c>
      <c r="L4804" s="36" t="str">
        <f t="shared" si="371"/>
        <v>February</v>
      </c>
      <c r="M4804" s="36">
        <f t="shared" si="372"/>
        <v>6</v>
      </c>
      <c r="N4804" s="36">
        <f t="shared" si="373"/>
        <v>5</v>
      </c>
      <c r="O4804" s="36" t="str">
        <f t="shared" si="374"/>
        <v>20196</v>
      </c>
      <c r="P4804" s="36" t="str">
        <f>CONCATENATE(K4804,MONTH(ExpensesDBTable[[#This Row],[Date]]))</f>
        <v>20192</v>
      </c>
      <c r="Q4804" s="36" t="s">
        <v>3480</v>
      </c>
      <c r="R4804" s="36" t="s">
        <v>27</v>
      </c>
      <c r="S4804" s="38">
        <v>207.5</v>
      </c>
      <c r="T4804" s="36" t="s">
        <v>106</v>
      </c>
      <c r="U4804" s="36" t="s">
        <v>3745</v>
      </c>
    </row>
    <row r="4805" spans="10:21" x14ac:dyDescent="0.25">
      <c r="J4805" s="37">
        <v>43501</v>
      </c>
      <c r="K4805" s="36">
        <f t="shared" si="370"/>
        <v>2019</v>
      </c>
      <c r="L4805" s="36" t="str">
        <f t="shared" si="371"/>
        <v>February</v>
      </c>
      <c r="M4805" s="36">
        <f t="shared" si="372"/>
        <v>6</v>
      </c>
      <c r="N4805" s="36">
        <f t="shared" si="373"/>
        <v>5</v>
      </c>
      <c r="O4805" s="36" t="str">
        <f t="shared" si="374"/>
        <v>20196</v>
      </c>
      <c r="P4805" s="36" t="str">
        <f>CONCATENATE(K4805,MONTH(ExpensesDBTable[[#This Row],[Date]]))</f>
        <v>20192</v>
      </c>
      <c r="Q4805" s="36" t="s">
        <v>2470</v>
      </c>
      <c r="R4805" s="36" t="s">
        <v>17</v>
      </c>
      <c r="S4805" s="38">
        <v>17.98</v>
      </c>
      <c r="T4805" s="36" t="s">
        <v>106</v>
      </c>
      <c r="U4805" s="36" t="s">
        <v>2952</v>
      </c>
    </row>
    <row r="4806" spans="10:21" x14ac:dyDescent="0.25">
      <c r="J4806" s="37">
        <v>43501</v>
      </c>
      <c r="K4806" s="36">
        <f t="shared" si="370"/>
        <v>2019</v>
      </c>
      <c r="L4806" s="36" t="str">
        <f t="shared" si="371"/>
        <v>February</v>
      </c>
      <c r="M4806" s="36">
        <f t="shared" si="372"/>
        <v>6</v>
      </c>
      <c r="N4806" s="36">
        <f t="shared" si="373"/>
        <v>5</v>
      </c>
      <c r="O4806" s="36" t="str">
        <f t="shared" si="374"/>
        <v>20196</v>
      </c>
      <c r="P4806" s="36" t="str">
        <f>CONCATENATE(K4806,MONTH(ExpensesDBTable[[#This Row],[Date]]))</f>
        <v>20192</v>
      </c>
      <c r="Q4806" s="36" t="s">
        <v>108</v>
      </c>
      <c r="R4806" s="36" t="s">
        <v>14</v>
      </c>
      <c r="S4806" s="38">
        <v>5.37</v>
      </c>
      <c r="T4806" s="36" t="s">
        <v>100</v>
      </c>
      <c r="U4806" s="36" t="s">
        <v>313</v>
      </c>
    </row>
    <row r="4807" spans="10:21" x14ac:dyDescent="0.25">
      <c r="J4807" s="37">
        <v>43501</v>
      </c>
      <c r="K4807" s="36">
        <f t="shared" si="370"/>
        <v>2019</v>
      </c>
      <c r="L4807" s="36" t="str">
        <f t="shared" si="371"/>
        <v>February</v>
      </c>
      <c r="M4807" s="36">
        <f t="shared" si="372"/>
        <v>6</v>
      </c>
      <c r="N4807" s="36">
        <f t="shared" si="373"/>
        <v>5</v>
      </c>
      <c r="O4807" s="36" t="str">
        <f t="shared" si="374"/>
        <v>20196</v>
      </c>
      <c r="P4807" s="36" t="str">
        <f>CONCATENATE(K4807,MONTH(ExpensesDBTable[[#This Row],[Date]]))</f>
        <v>20192</v>
      </c>
      <c r="Q4807" s="36" t="s">
        <v>119</v>
      </c>
      <c r="R4807" s="36" t="s">
        <v>14</v>
      </c>
      <c r="S4807" s="38">
        <v>27.46</v>
      </c>
      <c r="T4807" s="36" t="s">
        <v>100</v>
      </c>
      <c r="U4807" s="36" t="s">
        <v>3746</v>
      </c>
    </row>
    <row r="4808" spans="10:21" x14ac:dyDescent="0.25">
      <c r="J4808" s="37">
        <v>43501</v>
      </c>
      <c r="K4808" s="36">
        <f t="shared" si="370"/>
        <v>2019</v>
      </c>
      <c r="L4808" s="36" t="str">
        <f t="shared" si="371"/>
        <v>February</v>
      </c>
      <c r="M4808" s="36">
        <f t="shared" si="372"/>
        <v>6</v>
      </c>
      <c r="N4808" s="36">
        <f t="shared" si="373"/>
        <v>5</v>
      </c>
      <c r="O4808" s="36" t="str">
        <f t="shared" si="374"/>
        <v>20196</v>
      </c>
      <c r="P4808" s="36" t="str">
        <f>CONCATENATE(K4808,MONTH(ExpensesDBTable[[#This Row],[Date]]))</f>
        <v>20192</v>
      </c>
      <c r="Q4808" s="36" t="s">
        <v>182</v>
      </c>
      <c r="R4808" s="36" t="s">
        <v>14</v>
      </c>
      <c r="S4808" s="38">
        <v>5.65</v>
      </c>
      <c r="T4808" s="36" t="s">
        <v>100</v>
      </c>
      <c r="U4808" s="36" t="s">
        <v>3747</v>
      </c>
    </row>
    <row r="4809" spans="10:21" x14ac:dyDescent="0.25">
      <c r="J4809" s="37">
        <v>43501</v>
      </c>
      <c r="K4809" s="36">
        <f t="shared" si="370"/>
        <v>2019</v>
      </c>
      <c r="L4809" s="36" t="str">
        <f t="shared" si="371"/>
        <v>February</v>
      </c>
      <c r="M4809" s="36">
        <f t="shared" si="372"/>
        <v>6</v>
      </c>
      <c r="N4809" s="36">
        <f t="shared" si="373"/>
        <v>5</v>
      </c>
      <c r="O4809" s="36" t="str">
        <f t="shared" si="374"/>
        <v>20196</v>
      </c>
      <c r="P4809" s="36" t="str">
        <f>CONCATENATE(K4809,MONTH(ExpensesDBTable[[#This Row],[Date]]))</f>
        <v>20192</v>
      </c>
      <c r="Q4809" s="36" t="s">
        <v>182</v>
      </c>
      <c r="R4809" s="36" t="s">
        <v>14</v>
      </c>
      <c r="S4809" s="38">
        <v>7.1</v>
      </c>
      <c r="T4809" s="36" t="s">
        <v>100</v>
      </c>
      <c r="U4809" s="36" t="s">
        <v>3748</v>
      </c>
    </row>
    <row r="4810" spans="10:21" x14ac:dyDescent="0.25">
      <c r="J4810" s="37">
        <v>43501</v>
      </c>
      <c r="K4810" s="36">
        <f t="shared" si="370"/>
        <v>2019</v>
      </c>
      <c r="L4810" s="36" t="str">
        <f t="shared" si="371"/>
        <v>February</v>
      </c>
      <c r="M4810" s="36">
        <f t="shared" si="372"/>
        <v>6</v>
      </c>
      <c r="N4810" s="36">
        <f t="shared" si="373"/>
        <v>5</v>
      </c>
      <c r="O4810" s="36" t="str">
        <f t="shared" si="374"/>
        <v>20196</v>
      </c>
      <c r="P4810" s="36" t="str">
        <f>CONCATENATE(K4810,MONTH(ExpensesDBTable[[#This Row],[Date]]))</f>
        <v>20192</v>
      </c>
      <c r="Q4810" s="36" t="s">
        <v>182</v>
      </c>
      <c r="R4810" s="36" t="s">
        <v>14</v>
      </c>
      <c r="S4810" s="38">
        <v>7.7</v>
      </c>
      <c r="T4810" s="36" t="s">
        <v>100</v>
      </c>
      <c r="U4810" s="36" t="s">
        <v>2493</v>
      </c>
    </row>
    <row r="4811" spans="10:21" x14ac:dyDescent="0.25">
      <c r="J4811" s="37">
        <v>43505</v>
      </c>
      <c r="K4811" s="36">
        <f t="shared" ref="K4811:K4874" si="375">YEAR(J4811)</f>
        <v>2019</v>
      </c>
      <c r="L4811" s="36" t="str">
        <f t="shared" ref="L4811:L4874" si="376">TEXT(DATE(1,MONTH(J4811),1),"MMMM")</f>
        <v>February</v>
      </c>
      <c r="M4811" s="36">
        <f t="shared" ref="M4811:M4874" si="377">WEEKNUM(J4811,2)</f>
        <v>6</v>
      </c>
      <c r="N4811" s="36">
        <f t="shared" ref="N4811:N4874" si="378">DAY(J4811)</f>
        <v>9</v>
      </c>
      <c r="O4811" s="36" t="str">
        <f t="shared" ref="O4811:O4874" si="379">CONCATENATE(K4811,M4811)</f>
        <v>20196</v>
      </c>
      <c r="P4811" s="36" t="str">
        <f>CONCATENATE(K4811,MONTH(ExpensesDBTable[[#This Row],[Date]]))</f>
        <v>20192</v>
      </c>
      <c r="Q4811" s="36" t="s">
        <v>182</v>
      </c>
      <c r="R4811" s="36" t="s">
        <v>14</v>
      </c>
      <c r="S4811" s="38">
        <v>7.5</v>
      </c>
      <c r="T4811" s="36" t="s">
        <v>100</v>
      </c>
      <c r="U4811" s="36" t="s">
        <v>1392</v>
      </c>
    </row>
    <row r="4812" spans="10:21" x14ac:dyDescent="0.25">
      <c r="J4812" s="37">
        <v>43505</v>
      </c>
      <c r="K4812" s="36">
        <f t="shared" si="375"/>
        <v>2019</v>
      </c>
      <c r="L4812" s="36" t="str">
        <f t="shared" si="376"/>
        <v>February</v>
      </c>
      <c r="M4812" s="36">
        <f t="shared" si="377"/>
        <v>6</v>
      </c>
      <c r="N4812" s="36">
        <f t="shared" si="378"/>
        <v>9</v>
      </c>
      <c r="O4812" s="36" t="str">
        <f t="shared" si="379"/>
        <v>20196</v>
      </c>
      <c r="P4812" s="36" t="str">
        <f>CONCATENATE(K4812,MONTH(ExpensesDBTable[[#This Row],[Date]]))</f>
        <v>20192</v>
      </c>
      <c r="Q4812" s="36" t="s">
        <v>182</v>
      </c>
      <c r="R4812" s="36" t="s">
        <v>14</v>
      </c>
      <c r="S4812" s="38">
        <v>3.6</v>
      </c>
      <c r="T4812" s="36" t="s">
        <v>100</v>
      </c>
      <c r="U4812" s="36" t="s">
        <v>1392</v>
      </c>
    </row>
    <row r="4813" spans="10:21" x14ac:dyDescent="0.25">
      <c r="J4813" s="37">
        <v>43505</v>
      </c>
      <c r="K4813" s="36">
        <f t="shared" si="375"/>
        <v>2019</v>
      </c>
      <c r="L4813" s="36" t="str">
        <f t="shared" si="376"/>
        <v>February</v>
      </c>
      <c r="M4813" s="36">
        <f t="shared" si="377"/>
        <v>6</v>
      </c>
      <c r="N4813" s="36">
        <f t="shared" si="378"/>
        <v>9</v>
      </c>
      <c r="O4813" s="36" t="str">
        <f t="shared" si="379"/>
        <v>20196</v>
      </c>
      <c r="P4813" s="36" t="str">
        <f>CONCATENATE(K4813,MONTH(ExpensesDBTable[[#This Row],[Date]]))</f>
        <v>20192</v>
      </c>
      <c r="Q4813" s="36" t="s">
        <v>1238</v>
      </c>
      <c r="R4813" s="36" t="s">
        <v>22</v>
      </c>
      <c r="S4813" s="38">
        <v>40.86</v>
      </c>
      <c r="T4813" s="36" t="s">
        <v>106</v>
      </c>
      <c r="U4813" s="36" t="s">
        <v>3472</v>
      </c>
    </row>
    <row r="4814" spans="10:21" x14ac:dyDescent="0.25">
      <c r="J4814" s="37">
        <v>43505</v>
      </c>
      <c r="K4814" s="36">
        <f t="shared" si="375"/>
        <v>2019</v>
      </c>
      <c r="L4814" s="36" t="str">
        <f t="shared" si="376"/>
        <v>February</v>
      </c>
      <c r="M4814" s="36">
        <f t="shared" si="377"/>
        <v>6</v>
      </c>
      <c r="N4814" s="36">
        <f t="shared" si="378"/>
        <v>9</v>
      </c>
      <c r="O4814" s="36" t="str">
        <f t="shared" si="379"/>
        <v>20196</v>
      </c>
      <c r="P4814" s="36" t="str">
        <f>CONCATENATE(K4814,MONTH(ExpensesDBTable[[#This Row],[Date]]))</f>
        <v>20192</v>
      </c>
      <c r="Q4814" s="36" t="s">
        <v>182</v>
      </c>
      <c r="R4814" s="36" t="s">
        <v>11</v>
      </c>
      <c r="S4814" s="38">
        <v>7.1</v>
      </c>
      <c r="T4814" s="36" t="s">
        <v>100</v>
      </c>
      <c r="U4814" s="36" t="s">
        <v>548</v>
      </c>
    </row>
    <row r="4815" spans="10:21" x14ac:dyDescent="0.25">
      <c r="J4815" s="37">
        <v>43505</v>
      </c>
      <c r="K4815" s="36">
        <f t="shared" si="375"/>
        <v>2019</v>
      </c>
      <c r="L4815" s="36" t="str">
        <f t="shared" si="376"/>
        <v>February</v>
      </c>
      <c r="M4815" s="36">
        <f t="shared" si="377"/>
        <v>6</v>
      </c>
      <c r="N4815" s="36">
        <f t="shared" si="378"/>
        <v>9</v>
      </c>
      <c r="O4815" s="36" t="str">
        <f t="shared" si="379"/>
        <v>20196</v>
      </c>
      <c r="P4815" s="36" t="str">
        <f>CONCATENATE(K4815,MONTH(ExpensesDBTable[[#This Row],[Date]]))</f>
        <v>20192</v>
      </c>
      <c r="Q4815" s="36" t="s">
        <v>182</v>
      </c>
      <c r="R4815" s="36" t="s">
        <v>14</v>
      </c>
      <c r="S4815" s="38">
        <v>22</v>
      </c>
      <c r="T4815" s="36" t="s">
        <v>100</v>
      </c>
      <c r="U4815" s="36" t="s">
        <v>1555</v>
      </c>
    </row>
    <row r="4816" spans="10:21" x14ac:dyDescent="0.25">
      <c r="J4816" s="37">
        <v>43505</v>
      </c>
      <c r="K4816" s="36">
        <f t="shared" si="375"/>
        <v>2019</v>
      </c>
      <c r="L4816" s="36" t="str">
        <f t="shared" si="376"/>
        <v>February</v>
      </c>
      <c r="M4816" s="36">
        <f t="shared" si="377"/>
        <v>6</v>
      </c>
      <c r="N4816" s="36">
        <f t="shared" si="378"/>
        <v>9</v>
      </c>
      <c r="O4816" s="36" t="str">
        <f t="shared" si="379"/>
        <v>20196</v>
      </c>
      <c r="P4816" s="36" t="str">
        <f>CONCATENATE(K4816,MONTH(ExpensesDBTable[[#This Row],[Date]]))</f>
        <v>20192</v>
      </c>
      <c r="Q4816" s="36" t="s">
        <v>182</v>
      </c>
      <c r="R4816" s="36" t="s">
        <v>14</v>
      </c>
      <c r="S4816" s="38">
        <v>5</v>
      </c>
      <c r="T4816" s="36" t="s">
        <v>100</v>
      </c>
      <c r="U4816" s="36" t="s">
        <v>3749</v>
      </c>
    </row>
    <row r="4817" spans="10:21" x14ac:dyDescent="0.25">
      <c r="J4817" s="37">
        <v>43505</v>
      </c>
      <c r="K4817" s="36">
        <f t="shared" si="375"/>
        <v>2019</v>
      </c>
      <c r="L4817" s="36" t="str">
        <f t="shared" si="376"/>
        <v>February</v>
      </c>
      <c r="M4817" s="36">
        <f t="shared" si="377"/>
        <v>6</v>
      </c>
      <c r="N4817" s="36">
        <f t="shared" si="378"/>
        <v>9</v>
      </c>
      <c r="O4817" s="36" t="str">
        <f t="shared" si="379"/>
        <v>20196</v>
      </c>
      <c r="P4817" s="36" t="str">
        <f>CONCATENATE(K4817,MONTH(ExpensesDBTable[[#This Row],[Date]]))</f>
        <v>20192</v>
      </c>
      <c r="Q4817" s="36" t="s">
        <v>182</v>
      </c>
      <c r="R4817" s="36" t="s">
        <v>17</v>
      </c>
      <c r="S4817" s="38">
        <v>162</v>
      </c>
      <c r="T4817" s="36" t="s">
        <v>106</v>
      </c>
      <c r="U4817" s="36" t="s">
        <v>3750</v>
      </c>
    </row>
    <row r="4818" spans="10:21" x14ac:dyDescent="0.25">
      <c r="J4818" s="37">
        <v>43505</v>
      </c>
      <c r="K4818" s="36">
        <f t="shared" si="375"/>
        <v>2019</v>
      </c>
      <c r="L4818" s="36" t="str">
        <f t="shared" si="376"/>
        <v>February</v>
      </c>
      <c r="M4818" s="36">
        <f t="shared" si="377"/>
        <v>6</v>
      </c>
      <c r="N4818" s="36">
        <f t="shared" si="378"/>
        <v>9</v>
      </c>
      <c r="O4818" s="36" t="str">
        <f t="shared" si="379"/>
        <v>20196</v>
      </c>
      <c r="P4818" s="36" t="str">
        <f>CONCATENATE(K4818,MONTH(ExpensesDBTable[[#This Row],[Date]]))</f>
        <v>20192</v>
      </c>
      <c r="Q4818" s="36" t="s">
        <v>145</v>
      </c>
      <c r="R4818" s="36" t="s">
        <v>23</v>
      </c>
      <c r="S4818" s="38">
        <v>93.5</v>
      </c>
      <c r="T4818" s="36" t="s">
        <v>106</v>
      </c>
      <c r="U4818" s="36" t="s">
        <v>1537</v>
      </c>
    </row>
    <row r="4819" spans="10:21" x14ac:dyDescent="0.25">
      <c r="J4819" s="37">
        <v>43505</v>
      </c>
      <c r="K4819" s="36">
        <f t="shared" si="375"/>
        <v>2019</v>
      </c>
      <c r="L4819" s="36" t="str">
        <f t="shared" si="376"/>
        <v>February</v>
      </c>
      <c r="M4819" s="36">
        <f t="shared" si="377"/>
        <v>6</v>
      </c>
      <c r="N4819" s="36">
        <f t="shared" si="378"/>
        <v>9</v>
      </c>
      <c r="O4819" s="36" t="str">
        <f t="shared" si="379"/>
        <v>20196</v>
      </c>
      <c r="P4819" s="36" t="str">
        <f>CONCATENATE(K4819,MONTH(ExpensesDBTable[[#This Row],[Date]]))</f>
        <v>20192</v>
      </c>
      <c r="Q4819" s="36" t="s">
        <v>128</v>
      </c>
      <c r="R4819" s="36" t="s">
        <v>22</v>
      </c>
      <c r="S4819" s="38">
        <v>20</v>
      </c>
      <c r="T4819" s="36" t="s">
        <v>106</v>
      </c>
      <c r="U4819" s="36" t="s">
        <v>3751</v>
      </c>
    </row>
    <row r="4820" spans="10:21" x14ac:dyDescent="0.25">
      <c r="J4820" s="37">
        <v>43505</v>
      </c>
      <c r="K4820" s="36">
        <f t="shared" si="375"/>
        <v>2019</v>
      </c>
      <c r="L4820" s="36" t="str">
        <f t="shared" si="376"/>
        <v>February</v>
      </c>
      <c r="M4820" s="36">
        <f t="shared" si="377"/>
        <v>6</v>
      </c>
      <c r="N4820" s="36">
        <f t="shared" si="378"/>
        <v>9</v>
      </c>
      <c r="O4820" s="36" t="str">
        <f t="shared" si="379"/>
        <v>20196</v>
      </c>
      <c r="P4820" s="36" t="str">
        <f>CONCATENATE(K4820,MONTH(ExpensesDBTable[[#This Row],[Date]]))</f>
        <v>20192</v>
      </c>
      <c r="Q4820" s="36" t="s">
        <v>182</v>
      </c>
      <c r="R4820" s="36" t="s">
        <v>14</v>
      </c>
      <c r="S4820" s="38">
        <v>15.33</v>
      </c>
      <c r="T4820" s="36" t="s">
        <v>100</v>
      </c>
      <c r="U4820" s="36" t="s">
        <v>1367</v>
      </c>
    </row>
    <row r="4821" spans="10:21" x14ac:dyDescent="0.25">
      <c r="J4821" s="37">
        <v>43505</v>
      </c>
      <c r="K4821" s="36">
        <f t="shared" si="375"/>
        <v>2019</v>
      </c>
      <c r="L4821" s="36" t="str">
        <f t="shared" si="376"/>
        <v>February</v>
      </c>
      <c r="M4821" s="36">
        <f t="shared" si="377"/>
        <v>6</v>
      </c>
      <c r="N4821" s="36">
        <f t="shared" si="378"/>
        <v>9</v>
      </c>
      <c r="O4821" s="36" t="str">
        <f t="shared" si="379"/>
        <v>20196</v>
      </c>
      <c r="P4821" s="36" t="str">
        <f>CONCATENATE(K4821,MONTH(ExpensesDBTable[[#This Row],[Date]]))</f>
        <v>20192</v>
      </c>
      <c r="Q4821" s="36" t="s">
        <v>108</v>
      </c>
      <c r="R4821" s="36" t="s">
        <v>14</v>
      </c>
      <c r="S4821" s="38">
        <v>9.1999999999999993</v>
      </c>
      <c r="T4821" s="36" t="s">
        <v>100</v>
      </c>
      <c r="U4821" s="36" t="s">
        <v>3752</v>
      </c>
    </row>
    <row r="4822" spans="10:21" x14ac:dyDescent="0.25">
      <c r="J4822" s="37">
        <v>43505</v>
      </c>
      <c r="K4822" s="36">
        <f t="shared" si="375"/>
        <v>2019</v>
      </c>
      <c r="L4822" s="36" t="str">
        <f t="shared" si="376"/>
        <v>February</v>
      </c>
      <c r="M4822" s="36">
        <f t="shared" si="377"/>
        <v>6</v>
      </c>
      <c r="N4822" s="36">
        <f t="shared" si="378"/>
        <v>9</v>
      </c>
      <c r="O4822" s="36" t="str">
        <f t="shared" si="379"/>
        <v>20196</v>
      </c>
      <c r="P4822" s="36" t="str">
        <f>CONCATENATE(K4822,MONTH(ExpensesDBTable[[#This Row],[Date]]))</f>
        <v>20192</v>
      </c>
      <c r="Q4822" s="36" t="s">
        <v>182</v>
      </c>
      <c r="R4822" s="36" t="s">
        <v>14</v>
      </c>
      <c r="S4822" s="38">
        <v>4.49</v>
      </c>
      <c r="T4822" s="36" t="s">
        <v>100</v>
      </c>
      <c r="U4822" s="36" t="s">
        <v>2708</v>
      </c>
    </row>
    <row r="4823" spans="10:21" x14ac:dyDescent="0.25">
      <c r="J4823" s="37">
        <v>43505</v>
      </c>
      <c r="K4823" s="36">
        <f t="shared" si="375"/>
        <v>2019</v>
      </c>
      <c r="L4823" s="36" t="str">
        <f t="shared" si="376"/>
        <v>February</v>
      </c>
      <c r="M4823" s="36">
        <f t="shared" si="377"/>
        <v>6</v>
      </c>
      <c r="N4823" s="36">
        <f t="shared" si="378"/>
        <v>9</v>
      </c>
      <c r="O4823" s="36" t="str">
        <f t="shared" si="379"/>
        <v>20196</v>
      </c>
      <c r="P4823" s="36" t="str">
        <f>CONCATENATE(K4823,MONTH(ExpensesDBTable[[#This Row],[Date]]))</f>
        <v>20192</v>
      </c>
      <c r="Q4823" s="36" t="s">
        <v>119</v>
      </c>
      <c r="R4823" s="36" t="s">
        <v>14</v>
      </c>
      <c r="S4823" s="38">
        <v>2.86</v>
      </c>
      <c r="T4823" s="36" t="s">
        <v>100</v>
      </c>
      <c r="U4823" s="36" t="s">
        <v>1367</v>
      </c>
    </row>
    <row r="4824" spans="10:21" x14ac:dyDescent="0.25">
      <c r="J4824" s="37">
        <v>43505</v>
      </c>
      <c r="K4824" s="36">
        <f t="shared" si="375"/>
        <v>2019</v>
      </c>
      <c r="L4824" s="36" t="str">
        <f t="shared" si="376"/>
        <v>February</v>
      </c>
      <c r="M4824" s="36">
        <f t="shared" si="377"/>
        <v>6</v>
      </c>
      <c r="N4824" s="36">
        <f t="shared" si="378"/>
        <v>9</v>
      </c>
      <c r="O4824" s="36" t="str">
        <f t="shared" si="379"/>
        <v>20196</v>
      </c>
      <c r="P4824" s="36" t="str">
        <f>CONCATENATE(K4824,MONTH(ExpensesDBTable[[#This Row],[Date]]))</f>
        <v>20192</v>
      </c>
      <c r="Q4824" s="36" t="s">
        <v>620</v>
      </c>
      <c r="R4824" s="36" t="s">
        <v>26</v>
      </c>
      <c r="S4824" s="38">
        <v>15</v>
      </c>
      <c r="T4824" s="36" t="s">
        <v>106</v>
      </c>
      <c r="U4824" s="36" t="s">
        <v>3753</v>
      </c>
    </row>
    <row r="4825" spans="10:21" x14ac:dyDescent="0.25">
      <c r="J4825" s="37">
        <v>43505</v>
      </c>
      <c r="K4825" s="36">
        <f t="shared" si="375"/>
        <v>2019</v>
      </c>
      <c r="L4825" s="36" t="str">
        <f t="shared" si="376"/>
        <v>February</v>
      </c>
      <c r="M4825" s="36">
        <f t="shared" si="377"/>
        <v>6</v>
      </c>
      <c r="N4825" s="36">
        <f t="shared" si="378"/>
        <v>9</v>
      </c>
      <c r="O4825" s="36" t="str">
        <f t="shared" si="379"/>
        <v>20196</v>
      </c>
      <c r="P4825" s="36" t="str">
        <f>CONCATENATE(K4825,MONTH(ExpensesDBTable[[#This Row],[Date]]))</f>
        <v>20192</v>
      </c>
      <c r="Q4825" s="36" t="s">
        <v>3754</v>
      </c>
      <c r="R4825" s="36" t="s">
        <v>22</v>
      </c>
      <c r="S4825" s="38">
        <v>1786.53</v>
      </c>
      <c r="T4825" s="36" t="s">
        <v>106</v>
      </c>
      <c r="U4825" s="36" t="s">
        <v>3755</v>
      </c>
    </row>
    <row r="4826" spans="10:21" x14ac:dyDescent="0.25">
      <c r="J4826" s="37">
        <v>43505</v>
      </c>
      <c r="K4826" s="36">
        <f t="shared" si="375"/>
        <v>2019</v>
      </c>
      <c r="L4826" s="36" t="str">
        <f t="shared" si="376"/>
        <v>February</v>
      </c>
      <c r="M4826" s="36">
        <f t="shared" si="377"/>
        <v>6</v>
      </c>
      <c r="N4826" s="36">
        <f t="shared" si="378"/>
        <v>9</v>
      </c>
      <c r="O4826" s="36" t="str">
        <f t="shared" si="379"/>
        <v>20196</v>
      </c>
      <c r="P4826" s="36" t="str">
        <f>CONCATENATE(K4826,MONTH(ExpensesDBTable[[#This Row],[Date]]))</f>
        <v>20192</v>
      </c>
      <c r="Q4826" s="36" t="s">
        <v>182</v>
      </c>
      <c r="R4826" s="36" t="s">
        <v>14</v>
      </c>
      <c r="S4826" s="38">
        <v>2.5</v>
      </c>
      <c r="T4826" s="36" t="s">
        <v>100</v>
      </c>
      <c r="U4826" s="36" t="s">
        <v>287</v>
      </c>
    </row>
    <row r="4827" spans="10:21" x14ac:dyDescent="0.25">
      <c r="J4827" s="37">
        <v>43505</v>
      </c>
      <c r="K4827" s="36">
        <f t="shared" si="375"/>
        <v>2019</v>
      </c>
      <c r="L4827" s="36" t="str">
        <f t="shared" si="376"/>
        <v>February</v>
      </c>
      <c r="M4827" s="36">
        <f t="shared" si="377"/>
        <v>6</v>
      </c>
      <c r="N4827" s="36">
        <f t="shared" si="378"/>
        <v>9</v>
      </c>
      <c r="O4827" s="36" t="str">
        <f t="shared" si="379"/>
        <v>20196</v>
      </c>
      <c r="P4827" s="36" t="str">
        <f>CONCATENATE(K4827,MONTH(ExpensesDBTable[[#This Row],[Date]]))</f>
        <v>20192</v>
      </c>
      <c r="Q4827" s="36" t="s">
        <v>182</v>
      </c>
      <c r="R4827" s="36" t="s">
        <v>11</v>
      </c>
      <c r="S4827" s="38">
        <v>19.5</v>
      </c>
      <c r="T4827" s="36" t="s">
        <v>100</v>
      </c>
      <c r="U4827" s="36" t="s">
        <v>3756</v>
      </c>
    </row>
    <row r="4828" spans="10:21" x14ac:dyDescent="0.25">
      <c r="J4828" s="37">
        <v>43505</v>
      </c>
      <c r="K4828" s="36">
        <f t="shared" si="375"/>
        <v>2019</v>
      </c>
      <c r="L4828" s="36" t="str">
        <f t="shared" si="376"/>
        <v>February</v>
      </c>
      <c r="M4828" s="36">
        <f t="shared" si="377"/>
        <v>6</v>
      </c>
      <c r="N4828" s="36">
        <f t="shared" si="378"/>
        <v>9</v>
      </c>
      <c r="O4828" s="36" t="str">
        <f t="shared" si="379"/>
        <v>20196</v>
      </c>
      <c r="P4828" s="36" t="str">
        <f>CONCATENATE(K4828,MONTH(ExpensesDBTable[[#This Row],[Date]]))</f>
        <v>20192</v>
      </c>
      <c r="Q4828" s="36" t="s">
        <v>119</v>
      </c>
      <c r="R4828" s="36" t="s">
        <v>14</v>
      </c>
      <c r="S4828" s="38">
        <v>7.5</v>
      </c>
      <c r="T4828" s="36" t="s">
        <v>100</v>
      </c>
      <c r="U4828" s="36" t="s">
        <v>1367</v>
      </c>
    </row>
    <row r="4829" spans="10:21" x14ac:dyDescent="0.25">
      <c r="J4829" s="37">
        <v>43505</v>
      </c>
      <c r="K4829" s="36">
        <f t="shared" si="375"/>
        <v>2019</v>
      </c>
      <c r="L4829" s="36" t="str">
        <f t="shared" si="376"/>
        <v>February</v>
      </c>
      <c r="M4829" s="36">
        <f t="shared" si="377"/>
        <v>6</v>
      </c>
      <c r="N4829" s="36">
        <f t="shared" si="378"/>
        <v>9</v>
      </c>
      <c r="O4829" s="36" t="str">
        <f t="shared" si="379"/>
        <v>20196</v>
      </c>
      <c r="P4829" s="36" t="str">
        <f>CONCATENATE(K4829,MONTH(ExpensesDBTable[[#This Row],[Date]]))</f>
        <v>20192</v>
      </c>
      <c r="Q4829" s="36" t="s">
        <v>169</v>
      </c>
      <c r="R4829" s="36" t="s">
        <v>14</v>
      </c>
      <c r="S4829" s="38">
        <v>6</v>
      </c>
      <c r="T4829" s="36" t="s">
        <v>100</v>
      </c>
      <c r="U4829" s="36" t="s">
        <v>3028</v>
      </c>
    </row>
    <row r="4830" spans="10:21" x14ac:dyDescent="0.25">
      <c r="J4830" s="37">
        <v>43505</v>
      </c>
      <c r="K4830" s="36">
        <f t="shared" si="375"/>
        <v>2019</v>
      </c>
      <c r="L4830" s="36" t="str">
        <f t="shared" si="376"/>
        <v>February</v>
      </c>
      <c r="M4830" s="36">
        <f t="shared" si="377"/>
        <v>6</v>
      </c>
      <c r="N4830" s="36">
        <f t="shared" si="378"/>
        <v>9</v>
      </c>
      <c r="O4830" s="36" t="str">
        <f t="shared" si="379"/>
        <v>20196</v>
      </c>
      <c r="P4830" s="36" t="str">
        <f>CONCATENATE(K4830,MONTH(ExpensesDBTable[[#This Row],[Date]]))</f>
        <v>20192</v>
      </c>
      <c r="Q4830" s="36" t="s">
        <v>182</v>
      </c>
      <c r="R4830" s="36" t="s">
        <v>11</v>
      </c>
      <c r="S4830" s="38">
        <v>13</v>
      </c>
      <c r="T4830" s="36" t="s">
        <v>106</v>
      </c>
      <c r="U4830" s="36" t="s">
        <v>1121</v>
      </c>
    </row>
    <row r="4831" spans="10:21" x14ac:dyDescent="0.25">
      <c r="J4831" s="37">
        <v>43506</v>
      </c>
      <c r="K4831" s="36">
        <f t="shared" si="375"/>
        <v>2019</v>
      </c>
      <c r="L4831" s="36" t="str">
        <f t="shared" si="376"/>
        <v>February</v>
      </c>
      <c r="M4831" s="36">
        <f t="shared" si="377"/>
        <v>6</v>
      </c>
      <c r="N4831" s="36">
        <f t="shared" si="378"/>
        <v>10</v>
      </c>
      <c r="O4831" s="36" t="str">
        <f t="shared" si="379"/>
        <v>20196</v>
      </c>
      <c r="P4831" s="36" t="str">
        <f>CONCATENATE(K4831,MONTH(ExpensesDBTable[[#This Row],[Date]]))</f>
        <v>20192</v>
      </c>
      <c r="Q4831" s="36" t="s">
        <v>3472</v>
      </c>
      <c r="R4831" s="36" t="s">
        <v>14</v>
      </c>
      <c r="S4831" s="38">
        <v>4.9800000000000004</v>
      </c>
      <c r="T4831" s="36" t="s">
        <v>100</v>
      </c>
      <c r="U4831" s="36" t="s">
        <v>3757</v>
      </c>
    </row>
    <row r="4832" spans="10:21" x14ac:dyDescent="0.25">
      <c r="J4832" s="37">
        <v>43506</v>
      </c>
      <c r="K4832" s="36">
        <f t="shared" si="375"/>
        <v>2019</v>
      </c>
      <c r="L4832" s="36" t="str">
        <f t="shared" si="376"/>
        <v>February</v>
      </c>
      <c r="M4832" s="36">
        <f t="shared" si="377"/>
        <v>6</v>
      </c>
      <c r="N4832" s="36">
        <f t="shared" si="378"/>
        <v>10</v>
      </c>
      <c r="O4832" s="36" t="str">
        <f t="shared" si="379"/>
        <v>20196</v>
      </c>
      <c r="P4832" s="36" t="str">
        <f>CONCATENATE(K4832,MONTH(ExpensesDBTable[[#This Row],[Date]]))</f>
        <v>20192</v>
      </c>
      <c r="Q4832" s="36" t="s">
        <v>182</v>
      </c>
      <c r="R4832" s="36" t="s">
        <v>14</v>
      </c>
      <c r="S4832" s="38">
        <v>4.8</v>
      </c>
      <c r="T4832" s="36" t="s">
        <v>100</v>
      </c>
      <c r="U4832" s="36" t="s">
        <v>357</v>
      </c>
    </row>
    <row r="4833" spans="10:21" x14ac:dyDescent="0.25">
      <c r="J4833" s="37">
        <v>43506</v>
      </c>
      <c r="K4833" s="36">
        <f t="shared" si="375"/>
        <v>2019</v>
      </c>
      <c r="L4833" s="36" t="str">
        <f t="shared" si="376"/>
        <v>February</v>
      </c>
      <c r="M4833" s="36">
        <f t="shared" si="377"/>
        <v>6</v>
      </c>
      <c r="N4833" s="36">
        <f t="shared" si="378"/>
        <v>10</v>
      </c>
      <c r="O4833" s="36" t="str">
        <f t="shared" si="379"/>
        <v>20196</v>
      </c>
      <c r="P4833" s="36" t="str">
        <f>CONCATENATE(K4833,MONTH(ExpensesDBTable[[#This Row],[Date]]))</f>
        <v>20192</v>
      </c>
      <c r="Q4833" s="36" t="s">
        <v>182</v>
      </c>
      <c r="R4833" s="36" t="s">
        <v>14</v>
      </c>
      <c r="S4833" s="38">
        <v>14.3</v>
      </c>
      <c r="T4833" s="36" t="s">
        <v>100</v>
      </c>
      <c r="U4833" s="36" t="s">
        <v>2250</v>
      </c>
    </row>
    <row r="4834" spans="10:21" x14ac:dyDescent="0.25">
      <c r="J4834" s="37">
        <v>43506</v>
      </c>
      <c r="K4834" s="36">
        <f t="shared" si="375"/>
        <v>2019</v>
      </c>
      <c r="L4834" s="36" t="str">
        <f t="shared" si="376"/>
        <v>February</v>
      </c>
      <c r="M4834" s="36">
        <f t="shared" si="377"/>
        <v>6</v>
      </c>
      <c r="N4834" s="36">
        <f t="shared" si="378"/>
        <v>10</v>
      </c>
      <c r="O4834" s="36" t="str">
        <f t="shared" si="379"/>
        <v>20196</v>
      </c>
      <c r="P4834" s="36" t="str">
        <f>CONCATENATE(K4834,MONTH(ExpensesDBTable[[#This Row],[Date]]))</f>
        <v>20192</v>
      </c>
      <c r="Q4834" s="36" t="s">
        <v>182</v>
      </c>
      <c r="R4834" s="36" t="s">
        <v>14</v>
      </c>
      <c r="S4834" s="38">
        <v>4.5</v>
      </c>
      <c r="T4834" s="36" t="s">
        <v>100</v>
      </c>
      <c r="U4834" s="36" t="s">
        <v>1392</v>
      </c>
    </row>
    <row r="4835" spans="10:21" x14ac:dyDescent="0.25">
      <c r="J4835" s="37">
        <v>43506</v>
      </c>
      <c r="K4835" s="36">
        <f t="shared" si="375"/>
        <v>2019</v>
      </c>
      <c r="L4835" s="36" t="str">
        <f t="shared" si="376"/>
        <v>February</v>
      </c>
      <c r="M4835" s="36">
        <f t="shared" si="377"/>
        <v>6</v>
      </c>
      <c r="N4835" s="36">
        <f t="shared" si="378"/>
        <v>10</v>
      </c>
      <c r="O4835" s="36" t="str">
        <f t="shared" si="379"/>
        <v>20196</v>
      </c>
      <c r="P4835" s="36" t="str">
        <f>CONCATENATE(K4835,MONTH(ExpensesDBTable[[#This Row],[Date]]))</f>
        <v>20192</v>
      </c>
      <c r="Q4835" s="36" t="s">
        <v>182</v>
      </c>
      <c r="R4835" s="36" t="s">
        <v>18</v>
      </c>
      <c r="S4835" s="38">
        <v>20</v>
      </c>
      <c r="T4835" s="36" t="s">
        <v>106</v>
      </c>
      <c r="U4835" s="36" t="s">
        <v>3758</v>
      </c>
    </row>
    <row r="4836" spans="10:21" x14ac:dyDescent="0.25">
      <c r="J4836" s="37">
        <v>43506</v>
      </c>
      <c r="K4836" s="36">
        <f t="shared" si="375"/>
        <v>2019</v>
      </c>
      <c r="L4836" s="36" t="str">
        <f t="shared" si="376"/>
        <v>February</v>
      </c>
      <c r="M4836" s="36">
        <f t="shared" si="377"/>
        <v>6</v>
      </c>
      <c r="N4836" s="36">
        <f t="shared" si="378"/>
        <v>10</v>
      </c>
      <c r="O4836" s="36" t="str">
        <f t="shared" si="379"/>
        <v>20196</v>
      </c>
      <c r="P4836" s="36" t="str">
        <f>CONCATENATE(K4836,MONTH(ExpensesDBTable[[#This Row],[Date]]))</f>
        <v>20192</v>
      </c>
      <c r="Q4836" s="36" t="s">
        <v>182</v>
      </c>
      <c r="R4836" s="36" t="s">
        <v>13</v>
      </c>
      <c r="S4836" s="38">
        <v>69.27</v>
      </c>
      <c r="T4836" t="s">
        <v>106</v>
      </c>
      <c r="U4836" s="36" t="s">
        <v>3759</v>
      </c>
    </row>
    <row r="4837" spans="10:21" x14ac:dyDescent="0.25">
      <c r="J4837" s="37">
        <v>43506</v>
      </c>
      <c r="K4837" s="36">
        <f t="shared" si="375"/>
        <v>2019</v>
      </c>
      <c r="L4837" s="36" t="str">
        <f t="shared" si="376"/>
        <v>February</v>
      </c>
      <c r="M4837" s="36">
        <f t="shared" si="377"/>
        <v>6</v>
      </c>
      <c r="N4837" s="36">
        <f t="shared" si="378"/>
        <v>10</v>
      </c>
      <c r="O4837" s="36" t="str">
        <f t="shared" si="379"/>
        <v>20196</v>
      </c>
      <c r="P4837" s="36" t="str">
        <f>CONCATENATE(K4837,MONTH(ExpensesDBTable[[#This Row],[Date]]))</f>
        <v>20192</v>
      </c>
      <c r="Q4837" s="36" t="s">
        <v>108</v>
      </c>
      <c r="R4837" s="36" t="s">
        <v>14</v>
      </c>
      <c r="S4837" s="38">
        <v>43.62</v>
      </c>
      <c r="T4837" s="36" t="s">
        <v>100</v>
      </c>
      <c r="U4837" s="36" t="s">
        <v>3760</v>
      </c>
    </row>
    <row r="4838" spans="10:21" x14ac:dyDescent="0.25">
      <c r="J4838" s="37">
        <v>43506</v>
      </c>
      <c r="K4838" s="36">
        <f t="shared" si="375"/>
        <v>2019</v>
      </c>
      <c r="L4838" s="36" t="str">
        <f t="shared" si="376"/>
        <v>February</v>
      </c>
      <c r="M4838" s="36">
        <f t="shared" si="377"/>
        <v>6</v>
      </c>
      <c r="N4838" s="36">
        <f t="shared" si="378"/>
        <v>10</v>
      </c>
      <c r="O4838" s="36" t="str">
        <f t="shared" si="379"/>
        <v>20196</v>
      </c>
      <c r="P4838" s="36" t="str">
        <f>CONCATENATE(K4838,MONTH(ExpensesDBTable[[#This Row],[Date]]))</f>
        <v>20192</v>
      </c>
      <c r="Q4838" s="36" t="s">
        <v>182</v>
      </c>
      <c r="R4838" s="36" t="s">
        <v>13</v>
      </c>
      <c r="S4838" s="38">
        <v>12</v>
      </c>
      <c r="T4838" s="36" t="s">
        <v>106</v>
      </c>
      <c r="U4838" s="36" t="s">
        <v>3761</v>
      </c>
    </row>
    <row r="4839" spans="10:21" x14ac:dyDescent="0.25">
      <c r="J4839" s="37">
        <v>43506</v>
      </c>
      <c r="K4839" s="36">
        <f t="shared" si="375"/>
        <v>2019</v>
      </c>
      <c r="L4839" s="36" t="str">
        <f t="shared" si="376"/>
        <v>February</v>
      </c>
      <c r="M4839" s="36">
        <f t="shared" si="377"/>
        <v>6</v>
      </c>
      <c r="N4839" s="36">
        <f t="shared" si="378"/>
        <v>10</v>
      </c>
      <c r="O4839" s="36" t="str">
        <f t="shared" si="379"/>
        <v>20196</v>
      </c>
      <c r="P4839" s="36" t="str">
        <f>CONCATENATE(K4839,MONTH(ExpensesDBTable[[#This Row],[Date]]))</f>
        <v>20192</v>
      </c>
      <c r="Q4839" s="36" t="s">
        <v>130</v>
      </c>
      <c r="R4839" s="36" t="s">
        <v>14</v>
      </c>
      <c r="S4839" s="38">
        <v>17</v>
      </c>
      <c r="T4839" s="36" t="s">
        <v>100</v>
      </c>
      <c r="U4839" s="36" t="s">
        <v>3762</v>
      </c>
    </row>
    <row r="4840" spans="10:21" x14ac:dyDescent="0.25">
      <c r="J4840" s="37">
        <v>43507</v>
      </c>
      <c r="K4840" s="36">
        <f t="shared" si="375"/>
        <v>2019</v>
      </c>
      <c r="L4840" s="36" t="str">
        <f t="shared" si="376"/>
        <v>February</v>
      </c>
      <c r="M4840" s="36">
        <f t="shared" si="377"/>
        <v>7</v>
      </c>
      <c r="N4840" s="36">
        <f t="shared" si="378"/>
        <v>11</v>
      </c>
      <c r="O4840" s="36" t="str">
        <f t="shared" si="379"/>
        <v>20197</v>
      </c>
      <c r="P4840" s="36" t="str">
        <f>CONCATENATE(K4840,MONTH(ExpensesDBTable[[#This Row],[Date]]))</f>
        <v>20192</v>
      </c>
      <c r="Q4840" s="36" t="s">
        <v>108</v>
      </c>
      <c r="R4840" s="36" t="s">
        <v>14</v>
      </c>
      <c r="S4840" s="38">
        <v>7.3</v>
      </c>
      <c r="T4840" s="36" t="s">
        <v>100</v>
      </c>
      <c r="U4840" s="36" t="s">
        <v>3763</v>
      </c>
    </row>
    <row r="4841" spans="10:21" x14ac:dyDescent="0.25">
      <c r="J4841" s="37">
        <v>43508</v>
      </c>
      <c r="K4841" s="36">
        <f t="shared" si="375"/>
        <v>2019</v>
      </c>
      <c r="L4841" s="36" t="str">
        <f t="shared" si="376"/>
        <v>February</v>
      </c>
      <c r="M4841" s="36">
        <f t="shared" si="377"/>
        <v>7</v>
      </c>
      <c r="N4841" s="36">
        <f t="shared" si="378"/>
        <v>12</v>
      </c>
      <c r="O4841" s="36" t="str">
        <f t="shared" si="379"/>
        <v>20197</v>
      </c>
      <c r="P4841" s="36" t="str">
        <f>CONCATENATE(K4841,MONTH(ExpensesDBTable[[#This Row],[Date]]))</f>
        <v>20192</v>
      </c>
      <c r="Q4841" s="36" t="s">
        <v>182</v>
      </c>
      <c r="R4841" s="36" t="s">
        <v>14</v>
      </c>
      <c r="S4841" s="38">
        <v>3</v>
      </c>
      <c r="T4841" s="36" t="s">
        <v>100</v>
      </c>
      <c r="U4841" s="36" t="s">
        <v>287</v>
      </c>
    </row>
    <row r="4842" spans="10:21" x14ac:dyDescent="0.25">
      <c r="J4842" s="37">
        <v>43508</v>
      </c>
      <c r="K4842" s="36">
        <f t="shared" si="375"/>
        <v>2019</v>
      </c>
      <c r="L4842" s="36" t="str">
        <f t="shared" si="376"/>
        <v>February</v>
      </c>
      <c r="M4842" s="36">
        <f t="shared" si="377"/>
        <v>7</v>
      </c>
      <c r="N4842" s="36">
        <f t="shared" si="378"/>
        <v>12</v>
      </c>
      <c r="O4842" s="36" t="str">
        <f t="shared" si="379"/>
        <v>20197</v>
      </c>
      <c r="P4842" s="36" t="str">
        <f>CONCATENATE(K4842,MONTH(ExpensesDBTable[[#This Row],[Date]]))</f>
        <v>20192</v>
      </c>
      <c r="Q4842" s="36" t="s">
        <v>2470</v>
      </c>
      <c r="R4842" s="36" t="s">
        <v>17</v>
      </c>
      <c r="S4842" s="38">
        <v>12.98</v>
      </c>
      <c r="T4842" s="36" t="s">
        <v>106</v>
      </c>
      <c r="U4842" s="36" t="s">
        <v>3764</v>
      </c>
    </row>
    <row r="4843" spans="10:21" x14ac:dyDescent="0.25">
      <c r="J4843" s="37">
        <v>43508</v>
      </c>
      <c r="K4843" s="36">
        <f t="shared" si="375"/>
        <v>2019</v>
      </c>
      <c r="L4843" s="36" t="str">
        <f t="shared" si="376"/>
        <v>February</v>
      </c>
      <c r="M4843" s="36">
        <f t="shared" si="377"/>
        <v>7</v>
      </c>
      <c r="N4843" s="36">
        <f t="shared" si="378"/>
        <v>12</v>
      </c>
      <c r="O4843" s="36" t="str">
        <f t="shared" si="379"/>
        <v>20197</v>
      </c>
      <c r="P4843" s="36" t="str">
        <f>CONCATENATE(K4843,MONTH(ExpensesDBTable[[#This Row],[Date]]))</f>
        <v>20192</v>
      </c>
      <c r="Q4843" s="36" t="s">
        <v>1051</v>
      </c>
      <c r="R4843" s="36" t="s">
        <v>14</v>
      </c>
      <c r="S4843" s="38">
        <v>21.16</v>
      </c>
      <c r="T4843" s="36" t="s">
        <v>100</v>
      </c>
      <c r="U4843" s="36" t="s">
        <v>3765</v>
      </c>
    </row>
    <row r="4844" spans="10:21" x14ac:dyDescent="0.25">
      <c r="J4844" s="37">
        <v>43508</v>
      </c>
      <c r="K4844" s="36">
        <f t="shared" si="375"/>
        <v>2019</v>
      </c>
      <c r="L4844" s="36" t="str">
        <f t="shared" si="376"/>
        <v>February</v>
      </c>
      <c r="M4844" s="36">
        <f t="shared" si="377"/>
        <v>7</v>
      </c>
      <c r="N4844" s="36">
        <f t="shared" si="378"/>
        <v>12</v>
      </c>
      <c r="O4844" s="36" t="str">
        <f t="shared" si="379"/>
        <v>20197</v>
      </c>
      <c r="P4844" s="36" t="str">
        <f>CONCATENATE(K4844,MONTH(ExpensesDBTable[[#This Row],[Date]]))</f>
        <v>20192</v>
      </c>
      <c r="Q4844" s="36" t="s">
        <v>119</v>
      </c>
      <c r="R4844" s="36" t="s">
        <v>14</v>
      </c>
      <c r="S4844" s="38">
        <v>30.15</v>
      </c>
      <c r="T4844" s="36" t="s">
        <v>100</v>
      </c>
      <c r="U4844" s="36" t="s">
        <v>3766</v>
      </c>
    </row>
    <row r="4845" spans="10:21" x14ac:dyDescent="0.25">
      <c r="J4845" s="37">
        <v>43508</v>
      </c>
      <c r="K4845" s="36">
        <f t="shared" si="375"/>
        <v>2019</v>
      </c>
      <c r="L4845" s="36" t="str">
        <f t="shared" si="376"/>
        <v>February</v>
      </c>
      <c r="M4845" s="36">
        <f t="shared" si="377"/>
        <v>7</v>
      </c>
      <c r="N4845" s="36">
        <f t="shared" si="378"/>
        <v>12</v>
      </c>
      <c r="O4845" s="36" t="str">
        <f t="shared" si="379"/>
        <v>20197</v>
      </c>
      <c r="P4845" s="36" t="str">
        <f>CONCATENATE(K4845,MONTH(ExpensesDBTable[[#This Row],[Date]]))</f>
        <v>20192</v>
      </c>
      <c r="Q4845" s="36" t="s">
        <v>122</v>
      </c>
      <c r="R4845" s="36" t="s">
        <v>11</v>
      </c>
      <c r="S4845" s="38">
        <v>11</v>
      </c>
      <c r="T4845" s="36" t="s">
        <v>106</v>
      </c>
      <c r="U4845" s="36" t="s">
        <v>3767</v>
      </c>
    </row>
    <row r="4846" spans="10:21" x14ac:dyDescent="0.25">
      <c r="J4846" s="37">
        <v>43508</v>
      </c>
      <c r="K4846" s="36">
        <f t="shared" si="375"/>
        <v>2019</v>
      </c>
      <c r="L4846" s="36" t="str">
        <f t="shared" si="376"/>
        <v>February</v>
      </c>
      <c r="M4846" s="36">
        <f t="shared" si="377"/>
        <v>7</v>
      </c>
      <c r="N4846" s="36">
        <f t="shared" si="378"/>
        <v>12</v>
      </c>
      <c r="O4846" s="36" t="str">
        <f t="shared" si="379"/>
        <v>20197</v>
      </c>
      <c r="P4846" s="36" t="str">
        <f>CONCATENATE(K4846,MONTH(ExpensesDBTable[[#This Row],[Date]]))</f>
        <v>20192</v>
      </c>
      <c r="Q4846" s="36" t="s">
        <v>3480</v>
      </c>
      <c r="R4846" s="36" t="s">
        <v>27</v>
      </c>
      <c r="S4846" s="38">
        <v>117.53</v>
      </c>
      <c r="T4846" s="36" t="s">
        <v>106</v>
      </c>
      <c r="U4846" s="36" t="s">
        <v>3550</v>
      </c>
    </row>
    <row r="4847" spans="10:21" x14ac:dyDescent="0.25">
      <c r="J4847" s="37">
        <v>43509</v>
      </c>
      <c r="K4847" s="36">
        <f t="shared" si="375"/>
        <v>2019</v>
      </c>
      <c r="L4847" s="36" t="str">
        <f t="shared" si="376"/>
        <v>February</v>
      </c>
      <c r="M4847" s="36">
        <f t="shared" si="377"/>
        <v>7</v>
      </c>
      <c r="N4847" s="36">
        <f t="shared" si="378"/>
        <v>13</v>
      </c>
      <c r="O4847" s="36" t="str">
        <f t="shared" si="379"/>
        <v>20197</v>
      </c>
      <c r="P4847" s="36" t="str">
        <f>CONCATENATE(K4847,MONTH(ExpensesDBTable[[#This Row],[Date]]))</f>
        <v>20192</v>
      </c>
      <c r="Q4847" s="36" t="s">
        <v>182</v>
      </c>
      <c r="R4847" s="36" t="s">
        <v>14</v>
      </c>
      <c r="S4847" s="38">
        <v>4</v>
      </c>
      <c r="T4847" s="36" t="s">
        <v>100</v>
      </c>
      <c r="U4847" s="36" t="s">
        <v>467</v>
      </c>
    </row>
    <row r="4848" spans="10:21" x14ac:dyDescent="0.25">
      <c r="J4848" s="37">
        <v>43509</v>
      </c>
      <c r="K4848" s="36">
        <f t="shared" si="375"/>
        <v>2019</v>
      </c>
      <c r="L4848" s="36" t="str">
        <f t="shared" si="376"/>
        <v>February</v>
      </c>
      <c r="M4848" s="36">
        <f t="shared" si="377"/>
        <v>7</v>
      </c>
      <c r="N4848" s="36">
        <f t="shared" si="378"/>
        <v>13</v>
      </c>
      <c r="O4848" s="36" t="str">
        <f t="shared" si="379"/>
        <v>20197</v>
      </c>
      <c r="P4848" s="36" t="str">
        <f>CONCATENATE(K4848,MONTH(ExpensesDBTable[[#This Row],[Date]]))</f>
        <v>20192</v>
      </c>
      <c r="Q4848" s="36" t="s">
        <v>128</v>
      </c>
      <c r="R4848" s="36" t="s">
        <v>22</v>
      </c>
      <c r="S4848" s="38">
        <v>20</v>
      </c>
      <c r="T4848" s="36" t="s">
        <v>106</v>
      </c>
      <c r="U4848" s="36" t="s">
        <v>3245</v>
      </c>
    </row>
    <row r="4849" spans="10:21" x14ac:dyDescent="0.25">
      <c r="J4849" s="37">
        <v>43509</v>
      </c>
      <c r="K4849" s="36">
        <f t="shared" si="375"/>
        <v>2019</v>
      </c>
      <c r="L4849" s="36" t="str">
        <f t="shared" si="376"/>
        <v>February</v>
      </c>
      <c r="M4849" s="36">
        <f t="shared" si="377"/>
        <v>7</v>
      </c>
      <c r="N4849" s="36">
        <f t="shared" si="378"/>
        <v>13</v>
      </c>
      <c r="O4849" s="36" t="str">
        <f t="shared" si="379"/>
        <v>20197</v>
      </c>
      <c r="P4849" s="36" t="str">
        <f>CONCATENATE(K4849,MONTH(ExpensesDBTable[[#This Row],[Date]]))</f>
        <v>20192</v>
      </c>
      <c r="Q4849" s="36" t="s">
        <v>119</v>
      </c>
      <c r="R4849" s="36" t="s">
        <v>14</v>
      </c>
      <c r="S4849" s="38">
        <v>14.89</v>
      </c>
      <c r="T4849" s="36" t="s">
        <v>100</v>
      </c>
      <c r="U4849" s="36" t="s">
        <v>3768</v>
      </c>
    </row>
    <row r="4850" spans="10:21" x14ac:dyDescent="0.25">
      <c r="J4850" s="37">
        <v>43509</v>
      </c>
      <c r="K4850" s="36">
        <f t="shared" si="375"/>
        <v>2019</v>
      </c>
      <c r="L4850" s="36" t="str">
        <f t="shared" si="376"/>
        <v>February</v>
      </c>
      <c r="M4850" s="36">
        <f t="shared" si="377"/>
        <v>7</v>
      </c>
      <c r="N4850" s="36">
        <f t="shared" si="378"/>
        <v>13</v>
      </c>
      <c r="O4850" s="36" t="str">
        <f t="shared" si="379"/>
        <v>20197</v>
      </c>
      <c r="P4850" s="36" t="str">
        <f>CONCATENATE(K4850,MONTH(ExpensesDBTable[[#This Row],[Date]]))</f>
        <v>20192</v>
      </c>
      <c r="Q4850" s="36" t="s">
        <v>1059</v>
      </c>
      <c r="R4850" s="36" t="s">
        <v>17</v>
      </c>
      <c r="S4850" s="38">
        <v>269.39999999999998</v>
      </c>
      <c r="T4850" s="36" t="s">
        <v>106</v>
      </c>
      <c r="U4850" s="36" t="s">
        <v>3769</v>
      </c>
    </row>
    <row r="4851" spans="10:21" x14ac:dyDescent="0.25">
      <c r="J4851" s="37">
        <v>43511</v>
      </c>
      <c r="K4851" s="36">
        <f t="shared" si="375"/>
        <v>2019</v>
      </c>
      <c r="L4851" s="36" t="str">
        <f t="shared" si="376"/>
        <v>February</v>
      </c>
      <c r="M4851" s="36">
        <f t="shared" si="377"/>
        <v>7</v>
      </c>
      <c r="N4851" s="36">
        <f t="shared" si="378"/>
        <v>15</v>
      </c>
      <c r="O4851" s="36" t="str">
        <f t="shared" si="379"/>
        <v>20197</v>
      </c>
      <c r="P4851" s="36" t="str">
        <f>CONCATENATE(K4851,MONTH(ExpensesDBTable[[#This Row],[Date]]))</f>
        <v>20192</v>
      </c>
      <c r="Q4851" s="36" t="s">
        <v>1013</v>
      </c>
      <c r="R4851" s="36" t="s">
        <v>16</v>
      </c>
      <c r="S4851" s="38">
        <v>156.94999999999999</v>
      </c>
      <c r="T4851" s="36" t="s">
        <v>106</v>
      </c>
      <c r="U4851" s="36" t="s">
        <v>3770</v>
      </c>
    </row>
    <row r="4852" spans="10:21" x14ac:dyDescent="0.25">
      <c r="J4852" s="37">
        <v>43511</v>
      </c>
      <c r="K4852" s="36">
        <f t="shared" si="375"/>
        <v>2019</v>
      </c>
      <c r="L4852" s="36" t="str">
        <f t="shared" si="376"/>
        <v>February</v>
      </c>
      <c r="M4852" s="36">
        <f t="shared" si="377"/>
        <v>7</v>
      </c>
      <c r="N4852" s="36">
        <f t="shared" si="378"/>
        <v>15</v>
      </c>
      <c r="O4852" s="36" t="str">
        <f t="shared" si="379"/>
        <v>20197</v>
      </c>
      <c r="P4852" s="36" t="str">
        <f>CONCATENATE(K4852,MONTH(ExpensesDBTable[[#This Row],[Date]]))</f>
        <v>20192</v>
      </c>
      <c r="Q4852" s="36" t="s">
        <v>169</v>
      </c>
      <c r="R4852" s="36" t="s">
        <v>14</v>
      </c>
      <c r="S4852" s="38">
        <v>2.5</v>
      </c>
      <c r="T4852" s="36" t="s">
        <v>100</v>
      </c>
      <c r="U4852" s="36" t="s">
        <v>287</v>
      </c>
    </row>
    <row r="4853" spans="10:21" x14ac:dyDescent="0.25">
      <c r="J4853" s="37">
        <v>43511</v>
      </c>
      <c r="K4853" s="36">
        <f t="shared" si="375"/>
        <v>2019</v>
      </c>
      <c r="L4853" s="36" t="str">
        <f t="shared" si="376"/>
        <v>February</v>
      </c>
      <c r="M4853" s="36">
        <f t="shared" si="377"/>
        <v>7</v>
      </c>
      <c r="N4853" s="36">
        <f t="shared" si="378"/>
        <v>15</v>
      </c>
      <c r="O4853" s="36" t="str">
        <f t="shared" si="379"/>
        <v>20197</v>
      </c>
      <c r="P4853" s="36" t="str">
        <f>CONCATENATE(K4853,MONTH(ExpensesDBTable[[#This Row],[Date]]))</f>
        <v>20192</v>
      </c>
      <c r="Q4853" s="36" t="s">
        <v>182</v>
      </c>
      <c r="R4853" s="36" t="s">
        <v>14</v>
      </c>
      <c r="S4853" s="38">
        <v>4.2</v>
      </c>
      <c r="T4853" s="36" t="s">
        <v>100</v>
      </c>
      <c r="U4853" s="36" t="s">
        <v>3771</v>
      </c>
    </row>
    <row r="4854" spans="10:21" x14ac:dyDescent="0.25">
      <c r="J4854" s="37">
        <v>43511</v>
      </c>
      <c r="K4854" s="36">
        <f t="shared" si="375"/>
        <v>2019</v>
      </c>
      <c r="L4854" s="36" t="str">
        <f t="shared" si="376"/>
        <v>February</v>
      </c>
      <c r="M4854" s="36">
        <f t="shared" si="377"/>
        <v>7</v>
      </c>
      <c r="N4854" s="36">
        <f t="shared" si="378"/>
        <v>15</v>
      </c>
      <c r="O4854" s="36" t="str">
        <f t="shared" si="379"/>
        <v>20197</v>
      </c>
      <c r="P4854" s="36" t="str">
        <f>CONCATENATE(K4854,MONTH(ExpensesDBTable[[#This Row],[Date]]))</f>
        <v>20192</v>
      </c>
      <c r="Q4854" s="36" t="s">
        <v>182</v>
      </c>
      <c r="R4854" s="36" t="s">
        <v>14</v>
      </c>
      <c r="S4854" s="38">
        <v>5</v>
      </c>
      <c r="T4854" s="36" t="s">
        <v>100</v>
      </c>
      <c r="U4854" s="36" t="s">
        <v>3029</v>
      </c>
    </row>
    <row r="4855" spans="10:21" x14ac:dyDescent="0.25">
      <c r="J4855" s="37">
        <v>43511</v>
      </c>
      <c r="K4855" s="36">
        <f t="shared" si="375"/>
        <v>2019</v>
      </c>
      <c r="L4855" s="36" t="str">
        <f t="shared" si="376"/>
        <v>February</v>
      </c>
      <c r="M4855" s="36">
        <f t="shared" si="377"/>
        <v>7</v>
      </c>
      <c r="N4855" s="36">
        <f t="shared" si="378"/>
        <v>15</v>
      </c>
      <c r="O4855" s="36" t="str">
        <f t="shared" si="379"/>
        <v>20197</v>
      </c>
      <c r="P4855" s="36" t="str">
        <f>CONCATENATE(K4855,MONTH(ExpensesDBTable[[#This Row],[Date]]))</f>
        <v>20192</v>
      </c>
      <c r="Q4855" s="36" t="s">
        <v>182</v>
      </c>
      <c r="R4855" s="36" t="s">
        <v>16</v>
      </c>
      <c r="S4855" s="38">
        <v>10</v>
      </c>
      <c r="T4855" s="36" t="s">
        <v>106</v>
      </c>
      <c r="U4855" s="36" t="s">
        <v>3772</v>
      </c>
    </row>
    <row r="4856" spans="10:21" x14ac:dyDescent="0.25">
      <c r="J4856" s="37">
        <v>43511</v>
      </c>
      <c r="K4856" s="36">
        <f t="shared" si="375"/>
        <v>2019</v>
      </c>
      <c r="L4856" s="36" t="str">
        <f t="shared" si="376"/>
        <v>February</v>
      </c>
      <c r="M4856" s="36">
        <f t="shared" si="377"/>
        <v>7</v>
      </c>
      <c r="N4856" s="36">
        <f t="shared" si="378"/>
        <v>15</v>
      </c>
      <c r="O4856" s="36" t="str">
        <f t="shared" si="379"/>
        <v>20197</v>
      </c>
      <c r="P4856" s="36" t="str">
        <f>CONCATENATE(K4856,MONTH(ExpensesDBTable[[#This Row],[Date]]))</f>
        <v>20192</v>
      </c>
      <c r="Q4856" s="36" t="s">
        <v>182</v>
      </c>
      <c r="R4856" s="36" t="s">
        <v>14</v>
      </c>
      <c r="S4856" s="38">
        <v>7.7</v>
      </c>
      <c r="T4856" s="36" t="s">
        <v>100</v>
      </c>
      <c r="U4856" s="36" t="s">
        <v>3773</v>
      </c>
    </row>
    <row r="4857" spans="10:21" x14ac:dyDescent="0.25">
      <c r="J4857" s="37">
        <v>43511</v>
      </c>
      <c r="K4857" s="36">
        <f t="shared" si="375"/>
        <v>2019</v>
      </c>
      <c r="L4857" s="36" t="str">
        <f t="shared" si="376"/>
        <v>February</v>
      </c>
      <c r="M4857" s="36">
        <f t="shared" si="377"/>
        <v>7</v>
      </c>
      <c r="N4857" s="36">
        <f t="shared" si="378"/>
        <v>15</v>
      </c>
      <c r="O4857" s="36" t="str">
        <f t="shared" si="379"/>
        <v>20197</v>
      </c>
      <c r="P4857" s="36" t="str">
        <f>CONCATENATE(K4857,MONTH(ExpensesDBTable[[#This Row],[Date]]))</f>
        <v>20192</v>
      </c>
      <c r="Q4857" s="36" t="s">
        <v>108</v>
      </c>
      <c r="R4857" s="36" t="s">
        <v>14</v>
      </c>
      <c r="S4857" s="38">
        <v>29.1</v>
      </c>
      <c r="T4857" s="36" t="s">
        <v>100</v>
      </c>
      <c r="U4857" s="36" t="s">
        <v>1220</v>
      </c>
    </row>
    <row r="4858" spans="10:21" x14ac:dyDescent="0.25">
      <c r="J4858" s="37">
        <v>43511</v>
      </c>
      <c r="K4858" s="36">
        <f t="shared" si="375"/>
        <v>2019</v>
      </c>
      <c r="L4858" s="36" t="str">
        <f t="shared" si="376"/>
        <v>February</v>
      </c>
      <c r="M4858" s="36">
        <f t="shared" si="377"/>
        <v>7</v>
      </c>
      <c r="N4858" s="36">
        <f t="shared" si="378"/>
        <v>15</v>
      </c>
      <c r="O4858" s="36" t="str">
        <f t="shared" si="379"/>
        <v>20197</v>
      </c>
      <c r="P4858" s="36" t="str">
        <f>CONCATENATE(K4858,MONTH(ExpensesDBTable[[#This Row],[Date]]))</f>
        <v>20192</v>
      </c>
      <c r="Q4858" s="36" t="s">
        <v>108</v>
      </c>
      <c r="R4858" s="36" t="s">
        <v>14</v>
      </c>
      <c r="S4858" s="38">
        <v>16.25</v>
      </c>
      <c r="T4858" s="36" t="s">
        <v>100</v>
      </c>
      <c r="U4858" s="36" t="s">
        <v>2016</v>
      </c>
    </row>
    <row r="4859" spans="10:21" x14ac:dyDescent="0.25">
      <c r="J4859" s="37">
        <v>43511</v>
      </c>
      <c r="K4859" s="36">
        <f t="shared" si="375"/>
        <v>2019</v>
      </c>
      <c r="L4859" s="36" t="str">
        <f t="shared" si="376"/>
        <v>February</v>
      </c>
      <c r="M4859" s="36">
        <f t="shared" si="377"/>
        <v>7</v>
      </c>
      <c r="N4859" s="36">
        <f t="shared" si="378"/>
        <v>15</v>
      </c>
      <c r="O4859" s="36" t="str">
        <f t="shared" si="379"/>
        <v>20197</v>
      </c>
      <c r="P4859" s="36" t="str">
        <f>CONCATENATE(K4859,MONTH(ExpensesDBTable[[#This Row],[Date]]))</f>
        <v>20192</v>
      </c>
      <c r="Q4859" s="36" t="s">
        <v>182</v>
      </c>
      <c r="R4859" s="36" t="s">
        <v>14</v>
      </c>
      <c r="S4859" s="38">
        <v>8.73</v>
      </c>
      <c r="T4859" s="36" t="s">
        <v>100</v>
      </c>
      <c r="U4859" s="36" t="s">
        <v>1085</v>
      </c>
    </row>
    <row r="4860" spans="10:21" x14ac:dyDescent="0.25">
      <c r="J4860" s="37">
        <v>43513</v>
      </c>
      <c r="K4860" s="36">
        <f t="shared" si="375"/>
        <v>2019</v>
      </c>
      <c r="L4860" s="36" t="str">
        <f t="shared" si="376"/>
        <v>February</v>
      </c>
      <c r="M4860" s="36">
        <f t="shared" si="377"/>
        <v>7</v>
      </c>
      <c r="N4860" s="36">
        <f t="shared" si="378"/>
        <v>17</v>
      </c>
      <c r="O4860" s="36" t="str">
        <f t="shared" si="379"/>
        <v>20197</v>
      </c>
      <c r="P4860" s="36" t="str">
        <f>CONCATENATE(K4860,MONTH(ExpensesDBTable[[#This Row],[Date]]))</f>
        <v>20192</v>
      </c>
      <c r="Q4860" s="36" t="s">
        <v>182</v>
      </c>
      <c r="R4860" s="36" t="s">
        <v>14</v>
      </c>
      <c r="S4860" s="38">
        <v>20.7</v>
      </c>
      <c r="T4860" s="36" t="s">
        <v>100</v>
      </c>
      <c r="U4860" s="36" t="s">
        <v>1555</v>
      </c>
    </row>
    <row r="4861" spans="10:21" x14ac:dyDescent="0.25">
      <c r="J4861" s="37">
        <v>43513</v>
      </c>
      <c r="K4861" s="36">
        <f t="shared" si="375"/>
        <v>2019</v>
      </c>
      <c r="L4861" s="36" t="str">
        <f t="shared" si="376"/>
        <v>February</v>
      </c>
      <c r="M4861" s="36">
        <f t="shared" si="377"/>
        <v>7</v>
      </c>
      <c r="N4861" s="36">
        <f t="shared" si="378"/>
        <v>17</v>
      </c>
      <c r="O4861" s="36" t="str">
        <f t="shared" si="379"/>
        <v>20197</v>
      </c>
      <c r="P4861" s="36" t="str">
        <f>CONCATENATE(K4861,MONTH(ExpensesDBTable[[#This Row],[Date]]))</f>
        <v>20192</v>
      </c>
      <c r="Q4861" s="36" t="s">
        <v>1238</v>
      </c>
      <c r="R4861" s="36" t="s">
        <v>22</v>
      </c>
      <c r="S4861" s="38">
        <v>30.42</v>
      </c>
      <c r="T4861" s="36" t="s">
        <v>106</v>
      </c>
      <c r="U4861" t="s">
        <v>3774</v>
      </c>
    </row>
    <row r="4862" spans="10:21" x14ac:dyDescent="0.25">
      <c r="J4862" s="37">
        <v>43513</v>
      </c>
      <c r="K4862" s="36">
        <f t="shared" si="375"/>
        <v>2019</v>
      </c>
      <c r="L4862" s="36" t="str">
        <f t="shared" si="376"/>
        <v>February</v>
      </c>
      <c r="M4862" s="36">
        <f t="shared" si="377"/>
        <v>7</v>
      </c>
      <c r="N4862" s="36">
        <f t="shared" si="378"/>
        <v>17</v>
      </c>
      <c r="O4862" s="36" t="str">
        <f t="shared" si="379"/>
        <v>20197</v>
      </c>
      <c r="P4862" s="36" t="str">
        <f>CONCATENATE(K4862,MONTH(ExpensesDBTable[[#This Row],[Date]]))</f>
        <v>20192</v>
      </c>
      <c r="Q4862" s="36" t="s">
        <v>182</v>
      </c>
      <c r="R4862" s="36" t="s">
        <v>14</v>
      </c>
      <c r="S4862" s="38">
        <v>10.199999999999999</v>
      </c>
      <c r="T4862" s="36" t="s">
        <v>100</v>
      </c>
      <c r="U4862" s="36" t="s">
        <v>1555</v>
      </c>
    </row>
    <row r="4863" spans="10:21" x14ac:dyDescent="0.25">
      <c r="J4863" s="37">
        <v>43513</v>
      </c>
      <c r="K4863" s="36">
        <f t="shared" si="375"/>
        <v>2019</v>
      </c>
      <c r="L4863" s="36" t="str">
        <f t="shared" si="376"/>
        <v>February</v>
      </c>
      <c r="M4863" s="36">
        <f t="shared" si="377"/>
        <v>7</v>
      </c>
      <c r="N4863" s="36">
        <f t="shared" si="378"/>
        <v>17</v>
      </c>
      <c r="O4863" s="36" t="str">
        <f t="shared" si="379"/>
        <v>20197</v>
      </c>
      <c r="P4863" s="36" t="str">
        <f>CONCATENATE(K4863,MONTH(ExpensesDBTable[[#This Row],[Date]]))</f>
        <v>20192</v>
      </c>
      <c r="Q4863" s="36" t="s">
        <v>2470</v>
      </c>
      <c r="R4863" s="36" t="s">
        <v>17</v>
      </c>
      <c r="S4863" s="38">
        <v>8.49</v>
      </c>
      <c r="T4863" s="36" t="s">
        <v>106</v>
      </c>
      <c r="U4863" s="36" t="s">
        <v>3775</v>
      </c>
    </row>
    <row r="4864" spans="10:21" x14ac:dyDescent="0.25">
      <c r="J4864" s="37">
        <v>43513</v>
      </c>
      <c r="K4864" s="36">
        <f t="shared" si="375"/>
        <v>2019</v>
      </c>
      <c r="L4864" s="36" t="str">
        <f t="shared" si="376"/>
        <v>February</v>
      </c>
      <c r="M4864" s="36">
        <f t="shared" si="377"/>
        <v>7</v>
      </c>
      <c r="N4864" s="36">
        <f t="shared" si="378"/>
        <v>17</v>
      </c>
      <c r="O4864" s="36" t="str">
        <f t="shared" si="379"/>
        <v>20197</v>
      </c>
      <c r="P4864" s="36" t="str">
        <f>CONCATENATE(K4864,MONTH(ExpensesDBTable[[#This Row],[Date]]))</f>
        <v>20192</v>
      </c>
      <c r="Q4864" s="36" t="s">
        <v>119</v>
      </c>
      <c r="R4864" s="36" t="s">
        <v>14</v>
      </c>
      <c r="S4864" s="38">
        <v>11.5</v>
      </c>
      <c r="T4864" s="36" t="s">
        <v>100</v>
      </c>
      <c r="U4864" s="36" t="s">
        <v>1367</v>
      </c>
    </row>
    <row r="4865" spans="10:21" x14ac:dyDescent="0.25">
      <c r="J4865" s="37">
        <v>43513</v>
      </c>
      <c r="K4865" s="36">
        <f t="shared" si="375"/>
        <v>2019</v>
      </c>
      <c r="L4865" s="36" t="str">
        <f t="shared" si="376"/>
        <v>February</v>
      </c>
      <c r="M4865" s="36">
        <f t="shared" si="377"/>
        <v>7</v>
      </c>
      <c r="N4865" s="36">
        <f t="shared" si="378"/>
        <v>17</v>
      </c>
      <c r="O4865" s="36" t="str">
        <f t="shared" si="379"/>
        <v>20197</v>
      </c>
      <c r="P4865" s="36" t="str">
        <f>CONCATENATE(K4865,MONTH(ExpensesDBTable[[#This Row],[Date]]))</f>
        <v>20192</v>
      </c>
      <c r="Q4865" s="36" t="s">
        <v>1051</v>
      </c>
      <c r="R4865" s="36" t="s">
        <v>14</v>
      </c>
      <c r="S4865" s="38">
        <v>10.81</v>
      </c>
      <c r="T4865" s="36" t="s">
        <v>100</v>
      </c>
      <c r="U4865" s="36" t="s">
        <v>3776</v>
      </c>
    </row>
    <row r="4866" spans="10:21" x14ac:dyDescent="0.25">
      <c r="J4866" s="37">
        <v>43513</v>
      </c>
      <c r="K4866" s="36">
        <f t="shared" si="375"/>
        <v>2019</v>
      </c>
      <c r="L4866" s="36" t="str">
        <f t="shared" si="376"/>
        <v>February</v>
      </c>
      <c r="M4866" s="36">
        <f t="shared" si="377"/>
        <v>7</v>
      </c>
      <c r="N4866" s="36">
        <f t="shared" si="378"/>
        <v>17</v>
      </c>
      <c r="O4866" s="36" t="str">
        <f t="shared" si="379"/>
        <v>20197</v>
      </c>
      <c r="P4866" s="36" t="str">
        <f>CONCATENATE(K4866,MONTH(ExpensesDBTable[[#This Row],[Date]]))</f>
        <v>20192</v>
      </c>
      <c r="Q4866" s="36" t="s">
        <v>620</v>
      </c>
      <c r="R4866" s="36" t="s">
        <v>26</v>
      </c>
      <c r="S4866" s="38">
        <v>26</v>
      </c>
      <c r="T4866" s="36" t="s">
        <v>106</v>
      </c>
      <c r="U4866" s="36" t="s">
        <v>3777</v>
      </c>
    </row>
    <row r="4867" spans="10:21" x14ac:dyDescent="0.25">
      <c r="J4867" s="37">
        <v>43513</v>
      </c>
      <c r="K4867" s="36">
        <f t="shared" si="375"/>
        <v>2019</v>
      </c>
      <c r="L4867" s="36" t="str">
        <f t="shared" si="376"/>
        <v>February</v>
      </c>
      <c r="M4867" s="36">
        <f t="shared" si="377"/>
        <v>7</v>
      </c>
      <c r="N4867" s="36">
        <f t="shared" si="378"/>
        <v>17</v>
      </c>
      <c r="O4867" s="36" t="str">
        <f t="shared" si="379"/>
        <v>20197</v>
      </c>
      <c r="P4867" s="36" t="str">
        <f>CONCATENATE(K4867,MONTH(ExpensesDBTable[[#This Row],[Date]]))</f>
        <v>20192</v>
      </c>
      <c r="Q4867" s="36" t="s">
        <v>119</v>
      </c>
      <c r="R4867" s="36" t="s">
        <v>14</v>
      </c>
      <c r="S4867" s="38">
        <v>8</v>
      </c>
      <c r="T4867" s="36" t="s">
        <v>100</v>
      </c>
      <c r="U4867" s="36" t="s">
        <v>644</v>
      </c>
    </row>
    <row r="4868" spans="10:21" x14ac:dyDescent="0.25">
      <c r="J4868" s="37">
        <v>43513</v>
      </c>
      <c r="K4868" s="36">
        <f t="shared" si="375"/>
        <v>2019</v>
      </c>
      <c r="L4868" s="36" t="str">
        <f t="shared" si="376"/>
        <v>February</v>
      </c>
      <c r="M4868" s="36">
        <f t="shared" si="377"/>
        <v>7</v>
      </c>
      <c r="N4868" s="36">
        <f t="shared" si="378"/>
        <v>17</v>
      </c>
      <c r="O4868" s="36" t="str">
        <f t="shared" si="379"/>
        <v>20197</v>
      </c>
      <c r="P4868" s="36" t="str">
        <f>CONCATENATE(K4868,MONTH(ExpensesDBTable[[#This Row],[Date]]))</f>
        <v>20192</v>
      </c>
      <c r="Q4868" s="36" t="s">
        <v>108</v>
      </c>
      <c r="R4868" s="36" t="s">
        <v>14</v>
      </c>
      <c r="S4868" s="38">
        <v>1.8</v>
      </c>
      <c r="T4868" s="36" t="s">
        <v>100</v>
      </c>
      <c r="U4868" s="36" t="s">
        <v>3056</v>
      </c>
    </row>
    <row r="4869" spans="10:21" x14ac:dyDescent="0.25">
      <c r="J4869" s="37">
        <v>43513</v>
      </c>
      <c r="K4869" s="36">
        <f t="shared" si="375"/>
        <v>2019</v>
      </c>
      <c r="L4869" s="36" t="str">
        <f t="shared" si="376"/>
        <v>February</v>
      </c>
      <c r="M4869" s="36">
        <f t="shared" si="377"/>
        <v>7</v>
      </c>
      <c r="N4869" s="36">
        <f t="shared" si="378"/>
        <v>17</v>
      </c>
      <c r="O4869" s="36" t="str">
        <f t="shared" si="379"/>
        <v>20197</v>
      </c>
      <c r="P4869" s="36" t="str">
        <f>CONCATENATE(K4869,MONTH(ExpensesDBTable[[#This Row],[Date]]))</f>
        <v>20192</v>
      </c>
      <c r="Q4869" s="36" t="s">
        <v>182</v>
      </c>
      <c r="R4869" s="36" t="s">
        <v>14</v>
      </c>
      <c r="S4869" s="38">
        <v>7.85</v>
      </c>
      <c r="T4869" s="36" t="s">
        <v>100</v>
      </c>
      <c r="U4869" s="36" t="s">
        <v>1085</v>
      </c>
    </row>
    <row r="4870" spans="10:21" x14ac:dyDescent="0.25">
      <c r="J4870" s="37">
        <v>43513</v>
      </c>
      <c r="K4870" s="36">
        <f t="shared" si="375"/>
        <v>2019</v>
      </c>
      <c r="L4870" s="36" t="str">
        <f t="shared" si="376"/>
        <v>February</v>
      </c>
      <c r="M4870" s="36">
        <f t="shared" si="377"/>
        <v>7</v>
      </c>
      <c r="N4870" s="36">
        <f t="shared" si="378"/>
        <v>17</v>
      </c>
      <c r="O4870" s="36" t="str">
        <f t="shared" si="379"/>
        <v>20197</v>
      </c>
      <c r="P4870" s="36" t="str">
        <f>CONCATENATE(K4870,MONTH(ExpensesDBTable[[#This Row],[Date]]))</f>
        <v>20192</v>
      </c>
      <c r="Q4870" s="36" t="s">
        <v>182</v>
      </c>
      <c r="R4870" s="36" t="s">
        <v>14</v>
      </c>
      <c r="S4870" s="38">
        <v>7.7</v>
      </c>
      <c r="T4870" s="36" t="s">
        <v>100</v>
      </c>
      <c r="U4870" s="36" t="s">
        <v>1392</v>
      </c>
    </row>
    <row r="4871" spans="10:21" x14ac:dyDescent="0.25">
      <c r="J4871" s="37">
        <v>43513</v>
      </c>
      <c r="K4871" s="36">
        <f t="shared" si="375"/>
        <v>2019</v>
      </c>
      <c r="L4871" s="36" t="str">
        <f t="shared" si="376"/>
        <v>February</v>
      </c>
      <c r="M4871" s="36">
        <f t="shared" si="377"/>
        <v>7</v>
      </c>
      <c r="N4871" s="36">
        <f t="shared" si="378"/>
        <v>17</v>
      </c>
      <c r="O4871" s="36" t="str">
        <f t="shared" si="379"/>
        <v>20197</v>
      </c>
      <c r="P4871" s="36" t="str">
        <f>CONCATENATE(K4871,MONTH(ExpensesDBTable[[#This Row],[Date]]))</f>
        <v>20192</v>
      </c>
      <c r="Q4871" s="36" t="s">
        <v>169</v>
      </c>
      <c r="R4871" s="36" t="s">
        <v>14</v>
      </c>
      <c r="S4871" s="38">
        <v>2.5</v>
      </c>
      <c r="T4871" s="36" t="s">
        <v>100</v>
      </c>
      <c r="U4871" s="36" t="s">
        <v>287</v>
      </c>
    </row>
    <row r="4872" spans="10:21" x14ac:dyDescent="0.25">
      <c r="J4872" s="37">
        <v>43513</v>
      </c>
      <c r="K4872" s="36">
        <f t="shared" si="375"/>
        <v>2019</v>
      </c>
      <c r="L4872" s="36" t="str">
        <f t="shared" si="376"/>
        <v>February</v>
      </c>
      <c r="M4872" s="36">
        <f t="shared" si="377"/>
        <v>7</v>
      </c>
      <c r="N4872" s="36">
        <f t="shared" si="378"/>
        <v>17</v>
      </c>
      <c r="O4872" s="36" t="str">
        <f t="shared" si="379"/>
        <v>20197</v>
      </c>
      <c r="P4872" s="36" t="str">
        <f>CONCATENATE(K4872,MONTH(ExpensesDBTable[[#This Row],[Date]]))</f>
        <v>20192</v>
      </c>
      <c r="Q4872" s="36" t="s">
        <v>3651</v>
      </c>
      <c r="R4872" s="36" t="s">
        <v>28</v>
      </c>
      <c r="S4872" s="38">
        <v>308.95</v>
      </c>
      <c r="T4872" s="36" t="s">
        <v>106</v>
      </c>
      <c r="U4872" s="36" t="s">
        <v>3778</v>
      </c>
    </row>
    <row r="4873" spans="10:21" x14ac:dyDescent="0.25">
      <c r="J4873" s="37">
        <v>43513</v>
      </c>
      <c r="K4873" s="36">
        <f t="shared" si="375"/>
        <v>2019</v>
      </c>
      <c r="L4873" s="36" t="str">
        <f t="shared" si="376"/>
        <v>February</v>
      </c>
      <c r="M4873" s="36">
        <f t="shared" si="377"/>
        <v>7</v>
      </c>
      <c r="N4873" s="36">
        <f t="shared" si="378"/>
        <v>17</v>
      </c>
      <c r="O4873" s="36" t="str">
        <f t="shared" si="379"/>
        <v>20197</v>
      </c>
      <c r="P4873" s="36" t="str">
        <f>CONCATENATE(K4873,MONTH(ExpensesDBTable[[#This Row],[Date]]))</f>
        <v>20192</v>
      </c>
      <c r="Q4873" s="36" t="s">
        <v>704</v>
      </c>
      <c r="R4873" s="36" t="s">
        <v>23</v>
      </c>
      <c r="S4873" s="38">
        <v>134</v>
      </c>
      <c r="T4873" s="36" t="s">
        <v>106</v>
      </c>
      <c r="U4873" s="36" t="s">
        <v>249</v>
      </c>
    </row>
    <row r="4874" spans="10:21" x14ac:dyDescent="0.25">
      <c r="J4874" s="37">
        <v>43513</v>
      </c>
      <c r="K4874" s="36">
        <f t="shared" si="375"/>
        <v>2019</v>
      </c>
      <c r="L4874" s="36" t="str">
        <f t="shared" si="376"/>
        <v>February</v>
      </c>
      <c r="M4874" s="36">
        <f t="shared" si="377"/>
        <v>7</v>
      </c>
      <c r="N4874" s="36">
        <f t="shared" si="378"/>
        <v>17</v>
      </c>
      <c r="O4874" s="36" t="str">
        <f t="shared" si="379"/>
        <v>20197</v>
      </c>
      <c r="P4874" s="36" t="str">
        <f>CONCATENATE(K4874,MONTH(ExpensesDBTable[[#This Row],[Date]]))</f>
        <v>20192</v>
      </c>
      <c r="Q4874" s="36" t="s">
        <v>128</v>
      </c>
      <c r="R4874" s="36" t="s">
        <v>22</v>
      </c>
      <c r="S4874" s="38">
        <v>174.9</v>
      </c>
      <c r="T4874" s="36" t="s">
        <v>106</v>
      </c>
      <c r="U4874" s="36" t="s">
        <v>654</v>
      </c>
    </row>
    <row r="4875" spans="10:21" x14ac:dyDescent="0.25">
      <c r="J4875" s="37">
        <v>43513</v>
      </c>
      <c r="K4875" s="36">
        <f t="shared" ref="K4875:K4938" si="380">YEAR(J4875)</f>
        <v>2019</v>
      </c>
      <c r="L4875" s="36" t="str">
        <f t="shared" ref="L4875:L4938" si="381">TEXT(DATE(1,MONTH(J4875),1),"MMMM")</f>
        <v>February</v>
      </c>
      <c r="M4875" s="36">
        <f t="shared" ref="M4875:M4938" si="382">WEEKNUM(J4875,2)</f>
        <v>7</v>
      </c>
      <c r="N4875" s="36">
        <f t="shared" ref="N4875:N4938" si="383">DAY(J4875)</f>
        <v>17</v>
      </c>
      <c r="O4875" s="36" t="str">
        <f t="shared" ref="O4875:O4938" si="384">CONCATENATE(K4875,M4875)</f>
        <v>20197</v>
      </c>
      <c r="P4875" s="36" t="str">
        <f>CONCATENATE(K4875,MONTH(ExpensesDBTable[[#This Row],[Date]]))</f>
        <v>20192</v>
      </c>
      <c r="Q4875" s="36" t="s">
        <v>1051</v>
      </c>
      <c r="R4875" s="36" t="s">
        <v>14</v>
      </c>
      <c r="S4875" s="38">
        <v>21.36</v>
      </c>
      <c r="T4875" s="36" t="s">
        <v>100</v>
      </c>
      <c r="U4875" s="36" t="s">
        <v>3779</v>
      </c>
    </row>
    <row r="4876" spans="10:21" x14ac:dyDescent="0.25">
      <c r="J4876" s="37">
        <v>43513</v>
      </c>
      <c r="K4876" s="36">
        <f t="shared" si="380"/>
        <v>2019</v>
      </c>
      <c r="L4876" s="36" t="str">
        <f t="shared" si="381"/>
        <v>February</v>
      </c>
      <c r="M4876" s="36">
        <f t="shared" si="382"/>
        <v>7</v>
      </c>
      <c r="N4876" s="36">
        <f t="shared" si="383"/>
        <v>17</v>
      </c>
      <c r="O4876" s="36" t="str">
        <f t="shared" si="384"/>
        <v>20197</v>
      </c>
      <c r="P4876" s="36" t="str">
        <f>CONCATENATE(K4876,MONTH(ExpensesDBTable[[#This Row],[Date]]))</f>
        <v>20192</v>
      </c>
      <c r="Q4876" s="36" t="s">
        <v>171</v>
      </c>
      <c r="R4876" s="36" t="s">
        <v>25</v>
      </c>
      <c r="S4876" s="38">
        <v>22.5</v>
      </c>
      <c r="T4876" s="36" t="s">
        <v>106</v>
      </c>
      <c r="U4876" s="36" t="s">
        <v>3780</v>
      </c>
    </row>
    <row r="4877" spans="10:21" x14ac:dyDescent="0.25">
      <c r="J4877" s="37">
        <v>43513</v>
      </c>
      <c r="K4877" s="36">
        <f t="shared" si="380"/>
        <v>2019</v>
      </c>
      <c r="L4877" s="36" t="str">
        <f t="shared" si="381"/>
        <v>February</v>
      </c>
      <c r="M4877" s="36">
        <f t="shared" si="382"/>
        <v>7</v>
      </c>
      <c r="N4877" s="36">
        <f t="shared" si="383"/>
        <v>17</v>
      </c>
      <c r="O4877" s="36" t="str">
        <f t="shared" si="384"/>
        <v>20197</v>
      </c>
      <c r="P4877" s="36" t="str">
        <f>CONCATENATE(K4877,MONTH(ExpensesDBTable[[#This Row],[Date]]))</f>
        <v>20192</v>
      </c>
      <c r="Q4877" s="36" t="s">
        <v>1292</v>
      </c>
      <c r="R4877" s="36" t="s">
        <v>18</v>
      </c>
      <c r="S4877" s="38">
        <v>34.049999999999997</v>
      </c>
      <c r="T4877" s="36" t="s">
        <v>106</v>
      </c>
      <c r="U4877" s="36" t="s">
        <v>3781</v>
      </c>
    </row>
    <row r="4878" spans="10:21" x14ac:dyDescent="0.25">
      <c r="J4878" s="37">
        <v>43514</v>
      </c>
      <c r="K4878" s="36">
        <f t="shared" si="380"/>
        <v>2019</v>
      </c>
      <c r="L4878" s="36" t="str">
        <f t="shared" si="381"/>
        <v>February</v>
      </c>
      <c r="M4878" s="36">
        <f t="shared" si="382"/>
        <v>8</v>
      </c>
      <c r="N4878" s="36">
        <f t="shared" si="383"/>
        <v>18</v>
      </c>
      <c r="O4878" s="36" t="str">
        <f t="shared" si="384"/>
        <v>20198</v>
      </c>
      <c r="P4878" s="36" t="str">
        <f>CONCATENATE(K4878,MONTH(ExpensesDBTable[[#This Row],[Date]]))</f>
        <v>20192</v>
      </c>
      <c r="Q4878" s="36" t="s">
        <v>1192</v>
      </c>
      <c r="R4878" s="36" t="s">
        <v>21</v>
      </c>
      <c r="S4878" s="38">
        <v>1520</v>
      </c>
      <c r="T4878" s="36" t="s">
        <v>106</v>
      </c>
      <c r="U4878" s="36" t="s">
        <v>21</v>
      </c>
    </row>
    <row r="4879" spans="10:21" x14ac:dyDescent="0.25">
      <c r="J4879" s="37">
        <v>43514</v>
      </c>
      <c r="K4879" s="36">
        <f t="shared" si="380"/>
        <v>2019</v>
      </c>
      <c r="L4879" s="36" t="str">
        <f t="shared" si="381"/>
        <v>February</v>
      </c>
      <c r="M4879" s="36">
        <f t="shared" si="382"/>
        <v>8</v>
      </c>
      <c r="N4879" s="36">
        <f t="shared" si="383"/>
        <v>18</v>
      </c>
      <c r="O4879" s="36" t="str">
        <f t="shared" si="384"/>
        <v>20198</v>
      </c>
      <c r="P4879" s="36" t="str">
        <f>CONCATENATE(K4879,MONTH(ExpensesDBTable[[#This Row],[Date]]))</f>
        <v>20192</v>
      </c>
      <c r="Q4879" s="36" t="s">
        <v>182</v>
      </c>
      <c r="R4879" s="36" t="s">
        <v>14</v>
      </c>
      <c r="S4879" s="38">
        <v>6.5</v>
      </c>
      <c r="T4879" s="36" t="s">
        <v>100</v>
      </c>
      <c r="U4879" s="36" t="s">
        <v>467</v>
      </c>
    </row>
    <row r="4880" spans="10:21" x14ac:dyDescent="0.25">
      <c r="J4880" s="37">
        <v>43514</v>
      </c>
      <c r="K4880" s="36">
        <f t="shared" si="380"/>
        <v>2019</v>
      </c>
      <c r="L4880" s="36" t="str">
        <f t="shared" si="381"/>
        <v>February</v>
      </c>
      <c r="M4880" s="36">
        <f t="shared" si="382"/>
        <v>8</v>
      </c>
      <c r="N4880" s="36">
        <f t="shared" si="383"/>
        <v>18</v>
      </c>
      <c r="O4880" s="36" t="str">
        <f t="shared" si="384"/>
        <v>20198</v>
      </c>
      <c r="P4880" s="36" t="str">
        <f>CONCATENATE(K4880,MONTH(ExpensesDBTable[[#This Row],[Date]]))</f>
        <v>20192</v>
      </c>
      <c r="Q4880" s="36" t="s">
        <v>2470</v>
      </c>
      <c r="R4880" s="36" t="s">
        <v>17</v>
      </c>
      <c r="S4880" s="38">
        <v>15</v>
      </c>
      <c r="T4880" s="36" t="s">
        <v>106</v>
      </c>
      <c r="U4880" s="36" t="s">
        <v>3782</v>
      </c>
    </row>
    <row r="4881" spans="10:21" x14ac:dyDescent="0.25">
      <c r="J4881" s="37">
        <v>43514</v>
      </c>
      <c r="K4881" s="36">
        <f t="shared" si="380"/>
        <v>2019</v>
      </c>
      <c r="L4881" s="36" t="str">
        <f t="shared" si="381"/>
        <v>February</v>
      </c>
      <c r="M4881" s="36">
        <f t="shared" si="382"/>
        <v>8</v>
      </c>
      <c r="N4881" s="36">
        <f t="shared" si="383"/>
        <v>18</v>
      </c>
      <c r="O4881" s="36" t="str">
        <f t="shared" si="384"/>
        <v>20198</v>
      </c>
      <c r="P4881" s="36" t="str">
        <f>CONCATENATE(K4881,MONTH(ExpensesDBTable[[#This Row],[Date]]))</f>
        <v>20192</v>
      </c>
      <c r="Q4881" s="36" t="s">
        <v>182</v>
      </c>
      <c r="R4881" s="36" t="s">
        <v>14</v>
      </c>
      <c r="S4881" s="38">
        <v>7.5</v>
      </c>
      <c r="T4881" s="36" t="s">
        <v>100</v>
      </c>
      <c r="U4881" s="36" t="s">
        <v>1392</v>
      </c>
    </row>
    <row r="4882" spans="10:21" x14ac:dyDescent="0.25">
      <c r="J4882" s="37">
        <v>43514</v>
      </c>
      <c r="K4882" s="36">
        <f t="shared" si="380"/>
        <v>2019</v>
      </c>
      <c r="L4882" s="36" t="str">
        <f t="shared" si="381"/>
        <v>February</v>
      </c>
      <c r="M4882" s="36">
        <f t="shared" si="382"/>
        <v>8</v>
      </c>
      <c r="N4882" s="36">
        <f t="shared" si="383"/>
        <v>18</v>
      </c>
      <c r="O4882" s="36" t="str">
        <f t="shared" si="384"/>
        <v>20198</v>
      </c>
      <c r="P4882" s="36" t="str">
        <f>CONCATENATE(K4882,MONTH(ExpensesDBTable[[#This Row],[Date]]))</f>
        <v>20192</v>
      </c>
      <c r="Q4882" s="36" t="s">
        <v>3477</v>
      </c>
      <c r="R4882" s="36" t="s">
        <v>23</v>
      </c>
      <c r="S4882" s="38">
        <v>25</v>
      </c>
      <c r="T4882" s="36" t="s">
        <v>106</v>
      </c>
      <c r="U4882" s="36" t="s">
        <v>2902</v>
      </c>
    </row>
    <row r="4883" spans="10:21" x14ac:dyDescent="0.25">
      <c r="J4883" s="37">
        <v>43514</v>
      </c>
      <c r="K4883" s="36">
        <f t="shared" si="380"/>
        <v>2019</v>
      </c>
      <c r="L4883" s="36" t="str">
        <f t="shared" si="381"/>
        <v>February</v>
      </c>
      <c r="M4883" s="36">
        <f t="shared" si="382"/>
        <v>8</v>
      </c>
      <c r="N4883" s="36">
        <f t="shared" si="383"/>
        <v>18</v>
      </c>
      <c r="O4883" s="36" t="str">
        <f t="shared" si="384"/>
        <v>20198</v>
      </c>
      <c r="P4883" s="36" t="str">
        <f>CONCATENATE(K4883,MONTH(ExpensesDBTable[[#This Row],[Date]]))</f>
        <v>20192</v>
      </c>
      <c r="Q4883" s="36" t="s">
        <v>145</v>
      </c>
      <c r="R4883" s="36" t="s">
        <v>23</v>
      </c>
      <c r="S4883" s="38">
        <v>164.81</v>
      </c>
      <c r="T4883" s="36" t="s">
        <v>106</v>
      </c>
      <c r="U4883" s="36" t="s">
        <v>1590</v>
      </c>
    </row>
    <row r="4884" spans="10:21" x14ac:dyDescent="0.25">
      <c r="J4884" s="37">
        <v>43514</v>
      </c>
      <c r="K4884" s="36">
        <f t="shared" si="380"/>
        <v>2019</v>
      </c>
      <c r="L4884" s="36" t="str">
        <f t="shared" si="381"/>
        <v>February</v>
      </c>
      <c r="M4884" s="36">
        <f t="shared" si="382"/>
        <v>8</v>
      </c>
      <c r="N4884" s="36">
        <f t="shared" si="383"/>
        <v>18</v>
      </c>
      <c r="O4884" s="36" t="str">
        <f t="shared" si="384"/>
        <v>20198</v>
      </c>
      <c r="P4884" s="36" t="str">
        <f>CONCATENATE(K4884,MONTH(ExpensesDBTable[[#This Row],[Date]]))</f>
        <v>20192</v>
      </c>
      <c r="Q4884" s="36" t="s">
        <v>3379</v>
      </c>
      <c r="R4884" s="36" t="s">
        <v>29</v>
      </c>
      <c r="S4884" s="38">
        <v>429.14</v>
      </c>
      <c r="T4884" s="36" t="s">
        <v>106</v>
      </c>
      <c r="U4884" t="s">
        <v>3703</v>
      </c>
    </row>
    <row r="4885" spans="10:21" x14ac:dyDescent="0.25">
      <c r="J4885" s="37">
        <v>43514</v>
      </c>
      <c r="K4885" s="36">
        <f t="shared" si="380"/>
        <v>2019</v>
      </c>
      <c r="L4885" s="36" t="str">
        <f t="shared" si="381"/>
        <v>February</v>
      </c>
      <c r="M4885" s="36">
        <f t="shared" si="382"/>
        <v>8</v>
      </c>
      <c r="N4885" s="36">
        <f t="shared" si="383"/>
        <v>18</v>
      </c>
      <c r="O4885" s="36" t="str">
        <f t="shared" si="384"/>
        <v>20198</v>
      </c>
      <c r="P4885" s="36" t="str">
        <f>CONCATENATE(K4885,MONTH(ExpensesDBTable[[#This Row],[Date]]))</f>
        <v>20192</v>
      </c>
      <c r="Q4885" s="36" t="s">
        <v>3480</v>
      </c>
      <c r="R4885" s="36" t="s">
        <v>26</v>
      </c>
      <c r="S4885" s="38">
        <v>117.53</v>
      </c>
      <c r="T4885" s="36" t="s">
        <v>106</v>
      </c>
      <c r="U4885" s="36" t="s">
        <v>3783</v>
      </c>
    </row>
    <row r="4886" spans="10:21" x14ac:dyDescent="0.25">
      <c r="J4886" s="37">
        <v>43515</v>
      </c>
      <c r="K4886" s="36">
        <f t="shared" si="380"/>
        <v>2019</v>
      </c>
      <c r="L4886" s="36" t="str">
        <f t="shared" si="381"/>
        <v>February</v>
      </c>
      <c r="M4886" s="36">
        <f t="shared" si="382"/>
        <v>8</v>
      </c>
      <c r="N4886" s="36">
        <f t="shared" si="383"/>
        <v>19</v>
      </c>
      <c r="O4886" s="36" t="str">
        <f t="shared" si="384"/>
        <v>20198</v>
      </c>
      <c r="P4886" s="36" t="str">
        <f>CONCATENATE(K4886,MONTH(ExpensesDBTable[[#This Row],[Date]]))</f>
        <v>20192</v>
      </c>
      <c r="Q4886" s="36" t="s">
        <v>182</v>
      </c>
      <c r="R4886" s="36" t="s">
        <v>14</v>
      </c>
      <c r="S4886" s="38">
        <v>6.5</v>
      </c>
      <c r="T4886" s="36" t="s">
        <v>100</v>
      </c>
      <c r="U4886" s="36" t="s">
        <v>3784</v>
      </c>
    </row>
    <row r="4887" spans="10:21" x14ac:dyDescent="0.25">
      <c r="J4887" s="37">
        <v>43515</v>
      </c>
      <c r="K4887" s="36">
        <f t="shared" si="380"/>
        <v>2019</v>
      </c>
      <c r="L4887" s="36" t="str">
        <f t="shared" si="381"/>
        <v>February</v>
      </c>
      <c r="M4887" s="36">
        <f t="shared" si="382"/>
        <v>8</v>
      </c>
      <c r="N4887" s="36">
        <f t="shared" si="383"/>
        <v>19</v>
      </c>
      <c r="O4887" s="36" t="str">
        <f t="shared" si="384"/>
        <v>20198</v>
      </c>
      <c r="P4887" s="36" t="str">
        <f>CONCATENATE(K4887,MONTH(ExpensesDBTable[[#This Row],[Date]]))</f>
        <v>20192</v>
      </c>
      <c r="Q4887" s="36" t="s">
        <v>182</v>
      </c>
      <c r="R4887" s="36" t="s">
        <v>14</v>
      </c>
      <c r="S4887" s="38">
        <v>7.7</v>
      </c>
      <c r="T4887" s="36" t="s">
        <v>100</v>
      </c>
      <c r="U4887" s="36" t="s">
        <v>3784</v>
      </c>
    </row>
    <row r="4888" spans="10:21" x14ac:dyDescent="0.25">
      <c r="J4888" s="37">
        <v>43516</v>
      </c>
      <c r="K4888" s="36">
        <f t="shared" si="380"/>
        <v>2019</v>
      </c>
      <c r="L4888" s="36" t="str">
        <f t="shared" si="381"/>
        <v>February</v>
      </c>
      <c r="M4888" s="36">
        <f t="shared" si="382"/>
        <v>8</v>
      </c>
      <c r="N4888" s="36">
        <f t="shared" si="383"/>
        <v>20</v>
      </c>
      <c r="O4888" s="36" t="str">
        <f t="shared" si="384"/>
        <v>20198</v>
      </c>
      <c r="P4888" s="36" t="str">
        <f>CONCATENATE(K4888,MONTH(ExpensesDBTable[[#This Row],[Date]]))</f>
        <v>20192</v>
      </c>
      <c r="Q4888" s="36" t="s">
        <v>182</v>
      </c>
      <c r="R4888" s="36" t="s">
        <v>14</v>
      </c>
      <c r="S4888" s="38">
        <v>9.6</v>
      </c>
      <c r="T4888" s="36" t="s">
        <v>100</v>
      </c>
      <c r="U4888" s="36" t="s">
        <v>357</v>
      </c>
    </row>
    <row r="4889" spans="10:21" x14ac:dyDescent="0.25">
      <c r="J4889" s="37">
        <v>43516</v>
      </c>
      <c r="K4889" s="36">
        <f t="shared" si="380"/>
        <v>2019</v>
      </c>
      <c r="L4889" s="36" t="str">
        <f t="shared" si="381"/>
        <v>February</v>
      </c>
      <c r="M4889" s="36">
        <f t="shared" si="382"/>
        <v>8</v>
      </c>
      <c r="N4889" s="36">
        <f t="shared" si="383"/>
        <v>20</v>
      </c>
      <c r="O4889" s="36" t="str">
        <f t="shared" si="384"/>
        <v>20198</v>
      </c>
      <c r="P4889" s="36" t="str">
        <f>CONCATENATE(K4889,MONTH(ExpensesDBTable[[#This Row],[Date]]))</f>
        <v>20192</v>
      </c>
      <c r="Q4889" s="36" t="s">
        <v>3379</v>
      </c>
      <c r="R4889" s="36" t="s">
        <v>29</v>
      </c>
      <c r="S4889" s="38">
        <v>1081</v>
      </c>
      <c r="T4889" s="36" t="s">
        <v>106</v>
      </c>
      <c r="U4889" t="s">
        <v>3571</v>
      </c>
    </row>
    <row r="4890" spans="10:21" x14ac:dyDescent="0.25">
      <c r="J4890" s="37">
        <v>43516</v>
      </c>
      <c r="K4890" s="36">
        <f t="shared" si="380"/>
        <v>2019</v>
      </c>
      <c r="L4890" s="36" t="str">
        <f t="shared" si="381"/>
        <v>February</v>
      </c>
      <c r="M4890" s="36">
        <f t="shared" si="382"/>
        <v>8</v>
      </c>
      <c r="N4890" s="36">
        <f t="shared" si="383"/>
        <v>20</v>
      </c>
      <c r="O4890" s="36" t="str">
        <f t="shared" si="384"/>
        <v>20198</v>
      </c>
      <c r="P4890" s="36" t="str">
        <f>CONCATENATE(K4890,MONTH(ExpensesDBTable[[#This Row],[Date]]))</f>
        <v>20192</v>
      </c>
      <c r="Q4890" s="36" t="s">
        <v>182</v>
      </c>
      <c r="R4890" s="36" t="s">
        <v>14</v>
      </c>
      <c r="S4890" s="38">
        <v>7.2</v>
      </c>
      <c r="T4890" s="36" t="s">
        <v>100</v>
      </c>
      <c r="U4890" s="36" t="s">
        <v>1392</v>
      </c>
    </row>
    <row r="4891" spans="10:21" x14ac:dyDescent="0.25">
      <c r="J4891" s="37">
        <v>43516</v>
      </c>
      <c r="K4891" s="36">
        <f t="shared" si="380"/>
        <v>2019</v>
      </c>
      <c r="L4891" s="36" t="str">
        <f t="shared" si="381"/>
        <v>February</v>
      </c>
      <c r="M4891" s="36">
        <f t="shared" si="382"/>
        <v>8</v>
      </c>
      <c r="N4891" s="36">
        <f t="shared" si="383"/>
        <v>20</v>
      </c>
      <c r="O4891" s="36" t="str">
        <f t="shared" si="384"/>
        <v>20198</v>
      </c>
      <c r="P4891" s="36" t="str">
        <f>CONCATENATE(K4891,MONTH(ExpensesDBTable[[#This Row],[Date]]))</f>
        <v>20192</v>
      </c>
      <c r="Q4891" s="36" t="s">
        <v>108</v>
      </c>
      <c r="R4891" s="36" t="s">
        <v>14</v>
      </c>
      <c r="S4891" s="38">
        <v>16.68</v>
      </c>
      <c r="T4891" s="36" t="s">
        <v>100</v>
      </c>
      <c r="U4891" s="36" t="s">
        <v>3785</v>
      </c>
    </row>
    <row r="4892" spans="10:21" x14ac:dyDescent="0.25">
      <c r="J4892" s="37">
        <v>43517</v>
      </c>
      <c r="K4892" s="36">
        <f t="shared" si="380"/>
        <v>2019</v>
      </c>
      <c r="L4892" s="36" t="str">
        <f t="shared" si="381"/>
        <v>February</v>
      </c>
      <c r="M4892" s="36">
        <f t="shared" si="382"/>
        <v>8</v>
      </c>
      <c r="N4892" s="36">
        <f t="shared" si="383"/>
        <v>21</v>
      </c>
      <c r="O4892" s="36" t="str">
        <f t="shared" si="384"/>
        <v>20198</v>
      </c>
      <c r="P4892" s="36" t="str">
        <f>CONCATENATE(K4892,MONTH(ExpensesDBTable[[#This Row],[Date]]))</f>
        <v>20192</v>
      </c>
      <c r="Q4892" s="36" t="s">
        <v>182</v>
      </c>
      <c r="R4892" s="36" t="s">
        <v>14</v>
      </c>
      <c r="S4892" s="38">
        <v>12</v>
      </c>
      <c r="T4892" s="36" t="s">
        <v>100</v>
      </c>
      <c r="U4892" s="36" t="s">
        <v>2672</v>
      </c>
    </row>
    <row r="4893" spans="10:21" x14ac:dyDescent="0.25">
      <c r="J4893" s="37">
        <v>43517</v>
      </c>
      <c r="K4893" s="36">
        <f t="shared" si="380"/>
        <v>2019</v>
      </c>
      <c r="L4893" s="36" t="str">
        <f t="shared" si="381"/>
        <v>February</v>
      </c>
      <c r="M4893" s="36">
        <f t="shared" si="382"/>
        <v>8</v>
      </c>
      <c r="N4893" s="36">
        <f t="shared" si="383"/>
        <v>21</v>
      </c>
      <c r="O4893" s="36" t="str">
        <f t="shared" si="384"/>
        <v>20198</v>
      </c>
      <c r="P4893" s="36" t="str">
        <f>CONCATENATE(K4893,MONTH(ExpensesDBTable[[#This Row],[Date]]))</f>
        <v>20192</v>
      </c>
      <c r="Q4893" s="36" t="s">
        <v>3472</v>
      </c>
      <c r="R4893" s="36" t="s">
        <v>14</v>
      </c>
      <c r="S4893" s="38">
        <v>17.940000000000001</v>
      </c>
      <c r="T4893" s="36" t="s">
        <v>100</v>
      </c>
      <c r="U4893" s="36" t="s">
        <v>3786</v>
      </c>
    </row>
    <row r="4894" spans="10:21" x14ac:dyDescent="0.25">
      <c r="J4894" s="37">
        <v>43517</v>
      </c>
      <c r="K4894" s="36">
        <f t="shared" si="380"/>
        <v>2019</v>
      </c>
      <c r="L4894" s="36" t="str">
        <f t="shared" si="381"/>
        <v>February</v>
      </c>
      <c r="M4894" s="36">
        <f t="shared" si="382"/>
        <v>8</v>
      </c>
      <c r="N4894" s="36">
        <f t="shared" si="383"/>
        <v>21</v>
      </c>
      <c r="O4894" s="36" t="str">
        <f t="shared" si="384"/>
        <v>20198</v>
      </c>
      <c r="P4894" s="36" t="str">
        <f>CONCATENATE(K4894,MONTH(ExpensesDBTable[[#This Row],[Date]]))</f>
        <v>20192</v>
      </c>
      <c r="Q4894" s="36" t="s">
        <v>128</v>
      </c>
      <c r="R4894" s="36" t="s">
        <v>22</v>
      </c>
      <c r="S4894" s="38">
        <v>20</v>
      </c>
      <c r="T4894" s="36" t="s">
        <v>106</v>
      </c>
      <c r="U4894" s="36" t="s">
        <v>3787</v>
      </c>
    </row>
    <row r="4895" spans="10:21" x14ac:dyDescent="0.25">
      <c r="J4895" s="37">
        <v>43517</v>
      </c>
      <c r="K4895" s="36">
        <f t="shared" si="380"/>
        <v>2019</v>
      </c>
      <c r="L4895" s="36" t="str">
        <f t="shared" si="381"/>
        <v>February</v>
      </c>
      <c r="M4895" s="36">
        <f t="shared" si="382"/>
        <v>8</v>
      </c>
      <c r="N4895" s="36">
        <f t="shared" si="383"/>
        <v>21</v>
      </c>
      <c r="O4895" s="36" t="str">
        <f t="shared" si="384"/>
        <v>20198</v>
      </c>
      <c r="P4895" s="36" t="str">
        <f>CONCATENATE(K4895,MONTH(ExpensesDBTable[[#This Row],[Date]]))</f>
        <v>20192</v>
      </c>
      <c r="Q4895" s="36" t="s">
        <v>105</v>
      </c>
      <c r="R4895" s="36" t="s">
        <v>18</v>
      </c>
      <c r="S4895" s="38">
        <v>319.2</v>
      </c>
      <c r="T4895" s="36" t="s">
        <v>106</v>
      </c>
      <c r="U4895" s="36" t="s">
        <v>3788</v>
      </c>
    </row>
    <row r="4896" spans="10:21" x14ac:dyDescent="0.25">
      <c r="J4896" s="37">
        <v>43517</v>
      </c>
      <c r="K4896" s="36">
        <f t="shared" si="380"/>
        <v>2019</v>
      </c>
      <c r="L4896" s="36" t="str">
        <f t="shared" si="381"/>
        <v>February</v>
      </c>
      <c r="M4896" s="36">
        <f t="shared" si="382"/>
        <v>8</v>
      </c>
      <c r="N4896" s="36">
        <f t="shared" si="383"/>
        <v>21</v>
      </c>
      <c r="O4896" s="36" t="str">
        <f t="shared" si="384"/>
        <v>20198</v>
      </c>
      <c r="P4896" s="36" t="str">
        <f>CONCATENATE(K4896,MONTH(ExpensesDBTable[[#This Row],[Date]]))</f>
        <v>20192</v>
      </c>
      <c r="Q4896" s="36" t="s">
        <v>182</v>
      </c>
      <c r="R4896" s="36" t="s">
        <v>14</v>
      </c>
      <c r="S4896" s="38">
        <v>3.5</v>
      </c>
      <c r="T4896" s="36" t="s">
        <v>100</v>
      </c>
      <c r="U4896" s="36" t="s">
        <v>1392</v>
      </c>
    </row>
    <row r="4897" spans="10:21" x14ac:dyDescent="0.25">
      <c r="J4897" s="37">
        <v>43517</v>
      </c>
      <c r="K4897" s="36">
        <f t="shared" si="380"/>
        <v>2019</v>
      </c>
      <c r="L4897" s="36" t="str">
        <f t="shared" si="381"/>
        <v>February</v>
      </c>
      <c r="M4897" s="36">
        <f t="shared" si="382"/>
        <v>8</v>
      </c>
      <c r="N4897" s="36">
        <f t="shared" si="383"/>
        <v>21</v>
      </c>
      <c r="O4897" s="36" t="str">
        <f t="shared" si="384"/>
        <v>20198</v>
      </c>
      <c r="P4897" s="36" t="str">
        <f>CONCATENATE(K4897,MONTH(ExpensesDBTable[[#This Row],[Date]]))</f>
        <v>20192</v>
      </c>
      <c r="Q4897" s="36" t="s">
        <v>119</v>
      </c>
      <c r="R4897" s="36" t="s">
        <v>14</v>
      </c>
      <c r="S4897" s="38">
        <v>24.28</v>
      </c>
      <c r="T4897" s="36" t="s">
        <v>100</v>
      </c>
      <c r="U4897" s="36" t="s">
        <v>3789</v>
      </c>
    </row>
    <row r="4898" spans="10:21" x14ac:dyDescent="0.25">
      <c r="J4898" s="37">
        <v>43519</v>
      </c>
      <c r="K4898" s="36">
        <f t="shared" si="380"/>
        <v>2019</v>
      </c>
      <c r="L4898" s="36" t="str">
        <f t="shared" si="381"/>
        <v>February</v>
      </c>
      <c r="M4898" s="36">
        <f t="shared" si="382"/>
        <v>8</v>
      </c>
      <c r="N4898" s="36">
        <f t="shared" si="383"/>
        <v>23</v>
      </c>
      <c r="O4898" s="36" t="str">
        <f t="shared" si="384"/>
        <v>20198</v>
      </c>
      <c r="P4898" s="36" t="str">
        <f>CONCATENATE(K4898,MONTH(ExpensesDBTable[[#This Row],[Date]]))</f>
        <v>20192</v>
      </c>
      <c r="Q4898" s="36" t="s">
        <v>182</v>
      </c>
      <c r="R4898" s="36" t="s">
        <v>14</v>
      </c>
      <c r="S4898" s="38">
        <v>24</v>
      </c>
      <c r="T4898" s="36" t="s">
        <v>100</v>
      </c>
      <c r="U4898" s="36" t="s">
        <v>1555</v>
      </c>
    </row>
    <row r="4899" spans="10:21" x14ac:dyDescent="0.25">
      <c r="J4899" s="37">
        <v>43519</v>
      </c>
      <c r="K4899" s="36">
        <f t="shared" si="380"/>
        <v>2019</v>
      </c>
      <c r="L4899" s="36" t="str">
        <f t="shared" si="381"/>
        <v>February</v>
      </c>
      <c r="M4899" s="36">
        <f t="shared" si="382"/>
        <v>8</v>
      </c>
      <c r="N4899" s="36">
        <f t="shared" si="383"/>
        <v>23</v>
      </c>
      <c r="O4899" s="36" t="str">
        <f t="shared" si="384"/>
        <v>20198</v>
      </c>
      <c r="P4899" s="36" t="str">
        <f>CONCATENATE(K4899,MONTH(ExpensesDBTable[[#This Row],[Date]]))</f>
        <v>20192</v>
      </c>
      <c r="Q4899" s="36" t="s">
        <v>182</v>
      </c>
      <c r="R4899" s="36" t="s">
        <v>14</v>
      </c>
      <c r="S4899" s="38">
        <v>9.5</v>
      </c>
      <c r="T4899" s="36" t="s">
        <v>100</v>
      </c>
      <c r="U4899" s="36" t="s">
        <v>462</v>
      </c>
    </row>
    <row r="4900" spans="10:21" x14ac:dyDescent="0.25">
      <c r="J4900" s="37">
        <v>43519</v>
      </c>
      <c r="K4900" s="36">
        <f t="shared" si="380"/>
        <v>2019</v>
      </c>
      <c r="L4900" s="36" t="str">
        <f t="shared" si="381"/>
        <v>February</v>
      </c>
      <c r="M4900" s="36">
        <f t="shared" si="382"/>
        <v>8</v>
      </c>
      <c r="N4900" s="36">
        <f t="shared" si="383"/>
        <v>23</v>
      </c>
      <c r="O4900" s="36" t="str">
        <f t="shared" si="384"/>
        <v>20198</v>
      </c>
      <c r="P4900" s="36" t="str">
        <f>CONCATENATE(K4900,MONTH(ExpensesDBTable[[#This Row],[Date]]))</f>
        <v>20192</v>
      </c>
      <c r="Q4900" s="36" t="s">
        <v>1051</v>
      </c>
      <c r="R4900" s="36" t="s">
        <v>14</v>
      </c>
      <c r="S4900" s="38">
        <v>4.5</v>
      </c>
      <c r="T4900" s="36" t="s">
        <v>100</v>
      </c>
      <c r="U4900" s="36" t="s">
        <v>1220</v>
      </c>
    </row>
    <row r="4901" spans="10:21" x14ac:dyDescent="0.25">
      <c r="J4901" s="37">
        <v>43519</v>
      </c>
      <c r="K4901" s="36">
        <f t="shared" si="380"/>
        <v>2019</v>
      </c>
      <c r="L4901" s="36" t="str">
        <f t="shared" si="381"/>
        <v>February</v>
      </c>
      <c r="M4901" s="36">
        <f t="shared" si="382"/>
        <v>8</v>
      </c>
      <c r="N4901" s="36">
        <f t="shared" si="383"/>
        <v>23</v>
      </c>
      <c r="O4901" s="36" t="str">
        <f t="shared" si="384"/>
        <v>20198</v>
      </c>
      <c r="P4901" s="36" t="str">
        <f>CONCATENATE(K4901,MONTH(ExpensesDBTable[[#This Row],[Date]]))</f>
        <v>20192</v>
      </c>
      <c r="Q4901" s="36" t="s">
        <v>108</v>
      </c>
      <c r="R4901" s="36" t="s">
        <v>14</v>
      </c>
      <c r="S4901" s="38">
        <v>9.5299999999999994</v>
      </c>
      <c r="T4901" s="36" t="s">
        <v>100</v>
      </c>
      <c r="U4901" s="36" t="s">
        <v>1220</v>
      </c>
    </row>
    <row r="4902" spans="10:21" x14ac:dyDescent="0.25">
      <c r="J4902" s="37">
        <v>43519</v>
      </c>
      <c r="K4902" s="36">
        <f t="shared" si="380"/>
        <v>2019</v>
      </c>
      <c r="L4902" s="36" t="str">
        <f t="shared" si="381"/>
        <v>February</v>
      </c>
      <c r="M4902" s="36">
        <f t="shared" si="382"/>
        <v>8</v>
      </c>
      <c r="N4902" s="36">
        <f t="shared" si="383"/>
        <v>23</v>
      </c>
      <c r="O4902" s="36" t="str">
        <f t="shared" si="384"/>
        <v>20198</v>
      </c>
      <c r="P4902" s="36" t="str">
        <f>CONCATENATE(K4902,MONTH(ExpensesDBTable[[#This Row],[Date]]))</f>
        <v>20192</v>
      </c>
      <c r="Q4902" s="36" t="s">
        <v>122</v>
      </c>
      <c r="R4902" s="36" t="s">
        <v>11</v>
      </c>
      <c r="S4902" s="38">
        <v>9</v>
      </c>
      <c r="T4902" s="36" t="s">
        <v>100</v>
      </c>
      <c r="U4902" s="36" t="s">
        <v>548</v>
      </c>
    </row>
    <row r="4903" spans="10:21" x14ac:dyDescent="0.25">
      <c r="J4903" s="37">
        <v>43519</v>
      </c>
      <c r="K4903" s="36">
        <f t="shared" si="380"/>
        <v>2019</v>
      </c>
      <c r="L4903" s="36" t="str">
        <f t="shared" si="381"/>
        <v>February</v>
      </c>
      <c r="M4903" s="36">
        <f t="shared" si="382"/>
        <v>8</v>
      </c>
      <c r="N4903" s="36">
        <f t="shared" si="383"/>
        <v>23</v>
      </c>
      <c r="O4903" s="36" t="str">
        <f t="shared" si="384"/>
        <v>20198</v>
      </c>
      <c r="P4903" s="36" t="str">
        <f>CONCATENATE(K4903,MONTH(ExpensesDBTable[[#This Row],[Date]]))</f>
        <v>20192</v>
      </c>
      <c r="Q4903" s="36" t="s">
        <v>2470</v>
      </c>
      <c r="R4903" s="36" t="s">
        <v>17</v>
      </c>
      <c r="S4903" s="38">
        <v>31.97</v>
      </c>
      <c r="T4903" s="36" t="s">
        <v>106</v>
      </c>
      <c r="U4903" s="36" t="s">
        <v>3790</v>
      </c>
    </row>
    <row r="4904" spans="10:21" x14ac:dyDescent="0.25">
      <c r="J4904" s="37">
        <v>43519</v>
      </c>
      <c r="K4904" s="36">
        <f t="shared" si="380"/>
        <v>2019</v>
      </c>
      <c r="L4904" s="36" t="str">
        <f t="shared" si="381"/>
        <v>February</v>
      </c>
      <c r="M4904" s="36">
        <f t="shared" si="382"/>
        <v>8</v>
      </c>
      <c r="N4904" s="36">
        <f t="shared" si="383"/>
        <v>23</v>
      </c>
      <c r="O4904" s="36" t="str">
        <f t="shared" si="384"/>
        <v>20198</v>
      </c>
      <c r="P4904" s="36" t="str">
        <f>CONCATENATE(K4904,MONTH(ExpensesDBTable[[#This Row],[Date]]))</f>
        <v>20192</v>
      </c>
      <c r="Q4904" s="36" t="s">
        <v>169</v>
      </c>
      <c r="R4904" s="36" t="s">
        <v>14</v>
      </c>
      <c r="S4904" s="38">
        <v>2.5</v>
      </c>
      <c r="T4904" s="36" t="s">
        <v>100</v>
      </c>
      <c r="U4904" s="36" t="s">
        <v>287</v>
      </c>
    </row>
    <row r="4905" spans="10:21" x14ac:dyDescent="0.25">
      <c r="J4905" s="37">
        <v>43520</v>
      </c>
      <c r="K4905" s="36">
        <f t="shared" si="380"/>
        <v>2019</v>
      </c>
      <c r="L4905" s="36" t="str">
        <f t="shared" si="381"/>
        <v>February</v>
      </c>
      <c r="M4905" s="36">
        <f t="shared" si="382"/>
        <v>8</v>
      </c>
      <c r="N4905" s="36">
        <f t="shared" si="383"/>
        <v>24</v>
      </c>
      <c r="O4905" s="36" t="str">
        <f t="shared" si="384"/>
        <v>20198</v>
      </c>
      <c r="P4905" s="36" t="str">
        <f>CONCATENATE(K4905,MONTH(ExpensesDBTable[[#This Row],[Date]]))</f>
        <v>20192</v>
      </c>
      <c r="Q4905" s="36" t="s">
        <v>1476</v>
      </c>
      <c r="R4905" s="36" t="s">
        <v>23</v>
      </c>
      <c r="S4905" s="38">
        <v>14</v>
      </c>
      <c r="T4905" s="36" t="s">
        <v>106</v>
      </c>
      <c r="U4905" s="36" t="s">
        <v>1476</v>
      </c>
    </row>
    <row r="4906" spans="10:21" x14ac:dyDescent="0.25">
      <c r="J4906" s="37">
        <v>43520</v>
      </c>
      <c r="K4906" s="36">
        <f t="shared" si="380"/>
        <v>2019</v>
      </c>
      <c r="L4906" s="36" t="str">
        <f t="shared" si="381"/>
        <v>February</v>
      </c>
      <c r="M4906" s="36">
        <f t="shared" si="382"/>
        <v>8</v>
      </c>
      <c r="N4906" s="36">
        <f t="shared" si="383"/>
        <v>24</v>
      </c>
      <c r="O4906" s="36" t="str">
        <f t="shared" si="384"/>
        <v>20198</v>
      </c>
      <c r="P4906" s="36" t="str">
        <f>CONCATENATE(K4906,MONTH(ExpensesDBTable[[#This Row],[Date]]))</f>
        <v>20192</v>
      </c>
      <c r="Q4906" s="36" t="s">
        <v>1238</v>
      </c>
      <c r="R4906" s="36" t="s">
        <v>22</v>
      </c>
      <c r="S4906" s="38">
        <v>38.65</v>
      </c>
      <c r="T4906" s="36" t="s">
        <v>106</v>
      </c>
      <c r="U4906" s="36" t="s">
        <v>3791</v>
      </c>
    </row>
    <row r="4907" spans="10:21" x14ac:dyDescent="0.25">
      <c r="J4907" s="37">
        <v>43520</v>
      </c>
      <c r="K4907" s="36">
        <f t="shared" si="380"/>
        <v>2019</v>
      </c>
      <c r="L4907" s="36" t="str">
        <f t="shared" si="381"/>
        <v>February</v>
      </c>
      <c r="M4907" s="36">
        <f t="shared" si="382"/>
        <v>8</v>
      </c>
      <c r="N4907" s="36">
        <f t="shared" si="383"/>
        <v>24</v>
      </c>
      <c r="O4907" s="36" t="str">
        <f t="shared" si="384"/>
        <v>20198</v>
      </c>
      <c r="P4907" s="36" t="str">
        <f>CONCATENATE(K4907,MONTH(ExpensesDBTable[[#This Row],[Date]]))</f>
        <v>20192</v>
      </c>
      <c r="Q4907" s="36" t="s">
        <v>182</v>
      </c>
      <c r="R4907" s="36" t="s">
        <v>14</v>
      </c>
      <c r="S4907" s="38">
        <v>3</v>
      </c>
      <c r="T4907" s="36" t="s">
        <v>106</v>
      </c>
      <c r="U4907" s="36" t="s">
        <v>3792</v>
      </c>
    </row>
    <row r="4908" spans="10:21" x14ac:dyDescent="0.25">
      <c r="J4908" s="37">
        <v>43520</v>
      </c>
      <c r="K4908" s="36">
        <f t="shared" si="380"/>
        <v>2019</v>
      </c>
      <c r="L4908" s="36" t="str">
        <f t="shared" si="381"/>
        <v>February</v>
      </c>
      <c r="M4908" s="36">
        <f t="shared" si="382"/>
        <v>8</v>
      </c>
      <c r="N4908" s="36">
        <f t="shared" si="383"/>
        <v>24</v>
      </c>
      <c r="O4908" s="36" t="str">
        <f t="shared" si="384"/>
        <v>20198</v>
      </c>
      <c r="P4908" s="36" t="str">
        <f>CONCATENATE(K4908,MONTH(ExpensesDBTable[[#This Row],[Date]]))</f>
        <v>20192</v>
      </c>
      <c r="Q4908" s="36" t="s">
        <v>620</v>
      </c>
      <c r="R4908" s="36" t="s">
        <v>14</v>
      </c>
      <c r="S4908" s="38">
        <v>10</v>
      </c>
      <c r="T4908" s="36" t="s">
        <v>106</v>
      </c>
      <c r="U4908" s="36" t="s">
        <v>3793</v>
      </c>
    </row>
    <row r="4909" spans="10:21" x14ac:dyDescent="0.25">
      <c r="J4909" s="37">
        <v>43520</v>
      </c>
      <c r="K4909" s="36">
        <f t="shared" si="380"/>
        <v>2019</v>
      </c>
      <c r="L4909" s="36" t="str">
        <f t="shared" si="381"/>
        <v>February</v>
      </c>
      <c r="M4909" s="36">
        <f t="shared" si="382"/>
        <v>8</v>
      </c>
      <c r="N4909" s="36">
        <f t="shared" si="383"/>
        <v>24</v>
      </c>
      <c r="O4909" s="36" t="str">
        <f t="shared" si="384"/>
        <v>20198</v>
      </c>
      <c r="P4909" s="36" t="str">
        <f>CONCATENATE(K4909,MONTH(ExpensesDBTable[[#This Row],[Date]]))</f>
        <v>20192</v>
      </c>
      <c r="Q4909" s="36" t="s">
        <v>182</v>
      </c>
      <c r="R4909" s="36" t="s">
        <v>16</v>
      </c>
      <c r="S4909" s="38">
        <v>44.94</v>
      </c>
      <c r="T4909" s="36" t="s">
        <v>106</v>
      </c>
      <c r="U4909" s="36" t="s">
        <v>3794</v>
      </c>
    </row>
    <row r="4910" spans="10:21" x14ac:dyDescent="0.25">
      <c r="J4910" s="37">
        <v>43520</v>
      </c>
      <c r="K4910" s="36">
        <f t="shared" si="380"/>
        <v>2019</v>
      </c>
      <c r="L4910" s="36" t="str">
        <f t="shared" si="381"/>
        <v>February</v>
      </c>
      <c r="M4910" s="36">
        <f t="shared" si="382"/>
        <v>8</v>
      </c>
      <c r="N4910" s="36">
        <f t="shared" si="383"/>
        <v>24</v>
      </c>
      <c r="O4910" s="36" t="str">
        <f t="shared" si="384"/>
        <v>20198</v>
      </c>
      <c r="P4910" s="36" t="str">
        <f>CONCATENATE(K4910,MONTH(ExpensesDBTable[[#This Row],[Date]]))</f>
        <v>20192</v>
      </c>
      <c r="Q4910" s="36" t="s">
        <v>182</v>
      </c>
      <c r="R4910" s="36" t="s">
        <v>23</v>
      </c>
      <c r="S4910" s="38">
        <v>1.54</v>
      </c>
      <c r="T4910" s="36" t="s">
        <v>106</v>
      </c>
      <c r="U4910" s="36" t="s">
        <v>3795</v>
      </c>
    </row>
    <row r="4911" spans="10:21" x14ac:dyDescent="0.25">
      <c r="J4911" s="37">
        <v>43520</v>
      </c>
      <c r="K4911" s="36">
        <f t="shared" si="380"/>
        <v>2019</v>
      </c>
      <c r="L4911" s="36" t="str">
        <f t="shared" si="381"/>
        <v>February</v>
      </c>
      <c r="M4911" s="36">
        <f t="shared" si="382"/>
        <v>8</v>
      </c>
      <c r="N4911" s="36">
        <f t="shared" si="383"/>
        <v>24</v>
      </c>
      <c r="O4911" s="36" t="str">
        <f t="shared" si="384"/>
        <v>20198</v>
      </c>
      <c r="P4911" s="36" t="str">
        <f>CONCATENATE(K4911,MONTH(ExpensesDBTable[[#This Row],[Date]]))</f>
        <v>20192</v>
      </c>
      <c r="Q4911" s="36" t="s">
        <v>456</v>
      </c>
      <c r="R4911" s="36" t="s">
        <v>25</v>
      </c>
      <c r="S4911" s="38">
        <v>252.55</v>
      </c>
      <c r="T4911" s="36" t="s">
        <v>106</v>
      </c>
      <c r="U4911" s="36" t="s">
        <v>3796</v>
      </c>
    </row>
    <row r="4912" spans="10:21" x14ac:dyDescent="0.25">
      <c r="J4912" s="37">
        <v>43520</v>
      </c>
      <c r="K4912" s="36">
        <f t="shared" si="380"/>
        <v>2019</v>
      </c>
      <c r="L4912" s="36" t="str">
        <f t="shared" si="381"/>
        <v>February</v>
      </c>
      <c r="M4912" s="36">
        <f t="shared" si="382"/>
        <v>8</v>
      </c>
      <c r="N4912" s="36">
        <f t="shared" si="383"/>
        <v>24</v>
      </c>
      <c r="O4912" s="36" t="str">
        <f t="shared" si="384"/>
        <v>20198</v>
      </c>
      <c r="P4912" s="36" t="str">
        <f>CONCATENATE(K4912,MONTH(ExpensesDBTable[[#This Row],[Date]]))</f>
        <v>20192</v>
      </c>
      <c r="Q4912" s="36" t="s">
        <v>182</v>
      </c>
      <c r="R4912" s="36" t="s">
        <v>14</v>
      </c>
      <c r="S4912" s="38">
        <v>33.799999999999997</v>
      </c>
      <c r="T4912" s="36" t="s">
        <v>100</v>
      </c>
      <c r="U4912" s="36" t="s">
        <v>3797</v>
      </c>
    </row>
    <row r="4913" spans="10:21" x14ac:dyDescent="0.25">
      <c r="J4913" s="37">
        <v>43520</v>
      </c>
      <c r="K4913" s="36">
        <f t="shared" si="380"/>
        <v>2019</v>
      </c>
      <c r="L4913" s="36" t="str">
        <f t="shared" si="381"/>
        <v>February</v>
      </c>
      <c r="M4913" s="36">
        <f t="shared" si="382"/>
        <v>8</v>
      </c>
      <c r="N4913" s="36">
        <f t="shared" si="383"/>
        <v>24</v>
      </c>
      <c r="O4913" s="36" t="str">
        <f t="shared" si="384"/>
        <v>20198</v>
      </c>
      <c r="P4913" s="36" t="str">
        <f>CONCATENATE(K4913,MONTH(ExpensesDBTable[[#This Row],[Date]]))</f>
        <v>20192</v>
      </c>
      <c r="Q4913" s="36" t="s">
        <v>108</v>
      </c>
      <c r="R4913" s="36" t="s">
        <v>14</v>
      </c>
      <c r="S4913" s="38">
        <v>4.1900000000000004</v>
      </c>
      <c r="T4913" s="36" t="s">
        <v>100</v>
      </c>
      <c r="U4913" s="36" t="s">
        <v>159</v>
      </c>
    </row>
    <row r="4914" spans="10:21" x14ac:dyDescent="0.25">
      <c r="J4914" s="37">
        <v>43520</v>
      </c>
      <c r="K4914" s="36">
        <f t="shared" si="380"/>
        <v>2019</v>
      </c>
      <c r="L4914" s="36" t="str">
        <f t="shared" si="381"/>
        <v>February</v>
      </c>
      <c r="M4914" s="36">
        <f t="shared" si="382"/>
        <v>8</v>
      </c>
      <c r="N4914" s="36">
        <f t="shared" si="383"/>
        <v>24</v>
      </c>
      <c r="O4914" s="36" t="str">
        <f t="shared" si="384"/>
        <v>20198</v>
      </c>
      <c r="P4914" s="36" t="str">
        <f>CONCATENATE(K4914,MONTH(ExpensesDBTable[[#This Row],[Date]]))</f>
        <v>20192</v>
      </c>
      <c r="Q4914" s="36" t="s">
        <v>2302</v>
      </c>
      <c r="R4914" s="36" t="s">
        <v>16</v>
      </c>
      <c r="S4914" s="38">
        <v>79</v>
      </c>
      <c r="T4914" s="36" t="s">
        <v>106</v>
      </c>
      <c r="U4914" s="36" t="s">
        <v>3798</v>
      </c>
    </row>
    <row r="4915" spans="10:21" x14ac:dyDescent="0.25">
      <c r="J4915" s="37">
        <v>43522</v>
      </c>
      <c r="K4915" s="36">
        <f t="shared" si="380"/>
        <v>2019</v>
      </c>
      <c r="L4915" s="36" t="str">
        <f t="shared" si="381"/>
        <v>February</v>
      </c>
      <c r="M4915" s="36">
        <f t="shared" si="382"/>
        <v>9</v>
      </c>
      <c r="N4915" s="36">
        <f t="shared" si="383"/>
        <v>26</v>
      </c>
      <c r="O4915" s="36" t="str">
        <f t="shared" si="384"/>
        <v>20199</v>
      </c>
      <c r="P4915" s="36" t="str">
        <f>CONCATENATE(K4915,MONTH(ExpensesDBTable[[#This Row],[Date]]))</f>
        <v>20192</v>
      </c>
      <c r="Q4915" s="36" t="s">
        <v>3715</v>
      </c>
      <c r="R4915" s="36" t="s">
        <v>23</v>
      </c>
      <c r="S4915" s="38">
        <v>85.89</v>
      </c>
      <c r="T4915" s="36" t="s">
        <v>106</v>
      </c>
      <c r="U4915" s="36" t="s">
        <v>1492</v>
      </c>
    </row>
    <row r="4916" spans="10:21" x14ac:dyDescent="0.25">
      <c r="J4916" s="37">
        <v>43522</v>
      </c>
      <c r="K4916" s="36">
        <f t="shared" si="380"/>
        <v>2019</v>
      </c>
      <c r="L4916" s="36" t="str">
        <f t="shared" si="381"/>
        <v>February</v>
      </c>
      <c r="M4916" s="36">
        <f t="shared" si="382"/>
        <v>9</v>
      </c>
      <c r="N4916" s="36">
        <f t="shared" si="383"/>
        <v>26</v>
      </c>
      <c r="O4916" s="36" t="str">
        <f t="shared" si="384"/>
        <v>20199</v>
      </c>
      <c r="P4916" s="36" t="str">
        <f>CONCATENATE(K4916,MONTH(ExpensesDBTable[[#This Row],[Date]]))</f>
        <v>20192</v>
      </c>
      <c r="Q4916" s="36" t="s">
        <v>182</v>
      </c>
      <c r="R4916" s="36" t="s">
        <v>14</v>
      </c>
      <c r="S4916" s="38">
        <v>10.5</v>
      </c>
      <c r="T4916" s="36" t="s">
        <v>100</v>
      </c>
      <c r="U4916" s="36" t="s">
        <v>3799</v>
      </c>
    </row>
    <row r="4917" spans="10:21" x14ac:dyDescent="0.25">
      <c r="J4917" s="37">
        <v>43522</v>
      </c>
      <c r="K4917" s="36">
        <f t="shared" si="380"/>
        <v>2019</v>
      </c>
      <c r="L4917" s="36" t="str">
        <f t="shared" si="381"/>
        <v>February</v>
      </c>
      <c r="M4917" s="36">
        <f t="shared" si="382"/>
        <v>9</v>
      </c>
      <c r="N4917" s="36">
        <f t="shared" si="383"/>
        <v>26</v>
      </c>
      <c r="O4917" s="36" t="str">
        <f t="shared" si="384"/>
        <v>20199</v>
      </c>
      <c r="P4917" s="36" t="str">
        <f>CONCATENATE(K4917,MONTH(ExpensesDBTable[[#This Row],[Date]]))</f>
        <v>20192</v>
      </c>
      <c r="Q4917" s="36" t="s">
        <v>182</v>
      </c>
      <c r="R4917" s="36" t="s">
        <v>14</v>
      </c>
      <c r="S4917" s="38">
        <v>2.7</v>
      </c>
      <c r="T4917" s="36" t="s">
        <v>100</v>
      </c>
      <c r="U4917" s="36" t="s">
        <v>287</v>
      </c>
    </row>
    <row r="4918" spans="10:21" x14ac:dyDescent="0.25">
      <c r="J4918" s="37">
        <v>43522</v>
      </c>
      <c r="K4918" s="36">
        <f t="shared" si="380"/>
        <v>2019</v>
      </c>
      <c r="L4918" s="36" t="str">
        <f t="shared" si="381"/>
        <v>February</v>
      </c>
      <c r="M4918" s="36">
        <f t="shared" si="382"/>
        <v>9</v>
      </c>
      <c r="N4918" s="36">
        <f t="shared" si="383"/>
        <v>26</v>
      </c>
      <c r="O4918" s="36" t="str">
        <f t="shared" si="384"/>
        <v>20199</v>
      </c>
      <c r="P4918" s="36" t="str">
        <f>CONCATENATE(K4918,MONTH(ExpensesDBTable[[#This Row],[Date]]))</f>
        <v>20192</v>
      </c>
      <c r="Q4918" s="36" t="s">
        <v>3509</v>
      </c>
      <c r="R4918" s="36" t="s">
        <v>22</v>
      </c>
      <c r="S4918" s="38">
        <v>9.09</v>
      </c>
      <c r="T4918" s="36" t="s">
        <v>100</v>
      </c>
      <c r="U4918" s="36" t="s">
        <v>3800</v>
      </c>
    </row>
    <row r="4919" spans="10:21" x14ac:dyDescent="0.25">
      <c r="J4919" s="37">
        <v>43522</v>
      </c>
      <c r="K4919" s="36">
        <f t="shared" si="380"/>
        <v>2019</v>
      </c>
      <c r="L4919" s="36" t="str">
        <f t="shared" si="381"/>
        <v>February</v>
      </c>
      <c r="M4919" s="36">
        <f t="shared" si="382"/>
        <v>9</v>
      </c>
      <c r="N4919" s="36">
        <f t="shared" si="383"/>
        <v>26</v>
      </c>
      <c r="O4919" s="36" t="str">
        <f t="shared" si="384"/>
        <v>20199</v>
      </c>
      <c r="P4919" s="36" t="str">
        <f>CONCATENATE(K4919,MONTH(ExpensesDBTable[[#This Row],[Date]]))</f>
        <v>20192</v>
      </c>
      <c r="Q4919" s="36" t="s">
        <v>182</v>
      </c>
      <c r="R4919" s="36" t="s">
        <v>14</v>
      </c>
      <c r="S4919" s="38">
        <v>7.7</v>
      </c>
      <c r="T4919" s="36" t="s">
        <v>100</v>
      </c>
      <c r="U4919" s="36" t="s">
        <v>2008</v>
      </c>
    </row>
    <row r="4920" spans="10:21" x14ac:dyDescent="0.25">
      <c r="J4920" s="37">
        <v>43522</v>
      </c>
      <c r="K4920" s="36">
        <f t="shared" si="380"/>
        <v>2019</v>
      </c>
      <c r="L4920" s="36" t="str">
        <f t="shared" si="381"/>
        <v>February</v>
      </c>
      <c r="M4920" s="36">
        <f t="shared" si="382"/>
        <v>9</v>
      </c>
      <c r="N4920" s="36">
        <f t="shared" si="383"/>
        <v>26</v>
      </c>
      <c r="O4920" s="36" t="str">
        <f t="shared" si="384"/>
        <v>20199</v>
      </c>
      <c r="P4920" s="36" t="str">
        <f>CONCATENATE(K4920,MONTH(ExpensesDBTable[[#This Row],[Date]]))</f>
        <v>20192</v>
      </c>
      <c r="Q4920" s="36" t="s">
        <v>182</v>
      </c>
      <c r="R4920" s="36" t="s">
        <v>11</v>
      </c>
      <c r="S4920" s="38">
        <v>26</v>
      </c>
      <c r="T4920" s="36" t="s">
        <v>106</v>
      </c>
      <c r="U4920" s="36" t="s">
        <v>3801</v>
      </c>
    </row>
    <row r="4921" spans="10:21" x14ac:dyDescent="0.25">
      <c r="J4921" s="37">
        <v>43522</v>
      </c>
      <c r="K4921" s="36">
        <f t="shared" si="380"/>
        <v>2019</v>
      </c>
      <c r="L4921" s="36" t="str">
        <f t="shared" si="381"/>
        <v>February</v>
      </c>
      <c r="M4921" s="36">
        <f t="shared" si="382"/>
        <v>9</v>
      </c>
      <c r="N4921" s="36">
        <f t="shared" si="383"/>
        <v>26</v>
      </c>
      <c r="O4921" s="36" t="str">
        <f t="shared" si="384"/>
        <v>20199</v>
      </c>
      <c r="P4921" s="36" t="str">
        <f>CONCATENATE(K4921,MONTH(ExpensesDBTable[[#This Row],[Date]]))</f>
        <v>20192</v>
      </c>
      <c r="Q4921" s="36" t="s">
        <v>119</v>
      </c>
      <c r="R4921" s="36" t="s">
        <v>14</v>
      </c>
      <c r="S4921" s="38">
        <v>27.81</v>
      </c>
      <c r="T4921" s="36" t="s">
        <v>100</v>
      </c>
      <c r="U4921" s="36" t="s">
        <v>3802</v>
      </c>
    </row>
    <row r="4922" spans="10:21" x14ac:dyDescent="0.25">
      <c r="J4922" s="37">
        <v>43522</v>
      </c>
      <c r="K4922" s="36">
        <f t="shared" si="380"/>
        <v>2019</v>
      </c>
      <c r="L4922" s="36" t="str">
        <f t="shared" si="381"/>
        <v>February</v>
      </c>
      <c r="M4922" s="36">
        <f t="shared" si="382"/>
        <v>9</v>
      </c>
      <c r="N4922" s="36">
        <f t="shared" si="383"/>
        <v>26</v>
      </c>
      <c r="O4922" s="36" t="str">
        <f t="shared" si="384"/>
        <v>20199</v>
      </c>
      <c r="P4922" s="36" t="str">
        <f>CONCATENATE(K4922,MONTH(ExpensesDBTable[[#This Row],[Date]]))</f>
        <v>20192</v>
      </c>
      <c r="Q4922" s="36" t="s">
        <v>1051</v>
      </c>
      <c r="R4922" s="36" t="s">
        <v>14</v>
      </c>
      <c r="S4922" s="38">
        <v>2.95</v>
      </c>
      <c r="T4922" s="36" t="s">
        <v>100</v>
      </c>
      <c r="U4922" s="36" t="s">
        <v>3803</v>
      </c>
    </row>
    <row r="4923" spans="10:21" x14ac:dyDescent="0.25">
      <c r="J4923" s="37">
        <v>43522</v>
      </c>
      <c r="K4923" s="36">
        <f t="shared" si="380"/>
        <v>2019</v>
      </c>
      <c r="L4923" s="36" t="str">
        <f t="shared" si="381"/>
        <v>February</v>
      </c>
      <c r="M4923" s="36">
        <f t="shared" si="382"/>
        <v>9</v>
      </c>
      <c r="N4923" s="36">
        <f t="shared" si="383"/>
        <v>26</v>
      </c>
      <c r="O4923" s="36" t="str">
        <f t="shared" si="384"/>
        <v>20199</v>
      </c>
      <c r="P4923" s="36" t="str">
        <f>CONCATENATE(K4923,MONTH(ExpensesDBTable[[#This Row],[Date]]))</f>
        <v>20192</v>
      </c>
      <c r="Q4923" s="36" t="s">
        <v>182</v>
      </c>
      <c r="R4923" s="36" t="s">
        <v>14</v>
      </c>
      <c r="S4923" s="38">
        <v>4.9400000000000004</v>
      </c>
      <c r="T4923" s="36" t="s">
        <v>100</v>
      </c>
      <c r="U4923" s="36" t="s">
        <v>1085</v>
      </c>
    </row>
    <row r="4924" spans="10:21" x14ac:dyDescent="0.25">
      <c r="J4924" s="37">
        <v>43522</v>
      </c>
      <c r="K4924" s="36">
        <f t="shared" si="380"/>
        <v>2019</v>
      </c>
      <c r="L4924" s="36" t="str">
        <f t="shared" si="381"/>
        <v>February</v>
      </c>
      <c r="M4924" s="36">
        <f t="shared" si="382"/>
        <v>9</v>
      </c>
      <c r="N4924" s="36">
        <f t="shared" si="383"/>
        <v>26</v>
      </c>
      <c r="O4924" s="36" t="str">
        <f t="shared" si="384"/>
        <v>20199</v>
      </c>
      <c r="P4924" s="36" t="str">
        <f>CONCATENATE(K4924,MONTH(ExpensesDBTable[[#This Row],[Date]]))</f>
        <v>20192</v>
      </c>
      <c r="Q4924" s="36" t="s">
        <v>108</v>
      </c>
      <c r="R4924" s="36" t="s">
        <v>14</v>
      </c>
      <c r="S4924" s="38">
        <v>5.5</v>
      </c>
      <c r="T4924" s="36" t="s">
        <v>100</v>
      </c>
      <c r="U4924" s="36" t="s">
        <v>3804</v>
      </c>
    </row>
    <row r="4925" spans="10:21" x14ac:dyDescent="0.25">
      <c r="J4925" s="37">
        <v>43523</v>
      </c>
      <c r="K4925" s="36">
        <f t="shared" si="380"/>
        <v>2019</v>
      </c>
      <c r="L4925" s="36" t="str">
        <f t="shared" si="381"/>
        <v>February</v>
      </c>
      <c r="M4925" s="36">
        <f t="shared" si="382"/>
        <v>9</v>
      </c>
      <c r="N4925" s="36">
        <f t="shared" si="383"/>
        <v>27</v>
      </c>
      <c r="O4925" s="36" t="str">
        <f t="shared" si="384"/>
        <v>20199</v>
      </c>
      <c r="P4925" s="36" t="str">
        <f>CONCATENATE(K4925,MONTH(ExpensesDBTable[[#This Row],[Date]]))</f>
        <v>20192</v>
      </c>
      <c r="Q4925" s="36" t="s">
        <v>182</v>
      </c>
      <c r="R4925" s="36" t="s">
        <v>14</v>
      </c>
      <c r="S4925" s="38">
        <v>10.5</v>
      </c>
      <c r="T4925" s="36" t="s">
        <v>100</v>
      </c>
      <c r="U4925" s="36" t="s">
        <v>3805</v>
      </c>
    </row>
    <row r="4926" spans="10:21" x14ac:dyDescent="0.25">
      <c r="J4926" s="37">
        <v>43523</v>
      </c>
      <c r="K4926" s="36">
        <f t="shared" si="380"/>
        <v>2019</v>
      </c>
      <c r="L4926" s="36" t="str">
        <f t="shared" si="381"/>
        <v>February</v>
      </c>
      <c r="M4926" s="36">
        <f t="shared" si="382"/>
        <v>9</v>
      </c>
      <c r="N4926" s="36">
        <f t="shared" si="383"/>
        <v>27</v>
      </c>
      <c r="O4926" s="36" t="str">
        <f t="shared" si="384"/>
        <v>20199</v>
      </c>
      <c r="P4926" s="36" t="str">
        <f>CONCATENATE(K4926,MONTH(ExpensesDBTable[[#This Row],[Date]]))</f>
        <v>20192</v>
      </c>
      <c r="Q4926" s="36" t="s">
        <v>620</v>
      </c>
      <c r="R4926" s="36" t="s">
        <v>26</v>
      </c>
      <c r="S4926" s="38">
        <v>5</v>
      </c>
      <c r="T4926" s="36" t="s">
        <v>106</v>
      </c>
      <c r="U4926" s="36" t="s">
        <v>3806</v>
      </c>
    </row>
    <row r="4927" spans="10:21" x14ac:dyDescent="0.25">
      <c r="J4927" s="37">
        <v>43523</v>
      </c>
      <c r="K4927" s="36">
        <f t="shared" si="380"/>
        <v>2019</v>
      </c>
      <c r="L4927" s="36" t="str">
        <f t="shared" si="381"/>
        <v>February</v>
      </c>
      <c r="M4927" s="36">
        <f t="shared" si="382"/>
        <v>9</v>
      </c>
      <c r="N4927" s="36">
        <f t="shared" si="383"/>
        <v>27</v>
      </c>
      <c r="O4927" s="36" t="str">
        <f t="shared" si="384"/>
        <v>20199</v>
      </c>
      <c r="P4927" s="36" t="str">
        <f>CONCATENATE(K4927,MONTH(ExpensesDBTable[[#This Row],[Date]]))</f>
        <v>20192</v>
      </c>
      <c r="Q4927" s="36" t="s">
        <v>182</v>
      </c>
      <c r="R4927" s="36" t="s">
        <v>14</v>
      </c>
      <c r="S4927" s="38">
        <v>9.6</v>
      </c>
      <c r="T4927" s="36" t="s">
        <v>100</v>
      </c>
      <c r="U4927" s="36" t="s">
        <v>3807</v>
      </c>
    </row>
    <row r="4928" spans="10:21" x14ac:dyDescent="0.25">
      <c r="J4928" s="37">
        <v>43523</v>
      </c>
      <c r="K4928" s="36">
        <f t="shared" si="380"/>
        <v>2019</v>
      </c>
      <c r="L4928" s="36" t="str">
        <f t="shared" si="381"/>
        <v>February</v>
      </c>
      <c r="M4928" s="36">
        <f t="shared" si="382"/>
        <v>9</v>
      </c>
      <c r="N4928" s="36">
        <f t="shared" si="383"/>
        <v>27</v>
      </c>
      <c r="O4928" s="36" t="str">
        <f t="shared" si="384"/>
        <v>20199</v>
      </c>
      <c r="P4928" s="36" t="str">
        <f>CONCATENATE(K4928,MONTH(ExpensesDBTable[[#This Row],[Date]]))</f>
        <v>20192</v>
      </c>
      <c r="Q4928" s="36" t="s">
        <v>1051</v>
      </c>
      <c r="R4928" s="36" t="s">
        <v>14</v>
      </c>
      <c r="S4928" s="38">
        <v>6.31</v>
      </c>
      <c r="T4928" s="36" t="s">
        <v>100</v>
      </c>
      <c r="U4928" s="36" t="s">
        <v>3808</v>
      </c>
    </row>
    <row r="4929" spans="10:21" x14ac:dyDescent="0.25">
      <c r="J4929" s="37">
        <v>43523</v>
      </c>
      <c r="K4929" s="36">
        <f t="shared" si="380"/>
        <v>2019</v>
      </c>
      <c r="L4929" s="36" t="str">
        <f t="shared" si="381"/>
        <v>February</v>
      </c>
      <c r="M4929" s="36">
        <f t="shared" si="382"/>
        <v>9</v>
      </c>
      <c r="N4929" s="36">
        <f t="shared" si="383"/>
        <v>27</v>
      </c>
      <c r="O4929" s="36" t="str">
        <f t="shared" si="384"/>
        <v>20199</v>
      </c>
      <c r="P4929" s="36" t="str">
        <f>CONCATENATE(K4929,MONTH(ExpensesDBTable[[#This Row],[Date]]))</f>
        <v>20192</v>
      </c>
      <c r="Q4929" s="36" t="s">
        <v>128</v>
      </c>
      <c r="R4929" s="36" t="s">
        <v>22</v>
      </c>
      <c r="S4929" s="38">
        <v>20</v>
      </c>
      <c r="T4929" s="36" t="s">
        <v>106</v>
      </c>
      <c r="U4929" s="36" t="s">
        <v>3809</v>
      </c>
    </row>
    <row r="4930" spans="10:21" x14ac:dyDescent="0.25">
      <c r="J4930" s="37">
        <v>43523</v>
      </c>
      <c r="K4930" s="36">
        <f t="shared" si="380"/>
        <v>2019</v>
      </c>
      <c r="L4930" s="36" t="str">
        <f t="shared" si="381"/>
        <v>February</v>
      </c>
      <c r="M4930" s="36">
        <f t="shared" si="382"/>
        <v>9</v>
      </c>
      <c r="N4930" s="36">
        <f t="shared" si="383"/>
        <v>27</v>
      </c>
      <c r="O4930" s="36" t="str">
        <f t="shared" si="384"/>
        <v>20199</v>
      </c>
      <c r="P4930" s="36" t="str">
        <f>CONCATENATE(K4930,MONTH(ExpensesDBTable[[#This Row],[Date]]))</f>
        <v>20192</v>
      </c>
      <c r="Q4930" s="36" t="s">
        <v>1204</v>
      </c>
      <c r="R4930" s="36" t="s">
        <v>23</v>
      </c>
      <c r="S4930" s="38">
        <v>9.9</v>
      </c>
      <c r="T4930" s="36" t="s">
        <v>106</v>
      </c>
      <c r="U4930" s="36" t="s">
        <v>3810</v>
      </c>
    </row>
    <row r="4931" spans="10:21" x14ac:dyDescent="0.25">
      <c r="J4931" s="37">
        <v>43524</v>
      </c>
      <c r="K4931" s="36">
        <f t="shared" si="380"/>
        <v>2019</v>
      </c>
      <c r="L4931" s="36" t="str">
        <f t="shared" si="381"/>
        <v>February</v>
      </c>
      <c r="M4931" s="36">
        <f t="shared" si="382"/>
        <v>9</v>
      </c>
      <c r="N4931" s="36">
        <f t="shared" si="383"/>
        <v>28</v>
      </c>
      <c r="O4931" s="36" t="str">
        <f t="shared" si="384"/>
        <v>20199</v>
      </c>
      <c r="P4931" s="36" t="str">
        <f>CONCATENATE(K4931,MONTH(ExpensesDBTable[[#This Row],[Date]]))</f>
        <v>20192</v>
      </c>
      <c r="Q4931" s="36" t="s">
        <v>182</v>
      </c>
      <c r="R4931" s="36" t="s">
        <v>19</v>
      </c>
      <c r="S4931" s="38">
        <v>24</v>
      </c>
      <c r="T4931" s="36" t="s">
        <v>106</v>
      </c>
      <c r="U4931" s="36" t="s">
        <v>3811</v>
      </c>
    </row>
    <row r="4932" spans="10:21" x14ac:dyDescent="0.25">
      <c r="J4932" s="37">
        <v>43524</v>
      </c>
      <c r="K4932" s="36">
        <f t="shared" si="380"/>
        <v>2019</v>
      </c>
      <c r="L4932" s="36" t="str">
        <f t="shared" si="381"/>
        <v>February</v>
      </c>
      <c r="M4932" s="36">
        <f t="shared" si="382"/>
        <v>9</v>
      </c>
      <c r="N4932" s="36">
        <f t="shared" si="383"/>
        <v>28</v>
      </c>
      <c r="O4932" s="36" t="str">
        <f t="shared" si="384"/>
        <v>20199</v>
      </c>
      <c r="P4932" s="36" t="str">
        <f>CONCATENATE(K4932,MONTH(ExpensesDBTable[[#This Row],[Date]]))</f>
        <v>20192</v>
      </c>
      <c r="Q4932" s="36" t="s">
        <v>2470</v>
      </c>
      <c r="R4932" s="36" t="s">
        <v>17</v>
      </c>
      <c r="S4932" s="38">
        <v>11.98</v>
      </c>
      <c r="T4932" s="36" t="s">
        <v>106</v>
      </c>
      <c r="U4932" s="36" t="s">
        <v>3812</v>
      </c>
    </row>
    <row r="4933" spans="10:21" x14ac:dyDescent="0.25">
      <c r="J4933" s="37">
        <v>43524</v>
      </c>
      <c r="K4933" s="36">
        <f t="shared" si="380"/>
        <v>2019</v>
      </c>
      <c r="L4933" s="36" t="str">
        <f t="shared" si="381"/>
        <v>February</v>
      </c>
      <c r="M4933" s="36">
        <f t="shared" si="382"/>
        <v>9</v>
      </c>
      <c r="N4933" s="36">
        <f t="shared" si="383"/>
        <v>28</v>
      </c>
      <c r="O4933" s="36" t="str">
        <f t="shared" si="384"/>
        <v>20199</v>
      </c>
      <c r="P4933" s="36" t="str">
        <f>CONCATENATE(K4933,MONTH(ExpensesDBTable[[#This Row],[Date]]))</f>
        <v>20192</v>
      </c>
      <c r="Q4933" s="36" t="s">
        <v>182</v>
      </c>
      <c r="R4933" s="36" t="s">
        <v>14</v>
      </c>
      <c r="S4933" s="38">
        <v>2.5</v>
      </c>
      <c r="T4933" s="36" t="s">
        <v>100</v>
      </c>
      <c r="U4933" s="36" t="s">
        <v>1085</v>
      </c>
    </row>
    <row r="4934" spans="10:21" x14ac:dyDescent="0.25">
      <c r="J4934" s="37">
        <v>43524</v>
      </c>
      <c r="K4934" s="36">
        <f t="shared" si="380"/>
        <v>2019</v>
      </c>
      <c r="L4934" s="36" t="str">
        <f t="shared" si="381"/>
        <v>February</v>
      </c>
      <c r="M4934" s="36">
        <f t="shared" si="382"/>
        <v>9</v>
      </c>
      <c r="N4934" s="36">
        <f t="shared" si="383"/>
        <v>28</v>
      </c>
      <c r="O4934" s="36" t="str">
        <f t="shared" si="384"/>
        <v>20199</v>
      </c>
      <c r="P4934" s="36" t="str">
        <f>CONCATENATE(K4934,MONTH(ExpensesDBTable[[#This Row],[Date]]))</f>
        <v>20192</v>
      </c>
      <c r="Q4934" s="36" t="s">
        <v>108</v>
      </c>
      <c r="R4934" s="36" t="s">
        <v>14</v>
      </c>
      <c r="S4934" s="38">
        <v>9.49</v>
      </c>
      <c r="T4934" s="36" t="s">
        <v>100</v>
      </c>
      <c r="U4934" s="36" t="s">
        <v>3813</v>
      </c>
    </row>
    <row r="4935" spans="10:21" x14ac:dyDescent="0.25">
      <c r="J4935" s="37">
        <v>43524</v>
      </c>
      <c r="K4935" s="36">
        <f t="shared" si="380"/>
        <v>2019</v>
      </c>
      <c r="L4935" s="36" t="str">
        <f t="shared" si="381"/>
        <v>February</v>
      </c>
      <c r="M4935" s="36">
        <f t="shared" si="382"/>
        <v>9</v>
      </c>
      <c r="N4935" s="36">
        <f t="shared" si="383"/>
        <v>28</v>
      </c>
      <c r="O4935" s="36" t="str">
        <f t="shared" si="384"/>
        <v>20199</v>
      </c>
      <c r="P4935" s="36" t="str">
        <f>CONCATENATE(K4935,MONTH(ExpensesDBTable[[#This Row],[Date]]))</f>
        <v>20192</v>
      </c>
      <c r="Q4935" s="36" t="s">
        <v>119</v>
      </c>
      <c r="R4935" s="36" t="s">
        <v>14</v>
      </c>
      <c r="S4935" s="38">
        <v>9.5</v>
      </c>
      <c r="T4935" s="36" t="s">
        <v>100</v>
      </c>
      <c r="U4935" s="36" t="s">
        <v>3814</v>
      </c>
    </row>
    <row r="4936" spans="10:21" x14ac:dyDescent="0.25">
      <c r="J4936" s="37">
        <v>43524</v>
      </c>
      <c r="K4936" s="36">
        <f t="shared" si="380"/>
        <v>2019</v>
      </c>
      <c r="L4936" s="36" t="str">
        <f t="shared" si="381"/>
        <v>February</v>
      </c>
      <c r="M4936" s="36">
        <f t="shared" si="382"/>
        <v>9</v>
      </c>
      <c r="N4936" s="36">
        <f t="shared" si="383"/>
        <v>28</v>
      </c>
      <c r="O4936" s="36" t="str">
        <f t="shared" si="384"/>
        <v>20199</v>
      </c>
      <c r="P4936" s="36" t="str">
        <f>CONCATENATE(K4936,MONTH(ExpensesDBTable[[#This Row],[Date]]))</f>
        <v>20192</v>
      </c>
      <c r="Q4936" s="36" t="s">
        <v>122</v>
      </c>
      <c r="R4936" s="36" t="s">
        <v>11</v>
      </c>
      <c r="S4936" s="38">
        <v>12</v>
      </c>
      <c r="T4936" s="36" t="s">
        <v>106</v>
      </c>
      <c r="U4936" s="36" t="s">
        <v>3815</v>
      </c>
    </row>
    <row r="4937" spans="10:21" x14ac:dyDescent="0.25">
      <c r="J4937" s="37">
        <v>43524</v>
      </c>
      <c r="K4937" s="36">
        <f t="shared" si="380"/>
        <v>2019</v>
      </c>
      <c r="L4937" s="36" t="str">
        <f t="shared" si="381"/>
        <v>February</v>
      </c>
      <c r="M4937" s="36">
        <f t="shared" si="382"/>
        <v>9</v>
      </c>
      <c r="N4937" s="36">
        <f t="shared" si="383"/>
        <v>28</v>
      </c>
      <c r="O4937" s="36" t="str">
        <f t="shared" si="384"/>
        <v>20199</v>
      </c>
      <c r="P4937" s="36" t="str">
        <f>CONCATENATE(K4937,MONTH(ExpensesDBTable[[#This Row],[Date]]))</f>
        <v>20192</v>
      </c>
      <c r="Q4937" s="36" t="s">
        <v>3480</v>
      </c>
      <c r="R4937" s="36" t="s">
        <v>27</v>
      </c>
      <c r="S4937" s="38">
        <v>176.33</v>
      </c>
      <c r="T4937" s="36" t="s">
        <v>106</v>
      </c>
      <c r="U4937" s="36" t="s">
        <v>3816</v>
      </c>
    </row>
    <row r="4938" spans="10:21" x14ac:dyDescent="0.25">
      <c r="J4938" s="37">
        <v>43527</v>
      </c>
      <c r="K4938" s="36">
        <f t="shared" si="380"/>
        <v>2019</v>
      </c>
      <c r="L4938" s="36" t="str">
        <f t="shared" si="381"/>
        <v>March</v>
      </c>
      <c r="M4938" s="36">
        <f t="shared" si="382"/>
        <v>9</v>
      </c>
      <c r="N4938" s="36">
        <f t="shared" si="383"/>
        <v>3</v>
      </c>
      <c r="O4938" s="36" t="str">
        <f t="shared" si="384"/>
        <v>20199</v>
      </c>
      <c r="P4938" s="36" t="str">
        <f>CONCATENATE(K4938,MONTH(ExpensesDBTable[[#This Row],[Date]]))</f>
        <v>20193</v>
      </c>
      <c r="Q4938" s="36" t="s">
        <v>569</v>
      </c>
      <c r="R4938" s="36" t="s">
        <v>16</v>
      </c>
      <c r="S4938" s="38">
        <v>99</v>
      </c>
      <c r="T4938" s="36" t="s">
        <v>106</v>
      </c>
      <c r="U4938" s="36" t="s">
        <v>3817</v>
      </c>
    </row>
    <row r="4939" spans="10:21" x14ac:dyDescent="0.25">
      <c r="J4939" s="37">
        <v>43527</v>
      </c>
      <c r="K4939" s="36">
        <f t="shared" ref="K4939:K5002" si="385">YEAR(J4939)</f>
        <v>2019</v>
      </c>
      <c r="L4939" s="36" t="str">
        <f t="shared" ref="L4939:L5002" si="386">TEXT(DATE(1,MONTH(J4939),1),"MMMM")</f>
        <v>March</v>
      </c>
      <c r="M4939" s="36">
        <f t="shared" ref="M4939:M5002" si="387">WEEKNUM(J4939,2)</f>
        <v>9</v>
      </c>
      <c r="N4939" s="36">
        <f t="shared" ref="N4939:N5002" si="388">DAY(J4939)</f>
        <v>3</v>
      </c>
      <c r="O4939" s="36" t="str">
        <f t="shared" ref="O4939:O5002" si="389">CONCATENATE(K4939,M4939)</f>
        <v>20199</v>
      </c>
      <c r="P4939" s="36" t="str">
        <f>CONCATENATE(K4939,MONTH(ExpensesDBTable[[#This Row],[Date]]))</f>
        <v>20193</v>
      </c>
      <c r="Q4939" s="36" t="s">
        <v>569</v>
      </c>
      <c r="R4939" s="36" t="s">
        <v>16</v>
      </c>
      <c r="S4939" s="38">
        <v>10</v>
      </c>
      <c r="T4939" s="36" t="s">
        <v>106</v>
      </c>
      <c r="U4939" s="36" t="s">
        <v>3818</v>
      </c>
    </row>
    <row r="4940" spans="10:21" x14ac:dyDescent="0.25">
      <c r="J4940" s="37">
        <v>43527</v>
      </c>
      <c r="K4940" s="36">
        <f t="shared" si="385"/>
        <v>2019</v>
      </c>
      <c r="L4940" s="36" t="str">
        <f t="shared" si="386"/>
        <v>March</v>
      </c>
      <c r="M4940" s="36">
        <f t="shared" si="387"/>
        <v>9</v>
      </c>
      <c r="N4940" s="36">
        <f t="shared" si="388"/>
        <v>3</v>
      </c>
      <c r="O4940" s="36" t="str">
        <f t="shared" si="389"/>
        <v>20199</v>
      </c>
      <c r="P4940" s="36" t="str">
        <f>CONCATENATE(K4940,MONTH(ExpensesDBTable[[#This Row],[Date]]))</f>
        <v>20193</v>
      </c>
      <c r="Q4940" s="36" t="s">
        <v>182</v>
      </c>
      <c r="R4940" s="36" t="s">
        <v>26</v>
      </c>
      <c r="S4940" s="38">
        <v>15</v>
      </c>
      <c r="T4940" s="36" t="s">
        <v>106</v>
      </c>
      <c r="U4940" s="36" t="s">
        <v>3819</v>
      </c>
    </row>
    <row r="4941" spans="10:21" x14ac:dyDescent="0.25">
      <c r="J4941" s="37">
        <v>43527</v>
      </c>
      <c r="K4941" s="36">
        <f t="shared" si="385"/>
        <v>2019</v>
      </c>
      <c r="L4941" s="36" t="str">
        <f t="shared" si="386"/>
        <v>March</v>
      </c>
      <c r="M4941" s="36">
        <f t="shared" si="387"/>
        <v>9</v>
      </c>
      <c r="N4941" s="36">
        <f t="shared" si="388"/>
        <v>3</v>
      </c>
      <c r="O4941" s="36" t="str">
        <f t="shared" si="389"/>
        <v>20199</v>
      </c>
      <c r="P4941" s="36" t="str">
        <f>CONCATENATE(K4941,MONTH(ExpensesDBTable[[#This Row],[Date]]))</f>
        <v>20193</v>
      </c>
      <c r="Q4941" s="36" t="s">
        <v>182</v>
      </c>
      <c r="R4941" s="36" t="s">
        <v>16</v>
      </c>
      <c r="S4941" s="38">
        <v>6.5</v>
      </c>
      <c r="T4941" s="36" t="s">
        <v>106</v>
      </c>
      <c r="U4941" s="36" t="s">
        <v>3820</v>
      </c>
    </row>
    <row r="4942" spans="10:21" x14ac:dyDescent="0.25">
      <c r="J4942" s="37">
        <v>43527</v>
      </c>
      <c r="K4942" s="36">
        <f t="shared" si="385"/>
        <v>2019</v>
      </c>
      <c r="L4942" s="36" t="str">
        <f t="shared" si="386"/>
        <v>March</v>
      </c>
      <c r="M4942" s="36">
        <f t="shared" si="387"/>
        <v>9</v>
      </c>
      <c r="N4942" s="36">
        <f t="shared" si="388"/>
        <v>3</v>
      </c>
      <c r="O4942" s="36" t="str">
        <f t="shared" si="389"/>
        <v>20199</v>
      </c>
      <c r="P4942" s="36" t="str">
        <f>CONCATENATE(K4942,MONTH(ExpensesDBTable[[#This Row],[Date]]))</f>
        <v>20193</v>
      </c>
      <c r="Q4942" s="36" t="s">
        <v>182</v>
      </c>
      <c r="R4942" s="36" t="s">
        <v>14</v>
      </c>
      <c r="S4942" s="38">
        <v>9.5500000000000007</v>
      </c>
      <c r="T4942" s="36" t="s">
        <v>100</v>
      </c>
      <c r="U4942" s="36" t="s">
        <v>1847</v>
      </c>
    </row>
    <row r="4943" spans="10:21" x14ac:dyDescent="0.25">
      <c r="J4943" s="37">
        <v>43527</v>
      </c>
      <c r="K4943" s="36">
        <f t="shared" si="385"/>
        <v>2019</v>
      </c>
      <c r="L4943" s="36" t="str">
        <f t="shared" si="386"/>
        <v>March</v>
      </c>
      <c r="M4943" s="36">
        <f t="shared" si="387"/>
        <v>9</v>
      </c>
      <c r="N4943" s="36">
        <f t="shared" si="388"/>
        <v>3</v>
      </c>
      <c r="O4943" s="36" t="str">
        <f t="shared" si="389"/>
        <v>20199</v>
      </c>
      <c r="P4943" s="36" t="str">
        <f>CONCATENATE(K4943,MONTH(ExpensesDBTable[[#This Row],[Date]]))</f>
        <v>20193</v>
      </c>
      <c r="Q4943" s="36" t="s">
        <v>108</v>
      </c>
      <c r="R4943" s="36" t="s">
        <v>14</v>
      </c>
      <c r="S4943" s="38">
        <v>2.5</v>
      </c>
      <c r="T4943" s="36" t="s">
        <v>100</v>
      </c>
      <c r="U4943" s="36" t="s">
        <v>2520</v>
      </c>
    </row>
    <row r="4944" spans="10:21" x14ac:dyDescent="0.25">
      <c r="J4944" s="37">
        <v>43527</v>
      </c>
      <c r="K4944" s="36">
        <f t="shared" si="385"/>
        <v>2019</v>
      </c>
      <c r="L4944" s="36" t="str">
        <f t="shared" si="386"/>
        <v>March</v>
      </c>
      <c r="M4944" s="36">
        <f t="shared" si="387"/>
        <v>9</v>
      </c>
      <c r="N4944" s="36">
        <f t="shared" si="388"/>
        <v>3</v>
      </c>
      <c r="O4944" s="36" t="str">
        <f t="shared" si="389"/>
        <v>20199</v>
      </c>
      <c r="P4944" s="36" t="str">
        <f>CONCATENATE(K4944,MONTH(ExpensesDBTable[[#This Row],[Date]]))</f>
        <v>20193</v>
      </c>
      <c r="Q4944" s="36" t="s">
        <v>182</v>
      </c>
      <c r="R4944" s="36" t="s">
        <v>17</v>
      </c>
      <c r="S4944" s="38">
        <v>12.99</v>
      </c>
      <c r="T4944" s="36" t="s">
        <v>106</v>
      </c>
      <c r="U4944" s="36" t="s">
        <v>3821</v>
      </c>
    </row>
    <row r="4945" spans="10:21" x14ac:dyDescent="0.25">
      <c r="J4945" s="37">
        <v>43527</v>
      </c>
      <c r="K4945" s="36">
        <f t="shared" si="385"/>
        <v>2019</v>
      </c>
      <c r="L4945" s="36" t="str">
        <f t="shared" si="386"/>
        <v>March</v>
      </c>
      <c r="M4945" s="36">
        <f t="shared" si="387"/>
        <v>9</v>
      </c>
      <c r="N4945" s="36">
        <f t="shared" si="388"/>
        <v>3</v>
      </c>
      <c r="O4945" s="36" t="str">
        <f t="shared" si="389"/>
        <v>20199</v>
      </c>
      <c r="P4945" s="36" t="str">
        <f>CONCATENATE(K4945,MONTH(ExpensesDBTable[[#This Row],[Date]]))</f>
        <v>20193</v>
      </c>
      <c r="Q4945" s="36" t="s">
        <v>1051</v>
      </c>
      <c r="R4945" s="36" t="s">
        <v>14</v>
      </c>
      <c r="S4945" s="38">
        <v>13.02</v>
      </c>
      <c r="T4945" s="36" t="s">
        <v>100</v>
      </c>
      <c r="U4945" s="36" t="s">
        <v>3822</v>
      </c>
    </row>
    <row r="4946" spans="10:21" x14ac:dyDescent="0.25">
      <c r="J4946" s="37">
        <v>43527</v>
      </c>
      <c r="K4946" s="36">
        <f t="shared" si="385"/>
        <v>2019</v>
      </c>
      <c r="L4946" s="36" t="str">
        <f t="shared" si="386"/>
        <v>March</v>
      </c>
      <c r="M4946" s="36">
        <f t="shared" si="387"/>
        <v>9</v>
      </c>
      <c r="N4946" s="36">
        <f t="shared" si="388"/>
        <v>3</v>
      </c>
      <c r="O4946" s="36" t="str">
        <f t="shared" si="389"/>
        <v>20199</v>
      </c>
      <c r="P4946" s="36" t="str">
        <f>CONCATENATE(K4946,MONTH(ExpensesDBTable[[#This Row],[Date]]))</f>
        <v>20193</v>
      </c>
      <c r="Q4946" s="36" t="s">
        <v>182</v>
      </c>
      <c r="R4946" s="36" t="s">
        <v>14</v>
      </c>
      <c r="S4946" s="38">
        <v>5</v>
      </c>
      <c r="T4946" s="36" t="s">
        <v>100</v>
      </c>
      <c r="U4946" s="36" t="s">
        <v>3823</v>
      </c>
    </row>
    <row r="4947" spans="10:21" x14ac:dyDescent="0.25">
      <c r="J4947" s="37">
        <v>43527</v>
      </c>
      <c r="K4947" s="36">
        <f t="shared" si="385"/>
        <v>2019</v>
      </c>
      <c r="L4947" s="36" t="str">
        <f t="shared" si="386"/>
        <v>March</v>
      </c>
      <c r="M4947" s="36">
        <f t="shared" si="387"/>
        <v>9</v>
      </c>
      <c r="N4947" s="36">
        <f t="shared" si="388"/>
        <v>3</v>
      </c>
      <c r="O4947" s="36" t="str">
        <f t="shared" si="389"/>
        <v>20199</v>
      </c>
      <c r="P4947" s="36" t="str">
        <f>CONCATENATE(K4947,MONTH(ExpensesDBTable[[#This Row],[Date]]))</f>
        <v>20193</v>
      </c>
      <c r="Q4947" s="36" t="s">
        <v>105</v>
      </c>
      <c r="R4947" s="36" t="s">
        <v>18</v>
      </c>
      <c r="S4947" s="38">
        <v>12.95</v>
      </c>
      <c r="T4947" t="s">
        <v>106</v>
      </c>
      <c r="U4947" s="36" t="s">
        <v>3824</v>
      </c>
    </row>
    <row r="4948" spans="10:21" x14ac:dyDescent="0.25">
      <c r="J4948" s="37">
        <v>43527</v>
      </c>
      <c r="K4948" s="36">
        <f t="shared" si="385"/>
        <v>2019</v>
      </c>
      <c r="L4948" s="36" t="str">
        <f t="shared" si="386"/>
        <v>March</v>
      </c>
      <c r="M4948" s="36">
        <f t="shared" si="387"/>
        <v>9</v>
      </c>
      <c r="N4948" s="36">
        <f t="shared" si="388"/>
        <v>3</v>
      </c>
      <c r="O4948" s="36" t="str">
        <f t="shared" si="389"/>
        <v>20199</v>
      </c>
      <c r="P4948" s="36" t="str">
        <f>CONCATENATE(K4948,MONTH(ExpensesDBTable[[#This Row],[Date]]))</f>
        <v>20193</v>
      </c>
      <c r="Q4948" s="36" t="s">
        <v>169</v>
      </c>
      <c r="R4948" s="36" t="s">
        <v>14</v>
      </c>
      <c r="S4948" s="38">
        <v>2.5</v>
      </c>
      <c r="T4948" s="36" t="s">
        <v>100</v>
      </c>
      <c r="U4948" s="36" t="s">
        <v>287</v>
      </c>
    </row>
    <row r="4949" spans="10:21" x14ac:dyDescent="0.25">
      <c r="J4949" s="37">
        <v>43527</v>
      </c>
      <c r="K4949" s="36">
        <f t="shared" si="385"/>
        <v>2019</v>
      </c>
      <c r="L4949" s="36" t="str">
        <f t="shared" si="386"/>
        <v>March</v>
      </c>
      <c r="M4949" s="36">
        <f t="shared" si="387"/>
        <v>9</v>
      </c>
      <c r="N4949" s="36">
        <f t="shared" si="388"/>
        <v>3</v>
      </c>
      <c r="O4949" s="36" t="str">
        <f t="shared" si="389"/>
        <v>20199</v>
      </c>
      <c r="P4949" s="36" t="str">
        <f>CONCATENATE(K4949,MONTH(ExpensesDBTable[[#This Row],[Date]]))</f>
        <v>20193</v>
      </c>
      <c r="Q4949" s="36" t="s">
        <v>199</v>
      </c>
      <c r="R4949" s="36" t="s">
        <v>14</v>
      </c>
      <c r="S4949" s="38">
        <v>17.5</v>
      </c>
      <c r="T4949" s="36" t="s">
        <v>100</v>
      </c>
      <c r="U4949" s="36" t="s">
        <v>1555</v>
      </c>
    </row>
    <row r="4950" spans="10:21" x14ac:dyDescent="0.25">
      <c r="J4950" s="37">
        <v>43529</v>
      </c>
      <c r="K4950" s="36">
        <f t="shared" si="385"/>
        <v>2019</v>
      </c>
      <c r="L4950" s="36" t="str">
        <f t="shared" si="386"/>
        <v>March</v>
      </c>
      <c r="M4950" s="36">
        <f t="shared" si="387"/>
        <v>10</v>
      </c>
      <c r="N4950" s="36">
        <f t="shared" si="388"/>
        <v>5</v>
      </c>
      <c r="O4950" s="36" t="str">
        <f t="shared" si="389"/>
        <v>201910</v>
      </c>
      <c r="P4950" s="36" t="str">
        <f>CONCATENATE(K4950,MONTH(ExpensesDBTable[[#This Row],[Date]]))</f>
        <v>20193</v>
      </c>
      <c r="Q4950" s="36" t="s">
        <v>1238</v>
      </c>
      <c r="R4950" s="36" t="s">
        <v>22</v>
      </c>
      <c r="S4950" s="38">
        <v>44.34</v>
      </c>
      <c r="T4950" s="36" t="s">
        <v>106</v>
      </c>
      <c r="U4950" t="s">
        <v>3825</v>
      </c>
    </row>
    <row r="4951" spans="10:21" x14ac:dyDescent="0.25">
      <c r="J4951" s="37">
        <v>43529</v>
      </c>
      <c r="K4951" s="36">
        <f t="shared" si="385"/>
        <v>2019</v>
      </c>
      <c r="L4951" s="36" t="str">
        <f t="shared" si="386"/>
        <v>March</v>
      </c>
      <c r="M4951" s="36">
        <f t="shared" si="387"/>
        <v>10</v>
      </c>
      <c r="N4951" s="36">
        <f t="shared" si="388"/>
        <v>5</v>
      </c>
      <c r="O4951" s="36" t="str">
        <f t="shared" si="389"/>
        <v>201910</v>
      </c>
      <c r="P4951" s="36" t="str">
        <f>CONCATENATE(K4951,MONTH(ExpensesDBTable[[#This Row],[Date]]))</f>
        <v>20193</v>
      </c>
      <c r="Q4951" s="36" t="s">
        <v>182</v>
      </c>
      <c r="R4951" s="36" t="s">
        <v>14</v>
      </c>
      <c r="S4951" s="38">
        <v>6.5</v>
      </c>
      <c r="T4951" s="36" t="s">
        <v>100</v>
      </c>
      <c r="U4951" s="36" t="s">
        <v>3826</v>
      </c>
    </row>
    <row r="4952" spans="10:21" x14ac:dyDescent="0.25">
      <c r="J4952" s="37">
        <v>43529</v>
      </c>
      <c r="K4952" s="36">
        <f t="shared" si="385"/>
        <v>2019</v>
      </c>
      <c r="L4952" s="36" t="str">
        <f t="shared" si="386"/>
        <v>March</v>
      </c>
      <c r="M4952" s="36">
        <f t="shared" si="387"/>
        <v>10</v>
      </c>
      <c r="N4952" s="36">
        <f t="shared" si="388"/>
        <v>5</v>
      </c>
      <c r="O4952" s="36" t="str">
        <f t="shared" si="389"/>
        <v>201910</v>
      </c>
      <c r="P4952" s="36" t="str">
        <f>CONCATENATE(K4952,MONTH(ExpensesDBTable[[#This Row],[Date]]))</f>
        <v>20193</v>
      </c>
      <c r="Q4952" s="36" t="s">
        <v>182</v>
      </c>
      <c r="R4952" s="36" t="s">
        <v>14</v>
      </c>
      <c r="S4952" s="38">
        <v>10</v>
      </c>
      <c r="T4952" s="36" t="s">
        <v>100</v>
      </c>
      <c r="U4952" s="36" t="s">
        <v>3827</v>
      </c>
    </row>
    <row r="4953" spans="10:21" x14ac:dyDescent="0.25">
      <c r="J4953" s="37">
        <v>43529</v>
      </c>
      <c r="K4953" s="36">
        <f t="shared" si="385"/>
        <v>2019</v>
      </c>
      <c r="L4953" s="36" t="str">
        <f t="shared" si="386"/>
        <v>March</v>
      </c>
      <c r="M4953" s="36">
        <f t="shared" si="387"/>
        <v>10</v>
      </c>
      <c r="N4953" s="36">
        <f t="shared" si="388"/>
        <v>5</v>
      </c>
      <c r="O4953" s="36" t="str">
        <f t="shared" si="389"/>
        <v>201910</v>
      </c>
      <c r="P4953" s="36" t="str">
        <f>CONCATENATE(K4953,MONTH(ExpensesDBTable[[#This Row],[Date]]))</f>
        <v>20193</v>
      </c>
      <c r="Q4953" s="36" t="s">
        <v>182</v>
      </c>
      <c r="R4953" s="36" t="s">
        <v>14</v>
      </c>
      <c r="S4953" s="38">
        <v>7</v>
      </c>
      <c r="T4953" s="36" t="s">
        <v>100</v>
      </c>
      <c r="U4953" s="36" t="s">
        <v>3828</v>
      </c>
    </row>
    <row r="4954" spans="10:21" x14ac:dyDescent="0.25">
      <c r="J4954" s="37">
        <v>43529</v>
      </c>
      <c r="K4954" s="36">
        <f t="shared" si="385"/>
        <v>2019</v>
      </c>
      <c r="L4954" s="36" t="str">
        <f t="shared" si="386"/>
        <v>March</v>
      </c>
      <c r="M4954" s="36">
        <f t="shared" si="387"/>
        <v>10</v>
      </c>
      <c r="N4954" s="36">
        <f t="shared" si="388"/>
        <v>5</v>
      </c>
      <c r="O4954" s="36" t="str">
        <f t="shared" si="389"/>
        <v>201910</v>
      </c>
      <c r="P4954" s="36" t="str">
        <f>CONCATENATE(K4954,MONTH(ExpensesDBTable[[#This Row],[Date]]))</f>
        <v>20193</v>
      </c>
      <c r="Q4954" s="36" t="s">
        <v>119</v>
      </c>
      <c r="R4954" s="36" t="s">
        <v>14</v>
      </c>
      <c r="S4954" s="38">
        <v>7.9</v>
      </c>
      <c r="T4954" s="36" t="s">
        <v>100</v>
      </c>
      <c r="U4954" s="36" t="s">
        <v>3829</v>
      </c>
    </row>
    <row r="4955" spans="10:21" x14ac:dyDescent="0.25">
      <c r="J4955" s="37">
        <v>43529</v>
      </c>
      <c r="K4955" s="36">
        <f t="shared" si="385"/>
        <v>2019</v>
      </c>
      <c r="L4955" s="36" t="str">
        <f t="shared" si="386"/>
        <v>March</v>
      </c>
      <c r="M4955" s="36">
        <f t="shared" si="387"/>
        <v>10</v>
      </c>
      <c r="N4955" s="36">
        <f t="shared" si="388"/>
        <v>5</v>
      </c>
      <c r="O4955" s="36" t="str">
        <f t="shared" si="389"/>
        <v>201910</v>
      </c>
      <c r="P4955" s="36" t="str">
        <f>CONCATENATE(K4955,MONTH(ExpensesDBTable[[#This Row],[Date]]))</f>
        <v>20193</v>
      </c>
      <c r="Q4955" s="36" t="s">
        <v>108</v>
      </c>
      <c r="R4955" s="36" t="s">
        <v>14</v>
      </c>
      <c r="S4955" s="38">
        <v>14.15</v>
      </c>
      <c r="T4955" s="36" t="s">
        <v>100</v>
      </c>
      <c r="U4955" s="36" t="s">
        <v>3830</v>
      </c>
    </row>
    <row r="4956" spans="10:21" x14ac:dyDescent="0.25">
      <c r="J4956" s="37">
        <v>43529</v>
      </c>
      <c r="K4956" s="36">
        <f t="shared" si="385"/>
        <v>2019</v>
      </c>
      <c r="L4956" s="36" t="str">
        <f t="shared" si="386"/>
        <v>March</v>
      </c>
      <c r="M4956" s="36">
        <f t="shared" si="387"/>
        <v>10</v>
      </c>
      <c r="N4956" s="36">
        <f t="shared" si="388"/>
        <v>5</v>
      </c>
      <c r="O4956" s="36" t="str">
        <f t="shared" si="389"/>
        <v>201910</v>
      </c>
      <c r="P4956" s="36" t="str">
        <f>CONCATENATE(K4956,MONTH(ExpensesDBTable[[#This Row],[Date]]))</f>
        <v>20193</v>
      </c>
      <c r="Q4956" s="36" t="s">
        <v>3480</v>
      </c>
      <c r="R4956" s="36" t="s">
        <v>27</v>
      </c>
      <c r="S4956" s="38">
        <v>176.29</v>
      </c>
      <c r="T4956" s="36" t="s">
        <v>106</v>
      </c>
      <c r="U4956" s="36" t="s">
        <v>3550</v>
      </c>
    </row>
    <row r="4957" spans="10:21" x14ac:dyDescent="0.25">
      <c r="J4957" s="37">
        <v>43529</v>
      </c>
      <c r="K4957" s="36">
        <f t="shared" si="385"/>
        <v>2019</v>
      </c>
      <c r="L4957" s="36" t="str">
        <f t="shared" si="386"/>
        <v>March</v>
      </c>
      <c r="M4957" s="36">
        <f t="shared" si="387"/>
        <v>10</v>
      </c>
      <c r="N4957" s="36">
        <f t="shared" si="388"/>
        <v>5</v>
      </c>
      <c r="O4957" s="36" t="str">
        <f t="shared" si="389"/>
        <v>201910</v>
      </c>
      <c r="P4957" s="36" t="str">
        <f>CONCATENATE(K4957,MONTH(ExpensesDBTable[[#This Row],[Date]]))</f>
        <v>20193</v>
      </c>
      <c r="Q4957" s="36" t="s">
        <v>182</v>
      </c>
      <c r="R4957" s="36" t="s">
        <v>14</v>
      </c>
      <c r="S4957" s="38">
        <v>7.6</v>
      </c>
      <c r="T4957" s="36" t="s">
        <v>100</v>
      </c>
      <c r="U4957" s="36" t="s">
        <v>3831</v>
      </c>
    </row>
    <row r="4958" spans="10:21" x14ac:dyDescent="0.25">
      <c r="J4958" s="37">
        <v>43530</v>
      </c>
      <c r="K4958" s="36">
        <f t="shared" si="385"/>
        <v>2019</v>
      </c>
      <c r="L4958" s="36" t="str">
        <f t="shared" si="386"/>
        <v>March</v>
      </c>
      <c r="M4958" s="36">
        <f t="shared" si="387"/>
        <v>10</v>
      </c>
      <c r="N4958" s="36">
        <f t="shared" si="388"/>
        <v>6</v>
      </c>
      <c r="O4958" s="36" t="str">
        <f t="shared" si="389"/>
        <v>201910</v>
      </c>
      <c r="P4958" s="36" t="str">
        <f>CONCATENATE(K4958,MONTH(ExpensesDBTable[[#This Row],[Date]]))</f>
        <v>20193</v>
      </c>
      <c r="Q4958" s="36" t="s">
        <v>182</v>
      </c>
      <c r="R4958" s="36" t="s">
        <v>14</v>
      </c>
      <c r="S4958" s="38">
        <v>2</v>
      </c>
      <c r="T4958" s="36" t="s">
        <v>100</v>
      </c>
      <c r="U4958" s="36" t="s">
        <v>287</v>
      </c>
    </row>
    <row r="4959" spans="10:21" x14ac:dyDescent="0.25">
      <c r="J4959" s="37">
        <v>43530</v>
      </c>
      <c r="K4959" s="36">
        <f t="shared" si="385"/>
        <v>2019</v>
      </c>
      <c r="L4959" s="36" t="str">
        <f t="shared" si="386"/>
        <v>March</v>
      </c>
      <c r="M4959" s="36">
        <f t="shared" si="387"/>
        <v>10</v>
      </c>
      <c r="N4959" s="36">
        <f t="shared" si="388"/>
        <v>6</v>
      </c>
      <c r="O4959" s="36" t="str">
        <f t="shared" si="389"/>
        <v>201910</v>
      </c>
      <c r="P4959" s="36" t="str">
        <f>CONCATENATE(K4959,MONTH(ExpensesDBTable[[#This Row],[Date]]))</f>
        <v>20193</v>
      </c>
      <c r="Q4959" s="36" t="s">
        <v>108</v>
      </c>
      <c r="R4959" s="36" t="s">
        <v>14</v>
      </c>
      <c r="S4959" s="38">
        <v>5.82</v>
      </c>
      <c r="T4959" s="36" t="s">
        <v>100</v>
      </c>
      <c r="U4959" s="36" t="s">
        <v>3832</v>
      </c>
    </row>
    <row r="4960" spans="10:21" x14ac:dyDescent="0.25">
      <c r="J4960" s="37">
        <v>43531</v>
      </c>
      <c r="K4960" s="36">
        <f t="shared" si="385"/>
        <v>2019</v>
      </c>
      <c r="L4960" s="36" t="str">
        <f t="shared" si="386"/>
        <v>March</v>
      </c>
      <c r="M4960" s="36">
        <f t="shared" si="387"/>
        <v>10</v>
      </c>
      <c r="N4960" s="36">
        <f t="shared" si="388"/>
        <v>7</v>
      </c>
      <c r="O4960" s="36" t="str">
        <f t="shared" si="389"/>
        <v>201910</v>
      </c>
      <c r="P4960" s="36" t="str">
        <f>CONCATENATE(K4960,MONTH(ExpensesDBTable[[#This Row],[Date]]))</f>
        <v>20193</v>
      </c>
      <c r="Q4960" s="36" t="s">
        <v>169</v>
      </c>
      <c r="R4960" s="36" t="s">
        <v>14</v>
      </c>
      <c r="S4960" s="38">
        <v>2</v>
      </c>
      <c r="T4960" s="36" t="s">
        <v>100</v>
      </c>
      <c r="U4960" s="36" t="s">
        <v>287</v>
      </c>
    </row>
    <row r="4961" spans="10:21" x14ac:dyDescent="0.25">
      <c r="J4961" s="37">
        <v>43531</v>
      </c>
      <c r="K4961" s="36">
        <f t="shared" si="385"/>
        <v>2019</v>
      </c>
      <c r="L4961" s="36" t="str">
        <f t="shared" si="386"/>
        <v>March</v>
      </c>
      <c r="M4961" s="36">
        <f t="shared" si="387"/>
        <v>10</v>
      </c>
      <c r="N4961" s="36">
        <f t="shared" si="388"/>
        <v>7</v>
      </c>
      <c r="O4961" s="36" t="str">
        <f t="shared" si="389"/>
        <v>201910</v>
      </c>
      <c r="P4961" s="36" t="str">
        <f>CONCATENATE(K4961,MONTH(ExpensesDBTable[[#This Row],[Date]]))</f>
        <v>20193</v>
      </c>
      <c r="Q4961" s="36" t="s">
        <v>182</v>
      </c>
      <c r="R4961" s="36" t="s">
        <v>14</v>
      </c>
      <c r="S4961" s="38">
        <v>10.9</v>
      </c>
      <c r="T4961" s="36" t="s">
        <v>100</v>
      </c>
      <c r="U4961" s="36" t="s">
        <v>1555</v>
      </c>
    </row>
    <row r="4962" spans="10:21" x14ac:dyDescent="0.25">
      <c r="J4962" s="37">
        <v>43531</v>
      </c>
      <c r="K4962" s="36">
        <f t="shared" si="385"/>
        <v>2019</v>
      </c>
      <c r="L4962" s="36" t="str">
        <f t="shared" si="386"/>
        <v>March</v>
      </c>
      <c r="M4962" s="36">
        <f t="shared" si="387"/>
        <v>10</v>
      </c>
      <c r="N4962" s="36">
        <f t="shared" si="388"/>
        <v>7</v>
      </c>
      <c r="O4962" s="36" t="str">
        <f t="shared" si="389"/>
        <v>201910</v>
      </c>
      <c r="P4962" s="36" t="str">
        <f>CONCATENATE(K4962,MONTH(ExpensesDBTable[[#This Row],[Date]]))</f>
        <v>20193</v>
      </c>
      <c r="Q4962" s="36" t="s">
        <v>169</v>
      </c>
      <c r="R4962" s="36" t="s">
        <v>14</v>
      </c>
      <c r="S4962" s="38">
        <v>2</v>
      </c>
      <c r="T4962" s="36" t="s">
        <v>100</v>
      </c>
      <c r="U4962" s="36" t="s">
        <v>287</v>
      </c>
    </row>
    <row r="4963" spans="10:21" x14ac:dyDescent="0.25">
      <c r="J4963" s="37">
        <v>43532</v>
      </c>
      <c r="K4963" s="36">
        <f t="shared" si="385"/>
        <v>2019</v>
      </c>
      <c r="L4963" s="36" t="str">
        <f t="shared" si="386"/>
        <v>March</v>
      </c>
      <c r="M4963" s="36">
        <f t="shared" si="387"/>
        <v>10</v>
      </c>
      <c r="N4963" s="36">
        <f t="shared" si="388"/>
        <v>8</v>
      </c>
      <c r="O4963" s="36" t="str">
        <f t="shared" si="389"/>
        <v>201910</v>
      </c>
      <c r="P4963" s="36" t="str">
        <f>CONCATENATE(K4963,MONTH(ExpensesDBTable[[#This Row],[Date]]))</f>
        <v>20193</v>
      </c>
      <c r="Q4963" s="36" t="s">
        <v>182</v>
      </c>
      <c r="R4963" s="36" t="s">
        <v>14</v>
      </c>
      <c r="S4963" s="38">
        <v>15</v>
      </c>
      <c r="T4963" s="36" t="s">
        <v>100</v>
      </c>
      <c r="U4963" s="36" t="s">
        <v>1555</v>
      </c>
    </row>
    <row r="4964" spans="10:21" x14ac:dyDescent="0.25">
      <c r="J4964" s="37">
        <v>43532</v>
      </c>
      <c r="K4964" s="36">
        <f t="shared" si="385"/>
        <v>2019</v>
      </c>
      <c r="L4964" s="36" t="str">
        <f t="shared" si="386"/>
        <v>March</v>
      </c>
      <c r="M4964" s="36">
        <f t="shared" si="387"/>
        <v>10</v>
      </c>
      <c r="N4964" s="36">
        <f t="shared" si="388"/>
        <v>8</v>
      </c>
      <c r="O4964" s="36" t="str">
        <f t="shared" si="389"/>
        <v>201910</v>
      </c>
      <c r="P4964" s="36" t="str">
        <f>CONCATENATE(K4964,MONTH(ExpensesDBTable[[#This Row],[Date]]))</f>
        <v>20193</v>
      </c>
      <c r="Q4964" s="36" t="s">
        <v>145</v>
      </c>
      <c r="R4964" s="36" t="s">
        <v>23</v>
      </c>
      <c r="S4964" s="38">
        <v>139.96</v>
      </c>
      <c r="T4964" s="36" t="s">
        <v>106</v>
      </c>
      <c r="U4964" s="36" t="s">
        <v>1537</v>
      </c>
    </row>
    <row r="4965" spans="10:21" x14ac:dyDescent="0.25">
      <c r="J4965" s="37">
        <v>43532</v>
      </c>
      <c r="K4965" s="36">
        <f t="shared" si="385"/>
        <v>2019</v>
      </c>
      <c r="L4965" s="36" t="str">
        <f t="shared" si="386"/>
        <v>March</v>
      </c>
      <c r="M4965" s="36">
        <f t="shared" si="387"/>
        <v>10</v>
      </c>
      <c r="N4965" s="36">
        <f t="shared" si="388"/>
        <v>8</v>
      </c>
      <c r="O4965" s="36" t="str">
        <f t="shared" si="389"/>
        <v>201910</v>
      </c>
      <c r="P4965" s="36" t="str">
        <f>CONCATENATE(K4965,MONTH(ExpensesDBTable[[#This Row],[Date]]))</f>
        <v>20193</v>
      </c>
      <c r="Q4965" s="36" t="s">
        <v>128</v>
      </c>
      <c r="R4965" s="36" t="s">
        <v>22</v>
      </c>
      <c r="S4965" s="38">
        <v>20</v>
      </c>
      <c r="T4965" s="36" t="s">
        <v>106</v>
      </c>
      <c r="U4965" s="36" t="s">
        <v>3833</v>
      </c>
    </row>
    <row r="4966" spans="10:21" x14ac:dyDescent="0.25">
      <c r="J4966" s="37">
        <v>43532</v>
      </c>
      <c r="K4966" s="36">
        <f t="shared" si="385"/>
        <v>2019</v>
      </c>
      <c r="L4966" s="36" t="str">
        <f t="shared" si="386"/>
        <v>March</v>
      </c>
      <c r="M4966" s="36">
        <f t="shared" si="387"/>
        <v>10</v>
      </c>
      <c r="N4966" s="36">
        <f t="shared" si="388"/>
        <v>8</v>
      </c>
      <c r="O4966" s="36" t="str">
        <f t="shared" si="389"/>
        <v>201910</v>
      </c>
      <c r="P4966" s="36" t="str">
        <f>CONCATENATE(K4966,MONTH(ExpensesDBTable[[#This Row],[Date]]))</f>
        <v>20193</v>
      </c>
      <c r="Q4966" s="36" t="s">
        <v>182</v>
      </c>
      <c r="R4966" s="36" t="s">
        <v>16</v>
      </c>
      <c r="S4966" s="38">
        <v>155</v>
      </c>
      <c r="T4966" s="36" t="s">
        <v>106</v>
      </c>
      <c r="U4966" s="36" t="s">
        <v>3834</v>
      </c>
    </row>
    <row r="4967" spans="10:21" x14ac:dyDescent="0.25">
      <c r="J4967" s="37">
        <v>43532</v>
      </c>
      <c r="K4967" s="36">
        <f t="shared" si="385"/>
        <v>2019</v>
      </c>
      <c r="L4967" s="36" t="str">
        <f t="shared" si="386"/>
        <v>March</v>
      </c>
      <c r="M4967" s="36">
        <f t="shared" si="387"/>
        <v>10</v>
      </c>
      <c r="N4967" s="36">
        <f t="shared" si="388"/>
        <v>8</v>
      </c>
      <c r="O4967" s="36" t="str">
        <f t="shared" si="389"/>
        <v>201910</v>
      </c>
      <c r="P4967" s="36" t="str">
        <f>CONCATENATE(K4967,MONTH(ExpensesDBTable[[#This Row],[Date]]))</f>
        <v>20193</v>
      </c>
      <c r="Q4967" s="36" t="s">
        <v>182</v>
      </c>
      <c r="R4967" s="36" t="s">
        <v>14</v>
      </c>
      <c r="S4967" s="38">
        <v>5.3</v>
      </c>
      <c r="T4967" s="36" t="s">
        <v>100</v>
      </c>
      <c r="U4967" s="36" t="s">
        <v>1847</v>
      </c>
    </row>
    <row r="4968" spans="10:21" x14ac:dyDescent="0.25">
      <c r="J4968" s="37">
        <v>43532</v>
      </c>
      <c r="K4968" s="36">
        <f t="shared" si="385"/>
        <v>2019</v>
      </c>
      <c r="L4968" s="36" t="str">
        <f t="shared" si="386"/>
        <v>March</v>
      </c>
      <c r="M4968" s="36">
        <f t="shared" si="387"/>
        <v>10</v>
      </c>
      <c r="N4968" s="36">
        <f t="shared" si="388"/>
        <v>8</v>
      </c>
      <c r="O4968" s="36" t="str">
        <f t="shared" si="389"/>
        <v>201910</v>
      </c>
      <c r="P4968" s="36" t="str">
        <f>CONCATENATE(K4968,MONTH(ExpensesDBTable[[#This Row],[Date]]))</f>
        <v>20193</v>
      </c>
      <c r="Q4968" s="36" t="s">
        <v>1051</v>
      </c>
      <c r="R4968" s="36" t="s">
        <v>14</v>
      </c>
      <c r="S4968" s="38">
        <v>3.16</v>
      </c>
      <c r="T4968" s="36" t="s">
        <v>100</v>
      </c>
      <c r="U4968" s="36" t="s">
        <v>645</v>
      </c>
    </row>
    <row r="4969" spans="10:21" x14ac:dyDescent="0.25">
      <c r="J4969" s="37">
        <v>43532</v>
      </c>
      <c r="K4969" s="36">
        <f t="shared" si="385"/>
        <v>2019</v>
      </c>
      <c r="L4969" s="36" t="str">
        <f t="shared" si="386"/>
        <v>March</v>
      </c>
      <c r="M4969" s="36">
        <f t="shared" si="387"/>
        <v>10</v>
      </c>
      <c r="N4969" s="36">
        <f t="shared" si="388"/>
        <v>8</v>
      </c>
      <c r="O4969" s="36" t="str">
        <f t="shared" si="389"/>
        <v>201910</v>
      </c>
      <c r="P4969" s="36" t="str">
        <f>CONCATENATE(K4969,MONTH(ExpensesDBTable[[#This Row],[Date]]))</f>
        <v>20193</v>
      </c>
      <c r="Q4969" s="36" t="s">
        <v>182</v>
      </c>
      <c r="R4969" s="36" t="s">
        <v>16</v>
      </c>
      <c r="S4969" s="38">
        <v>65</v>
      </c>
      <c r="T4969" s="36" t="s">
        <v>106</v>
      </c>
      <c r="U4969" s="36" t="s">
        <v>3835</v>
      </c>
    </row>
    <row r="4970" spans="10:21" x14ac:dyDescent="0.25">
      <c r="J4970" s="37">
        <v>43532</v>
      </c>
      <c r="K4970" s="36">
        <f t="shared" si="385"/>
        <v>2019</v>
      </c>
      <c r="L4970" s="36" t="str">
        <f t="shared" si="386"/>
        <v>March</v>
      </c>
      <c r="M4970" s="36">
        <f t="shared" si="387"/>
        <v>10</v>
      </c>
      <c r="N4970" s="36">
        <f t="shared" si="388"/>
        <v>8</v>
      </c>
      <c r="O4970" s="36" t="str">
        <f t="shared" si="389"/>
        <v>201910</v>
      </c>
      <c r="P4970" s="36" t="str">
        <f>CONCATENATE(K4970,MONTH(ExpensesDBTable[[#This Row],[Date]]))</f>
        <v>20193</v>
      </c>
      <c r="Q4970" s="36" t="s">
        <v>182</v>
      </c>
      <c r="R4970" s="36" t="s">
        <v>14</v>
      </c>
      <c r="S4970" s="38">
        <v>2</v>
      </c>
      <c r="T4970" s="36" t="s">
        <v>100</v>
      </c>
      <c r="U4970" s="36" t="s">
        <v>3056</v>
      </c>
    </row>
    <row r="4971" spans="10:21" x14ac:dyDescent="0.25">
      <c r="J4971" s="37">
        <v>43534</v>
      </c>
      <c r="K4971" s="36">
        <f t="shared" si="385"/>
        <v>2019</v>
      </c>
      <c r="L4971" s="36" t="str">
        <f t="shared" si="386"/>
        <v>March</v>
      </c>
      <c r="M4971" s="36">
        <f t="shared" si="387"/>
        <v>10</v>
      </c>
      <c r="N4971" s="36">
        <f t="shared" si="388"/>
        <v>10</v>
      </c>
      <c r="O4971" s="36" t="str">
        <f t="shared" si="389"/>
        <v>201910</v>
      </c>
      <c r="P4971" s="36" t="str">
        <f>CONCATENATE(K4971,MONTH(ExpensesDBTable[[#This Row],[Date]]))</f>
        <v>20193</v>
      </c>
      <c r="Q4971" s="36" t="s">
        <v>182</v>
      </c>
      <c r="R4971" s="36" t="s">
        <v>14</v>
      </c>
      <c r="S4971" s="38">
        <v>4.7</v>
      </c>
      <c r="T4971" s="36" t="s">
        <v>100</v>
      </c>
      <c r="U4971" s="36" t="s">
        <v>1392</v>
      </c>
    </row>
    <row r="4972" spans="10:21" x14ac:dyDescent="0.25">
      <c r="J4972" s="37">
        <v>43534</v>
      </c>
      <c r="K4972" s="36">
        <f t="shared" si="385"/>
        <v>2019</v>
      </c>
      <c r="L4972" s="36" t="str">
        <f t="shared" si="386"/>
        <v>March</v>
      </c>
      <c r="M4972" s="36">
        <f t="shared" si="387"/>
        <v>10</v>
      </c>
      <c r="N4972" s="36">
        <f t="shared" si="388"/>
        <v>10</v>
      </c>
      <c r="O4972" s="36" t="str">
        <f t="shared" si="389"/>
        <v>201910</v>
      </c>
      <c r="P4972" s="36" t="str">
        <f>CONCATENATE(K4972,MONTH(ExpensesDBTable[[#This Row],[Date]]))</f>
        <v>20193</v>
      </c>
      <c r="Q4972" s="36" t="s">
        <v>182</v>
      </c>
      <c r="R4972" s="36" t="s">
        <v>17</v>
      </c>
      <c r="S4972" s="38">
        <v>17</v>
      </c>
      <c r="T4972" s="36" t="s">
        <v>106</v>
      </c>
      <c r="U4972" s="36" t="s">
        <v>1504</v>
      </c>
    </row>
    <row r="4973" spans="10:21" x14ac:dyDescent="0.25">
      <c r="J4973" s="37">
        <v>43534</v>
      </c>
      <c r="K4973" s="36">
        <f t="shared" si="385"/>
        <v>2019</v>
      </c>
      <c r="L4973" s="36" t="str">
        <f t="shared" si="386"/>
        <v>March</v>
      </c>
      <c r="M4973" s="36">
        <f t="shared" si="387"/>
        <v>10</v>
      </c>
      <c r="N4973" s="36">
        <f t="shared" si="388"/>
        <v>10</v>
      </c>
      <c r="O4973" s="36" t="str">
        <f t="shared" si="389"/>
        <v>201910</v>
      </c>
      <c r="P4973" s="36" t="str">
        <f>CONCATENATE(K4973,MONTH(ExpensesDBTable[[#This Row],[Date]]))</f>
        <v>20193</v>
      </c>
      <c r="Q4973" s="36" t="s">
        <v>182</v>
      </c>
      <c r="R4973" s="36" t="s">
        <v>14</v>
      </c>
      <c r="S4973" s="38">
        <v>4</v>
      </c>
      <c r="T4973" s="36" t="s">
        <v>100</v>
      </c>
      <c r="U4973" s="36" t="s">
        <v>467</v>
      </c>
    </row>
    <row r="4974" spans="10:21" x14ac:dyDescent="0.25">
      <c r="J4974" s="37">
        <v>43534</v>
      </c>
      <c r="K4974" s="36">
        <f t="shared" si="385"/>
        <v>2019</v>
      </c>
      <c r="L4974" s="36" t="str">
        <f t="shared" si="386"/>
        <v>March</v>
      </c>
      <c r="M4974" s="36">
        <f t="shared" si="387"/>
        <v>10</v>
      </c>
      <c r="N4974" s="36">
        <f t="shared" si="388"/>
        <v>10</v>
      </c>
      <c r="O4974" s="36" t="str">
        <f t="shared" si="389"/>
        <v>201910</v>
      </c>
      <c r="P4974" s="36" t="str">
        <f>CONCATENATE(K4974,MONTH(ExpensesDBTable[[#This Row],[Date]]))</f>
        <v>20193</v>
      </c>
      <c r="Q4974" s="36" t="s">
        <v>182</v>
      </c>
      <c r="R4974" s="36" t="s">
        <v>19</v>
      </c>
      <c r="S4974" s="38">
        <v>71.12</v>
      </c>
      <c r="T4974" s="36" t="s">
        <v>100</v>
      </c>
      <c r="U4974" s="36" t="s">
        <v>3836</v>
      </c>
    </row>
    <row r="4975" spans="10:21" x14ac:dyDescent="0.25">
      <c r="J4975" s="37">
        <v>43534</v>
      </c>
      <c r="K4975" s="36">
        <f t="shared" si="385"/>
        <v>2019</v>
      </c>
      <c r="L4975" s="36" t="str">
        <f t="shared" si="386"/>
        <v>March</v>
      </c>
      <c r="M4975" s="36">
        <f t="shared" si="387"/>
        <v>10</v>
      </c>
      <c r="N4975" s="36">
        <f t="shared" si="388"/>
        <v>10</v>
      </c>
      <c r="O4975" s="36" t="str">
        <f t="shared" si="389"/>
        <v>201910</v>
      </c>
      <c r="P4975" s="36" t="str">
        <f>CONCATENATE(K4975,MONTH(ExpensesDBTable[[#This Row],[Date]]))</f>
        <v>20193</v>
      </c>
      <c r="Q4975" s="36" t="s">
        <v>119</v>
      </c>
      <c r="R4975" s="36" t="s">
        <v>14</v>
      </c>
      <c r="S4975" s="38">
        <v>12</v>
      </c>
      <c r="T4975" s="36" t="s">
        <v>100</v>
      </c>
      <c r="U4975" s="36" t="s">
        <v>3837</v>
      </c>
    </row>
    <row r="4976" spans="10:21" x14ac:dyDescent="0.25">
      <c r="J4976" s="37">
        <v>43534</v>
      </c>
      <c r="K4976" s="36">
        <f t="shared" si="385"/>
        <v>2019</v>
      </c>
      <c r="L4976" s="36" t="str">
        <f t="shared" si="386"/>
        <v>March</v>
      </c>
      <c r="M4976" s="36">
        <f t="shared" si="387"/>
        <v>10</v>
      </c>
      <c r="N4976" s="36">
        <f t="shared" si="388"/>
        <v>10</v>
      </c>
      <c r="O4976" s="36" t="str">
        <f t="shared" si="389"/>
        <v>201910</v>
      </c>
      <c r="P4976" s="36" t="str">
        <f>CONCATENATE(K4976,MONTH(ExpensesDBTable[[#This Row],[Date]]))</f>
        <v>20193</v>
      </c>
      <c r="Q4976" s="36" t="s">
        <v>122</v>
      </c>
      <c r="R4976" s="36" t="s">
        <v>11</v>
      </c>
      <c r="S4976" s="38">
        <v>12</v>
      </c>
      <c r="T4976" s="36" t="s">
        <v>100</v>
      </c>
      <c r="U4976" s="36" t="s">
        <v>3838</v>
      </c>
    </row>
    <row r="4977" spans="10:21" x14ac:dyDescent="0.25">
      <c r="J4977" s="37">
        <v>43534</v>
      </c>
      <c r="K4977" s="36">
        <f t="shared" si="385"/>
        <v>2019</v>
      </c>
      <c r="L4977" s="36" t="str">
        <f t="shared" si="386"/>
        <v>March</v>
      </c>
      <c r="M4977" s="36">
        <f t="shared" si="387"/>
        <v>10</v>
      </c>
      <c r="N4977" s="36">
        <f t="shared" si="388"/>
        <v>10</v>
      </c>
      <c r="O4977" s="36" t="str">
        <f t="shared" si="389"/>
        <v>201910</v>
      </c>
      <c r="P4977" s="36" t="str">
        <f>CONCATENATE(K4977,MONTH(ExpensesDBTable[[#This Row],[Date]]))</f>
        <v>20193</v>
      </c>
      <c r="Q4977" s="36" t="s">
        <v>182</v>
      </c>
      <c r="R4977" s="36" t="s">
        <v>14</v>
      </c>
      <c r="S4977" s="38">
        <v>12.7</v>
      </c>
      <c r="T4977" s="36" t="s">
        <v>100</v>
      </c>
      <c r="U4977" s="36" t="s">
        <v>3839</v>
      </c>
    </row>
    <row r="4978" spans="10:21" x14ac:dyDescent="0.25">
      <c r="J4978" s="37">
        <v>43534</v>
      </c>
      <c r="K4978" s="36">
        <f t="shared" si="385"/>
        <v>2019</v>
      </c>
      <c r="L4978" s="36" t="str">
        <f t="shared" si="386"/>
        <v>March</v>
      </c>
      <c r="M4978" s="36">
        <f t="shared" si="387"/>
        <v>10</v>
      </c>
      <c r="N4978" s="36">
        <f t="shared" si="388"/>
        <v>10</v>
      </c>
      <c r="O4978" s="36" t="str">
        <f t="shared" si="389"/>
        <v>201910</v>
      </c>
      <c r="P4978" s="36" t="str">
        <f>CONCATENATE(K4978,MONTH(ExpensesDBTable[[#This Row],[Date]]))</f>
        <v>20193</v>
      </c>
      <c r="Q4978" s="36" t="s">
        <v>182</v>
      </c>
      <c r="R4978" s="36" t="s">
        <v>14</v>
      </c>
      <c r="S4978" s="38">
        <v>3.95</v>
      </c>
      <c r="T4978" s="36" t="s">
        <v>100</v>
      </c>
      <c r="U4978" s="36" t="s">
        <v>3840</v>
      </c>
    </row>
    <row r="4979" spans="10:21" x14ac:dyDescent="0.25">
      <c r="J4979" s="37">
        <v>43535</v>
      </c>
      <c r="K4979" s="36">
        <f t="shared" si="385"/>
        <v>2019</v>
      </c>
      <c r="L4979" s="36" t="str">
        <f t="shared" si="386"/>
        <v>March</v>
      </c>
      <c r="M4979" s="36">
        <f t="shared" si="387"/>
        <v>11</v>
      </c>
      <c r="N4979" s="36">
        <f t="shared" si="388"/>
        <v>11</v>
      </c>
      <c r="O4979" s="36" t="str">
        <f t="shared" si="389"/>
        <v>201911</v>
      </c>
      <c r="P4979" s="36" t="str">
        <f>CONCATENATE(K4979,MONTH(ExpensesDBTable[[#This Row],[Date]]))</f>
        <v>20193</v>
      </c>
      <c r="Q4979" s="36" t="s">
        <v>182</v>
      </c>
      <c r="R4979" s="36" t="s">
        <v>22</v>
      </c>
      <c r="S4979" s="38">
        <v>7</v>
      </c>
      <c r="T4979" s="36" t="s">
        <v>106</v>
      </c>
      <c r="U4979" s="36" t="s">
        <v>3841</v>
      </c>
    </row>
    <row r="4980" spans="10:21" x14ac:dyDescent="0.25">
      <c r="J4980" s="37">
        <v>43535</v>
      </c>
      <c r="K4980" s="36">
        <f t="shared" si="385"/>
        <v>2019</v>
      </c>
      <c r="L4980" s="36" t="str">
        <f t="shared" si="386"/>
        <v>March</v>
      </c>
      <c r="M4980" s="36">
        <f t="shared" si="387"/>
        <v>11</v>
      </c>
      <c r="N4980" s="36">
        <f t="shared" si="388"/>
        <v>11</v>
      </c>
      <c r="O4980" s="36" t="str">
        <f t="shared" si="389"/>
        <v>201911</v>
      </c>
      <c r="P4980" s="36" t="str">
        <f>CONCATENATE(K4980,MONTH(ExpensesDBTable[[#This Row],[Date]]))</f>
        <v>20193</v>
      </c>
      <c r="Q4980" s="36" t="s">
        <v>1292</v>
      </c>
      <c r="R4980" s="36" t="s">
        <v>18</v>
      </c>
      <c r="S4980" s="38">
        <v>12.97</v>
      </c>
      <c r="T4980" t="s">
        <v>106</v>
      </c>
      <c r="U4980" s="36" t="s">
        <v>3842</v>
      </c>
    </row>
    <row r="4981" spans="10:21" x14ac:dyDescent="0.25">
      <c r="J4981" s="37">
        <v>43535</v>
      </c>
      <c r="K4981" s="36">
        <f t="shared" si="385"/>
        <v>2019</v>
      </c>
      <c r="L4981" s="36" t="str">
        <f t="shared" si="386"/>
        <v>March</v>
      </c>
      <c r="M4981" s="36">
        <f t="shared" si="387"/>
        <v>11</v>
      </c>
      <c r="N4981" s="36">
        <f t="shared" si="388"/>
        <v>11</v>
      </c>
      <c r="O4981" s="36" t="str">
        <f t="shared" si="389"/>
        <v>201911</v>
      </c>
      <c r="P4981" s="36" t="str">
        <f>CONCATENATE(K4981,MONTH(ExpensesDBTable[[#This Row],[Date]]))</f>
        <v>20193</v>
      </c>
      <c r="Q4981" s="36" t="s">
        <v>1051</v>
      </c>
      <c r="R4981" s="36" t="s">
        <v>14</v>
      </c>
      <c r="S4981" s="38">
        <v>12.23</v>
      </c>
      <c r="T4981" s="36" t="s">
        <v>100</v>
      </c>
      <c r="U4981" s="36" t="s">
        <v>3843</v>
      </c>
    </row>
    <row r="4982" spans="10:21" x14ac:dyDescent="0.25">
      <c r="J4982" s="37">
        <v>43535</v>
      </c>
      <c r="K4982" s="36">
        <f t="shared" si="385"/>
        <v>2019</v>
      </c>
      <c r="L4982" s="36" t="str">
        <f t="shared" si="386"/>
        <v>March</v>
      </c>
      <c r="M4982" s="36">
        <f t="shared" si="387"/>
        <v>11</v>
      </c>
      <c r="N4982" s="36">
        <f t="shared" si="388"/>
        <v>11</v>
      </c>
      <c r="O4982" s="36" t="str">
        <f t="shared" si="389"/>
        <v>201911</v>
      </c>
      <c r="P4982" s="36" t="str">
        <f>CONCATENATE(K4982,MONTH(ExpensesDBTable[[#This Row],[Date]]))</f>
        <v>20193</v>
      </c>
      <c r="Q4982" s="36" t="s">
        <v>105</v>
      </c>
      <c r="R4982" s="36" t="s">
        <v>25</v>
      </c>
      <c r="S4982" s="38">
        <v>15</v>
      </c>
      <c r="T4982" s="36" t="s">
        <v>106</v>
      </c>
      <c r="U4982" s="36" t="s">
        <v>3844</v>
      </c>
    </row>
    <row r="4983" spans="10:21" x14ac:dyDescent="0.25">
      <c r="J4983" s="37">
        <v>43536</v>
      </c>
      <c r="K4983" s="36">
        <f t="shared" si="385"/>
        <v>2019</v>
      </c>
      <c r="L4983" s="36" t="str">
        <f t="shared" si="386"/>
        <v>March</v>
      </c>
      <c r="M4983" s="36">
        <f t="shared" si="387"/>
        <v>11</v>
      </c>
      <c r="N4983" s="36">
        <f t="shared" si="388"/>
        <v>12</v>
      </c>
      <c r="O4983" s="36" t="str">
        <f t="shared" si="389"/>
        <v>201911</v>
      </c>
      <c r="P4983" s="36" t="str">
        <f>CONCATENATE(K4983,MONTH(ExpensesDBTable[[#This Row],[Date]]))</f>
        <v>20193</v>
      </c>
      <c r="Q4983" s="36" t="s">
        <v>2302</v>
      </c>
      <c r="R4983" s="36" t="s">
        <v>16</v>
      </c>
      <c r="S4983" s="38">
        <v>10.46</v>
      </c>
      <c r="T4983" s="36" t="s">
        <v>106</v>
      </c>
      <c r="U4983" s="36" t="s">
        <v>3845</v>
      </c>
    </row>
    <row r="4984" spans="10:21" x14ac:dyDescent="0.25">
      <c r="J4984" s="37">
        <v>43536</v>
      </c>
      <c r="K4984" s="36">
        <f t="shared" si="385"/>
        <v>2019</v>
      </c>
      <c r="L4984" s="36" t="str">
        <f t="shared" si="386"/>
        <v>March</v>
      </c>
      <c r="M4984" s="36">
        <f t="shared" si="387"/>
        <v>11</v>
      </c>
      <c r="N4984" s="36">
        <f t="shared" si="388"/>
        <v>12</v>
      </c>
      <c r="O4984" s="36" t="str">
        <f t="shared" si="389"/>
        <v>201911</v>
      </c>
      <c r="P4984" s="36" t="str">
        <f>CONCATENATE(K4984,MONTH(ExpensesDBTable[[#This Row],[Date]]))</f>
        <v>20193</v>
      </c>
      <c r="Q4984" s="36" t="s">
        <v>1051</v>
      </c>
      <c r="R4984" s="36" t="s">
        <v>14</v>
      </c>
      <c r="S4984" s="38">
        <v>11.61</v>
      </c>
      <c r="T4984" s="36" t="s">
        <v>100</v>
      </c>
      <c r="U4984" s="36" t="s">
        <v>3846</v>
      </c>
    </row>
    <row r="4985" spans="10:21" x14ac:dyDescent="0.25">
      <c r="J4985" s="37">
        <v>43536</v>
      </c>
      <c r="K4985" s="36">
        <f t="shared" si="385"/>
        <v>2019</v>
      </c>
      <c r="L4985" s="36" t="str">
        <f t="shared" si="386"/>
        <v>March</v>
      </c>
      <c r="M4985" s="36">
        <f t="shared" si="387"/>
        <v>11</v>
      </c>
      <c r="N4985" s="36">
        <f t="shared" si="388"/>
        <v>12</v>
      </c>
      <c r="O4985" s="36" t="str">
        <f t="shared" si="389"/>
        <v>201911</v>
      </c>
      <c r="P4985" s="36" t="str">
        <f>CONCATENATE(K4985,MONTH(ExpensesDBTable[[#This Row],[Date]]))</f>
        <v>20193</v>
      </c>
      <c r="Q4985" s="36" t="s">
        <v>108</v>
      </c>
      <c r="R4985" s="36" t="s">
        <v>14</v>
      </c>
      <c r="S4985" s="38">
        <v>21.7</v>
      </c>
      <c r="T4985" s="36" t="s">
        <v>100</v>
      </c>
      <c r="U4985" s="36" t="s">
        <v>1367</v>
      </c>
    </row>
    <row r="4986" spans="10:21" x14ac:dyDescent="0.25">
      <c r="J4986" s="37">
        <v>43536</v>
      </c>
      <c r="K4986" s="36">
        <f t="shared" si="385"/>
        <v>2019</v>
      </c>
      <c r="L4986" s="36" t="str">
        <f t="shared" si="386"/>
        <v>March</v>
      </c>
      <c r="M4986" s="36">
        <f t="shared" si="387"/>
        <v>11</v>
      </c>
      <c r="N4986" s="36">
        <f t="shared" si="388"/>
        <v>12</v>
      </c>
      <c r="O4986" s="36" t="str">
        <f t="shared" si="389"/>
        <v>201911</v>
      </c>
      <c r="P4986" s="36" t="str">
        <f>CONCATENATE(K4986,MONTH(ExpensesDBTable[[#This Row],[Date]]))</f>
        <v>20193</v>
      </c>
      <c r="Q4986" s="36" t="s">
        <v>1051</v>
      </c>
      <c r="R4986" s="36" t="s">
        <v>14</v>
      </c>
      <c r="S4986" s="38">
        <v>4.5999999999999996</v>
      </c>
      <c r="T4986" s="36" t="s">
        <v>100</v>
      </c>
      <c r="U4986" s="36" t="s">
        <v>1220</v>
      </c>
    </row>
    <row r="4987" spans="10:21" x14ac:dyDescent="0.25">
      <c r="J4987" s="37">
        <v>43536</v>
      </c>
      <c r="K4987" s="36">
        <f t="shared" si="385"/>
        <v>2019</v>
      </c>
      <c r="L4987" s="36" t="str">
        <f t="shared" si="386"/>
        <v>March</v>
      </c>
      <c r="M4987" s="36">
        <f t="shared" si="387"/>
        <v>11</v>
      </c>
      <c r="N4987" s="36">
        <f t="shared" si="388"/>
        <v>12</v>
      </c>
      <c r="O4987" s="36" t="str">
        <f t="shared" si="389"/>
        <v>201911</v>
      </c>
      <c r="P4987" s="36" t="str">
        <f>CONCATENATE(K4987,MONTH(ExpensesDBTable[[#This Row],[Date]]))</f>
        <v>20193</v>
      </c>
      <c r="Q4987" s="36" t="s">
        <v>119</v>
      </c>
      <c r="R4987" s="36" t="s">
        <v>14</v>
      </c>
      <c r="S4987" s="38">
        <v>5.5</v>
      </c>
      <c r="T4987" s="36" t="s">
        <v>100</v>
      </c>
      <c r="U4987" s="36" t="s">
        <v>1367</v>
      </c>
    </row>
    <row r="4988" spans="10:21" x14ac:dyDescent="0.25">
      <c r="J4988" s="37">
        <v>43536</v>
      </c>
      <c r="K4988" s="36">
        <f t="shared" si="385"/>
        <v>2019</v>
      </c>
      <c r="L4988" s="36" t="str">
        <f t="shared" si="386"/>
        <v>March</v>
      </c>
      <c r="M4988" s="36">
        <f t="shared" si="387"/>
        <v>11</v>
      </c>
      <c r="N4988" s="36">
        <f t="shared" si="388"/>
        <v>12</v>
      </c>
      <c r="O4988" s="36" t="str">
        <f t="shared" si="389"/>
        <v>201911</v>
      </c>
      <c r="P4988" s="36" t="str">
        <f>CONCATENATE(K4988,MONTH(ExpensesDBTable[[#This Row],[Date]]))</f>
        <v>20193</v>
      </c>
      <c r="Q4988" s="36" t="s">
        <v>108</v>
      </c>
      <c r="R4988" s="36" t="s">
        <v>14</v>
      </c>
      <c r="S4988" s="38">
        <v>9</v>
      </c>
      <c r="T4988" s="36" t="s">
        <v>100</v>
      </c>
      <c r="U4988" s="36" t="s">
        <v>1867</v>
      </c>
    </row>
    <row r="4989" spans="10:21" x14ac:dyDescent="0.25">
      <c r="J4989" s="37">
        <v>43538</v>
      </c>
      <c r="K4989" s="36">
        <f t="shared" si="385"/>
        <v>2019</v>
      </c>
      <c r="L4989" s="36" t="str">
        <f t="shared" si="386"/>
        <v>March</v>
      </c>
      <c r="M4989" s="36">
        <f t="shared" si="387"/>
        <v>11</v>
      </c>
      <c r="N4989" s="36">
        <f t="shared" si="388"/>
        <v>14</v>
      </c>
      <c r="O4989" s="36" t="str">
        <f t="shared" si="389"/>
        <v>201911</v>
      </c>
      <c r="P4989" s="36" t="str">
        <f>CONCATENATE(K4989,MONTH(ExpensesDBTable[[#This Row],[Date]]))</f>
        <v>20193</v>
      </c>
      <c r="Q4989" s="36" t="s">
        <v>182</v>
      </c>
      <c r="R4989" s="36" t="s">
        <v>14</v>
      </c>
      <c r="S4989" s="38">
        <v>6.5</v>
      </c>
      <c r="T4989" s="36" t="s">
        <v>100</v>
      </c>
      <c r="U4989" s="36" t="s">
        <v>1392</v>
      </c>
    </row>
    <row r="4990" spans="10:21" x14ac:dyDescent="0.25">
      <c r="J4990" s="37">
        <v>43538</v>
      </c>
      <c r="K4990" s="36">
        <f t="shared" si="385"/>
        <v>2019</v>
      </c>
      <c r="L4990" s="36" t="str">
        <f t="shared" si="386"/>
        <v>March</v>
      </c>
      <c r="M4990" s="36">
        <f t="shared" si="387"/>
        <v>11</v>
      </c>
      <c r="N4990" s="36">
        <f t="shared" si="388"/>
        <v>14</v>
      </c>
      <c r="O4990" s="36" t="str">
        <f t="shared" si="389"/>
        <v>201911</v>
      </c>
      <c r="P4990" s="36" t="str">
        <f>CONCATENATE(K4990,MONTH(ExpensesDBTable[[#This Row],[Date]]))</f>
        <v>20193</v>
      </c>
      <c r="Q4990" s="36" t="s">
        <v>182</v>
      </c>
      <c r="R4990" s="36" t="s">
        <v>14</v>
      </c>
      <c r="S4990" s="38">
        <v>10.8</v>
      </c>
      <c r="T4990" s="36" t="s">
        <v>100</v>
      </c>
      <c r="U4990" s="36" t="s">
        <v>3847</v>
      </c>
    </row>
    <row r="4991" spans="10:21" x14ac:dyDescent="0.25">
      <c r="J4991" s="37">
        <v>43538</v>
      </c>
      <c r="K4991" s="36">
        <f t="shared" si="385"/>
        <v>2019</v>
      </c>
      <c r="L4991" s="36" t="str">
        <f t="shared" si="386"/>
        <v>March</v>
      </c>
      <c r="M4991" s="36">
        <f t="shared" si="387"/>
        <v>11</v>
      </c>
      <c r="N4991" s="36">
        <f t="shared" si="388"/>
        <v>14</v>
      </c>
      <c r="O4991" s="36" t="str">
        <f t="shared" si="389"/>
        <v>201911</v>
      </c>
      <c r="P4991" s="36" t="str">
        <f>CONCATENATE(K4991,MONTH(ExpensesDBTable[[#This Row],[Date]]))</f>
        <v>20193</v>
      </c>
      <c r="Q4991" s="36" t="s">
        <v>182</v>
      </c>
      <c r="R4991" s="36" t="s">
        <v>14</v>
      </c>
      <c r="S4991" s="38">
        <v>2.5</v>
      </c>
      <c r="T4991" s="36" t="s">
        <v>100</v>
      </c>
      <c r="U4991" s="36" t="s">
        <v>1153</v>
      </c>
    </row>
    <row r="4992" spans="10:21" x14ac:dyDescent="0.25">
      <c r="J4992" s="37">
        <v>43538</v>
      </c>
      <c r="K4992" s="36">
        <f t="shared" si="385"/>
        <v>2019</v>
      </c>
      <c r="L4992" s="36" t="str">
        <f t="shared" si="386"/>
        <v>March</v>
      </c>
      <c r="M4992" s="36">
        <f t="shared" si="387"/>
        <v>11</v>
      </c>
      <c r="N4992" s="36">
        <f t="shared" si="388"/>
        <v>14</v>
      </c>
      <c r="O4992" s="36" t="str">
        <f t="shared" si="389"/>
        <v>201911</v>
      </c>
      <c r="P4992" s="36" t="str">
        <f>CONCATENATE(K4992,MONTH(ExpensesDBTable[[#This Row],[Date]]))</f>
        <v>20193</v>
      </c>
      <c r="Q4992" s="36" t="s">
        <v>1059</v>
      </c>
      <c r="R4992" s="36" t="s">
        <v>17</v>
      </c>
      <c r="S4992" s="38">
        <v>269.39999999999998</v>
      </c>
      <c r="T4992" s="36" t="s">
        <v>106</v>
      </c>
      <c r="U4992" s="36" t="s">
        <v>3848</v>
      </c>
    </row>
    <row r="4993" spans="10:21" x14ac:dyDescent="0.25">
      <c r="J4993" s="37">
        <v>43538</v>
      </c>
      <c r="K4993" s="36">
        <f t="shared" si="385"/>
        <v>2019</v>
      </c>
      <c r="L4993" s="36" t="str">
        <f t="shared" si="386"/>
        <v>March</v>
      </c>
      <c r="M4993" s="36">
        <f t="shared" si="387"/>
        <v>11</v>
      </c>
      <c r="N4993" s="36">
        <f t="shared" si="388"/>
        <v>14</v>
      </c>
      <c r="O4993" s="36" t="str">
        <f t="shared" si="389"/>
        <v>201911</v>
      </c>
      <c r="P4993" s="36" t="str">
        <f>CONCATENATE(K4993,MONTH(ExpensesDBTable[[#This Row],[Date]]))</f>
        <v>20193</v>
      </c>
      <c r="Q4993" s="36" t="s">
        <v>108</v>
      </c>
      <c r="R4993" s="36" t="s">
        <v>14</v>
      </c>
      <c r="S4993" s="38">
        <v>3.9</v>
      </c>
      <c r="T4993" s="36" t="s">
        <v>100</v>
      </c>
      <c r="U4993" s="36" t="s">
        <v>139</v>
      </c>
    </row>
    <row r="4994" spans="10:21" x14ac:dyDescent="0.25">
      <c r="J4994" s="37">
        <v>43538</v>
      </c>
      <c r="K4994" s="36">
        <f t="shared" si="385"/>
        <v>2019</v>
      </c>
      <c r="L4994" s="36" t="str">
        <f t="shared" si="386"/>
        <v>March</v>
      </c>
      <c r="M4994" s="36">
        <f t="shared" si="387"/>
        <v>11</v>
      </c>
      <c r="N4994" s="36">
        <f t="shared" si="388"/>
        <v>14</v>
      </c>
      <c r="O4994" s="36" t="str">
        <f t="shared" si="389"/>
        <v>201911</v>
      </c>
      <c r="P4994" s="36" t="str">
        <f>CONCATENATE(K4994,MONTH(ExpensesDBTable[[#This Row],[Date]]))</f>
        <v>20193</v>
      </c>
      <c r="Q4994" s="36" t="s">
        <v>119</v>
      </c>
      <c r="R4994" s="36" t="s">
        <v>14</v>
      </c>
      <c r="S4994" s="38">
        <v>15.07</v>
      </c>
      <c r="T4994" s="36" t="s">
        <v>100</v>
      </c>
      <c r="U4994" s="36" t="s">
        <v>1367</v>
      </c>
    </row>
    <row r="4995" spans="10:21" x14ac:dyDescent="0.25">
      <c r="J4995" s="37">
        <v>43538</v>
      </c>
      <c r="K4995" s="36">
        <f t="shared" si="385"/>
        <v>2019</v>
      </c>
      <c r="L4995" s="36" t="str">
        <f t="shared" si="386"/>
        <v>March</v>
      </c>
      <c r="M4995" s="36">
        <f t="shared" si="387"/>
        <v>11</v>
      </c>
      <c r="N4995" s="36">
        <f t="shared" si="388"/>
        <v>14</v>
      </c>
      <c r="O4995" s="36" t="str">
        <f t="shared" si="389"/>
        <v>201911</v>
      </c>
      <c r="P4995" s="36" t="str">
        <f>CONCATENATE(K4995,MONTH(ExpensesDBTable[[#This Row],[Date]]))</f>
        <v>20193</v>
      </c>
      <c r="Q4995" s="36" t="s">
        <v>122</v>
      </c>
      <c r="R4995" s="36" t="s">
        <v>11</v>
      </c>
      <c r="S4995" s="38">
        <v>33.9</v>
      </c>
      <c r="T4995" s="36" t="s">
        <v>106</v>
      </c>
      <c r="U4995" s="36" t="s">
        <v>3849</v>
      </c>
    </row>
    <row r="4996" spans="10:21" x14ac:dyDescent="0.25">
      <c r="J4996" s="37">
        <v>43538</v>
      </c>
      <c r="K4996" s="36">
        <f t="shared" si="385"/>
        <v>2019</v>
      </c>
      <c r="L4996" s="36" t="str">
        <f t="shared" si="386"/>
        <v>March</v>
      </c>
      <c r="M4996" s="36">
        <f t="shared" si="387"/>
        <v>11</v>
      </c>
      <c r="N4996" s="36">
        <f t="shared" si="388"/>
        <v>14</v>
      </c>
      <c r="O4996" s="36" t="str">
        <f t="shared" si="389"/>
        <v>201911</v>
      </c>
      <c r="P4996" s="36" t="str">
        <f>CONCATENATE(K4996,MONTH(ExpensesDBTable[[#This Row],[Date]]))</f>
        <v>20193</v>
      </c>
      <c r="Q4996" s="36" t="s">
        <v>182</v>
      </c>
      <c r="R4996" s="36" t="s">
        <v>14</v>
      </c>
      <c r="S4996" s="38">
        <v>7.7</v>
      </c>
      <c r="T4996" s="36" t="s">
        <v>100</v>
      </c>
      <c r="U4996" s="36" t="s">
        <v>3850</v>
      </c>
    </row>
    <row r="4997" spans="10:21" x14ac:dyDescent="0.25">
      <c r="J4997" s="37">
        <v>43538</v>
      </c>
      <c r="K4997" s="36">
        <f t="shared" si="385"/>
        <v>2019</v>
      </c>
      <c r="L4997" s="36" t="str">
        <f t="shared" si="386"/>
        <v>March</v>
      </c>
      <c r="M4997" s="36">
        <f t="shared" si="387"/>
        <v>11</v>
      </c>
      <c r="N4997" s="36">
        <f t="shared" si="388"/>
        <v>14</v>
      </c>
      <c r="O4997" s="36" t="str">
        <f t="shared" si="389"/>
        <v>201911</v>
      </c>
      <c r="P4997" s="36" t="str">
        <f>CONCATENATE(K4997,MONTH(ExpensesDBTable[[#This Row],[Date]]))</f>
        <v>20193</v>
      </c>
      <c r="Q4997" s="36" t="s">
        <v>108</v>
      </c>
      <c r="R4997" s="36" t="s">
        <v>14</v>
      </c>
      <c r="S4997" s="38">
        <v>19.07</v>
      </c>
      <c r="T4997" s="36" t="s">
        <v>100</v>
      </c>
      <c r="U4997" s="36" t="s">
        <v>3851</v>
      </c>
    </row>
    <row r="4998" spans="10:21" x14ac:dyDescent="0.25">
      <c r="J4998" s="37">
        <v>43538</v>
      </c>
      <c r="K4998" s="36">
        <f t="shared" si="385"/>
        <v>2019</v>
      </c>
      <c r="L4998" s="36" t="str">
        <f t="shared" si="386"/>
        <v>March</v>
      </c>
      <c r="M4998" s="36">
        <f t="shared" si="387"/>
        <v>11</v>
      </c>
      <c r="N4998" s="36">
        <f t="shared" si="388"/>
        <v>14</v>
      </c>
      <c r="O4998" s="36" t="str">
        <f t="shared" si="389"/>
        <v>201911</v>
      </c>
      <c r="P4998" s="36" t="str">
        <f>CONCATENATE(K4998,MONTH(ExpensesDBTable[[#This Row],[Date]]))</f>
        <v>20193</v>
      </c>
      <c r="Q4998" s="36" t="s">
        <v>122</v>
      </c>
      <c r="R4998" s="36" t="s">
        <v>11</v>
      </c>
      <c r="S4998" s="38">
        <v>12</v>
      </c>
      <c r="T4998" s="36" t="s">
        <v>106</v>
      </c>
      <c r="U4998" s="36" t="s">
        <v>3852</v>
      </c>
    </row>
    <row r="4999" spans="10:21" x14ac:dyDescent="0.25">
      <c r="J4999" s="37">
        <v>43538</v>
      </c>
      <c r="K4999" s="36">
        <f t="shared" si="385"/>
        <v>2019</v>
      </c>
      <c r="L4999" s="36" t="str">
        <f t="shared" si="386"/>
        <v>March</v>
      </c>
      <c r="M4999" s="36">
        <f t="shared" si="387"/>
        <v>11</v>
      </c>
      <c r="N4999" s="36">
        <f t="shared" si="388"/>
        <v>14</v>
      </c>
      <c r="O4999" s="36" t="str">
        <f t="shared" si="389"/>
        <v>201911</v>
      </c>
      <c r="P4999" s="36" t="str">
        <f>CONCATENATE(K4999,MONTH(ExpensesDBTable[[#This Row],[Date]]))</f>
        <v>20193</v>
      </c>
      <c r="Q4999" s="36" t="s">
        <v>3480</v>
      </c>
      <c r="R4999" s="36" t="s">
        <v>27</v>
      </c>
      <c r="S4999" s="38">
        <v>176.29</v>
      </c>
      <c r="T4999" t="s">
        <v>106</v>
      </c>
      <c r="U4999" s="36" t="s">
        <v>3853</v>
      </c>
    </row>
    <row r="5000" spans="10:21" x14ac:dyDescent="0.25">
      <c r="J5000" s="37">
        <v>43538</v>
      </c>
      <c r="K5000" s="36">
        <f t="shared" si="385"/>
        <v>2019</v>
      </c>
      <c r="L5000" s="36" t="str">
        <f t="shared" si="386"/>
        <v>March</v>
      </c>
      <c r="M5000" s="36">
        <f t="shared" si="387"/>
        <v>11</v>
      </c>
      <c r="N5000" s="36">
        <f t="shared" si="388"/>
        <v>14</v>
      </c>
      <c r="O5000" s="36" t="str">
        <f t="shared" si="389"/>
        <v>201911</v>
      </c>
      <c r="P5000" s="36" t="str">
        <f>CONCATENATE(K5000,MONTH(ExpensesDBTable[[#This Row],[Date]]))</f>
        <v>20193</v>
      </c>
      <c r="Q5000" s="36" t="s">
        <v>182</v>
      </c>
      <c r="R5000" s="36" t="s">
        <v>16</v>
      </c>
      <c r="S5000" s="38">
        <v>70</v>
      </c>
      <c r="T5000" s="36" t="s">
        <v>106</v>
      </c>
      <c r="U5000" s="36" t="s">
        <v>3854</v>
      </c>
    </row>
    <row r="5001" spans="10:21" x14ac:dyDescent="0.25">
      <c r="J5001" s="37">
        <v>43539</v>
      </c>
      <c r="K5001" s="36">
        <f t="shared" si="385"/>
        <v>2019</v>
      </c>
      <c r="L5001" s="36" t="str">
        <f t="shared" si="386"/>
        <v>March</v>
      </c>
      <c r="M5001" s="36">
        <f t="shared" si="387"/>
        <v>11</v>
      </c>
      <c r="N5001" s="36">
        <f t="shared" si="388"/>
        <v>15</v>
      </c>
      <c r="O5001" s="36" t="str">
        <f t="shared" si="389"/>
        <v>201911</v>
      </c>
      <c r="P5001" s="36" t="str">
        <f>CONCATENATE(K5001,MONTH(ExpensesDBTable[[#This Row],[Date]]))</f>
        <v>20193</v>
      </c>
      <c r="Q5001" s="36" t="s">
        <v>1238</v>
      </c>
      <c r="R5001" s="36" t="s">
        <v>22</v>
      </c>
      <c r="S5001" s="38">
        <v>45.93</v>
      </c>
      <c r="T5001" s="36" t="s">
        <v>106</v>
      </c>
      <c r="U5001" t="s">
        <v>3855</v>
      </c>
    </row>
    <row r="5002" spans="10:21" x14ac:dyDescent="0.25">
      <c r="J5002" s="37">
        <v>43539</v>
      </c>
      <c r="K5002" s="36">
        <f t="shared" si="385"/>
        <v>2019</v>
      </c>
      <c r="L5002" s="36" t="str">
        <f t="shared" si="386"/>
        <v>March</v>
      </c>
      <c r="M5002" s="36">
        <f t="shared" si="387"/>
        <v>11</v>
      </c>
      <c r="N5002" s="36">
        <f t="shared" si="388"/>
        <v>15</v>
      </c>
      <c r="O5002" s="36" t="str">
        <f t="shared" si="389"/>
        <v>201911</v>
      </c>
      <c r="P5002" s="36" t="str">
        <f>CONCATENATE(K5002,MONTH(ExpensesDBTable[[#This Row],[Date]]))</f>
        <v>20193</v>
      </c>
      <c r="Q5002" s="36" t="s">
        <v>182</v>
      </c>
      <c r="R5002" s="36" t="s">
        <v>14</v>
      </c>
      <c r="S5002" s="38">
        <v>9.5</v>
      </c>
      <c r="T5002" s="36" t="s">
        <v>100</v>
      </c>
      <c r="U5002" s="36" t="s">
        <v>462</v>
      </c>
    </row>
    <row r="5003" spans="10:21" x14ac:dyDescent="0.25">
      <c r="J5003" s="37">
        <v>43539</v>
      </c>
      <c r="K5003" s="36">
        <f t="shared" ref="K5003:K5066" si="390">YEAR(J5003)</f>
        <v>2019</v>
      </c>
      <c r="L5003" s="36" t="str">
        <f t="shared" ref="L5003:L5066" si="391">TEXT(DATE(1,MONTH(J5003),1),"MMMM")</f>
        <v>March</v>
      </c>
      <c r="M5003" s="36">
        <f t="shared" ref="M5003:M5066" si="392">WEEKNUM(J5003,2)</f>
        <v>11</v>
      </c>
      <c r="N5003" s="36">
        <f t="shared" ref="N5003:N5066" si="393">DAY(J5003)</f>
        <v>15</v>
      </c>
      <c r="O5003" s="36" t="str">
        <f t="shared" ref="O5003:O5066" si="394">CONCATENATE(K5003,M5003)</f>
        <v>201911</v>
      </c>
      <c r="P5003" s="36" t="str">
        <f>CONCATENATE(K5003,MONTH(ExpensesDBTable[[#This Row],[Date]]))</f>
        <v>20193</v>
      </c>
      <c r="Q5003" s="36" t="s">
        <v>3477</v>
      </c>
      <c r="R5003" s="36" t="s">
        <v>23</v>
      </c>
      <c r="S5003" s="38">
        <v>35</v>
      </c>
      <c r="T5003" s="36" t="s">
        <v>106</v>
      </c>
      <c r="U5003" s="36" t="s">
        <v>3334</v>
      </c>
    </row>
    <row r="5004" spans="10:21" x14ac:dyDescent="0.25">
      <c r="J5004" s="37">
        <v>43539</v>
      </c>
      <c r="K5004" s="36">
        <f t="shared" si="390"/>
        <v>2019</v>
      </c>
      <c r="L5004" s="36" t="str">
        <f t="shared" si="391"/>
        <v>March</v>
      </c>
      <c r="M5004" s="36">
        <f t="shared" si="392"/>
        <v>11</v>
      </c>
      <c r="N5004" s="36">
        <f t="shared" si="393"/>
        <v>15</v>
      </c>
      <c r="O5004" s="36" t="str">
        <f t="shared" si="394"/>
        <v>201911</v>
      </c>
      <c r="P5004" s="36" t="str">
        <f>CONCATENATE(K5004,MONTH(ExpensesDBTable[[#This Row],[Date]]))</f>
        <v>20193</v>
      </c>
      <c r="Q5004" s="36" t="s">
        <v>182</v>
      </c>
      <c r="R5004" s="36" t="s">
        <v>14</v>
      </c>
      <c r="S5004" s="38">
        <v>12.92</v>
      </c>
      <c r="T5004" s="36" t="s">
        <v>100</v>
      </c>
      <c r="U5004" s="36" t="s">
        <v>1085</v>
      </c>
    </row>
    <row r="5005" spans="10:21" x14ac:dyDescent="0.25">
      <c r="J5005" s="37">
        <v>43539</v>
      </c>
      <c r="K5005" s="36">
        <f t="shared" si="390"/>
        <v>2019</v>
      </c>
      <c r="L5005" s="36" t="str">
        <f t="shared" si="391"/>
        <v>March</v>
      </c>
      <c r="M5005" s="36">
        <f t="shared" si="392"/>
        <v>11</v>
      </c>
      <c r="N5005" s="36">
        <f t="shared" si="393"/>
        <v>15</v>
      </c>
      <c r="O5005" s="36" t="str">
        <f t="shared" si="394"/>
        <v>201911</v>
      </c>
      <c r="P5005" s="36" t="str">
        <f>CONCATENATE(K5005,MONTH(ExpensesDBTable[[#This Row],[Date]]))</f>
        <v>20193</v>
      </c>
      <c r="Q5005" s="36" t="s">
        <v>119</v>
      </c>
      <c r="R5005" s="36" t="s">
        <v>14</v>
      </c>
      <c r="S5005" s="38">
        <v>9.7200000000000006</v>
      </c>
      <c r="T5005" s="36" t="s">
        <v>100</v>
      </c>
      <c r="U5005" s="36" t="s">
        <v>2906</v>
      </c>
    </row>
    <row r="5006" spans="10:21" x14ac:dyDescent="0.25">
      <c r="J5006" s="37">
        <v>43539</v>
      </c>
      <c r="K5006" s="36">
        <f t="shared" si="390"/>
        <v>2019</v>
      </c>
      <c r="L5006" s="36" t="str">
        <f t="shared" si="391"/>
        <v>March</v>
      </c>
      <c r="M5006" s="36">
        <f t="shared" si="392"/>
        <v>11</v>
      </c>
      <c r="N5006" s="36">
        <f t="shared" si="393"/>
        <v>15</v>
      </c>
      <c r="O5006" s="36" t="str">
        <f t="shared" si="394"/>
        <v>201911</v>
      </c>
      <c r="P5006" s="36" t="str">
        <f>CONCATENATE(K5006,MONTH(ExpensesDBTable[[#This Row],[Date]]))</f>
        <v>20193</v>
      </c>
      <c r="Q5006" s="36" t="s">
        <v>182</v>
      </c>
      <c r="R5006" s="36" t="s">
        <v>14</v>
      </c>
      <c r="S5006" s="38">
        <v>2</v>
      </c>
      <c r="T5006" s="36" t="s">
        <v>100</v>
      </c>
      <c r="U5006" s="36" t="s">
        <v>287</v>
      </c>
    </row>
    <row r="5007" spans="10:21" x14ac:dyDescent="0.25">
      <c r="J5007" s="37">
        <v>43539</v>
      </c>
      <c r="K5007" s="36">
        <f t="shared" si="390"/>
        <v>2019</v>
      </c>
      <c r="L5007" s="36" t="str">
        <f t="shared" si="391"/>
        <v>March</v>
      </c>
      <c r="M5007" s="36">
        <f t="shared" si="392"/>
        <v>11</v>
      </c>
      <c r="N5007" s="36">
        <f t="shared" si="393"/>
        <v>15</v>
      </c>
      <c r="O5007" s="36" t="str">
        <f t="shared" si="394"/>
        <v>201911</v>
      </c>
      <c r="P5007" s="36" t="str">
        <f>CONCATENATE(K5007,MONTH(ExpensesDBTable[[#This Row],[Date]]))</f>
        <v>20193</v>
      </c>
      <c r="Q5007" s="36" t="s">
        <v>3379</v>
      </c>
      <c r="R5007" s="36" t="s">
        <v>29</v>
      </c>
      <c r="S5007" s="38">
        <v>372.86</v>
      </c>
      <c r="T5007" s="36" t="s">
        <v>106</v>
      </c>
      <c r="U5007" s="36" t="s">
        <v>3856</v>
      </c>
    </row>
    <row r="5008" spans="10:21" x14ac:dyDescent="0.25">
      <c r="J5008" s="37">
        <v>43541</v>
      </c>
      <c r="K5008" s="36">
        <f t="shared" si="390"/>
        <v>2019</v>
      </c>
      <c r="L5008" s="36" t="str">
        <f t="shared" si="391"/>
        <v>March</v>
      </c>
      <c r="M5008" s="36">
        <f t="shared" si="392"/>
        <v>11</v>
      </c>
      <c r="N5008" s="36">
        <f t="shared" si="393"/>
        <v>17</v>
      </c>
      <c r="O5008" s="36" t="str">
        <f t="shared" si="394"/>
        <v>201911</v>
      </c>
      <c r="P5008" s="36" t="str">
        <f>CONCATENATE(K5008,MONTH(ExpensesDBTable[[#This Row],[Date]]))</f>
        <v>20193</v>
      </c>
      <c r="Q5008" s="36" t="s">
        <v>554</v>
      </c>
      <c r="R5008" s="36" t="s">
        <v>14</v>
      </c>
      <c r="S5008" s="38">
        <v>8.4499999999999993</v>
      </c>
      <c r="T5008" s="36" t="s">
        <v>100</v>
      </c>
      <c r="U5008" s="36" t="s">
        <v>3857</v>
      </c>
    </row>
    <row r="5009" spans="10:21" x14ac:dyDescent="0.25">
      <c r="J5009" s="37">
        <v>43541</v>
      </c>
      <c r="K5009" s="36">
        <f t="shared" si="390"/>
        <v>2019</v>
      </c>
      <c r="L5009" s="36" t="str">
        <f t="shared" si="391"/>
        <v>March</v>
      </c>
      <c r="M5009" s="36">
        <f t="shared" si="392"/>
        <v>11</v>
      </c>
      <c r="N5009" s="36">
        <f t="shared" si="393"/>
        <v>17</v>
      </c>
      <c r="O5009" s="36" t="str">
        <f t="shared" si="394"/>
        <v>201911</v>
      </c>
      <c r="P5009" s="36" t="str">
        <f>CONCATENATE(K5009,MONTH(ExpensesDBTable[[#This Row],[Date]]))</f>
        <v>20193</v>
      </c>
      <c r="Q5009" s="36" t="s">
        <v>1051</v>
      </c>
      <c r="R5009" s="36" t="s">
        <v>14</v>
      </c>
      <c r="S5009" s="38">
        <v>13.52</v>
      </c>
      <c r="T5009" s="36" t="s">
        <v>100</v>
      </c>
      <c r="U5009" s="36" t="s">
        <v>3858</v>
      </c>
    </row>
    <row r="5010" spans="10:21" x14ac:dyDescent="0.25">
      <c r="J5010" s="37">
        <v>43541</v>
      </c>
      <c r="K5010" s="36">
        <f t="shared" si="390"/>
        <v>2019</v>
      </c>
      <c r="L5010" s="36" t="str">
        <f t="shared" si="391"/>
        <v>March</v>
      </c>
      <c r="M5010" s="36">
        <f t="shared" si="392"/>
        <v>11</v>
      </c>
      <c r="N5010" s="36">
        <f t="shared" si="393"/>
        <v>17</v>
      </c>
      <c r="O5010" s="36" t="str">
        <f t="shared" si="394"/>
        <v>201911</v>
      </c>
      <c r="P5010" s="36" t="str">
        <f>CONCATENATE(K5010,MONTH(ExpensesDBTable[[#This Row],[Date]]))</f>
        <v>20193</v>
      </c>
      <c r="Q5010" s="36" t="s">
        <v>182</v>
      </c>
      <c r="R5010" s="36" t="s">
        <v>22</v>
      </c>
      <c r="S5010" s="38">
        <v>43.08</v>
      </c>
      <c r="T5010" s="36" t="s">
        <v>106</v>
      </c>
      <c r="U5010" t="s">
        <v>3859</v>
      </c>
    </row>
    <row r="5011" spans="10:21" x14ac:dyDescent="0.25">
      <c r="J5011" s="37">
        <v>43541</v>
      </c>
      <c r="K5011" s="36">
        <f t="shared" si="390"/>
        <v>2019</v>
      </c>
      <c r="L5011" s="36" t="str">
        <f t="shared" si="391"/>
        <v>March</v>
      </c>
      <c r="M5011" s="36">
        <f t="shared" si="392"/>
        <v>11</v>
      </c>
      <c r="N5011" s="36">
        <f t="shared" si="393"/>
        <v>17</v>
      </c>
      <c r="O5011" s="36" t="str">
        <f t="shared" si="394"/>
        <v>201911</v>
      </c>
      <c r="P5011" s="36" t="str">
        <f>CONCATENATE(K5011,MONTH(ExpensesDBTable[[#This Row],[Date]]))</f>
        <v>20193</v>
      </c>
      <c r="Q5011" s="36" t="s">
        <v>182</v>
      </c>
      <c r="R5011" s="36" t="s">
        <v>14</v>
      </c>
      <c r="S5011" s="38">
        <v>49</v>
      </c>
      <c r="T5011" s="36" t="s">
        <v>106</v>
      </c>
      <c r="U5011" s="36" t="s">
        <v>3860</v>
      </c>
    </row>
    <row r="5012" spans="10:21" x14ac:dyDescent="0.25">
      <c r="J5012" s="37">
        <v>43541</v>
      </c>
      <c r="K5012" s="36">
        <f t="shared" si="390"/>
        <v>2019</v>
      </c>
      <c r="L5012" s="36" t="str">
        <f t="shared" si="391"/>
        <v>March</v>
      </c>
      <c r="M5012" s="36">
        <f t="shared" si="392"/>
        <v>11</v>
      </c>
      <c r="N5012" s="36">
        <f t="shared" si="393"/>
        <v>17</v>
      </c>
      <c r="O5012" s="36" t="str">
        <f t="shared" si="394"/>
        <v>201911</v>
      </c>
      <c r="P5012" s="36" t="str">
        <f>CONCATENATE(K5012,MONTH(ExpensesDBTable[[#This Row],[Date]]))</f>
        <v>20193</v>
      </c>
      <c r="Q5012" s="36" t="s">
        <v>554</v>
      </c>
      <c r="R5012" s="36" t="s">
        <v>14</v>
      </c>
      <c r="S5012" s="38">
        <v>3.95</v>
      </c>
      <c r="T5012" s="36" t="s">
        <v>100</v>
      </c>
      <c r="U5012" s="36" t="s">
        <v>287</v>
      </c>
    </row>
    <row r="5013" spans="10:21" x14ac:dyDescent="0.25">
      <c r="J5013" s="37">
        <v>43541</v>
      </c>
      <c r="K5013" s="36">
        <f t="shared" si="390"/>
        <v>2019</v>
      </c>
      <c r="L5013" s="36" t="str">
        <f t="shared" si="391"/>
        <v>March</v>
      </c>
      <c r="M5013" s="36">
        <f t="shared" si="392"/>
        <v>11</v>
      </c>
      <c r="N5013" s="36">
        <f t="shared" si="393"/>
        <v>17</v>
      </c>
      <c r="O5013" s="36" t="str">
        <f t="shared" si="394"/>
        <v>201911</v>
      </c>
      <c r="P5013" s="36" t="str">
        <f>CONCATENATE(K5013,MONTH(ExpensesDBTable[[#This Row],[Date]]))</f>
        <v>20193</v>
      </c>
      <c r="Q5013" s="36" t="s">
        <v>1238</v>
      </c>
      <c r="R5013" s="36" t="s">
        <v>22</v>
      </c>
      <c r="S5013" s="38">
        <v>20.98</v>
      </c>
      <c r="T5013" s="36" t="s">
        <v>106</v>
      </c>
      <c r="U5013" s="36" t="s">
        <v>3861</v>
      </c>
    </row>
    <row r="5014" spans="10:21" x14ac:dyDescent="0.25">
      <c r="J5014" s="37">
        <v>43541</v>
      </c>
      <c r="K5014" s="36">
        <f t="shared" si="390"/>
        <v>2019</v>
      </c>
      <c r="L5014" s="36" t="str">
        <f t="shared" si="391"/>
        <v>March</v>
      </c>
      <c r="M5014" s="36">
        <f t="shared" si="392"/>
        <v>11</v>
      </c>
      <c r="N5014" s="36">
        <f t="shared" si="393"/>
        <v>17</v>
      </c>
      <c r="O5014" s="36" t="str">
        <f t="shared" si="394"/>
        <v>201911</v>
      </c>
      <c r="P5014" s="36" t="str">
        <f>CONCATENATE(K5014,MONTH(ExpensesDBTable[[#This Row],[Date]]))</f>
        <v>20193</v>
      </c>
      <c r="Q5014" s="36" t="s">
        <v>108</v>
      </c>
      <c r="R5014" s="36" t="s">
        <v>14</v>
      </c>
      <c r="S5014" s="38">
        <v>15.5</v>
      </c>
      <c r="T5014" s="36" t="s">
        <v>100</v>
      </c>
      <c r="U5014" s="36" t="s">
        <v>3862</v>
      </c>
    </row>
    <row r="5015" spans="10:21" x14ac:dyDescent="0.25">
      <c r="J5015" s="37">
        <v>43541</v>
      </c>
      <c r="K5015" s="36">
        <f t="shared" si="390"/>
        <v>2019</v>
      </c>
      <c r="L5015" s="36" t="str">
        <f t="shared" si="391"/>
        <v>March</v>
      </c>
      <c r="M5015" s="36">
        <f t="shared" si="392"/>
        <v>11</v>
      </c>
      <c r="N5015" s="36">
        <f t="shared" si="393"/>
        <v>17</v>
      </c>
      <c r="O5015" s="36" t="str">
        <f t="shared" si="394"/>
        <v>201911</v>
      </c>
      <c r="P5015" s="36" t="str">
        <f>CONCATENATE(K5015,MONTH(ExpensesDBTable[[#This Row],[Date]]))</f>
        <v>20193</v>
      </c>
      <c r="Q5015" s="36" t="s">
        <v>119</v>
      </c>
      <c r="R5015" s="36" t="s">
        <v>14</v>
      </c>
      <c r="S5015" s="38">
        <v>20.76</v>
      </c>
      <c r="T5015" s="36" t="s">
        <v>100</v>
      </c>
      <c r="U5015" s="36" t="s">
        <v>3863</v>
      </c>
    </row>
    <row r="5016" spans="10:21" x14ac:dyDescent="0.25">
      <c r="J5016" s="37">
        <v>43541</v>
      </c>
      <c r="K5016" s="36">
        <f t="shared" si="390"/>
        <v>2019</v>
      </c>
      <c r="L5016" s="36" t="str">
        <f t="shared" si="391"/>
        <v>March</v>
      </c>
      <c r="M5016" s="36">
        <f t="shared" si="392"/>
        <v>11</v>
      </c>
      <c r="N5016" s="36">
        <f t="shared" si="393"/>
        <v>17</v>
      </c>
      <c r="O5016" s="36" t="str">
        <f t="shared" si="394"/>
        <v>201911</v>
      </c>
      <c r="P5016" s="36" t="str">
        <f>CONCATENATE(K5016,MONTH(ExpensesDBTable[[#This Row],[Date]]))</f>
        <v>20193</v>
      </c>
      <c r="Q5016" s="36" t="s">
        <v>2470</v>
      </c>
      <c r="R5016" s="36" t="s">
        <v>17</v>
      </c>
      <c r="S5016" s="38">
        <v>11.95</v>
      </c>
      <c r="T5016" s="36" t="s">
        <v>106</v>
      </c>
      <c r="U5016" s="36" t="s">
        <v>3864</v>
      </c>
    </row>
    <row r="5017" spans="10:21" x14ac:dyDescent="0.25">
      <c r="J5017" s="37">
        <v>43542</v>
      </c>
      <c r="K5017" s="36">
        <f t="shared" si="390"/>
        <v>2019</v>
      </c>
      <c r="L5017" s="36" t="str">
        <f t="shared" si="391"/>
        <v>March</v>
      </c>
      <c r="M5017" s="36">
        <f t="shared" si="392"/>
        <v>12</v>
      </c>
      <c r="N5017" s="36">
        <f t="shared" si="393"/>
        <v>18</v>
      </c>
      <c r="O5017" s="36" t="str">
        <f t="shared" si="394"/>
        <v>201912</v>
      </c>
      <c r="P5017" s="36" t="str">
        <f>CONCATENATE(K5017,MONTH(ExpensesDBTable[[#This Row],[Date]]))</f>
        <v>20193</v>
      </c>
      <c r="Q5017" s="36" t="s">
        <v>1238</v>
      </c>
      <c r="R5017" s="36" t="s">
        <v>22</v>
      </c>
      <c r="S5017" s="38">
        <v>11.39</v>
      </c>
      <c r="T5017" s="36" t="s">
        <v>106</v>
      </c>
      <c r="U5017" t="s">
        <v>3865</v>
      </c>
    </row>
    <row r="5018" spans="10:21" x14ac:dyDescent="0.25">
      <c r="J5018" s="37">
        <v>43542</v>
      </c>
      <c r="K5018" s="36">
        <f t="shared" si="390"/>
        <v>2019</v>
      </c>
      <c r="L5018" s="36" t="str">
        <f t="shared" si="391"/>
        <v>March</v>
      </c>
      <c r="M5018" s="36">
        <f t="shared" si="392"/>
        <v>12</v>
      </c>
      <c r="N5018" s="36">
        <f t="shared" si="393"/>
        <v>18</v>
      </c>
      <c r="O5018" s="36" t="str">
        <f t="shared" si="394"/>
        <v>201912</v>
      </c>
      <c r="P5018" s="36" t="str">
        <f>CONCATENATE(K5018,MONTH(ExpensesDBTable[[#This Row],[Date]]))</f>
        <v>20193</v>
      </c>
      <c r="Q5018" s="36" t="s">
        <v>182</v>
      </c>
      <c r="R5018" s="36" t="s">
        <v>14</v>
      </c>
      <c r="S5018" s="38">
        <v>6.5</v>
      </c>
      <c r="T5018" s="36" t="s">
        <v>100</v>
      </c>
      <c r="U5018" s="36" t="s">
        <v>3866</v>
      </c>
    </row>
    <row r="5019" spans="10:21" x14ac:dyDescent="0.25">
      <c r="J5019" s="37">
        <v>43542</v>
      </c>
      <c r="K5019" s="36">
        <f t="shared" si="390"/>
        <v>2019</v>
      </c>
      <c r="L5019" s="36" t="str">
        <f t="shared" si="391"/>
        <v>March</v>
      </c>
      <c r="M5019" s="36">
        <f t="shared" si="392"/>
        <v>12</v>
      </c>
      <c r="N5019" s="36">
        <f t="shared" si="393"/>
        <v>18</v>
      </c>
      <c r="O5019" s="36" t="str">
        <f t="shared" si="394"/>
        <v>201912</v>
      </c>
      <c r="P5019" s="36" t="str">
        <f>CONCATENATE(K5019,MONTH(ExpensesDBTable[[#This Row],[Date]]))</f>
        <v>20193</v>
      </c>
      <c r="Q5019" s="36" t="s">
        <v>1192</v>
      </c>
      <c r="R5019" s="36" t="s">
        <v>14</v>
      </c>
      <c r="S5019" s="38">
        <v>1520</v>
      </c>
      <c r="T5019" s="36" t="s">
        <v>106</v>
      </c>
      <c r="U5019" s="36" t="s">
        <v>21</v>
      </c>
    </row>
    <row r="5020" spans="10:21" x14ac:dyDescent="0.25">
      <c r="J5020" s="37">
        <v>43542</v>
      </c>
      <c r="K5020" s="36">
        <f t="shared" si="390"/>
        <v>2019</v>
      </c>
      <c r="L5020" s="36" t="str">
        <f t="shared" si="391"/>
        <v>March</v>
      </c>
      <c r="M5020" s="36">
        <f t="shared" si="392"/>
        <v>12</v>
      </c>
      <c r="N5020" s="36">
        <f t="shared" si="393"/>
        <v>18</v>
      </c>
      <c r="O5020" s="36" t="str">
        <f t="shared" si="394"/>
        <v>201912</v>
      </c>
      <c r="P5020" s="36" t="str">
        <f>CONCATENATE(K5020,MONTH(ExpensesDBTable[[#This Row],[Date]]))</f>
        <v>20193</v>
      </c>
      <c r="Q5020" s="36" t="s">
        <v>119</v>
      </c>
      <c r="R5020" s="36" t="s">
        <v>14</v>
      </c>
      <c r="S5020" s="38">
        <v>5.88</v>
      </c>
      <c r="T5020" s="36" t="s">
        <v>100</v>
      </c>
      <c r="U5020" s="36" t="s">
        <v>3867</v>
      </c>
    </row>
    <row r="5021" spans="10:21" x14ac:dyDescent="0.25">
      <c r="J5021" s="37">
        <v>43543</v>
      </c>
      <c r="K5021" s="36">
        <f t="shared" si="390"/>
        <v>2019</v>
      </c>
      <c r="L5021" s="36" t="str">
        <f t="shared" si="391"/>
        <v>March</v>
      </c>
      <c r="M5021" s="36">
        <f t="shared" si="392"/>
        <v>12</v>
      </c>
      <c r="N5021" s="36">
        <f t="shared" si="393"/>
        <v>19</v>
      </c>
      <c r="O5021" s="36" t="str">
        <f t="shared" si="394"/>
        <v>201912</v>
      </c>
      <c r="P5021" s="36" t="str">
        <f>CONCATENATE(K5021,MONTH(ExpensesDBTable[[#This Row],[Date]]))</f>
        <v>20193</v>
      </c>
      <c r="Q5021" s="36" t="s">
        <v>182</v>
      </c>
      <c r="R5021" s="36" t="s">
        <v>14</v>
      </c>
      <c r="S5021" s="38">
        <v>2.5</v>
      </c>
      <c r="T5021" s="36" t="s">
        <v>100</v>
      </c>
      <c r="U5021" s="36" t="s">
        <v>287</v>
      </c>
    </row>
    <row r="5022" spans="10:21" x14ac:dyDescent="0.25">
      <c r="J5022" s="37">
        <v>43543</v>
      </c>
      <c r="K5022" s="36">
        <f t="shared" si="390"/>
        <v>2019</v>
      </c>
      <c r="L5022" s="36" t="str">
        <f t="shared" si="391"/>
        <v>March</v>
      </c>
      <c r="M5022" s="36">
        <f t="shared" si="392"/>
        <v>12</v>
      </c>
      <c r="N5022" s="36">
        <f t="shared" si="393"/>
        <v>19</v>
      </c>
      <c r="O5022" s="36" t="str">
        <f t="shared" si="394"/>
        <v>201912</v>
      </c>
      <c r="P5022" s="36" t="str">
        <f>CONCATENATE(K5022,MONTH(ExpensesDBTable[[#This Row],[Date]]))</f>
        <v>20193</v>
      </c>
      <c r="Q5022" s="36" t="s">
        <v>108</v>
      </c>
      <c r="R5022" s="36" t="s">
        <v>14</v>
      </c>
      <c r="S5022" s="38">
        <v>4.9000000000000004</v>
      </c>
      <c r="T5022" s="36" t="s">
        <v>100</v>
      </c>
      <c r="U5022" s="36" t="s">
        <v>1220</v>
      </c>
    </row>
    <row r="5023" spans="10:21" x14ac:dyDescent="0.25">
      <c r="J5023" s="37">
        <v>43543</v>
      </c>
      <c r="K5023" s="36">
        <f t="shared" si="390"/>
        <v>2019</v>
      </c>
      <c r="L5023" s="36" t="str">
        <f t="shared" si="391"/>
        <v>March</v>
      </c>
      <c r="M5023" s="36">
        <f t="shared" si="392"/>
        <v>12</v>
      </c>
      <c r="N5023" s="36">
        <f t="shared" si="393"/>
        <v>19</v>
      </c>
      <c r="O5023" s="36" t="str">
        <f t="shared" si="394"/>
        <v>201912</v>
      </c>
      <c r="P5023" s="36" t="str">
        <f>CONCATENATE(K5023,MONTH(ExpensesDBTable[[#This Row],[Date]]))</f>
        <v>20193</v>
      </c>
      <c r="Q5023" s="36" t="s">
        <v>182</v>
      </c>
      <c r="R5023" s="36" t="s">
        <v>14</v>
      </c>
      <c r="S5023" s="38">
        <v>16.940000000000001</v>
      </c>
      <c r="T5023" s="36" t="s">
        <v>100</v>
      </c>
      <c r="U5023" s="36" t="s">
        <v>1085</v>
      </c>
    </row>
    <row r="5024" spans="10:21" x14ac:dyDescent="0.25">
      <c r="J5024" s="37">
        <v>43543</v>
      </c>
      <c r="K5024" s="36">
        <f t="shared" si="390"/>
        <v>2019</v>
      </c>
      <c r="L5024" s="36" t="str">
        <f t="shared" si="391"/>
        <v>March</v>
      </c>
      <c r="M5024" s="36">
        <f t="shared" si="392"/>
        <v>12</v>
      </c>
      <c r="N5024" s="36">
        <f t="shared" si="393"/>
        <v>19</v>
      </c>
      <c r="O5024" s="36" t="str">
        <f t="shared" si="394"/>
        <v>201912</v>
      </c>
      <c r="P5024" s="36" t="str">
        <f>CONCATENATE(K5024,MONTH(ExpensesDBTable[[#This Row],[Date]]))</f>
        <v>20193</v>
      </c>
      <c r="Q5024" s="36" t="s">
        <v>1051</v>
      </c>
      <c r="R5024" s="36" t="s">
        <v>14</v>
      </c>
      <c r="S5024" s="38">
        <v>23.88</v>
      </c>
      <c r="T5024" s="36" t="s">
        <v>100</v>
      </c>
      <c r="U5024" s="36" t="s">
        <v>1367</v>
      </c>
    </row>
    <row r="5025" spans="10:21" x14ac:dyDescent="0.25">
      <c r="J5025" s="37">
        <v>43543</v>
      </c>
      <c r="K5025" s="36">
        <f t="shared" si="390"/>
        <v>2019</v>
      </c>
      <c r="L5025" s="36" t="str">
        <f t="shared" si="391"/>
        <v>March</v>
      </c>
      <c r="M5025" s="36">
        <f t="shared" si="392"/>
        <v>12</v>
      </c>
      <c r="N5025" s="36">
        <f t="shared" si="393"/>
        <v>19</v>
      </c>
      <c r="O5025" s="36" t="str">
        <f t="shared" si="394"/>
        <v>201912</v>
      </c>
      <c r="P5025" s="36" t="str">
        <f>CONCATENATE(K5025,MONTH(ExpensesDBTable[[#This Row],[Date]]))</f>
        <v>20193</v>
      </c>
      <c r="Q5025" s="36" t="s">
        <v>182</v>
      </c>
      <c r="R5025" s="36" t="s">
        <v>14</v>
      </c>
      <c r="S5025" s="38">
        <v>7.7</v>
      </c>
      <c r="T5025" s="36" t="s">
        <v>100</v>
      </c>
      <c r="U5025" s="36" t="s">
        <v>2008</v>
      </c>
    </row>
    <row r="5026" spans="10:21" x14ac:dyDescent="0.25">
      <c r="J5026" s="37">
        <v>43543</v>
      </c>
      <c r="K5026" s="36">
        <f t="shared" si="390"/>
        <v>2019</v>
      </c>
      <c r="L5026" s="36" t="str">
        <f t="shared" si="391"/>
        <v>March</v>
      </c>
      <c r="M5026" s="36">
        <f t="shared" si="392"/>
        <v>12</v>
      </c>
      <c r="N5026" s="36">
        <f t="shared" si="393"/>
        <v>19</v>
      </c>
      <c r="O5026" s="36" t="str">
        <f t="shared" si="394"/>
        <v>201912</v>
      </c>
      <c r="P5026" s="36" t="str">
        <f>CONCATENATE(K5026,MONTH(ExpensesDBTable[[#This Row],[Date]]))</f>
        <v>20193</v>
      </c>
      <c r="Q5026" s="36" t="s">
        <v>526</v>
      </c>
      <c r="R5026" s="36" t="s">
        <v>14</v>
      </c>
      <c r="S5026" s="38">
        <v>4</v>
      </c>
      <c r="T5026" s="36" t="s">
        <v>100</v>
      </c>
      <c r="U5026" s="36" t="s">
        <v>287</v>
      </c>
    </row>
    <row r="5027" spans="10:21" x14ac:dyDescent="0.25">
      <c r="J5027" s="37">
        <v>43544</v>
      </c>
      <c r="K5027" s="36">
        <f t="shared" si="390"/>
        <v>2019</v>
      </c>
      <c r="L5027" s="36" t="str">
        <f t="shared" si="391"/>
        <v>March</v>
      </c>
      <c r="M5027" s="36">
        <f t="shared" si="392"/>
        <v>12</v>
      </c>
      <c r="N5027" s="36">
        <f t="shared" si="393"/>
        <v>20</v>
      </c>
      <c r="O5027" s="36" t="str">
        <f t="shared" si="394"/>
        <v>201912</v>
      </c>
      <c r="P5027" s="36" t="str">
        <f>CONCATENATE(K5027,MONTH(ExpensesDBTable[[#This Row],[Date]]))</f>
        <v>20193</v>
      </c>
      <c r="Q5027" s="36" t="s">
        <v>119</v>
      </c>
      <c r="R5027" s="36" t="s">
        <v>26</v>
      </c>
      <c r="S5027" s="38">
        <v>11</v>
      </c>
      <c r="T5027" s="36" t="s">
        <v>106</v>
      </c>
      <c r="U5027" s="36" t="s">
        <v>3868</v>
      </c>
    </row>
    <row r="5028" spans="10:21" x14ac:dyDescent="0.25">
      <c r="J5028" s="37">
        <v>43544</v>
      </c>
      <c r="K5028" s="36">
        <f t="shared" si="390"/>
        <v>2019</v>
      </c>
      <c r="L5028" s="36" t="str">
        <f t="shared" si="391"/>
        <v>March</v>
      </c>
      <c r="M5028" s="36">
        <f t="shared" si="392"/>
        <v>12</v>
      </c>
      <c r="N5028" s="36">
        <f t="shared" si="393"/>
        <v>20</v>
      </c>
      <c r="O5028" s="36" t="str">
        <f t="shared" si="394"/>
        <v>201912</v>
      </c>
      <c r="P5028" s="36" t="str">
        <f>CONCATENATE(K5028,MONTH(ExpensesDBTable[[#This Row],[Date]]))</f>
        <v>20193</v>
      </c>
      <c r="Q5028" s="36" t="s">
        <v>182</v>
      </c>
      <c r="R5028" s="36" t="s">
        <v>14</v>
      </c>
      <c r="S5028" s="38">
        <v>2</v>
      </c>
      <c r="T5028" s="36" t="s">
        <v>100</v>
      </c>
      <c r="U5028" s="36" t="s">
        <v>287</v>
      </c>
    </row>
    <row r="5029" spans="10:21" x14ac:dyDescent="0.25">
      <c r="J5029" s="37">
        <v>43544</v>
      </c>
      <c r="K5029" s="36">
        <f t="shared" si="390"/>
        <v>2019</v>
      </c>
      <c r="L5029" s="36" t="str">
        <f t="shared" si="391"/>
        <v>March</v>
      </c>
      <c r="M5029" s="36">
        <f t="shared" si="392"/>
        <v>12</v>
      </c>
      <c r="N5029" s="36">
        <f t="shared" si="393"/>
        <v>20</v>
      </c>
      <c r="O5029" s="36" t="str">
        <f t="shared" si="394"/>
        <v>201912</v>
      </c>
      <c r="P5029" s="36" t="str">
        <f>CONCATENATE(K5029,MONTH(ExpensesDBTable[[#This Row],[Date]]))</f>
        <v>20193</v>
      </c>
      <c r="Q5029" s="36" t="s">
        <v>108</v>
      </c>
      <c r="R5029" s="36" t="s">
        <v>14</v>
      </c>
      <c r="S5029" s="38">
        <v>15.54</v>
      </c>
      <c r="T5029" s="36" t="s">
        <v>100</v>
      </c>
      <c r="U5029" s="36" t="s">
        <v>3869</v>
      </c>
    </row>
    <row r="5030" spans="10:21" x14ac:dyDescent="0.25">
      <c r="J5030" s="37">
        <v>43544</v>
      </c>
      <c r="K5030" s="36">
        <f t="shared" si="390"/>
        <v>2019</v>
      </c>
      <c r="L5030" s="36" t="str">
        <f t="shared" si="391"/>
        <v>March</v>
      </c>
      <c r="M5030" s="36">
        <f t="shared" si="392"/>
        <v>12</v>
      </c>
      <c r="N5030" s="36">
        <f t="shared" si="393"/>
        <v>20</v>
      </c>
      <c r="O5030" s="36" t="str">
        <f t="shared" si="394"/>
        <v>201912</v>
      </c>
      <c r="P5030" s="36" t="str">
        <f>CONCATENATE(K5030,MONTH(ExpensesDBTable[[#This Row],[Date]]))</f>
        <v>20193</v>
      </c>
      <c r="Q5030" s="36" t="s">
        <v>122</v>
      </c>
      <c r="R5030" s="36" t="s">
        <v>11</v>
      </c>
      <c r="S5030" s="38">
        <v>14</v>
      </c>
      <c r="T5030" s="36" t="s">
        <v>106</v>
      </c>
      <c r="U5030" s="36" t="s">
        <v>3767</v>
      </c>
    </row>
    <row r="5031" spans="10:21" x14ac:dyDescent="0.25">
      <c r="J5031" s="37">
        <v>43544</v>
      </c>
      <c r="K5031" s="36">
        <f t="shared" si="390"/>
        <v>2019</v>
      </c>
      <c r="L5031" s="36" t="str">
        <f t="shared" si="391"/>
        <v>March</v>
      </c>
      <c r="M5031" s="36">
        <f t="shared" si="392"/>
        <v>12</v>
      </c>
      <c r="N5031" s="36">
        <f t="shared" si="393"/>
        <v>20</v>
      </c>
      <c r="O5031" s="36" t="str">
        <f t="shared" si="394"/>
        <v>201912</v>
      </c>
      <c r="P5031" s="36" t="str">
        <f>CONCATENATE(K5031,MONTH(ExpensesDBTable[[#This Row],[Date]]))</f>
        <v>20193</v>
      </c>
      <c r="Q5031" s="36" t="s">
        <v>182</v>
      </c>
      <c r="R5031" s="36" t="s">
        <v>16</v>
      </c>
      <c r="S5031" s="38">
        <v>51.5</v>
      </c>
      <c r="T5031" s="36" t="s">
        <v>106</v>
      </c>
      <c r="U5031" s="36" t="s">
        <v>3870</v>
      </c>
    </row>
    <row r="5032" spans="10:21" x14ac:dyDescent="0.25">
      <c r="J5032" s="37">
        <v>43545</v>
      </c>
      <c r="K5032" s="36">
        <f t="shared" si="390"/>
        <v>2019</v>
      </c>
      <c r="L5032" s="36" t="str">
        <f t="shared" si="391"/>
        <v>March</v>
      </c>
      <c r="M5032" s="36">
        <f t="shared" si="392"/>
        <v>12</v>
      </c>
      <c r="N5032" s="36">
        <f t="shared" si="393"/>
        <v>21</v>
      </c>
      <c r="O5032" s="36" t="str">
        <f t="shared" si="394"/>
        <v>201912</v>
      </c>
      <c r="P5032" s="36" t="str">
        <f>CONCATENATE(K5032,MONTH(ExpensesDBTable[[#This Row],[Date]]))</f>
        <v>20193</v>
      </c>
      <c r="Q5032" s="36" t="s">
        <v>3472</v>
      </c>
      <c r="R5032" s="36" t="s">
        <v>14</v>
      </c>
      <c r="S5032" s="38">
        <v>16.98</v>
      </c>
      <c r="T5032" s="36" t="s">
        <v>100</v>
      </c>
      <c r="U5032" s="36" t="s">
        <v>2249</v>
      </c>
    </row>
    <row r="5033" spans="10:21" x14ac:dyDescent="0.25">
      <c r="J5033" s="37">
        <v>43545</v>
      </c>
      <c r="K5033" s="36">
        <f t="shared" si="390"/>
        <v>2019</v>
      </c>
      <c r="L5033" s="36" t="str">
        <f t="shared" si="391"/>
        <v>March</v>
      </c>
      <c r="M5033" s="36">
        <f t="shared" si="392"/>
        <v>12</v>
      </c>
      <c r="N5033" s="36">
        <f t="shared" si="393"/>
        <v>21</v>
      </c>
      <c r="O5033" s="36" t="str">
        <f t="shared" si="394"/>
        <v>201912</v>
      </c>
      <c r="P5033" s="36" t="str">
        <f>CONCATENATE(K5033,MONTH(ExpensesDBTable[[#This Row],[Date]]))</f>
        <v>20193</v>
      </c>
      <c r="Q5033" s="36" t="s">
        <v>182</v>
      </c>
      <c r="R5033" s="36" t="s">
        <v>14</v>
      </c>
      <c r="S5033" s="38">
        <v>7.7</v>
      </c>
      <c r="T5033" s="36" t="s">
        <v>100</v>
      </c>
      <c r="U5033" s="36" t="s">
        <v>2008</v>
      </c>
    </row>
    <row r="5034" spans="10:21" x14ac:dyDescent="0.25">
      <c r="J5034" s="37">
        <v>43545</v>
      </c>
      <c r="K5034" s="36">
        <f t="shared" si="390"/>
        <v>2019</v>
      </c>
      <c r="L5034" s="36" t="str">
        <f t="shared" si="391"/>
        <v>March</v>
      </c>
      <c r="M5034" s="36">
        <f t="shared" si="392"/>
        <v>12</v>
      </c>
      <c r="N5034" s="36">
        <f t="shared" si="393"/>
        <v>21</v>
      </c>
      <c r="O5034" s="36" t="str">
        <f t="shared" si="394"/>
        <v>201912</v>
      </c>
      <c r="P5034" s="36" t="str">
        <f>CONCATENATE(K5034,MONTH(ExpensesDBTable[[#This Row],[Date]]))</f>
        <v>20193</v>
      </c>
      <c r="Q5034" s="36" t="s">
        <v>526</v>
      </c>
      <c r="R5034" s="36" t="s">
        <v>14</v>
      </c>
      <c r="S5034" s="38">
        <v>2</v>
      </c>
      <c r="T5034" s="36" t="s">
        <v>100</v>
      </c>
      <c r="U5034" s="36" t="s">
        <v>287</v>
      </c>
    </row>
    <row r="5035" spans="10:21" x14ac:dyDescent="0.25">
      <c r="J5035" s="37">
        <v>43545</v>
      </c>
      <c r="K5035" s="36">
        <f t="shared" si="390"/>
        <v>2019</v>
      </c>
      <c r="L5035" s="36" t="str">
        <f t="shared" si="391"/>
        <v>March</v>
      </c>
      <c r="M5035" s="36">
        <f t="shared" si="392"/>
        <v>12</v>
      </c>
      <c r="N5035" s="36">
        <f t="shared" si="393"/>
        <v>21</v>
      </c>
      <c r="O5035" s="36" t="str">
        <f t="shared" si="394"/>
        <v>201912</v>
      </c>
      <c r="P5035" s="36" t="str">
        <f>CONCATENATE(K5035,MONTH(ExpensesDBTable[[#This Row],[Date]]))</f>
        <v>20193</v>
      </c>
      <c r="Q5035" s="36" t="s">
        <v>3379</v>
      </c>
      <c r="R5035" s="36" t="s">
        <v>29</v>
      </c>
      <c r="S5035" s="38">
        <v>1097</v>
      </c>
      <c r="T5035" s="36" t="s">
        <v>106</v>
      </c>
      <c r="U5035" s="36" t="s">
        <v>3871</v>
      </c>
    </row>
    <row r="5036" spans="10:21" x14ac:dyDescent="0.25">
      <c r="J5036" s="37">
        <v>43545</v>
      </c>
      <c r="K5036" s="36">
        <f t="shared" si="390"/>
        <v>2019</v>
      </c>
      <c r="L5036" s="36" t="str">
        <f t="shared" si="391"/>
        <v>March</v>
      </c>
      <c r="M5036" s="36">
        <f t="shared" si="392"/>
        <v>12</v>
      </c>
      <c r="N5036" s="36">
        <f t="shared" si="393"/>
        <v>21</v>
      </c>
      <c r="O5036" s="36" t="str">
        <f t="shared" si="394"/>
        <v>201912</v>
      </c>
      <c r="P5036" s="36" t="str">
        <f>CONCATENATE(K5036,MONTH(ExpensesDBTable[[#This Row],[Date]]))</f>
        <v>20193</v>
      </c>
      <c r="Q5036" s="36" t="s">
        <v>145</v>
      </c>
      <c r="R5036" s="36" t="s">
        <v>23</v>
      </c>
      <c r="S5036" s="38">
        <v>73.77</v>
      </c>
      <c r="T5036" s="36" t="s">
        <v>106</v>
      </c>
      <c r="U5036" s="36" t="s">
        <v>1590</v>
      </c>
    </row>
    <row r="5037" spans="10:21" x14ac:dyDescent="0.25">
      <c r="J5037" s="37">
        <v>43545</v>
      </c>
      <c r="K5037" s="36">
        <f t="shared" si="390"/>
        <v>2019</v>
      </c>
      <c r="L5037" s="36" t="str">
        <f t="shared" si="391"/>
        <v>March</v>
      </c>
      <c r="M5037" s="36">
        <f t="shared" si="392"/>
        <v>12</v>
      </c>
      <c r="N5037" s="36">
        <f t="shared" si="393"/>
        <v>21</v>
      </c>
      <c r="O5037" s="36" t="str">
        <f t="shared" si="394"/>
        <v>201912</v>
      </c>
      <c r="P5037" s="36" t="str">
        <f>CONCATENATE(K5037,MONTH(ExpensesDBTable[[#This Row],[Date]]))</f>
        <v>20193</v>
      </c>
      <c r="Q5037" s="36" t="s">
        <v>3480</v>
      </c>
      <c r="R5037" s="36" t="s">
        <v>27</v>
      </c>
      <c r="S5037" s="38">
        <v>176.29</v>
      </c>
      <c r="T5037" s="36" t="s">
        <v>106</v>
      </c>
      <c r="U5037" s="36" t="s">
        <v>3550</v>
      </c>
    </row>
    <row r="5038" spans="10:21" x14ac:dyDescent="0.25">
      <c r="J5038" s="37">
        <v>43547</v>
      </c>
      <c r="K5038" s="36">
        <f t="shared" si="390"/>
        <v>2019</v>
      </c>
      <c r="L5038" s="36" t="str">
        <f t="shared" si="391"/>
        <v>March</v>
      </c>
      <c r="M5038" s="36">
        <f t="shared" si="392"/>
        <v>12</v>
      </c>
      <c r="N5038" s="36">
        <f t="shared" si="393"/>
        <v>23</v>
      </c>
      <c r="O5038" s="36" t="str">
        <f t="shared" si="394"/>
        <v>201912</v>
      </c>
      <c r="P5038" s="36" t="str">
        <f>CONCATENATE(K5038,MONTH(ExpensesDBTable[[#This Row],[Date]]))</f>
        <v>20193</v>
      </c>
      <c r="Q5038" s="36" t="s">
        <v>182</v>
      </c>
      <c r="R5038" s="36" t="s">
        <v>14</v>
      </c>
      <c r="S5038" s="38">
        <v>10.199999999999999</v>
      </c>
      <c r="T5038" s="36" t="s">
        <v>100</v>
      </c>
      <c r="U5038" s="36" t="s">
        <v>2008</v>
      </c>
    </row>
    <row r="5039" spans="10:21" x14ac:dyDescent="0.25">
      <c r="J5039" s="37">
        <v>43547</v>
      </c>
      <c r="K5039" s="36">
        <f t="shared" si="390"/>
        <v>2019</v>
      </c>
      <c r="L5039" s="36" t="str">
        <f t="shared" si="391"/>
        <v>March</v>
      </c>
      <c r="M5039" s="36">
        <f t="shared" si="392"/>
        <v>12</v>
      </c>
      <c r="N5039" s="36">
        <f t="shared" si="393"/>
        <v>23</v>
      </c>
      <c r="O5039" s="36" t="str">
        <f t="shared" si="394"/>
        <v>201912</v>
      </c>
      <c r="P5039" s="36" t="str">
        <f>CONCATENATE(K5039,MONTH(ExpensesDBTable[[#This Row],[Date]]))</f>
        <v>20193</v>
      </c>
      <c r="Q5039" s="36" t="s">
        <v>1476</v>
      </c>
      <c r="R5039" s="36" t="s">
        <v>23</v>
      </c>
      <c r="S5039" s="38">
        <v>15.54</v>
      </c>
      <c r="T5039" s="36" t="s">
        <v>106</v>
      </c>
      <c r="U5039" t="s">
        <v>3872</v>
      </c>
    </row>
    <row r="5040" spans="10:21" x14ac:dyDescent="0.25">
      <c r="J5040" s="37">
        <v>43547</v>
      </c>
      <c r="K5040" s="36">
        <f t="shared" si="390"/>
        <v>2019</v>
      </c>
      <c r="L5040" s="36" t="str">
        <f t="shared" si="391"/>
        <v>March</v>
      </c>
      <c r="M5040" s="36">
        <f t="shared" si="392"/>
        <v>12</v>
      </c>
      <c r="N5040" s="36">
        <f t="shared" si="393"/>
        <v>23</v>
      </c>
      <c r="O5040" s="36" t="str">
        <f t="shared" si="394"/>
        <v>201912</v>
      </c>
      <c r="P5040" s="36" t="str">
        <f>CONCATENATE(K5040,MONTH(ExpensesDBTable[[#This Row],[Date]]))</f>
        <v>20193</v>
      </c>
      <c r="Q5040" s="36" t="s">
        <v>989</v>
      </c>
      <c r="R5040" s="36" t="s">
        <v>14</v>
      </c>
      <c r="S5040" s="38">
        <v>37.1</v>
      </c>
      <c r="T5040" s="36" t="s">
        <v>100</v>
      </c>
      <c r="U5040" s="36" t="s">
        <v>3873</v>
      </c>
    </row>
    <row r="5041" spans="10:21" x14ac:dyDescent="0.25">
      <c r="J5041" s="37">
        <v>43547</v>
      </c>
      <c r="K5041" s="36">
        <f t="shared" si="390"/>
        <v>2019</v>
      </c>
      <c r="L5041" s="36" t="str">
        <f t="shared" si="391"/>
        <v>March</v>
      </c>
      <c r="M5041" s="36">
        <f t="shared" si="392"/>
        <v>12</v>
      </c>
      <c r="N5041" s="36">
        <f t="shared" si="393"/>
        <v>23</v>
      </c>
      <c r="O5041" s="36" t="str">
        <f t="shared" si="394"/>
        <v>201912</v>
      </c>
      <c r="P5041" s="36" t="str">
        <f>CONCATENATE(K5041,MONTH(ExpensesDBTable[[#This Row],[Date]]))</f>
        <v>20193</v>
      </c>
      <c r="Q5041" s="36" t="s">
        <v>3477</v>
      </c>
      <c r="R5041" s="36" t="s">
        <v>23</v>
      </c>
      <c r="S5041" s="38">
        <v>25</v>
      </c>
      <c r="T5041" s="36" t="s">
        <v>106</v>
      </c>
      <c r="U5041" s="36" t="s">
        <v>3874</v>
      </c>
    </row>
    <row r="5042" spans="10:21" x14ac:dyDescent="0.25">
      <c r="J5042" s="37">
        <v>43547</v>
      </c>
      <c r="K5042" s="36">
        <f t="shared" si="390"/>
        <v>2019</v>
      </c>
      <c r="L5042" s="36" t="str">
        <f t="shared" si="391"/>
        <v>March</v>
      </c>
      <c r="M5042" s="36">
        <f t="shared" si="392"/>
        <v>12</v>
      </c>
      <c r="N5042" s="36">
        <f t="shared" si="393"/>
        <v>23</v>
      </c>
      <c r="O5042" s="36" t="str">
        <f t="shared" si="394"/>
        <v>201912</v>
      </c>
      <c r="P5042" s="36" t="str">
        <f>CONCATENATE(K5042,MONTH(ExpensesDBTable[[#This Row],[Date]]))</f>
        <v>20193</v>
      </c>
      <c r="Q5042" s="36" t="s">
        <v>122</v>
      </c>
      <c r="R5042" s="36" t="s">
        <v>11</v>
      </c>
      <c r="S5042" s="38">
        <v>15.1</v>
      </c>
      <c r="T5042" s="36" t="s">
        <v>106</v>
      </c>
      <c r="U5042" s="36" t="s">
        <v>509</v>
      </c>
    </row>
    <row r="5043" spans="10:21" x14ac:dyDescent="0.25">
      <c r="J5043" s="37">
        <v>43547</v>
      </c>
      <c r="K5043" s="36">
        <f t="shared" si="390"/>
        <v>2019</v>
      </c>
      <c r="L5043" s="36" t="str">
        <f t="shared" si="391"/>
        <v>March</v>
      </c>
      <c r="M5043" s="36">
        <f t="shared" si="392"/>
        <v>12</v>
      </c>
      <c r="N5043" s="36">
        <f t="shared" si="393"/>
        <v>23</v>
      </c>
      <c r="O5043" s="36" t="str">
        <f t="shared" si="394"/>
        <v>201912</v>
      </c>
      <c r="P5043" s="36" t="str">
        <f>CONCATENATE(K5043,MONTH(ExpensesDBTable[[#This Row],[Date]]))</f>
        <v>20193</v>
      </c>
      <c r="Q5043" s="36" t="s">
        <v>1051</v>
      </c>
      <c r="R5043" s="36" t="s">
        <v>14</v>
      </c>
      <c r="S5043" s="38">
        <v>31.98</v>
      </c>
      <c r="T5043" t="s">
        <v>106</v>
      </c>
      <c r="U5043" s="36" t="s">
        <v>3875</v>
      </c>
    </row>
    <row r="5044" spans="10:21" x14ac:dyDescent="0.25">
      <c r="J5044" s="37">
        <v>43547</v>
      </c>
      <c r="K5044" s="36">
        <f t="shared" si="390"/>
        <v>2019</v>
      </c>
      <c r="L5044" s="36" t="str">
        <f t="shared" si="391"/>
        <v>March</v>
      </c>
      <c r="M5044" s="36">
        <f t="shared" si="392"/>
        <v>12</v>
      </c>
      <c r="N5044" s="36">
        <f t="shared" si="393"/>
        <v>23</v>
      </c>
      <c r="O5044" s="36" t="str">
        <f t="shared" si="394"/>
        <v>201912</v>
      </c>
      <c r="P5044" s="36" t="str">
        <f>CONCATENATE(K5044,MONTH(ExpensesDBTable[[#This Row],[Date]]))</f>
        <v>20193</v>
      </c>
      <c r="Q5044" s="36" t="s">
        <v>182</v>
      </c>
      <c r="R5044" s="36" t="s">
        <v>14</v>
      </c>
      <c r="S5044" s="38">
        <v>5.84</v>
      </c>
      <c r="T5044" s="36" t="s">
        <v>100</v>
      </c>
      <c r="U5044" s="36" t="s">
        <v>3876</v>
      </c>
    </row>
    <row r="5045" spans="10:21" x14ac:dyDescent="0.25">
      <c r="J5045" s="37">
        <v>43547</v>
      </c>
      <c r="K5045" s="36">
        <f t="shared" si="390"/>
        <v>2019</v>
      </c>
      <c r="L5045" s="36" t="str">
        <f t="shared" si="391"/>
        <v>March</v>
      </c>
      <c r="M5045" s="36">
        <f t="shared" si="392"/>
        <v>12</v>
      </c>
      <c r="N5045" s="36">
        <f t="shared" si="393"/>
        <v>23</v>
      </c>
      <c r="O5045" s="36" t="str">
        <f t="shared" si="394"/>
        <v>201912</v>
      </c>
      <c r="P5045" s="36" t="str">
        <f>CONCATENATE(K5045,MONTH(ExpensesDBTable[[#This Row],[Date]]))</f>
        <v>20193</v>
      </c>
      <c r="Q5045" s="36" t="s">
        <v>108</v>
      </c>
      <c r="R5045" s="36" t="s">
        <v>14</v>
      </c>
      <c r="S5045" s="38">
        <v>4</v>
      </c>
      <c r="T5045" s="36" t="s">
        <v>100</v>
      </c>
      <c r="U5045" s="36" t="s">
        <v>535</v>
      </c>
    </row>
    <row r="5046" spans="10:21" x14ac:dyDescent="0.25">
      <c r="J5046" s="37">
        <v>43547</v>
      </c>
      <c r="K5046" s="36">
        <f t="shared" si="390"/>
        <v>2019</v>
      </c>
      <c r="L5046" s="36" t="str">
        <f t="shared" si="391"/>
        <v>March</v>
      </c>
      <c r="M5046" s="36">
        <f t="shared" si="392"/>
        <v>12</v>
      </c>
      <c r="N5046" s="36">
        <f t="shared" si="393"/>
        <v>23</v>
      </c>
      <c r="O5046" s="36" t="str">
        <f t="shared" si="394"/>
        <v>201912</v>
      </c>
      <c r="P5046" s="36" t="str">
        <f>CONCATENATE(K5046,MONTH(ExpensesDBTable[[#This Row],[Date]]))</f>
        <v>20193</v>
      </c>
      <c r="Q5046" s="36" t="s">
        <v>182</v>
      </c>
      <c r="R5046" s="36" t="s">
        <v>18</v>
      </c>
      <c r="S5046" s="38">
        <v>10.5</v>
      </c>
      <c r="T5046" s="36" t="s">
        <v>106</v>
      </c>
      <c r="U5046" s="36" t="s">
        <v>3877</v>
      </c>
    </row>
    <row r="5047" spans="10:21" x14ac:dyDescent="0.25">
      <c r="J5047" s="37">
        <v>43547</v>
      </c>
      <c r="K5047" s="36">
        <f t="shared" si="390"/>
        <v>2019</v>
      </c>
      <c r="L5047" s="36" t="str">
        <f t="shared" si="391"/>
        <v>March</v>
      </c>
      <c r="M5047" s="36">
        <f t="shared" si="392"/>
        <v>12</v>
      </c>
      <c r="N5047" s="36">
        <f t="shared" si="393"/>
        <v>23</v>
      </c>
      <c r="O5047" s="36" t="str">
        <f t="shared" si="394"/>
        <v>201912</v>
      </c>
      <c r="P5047" s="36" t="str">
        <f>CONCATENATE(K5047,MONTH(ExpensesDBTable[[#This Row],[Date]]))</f>
        <v>20193</v>
      </c>
      <c r="Q5047" s="36" t="s">
        <v>182</v>
      </c>
      <c r="R5047" s="36" t="s">
        <v>14</v>
      </c>
      <c r="S5047" s="38">
        <v>12.13</v>
      </c>
      <c r="T5047" s="36" t="s">
        <v>100</v>
      </c>
      <c r="U5047" s="36" t="s">
        <v>427</v>
      </c>
    </row>
    <row r="5048" spans="10:21" x14ac:dyDescent="0.25">
      <c r="J5048" s="37">
        <v>43548</v>
      </c>
      <c r="K5048" s="36">
        <f t="shared" si="390"/>
        <v>2019</v>
      </c>
      <c r="L5048" s="36" t="str">
        <f t="shared" si="391"/>
        <v>March</v>
      </c>
      <c r="M5048" s="36">
        <f t="shared" si="392"/>
        <v>12</v>
      </c>
      <c r="N5048" s="36">
        <f t="shared" si="393"/>
        <v>24</v>
      </c>
      <c r="O5048" s="36" t="str">
        <f t="shared" si="394"/>
        <v>201912</v>
      </c>
      <c r="P5048" s="36" t="str">
        <f>CONCATENATE(K5048,MONTH(ExpensesDBTable[[#This Row],[Date]]))</f>
        <v>20193</v>
      </c>
      <c r="Q5048" s="36" t="s">
        <v>1051</v>
      </c>
      <c r="R5048" s="36" t="s">
        <v>14</v>
      </c>
      <c r="S5048" s="38">
        <v>4.3099999999999996</v>
      </c>
      <c r="T5048" s="36" t="s">
        <v>100</v>
      </c>
      <c r="U5048" s="36" t="s">
        <v>645</v>
      </c>
    </row>
    <row r="5049" spans="10:21" x14ac:dyDescent="0.25">
      <c r="J5049" s="37">
        <v>43548</v>
      </c>
      <c r="K5049" s="36">
        <f t="shared" si="390"/>
        <v>2019</v>
      </c>
      <c r="L5049" s="36" t="str">
        <f t="shared" si="391"/>
        <v>March</v>
      </c>
      <c r="M5049" s="36">
        <f t="shared" si="392"/>
        <v>12</v>
      </c>
      <c r="N5049" s="36">
        <f t="shared" si="393"/>
        <v>24</v>
      </c>
      <c r="O5049" s="36" t="str">
        <f t="shared" si="394"/>
        <v>201912</v>
      </c>
      <c r="P5049" s="36" t="str">
        <f>CONCATENATE(K5049,MONTH(ExpensesDBTable[[#This Row],[Date]]))</f>
        <v>20193</v>
      </c>
      <c r="Q5049" s="36" t="s">
        <v>182</v>
      </c>
      <c r="R5049" s="36" t="s">
        <v>14</v>
      </c>
      <c r="S5049" s="38">
        <v>12</v>
      </c>
      <c r="T5049" s="36" t="s">
        <v>106</v>
      </c>
      <c r="U5049" s="36" t="s">
        <v>3878</v>
      </c>
    </row>
    <row r="5050" spans="10:21" x14ac:dyDescent="0.25">
      <c r="J5050" s="37">
        <v>43548</v>
      </c>
      <c r="K5050" s="36">
        <f t="shared" si="390"/>
        <v>2019</v>
      </c>
      <c r="L5050" s="36" t="str">
        <f t="shared" si="391"/>
        <v>March</v>
      </c>
      <c r="M5050" s="36">
        <f t="shared" si="392"/>
        <v>12</v>
      </c>
      <c r="N5050" s="36">
        <f t="shared" si="393"/>
        <v>24</v>
      </c>
      <c r="O5050" s="36" t="str">
        <f t="shared" si="394"/>
        <v>201912</v>
      </c>
      <c r="P5050" s="36" t="str">
        <f>CONCATENATE(K5050,MONTH(ExpensesDBTable[[#This Row],[Date]]))</f>
        <v>20193</v>
      </c>
      <c r="Q5050" s="36" t="s">
        <v>130</v>
      </c>
      <c r="R5050" s="36" t="s">
        <v>14</v>
      </c>
      <c r="S5050" s="38">
        <v>8.5</v>
      </c>
      <c r="T5050" s="36" t="s">
        <v>106</v>
      </c>
      <c r="U5050" s="36" t="s">
        <v>130</v>
      </c>
    </row>
    <row r="5051" spans="10:21" x14ac:dyDescent="0.25">
      <c r="J5051" s="37">
        <v>43548</v>
      </c>
      <c r="K5051" s="36">
        <f t="shared" si="390"/>
        <v>2019</v>
      </c>
      <c r="L5051" s="36" t="str">
        <f t="shared" si="391"/>
        <v>March</v>
      </c>
      <c r="M5051" s="36">
        <f t="shared" si="392"/>
        <v>12</v>
      </c>
      <c r="N5051" s="36">
        <f t="shared" si="393"/>
        <v>24</v>
      </c>
      <c r="O5051" s="36" t="str">
        <f t="shared" si="394"/>
        <v>201912</v>
      </c>
      <c r="P5051" s="36" t="str">
        <f>CONCATENATE(K5051,MONTH(ExpensesDBTable[[#This Row],[Date]]))</f>
        <v>20193</v>
      </c>
      <c r="Q5051" s="36" t="s">
        <v>108</v>
      </c>
      <c r="R5051" s="36" t="s">
        <v>14</v>
      </c>
      <c r="S5051" s="38">
        <v>18.440000000000001</v>
      </c>
      <c r="T5051" s="36" t="s">
        <v>100</v>
      </c>
      <c r="U5051" s="36" t="s">
        <v>3879</v>
      </c>
    </row>
    <row r="5052" spans="10:21" x14ac:dyDescent="0.25">
      <c r="J5052" s="37">
        <v>43548</v>
      </c>
      <c r="K5052" s="36">
        <f t="shared" si="390"/>
        <v>2019</v>
      </c>
      <c r="L5052" s="36" t="str">
        <f t="shared" si="391"/>
        <v>March</v>
      </c>
      <c r="M5052" s="36">
        <f t="shared" si="392"/>
        <v>12</v>
      </c>
      <c r="N5052" s="36">
        <f t="shared" si="393"/>
        <v>24</v>
      </c>
      <c r="O5052" s="36" t="str">
        <f t="shared" si="394"/>
        <v>201912</v>
      </c>
      <c r="P5052" s="36" t="str">
        <f>CONCATENATE(K5052,MONTH(ExpensesDBTable[[#This Row],[Date]]))</f>
        <v>20193</v>
      </c>
      <c r="Q5052" s="36" t="s">
        <v>119</v>
      </c>
      <c r="R5052" s="36" t="s">
        <v>14</v>
      </c>
      <c r="S5052" s="38">
        <v>21.97</v>
      </c>
      <c r="T5052" s="36" t="s">
        <v>100</v>
      </c>
      <c r="U5052" s="36" t="s">
        <v>3880</v>
      </c>
    </row>
    <row r="5053" spans="10:21" x14ac:dyDescent="0.25">
      <c r="J5053" s="37">
        <v>43548</v>
      </c>
      <c r="K5053" s="36">
        <f t="shared" si="390"/>
        <v>2019</v>
      </c>
      <c r="L5053" s="36" t="str">
        <f t="shared" si="391"/>
        <v>March</v>
      </c>
      <c r="M5053" s="36">
        <f t="shared" si="392"/>
        <v>12</v>
      </c>
      <c r="N5053" s="36">
        <f t="shared" si="393"/>
        <v>24</v>
      </c>
      <c r="O5053" s="36" t="str">
        <f t="shared" si="394"/>
        <v>201912</v>
      </c>
      <c r="P5053" s="36" t="str">
        <f>CONCATENATE(K5053,MONTH(ExpensesDBTable[[#This Row],[Date]]))</f>
        <v>20193</v>
      </c>
      <c r="Q5053" s="36" t="s">
        <v>128</v>
      </c>
      <c r="R5053" s="36" t="s">
        <v>22</v>
      </c>
      <c r="S5053" s="38">
        <v>174.9</v>
      </c>
      <c r="T5053" s="36" t="s">
        <v>106</v>
      </c>
      <c r="U5053" s="36" t="s">
        <v>654</v>
      </c>
    </row>
    <row r="5054" spans="10:21" x14ac:dyDescent="0.25">
      <c r="J5054" s="37">
        <v>43548</v>
      </c>
      <c r="K5054" s="36">
        <f t="shared" si="390"/>
        <v>2019</v>
      </c>
      <c r="L5054" s="36" t="str">
        <f t="shared" si="391"/>
        <v>March</v>
      </c>
      <c r="M5054" s="36">
        <f t="shared" si="392"/>
        <v>12</v>
      </c>
      <c r="N5054" s="36">
        <f t="shared" si="393"/>
        <v>24</v>
      </c>
      <c r="O5054" s="36" t="str">
        <f t="shared" si="394"/>
        <v>201912</v>
      </c>
      <c r="P5054" s="36" t="str">
        <f>CONCATENATE(K5054,MONTH(ExpensesDBTable[[#This Row],[Date]]))</f>
        <v>20193</v>
      </c>
      <c r="Q5054" s="36" t="s">
        <v>182</v>
      </c>
      <c r="R5054" s="36" t="s">
        <v>16</v>
      </c>
      <c r="S5054" s="38">
        <v>100</v>
      </c>
      <c r="T5054" s="36" t="s">
        <v>106</v>
      </c>
      <c r="U5054" s="36" t="s">
        <v>3881</v>
      </c>
    </row>
    <row r="5055" spans="10:21" x14ac:dyDescent="0.25">
      <c r="J5055" s="37">
        <v>43550</v>
      </c>
      <c r="K5055" s="36">
        <f t="shared" si="390"/>
        <v>2019</v>
      </c>
      <c r="L5055" s="36" t="str">
        <f t="shared" si="391"/>
        <v>March</v>
      </c>
      <c r="M5055" s="36">
        <f t="shared" si="392"/>
        <v>13</v>
      </c>
      <c r="N5055" s="36">
        <f t="shared" si="393"/>
        <v>26</v>
      </c>
      <c r="O5055" s="36" t="str">
        <f t="shared" si="394"/>
        <v>201913</v>
      </c>
      <c r="P5055" s="36" t="str">
        <f>CONCATENATE(K5055,MONTH(ExpensesDBTable[[#This Row],[Date]]))</f>
        <v>20193</v>
      </c>
      <c r="Q5055" s="36" t="s">
        <v>3715</v>
      </c>
      <c r="R5055" s="36" t="s">
        <v>23</v>
      </c>
      <c r="S5055" s="38">
        <v>85.89</v>
      </c>
      <c r="T5055" s="36" t="s">
        <v>106</v>
      </c>
      <c r="U5055" s="36" t="s">
        <v>1492</v>
      </c>
    </row>
    <row r="5056" spans="10:21" x14ac:dyDescent="0.25">
      <c r="J5056" s="37">
        <v>43550</v>
      </c>
      <c r="K5056" s="36">
        <f t="shared" si="390"/>
        <v>2019</v>
      </c>
      <c r="L5056" s="36" t="str">
        <f t="shared" si="391"/>
        <v>March</v>
      </c>
      <c r="M5056" s="36">
        <f t="shared" si="392"/>
        <v>13</v>
      </c>
      <c r="N5056" s="36">
        <f t="shared" si="393"/>
        <v>26</v>
      </c>
      <c r="O5056" s="36" t="str">
        <f t="shared" si="394"/>
        <v>201913</v>
      </c>
      <c r="P5056" s="36" t="str">
        <f>CONCATENATE(K5056,MONTH(ExpensesDBTable[[#This Row],[Date]]))</f>
        <v>20193</v>
      </c>
      <c r="Q5056" s="36" t="s">
        <v>128</v>
      </c>
      <c r="R5056" s="36" t="s">
        <v>22</v>
      </c>
      <c r="S5056" s="38">
        <v>20</v>
      </c>
      <c r="T5056" s="36" t="s">
        <v>106</v>
      </c>
      <c r="U5056" s="36" t="s">
        <v>3787</v>
      </c>
    </row>
    <row r="5057" spans="10:21" x14ac:dyDescent="0.25">
      <c r="J5057" s="37">
        <v>43550</v>
      </c>
      <c r="K5057" s="36">
        <f t="shared" si="390"/>
        <v>2019</v>
      </c>
      <c r="L5057" s="36" t="str">
        <f t="shared" si="391"/>
        <v>March</v>
      </c>
      <c r="M5057" s="36">
        <f t="shared" si="392"/>
        <v>13</v>
      </c>
      <c r="N5057" s="36">
        <f t="shared" si="393"/>
        <v>26</v>
      </c>
      <c r="O5057" s="36" t="str">
        <f t="shared" si="394"/>
        <v>201913</v>
      </c>
      <c r="P5057" s="36" t="str">
        <f>CONCATENATE(K5057,MONTH(ExpensesDBTable[[#This Row],[Date]]))</f>
        <v>20193</v>
      </c>
      <c r="Q5057" s="36" t="s">
        <v>119</v>
      </c>
      <c r="R5057" s="36" t="s">
        <v>14</v>
      </c>
      <c r="S5057" s="38">
        <v>5.64</v>
      </c>
      <c r="T5057" s="36" t="s">
        <v>100</v>
      </c>
      <c r="U5057" s="36" t="s">
        <v>1367</v>
      </c>
    </row>
    <row r="5058" spans="10:21" x14ac:dyDescent="0.25">
      <c r="J5058" s="37">
        <v>43550</v>
      </c>
      <c r="K5058" s="36">
        <f t="shared" si="390"/>
        <v>2019</v>
      </c>
      <c r="L5058" s="36" t="str">
        <f t="shared" si="391"/>
        <v>March</v>
      </c>
      <c r="M5058" s="36">
        <f t="shared" si="392"/>
        <v>13</v>
      </c>
      <c r="N5058" s="36">
        <f t="shared" si="393"/>
        <v>26</v>
      </c>
      <c r="O5058" s="36" t="str">
        <f t="shared" si="394"/>
        <v>201913</v>
      </c>
      <c r="P5058" s="36" t="str">
        <f>CONCATENATE(K5058,MONTH(ExpensesDBTable[[#This Row],[Date]]))</f>
        <v>20193</v>
      </c>
      <c r="Q5058" s="36" t="s">
        <v>1051</v>
      </c>
      <c r="R5058" s="36" t="s">
        <v>14</v>
      </c>
      <c r="S5058" s="38">
        <v>17.03</v>
      </c>
      <c r="T5058" s="36" t="s">
        <v>100</v>
      </c>
      <c r="U5058" s="36" t="s">
        <v>2895</v>
      </c>
    </row>
    <row r="5059" spans="10:21" x14ac:dyDescent="0.25">
      <c r="J5059" s="37">
        <v>43550</v>
      </c>
      <c r="K5059" s="36">
        <f t="shared" si="390"/>
        <v>2019</v>
      </c>
      <c r="L5059" s="36" t="str">
        <f t="shared" si="391"/>
        <v>March</v>
      </c>
      <c r="M5059" s="36">
        <f t="shared" si="392"/>
        <v>13</v>
      </c>
      <c r="N5059" s="36">
        <f t="shared" si="393"/>
        <v>26</v>
      </c>
      <c r="O5059" s="36" t="str">
        <f t="shared" si="394"/>
        <v>201913</v>
      </c>
      <c r="P5059" s="36" t="str">
        <f>CONCATENATE(K5059,MONTH(ExpensesDBTable[[#This Row],[Date]]))</f>
        <v>20193</v>
      </c>
      <c r="Q5059" s="36" t="s">
        <v>182</v>
      </c>
      <c r="R5059" s="36" t="s">
        <v>14</v>
      </c>
      <c r="S5059" s="38">
        <v>15.4</v>
      </c>
      <c r="T5059" s="36" t="s">
        <v>100</v>
      </c>
      <c r="U5059" s="36" t="s">
        <v>313</v>
      </c>
    </row>
    <row r="5060" spans="10:21" x14ac:dyDescent="0.25">
      <c r="J5060" s="37">
        <v>43550</v>
      </c>
      <c r="K5060" s="36">
        <f t="shared" si="390"/>
        <v>2019</v>
      </c>
      <c r="L5060" s="36" t="str">
        <f t="shared" si="391"/>
        <v>March</v>
      </c>
      <c r="M5060" s="36">
        <f t="shared" si="392"/>
        <v>13</v>
      </c>
      <c r="N5060" s="36">
        <f t="shared" si="393"/>
        <v>26</v>
      </c>
      <c r="O5060" s="36" t="str">
        <f t="shared" si="394"/>
        <v>201913</v>
      </c>
      <c r="P5060" s="36" t="str">
        <f>CONCATENATE(K5060,MONTH(ExpensesDBTable[[#This Row],[Date]]))</f>
        <v>20193</v>
      </c>
      <c r="Q5060" s="36" t="s">
        <v>108</v>
      </c>
      <c r="R5060" s="36" t="s">
        <v>14</v>
      </c>
      <c r="S5060" s="38">
        <v>3.5</v>
      </c>
      <c r="T5060" s="36" t="s">
        <v>100</v>
      </c>
      <c r="U5060" s="36" t="s">
        <v>2895</v>
      </c>
    </row>
    <row r="5061" spans="10:21" x14ac:dyDescent="0.25">
      <c r="J5061" s="37">
        <v>43550</v>
      </c>
      <c r="K5061" s="36">
        <f t="shared" si="390"/>
        <v>2019</v>
      </c>
      <c r="L5061" s="36" t="str">
        <f t="shared" si="391"/>
        <v>March</v>
      </c>
      <c r="M5061" s="36">
        <f t="shared" si="392"/>
        <v>13</v>
      </c>
      <c r="N5061" s="36">
        <f t="shared" si="393"/>
        <v>26</v>
      </c>
      <c r="O5061" s="36" t="str">
        <f t="shared" si="394"/>
        <v>201913</v>
      </c>
      <c r="P5061" s="36" t="str">
        <f>CONCATENATE(K5061,MONTH(ExpensesDBTable[[#This Row],[Date]]))</f>
        <v>20193</v>
      </c>
      <c r="Q5061" s="36" t="s">
        <v>182</v>
      </c>
      <c r="R5061" s="36" t="s">
        <v>14</v>
      </c>
      <c r="S5061" s="38">
        <v>11.9</v>
      </c>
      <c r="T5061" s="36" t="s">
        <v>100</v>
      </c>
      <c r="U5061" s="36" t="s">
        <v>2008</v>
      </c>
    </row>
    <row r="5062" spans="10:21" x14ac:dyDescent="0.25">
      <c r="J5062" s="37">
        <v>43551</v>
      </c>
      <c r="K5062" s="36">
        <f t="shared" si="390"/>
        <v>2019</v>
      </c>
      <c r="L5062" s="36" t="str">
        <f t="shared" si="391"/>
        <v>March</v>
      </c>
      <c r="M5062" s="36">
        <f t="shared" si="392"/>
        <v>13</v>
      </c>
      <c r="N5062" s="36">
        <f t="shared" si="393"/>
        <v>27</v>
      </c>
      <c r="O5062" s="36" t="str">
        <f t="shared" si="394"/>
        <v>201913</v>
      </c>
      <c r="P5062" s="36" t="str">
        <f>CONCATENATE(K5062,MONTH(ExpensesDBTable[[#This Row],[Date]]))</f>
        <v>20193</v>
      </c>
      <c r="Q5062" s="36" t="s">
        <v>182</v>
      </c>
      <c r="R5062" s="36" t="s">
        <v>14</v>
      </c>
      <c r="S5062" s="38">
        <v>7.7</v>
      </c>
      <c r="T5062" s="36" t="s">
        <v>100</v>
      </c>
      <c r="U5062" s="36" t="s">
        <v>2008</v>
      </c>
    </row>
    <row r="5063" spans="10:21" x14ac:dyDescent="0.25">
      <c r="J5063" s="37">
        <v>43552</v>
      </c>
      <c r="K5063" s="36">
        <f t="shared" si="390"/>
        <v>2019</v>
      </c>
      <c r="L5063" s="36" t="str">
        <f t="shared" si="391"/>
        <v>March</v>
      </c>
      <c r="M5063" s="36">
        <f t="shared" si="392"/>
        <v>13</v>
      </c>
      <c r="N5063" s="36">
        <f t="shared" si="393"/>
        <v>28</v>
      </c>
      <c r="O5063" s="36" t="str">
        <f t="shared" si="394"/>
        <v>201913</v>
      </c>
      <c r="P5063" s="36" t="str">
        <f>CONCATENATE(K5063,MONTH(ExpensesDBTable[[#This Row],[Date]]))</f>
        <v>20193</v>
      </c>
      <c r="Q5063" s="36" t="s">
        <v>182</v>
      </c>
      <c r="R5063" s="36" t="s">
        <v>14</v>
      </c>
      <c r="S5063" s="38">
        <v>8.1999999999999993</v>
      </c>
      <c r="T5063" s="36" t="s">
        <v>100</v>
      </c>
      <c r="U5063" s="36" t="s">
        <v>3029</v>
      </c>
    </row>
    <row r="5064" spans="10:21" x14ac:dyDescent="0.25">
      <c r="J5064" s="37">
        <v>43552</v>
      </c>
      <c r="K5064" s="36">
        <f t="shared" si="390"/>
        <v>2019</v>
      </c>
      <c r="L5064" s="36" t="str">
        <f t="shared" si="391"/>
        <v>March</v>
      </c>
      <c r="M5064" s="36">
        <f t="shared" si="392"/>
        <v>13</v>
      </c>
      <c r="N5064" s="36">
        <f t="shared" si="393"/>
        <v>28</v>
      </c>
      <c r="O5064" s="36" t="str">
        <f t="shared" si="394"/>
        <v>201913</v>
      </c>
      <c r="P5064" s="36" t="str">
        <f>CONCATENATE(K5064,MONTH(ExpensesDBTable[[#This Row],[Date]]))</f>
        <v>20193</v>
      </c>
      <c r="Q5064" s="36" t="s">
        <v>3480</v>
      </c>
      <c r="R5064" s="36" t="s">
        <v>27</v>
      </c>
      <c r="S5064" s="38">
        <v>176.29</v>
      </c>
      <c r="T5064" s="36" t="s">
        <v>106</v>
      </c>
      <c r="U5064" s="36" t="s">
        <v>3882</v>
      </c>
    </row>
    <row r="5065" spans="10:21" x14ac:dyDescent="0.25">
      <c r="J5065" s="37">
        <v>43554</v>
      </c>
      <c r="K5065" s="36">
        <f t="shared" si="390"/>
        <v>2019</v>
      </c>
      <c r="L5065" s="36" t="str">
        <f t="shared" si="391"/>
        <v>March</v>
      </c>
      <c r="M5065" s="36">
        <f t="shared" si="392"/>
        <v>13</v>
      </c>
      <c r="N5065" s="36">
        <f t="shared" si="393"/>
        <v>30</v>
      </c>
      <c r="O5065" s="36" t="str">
        <f t="shared" si="394"/>
        <v>201913</v>
      </c>
      <c r="P5065" s="36" t="str">
        <f>CONCATENATE(K5065,MONTH(ExpensesDBTable[[#This Row],[Date]]))</f>
        <v>20193</v>
      </c>
      <c r="Q5065" s="36" t="s">
        <v>3601</v>
      </c>
      <c r="R5065" s="36" t="s">
        <v>23</v>
      </c>
      <c r="S5065" s="38">
        <v>141.94</v>
      </c>
      <c r="T5065" s="36" t="s">
        <v>106</v>
      </c>
      <c r="U5065" s="36" t="s">
        <v>3883</v>
      </c>
    </row>
    <row r="5066" spans="10:21" x14ac:dyDescent="0.25">
      <c r="J5066" s="37">
        <v>43555</v>
      </c>
      <c r="K5066" s="36">
        <f t="shared" si="390"/>
        <v>2019</v>
      </c>
      <c r="L5066" s="36" t="str">
        <f t="shared" si="391"/>
        <v>March</v>
      </c>
      <c r="M5066" s="36">
        <f t="shared" si="392"/>
        <v>13</v>
      </c>
      <c r="N5066" s="36">
        <f t="shared" si="393"/>
        <v>31</v>
      </c>
      <c r="O5066" s="36" t="str">
        <f t="shared" si="394"/>
        <v>201913</v>
      </c>
      <c r="P5066" s="36" t="str">
        <f>CONCATENATE(K5066,MONTH(ExpensesDBTable[[#This Row],[Date]]))</f>
        <v>20193</v>
      </c>
      <c r="Q5066" s="36" t="s">
        <v>182</v>
      </c>
      <c r="R5066" s="36" t="s">
        <v>17</v>
      </c>
      <c r="S5066" s="38">
        <v>130</v>
      </c>
      <c r="T5066" s="36" t="s">
        <v>106</v>
      </c>
      <c r="U5066" t="s">
        <v>3884</v>
      </c>
    </row>
    <row r="5067" spans="10:21" x14ac:dyDescent="0.25">
      <c r="J5067" s="37">
        <v>43555</v>
      </c>
      <c r="K5067" s="36">
        <f t="shared" ref="K5067:K5130" si="395">YEAR(J5067)</f>
        <v>2019</v>
      </c>
      <c r="L5067" s="36" t="str">
        <f t="shared" ref="L5067:L5130" si="396">TEXT(DATE(1,MONTH(J5067),1),"MMMM")</f>
        <v>March</v>
      </c>
      <c r="M5067" s="36">
        <f t="shared" ref="M5067:M5130" si="397">WEEKNUM(J5067,2)</f>
        <v>13</v>
      </c>
      <c r="N5067" s="36">
        <f t="shared" ref="N5067:N5130" si="398">DAY(J5067)</f>
        <v>31</v>
      </c>
      <c r="O5067" s="36" t="str">
        <f t="shared" ref="O5067:O5130" si="399">CONCATENATE(K5067,M5067)</f>
        <v>201913</v>
      </c>
      <c r="P5067" s="36" t="str">
        <f>CONCATENATE(K5067,MONTH(ExpensesDBTable[[#This Row],[Date]]))</f>
        <v>20193</v>
      </c>
      <c r="Q5067" s="36" t="s">
        <v>1051</v>
      </c>
      <c r="R5067" s="36" t="s">
        <v>14</v>
      </c>
      <c r="S5067" s="38">
        <v>8.77</v>
      </c>
      <c r="T5067" s="36" t="s">
        <v>100</v>
      </c>
      <c r="U5067" s="36" t="s">
        <v>2169</v>
      </c>
    </row>
    <row r="5068" spans="10:21" x14ac:dyDescent="0.25">
      <c r="J5068" s="37">
        <v>43555</v>
      </c>
      <c r="K5068" s="36">
        <f t="shared" si="395"/>
        <v>2019</v>
      </c>
      <c r="L5068" s="36" t="str">
        <f t="shared" si="396"/>
        <v>March</v>
      </c>
      <c r="M5068" s="36">
        <f t="shared" si="397"/>
        <v>13</v>
      </c>
      <c r="N5068" s="36">
        <f t="shared" si="398"/>
        <v>31</v>
      </c>
      <c r="O5068" s="36" t="str">
        <f t="shared" si="399"/>
        <v>201913</v>
      </c>
      <c r="P5068" s="36" t="str">
        <f>CONCATENATE(K5068,MONTH(ExpensesDBTable[[#This Row],[Date]]))</f>
        <v>20193</v>
      </c>
      <c r="Q5068" s="36" t="s">
        <v>108</v>
      </c>
      <c r="R5068" s="36" t="s">
        <v>14</v>
      </c>
      <c r="S5068" s="38">
        <v>12.95</v>
      </c>
      <c r="T5068" s="36" t="s">
        <v>100</v>
      </c>
      <c r="U5068" s="36" t="s">
        <v>3885</v>
      </c>
    </row>
    <row r="5069" spans="10:21" x14ac:dyDescent="0.25">
      <c r="J5069" s="37">
        <v>43555</v>
      </c>
      <c r="K5069" s="36">
        <f t="shared" si="395"/>
        <v>2019</v>
      </c>
      <c r="L5069" s="36" t="str">
        <f t="shared" si="396"/>
        <v>March</v>
      </c>
      <c r="M5069" s="36">
        <f t="shared" si="397"/>
        <v>13</v>
      </c>
      <c r="N5069" s="36">
        <f t="shared" si="398"/>
        <v>31</v>
      </c>
      <c r="O5069" s="36" t="str">
        <f t="shared" si="399"/>
        <v>201913</v>
      </c>
      <c r="P5069" s="36" t="str">
        <f>CONCATENATE(K5069,MONTH(ExpensesDBTable[[#This Row],[Date]]))</f>
        <v>20193</v>
      </c>
      <c r="Q5069" s="36" t="s">
        <v>1238</v>
      </c>
      <c r="R5069" s="36" t="s">
        <v>22</v>
      </c>
      <c r="S5069" s="38">
        <v>20</v>
      </c>
      <c r="T5069" s="36" t="s">
        <v>106</v>
      </c>
      <c r="U5069" s="36" t="s">
        <v>3886</v>
      </c>
    </row>
    <row r="5070" spans="10:21" x14ac:dyDescent="0.25">
      <c r="J5070" s="37">
        <v>43555</v>
      </c>
      <c r="K5070" s="36">
        <f t="shared" si="395"/>
        <v>2019</v>
      </c>
      <c r="L5070" s="36" t="str">
        <f t="shared" si="396"/>
        <v>March</v>
      </c>
      <c r="M5070" s="36">
        <f t="shared" si="397"/>
        <v>13</v>
      </c>
      <c r="N5070" s="36">
        <f t="shared" si="398"/>
        <v>31</v>
      </c>
      <c r="O5070" s="36" t="str">
        <f t="shared" si="399"/>
        <v>201913</v>
      </c>
      <c r="P5070" s="36" t="str">
        <f>CONCATENATE(K5070,MONTH(ExpensesDBTable[[#This Row],[Date]]))</f>
        <v>20193</v>
      </c>
      <c r="Q5070" s="36" t="s">
        <v>182</v>
      </c>
      <c r="R5070" s="36" t="s">
        <v>14</v>
      </c>
      <c r="S5070" s="38">
        <v>39.200000000000003</v>
      </c>
      <c r="T5070" s="36" t="s">
        <v>100</v>
      </c>
      <c r="U5070" s="36" t="s">
        <v>3887</v>
      </c>
    </row>
    <row r="5071" spans="10:21" x14ac:dyDescent="0.25">
      <c r="J5071" s="37">
        <v>43555</v>
      </c>
      <c r="K5071" s="36">
        <f t="shared" si="395"/>
        <v>2019</v>
      </c>
      <c r="L5071" s="36" t="str">
        <f t="shared" si="396"/>
        <v>March</v>
      </c>
      <c r="M5071" s="36">
        <f t="shared" si="397"/>
        <v>13</v>
      </c>
      <c r="N5071" s="36">
        <f t="shared" si="398"/>
        <v>31</v>
      </c>
      <c r="O5071" s="36" t="str">
        <f t="shared" si="399"/>
        <v>201913</v>
      </c>
      <c r="P5071" s="36" t="str">
        <f>CONCATENATE(K5071,MONTH(ExpensesDBTable[[#This Row],[Date]]))</f>
        <v>20193</v>
      </c>
      <c r="Q5071" s="36" t="s">
        <v>108</v>
      </c>
      <c r="R5071" s="36" t="s">
        <v>14</v>
      </c>
      <c r="S5071" s="38">
        <v>15.15</v>
      </c>
      <c r="T5071" s="36" t="s">
        <v>100</v>
      </c>
      <c r="U5071" s="36" t="s">
        <v>3888</v>
      </c>
    </row>
    <row r="5072" spans="10:21" x14ac:dyDescent="0.25">
      <c r="J5072" s="37">
        <v>43556</v>
      </c>
      <c r="K5072" s="36">
        <f t="shared" si="395"/>
        <v>2019</v>
      </c>
      <c r="L5072" s="36" t="str">
        <f t="shared" si="396"/>
        <v>April</v>
      </c>
      <c r="M5072" s="36">
        <f t="shared" si="397"/>
        <v>14</v>
      </c>
      <c r="N5072" s="36">
        <f t="shared" si="398"/>
        <v>1</v>
      </c>
      <c r="O5072" s="36" t="str">
        <f t="shared" si="399"/>
        <v>201914</v>
      </c>
      <c r="P5072" s="36" t="str">
        <f>CONCATENATE(K5072,MONTH(ExpensesDBTable[[#This Row],[Date]]))</f>
        <v>20194</v>
      </c>
      <c r="Q5072" s="36" t="s">
        <v>182</v>
      </c>
      <c r="R5072" s="36" t="s">
        <v>14</v>
      </c>
      <c r="S5072" s="38">
        <v>7.7</v>
      </c>
      <c r="T5072" s="36" t="s">
        <v>100</v>
      </c>
      <c r="U5072" s="36" t="s">
        <v>1392</v>
      </c>
    </row>
    <row r="5073" spans="10:21" x14ac:dyDescent="0.25">
      <c r="J5073" s="37">
        <v>43557</v>
      </c>
      <c r="K5073" s="36">
        <f t="shared" si="395"/>
        <v>2019</v>
      </c>
      <c r="L5073" s="36" t="str">
        <f t="shared" si="396"/>
        <v>April</v>
      </c>
      <c r="M5073" s="36">
        <f t="shared" si="397"/>
        <v>14</v>
      </c>
      <c r="N5073" s="36">
        <f t="shared" si="398"/>
        <v>2</v>
      </c>
      <c r="O5073" s="36" t="str">
        <f t="shared" si="399"/>
        <v>201914</v>
      </c>
      <c r="P5073" s="36" t="str">
        <f>CONCATENATE(K5073,MONTH(ExpensesDBTable[[#This Row],[Date]]))</f>
        <v>20194</v>
      </c>
      <c r="Q5073" s="36" t="s">
        <v>182</v>
      </c>
      <c r="R5073" s="36" t="s">
        <v>19</v>
      </c>
      <c r="S5073" s="38">
        <v>404.48</v>
      </c>
      <c r="T5073" s="36" t="s">
        <v>106</v>
      </c>
      <c r="U5073" s="36" t="s">
        <v>3889</v>
      </c>
    </row>
    <row r="5074" spans="10:21" x14ac:dyDescent="0.25">
      <c r="J5074" s="37">
        <v>43557</v>
      </c>
      <c r="K5074" s="36">
        <f t="shared" si="395"/>
        <v>2019</v>
      </c>
      <c r="L5074" s="36" t="str">
        <f t="shared" si="396"/>
        <v>April</v>
      </c>
      <c r="M5074" s="36">
        <f t="shared" si="397"/>
        <v>14</v>
      </c>
      <c r="N5074" s="36">
        <f t="shared" si="398"/>
        <v>2</v>
      </c>
      <c r="O5074" s="36" t="str">
        <f t="shared" si="399"/>
        <v>201914</v>
      </c>
      <c r="P5074" s="36" t="str">
        <f>CONCATENATE(K5074,MONTH(ExpensesDBTable[[#This Row],[Date]]))</f>
        <v>20194</v>
      </c>
      <c r="Q5074" s="36" t="s">
        <v>3638</v>
      </c>
      <c r="R5074" s="36" t="s">
        <v>27</v>
      </c>
      <c r="S5074" s="38">
        <v>21.72</v>
      </c>
      <c r="T5074" s="36" t="s">
        <v>106</v>
      </c>
      <c r="U5074" s="36" t="s">
        <v>3890</v>
      </c>
    </row>
    <row r="5075" spans="10:21" x14ac:dyDescent="0.25">
      <c r="J5075" s="37">
        <v>43558</v>
      </c>
      <c r="K5075" s="36">
        <f t="shared" si="395"/>
        <v>2019</v>
      </c>
      <c r="L5075" s="36" t="str">
        <f t="shared" si="396"/>
        <v>April</v>
      </c>
      <c r="M5075" s="36">
        <f t="shared" si="397"/>
        <v>14</v>
      </c>
      <c r="N5075" s="36">
        <f t="shared" si="398"/>
        <v>3</v>
      </c>
      <c r="O5075" s="36" t="str">
        <f t="shared" si="399"/>
        <v>201914</v>
      </c>
      <c r="P5075" s="36" t="str">
        <f>CONCATENATE(K5075,MONTH(ExpensesDBTable[[#This Row],[Date]]))</f>
        <v>20194</v>
      </c>
      <c r="Q5075" s="36" t="s">
        <v>182</v>
      </c>
      <c r="R5075" s="36" t="s">
        <v>14</v>
      </c>
      <c r="S5075" s="38">
        <v>7.7</v>
      </c>
      <c r="T5075" s="36" t="s">
        <v>100</v>
      </c>
      <c r="U5075" s="36" t="s">
        <v>1392</v>
      </c>
    </row>
    <row r="5076" spans="10:21" x14ac:dyDescent="0.25">
      <c r="J5076" s="37">
        <v>43558</v>
      </c>
      <c r="K5076" s="36">
        <f t="shared" si="395"/>
        <v>2019</v>
      </c>
      <c r="L5076" s="36" t="str">
        <f t="shared" si="396"/>
        <v>April</v>
      </c>
      <c r="M5076" s="36">
        <f t="shared" si="397"/>
        <v>14</v>
      </c>
      <c r="N5076" s="36">
        <f t="shared" si="398"/>
        <v>3</v>
      </c>
      <c r="O5076" s="36" t="str">
        <f t="shared" si="399"/>
        <v>201914</v>
      </c>
      <c r="P5076" s="51" t="str">
        <f>CONCATENATE(K5076,MONTH(ExpensesDBTable[[#This Row],[Date]]))</f>
        <v>20194</v>
      </c>
      <c r="Q5076" s="36" t="s">
        <v>182</v>
      </c>
      <c r="R5076" s="36" t="s">
        <v>14</v>
      </c>
      <c r="S5076" s="38">
        <v>4</v>
      </c>
      <c r="T5076" s="36" t="s">
        <v>100</v>
      </c>
      <c r="U5076" s="36" t="s">
        <v>287</v>
      </c>
    </row>
    <row r="5077" spans="10:21" x14ac:dyDescent="0.25">
      <c r="J5077" s="37">
        <v>43558</v>
      </c>
      <c r="K5077" s="36">
        <f t="shared" si="395"/>
        <v>2019</v>
      </c>
      <c r="L5077" s="36" t="str">
        <f t="shared" si="396"/>
        <v>April</v>
      </c>
      <c r="M5077" s="36">
        <f t="shared" si="397"/>
        <v>14</v>
      </c>
      <c r="N5077" s="36">
        <f t="shared" si="398"/>
        <v>3</v>
      </c>
      <c r="O5077" s="36" t="str">
        <f t="shared" si="399"/>
        <v>201914</v>
      </c>
      <c r="P5077" s="51" t="str">
        <f>CONCATENATE(K5077,MONTH(ExpensesDBTable[[#This Row],[Date]]))</f>
        <v>20194</v>
      </c>
      <c r="Q5077" s="36" t="s">
        <v>128</v>
      </c>
      <c r="R5077" s="36" t="s">
        <v>22</v>
      </c>
      <c r="S5077" s="38">
        <v>20</v>
      </c>
      <c r="T5077" s="36" t="s">
        <v>106</v>
      </c>
      <c r="U5077" s="36" t="s">
        <v>3833</v>
      </c>
    </row>
    <row r="5078" spans="10:21" x14ac:dyDescent="0.25">
      <c r="J5078" s="37">
        <v>43559</v>
      </c>
      <c r="K5078" s="36">
        <f t="shared" si="395"/>
        <v>2019</v>
      </c>
      <c r="L5078" s="36" t="str">
        <f t="shared" si="396"/>
        <v>April</v>
      </c>
      <c r="M5078" s="36">
        <f t="shared" si="397"/>
        <v>14</v>
      </c>
      <c r="N5078" s="36">
        <f t="shared" si="398"/>
        <v>4</v>
      </c>
      <c r="O5078" s="36" t="str">
        <f t="shared" si="399"/>
        <v>201914</v>
      </c>
      <c r="P5078" s="36" t="str">
        <f>CONCATENATE(K5078,MONTH(ExpensesDBTable[[#This Row],[Date]]))</f>
        <v>20194</v>
      </c>
      <c r="Q5078" s="36" t="s">
        <v>182</v>
      </c>
      <c r="R5078" s="36" t="s">
        <v>14</v>
      </c>
      <c r="S5078" s="38">
        <v>20</v>
      </c>
      <c r="T5078" s="36" t="s">
        <v>100</v>
      </c>
      <c r="U5078" s="36" t="s">
        <v>3633</v>
      </c>
    </row>
    <row r="5079" spans="10:21" x14ac:dyDescent="0.25">
      <c r="J5079" s="37">
        <v>43560</v>
      </c>
      <c r="K5079" s="36">
        <f t="shared" si="395"/>
        <v>2019</v>
      </c>
      <c r="L5079" s="36" t="str">
        <f t="shared" si="396"/>
        <v>April</v>
      </c>
      <c r="M5079" s="36">
        <f t="shared" si="397"/>
        <v>14</v>
      </c>
      <c r="N5079" s="36">
        <f t="shared" si="398"/>
        <v>5</v>
      </c>
      <c r="O5079" s="36" t="str">
        <f t="shared" si="399"/>
        <v>201914</v>
      </c>
      <c r="P5079" s="36" t="str">
        <f>CONCATENATE(K5079,MONTH(ExpensesDBTable[[#This Row],[Date]]))</f>
        <v>20194</v>
      </c>
      <c r="Q5079" s="36" t="s">
        <v>182</v>
      </c>
      <c r="R5079" s="36" t="s">
        <v>14</v>
      </c>
      <c r="S5079" s="38">
        <v>4.8</v>
      </c>
      <c r="T5079" s="36" t="s">
        <v>100</v>
      </c>
      <c r="U5079" s="36" t="s">
        <v>2008</v>
      </c>
    </row>
    <row r="5080" spans="10:21" x14ac:dyDescent="0.25">
      <c r="J5080" s="37">
        <v>43560</v>
      </c>
      <c r="K5080" s="36">
        <f t="shared" si="395"/>
        <v>2019</v>
      </c>
      <c r="L5080" s="36" t="str">
        <f t="shared" si="396"/>
        <v>April</v>
      </c>
      <c r="M5080" s="36">
        <f t="shared" si="397"/>
        <v>14</v>
      </c>
      <c r="N5080" s="36">
        <f t="shared" si="398"/>
        <v>5</v>
      </c>
      <c r="O5080" s="36" t="str">
        <f t="shared" si="399"/>
        <v>201914</v>
      </c>
      <c r="P5080" s="36" t="str">
        <f>CONCATENATE(K5080,MONTH(ExpensesDBTable[[#This Row],[Date]]))</f>
        <v>20194</v>
      </c>
      <c r="Q5080" s="36" t="s">
        <v>1051</v>
      </c>
      <c r="R5080" s="36" t="s">
        <v>14</v>
      </c>
      <c r="S5080" s="38">
        <v>13.36</v>
      </c>
      <c r="T5080" s="36" t="s">
        <v>100</v>
      </c>
      <c r="U5080" s="36" t="s">
        <v>3891</v>
      </c>
    </row>
    <row r="5081" spans="10:21" x14ac:dyDescent="0.25">
      <c r="J5081" s="37">
        <v>43560</v>
      </c>
      <c r="K5081" s="36">
        <f t="shared" si="395"/>
        <v>2019</v>
      </c>
      <c r="L5081" s="36" t="str">
        <f t="shared" si="396"/>
        <v>April</v>
      </c>
      <c r="M5081" s="36">
        <f t="shared" si="397"/>
        <v>14</v>
      </c>
      <c r="N5081" s="36">
        <f t="shared" si="398"/>
        <v>5</v>
      </c>
      <c r="O5081" s="36" t="str">
        <f t="shared" si="399"/>
        <v>201914</v>
      </c>
      <c r="P5081" s="36" t="str">
        <f>CONCATENATE(K5081,MONTH(ExpensesDBTable[[#This Row],[Date]]))</f>
        <v>20194</v>
      </c>
      <c r="Q5081" s="36" t="s">
        <v>108</v>
      </c>
      <c r="R5081" s="36" t="s">
        <v>14</v>
      </c>
      <c r="S5081" s="38">
        <v>7.3</v>
      </c>
      <c r="T5081" s="36" t="s">
        <v>100</v>
      </c>
      <c r="U5081" s="36" t="s">
        <v>3892</v>
      </c>
    </row>
    <row r="5082" spans="10:21" x14ac:dyDescent="0.25">
      <c r="J5082" s="37">
        <v>43560</v>
      </c>
      <c r="K5082" s="36">
        <f t="shared" si="395"/>
        <v>2019</v>
      </c>
      <c r="L5082" s="36" t="str">
        <f t="shared" si="396"/>
        <v>April</v>
      </c>
      <c r="M5082" s="36">
        <f t="shared" si="397"/>
        <v>14</v>
      </c>
      <c r="N5082" s="36">
        <f t="shared" si="398"/>
        <v>5</v>
      </c>
      <c r="O5082" s="36" t="str">
        <f t="shared" si="399"/>
        <v>201914</v>
      </c>
      <c r="P5082" s="36" t="str">
        <f>CONCATENATE(K5082,MONTH(ExpensesDBTable[[#This Row],[Date]]))</f>
        <v>20194</v>
      </c>
      <c r="Q5082" s="36" t="s">
        <v>182</v>
      </c>
      <c r="R5082" s="36" t="s">
        <v>14</v>
      </c>
      <c r="S5082" s="38">
        <v>4.2</v>
      </c>
      <c r="T5082" s="36" t="s">
        <v>100</v>
      </c>
      <c r="U5082" s="36" t="s">
        <v>2008</v>
      </c>
    </row>
    <row r="5083" spans="10:21" x14ac:dyDescent="0.25">
      <c r="J5083" s="37">
        <v>43560</v>
      </c>
      <c r="K5083" s="36">
        <f t="shared" si="395"/>
        <v>2019</v>
      </c>
      <c r="L5083" s="36" t="str">
        <f t="shared" si="396"/>
        <v>April</v>
      </c>
      <c r="M5083" s="36">
        <f t="shared" si="397"/>
        <v>14</v>
      </c>
      <c r="N5083" s="36">
        <f t="shared" si="398"/>
        <v>5</v>
      </c>
      <c r="O5083" s="36" t="str">
        <f t="shared" si="399"/>
        <v>201914</v>
      </c>
      <c r="P5083" s="36" t="str">
        <f>CONCATENATE(K5083,MONTH(ExpensesDBTable[[#This Row],[Date]]))</f>
        <v>20194</v>
      </c>
      <c r="Q5083" s="36" t="s">
        <v>119</v>
      </c>
      <c r="R5083" s="36" t="s">
        <v>14</v>
      </c>
      <c r="S5083" s="38">
        <v>11.22</v>
      </c>
      <c r="T5083" s="36" t="s">
        <v>100</v>
      </c>
      <c r="U5083" s="36" t="s">
        <v>1220</v>
      </c>
    </row>
    <row r="5084" spans="10:21" x14ac:dyDescent="0.25">
      <c r="J5084" s="37">
        <v>43561</v>
      </c>
      <c r="K5084" s="36">
        <f t="shared" si="395"/>
        <v>2019</v>
      </c>
      <c r="L5084" s="36" t="str">
        <f t="shared" si="396"/>
        <v>April</v>
      </c>
      <c r="M5084" s="36">
        <f t="shared" si="397"/>
        <v>14</v>
      </c>
      <c r="N5084" s="36">
        <f t="shared" si="398"/>
        <v>6</v>
      </c>
      <c r="O5084" s="36" t="str">
        <f t="shared" si="399"/>
        <v>201914</v>
      </c>
      <c r="P5084" s="36" t="str">
        <f>CONCATENATE(K5084,MONTH(ExpensesDBTable[[#This Row],[Date]]))</f>
        <v>20194</v>
      </c>
      <c r="Q5084" s="36" t="s">
        <v>1238</v>
      </c>
      <c r="R5084" s="36" t="s">
        <v>22</v>
      </c>
      <c r="S5084" s="38">
        <v>48.72</v>
      </c>
      <c r="T5084" s="36" t="s">
        <v>106</v>
      </c>
      <c r="U5084" s="50" t="s">
        <v>3893</v>
      </c>
    </row>
    <row r="5085" spans="10:21" x14ac:dyDescent="0.25">
      <c r="J5085" s="37">
        <v>43561</v>
      </c>
      <c r="K5085" s="36">
        <f t="shared" si="395"/>
        <v>2019</v>
      </c>
      <c r="L5085" s="36" t="str">
        <f t="shared" si="396"/>
        <v>April</v>
      </c>
      <c r="M5085" s="36">
        <f t="shared" si="397"/>
        <v>14</v>
      </c>
      <c r="N5085" s="36">
        <f t="shared" si="398"/>
        <v>6</v>
      </c>
      <c r="O5085" s="36" t="str">
        <f t="shared" si="399"/>
        <v>201914</v>
      </c>
      <c r="P5085" s="36" t="str">
        <f>CONCATENATE(K5085,MONTH(ExpensesDBTable[[#This Row],[Date]]))</f>
        <v>20194</v>
      </c>
      <c r="Q5085" s="36" t="s">
        <v>199</v>
      </c>
      <c r="R5085" s="36" t="s">
        <v>14</v>
      </c>
      <c r="S5085" s="38">
        <v>20</v>
      </c>
      <c r="T5085" s="36" t="s">
        <v>100</v>
      </c>
      <c r="U5085" s="36" t="s">
        <v>1555</v>
      </c>
    </row>
    <row r="5086" spans="10:21" x14ac:dyDescent="0.25">
      <c r="J5086" s="37">
        <v>43561</v>
      </c>
      <c r="K5086" s="36">
        <f t="shared" si="395"/>
        <v>2019</v>
      </c>
      <c r="L5086" s="36" t="str">
        <f t="shared" si="396"/>
        <v>April</v>
      </c>
      <c r="M5086" s="36">
        <f t="shared" si="397"/>
        <v>14</v>
      </c>
      <c r="N5086" s="36">
        <f t="shared" si="398"/>
        <v>6</v>
      </c>
      <c r="O5086" s="36" t="str">
        <f t="shared" si="399"/>
        <v>201914</v>
      </c>
      <c r="P5086" s="36" t="str">
        <f>CONCATENATE(K5086,MONTH(ExpensesDBTable[[#This Row],[Date]]))</f>
        <v>20194</v>
      </c>
      <c r="Q5086" s="36" t="s">
        <v>122</v>
      </c>
      <c r="R5086" s="36" t="s">
        <v>11</v>
      </c>
      <c r="S5086" s="38">
        <v>26</v>
      </c>
      <c r="T5086" s="36" t="s">
        <v>100</v>
      </c>
      <c r="U5086" s="36" t="s">
        <v>548</v>
      </c>
    </row>
    <row r="5087" spans="10:21" x14ac:dyDescent="0.25">
      <c r="J5087" s="37">
        <v>43561</v>
      </c>
      <c r="K5087" s="36">
        <f t="shared" si="395"/>
        <v>2019</v>
      </c>
      <c r="L5087" s="36" t="str">
        <f t="shared" si="396"/>
        <v>April</v>
      </c>
      <c r="M5087" s="36">
        <f t="shared" si="397"/>
        <v>14</v>
      </c>
      <c r="N5087" s="36">
        <f t="shared" si="398"/>
        <v>6</v>
      </c>
      <c r="O5087" s="36" t="str">
        <f t="shared" si="399"/>
        <v>201914</v>
      </c>
      <c r="P5087" s="36" t="str">
        <f>CONCATENATE(K5087,MONTH(ExpensesDBTable[[#This Row],[Date]]))</f>
        <v>20194</v>
      </c>
      <c r="Q5087" s="36" t="s">
        <v>182</v>
      </c>
      <c r="R5087" s="36" t="s">
        <v>14</v>
      </c>
      <c r="S5087" s="38">
        <v>6.7</v>
      </c>
      <c r="T5087" s="36" t="s">
        <v>100</v>
      </c>
      <c r="U5087" s="36" t="s">
        <v>3894</v>
      </c>
    </row>
    <row r="5088" spans="10:21" x14ac:dyDescent="0.25">
      <c r="J5088" s="37">
        <v>43561</v>
      </c>
      <c r="K5088" s="36">
        <f t="shared" si="395"/>
        <v>2019</v>
      </c>
      <c r="L5088" s="36" t="str">
        <f t="shared" si="396"/>
        <v>April</v>
      </c>
      <c r="M5088" s="36">
        <f t="shared" si="397"/>
        <v>14</v>
      </c>
      <c r="N5088" s="36">
        <f t="shared" si="398"/>
        <v>6</v>
      </c>
      <c r="O5088" s="36" t="str">
        <f t="shared" si="399"/>
        <v>201914</v>
      </c>
      <c r="P5088" s="36" t="str">
        <f>CONCATENATE(K5088,MONTH(ExpensesDBTable[[#This Row],[Date]]))</f>
        <v>20194</v>
      </c>
      <c r="Q5088" s="36" t="s">
        <v>3480</v>
      </c>
      <c r="R5088" s="36" t="s">
        <v>27</v>
      </c>
      <c r="S5088" s="38">
        <v>176.29</v>
      </c>
      <c r="T5088" s="36" t="s">
        <v>106</v>
      </c>
      <c r="U5088" s="36" t="s">
        <v>3895</v>
      </c>
    </row>
    <row r="5089" spans="10:21" x14ac:dyDescent="0.25">
      <c r="J5089" s="37">
        <v>43561</v>
      </c>
      <c r="K5089" s="36">
        <f t="shared" si="395"/>
        <v>2019</v>
      </c>
      <c r="L5089" s="36" t="str">
        <f t="shared" si="396"/>
        <v>April</v>
      </c>
      <c r="M5089" s="36">
        <f t="shared" si="397"/>
        <v>14</v>
      </c>
      <c r="N5089" s="36">
        <f t="shared" si="398"/>
        <v>6</v>
      </c>
      <c r="O5089" s="36" t="str">
        <f t="shared" si="399"/>
        <v>201914</v>
      </c>
      <c r="P5089" s="51" t="str">
        <f>CONCATENATE(K5089,MONTH(ExpensesDBTable[[#This Row],[Date]]))</f>
        <v>20194</v>
      </c>
      <c r="Q5089" s="36" t="s">
        <v>182</v>
      </c>
      <c r="R5089" s="36" t="s">
        <v>14</v>
      </c>
      <c r="S5089" s="38">
        <v>57</v>
      </c>
      <c r="T5089" s="36" t="s">
        <v>100</v>
      </c>
      <c r="U5089" s="36" t="s">
        <v>3896</v>
      </c>
    </row>
    <row r="5090" spans="10:21" x14ac:dyDescent="0.25">
      <c r="J5090" s="37">
        <v>43561</v>
      </c>
      <c r="K5090" s="36">
        <f t="shared" si="395"/>
        <v>2019</v>
      </c>
      <c r="L5090" s="36" t="str">
        <f t="shared" si="396"/>
        <v>April</v>
      </c>
      <c r="M5090" s="36">
        <f t="shared" si="397"/>
        <v>14</v>
      </c>
      <c r="N5090" s="36">
        <f t="shared" si="398"/>
        <v>6</v>
      </c>
      <c r="O5090" s="36" t="str">
        <f t="shared" si="399"/>
        <v>201914</v>
      </c>
      <c r="P5090" s="51" t="str">
        <f>CONCATENATE(K5090,MONTH(ExpensesDBTable[[#This Row],[Date]]))</f>
        <v>20194</v>
      </c>
      <c r="Q5090" s="36" t="s">
        <v>182</v>
      </c>
      <c r="R5090" s="36" t="s">
        <v>14</v>
      </c>
      <c r="S5090" s="38">
        <v>51.7</v>
      </c>
      <c r="T5090" s="36" t="s">
        <v>100</v>
      </c>
      <c r="U5090" s="36" t="s">
        <v>1555</v>
      </c>
    </row>
    <row r="5091" spans="10:21" x14ac:dyDescent="0.25">
      <c r="J5091" s="37">
        <v>43561</v>
      </c>
      <c r="K5091" s="36">
        <f t="shared" si="395"/>
        <v>2019</v>
      </c>
      <c r="L5091" s="36" t="str">
        <f t="shared" si="396"/>
        <v>April</v>
      </c>
      <c r="M5091" s="36">
        <f t="shared" si="397"/>
        <v>14</v>
      </c>
      <c r="N5091" s="36">
        <f t="shared" si="398"/>
        <v>6</v>
      </c>
      <c r="O5091" s="36" t="str">
        <f t="shared" si="399"/>
        <v>201914</v>
      </c>
      <c r="P5091" s="51" t="str">
        <f>CONCATENATE(K5091,MONTH(ExpensesDBTable[[#This Row],[Date]]))</f>
        <v>20194</v>
      </c>
      <c r="Q5091" s="36" t="s">
        <v>2066</v>
      </c>
      <c r="R5091" s="36" t="s">
        <v>14</v>
      </c>
      <c r="S5091" s="38">
        <v>12.5</v>
      </c>
      <c r="T5091" s="36" t="s">
        <v>100</v>
      </c>
      <c r="U5091" s="36" t="s">
        <v>3897</v>
      </c>
    </row>
    <row r="5092" spans="10:21" x14ac:dyDescent="0.25">
      <c r="J5092" s="37">
        <v>43561</v>
      </c>
      <c r="K5092" s="36">
        <f t="shared" si="395"/>
        <v>2019</v>
      </c>
      <c r="L5092" s="36" t="str">
        <f t="shared" si="396"/>
        <v>April</v>
      </c>
      <c r="M5092" s="36">
        <f t="shared" si="397"/>
        <v>14</v>
      </c>
      <c r="N5092" s="36">
        <f t="shared" si="398"/>
        <v>6</v>
      </c>
      <c r="O5092" s="36" t="str">
        <f t="shared" si="399"/>
        <v>201914</v>
      </c>
      <c r="P5092" s="51" t="str">
        <f>CONCATENATE(K5092,MONTH(ExpensesDBTable[[#This Row],[Date]]))</f>
        <v>20194</v>
      </c>
      <c r="Q5092" s="36" t="s">
        <v>1238</v>
      </c>
      <c r="R5092" s="36" t="s">
        <v>22</v>
      </c>
      <c r="S5092" s="38">
        <v>38.700000000000003</v>
      </c>
      <c r="T5092" s="36" t="s">
        <v>106</v>
      </c>
      <c r="U5092" s="36" t="s">
        <v>3898</v>
      </c>
    </row>
    <row r="5093" spans="10:21" x14ac:dyDescent="0.25">
      <c r="J5093" s="37">
        <v>43561</v>
      </c>
      <c r="K5093" s="36">
        <f t="shared" si="395"/>
        <v>2019</v>
      </c>
      <c r="L5093" s="36" t="str">
        <f t="shared" si="396"/>
        <v>April</v>
      </c>
      <c r="M5093" s="36">
        <f t="shared" si="397"/>
        <v>14</v>
      </c>
      <c r="N5093" s="36">
        <f t="shared" si="398"/>
        <v>6</v>
      </c>
      <c r="O5093" s="36" t="str">
        <f t="shared" si="399"/>
        <v>201914</v>
      </c>
      <c r="P5093" s="51" t="str">
        <f>CONCATENATE(K5093,MONTH(ExpensesDBTable[[#This Row],[Date]]))</f>
        <v>20194</v>
      </c>
      <c r="Q5093" s="36" t="s">
        <v>182</v>
      </c>
      <c r="R5093" s="36" t="s">
        <v>14</v>
      </c>
      <c r="S5093" s="38">
        <v>11.5</v>
      </c>
      <c r="T5093" s="36" t="s">
        <v>100</v>
      </c>
      <c r="U5093" s="36" t="s">
        <v>3899</v>
      </c>
    </row>
    <row r="5094" spans="10:21" x14ac:dyDescent="0.25">
      <c r="J5094" s="37">
        <v>43564</v>
      </c>
      <c r="K5094" s="36">
        <f t="shared" si="395"/>
        <v>2019</v>
      </c>
      <c r="L5094" s="36" t="str">
        <f t="shared" si="396"/>
        <v>April</v>
      </c>
      <c r="M5094" s="36">
        <f t="shared" si="397"/>
        <v>15</v>
      </c>
      <c r="N5094" s="36">
        <f t="shared" si="398"/>
        <v>9</v>
      </c>
      <c r="O5094" s="36" t="str">
        <f t="shared" si="399"/>
        <v>201915</v>
      </c>
      <c r="P5094" s="51" t="str">
        <f>CONCATENATE(K5094,MONTH(ExpensesDBTable[[#This Row],[Date]]))</f>
        <v>20194</v>
      </c>
      <c r="Q5094" s="36" t="s">
        <v>182</v>
      </c>
      <c r="R5094" s="36" t="s">
        <v>14</v>
      </c>
      <c r="S5094" s="38">
        <v>65.5</v>
      </c>
      <c r="T5094" s="36" t="s">
        <v>106</v>
      </c>
      <c r="U5094" s="36" t="s">
        <v>1555</v>
      </c>
    </row>
    <row r="5095" spans="10:21" x14ac:dyDescent="0.25">
      <c r="J5095" s="37">
        <v>43564</v>
      </c>
      <c r="K5095" s="36">
        <f t="shared" si="395"/>
        <v>2019</v>
      </c>
      <c r="L5095" s="36" t="str">
        <f t="shared" si="396"/>
        <v>April</v>
      </c>
      <c r="M5095" s="36">
        <f t="shared" si="397"/>
        <v>15</v>
      </c>
      <c r="N5095" s="36">
        <f t="shared" si="398"/>
        <v>9</v>
      </c>
      <c r="O5095" s="36" t="str">
        <f t="shared" si="399"/>
        <v>201915</v>
      </c>
      <c r="P5095" s="51" t="str">
        <f>CONCATENATE(K5095,MONTH(ExpensesDBTable[[#This Row],[Date]]))</f>
        <v>20194</v>
      </c>
      <c r="Q5095" s="36" t="s">
        <v>182</v>
      </c>
      <c r="R5095" s="36" t="s">
        <v>14</v>
      </c>
      <c r="S5095" s="38">
        <v>23.18</v>
      </c>
      <c r="T5095" s="36" t="s">
        <v>100</v>
      </c>
      <c r="U5095" s="36" t="s">
        <v>3900</v>
      </c>
    </row>
    <row r="5096" spans="10:21" x14ac:dyDescent="0.25">
      <c r="J5096" s="37">
        <v>43564</v>
      </c>
      <c r="K5096" s="36">
        <f t="shared" si="395"/>
        <v>2019</v>
      </c>
      <c r="L5096" s="36" t="str">
        <f t="shared" si="396"/>
        <v>April</v>
      </c>
      <c r="M5096" s="36">
        <f t="shared" si="397"/>
        <v>15</v>
      </c>
      <c r="N5096" s="36">
        <f t="shared" si="398"/>
        <v>9</v>
      </c>
      <c r="O5096" s="36" t="str">
        <f t="shared" si="399"/>
        <v>201915</v>
      </c>
      <c r="P5096" s="51" t="str">
        <f>CONCATENATE(K5096,MONTH(ExpensesDBTable[[#This Row],[Date]]))</f>
        <v>20194</v>
      </c>
      <c r="Q5096" s="36" t="s">
        <v>182</v>
      </c>
      <c r="R5096" s="36" t="s">
        <v>14</v>
      </c>
      <c r="S5096" s="38">
        <v>15.4</v>
      </c>
      <c r="T5096" s="36" t="s">
        <v>100</v>
      </c>
      <c r="U5096" s="36" t="s">
        <v>2008</v>
      </c>
    </row>
    <row r="5097" spans="10:21" x14ac:dyDescent="0.25">
      <c r="J5097" s="37">
        <v>43564</v>
      </c>
      <c r="K5097" s="36">
        <f t="shared" si="395"/>
        <v>2019</v>
      </c>
      <c r="L5097" s="36" t="str">
        <f t="shared" si="396"/>
        <v>April</v>
      </c>
      <c r="M5097" s="36">
        <f t="shared" si="397"/>
        <v>15</v>
      </c>
      <c r="N5097" s="36">
        <f t="shared" si="398"/>
        <v>9</v>
      </c>
      <c r="O5097" s="36" t="str">
        <f t="shared" si="399"/>
        <v>201915</v>
      </c>
      <c r="P5097" s="51" t="str">
        <f>CONCATENATE(K5097,MONTH(ExpensesDBTable[[#This Row],[Date]]))</f>
        <v>20194</v>
      </c>
      <c r="Q5097" s="36" t="s">
        <v>526</v>
      </c>
      <c r="R5097" s="36" t="s">
        <v>14</v>
      </c>
      <c r="S5097" s="38">
        <v>4</v>
      </c>
      <c r="T5097" s="36" t="s">
        <v>100</v>
      </c>
      <c r="U5097" s="36" t="s">
        <v>287</v>
      </c>
    </row>
    <row r="5098" spans="10:21" x14ac:dyDescent="0.25">
      <c r="J5098" s="37">
        <v>43564</v>
      </c>
      <c r="K5098" s="36">
        <f t="shared" si="395"/>
        <v>2019</v>
      </c>
      <c r="L5098" s="36" t="str">
        <f t="shared" si="396"/>
        <v>April</v>
      </c>
      <c r="M5098" s="36">
        <f t="shared" si="397"/>
        <v>15</v>
      </c>
      <c r="N5098" s="36">
        <f t="shared" si="398"/>
        <v>9</v>
      </c>
      <c r="O5098" s="36" t="str">
        <f t="shared" si="399"/>
        <v>201915</v>
      </c>
      <c r="P5098" s="51" t="str">
        <f>CONCATENATE(K5098,MONTH(ExpensesDBTable[[#This Row],[Date]]))</f>
        <v>20194</v>
      </c>
      <c r="Q5098" s="36" t="s">
        <v>119</v>
      </c>
      <c r="R5098" s="36" t="s">
        <v>14</v>
      </c>
      <c r="S5098" s="38">
        <v>25.89</v>
      </c>
      <c r="T5098" s="36" t="s">
        <v>100</v>
      </c>
      <c r="U5098" s="36" t="s">
        <v>3901</v>
      </c>
    </row>
    <row r="5099" spans="10:21" x14ac:dyDescent="0.25">
      <c r="J5099" s="37">
        <v>43564</v>
      </c>
      <c r="K5099" s="36">
        <f t="shared" si="395"/>
        <v>2019</v>
      </c>
      <c r="L5099" s="36" t="str">
        <f t="shared" si="396"/>
        <v>April</v>
      </c>
      <c r="M5099" s="36">
        <f t="shared" si="397"/>
        <v>15</v>
      </c>
      <c r="N5099" s="36">
        <f t="shared" si="398"/>
        <v>9</v>
      </c>
      <c r="O5099" s="36" t="str">
        <f t="shared" si="399"/>
        <v>201915</v>
      </c>
      <c r="P5099" s="51" t="str">
        <f>CONCATENATE(K5099,MONTH(ExpensesDBTable[[#This Row],[Date]]))</f>
        <v>20194</v>
      </c>
      <c r="Q5099" s="36" t="s">
        <v>2470</v>
      </c>
      <c r="R5099" s="36" t="s">
        <v>17</v>
      </c>
      <c r="S5099" s="38">
        <v>13.49</v>
      </c>
      <c r="T5099" s="36" t="s">
        <v>106</v>
      </c>
      <c r="U5099" s="36" t="s">
        <v>3812</v>
      </c>
    </row>
    <row r="5100" spans="10:21" x14ac:dyDescent="0.25">
      <c r="J5100" s="37">
        <v>43564</v>
      </c>
      <c r="K5100" s="36">
        <f t="shared" si="395"/>
        <v>2019</v>
      </c>
      <c r="L5100" s="36" t="str">
        <f t="shared" si="396"/>
        <v>April</v>
      </c>
      <c r="M5100" s="36">
        <f t="shared" si="397"/>
        <v>15</v>
      </c>
      <c r="N5100" s="36">
        <f t="shared" si="398"/>
        <v>9</v>
      </c>
      <c r="O5100" s="36" t="str">
        <f t="shared" si="399"/>
        <v>201915</v>
      </c>
      <c r="P5100" s="51" t="str">
        <f>CONCATENATE(K5100,MONTH(ExpensesDBTable[[#This Row],[Date]]))</f>
        <v>20194</v>
      </c>
      <c r="Q5100" s="36" t="s">
        <v>1051</v>
      </c>
      <c r="R5100" s="36" t="s">
        <v>14</v>
      </c>
      <c r="S5100" s="38">
        <v>24.91</v>
      </c>
      <c r="T5100" s="36" t="s">
        <v>100</v>
      </c>
      <c r="U5100" s="36" t="s">
        <v>2895</v>
      </c>
    </row>
    <row r="5101" spans="10:21" x14ac:dyDescent="0.25">
      <c r="J5101" s="37">
        <v>43564</v>
      </c>
      <c r="K5101" s="36">
        <f t="shared" si="395"/>
        <v>2019</v>
      </c>
      <c r="L5101" s="36" t="str">
        <f t="shared" si="396"/>
        <v>April</v>
      </c>
      <c r="M5101" s="36">
        <f t="shared" si="397"/>
        <v>15</v>
      </c>
      <c r="N5101" s="36">
        <f t="shared" si="398"/>
        <v>9</v>
      </c>
      <c r="O5101" s="36" t="str">
        <f t="shared" si="399"/>
        <v>201915</v>
      </c>
      <c r="P5101" s="51" t="str">
        <f>CONCATENATE(K5101,MONTH(ExpensesDBTable[[#This Row],[Date]]))</f>
        <v>20194</v>
      </c>
      <c r="Q5101" s="36" t="s">
        <v>108</v>
      </c>
      <c r="R5101" s="36" t="s">
        <v>14</v>
      </c>
      <c r="S5101" s="38">
        <v>60.65</v>
      </c>
      <c r="T5101" s="36" t="s">
        <v>100</v>
      </c>
      <c r="U5101" s="36" t="s">
        <v>3902</v>
      </c>
    </row>
    <row r="5102" spans="10:21" x14ac:dyDescent="0.25">
      <c r="J5102" s="37">
        <v>43566</v>
      </c>
      <c r="K5102" s="36">
        <f t="shared" si="395"/>
        <v>2019</v>
      </c>
      <c r="L5102" s="36" t="str">
        <f t="shared" si="396"/>
        <v>April</v>
      </c>
      <c r="M5102" s="36">
        <f t="shared" si="397"/>
        <v>15</v>
      </c>
      <c r="N5102" s="36">
        <f t="shared" si="398"/>
        <v>11</v>
      </c>
      <c r="O5102" s="36" t="str">
        <f t="shared" si="399"/>
        <v>201915</v>
      </c>
      <c r="P5102" s="51" t="str">
        <f>CONCATENATE(K5102,MONTH(ExpensesDBTable[[#This Row],[Date]]))</f>
        <v>20194</v>
      </c>
      <c r="Q5102" s="36" t="s">
        <v>853</v>
      </c>
      <c r="R5102" s="36" t="s">
        <v>22</v>
      </c>
      <c r="S5102" s="38">
        <v>816.5</v>
      </c>
      <c r="T5102" s="36" t="s">
        <v>106</v>
      </c>
      <c r="U5102" s="36" t="s">
        <v>3903</v>
      </c>
    </row>
    <row r="5103" spans="10:21" x14ac:dyDescent="0.25">
      <c r="J5103" s="37">
        <v>43566</v>
      </c>
      <c r="K5103" s="36">
        <f t="shared" si="395"/>
        <v>2019</v>
      </c>
      <c r="L5103" s="36" t="str">
        <f t="shared" si="396"/>
        <v>April</v>
      </c>
      <c r="M5103" s="36">
        <f t="shared" si="397"/>
        <v>15</v>
      </c>
      <c r="N5103" s="36">
        <f t="shared" si="398"/>
        <v>11</v>
      </c>
      <c r="O5103" s="36" t="str">
        <f t="shared" si="399"/>
        <v>201915</v>
      </c>
      <c r="P5103" s="51" t="str">
        <f>CONCATENATE(K5103,MONTH(ExpensesDBTable[[#This Row],[Date]]))</f>
        <v>20194</v>
      </c>
      <c r="Q5103" s="36" t="s">
        <v>3509</v>
      </c>
      <c r="R5103" s="36" t="s">
        <v>22</v>
      </c>
      <c r="S5103" s="38">
        <v>8.6</v>
      </c>
      <c r="T5103" s="36" t="s">
        <v>106</v>
      </c>
      <c r="U5103" s="36" t="s">
        <v>3904</v>
      </c>
    </row>
    <row r="5104" spans="10:21" x14ac:dyDescent="0.25">
      <c r="J5104" s="37">
        <v>43566</v>
      </c>
      <c r="K5104" s="36">
        <f t="shared" si="395"/>
        <v>2019</v>
      </c>
      <c r="L5104" s="36" t="str">
        <f t="shared" si="396"/>
        <v>April</v>
      </c>
      <c r="M5104" s="36">
        <f t="shared" si="397"/>
        <v>15</v>
      </c>
      <c r="N5104" s="36">
        <f t="shared" si="398"/>
        <v>11</v>
      </c>
      <c r="O5104" s="36" t="str">
        <f t="shared" si="399"/>
        <v>201915</v>
      </c>
      <c r="P5104" s="51" t="str">
        <f>CONCATENATE(K5104,MONTH(ExpensesDBTable[[#This Row],[Date]]))</f>
        <v>20194</v>
      </c>
      <c r="Q5104" s="36" t="s">
        <v>182</v>
      </c>
      <c r="R5104" s="36" t="s">
        <v>19</v>
      </c>
      <c r="S5104" s="38">
        <v>89.5</v>
      </c>
      <c r="T5104" s="50" t="s">
        <v>106</v>
      </c>
      <c r="U5104" s="36" t="s">
        <v>3905</v>
      </c>
    </row>
    <row r="5105" spans="10:21" x14ac:dyDescent="0.25">
      <c r="J5105" s="37">
        <v>43566</v>
      </c>
      <c r="K5105" s="36">
        <f t="shared" si="395"/>
        <v>2019</v>
      </c>
      <c r="L5105" s="36" t="str">
        <f t="shared" si="396"/>
        <v>April</v>
      </c>
      <c r="M5105" s="36">
        <f t="shared" si="397"/>
        <v>15</v>
      </c>
      <c r="N5105" s="36">
        <f t="shared" si="398"/>
        <v>11</v>
      </c>
      <c r="O5105" s="36" t="str">
        <f t="shared" si="399"/>
        <v>201915</v>
      </c>
      <c r="P5105" s="51" t="str">
        <f>CONCATENATE(K5105,MONTH(ExpensesDBTable[[#This Row],[Date]]))</f>
        <v>20194</v>
      </c>
      <c r="Q5105" s="36" t="s">
        <v>182</v>
      </c>
      <c r="R5105" s="36" t="s">
        <v>14</v>
      </c>
      <c r="S5105" s="38">
        <v>9.6999999999999993</v>
      </c>
      <c r="T5105" s="36" t="s">
        <v>100</v>
      </c>
      <c r="U5105" s="36" t="s">
        <v>3906</v>
      </c>
    </row>
    <row r="5106" spans="10:21" x14ac:dyDescent="0.25">
      <c r="J5106" s="37">
        <v>43566</v>
      </c>
      <c r="K5106" s="36">
        <f t="shared" si="395"/>
        <v>2019</v>
      </c>
      <c r="L5106" s="36" t="str">
        <f t="shared" si="396"/>
        <v>April</v>
      </c>
      <c r="M5106" s="36">
        <f t="shared" si="397"/>
        <v>15</v>
      </c>
      <c r="N5106" s="36">
        <f t="shared" si="398"/>
        <v>11</v>
      </c>
      <c r="O5106" s="36" t="str">
        <f t="shared" si="399"/>
        <v>201915</v>
      </c>
      <c r="P5106" s="51" t="str">
        <f>CONCATENATE(K5106,MONTH(ExpensesDBTable[[#This Row],[Date]]))</f>
        <v>20194</v>
      </c>
      <c r="Q5106" s="36" t="s">
        <v>2470</v>
      </c>
      <c r="R5106" s="36" t="s">
        <v>17</v>
      </c>
      <c r="S5106" s="38">
        <v>5.5</v>
      </c>
      <c r="T5106" s="36" t="s">
        <v>106</v>
      </c>
      <c r="U5106" s="36" t="s">
        <v>3907</v>
      </c>
    </row>
    <row r="5107" spans="10:21" x14ac:dyDescent="0.25">
      <c r="J5107" s="37">
        <v>43566</v>
      </c>
      <c r="K5107" s="36">
        <f t="shared" si="395"/>
        <v>2019</v>
      </c>
      <c r="L5107" s="36" t="str">
        <f t="shared" si="396"/>
        <v>April</v>
      </c>
      <c r="M5107" s="36">
        <f t="shared" si="397"/>
        <v>15</v>
      </c>
      <c r="N5107" s="36">
        <f t="shared" si="398"/>
        <v>11</v>
      </c>
      <c r="O5107" s="36" t="str">
        <f t="shared" si="399"/>
        <v>201915</v>
      </c>
      <c r="P5107" s="51" t="str">
        <f>CONCATENATE(K5107,MONTH(ExpensesDBTable[[#This Row],[Date]]))</f>
        <v>20194</v>
      </c>
      <c r="Q5107" s="36" t="s">
        <v>128</v>
      </c>
      <c r="R5107" s="36" t="s">
        <v>22</v>
      </c>
      <c r="S5107" s="38">
        <v>20</v>
      </c>
      <c r="T5107" s="36" t="s">
        <v>106</v>
      </c>
      <c r="U5107" s="36" t="s">
        <v>3787</v>
      </c>
    </row>
    <row r="5108" spans="10:21" x14ac:dyDescent="0.25">
      <c r="J5108" s="37">
        <v>43568</v>
      </c>
      <c r="K5108" s="36">
        <f t="shared" si="395"/>
        <v>2019</v>
      </c>
      <c r="L5108" s="36" t="str">
        <f t="shared" si="396"/>
        <v>April</v>
      </c>
      <c r="M5108" s="36">
        <f t="shared" si="397"/>
        <v>15</v>
      </c>
      <c r="N5108" s="36">
        <f t="shared" si="398"/>
        <v>13</v>
      </c>
      <c r="O5108" s="36" t="str">
        <f t="shared" si="399"/>
        <v>201915</v>
      </c>
      <c r="P5108" s="51" t="str">
        <f>CONCATENATE(K5108,MONTH(ExpensesDBTable[[#This Row],[Date]]))</f>
        <v>20194</v>
      </c>
      <c r="Q5108" s="36" t="s">
        <v>182</v>
      </c>
      <c r="R5108" s="36" t="s">
        <v>14</v>
      </c>
      <c r="S5108" s="38">
        <v>5.5</v>
      </c>
      <c r="T5108" s="36" t="s">
        <v>100</v>
      </c>
      <c r="U5108" s="36" t="s">
        <v>1392</v>
      </c>
    </row>
    <row r="5109" spans="10:21" x14ac:dyDescent="0.25">
      <c r="J5109" s="37">
        <v>43568</v>
      </c>
      <c r="K5109" s="36">
        <f t="shared" si="395"/>
        <v>2019</v>
      </c>
      <c r="L5109" s="36" t="str">
        <f t="shared" si="396"/>
        <v>April</v>
      </c>
      <c r="M5109" s="36">
        <f t="shared" si="397"/>
        <v>15</v>
      </c>
      <c r="N5109" s="36">
        <f t="shared" si="398"/>
        <v>13</v>
      </c>
      <c r="O5109" s="36" t="str">
        <f t="shared" si="399"/>
        <v>201915</v>
      </c>
      <c r="P5109" s="51" t="str">
        <f>CONCATENATE(K5109,MONTH(ExpensesDBTable[[#This Row],[Date]]))</f>
        <v>20194</v>
      </c>
      <c r="Q5109" s="36" t="s">
        <v>1292</v>
      </c>
      <c r="R5109" s="36" t="s">
        <v>25</v>
      </c>
      <c r="S5109" s="38">
        <v>108.14</v>
      </c>
      <c r="T5109" s="36" t="s">
        <v>106</v>
      </c>
      <c r="U5109" s="36" t="s">
        <v>3908</v>
      </c>
    </row>
    <row r="5110" spans="10:21" x14ac:dyDescent="0.25">
      <c r="J5110" s="37">
        <v>43568</v>
      </c>
      <c r="K5110" s="36">
        <f t="shared" si="395"/>
        <v>2019</v>
      </c>
      <c r="L5110" s="36" t="str">
        <f t="shared" si="396"/>
        <v>April</v>
      </c>
      <c r="M5110" s="36">
        <f t="shared" si="397"/>
        <v>15</v>
      </c>
      <c r="N5110" s="36">
        <f t="shared" si="398"/>
        <v>13</v>
      </c>
      <c r="O5110" s="36" t="str">
        <f t="shared" si="399"/>
        <v>201915</v>
      </c>
      <c r="P5110" s="51" t="str">
        <f>CONCATENATE(K5110,MONTH(ExpensesDBTable[[#This Row],[Date]]))</f>
        <v>20194</v>
      </c>
      <c r="Q5110" s="36" t="s">
        <v>182</v>
      </c>
      <c r="R5110" s="36" t="s">
        <v>14</v>
      </c>
      <c r="S5110" s="38">
        <v>33.5</v>
      </c>
      <c r="T5110" s="36" t="s">
        <v>106</v>
      </c>
      <c r="U5110" s="36" t="s">
        <v>3909</v>
      </c>
    </row>
    <row r="5111" spans="10:21" x14ac:dyDescent="0.25">
      <c r="J5111" s="37">
        <v>43568</v>
      </c>
      <c r="K5111" s="36">
        <f t="shared" si="395"/>
        <v>2019</v>
      </c>
      <c r="L5111" s="36" t="str">
        <f t="shared" si="396"/>
        <v>April</v>
      </c>
      <c r="M5111" s="36">
        <f t="shared" si="397"/>
        <v>15</v>
      </c>
      <c r="N5111" s="36">
        <f t="shared" si="398"/>
        <v>13</v>
      </c>
      <c r="O5111" s="36" t="str">
        <f t="shared" si="399"/>
        <v>201915</v>
      </c>
      <c r="P5111" s="51" t="str">
        <f>CONCATENATE(K5111,MONTH(ExpensesDBTable[[#This Row],[Date]]))</f>
        <v>20194</v>
      </c>
      <c r="Q5111" s="36" t="s">
        <v>182</v>
      </c>
      <c r="R5111" s="36" t="s">
        <v>14</v>
      </c>
      <c r="S5111" s="38">
        <v>7.23</v>
      </c>
      <c r="T5111" s="36" t="s">
        <v>100</v>
      </c>
      <c r="U5111" s="36" t="s">
        <v>1085</v>
      </c>
    </row>
    <row r="5112" spans="10:21" x14ac:dyDescent="0.25">
      <c r="J5112" s="37">
        <v>43568</v>
      </c>
      <c r="K5112" s="36">
        <f t="shared" si="395"/>
        <v>2019</v>
      </c>
      <c r="L5112" s="36" t="str">
        <f t="shared" si="396"/>
        <v>April</v>
      </c>
      <c r="M5112" s="36">
        <f t="shared" si="397"/>
        <v>15</v>
      </c>
      <c r="N5112" s="36">
        <f t="shared" si="398"/>
        <v>13</v>
      </c>
      <c r="O5112" s="36" t="str">
        <f t="shared" si="399"/>
        <v>201915</v>
      </c>
      <c r="P5112" s="51" t="str">
        <f>CONCATENATE(K5112,MONTH(ExpensesDBTable[[#This Row],[Date]]))</f>
        <v>20194</v>
      </c>
      <c r="Q5112" s="36" t="s">
        <v>108</v>
      </c>
      <c r="R5112" s="36" t="s">
        <v>14</v>
      </c>
      <c r="S5112" s="38">
        <v>20.63</v>
      </c>
      <c r="T5112" s="36" t="s">
        <v>100</v>
      </c>
      <c r="U5112" s="36" t="s">
        <v>3910</v>
      </c>
    </row>
    <row r="5113" spans="10:21" x14ac:dyDescent="0.25">
      <c r="J5113" s="37">
        <v>43568</v>
      </c>
      <c r="K5113" s="36">
        <f t="shared" si="395"/>
        <v>2019</v>
      </c>
      <c r="L5113" s="36" t="str">
        <f t="shared" si="396"/>
        <v>April</v>
      </c>
      <c r="M5113" s="36">
        <f t="shared" si="397"/>
        <v>15</v>
      </c>
      <c r="N5113" s="36">
        <f t="shared" si="398"/>
        <v>13</v>
      </c>
      <c r="O5113" s="36" t="str">
        <f t="shared" si="399"/>
        <v>201915</v>
      </c>
      <c r="P5113" s="51" t="str">
        <f>CONCATENATE(K5113,MONTH(ExpensesDBTable[[#This Row],[Date]]))</f>
        <v>20194</v>
      </c>
      <c r="Q5113" s="36" t="s">
        <v>620</v>
      </c>
      <c r="R5113" s="36" t="s">
        <v>13</v>
      </c>
      <c r="S5113" s="38">
        <v>17</v>
      </c>
      <c r="T5113" s="36" t="s">
        <v>106</v>
      </c>
      <c r="U5113" s="36" t="s">
        <v>3812</v>
      </c>
    </row>
    <row r="5114" spans="10:21" x14ac:dyDescent="0.25">
      <c r="J5114" s="37">
        <v>43568</v>
      </c>
      <c r="K5114" s="36">
        <f t="shared" si="395"/>
        <v>2019</v>
      </c>
      <c r="L5114" s="36" t="str">
        <f t="shared" si="396"/>
        <v>April</v>
      </c>
      <c r="M5114" s="36">
        <f t="shared" si="397"/>
        <v>15</v>
      </c>
      <c r="N5114" s="36">
        <f t="shared" si="398"/>
        <v>13</v>
      </c>
      <c r="O5114" s="36" t="str">
        <f t="shared" si="399"/>
        <v>201915</v>
      </c>
      <c r="P5114" s="51" t="str">
        <f>CONCATENATE(K5114,MONTH(ExpensesDBTable[[#This Row],[Date]]))</f>
        <v>20194</v>
      </c>
      <c r="Q5114" s="36" t="s">
        <v>119</v>
      </c>
      <c r="R5114" s="36" t="s">
        <v>14</v>
      </c>
      <c r="S5114" s="38">
        <v>8.4499999999999993</v>
      </c>
      <c r="T5114" s="36" t="s">
        <v>100</v>
      </c>
      <c r="U5114" s="36" t="s">
        <v>3911</v>
      </c>
    </row>
    <row r="5115" spans="10:21" x14ac:dyDescent="0.25">
      <c r="J5115" s="37">
        <v>43568</v>
      </c>
      <c r="K5115" s="36">
        <f t="shared" si="395"/>
        <v>2019</v>
      </c>
      <c r="L5115" s="36" t="str">
        <f t="shared" si="396"/>
        <v>April</v>
      </c>
      <c r="M5115" s="36">
        <f t="shared" si="397"/>
        <v>15</v>
      </c>
      <c r="N5115" s="36">
        <f t="shared" si="398"/>
        <v>13</v>
      </c>
      <c r="O5115" s="36" t="str">
        <f t="shared" si="399"/>
        <v>201915</v>
      </c>
      <c r="P5115" s="51" t="str">
        <f>CONCATENATE(K5115,MONTH(ExpensesDBTable[[#This Row],[Date]]))</f>
        <v>20194</v>
      </c>
      <c r="Q5115" s="36" t="s">
        <v>1238</v>
      </c>
      <c r="R5115" s="36" t="s">
        <v>22</v>
      </c>
      <c r="S5115" s="38">
        <v>48.01</v>
      </c>
      <c r="T5115" s="36" t="s">
        <v>106</v>
      </c>
      <c r="U5115" s="36" t="s">
        <v>1238</v>
      </c>
    </row>
    <row r="5116" spans="10:21" x14ac:dyDescent="0.25">
      <c r="J5116" s="37">
        <v>43568</v>
      </c>
      <c r="K5116" s="36">
        <f t="shared" si="395"/>
        <v>2019</v>
      </c>
      <c r="L5116" s="36" t="str">
        <f t="shared" si="396"/>
        <v>April</v>
      </c>
      <c r="M5116" s="36">
        <f t="shared" si="397"/>
        <v>15</v>
      </c>
      <c r="N5116" s="36">
        <f t="shared" si="398"/>
        <v>13</v>
      </c>
      <c r="O5116" s="36" t="str">
        <f t="shared" si="399"/>
        <v>201915</v>
      </c>
      <c r="P5116" s="51" t="str">
        <f>CONCATENATE(K5116,MONTH(ExpensesDBTable[[#This Row],[Date]]))</f>
        <v>20194</v>
      </c>
      <c r="Q5116" s="36" t="s">
        <v>182</v>
      </c>
      <c r="R5116" s="36" t="s">
        <v>14</v>
      </c>
      <c r="S5116" s="38">
        <v>38</v>
      </c>
      <c r="T5116" s="36" t="s">
        <v>100</v>
      </c>
      <c r="U5116" s="36" t="s">
        <v>3737</v>
      </c>
    </row>
    <row r="5117" spans="10:21" x14ac:dyDescent="0.25">
      <c r="J5117" s="37">
        <v>43568</v>
      </c>
      <c r="K5117" s="36">
        <f t="shared" si="395"/>
        <v>2019</v>
      </c>
      <c r="L5117" s="36" t="str">
        <f t="shared" si="396"/>
        <v>April</v>
      </c>
      <c r="M5117" s="36">
        <f t="shared" si="397"/>
        <v>15</v>
      </c>
      <c r="N5117" s="36">
        <f t="shared" si="398"/>
        <v>13</v>
      </c>
      <c r="O5117" s="36" t="str">
        <f t="shared" si="399"/>
        <v>201915</v>
      </c>
      <c r="P5117" s="51" t="str">
        <f>CONCATENATE(K5117,MONTH(ExpensesDBTable[[#This Row],[Date]]))</f>
        <v>20194</v>
      </c>
      <c r="Q5117" s="36" t="s">
        <v>122</v>
      </c>
      <c r="R5117" s="36" t="s">
        <v>11</v>
      </c>
      <c r="S5117" s="38">
        <v>13</v>
      </c>
      <c r="T5117" s="36" t="s">
        <v>106</v>
      </c>
      <c r="U5117" s="36" t="s">
        <v>548</v>
      </c>
    </row>
    <row r="5118" spans="10:21" x14ac:dyDescent="0.25">
      <c r="J5118" s="37">
        <v>43569</v>
      </c>
      <c r="K5118" s="36">
        <f t="shared" si="395"/>
        <v>2019</v>
      </c>
      <c r="L5118" s="36" t="str">
        <f t="shared" si="396"/>
        <v>April</v>
      </c>
      <c r="M5118" s="36">
        <f t="shared" si="397"/>
        <v>15</v>
      </c>
      <c r="N5118" s="36">
        <f t="shared" si="398"/>
        <v>14</v>
      </c>
      <c r="O5118" s="36" t="str">
        <f t="shared" si="399"/>
        <v>201915</v>
      </c>
      <c r="P5118" s="51" t="str">
        <f>CONCATENATE(K5118,MONTH(ExpensesDBTable[[#This Row],[Date]]))</f>
        <v>20194</v>
      </c>
      <c r="Q5118" s="36" t="s">
        <v>3477</v>
      </c>
      <c r="R5118" s="36" t="s">
        <v>23</v>
      </c>
      <c r="S5118" s="38">
        <v>35</v>
      </c>
      <c r="T5118" s="36" t="s">
        <v>106</v>
      </c>
      <c r="U5118" s="36" t="s">
        <v>3912</v>
      </c>
    </row>
    <row r="5119" spans="10:21" x14ac:dyDescent="0.25">
      <c r="J5119" s="37">
        <v>43569</v>
      </c>
      <c r="K5119" s="36">
        <f t="shared" si="395"/>
        <v>2019</v>
      </c>
      <c r="L5119" s="36" t="str">
        <f t="shared" si="396"/>
        <v>April</v>
      </c>
      <c r="M5119" s="36">
        <f t="shared" si="397"/>
        <v>15</v>
      </c>
      <c r="N5119" s="36">
        <f t="shared" si="398"/>
        <v>14</v>
      </c>
      <c r="O5119" s="36" t="str">
        <f t="shared" si="399"/>
        <v>201915</v>
      </c>
      <c r="P5119" s="51" t="str">
        <f>CONCATENATE(K5119,MONTH(ExpensesDBTable[[#This Row],[Date]]))</f>
        <v>20194</v>
      </c>
      <c r="Q5119" s="36" t="s">
        <v>182</v>
      </c>
      <c r="R5119" s="36" t="s">
        <v>14</v>
      </c>
      <c r="S5119" s="38">
        <v>16</v>
      </c>
      <c r="T5119" s="36" t="s">
        <v>100</v>
      </c>
      <c r="U5119" s="36" t="s">
        <v>3913</v>
      </c>
    </row>
    <row r="5120" spans="10:21" x14ac:dyDescent="0.25">
      <c r="J5120" s="37">
        <v>43569</v>
      </c>
      <c r="K5120" s="36">
        <f t="shared" si="395"/>
        <v>2019</v>
      </c>
      <c r="L5120" s="36" t="str">
        <f t="shared" si="396"/>
        <v>April</v>
      </c>
      <c r="M5120" s="36">
        <f t="shared" si="397"/>
        <v>15</v>
      </c>
      <c r="N5120" s="36">
        <f t="shared" si="398"/>
        <v>14</v>
      </c>
      <c r="O5120" s="36" t="str">
        <f t="shared" si="399"/>
        <v>201915</v>
      </c>
      <c r="P5120" s="51" t="str">
        <f>CONCATENATE(K5120,MONTH(ExpensesDBTable[[#This Row],[Date]]))</f>
        <v>20194</v>
      </c>
      <c r="Q5120" s="36" t="s">
        <v>1051</v>
      </c>
      <c r="R5120" s="36" t="s">
        <v>14</v>
      </c>
      <c r="S5120" s="38">
        <v>16.920000000000002</v>
      </c>
      <c r="T5120" s="36" t="s">
        <v>100</v>
      </c>
      <c r="U5120" s="36" t="s">
        <v>3914</v>
      </c>
    </row>
    <row r="5121" spans="10:21" x14ac:dyDescent="0.25">
      <c r="J5121" s="37">
        <v>43569</v>
      </c>
      <c r="K5121" s="36">
        <f t="shared" si="395"/>
        <v>2019</v>
      </c>
      <c r="L5121" s="36" t="str">
        <f t="shared" si="396"/>
        <v>April</v>
      </c>
      <c r="M5121" s="36">
        <f t="shared" si="397"/>
        <v>15</v>
      </c>
      <c r="N5121" s="36">
        <f t="shared" si="398"/>
        <v>14</v>
      </c>
      <c r="O5121" s="36" t="str">
        <f t="shared" si="399"/>
        <v>201915</v>
      </c>
      <c r="P5121" s="51" t="str">
        <f>CONCATENATE(K5121,MONTH(ExpensesDBTable[[#This Row],[Date]]))</f>
        <v>20194</v>
      </c>
      <c r="Q5121" s="36" t="s">
        <v>3480</v>
      </c>
      <c r="R5121" s="36" t="s">
        <v>27</v>
      </c>
      <c r="S5121" s="38">
        <v>176.29</v>
      </c>
      <c r="T5121" s="36" t="s">
        <v>106</v>
      </c>
      <c r="U5121" s="36" t="s">
        <v>3853</v>
      </c>
    </row>
    <row r="5122" spans="10:21" x14ac:dyDescent="0.25">
      <c r="J5122" s="37">
        <v>43569</v>
      </c>
      <c r="K5122" s="36">
        <f t="shared" si="395"/>
        <v>2019</v>
      </c>
      <c r="L5122" s="36" t="str">
        <f t="shared" si="396"/>
        <v>April</v>
      </c>
      <c r="M5122" s="36">
        <f t="shared" si="397"/>
        <v>15</v>
      </c>
      <c r="N5122" s="36">
        <f t="shared" si="398"/>
        <v>14</v>
      </c>
      <c r="O5122" s="36" t="str">
        <f t="shared" si="399"/>
        <v>201915</v>
      </c>
      <c r="P5122" s="51" t="str">
        <f>CONCATENATE(K5122,MONTH(ExpensesDBTable[[#This Row],[Date]]))</f>
        <v>20194</v>
      </c>
      <c r="Q5122" s="36" t="s">
        <v>182</v>
      </c>
      <c r="R5122" s="36" t="s">
        <v>14</v>
      </c>
      <c r="S5122" s="38">
        <v>22.75</v>
      </c>
      <c r="T5122" s="36" t="s">
        <v>100</v>
      </c>
      <c r="U5122" s="36" t="s">
        <v>3915</v>
      </c>
    </row>
    <row r="5123" spans="10:21" x14ac:dyDescent="0.25">
      <c r="J5123" s="37">
        <v>43570</v>
      </c>
      <c r="K5123" s="36">
        <f t="shared" si="395"/>
        <v>2019</v>
      </c>
      <c r="L5123" s="36" t="str">
        <f t="shared" si="396"/>
        <v>April</v>
      </c>
      <c r="M5123" s="36">
        <f t="shared" si="397"/>
        <v>16</v>
      </c>
      <c r="N5123" s="36">
        <f t="shared" si="398"/>
        <v>15</v>
      </c>
      <c r="O5123" s="36" t="str">
        <f t="shared" si="399"/>
        <v>201916</v>
      </c>
      <c r="P5123" s="51" t="str">
        <f>CONCATENATE(K5123,MONTH(ExpensesDBTable[[#This Row],[Date]]))</f>
        <v>20194</v>
      </c>
      <c r="Q5123" s="36" t="s">
        <v>1059</v>
      </c>
      <c r="R5123" s="36" t="s">
        <v>17</v>
      </c>
      <c r="S5123" s="38">
        <v>313.95</v>
      </c>
      <c r="T5123" s="36" t="s">
        <v>106</v>
      </c>
      <c r="U5123" s="36" t="s">
        <v>3916</v>
      </c>
    </row>
    <row r="5124" spans="10:21" x14ac:dyDescent="0.25">
      <c r="J5124" s="37">
        <v>43570</v>
      </c>
      <c r="K5124" s="36">
        <f t="shared" si="395"/>
        <v>2019</v>
      </c>
      <c r="L5124" s="36" t="str">
        <f t="shared" si="396"/>
        <v>April</v>
      </c>
      <c r="M5124" s="36">
        <f t="shared" si="397"/>
        <v>16</v>
      </c>
      <c r="N5124" s="36">
        <f t="shared" si="398"/>
        <v>15</v>
      </c>
      <c r="O5124" s="36" t="str">
        <f t="shared" si="399"/>
        <v>201916</v>
      </c>
      <c r="P5124" s="51" t="str">
        <f>CONCATENATE(K5124,MONTH(ExpensesDBTable[[#This Row],[Date]]))</f>
        <v>20194</v>
      </c>
      <c r="Q5124" s="36" t="s">
        <v>182</v>
      </c>
      <c r="R5124" s="36" t="s">
        <v>22</v>
      </c>
      <c r="S5124" s="38">
        <v>1555</v>
      </c>
      <c r="T5124" s="36" t="s">
        <v>106</v>
      </c>
      <c r="U5124" s="36" t="s">
        <v>3917</v>
      </c>
    </row>
    <row r="5125" spans="10:21" x14ac:dyDescent="0.25">
      <c r="J5125" s="37">
        <v>43570</v>
      </c>
      <c r="K5125" s="36">
        <f t="shared" si="395"/>
        <v>2019</v>
      </c>
      <c r="L5125" s="36" t="str">
        <f t="shared" si="396"/>
        <v>April</v>
      </c>
      <c r="M5125" s="36">
        <f t="shared" si="397"/>
        <v>16</v>
      </c>
      <c r="N5125" s="36">
        <f t="shared" si="398"/>
        <v>15</v>
      </c>
      <c r="O5125" s="36" t="str">
        <f t="shared" si="399"/>
        <v>201916</v>
      </c>
      <c r="P5125" s="51" t="str">
        <f>CONCATENATE(K5125,MONTH(ExpensesDBTable[[#This Row],[Date]]))</f>
        <v>20194</v>
      </c>
      <c r="Q5125" s="36" t="s">
        <v>108</v>
      </c>
      <c r="R5125" s="36" t="s">
        <v>14</v>
      </c>
      <c r="S5125" s="38">
        <v>21.73</v>
      </c>
      <c r="T5125" s="36" t="s">
        <v>100</v>
      </c>
      <c r="U5125" s="36" t="s">
        <v>3918</v>
      </c>
    </row>
    <row r="5126" spans="10:21" x14ac:dyDescent="0.25">
      <c r="J5126" s="37">
        <v>43572</v>
      </c>
      <c r="K5126" s="36">
        <f t="shared" si="395"/>
        <v>2019</v>
      </c>
      <c r="L5126" s="36" t="str">
        <f t="shared" si="396"/>
        <v>April</v>
      </c>
      <c r="M5126" s="36">
        <f t="shared" si="397"/>
        <v>16</v>
      </c>
      <c r="N5126" s="36">
        <f t="shared" si="398"/>
        <v>17</v>
      </c>
      <c r="O5126" s="36" t="str">
        <f t="shared" si="399"/>
        <v>201916</v>
      </c>
      <c r="P5126" s="51" t="str">
        <f>CONCATENATE(K5126,MONTH(ExpensesDBTable[[#This Row],[Date]]))</f>
        <v>20194</v>
      </c>
      <c r="Q5126" s="36" t="s">
        <v>182</v>
      </c>
      <c r="R5126" s="36" t="s">
        <v>19</v>
      </c>
      <c r="S5126" s="38">
        <v>87.55</v>
      </c>
      <c r="T5126" s="36" t="s">
        <v>106</v>
      </c>
      <c r="U5126" s="36" t="s">
        <v>3919</v>
      </c>
    </row>
    <row r="5127" spans="10:21" x14ac:dyDescent="0.25">
      <c r="J5127" s="37">
        <v>43572</v>
      </c>
      <c r="K5127" s="36">
        <f t="shared" si="395"/>
        <v>2019</v>
      </c>
      <c r="L5127" s="36" t="str">
        <f t="shared" si="396"/>
        <v>April</v>
      </c>
      <c r="M5127" s="36">
        <f t="shared" si="397"/>
        <v>16</v>
      </c>
      <c r="N5127" s="36">
        <f t="shared" si="398"/>
        <v>17</v>
      </c>
      <c r="O5127" s="36" t="str">
        <f t="shared" si="399"/>
        <v>201916</v>
      </c>
      <c r="P5127" s="51" t="str">
        <f>CONCATENATE(K5127,MONTH(ExpensesDBTable[[#This Row],[Date]]))</f>
        <v>20194</v>
      </c>
      <c r="Q5127" s="36" t="s">
        <v>108</v>
      </c>
      <c r="R5127" s="36" t="s">
        <v>14</v>
      </c>
      <c r="S5127" s="38">
        <v>0.72</v>
      </c>
      <c r="T5127" s="36" t="s">
        <v>100</v>
      </c>
      <c r="U5127" s="36" t="s">
        <v>3920</v>
      </c>
    </row>
    <row r="5128" spans="10:21" x14ac:dyDescent="0.25">
      <c r="J5128" s="37">
        <v>43572</v>
      </c>
      <c r="K5128" s="36">
        <f t="shared" si="395"/>
        <v>2019</v>
      </c>
      <c r="L5128" s="36" t="str">
        <f t="shared" si="396"/>
        <v>April</v>
      </c>
      <c r="M5128" s="36">
        <f t="shared" si="397"/>
        <v>16</v>
      </c>
      <c r="N5128" s="36">
        <f t="shared" si="398"/>
        <v>17</v>
      </c>
      <c r="O5128" s="36" t="str">
        <f t="shared" si="399"/>
        <v>201916</v>
      </c>
      <c r="P5128" s="51" t="str">
        <f>CONCATENATE(K5128,MONTH(ExpensesDBTable[[#This Row],[Date]]))</f>
        <v>20194</v>
      </c>
      <c r="Q5128" s="36" t="s">
        <v>182</v>
      </c>
      <c r="R5128" s="36" t="s">
        <v>14</v>
      </c>
      <c r="S5128" s="38">
        <v>1.99</v>
      </c>
      <c r="T5128" s="36" t="s">
        <v>100</v>
      </c>
      <c r="U5128" s="36" t="s">
        <v>2627</v>
      </c>
    </row>
    <row r="5129" spans="10:21" x14ac:dyDescent="0.25">
      <c r="J5129" s="37">
        <v>43572</v>
      </c>
      <c r="K5129" s="36">
        <f t="shared" si="395"/>
        <v>2019</v>
      </c>
      <c r="L5129" s="36" t="str">
        <f t="shared" si="396"/>
        <v>April</v>
      </c>
      <c r="M5129" s="36">
        <f t="shared" si="397"/>
        <v>16</v>
      </c>
      <c r="N5129" s="36">
        <f t="shared" si="398"/>
        <v>17</v>
      </c>
      <c r="O5129" s="36" t="str">
        <f t="shared" si="399"/>
        <v>201916</v>
      </c>
      <c r="P5129" s="51" t="str">
        <f>CONCATENATE(K5129,MONTH(ExpensesDBTable[[#This Row],[Date]]))</f>
        <v>20194</v>
      </c>
      <c r="Q5129" s="36" t="s">
        <v>119</v>
      </c>
      <c r="R5129" s="36" t="s">
        <v>14</v>
      </c>
      <c r="S5129" s="38">
        <v>5.71</v>
      </c>
      <c r="T5129" s="36" t="s">
        <v>100</v>
      </c>
      <c r="U5129" s="36" t="s">
        <v>3921</v>
      </c>
    </row>
    <row r="5130" spans="10:21" x14ac:dyDescent="0.25">
      <c r="J5130" s="37">
        <v>43572</v>
      </c>
      <c r="K5130" s="36">
        <f t="shared" si="395"/>
        <v>2019</v>
      </c>
      <c r="L5130" s="36" t="str">
        <f t="shared" si="396"/>
        <v>April</v>
      </c>
      <c r="M5130" s="36">
        <f t="shared" si="397"/>
        <v>16</v>
      </c>
      <c r="N5130" s="36">
        <f t="shared" si="398"/>
        <v>17</v>
      </c>
      <c r="O5130" s="36" t="str">
        <f t="shared" si="399"/>
        <v>201916</v>
      </c>
      <c r="P5130" s="51" t="str">
        <f>CONCATENATE(K5130,MONTH(ExpensesDBTable[[#This Row],[Date]]))</f>
        <v>20194</v>
      </c>
      <c r="Q5130" s="36" t="s">
        <v>1051</v>
      </c>
      <c r="R5130" s="36" t="s">
        <v>14</v>
      </c>
      <c r="S5130" s="38">
        <v>2.5099999999999998</v>
      </c>
      <c r="T5130" s="36" t="s">
        <v>100</v>
      </c>
      <c r="U5130" s="36" t="s">
        <v>3922</v>
      </c>
    </row>
    <row r="5131" spans="10:21" x14ac:dyDescent="0.25">
      <c r="J5131" s="37">
        <v>43572</v>
      </c>
      <c r="K5131" s="36">
        <f t="shared" ref="K5131:K5194" si="400">YEAR(J5131)</f>
        <v>2019</v>
      </c>
      <c r="L5131" s="36" t="str">
        <f t="shared" ref="L5131:L5194" si="401">TEXT(DATE(1,MONTH(J5131),1),"MMMM")</f>
        <v>April</v>
      </c>
      <c r="M5131" s="36">
        <f t="shared" ref="M5131:M5194" si="402">WEEKNUM(J5131,2)</f>
        <v>16</v>
      </c>
      <c r="N5131" s="36">
        <f t="shared" ref="N5131:N5194" si="403">DAY(J5131)</f>
        <v>17</v>
      </c>
      <c r="O5131" s="36" t="str">
        <f t="shared" ref="O5131:O5194" si="404">CONCATENATE(K5131,M5131)</f>
        <v>201916</v>
      </c>
      <c r="P5131" s="51" t="str">
        <f>CONCATENATE(K5131,MONTH(ExpensesDBTable[[#This Row],[Date]]))</f>
        <v>20194</v>
      </c>
      <c r="Q5131" s="36" t="s">
        <v>3379</v>
      </c>
      <c r="R5131" s="36" t="s">
        <v>29</v>
      </c>
      <c r="S5131" s="38">
        <v>408.45</v>
      </c>
      <c r="T5131" s="36" t="s">
        <v>106</v>
      </c>
      <c r="U5131" s="36" t="s">
        <v>3923</v>
      </c>
    </row>
    <row r="5132" spans="10:21" x14ac:dyDescent="0.25">
      <c r="J5132" s="37">
        <v>43572</v>
      </c>
      <c r="K5132" s="36">
        <f t="shared" si="400"/>
        <v>2019</v>
      </c>
      <c r="L5132" s="36" t="str">
        <f t="shared" si="401"/>
        <v>April</v>
      </c>
      <c r="M5132" s="36">
        <f t="shared" si="402"/>
        <v>16</v>
      </c>
      <c r="N5132" s="36">
        <f t="shared" si="403"/>
        <v>17</v>
      </c>
      <c r="O5132" s="36" t="str">
        <f t="shared" si="404"/>
        <v>201916</v>
      </c>
      <c r="P5132" s="51" t="str">
        <f>CONCATENATE(K5132,MONTH(ExpensesDBTable[[#This Row],[Date]]))</f>
        <v>20194</v>
      </c>
      <c r="Q5132" s="36" t="s">
        <v>1192</v>
      </c>
      <c r="R5132" s="36" t="s">
        <v>21</v>
      </c>
      <c r="S5132" s="38">
        <v>1520</v>
      </c>
      <c r="T5132" s="36" t="s">
        <v>106</v>
      </c>
      <c r="U5132" s="36" t="s">
        <v>21</v>
      </c>
    </row>
    <row r="5133" spans="10:21" x14ac:dyDescent="0.25">
      <c r="J5133" s="37">
        <v>43572</v>
      </c>
      <c r="K5133" s="36">
        <f t="shared" si="400"/>
        <v>2019</v>
      </c>
      <c r="L5133" s="36" t="str">
        <f t="shared" si="401"/>
        <v>April</v>
      </c>
      <c r="M5133" s="36">
        <f t="shared" si="402"/>
        <v>16</v>
      </c>
      <c r="N5133" s="36">
        <f t="shared" si="403"/>
        <v>17</v>
      </c>
      <c r="O5133" s="36" t="str">
        <f t="shared" si="404"/>
        <v>201916</v>
      </c>
      <c r="P5133" s="51" t="str">
        <f>CONCATENATE(K5133,MONTH(ExpensesDBTable[[#This Row],[Date]]))</f>
        <v>20194</v>
      </c>
      <c r="Q5133" s="36" t="s">
        <v>182</v>
      </c>
      <c r="R5133" s="36" t="s">
        <v>19</v>
      </c>
      <c r="S5133" s="38">
        <v>133.86000000000001</v>
      </c>
      <c r="T5133" s="36" t="s">
        <v>106</v>
      </c>
      <c r="U5133" s="36" t="s">
        <v>3924</v>
      </c>
    </row>
    <row r="5134" spans="10:21" x14ac:dyDescent="0.25">
      <c r="J5134" s="37">
        <v>43572</v>
      </c>
      <c r="K5134" s="36">
        <f t="shared" si="400"/>
        <v>2019</v>
      </c>
      <c r="L5134" s="36" t="str">
        <f t="shared" si="401"/>
        <v>April</v>
      </c>
      <c r="M5134" s="36">
        <f t="shared" si="402"/>
        <v>16</v>
      </c>
      <c r="N5134" s="36">
        <f t="shared" si="403"/>
        <v>17</v>
      </c>
      <c r="O5134" s="36" t="str">
        <f t="shared" si="404"/>
        <v>201916</v>
      </c>
      <c r="P5134" s="51" t="str">
        <f>CONCATENATE(K5134,MONTH(ExpensesDBTable[[#This Row],[Date]]))</f>
        <v>20194</v>
      </c>
      <c r="Q5134" s="36" t="s">
        <v>182</v>
      </c>
      <c r="R5134" s="36" t="s">
        <v>14</v>
      </c>
      <c r="S5134" s="38">
        <v>7.1</v>
      </c>
      <c r="T5134" s="36" t="s">
        <v>100</v>
      </c>
      <c r="U5134" s="36" t="s">
        <v>2008</v>
      </c>
    </row>
    <row r="5135" spans="10:21" x14ac:dyDescent="0.25">
      <c r="J5135" s="37">
        <v>43572</v>
      </c>
      <c r="K5135" s="36">
        <f t="shared" si="400"/>
        <v>2019</v>
      </c>
      <c r="L5135" s="36" t="str">
        <f t="shared" si="401"/>
        <v>April</v>
      </c>
      <c r="M5135" s="36">
        <f t="shared" si="402"/>
        <v>16</v>
      </c>
      <c r="N5135" s="36">
        <f t="shared" si="403"/>
        <v>17</v>
      </c>
      <c r="O5135" s="36" t="str">
        <f t="shared" si="404"/>
        <v>201916</v>
      </c>
      <c r="P5135" s="51" t="str">
        <f>CONCATENATE(K5135,MONTH(ExpensesDBTable[[#This Row],[Date]]))</f>
        <v>20194</v>
      </c>
      <c r="Q5135" s="36" t="s">
        <v>122</v>
      </c>
      <c r="R5135" s="36" t="s">
        <v>11</v>
      </c>
      <c r="S5135" s="38">
        <v>13</v>
      </c>
      <c r="T5135" s="36" t="s">
        <v>100</v>
      </c>
      <c r="U5135" s="36" t="s">
        <v>509</v>
      </c>
    </row>
    <row r="5136" spans="10:21" x14ac:dyDescent="0.25">
      <c r="J5136" s="37">
        <v>43574</v>
      </c>
      <c r="K5136" s="36">
        <f t="shared" si="400"/>
        <v>2019</v>
      </c>
      <c r="L5136" s="36" t="str">
        <f t="shared" si="401"/>
        <v>April</v>
      </c>
      <c r="M5136" s="36">
        <f t="shared" si="402"/>
        <v>16</v>
      </c>
      <c r="N5136" s="36">
        <f t="shared" si="403"/>
        <v>19</v>
      </c>
      <c r="O5136" s="36" t="str">
        <f t="shared" si="404"/>
        <v>201916</v>
      </c>
      <c r="P5136" s="51" t="str">
        <f>CONCATENATE(K5136,MONTH(ExpensesDBTable[[#This Row],[Date]]))</f>
        <v>20194</v>
      </c>
      <c r="Q5136" s="36" t="s">
        <v>1238</v>
      </c>
      <c r="R5136" s="36" t="s">
        <v>22</v>
      </c>
      <c r="S5136" s="38">
        <v>49.77</v>
      </c>
      <c r="T5136" s="36" t="s">
        <v>106</v>
      </c>
      <c r="U5136" s="36" t="s">
        <v>3925</v>
      </c>
    </row>
    <row r="5137" spans="10:21" x14ac:dyDescent="0.25">
      <c r="J5137" s="37">
        <v>43574</v>
      </c>
      <c r="K5137" s="36">
        <f t="shared" si="400"/>
        <v>2019</v>
      </c>
      <c r="L5137" s="36" t="str">
        <f t="shared" si="401"/>
        <v>April</v>
      </c>
      <c r="M5137" s="36">
        <f t="shared" si="402"/>
        <v>16</v>
      </c>
      <c r="N5137" s="36">
        <f t="shared" si="403"/>
        <v>19</v>
      </c>
      <c r="O5137" s="36" t="str">
        <f t="shared" si="404"/>
        <v>201916</v>
      </c>
      <c r="P5137" s="51" t="str">
        <f>CONCATENATE(K5137,MONTH(ExpensesDBTable[[#This Row],[Date]]))</f>
        <v>20194</v>
      </c>
      <c r="Q5137" s="36" t="s">
        <v>128</v>
      </c>
      <c r="R5137" s="36" t="s">
        <v>22</v>
      </c>
      <c r="S5137" s="38">
        <v>20</v>
      </c>
      <c r="T5137" s="36" t="s">
        <v>106</v>
      </c>
      <c r="U5137" s="36" t="s">
        <v>3926</v>
      </c>
    </row>
    <row r="5138" spans="10:21" x14ac:dyDescent="0.25">
      <c r="J5138" s="37">
        <v>43574</v>
      </c>
      <c r="K5138" s="36">
        <f t="shared" si="400"/>
        <v>2019</v>
      </c>
      <c r="L5138" s="36" t="str">
        <f t="shared" si="401"/>
        <v>April</v>
      </c>
      <c r="M5138" s="36">
        <f t="shared" si="402"/>
        <v>16</v>
      </c>
      <c r="N5138" s="36">
        <f t="shared" si="403"/>
        <v>19</v>
      </c>
      <c r="O5138" s="36" t="str">
        <f t="shared" si="404"/>
        <v>201916</v>
      </c>
      <c r="P5138" s="51" t="str">
        <f>CONCATENATE(K5138,MONTH(ExpensesDBTable[[#This Row],[Date]]))</f>
        <v>20194</v>
      </c>
      <c r="Q5138" s="36" t="s">
        <v>119</v>
      </c>
      <c r="R5138" s="36" t="s">
        <v>14</v>
      </c>
      <c r="S5138" s="38">
        <v>8.5500000000000007</v>
      </c>
      <c r="T5138" s="36" t="s">
        <v>100</v>
      </c>
      <c r="U5138" s="36" t="s">
        <v>3927</v>
      </c>
    </row>
    <row r="5139" spans="10:21" x14ac:dyDescent="0.25">
      <c r="J5139" s="37">
        <v>43574</v>
      </c>
      <c r="K5139" s="36">
        <f t="shared" si="400"/>
        <v>2019</v>
      </c>
      <c r="L5139" s="36" t="str">
        <f t="shared" si="401"/>
        <v>April</v>
      </c>
      <c r="M5139" s="36">
        <f t="shared" si="402"/>
        <v>16</v>
      </c>
      <c r="N5139" s="36">
        <f t="shared" si="403"/>
        <v>19</v>
      </c>
      <c r="O5139" s="36" t="str">
        <f t="shared" si="404"/>
        <v>201916</v>
      </c>
      <c r="P5139" s="51" t="str">
        <f>CONCATENATE(K5139,MONTH(ExpensesDBTable[[#This Row],[Date]]))</f>
        <v>20194</v>
      </c>
      <c r="Q5139" s="36" t="s">
        <v>182</v>
      </c>
      <c r="R5139" s="36" t="s">
        <v>14</v>
      </c>
      <c r="S5139" s="38">
        <v>4</v>
      </c>
      <c r="T5139" s="36" t="s">
        <v>100</v>
      </c>
      <c r="U5139" s="36" t="s">
        <v>467</v>
      </c>
    </row>
    <row r="5140" spans="10:21" x14ac:dyDescent="0.25">
      <c r="J5140" s="37">
        <v>43574</v>
      </c>
      <c r="K5140" s="36">
        <f t="shared" si="400"/>
        <v>2019</v>
      </c>
      <c r="L5140" s="36" t="str">
        <f t="shared" si="401"/>
        <v>April</v>
      </c>
      <c r="M5140" s="36">
        <f t="shared" si="402"/>
        <v>16</v>
      </c>
      <c r="N5140" s="36">
        <f t="shared" si="403"/>
        <v>19</v>
      </c>
      <c r="O5140" s="36" t="str">
        <f t="shared" si="404"/>
        <v>201916</v>
      </c>
      <c r="P5140" s="51" t="str">
        <f>CONCATENATE(K5140,MONTH(ExpensesDBTable[[#This Row],[Date]]))</f>
        <v>20194</v>
      </c>
      <c r="Q5140" s="36" t="s">
        <v>108</v>
      </c>
      <c r="R5140" s="36" t="s">
        <v>14</v>
      </c>
      <c r="S5140" s="38">
        <v>11.7</v>
      </c>
      <c r="T5140" s="36" t="s">
        <v>100</v>
      </c>
      <c r="U5140" s="36" t="s">
        <v>3928</v>
      </c>
    </row>
    <row r="5141" spans="10:21" x14ac:dyDescent="0.25">
      <c r="J5141" s="37">
        <v>43574</v>
      </c>
      <c r="K5141" s="36">
        <f t="shared" si="400"/>
        <v>2019</v>
      </c>
      <c r="L5141" s="36" t="str">
        <f t="shared" si="401"/>
        <v>April</v>
      </c>
      <c r="M5141" s="36">
        <f t="shared" si="402"/>
        <v>16</v>
      </c>
      <c r="N5141" s="36">
        <f t="shared" si="403"/>
        <v>19</v>
      </c>
      <c r="O5141" s="36" t="str">
        <f t="shared" si="404"/>
        <v>201916</v>
      </c>
      <c r="P5141" s="51" t="str">
        <f>CONCATENATE(K5141,MONTH(ExpensesDBTable[[#This Row],[Date]]))</f>
        <v>20194</v>
      </c>
      <c r="Q5141" s="36" t="s">
        <v>122</v>
      </c>
      <c r="R5141" s="36" t="s">
        <v>11</v>
      </c>
      <c r="S5141" s="38">
        <v>13</v>
      </c>
      <c r="T5141" s="36" t="s">
        <v>100</v>
      </c>
      <c r="U5141" s="36" t="s">
        <v>3929</v>
      </c>
    </row>
    <row r="5142" spans="10:21" x14ac:dyDescent="0.25">
      <c r="J5142" s="37">
        <v>43576</v>
      </c>
      <c r="K5142" s="36">
        <f t="shared" si="400"/>
        <v>2019</v>
      </c>
      <c r="L5142" s="36" t="str">
        <f t="shared" si="401"/>
        <v>April</v>
      </c>
      <c r="M5142" s="36">
        <f t="shared" si="402"/>
        <v>16</v>
      </c>
      <c r="N5142" s="36">
        <f t="shared" si="403"/>
        <v>21</v>
      </c>
      <c r="O5142" s="36" t="str">
        <f t="shared" si="404"/>
        <v>201916</v>
      </c>
      <c r="P5142" s="51" t="str">
        <f>CONCATENATE(K5142,MONTH(ExpensesDBTable[[#This Row],[Date]]))</f>
        <v>20194</v>
      </c>
      <c r="Q5142" s="36" t="s">
        <v>182</v>
      </c>
      <c r="R5142" s="36" t="s">
        <v>19</v>
      </c>
      <c r="S5142" s="38">
        <v>242</v>
      </c>
      <c r="T5142" s="36" t="s">
        <v>106</v>
      </c>
      <c r="U5142" s="36" t="s">
        <v>3490</v>
      </c>
    </row>
    <row r="5143" spans="10:21" x14ac:dyDescent="0.25">
      <c r="J5143" s="37">
        <v>43576</v>
      </c>
      <c r="K5143" s="36">
        <f t="shared" si="400"/>
        <v>2019</v>
      </c>
      <c r="L5143" s="36" t="str">
        <f t="shared" si="401"/>
        <v>April</v>
      </c>
      <c r="M5143" s="36">
        <f t="shared" si="402"/>
        <v>16</v>
      </c>
      <c r="N5143" s="36">
        <f t="shared" si="403"/>
        <v>21</v>
      </c>
      <c r="O5143" s="36" t="str">
        <f t="shared" si="404"/>
        <v>201916</v>
      </c>
      <c r="P5143" s="51" t="str">
        <f>CONCATENATE(K5143,MONTH(ExpensesDBTable[[#This Row],[Date]]))</f>
        <v>20194</v>
      </c>
      <c r="Q5143" s="36" t="s">
        <v>122</v>
      </c>
      <c r="R5143" s="36" t="s">
        <v>11</v>
      </c>
      <c r="S5143" s="38">
        <v>92.98</v>
      </c>
      <c r="T5143" s="36" t="s">
        <v>106</v>
      </c>
      <c r="U5143" s="36" t="s">
        <v>1654</v>
      </c>
    </row>
    <row r="5144" spans="10:21" x14ac:dyDescent="0.25">
      <c r="J5144" s="37">
        <v>43576</v>
      </c>
      <c r="K5144" s="36">
        <f t="shared" si="400"/>
        <v>2019</v>
      </c>
      <c r="L5144" s="36" t="str">
        <f t="shared" si="401"/>
        <v>April</v>
      </c>
      <c r="M5144" s="36">
        <f t="shared" si="402"/>
        <v>16</v>
      </c>
      <c r="N5144" s="36">
        <f t="shared" si="403"/>
        <v>21</v>
      </c>
      <c r="O5144" s="36" t="str">
        <f t="shared" si="404"/>
        <v>201916</v>
      </c>
      <c r="P5144" s="51" t="str">
        <f>CONCATENATE(K5144,MONTH(ExpensesDBTable[[#This Row],[Date]]))</f>
        <v>20194</v>
      </c>
      <c r="Q5144" s="36" t="s">
        <v>119</v>
      </c>
      <c r="R5144" s="36" t="s">
        <v>14</v>
      </c>
      <c r="S5144" s="38">
        <v>12.5</v>
      </c>
      <c r="T5144" s="36" t="s">
        <v>100</v>
      </c>
      <c r="U5144" s="36" t="s">
        <v>417</v>
      </c>
    </row>
    <row r="5145" spans="10:21" x14ac:dyDescent="0.25">
      <c r="J5145" s="37">
        <v>43576</v>
      </c>
      <c r="K5145" s="36">
        <f t="shared" si="400"/>
        <v>2019</v>
      </c>
      <c r="L5145" s="36" t="str">
        <f t="shared" si="401"/>
        <v>April</v>
      </c>
      <c r="M5145" s="36">
        <f t="shared" si="402"/>
        <v>16</v>
      </c>
      <c r="N5145" s="36">
        <f t="shared" si="403"/>
        <v>21</v>
      </c>
      <c r="O5145" s="36" t="str">
        <f t="shared" si="404"/>
        <v>201916</v>
      </c>
      <c r="P5145" s="51" t="str">
        <f>CONCATENATE(K5145,MONTH(ExpensesDBTable[[#This Row],[Date]]))</f>
        <v>20194</v>
      </c>
      <c r="Q5145" s="36" t="s">
        <v>182</v>
      </c>
      <c r="R5145" s="36" t="s">
        <v>14</v>
      </c>
      <c r="S5145" s="38">
        <v>16</v>
      </c>
      <c r="T5145" s="36" t="s">
        <v>100</v>
      </c>
      <c r="U5145" s="36" t="s">
        <v>2250</v>
      </c>
    </row>
    <row r="5146" spans="10:21" x14ac:dyDescent="0.25">
      <c r="J5146" s="37">
        <v>43576</v>
      </c>
      <c r="K5146" s="36">
        <f t="shared" si="400"/>
        <v>2019</v>
      </c>
      <c r="L5146" s="36" t="str">
        <f t="shared" si="401"/>
        <v>April</v>
      </c>
      <c r="M5146" s="36">
        <f t="shared" si="402"/>
        <v>16</v>
      </c>
      <c r="N5146" s="36">
        <f t="shared" si="403"/>
        <v>21</v>
      </c>
      <c r="O5146" s="36" t="str">
        <f t="shared" si="404"/>
        <v>201916</v>
      </c>
      <c r="P5146" s="51" t="str">
        <f>CONCATENATE(K5146,MONTH(ExpensesDBTable[[#This Row],[Date]]))</f>
        <v>20194</v>
      </c>
      <c r="Q5146" s="36" t="s">
        <v>182</v>
      </c>
      <c r="R5146" s="36" t="s">
        <v>14</v>
      </c>
      <c r="S5146" s="38">
        <v>25</v>
      </c>
      <c r="T5146" s="36" t="s">
        <v>106</v>
      </c>
      <c r="U5146" s="36" t="s">
        <v>3930</v>
      </c>
    </row>
    <row r="5147" spans="10:21" x14ac:dyDescent="0.25">
      <c r="J5147" s="37">
        <v>43577</v>
      </c>
      <c r="K5147" s="36">
        <f t="shared" si="400"/>
        <v>2019</v>
      </c>
      <c r="L5147" s="36" t="str">
        <f t="shared" si="401"/>
        <v>April</v>
      </c>
      <c r="M5147" s="36">
        <f t="shared" si="402"/>
        <v>17</v>
      </c>
      <c r="N5147" s="36">
        <f t="shared" si="403"/>
        <v>22</v>
      </c>
      <c r="O5147" s="36" t="str">
        <f t="shared" si="404"/>
        <v>201917</v>
      </c>
      <c r="P5147" s="51" t="str">
        <f>CONCATENATE(K5147,MONTH(ExpensesDBTable[[#This Row],[Date]]))</f>
        <v>20194</v>
      </c>
      <c r="Q5147" s="36" t="s">
        <v>1238</v>
      </c>
      <c r="R5147" s="36" t="s">
        <v>22</v>
      </c>
      <c r="S5147" s="38">
        <v>49.88</v>
      </c>
      <c r="T5147" s="36" t="s">
        <v>106</v>
      </c>
      <c r="U5147" s="36" t="s">
        <v>3925</v>
      </c>
    </row>
    <row r="5148" spans="10:21" x14ac:dyDescent="0.25">
      <c r="J5148" s="37">
        <v>43577</v>
      </c>
      <c r="K5148" s="36">
        <f t="shared" si="400"/>
        <v>2019</v>
      </c>
      <c r="L5148" s="36" t="str">
        <f t="shared" si="401"/>
        <v>April</v>
      </c>
      <c r="M5148" s="36">
        <f t="shared" si="402"/>
        <v>17</v>
      </c>
      <c r="N5148" s="36">
        <f t="shared" si="403"/>
        <v>22</v>
      </c>
      <c r="O5148" s="36" t="str">
        <f t="shared" si="404"/>
        <v>201917</v>
      </c>
      <c r="P5148" s="51" t="str">
        <f>CONCATENATE(K5148,MONTH(ExpensesDBTable[[#This Row],[Date]]))</f>
        <v>20194</v>
      </c>
      <c r="Q5148" s="36" t="s">
        <v>182</v>
      </c>
      <c r="R5148" s="36" t="s">
        <v>14</v>
      </c>
      <c r="S5148" s="38">
        <v>16.899999999999999</v>
      </c>
      <c r="T5148" s="36" t="s">
        <v>100</v>
      </c>
      <c r="U5148" s="36" t="s">
        <v>3931</v>
      </c>
    </row>
    <row r="5149" spans="10:21" x14ac:dyDescent="0.25">
      <c r="J5149" s="37">
        <v>43580</v>
      </c>
      <c r="K5149" s="36">
        <f t="shared" si="400"/>
        <v>2019</v>
      </c>
      <c r="L5149" s="36" t="str">
        <f t="shared" si="401"/>
        <v>April</v>
      </c>
      <c r="M5149" s="36">
        <f t="shared" si="402"/>
        <v>17</v>
      </c>
      <c r="N5149" s="36">
        <f t="shared" si="403"/>
        <v>25</v>
      </c>
      <c r="O5149" s="36" t="str">
        <f t="shared" si="404"/>
        <v>201917</v>
      </c>
      <c r="P5149" s="51" t="str">
        <f>CONCATENATE(K5149,MONTH(ExpensesDBTable[[#This Row],[Date]]))</f>
        <v>20194</v>
      </c>
      <c r="Q5149" s="36" t="s">
        <v>1476</v>
      </c>
      <c r="R5149" s="36" t="s">
        <v>23</v>
      </c>
      <c r="S5149" s="38">
        <v>15.53</v>
      </c>
      <c r="T5149" s="36" t="s">
        <v>106</v>
      </c>
      <c r="U5149" s="36" t="s">
        <v>3932</v>
      </c>
    </row>
    <row r="5150" spans="10:21" x14ac:dyDescent="0.25">
      <c r="J5150" s="37">
        <v>43580</v>
      </c>
      <c r="K5150" s="36">
        <f t="shared" si="400"/>
        <v>2019</v>
      </c>
      <c r="L5150" s="36" t="str">
        <f t="shared" si="401"/>
        <v>April</v>
      </c>
      <c r="M5150" s="36">
        <f t="shared" si="402"/>
        <v>17</v>
      </c>
      <c r="N5150" s="36">
        <f t="shared" si="403"/>
        <v>25</v>
      </c>
      <c r="O5150" s="36" t="str">
        <f t="shared" si="404"/>
        <v>201917</v>
      </c>
      <c r="P5150" s="51" t="str">
        <f>CONCATENATE(K5150,MONTH(ExpensesDBTable[[#This Row],[Date]]))</f>
        <v>20194</v>
      </c>
      <c r="Q5150" s="36" t="s">
        <v>182</v>
      </c>
      <c r="R5150" s="36" t="s">
        <v>16</v>
      </c>
      <c r="S5150" s="38">
        <v>108.5</v>
      </c>
      <c r="T5150" s="36" t="s">
        <v>106</v>
      </c>
      <c r="U5150" s="36" t="s">
        <v>3933</v>
      </c>
    </row>
    <row r="5151" spans="10:21" x14ac:dyDescent="0.25">
      <c r="J5151" s="37">
        <v>43580</v>
      </c>
      <c r="K5151" s="36">
        <f t="shared" si="400"/>
        <v>2019</v>
      </c>
      <c r="L5151" s="36" t="str">
        <f t="shared" si="401"/>
        <v>April</v>
      </c>
      <c r="M5151" s="36">
        <f t="shared" si="402"/>
        <v>17</v>
      </c>
      <c r="N5151" s="36">
        <f t="shared" si="403"/>
        <v>25</v>
      </c>
      <c r="O5151" s="36" t="str">
        <f t="shared" si="404"/>
        <v>201917</v>
      </c>
      <c r="P5151" s="51" t="str">
        <f>CONCATENATE(K5151,MONTH(ExpensesDBTable[[#This Row],[Date]]))</f>
        <v>20194</v>
      </c>
      <c r="Q5151" s="36" t="s">
        <v>1051</v>
      </c>
      <c r="R5151" s="36" t="s">
        <v>14</v>
      </c>
      <c r="S5151" s="38">
        <v>15.61</v>
      </c>
      <c r="T5151" s="36" t="s">
        <v>100</v>
      </c>
      <c r="U5151" s="36" t="s">
        <v>1220</v>
      </c>
    </row>
    <row r="5152" spans="10:21" x14ac:dyDescent="0.25">
      <c r="J5152" s="37">
        <v>43580</v>
      </c>
      <c r="K5152" s="36">
        <f t="shared" si="400"/>
        <v>2019</v>
      </c>
      <c r="L5152" s="36" t="str">
        <f t="shared" si="401"/>
        <v>April</v>
      </c>
      <c r="M5152" s="36">
        <f t="shared" si="402"/>
        <v>17</v>
      </c>
      <c r="N5152" s="36">
        <f t="shared" si="403"/>
        <v>25</v>
      </c>
      <c r="O5152" s="36" t="str">
        <f t="shared" si="404"/>
        <v>201917</v>
      </c>
      <c r="P5152" s="51" t="str">
        <f>CONCATENATE(K5152,MONTH(ExpensesDBTable[[#This Row],[Date]]))</f>
        <v>20194</v>
      </c>
      <c r="Q5152" s="36" t="s">
        <v>182</v>
      </c>
      <c r="R5152" s="36" t="s">
        <v>14</v>
      </c>
      <c r="S5152" s="38">
        <v>9</v>
      </c>
      <c r="T5152" s="36" t="s">
        <v>100</v>
      </c>
      <c r="U5152" s="36" t="s">
        <v>3234</v>
      </c>
    </row>
    <row r="5153" spans="10:21" x14ac:dyDescent="0.25">
      <c r="J5153" s="37">
        <v>43580</v>
      </c>
      <c r="K5153" s="36">
        <f t="shared" si="400"/>
        <v>2019</v>
      </c>
      <c r="L5153" s="36" t="str">
        <f t="shared" si="401"/>
        <v>April</v>
      </c>
      <c r="M5153" s="36">
        <f t="shared" si="402"/>
        <v>17</v>
      </c>
      <c r="N5153" s="36">
        <f t="shared" si="403"/>
        <v>25</v>
      </c>
      <c r="O5153" s="36" t="str">
        <f t="shared" si="404"/>
        <v>201917</v>
      </c>
      <c r="P5153" s="51" t="str">
        <f>CONCATENATE(K5153,MONTH(ExpensesDBTable[[#This Row],[Date]]))</f>
        <v>20194</v>
      </c>
      <c r="Q5153" s="36" t="s">
        <v>3379</v>
      </c>
      <c r="R5153" s="36" t="s">
        <v>29</v>
      </c>
      <c r="S5153" s="38">
        <v>1097</v>
      </c>
      <c r="T5153" s="36" t="s">
        <v>106</v>
      </c>
      <c r="U5153" t="s">
        <v>3571</v>
      </c>
    </row>
    <row r="5154" spans="10:21" x14ac:dyDescent="0.25">
      <c r="J5154" s="37">
        <v>43580</v>
      </c>
      <c r="K5154" s="36">
        <f t="shared" si="400"/>
        <v>2019</v>
      </c>
      <c r="L5154" s="36" t="str">
        <f t="shared" si="401"/>
        <v>April</v>
      </c>
      <c r="M5154" s="36">
        <f t="shared" si="402"/>
        <v>17</v>
      </c>
      <c r="N5154" s="36">
        <f t="shared" si="403"/>
        <v>25</v>
      </c>
      <c r="O5154" s="36" t="str">
        <f t="shared" si="404"/>
        <v>201917</v>
      </c>
      <c r="P5154" s="51" t="str">
        <f>CONCATENATE(K5154,MONTH(ExpensesDBTable[[#This Row],[Date]]))</f>
        <v>20194</v>
      </c>
      <c r="Q5154" s="36" t="s">
        <v>182</v>
      </c>
      <c r="R5154" s="36" t="s">
        <v>14</v>
      </c>
      <c r="S5154" s="38">
        <v>13.95</v>
      </c>
      <c r="T5154" s="36" t="s">
        <v>100</v>
      </c>
      <c r="U5154" s="36" t="s">
        <v>1085</v>
      </c>
    </row>
    <row r="5155" spans="10:21" x14ac:dyDescent="0.25">
      <c r="J5155" s="37">
        <v>43580</v>
      </c>
      <c r="K5155" s="36">
        <f t="shared" si="400"/>
        <v>2019</v>
      </c>
      <c r="L5155" s="36" t="str">
        <f t="shared" si="401"/>
        <v>April</v>
      </c>
      <c r="M5155" s="36">
        <f t="shared" si="402"/>
        <v>17</v>
      </c>
      <c r="N5155" s="36">
        <f t="shared" si="403"/>
        <v>25</v>
      </c>
      <c r="O5155" s="36" t="str">
        <f t="shared" si="404"/>
        <v>201917</v>
      </c>
      <c r="P5155" s="51" t="str">
        <f>CONCATENATE(K5155,MONTH(ExpensesDBTable[[#This Row],[Date]]))</f>
        <v>20194</v>
      </c>
      <c r="Q5155" s="36" t="s">
        <v>108</v>
      </c>
      <c r="R5155" s="36" t="s">
        <v>14</v>
      </c>
      <c r="S5155" s="38">
        <v>5.03</v>
      </c>
      <c r="T5155" s="36" t="s">
        <v>100</v>
      </c>
      <c r="U5155" s="36" t="s">
        <v>1220</v>
      </c>
    </row>
    <row r="5156" spans="10:21" x14ac:dyDescent="0.25">
      <c r="J5156" s="37">
        <v>43580</v>
      </c>
      <c r="K5156" s="36">
        <f t="shared" si="400"/>
        <v>2019</v>
      </c>
      <c r="L5156" s="36" t="str">
        <f t="shared" si="401"/>
        <v>April</v>
      </c>
      <c r="M5156" s="36">
        <f t="shared" si="402"/>
        <v>17</v>
      </c>
      <c r="N5156" s="36">
        <f t="shared" si="403"/>
        <v>25</v>
      </c>
      <c r="O5156" s="36" t="str">
        <f t="shared" si="404"/>
        <v>201917</v>
      </c>
      <c r="P5156" s="51" t="str">
        <f>CONCATENATE(K5156,MONTH(ExpensesDBTable[[#This Row],[Date]]))</f>
        <v>20194</v>
      </c>
      <c r="Q5156" s="36" t="s">
        <v>1051</v>
      </c>
      <c r="R5156" s="36" t="s">
        <v>14</v>
      </c>
      <c r="S5156" s="38">
        <v>38.22</v>
      </c>
      <c r="T5156" s="36" t="s">
        <v>100</v>
      </c>
      <c r="U5156" s="36" t="s">
        <v>1367</v>
      </c>
    </row>
    <row r="5157" spans="10:21" x14ac:dyDescent="0.25">
      <c r="J5157" s="37">
        <v>43580</v>
      </c>
      <c r="K5157" s="36">
        <f t="shared" si="400"/>
        <v>2019</v>
      </c>
      <c r="L5157" s="36" t="str">
        <f t="shared" si="401"/>
        <v>April</v>
      </c>
      <c r="M5157" s="36">
        <f t="shared" si="402"/>
        <v>17</v>
      </c>
      <c r="N5157" s="36">
        <f t="shared" si="403"/>
        <v>25</v>
      </c>
      <c r="O5157" s="36" t="str">
        <f t="shared" si="404"/>
        <v>201917</v>
      </c>
      <c r="P5157" s="51" t="str">
        <f>CONCATENATE(K5157,MONTH(ExpensesDBTable[[#This Row],[Date]]))</f>
        <v>20194</v>
      </c>
      <c r="Q5157" s="36" t="s">
        <v>119</v>
      </c>
      <c r="R5157" s="36" t="s">
        <v>14</v>
      </c>
      <c r="S5157" s="38">
        <v>11.89</v>
      </c>
      <c r="T5157" s="36" t="s">
        <v>100</v>
      </c>
      <c r="U5157" s="36" t="s">
        <v>1367</v>
      </c>
    </row>
    <row r="5158" spans="10:21" x14ac:dyDescent="0.25">
      <c r="J5158" s="37">
        <v>43580</v>
      </c>
      <c r="K5158" s="36">
        <f t="shared" si="400"/>
        <v>2019</v>
      </c>
      <c r="L5158" s="36" t="str">
        <f t="shared" si="401"/>
        <v>April</v>
      </c>
      <c r="M5158" s="36">
        <f t="shared" si="402"/>
        <v>17</v>
      </c>
      <c r="N5158" s="36">
        <f t="shared" si="403"/>
        <v>25</v>
      </c>
      <c r="O5158" s="36" t="str">
        <f t="shared" si="404"/>
        <v>201917</v>
      </c>
      <c r="P5158" s="51" t="str">
        <f>CONCATENATE(K5158,MONTH(ExpensesDBTable[[#This Row],[Date]]))</f>
        <v>20194</v>
      </c>
      <c r="Q5158" s="36" t="s">
        <v>119</v>
      </c>
      <c r="R5158" s="36" t="s">
        <v>14</v>
      </c>
      <c r="S5158" s="38">
        <v>12.85</v>
      </c>
      <c r="T5158" s="36" t="s">
        <v>100</v>
      </c>
      <c r="U5158" s="36" t="s">
        <v>1220</v>
      </c>
    </row>
    <row r="5159" spans="10:21" x14ac:dyDescent="0.25">
      <c r="J5159" s="37">
        <v>43580</v>
      </c>
      <c r="K5159" s="36">
        <f t="shared" si="400"/>
        <v>2019</v>
      </c>
      <c r="L5159" s="36" t="str">
        <f t="shared" si="401"/>
        <v>April</v>
      </c>
      <c r="M5159" s="36">
        <f t="shared" si="402"/>
        <v>17</v>
      </c>
      <c r="N5159" s="36">
        <f t="shared" si="403"/>
        <v>25</v>
      </c>
      <c r="O5159" s="36" t="str">
        <f t="shared" si="404"/>
        <v>201917</v>
      </c>
      <c r="P5159" s="51" t="str">
        <f>CONCATENATE(K5159,MONTH(ExpensesDBTable[[#This Row],[Date]]))</f>
        <v>20194</v>
      </c>
      <c r="Q5159" s="36" t="s">
        <v>3477</v>
      </c>
      <c r="R5159" s="36" t="s">
        <v>23</v>
      </c>
      <c r="S5159" s="38">
        <v>25</v>
      </c>
      <c r="T5159" s="36" t="s">
        <v>106</v>
      </c>
      <c r="U5159" s="36" t="s">
        <v>2902</v>
      </c>
    </row>
    <row r="5160" spans="10:21" x14ac:dyDescent="0.25">
      <c r="J5160" s="37">
        <v>43580</v>
      </c>
      <c r="K5160" s="36">
        <f t="shared" si="400"/>
        <v>2019</v>
      </c>
      <c r="L5160" s="36" t="str">
        <f t="shared" si="401"/>
        <v>April</v>
      </c>
      <c r="M5160" s="36">
        <f t="shared" si="402"/>
        <v>17</v>
      </c>
      <c r="N5160" s="36">
        <f t="shared" si="403"/>
        <v>25</v>
      </c>
      <c r="O5160" s="36" t="str">
        <f t="shared" si="404"/>
        <v>201917</v>
      </c>
      <c r="P5160" s="51" t="str">
        <f>CONCATENATE(K5160,MONTH(ExpensesDBTable[[#This Row],[Date]]))</f>
        <v>20194</v>
      </c>
      <c r="Q5160" s="36" t="s">
        <v>3480</v>
      </c>
      <c r="R5160" s="36" t="s">
        <v>27</v>
      </c>
      <c r="S5160" s="38">
        <v>176.29</v>
      </c>
      <c r="T5160" s="36" t="s">
        <v>106</v>
      </c>
      <c r="U5160" s="36" t="s">
        <v>3934</v>
      </c>
    </row>
    <row r="5161" spans="10:21" x14ac:dyDescent="0.25">
      <c r="J5161" s="37">
        <v>43580</v>
      </c>
      <c r="K5161" s="36">
        <f t="shared" si="400"/>
        <v>2019</v>
      </c>
      <c r="L5161" s="36" t="str">
        <f t="shared" si="401"/>
        <v>April</v>
      </c>
      <c r="M5161" s="36">
        <f t="shared" si="402"/>
        <v>17</v>
      </c>
      <c r="N5161" s="36">
        <f t="shared" si="403"/>
        <v>25</v>
      </c>
      <c r="O5161" s="36" t="str">
        <f t="shared" si="404"/>
        <v>201917</v>
      </c>
      <c r="P5161" s="51" t="str">
        <f>CONCATENATE(K5161,MONTH(ExpensesDBTable[[#This Row],[Date]]))</f>
        <v>20194</v>
      </c>
      <c r="Q5161" s="36" t="s">
        <v>105</v>
      </c>
      <c r="R5161" s="36" t="s">
        <v>22</v>
      </c>
      <c r="S5161" s="38">
        <v>6</v>
      </c>
      <c r="T5161" s="36" t="s">
        <v>106</v>
      </c>
      <c r="U5161" s="36" t="s">
        <v>3935</v>
      </c>
    </row>
    <row r="5162" spans="10:21" x14ac:dyDescent="0.25">
      <c r="J5162" s="37">
        <v>43580</v>
      </c>
      <c r="K5162" s="36">
        <f t="shared" si="400"/>
        <v>2019</v>
      </c>
      <c r="L5162" s="36" t="str">
        <f t="shared" si="401"/>
        <v>April</v>
      </c>
      <c r="M5162" s="36">
        <f t="shared" si="402"/>
        <v>17</v>
      </c>
      <c r="N5162" s="36">
        <f t="shared" si="403"/>
        <v>25</v>
      </c>
      <c r="O5162" s="36" t="str">
        <f t="shared" si="404"/>
        <v>201917</v>
      </c>
      <c r="P5162" s="51" t="str">
        <f>CONCATENATE(K5162,MONTH(ExpensesDBTable[[#This Row],[Date]]))</f>
        <v>20194</v>
      </c>
      <c r="Q5162" s="36" t="s">
        <v>182</v>
      </c>
      <c r="R5162" s="36" t="s">
        <v>14</v>
      </c>
      <c r="S5162" s="38">
        <v>7.1</v>
      </c>
      <c r="T5162" s="36" t="s">
        <v>100</v>
      </c>
      <c r="U5162" s="36" t="s">
        <v>1392</v>
      </c>
    </row>
    <row r="5163" spans="10:21" x14ac:dyDescent="0.25">
      <c r="J5163" s="37">
        <v>43580</v>
      </c>
      <c r="K5163" s="36">
        <f t="shared" si="400"/>
        <v>2019</v>
      </c>
      <c r="L5163" s="36" t="str">
        <f t="shared" si="401"/>
        <v>April</v>
      </c>
      <c r="M5163" s="36">
        <f t="shared" si="402"/>
        <v>17</v>
      </c>
      <c r="N5163" s="36">
        <f t="shared" si="403"/>
        <v>25</v>
      </c>
      <c r="O5163" s="36" t="str">
        <f t="shared" si="404"/>
        <v>201917</v>
      </c>
      <c r="P5163" s="51" t="str">
        <f>CONCATENATE(K5163,MONTH(ExpensesDBTable[[#This Row],[Date]]))</f>
        <v>20194</v>
      </c>
      <c r="Q5163" s="36" t="s">
        <v>182</v>
      </c>
      <c r="R5163" s="36" t="s">
        <v>14</v>
      </c>
      <c r="S5163" s="38">
        <v>7.4</v>
      </c>
      <c r="T5163" s="36" t="s">
        <v>100</v>
      </c>
      <c r="U5163" s="36" t="s">
        <v>1392</v>
      </c>
    </row>
    <row r="5164" spans="10:21" x14ac:dyDescent="0.25">
      <c r="J5164" s="37">
        <v>43580</v>
      </c>
      <c r="K5164" s="36">
        <f t="shared" si="400"/>
        <v>2019</v>
      </c>
      <c r="L5164" s="36" t="str">
        <f t="shared" si="401"/>
        <v>April</v>
      </c>
      <c r="M5164" s="36">
        <f t="shared" si="402"/>
        <v>17</v>
      </c>
      <c r="N5164" s="36">
        <f t="shared" si="403"/>
        <v>25</v>
      </c>
      <c r="O5164" s="36" t="str">
        <f t="shared" si="404"/>
        <v>201917</v>
      </c>
      <c r="P5164" s="51" t="str">
        <f>CONCATENATE(K5164,MONTH(ExpensesDBTable[[#This Row],[Date]]))</f>
        <v>20194</v>
      </c>
      <c r="Q5164" s="36" t="s">
        <v>989</v>
      </c>
      <c r="R5164" s="36" t="s">
        <v>14</v>
      </c>
      <c r="S5164" s="38">
        <v>23.5</v>
      </c>
      <c r="T5164" s="36" t="s">
        <v>100</v>
      </c>
      <c r="U5164" s="36" t="s">
        <v>2250</v>
      </c>
    </row>
    <row r="5165" spans="10:21" x14ac:dyDescent="0.25">
      <c r="J5165" s="37">
        <v>43580</v>
      </c>
      <c r="K5165" s="36">
        <f t="shared" si="400"/>
        <v>2019</v>
      </c>
      <c r="L5165" s="36" t="str">
        <f t="shared" si="401"/>
        <v>April</v>
      </c>
      <c r="M5165" s="36">
        <f t="shared" si="402"/>
        <v>17</v>
      </c>
      <c r="N5165" s="36">
        <f t="shared" si="403"/>
        <v>25</v>
      </c>
      <c r="O5165" s="36" t="str">
        <f t="shared" si="404"/>
        <v>201917</v>
      </c>
      <c r="P5165" s="51" t="str">
        <f>CONCATENATE(K5165,MONTH(ExpensesDBTable[[#This Row],[Date]]))</f>
        <v>20194</v>
      </c>
      <c r="Q5165" s="36" t="s">
        <v>119</v>
      </c>
      <c r="R5165" s="36" t="s">
        <v>14</v>
      </c>
      <c r="S5165" s="38">
        <v>5.5</v>
      </c>
      <c r="T5165" s="36" t="s">
        <v>100</v>
      </c>
      <c r="U5165" s="36" t="s">
        <v>1245</v>
      </c>
    </row>
    <row r="5166" spans="10:21" x14ac:dyDescent="0.25">
      <c r="J5166" s="37">
        <v>43580</v>
      </c>
      <c r="K5166" s="36">
        <f t="shared" si="400"/>
        <v>2019</v>
      </c>
      <c r="L5166" s="36" t="str">
        <f t="shared" si="401"/>
        <v>April</v>
      </c>
      <c r="M5166" s="36">
        <f t="shared" si="402"/>
        <v>17</v>
      </c>
      <c r="N5166" s="36">
        <f t="shared" si="403"/>
        <v>25</v>
      </c>
      <c r="O5166" s="36" t="str">
        <f t="shared" si="404"/>
        <v>201917</v>
      </c>
      <c r="P5166" s="51" t="str">
        <f>CONCATENATE(K5166,MONTH(ExpensesDBTable[[#This Row],[Date]]))</f>
        <v>20194</v>
      </c>
      <c r="Q5166" s="36" t="s">
        <v>122</v>
      </c>
      <c r="R5166" s="36" t="s">
        <v>11</v>
      </c>
      <c r="S5166" s="38">
        <v>13</v>
      </c>
      <c r="T5166" s="36" t="s">
        <v>106</v>
      </c>
      <c r="U5166" s="36" t="s">
        <v>548</v>
      </c>
    </row>
    <row r="5167" spans="10:21" x14ac:dyDescent="0.25">
      <c r="J5167" s="37">
        <v>43580</v>
      </c>
      <c r="K5167" s="36">
        <f t="shared" si="400"/>
        <v>2019</v>
      </c>
      <c r="L5167" s="36" t="str">
        <f t="shared" si="401"/>
        <v>April</v>
      </c>
      <c r="M5167" s="36">
        <f t="shared" si="402"/>
        <v>17</v>
      </c>
      <c r="N5167" s="36">
        <f t="shared" si="403"/>
        <v>25</v>
      </c>
      <c r="O5167" s="36" t="str">
        <f t="shared" si="404"/>
        <v>201917</v>
      </c>
      <c r="P5167" s="51" t="str">
        <f>CONCATENATE(K5167,MONTH(ExpensesDBTable[[#This Row],[Date]]))</f>
        <v>20194</v>
      </c>
      <c r="Q5167" s="36" t="s">
        <v>108</v>
      </c>
      <c r="R5167" s="36" t="s">
        <v>14</v>
      </c>
      <c r="S5167" s="38">
        <v>16.27</v>
      </c>
      <c r="T5167" s="36" t="s">
        <v>100</v>
      </c>
      <c r="U5167" s="36" t="s">
        <v>3936</v>
      </c>
    </row>
    <row r="5168" spans="10:21" x14ac:dyDescent="0.25">
      <c r="J5168" s="37">
        <v>43583</v>
      </c>
      <c r="K5168" s="36">
        <f t="shared" si="400"/>
        <v>2019</v>
      </c>
      <c r="L5168" s="36" t="str">
        <f t="shared" si="401"/>
        <v>April</v>
      </c>
      <c r="M5168" s="36">
        <f t="shared" si="402"/>
        <v>17</v>
      </c>
      <c r="N5168" s="36">
        <f t="shared" si="403"/>
        <v>28</v>
      </c>
      <c r="O5168" s="36" t="str">
        <f t="shared" si="404"/>
        <v>201917</v>
      </c>
      <c r="P5168" s="51" t="str">
        <f>CONCATENATE(K5168,MONTH(ExpensesDBTable[[#This Row],[Date]]))</f>
        <v>20194</v>
      </c>
      <c r="Q5168" s="36" t="s">
        <v>3715</v>
      </c>
      <c r="R5168" s="36" t="s">
        <v>23</v>
      </c>
      <c r="S5168" s="38">
        <v>85.89</v>
      </c>
      <c r="T5168" s="36" t="s">
        <v>106</v>
      </c>
      <c r="U5168" s="36" t="s">
        <v>1492</v>
      </c>
    </row>
    <row r="5169" spans="10:21" x14ac:dyDescent="0.25">
      <c r="J5169" s="37">
        <v>43583</v>
      </c>
      <c r="K5169" s="36">
        <f t="shared" si="400"/>
        <v>2019</v>
      </c>
      <c r="L5169" s="36" t="str">
        <f t="shared" si="401"/>
        <v>April</v>
      </c>
      <c r="M5169" s="36">
        <f t="shared" si="402"/>
        <v>17</v>
      </c>
      <c r="N5169" s="36">
        <f t="shared" si="403"/>
        <v>28</v>
      </c>
      <c r="O5169" s="36" t="str">
        <f t="shared" si="404"/>
        <v>201917</v>
      </c>
      <c r="P5169" s="51" t="str">
        <f>CONCATENATE(K5169,MONTH(ExpensesDBTable[[#This Row],[Date]]))</f>
        <v>20194</v>
      </c>
      <c r="Q5169" s="36" t="s">
        <v>182</v>
      </c>
      <c r="R5169" s="36" t="s">
        <v>14</v>
      </c>
      <c r="S5169" s="38">
        <v>60</v>
      </c>
      <c r="T5169" s="36" t="s">
        <v>106</v>
      </c>
      <c r="U5169" s="36" t="s">
        <v>3937</v>
      </c>
    </row>
    <row r="5170" spans="10:21" x14ac:dyDescent="0.25">
      <c r="J5170" s="37">
        <v>43583</v>
      </c>
      <c r="K5170" s="36">
        <f t="shared" si="400"/>
        <v>2019</v>
      </c>
      <c r="L5170" s="36" t="str">
        <f t="shared" si="401"/>
        <v>April</v>
      </c>
      <c r="M5170" s="36">
        <f t="shared" si="402"/>
        <v>17</v>
      </c>
      <c r="N5170" s="36">
        <f t="shared" si="403"/>
        <v>28</v>
      </c>
      <c r="O5170" s="36" t="str">
        <f t="shared" si="404"/>
        <v>201917</v>
      </c>
      <c r="P5170" s="51" t="str">
        <f>CONCATENATE(K5170,MONTH(ExpensesDBTable[[#This Row],[Date]]))</f>
        <v>20194</v>
      </c>
      <c r="Q5170" s="36" t="s">
        <v>3472</v>
      </c>
      <c r="R5170" s="36" t="s">
        <v>14</v>
      </c>
      <c r="S5170" s="38">
        <v>3</v>
      </c>
      <c r="T5170" s="36" t="s">
        <v>100</v>
      </c>
      <c r="U5170" s="36" t="s">
        <v>2478</v>
      </c>
    </row>
    <row r="5171" spans="10:21" x14ac:dyDescent="0.25">
      <c r="J5171" s="37">
        <v>43583</v>
      </c>
      <c r="K5171" s="36">
        <f t="shared" si="400"/>
        <v>2019</v>
      </c>
      <c r="L5171" s="36" t="str">
        <f t="shared" si="401"/>
        <v>April</v>
      </c>
      <c r="M5171" s="36">
        <f t="shared" si="402"/>
        <v>17</v>
      </c>
      <c r="N5171" s="36">
        <f t="shared" si="403"/>
        <v>28</v>
      </c>
      <c r="O5171" s="36" t="str">
        <f t="shared" si="404"/>
        <v>201917</v>
      </c>
      <c r="P5171" s="51" t="str">
        <f>CONCATENATE(K5171,MONTH(ExpensesDBTable[[#This Row],[Date]]))</f>
        <v>20194</v>
      </c>
      <c r="Q5171" s="36" t="s">
        <v>182</v>
      </c>
      <c r="R5171" s="36" t="s">
        <v>19</v>
      </c>
      <c r="S5171" s="38">
        <v>25.7</v>
      </c>
      <c r="T5171" s="36" t="s">
        <v>106</v>
      </c>
      <c r="U5171" s="36" t="s">
        <v>3938</v>
      </c>
    </row>
    <row r="5172" spans="10:21" x14ac:dyDescent="0.25">
      <c r="J5172" s="37">
        <v>43583</v>
      </c>
      <c r="K5172" s="36">
        <f t="shared" si="400"/>
        <v>2019</v>
      </c>
      <c r="L5172" s="36" t="str">
        <f t="shared" si="401"/>
        <v>April</v>
      </c>
      <c r="M5172" s="36">
        <f t="shared" si="402"/>
        <v>17</v>
      </c>
      <c r="N5172" s="36">
        <f t="shared" si="403"/>
        <v>28</v>
      </c>
      <c r="O5172" s="36" t="str">
        <f t="shared" si="404"/>
        <v>201917</v>
      </c>
      <c r="P5172" s="51" t="str">
        <f>CONCATENATE(K5172,MONTH(ExpensesDBTable[[#This Row],[Date]]))</f>
        <v>20194</v>
      </c>
      <c r="Q5172" s="36" t="s">
        <v>182</v>
      </c>
      <c r="R5172" s="36" t="s">
        <v>14</v>
      </c>
      <c r="S5172" s="38">
        <v>10.5</v>
      </c>
      <c r="T5172" s="36" t="s">
        <v>106</v>
      </c>
      <c r="U5172" s="36" t="s">
        <v>3939</v>
      </c>
    </row>
    <row r="5173" spans="10:21" x14ac:dyDescent="0.25">
      <c r="J5173" s="37">
        <v>43583</v>
      </c>
      <c r="K5173" s="36">
        <f t="shared" si="400"/>
        <v>2019</v>
      </c>
      <c r="L5173" s="36" t="str">
        <f t="shared" si="401"/>
        <v>April</v>
      </c>
      <c r="M5173" s="36">
        <f t="shared" si="402"/>
        <v>17</v>
      </c>
      <c r="N5173" s="36">
        <f t="shared" si="403"/>
        <v>28</v>
      </c>
      <c r="O5173" s="36" t="str">
        <f t="shared" si="404"/>
        <v>201917</v>
      </c>
      <c r="P5173" s="51" t="str">
        <f>CONCATENATE(K5173,MONTH(ExpensesDBTable[[#This Row],[Date]]))</f>
        <v>20194</v>
      </c>
      <c r="Q5173" s="36" t="s">
        <v>1238</v>
      </c>
      <c r="R5173" s="36" t="s">
        <v>22</v>
      </c>
      <c r="S5173" s="38">
        <v>60</v>
      </c>
      <c r="T5173" s="36" t="s">
        <v>106</v>
      </c>
      <c r="U5173" s="36" t="s">
        <v>3940</v>
      </c>
    </row>
    <row r="5174" spans="10:21" x14ac:dyDescent="0.25">
      <c r="J5174" s="37">
        <v>43583</v>
      </c>
      <c r="K5174" s="36">
        <f t="shared" si="400"/>
        <v>2019</v>
      </c>
      <c r="L5174" s="36" t="str">
        <f t="shared" si="401"/>
        <v>April</v>
      </c>
      <c r="M5174" s="36">
        <f t="shared" si="402"/>
        <v>17</v>
      </c>
      <c r="N5174" s="36">
        <f t="shared" si="403"/>
        <v>28</v>
      </c>
      <c r="O5174" s="36" t="str">
        <f t="shared" si="404"/>
        <v>201917</v>
      </c>
      <c r="P5174" s="51" t="str">
        <f>CONCATENATE(K5174,MONTH(ExpensesDBTable[[#This Row],[Date]]))</f>
        <v>20194</v>
      </c>
      <c r="Q5174" s="36" t="s">
        <v>128</v>
      </c>
      <c r="R5174" s="36" t="s">
        <v>22</v>
      </c>
      <c r="S5174" s="38">
        <v>184.9</v>
      </c>
      <c r="T5174" s="36" t="s">
        <v>106</v>
      </c>
      <c r="U5174" s="36" t="s">
        <v>3941</v>
      </c>
    </row>
    <row r="5175" spans="10:21" x14ac:dyDescent="0.25">
      <c r="J5175" s="37">
        <v>43583</v>
      </c>
      <c r="K5175" s="36">
        <f t="shared" si="400"/>
        <v>2019</v>
      </c>
      <c r="L5175" s="36" t="str">
        <f t="shared" si="401"/>
        <v>April</v>
      </c>
      <c r="M5175" s="36">
        <f t="shared" si="402"/>
        <v>17</v>
      </c>
      <c r="N5175" s="36">
        <f t="shared" si="403"/>
        <v>28</v>
      </c>
      <c r="O5175" s="36" t="str">
        <f t="shared" si="404"/>
        <v>201917</v>
      </c>
      <c r="P5175" s="51" t="str">
        <f>CONCATENATE(K5175,MONTH(ExpensesDBTable[[#This Row],[Date]]))</f>
        <v>20194</v>
      </c>
      <c r="Q5175" s="36" t="s">
        <v>3472</v>
      </c>
      <c r="R5175" s="36" t="s">
        <v>14</v>
      </c>
      <c r="S5175" s="38">
        <v>8</v>
      </c>
      <c r="T5175" s="36" t="s">
        <v>106</v>
      </c>
      <c r="U5175" s="36" t="s">
        <v>1247</v>
      </c>
    </row>
    <row r="5176" spans="10:21" x14ac:dyDescent="0.25">
      <c r="J5176" s="37">
        <v>43583</v>
      </c>
      <c r="K5176" s="36">
        <f t="shared" si="400"/>
        <v>2019</v>
      </c>
      <c r="L5176" s="36" t="str">
        <f t="shared" si="401"/>
        <v>April</v>
      </c>
      <c r="M5176" s="36">
        <f t="shared" si="402"/>
        <v>17</v>
      </c>
      <c r="N5176" s="36">
        <f t="shared" si="403"/>
        <v>28</v>
      </c>
      <c r="O5176" s="36" t="str">
        <f t="shared" si="404"/>
        <v>201917</v>
      </c>
      <c r="P5176" s="51" t="str">
        <f>CONCATENATE(K5176,MONTH(ExpensesDBTable[[#This Row],[Date]]))</f>
        <v>20194</v>
      </c>
      <c r="Q5176" s="36" t="s">
        <v>1051</v>
      </c>
      <c r="R5176" s="36" t="s">
        <v>14</v>
      </c>
      <c r="S5176" s="38">
        <v>7.81</v>
      </c>
      <c r="T5176" s="36" t="s">
        <v>100</v>
      </c>
      <c r="U5176" s="36" t="s">
        <v>2129</v>
      </c>
    </row>
    <row r="5177" spans="10:21" x14ac:dyDescent="0.25">
      <c r="J5177" s="37">
        <v>43583</v>
      </c>
      <c r="K5177" s="36">
        <f t="shared" si="400"/>
        <v>2019</v>
      </c>
      <c r="L5177" s="36" t="str">
        <f t="shared" si="401"/>
        <v>April</v>
      </c>
      <c r="M5177" s="36">
        <f t="shared" si="402"/>
        <v>17</v>
      </c>
      <c r="N5177" s="36">
        <f t="shared" si="403"/>
        <v>28</v>
      </c>
      <c r="O5177" s="36" t="str">
        <f t="shared" si="404"/>
        <v>201917</v>
      </c>
      <c r="P5177" s="51" t="str">
        <f>CONCATENATE(K5177,MONTH(ExpensesDBTable[[#This Row],[Date]]))</f>
        <v>20194</v>
      </c>
      <c r="Q5177" s="36" t="s">
        <v>1051</v>
      </c>
      <c r="R5177" s="36" t="s">
        <v>14</v>
      </c>
      <c r="S5177" s="38">
        <v>6</v>
      </c>
      <c r="T5177" s="36" t="s">
        <v>100</v>
      </c>
      <c r="U5177" s="36" t="s">
        <v>1220</v>
      </c>
    </row>
    <row r="5178" spans="10:21" x14ac:dyDescent="0.25">
      <c r="J5178" s="37">
        <v>43583</v>
      </c>
      <c r="K5178" s="36">
        <f t="shared" si="400"/>
        <v>2019</v>
      </c>
      <c r="L5178" s="36" t="str">
        <f t="shared" si="401"/>
        <v>April</v>
      </c>
      <c r="M5178" s="36">
        <f t="shared" si="402"/>
        <v>17</v>
      </c>
      <c r="N5178" s="36">
        <f t="shared" si="403"/>
        <v>28</v>
      </c>
      <c r="O5178" s="36" t="str">
        <f t="shared" si="404"/>
        <v>201917</v>
      </c>
      <c r="P5178" s="51" t="str">
        <f>CONCATENATE(K5178,MONTH(ExpensesDBTable[[#This Row],[Date]]))</f>
        <v>20194</v>
      </c>
      <c r="Q5178" s="36" t="s">
        <v>182</v>
      </c>
      <c r="R5178" s="36" t="s">
        <v>14</v>
      </c>
      <c r="S5178" s="38">
        <v>7.75</v>
      </c>
      <c r="T5178" s="36" t="s">
        <v>100</v>
      </c>
      <c r="U5178" s="36" t="s">
        <v>1220</v>
      </c>
    </row>
    <row r="5179" spans="10:21" x14ac:dyDescent="0.25">
      <c r="J5179" s="37">
        <v>43583</v>
      </c>
      <c r="K5179" s="36">
        <f t="shared" si="400"/>
        <v>2019</v>
      </c>
      <c r="L5179" s="36" t="str">
        <f t="shared" si="401"/>
        <v>April</v>
      </c>
      <c r="M5179" s="36">
        <f t="shared" si="402"/>
        <v>17</v>
      </c>
      <c r="N5179" s="36">
        <f t="shared" si="403"/>
        <v>28</v>
      </c>
      <c r="O5179" s="36" t="str">
        <f t="shared" si="404"/>
        <v>201917</v>
      </c>
      <c r="P5179" s="51" t="str">
        <f>CONCATENATE(K5179,MONTH(ExpensesDBTable[[#This Row],[Date]]))</f>
        <v>20194</v>
      </c>
      <c r="Q5179" s="36" t="s">
        <v>122</v>
      </c>
      <c r="R5179" s="36" t="s">
        <v>11</v>
      </c>
      <c r="S5179" s="38">
        <v>22</v>
      </c>
      <c r="T5179" s="36" t="s">
        <v>106</v>
      </c>
      <c r="U5179" s="36" t="s">
        <v>3942</v>
      </c>
    </row>
    <row r="5180" spans="10:21" x14ac:dyDescent="0.25">
      <c r="J5180" s="37">
        <v>43583</v>
      </c>
      <c r="K5180" s="36">
        <f t="shared" si="400"/>
        <v>2019</v>
      </c>
      <c r="L5180" s="36" t="str">
        <f t="shared" si="401"/>
        <v>April</v>
      </c>
      <c r="M5180" s="36">
        <f t="shared" si="402"/>
        <v>17</v>
      </c>
      <c r="N5180" s="36">
        <f t="shared" si="403"/>
        <v>28</v>
      </c>
      <c r="O5180" s="36" t="str">
        <f t="shared" si="404"/>
        <v>201917</v>
      </c>
      <c r="P5180" s="51" t="str">
        <f>CONCATENATE(K5180,MONTH(ExpensesDBTable[[#This Row],[Date]]))</f>
        <v>20194</v>
      </c>
      <c r="Q5180" s="36" t="s">
        <v>119</v>
      </c>
      <c r="R5180" s="36" t="s">
        <v>14</v>
      </c>
      <c r="S5180" s="38">
        <v>28.4</v>
      </c>
      <c r="T5180" s="36" t="s">
        <v>100</v>
      </c>
      <c r="U5180" s="36" t="s">
        <v>3943</v>
      </c>
    </row>
    <row r="5181" spans="10:21" x14ac:dyDescent="0.25">
      <c r="J5181" s="37">
        <v>43583</v>
      </c>
      <c r="K5181" s="36">
        <f t="shared" si="400"/>
        <v>2019</v>
      </c>
      <c r="L5181" s="36" t="str">
        <f t="shared" si="401"/>
        <v>April</v>
      </c>
      <c r="M5181" s="36">
        <f t="shared" si="402"/>
        <v>17</v>
      </c>
      <c r="N5181" s="36">
        <f t="shared" si="403"/>
        <v>28</v>
      </c>
      <c r="O5181" s="36" t="str">
        <f t="shared" si="404"/>
        <v>201917</v>
      </c>
      <c r="P5181" s="51" t="str">
        <f>CONCATENATE(K5181,MONTH(ExpensesDBTable[[#This Row],[Date]]))</f>
        <v>20194</v>
      </c>
      <c r="Q5181" s="36" t="s">
        <v>108</v>
      </c>
      <c r="R5181" s="36" t="s">
        <v>14</v>
      </c>
      <c r="S5181" s="38">
        <v>4</v>
      </c>
      <c r="T5181" s="36" t="s">
        <v>100</v>
      </c>
      <c r="U5181" s="36" t="s">
        <v>3943</v>
      </c>
    </row>
    <row r="5182" spans="10:21" x14ac:dyDescent="0.25">
      <c r="J5182" s="37">
        <v>43583</v>
      </c>
      <c r="K5182" s="36">
        <f t="shared" si="400"/>
        <v>2019</v>
      </c>
      <c r="L5182" s="36" t="str">
        <f t="shared" si="401"/>
        <v>April</v>
      </c>
      <c r="M5182" s="36">
        <f t="shared" si="402"/>
        <v>17</v>
      </c>
      <c r="N5182" s="36">
        <f t="shared" si="403"/>
        <v>28</v>
      </c>
      <c r="O5182" s="36" t="str">
        <f t="shared" si="404"/>
        <v>201917</v>
      </c>
      <c r="P5182" s="51" t="str">
        <f>CONCATENATE(K5182,MONTH(ExpensesDBTable[[#This Row],[Date]]))</f>
        <v>20194</v>
      </c>
      <c r="Q5182" s="36" t="s">
        <v>182</v>
      </c>
      <c r="R5182" s="36" t="s">
        <v>14</v>
      </c>
      <c r="S5182" s="38">
        <v>36.5</v>
      </c>
      <c r="T5182" s="36" t="s">
        <v>100</v>
      </c>
      <c r="U5182" s="36" t="s">
        <v>3944</v>
      </c>
    </row>
    <row r="5183" spans="10:21" x14ac:dyDescent="0.25">
      <c r="J5183" s="37">
        <v>43583</v>
      </c>
      <c r="K5183" s="36">
        <f t="shared" si="400"/>
        <v>2019</v>
      </c>
      <c r="L5183" s="36" t="str">
        <f t="shared" si="401"/>
        <v>April</v>
      </c>
      <c r="M5183" s="36">
        <f t="shared" si="402"/>
        <v>17</v>
      </c>
      <c r="N5183" s="36">
        <f t="shared" si="403"/>
        <v>28</v>
      </c>
      <c r="O5183" s="36" t="str">
        <f t="shared" si="404"/>
        <v>201917</v>
      </c>
      <c r="P5183" s="51" t="str">
        <f>CONCATENATE(K5183,MONTH(ExpensesDBTable[[#This Row],[Date]]))</f>
        <v>20194</v>
      </c>
      <c r="Q5183" s="36" t="s">
        <v>108</v>
      </c>
      <c r="R5183" s="36" t="s">
        <v>14</v>
      </c>
      <c r="S5183" s="38">
        <v>8.33</v>
      </c>
      <c r="T5183" s="36" t="s">
        <v>100</v>
      </c>
      <c r="U5183" s="36" t="s">
        <v>3945</v>
      </c>
    </row>
    <row r="5184" spans="10:21" x14ac:dyDescent="0.25">
      <c r="J5184" s="37">
        <v>43583</v>
      </c>
      <c r="K5184" s="36">
        <f t="shared" si="400"/>
        <v>2019</v>
      </c>
      <c r="L5184" s="36" t="str">
        <f t="shared" si="401"/>
        <v>April</v>
      </c>
      <c r="M5184" s="36">
        <f t="shared" si="402"/>
        <v>17</v>
      </c>
      <c r="N5184" s="36">
        <f t="shared" si="403"/>
        <v>28</v>
      </c>
      <c r="O5184" s="36" t="str">
        <f t="shared" si="404"/>
        <v>201917</v>
      </c>
      <c r="P5184" s="51" t="str">
        <f>CONCATENATE(K5184,MONTH(ExpensesDBTable[[#This Row],[Date]]))</f>
        <v>20194</v>
      </c>
      <c r="Q5184" s="36" t="s">
        <v>182</v>
      </c>
      <c r="R5184" s="36" t="s">
        <v>14</v>
      </c>
      <c r="S5184" s="38">
        <v>48.5</v>
      </c>
      <c r="T5184" s="36" t="s">
        <v>106</v>
      </c>
      <c r="U5184" s="36" t="s">
        <v>3946</v>
      </c>
    </row>
    <row r="5185" spans="10:21" x14ac:dyDescent="0.25">
      <c r="J5185" s="37">
        <v>43583</v>
      </c>
      <c r="K5185" s="36">
        <f t="shared" si="400"/>
        <v>2019</v>
      </c>
      <c r="L5185" s="36" t="str">
        <f t="shared" si="401"/>
        <v>April</v>
      </c>
      <c r="M5185" s="36">
        <f t="shared" si="402"/>
        <v>17</v>
      </c>
      <c r="N5185" s="36">
        <f t="shared" si="403"/>
        <v>28</v>
      </c>
      <c r="O5185" s="36" t="str">
        <f t="shared" si="404"/>
        <v>201917</v>
      </c>
      <c r="P5185" s="51" t="str">
        <f>CONCATENATE(K5185,MONTH(ExpensesDBTable[[#This Row],[Date]]))</f>
        <v>20194</v>
      </c>
      <c r="Q5185" s="36" t="s">
        <v>122</v>
      </c>
      <c r="R5185" s="36" t="s">
        <v>11</v>
      </c>
      <c r="S5185" s="38">
        <v>13</v>
      </c>
      <c r="T5185" s="36" t="s">
        <v>106</v>
      </c>
      <c r="U5185" s="36" t="s">
        <v>548</v>
      </c>
    </row>
    <row r="5186" spans="10:21" x14ac:dyDescent="0.25">
      <c r="J5186" s="37">
        <v>43583</v>
      </c>
      <c r="K5186" s="36">
        <f t="shared" si="400"/>
        <v>2019</v>
      </c>
      <c r="L5186" s="36" t="str">
        <f t="shared" si="401"/>
        <v>April</v>
      </c>
      <c r="M5186" s="36">
        <f t="shared" si="402"/>
        <v>17</v>
      </c>
      <c r="N5186" s="36">
        <f t="shared" si="403"/>
        <v>28</v>
      </c>
      <c r="O5186" s="36" t="str">
        <f t="shared" si="404"/>
        <v>201917</v>
      </c>
      <c r="P5186" s="51" t="str">
        <f>CONCATENATE(K5186,MONTH(ExpensesDBTable[[#This Row],[Date]]))</f>
        <v>20194</v>
      </c>
      <c r="Q5186" s="36" t="s">
        <v>182</v>
      </c>
      <c r="R5186" s="36" t="s">
        <v>14</v>
      </c>
      <c r="S5186" s="38">
        <v>28.18</v>
      </c>
      <c r="T5186" s="36" t="s">
        <v>106</v>
      </c>
      <c r="U5186" s="36" t="s">
        <v>3947</v>
      </c>
    </row>
    <row r="5187" spans="10:21" x14ac:dyDescent="0.25">
      <c r="J5187" s="37">
        <v>43585</v>
      </c>
      <c r="K5187" s="36">
        <f t="shared" si="400"/>
        <v>2019</v>
      </c>
      <c r="L5187" s="36" t="str">
        <f t="shared" si="401"/>
        <v>April</v>
      </c>
      <c r="M5187" s="36">
        <f t="shared" si="402"/>
        <v>18</v>
      </c>
      <c r="N5187" s="36">
        <f t="shared" si="403"/>
        <v>30</v>
      </c>
      <c r="O5187" s="36" t="str">
        <f t="shared" si="404"/>
        <v>201918</v>
      </c>
      <c r="P5187" s="51" t="str">
        <f>CONCATENATE(K5187,MONTH(ExpensesDBTable[[#This Row],[Date]]))</f>
        <v>20194</v>
      </c>
      <c r="Q5187" s="36" t="s">
        <v>3948</v>
      </c>
      <c r="R5187" s="36" t="s">
        <v>16</v>
      </c>
      <c r="S5187" s="38">
        <v>200</v>
      </c>
      <c r="T5187" s="36" t="s">
        <v>106</v>
      </c>
      <c r="U5187" s="36" t="s">
        <v>3949</v>
      </c>
    </row>
    <row r="5188" spans="10:21" x14ac:dyDescent="0.25">
      <c r="J5188" s="37">
        <v>43585</v>
      </c>
      <c r="K5188" s="36">
        <f t="shared" si="400"/>
        <v>2019</v>
      </c>
      <c r="L5188" s="36" t="str">
        <f t="shared" si="401"/>
        <v>April</v>
      </c>
      <c r="M5188" s="36">
        <f t="shared" si="402"/>
        <v>18</v>
      </c>
      <c r="N5188" s="36">
        <f t="shared" si="403"/>
        <v>30</v>
      </c>
      <c r="O5188" s="36" t="str">
        <f t="shared" si="404"/>
        <v>201918</v>
      </c>
      <c r="P5188" s="51" t="str">
        <f>CONCATENATE(K5188,MONTH(ExpensesDBTable[[#This Row],[Date]]))</f>
        <v>20194</v>
      </c>
      <c r="Q5188" s="36" t="s">
        <v>182</v>
      </c>
      <c r="R5188" s="36" t="s">
        <v>14</v>
      </c>
      <c r="S5188" s="38">
        <v>10</v>
      </c>
      <c r="T5188" s="36" t="s">
        <v>100</v>
      </c>
      <c r="U5188" s="36" t="s">
        <v>1555</v>
      </c>
    </row>
    <row r="5189" spans="10:21" x14ac:dyDescent="0.25">
      <c r="J5189" s="37">
        <v>43585</v>
      </c>
      <c r="K5189" s="36">
        <f t="shared" si="400"/>
        <v>2019</v>
      </c>
      <c r="L5189" s="36" t="str">
        <f t="shared" si="401"/>
        <v>April</v>
      </c>
      <c r="M5189" s="36">
        <f t="shared" si="402"/>
        <v>18</v>
      </c>
      <c r="N5189" s="36">
        <f t="shared" si="403"/>
        <v>30</v>
      </c>
      <c r="O5189" s="36" t="str">
        <f t="shared" si="404"/>
        <v>201918</v>
      </c>
      <c r="P5189" s="51" t="str">
        <f>CONCATENATE(K5189,MONTH(ExpensesDBTable[[#This Row],[Date]]))</f>
        <v>20194</v>
      </c>
      <c r="Q5189" s="36" t="s">
        <v>182</v>
      </c>
      <c r="R5189" s="36" t="s">
        <v>14</v>
      </c>
      <c r="S5189" s="38">
        <v>10.6</v>
      </c>
      <c r="T5189" s="36" t="s">
        <v>100</v>
      </c>
      <c r="U5189" s="36" t="s">
        <v>2008</v>
      </c>
    </row>
    <row r="5190" spans="10:21" x14ac:dyDescent="0.25">
      <c r="J5190" s="37">
        <v>43585</v>
      </c>
      <c r="K5190" s="36">
        <f t="shared" si="400"/>
        <v>2019</v>
      </c>
      <c r="L5190" s="36" t="str">
        <f t="shared" si="401"/>
        <v>April</v>
      </c>
      <c r="M5190" s="36">
        <f t="shared" si="402"/>
        <v>18</v>
      </c>
      <c r="N5190" s="36">
        <f t="shared" si="403"/>
        <v>30</v>
      </c>
      <c r="O5190" s="36" t="str">
        <f t="shared" si="404"/>
        <v>201918</v>
      </c>
      <c r="P5190" s="51" t="str">
        <f>CONCATENATE(K5190,MONTH(ExpensesDBTable[[#This Row],[Date]]))</f>
        <v>20194</v>
      </c>
      <c r="Q5190" s="36" t="s">
        <v>182</v>
      </c>
      <c r="R5190" s="36" t="s">
        <v>14</v>
      </c>
      <c r="S5190" s="38">
        <v>10.9</v>
      </c>
      <c r="T5190" s="36" t="s">
        <v>100</v>
      </c>
      <c r="U5190" s="36" t="s">
        <v>1555</v>
      </c>
    </row>
    <row r="5191" spans="10:21" x14ac:dyDescent="0.25">
      <c r="J5191" s="37">
        <v>43585</v>
      </c>
      <c r="K5191" s="36">
        <f t="shared" si="400"/>
        <v>2019</v>
      </c>
      <c r="L5191" s="36" t="str">
        <f t="shared" si="401"/>
        <v>April</v>
      </c>
      <c r="M5191" s="36">
        <f t="shared" si="402"/>
        <v>18</v>
      </c>
      <c r="N5191" s="36">
        <f t="shared" si="403"/>
        <v>30</v>
      </c>
      <c r="O5191" s="36" t="str">
        <f t="shared" si="404"/>
        <v>201918</v>
      </c>
      <c r="P5191" s="51" t="str">
        <f>CONCATENATE(K5191,MONTH(ExpensesDBTable[[#This Row],[Date]]))</f>
        <v>20194</v>
      </c>
      <c r="Q5191" s="36" t="s">
        <v>182</v>
      </c>
      <c r="R5191" s="36" t="s">
        <v>19</v>
      </c>
      <c r="S5191" s="38">
        <v>44.5</v>
      </c>
      <c r="T5191" s="36" t="s">
        <v>100</v>
      </c>
      <c r="U5191" s="36" t="s">
        <v>3950</v>
      </c>
    </row>
    <row r="5192" spans="10:21" x14ac:dyDescent="0.25">
      <c r="J5192" s="37">
        <v>43585</v>
      </c>
      <c r="K5192" s="36">
        <f t="shared" si="400"/>
        <v>2019</v>
      </c>
      <c r="L5192" s="36" t="str">
        <f t="shared" si="401"/>
        <v>April</v>
      </c>
      <c r="M5192" s="36">
        <f t="shared" si="402"/>
        <v>18</v>
      </c>
      <c r="N5192" s="36">
        <f t="shared" si="403"/>
        <v>30</v>
      </c>
      <c r="O5192" s="36" t="str">
        <f t="shared" si="404"/>
        <v>201918</v>
      </c>
      <c r="P5192" s="51" t="str">
        <f>CONCATENATE(K5192,MONTH(ExpensesDBTable[[#This Row],[Date]]))</f>
        <v>20194</v>
      </c>
      <c r="Q5192" s="36" t="s">
        <v>182</v>
      </c>
      <c r="R5192" s="36" t="s">
        <v>22</v>
      </c>
      <c r="S5192" s="38">
        <v>8</v>
      </c>
      <c r="T5192" s="36" t="s">
        <v>106</v>
      </c>
      <c r="U5192" s="36" t="s">
        <v>1241</v>
      </c>
    </row>
    <row r="5193" spans="10:21" x14ac:dyDescent="0.25">
      <c r="J5193" s="37">
        <v>43586</v>
      </c>
      <c r="K5193" s="36">
        <f t="shared" si="400"/>
        <v>2019</v>
      </c>
      <c r="L5193" s="36" t="str">
        <f t="shared" si="401"/>
        <v>May</v>
      </c>
      <c r="M5193" s="36">
        <f t="shared" si="402"/>
        <v>18</v>
      </c>
      <c r="N5193" s="36">
        <f t="shared" si="403"/>
        <v>1</v>
      </c>
      <c r="O5193" s="36" t="str">
        <f t="shared" si="404"/>
        <v>201918</v>
      </c>
      <c r="P5193" s="51" t="str">
        <f>CONCATENATE(K5193,MONTH(ExpensesDBTable[[#This Row],[Date]]))</f>
        <v>20195</v>
      </c>
      <c r="Q5193" s="36" t="s">
        <v>3603</v>
      </c>
      <c r="R5193" s="36" t="s">
        <v>23</v>
      </c>
      <c r="S5193" s="38">
        <v>256.85000000000002</v>
      </c>
      <c r="T5193" s="36" t="s">
        <v>106</v>
      </c>
      <c r="U5193" s="36" t="s">
        <v>249</v>
      </c>
    </row>
    <row r="5194" spans="10:21" x14ac:dyDescent="0.25">
      <c r="J5194" s="37">
        <v>43586</v>
      </c>
      <c r="K5194" s="36">
        <f t="shared" si="400"/>
        <v>2019</v>
      </c>
      <c r="L5194" s="36" t="str">
        <f t="shared" si="401"/>
        <v>May</v>
      </c>
      <c r="M5194" s="36">
        <f t="shared" si="402"/>
        <v>18</v>
      </c>
      <c r="N5194" s="36">
        <f t="shared" si="403"/>
        <v>1</v>
      </c>
      <c r="O5194" s="36" t="str">
        <f t="shared" si="404"/>
        <v>201918</v>
      </c>
      <c r="P5194" s="51" t="str">
        <f>CONCATENATE(K5194,MONTH(ExpensesDBTable[[#This Row],[Date]]))</f>
        <v>20195</v>
      </c>
      <c r="Q5194" s="36" t="s">
        <v>3477</v>
      </c>
      <c r="R5194" s="36" t="s">
        <v>23</v>
      </c>
      <c r="S5194" s="38">
        <v>35</v>
      </c>
      <c r="T5194" s="36" t="s">
        <v>106</v>
      </c>
      <c r="U5194" s="36" t="s">
        <v>2902</v>
      </c>
    </row>
    <row r="5195" spans="10:21" x14ac:dyDescent="0.25">
      <c r="J5195" s="37">
        <v>43586</v>
      </c>
      <c r="K5195" s="36">
        <f t="shared" ref="K5195:K5258" si="405">YEAR(J5195)</f>
        <v>2019</v>
      </c>
      <c r="L5195" s="36" t="str">
        <f t="shared" ref="L5195:L5258" si="406">TEXT(DATE(1,MONTH(J5195),1),"MMMM")</f>
        <v>May</v>
      </c>
      <c r="M5195" s="36">
        <f t="shared" ref="M5195:M5258" si="407">WEEKNUM(J5195,2)</f>
        <v>18</v>
      </c>
      <c r="N5195" s="36">
        <f t="shared" ref="N5195:N5258" si="408">DAY(J5195)</f>
        <v>1</v>
      </c>
      <c r="O5195" s="36" t="str">
        <f t="shared" ref="O5195:O5258" si="409">CONCATENATE(K5195,M5195)</f>
        <v>201918</v>
      </c>
      <c r="P5195" s="51" t="str">
        <f>CONCATENATE(K5195,MONTH(ExpensesDBTable[[#This Row],[Date]]))</f>
        <v>20195</v>
      </c>
      <c r="Q5195" s="36" t="s">
        <v>119</v>
      </c>
      <c r="R5195" s="36" t="s">
        <v>14</v>
      </c>
      <c r="S5195" s="38">
        <v>3.38</v>
      </c>
      <c r="T5195" s="36" t="s">
        <v>100</v>
      </c>
      <c r="U5195" s="36" t="s">
        <v>3951</v>
      </c>
    </row>
    <row r="5196" spans="10:21" x14ac:dyDescent="0.25">
      <c r="J5196" s="37">
        <v>43586</v>
      </c>
      <c r="K5196" s="36">
        <f t="shared" si="405"/>
        <v>2019</v>
      </c>
      <c r="L5196" s="36" t="str">
        <f t="shared" si="406"/>
        <v>May</v>
      </c>
      <c r="M5196" s="36">
        <f t="shared" si="407"/>
        <v>18</v>
      </c>
      <c r="N5196" s="36">
        <f t="shared" si="408"/>
        <v>1</v>
      </c>
      <c r="O5196" s="36" t="str">
        <f t="shared" si="409"/>
        <v>201918</v>
      </c>
      <c r="P5196" s="51" t="str">
        <f>CONCATENATE(K5196,MONTH(ExpensesDBTable[[#This Row],[Date]]))</f>
        <v>20195</v>
      </c>
      <c r="Q5196" s="36" t="s">
        <v>182</v>
      </c>
      <c r="R5196" s="36" t="s">
        <v>14</v>
      </c>
      <c r="S5196" s="38">
        <v>7.1</v>
      </c>
      <c r="T5196" s="36" t="s">
        <v>100</v>
      </c>
      <c r="U5196" s="36" t="s">
        <v>1392</v>
      </c>
    </row>
    <row r="5197" spans="10:21" x14ac:dyDescent="0.25">
      <c r="J5197" s="37">
        <v>43589</v>
      </c>
      <c r="K5197" s="36">
        <f t="shared" si="405"/>
        <v>2019</v>
      </c>
      <c r="L5197" s="36" t="str">
        <f t="shared" si="406"/>
        <v>May</v>
      </c>
      <c r="M5197" s="36">
        <f t="shared" si="407"/>
        <v>18</v>
      </c>
      <c r="N5197" s="36">
        <f t="shared" si="408"/>
        <v>4</v>
      </c>
      <c r="O5197" s="36" t="str">
        <f t="shared" si="409"/>
        <v>201918</v>
      </c>
      <c r="P5197" s="51" t="str">
        <f>CONCATENATE(K5197,MONTH(ExpensesDBTable[[#This Row],[Date]]))</f>
        <v>20195</v>
      </c>
      <c r="Q5197" s="36" t="s">
        <v>182</v>
      </c>
      <c r="R5197" s="36" t="s">
        <v>17</v>
      </c>
      <c r="S5197" s="38">
        <v>708</v>
      </c>
      <c r="T5197" s="36" t="s">
        <v>106</v>
      </c>
      <c r="U5197" s="36" t="s">
        <v>3952</v>
      </c>
    </row>
    <row r="5198" spans="10:21" x14ac:dyDescent="0.25">
      <c r="J5198" s="37">
        <v>43589</v>
      </c>
      <c r="K5198" s="36">
        <f t="shared" si="405"/>
        <v>2019</v>
      </c>
      <c r="L5198" s="36" t="str">
        <f t="shared" si="406"/>
        <v>May</v>
      </c>
      <c r="M5198" s="36">
        <f t="shared" si="407"/>
        <v>18</v>
      </c>
      <c r="N5198" s="36">
        <f t="shared" si="408"/>
        <v>4</v>
      </c>
      <c r="O5198" s="36" t="str">
        <f t="shared" si="409"/>
        <v>201918</v>
      </c>
      <c r="P5198" s="51" t="str">
        <f>CONCATENATE(K5198,MONTH(ExpensesDBTable[[#This Row],[Date]]))</f>
        <v>20195</v>
      </c>
      <c r="Q5198" s="36" t="s">
        <v>182</v>
      </c>
      <c r="R5198" s="36" t="s">
        <v>14</v>
      </c>
      <c r="S5198" s="38">
        <v>8</v>
      </c>
      <c r="T5198" s="36" t="s">
        <v>100</v>
      </c>
      <c r="U5198" s="36" t="s">
        <v>2478</v>
      </c>
    </row>
    <row r="5199" spans="10:21" x14ac:dyDescent="0.25">
      <c r="J5199" s="37">
        <v>43589</v>
      </c>
      <c r="K5199" s="36">
        <f t="shared" si="405"/>
        <v>2019</v>
      </c>
      <c r="L5199" s="36" t="str">
        <f t="shared" si="406"/>
        <v>May</v>
      </c>
      <c r="M5199" s="36">
        <f t="shared" si="407"/>
        <v>18</v>
      </c>
      <c r="N5199" s="36">
        <f t="shared" si="408"/>
        <v>4</v>
      </c>
      <c r="O5199" s="36" t="str">
        <f t="shared" si="409"/>
        <v>201918</v>
      </c>
      <c r="P5199" s="51" t="str">
        <f>CONCATENATE(K5199,MONTH(ExpensesDBTable[[#This Row],[Date]]))</f>
        <v>20195</v>
      </c>
      <c r="Q5199" s="36" t="s">
        <v>3472</v>
      </c>
      <c r="R5199" s="36" t="s">
        <v>13</v>
      </c>
      <c r="S5199" s="38">
        <v>66.959999999999994</v>
      </c>
      <c r="T5199" s="36" t="s">
        <v>106</v>
      </c>
      <c r="U5199" s="36" t="s">
        <v>3953</v>
      </c>
    </row>
    <row r="5200" spans="10:21" x14ac:dyDescent="0.25">
      <c r="J5200" s="37">
        <v>43589</v>
      </c>
      <c r="K5200" s="36">
        <f t="shared" si="405"/>
        <v>2019</v>
      </c>
      <c r="L5200" s="36" t="str">
        <f t="shared" si="406"/>
        <v>May</v>
      </c>
      <c r="M5200" s="36">
        <f t="shared" si="407"/>
        <v>18</v>
      </c>
      <c r="N5200" s="36">
        <f t="shared" si="408"/>
        <v>4</v>
      </c>
      <c r="O5200" s="36" t="str">
        <f t="shared" si="409"/>
        <v>201918</v>
      </c>
      <c r="P5200" s="51" t="str">
        <f>CONCATENATE(K5200,MONTH(ExpensesDBTable[[#This Row],[Date]]))</f>
        <v>20195</v>
      </c>
      <c r="Q5200" s="36" t="s">
        <v>108</v>
      </c>
      <c r="R5200" s="36" t="s">
        <v>14</v>
      </c>
      <c r="S5200" s="38">
        <v>13.14</v>
      </c>
      <c r="T5200" s="36" t="s">
        <v>100</v>
      </c>
      <c r="U5200" s="36" t="s">
        <v>1367</v>
      </c>
    </row>
    <row r="5201" spans="10:21" x14ac:dyDescent="0.25">
      <c r="J5201" s="37">
        <v>43589</v>
      </c>
      <c r="K5201" s="36">
        <f t="shared" si="405"/>
        <v>2019</v>
      </c>
      <c r="L5201" s="36" t="str">
        <f t="shared" si="406"/>
        <v>May</v>
      </c>
      <c r="M5201" s="36">
        <f t="shared" si="407"/>
        <v>18</v>
      </c>
      <c r="N5201" s="36">
        <f t="shared" si="408"/>
        <v>4</v>
      </c>
      <c r="O5201" s="36" t="str">
        <f t="shared" si="409"/>
        <v>201918</v>
      </c>
      <c r="P5201" s="51" t="str">
        <f>CONCATENATE(K5201,MONTH(ExpensesDBTable[[#This Row],[Date]]))</f>
        <v>20195</v>
      </c>
      <c r="Q5201" s="36" t="s">
        <v>182</v>
      </c>
      <c r="R5201" s="36" t="s">
        <v>14</v>
      </c>
      <c r="S5201" s="38">
        <v>7.6</v>
      </c>
      <c r="T5201" s="36" t="s">
        <v>100</v>
      </c>
      <c r="U5201" s="36" t="s">
        <v>1847</v>
      </c>
    </row>
    <row r="5202" spans="10:21" x14ac:dyDescent="0.25">
      <c r="J5202" s="37">
        <v>43589</v>
      </c>
      <c r="K5202" s="36">
        <f t="shared" si="405"/>
        <v>2019</v>
      </c>
      <c r="L5202" s="36" t="str">
        <f t="shared" si="406"/>
        <v>May</v>
      </c>
      <c r="M5202" s="36">
        <f t="shared" si="407"/>
        <v>18</v>
      </c>
      <c r="N5202" s="36">
        <f t="shared" si="408"/>
        <v>4</v>
      </c>
      <c r="O5202" s="36" t="str">
        <f t="shared" si="409"/>
        <v>201918</v>
      </c>
      <c r="P5202" s="51" t="str">
        <f>CONCATENATE(K5202,MONTH(ExpensesDBTable[[#This Row],[Date]]))</f>
        <v>20195</v>
      </c>
      <c r="Q5202" s="36" t="s">
        <v>119</v>
      </c>
      <c r="R5202" s="36" t="s">
        <v>14</v>
      </c>
      <c r="S5202" s="38">
        <v>2.2799999999999998</v>
      </c>
      <c r="T5202" s="36" t="s">
        <v>100</v>
      </c>
      <c r="U5202" s="36" t="s">
        <v>645</v>
      </c>
    </row>
    <row r="5203" spans="10:21" x14ac:dyDescent="0.25">
      <c r="J5203" s="37">
        <v>43589</v>
      </c>
      <c r="K5203" s="36">
        <f t="shared" si="405"/>
        <v>2019</v>
      </c>
      <c r="L5203" s="36" t="str">
        <f t="shared" si="406"/>
        <v>May</v>
      </c>
      <c r="M5203" s="36">
        <f t="shared" si="407"/>
        <v>18</v>
      </c>
      <c r="N5203" s="36">
        <f t="shared" si="408"/>
        <v>4</v>
      </c>
      <c r="O5203" s="36" t="str">
        <f t="shared" si="409"/>
        <v>201918</v>
      </c>
      <c r="P5203" s="51" t="str">
        <f>CONCATENATE(K5203,MONTH(ExpensesDBTable[[#This Row],[Date]]))</f>
        <v>20195</v>
      </c>
      <c r="Q5203" s="36" t="s">
        <v>1051</v>
      </c>
      <c r="R5203" s="36" t="s">
        <v>14</v>
      </c>
      <c r="S5203" s="38">
        <v>8.48</v>
      </c>
      <c r="T5203" s="36" t="s">
        <v>100</v>
      </c>
      <c r="U5203" s="36" t="s">
        <v>645</v>
      </c>
    </row>
    <row r="5204" spans="10:21" x14ac:dyDescent="0.25">
      <c r="J5204" s="37">
        <v>43589</v>
      </c>
      <c r="K5204" s="36">
        <f t="shared" si="405"/>
        <v>2019</v>
      </c>
      <c r="L5204" s="36" t="str">
        <f t="shared" si="406"/>
        <v>May</v>
      </c>
      <c r="M5204" s="36">
        <f t="shared" si="407"/>
        <v>18</v>
      </c>
      <c r="N5204" s="36">
        <f t="shared" si="408"/>
        <v>4</v>
      </c>
      <c r="O5204" s="36" t="str">
        <f t="shared" si="409"/>
        <v>201918</v>
      </c>
      <c r="P5204" s="51" t="str">
        <f>CONCATENATE(K5204,MONTH(ExpensesDBTable[[#This Row],[Date]]))</f>
        <v>20195</v>
      </c>
      <c r="Q5204" s="36" t="s">
        <v>122</v>
      </c>
      <c r="R5204" s="36" t="s">
        <v>11</v>
      </c>
      <c r="S5204" s="38">
        <v>47</v>
      </c>
      <c r="T5204" s="36" t="s">
        <v>106</v>
      </c>
      <c r="U5204" s="36" t="s">
        <v>3954</v>
      </c>
    </row>
    <row r="5205" spans="10:21" x14ac:dyDescent="0.25">
      <c r="J5205" s="37">
        <v>43589</v>
      </c>
      <c r="K5205" s="36">
        <f t="shared" si="405"/>
        <v>2019</v>
      </c>
      <c r="L5205" s="36" t="str">
        <f t="shared" si="406"/>
        <v>May</v>
      </c>
      <c r="M5205" s="36">
        <f t="shared" si="407"/>
        <v>18</v>
      </c>
      <c r="N5205" s="36">
        <f t="shared" si="408"/>
        <v>4</v>
      </c>
      <c r="O5205" s="36" t="str">
        <f t="shared" si="409"/>
        <v>201918</v>
      </c>
      <c r="P5205" s="51" t="str">
        <f>CONCATENATE(K5205,MONTH(ExpensesDBTable[[#This Row],[Date]]))</f>
        <v>20195</v>
      </c>
      <c r="Q5205" s="36" t="s">
        <v>169</v>
      </c>
      <c r="R5205" s="36" t="s">
        <v>14</v>
      </c>
      <c r="S5205" s="38">
        <v>5</v>
      </c>
      <c r="T5205" s="36" t="s">
        <v>100</v>
      </c>
      <c r="U5205" s="36" t="s">
        <v>287</v>
      </c>
    </row>
    <row r="5206" spans="10:21" x14ac:dyDescent="0.25">
      <c r="J5206" s="37">
        <v>43589</v>
      </c>
      <c r="K5206" s="36">
        <f t="shared" si="405"/>
        <v>2019</v>
      </c>
      <c r="L5206" s="36" t="str">
        <f t="shared" si="406"/>
        <v>May</v>
      </c>
      <c r="M5206" s="36">
        <f t="shared" si="407"/>
        <v>18</v>
      </c>
      <c r="N5206" s="36">
        <f t="shared" si="408"/>
        <v>4</v>
      </c>
      <c r="O5206" s="36" t="str">
        <f t="shared" si="409"/>
        <v>201918</v>
      </c>
      <c r="P5206" s="51" t="str">
        <f>CONCATENATE(K5206,MONTH(ExpensesDBTable[[#This Row],[Date]]))</f>
        <v>20195</v>
      </c>
      <c r="Q5206" s="36" t="s">
        <v>199</v>
      </c>
      <c r="R5206" s="36" t="s">
        <v>14</v>
      </c>
      <c r="S5206" s="38">
        <v>16.7</v>
      </c>
      <c r="T5206" s="36" t="s">
        <v>100</v>
      </c>
      <c r="U5206" s="36" t="s">
        <v>1555</v>
      </c>
    </row>
    <row r="5207" spans="10:21" x14ac:dyDescent="0.25">
      <c r="J5207" s="37">
        <v>43589</v>
      </c>
      <c r="K5207" s="36">
        <f t="shared" si="405"/>
        <v>2019</v>
      </c>
      <c r="L5207" s="36" t="str">
        <f t="shared" si="406"/>
        <v>May</v>
      </c>
      <c r="M5207" s="36">
        <f t="shared" si="407"/>
        <v>18</v>
      </c>
      <c r="N5207" s="36">
        <f t="shared" si="408"/>
        <v>4</v>
      </c>
      <c r="O5207" s="36" t="str">
        <f t="shared" si="409"/>
        <v>201918</v>
      </c>
      <c r="P5207" s="51" t="str">
        <f>CONCATENATE(K5207,MONTH(ExpensesDBTable[[#This Row],[Date]]))</f>
        <v>20195</v>
      </c>
      <c r="Q5207" s="36" t="s">
        <v>182</v>
      </c>
      <c r="R5207" s="36" t="s">
        <v>19</v>
      </c>
      <c r="S5207" s="38">
        <v>56.56</v>
      </c>
      <c r="T5207" s="36" t="s">
        <v>106</v>
      </c>
      <c r="U5207" s="36" t="s">
        <v>3955</v>
      </c>
    </row>
    <row r="5208" spans="10:21" x14ac:dyDescent="0.25">
      <c r="J5208" s="37">
        <v>43589</v>
      </c>
      <c r="K5208" s="36">
        <f t="shared" si="405"/>
        <v>2019</v>
      </c>
      <c r="L5208" s="36" t="str">
        <f t="shared" si="406"/>
        <v>May</v>
      </c>
      <c r="M5208" s="36">
        <f t="shared" si="407"/>
        <v>18</v>
      </c>
      <c r="N5208" s="36">
        <f t="shared" si="408"/>
        <v>4</v>
      </c>
      <c r="O5208" s="36" t="str">
        <f t="shared" si="409"/>
        <v>201918</v>
      </c>
      <c r="P5208" s="51" t="str">
        <f>CONCATENATE(K5208,MONTH(ExpensesDBTable[[#This Row],[Date]]))</f>
        <v>20195</v>
      </c>
      <c r="Q5208" s="36" t="s">
        <v>182</v>
      </c>
      <c r="R5208" s="36" t="s">
        <v>14</v>
      </c>
      <c r="S5208" s="38">
        <v>3.6</v>
      </c>
      <c r="T5208" s="36" t="s">
        <v>100</v>
      </c>
      <c r="U5208" s="36" t="s">
        <v>1153</v>
      </c>
    </row>
    <row r="5209" spans="10:21" x14ac:dyDescent="0.25">
      <c r="J5209" s="37">
        <v>43589</v>
      </c>
      <c r="K5209" s="36">
        <f t="shared" si="405"/>
        <v>2019</v>
      </c>
      <c r="L5209" s="36" t="str">
        <f t="shared" si="406"/>
        <v>May</v>
      </c>
      <c r="M5209" s="36">
        <f t="shared" si="407"/>
        <v>18</v>
      </c>
      <c r="N5209" s="36">
        <f t="shared" si="408"/>
        <v>4</v>
      </c>
      <c r="O5209" s="36" t="str">
        <f t="shared" si="409"/>
        <v>201918</v>
      </c>
      <c r="P5209" s="51" t="str">
        <f>CONCATENATE(K5209,MONTH(ExpensesDBTable[[#This Row],[Date]]))</f>
        <v>20195</v>
      </c>
      <c r="Q5209" s="36" t="s">
        <v>3472</v>
      </c>
      <c r="R5209" s="36" t="s">
        <v>14</v>
      </c>
      <c r="S5209" s="38">
        <v>15.14</v>
      </c>
      <c r="T5209" s="36" t="s">
        <v>100</v>
      </c>
      <c r="U5209" s="36" t="s">
        <v>159</v>
      </c>
    </row>
    <row r="5210" spans="10:21" x14ac:dyDescent="0.25">
      <c r="J5210" s="37">
        <v>43589</v>
      </c>
      <c r="K5210" s="36">
        <f t="shared" si="405"/>
        <v>2019</v>
      </c>
      <c r="L5210" s="36" t="str">
        <f t="shared" si="406"/>
        <v>May</v>
      </c>
      <c r="M5210" s="36">
        <f t="shared" si="407"/>
        <v>18</v>
      </c>
      <c r="N5210" s="36">
        <f t="shared" si="408"/>
        <v>4</v>
      </c>
      <c r="O5210" s="36" t="str">
        <f t="shared" si="409"/>
        <v>201918</v>
      </c>
      <c r="P5210" s="51" t="str">
        <f>CONCATENATE(K5210,MONTH(ExpensesDBTable[[#This Row],[Date]]))</f>
        <v>20195</v>
      </c>
      <c r="Q5210" s="36" t="s">
        <v>182</v>
      </c>
      <c r="R5210" s="36" t="s">
        <v>17</v>
      </c>
      <c r="S5210" s="38">
        <v>17</v>
      </c>
      <c r="T5210" s="36" t="s">
        <v>106</v>
      </c>
      <c r="U5210" s="36" t="s">
        <v>1504</v>
      </c>
    </row>
    <row r="5211" spans="10:21" x14ac:dyDescent="0.25">
      <c r="J5211" s="37">
        <v>43589</v>
      </c>
      <c r="K5211" s="36">
        <f t="shared" si="405"/>
        <v>2019</v>
      </c>
      <c r="L5211" s="36" t="str">
        <f t="shared" si="406"/>
        <v>May</v>
      </c>
      <c r="M5211" s="36">
        <f t="shared" si="407"/>
        <v>18</v>
      </c>
      <c r="N5211" s="36">
        <f t="shared" si="408"/>
        <v>4</v>
      </c>
      <c r="O5211" s="36" t="str">
        <f t="shared" si="409"/>
        <v>201918</v>
      </c>
      <c r="P5211" s="51" t="str">
        <f>CONCATENATE(K5211,MONTH(ExpensesDBTable[[#This Row],[Date]]))</f>
        <v>20195</v>
      </c>
      <c r="Q5211" s="36" t="s">
        <v>2470</v>
      </c>
      <c r="R5211" s="36" t="s">
        <v>17</v>
      </c>
      <c r="S5211" s="38">
        <v>16</v>
      </c>
      <c r="T5211" s="36" t="s">
        <v>106</v>
      </c>
      <c r="U5211" s="36" t="s">
        <v>3956</v>
      </c>
    </row>
    <row r="5212" spans="10:21" x14ac:dyDescent="0.25">
      <c r="J5212" s="37">
        <v>43589</v>
      </c>
      <c r="K5212" s="36">
        <f t="shared" si="405"/>
        <v>2019</v>
      </c>
      <c r="L5212" s="36" t="str">
        <f t="shared" si="406"/>
        <v>May</v>
      </c>
      <c r="M5212" s="36">
        <f t="shared" si="407"/>
        <v>18</v>
      </c>
      <c r="N5212" s="36">
        <f t="shared" si="408"/>
        <v>4</v>
      </c>
      <c r="O5212" s="36" t="str">
        <f t="shared" si="409"/>
        <v>201918</v>
      </c>
      <c r="P5212" s="51" t="str">
        <f>CONCATENATE(K5212,MONTH(ExpensesDBTable[[#This Row],[Date]]))</f>
        <v>20195</v>
      </c>
      <c r="Q5212" s="36" t="s">
        <v>3472</v>
      </c>
      <c r="R5212" s="36" t="s">
        <v>16</v>
      </c>
      <c r="S5212" s="38">
        <v>1250</v>
      </c>
      <c r="T5212" s="36" t="s">
        <v>106</v>
      </c>
      <c r="U5212" s="36" t="s">
        <v>3957</v>
      </c>
    </row>
    <row r="5213" spans="10:21" x14ac:dyDescent="0.25">
      <c r="J5213" s="37">
        <v>43592</v>
      </c>
      <c r="K5213" s="36">
        <f t="shared" si="405"/>
        <v>2019</v>
      </c>
      <c r="L5213" s="36" t="str">
        <f t="shared" si="406"/>
        <v>May</v>
      </c>
      <c r="M5213" s="36">
        <f t="shared" si="407"/>
        <v>19</v>
      </c>
      <c r="N5213" s="36">
        <f t="shared" si="408"/>
        <v>7</v>
      </c>
      <c r="O5213" s="36" t="str">
        <f t="shared" si="409"/>
        <v>201919</v>
      </c>
      <c r="P5213" s="51" t="str">
        <f>CONCATENATE(K5213,MONTH(ExpensesDBTable[[#This Row],[Date]]))</f>
        <v>20195</v>
      </c>
      <c r="Q5213" s="36" t="s">
        <v>1292</v>
      </c>
      <c r="R5213" s="36" t="s">
        <v>18</v>
      </c>
      <c r="S5213" s="38">
        <v>10.56</v>
      </c>
      <c r="T5213" s="36" t="s">
        <v>106</v>
      </c>
      <c r="U5213" s="36" t="s">
        <v>3958</v>
      </c>
    </row>
    <row r="5214" spans="10:21" x14ac:dyDescent="0.25">
      <c r="J5214" s="37">
        <v>43592</v>
      </c>
      <c r="K5214" s="36">
        <f t="shared" si="405"/>
        <v>2019</v>
      </c>
      <c r="L5214" s="36" t="str">
        <f t="shared" si="406"/>
        <v>May</v>
      </c>
      <c r="M5214" s="36">
        <f t="shared" si="407"/>
        <v>19</v>
      </c>
      <c r="N5214" s="36">
        <f t="shared" si="408"/>
        <v>7</v>
      </c>
      <c r="O5214" s="36" t="str">
        <f t="shared" si="409"/>
        <v>201919</v>
      </c>
      <c r="P5214" s="51" t="str">
        <f>CONCATENATE(K5214,MONTH(ExpensesDBTable[[#This Row],[Date]]))</f>
        <v>20195</v>
      </c>
      <c r="Q5214" s="36" t="s">
        <v>182</v>
      </c>
      <c r="R5214" s="36" t="s">
        <v>14</v>
      </c>
      <c r="S5214" s="38">
        <v>4.8</v>
      </c>
      <c r="T5214" s="36" t="s">
        <v>100</v>
      </c>
      <c r="U5214" s="36" t="s">
        <v>357</v>
      </c>
    </row>
    <row r="5215" spans="10:21" x14ac:dyDescent="0.25">
      <c r="J5215" s="37">
        <v>43592</v>
      </c>
      <c r="K5215" s="36">
        <f t="shared" si="405"/>
        <v>2019</v>
      </c>
      <c r="L5215" s="36" t="str">
        <f t="shared" si="406"/>
        <v>May</v>
      </c>
      <c r="M5215" s="36">
        <f t="shared" si="407"/>
        <v>19</v>
      </c>
      <c r="N5215" s="36">
        <f t="shared" si="408"/>
        <v>7</v>
      </c>
      <c r="O5215" s="36" t="str">
        <f t="shared" si="409"/>
        <v>201919</v>
      </c>
      <c r="P5215" s="51" t="str">
        <f>CONCATENATE(K5215,MONTH(ExpensesDBTable[[#This Row],[Date]]))</f>
        <v>20195</v>
      </c>
      <c r="Q5215" s="36" t="s">
        <v>182</v>
      </c>
      <c r="R5215" s="36" t="s">
        <v>16</v>
      </c>
      <c r="S5215" s="38">
        <v>69.900000000000006</v>
      </c>
      <c r="T5215" s="36" t="s">
        <v>106</v>
      </c>
      <c r="U5215" s="36" t="s">
        <v>3959</v>
      </c>
    </row>
    <row r="5216" spans="10:21" x14ac:dyDescent="0.25">
      <c r="J5216" s="37">
        <v>43592</v>
      </c>
      <c r="K5216" s="36">
        <f t="shared" si="405"/>
        <v>2019</v>
      </c>
      <c r="L5216" s="36" t="str">
        <f t="shared" si="406"/>
        <v>May</v>
      </c>
      <c r="M5216" s="36">
        <f t="shared" si="407"/>
        <v>19</v>
      </c>
      <c r="N5216" s="36">
        <f t="shared" si="408"/>
        <v>7</v>
      </c>
      <c r="O5216" s="36" t="str">
        <f t="shared" si="409"/>
        <v>201919</v>
      </c>
      <c r="P5216" s="51" t="str">
        <f>CONCATENATE(K5216,MONTH(ExpensesDBTable[[#This Row],[Date]]))</f>
        <v>20195</v>
      </c>
      <c r="Q5216" s="36" t="s">
        <v>182</v>
      </c>
      <c r="R5216" s="36" t="s">
        <v>18</v>
      </c>
      <c r="S5216" s="38">
        <v>4</v>
      </c>
      <c r="T5216" s="36" t="s">
        <v>106</v>
      </c>
      <c r="U5216" s="36" t="s">
        <v>3960</v>
      </c>
    </row>
    <row r="5217" spans="10:21" x14ac:dyDescent="0.25">
      <c r="J5217" s="37">
        <v>43592</v>
      </c>
      <c r="K5217" s="36">
        <f t="shared" si="405"/>
        <v>2019</v>
      </c>
      <c r="L5217" s="36" t="str">
        <f t="shared" si="406"/>
        <v>May</v>
      </c>
      <c r="M5217" s="36">
        <f t="shared" si="407"/>
        <v>19</v>
      </c>
      <c r="N5217" s="36">
        <f t="shared" si="408"/>
        <v>7</v>
      </c>
      <c r="O5217" s="36" t="str">
        <f t="shared" si="409"/>
        <v>201919</v>
      </c>
      <c r="P5217" s="51" t="str">
        <f>CONCATENATE(K5217,MONTH(ExpensesDBTable[[#This Row],[Date]]))</f>
        <v>20195</v>
      </c>
      <c r="Q5217" s="36" t="s">
        <v>182</v>
      </c>
      <c r="R5217" s="36" t="s">
        <v>14</v>
      </c>
      <c r="S5217" s="38">
        <v>8.85</v>
      </c>
      <c r="T5217" s="36" t="s">
        <v>100</v>
      </c>
      <c r="U5217" s="36" t="s">
        <v>1085</v>
      </c>
    </row>
    <row r="5218" spans="10:21" x14ac:dyDescent="0.25">
      <c r="J5218" s="37">
        <v>43592</v>
      </c>
      <c r="K5218" s="36">
        <f t="shared" si="405"/>
        <v>2019</v>
      </c>
      <c r="L5218" s="36" t="str">
        <f t="shared" si="406"/>
        <v>May</v>
      </c>
      <c r="M5218" s="36">
        <f t="shared" si="407"/>
        <v>19</v>
      </c>
      <c r="N5218" s="36">
        <f t="shared" si="408"/>
        <v>7</v>
      </c>
      <c r="O5218" s="36" t="str">
        <f t="shared" si="409"/>
        <v>201919</v>
      </c>
      <c r="P5218" s="51" t="str">
        <f>CONCATENATE(K5218,MONTH(ExpensesDBTable[[#This Row],[Date]]))</f>
        <v>20195</v>
      </c>
      <c r="Q5218" s="36" t="s">
        <v>108</v>
      </c>
      <c r="R5218" s="36" t="s">
        <v>14</v>
      </c>
      <c r="S5218" s="38">
        <v>8.51</v>
      </c>
      <c r="T5218" s="36" t="s">
        <v>100</v>
      </c>
      <c r="U5218" s="36" t="s">
        <v>1367</v>
      </c>
    </row>
    <row r="5219" spans="10:21" x14ac:dyDescent="0.25">
      <c r="J5219" s="37">
        <v>43592</v>
      </c>
      <c r="K5219" s="36">
        <f t="shared" si="405"/>
        <v>2019</v>
      </c>
      <c r="L5219" s="36" t="str">
        <f t="shared" si="406"/>
        <v>May</v>
      </c>
      <c r="M5219" s="36">
        <f t="shared" si="407"/>
        <v>19</v>
      </c>
      <c r="N5219" s="36">
        <f t="shared" si="408"/>
        <v>7</v>
      </c>
      <c r="O5219" s="36" t="str">
        <f t="shared" si="409"/>
        <v>201919</v>
      </c>
      <c r="P5219" s="51" t="str">
        <f>CONCATENATE(K5219,MONTH(ExpensesDBTable[[#This Row],[Date]]))</f>
        <v>20195</v>
      </c>
      <c r="Q5219" s="36" t="s">
        <v>119</v>
      </c>
      <c r="R5219" s="36" t="s">
        <v>14</v>
      </c>
      <c r="S5219" s="38">
        <v>8</v>
      </c>
      <c r="T5219" s="36" t="s">
        <v>100</v>
      </c>
      <c r="U5219" s="36" t="s">
        <v>645</v>
      </c>
    </row>
    <row r="5220" spans="10:21" x14ac:dyDescent="0.25">
      <c r="J5220" s="37">
        <v>43592</v>
      </c>
      <c r="K5220" s="36">
        <f t="shared" si="405"/>
        <v>2019</v>
      </c>
      <c r="L5220" s="36" t="str">
        <f t="shared" si="406"/>
        <v>May</v>
      </c>
      <c r="M5220" s="36">
        <f t="shared" si="407"/>
        <v>19</v>
      </c>
      <c r="N5220" s="36">
        <f t="shared" si="408"/>
        <v>7</v>
      </c>
      <c r="O5220" s="36" t="str">
        <f t="shared" si="409"/>
        <v>201919</v>
      </c>
      <c r="P5220" s="51" t="str">
        <f>CONCATENATE(K5220,MONTH(ExpensesDBTable[[#This Row],[Date]]))</f>
        <v>20195</v>
      </c>
      <c r="Q5220" s="36" t="s">
        <v>1051</v>
      </c>
      <c r="R5220" s="36" t="s">
        <v>14</v>
      </c>
      <c r="S5220" s="38">
        <v>4.4000000000000004</v>
      </c>
      <c r="T5220" s="36" t="s">
        <v>100</v>
      </c>
      <c r="U5220" s="36" t="s">
        <v>1367</v>
      </c>
    </row>
    <row r="5221" spans="10:21" x14ac:dyDescent="0.25">
      <c r="J5221" s="37">
        <v>43592</v>
      </c>
      <c r="K5221" s="36">
        <f t="shared" si="405"/>
        <v>2019</v>
      </c>
      <c r="L5221" s="36" t="str">
        <f t="shared" si="406"/>
        <v>May</v>
      </c>
      <c r="M5221" s="36">
        <f t="shared" si="407"/>
        <v>19</v>
      </c>
      <c r="N5221" s="36">
        <f t="shared" si="408"/>
        <v>7</v>
      </c>
      <c r="O5221" s="36" t="str">
        <f t="shared" si="409"/>
        <v>201919</v>
      </c>
      <c r="P5221" s="51" t="str">
        <f>CONCATENATE(K5221,MONTH(ExpensesDBTable[[#This Row],[Date]]))</f>
        <v>20195</v>
      </c>
      <c r="Q5221" s="36" t="s">
        <v>182</v>
      </c>
      <c r="R5221" s="36" t="s">
        <v>14</v>
      </c>
      <c r="S5221" s="38">
        <v>8.4</v>
      </c>
      <c r="T5221" s="36" t="s">
        <v>100</v>
      </c>
      <c r="U5221" s="36" t="s">
        <v>3961</v>
      </c>
    </row>
    <row r="5222" spans="10:21" x14ac:dyDescent="0.25">
      <c r="J5222" s="37">
        <v>43592</v>
      </c>
      <c r="K5222" s="36">
        <f t="shared" si="405"/>
        <v>2019</v>
      </c>
      <c r="L5222" s="36" t="str">
        <f t="shared" si="406"/>
        <v>May</v>
      </c>
      <c r="M5222" s="36">
        <f t="shared" si="407"/>
        <v>19</v>
      </c>
      <c r="N5222" s="36">
        <f t="shared" si="408"/>
        <v>7</v>
      </c>
      <c r="O5222" s="36" t="str">
        <f t="shared" si="409"/>
        <v>201919</v>
      </c>
      <c r="P5222" s="51" t="str">
        <f>CONCATENATE(K5222,MONTH(ExpensesDBTable[[#This Row],[Date]]))</f>
        <v>20195</v>
      </c>
      <c r="Q5222" s="36" t="s">
        <v>182</v>
      </c>
      <c r="R5222" s="36" t="s">
        <v>16</v>
      </c>
      <c r="S5222" s="38">
        <v>37.9</v>
      </c>
      <c r="T5222" s="36" t="s">
        <v>106</v>
      </c>
      <c r="U5222" s="36" t="s">
        <v>3962</v>
      </c>
    </row>
    <row r="5223" spans="10:21" x14ac:dyDescent="0.25">
      <c r="J5223" s="37">
        <v>43593</v>
      </c>
      <c r="K5223" s="36">
        <f t="shared" si="405"/>
        <v>2019</v>
      </c>
      <c r="L5223" s="36" t="str">
        <f t="shared" si="406"/>
        <v>May</v>
      </c>
      <c r="M5223" s="36">
        <f t="shared" si="407"/>
        <v>19</v>
      </c>
      <c r="N5223" s="36">
        <f t="shared" si="408"/>
        <v>8</v>
      </c>
      <c r="O5223" s="36" t="str">
        <f t="shared" si="409"/>
        <v>201919</v>
      </c>
      <c r="P5223" s="51" t="str">
        <f>CONCATENATE(K5223,MONTH(ExpensesDBTable[[#This Row],[Date]]))</f>
        <v>20195</v>
      </c>
      <c r="Q5223" s="36" t="s">
        <v>1238</v>
      </c>
      <c r="R5223" s="36" t="s">
        <v>22</v>
      </c>
      <c r="S5223" s="38">
        <v>53.48</v>
      </c>
      <c r="T5223" s="36" t="s">
        <v>106</v>
      </c>
      <c r="U5223" s="36" t="s">
        <v>3963</v>
      </c>
    </row>
    <row r="5224" spans="10:21" x14ac:dyDescent="0.25">
      <c r="J5224" s="37">
        <v>43593</v>
      </c>
      <c r="K5224" s="36">
        <f t="shared" si="405"/>
        <v>2019</v>
      </c>
      <c r="L5224" s="36" t="str">
        <f t="shared" si="406"/>
        <v>May</v>
      </c>
      <c r="M5224" s="36">
        <f t="shared" si="407"/>
        <v>19</v>
      </c>
      <c r="N5224" s="36">
        <f t="shared" si="408"/>
        <v>8</v>
      </c>
      <c r="O5224" s="36" t="str">
        <f t="shared" si="409"/>
        <v>201919</v>
      </c>
      <c r="P5224" s="51" t="str">
        <f>CONCATENATE(K5224,MONTH(ExpensesDBTable[[#This Row],[Date]]))</f>
        <v>20195</v>
      </c>
      <c r="Q5224" s="36" t="s">
        <v>3480</v>
      </c>
      <c r="R5224" s="36" t="s">
        <v>22</v>
      </c>
      <c r="S5224" s="38">
        <v>352.59</v>
      </c>
      <c r="T5224" s="36" t="s">
        <v>106</v>
      </c>
      <c r="U5224" s="36" t="s">
        <v>3964</v>
      </c>
    </row>
    <row r="5225" spans="10:21" x14ac:dyDescent="0.25">
      <c r="J5225" s="37">
        <v>43593</v>
      </c>
      <c r="K5225" s="36">
        <f t="shared" si="405"/>
        <v>2019</v>
      </c>
      <c r="L5225" s="36" t="str">
        <f t="shared" si="406"/>
        <v>May</v>
      </c>
      <c r="M5225" s="36">
        <f t="shared" si="407"/>
        <v>19</v>
      </c>
      <c r="N5225" s="36">
        <f t="shared" si="408"/>
        <v>8</v>
      </c>
      <c r="O5225" s="36" t="str">
        <f t="shared" si="409"/>
        <v>201919</v>
      </c>
      <c r="P5225" s="51" t="str">
        <f>CONCATENATE(K5225,MONTH(ExpensesDBTable[[#This Row],[Date]]))</f>
        <v>20195</v>
      </c>
      <c r="Q5225" s="36" t="s">
        <v>145</v>
      </c>
      <c r="R5225" s="36" t="s">
        <v>23</v>
      </c>
      <c r="S5225" s="38">
        <v>12.76</v>
      </c>
      <c r="T5225" s="36" t="s">
        <v>106</v>
      </c>
      <c r="U5225" s="36" t="s">
        <v>3965</v>
      </c>
    </row>
    <row r="5226" spans="10:21" x14ac:dyDescent="0.25">
      <c r="J5226" s="37">
        <v>43596</v>
      </c>
      <c r="K5226" s="36">
        <f t="shared" si="405"/>
        <v>2019</v>
      </c>
      <c r="L5226" s="36" t="str">
        <f t="shared" si="406"/>
        <v>May</v>
      </c>
      <c r="M5226" s="36">
        <f t="shared" si="407"/>
        <v>19</v>
      </c>
      <c r="N5226" s="36">
        <f t="shared" si="408"/>
        <v>11</v>
      </c>
      <c r="O5226" s="36" t="str">
        <f t="shared" si="409"/>
        <v>201919</v>
      </c>
      <c r="P5226" s="51" t="str">
        <f>CONCATENATE(K5226,MONTH(ExpensesDBTable[[#This Row],[Date]]))</f>
        <v>20195</v>
      </c>
      <c r="Q5226" s="36" t="s">
        <v>182</v>
      </c>
      <c r="R5226" s="36" t="s">
        <v>16</v>
      </c>
      <c r="S5226" s="38">
        <v>37.979999999999997</v>
      </c>
      <c r="T5226" s="36" t="s">
        <v>106</v>
      </c>
      <c r="U5226" s="36" t="s">
        <v>3966</v>
      </c>
    </row>
    <row r="5227" spans="10:21" x14ac:dyDescent="0.25">
      <c r="J5227" s="37">
        <v>43596</v>
      </c>
      <c r="K5227" s="36">
        <f t="shared" si="405"/>
        <v>2019</v>
      </c>
      <c r="L5227" s="36" t="str">
        <f t="shared" si="406"/>
        <v>May</v>
      </c>
      <c r="M5227" s="36">
        <f t="shared" si="407"/>
        <v>19</v>
      </c>
      <c r="N5227" s="36">
        <f t="shared" si="408"/>
        <v>11</v>
      </c>
      <c r="O5227" s="36" t="str">
        <f t="shared" si="409"/>
        <v>201919</v>
      </c>
      <c r="P5227" s="51" t="str">
        <f>CONCATENATE(K5227,MONTH(ExpensesDBTable[[#This Row],[Date]]))</f>
        <v>20195</v>
      </c>
      <c r="Q5227" s="36" t="s">
        <v>1051</v>
      </c>
      <c r="R5227" s="36" t="s">
        <v>14</v>
      </c>
      <c r="S5227" s="38">
        <v>2</v>
      </c>
      <c r="T5227" s="36" t="s">
        <v>100</v>
      </c>
      <c r="U5227" s="36" t="s">
        <v>3967</v>
      </c>
    </row>
    <row r="5228" spans="10:21" x14ac:dyDescent="0.25">
      <c r="J5228" s="37">
        <v>43596</v>
      </c>
      <c r="K5228" s="36">
        <f t="shared" si="405"/>
        <v>2019</v>
      </c>
      <c r="L5228" s="36" t="str">
        <f t="shared" si="406"/>
        <v>May</v>
      </c>
      <c r="M5228" s="36">
        <f t="shared" si="407"/>
        <v>19</v>
      </c>
      <c r="N5228" s="36">
        <f t="shared" si="408"/>
        <v>11</v>
      </c>
      <c r="O5228" s="36" t="str">
        <f t="shared" si="409"/>
        <v>201919</v>
      </c>
      <c r="P5228" s="51" t="str">
        <f>CONCATENATE(K5228,MONTH(ExpensesDBTable[[#This Row],[Date]]))</f>
        <v>20195</v>
      </c>
      <c r="Q5228" s="36" t="s">
        <v>182</v>
      </c>
      <c r="R5228" s="36" t="s">
        <v>14</v>
      </c>
      <c r="S5228" s="38">
        <v>66.5</v>
      </c>
      <c r="T5228" s="36" t="s">
        <v>106</v>
      </c>
      <c r="U5228" s="36" t="s">
        <v>3968</v>
      </c>
    </row>
    <row r="5229" spans="10:21" x14ac:dyDescent="0.25">
      <c r="J5229" s="37">
        <v>43596</v>
      </c>
      <c r="K5229" s="36">
        <f t="shared" si="405"/>
        <v>2019</v>
      </c>
      <c r="L5229" s="36" t="str">
        <f t="shared" si="406"/>
        <v>May</v>
      </c>
      <c r="M5229" s="36">
        <f t="shared" si="407"/>
        <v>19</v>
      </c>
      <c r="N5229" s="36">
        <f t="shared" si="408"/>
        <v>11</v>
      </c>
      <c r="O5229" s="36" t="str">
        <f t="shared" si="409"/>
        <v>201919</v>
      </c>
      <c r="P5229" s="51" t="str">
        <f>CONCATENATE(K5229,MONTH(ExpensesDBTable[[#This Row],[Date]]))</f>
        <v>20195</v>
      </c>
      <c r="Q5229" s="36" t="s">
        <v>182</v>
      </c>
      <c r="R5229" s="36" t="s">
        <v>14</v>
      </c>
      <c r="S5229" s="38">
        <v>9.6</v>
      </c>
      <c r="T5229" s="36" t="s">
        <v>100</v>
      </c>
      <c r="U5229" s="36" t="s">
        <v>357</v>
      </c>
    </row>
    <row r="5230" spans="10:21" x14ac:dyDescent="0.25">
      <c r="J5230" s="37">
        <v>43596</v>
      </c>
      <c r="K5230" s="36">
        <f t="shared" si="405"/>
        <v>2019</v>
      </c>
      <c r="L5230" s="36" t="str">
        <f t="shared" si="406"/>
        <v>May</v>
      </c>
      <c r="M5230" s="36">
        <f t="shared" si="407"/>
        <v>19</v>
      </c>
      <c r="N5230" s="36">
        <f t="shared" si="408"/>
        <v>11</v>
      </c>
      <c r="O5230" s="36" t="str">
        <f t="shared" si="409"/>
        <v>201919</v>
      </c>
      <c r="P5230" s="51" t="str">
        <f>CONCATENATE(K5230,MONTH(ExpensesDBTable[[#This Row],[Date]]))</f>
        <v>20195</v>
      </c>
      <c r="Q5230" s="36" t="s">
        <v>620</v>
      </c>
      <c r="R5230" s="36" t="s">
        <v>18</v>
      </c>
      <c r="S5230" s="38">
        <v>10</v>
      </c>
      <c r="T5230" s="36" t="s">
        <v>100</v>
      </c>
      <c r="U5230" s="36" t="s">
        <v>1220</v>
      </c>
    </row>
    <row r="5231" spans="10:21" x14ac:dyDescent="0.25">
      <c r="J5231" s="37">
        <v>43596</v>
      </c>
      <c r="K5231" s="36">
        <f t="shared" si="405"/>
        <v>2019</v>
      </c>
      <c r="L5231" s="36" t="str">
        <f t="shared" si="406"/>
        <v>May</v>
      </c>
      <c r="M5231" s="36">
        <f t="shared" si="407"/>
        <v>19</v>
      </c>
      <c r="N5231" s="36">
        <f t="shared" si="408"/>
        <v>11</v>
      </c>
      <c r="O5231" s="36" t="str">
        <f t="shared" si="409"/>
        <v>201919</v>
      </c>
      <c r="P5231" s="51" t="str">
        <f>CONCATENATE(K5231,MONTH(ExpensesDBTable[[#This Row],[Date]]))</f>
        <v>20195</v>
      </c>
      <c r="Q5231" s="36" t="s">
        <v>182</v>
      </c>
      <c r="R5231" s="36" t="s">
        <v>16</v>
      </c>
      <c r="S5231" s="38">
        <v>150</v>
      </c>
      <c r="T5231" s="36" t="s">
        <v>106</v>
      </c>
      <c r="U5231" s="36" t="s">
        <v>3969</v>
      </c>
    </row>
    <row r="5232" spans="10:21" x14ac:dyDescent="0.25">
      <c r="J5232" s="37">
        <v>43596</v>
      </c>
      <c r="K5232" s="36">
        <f t="shared" si="405"/>
        <v>2019</v>
      </c>
      <c r="L5232" s="36" t="str">
        <f t="shared" si="406"/>
        <v>May</v>
      </c>
      <c r="M5232" s="36">
        <f t="shared" si="407"/>
        <v>19</v>
      </c>
      <c r="N5232" s="36">
        <f t="shared" si="408"/>
        <v>11</v>
      </c>
      <c r="O5232" s="36" t="str">
        <f t="shared" si="409"/>
        <v>201919</v>
      </c>
      <c r="P5232" s="51" t="str">
        <f>CONCATENATE(K5232,MONTH(ExpensesDBTable[[#This Row],[Date]]))</f>
        <v>20195</v>
      </c>
      <c r="Q5232" s="36" t="s">
        <v>1051</v>
      </c>
      <c r="R5232" s="36" t="s">
        <v>14</v>
      </c>
      <c r="S5232" s="38">
        <v>8.56</v>
      </c>
      <c r="T5232" s="36" t="s">
        <v>100</v>
      </c>
      <c r="U5232" s="36" t="s">
        <v>3970</v>
      </c>
    </row>
    <row r="5233" spans="10:21" x14ac:dyDescent="0.25">
      <c r="J5233" s="37">
        <v>43596</v>
      </c>
      <c r="K5233" s="36">
        <f t="shared" si="405"/>
        <v>2019</v>
      </c>
      <c r="L5233" s="36" t="str">
        <f t="shared" si="406"/>
        <v>May</v>
      </c>
      <c r="M5233" s="36">
        <f t="shared" si="407"/>
        <v>19</v>
      </c>
      <c r="N5233" s="36">
        <f t="shared" si="408"/>
        <v>11</v>
      </c>
      <c r="O5233" s="36" t="str">
        <f t="shared" si="409"/>
        <v>201919</v>
      </c>
      <c r="P5233" s="51" t="str">
        <f>CONCATENATE(K5233,MONTH(ExpensesDBTable[[#This Row],[Date]]))</f>
        <v>20195</v>
      </c>
      <c r="Q5233" s="36" t="s">
        <v>182</v>
      </c>
      <c r="R5233" s="36" t="s">
        <v>14</v>
      </c>
      <c r="S5233" s="38">
        <v>2.5</v>
      </c>
      <c r="T5233" s="36" t="s">
        <v>100</v>
      </c>
      <c r="U5233" s="36" t="s">
        <v>3971</v>
      </c>
    </row>
    <row r="5234" spans="10:21" x14ac:dyDescent="0.25">
      <c r="J5234" s="37">
        <v>43596</v>
      </c>
      <c r="K5234" s="36">
        <f t="shared" si="405"/>
        <v>2019</v>
      </c>
      <c r="L5234" s="36" t="str">
        <f t="shared" si="406"/>
        <v>May</v>
      </c>
      <c r="M5234" s="36">
        <f t="shared" si="407"/>
        <v>19</v>
      </c>
      <c r="N5234" s="36">
        <f t="shared" si="408"/>
        <v>11</v>
      </c>
      <c r="O5234" s="36" t="str">
        <f t="shared" si="409"/>
        <v>201919</v>
      </c>
      <c r="P5234" s="51" t="str">
        <f>CONCATENATE(K5234,MONTH(ExpensesDBTable[[#This Row],[Date]]))</f>
        <v>20195</v>
      </c>
      <c r="Q5234" s="36" t="s">
        <v>119</v>
      </c>
      <c r="R5234" s="36" t="s">
        <v>14</v>
      </c>
      <c r="S5234" s="38">
        <v>3.75</v>
      </c>
      <c r="T5234" s="36" t="s">
        <v>100</v>
      </c>
      <c r="U5234" s="36" t="s">
        <v>287</v>
      </c>
    </row>
    <row r="5235" spans="10:21" x14ac:dyDescent="0.25">
      <c r="J5235" s="37">
        <v>43596</v>
      </c>
      <c r="K5235" s="36">
        <f t="shared" si="405"/>
        <v>2019</v>
      </c>
      <c r="L5235" s="36" t="str">
        <f t="shared" si="406"/>
        <v>May</v>
      </c>
      <c r="M5235" s="36">
        <f t="shared" si="407"/>
        <v>19</v>
      </c>
      <c r="N5235" s="36">
        <f t="shared" si="408"/>
        <v>11</v>
      </c>
      <c r="O5235" s="36" t="str">
        <f t="shared" si="409"/>
        <v>201919</v>
      </c>
      <c r="P5235" s="51" t="str">
        <f>CONCATENATE(K5235,MONTH(ExpensesDBTable[[#This Row],[Date]]))</f>
        <v>20195</v>
      </c>
      <c r="Q5235" s="36" t="s">
        <v>3022</v>
      </c>
      <c r="R5235" s="36" t="s">
        <v>23</v>
      </c>
      <c r="S5235" s="38">
        <v>17.989999999999998</v>
      </c>
      <c r="T5235" s="36" t="s">
        <v>106</v>
      </c>
      <c r="U5235" s="36" t="s">
        <v>3972</v>
      </c>
    </row>
    <row r="5236" spans="10:21" x14ac:dyDescent="0.25">
      <c r="J5236" s="37">
        <v>43596</v>
      </c>
      <c r="K5236" s="36">
        <f t="shared" si="405"/>
        <v>2019</v>
      </c>
      <c r="L5236" s="36" t="str">
        <f t="shared" si="406"/>
        <v>May</v>
      </c>
      <c r="M5236" s="36">
        <f t="shared" si="407"/>
        <v>19</v>
      </c>
      <c r="N5236" s="36">
        <f t="shared" si="408"/>
        <v>11</v>
      </c>
      <c r="O5236" s="36" t="str">
        <f t="shared" si="409"/>
        <v>201919</v>
      </c>
      <c r="P5236" s="51" t="str">
        <f>CONCATENATE(K5236,MONTH(ExpensesDBTable[[#This Row],[Date]]))</f>
        <v>20195</v>
      </c>
      <c r="Q5236" s="36" t="s">
        <v>182</v>
      </c>
      <c r="R5236" s="36" t="s">
        <v>14</v>
      </c>
      <c r="S5236" s="38">
        <v>7.8</v>
      </c>
      <c r="T5236" s="36" t="s">
        <v>100</v>
      </c>
      <c r="U5236" s="36" t="s">
        <v>1392</v>
      </c>
    </row>
    <row r="5237" spans="10:21" x14ac:dyDescent="0.25">
      <c r="J5237" s="37">
        <v>43596</v>
      </c>
      <c r="K5237" s="36">
        <f t="shared" si="405"/>
        <v>2019</v>
      </c>
      <c r="L5237" s="36" t="str">
        <f t="shared" si="406"/>
        <v>May</v>
      </c>
      <c r="M5237" s="36">
        <f t="shared" si="407"/>
        <v>19</v>
      </c>
      <c r="N5237" s="36">
        <f t="shared" si="408"/>
        <v>11</v>
      </c>
      <c r="O5237" s="36" t="str">
        <f t="shared" si="409"/>
        <v>201919</v>
      </c>
      <c r="P5237" s="51" t="str">
        <f>CONCATENATE(K5237,MONTH(ExpensesDBTable[[#This Row],[Date]]))</f>
        <v>20195</v>
      </c>
      <c r="Q5237" s="36" t="s">
        <v>182</v>
      </c>
      <c r="R5237" s="36" t="s">
        <v>11</v>
      </c>
      <c r="S5237" s="38">
        <v>36</v>
      </c>
      <c r="T5237" s="36" t="s">
        <v>100</v>
      </c>
      <c r="U5237" s="36" t="s">
        <v>1121</v>
      </c>
    </row>
    <row r="5238" spans="10:21" x14ac:dyDescent="0.25">
      <c r="J5238" s="37">
        <v>43596</v>
      </c>
      <c r="K5238" s="36">
        <f t="shared" si="405"/>
        <v>2019</v>
      </c>
      <c r="L5238" s="36" t="str">
        <f t="shared" si="406"/>
        <v>May</v>
      </c>
      <c r="M5238" s="36">
        <f t="shared" si="407"/>
        <v>19</v>
      </c>
      <c r="N5238" s="36">
        <f t="shared" si="408"/>
        <v>11</v>
      </c>
      <c r="O5238" s="36" t="str">
        <f t="shared" si="409"/>
        <v>201919</v>
      </c>
      <c r="P5238" s="51" t="str">
        <f>CONCATENATE(K5238,MONTH(ExpensesDBTable[[#This Row],[Date]]))</f>
        <v>20195</v>
      </c>
      <c r="Q5238" s="36" t="s">
        <v>119</v>
      </c>
      <c r="R5238" s="36" t="s">
        <v>14</v>
      </c>
      <c r="S5238" s="38">
        <v>19.329999999999998</v>
      </c>
      <c r="T5238" s="36" t="s">
        <v>100</v>
      </c>
      <c r="U5238" s="36" t="s">
        <v>3973</v>
      </c>
    </row>
    <row r="5239" spans="10:21" x14ac:dyDescent="0.25">
      <c r="J5239" s="37">
        <v>43597</v>
      </c>
      <c r="K5239" s="36">
        <f t="shared" si="405"/>
        <v>2019</v>
      </c>
      <c r="L5239" s="36" t="str">
        <f t="shared" si="406"/>
        <v>May</v>
      </c>
      <c r="M5239" s="36">
        <f t="shared" si="407"/>
        <v>19</v>
      </c>
      <c r="N5239" s="36">
        <f t="shared" si="408"/>
        <v>12</v>
      </c>
      <c r="O5239" s="36" t="str">
        <f t="shared" si="409"/>
        <v>201919</v>
      </c>
      <c r="P5239" s="51" t="str">
        <f>CONCATENATE(K5239,MONTH(ExpensesDBTable[[#This Row],[Date]]))</f>
        <v>20195</v>
      </c>
      <c r="Q5239" s="36" t="s">
        <v>456</v>
      </c>
      <c r="R5239" s="36" t="s">
        <v>14</v>
      </c>
      <c r="S5239" s="38">
        <v>31.4</v>
      </c>
      <c r="T5239" s="36" t="s">
        <v>100</v>
      </c>
      <c r="U5239" s="36" t="s">
        <v>1555</v>
      </c>
    </row>
    <row r="5240" spans="10:21" x14ac:dyDescent="0.25">
      <c r="J5240" s="37">
        <v>43597</v>
      </c>
      <c r="K5240" s="36">
        <f t="shared" si="405"/>
        <v>2019</v>
      </c>
      <c r="L5240" s="36" t="str">
        <f t="shared" si="406"/>
        <v>May</v>
      </c>
      <c r="M5240" s="36">
        <f t="shared" si="407"/>
        <v>19</v>
      </c>
      <c r="N5240" s="36">
        <f t="shared" si="408"/>
        <v>12</v>
      </c>
      <c r="O5240" s="36" t="str">
        <f t="shared" si="409"/>
        <v>201919</v>
      </c>
      <c r="P5240" s="51" t="str">
        <f>CONCATENATE(K5240,MONTH(ExpensesDBTable[[#This Row],[Date]]))</f>
        <v>20195</v>
      </c>
      <c r="Q5240" s="36" t="s">
        <v>108</v>
      </c>
      <c r="R5240" s="36" t="s">
        <v>14</v>
      </c>
      <c r="S5240" s="38">
        <v>7.75</v>
      </c>
      <c r="T5240" s="36" t="s">
        <v>100</v>
      </c>
      <c r="U5240" s="36" t="s">
        <v>1245</v>
      </c>
    </row>
    <row r="5241" spans="10:21" x14ac:dyDescent="0.25">
      <c r="J5241" s="37">
        <v>43597</v>
      </c>
      <c r="K5241" s="36">
        <f t="shared" si="405"/>
        <v>2019</v>
      </c>
      <c r="L5241" s="36" t="str">
        <f t="shared" si="406"/>
        <v>May</v>
      </c>
      <c r="M5241" s="36">
        <f t="shared" si="407"/>
        <v>19</v>
      </c>
      <c r="N5241" s="36">
        <f t="shared" si="408"/>
        <v>12</v>
      </c>
      <c r="O5241" s="36" t="str">
        <f t="shared" si="409"/>
        <v>201919</v>
      </c>
      <c r="P5241" s="51" t="str">
        <f>CONCATENATE(K5241,MONTH(ExpensesDBTable[[#This Row],[Date]]))</f>
        <v>20195</v>
      </c>
      <c r="Q5241" s="36" t="s">
        <v>108</v>
      </c>
      <c r="R5241" s="36" t="s">
        <v>14</v>
      </c>
      <c r="S5241" s="38">
        <v>6</v>
      </c>
      <c r="T5241" s="36" t="s">
        <v>100</v>
      </c>
      <c r="U5241" s="36" t="s">
        <v>1220</v>
      </c>
    </row>
    <row r="5242" spans="10:21" x14ac:dyDescent="0.25">
      <c r="J5242" s="37">
        <v>43597</v>
      </c>
      <c r="K5242" s="36">
        <f t="shared" si="405"/>
        <v>2019</v>
      </c>
      <c r="L5242" s="36" t="str">
        <f t="shared" si="406"/>
        <v>May</v>
      </c>
      <c r="M5242" s="36">
        <f t="shared" si="407"/>
        <v>19</v>
      </c>
      <c r="N5242" s="36">
        <f t="shared" si="408"/>
        <v>12</v>
      </c>
      <c r="O5242" s="36" t="str">
        <f t="shared" si="409"/>
        <v>201919</v>
      </c>
      <c r="P5242" s="51" t="str">
        <f>CONCATENATE(K5242,MONTH(ExpensesDBTable[[#This Row],[Date]]))</f>
        <v>20195</v>
      </c>
      <c r="Q5242" s="36" t="s">
        <v>456</v>
      </c>
      <c r="R5242" s="36" t="s">
        <v>18</v>
      </c>
      <c r="S5242" s="38">
        <v>215.91</v>
      </c>
      <c r="T5242" s="36" t="s">
        <v>106</v>
      </c>
      <c r="U5242" s="36" t="s">
        <v>3974</v>
      </c>
    </row>
    <row r="5243" spans="10:21" x14ac:dyDescent="0.25">
      <c r="J5243" s="37">
        <v>43597</v>
      </c>
      <c r="K5243" s="36">
        <f t="shared" si="405"/>
        <v>2019</v>
      </c>
      <c r="L5243" s="36" t="str">
        <f t="shared" si="406"/>
        <v>May</v>
      </c>
      <c r="M5243" s="36">
        <f t="shared" si="407"/>
        <v>19</v>
      </c>
      <c r="N5243" s="36">
        <f t="shared" si="408"/>
        <v>12</v>
      </c>
      <c r="O5243" s="36" t="str">
        <f t="shared" si="409"/>
        <v>201919</v>
      </c>
      <c r="P5243" s="51" t="str">
        <f>CONCATENATE(K5243,MONTH(ExpensesDBTable[[#This Row],[Date]]))</f>
        <v>20195</v>
      </c>
      <c r="Q5243" s="36" t="s">
        <v>108</v>
      </c>
      <c r="R5243" s="36" t="s">
        <v>14</v>
      </c>
      <c r="S5243" s="38">
        <v>15</v>
      </c>
      <c r="T5243" s="36" t="s">
        <v>100</v>
      </c>
      <c r="U5243" s="36" t="s">
        <v>3975</v>
      </c>
    </row>
    <row r="5244" spans="10:21" x14ac:dyDescent="0.25">
      <c r="J5244" s="37">
        <v>43597</v>
      </c>
      <c r="K5244" s="36">
        <f t="shared" si="405"/>
        <v>2019</v>
      </c>
      <c r="L5244" s="36" t="str">
        <f t="shared" si="406"/>
        <v>May</v>
      </c>
      <c r="M5244" s="36">
        <f t="shared" si="407"/>
        <v>19</v>
      </c>
      <c r="N5244" s="36">
        <f t="shared" si="408"/>
        <v>12</v>
      </c>
      <c r="O5244" s="36" t="str">
        <f t="shared" si="409"/>
        <v>201919</v>
      </c>
      <c r="P5244" s="51" t="str">
        <f>CONCATENATE(K5244,MONTH(ExpensesDBTable[[#This Row],[Date]]))</f>
        <v>20195</v>
      </c>
      <c r="Q5244" s="36" t="s">
        <v>122</v>
      </c>
      <c r="R5244" s="36" t="s">
        <v>11</v>
      </c>
      <c r="S5244" s="38">
        <v>14.39</v>
      </c>
      <c r="T5244" s="36" t="s">
        <v>106</v>
      </c>
      <c r="U5244" s="36" t="s">
        <v>509</v>
      </c>
    </row>
    <row r="5245" spans="10:21" x14ac:dyDescent="0.25">
      <c r="J5245" s="37">
        <v>43598</v>
      </c>
      <c r="K5245" s="36">
        <f t="shared" si="405"/>
        <v>2019</v>
      </c>
      <c r="L5245" s="36" t="str">
        <f t="shared" si="406"/>
        <v>May</v>
      </c>
      <c r="M5245" s="36">
        <f t="shared" si="407"/>
        <v>20</v>
      </c>
      <c r="N5245" s="36">
        <f t="shared" si="408"/>
        <v>13</v>
      </c>
      <c r="O5245" s="36" t="str">
        <f t="shared" si="409"/>
        <v>201920</v>
      </c>
      <c r="P5245" s="51" t="str">
        <f>CONCATENATE(K5245,MONTH(ExpensesDBTable[[#This Row],[Date]]))</f>
        <v>20195</v>
      </c>
      <c r="Q5245" s="36" t="s">
        <v>182</v>
      </c>
      <c r="R5245" s="36" t="s">
        <v>14</v>
      </c>
      <c r="S5245" s="38">
        <v>7.7</v>
      </c>
      <c r="T5245" s="36" t="s">
        <v>100</v>
      </c>
      <c r="U5245" s="36" t="s">
        <v>1153</v>
      </c>
    </row>
    <row r="5246" spans="10:21" x14ac:dyDescent="0.25">
      <c r="J5246" s="37">
        <v>43598</v>
      </c>
      <c r="K5246" s="36">
        <f t="shared" si="405"/>
        <v>2019</v>
      </c>
      <c r="L5246" s="36" t="str">
        <f t="shared" si="406"/>
        <v>May</v>
      </c>
      <c r="M5246" s="36">
        <f t="shared" si="407"/>
        <v>20</v>
      </c>
      <c r="N5246" s="36">
        <f t="shared" si="408"/>
        <v>13</v>
      </c>
      <c r="O5246" s="36" t="str">
        <f t="shared" si="409"/>
        <v>201920</v>
      </c>
      <c r="P5246" s="51" t="str">
        <f>CONCATENATE(K5246,MONTH(ExpensesDBTable[[#This Row],[Date]]))</f>
        <v>20195</v>
      </c>
      <c r="Q5246" s="36" t="s">
        <v>108</v>
      </c>
      <c r="R5246" s="36" t="s">
        <v>14</v>
      </c>
      <c r="S5246" s="38">
        <v>6.37</v>
      </c>
      <c r="T5246" s="36" t="s">
        <v>100</v>
      </c>
      <c r="U5246" s="36" t="s">
        <v>3976</v>
      </c>
    </row>
    <row r="5247" spans="10:21" x14ac:dyDescent="0.25">
      <c r="J5247" s="37">
        <v>43598</v>
      </c>
      <c r="K5247" s="36">
        <f t="shared" si="405"/>
        <v>2019</v>
      </c>
      <c r="L5247" s="36" t="str">
        <f t="shared" si="406"/>
        <v>May</v>
      </c>
      <c r="M5247" s="36">
        <f t="shared" si="407"/>
        <v>20</v>
      </c>
      <c r="N5247" s="36">
        <f t="shared" si="408"/>
        <v>13</v>
      </c>
      <c r="O5247" s="36" t="str">
        <f t="shared" si="409"/>
        <v>201920</v>
      </c>
      <c r="P5247" s="51" t="str">
        <f>CONCATENATE(K5247,MONTH(ExpensesDBTable[[#This Row],[Date]]))</f>
        <v>20195</v>
      </c>
      <c r="Q5247" s="36" t="s">
        <v>182</v>
      </c>
      <c r="R5247" s="36" t="s">
        <v>16</v>
      </c>
      <c r="S5247" s="38">
        <v>35</v>
      </c>
      <c r="T5247" s="36" t="s">
        <v>106</v>
      </c>
      <c r="U5247" s="36" t="s">
        <v>3977</v>
      </c>
    </row>
    <row r="5248" spans="10:21" x14ac:dyDescent="0.25">
      <c r="J5248" s="37">
        <v>43598</v>
      </c>
      <c r="K5248" s="36">
        <f t="shared" si="405"/>
        <v>2019</v>
      </c>
      <c r="L5248" s="36" t="str">
        <f t="shared" si="406"/>
        <v>May</v>
      </c>
      <c r="M5248" s="36">
        <f t="shared" si="407"/>
        <v>20</v>
      </c>
      <c r="N5248" s="36">
        <f t="shared" si="408"/>
        <v>13</v>
      </c>
      <c r="O5248" s="36" t="str">
        <f t="shared" si="409"/>
        <v>201920</v>
      </c>
      <c r="P5248" s="51" t="str">
        <f>CONCATENATE(K5248,MONTH(ExpensesDBTable[[#This Row],[Date]]))</f>
        <v>20195</v>
      </c>
      <c r="Q5248" s="36" t="s">
        <v>1059</v>
      </c>
      <c r="R5248" s="36" t="s">
        <v>17</v>
      </c>
      <c r="S5248" s="38">
        <v>313.95</v>
      </c>
      <c r="T5248" s="36" t="s">
        <v>106</v>
      </c>
      <c r="U5248" s="36" t="s">
        <v>1927</v>
      </c>
    </row>
    <row r="5249" spans="10:21" x14ac:dyDescent="0.25">
      <c r="J5249" s="37">
        <v>43598</v>
      </c>
      <c r="K5249" s="36">
        <f t="shared" si="405"/>
        <v>2019</v>
      </c>
      <c r="L5249" s="36" t="str">
        <f t="shared" si="406"/>
        <v>May</v>
      </c>
      <c r="M5249" s="36">
        <f t="shared" si="407"/>
        <v>20</v>
      </c>
      <c r="N5249" s="36">
        <f t="shared" si="408"/>
        <v>13</v>
      </c>
      <c r="O5249" s="36" t="str">
        <f t="shared" si="409"/>
        <v>201920</v>
      </c>
      <c r="P5249" s="51" t="str">
        <f>CONCATENATE(K5249,MONTH(ExpensesDBTable[[#This Row],[Date]]))</f>
        <v>20195</v>
      </c>
      <c r="Q5249" s="36" t="s">
        <v>119</v>
      </c>
      <c r="R5249" s="36" t="s">
        <v>14</v>
      </c>
      <c r="S5249" s="38">
        <v>3.75</v>
      </c>
      <c r="T5249" s="36" t="s">
        <v>100</v>
      </c>
      <c r="U5249" s="36" t="s">
        <v>1220</v>
      </c>
    </row>
    <row r="5250" spans="10:21" x14ac:dyDescent="0.25">
      <c r="J5250" s="37">
        <v>43598</v>
      </c>
      <c r="K5250" s="36">
        <f t="shared" si="405"/>
        <v>2019</v>
      </c>
      <c r="L5250" s="36" t="str">
        <f t="shared" si="406"/>
        <v>May</v>
      </c>
      <c r="M5250" s="36">
        <f t="shared" si="407"/>
        <v>20</v>
      </c>
      <c r="N5250" s="36">
        <f t="shared" si="408"/>
        <v>13</v>
      </c>
      <c r="O5250" s="36" t="str">
        <f t="shared" si="409"/>
        <v>201920</v>
      </c>
      <c r="P5250" s="51" t="str">
        <f>CONCATENATE(K5250,MONTH(ExpensesDBTable[[#This Row],[Date]]))</f>
        <v>20195</v>
      </c>
      <c r="Q5250" s="36" t="s">
        <v>182</v>
      </c>
      <c r="R5250" s="36" t="s">
        <v>14</v>
      </c>
      <c r="S5250" s="38">
        <v>7.45</v>
      </c>
      <c r="T5250" s="36" t="s">
        <v>100</v>
      </c>
      <c r="U5250" s="36" t="s">
        <v>3978</v>
      </c>
    </row>
    <row r="5251" spans="10:21" x14ac:dyDescent="0.25">
      <c r="J5251" s="37">
        <v>43598</v>
      </c>
      <c r="K5251" s="36">
        <f t="shared" si="405"/>
        <v>2019</v>
      </c>
      <c r="L5251" s="36" t="str">
        <f t="shared" si="406"/>
        <v>May</v>
      </c>
      <c r="M5251" s="36">
        <f t="shared" si="407"/>
        <v>20</v>
      </c>
      <c r="N5251" s="36">
        <f t="shared" si="408"/>
        <v>13</v>
      </c>
      <c r="O5251" s="36" t="str">
        <f t="shared" si="409"/>
        <v>201920</v>
      </c>
      <c r="P5251" s="51" t="str">
        <f>CONCATENATE(K5251,MONTH(ExpensesDBTable[[#This Row],[Date]]))</f>
        <v>20195</v>
      </c>
      <c r="Q5251" s="36" t="s">
        <v>108</v>
      </c>
      <c r="R5251" s="36" t="s">
        <v>14</v>
      </c>
      <c r="S5251" s="38">
        <v>3.75</v>
      </c>
      <c r="T5251" s="36" t="s">
        <v>100</v>
      </c>
      <c r="U5251" s="36" t="s">
        <v>1220</v>
      </c>
    </row>
    <row r="5252" spans="10:21" x14ac:dyDescent="0.25">
      <c r="J5252" s="37">
        <v>43600</v>
      </c>
      <c r="K5252" s="36">
        <f t="shared" si="405"/>
        <v>2019</v>
      </c>
      <c r="L5252" s="36" t="str">
        <f t="shared" si="406"/>
        <v>May</v>
      </c>
      <c r="M5252" s="36">
        <f t="shared" si="407"/>
        <v>20</v>
      </c>
      <c r="N5252" s="36">
        <f t="shared" si="408"/>
        <v>15</v>
      </c>
      <c r="O5252" s="36" t="str">
        <f t="shared" si="409"/>
        <v>201920</v>
      </c>
      <c r="P5252" s="51" t="str">
        <f>CONCATENATE(K5252,MONTH(ExpensesDBTable[[#This Row],[Date]]))</f>
        <v>20195</v>
      </c>
      <c r="Q5252" s="36" t="s">
        <v>3480</v>
      </c>
      <c r="R5252" s="36" t="s">
        <v>27</v>
      </c>
      <c r="S5252" s="38">
        <v>176.29</v>
      </c>
      <c r="T5252" s="36" t="s">
        <v>106</v>
      </c>
      <c r="U5252" s="36" t="s">
        <v>3853</v>
      </c>
    </row>
    <row r="5253" spans="10:21" x14ac:dyDescent="0.25">
      <c r="J5253" s="37">
        <v>43600</v>
      </c>
      <c r="K5253" s="36">
        <f t="shared" si="405"/>
        <v>2019</v>
      </c>
      <c r="L5253" s="36" t="str">
        <f t="shared" si="406"/>
        <v>May</v>
      </c>
      <c r="M5253" s="36">
        <f t="shared" si="407"/>
        <v>20</v>
      </c>
      <c r="N5253" s="36">
        <f t="shared" si="408"/>
        <v>15</v>
      </c>
      <c r="O5253" s="36" t="str">
        <f t="shared" si="409"/>
        <v>201920</v>
      </c>
      <c r="P5253" s="51" t="str">
        <f>CONCATENATE(K5253,MONTH(ExpensesDBTable[[#This Row],[Date]]))</f>
        <v>20195</v>
      </c>
      <c r="Q5253" s="36" t="s">
        <v>3636</v>
      </c>
      <c r="R5253" s="36" t="s">
        <v>25</v>
      </c>
      <c r="S5253" s="38">
        <v>600</v>
      </c>
      <c r="T5253" s="36" t="s">
        <v>106</v>
      </c>
      <c r="U5253" s="36" t="s">
        <v>3979</v>
      </c>
    </row>
    <row r="5254" spans="10:21" x14ac:dyDescent="0.25">
      <c r="J5254" s="37">
        <v>43600</v>
      </c>
      <c r="K5254" s="36">
        <f t="shared" si="405"/>
        <v>2019</v>
      </c>
      <c r="L5254" s="36" t="str">
        <f t="shared" si="406"/>
        <v>May</v>
      </c>
      <c r="M5254" s="36">
        <f t="shared" si="407"/>
        <v>20</v>
      </c>
      <c r="N5254" s="36">
        <f t="shared" si="408"/>
        <v>15</v>
      </c>
      <c r="O5254" s="36" t="str">
        <f t="shared" si="409"/>
        <v>201920</v>
      </c>
      <c r="P5254" s="51" t="str">
        <f>CONCATENATE(K5254,MONTH(ExpensesDBTable[[#This Row],[Date]]))</f>
        <v>20195</v>
      </c>
      <c r="Q5254" s="36" t="s">
        <v>1225</v>
      </c>
      <c r="R5254" s="36" t="s">
        <v>22</v>
      </c>
      <c r="S5254" s="38">
        <v>902.69</v>
      </c>
      <c r="T5254" s="36" t="s">
        <v>106</v>
      </c>
      <c r="U5254" s="36" t="s">
        <v>3980</v>
      </c>
    </row>
    <row r="5255" spans="10:21" x14ac:dyDescent="0.25">
      <c r="J5255" s="37">
        <v>43600</v>
      </c>
      <c r="K5255" s="36">
        <f t="shared" si="405"/>
        <v>2019</v>
      </c>
      <c r="L5255" s="36" t="str">
        <f t="shared" si="406"/>
        <v>May</v>
      </c>
      <c r="M5255" s="36">
        <f t="shared" si="407"/>
        <v>20</v>
      </c>
      <c r="N5255" s="36">
        <f t="shared" si="408"/>
        <v>15</v>
      </c>
      <c r="O5255" s="36" t="str">
        <f t="shared" si="409"/>
        <v>201920</v>
      </c>
      <c r="P5255" s="51" t="str">
        <f>CONCATENATE(K5255,MONTH(ExpensesDBTable[[#This Row],[Date]]))</f>
        <v>20195</v>
      </c>
      <c r="Q5255" s="36" t="s">
        <v>1225</v>
      </c>
      <c r="R5255" s="36" t="s">
        <v>22</v>
      </c>
      <c r="S5255" s="38">
        <v>104.5</v>
      </c>
      <c r="T5255" s="36" t="s">
        <v>106</v>
      </c>
      <c r="U5255" s="36" t="s">
        <v>3981</v>
      </c>
    </row>
    <row r="5256" spans="10:21" x14ac:dyDescent="0.25">
      <c r="J5256" s="37">
        <v>43600</v>
      </c>
      <c r="K5256" s="36">
        <f t="shared" si="405"/>
        <v>2019</v>
      </c>
      <c r="L5256" s="36" t="str">
        <f t="shared" si="406"/>
        <v>May</v>
      </c>
      <c r="M5256" s="36">
        <f t="shared" si="407"/>
        <v>20</v>
      </c>
      <c r="N5256" s="36">
        <f t="shared" si="408"/>
        <v>15</v>
      </c>
      <c r="O5256" s="36" t="str">
        <f t="shared" si="409"/>
        <v>201920</v>
      </c>
      <c r="P5256" s="51" t="str">
        <f>CONCATENATE(K5256,MONTH(ExpensesDBTable[[#This Row],[Date]]))</f>
        <v>20195</v>
      </c>
      <c r="Q5256" s="36" t="s">
        <v>3651</v>
      </c>
      <c r="R5256" s="36" t="s">
        <v>28</v>
      </c>
      <c r="S5256" s="38">
        <v>308.95</v>
      </c>
      <c r="T5256" s="36" t="s">
        <v>106</v>
      </c>
      <c r="U5256" s="36" t="s">
        <v>3982</v>
      </c>
    </row>
    <row r="5257" spans="10:21" x14ac:dyDescent="0.25">
      <c r="J5257" s="37">
        <v>43602</v>
      </c>
      <c r="K5257" s="36">
        <f t="shared" si="405"/>
        <v>2019</v>
      </c>
      <c r="L5257" s="36" t="str">
        <f t="shared" si="406"/>
        <v>May</v>
      </c>
      <c r="M5257" s="36">
        <f t="shared" si="407"/>
        <v>20</v>
      </c>
      <c r="N5257" s="36">
        <f t="shared" si="408"/>
        <v>17</v>
      </c>
      <c r="O5257" s="36" t="str">
        <f t="shared" si="409"/>
        <v>201920</v>
      </c>
      <c r="P5257" s="51" t="str">
        <f>CONCATENATE(K5257,MONTH(ExpensesDBTable[[#This Row],[Date]]))</f>
        <v>20195</v>
      </c>
      <c r="Q5257" s="36" t="s">
        <v>2470</v>
      </c>
      <c r="R5257" s="36" t="s">
        <v>26</v>
      </c>
      <c r="S5257" s="38">
        <v>10.46</v>
      </c>
      <c r="T5257" s="36" t="s">
        <v>106</v>
      </c>
      <c r="U5257" s="36" t="s">
        <v>3983</v>
      </c>
    </row>
    <row r="5258" spans="10:21" x14ac:dyDescent="0.25">
      <c r="J5258" s="37">
        <v>43602</v>
      </c>
      <c r="K5258" s="36">
        <f t="shared" si="405"/>
        <v>2019</v>
      </c>
      <c r="L5258" s="36" t="str">
        <f t="shared" si="406"/>
        <v>May</v>
      </c>
      <c r="M5258" s="36">
        <f t="shared" si="407"/>
        <v>20</v>
      </c>
      <c r="N5258" s="36">
        <f t="shared" si="408"/>
        <v>17</v>
      </c>
      <c r="O5258" s="36" t="str">
        <f t="shared" si="409"/>
        <v>201920</v>
      </c>
      <c r="P5258" s="51" t="str">
        <f>CONCATENATE(K5258,MONTH(ExpensesDBTable[[#This Row],[Date]]))</f>
        <v>20195</v>
      </c>
      <c r="Q5258" s="36" t="s">
        <v>119</v>
      </c>
      <c r="R5258" s="36" t="s">
        <v>14</v>
      </c>
      <c r="S5258" s="38">
        <v>5.29</v>
      </c>
      <c r="T5258" s="36" t="s">
        <v>100</v>
      </c>
      <c r="U5258" s="36" t="s">
        <v>3401</v>
      </c>
    </row>
    <row r="5259" spans="10:21" x14ac:dyDescent="0.25">
      <c r="J5259" s="37">
        <v>43602</v>
      </c>
      <c r="K5259" s="36">
        <f t="shared" ref="K5259:K5322" si="410">YEAR(J5259)</f>
        <v>2019</v>
      </c>
      <c r="L5259" s="36" t="str">
        <f t="shared" ref="L5259:L5322" si="411">TEXT(DATE(1,MONTH(J5259),1),"MMMM")</f>
        <v>May</v>
      </c>
      <c r="M5259" s="36">
        <f t="shared" ref="M5259:M5322" si="412">WEEKNUM(J5259,2)</f>
        <v>20</v>
      </c>
      <c r="N5259" s="36">
        <f t="shared" ref="N5259:N5322" si="413">DAY(J5259)</f>
        <v>17</v>
      </c>
      <c r="O5259" s="36" t="str">
        <f t="shared" ref="O5259:O5322" si="414">CONCATENATE(K5259,M5259)</f>
        <v>201920</v>
      </c>
      <c r="P5259" s="51" t="str">
        <f>CONCATENATE(K5259,MONTH(ExpensesDBTable[[#This Row],[Date]]))</f>
        <v>20195</v>
      </c>
      <c r="Q5259" s="36" t="s">
        <v>119</v>
      </c>
      <c r="R5259" s="36" t="s">
        <v>14</v>
      </c>
      <c r="S5259" s="38">
        <v>9.7899999999999991</v>
      </c>
      <c r="T5259" s="36" t="s">
        <v>100</v>
      </c>
      <c r="U5259" s="36" t="s">
        <v>1367</v>
      </c>
    </row>
    <row r="5260" spans="10:21" x14ac:dyDescent="0.25">
      <c r="J5260" s="37">
        <v>43602</v>
      </c>
      <c r="K5260" s="36">
        <f t="shared" si="410"/>
        <v>2019</v>
      </c>
      <c r="L5260" s="36" t="str">
        <f t="shared" si="411"/>
        <v>May</v>
      </c>
      <c r="M5260" s="36">
        <f t="shared" si="412"/>
        <v>20</v>
      </c>
      <c r="N5260" s="36">
        <f t="shared" si="413"/>
        <v>17</v>
      </c>
      <c r="O5260" s="36" t="str">
        <f t="shared" si="414"/>
        <v>201920</v>
      </c>
      <c r="P5260" s="51" t="str">
        <f>CONCATENATE(K5260,MONTH(ExpensesDBTable[[#This Row],[Date]]))</f>
        <v>20195</v>
      </c>
      <c r="Q5260" s="36" t="s">
        <v>3472</v>
      </c>
      <c r="R5260" s="36" t="s">
        <v>14</v>
      </c>
      <c r="S5260" s="38">
        <v>10.99</v>
      </c>
      <c r="T5260" s="36" t="s">
        <v>100</v>
      </c>
      <c r="U5260" s="36" t="s">
        <v>1119</v>
      </c>
    </row>
    <row r="5261" spans="10:21" x14ac:dyDescent="0.25">
      <c r="J5261" s="37">
        <v>43602</v>
      </c>
      <c r="K5261" s="36">
        <f t="shared" si="410"/>
        <v>2019</v>
      </c>
      <c r="L5261" s="36" t="str">
        <f t="shared" si="411"/>
        <v>May</v>
      </c>
      <c r="M5261" s="36">
        <f t="shared" si="412"/>
        <v>20</v>
      </c>
      <c r="N5261" s="36">
        <f t="shared" si="413"/>
        <v>17</v>
      </c>
      <c r="O5261" s="36" t="str">
        <f t="shared" si="414"/>
        <v>201920</v>
      </c>
      <c r="P5261" s="51" t="str">
        <f>CONCATENATE(K5261,MONTH(ExpensesDBTable[[#This Row],[Date]]))</f>
        <v>20195</v>
      </c>
      <c r="Q5261" s="36" t="s">
        <v>3472</v>
      </c>
      <c r="R5261" s="36" t="s">
        <v>16</v>
      </c>
      <c r="S5261" s="38">
        <v>40</v>
      </c>
      <c r="T5261" s="36" t="s">
        <v>106</v>
      </c>
      <c r="U5261" s="36" t="s">
        <v>3984</v>
      </c>
    </row>
    <row r="5262" spans="10:21" x14ac:dyDescent="0.25">
      <c r="J5262" s="37">
        <v>43602</v>
      </c>
      <c r="K5262" s="36">
        <f t="shared" si="410"/>
        <v>2019</v>
      </c>
      <c r="L5262" s="36" t="str">
        <f t="shared" si="411"/>
        <v>May</v>
      </c>
      <c r="M5262" s="36">
        <f t="shared" si="412"/>
        <v>20</v>
      </c>
      <c r="N5262" s="36">
        <f t="shared" si="413"/>
        <v>17</v>
      </c>
      <c r="O5262" s="36" t="str">
        <f t="shared" si="414"/>
        <v>201920</v>
      </c>
      <c r="P5262" s="51" t="str">
        <f>CONCATENATE(K5262,MONTH(ExpensesDBTable[[#This Row],[Date]]))</f>
        <v>20195</v>
      </c>
      <c r="Q5262" s="36" t="s">
        <v>182</v>
      </c>
      <c r="R5262" s="36" t="s">
        <v>14</v>
      </c>
      <c r="S5262" s="38">
        <v>11.9</v>
      </c>
      <c r="T5262" s="36" t="s">
        <v>100</v>
      </c>
      <c r="U5262" s="36" t="s">
        <v>1153</v>
      </c>
    </row>
    <row r="5263" spans="10:21" x14ac:dyDescent="0.25">
      <c r="J5263" s="37">
        <v>43602</v>
      </c>
      <c r="K5263" s="36">
        <f t="shared" si="410"/>
        <v>2019</v>
      </c>
      <c r="L5263" s="36" t="str">
        <f t="shared" si="411"/>
        <v>May</v>
      </c>
      <c r="M5263" s="36">
        <f t="shared" si="412"/>
        <v>20</v>
      </c>
      <c r="N5263" s="36">
        <f t="shared" si="413"/>
        <v>17</v>
      </c>
      <c r="O5263" s="36" t="str">
        <f t="shared" si="414"/>
        <v>201920</v>
      </c>
      <c r="P5263" s="51" t="str">
        <f>CONCATENATE(K5263,MONTH(ExpensesDBTable[[#This Row],[Date]]))</f>
        <v>20195</v>
      </c>
      <c r="Q5263" s="36" t="s">
        <v>122</v>
      </c>
      <c r="R5263" s="36" t="s">
        <v>11</v>
      </c>
      <c r="S5263" s="38">
        <v>48.9</v>
      </c>
      <c r="T5263" s="36" t="s">
        <v>106</v>
      </c>
      <c r="U5263" s="36" t="s">
        <v>3985</v>
      </c>
    </row>
    <row r="5264" spans="10:21" x14ac:dyDescent="0.25">
      <c r="J5264" s="37">
        <v>43603</v>
      </c>
      <c r="K5264" s="36">
        <f t="shared" si="410"/>
        <v>2019</v>
      </c>
      <c r="L5264" s="36" t="str">
        <f t="shared" si="411"/>
        <v>May</v>
      </c>
      <c r="M5264" s="36">
        <f t="shared" si="412"/>
        <v>20</v>
      </c>
      <c r="N5264" s="36">
        <f t="shared" si="413"/>
        <v>18</v>
      </c>
      <c r="O5264" s="36" t="str">
        <f t="shared" si="414"/>
        <v>201920</v>
      </c>
      <c r="P5264" s="51" t="str">
        <f>CONCATENATE(K5264,MONTH(ExpensesDBTable[[#This Row],[Date]]))</f>
        <v>20195</v>
      </c>
      <c r="Q5264" s="36" t="s">
        <v>1192</v>
      </c>
      <c r="R5264" s="36" t="s">
        <v>21</v>
      </c>
      <c r="S5264" s="38">
        <v>1520</v>
      </c>
      <c r="T5264" s="36" t="s">
        <v>106</v>
      </c>
      <c r="U5264" s="36" t="s">
        <v>3986</v>
      </c>
    </row>
    <row r="5265" spans="10:21" x14ac:dyDescent="0.25">
      <c r="J5265" s="37">
        <v>43603</v>
      </c>
      <c r="K5265" s="36">
        <f t="shared" si="410"/>
        <v>2019</v>
      </c>
      <c r="L5265" s="36" t="str">
        <f t="shared" si="411"/>
        <v>May</v>
      </c>
      <c r="M5265" s="36">
        <f t="shared" si="412"/>
        <v>20</v>
      </c>
      <c r="N5265" s="36">
        <f t="shared" si="413"/>
        <v>18</v>
      </c>
      <c r="O5265" s="36" t="str">
        <f t="shared" si="414"/>
        <v>201920</v>
      </c>
      <c r="P5265" s="51" t="str">
        <f>CONCATENATE(K5265,MONTH(ExpensesDBTable[[#This Row],[Date]]))</f>
        <v>20195</v>
      </c>
      <c r="Q5265" s="36" t="s">
        <v>182</v>
      </c>
      <c r="R5265" s="36" t="s">
        <v>22</v>
      </c>
      <c r="S5265" s="38">
        <v>7</v>
      </c>
      <c r="T5265" s="36" t="s">
        <v>106</v>
      </c>
      <c r="U5265" s="36" t="s">
        <v>3987</v>
      </c>
    </row>
    <row r="5266" spans="10:21" x14ac:dyDescent="0.25">
      <c r="J5266" s="37">
        <v>43603</v>
      </c>
      <c r="K5266" s="36">
        <f t="shared" si="410"/>
        <v>2019</v>
      </c>
      <c r="L5266" s="36" t="str">
        <f t="shared" si="411"/>
        <v>May</v>
      </c>
      <c r="M5266" s="36">
        <f t="shared" si="412"/>
        <v>20</v>
      </c>
      <c r="N5266" s="36">
        <f t="shared" si="413"/>
        <v>18</v>
      </c>
      <c r="O5266" s="36" t="str">
        <f t="shared" si="414"/>
        <v>201920</v>
      </c>
      <c r="P5266" s="51" t="str">
        <f>CONCATENATE(K5266,MONTH(ExpensesDBTable[[#This Row],[Date]]))</f>
        <v>20195</v>
      </c>
      <c r="Q5266" s="36" t="s">
        <v>182</v>
      </c>
      <c r="R5266" s="36" t="s">
        <v>14</v>
      </c>
      <c r="S5266" s="38">
        <v>15</v>
      </c>
      <c r="T5266" s="36" t="s">
        <v>100</v>
      </c>
      <c r="U5266" s="36" t="s">
        <v>2672</v>
      </c>
    </row>
    <row r="5267" spans="10:21" x14ac:dyDescent="0.25">
      <c r="J5267" s="37">
        <v>43603</v>
      </c>
      <c r="K5267" s="36">
        <f t="shared" si="410"/>
        <v>2019</v>
      </c>
      <c r="L5267" s="36" t="str">
        <f t="shared" si="411"/>
        <v>May</v>
      </c>
      <c r="M5267" s="36">
        <f t="shared" si="412"/>
        <v>20</v>
      </c>
      <c r="N5267" s="36">
        <f t="shared" si="413"/>
        <v>18</v>
      </c>
      <c r="O5267" s="36" t="str">
        <f t="shared" si="414"/>
        <v>201920</v>
      </c>
      <c r="P5267" s="51" t="str">
        <f>CONCATENATE(K5267,MONTH(ExpensesDBTable[[#This Row],[Date]]))</f>
        <v>20195</v>
      </c>
      <c r="Q5267" s="36" t="s">
        <v>1238</v>
      </c>
      <c r="R5267" s="36" t="s">
        <v>22</v>
      </c>
      <c r="S5267" s="38">
        <v>60</v>
      </c>
      <c r="T5267" s="36" t="s">
        <v>106</v>
      </c>
      <c r="U5267" s="36" t="s">
        <v>3988</v>
      </c>
    </row>
    <row r="5268" spans="10:21" x14ac:dyDescent="0.25">
      <c r="J5268" s="37">
        <v>43603</v>
      </c>
      <c r="K5268" s="36">
        <f t="shared" si="410"/>
        <v>2019</v>
      </c>
      <c r="L5268" s="36" t="str">
        <f t="shared" si="411"/>
        <v>May</v>
      </c>
      <c r="M5268" s="36">
        <f t="shared" si="412"/>
        <v>20</v>
      </c>
      <c r="N5268" s="36">
        <f t="shared" si="413"/>
        <v>18</v>
      </c>
      <c r="O5268" s="36" t="str">
        <f t="shared" si="414"/>
        <v>201920</v>
      </c>
      <c r="P5268" s="51" t="str">
        <f>CONCATENATE(K5268,MONTH(ExpensesDBTable[[#This Row],[Date]]))</f>
        <v>20195</v>
      </c>
      <c r="Q5268" s="36" t="s">
        <v>182</v>
      </c>
      <c r="R5268" s="36" t="s">
        <v>22</v>
      </c>
      <c r="S5268" s="38">
        <v>10</v>
      </c>
      <c r="T5268" s="36" t="s">
        <v>100</v>
      </c>
      <c r="U5268" s="36" t="s">
        <v>3989</v>
      </c>
    </row>
    <row r="5269" spans="10:21" x14ac:dyDescent="0.25">
      <c r="J5269" s="37">
        <v>43603</v>
      </c>
      <c r="K5269" s="36">
        <f t="shared" si="410"/>
        <v>2019</v>
      </c>
      <c r="L5269" s="36" t="str">
        <f t="shared" si="411"/>
        <v>May</v>
      </c>
      <c r="M5269" s="36">
        <f t="shared" si="412"/>
        <v>20</v>
      </c>
      <c r="N5269" s="36">
        <f t="shared" si="413"/>
        <v>18</v>
      </c>
      <c r="O5269" s="36" t="str">
        <f t="shared" si="414"/>
        <v>201920</v>
      </c>
      <c r="P5269" s="51" t="str">
        <f>CONCATENATE(K5269,MONTH(ExpensesDBTable[[#This Row],[Date]]))</f>
        <v>20195</v>
      </c>
      <c r="Q5269" s="36" t="s">
        <v>182</v>
      </c>
      <c r="R5269" s="36" t="s">
        <v>14</v>
      </c>
      <c r="S5269" s="38">
        <v>35.58</v>
      </c>
      <c r="T5269" s="36" t="s">
        <v>100</v>
      </c>
      <c r="U5269" s="36" t="s">
        <v>3990</v>
      </c>
    </row>
    <row r="5270" spans="10:21" x14ac:dyDescent="0.25">
      <c r="J5270" s="37">
        <v>43603</v>
      </c>
      <c r="K5270" s="36">
        <f t="shared" si="410"/>
        <v>2019</v>
      </c>
      <c r="L5270" s="36" t="str">
        <f t="shared" si="411"/>
        <v>May</v>
      </c>
      <c r="M5270" s="36">
        <f t="shared" si="412"/>
        <v>20</v>
      </c>
      <c r="N5270" s="36">
        <f t="shared" si="413"/>
        <v>18</v>
      </c>
      <c r="O5270" s="36" t="str">
        <f t="shared" si="414"/>
        <v>201920</v>
      </c>
      <c r="P5270" s="51" t="str">
        <f>CONCATENATE(K5270,MONTH(ExpensesDBTable[[#This Row],[Date]]))</f>
        <v>20195</v>
      </c>
      <c r="Q5270" s="36" t="s">
        <v>182</v>
      </c>
      <c r="R5270" s="36" t="s">
        <v>16</v>
      </c>
      <c r="S5270" s="38">
        <v>21.5</v>
      </c>
      <c r="T5270" s="36" t="s">
        <v>106</v>
      </c>
      <c r="U5270" s="36" t="s">
        <v>3991</v>
      </c>
    </row>
    <row r="5271" spans="10:21" x14ac:dyDescent="0.25">
      <c r="J5271" s="37">
        <v>43603</v>
      </c>
      <c r="K5271" s="36">
        <f t="shared" si="410"/>
        <v>2019</v>
      </c>
      <c r="L5271" s="36" t="str">
        <f t="shared" si="411"/>
        <v>May</v>
      </c>
      <c r="M5271" s="36">
        <f t="shared" si="412"/>
        <v>20</v>
      </c>
      <c r="N5271" s="36">
        <f t="shared" si="413"/>
        <v>18</v>
      </c>
      <c r="O5271" s="36" t="str">
        <f t="shared" si="414"/>
        <v>201920</v>
      </c>
      <c r="P5271" s="51" t="str">
        <f>CONCATENATE(K5271,MONTH(ExpensesDBTable[[#This Row],[Date]]))</f>
        <v>20195</v>
      </c>
      <c r="Q5271" s="36" t="s">
        <v>182</v>
      </c>
      <c r="R5271" s="36" t="s">
        <v>13</v>
      </c>
      <c r="S5271" s="38">
        <v>4.5</v>
      </c>
      <c r="T5271" s="36" t="s">
        <v>106</v>
      </c>
      <c r="U5271" s="36" t="s">
        <v>3992</v>
      </c>
    </row>
    <row r="5272" spans="10:21" x14ac:dyDescent="0.25">
      <c r="J5272" s="37">
        <v>43603</v>
      </c>
      <c r="K5272" s="36">
        <f t="shared" si="410"/>
        <v>2019</v>
      </c>
      <c r="L5272" s="36" t="str">
        <f t="shared" si="411"/>
        <v>May</v>
      </c>
      <c r="M5272" s="36">
        <f t="shared" si="412"/>
        <v>20</v>
      </c>
      <c r="N5272" s="36">
        <f t="shared" si="413"/>
        <v>18</v>
      </c>
      <c r="O5272" s="36" t="str">
        <f t="shared" si="414"/>
        <v>201920</v>
      </c>
      <c r="P5272" s="51" t="str">
        <f>CONCATENATE(K5272,MONTH(ExpensesDBTable[[#This Row],[Date]]))</f>
        <v>20195</v>
      </c>
      <c r="Q5272" s="36" t="s">
        <v>182</v>
      </c>
      <c r="R5272" s="36" t="s">
        <v>14</v>
      </c>
      <c r="S5272" s="38">
        <v>21.4</v>
      </c>
      <c r="T5272" s="36" t="s">
        <v>100</v>
      </c>
      <c r="U5272" s="36" t="s">
        <v>3993</v>
      </c>
    </row>
    <row r="5273" spans="10:21" x14ac:dyDescent="0.25">
      <c r="J5273" s="37">
        <v>43603</v>
      </c>
      <c r="K5273" s="36">
        <f t="shared" si="410"/>
        <v>2019</v>
      </c>
      <c r="L5273" s="36" t="str">
        <f t="shared" si="411"/>
        <v>May</v>
      </c>
      <c r="M5273" s="36">
        <f t="shared" si="412"/>
        <v>20</v>
      </c>
      <c r="N5273" s="36">
        <f t="shared" si="413"/>
        <v>18</v>
      </c>
      <c r="O5273" s="36" t="str">
        <f t="shared" si="414"/>
        <v>201920</v>
      </c>
      <c r="P5273" s="51" t="str">
        <f>CONCATENATE(K5273,MONTH(ExpensesDBTable[[#This Row],[Date]]))</f>
        <v>20195</v>
      </c>
      <c r="Q5273" s="36" t="s">
        <v>182</v>
      </c>
      <c r="R5273" s="36" t="s">
        <v>24</v>
      </c>
      <c r="S5273" s="38">
        <v>7.54</v>
      </c>
      <c r="T5273" s="36" t="s">
        <v>106</v>
      </c>
      <c r="U5273" s="36" t="s">
        <v>3994</v>
      </c>
    </row>
    <row r="5274" spans="10:21" x14ac:dyDescent="0.25">
      <c r="J5274" s="37">
        <v>43603</v>
      </c>
      <c r="K5274" s="36">
        <f t="shared" si="410"/>
        <v>2019</v>
      </c>
      <c r="L5274" s="36" t="str">
        <f t="shared" si="411"/>
        <v>May</v>
      </c>
      <c r="M5274" s="36">
        <f t="shared" si="412"/>
        <v>20</v>
      </c>
      <c r="N5274" s="36">
        <f t="shared" si="413"/>
        <v>18</v>
      </c>
      <c r="O5274" s="36" t="str">
        <f t="shared" si="414"/>
        <v>201920</v>
      </c>
      <c r="P5274" s="51" t="str">
        <f>CONCATENATE(K5274,MONTH(ExpensesDBTable[[#This Row],[Date]]))</f>
        <v>20195</v>
      </c>
      <c r="Q5274" s="36" t="s">
        <v>3948</v>
      </c>
      <c r="R5274" s="36" t="s">
        <v>19</v>
      </c>
      <c r="S5274" s="38">
        <v>200</v>
      </c>
      <c r="T5274" s="36" t="s">
        <v>106</v>
      </c>
      <c r="U5274" s="36" t="s">
        <v>3995</v>
      </c>
    </row>
    <row r="5275" spans="10:21" x14ac:dyDescent="0.25">
      <c r="J5275" s="37">
        <v>43603</v>
      </c>
      <c r="K5275" s="36">
        <f t="shared" si="410"/>
        <v>2019</v>
      </c>
      <c r="L5275" s="36" t="str">
        <f t="shared" si="411"/>
        <v>May</v>
      </c>
      <c r="M5275" s="36">
        <f t="shared" si="412"/>
        <v>20</v>
      </c>
      <c r="N5275" s="36">
        <f t="shared" si="413"/>
        <v>18</v>
      </c>
      <c r="O5275" s="36" t="str">
        <f t="shared" si="414"/>
        <v>201920</v>
      </c>
      <c r="P5275" s="51" t="str">
        <f>CONCATENATE(K5275,MONTH(ExpensesDBTable[[#This Row],[Date]]))</f>
        <v>20195</v>
      </c>
      <c r="Q5275" s="36" t="s">
        <v>3715</v>
      </c>
      <c r="R5275" s="36" t="s">
        <v>23</v>
      </c>
      <c r="S5275" s="38">
        <v>85.89</v>
      </c>
      <c r="T5275" s="36" t="s">
        <v>106</v>
      </c>
      <c r="U5275" s="36" t="s">
        <v>1492</v>
      </c>
    </row>
    <row r="5276" spans="10:21" x14ac:dyDescent="0.25">
      <c r="J5276" s="37">
        <v>43612</v>
      </c>
      <c r="K5276" s="36">
        <f t="shared" si="410"/>
        <v>2019</v>
      </c>
      <c r="L5276" s="36" t="str">
        <f t="shared" si="411"/>
        <v>May</v>
      </c>
      <c r="M5276" s="36">
        <f t="shared" si="412"/>
        <v>22</v>
      </c>
      <c r="N5276" s="36">
        <f t="shared" si="413"/>
        <v>27</v>
      </c>
      <c r="O5276" s="36" t="str">
        <f t="shared" si="414"/>
        <v>201922</v>
      </c>
      <c r="P5276" s="51" t="str">
        <f>CONCATENATE(K5276,MONTH(ExpensesDBTable[[#This Row],[Date]]))</f>
        <v>20195</v>
      </c>
      <c r="Q5276" s="36" t="s">
        <v>182</v>
      </c>
      <c r="R5276" s="36" t="s">
        <v>17</v>
      </c>
      <c r="S5276" s="38">
        <v>500</v>
      </c>
      <c r="T5276" s="36" t="s">
        <v>106</v>
      </c>
      <c r="U5276" s="36" t="s">
        <v>3996</v>
      </c>
    </row>
    <row r="5277" spans="10:21" x14ac:dyDescent="0.25">
      <c r="J5277" s="37">
        <v>43614</v>
      </c>
      <c r="K5277" s="36">
        <f t="shared" si="410"/>
        <v>2019</v>
      </c>
      <c r="L5277" s="36" t="str">
        <f t="shared" si="411"/>
        <v>May</v>
      </c>
      <c r="M5277" s="36">
        <f t="shared" si="412"/>
        <v>22</v>
      </c>
      <c r="N5277" s="36">
        <f t="shared" si="413"/>
        <v>29</v>
      </c>
      <c r="O5277" s="36" t="str">
        <f t="shared" si="414"/>
        <v>201922</v>
      </c>
      <c r="P5277" s="51" t="str">
        <f>CONCATENATE(K5277,MONTH(ExpensesDBTable[[#This Row],[Date]]))</f>
        <v>20195</v>
      </c>
      <c r="Q5277" s="36" t="s">
        <v>105</v>
      </c>
      <c r="R5277" s="36" t="s">
        <v>17</v>
      </c>
      <c r="S5277" s="38">
        <v>130.38999999999999</v>
      </c>
      <c r="T5277" s="36" t="s">
        <v>106</v>
      </c>
      <c r="U5277" s="36" t="s">
        <v>3997</v>
      </c>
    </row>
    <row r="5278" spans="10:21" x14ac:dyDescent="0.25">
      <c r="J5278" s="37">
        <v>43614</v>
      </c>
      <c r="K5278" s="36">
        <f t="shared" si="410"/>
        <v>2019</v>
      </c>
      <c r="L5278" s="36" t="str">
        <f t="shared" si="411"/>
        <v>May</v>
      </c>
      <c r="M5278" s="36">
        <f t="shared" si="412"/>
        <v>22</v>
      </c>
      <c r="N5278" s="36">
        <f t="shared" si="413"/>
        <v>29</v>
      </c>
      <c r="O5278" s="36" t="str">
        <f t="shared" si="414"/>
        <v>201922</v>
      </c>
      <c r="P5278" s="51" t="str">
        <f>CONCATENATE(K5278,MONTH(ExpensesDBTable[[#This Row],[Date]]))</f>
        <v>20195</v>
      </c>
      <c r="Q5278" s="36" t="s">
        <v>182</v>
      </c>
      <c r="R5278" s="36" t="s">
        <v>14</v>
      </c>
      <c r="S5278" s="38">
        <v>7.7</v>
      </c>
      <c r="T5278" s="36" t="s">
        <v>100</v>
      </c>
      <c r="U5278" s="36" t="s">
        <v>1392</v>
      </c>
    </row>
    <row r="5279" spans="10:21" x14ac:dyDescent="0.25">
      <c r="J5279" s="37">
        <v>43616</v>
      </c>
      <c r="K5279" s="36">
        <f t="shared" si="410"/>
        <v>2019</v>
      </c>
      <c r="L5279" s="36" t="str">
        <f t="shared" si="411"/>
        <v>May</v>
      </c>
      <c r="M5279" s="36">
        <f t="shared" si="412"/>
        <v>22</v>
      </c>
      <c r="N5279" s="36">
        <f t="shared" si="413"/>
        <v>31</v>
      </c>
      <c r="O5279" s="36" t="str">
        <f t="shared" si="414"/>
        <v>201922</v>
      </c>
      <c r="P5279" s="51" t="str">
        <f>CONCATENATE(K5279,MONTH(ExpensesDBTable[[#This Row],[Date]]))</f>
        <v>20195</v>
      </c>
      <c r="Q5279" s="36" t="s">
        <v>3379</v>
      </c>
      <c r="R5279" s="36" t="s">
        <v>29</v>
      </c>
      <c r="S5279" s="38">
        <v>1097</v>
      </c>
      <c r="T5279" s="36" t="s">
        <v>106</v>
      </c>
      <c r="U5279" t="s">
        <v>3571</v>
      </c>
    </row>
    <row r="5280" spans="10:21" x14ac:dyDescent="0.25">
      <c r="J5280" s="37">
        <v>43616</v>
      </c>
      <c r="K5280" s="36">
        <f t="shared" si="410"/>
        <v>2019</v>
      </c>
      <c r="L5280" s="36" t="str">
        <f t="shared" si="411"/>
        <v>May</v>
      </c>
      <c r="M5280" s="36">
        <f t="shared" si="412"/>
        <v>22</v>
      </c>
      <c r="N5280" s="36">
        <f t="shared" si="413"/>
        <v>31</v>
      </c>
      <c r="O5280" s="36" t="str">
        <f t="shared" si="414"/>
        <v>201922</v>
      </c>
      <c r="P5280" s="51" t="str">
        <f>CONCATENATE(K5280,MONTH(ExpensesDBTable[[#This Row],[Date]]))</f>
        <v>20195</v>
      </c>
      <c r="Q5280" s="36" t="s">
        <v>3379</v>
      </c>
      <c r="R5280" s="36" t="s">
        <v>29</v>
      </c>
      <c r="S5280" s="38">
        <v>362.91</v>
      </c>
      <c r="T5280" s="36" t="s">
        <v>106</v>
      </c>
      <c r="U5280" s="36" t="s">
        <v>3998</v>
      </c>
    </row>
    <row r="5281" spans="10:21" x14ac:dyDescent="0.25">
      <c r="J5281" s="37">
        <v>43616</v>
      </c>
      <c r="K5281" s="36">
        <f t="shared" si="410"/>
        <v>2019</v>
      </c>
      <c r="L5281" s="36" t="str">
        <f t="shared" si="411"/>
        <v>May</v>
      </c>
      <c r="M5281" s="36">
        <f t="shared" si="412"/>
        <v>22</v>
      </c>
      <c r="N5281" s="36">
        <f t="shared" si="413"/>
        <v>31</v>
      </c>
      <c r="O5281" s="36" t="str">
        <f t="shared" si="414"/>
        <v>201922</v>
      </c>
      <c r="P5281" s="51" t="str">
        <f>CONCATENATE(K5281,MONTH(ExpensesDBTable[[#This Row],[Date]]))</f>
        <v>20195</v>
      </c>
      <c r="Q5281" s="36" t="s">
        <v>182</v>
      </c>
      <c r="R5281" s="36" t="s">
        <v>19</v>
      </c>
      <c r="S5281" s="38">
        <v>1115.3599999999999</v>
      </c>
      <c r="T5281" s="36" t="s">
        <v>106</v>
      </c>
      <c r="U5281" s="36" t="s">
        <v>3999</v>
      </c>
    </row>
    <row r="5282" spans="10:21" x14ac:dyDescent="0.25">
      <c r="J5282" s="37">
        <v>43617</v>
      </c>
      <c r="K5282" s="36">
        <f t="shared" si="410"/>
        <v>2019</v>
      </c>
      <c r="L5282" s="36" t="str">
        <f t="shared" si="411"/>
        <v>June</v>
      </c>
      <c r="M5282" s="36">
        <f t="shared" si="412"/>
        <v>22</v>
      </c>
      <c r="N5282" s="36">
        <f t="shared" si="413"/>
        <v>1</v>
      </c>
      <c r="O5282" s="36" t="str">
        <f t="shared" si="414"/>
        <v>201922</v>
      </c>
      <c r="P5282" s="51" t="str">
        <f>CONCATENATE(K5282,MONTH(ExpensesDBTable[[#This Row],[Date]]))</f>
        <v>20196</v>
      </c>
      <c r="Q5282" s="36" t="s">
        <v>182</v>
      </c>
      <c r="R5282" s="36" t="s">
        <v>14</v>
      </c>
      <c r="S5282" s="38">
        <v>791.99</v>
      </c>
      <c r="T5282" s="36" t="s">
        <v>106</v>
      </c>
      <c r="U5282" s="36" t="s">
        <v>4000</v>
      </c>
    </row>
    <row r="5283" spans="10:21" x14ac:dyDescent="0.25">
      <c r="J5283" s="37">
        <v>43618</v>
      </c>
      <c r="K5283" s="36">
        <f t="shared" si="410"/>
        <v>2019</v>
      </c>
      <c r="L5283" s="36" t="str">
        <f t="shared" si="411"/>
        <v>June</v>
      </c>
      <c r="M5283" s="36">
        <f t="shared" si="412"/>
        <v>22</v>
      </c>
      <c r="N5283" s="36">
        <f t="shared" si="413"/>
        <v>2</v>
      </c>
      <c r="O5283" s="36" t="str">
        <f t="shared" si="414"/>
        <v>201922</v>
      </c>
      <c r="P5283" s="51" t="str">
        <f>CONCATENATE(K5283,MONTH(ExpensesDBTable[[#This Row],[Date]]))</f>
        <v>20196</v>
      </c>
      <c r="Q5283" s="36" t="s">
        <v>128</v>
      </c>
      <c r="R5283" s="36" t="s">
        <v>22</v>
      </c>
      <c r="S5283" s="38">
        <v>174.9</v>
      </c>
      <c r="T5283" s="36" t="s">
        <v>106</v>
      </c>
      <c r="U5283" s="36" t="s">
        <v>3245</v>
      </c>
    </row>
    <row r="5284" spans="10:21" x14ac:dyDescent="0.25">
      <c r="J5284" s="37">
        <v>43618</v>
      </c>
      <c r="K5284" s="36">
        <f t="shared" si="410"/>
        <v>2019</v>
      </c>
      <c r="L5284" s="36" t="str">
        <f t="shared" si="411"/>
        <v>June</v>
      </c>
      <c r="M5284" s="36">
        <f t="shared" si="412"/>
        <v>22</v>
      </c>
      <c r="N5284" s="36">
        <f t="shared" si="413"/>
        <v>2</v>
      </c>
      <c r="O5284" s="36" t="str">
        <f t="shared" si="414"/>
        <v>201922</v>
      </c>
      <c r="P5284" s="51" t="str">
        <f>CONCATENATE(K5284,MONTH(ExpensesDBTable[[#This Row],[Date]]))</f>
        <v>20196</v>
      </c>
      <c r="Q5284" s="36" t="s">
        <v>3472</v>
      </c>
      <c r="R5284" s="36" t="s">
        <v>14</v>
      </c>
      <c r="S5284" s="38">
        <v>4.9800000000000004</v>
      </c>
      <c r="T5284" s="36" t="s">
        <v>100</v>
      </c>
      <c r="U5284" s="36" t="s">
        <v>3757</v>
      </c>
    </row>
    <row r="5285" spans="10:21" x14ac:dyDescent="0.25">
      <c r="J5285" s="37">
        <v>43618</v>
      </c>
      <c r="K5285" s="36">
        <f t="shared" si="410"/>
        <v>2019</v>
      </c>
      <c r="L5285" s="36" t="str">
        <f t="shared" si="411"/>
        <v>June</v>
      </c>
      <c r="M5285" s="36">
        <f t="shared" si="412"/>
        <v>22</v>
      </c>
      <c r="N5285" s="36">
        <f t="shared" si="413"/>
        <v>2</v>
      </c>
      <c r="O5285" s="36" t="str">
        <f t="shared" si="414"/>
        <v>201922</v>
      </c>
      <c r="P5285" s="51" t="str">
        <f>CONCATENATE(K5285,MONTH(ExpensesDBTable[[#This Row],[Date]]))</f>
        <v>20196</v>
      </c>
      <c r="Q5285" s="36" t="s">
        <v>182</v>
      </c>
      <c r="R5285" s="36" t="s">
        <v>22</v>
      </c>
      <c r="S5285" s="38">
        <v>12.15</v>
      </c>
      <c r="T5285" s="36" t="s">
        <v>106</v>
      </c>
      <c r="U5285" s="36" t="s">
        <v>4001</v>
      </c>
    </row>
    <row r="5286" spans="10:21" x14ac:dyDescent="0.25">
      <c r="J5286" s="37">
        <v>43618</v>
      </c>
      <c r="K5286" s="36">
        <f t="shared" si="410"/>
        <v>2019</v>
      </c>
      <c r="L5286" s="36" t="str">
        <f t="shared" si="411"/>
        <v>June</v>
      </c>
      <c r="M5286" s="36">
        <f t="shared" si="412"/>
        <v>22</v>
      </c>
      <c r="N5286" s="36">
        <f t="shared" si="413"/>
        <v>2</v>
      </c>
      <c r="O5286" s="36" t="str">
        <f t="shared" si="414"/>
        <v>201922</v>
      </c>
      <c r="P5286" s="51" t="str">
        <f>CONCATENATE(K5286,MONTH(ExpensesDBTable[[#This Row],[Date]]))</f>
        <v>20196</v>
      </c>
      <c r="Q5286" s="36" t="s">
        <v>1067</v>
      </c>
      <c r="R5286" s="36" t="s">
        <v>13</v>
      </c>
      <c r="S5286" s="38">
        <v>40</v>
      </c>
      <c r="T5286" s="36" t="s">
        <v>106</v>
      </c>
      <c r="U5286" s="36" t="s">
        <v>4002</v>
      </c>
    </row>
    <row r="5287" spans="10:21" x14ac:dyDescent="0.25">
      <c r="J5287" s="37">
        <v>43618</v>
      </c>
      <c r="K5287" s="36">
        <f t="shared" si="410"/>
        <v>2019</v>
      </c>
      <c r="L5287" s="36" t="str">
        <f t="shared" si="411"/>
        <v>June</v>
      </c>
      <c r="M5287" s="36">
        <f t="shared" si="412"/>
        <v>22</v>
      </c>
      <c r="N5287" s="36">
        <f t="shared" si="413"/>
        <v>2</v>
      </c>
      <c r="O5287" s="36" t="str">
        <f t="shared" si="414"/>
        <v>201922</v>
      </c>
      <c r="P5287" s="51" t="str">
        <f>CONCATENATE(K5287,MONTH(ExpensesDBTable[[#This Row],[Date]]))</f>
        <v>20196</v>
      </c>
      <c r="Q5287" s="36" t="s">
        <v>182</v>
      </c>
      <c r="R5287" s="36" t="s">
        <v>14</v>
      </c>
      <c r="S5287" s="38">
        <v>7.7</v>
      </c>
      <c r="T5287" s="36" t="s">
        <v>100</v>
      </c>
      <c r="U5287" s="36" t="s">
        <v>4003</v>
      </c>
    </row>
    <row r="5288" spans="10:21" x14ac:dyDescent="0.25">
      <c r="J5288" s="37">
        <v>43618</v>
      </c>
      <c r="K5288" s="36">
        <f t="shared" si="410"/>
        <v>2019</v>
      </c>
      <c r="L5288" s="36" t="str">
        <f t="shared" si="411"/>
        <v>June</v>
      </c>
      <c r="M5288" s="36">
        <f t="shared" si="412"/>
        <v>22</v>
      </c>
      <c r="N5288" s="36">
        <f t="shared" si="413"/>
        <v>2</v>
      </c>
      <c r="O5288" s="36" t="str">
        <f t="shared" si="414"/>
        <v>201922</v>
      </c>
      <c r="P5288" s="51" t="str">
        <f>CONCATENATE(K5288,MONTH(ExpensesDBTable[[#This Row],[Date]]))</f>
        <v>20196</v>
      </c>
      <c r="Q5288" s="36" t="s">
        <v>182</v>
      </c>
      <c r="R5288" s="36" t="s">
        <v>14</v>
      </c>
      <c r="S5288" s="38">
        <v>22.08</v>
      </c>
      <c r="T5288" s="36" t="s">
        <v>100</v>
      </c>
      <c r="U5288" s="36" t="s">
        <v>4004</v>
      </c>
    </row>
    <row r="5289" spans="10:21" x14ac:dyDescent="0.25">
      <c r="J5289" s="37">
        <v>43618</v>
      </c>
      <c r="K5289" s="36">
        <f t="shared" si="410"/>
        <v>2019</v>
      </c>
      <c r="L5289" s="36" t="str">
        <f t="shared" si="411"/>
        <v>June</v>
      </c>
      <c r="M5289" s="36">
        <f t="shared" si="412"/>
        <v>22</v>
      </c>
      <c r="N5289" s="36">
        <f t="shared" si="413"/>
        <v>2</v>
      </c>
      <c r="O5289" s="36" t="str">
        <f t="shared" si="414"/>
        <v>201922</v>
      </c>
      <c r="P5289" s="51" t="str">
        <f>CONCATENATE(K5289,MONTH(ExpensesDBTable[[#This Row],[Date]]))</f>
        <v>20196</v>
      </c>
      <c r="Q5289" s="36" t="s">
        <v>1238</v>
      </c>
      <c r="R5289" s="36" t="s">
        <v>22</v>
      </c>
      <c r="S5289" s="38">
        <v>40</v>
      </c>
      <c r="T5289" s="36" t="s">
        <v>106</v>
      </c>
      <c r="U5289" s="36" t="s">
        <v>4005</v>
      </c>
    </row>
    <row r="5290" spans="10:21" x14ac:dyDescent="0.25">
      <c r="J5290" s="37">
        <v>43619</v>
      </c>
      <c r="K5290" s="36">
        <f t="shared" si="410"/>
        <v>2019</v>
      </c>
      <c r="L5290" s="36" t="str">
        <f t="shared" si="411"/>
        <v>June</v>
      </c>
      <c r="M5290" s="36">
        <f t="shared" si="412"/>
        <v>23</v>
      </c>
      <c r="N5290" s="36">
        <f t="shared" si="413"/>
        <v>3</v>
      </c>
      <c r="O5290" s="36" t="str">
        <f t="shared" si="414"/>
        <v>201923</v>
      </c>
      <c r="P5290" s="51" t="str">
        <f>CONCATENATE(K5290,MONTH(ExpensesDBTable[[#This Row],[Date]]))</f>
        <v>20196</v>
      </c>
      <c r="Q5290" s="36" t="s">
        <v>182</v>
      </c>
      <c r="R5290" s="36" t="s">
        <v>14</v>
      </c>
      <c r="S5290" s="38">
        <v>7.7</v>
      </c>
      <c r="T5290" s="36" t="s">
        <v>100</v>
      </c>
      <c r="U5290" s="36" t="s">
        <v>1392</v>
      </c>
    </row>
    <row r="5291" spans="10:21" x14ac:dyDescent="0.25">
      <c r="J5291" s="37">
        <v>43619</v>
      </c>
      <c r="K5291" s="36">
        <f t="shared" si="410"/>
        <v>2019</v>
      </c>
      <c r="L5291" s="36" t="str">
        <f t="shared" si="411"/>
        <v>June</v>
      </c>
      <c r="M5291" s="36">
        <f t="shared" si="412"/>
        <v>23</v>
      </c>
      <c r="N5291" s="36">
        <f t="shared" si="413"/>
        <v>3</v>
      </c>
      <c r="O5291" s="36" t="str">
        <f t="shared" si="414"/>
        <v>201923</v>
      </c>
      <c r="P5291" s="51" t="str">
        <f>CONCATENATE(K5291,MONTH(ExpensesDBTable[[#This Row],[Date]]))</f>
        <v>20196</v>
      </c>
      <c r="Q5291" s="36" t="s">
        <v>1051</v>
      </c>
      <c r="R5291" s="36" t="s">
        <v>14</v>
      </c>
      <c r="S5291" s="38">
        <v>8.5399999999999991</v>
      </c>
      <c r="T5291" s="36" t="s">
        <v>100</v>
      </c>
      <c r="U5291" s="36" t="s">
        <v>4006</v>
      </c>
    </row>
    <row r="5292" spans="10:21" x14ac:dyDescent="0.25">
      <c r="J5292" s="37">
        <v>43620</v>
      </c>
      <c r="K5292" s="36">
        <f t="shared" si="410"/>
        <v>2019</v>
      </c>
      <c r="L5292" s="36" t="str">
        <f t="shared" si="411"/>
        <v>June</v>
      </c>
      <c r="M5292" s="36">
        <f t="shared" si="412"/>
        <v>23</v>
      </c>
      <c r="N5292" s="36">
        <f t="shared" si="413"/>
        <v>4</v>
      </c>
      <c r="O5292" s="36" t="str">
        <f t="shared" si="414"/>
        <v>201923</v>
      </c>
      <c r="P5292" s="51" t="str">
        <f>CONCATENATE(K5292,MONTH(ExpensesDBTable[[#This Row],[Date]]))</f>
        <v>20196</v>
      </c>
      <c r="Q5292" s="36" t="s">
        <v>1225</v>
      </c>
      <c r="R5292" s="36" t="s">
        <v>25</v>
      </c>
      <c r="S5292" s="38">
        <v>748.9</v>
      </c>
      <c r="T5292" s="36" t="s">
        <v>106</v>
      </c>
      <c r="U5292" s="36" t="s">
        <v>4007</v>
      </c>
    </row>
    <row r="5293" spans="10:21" x14ac:dyDescent="0.25">
      <c r="J5293" s="37">
        <v>43621</v>
      </c>
      <c r="K5293" s="36">
        <f t="shared" si="410"/>
        <v>2019</v>
      </c>
      <c r="L5293" s="36" t="str">
        <f t="shared" si="411"/>
        <v>June</v>
      </c>
      <c r="M5293" s="36">
        <f t="shared" si="412"/>
        <v>23</v>
      </c>
      <c r="N5293" s="36">
        <f t="shared" si="413"/>
        <v>5</v>
      </c>
      <c r="O5293" s="36" t="str">
        <f t="shared" si="414"/>
        <v>201923</v>
      </c>
      <c r="P5293" s="51" t="str">
        <f>CONCATENATE(K5293,MONTH(ExpensesDBTable[[#This Row],[Date]]))</f>
        <v>20196</v>
      </c>
      <c r="Q5293" s="36" t="s">
        <v>182</v>
      </c>
      <c r="R5293" s="36" t="s">
        <v>14</v>
      </c>
      <c r="S5293" s="38">
        <v>13.7</v>
      </c>
      <c r="T5293" s="36" t="s">
        <v>100</v>
      </c>
      <c r="U5293" s="36" t="s">
        <v>1908</v>
      </c>
    </row>
    <row r="5294" spans="10:21" x14ac:dyDescent="0.25">
      <c r="J5294" s="37">
        <v>43621</v>
      </c>
      <c r="K5294" s="36">
        <f t="shared" si="410"/>
        <v>2019</v>
      </c>
      <c r="L5294" s="36" t="str">
        <f t="shared" si="411"/>
        <v>June</v>
      </c>
      <c r="M5294" s="36">
        <f t="shared" si="412"/>
        <v>23</v>
      </c>
      <c r="N5294" s="36">
        <f t="shared" si="413"/>
        <v>5</v>
      </c>
      <c r="O5294" s="36" t="str">
        <f t="shared" si="414"/>
        <v>201923</v>
      </c>
      <c r="P5294" s="51" t="str">
        <f>CONCATENATE(K5294,MONTH(ExpensesDBTable[[#This Row],[Date]]))</f>
        <v>20196</v>
      </c>
      <c r="Q5294" s="36" t="s">
        <v>182</v>
      </c>
      <c r="R5294" s="36" t="s">
        <v>17</v>
      </c>
      <c r="S5294" s="38">
        <v>120</v>
      </c>
      <c r="T5294" s="36" t="s">
        <v>106</v>
      </c>
      <c r="U5294" s="36" t="s">
        <v>1535</v>
      </c>
    </row>
    <row r="5295" spans="10:21" x14ac:dyDescent="0.25">
      <c r="J5295" s="37">
        <v>43621</v>
      </c>
      <c r="K5295" s="36">
        <f t="shared" si="410"/>
        <v>2019</v>
      </c>
      <c r="L5295" s="36" t="str">
        <f t="shared" si="411"/>
        <v>June</v>
      </c>
      <c r="M5295" s="36">
        <f t="shared" si="412"/>
        <v>23</v>
      </c>
      <c r="N5295" s="36">
        <f t="shared" si="413"/>
        <v>5</v>
      </c>
      <c r="O5295" s="36" t="str">
        <f t="shared" si="414"/>
        <v>201923</v>
      </c>
      <c r="P5295" s="51" t="str">
        <f>CONCATENATE(K5295,MONTH(ExpensesDBTable[[#This Row],[Date]]))</f>
        <v>20196</v>
      </c>
      <c r="Q5295" s="36" t="s">
        <v>108</v>
      </c>
      <c r="R5295" s="36" t="s">
        <v>14</v>
      </c>
      <c r="S5295" s="38">
        <v>14.18</v>
      </c>
      <c r="T5295" s="36" t="s">
        <v>100</v>
      </c>
      <c r="U5295" s="36" t="s">
        <v>4008</v>
      </c>
    </row>
    <row r="5296" spans="10:21" x14ac:dyDescent="0.25">
      <c r="J5296" s="37">
        <v>43621</v>
      </c>
      <c r="K5296" s="36">
        <f t="shared" si="410"/>
        <v>2019</v>
      </c>
      <c r="L5296" s="36" t="str">
        <f t="shared" si="411"/>
        <v>June</v>
      </c>
      <c r="M5296" s="36">
        <f t="shared" si="412"/>
        <v>23</v>
      </c>
      <c r="N5296" s="36">
        <f t="shared" si="413"/>
        <v>5</v>
      </c>
      <c r="O5296" s="36" t="str">
        <f t="shared" si="414"/>
        <v>201923</v>
      </c>
      <c r="P5296" s="51" t="str">
        <f>CONCATENATE(K5296,MONTH(ExpensesDBTable[[#This Row],[Date]]))</f>
        <v>20196</v>
      </c>
      <c r="Q5296" s="36" t="s">
        <v>182</v>
      </c>
      <c r="R5296" s="36" t="s">
        <v>17</v>
      </c>
      <c r="S5296" s="38">
        <v>12</v>
      </c>
      <c r="T5296" s="36" t="s">
        <v>106</v>
      </c>
      <c r="U5296" s="36" t="s">
        <v>1952</v>
      </c>
    </row>
    <row r="5297" spans="10:21" x14ac:dyDescent="0.25">
      <c r="J5297" s="37">
        <v>43621</v>
      </c>
      <c r="K5297" s="36">
        <f t="shared" si="410"/>
        <v>2019</v>
      </c>
      <c r="L5297" s="36" t="str">
        <f t="shared" si="411"/>
        <v>June</v>
      </c>
      <c r="M5297" s="36">
        <f t="shared" si="412"/>
        <v>23</v>
      </c>
      <c r="N5297" s="36">
        <f t="shared" si="413"/>
        <v>5</v>
      </c>
      <c r="O5297" s="36" t="str">
        <f t="shared" si="414"/>
        <v>201923</v>
      </c>
      <c r="P5297" s="51" t="str">
        <f>CONCATENATE(K5297,MONTH(ExpensesDBTable[[#This Row],[Date]]))</f>
        <v>20196</v>
      </c>
      <c r="Q5297" s="36" t="s">
        <v>108</v>
      </c>
      <c r="R5297" s="36" t="s">
        <v>14</v>
      </c>
      <c r="S5297" s="38">
        <v>8.15</v>
      </c>
      <c r="T5297" s="36" t="s">
        <v>100</v>
      </c>
      <c r="U5297" s="36" t="s">
        <v>4009</v>
      </c>
    </row>
    <row r="5298" spans="10:21" x14ac:dyDescent="0.25">
      <c r="J5298" s="37">
        <v>43621</v>
      </c>
      <c r="K5298" s="36">
        <f t="shared" si="410"/>
        <v>2019</v>
      </c>
      <c r="L5298" s="36" t="str">
        <f t="shared" si="411"/>
        <v>June</v>
      </c>
      <c r="M5298" s="36">
        <f t="shared" si="412"/>
        <v>23</v>
      </c>
      <c r="N5298" s="36">
        <f t="shared" si="413"/>
        <v>5</v>
      </c>
      <c r="O5298" s="36" t="str">
        <f t="shared" si="414"/>
        <v>201923</v>
      </c>
      <c r="P5298" s="51" t="str">
        <f>CONCATENATE(K5298,MONTH(ExpensesDBTable[[#This Row],[Date]]))</f>
        <v>20196</v>
      </c>
      <c r="Q5298" s="36" t="s">
        <v>3480</v>
      </c>
      <c r="R5298" s="36" t="s">
        <v>27</v>
      </c>
      <c r="S5298" s="38">
        <v>176.29</v>
      </c>
      <c r="T5298" s="36" t="s">
        <v>106</v>
      </c>
      <c r="U5298" s="36" t="s">
        <v>3550</v>
      </c>
    </row>
    <row r="5299" spans="10:21" x14ac:dyDescent="0.25">
      <c r="J5299" s="37">
        <v>43622</v>
      </c>
      <c r="K5299" s="36">
        <f t="shared" si="410"/>
        <v>2019</v>
      </c>
      <c r="L5299" s="36" t="str">
        <f t="shared" si="411"/>
        <v>June</v>
      </c>
      <c r="M5299" s="36">
        <f t="shared" si="412"/>
        <v>23</v>
      </c>
      <c r="N5299" s="36">
        <f t="shared" si="413"/>
        <v>6</v>
      </c>
      <c r="O5299" s="36" t="str">
        <f t="shared" si="414"/>
        <v>201923</v>
      </c>
      <c r="P5299" s="51" t="str">
        <f>CONCATENATE(K5299,MONTH(ExpensesDBTable[[#This Row],[Date]]))</f>
        <v>20196</v>
      </c>
      <c r="Q5299" s="36" t="s">
        <v>182</v>
      </c>
      <c r="R5299" s="36" t="s">
        <v>14</v>
      </c>
      <c r="S5299" s="38">
        <v>6.6</v>
      </c>
      <c r="T5299" s="36" t="s">
        <v>100</v>
      </c>
      <c r="U5299" s="36" t="s">
        <v>1392</v>
      </c>
    </row>
    <row r="5300" spans="10:21" x14ac:dyDescent="0.25">
      <c r="J5300" s="37">
        <v>43622</v>
      </c>
      <c r="K5300" s="36">
        <f t="shared" si="410"/>
        <v>2019</v>
      </c>
      <c r="L5300" s="36" t="str">
        <f t="shared" si="411"/>
        <v>June</v>
      </c>
      <c r="M5300" s="36">
        <f t="shared" si="412"/>
        <v>23</v>
      </c>
      <c r="N5300" s="36">
        <f t="shared" si="413"/>
        <v>6</v>
      </c>
      <c r="O5300" s="36" t="str">
        <f t="shared" si="414"/>
        <v>201923</v>
      </c>
      <c r="P5300" s="51" t="str">
        <f>CONCATENATE(K5300,MONTH(ExpensesDBTable[[#This Row],[Date]]))</f>
        <v>20196</v>
      </c>
      <c r="Q5300" s="36" t="s">
        <v>3509</v>
      </c>
      <c r="R5300" s="36" t="s">
        <v>22</v>
      </c>
      <c r="S5300" s="38">
        <v>14.23</v>
      </c>
      <c r="T5300" s="36" t="s">
        <v>106</v>
      </c>
      <c r="U5300" s="36" t="s">
        <v>3550</v>
      </c>
    </row>
    <row r="5301" spans="10:21" x14ac:dyDescent="0.25">
      <c r="J5301" s="37">
        <v>43622</v>
      </c>
      <c r="K5301" s="36">
        <f t="shared" si="410"/>
        <v>2019</v>
      </c>
      <c r="L5301" s="36" t="str">
        <f t="shared" si="411"/>
        <v>June</v>
      </c>
      <c r="M5301" s="36">
        <f t="shared" si="412"/>
        <v>23</v>
      </c>
      <c r="N5301" s="36">
        <f t="shared" si="413"/>
        <v>6</v>
      </c>
      <c r="O5301" s="36" t="str">
        <f t="shared" si="414"/>
        <v>201923</v>
      </c>
      <c r="P5301" s="51" t="str">
        <f>CONCATENATE(K5301,MONTH(ExpensesDBTable[[#This Row],[Date]]))</f>
        <v>20196</v>
      </c>
      <c r="Q5301" s="36" t="s">
        <v>3509</v>
      </c>
      <c r="R5301" s="36" t="s">
        <v>22</v>
      </c>
      <c r="S5301" s="38">
        <v>24.67</v>
      </c>
      <c r="T5301" s="36" t="s">
        <v>106</v>
      </c>
      <c r="U5301" s="36" t="s">
        <v>4010</v>
      </c>
    </row>
    <row r="5302" spans="10:21" x14ac:dyDescent="0.25">
      <c r="J5302" s="37">
        <v>43622</v>
      </c>
      <c r="K5302" s="36">
        <f t="shared" si="410"/>
        <v>2019</v>
      </c>
      <c r="L5302" s="36" t="str">
        <f t="shared" si="411"/>
        <v>June</v>
      </c>
      <c r="M5302" s="36">
        <f t="shared" si="412"/>
        <v>23</v>
      </c>
      <c r="N5302" s="36">
        <f t="shared" si="413"/>
        <v>6</v>
      </c>
      <c r="O5302" s="36" t="str">
        <f t="shared" si="414"/>
        <v>201923</v>
      </c>
      <c r="P5302" s="51" t="str">
        <f>CONCATENATE(K5302,MONTH(ExpensesDBTable[[#This Row],[Date]]))</f>
        <v>20196</v>
      </c>
      <c r="Q5302" s="36" t="s">
        <v>182</v>
      </c>
      <c r="R5302" s="36" t="s">
        <v>25</v>
      </c>
      <c r="S5302" s="38">
        <v>3000</v>
      </c>
      <c r="T5302" s="36" t="s">
        <v>106</v>
      </c>
      <c r="U5302" s="36" t="s">
        <v>4011</v>
      </c>
    </row>
    <row r="5303" spans="10:21" x14ac:dyDescent="0.25">
      <c r="J5303" s="37">
        <v>43622</v>
      </c>
      <c r="K5303" s="36">
        <f t="shared" si="410"/>
        <v>2019</v>
      </c>
      <c r="L5303" s="36" t="str">
        <f t="shared" si="411"/>
        <v>June</v>
      </c>
      <c r="M5303" s="36">
        <f t="shared" si="412"/>
        <v>23</v>
      </c>
      <c r="N5303" s="36">
        <f t="shared" si="413"/>
        <v>6</v>
      </c>
      <c r="O5303" s="36" t="str">
        <f t="shared" si="414"/>
        <v>201923</v>
      </c>
      <c r="P5303" s="51" t="str">
        <f>CONCATENATE(K5303,MONTH(ExpensesDBTable[[#This Row],[Date]]))</f>
        <v>20196</v>
      </c>
      <c r="Q5303" s="36" t="s">
        <v>704</v>
      </c>
      <c r="R5303" s="36" t="s">
        <v>23</v>
      </c>
      <c r="S5303" s="38">
        <v>232.3</v>
      </c>
      <c r="T5303" s="36" t="s">
        <v>106</v>
      </c>
      <c r="U5303" s="36" t="s">
        <v>4012</v>
      </c>
    </row>
    <row r="5304" spans="10:21" x14ac:dyDescent="0.25">
      <c r="J5304" s="37">
        <v>43622</v>
      </c>
      <c r="K5304" s="36">
        <f t="shared" si="410"/>
        <v>2019</v>
      </c>
      <c r="L5304" s="36" t="str">
        <f t="shared" si="411"/>
        <v>June</v>
      </c>
      <c r="M5304" s="36">
        <f t="shared" si="412"/>
        <v>23</v>
      </c>
      <c r="N5304" s="36">
        <f t="shared" si="413"/>
        <v>6</v>
      </c>
      <c r="O5304" s="36" t="str">
        <f t="shared" si="414"/>
        <v>201923</v>
      </c>
      <c r="P5304" s="51" t="str">
        <f>CONCATENATE(K5304,MONTH(ExpensesDBTable[[#This Row],[Date]]))</f>
        <v>20196</v>
      </c>
      <c r="Q5304" s="36" t="s">
        <v>182</v>
      </c>
      <c r="R5304" s="36" t="s">
        <v>14</v>
      </c>
      <c r="S5304" s="38">
        <v>9</v>
      </c>
      <c r="T5304" s="36" t="s">
        <v>100</v>
      </c>
      <c r="U5304" s="36" t="s">
        <v>4013</v>
      </c>
    </row>
    <row r="5305" spans="10:21" x14ac:dyDescent="0.25">
      <c r="J5305" s="37">
        <v>43622</v>
      </c>
      <c r="K5305" s="36">
        <f t="shared" si="410"/>
        <v>2019</v>
      </c>
      <c r="L5305" s="36" t="str">
        <f t="shared" si="411"/>
        <v>June</v>
      </c>
      <c r="M5305" s="36">
        <f t="shared" si="412"/>
        <v>23</v>
      </c>
      <c r="N5305" s="36">
        <f t="shared" si="413"/>
        <v>6</v>
      </c>
      <c r="O5305" s="36" t="str">
        <f t="shared" si="414"/>
        <v>201923</v>
      </c>
      <c r="P5305" s="51" t="str">
        <f>CONCATENATE(K5305,MONTH(ExpensesDBTable[[#This Row],[Date]]))</f>
        <v>20196</v>
      </c>
      <c r="Q5305" s="36" t="s">
        <v>128</v>
      </c>
      <c r="R5305" s="36" t="s">
        <v>22</v>
      </c>
      <c r="S5305" s="38">
        <v>15</v>
      </c>
      <c r="T5305" s="36" t="s">
        <v>106</v>
      </c>
      <c r="U5305" s="36" t="s">
        <v>4014</v>
      </c>
    </row>
    <row r="5306" spans="10:21" x14ac:dyDescent="0.25">
      <c r="J5306" s="37">
        <v>43622</v>
      </c>
      <c r="K5306" s="36">
        <f t="shared" si="410"/>
        <v>2019</v>
      </c>
      <c r="L5306" s="36" t="str">
        <f t="shared" si="411"/>
        <v>June</v>
      </c>
      <c r="M5306" s="36">
        <f t="shared" si="412"/>
        <v>23</v>
      </c>
      <c r="N5306" s="36">
        <f t="shared" si="413"/>
        <v>6</v>
      </c>
      <c r="O5306" s="36" t="str">
        <f t="shared" si="414"/>
        <v>201923</v>
      </c>
      <c r="P5306" s="51" t="str">
        <f>CONCATENATE(K5306,MONTH(ExpensesDBTable[[#This Row],[Date]]))</f>
        <v>20196</v>
      </c>
      <c r="Q5306" s="36" t="s">
        <v>119</v>
      </c>
      <c r="R5306" s="36" t="s">
        <v>14</v>
      </c>
      <c r="S5306" s="38">
        <v>17.84</v>
      </c>
      <c r="T5306" s="36" t="s">
        <v>100</v>
      </c>
      <c r="U5306" s="36" t="s">
        <v>4015</v>
      </c>
    </row>
    <row r="5307" spans="10:21" x14ac:dyDescent="0.25">
      <c r="J5307" s="37">
        <v>43622</v>
      </c>
      <c r="K5307" s="36">
        <f t="shared" si="410"/>
        <v>2019</v>
      </c>
      <c r="L5307" s="36" t="str">
        <f t="shared" si="411"/>
        <v>June</v>
      </c>
      <c r="M5307" s="36">
        <f t="shared" si="412"/>
        <v>23</v>
      </c>
      <c r="N5307" s="36">
        <f t="shared" si="413"/>
        <v>6</v>
      </c>
      <c r="O5307" s="36" t="str">
        <f t="shared" si="414"/>
        <v>201923</v>
      </c>
      <c r="P5307" s="51" t="str">
        <f>CONCATENATE(K5307,MONTH(ExpensesDBTable[[#This Row],[Date]]))</f>
        <v>20196</v>
      </c>
      <c r="Q5307" s="36" t="s">
        <v>182</v>
      </c>
      <c r="R5307" s="36" t="s">
        <v>14</v>
      </c>
      <c r="S5307" s="38">
        <v>5</v>
      </c>
      <c r="T5307" s="36" t="s">
        <v>100</v>
      </c>
      <c r="U5307" s="36" t="s">
        <v>1153</v>
      </c>
    </row>
    <row r="5308" spans="10:21" x14ac:dyDescent="0.25">
      <c r="J5308" s="37">
        <v>43622</v>
      </c>
      <c r="K5308" s="36">
        <f t="shared" si="410"/>
        <v>2019</v>
      </c>
      <c r="L5308" s="36" t="str">
        <f t="shared" si="411"/>
        <v>June</v>
      </c>
      <c r="M5308" s="36">
        <f t="shared" si="412"/>
        <v>23</v>
      </c>
      <c r="N5308" s="36">
        <f t="shared" si="413"/>
        <v>6</v>
      </c>
      <c r="O5308" s="36" t="str">
        <f t="shared" si="414"/>
        <v>201923</v>
      </c>
      <c r="P5308" s="51" t="str">
        <f>CONCATENATE(K5308,MONTH(ExpensesDBTable[[#This Row],[Date]]))</f>
        <v>20196</v>
      </c>
      <c r="Q5308" s="36" t="s">
        <v>182</v>
      </c>
      <c r="R5308" s="36" t="s">
        <v>19</v>
      </c>
      <c r="S5308" s="38">
        <v>470</v>
      </c>
      <c r="T5308" s="36" t="s">
        <v>106</v>
      </c>
      <c r="U5308" s="36" t="s">
        <v>4016</v>
      </c>
    </row>
    <row r="5309" spans="10:21" x14ac:dyDescent="0.25">
      <c r="J5309" s="37">
        <v>43623</v>
      </c>
      <c r="K5309" s="36">
        <f t="shared" si="410"/>
        <v>2019</v>
      </c>
      <c r="L5309" s="36" t="str">
        <f t="shared" si="411"/>
        <v>June</v>
      </c>
      <c r="M5309" s="36">
        <f t="shared" si="412"/>
        <v>23</v>
      </c>
      <c r="N5309" s="36">
        <f t="shared" si="413"/>
        <v>7</v>
      </c>
      <c r="O5309" s="36" t="str">
        <f t="shared" si="414"/>
        <v>201923</v>
      </c>
      <c r="P5309" s="51" t="str">
        <f>CONCATENATE(K5309,MONTH(ExpensesDBTable[[#This Row],[Date]]))</f>
        <v>20196</v>
      </c>
      <c r="Q5309" s="36" t="s">
        <v>199</v>
      </c>
      <c r="R5309" s="36" t="s">
        <v>14</v>
      </c>
      <c r="S5309" s="38">
        <v>7.5</v>
      </c>
      <c r="T5309" s="36" t="s">
        <v>100</v>
      </c>
      <c r="U5309" s="36" t="s">
        <v>1216</v>
      </c>
    </row>
    <row r="5310" spans="10:21" x14ac:dyDescent="0.25">
      <c r="J5310" s="37">
        <v>43623</v>
      </c>
      <c r="K5310" s="36">
        <f t="shared" si="410"/>
        <v>2019</v>
      </c>
      <c r="L5310" s="36" t="str">
        <f t="shared" si="411"/>
        <v>June</v>
      </c>
      <c r="M5310" s="36">
        <f t="shared" si="412"/>
        <v>23</v>
      </c>
      <c r="N5310" s="36">
        <f t="shared" si="413"/>
        <v>7</v>
      </c>
      <c r="O5310" s="36" t="str">
        <f t="shared" si="414"/>
        <v>201923</v>
      </c>
      <c r="P5310" s="51" t="str">
        <f>CONCATENATE(K5310,MONTH(ExpensesDBTable[[#This Row],[Date]]))</f>
        <v>20196</v>
      </c>
      <c r="Q5310" s="36" t="s">
        <v>1051</v>
      </c>
      <c r="R5310" s="36" t="s">
        <v>14</v>
      </c>
      <c r="S5310" s="38">
        <v>11.25</v>
      </c>
      <c r="T5310" s="36" t="s">
        <v>100</v>
      </c>
      <c r="U5310" s="36" t="s">
        <v>4017</v>
      </c>
    </row>
    <row r="5311" spans="10:21" x14ac:dyDescent="0.25">
      <c r="J5311" s="37">
        <v>43623</v>
      </c>
      <c r="K5311" s="36">
        <f t="shared" si="410"/>
        <v>2019</v>
      </c>
      <c r="L5311" s="36" t="str">
        <f t="shared" si="411"/>
        <v>June</v>
      </c>
      <c r="M5311" s="36">
        <f t="shared" si="412"/>
        <v>23</v>
      </c>
      <c r="N5311" s="36">
        <f t="shared" si="413"/>
        <v>7</v>
      </c>
      <c r="O5311" s="36" t="str">
        <f t="shared" si="414"/>
        <v>201923</v>
      </c>
      <c r="P5311" s="51" t="str">
        <f>CONCATENATE(K5311,MONTH(ExpensesDBTable[[#This Row],[Date]]))</f>
        <v>20196</v>
      </c>
      <c r="Q5311" s="36" t="s">
        <v>182</v>
      </c>
      <c r="R5311" s="36" t="s">
        <v>11</v>
      </c>
      <c r="S5311" s="38">
        <v>26</v>
      </c>
      <c r="T5311" s="36" t="s">
        <v>106</v>
      </c>
      <c r="U5311" s="36" t="s">
        <v>509</v>
      </c>
    </row>
    <row r="5312" spans="10:21" x14ac:dyDescent="0.25">
      <c r="J5312" s="37">
        <v>43623</v>
      </c>
      <c r="K5312" s="36">
        <f t="shared" si="410"/>
        <v>2019</v>
      </c>
      <c r="L5312" s="36" t="str">
        <f t="shared" si="411"/>
        <v>June</v>
      </c>
      <c r="M5312" s="36">
        <f t="shared" si="412"/>
        <v>23</v>
      </c>
      <c r="N5312" s="36">
        <f t="shared" si="413"/>
        <v>7</v>
      </c>
      <c r="O5312" s="36" t="str">
        <f t="shared" si="414"/>
        <v>201923</v>
      </c>
      <c r="P5312" s="51" t="str">
        <f>CONCATENATE(K5312,MONTH(ExpensesDBTable[[#This Row],[Date]]))</f>
        <v>20196</v>
      </c>
      <c r="Q5312" s="36" t="s">
        <v>526</v>
      </c>
      <c r="R5312" s="36" t="s">
        <v>14</v>
      </c>
      <c r="S5312" s="38">
        <v>4</v>
      </c>
      <c r="T5312" s="36" t="s">
        <v>100</v>
      </c>
      <c r="U5312" s="36" t="s">
        <v>287</v>
      </c>
    </row>
    <row r="5313" spans="10:21" x14ac:dyDescent="0.25">
      <c r="J5313" s="37">
        <v>43625</v>
      </c>
      <c r="K5313" s="36">
        <f t="shared" si="410"/>
        <v>2019</v>
      </c>
      <c r="L5313" s="36" t="str">
        <f t="shared" si="411"/>
        <v>June</v>
      </c>
      <c r="M5313" s="36">
        <f t="shared" si="412"/>
        <v>23</v>
      </c>
      <c r="N5313" s="36">
        <f t="shared" si="413"/>
        <v>9</v>
      </c>
      <c r="O5313" s="36" t="str">
        <f t="shared" si="414"/>
        <v>201923</v>
      </c>
      <c r="P5313" s="51" t="str">
        <f>CONCATENATE(K5313,MONTH(ExpensesDBTable[[#This Row],[Date]]))</f>
        <v>20196</v>
      </c>
      <c r="Q5313" s="36" t="s">
        <v>182</v>
      </c>
      <c r="R5313" s="36" t="s">
        <v>22</v>
      </c>
      <c r="S5313" s="38">
        <v>89.71</v>
      </c>
      <c r="T5313" s="36" t="s">
        <v>106</v>
      </c>
      <c r="U5313" s="36" t="s">
        <v>4018</v>
      </c>
    </row>
    <row r="5314" spans="10:21" x14ac:dyDescent="0.25">
      <c r="J5314" s="37">
        <v>43625</v>
      </c>
      <c r="K5314" s="36">
        <f t="shared" si="410"/>
        <v>2019</v>
      </c>
      <c r="L5314" s="36" t="str">
        <f t="shared" si="411"/>
        <v>June</v>
      </c>
      <c r="M5314" s="36">
        <f t="shared" si="412"/>
        <v>23</v>
      </c>
      <c r="N5314" s="36">
        <f t="shared" si="413"/>
        <v>9</v>
      </c>
      <c r="O5314" s="36" t="str">
        <f t="shared" si="414"/>
        <v>201923</v>
      </c>
      <c r="P5314" s="51" t="str">
        <f>CONCATENATE(K5314,MONTH(ExpensesDBTable[[#This Row],[Date]]))</f>
        <v>20196</v>
      </c>
      <c r="Q5314" s="36" t="s">
        <v>182</v>
      </c>
      <c r="R5314" s="36" t="s">
        <v>14</v>
      </c>
      <c r="S5314" s="38">
        <v>33</v>
      </c>
      <c r="T5314" s="36" t="s">
        <v>100</v>
      </c>
      <c r="U5314" s="36" t="s">
        <v>4019</v>
      </c>
    </row>
    <row r="5315" spans="10:21" x14ac:dyDescent="0.25">
      <c r="J5315" s="37">
        <v>43625</v>
      </c>
      <c r="K5315" s="36">
        <f t="shared" si="410"/>
        <v>2019</v>
      </c>
      <c r="L5315" s="36" t="str">
        <f t="shared" si="411"/>
        <v>June</v>
      </c>
      <c r="M5315" s="36">
        <f t="shared" si="412"/>
        <v>23</v>
      </c>
      <c r="N5315" s="36">
        <f t="shared" si="413"/>
        <v>9</v>
      </c>
      <c r="O5315" s="36" t="str">
        <f t="shared" si="414"/>
        <v>201923</v>
      </c>
      <c r="P5315" s="51" t="str">
        <f>CONCATENATE(K5315,MONTH(ExpensesDBTable[[#This Row],[Date]]))</f>
        <v>20196</v>
      </c>
      <c r="Q5315" s="36" t="s">
        <v>182</v>
      </c>
      <c r="R5315" s="36" t="s">
        <v>14</v>
      </c>
      <c r="S5315" s="38">
        <v>13</v>
      </c>
      <c r="T5315" s="36" t="s">
        <v>100</v>
      </c>
      <c r="U5315" s="36" t="s">
        <v>4020</v>
      </c>
    </row>
    <row r="5316" spans="10:21" x14ac:dyDescent="0.25">
      <c r="J5316" s="37">
        <v>43625</v>
      </c>
      <c r="K5316" s="36">
        <f t="shared" si="410"/>
        <v>2019</v>
      </c>
      <c r="L5316" s="36" t="str">
        <f t="shared" si="411"/>
        <v>June</v>
      </c>
      <c r="M5316" s="36">
        <f t="shared" si="412"/>
        <v>23</v>
      </c>
      <c r="N5316" s="36">
        <f t="shared" si="413"/>
        <v>9</v>
      </c>
      <c r="O5316" s="36" t="str">
        <f t="shared" si="414"/>
        <v>201923</v>
      </c>
      <c r="P5316" s="51" t="str">
        <f>CONCATENATE(K5316,MONTH(ExpensesDBTable[[#This Row],[Date]]))</f>
        <v>20196</v>
      </c>
      <c r="Q5316" s="36" t="s">
        <v>182</v>
      </c>
      <c r="R5316" s="36" t="s">
        <v>17</v>
      </c>
      <c r="S5316" s="38">
        <v>8.5</v>
      </c>
      <c r="T5316" s="36" t="s">
        <v>106</v>
      </c>
      <c r="U5316" s="36" t="s">
        <v>1504</v>
      </c>
    </row>
    <row r="5317" spans="10:21" x14ac:dyDescent="0.25">
      <c r="J5317" s="37">
        <v>43625</v>
      </c>
      <c r="K5317" s="36">
        <f t="shared" si="410"/>
        <v>2019</v>
      </c>
      <c r="L5317" s="36" t="str">
        <f t="shared" si="411"/>
        <v>June</v>
      </c>
      <c r="M5317" s="36">
        <f t="shared" si="412"/>
        <v>23</v>
      </c>
      <c r="N5317" s="36">
        <f t="shared" si="413"/>
        <v>9</v>
      </c>
      <c r="O5317" s="36" t="str">
        <f t="shared" si="414"/>
        <v>201923</v>
      </c>
      <c r="P5317" s="51" t="str">
        <f>CONCATENATE(K5317,MONTH(ExpensesDBTable[[#This Row],[Date]]))</f>
        <v>20196</v>
      </c>
      <c r="Q5317" s="36" t="s">
        <v>182</v>
      </c>
      <c r="R5317" s="36" t="s">
        <v>14</v>
      </c>
      <c r="S5317" s="38">
        <v>14.64</v>
      </c>
      <c r="T5317" s="36" t="s">
        <v>100</v>
      </c>
      <c r="U5317" s="36" t="s">
        <v>1085</v>
      </c>
    </row>
    <row r="5318" spans="10:21" x14ac:dyDescent="0.25">
      <c r="J5318" s="37">
        <v>43625</v>
      </c>
      <c r="K5318" s="36">
        <f t="shared" si="410"/>
        <v>2019</v>
      </c>
      <c r="L5318" s="36" t="str">
        <f t="shared" si="411"/>
        <v>June</v>
      </c>
      <c r="M5318" s="36">
        <f t="shared" si="412"/>
        <v>23</v>
      </c>
      <c r="N5318" s="36">
        <f t="shared" si="413"/>
        <v>9</v>
      </c>
      <c r="O5318" s="36" t="str">
        <f t="shared" si="414"/>
        <v>201923</v>
      </c>
      <c r="P5318" s="51" t="str">
        <f>CONCATENATE(K5318,MONTH(ExpensesDBTable[[#This Row],[Date]]))</f>
        <v>20196</v>
      </c>
      <c r="Q5318" s="36" t="s">
        <v>182</v>
      </c>
      <c r="R5318" s="36" t="s">
        <v>14</v>
      </c>
      <c r="S5318" s="38">
        <v>8.42</v>
      </c>
      <c r="T5318" s="36" t="s">
        <v>100</v>
      </c>
      <c r="U5318" s="36" t="s">
        <v>4021</v>
      </c>
    </row>
    <row r="5319" spans="10:21" x14ac:dyDescent="0.25">
      <c r="J5319" s="37">
        <v>43625</v>
      </c>
      <c r="K5319" s="36">
        <f t="shared" si="410"/>
        <v>2019</v>
      </c>
      <c r="L5319" s="36" t="str">
        <f t="shared" si="411"/>
        <v>June</v>
      </c>
      <c r="M5319" s="36">
        <f t="shared" si="412"/>
        <v>23</v>
      </c>
      <c r="N5319" s="36">
        <f t="shared" si="413"/>
        <v>9</v>
      </c>
      <c r="O5319" s="36" t="str">
        <f t="shared" si="414"/>
        <v>201923</v>
      </c>
      <c r="P5319" s="51" t="str">
        <f>CONCATENATE(K5319,MONTH(ExpensesDBTable[[#This Row],[Date]]))</f>
        <v>20196</v>
      </c>
      <c r="Q5319" s="36" t="s">
        <v>108</v>
      </c>
      <c r="R5319" s="36" t="s">
        <v>14</v>
      </c>
      <c r="S5319" s="38">
        <v>20.76</v>
      </c>
      <c r="T5319" s="36" t="s">
        <v>100</v>
      </c>
      <c r="U5319" s="36" t="s">
        <v>4022</v>
      </c>
    </row>
    <row r="5320" spans="10:21" x14ac:dyDescent="0.25">
      <c r="J5320" s="37">
        <v>43625</v>
      </c>
      <c r="K5320" s="36">
        <f t="shared" si="410"/>
        <v>2019</v>
      </c>
      <c r="L5320" s="36" t="str">
        <f t="shared" si="411"/>
        <v>June</v>
      </c>
      <c r="M5320" s="36">
        <f t="shared" si="412"/>
        <v>23</v>
      </c>
      <c r="N5320" s="36">
        <f t="shared" si="413"/>
        <v>9</v>
      </c>
      <c r="O5320" s="36" t="str">
        <f t="shared" si="414"/>
        <v>201923</v>
      </c>
      <c r="P5320" s="51" t="str">
        <f>CONCATENATE(K5320,MONTH(ExpensesDBTable[[#This Row],[Date]]))</f>
        <v>20196</v>
      </c>
      <c r="Q5320" s="36" t="s">
        <v>108</v>
      </c>
      <c r="R5320" s="36" t="s">
        <v>14</v>
      </c>
      <c r="S5320" s="38">
        <v>9.35</v>
      </c>
      <c r="T5320" s="36" t="s">
        <v>100</v>
      </c>
      <c r="U5320" s="36" t="s">
        <v>4023</v>
      </c>
    </row>
    <row r="5321" spans="10:21" x14ac:dyDescent="0.25">
      <c r="J5321" s="37">
        <v>43625</v>
      </c>
      <c r="K5321" s="36">
        <f t="shared" si="410"/>
        <v>2019</v>
      </c>
      <c r="L5321" s="36" t="str">
        <f t="shared" si="411"/>
        <v>June</v>
      </c>
      <c r="M5321" s="36">
        <f t="shared" si="412"/>
        <v>23</v>
      </c>
      <c r="N5321" s="36">
        <f t="shared" si="413"/>
        <v>9</v>
      </c>
      <c r="O5321" s="36" t="str">
        <f t="shared" si="414"/>
        <v>201923</v>
      </c>
      <c r="P5321" s="51" t="str">
        <f>CONCATENATE(K5321,MONTH(ExpensesDBTable[[#This Row],[Date]]))</f>
        <v>20196</v>
      </c>
      <c r="Q5321" s="36" t="s">
        <v>3022</v>
      </c>
      <c r="R5321" s="36" t="s">
        <v>23</v>
      </c>
      <c r="S5321" s="38">
        <v>11.99</v>
      </c>
      <c r="T5321" s="36" t="s">
        <v>106</v>
      </c>
      <c r="U5321" s="36" t="s">
        <v>4024</v>
      </c>
    </row>
    <row r="5322" spans="10:21" x14ac:dyDescent="0.25">
      <c r="J5322" s="37">
        <v>43625</v>
      </c>
      <c r="K5322" s="36">
        <f t="shared" si="410"/>
        <v>2019</v>
      </c>
      <c r="L5322" s="36" t="str">
        <f t="shared" si="411"/>
        <v>June</v>
      </c>
      <c r="M5322" s="36">
        <f t="shared" si="412"/>
        <v>23</v>
      </c>
      <c r="N5322" s="36">
        <f t="shared" si="413"/>
        <v>9</v>
      </c>
      <c r="O5322" s="36" t="str">
        <f t="shared" si="414"/>
        <v>201923</v>
      </c>
      <c r="P5322" s="51" t="str">
        <f>CONCATENATE(K5322,MONTH(ExpensesDBTable[[#This Row],[Date]]))</f>
        <v>20196</v>
      </c>
      <c r="Q5322" s="36" t="s">
        <v>182</v>
      </c>
      <c r="R5322" s="36" t="s">
        <v>14</v>
      </c>
      <c r="S5322" s="38">
        <v>10</v>
      </c>
      <c r="T5322" s="36" t="s">
        <v>100</v>
      </c>
      <c r="U5322" s="36" t="s">
        <v>4025</v>
      </c>
    </row>
    <row r="5323" spans="10:21" x14ac:dyDescent="0.25">
      <c r="J5323" s="37">
        <v>43625</v>
      </c>
      <c r="K5323" s="36">
        <f t="shared" ref="K5323:K5386" si="415">YEAR(J5323)</f>
        <v>2019</v>
      </c>
      <c r="L5323" s="36" t="str">
        <f t="shared" ref="L5323:L5386" si="416">TEXT(DATE(1,MONTH(J5323),1),"MMMM")</f>
        <v>June</v>
      </c>
      <c r="M5323" s="36">
        <f t="shared" ref="M5323:M5386" si="417">WEEKNUM(J5323,2)</f>
        <v>23</v>
      </c>
      <c r="N5323" s="36">
        <f t="shared" ref="N5323:N5386" si="418">DAY(J5323)</f>
        <v>9</v>
      </c>
      <c r="O5323" s="36" t="str">
        <f t="shared" ref="O5323:O5386" si="419">CONCATENATE(K5323,M5323)</f>
        <v>201923</v>
      </c>
      <c r="P5323" s="51" t="str">
        <f>CONCATENATE(K5323,MONTH(ExpensesDBTable[[#This Row],[Date]]))</f>
        <v>20196</v>
      </c>
      <c r="Q5323" s="36" t="s">
        <v>182</v>
      </c>
      <c r="R5323" s="36" t="s">
        <v>14</v>
      </c>
      <c r="S5323" s="38">
        <v>9.4499999999999993</v>
      </c>
      <c r="T5323" s="36" t="s">
        <v>100</v>
      </c>
      <c r="U5323" s="36" t="s">
        <v>4026</v>
      </c>
    </row>
    <row r="5324" spans="10:21" x14ac:dyDescent="0.25">
      <c r="J5324" s="37">
        <v>43625</v>
      </c>
      <c r="K5324" s="36">
        <f t="shared" si="415"/>
        <v>2019</v>
      </c>
      <c r="L5324" s="36" t="str">
        <f t="shared" si="416"/>
        <v>June</v>
      </c>
      <c r="M5324" s="36">
        <f t="shared" si="417"/>
        <v>23</v>
      </c>
      <c r="N5324" s="36">
        <f t="shared" si="418"/>
        <v>9</v>
      </c>
      <c r="O5324" s="36" t="str">
        <f t="shared" si="419"/>
        <v>201923</v>
      </c>
      <c r="P5324" s="51" t="str">
        <f>CONCATENATE(K5324,MONTH(ExpensesDBTable[[#This Row],[Date]]))</f>
        <v>20196</v>
      </c>
      <c r="Q5324" s="36" t="s">
        <v>105</v>
      </c>
      <c r="R5324" s="36" t="s">
        <v>18</v>
      </c>
      <c r="S5324" s="38">
        <v>248.2</v>
      </c>
      <c r="T5324" s="36" t="s">
        <v>106</v>
      </c>
      <c r="U5324" s="36" t="s">
        <v>4027</v>
      </c>
    </row>
    <row r="5325" spans="10:21" x14ac:dyDescent="0.25">
      <c r="J5325" s="37">
        <v>43626</v>
      </c>
      <c r="K5325" s="36">
        <f t="shared" si="415"/>
        <v>2019</v>
      </c>
      <c r="L5325" s="36" t="str">
        <f t="shared" si="416"/>
        <v>June</v>
      </c>
      <c r="M5325" s="36">
        <f t="shared" si="417"/>
        <v>24</v>
      </c>
      <c r="N5325" s="36">
        <f t="shared" si="418"/>
        <v>10</v>
      </c>
      <c r="O5325" s="36" t="str">
        <f t="shared" si="419"/>
        <v>201924</v>
      </c>
      <c r="P5325" s="51" t="str">
        <f>CONCATENATE(K5325,MONTH(ExpensesDBTable[[#This Row],[Date]]))</f>
        <v>20196</v>
      </c>
      <c r="Q5325" s="36" t="s">
        <v>1238</v>
      </c>
      <c r="R5325" s="36" t="s">
        <v>22</v>
      </c>
      <c r="S5325" s="38">
        <v>25</v>
      </c>
      <c r="T5325" s="36" t="s">
        <v>106</v>
      </c>
      <c r="U5325" s="36" t="s">
        <v>4028</v>
      </c>
    </row>
    <row r="5326" spans="10:21" x14ac:dyDescent="0.25">
      <c r="J5326" s="37">
        <v>43626</v>
      </c>
      <c r="K5326" s="36">
        <f t="shared" si="415"/>
        <v>2019</v>
      </c>
      <c r="L5326" s="36" t="str">
        <f t="shared" si="416"/>
        <v>June</v>
      </c>
      <c r="M5326" s="36">
        <f t="shared" si="417"/>
        <v>24</v>
      </c>
      <c r="N5326" s="36">
        <f t="shared" si="418"/>
        <v>10</v>
      </c>
      <c r="O5326" s="36" t="str">
        <f t="shared" si="419"/>
        <v>201924</v>
      </c>
      <c r="P5326" s="51" t="str">
        <f>CONCATENATE(K5326,MONTH(ExpensesDBTable[[#This Row],[Date]]))</f>
        <v>20196</v>
      </c>
      <c r="Q5326" s="36" t="s">
        <v>2939</v>
      </c>
      <c r="R5326" s="36" t="s">
        <v>16</v>
      </c>
      <c r="S5326" s="38">
        <v>160</v>
      </c>
      <c r="T5326" s="36" t="s">
        <v>106</v>
      </c>
      <c r="U5326" s="36" t="s">
        <v>4029</v>
      </c>
    </row>
    <row r="5327" spans="10:21" x14ac:dyDescent="0.25">
      <c r="J5327" s="37">
        <v>43628</v>
      </c>
      <c r="K5327" s="36">
        <f t="shared" si="415"/>
        <v>2019</v>
      </c>
      <c r="L5327" s="36" t="str">
        <f t="shared" si="416"/>
        <v>June</v>
      </c>
      <c r="M5327" s="36">
        <f t="shared" si="417"/>
        <v>24</v>
      </c>
      <c r="N5327" s="36">
        <f t="shared" si="418"/>
        <v>12</v>
      </c>
      <c r="O5327" s="36" t="str">
        <f t="shared" si="419"/>
        <v>201924</v>
      </c>
      <c r="P5327" s="51" t="str">
        <f>CONCATENATE(K5327,MONTH(ExpensesDBTable[[#This Row],[Date]]))</f>
        <v>20196</v>
      </c>
      <c r="Q5327" s="36" t="s">
        <v>1238</v>
      </c>
      <c r="R5327" s="36" t="s">
        <v>22</v>
      </c>
      <c r="S5327" s="38">
        <v>60</v>
      </c>
      <c r="T5327" s="36" t="s">
        <v>106</v>
      </c>
      <c r="U5327" s="36" t="s">
        <v>4030</v>
      </c>
    </row>
    <row r="5328" spans="10:21" x14ac:dyDescent="0.25">
      <c r="J5328" s="37">
        <v>43628</v>
      </c>
      <c r="K5328" s="36">
        <f t="shared" si="415"/>
        <v>2019</v>
      </c>
      <c r="L5328" s="36" t="str">
        <f t="shared" si="416"/>
        <v>June</v>
      </c>
      <c r="M5328" s="36">
        <f t="shared" si="417"/>
        <v>24</v>
      </c>
      <c r="N5328" s="36">
        <f t="shared" si="418"/>
        <v>12</v>
      </c>
      <c r="O5328" s="36" t="str">
        <f t="shared" si="419"/>
        <v>201924</v>
      </c>
      <c r="P5328" s="51" t="str">
        <f>CONCATENATE(K5328,MONTH(ExpensesDBTable[[#This Row],[Date]]))</f>
        <v>20196</v>
      </c>
      <c r="Q5328" s="36" t="s">
        <v>3472</v>
      </c>
      <c r="R5328" s="36" t="s">
        <v>14</v>
      </c>
      <c r="S5328" s="38">
        <v>18.95</v>
      </c>
      <c r="T5328" s="36" t="s">
        <v>100</v>
      </c>
      <c r="U5328" s="36" t="s">
        <v>4031</v>
      </c>
    </row>
    <row r="5329" spans="10:21" x14ac:dyDescent="0.25">
      <c r="J5329" s="37">
        <v>43628</v>
      </c>
      <c r="K5329" s="36">
        <f t="shared" si="415"/>
        <v>2019</v>
      </c>
      <c r="L5329" s="36" t="str">
        <f t="shared" si="416"/>
        <v>June</v>
      </c>
      <c r="M5329" s="36">
        <f t="shared" si="417"/>
        <v>24</v>
      </c>
      <c r="N5329" s="36">
        <f t="shared" si="418"/>
        <v>12</v>
      </c>
      <c r="O5329" s="36" t="str">
        <f t="shared" si="419"/>
        <v>201924</v>
      </c>
      <c r="P5329" s="51" t="str">
        <f>CONCATENATE(K5329,MONTH(ExpensesDBTable[[#This Row],[Date]]))</f>
        <v>20196</v>
      </c>
      <c r="Q5329" s="36" t="s">
        <v>128</v>
      </c>
      <c r="R5329" s="36" t="s">
        <v>22</v>
      </c>
      <c r="S5329" s="38">
        <v>20</v>
      </c>
      <c r="T5329" s="36" t="s">
        <v>106</v>
      </c>
      <c r="U5329" s="36" t="s">
        <v>4032</v>
      </c>
    </row>
    <row r="5330" spans="10:21" x14ac:dyDescent="0.25">
      <c r="J5330" s="37">
        <v>43628</v>
      </c>
      <c r="K5330" s="36">
        <f t="shared" si="415"/>
        <v>2019</v>
      </c>
      <c r="L5330" s="36" t="str">
        <f t="shared" si="416"/>
        <v>June</v>
      </c>
      <c r="M5330" s="36">
        <f t="shared" si="417"/>
        <v>24</v>
      </c>
      <c r="N5330" s="36">
        <f t="shared" si="418"/>
        <v>12</v>
      </c>
      <c r="O5330" s="36" t="str">
        <f t="shared" si="419"/>
        <v>201924</v>
      </c>
      <c r="P5330" s="51" t="str">
        <f>CONCATENATE(K5330,MONTH(ExpensesDBTable[[#This Row],[Date]]))</f>
        <v>20196</v>
      </c>
      <c r="Q5330" s="36" t="s">
        <v>145</v>
      </c>
      <c r="R5330" s="36" t="s">
        <v>23</v>
      </c>
      <c r="S5330" s="38">
        <v>29</v>
      </c>
      <c r="T5330" s="36" t="s">
        <v>106</v>
      </c>
      <c r="U5330" s="36" t="s">
        <v>1590</v>
      </c>
    </row>
    <row r="5331" spans="10:21" x14ac:dyDescent="0.25">
      <c r="J5331" s="37">
        <v>43628</v>
      </c>
      <c r="K5331" s="36">
        <f t="shared" si="415"/>
        <v>2019</v>
      </c>
      <c r="L5331" s="36" t="str">
        <f t="shared" si="416"/>
        <v>June</v>
      </c>
      <c r="M5331" s="36">
        <f t="shared" si="417"/>
        <v>24</v>
      </c>
      <c r="N5331" s="36">
        <f t="shared" si="418"/>
        <v>12</v>
      </c>
      <c r="O5331" s="36" t="str">
        <f t="shared" si="419"/>
        <v>201924</v>
      </c>
      <c r="P5331" s="51" t="str">
        <f>CONCATENATE(K5331,MONTH(ExpensesDBTable[[#This Row],[Date]]))</f>
        <v>20196</v>
      </c>
      <c r="Q5331" s="36" t="s">
        <v>3480</v>
      </c>
      <c r="R5331" s="36" t="s">
        <v>27</v>
      </c>
      <c r="S5331" s="38">
        <v>176.29</v>
      </c>
      <c r="T5331" s="36" t="s">
        <v>106</v>
      </c>
      <c r="U5331" s="36" t="s">
        <v>3882</v>
      </c>
    </row>
    <row r="5332" spans="10:21" x14ac:dyDescent="0.25">
      <c r="J5332" s="37">
        <v>43628</v>
      </c>
      <c r="K5332" s="36">
        <f t="shared" si="415"/>
        <v>2019</v>
      </c>
      <c r="L5332" s="36" t="str">
        <f t="shared" si="416"/>
        <v>June</v>
      </c>
      <c r="M5332" s="36">
        <f t="shared" si="417"/>
        <v>24</v>
      </c>
      <c r="N5332" s="36">
        <f t="shared" si="418"/>
        <v>12</v>
      </c>
      <c r="O5332" s="36" t="str">
        <f t="shared" si="419"/>
        <v>201924</v>
      </c>
      <c r="P5332" s="51" t="str">
        <f>CONCATENATE(K5332,MONTH(ExpensesDBTable[[#This Row],[Date]]))</f>
        <v>20196</v>
      </c>
      <c r="Q5332" s="36" t="s">
        <v>145</v>
      </c>
      <c r="R5332" s="36" t="s">
        <v>23</v>
      </c>
      <c r="S5332" s="38">
        <v>75.09</v>
      </c>
      <c r="T5332" s="36" t="s">
        <v>106</v>
      </c>
      <c r="U5332" s="36" t="s">
        <v>4033</v>
      </c>
    </row>
    <row r="5333" spans="10:21" x14ac:dyDescent="0.25">
      <c r="J5333" s="37">
        <v>43630</v>
      </c>
      <c r="K5333" s="36">
        <f t="shared" si="415"/>
        <v>2019</v>
      </c>
      <c r="L5333" s="36" t="str">
        <f t="shared" si="416"/>
        <v>June</v>
      </c>
      <c r="M5333" s="36">
        <f t="shared" si="417"/>
        <v>24</v>
      </c>
      <c r="N5333" s="36">
        <f t="shared" si="418"/>
        <v>14</v>
      </c>
      <c r="O5333" s="36" t="str">
        <f t="shared" si="419"/>
        <v>201924</v>
      </c>
      <c r="P5333" s="51" t="str">
        <f>CONCATENATE(K5333,MONTH(ExpensesDBTable[[#This Row],[Date]]))</f>
        <v>20196</v>
      </c>
      <c r="Q5333" s="36" t="s">
        <v>182</v>
      </c>
      <c r="R5333" s="36" t="s">
        <v>14</v>
      </c>
      <c r="S5333" s="38">
        <v>19.100000000000001</v>
      </c>
      <c r="T5333" s="36" t="s">
        <v>100</v>
      </c>
      <c r="U5333" s="36" t="s">
        <v>4034</v>
      </c>
    </row>
    <row r="5334" spans="10:21" x14ac:dyDescent="0.25">
      <c r="J5334" s="37">
        <v>43630</v>
      </c>
      <c r="K5334" s="36">
        <f t="shared" si="415"/>
        <v>2019</v>
      </c>
      <c r="L5334" s="36" t="str">
        <f t="shared" si="416"/>
        <v>June</v>
      </c>
      <c r="M5334" s="36">
        <f t="shared" si="417"/>
        <v>24</v>
      </c>
      <c r="N5334" s="36">
        <f t="shared" si="418"/>
        <v>14</v>
      </c>
      <c r="O5334" s="36" t="str">
        <f t="shared" si="419"/>
        <v>201924</v>
      </c>
      <c r="P5334" s="51" t="str">
        <f>CONCATENATE(K5334,MONTH(ExpensesDBTable[[#This Row],[Date]]))</f>
        <v>20196</v>
      </c>
      <c r="Q5334" s="36" t="s">
        <v>119</v>
      </c>
      <c r="R5334" s="36" t="s">
        <v>14</v>
      </c>
      <c r="S5334" s="38">
        <v>5</v>
      </c>
      <c r="T5334" s="36" t="s">
        <v>100</v>
      </c>
      <c r="U5334" s="36" t="s">
        <v>4035</v>
      </c>
    </row>
    <row r="5335" spans="10:21" x14ac:dyDescent="0.25">
      <c r="J5335" s="37">
        <v>43631</v>
      </c>
      <c r="K5335" s="36">
        <f t="shared" si="415"/>
        <v>2019</v>
      </c>
      <c r="L5335" s="36" t="str">
        <f t="shared" si="416"/>
        <v>June</v>
      </c>
      <c r="M5335" s="36">
        <f t="shared" si="417"/>
        <v>24</v>
      </c>
      <c r="N5335" s="36">
        <f t="shared" si="418"/>
        <v>15</v>
      </c>
      <c r="O5335" s="36" t="str">
        <f t="shared" si="419"/>
        <v>201924</v>
      </c>
      <c r="P5335" s="51" t="str">
        <f>CONCATENATE(K5335,MONTH(ExpensesDBTable[[#This Row],[Date]]))</f>
        <v>20196</v>
      </c>
      <c r="Q5335" s="36" t="s">
        <v>620</v>
      </c>
      <c r="R5335" s="36" t="s">
        <v>13</v>
      </c>
      <c r="S5335" s="38">
        <v>39</v>
      </c>
      <c r="T5335" s="36" t="s">
        <v>106</v>
      </c>
      <c r="U5335" s="36" t="s">
        <v>4036</v>
      </c>
    </row>
    <row r="5336" spans="10:21" x14ac:dyDescent="0.25">
      <c r="J5336" s="37">
        <v>43631</v>
      </c>
      <c r="K5336" s="36">
        <f t="shared" si="415"/>
        <v>2019</v>
      </c>
      <c r="L5336" s="36" t="str">
        <f t="shared" si="416"/>
        <v>June</v>
      </c>
      <c r="M5336" s="36">
        <f t="shared" si="417"/>
        <v>24</v>
      </c>
      <c r="N5336" s="36">
        <f t="shared" si="418"/>
        <v>15</v>
      </c>
      <c r="O5336" s="36" t="str">
        <f t="shared" si="419"/>
        <v>201924</v>
      </c>
      <c r="P5336" s="51" t="str">
        <f>CONCATENATE(K5336,MONTH(ExpensesDBTable[[#This Row],[Date]]))</f>
        <v>20196</v>
      </c>
      <c r="Q5336" s="36" t="s">
        <v>1051</v>
      </c>
      <c r="R5336" s="36" t="s">
        <v>14</v>
      </c>
      <c r="S5336" s="38">
        <v>10.16</v>
      </c>
      <c r="T5336" s="36" t="s">
        <v>100</v>
      </c>
      <c r="U5336" s="36" t="s">
        <v>1367</v>
      </c>
    </row>
    <row r="5337" spans="10:21" x14ac:dyDescent="0.25">
      <c r="J5337" s="37">
        <v>43631</v>
      </c>
      <c r="K5337" s="36">
        <f t="shared" si="415"/>
        <v>2019</v>
      </c>
      <c r="L5337" s="36" t="str">
        <f t="shared" si="416"/>
        <v>June</v>
      </c>
      <c r="M5337" s="36">
        <f t="shared" si="417"/>
        <v>24</v>
      </c>
      <c r="N5337" s="36">
        <f t="shared" si="418"/>
        <v>15</v>
      </c>
      <c r="O5337" s="36" t="str">
        <f t="shared" si="419"/>
        <v>201924</v>
      </c>
      <c r="P5337" s="51" t="str">
        <f>CONCATENATE(K5337,MONTH(ExpensesDBTable[[#This Row],[Date]]))</f>
        <v>20196</v>
      </c>
      <c r="Q5337" s="36" t="s">
        <v>1335</v>
      </c>
      <c r="R5337" s="36" t="s">
        <v>22</v>
      </c>
      <c r="S5337" s="38">
        <v>2.06</v>
      </c>
      <c r="T5337" s="36" t="s">
        <v>106</v>
      </c>
      <c r="U5337" s="36" t="s">
        <v>4037</v>
      </c>
    </row>
    <row r="5338" spans="10:21" x14ac:dyDescent="0.25">
      <c r="J5338" s="37">
        <v>43631</v>
      </c>
      <c r="K5338" s="36">
        <f t="shared" si="415"/>
        <v>2019</v>
      </c>
      <c r="L5338" s="36" t="str">
        <f t="shared" si="416"/>
        <v>June</v>
      </c>
      <c r="M5338" s="36">
        <f t="shared" si="417"/>
        <v>24</v>
      </c>
      <c r="N5338" s="36">
        <f t="shared" si="418"/>
        <v>15</v>
      </c>
      <c r="O5338" s="36" t="str">
        <f t="shared" si="419"/>
        <v>201924</v>
      </c>
      <c r="P5338" s="51" t="str">
        <f>CONCATENATE(K5338,MONTH(ExpensesDBTable[[#This Row],[Date]]))</f>
        <v>20196</v>
      </c>
      <c r="Q5338" s="36" t="s">
        <v>3472</v>
      </c>
      <c r="R5338" s="36" t="s">
        <v>14</v>
      </c>
      <c r="S5338" s="38">
        <v>14.27</v>
      </c>
      <c r="T5338" s="36" t="s">
        <v>106</v>
      </c>
      <c r="U5338" s="36" t="s">
        <v>4038</v>
      </c>
    </row>
    <row r="5339" spans="10:21" x14ac:dyDescent="0.25">
      <c r="J5339" s="37">
        <v>43631</v>
      </c>
      <c r="K5339" s="36">
        <f t="shared" si="415"/>
        <v>2019</v>
      </c>
      <c r="L5339" s="36" t="str">
        <f t="shared" si="416"/>
        <v>June</v>
      </c>
      <c r="M5339" s="36">
        <f t="shared" si="417"/>
        <v>24</v>
      </c>
      <c r="N5339" s="36">
        <f t="shared" si="418"/>
        <v>15</v>
      </c>
      <c r="O5339" s="36" t="str">
        <f t="shared" si="419"/>
        <v>201924</v>
      </c>
      <c r="P5339" s="51" t="str">
        <f>CONCATENATE(K5339,MONTH(ExpensesDBTable[[#This Row],[Date]]))</f>
        <v>20196</v>
      </c>
      <c r="Q5339" s="36" t="s">
        <v>3477</v>
      </c>
      <c r="R5339" s="36" t="s">
        <v>23</v>
      </c>
      <c r="S5339" s="38">
        <v>35</v>
      </c>
      <c r="T5339" s="36" t="s">
        <v>106</v>
      </c>
      <c r="U5339" s="36" t="s">
        <v>4039</v>
      </c>
    </row>
    <row r="5340" spans="10:21" x14ac:dyDescent="0.25">
      <c r="J5340" s="37">
        <v>43631</v>
      </c>
      <c r="K5340" s="36">
        <f t="shared" si="415"/>
        <v>2019</v>
      </c>
      <c r="L5340" s="36" t="str">
        <f t="shared" si="416"/>
        <v>June</v>
      </c>
      <c r="M5340" s="36">
        <f t="shared" si="417"/>
        <v>24</v>
      </c>
      <c r="N5340" s="36">
        <f t="shared" si="418"/>
        <v>15</v>
      </c>
      <c r="O5340" s="36" t="str">
        <f t="shared" si="419"/>
        <v>201924</v>
      </c>
      <c r="P5340" s="51" t="str">
        <f>CONCATENATE(K5340,MONTH(ExpensesDBTable[[#This Row],[Date]]))</f>
        <v>20196</v>
      </c>
      <c r="Q5340" s="36" t="s">
        <v>526</v>
      </c>
      <c r="R5340" s="36" t="s">
        <v>14</v>
      </c>
      <c r="S5340" s="38">
        <v>3</v>
      </c>
      <c r="T5340" s="36" t="s">
        <v>100</v>
      </c>
      <c r="U5340" s="36" t="s">
        <v>667</v>
      </c>
    </row>
    <row r="5341" spans="10:21" x14ac:dyDescent="0.25">
      <c r="J5341" s="37">
        <v>43631</v>
      </c>
      <c r="K5341" s="36">
        <f t="shared" si="415"/>
        <v>2019</v>
      </c>
      <c r="L5341" s="36" t="str">
        <f t="shared" si="416"/>
        <v>June</v>
      </c>
      <c r="M5341" s="36">
        <f t="shared" si="417"/>
        <v>24</v>
      </c>
      <c r="N5341" s="36">
        <f t="shared" si="418"/>
        <v>15</v>
      </c>
      <c r="O5341" s="36" t="str">
        <f t="shared" si="419"/>
        <v>201924</v>
      </c>
      <c r="P5341" s="51" t="str">
        <f>CONCATENATE(K5341,MONTH(ExpensesDBTable[[#This Row],[Date]]))</f>
        <v>20196</v>
      </c>
      <c r="Q5341" s="36" t="s">
        <v>182</v>
      </c>
      <c r="R5341" s="36" t="s">
        <v>14</v>
      </c>
      <c r="S5341" s="38">
        <v>9.5</v>
      </c>
      <c r="T5341" s="36" t="s">
        <v>100</v>
      </c>
      <c r="U5341" s="36" t="s">
        <v>462</v>
      </c>
    </row>
    <row r="5342" spans="10:21" x14ac:dyDescent="0.25">
      <c r="J5342" s="37">
        <v>43631</v>
      </c>
      <c r="K5342" s="36">
        <f t="shared" si="415"/>
        <v>2019</v>
      </c>
      <c r="L5342" s="36" t="str">
        <f t="shared" si="416"/>
        <v>June</v>
      </c>
      <c r="M5342" s="36">
        <f t="shared" si="417"/>
        <v>24</v>
      </c>
      <c r="N5342" s="36">
        <f t="shared" si="418"/>
        <v>15</v>
      </c>
      <c r="O5342" s="36" t="str">
        <f t="shared" si="419"/>
        <v>201924</v>
      </c>
      <c r="P5342" s="51" t="str">
        <f>CONCATENATE(K5342,MONTH(ExpensesDBTable[[#This Row],[Date]]))</f>
        <v>20196</v>
      </c>
      <c r="Q5342" s="36" t="s">
        <v>1051</v>
      </c>
      <c r="R5342" s="36" t="s">
        <v>14</v>
      </c>
      <c r="S5342" s="38">
        <v>28.17</v>
      </c>
      <c r="T5342" s="36" t="s">
        <v>100</v>
      </c>
      <c r="U5342" s="36" t="s">
        <v>4040</v>
      </c>
    </row>
    <row r="5343" spans="10:21" x14ac:dyDescent="0.25">
      <c r="J5343" s="37">
        <v>43631</v>
      </c>
      <c r="K5343" s="36">
        <f t="shared" si="415"/>
        <v>2019</v>
      </c>
      <c r="L5343" s="36" t="str">
        <f t="shared" si="416"/>
        <v>June</v>
      </c>
      <c r="M5343" s="36">
        <f t="shared" si="417"/>
        <v>24</v>
      </c>
      <c r="N5343" s="36">
        <f t="shared" si="418"/>
        <v>15</v>
      </c>
      <c r="O5343" s="36" t="str">
        <f t="shared" si="419"/>
        <v>201924</v>
      </c>
      <c r="P5343" s="51" t="str">
        <f>CONCATENATE(K5343,MONTH(ExpensesDBTable[[#This Row],[Date]]))</f>
        <v>20196</v>
      </c>
      <c r="Q5343" s="36" t="s">
        <v>119</v>
      </c>
      <c r="R5343" s="36" t="s">
        <v>14</v>
      </c>
      <c r="S5343" s="38">
        <v>2.89</v>
      </c>
      <c r="T5343" s="36" t="s">
        <v>100</v>
      </c>
      <c r="U5343" s="36" t="s">
        <v>4041</v>
      </c>
    </row>
    <row r="5344" spans="10:21" x14ac:dyDescent="0.25">
      <c r="J5344" s="37">
        <v>43631</v>
      </c>
      <c r="K5344" s="36">
        <f t="shared" si="415"/>
        <v>2019</v>
      </c>
      <c r="L5344" s="36" t="str">
        <f t="shared" si="416"/>
        <v>June</v>
      </c>
      <c r="M5344" s="36">
        <f t="shared" si="417"/>
        <v>24</v>
      </c>
      <c r="N5344" s="36">
        <f t="shared" si="418"/>
        <v>15</v>
      </c>
      <c r="O5344" s="36" t="str">
        <f t="shared" si="419"/>
        <v>201924</v>
      </c>
      <c r="P5344" s="51" t="str">
        <f>CONCATENATE(K5344,MONTH(ExpensesDBTable[[#This Row],[Date]]))</f>
        <v>20196</v>
      </c>
      <c r="Q5344" s="36" t="s">
        <v>122</v>
      </c>
      <c r="R5344" s="36" t="s">
        <v>11</v>
      </c>
      <c r="S5344" s="38">
        <v>14</v>
      </c>
      <c r="T5344" s="36" t="s">
        <v>100</v>
      </c>
      <c r="U5344" s="36" t="s">
        <v>4042</v>
      </c>
    </row>
    <row r="5345" spans="10:21" x14ac:dyDescent="0.25">
      <c r="J5345" s="37">
        <v>43631</v>
      </c>
      <c r="K5345" s="36">
        <f t="shared" si="415"/>
        <v>2019</v>
      </c>
      <c r="L5345" s="36" t="str">
        <f t="shared" si="416"/>
        <v>June</v>
      </c>
      <c r="M5345" s="36">
        <f t="shared" si="417"/>
        <v>24</v>
      </c>
      <c r="N5345" s="36">
        <f t="shared" si="418"/>
        <v>15</v>
      </c>
      <c r="O5345" s="36" t="str">
        <f t="shared" si="419"/>
        <v>201924</v>
      </c>
      <c r="P5345" s="51" t="str">
        <f>CONCATENATE(K5345,MONTH(ExpensesDBTable[[#This Row],[Date]]))</f>
        <v>20196</v>
      </c>
      <c r="Q5345" s="36" t="s">
        <v>108</v>
      </c>
      <c r="R5345" s="36" t="s">
        <v>14</v>
      </c>
      <c r="S5345" s="38">
        <v>13.55</v>
      </c>
      <c r="T5345" s="36" t="s">
        <v>100</v>
      </c>
      <c r="U5345" s="36" t="s">
        <v>1367</v>
      </c>
    </row>
    <row r="5346" spans="10:21" x14ac:dyDescent="0.25">
      <c r="J5346" s="37">
        <v>43631</v>
      </c>
      <c r="K5346" s="36">
        <f t="shared" si="415"/>
        <v>2019</v>
      </c>
      <c r="L5346" s="36" t="str">
        <f t="shared" si="416"/>
        <v>June</v>
      </c>
      <c r="M5346" s="36">
        <f t="shared" si="417"/>
        <v>24</v>
      </c>
      <c r="N5346" s="36">
        <f t="shared" si="418"/>
        <v>15</v>
      </c>
      <c r="O5346" s="36" t="str">
        <f t="shared" si="419"/>
        <v>201924</v>
      </c>
      <c r="P5346" s="51" t="str">
        <f>CONCATENATE(K5346,MONTH(ExpensesDBTable[[#This Row],[Date]]))</f>
        <v>20196</v>
      </c>
      <c r="Q5346" s="36" t="s">
        <v>119</v>
      </c>
      <c r="R5346" s="36" t="s">
        <v>14</v>
      </c>
      <c r="S5346" s="38">
        <v>8</v>
      </c>
      <c r="T5346" s="36" t="s">
        <v>100</v>
      </c>
      <c r="U5346" s="36" t="s">
        <v>4043</v>
      </c>
    </row>
    <row r="5347" spans="10:21" x14ac:dyDescent="0.25">
      <c r="J5347" s="37">
        <v>43631</v>
      </c>
      <c r="K5347" s="36">
        <f t="shared" si="415"/>
        <v>2019</v>
      </c>
      <c r="L5347" s="36" t="str">
        <f t="shared" si="416"/>
        <v>June</v>
      </c>
      <c r="M5347" s="36">
        <f t="shared" si="417"/>
        <v>24</v>
      </c>
      <c r="N5347" s="36">
        <f t="shared" si="418"/>
        <v>15</v>
      </c>
      <c r="O5347" s="36" t="str">
        <f t="shared" si="419"/>
        <v>201924</v>
      </c>
      <c r="P5347" s="51" t="str">
        <f>CONCATENATE(K5347,MONTH(ExpensesDBTable[[#This Row],[Date]]))</f>
        <v>20196</v>
      </c>
      <c r="Q5347" s="36" t="s">
        <v>3601</v>
      </c>
      <c r="R5347" s="36" t="s">
        <v>23</v>
      </c>
      <c r="S5347" s="38">
        <v>141.94</v>
      </c>
      <c r="T5347" s="36" t="s">
        <v>106</v>
      </c>
      <c r="U5347" s="36" t="s">
        <v>4044</v>
      </c>
    </row>
    <row r="5348" spans="10:21" x14ac:dyDescent="0.25">
      <c r="J5348" s="37">
        <v>43632</v>
      </c>
      <c r="K5348" s="36">
        <f t="shared" si="415"/>
        <v>2019</v>
      </c>
      <c r="L5348" s="36" t="str">
        <f t="shared" si="416"/>
        <v>June</v>
      </c>
      <c r="M5348" s="36">
        <f t="shared" si="417"/>
        <v>24</v>
      </c>
      <c r="N5348" s="36">
        <f t="shared" si="418"/>
        <v>16</v>
      </c>
      <c r="O5348" s="36" t="str">
        <f t="shared" si="419"/>
        <v>201924</v>
      </c>
      <c r="P5348" s="51" t="str">
        <f>CONCATENATE(K5348,MONTH(ExpensesDBTable[[#This Row],[Date]]))</f>
        <v>20196</v>
      </c>
      <c r="Q5348" s="36" t="s">
        <v>182</v>
      </c>
      <c r="R5348" s="36" t="s">
        <v>14</v>
      </c>
      <c r="S5348" s="38">
        <v>25.9</v>
      </c>
      <c r="T5348" s="36" t="s">
        <v>106</v>
      </c>
      <c r="U5348" s="36" t="s">
        <v>4045</v>
      </c>
    </row>
    <row r="5349" spans="10:21" x14ac:dyDescent="0.25">
      <c r="J5349" s="37">
        <v>43632</v>
      </c>
      <c r="K5349" s="36">
        <f t="shared" si="415"/>
        <v>2019</v>
      </c>
      <c r="L5349" s="36" t="str">
        <f t="shared" si="416"/>
        <v>June</v>
      </c>
      <c r="M5349" s="36">
        <f t="shared" si="417"/>
        <v>24</v>
      </c>
      <c r="N5349" s="36">
        <f t="shared" si="418"/>
        <v>16</v>
      </c>
      <c r="O5349" s="36" t="str">
        <f t="shared" si="419"/>
        <v>201924</v>
      </c>
      <c r="P5349" s="51" t="str">
        <f>CONCATENATE(K5349,MONTH(ExpensesDBTable[[#This Row],[Date]]))</f>
        <v>20196</v>
      </c>
      <c r="Q5349" s="36" t="s">
        <v>108</v>
      </c>
      <c r="R5349" s="36" t="s">
        <v>14</v>
      </c>
      <c r="S5349" s="38">
        <v>21.57</v>
      </c>
      <c r="T5349" s="36" t="s">
        <v>100</v>
      </c>
      <c r="U5349" s="36" t="s">
        <v>1367</v>
      </c>
    </row>
    <row r="5350" spans="10:21" x14ac:dyDescent="0.25">
      <c r="J5350" s="37">
        <v>43633</v>
      </c>
      <c r="K5350" s="36">
        <f t="shared" si="415"/>
        <v>2019</v>
      </c>
      <c r="L5350" s="36" t="str">
        <f t="shared" si="416"/>
        <v>June</v>
      </c>
      <c r="M5350" s="36">
        <f t="shared" si="417"/>
        <v>25</v>
      </c>
      <c r="N5350" s="36">
        <f t="shared" si="418"/>
        <v>17</v>
      </c>
      <c r="O5350" s="36" t="str">
        <f t="shared" si="419"/>
        <v>201925</v>
      </c>
      <c r="P5350" s="51" t="str">
        <f>CONCATENATE(K5350,MONTH(ExpensesDBTable[[#This Row],[Date]]))</f>
        <v>20196</v>
      </c>
      <c r="Q5350" s="36" t="s">
        <v>1292</v>
      </c>
      <c r="R5350" s="36" t="s">
        <v>25</v>
      </c>
      <c r="S5350" s="38">
        <v>72.040000000000006</v>
      </c>
      <c r="T5350" s="36" t="s">
        <v>106</v>
      </c>
      <c r="U5350" s="36" t="s">
        <v>4046</v>
      </c>
    </row>
    <row r="5351" spans="10:21" x14ac:dyDescent="0.25">
      <c r="J5351" s="37">
        <v>43634</v>
      </c>
      <c r="K5351" s="36">
        <f t="shared" si="415"/>
        <v>2019</v>
      </c>
      <c r="L5351" s="36" t="str">
        <f t="shared" si="416"/>
        <v>June</v>
      </c>
      <c r="M5351" s="36">
        <f t="shared" si="417"/>
        <v>25</v>
      </c>
      <c r="N5351" s="36">
        <f t="shared" si="418"/>
        <v>18</v>
      </c>
      <c r="O5351" s="36" t="str">
        <f t="shared" si="419"/>
        <v>201925</v>
      </c>
      <c r="P5351" s="51" t="str">
        <f>CONCATENATE(K5351,MONTH(ExpensesDBTable[[#This Row],[Date]]))</f>
        <v>20196</v>
      </c>
      <c r="Q5351" s="36" t="s">
        <v>182</v>
      </c>
      <c r="R5351" s="36" t="s">
        <v>27</v>
      </c>
      <c r="S5351" s="38">
        <v>50</v>
      </c>
      <c r="T5351" s="36" t="s">
        <v>106</v>
      </c>
      <c r="U5351" s="36" t="s">
        <v>4047</v>
      </c>
    </row>
    <row r="5352" spans="10:21" x14ac:dyDescent="0.25">
      <c r="J5352" s="37">
        <v>43634</v>
      </c>
      <c r="K5352" s="36">
        <f t="shared" si="415"/>
        <v>2019</v>
      </c>
      <c r="L5352" s="36" t="str">
        <f t="shared" si="416"/>
        <v>June</v>
      </c>
      <c r="M5352" s="36">
        <f t="shared" si="417"/>
        <v>25</v>
      </c>
      <c r="N5352" s="36">
        <f t="shared" si="418"/>
        <v>18</v>
      </c>
      <c r="O5352" s="36" t="str">
        <f t="shared" si="419"/>
        <v>201925</v>
      </c>
      <c r="P5352" s="51" t="str">
        <f>CONCATENATE(K5352,MONTH(ExpensesDBTable[[#This Row],[Date]]))</f>
        <v>20196</v>
      </c>
      <c r="Q5352" s="36" t="s">
        <v>182</v>
      </c>
      <c r="R5352" s="36" t="s">
        <v>14</v>
      </c>
      <c r="S5352" s="38">
        <v>9.8000000000000007</v>
      </c>
      <c r="T5352" s="36" t="s">
        <v>100</v>
      </c>
      <c r="U5352" s="36" t="s">
        <v>1872</v>
      </c>
    </row>
    <row r="5353" spans="10:21" x14ac:dyDescent="0.25">
      <c r="J5353" s="37">
        <v>43634</v>
      </c>
      <c r="K5353" s="36">
        <f t="shared" si="415"/>
        <v>2019</v>
      </c>
      <c r="L5353" s="36" t="str">
        <f t="shared" si="416"/>
        <v>June</v>
      </c>
      <c r="M5353" s="36">
        <f t="shared" si="417"/>
        <v>25</v>
      </c>
      <c r="N5353" s="36">
        <f t="shared" si="418"/>
        <v>18</v>
      </c>
      <c r="O5353" s="36" t="str">
        <f t="shared" si="419"/>
        <v>201925</v>
      </c>
      <c r="P5353" s="51" t="str">
        <f>CONCATENATE(K5353,MONTH(ExpensesDBTable[[#This Row],[Date]]))</f>
        <v>20196</v>
      </c>
      <c r="Q5353" s="36" t="s">
        <v>182</v>
      </c>
      <c r="R5353" s="36" t="s">
        <v>14</v>
      </c>
      <c r="S5353" s="38">
        <v>14.2</v>
      </c>
      <c r="T5353" s="36" t="s">
        <v>100</v>
      </c>
      <c r="U5353" s="36" t="s">
        <v>1555</v>
      </c>
    </row>
    <row r="5354" spans="10:21" x14ac:dyDescent="0.25">
      <c r="J5354" s="37">
        <v>43634</v>
      </c>
      <c r="K5354" s="36">
        <f t="shared" si="415"/>
        <v>2019</v>
      </c>
      <c r="L5354" s="36" t="str">
        <f t="shared" si="416"/>
        <v>June</v>
      </c>
      <c r="M5354" s="36">
        <f t="shared" si="417"/>
        <v>25</v>
      </c>
      <c r="N5354" s="36">
        <f t="shared" si="418"/>
        <v>18</v>
      </c>
      <c r="O5354" s="36" t="str">
        <f t="shared" si="419"/>
        <v>201925</v>
      </c>
      <c r="P5354" s="51" t="str">
        <f>CONCATENATE(K5354,MONTH(ExpensesDBTable[[#This Row],[Date]]))</f>
        <v>20196</v>
      </c>
      <c r="Q5354" s="36" t="s">
        <v>119</v>
      </c>
      <c r="R5354" s="36" t="s">
        <v>14</v>
      </c>
      <c r="S5354" s="38">
        <v>9.8000000000000007</v>
      </c>
      <c r="T5354" s="36" t="s">
        <v>100</v>
      </c>
      <c r="U5354" s="36" t="s">
        <v>1367</v>
      </c>
    </row>
    <row r="5355" spans="10:21" x14ac:dyDescent="0.25">
      <c r="J5355" s="37">
        <v>43634</v>
      </c>
      <c r="K5355" s="36">
        <f t="shared" si="415"/>
        <v>2019</v>
      </c>
      <c r="L5355" s="36" t="str">
        <f t="shared" si="416"/>
        <v>June</v>
      </c>
      <c r="M5355" s="36">
        <f t="shared" si="417"/>
        <v>25</v>
      </c>
      <c r="N5355" s="36">
        <f t="shared" si="418"/>
        <v>18</v>
      </c>
      <c r="O5355" s="36" t="str">
        <f t="shared" si="419"/>
        <v>201925</v>
      </c>
      <c r="P5355" s="51" t="str">
        <f>CONCATENATE(K5355,MONTH(ExpensesDBTable[[#This Row],[Date]]))</f>
        <v>20196</v>
      </c>
      <c r="Q5355" s="36" t="s">
        <v>105</v>
      </c>
      <c r="R5355" s="36" t="s">
        <v>19</v>
      </c>
      <c r="S5355" s="38">
        <v>75</v>
      </c>
      <c r="T5355" s="36" t="s">
        <v>106</v>
      </c>
      <c r="U5355" s="36" t="s">
        <v>4048</v>
      </c>
    </row>
    <row r="5356" spans="10:21" x14ac:dyDescent="0.25">
      <c r="J5356" s="37">
        <v>43634</v>
      </c>
      <c r="K5356" s="36">
        <f t="shared" si="415"/>
        <v>2019</v>
      </c>
      <c r="L5356" s="36" t="str">
        <f t="shared" si="416"/>
        <v>June</v>
      </c>
      <c r="M5356" s="36">
        <f t="shared" si="417"/>
        <v>25</v>
      </c>
      <c r="N5356" s="36">
        <f t="shared" si="418"/>
        <v>18</v>
      </c>
      <c r="O5356" s="36" t="str">
        <f t="shared" si="419"/>
        <v>201925</v>
      </c>
      <c r="P5356" s="51" t="str">
        <f>CONCATENATE(K5356,MONTH(ExpensesDBTable[[#This Row],[Date]]))</f>
        <v>20196</v>
      </c>
      <c r="Q5356" s="36" t="s">
        <v>4049</v>
      </c>
      <c r="R5356" s="36" t="s">
        <v>23</v>
      </c>
      <c r="S5356" s="38">
        <v>429</v>
      </c>
      <c r="T5356" s="36" t="s">
        <v>106</v>
      </c>
      <c r="U5356" s="36" t="s">
        <v>4050</v>
      </c>
    </row>
    <row r="5357" spans="10:21" x14ac:dyDescent="0.25">
      <c r="J5357" s="37">
        <v>43634</v>
      </c>
      <c r="K5357" s="36">
        <f t="shared" si="415"/>
        <v>2019</v>
      </c>
      <c r="L5357" s="36" t="str">
        <f t="shared" si="416"/>
        <v>June</v>
      </c>
      <c r="M5357" s="36">
        <f t="shared" si="417"/>
        <v>25</v>
      </c>
      <c r="N5357" s="36">
        <f t="shared" si="418"/>
        <v>18</v>
      </c>
      <c r="O5357" s="36" t="str">
        <f t="shared" si="419"/>
        <v>201925</v>
      </c>
      <c r="P5357" s="51" t="str">
        <f>CONCATENATE(K5357,MONTH(ExpensesDBTable[[#This Row],[Date]]))</f>
        <v>20196</v>
      </c>
      <c r="Q5357" s="36" t="s">
        <v>1192</v>
      </c>
      <c r="R5357" s="36" t="s">
        <v>21</v>
      </c>
      <c r="S5357" s="38">
        <v>1869.81</v>
      </c>
      <c r="T5357" s="36" t="s">
        <v>106</v>
      </c>
      <c r="U5357" s="36" t="s">
        <v>4051</v>
      </c>
    </row>
    <row r="5358" spans="10:21" x14ac:dyDescent="0.25">
      <c r="J5358" s="37">
        <v>43636</v>
      </c>
      <c r="K5358" s="36">
        <f t="shared" si="415"/>
        <v>2019</v>
      </c>
      <c r="L5358" s="36" t="str">
        <f t="shared" si="416"/>
        <v>June</v>
      </c>
      <c r="M5358" s="36">
        <f t="shared" si="417"/>
        <v>25</v>
      </c>
      <c r="N5358" s="36">
        <f t="shared" si="418"/>
        <v>20</v>
      </c>
      <c r="O5358" s="36" t="str">
        <f t="shared" si="419"/>
        <v>201925</v>
      </c>
      <c r="P5358" s="51" t="str">
        <f>CONCATENATE(K5358,MONTH(ExpensesDBTable[[#This Row],[Date]]))</f>
        <v>20196</v>
      </c>
      <c r="Q5358" s="36" t="s">
        <v>182</v>
      </c>
      <c r="R5358" s="36" t="s">
        <v>14</v>
      </c>
      <c r="S5358" s="38">
        <v>10</v>
      </c>
      <c r="T5358" s="36" t="s">
        <v>100</v>
      </c>
      <c r="U5358" s="36" t="s">
        <v>1555</v>
      </c>
    </row>
    <row r="5359" spans="10:21" x14ac:dyDescent="0.25">
      <c r="J5359" s="37">
        <v>43636</v>
      </c>
      <c r="K5359" s="36">
        <f t="shared" si="415"/>
        <v>2019</v>
      </c>
      <c r="L5359" s="36" t="str">
        <f t="shared" si="416"/>
        <v>June</v>
      </c>
      <c r="M5359" s="36">
        <f t="shared" si="417"/>
        <v>25</v>
      </c>
      <c r="N5359" s="36">
        <f t="shared" si="418"/>
        <v>20</v>
      </c>
      <c r="O5359" s="36" t="str">
        <f t="shared" si="419"/>
        <v>201925</v>
      </c>
      <c r="P5359" s="51" t="str">
        <f>CONCATENATE(K5359,MONTH(ExpensesDBTable[[#This Row],[Date]]))</f>
        <v>20196</v>
      </c>
      <c r="Q5359" s="36" t="s">
        <v>2768</v>
      </c>
      <c r="R5359" s="36" t="s">
        <v>13</v>
      </c>
      <c r="S5359" s="38">
        <v>62.95</v>
      </c>
      <c r="T5359" s="36" t="s">
        <v>106</v>
      </c>
      <c r="U5359" s="36" t="s">
        <v>4052</v>
      </c>
    </row>
    <row r="5360" spans="10:21" x14ac:dyDescent="0.25">
      <c r="J5360" s="37">
        <v>43636</v>
      </c>
      <c r="K5360" s="36">
        <f t="shared" si="415"/>
        <v>2019</v>
      </c>
      <c r="L5360" s="36" t="str">
        <f t="shared" si="416"/>
        <v>June</v>
      </c>
      <c r="M5360" s="36">
        <f t="shared" si="417"/>
        <v>25</v>
      </c>
      <c r="N5360" s="36">
        <f t="shared" si="418"/>
        <v>20</v>
      </c>
      <c r="O5360" s="36" t="str">
        <f t="shared" si="419"/>
        <v>201925</v>
      </c>
      <c r="P5360" s="51" t="str">
        <f>CONCATENATE(K5360,MONTH(ExpensesDBTable[[#This Row],[Date]]))</f>
        <v>20196</v>
      </c>
      <c r="Q5360" s="36" t="s">
        <v>2470</v>
      </c>
      <c r="R5360" s="36" t="s">
        <v>17</v>
      </c>
      <c r="S5360" s="38">
        <v>7.49</v>
      </c>
      <c r="T5360" s="36" t="s">
        <v>106</v>
      </c>
      <c r="U5360" s="36" t="s">
        <v>4053</v>
      </c>
    </row>
    <row r="5361" spans="10:21" x14ac:dyDescent="0.25">
      <c r="J5361" s="37">
        <v>43636</v>
      </c>
      <c r="K5361" s="36">
        <f t="shared" si="415"/>
        <v>2019</v>
      </c>
      <c r="L5361" s="36" t="str">
        <f t="shared" si="416"/>
        <v>June</v>
      </c>
      <c r="M5361" s="36">
        <f t="shared" si="417"/>
        <v>25</v>
      </c>
      <c r="N5361" s="36">
        <f t="shared" si="418"/>
        <v>20</v>
      </c>
      <c r="O5361" s="36" t="str">
        <f t="shared" si="419"/>
        <v>201925</v>
      </c>
      <c r="P5361" s="51" t="str">
        <f>CONCATENATE(K5361,MONTH(ExpensesDBTable[[#This Row],[Date]]))</f>
        <v>20196</v>
      </c>
      <c r="Q5361" s="36" t="s">
        <v>122</v>
      </c>
      <c r="R5361" s="36" t="s">
        <v>11</v>
      </c>
      <c r="S5361" s="38">
        <v>37.44</v>
      </c>
      <c r="T5361" s="36" t="s">
        <v>106</v>
      </c>
      <c r="U5361" s="36" t="s">
        <v>4054</v>
      </c>
    </row>
    <row r="5362" spans="10:21" x14ac:dyDescent="0.25">
      <c r="J5362" s="37">
        <v>43636</v>
      </c>
      <c r="K5362" s="36">
        <f t="shared" si="415"/>
        <v>2019</v>
      </c>
      <c r="L5362" s="36" t="str">
        <f t="shared" si="416"/>
        <v>June</v>
      </c>
      <c r="M5362" s="36">
        <f t="shared" si="417"/>
        <v>25</v>
      </c>
      <c r="N5362" s="36">
        <f t="shared" si="418"/>
        <v>20</v>
      </c>
      <c r="O5362" s="36" t="str">
        <f t="shared" si="419"/>
        <v>201925</v>
      </c>
      <c r="P5362" s="51" t="str">
        <f>CONCATENATE(K5362,MONTH(ExpensesDBTable[[#This Row],[Date]]))</f>
        <v>20196</v>
      </c>
      <c r="Q5362" s="36" t="s">
        <v>182</v>
      </c>
      <c r="R5362" s="36" t="s">
        <v>14</v>
      </c>
      <c r="S5362" s="38">
        <v>9.3000000000000007</v>
      </c>
      <c r="T5362" s="36" t="s">
        <v>100</v>
      </c>
      <c r="U5362" s="36" t="s">
        <v>1392</v>
      </c>
    </row>
    <row r="5363" spans="10:21" x14ac:dyDescent="0.25">
      <c r="J5363" s="37">
        <v>43636</v>
      </c>
      <c r="K5363" s="36">
        <f t="shared" si="415"/>
        <v>2019</v>
      </c>
      <c r="L5363" s="36" t="str">
        <f t="shared" si="416"/>
        <v>June</v>
      </c>
      <c r="M5363" s="36">
        <f t="shared" si="417"/>
        <v>25</v>
      </c>
      <c r="N5363" s="36">
        <f t="shared" si="418"/>
        <v>20</v>
      </c>
      <c r="O5363" s="36" t="str">
        <f t="shared" si="419"/>
        <v>201925</v>
      </c>
      <c r="P5363" s="51" t="str">
        <f>CONCATENATE(K5363,MONTH(ExpensesDBTable[[#This Row],[Date]]))</f>
        <v>20196</v>
      </c>
      <c r="Q5363" s="36" t="s">
        <v>3379</v>
      </c>
      <c r="R5363" s="36" t="s">
        <v>29</v>
      </c>
      <c r="S5363" s="38">
        <v>1097</v>
      </c>
      <c r="T5363" s="36" t="s">
        <v>106</v>
      </c>
      <c r="U5363" s="36" t="s">
        <v>4055</v>
      </c>
    </row>
    <row r="5364" spans="10:21" x14ac:dyDescent="0.25">
      <c r="J5364" s="37">
        <v>43636</v>
      </c>
      <c r="K5364" s="36">
        <f t="shared" si="415"/>
        <v>2019</v>
      </c>
      <c r="L5364" s="36" t="str">
        <f t="shared" si="416"/>
        <v>June</v>
      </c>
      <c r="M5364" s="36">
        <f t="shared" si="417"/>
        <v>25</v>
      </c>
      <c r="N5364" s="36">
        <f t="shared" si="418"/>
        <v>20</v>
      </c>
      <c r="O5364" s="36" t="str">
        <f t="shared" si="419"/>
        <v>201925</v>
      </c>
      <c r="P5364" s="51" t="str">
        <f>CONCATENATE(K5364,MONTH(ExpensesDBTable[[#This Row],[Date]]))</f>
        <v>20196</v>
      </c>
      <c r="Q5364" s="36" t="s">
        <v>3379</v>
      </c>
      <c r="R5364" s="36" t="s">
        <v>29</v>
      </c>
      <c r="S5364" s="38">
        <v>1088</v>
      </c>
      <c r="T5364" s="36" t="s">
        <v>106</v>
      </c>
      <c r="U5364" s="36" t="s">
        <v>4056</v>
      </c>
    </row>
    <row r="5365" spans="10:21" x14ac:dyDescent="0.25">
      <c r="J5365" s="37">
        <v>43639</v>
      </c>
      <c r="K5365" s="36">
        <f t="shared" si="415"/>
        <v>2019</v>
      </c>
      <c r="L5365" s="36" t="str">
        <f t="shared" si="416"/>
        <v>June</v>
      </c>
      <c r="M5365" s="36">
        <f t="shared" si="417"/>
        <v>25</v>
      </c>
      <c r="N5365" s="36">
        <f t="shared" si="418"/>
        <v>23</v>
      </c>
      <c r="O5365" s="36" t="str">
        <f t="shared" si="419"/>
        <v>201925</v>
      </c>
      <c r="P5365" s="51" t="str">
        <f>CONCATENATE(K5365,MONTH(ExpensesDBTable[[#This Row],[Date]]))</f>
        <v>20196</v>
      </c>
      <c r="Q5365" s="36" t="s">
        <v>1292</v>
      </c>
      <c r="R5365" s="36" t="s">
        <v>18</v>
      </c>
      <c r="S5365" s="38">
        <v>15.5</v>
      </c>
      <c r="T5365" s="36" t="s">
        <v>106</v>
      </c>
      <c r="U5365" s="36" t="s">
        <v>4057</v>
      </c>
    </row>
    <row r="5366" spans="10:21" x14ac:dyDescent="0.25">
      <c r="J5366" s="37">
        <v>43639</v>
      </c>
      <c r="K5366" s="36">
        <f t="shared" si="415"/>
        <v>2019</v>
      </c>
      <c r="L5366" s="36" t="str">
        <f t="shared" si="416"/>
        <v>June</v>
      </c>
      <c r="M5366" s="36">
        <f t="shared" si="417"/>
        <v>25</v>
      </c>
      <c r="N5366" s="36">
        <f t="shared" si="418"/>
        <v>23</v>
      </c>
      <c r="O5366" s="36" t="str">
        <f t="shared" si="419"/>
        <v>201925</v>
      </c>
      <c r="P5366" s="51" t="str">
        <f>CONCATENATE(K5366,MONTH(ExpensesDBTable[[#This Row],[Date]]))</f>
        <v>20196</v>
      </c>
      <c r="Q5366" s="36" t="s">
        <v>554</v>
      </c>
      <c r="R5366" s="36" t="s">
        <v>14</v>
      </c>
      <c r="S5366" s="38">
        <v>5.45</v>
      </c>
      <c r="T5366" s="36" t="s">
        <v>100</v>
      </c>
      <c r="U5366" s="36" t="s">
        <v>4058</v>
      </c>
    </row>
    <row r="5367" spans="10:21" x14ac:dyDescent="0.25">
      <c r="J5367" s="37">
        <v>43639</v>
      </c>
      <c r="K5367" s="36">
        <f t="shared" si="415"/>
        <v>2019</v>
      </c>
      <c r="L5367" s="36" t="str">
        <f t="shared" si="416"/>
        <v>June</v>
      </c>
      <c r="M5367" s="36">
        <f t="shared" si="417"/>
        <v>25</v>
      </c>
      <c r="N5367" s="36">
        <f t="shared" si="418"/>
        <v>23</v>
      </c>
      <c r="O5367" s="36" t="str">
        <f t="shared" si="419"/>
        <v>201925</v>
      </c>
      <c r="P5367" s="51" t="str">
        <f>CONCATENATE(K5367,MONTH(ExpensesDBTable[[#This Row],[Date]]))</f>
        <v>20196</v>
      </c>
      <c r="Q5367" s="36" t="s">
        <v>182</v>
      </c>
      <c r="R5367" s="36" t="s">
        <v>14</v>
      </c>
      <c r="S5367" s="38">
        <v>28.54</v>
      </c>
      <c r="T5367" s="36" t="s">
        <v>100</v>
      </c>
      <c r="U5367" s="36" t="s">
        <v>4059</v>
      </c>
    </row>
    <row r="5368" spans="10:21" x14ac:dyDescent="0.25">
      <c r="J5368" s="37">
        <v>43639</v>
      </c>
      <c r="K5368" s="36">
        <f t="shared" si="415"/>
        <v>2019</v>
      </c>
      <c r="L5368" s="36" t="str">
        <f t="shared" si="416"/>
        <v>June</v>
      </c>
      <c r="M5368" s="36">
        <f t="shared" si="417"/>
        <v>25</v>
      </c>
      <c r="N5368" s="36">
        <f t="shared" si="418"/>
        <v>23</v>
      </c>
      <c r="O5368" s="36" t="str">
        <f t="shared" si="419"/>
        <v>201925</v>
      </c>
      <c r="P5368" s="51" t="str">
        <f>CONCATENATE(K5368,MONTH(ExpensesDBTable[[#This Row],[Date]]))</f>
        <v>20196</v>
      </c>
      <c r="Q5368" s="36" t="s">
        <v>1476</v>
      </c>
      <c r="R5368" s="36" t="s">
        <v>23</v>
      </c>
      <c r="S5368" s="38">
        <v>14</v>
      </c>
      <c r="T5368" s="36" t="s">
        <v>106</v>
      </c>
      <c r="U5368" s="36" t="s">
        <v>1476</v>
      </c>
    </row>
    <row r="5369" spans="10:21" x14ac:dyDescent="0.25">
      <c r="J5369" s="37">
        <v>43639</v>
      </c>
      <c r="K5369" s="36">
        <f t="shared" si="415"/>
        <v>2019</v>
      </c>
      <c r="L5369" s="36" t="str">
        <f t="shared" si="416"/>
        <v>June</v>
      </c>
      <c r="M5369" s="36">
        <f t="shared" si="417"/>
        <v>25</v>
      </c>
      <c r="N5369" s="36">
        <f t="shared" si="418"/>
        <v>23</v>
      </c>
      <c r="O5369" s="36" t="str">
        <f t="shared" si="419"/>
        <v>201925</v>
      </c>
      <c r="P5369" s="51" t="str">
        <f>CONCATENATE(K5369,MONTH(ExpensesDBTable[[#This Row],[Date]]))</f>
        <v>20196</v>
      </c>
      <c r="Q5369" s="36" t="s">
        <v>182</v>
      </c>
      <c r="R5369" s="36" t="s">
        <v>14</v>
      </c>
      <c r="S5369" s="38">
        <v>3.52</v>
      </c>
      <c r="T5369" s="36" t="s">
        <v>100</v>
      </c>
      <c r="U5369" s="36" t="s">
        <v>287</v>
      </c>
    </row>
    <row r="5370" spans="10:21" x14ac:dyDescent="0.25">
      <c r="J5370" s="37">
        <v>43639</v>
      </c>
      <c r="K5370" s="36">
        <f t="shared" si="415"/>
        <v>2019</v>
      </c>
      <c r="L5370" s="36" t="str">
        <f t="shared" si="416"/>
        <v>June</v>
      </c>
      <c r="M5370" s="36">
        <f t="shared" si="417"/>
        <v>25</v>
      </c>
      <c r="N5370" s="36">
        <f t="shared" si="418"/>
        <v>23</v>
      </c>
      <c r="O5370" s="36" t="str">
        <f t="shared" si="419"/>
        <v>201925</v>
      </c>
      <c r="P5370" s="51" t="str">
        <f>CONCATENATE(K5370,MONTH(ExpensesDBTable[[#This Row],[Date]]))</f>
        <v>20196</v>
      </c>
      <c r="Q5370" s="36" t="s">
        <v>128</v>
      </c>
      <c r="R5370" s="36" t="s">
        <v>22</v>
      </c>
      <c r="S5370" s="38">
        <v>29</v>
      </c>
      <c r="T5370" s="36" t="s">
        <v>106</v>
      </c>
      <c r="U5370" s="36" t="s">
        <v>3787</v>
      </c>
    </row>
    <row r="5371" spans="10:21" x14ac:dyDescent="0.25">
      <c r="J5371" s="37">
        <v>43639</v>
      </c>
      <c r="K5371" s="36">
        <f t="shared" si="415"/>
        <v>2019</v>
      </c>
      <c r="L5371" s="36" t="str">
        <f t="shared" si="416"/>
        <v>June</v>
      </c>
      <c r="M5371" s="36">
        <f t="shared" si="417"/>
        <v>25</v>
      </c>
      <c r="N5371" s="36">
        <f t="shared" si="418"/>
        <v>23</v>
      </c>
      <c r="O5371" s="36" t="str">
        <f t="shared" si="419"/>
        <v>201925</v>
      </c>
      <c r="P5371" s="51" t="str">
        <f>CONCATENATE(K5371,MONTH(ExpensesDBTable[[#This Row],[Date]]))</f>
        <v>20196</v>
      </c>
      <c r="Q5371" s="36" t="s">
        <v>182</v>
      </c>
      <c r="R5371" s="36" t="s">
        <v>18</v>
      </c>
      <c r="S5371" s="38">
        <v>13.95</v>
      </c>
      <c r="T5371" s="36" t="s">
        <v>106</v>
      </c>
      <c r="U5371" s="36" t="s">
        <v>4060</v>
      </c>
    </row>
    <row r="5372" spans="10:21" x14ac:dyDescent="0.25">
      <c r="J5372" s="37">
        <v>43639</v>
      </c>
      <c r="K5372" s="36">
        <f t="shared" si="415"/>
        <v>2019</v>
      </c>
      <c r="L5372" s="36" t="str">
        <f t="shared" si="416"/>
        <v>June</v>
      </c>
      <c r="M5372" s="36">
        <f t="shared" si="417"/>
        <v>25</v>
      </c>
      <c r="N5372" s="36">
        <f t="shared" si="418"/>
        <v>23</v>
      </c>
      <c r="O5372" s="36" t="str">
        <f t="shared" si="419"/>
        <v>201925</v>
      </c>
      <c r="P5372" s="51" t="str">
        <f>CONCATENATE(K5372,MONTH(ExpensesDBTable[[#This Row],[Date]]))</f>
        <v>20196</v>
      </c>
      <c r="Q5372" s="36" t="s">
        <v>122</v>
      </c>
      <c r="R5372" s="36" t="s">
        <v>11</v>
      </c>
      <c r="S5372" s="38">
        <v>12</v>
      </c>
      <c r="T5372" s="36" t="s">
        <v>100</v>
      </c>
      <c r="U5372" s="36" t="s">
        <v>4061</v>
      </c>
    </row>
    <row r="5373" spans="10:21" x14ac:dyDescent="0.25">
      <c r="J5373" s="37">
        <v>43639</v>
      </c>
      <c r="K5373" s="36">
        <f t="shared" si="415"/>
        <v>2019</v>
      </c>
      <c r="L5373" s="36" t="str">
        <f t="shared" si="416"/>
        <v>June</v>
      </c>
      <c r="M5373" s="36">
        <f t="shared" si="417"/>
        <v>25</v>
      </c>
      <c r="N5373" s="36">
        <f t="shared" si="418"/>
        <v>23</v>
      </c>
      <c r="O5373" s="36" t="str">
        <f t="shared" si="419"/>
        <v>201925</v>
      </c>
      <c r="P5373" s="51" t="str">
        <f>CONCATENATE(K5373,MONTH(ExpensesDBTable[[#This Row],[Date]]))</f>
        <v>20196</v>
      </c>
      <c r="Q5373" s="36" t="s">
        <v>182</v>
      </c>
      <c r="R5373" s="36" t="s">
        <v>14</v>
      </c>
      <c r="S5373" s="38">
        <v>21.1</v>
      </c>
      <c r="T5373" s="36" t="s">
        <v>100</v>
      </c>
      <c r="U5373" s="36" t="s">
        <v>1555</v>
      </c>
    </row>
    <row r="5374" spans="10:21" x14ac:dyDescent="0.25">
      <c r="J5374" s="37">
        <v>43639</v>
      </c>
      <c r="K5374" s="36">
        <f t="shared" si="415"/>
        <v>2019</v>
      </c>
      <c r="L5374" s="36" t="str">
        <f t="shared" si="416"/>
        <v>June</v>
      </c>
      <c r="M5374" s="36">
        <f t="shared" si="417"/>
        <v>25</v>
      </c>
      <c r="N5374" s="36">
        <f t="shared" si="418"/>
        <v>23</v>
      </c>
      <c r="O5374" s="36" t="str">
        <f t="shared" si="419"/>
        <v>201925</v>
      </c>
      <c r="P5374" s="51" t="str">
        <f>CONCATENATE(K5374,MONTH(ExpensesDBTable[[#This Row],[Date]]))</f>
        <v>20196</v>
      </c>
      <c r="Q5374" s="36" t="s">
        <v>1238</v>
      </c>
      <c r="R5374" s="36" t="s">
        <v>22</v>
      </c>
      <c r="S5374" s="38">
        <v>30.03</v>
      </c>
      <c r="T5374" s="36" t="s">
        <v>106</v>
      </c>
      <c r="U5374" s="36" t="s">
        <v>4062</v>
      </c>
    </row>
    <row r="5375" spans="10:21" x14ac:dyDescent="0.25">
      <c r="J5375" s="37">
        <v>43639</v>
      </c>
      <c r="K5375" s="36">
        <f t="shared" si="415"/>
        <v>2019</v>
      </c>
      <c r="L5375" s="36" t="str">
        <f t="shared" si="416"/>
        <v>June</v>
      </c>
      <c r="M5375" s="36">
        <f t="shared" si="417"/>
        <v>25</v>
      </c>
      <c r="N5375" s="36">
        <f t="shared" si="418"/>
        <v>23</v>
      </c>
      <c r="O5375" s="36" t="str">
        <f t="shared" si="419"/>
        <v>201925</v>
      </c>
      <c r="P5375" s="51" t="str">
        <f>CONCATENATE(K5375,MONTH(ExpensesDBTable[[#This Row],[Date]]))</f>
        <v>20196</v>
      </c>
      <c r="Q5375" s="36" t="s">
        <v>182</v>
      </c>
      <c r="R5375" s="36" t="s">
        <v>22</v>
      </c>
      <c r="S5375" s="38">
        <v>530</v>
      </c>
      <c r="T5375" s="36" t="s">
        <v>106</v>
      </c>
      <c r="U5375" s="36" t="s">
        <v>4063</v>
      </c>
    </row>
    <row r="5376" spans="10:21" x14ac:dyDescent="0.25">
      <c r="J5376" s="37">
        <v>43639</v>
      </c>
      <c r="K5376" s="36">
        <f t="shared" si="415"/>
        <v>2019</v>
      </c>
      <c r="L5376" s="36" t="str">
        <f t="shared" si="416"/>
        <v>June</v>
      </c>
      <c r="M5376" s="36">
        <f t="shared" si="417"/>
        <v>25</v>
      </c>
      <c r="N5376" s="36">
        <f t="shared" si="418"/>
        <v>23</v>
      </c>
      <c r="O5376" s="36" t="str">
        <f t="shared" si="419"/>
        <v>201925</v>
      </c>
      <c r="P5376" s="51" t="str">
        <f>CONCATENATE(K5376,MONTH(ExpensesDBTable[[#This Row],[Date]]))</f>
        <v>20196</v>
      </c>
      <c r="Q5376" s="36" t="s">
        <v>108</v>
      </c>
      <c r="R5376" s="36" t="s">
        <v>14</v>
      </c>
      <c r="S5376" s="38">
        <v>20.16</v>
      </c>
      <c r="T5376" s="36" t="s">
        <v>100</v>
      </c>
      <c r="U5376" s="36" t="s">
        <v>3401</v>
      </c>
    </row>
    <row r="5377" spans="10:21" x14ac:dyDescent="0.25">
      <c r="J5377" s="37">
        <v>43639</v>
      </c>
      <c r="K5377" s="36">
        <f t="shared" si="415"/>
        <v>2019</v>
      </c>
      <c r="L5377" s="36" t="str">
        <f t="shared" si="416"/>
        <v>June</v>
      </c>
      <c r="M5377" s="36">
        <f t="shared" si="417"/>
        <v>25</v>
      </c>
      <c r="N5377" s="36">
        <f t="shared" si="418"/>
        <v>23</v>
      </c>
      <c r="O5377" s="36" t="str">
        <f t="shared" si="419"/>
        <v>201925</v>
      </c>
      <c r="P5377" s="51" t="str">
        <f>CONCATENATE(K5377,MONTH(ExpensesDBTable[[#This Row],[Date]]))</f>
        <v>20196</v>
      </c>
      <c r="Q5377" s="36" t="s">
        <v>182</v>
      </c>
      <c r="R5377" s="36" t="s">
        <v>23</v>
      </c>
      <c r="S5377" s="38">
        <v>1.59</v>
      </c>
      <c r="T5377" s="36" t="s">
        <v>106</v>
      </c>
      <c r="U5377" s="36" t="s">
        <v>3658</v>
      </c>
    </row>
    <row r="5378" spans="10:21" x14ac:dyDescent="0.25">
      <c r="J5378" s="37">
        <v>43639</v>
      </c>
      <c r="K5378" s="36">
        <f t="shared" si="415"/>
        <v>2019</v>
      </c>
      <c r="L5378" s="36" t="str">
        <f t="shared" si="416"/>
        <v>June</v>
      </c>
      <c r="M5378" s="36">
        <f t="shared" si="417"/>
        <v>25</v>
      </c>
      <c r="N5378" s="36">
        <f t="shared" si="418"/>
        <v>23</v>
      </c>
      <c r="O5378" s="36" t="str">
        <f t="shared" si="419"/>
        <v>201925</v>
      </c>
      <c r="P5378" s="51" t="str">
        <f>CONCATENATE(K5378,MONTH(ExpensesDBTable[[#This Row],[Date]]))</f>
        <v>20196</v>
      </c>
      <c r="Q5378" s="36" t="s">
        <v>119</v>
      </c>
      <c r="R5378" s="36" t="s">
        <v>14</v>
      </c>
      <c r="S5378" s="38">
        <v>4.7</v>
      </c>
      <c r="T5378" s="36" t="s">
        <v>100</v>
      </c>
      <c r="U5378" s="36" t="s">
        <v>1367</v>
      </c>
    </row>
    <row r="5379" spans="10:21" x14ac:dyDescent="0.25">
      <c r="J5379" s="37">
        <v>43639</v>
      </c>
      <c r="K5379" s="36">
        <f t="shared" si="415"/>
        <v>2019</v>
      </c>
      <c r="L5379" s="36" t="str">
        <f t="shared" si="416"/>
        <v>June</v>
      </c>
      <c r="M5379" s="36">
        <f t="shared" si="417"/>
        <v>25</v>
      </c>
      <c r="N5379" s="36">
        <f t="shared" si="418"/>
        <v>23</v>
      </c>
      <c r="O5379" s="36" t="str">
        <f t="shared" si="419"/>
        <v>201925</v>
      </c>
      <c r="P5379" s="51" t="str">
        <f>CONCATENATE(K5379,MONTH(ExpensesDBTable[[#This Row],[Date]]))</f>
        <v>20196</v>
      </c>
      <c r="Q5379" s="36" t="s">
        <v>182</v>
      </c>
      <c r="R5379" s="36" t="s">
        <v>14</v>
      </c>
      <c r="S5379" s="38">
        <v>24.95</v>
      </c>
      <c r="T5379" s="36" t="s">
        <v>100</v>
      </c>
      <c r="U5379" s="36" t="s">
        <v>2255</v>
      </c>
    </row>
    <row r="5380" spans="10:21" x14ac:dyDescent="0.25">
      <c r="J5380" s="37">
        <v>43639</v>
      </c>
      <c r="K5380" s="36">
        <f t="shared" si="415"/>
        <v>2019</v>
      </c>
      <c r="L5380" s="36" t="str">
        <f t="shared" si="416"/>
        <v>June</v>
      </c>
      <c r="M5380" s="36">
        <f t="shared" si="417"/>
        <v>25</v>
      </c>
      <c r="N5380" s="36">
        <f t="shared" si="418"/>
        <v>23</v>
      </c>
      <c r="O5380" s="36" t="str">
        <f t="shared" si="419"/>
        <v>201925</v>
      </c>
      <c r="P5380" s="51" t="str">
        <f>CONCATENATE(K5380,MONTH(ExpensesDBTable[[#This Row],[Date]]))</f>
        <v>20196</v>
      </c>
      <c r="Q5380" s="36" t="s">
        <v>3480</v>
      </c>
      <c r="R5380" s="36" t="s">
        <v>27</v>
      </c>
      <c r="S5380" s="38">
        <v>176.18</v>
      </c>
      <c r="T5380" s="36" t="s">
        <v>106</v>
      </c>
      <c r="U5380" s="36" t="s">
        <v>3550</v>
      </c>
    </row>
    <row r="5381" spans="10:21" x14ac:dyDescent="0.25">
      <c r="J5381" s="37">
        <v>43639</v>
      </c>
      <c r="K5381" s="36">
        <f t="shared" si="415"/>
        <v>2019</v>
      </c>
      <c r="L5381" s="36" t="str">
        <f t="shared" si="416"/>
        <v>June</v>
      </c>
      <c r="M5381" s="36">
        <f t="shared" si="417"/>
        <v>25</v>
      </c>
      <c r="N5381" s="36">
        <f t="shared" si="418"/>
        <v>23</v>
      </c>
      <c r="O5381" s="36" t="str">
        <f t="shared" si="419"/>
        <v>201925</v>
      </c>
      <c r="P5381" s="51" t="str">
        <f>CONCATENATE(K5381,MONTH(ExpensesDBTable[[#This Row],[Date]]))</f>
        <v>20196</v>
      </c>
      <c r="Q5381" s="36" t="s">
        <v>3477</v>
      </c>
      <c r="R5381" s="36" t="s">
        <v>23</v>
      </c>
      <c r="S5381" s="38">
        <v>25</v>
      </c>
      <c r="T5381" s="36" t="s">
        <v>106</v>
      </c>
      <c r="U5381" s="36" t="s">
        <v>4064</v>
      </c>
    </row>
    <row r="5382" spans="10:21" x14ac:dyDescent="0.25">
      <c r="J5382" s="37">
        <v>43639</v>
      </c>
      <c r="K5382" s="36">
        <f t="shared" si="415"/>
        <v>2019</v>
      </c>
      <c r="L5382" s="36" t="str">
        <f t="shared" si="416"/>
        <v>June</v>
      </c>
      <c r="M5382" s="36">
        <f t="shared" si="417"/>
        <v>25</v>
      </c>
      <c r="N5382" s="36">
        <f t="shared" si="418"/>
        <v>23</v>
      </c>
      <c r="O5382" s="36" t="str">
        <f t="shared" si="419"/>
        <v>201925</v>
      </c>
      <c r="P5382" s="51" t="str">
        <f>CONCATENATE(K5382,MONTH(ExpensesDBTable[[#This Row],[Date]]))</f>
        <v>20196</v>
      </c>
      <c r="Q5382" s="36" t="s">
        <v>145</v>
      </c>
      <c r="R5382" s="36" t="s">
        <v>23</v>
      </c>
      <c r="S5382" s="38">
        <v>112.27</v>
      </c>
      <c r="T5382" s="36" t="s">
        <v>106</v>
      </c>
      <c r="U5382" s="36" t="s">
        <v>1590</v>
      </c>
    </row>
    <row r="5383" spans="10:21" x14ac:dyDescent="0.25">
      <c r="J5383" s="37">
        <v>43640</v>
      </c>
      <c r="K5383" s="36">
        <f t="shared" si="415"/>
        <v>2019</v>
      </c>
      <c r="L5383" s="36" t="str">
        <f t="shared" si="416"/>
        <v>June</v>
      </c>
      <c r="M5383" s="36">
        <f t="shared" si="417"/>
        <v>26</v>
      </c>
      <c r="N5383" s="36">
        <f t="shared" si="418"/>
        <v>24</v>
      </c>
      <c r="O5383" s="36" t="str">
        <f t="shared" si="419"/>
        <v>201926</v>
      </c>
      <c r="P5383" s="51" t="str">
        <f>CONCATENATE(K5383,MONTH(ExpensesDBTable[[#This Row],[Date]]))</f>
        <v>20196</v>
      </c>
      <c r="Q5383" s="36" t="s">
        <v>3715</v>
      </c>
      <c r="R5383" s="36" t="s">
        <v>23</v>
      </c>
      <c r="S5383" s="38">
        <v>85.89</v>
      </c>
      <c r="T5383" s="36" t="s">
        <v>106</v>
      </c>
      <c r="U5383" s="36" t="s">
        <v>1492</v>
      </c>
    </row>
    <row r="5384" spans="10:21" x14ac:dyDescent="0.25">
      <c r="J5384" s="37">
        <v>43640</v>
      </c>
      <c r="K5384" s="36">
        <f t="shared" si="415"/>
        <v>2019</v>
      </c>
      <c r="L5384" s="36" t="str">
        <f t="shared" si="416"/>
        <v>June</v>
      </c>
      <c r="M5384" s="36">
        <f t="shared" si="417"/>
        <v>26</v>
      </c>
      <c r="N5384" s="36">
        <f t="shared" si="418"/>
        <v>24</v>
      </c>
      <c r="O5384" s="36" t="str">
        <f t="shared" si="419"/>
        <v>201926</v>
      </c>
      <c r="P5384" s="51" t="str">
        <f>CONCATENATE(K5384,MONTH(ExpensesDBTable[[#This Row],[Date]]))</f>
        <v>20196</v>
      </c>
      <c r="Q5384" s="36" t="s">
        <v>105</v>
      </c>
      <c r="R5384" s="36" t="s">
        <v>18</v>
      </c>
      <c r="S5384" s="38">
        <v>26.95</v>
      </c>
      <c r="T5384" s="36" t="s">
        <v>106</v>
      </c>
      <c r="U5384" s="36" t="s">
        <v>4065</v>
      </c>
    </row>
    <row r="5385" spans="10:21" x14ac:dyDescent="0.25">
      <c r="J5385" s="37">
        <v>43640</v>
      </c>
      <c r="K5385" s="36">
        <f t="shared" si="415"/>
        <v>2019</v>
      </c>
      <c r="L5385" s="36" t="str">
        <f t="shared" si="416"/>
        <v>June</v>
      </c>
      <c r="M5385" s="36">
        <f t="shared" si="417"/>
        <v>26</v>
      </c>
      <c r="N5385" s="36">
        <f t="shared" si="418"/>
        <v>24</v>
      </c>
      <c r="O5385" s="36" t="str">
        <f t="shared" si="419"/>
        <v>201926</v>
      </c>
      <c r="P5385" s="51" t="str">
        <f>CONCATENATE(K5385,MONTH(ExpensesDBTable[[#This Row],[Date]]))</f>
        <v>20196</v>
      </c>
      <c r="Q5385" s="36" t="s">
        <v>128</v>
      </c>
      <c r="R5385" s="36" t="s">
        <v>22</v>
      </c>
      <c r="S5385" s="38">
        <v>15</v>
      </c>
      <c r="T5385" s="36" t="s">
        <v>106</v>
      </c>
      <c r="U5385" s="36" t="s">
        <v>4066</v>
      </c>
    </row>
    <row r="5386" spans="10:21" x14ac:dyDescent="0.25">
      <c r="J5386" s="37">
        <v>43640</v>
      </c>
      <c r="K5386" s="36">
        <f t="shared" si="415"/>
        <v>2019</v>
      </c>
      <c r="L5386" s="36" t="str">
        <f t="shared" si="416"/>
        <v>June</v>
      </c>
      <c r="M5386" s="36">
        <f t="shared" si="417"/>
        <v>26</v>
      </c>
      <c r="N5386" s="36">
        <f t="shared" si="418"/>
        <v>24</v>
      </c>
      <c r="O5386" s="36" t="str">
        <f t="shared" si="419"/>
        <v>201926</v>
      </c>
      <c r="P5386" s="51" t="str">
        <f>CONCATENATE(K5386,MONTH(ExpensesDBTable[[#This Row],[Date]]))</f>
        <v>20196</v>
      </c>
      <c r="Q5386" s="36" t="s">
        <v>1051</v>
      </c>
      <c r="R5386" s="36" t="s">
        <v>14</v>
      </c>
      <c r="S5386" s="38">
        <v>6.31</v>
      </c>
      <c r="T5386" s="36" t="s">
        <v>100</v>
      </c>
      <c r="U5386" s="36" t="s">
        <v>4067</v>
      </c>
    </row>
    <row r="5387" spans="10:21" x14ac:dyDescent="0.25">
      <c r="J5387" s="37">
        <v>43640</v>
      </c>
      <c r="K5387" s="36">
        <f t="shared" ref="K5387:K5450" si="420">YEAR(J5387)</f>
        <v>2019</v>
      </c>
      <c r="L5387" s="36" t="str">
        <f t="shared" ref="L5387:L5450" si="421">TEXT(DATE(1,MONTH(J5387),1),"MMMM")</f>
        <v>June</v>
      </c>
      <c r="M5387" s="36">
        <f t="shared" ref="M5387:M5450" si="422">WEEKNUM(J5387,2)</f>
        <v>26</v>
      </c>
      <c r="N5387" s="36">
        <f t="shared" ref="N5387:N5450" si="423">DAY(J5387)</f>
        <v>24</v>
      </c>
      <c r="O5387" s="36" t="str">
        <f t="shared" ref="O5387:O5450" si="424">CONCATENATE(K5387,M5387)</f>
        <v>201926</v>
      </c>
      <c r="P5387" s="51" t="str">
        <f>CONCATENATE(K5387,MONTH(ExpensesDBTable[[#This Row],[Date]]))</f>
        <v>20196</v>
      </c>
      <c r="Q5387" s="36" t="s">
        <v>182</v>
      </c>
      <c r="R5387" s="36" t="s">
        <v>14</v>
      </c>
      <c r="S5387" s="38">
        <v>9</v>
      </c>
      <c r="T5387" s="36" t="s">
        <v>100</v>
      </c>
      <c r="U5387" s="36" t="s">
        <v>467</v>
      </c>
    </row>
    <row r="5388" spans="10:21" x14ac:dyDescent="0.25">
      <c r="J5388" s="37">
        <v>43641</v>
      </c>
      <c r="K5388" s="36">
        <f t="shared" si="420"/>
        <v>2019</v>
      </c>
      <c r="L5388" s="36" t="str">
        <f t="shared" si="421"/>
        <v>June</v>
      </c>
      <c r="M5388" s="36">
        <f t="shared" si="422"/>
        <v>26</v>
      </c>
      <c r="N5388" s="36">
        <f t="shared" si="423"/>
        <v>25</v>
      </c>
      <c r="O5388" s="36" t="str">
        <f t="shared" si="424"/>
        <v>201926</v>
      </c>
      <c r="P5388" s="51" t="str">
        <f>CONCATENATE(K5388,MONTH(ExpensesDBTable[[#This Row],[Date]]))</f>
        <v>20196</v>
      </c>
      <c r="Q5388" s="36" t="s">
        <v>182</v>
      </c>
      <c r="R5388" s="36" t="s">
        <v>14</v>
      </c>
      <c r="S5388" s="38">
        <v>4.2</v>
      </c>
      <c r="T5388" s="36" t="s">
        <v>100</v>
      </c>
      <c r="U5388" s="36" t="s">
        <v>1392</v>
      </c>
    </row>
    <row r="5389" spans="10:21" x14ac:dyDescent="0.25">
      <c r="J5389" s="37">
        <v>43646</v>
      </c>
      <c r="K5389" s="36">
        <f t="shared" si="420"/>
        <v>2019</v>
      </c>
      <c r="L5389" s="36" t="str">
        <f t="shared" si="421"/>
        <v>June</v>
      </c>
      <c r="M5389" s="36">
        <f t="shared" si="422"/>
        <v>26</v>
      </c>
      <c r="N5389" s="36">
        <f t="shared" si="423"/>
        <v>30</v>
      </c>
      <c r="O5389" s="36" t="str">
        <f t="shared" si="424"/>
        <v>201926</v>
      </c>
      <c r="P5389" s="51" t="str">
        <f>CONCATENATE(K5389,MONTH(ExpensesDBTable[[#This Row],[Date]]))</f>
        <v>20196</v>
      </c>
      <c r="Q5389" s="36" t="s">
        <v>182</v>
      </c>
      <c r="R5389" s="36" t="s">
        <v>14</v>
      </c>
      <c r="S5389" s="38">
        <v>4.2</v>
      </c>
      <c r="T5389" s="36" t="s">
        <v>100</v>
      </c>
      <c r="U5389" s="36" t="s">
        <v>1220</v>
      </c>
    </row>
    <row r="5390" spans="10:21" x14ac:dyDescent="0.25">
      <c r="J5390" s="37">
        <v>43646</v>
      </c>
      <c r="K5390" s="36">
        <f t="shared" si="420"/>
        <v>2019</v>
      </c>
      <c r="L5390" s="36" t="str">
        <f t="shared" si="421"/>
        <v>June</v>
      </c>
      <c r="M5390" s="36">
        <f t="shared" si="422"/>
        <v>26</v>
      </c>
      <c r="N5390" s="36">
        <f t="shared" si="423"/>
        <v>30</v>
      </c>
      <c r="O5390" s="36" t="str">
        <f t="shared" si="424"/>
        <v>201926</v>
      </c>
      <c r="P5390" s="51" t="str">
        <f>CONCATENATE(K5390,MONTH(ExpensesDBTable[[#This Row],[Date]]))</f>
        <v>20196</v>
      </c>
      <c r="Q5390" s="36" t="s">
        <v>3715</v>
      </c>
      <c r="R5390" s="36" t="s">
        <v>23</v>
      </c>
      <c r="S5390" s="38">
        <v>85.89</v>
      </c>
      <c r="T5390" s="36" t="s">
        <v>106</v>
      </c>
      <c r="U5390" s="36" t="s">
        <v>1492</v>
      </c>
    </row>
    <row r="5391" spans="10:21" x14ac:dyDescent="0.25">
      <c r="J5391" s="37">
        <v>43646</v>
      </c>
      <c r="K5391" s="36">
        <f t="shared" si="420"/>
        <v>2019</v>
      </c>
      <c r="L5391" s="36" t="str">
        <f t="shared" si="421"/>
        <v>June</v>
      </c>
      <c r="M5391" s="36">
        <f t="shared" si="422"/>
        <v>26</v>
      </c>
      <c r="N5391" s="36">
        <f t="shared" si="423"/>
        <v>30</v>
      </c>
      <c r="O5391" s="36" t="str">
        <f t="shared" si="424"/>
        <v>201926</v>
      </c>
      <c r="P5391" s="51" t="str">
        <f>CONCATENATE(K5391,MONTH(ExpensesDBTable[[#This Row],[Date]]))</f>
        <v>20196</v>
      </c>
      <c r="Q5391" s="36" t="s">
        <v>1476</v>
      </c>
      <c r="R5391" s="36" t="s">
        <v>23</v>
      </c>
      <c r="S5391" s="38">
        <v>14</v>
      </c>
      <c r="T5391" s="36" t="s">
        <v>106</v>
      </c>
      <c r="U5391" s="36" t="s">
        <v>3932</v>
      </c>
    </row>
    <row r="5392" spans="10:21" x14ac:dyDescent="0.25">
      <c r="J5392" s="37">
        <v>43646</v>
      </c>
      <c r="K5392" s="36">
        <f t="shared" si="420"/>
        <v>2019</v>
      </c>
      <c r="L5392" s="36" t="str">
        <f t="shared" si="421"/>
        <v>June</v>
      </c>
      <c r="M5392" s="36">
        <f t="shared" si="422"/>
        <v>26</v>
      </c>
      <c r="N5392" s="36">
        <f t="shared" si="423"/>
        <v>30</v>
      </c>
      <c r="O5392" s="36" t="str">
        <f t="shared" si="424"/>
        <v>201926</v>
      </c>
      <c r="P5392" s="51" t="str">
        <f>CONCATENATE(K5392,MONTH(ExpensesDBTable[[#This Row],[Date]]))</f>
        <v>20196</v>
      </c>
      <c r="Q5392" s="36" t="s">
        <v>1238</v>
      </c>
      <c r="R5392" s="36" t="s">
        <v>22</v>
      </c>
      <c r="S5392" s="38">
        <v>43.85</v>
      </c>
      <c r="T5392" s="36" t="s">
        <v>106</v>
      </c>
      <c r="U5392" s="36" t="s">
        <v>1238</v>
      </c>
    </row>
    <row r="5393" spans="10:21" x14ac:dyDescent="0.25">
      <c r="J5393" s="37">
        <v>43646</v>
      </c>
      <c r="K5393" s="36">
        <f t="shared" si="420"/>
        <v>2019</v>
      </c>
      <c r="L5393" s="36" t="str">
        <f t="shared" si="421"/>
        <v>June</v>
      </c>
      <c r="M5393" s="36">
        <f t="shared" si="422"/>
        <v>26</v>
      </c>
      <c r="N5393" s="36">
        <f t="shared" si="423"/>
        <v>30</v>
      </c>
      <c r="O5393" s="36" t="str">
        <f t="shared" si="424"/>
        <v>201926</v>
      </c>
      <c r="P5393" s="51" t="str">
        <f>CONCATENATE(K5393,MONTH(ExpensesDBTable[[#This Row],[Date]]))</f>
        <v>20196</v>
      </c>
      <c r="Q5393" s="36" t="s">
        <v>319</v>
      </c>
      <c r="R5393" s="36" t="s">
        <v>16</v>
      </c>
      <c r="S5393" s="38">
        <v>20</v>
      </c>
      <c r="T5393" s="36" t="s">
        <v>106</v>
      </c>
      <c r="U5393" s="36" t="s">
        <v>4068</v>
      </c>
    </row>
    <row r="5394" spans="10:21" x14ac:dyDescent="0.25">
      <c r="J5394" s="37">
        <v>43646</v>
      </c>
      <c r="K5394" s="36">
        <f t="shared" si="420"/>
        <v>2019</v>
      </c>
      <c r="L5394" s="36" t="str">
        <f t="shared" si="421"/>
        <v>June</v>
      </c>
      <c r="M5394" s="36">
        <f t="shared" si="422"/>
        <v>26</v>
      </c>
      <c r="N5394" s="36">
        <f t="shared" si="423"/>
        <v>30</v>
      </c>
      <c r="O5394" s="36" t="str">
        <f t="shared" si="424"/>
        <v>201926</v>
      </c>
      <c r="P5394" s="51" t="str">
        <f>CONCATENATE(K5394,MONTH(ExpensesDBTable[[#This Row],[Date]]))</f>
        <v>20196</v>
      </c>
      <c r="Q5394" s="36" t="s">
        <v>526</v>
      </c>
      <c r="R5394" s="36" t="s">
        <v>14</v>
      </c>
      <c r="S5394" s="38">
        <v>2</v>
      </c>
      <c r="T5394" s="36" t="s">
        <v>100</v>
      </c>
      <c r="U5394" s="36" t="s">
        <v>287</v>
      </c>
    </row>
    <row r="5395" spans="10:21" x14ac:dyDescent="0.25">
      <c r="J5395" s="37">
        <v>43646</v>
      </c>
      <c r="K5395" s="36">
        <f t="shared" si="420"/>
        <v>2019</v>
      </c>
      <c r="L5395" s="36" t="str">
        <f t="shared" si="421"/>
        <v>June</v>
      </c>
      <c r="M5395" s="36">
        <f t="shared" si="422"/>
        <v>26</v>
      </c>
      <c r="N5395" s="36">
        <f t="shared" si="423"/>
        <v>30</v>
      </c>
      <c r="O5395" s="36" t="str">
        <f t="shared" si="424"/>
        <v>201926</v>
      </c>
      <c r="P5395" s="51" t="str">
        <f>CONCATENATE(K5395,MONTH(ExpensesDBTable[[#This Row],[Date]]))</f>
        <v>20196</v>
      </c>
      <c r="Q5395" s="36" t="s">
        <v>182</v>
      </c>
      <c r="R5395" s="36" t="s">
        <v>14</v>
      </c>
      <c r="S5395" s="38">
        <v>41</v>
      </c>
      <c r="T5395" s="36" t="s">
        <v>100</v>
      </c>
      <c r="U5395" s="36" t="s">
        <v>2250</v>
      </c>
    </row>
    <row r="5396" spans="10:21" x14ac:dyDescent="0.25">
      <c r="J5396" s="37">
        <v>43646</v>
      </c>
      <c r="K5396" s="36">
        <f t="shared" si="420"/>
        <v>2019</v>
      </c>
      <c r="L5396" s="36" t="str">
        <f t="shared" si="421"/>
        <v>June</v>
      </c>
      <c r="M5396" s="36">
        <f t="shared" si="422"/>
        <v>26</v>
      </c>
      <c r="N5396" s="36">
        <f t="shared" si="423"/>
        <v>30</v>
      </c>
      <c r="O5396" s="36" t="str">
        <f t="shared" si="424"/>
        <v>201926</v>
      </c>
      <c r="P5396" s="51" t="str">
        <f>CONCATENATE(K5396,MONTH(ExpensesDBTable[[#This Row],[Date]]))</f>
        <v>20196</v>
      </c>
      <c r="Q5396" s="36" t="s">
        <v>182</v>
      </c>
      <c r="R5396" s="36" t="s">
        <v>16</v>
      </c>
      <c r="S5396" s="38">
        <v>12</v>
      </c>
      <c r="T5396" s="36" t="s">
        <v>106</v>
      </c>
      <c r="U5396" s="36" t="s">
        <v>4069</v>
      </c>
    </row>
    <row r="5397" spans="10:21" x14ac:dyDescent="0.25">
      <c r="J5397" s="37">
        <v>43646</v>
      </c>
      <c r="K5397" s="36">
        <f t="shared" si="420"/>
        <v>2019</v>
      </c>
      <c r="L5397" s="36" t="str">
        <f t="shared" si="421"/>
        <v>June</v>
      </c>
      <c r="M5397" s="36">
        <f t="shared" si="422"/>
        <v>26</v>
      </c>
      <c r="N5397" s="36">
        <f t="shared" si="423"/>
        <v>30</v>
      </c>
      <c r="O5397" s="36" t="str">
        <f t="shared" si="424"/>
        <v>201926</v>
      </c>
      <c r="P5397" s="51" t="str">
        <f>CONCATENATE(K5397,MONTH(ExpensesDBTable[[#This Row],[Date]]))</f>
        <v>20196</v>
      </c>
      <c r="Q5397" s="36" t="s">
        <v>1051</v>
      </c>
      <c r="R5397" s="36" t="s">
        <v>14</v>
      </c>
      <c r="S5397" s="38">
        <v>9.83</v>
      </c>
      <c r="T5397" s="36" t="s">
        <v>100</v>
      </c>
      <c r="U5397" s="36" t="s">
        <v>3808</v>
      </c>
    </row>
    <row r="5398" spans="10:21" x14ac:dyDescent="0.25">
      <c r="J5398" s="37">
        <v>43646</v>
      </c>
      <c r="K5398" s="36">
        <f t="shared" si="420"/>
        <v>2019</v>
      </c>
      <c r="L5398" s="36" t="str">
        <f t="shared" si="421"/>
        <v>June</v>
      </c>
      <c r="M5398" s="36">
        <f t="shared" si="422"/>
        <v>26</v>
      </c>
      <c r="N5398" s="36">
        <f t="shared" si="423"/>
        <v>30</v>
      </c>
      <c r="O5398" s="36" t="str">
        <f t="shared" si="424"/>
        <v>201926</v>
      </c>
      <c r="P5398" s="51" t="str">
        <f>CONCATENATE(K5398,MONTH(ExpensesDBTable[[#This Row],[Date]]))</f>
        <v>20196</v>
      </c>
      <c r="Q5398" s="36" t="s">
        <v>182</v>
      </c>
      <c r="R5398" s="36" t="s">
        <v>14</v>
      </c>
      <c r="S5398" s="38">
        <v>4.8</v>
      </c>
      <c r="T5398" s="36" t="s">
        <v>100</v>
      </c>
      <c r="U5398" s="36" t="s">
        <v>357</v>
      </c>
    </row>
    <row r="5399" spans="10:21" x14ac:dyDescent="0.25">
      <c r="J5399" s="37">
        <v>43646</v>
      </c>
      <c r="K5399" s="36">
        <f t="shared" si="420"/>
        <v>2019</v>
      </c>
      <c r="L5399" s="36" t="str">
        <f t="shared" si="421"/>
        <v>June</v>
      </c>
      <c r="M5399" s="36">
        <f t="shared" si="422"/>
        <v>26</v>
      </c>
      <c r="N5399" s="36">
        <f t="shared" si="423"/>
        <v>30</v>
      </c>
      <c r="O5399" s="36" t="str">
        <f t="shared" si="424"/>
        <v>201926</v>
      </c>
      <c r="P5399" s="51" t="str">
        <f>CONCATENATE(K5399,MONTH(ExpensesDBTable[[#This Row],[Date]]))</f>
        <v>20196</v>
      </c>
      <c r="Q5399" s="36" t="s">
        <v>119</v>
      </c>
      <c r="R5399" s="36" t="s">
        <v>14</v>
      </c>
      <c r="S5399" s="38">
        <v>8.1</v>
      </c>
      <c r="T5399" s="36" t="s">
        <v>100</v>
      </c>
      <c r="U5399" s="36" t="s">
        <v>287</v>
      </c>
    </row>
    <row r="5400" spans="10:21" x14ac:dyDescent="0.25">
      <c r="J5400" s="37">
        <v>43646</v>
      </c>
      <c r="K5400" s="36">
        <f t="shared" si="420"/>
        <v>2019</v>
      </c>
      <c r="L5400" s="36" t="str">
        <f t="shared" si="421"/>
        <v>June</v>
      </c>
      <c r="M5400" s="36">
        <f t="shared" si="422"/>
        <v>26</v>
      </c>
      <c r="N5400" s="36">
        <f t="shared" si="423"/>
        <v>30</v>
      </c>
      <c r="O5400" s="36" t="str">
        <f t="shared" si="424"/>
        <v>201926</v>
      </c>
      <c r="P5400" s="51" t="str">
        <f>CONCATENATE(K5400,MONTH(ExpensesDBTable[[#This Row],[Date]]))</f>
        <v>20196</v>
      </c>
      <c r="Q5400" s="36" t="s">
        <v>182</v>
      </c>
      <c r="R5400" s="36" t="s">
        <v>25</v>
      </c>
      <c r="S5400" s="38">
        <v>300</v>
      </c>
      <c r="T5400" s="36" t="s">
        <v>106</v>
      </c>
      <c r="U5400" s="36" t="s">
        <v>4070</v>
      </c>
    </row>
    <row r="5401" spans="10:21" x14ac:dyDescent="0.25">
      <c r="J5401" s="37">
        <v>43646</v>
      </c>
      <c r="K5401" s="36">
        <f t="shared" si="420"/>
        <v>2019</v>
      </c>
      <c r="L5401" s="36" t="str">
        <f t="shared" si="421"/>
        <v>June</v>
      </c>
      <c r="M5401" s="36">
        <f t="shared" si="422"/>
        <v>26</v>
      </c>
      <c r="N5401" s="36">
        <f t="shared" si="423"/>
        <v>30</v>
      </c>
      <c r="O5401" s="36" t="str">
        <f t="shared" si="424"/>
        <v>201926</v>
      </c>
      <c r="P5401" s="51" t="str">
        <f>CONCATENATE(K5401,MONTH(ExpensesDBTable[[#This Row],[Date]]))</f>
        <v>20196</v>
      </c>
      <c r="Q5401" s="36" t="s">
        <v>108</v>
      </c>
      <c r="R5401" s="36" t="s">
        <v>14</v>
      </c>
      <c r="S5401" s="38">
        <v>26.66</v>
      </c>
      <c r="T5401" s="36" t="s">
        <v>100</v>
      </c>
      <c r="U5401" s="36" t="s">
        <v>1367</v>
      </c>
    </row>
    <row r="5402" spans="10:21" x14ac:dyDescent="0.25">
      <c r="J5402" s="37">
        <v>43646</v>
      </c>
      <c r="K5402" s="36">
        <f t="shared" si="420"/>
        <v>2019</v>
      </c>
      <c r="L5402" s="36" t="str">
        <f t="shared" si="421"/>
        <v>June</v>
      </c>
      <c r="M5402" s="36">
        <f t="shared" si="422"/>
        <v>26</v>
      </c>
      <c r="N5402" s="36">
        <f t="shared" si="423"/>
        <v>30</v>
      </c>
      <c r="O5402" s="36" t="str">
        <f t="shared" si="424"/>
        <v>201926</v>
      </c>
      <c r="P5402" s="51" t="str">
        <f>CONCATENATE(K5402,MONTH(ExpensesDBTable[[#This Row],[Date]]))</f>
        <v>20196</v>
      </c>
      <c r="Q5402" s="36" t="s">
        <v>119</v>
      </c>
      <c r="R5402" s="36" t="s">
        <v>14</v>
      </c>
      <c r="S5402" s="38">
        <v>17.579999999999998</v>
      </c>
      <c r="T5402" s="36" t="s">
        <v>100</v>
      </c>
      <c r="U5402" s="36" t="s">
        <v>1367</v>
      </c>
    </row>
    <row r="5403" spans="10:21" x14ac:dyDescent="0.25">
      <c r="J5403" s="37">
        <v>43646</v>
      </c>
      <c r="K5403" s="36">
        <f t="shared" si="420"/>
        <v>2019</v>
      </c>
      <c r="L5403" s="36" t="str">
        <f t="shared" si="421"/>
        <v>June</v>
      </c>
      <c r="M5403" s="36">
        <f t="shared" si="422"/>
        <v>26</v>
      </c>
      <c r="N5403" s="36">
        <f t="shared" si="423"/>
        <v>30</v>
      </c>
      <c r="O5403" s="36" t="str">
        <f t="shared" si="424"/>
        <v>201926</v>
      </c>
      <c r="P5403" s="51" t="str">
        <f>CONCATENATE(K5403,MONTH(ExpensesDBTable[[#This Row],[Date]]))</f>
        <v>20196</v>
      </c>
      <c r="Q5403" s="36" t="s">
        <v>119</v>
      </c>
      <c r="R5403" s="36" t="s">
        <v>14</v>
      </c>
      <c r="S5403" s="38">
        <v>10.35</v>
      </c>
      <c r="T5403" s="36" t="s">
        <v>100</v>
      </c>
      <c r="U5403" s="36" t="s">
        <v>1367</v>
      </c>
    </row>
    <row r="5404" spans="10:21" x14ac:dyDescent="0.25">
      <c r="J5404" s="37">
        <v>43646</v>
      </c>
      <c r="K5404" s="36">
        <f t="shared" si="420"/>
        <v>2019</v>
      </c>
      <c r="L5404" s="36" t="str">
        <f t="shared" si="421"/>
        <v>June</v>
      </c>
      <c r="M5404" s="36">
        <f t="shared" si="422"/>
        <v>26</v>
      </c>
      <c r="N5404" s="36">
        <f t="shared" si="423"/>
        <v>30</v>
      </c>
      <c r="O5404" s="36" t="str">
        <f t="shared" si="424"/>
        <v>201926</v>
      </c>
      <c r="P5404" s="51" t="str">
        <f>CONCATENATE(K5404,MONTH(ExpensesDBTable[[#This Row],[Date]]))</f>
        <v>20196</v>
      </c>
      <c r="Q5404" s="36" t="s">
        <v>182</v>
      </c>
      <c r="R5404" s="36" t="s">
        <v>14</v>
      </c>
      <c r="S5404" s="38">
        <v>10.5</v>
      </c>
      <c r="T5404" s="36" t="s">
        <v>100</v>
      </c>
      <c r="U5404" s="36" t="s">
        <v>1555</v>
      </c>
    </row>
    <row r="5405" spans="10:21" x14ac:dyDescent="0.25">
      <c r="J5405" s="37">
        <v>43646</v>
      </c>
      <c r="K5405" s="36">
        <f t="shared" si="420"/>
        <v>2019</v>
      </c>
      <c r="L5405" s="36" t="str">
        <f t="shared" si="421"/>
        <v>June</v>
      </c>
      <c r="M5405" s="36">
        <f t="shared" si="422"/>
        <v>26</v>
      </c>
      <c r="N5405" s="36">
        <f t="shared" si="423"/>
        <v>30</v>
      </c>
      <c r="O5405" s="36" t="str">
        <f t="shared" si="424"/>
        <v>201926</v>
      </c>
      <c r="P5405" s="51" t="str">
        <f>CONCATENATE(K5405,MONTH(ExpensesDBTable[[#This Row],[Date]]))</f>
        <v>20196</v>
      </c>
      <c r="Q5405" s="36" t="s">
        <v>182</v>
      </c>
      <c r="R5405" s="36" t="s">
        <v>14</v>
      </c>
      <c r="S5405" s="38">
        <v>12.2</v>
      </c>
      <c r="T5405" s="36" t="s">
        <v>100</v>
      </c>
      <c r="U5405" s="36" t="s">
        <v>1367</v>
      </c>
    </row>
    <row r="5406" spans="10:21" x14ac:dyDescent="0.25">
      <c r="J5406" s="37">
        <v>43646</v>
      </c>
      <c r="K5406" s="36">
        <f t="shared" si="420"/>
        <v>2019</v>
      </c>
      <c r="L5406" s="36" t="str">
        <f t="shared" si="421"/>
        <v>June</v>
      </c>
      <c r="M5406" s="36">
        <f t="shared" si="422"/>
        <v>26</v>
      </c>
      <c r="N5406" s="36">
        <f t="shared" si="423"/>
        <v>30</v>
      </c>
      <c r="O5406" s="36" t="str">
        <f t="shared" si="424"/>
        <v>201926</v>
      </c>
      <c r="P5406" s="51" t="str">
        <f>CONCATENATE(K5406,MONTH(ExpensesDBTable[[#This Row],[Date]]))</f>
        <v>20196</v>
      </c>
      <c r="Q5406" s="36" t="s">
        <v>182</v>
      </c>
      <c r="R5406" s="36" t="s">
        <v>14</v>
      </c>
      <c r="S5406" s="38">
        <v>12</v>
      </c>
      <c r="T5406" s="36" t="s">
        <v>100</v>
      </c>
      <c r="U5406" s="36" t="s">
        <v>1367</v>
      </c>
    </row>
    <row r="5407" spans="10:21" x14ac:dyDescent="0.25">
      <c r="J5407" s="37">
        <v>43646</v>
      </c>
      <c r="K5407" s="36">
        <f t="shared" si="420"/>
        <v>2019</v>
      </c>
      <c r="L5407" s="36" t="str">
        <f t="shared" si="421"/>
        <v>June</v>
      </c>
      <c r="M5407" s="36">
        <f t="shared" si="422"/>
        <v>26</v>
      </c>
      <c r="N5407" s="36">
        <f t="shared" si="423"/>
        <v>30</v>
      </c>
      <c r="O5407" s="36" t="str">
        <f t="shared" si="424"/>
        <v>201926</v>
      </c>
      <c r="P5407" s="51" t="str">
        <f>CONCATENATE(K5407,MONTH(ExpensesDBTable[[#This Row],[Date]]))</f>
        <v>20196</v>
      </c>
      <c r="Q5407" s="36" t="s">
        <v>3443</v>
      </c>
      <c r="R5407" s="36" t="s">
        <v>13</v>
      </c>
      <c r="S5407" s="38">
        <v>72</v>
      </c>
      <c r="T5407" s="36" t="s">
        <v>106</v>
      </c>
      <c r="U5407" s="36" t="s">
        <v>1914</v>
      </c>
    </row>
    <row r="5408" spans="10:21" x14ac:dyDescent="0.25">
      <c r="J5408" s="37">
        <v>43646</v>
      </c>
      <c r="K5408" s="36">
        <f t="shared" si="420"/>
        <v>2019</v>
      </c>
      <c r="L5408" s="36" t="str">
        <f t="shared" si="421"/>
        <v>June</v>
      </c>
      <c r="M5408" s="36">
        <f t="shared" si="422"/>
        <v>26</v>
      </c>
      <c r="N5408" s="36">
        <f t="shared" si="423"/>
        <v>30</v>
      </c>
      <c r="O5408" s="36" t="str">
        <f t="shared" si="424"/>
        <v>201926</v>
      </c>
      <c r="P5408" s="51" t="str">
        <f>CONCATENATE(K5408,MONTH(ExpensesDBTable[[#This Row],[Date]]))</f>
        <v>20196</v>
      </c>
      <c r="Q5408" s="36" t="s">
        <v>2470</v>
      </c>
      <c r="R5408" s="36" t="s">
        <v>14</v>
      </c>
      <c r="S5408" s="38">
        <v>21.48</v>
      </c>
      <c r="T5408" s="36" t="s">
        <v>106</v>
      </c>
      <c r="U5408" s="36" t="s">
        <v>4071</v>
      </c>
    </row>
    <row r="5409" spans="10:21" x14ac:dyDescent="0.25">
      <c r="J5409" s="37">
        <v>43646</v>
      </c>
      <c r="K5409" s="36">
        <f t="shared" si="420"/>
        <v>2019</v>
      </c>
      <c r="L5409" s="36" t="str">
        <f t="shared" si="421"/>
        <v>June</v>
      </c>
      <c r="M5409" s="36">
        <f t="shared" si="422"/>
        <v>26</v>
      </c>
      <c r="N5409" s="36">
        <f t="shared" si="423"/>
        <v>30</v>
      </c>
      <c r="O5409" s="36" t="str">
        <f t="shared" si="424"/>
        <v>201926</v>
      </c>
      <c r="P5409" s="51" t="str">
        <f>CONCATENATE(K5409,MONTH(ExpensesDBTable[[#This Row],[Date]]))</f>
        <v>20196</v>
      </c>
      <c r="Q5409" s="36" t="s">
        <v>171</v>
      </c>
      <c r="R5409" s="36" t="s">
        <v>14</v>
      </c>
      <c r="S5409" s="38">
        <v>3</v>
      </c>
      <c r="T5409" s="36" t="s">
        <v>100</v>
      </c>
      <c r="U5409" s="36" t="s">
        <v>4072</v>
      </c>
    </row>
    <row r="5410" spans="10:21" x14ac:dyDescent="0.25">
      <c r="J5410" s="37">
        <v>43646</v>
      </c>
      <c r="K5410" s="36">
        <f t="shared" si="420"/>
        <v>2019</v>
      </c>
      <c r="L5410" s="36" t="str">
        <f t="shared" si="421"/>
        <v>June</v>
      </c>
      <c r="M5410" s="36">
        <f t="shared" si="422"/>
        <v>26</v>
      </c>
      <c r="N5410" s="36">
        <f t="shared" si="423"/>
        <v>30</v>
      </c>
      <c r="O5410" s="36" t="str">
        <f t="shared" si="424"/>
        <v>201926</v>
      </c>
      <c r="P5410" s="51" t="str">
        <f>CONCATENATE(K5410,MONTH(ExpensesDBTable[[#This Row],[Date]]))</f>
        <v>20196</v>
      </c>
      <c r="Q5410" s="36" t="s">
        <v>1051</v>
      </c>
      <c r="R5410" s="36" t="s">
        <v>14</v>
      </c>
      <c r="S5410" s="38">
        <v>10.93</v>
      </c>
      <c r="T5410" s="36" t="s">
        <v>100</v>
      </c>
      <c r="U5410" s="36" t="s">
        <v>1367</v>
      </c>
    </row>
    <row r="5411" spans="10:21" x14ac:dyDescent="0.25">
      <c r="J5411" s="37">
        <v>43646</v>
      </c>
      <c r="K5411" s="36">
        <f t="shared" si="420"/>
        <v>2019</v>
      </c>
      <c r="L5411" s="36" t="str">
        <f t="shared" si="421"/>
        <v>June</v>
      </c>
      <c r="M5411" s="36">
        <f t="shared" si="422"/>
        <v>26</v>
      </c>
      <c r="N5411" s="36">
        <f t="shared" si="423"/>
        <v>30</v>
      </c>
      <c r="O5411" s="36" t="str">
        <f t="shared" si="424"/>
        <v>201926</v>
      </c>
      <c r="P5411" s="51" t="str">
        <f>CONCATENATE(K5411,MONTH(ExpensesDBTable[[#This Row],[Date]]))</f>
        <v>20196</v>
      </c>
      <c r="Q5411" s="36" t="s">
        <v>182</v>
      </c>
      <c r="R5411" s="36" t="s">
        <v>17</v>
      </c>
      <c r="S5411" s="38">
        <v>40</v>
      </c>
      <c r="T5411" s="36" t="s">
        <v>106</v>
      </c>
      <c r="U5411" s="36" t="s">
        <v>4073</v>
      </c>
    </row>
    <row r="5412" spans="10:21" x14ac:dyDescent="0.25">
      <c r="J5412" s="37">
        <v>43646</v>
      </c>
      <c r="K5412" s="36">
        <f t="shared" si="420"/>
        <v>2019</v>
      </c>
      <c r="L5412" s="36" t="str">
        <f t="shared" si="421"/>
        <v>June</v>
      </c>
      <c r="M5412" s="36">
        <f t="shared" si="422"/>
        <v>26</v>
      </c>
      <c r="N5412" s="36">
        <f t="shared" si="423"/>
        <v>30</v>
      </c>
      <c r="O5412" s="36" t="str">
        <f t="shared" si="424"/>
        <v>201926</v>
      </c>
      <c r="P5412" s="51" t="str">
        <f>CONCATENATE(K5412,MONTH(ExpensesDBTable[[#This Row],[Date]]))</f>
        <v>20196</v>
      </c>
      <c r="Q5412" s="36" t="s">
        <v>182</v>
      </c>
      <c r="R5412" s="36" t="s">
        <v>11</v>
      </c>
      <c r="S5412" s="38">
        <v>116</v>
      </c>
      <c r="T5412" s="36" t="s">
        <v>106</v>
      </c>
      <c r="U5412" s="36" t="s">
        <v>509</v>
      </c>
    </row>
    <row r="5413" spans="10:21" x14ac:dyDescent="0.25">
      <c r="J5413" s="37">
        <v>43647</v>
      </c>
      <c r="K5413" s="36">
        <f t="shared" si="420"/>
        <v>2019</v>
      </c>
      <c r="L5413" s="36" t="str">
        <f t="shared" si="421"/>
        <v>July</v>
      </c>
      <c r="M5413" s="36">
        <f t="shared" si="422"/>
        <v>27</v>
      </c>
      <c r="N5413" s="36">
        <f t="shared" si="423"/>
        <v>1</v>
      </c>
      <c r="O5413" s="36" t="str">
        <f t="shared" si="424"/>
        <v>201927</v>
      </c>
      <c r="P5413" s="51" t="str">
        <f>CONCATENATE(K5413,MONTH(ExpensesDBTable[[#This Row],[Date]]))</f>
        <v>20197</v>
      </c>
      <c r="Q5413" s="36" t="s">
        <v>182</v>
      </c>
      <c r="R5413" s="36" t="s">
        <v>17</v>
      </c>
      <c r="S5413" s="38">
        <v>200</v>
      </c>
      <c r="T5413" s="36" t="s">
        <v>106</v>
      </c>
      <c r="U5413" s="36" t="s">
        <v>1535</v>
      </c>
    </row>
    <row r="5414" spans="10:21" x14ac:dyDescent="0.25">
      <c r="J5414" s="37">
        <v>43647</v>
      </c>
      <c r="K5414" s="36">
        <f t="shared" si="420"/>
        <v>2019</v>
      </c>
      <c r="L5414" s="36" t="str">
        <f t="shared" si="421"/>
        <v>July</v>
      </c>
      <c r="M5414" s="36">
        <f t="shared" si="422"/>
        <v>27</v>
      </c>
      <c r="N5414" s="36">
        <f t="shared" si="423"/>
        <v>1</v>
      </c>
      <c r="O5414" s="36" t="str">
        <f t="shared" si="424"/>
        <v>201927</v>
      </c>
      <c r="P5414" s="51" t="str">
        <f>CONCATENATE(K5414,MONTH(ExpensesDBTable[[#This Row],[Date]]))</f>
        <v>20197</v>
      </c>
      <c r="Q5414" s="36" t="s">
        <v>1238</v>
      </c>
      <c r="R5414" s="36" t="s">
        <v>22</v>
      </c>
      <c r="S5414" s="38">
        <v>46</v>
      </c>
      <c r="T5414" s="36" t="s">
        <v>106</v>
      </c>
      <c r="U5414" s="36" t="s">
        <v>1238</v>
      </c>
    </row>
    <row r="5415" spans="10:21" x14ac:dyDescent="0.25">
      <c r="J5415" s="37">
        <v>43648</v>
      </c>
      <c r="K5415" s="36">
        <f t="shared" si="420"/>
        <v>2019</v>
      </c>
      <c r="L5415" s="36" t="str">
        <f t="shared" si="421"/>
        <v>July</v>
      </c>
      <c r="M5415" s="36">
        <f t="shared" si="422"/>
        <v>27</v>
      </c>
      <c r="N5415" s="36">
        <f t="shared" si="423"/>
        <v>2</v>
      </c>
      <c r="O5415" s="36" t="str">
        <f t="shared" si="424"/>
        <v>201927</v>
      </c>
      <c r="P5415" s="51" t="str">
        <f>CONCATENATE(K5415,MONTH(ExpensesDBTable[[#This Row],[Date]]))</f>
        <v>20197</v>
      </c>
      <c r="Q5415" s="36" t="s">
        <v>182</v>
      </c>
      <c r="R5415" s="36" t="s">
        <v>14</v>
      </c>
      <c r="S5415" s="38">
        <v>10.8</v>
      </c>
      <c r="T5415" s="36" t="s">
        <v>100</v>
      </c>
      <c r="U5415" s="36" t="s">
        <v>1555</v>
      </c>
    </row>
    <row r="5416" spans="10:21" x14ac:dyDescent="0.25">
      <c r="J5416" s="37">
        <v>43648</v>
      </c>
      <c r="K5416" s="36">
        <f t="shared" si="420"/>
        <v>2019</v>
      </c>
      <c r="L5416" s="36" t="str">
        <f t="shared" si="421"/>
        <v>July</v>
      </c>
      <c r="M5416" s="36">
        <f t="shared" si="422"/>
        <v>27</v>
      </c>
      <c r="N5416" s="36">
        <f t="shared" si="423"/>
        <v>2</v>
      </c>
      <c r="O5416" s="36" t="str">
        <f t="shared" si="424"/>
        <v>201927</v>
      </c>
      <c r="P5416" s="51" t="str">
        <f>CONCATENATE(K5416,MONTH(ExpensesDBTable[[#This Row],[Date]]))</f>
        <v>20197</v>
      </c>
      <c r="Q5416" s="36" t="s">
        <v>4049</v>
      </c>
      <c r="R5416" s="36" t="s">
        <v>23</v>
      </c>
      <c r="S5416" s="38">
        <v>79</v>
      </c>
      <c r="T5416" s="36" t="s">
        <v>106</v>
      </c>
      <c r="U5416" s="36" t="s">
        <v>1492</v>
      </c>
    </row>
    <row r="5417" spans="10:21" x14ac:dyDescent="0.25">
      <c r="J5417" s="37">
        <v>43648</v>
      </c>
      <c r="K5417" s="36">
        <f t="shared" si="420"/>
        <v>2019</v>
      </c>
      <c r="L5417" s="36" t="str">
        <f t="shared" si="421"/>
        <v>July</v>
      </c>
      <c r="M5417" s="36">
        <f t="shared" si="422"/>
        <v>27</v>
      </c>
      <c r="N5417" s="36">
        <f t="shared" si="423"/>
        <v>2</v>
      </c>
      <c r="O5417" s="36" t="str">
        <f t="shared" si="424"/>
        <v>201927</v>
      </c>
      <c r="P5417" s="51" t="str">
        <f>CONCATENATE(K5417,MONTH(ExpensesDBTable[[#This Row],[Date]]))</f>
        <v>20197</v>
      </c>
      <c r="Q5417" s="36" t="s">
        <v>182</v>
      </c>
      <c r="R5417" s="36" t="s">
        <v>14</v>
      </c>
      <c r="S5417" s="38">
        <v>6.95</v>
      </c>
      <c r="T5417" s="36" t="s">
        <v>100</v>
      </c>
      <c r="U5417" s="36" t="s">
        <v>1085</v>
      </c>
    </row>
    <row r="5418" spans="10:21" x14ac:dyDescent="0.25">
      <c r="J5418" s="37">
        <v>43648</v>
      </c>
      <c r="K5418" s="36">
        <f t="shared" si="420"/>
        <v>2019</v>
      </c>
      <c r="L5418" s="36" t="str">
        <f t="shared" si="421"/>
        <v>July</v>
      </c>
      <c r="M5418" s="36">
        <f t="shared" si="422"/>
        <v>27</v>
      </c>
      <c r="N5418" s="36">
        <f t="shared" si="423"/>
        <v>2</v>
      </c>
      <c r="O5418" s="36" t="str">
        <f t="shared" si="424"/>
        <v>201927</v>
      </c>
      <c r="P5418" s="51" t="str">
        <f>CONCATENATE(K5418,MONTH(ExpensesDBTable[[#This Row],[Date]]))</f>
        <v>20197</v>
      </c>
      <c r="Q5418" s="36" t="s">
        <v>108</v>
      </c>
      <c r="R5418" s="36" t="s">
        <v>14</v>
      </c>
      <c r="S5418" s="38">
        <v>10.55</v>
      </c>
      <c r="T5418" s="36" t="s">
        <v>100</v>
      </c>
      <c r="U5418" s="36" t="s">
        <v>1367</v>
      </c>
    </row>
    <row r="5419" spans="10:21" x14ac:dyDescent="0.25">
      <c r="J5419" s="37">
        <v>43648</v>
      </c>
      <c r="K5419" s="36">
        <f t="shared" si="420"/>
        <v>2019</v>
      </c>
      <c r="L5419" s="36" t="str">
        <f t="shared" si="421"/>
        <v>July</v>
      </c>
      <c r="M5419" s="36">
        <f t="shared" si="422"/>
        <v>27</v>
      </c>
      <c r="N5419" s="36">
        <f t="shared" si="423"/>
        <v>2</v>
      </c>
      <c r="O5419" s="36" t="str">
        <f t="shared" si="424"/>
        <v>201927</v>
      </c>
      <c r="P5419" s="51" t="str">
        <f>CONCATENATE(K5419,MONTH(ExpensesDBTable[[#This Row],[Date]]))</f>
        <v>20197</v>
      </c>
      <c r="Q5419" s="36" t="s">
        <v>119</v>
      </c>
      <c r="R5419" s="36" t="s">
        <v>14</v>
      </c>
      <c r="S5419" s="38">
        <v>3.65</v>
      </c>
      <c r="T5419" s="36" t="s">
        <v>100</v>
      </c>
      <c r="U5419" s="36" t="s">
        <v>4074</v>
      </c>
    </row>
    <row r="5420" spans="10:21" x14ac:dyDescent="0.25">
      <c r="J5420" s="37">
        <v>43648</v>
      </c>
      <c r="K5420" s="36">
        <f t="shared" si="420"/>
        <v>2019</v>
      </c>
      <c r="L5420" s="36" t="str">
        <f t="shared" si="421"/>
        <v>July</v>
      </c>
      <c r="M5420" s="36">
        <f t="shared" si="422"/>
        <v>27</v>
      </c>
      <c r="N5420" s="36">
        <f t="shared" si="423"/>
        <v>2</v>
      </c>
      <c r="O5420" s="36" t="str">
        <f t="shared" si="424"/>
        <v>201927</v>
      </c>
      <c r="P5420" s="51" t="str">
        <f>CONCATENATE(K5420,MONTH(ExpensesDBTable[[#This Row],[Date]]))</f>
        <v>20197</v>
      </c>
      <c r="Q5420" s="36" t="s">
        <v>182</v>
      </c>
      <c r="R5420" s="36" t="s">
        <v>14</v>
      </c>
      <c r="S5420" s="38">
        <v>7.7</v>
      </c>
      <c r="T5420" s="36" t="s">
        <v>100</v>
      </c>
      <c r="U5420" s="36" t="s">
        <v>2008</v>
      </c>
    </row>
    <row r="5421" spans="10:21" x14ac:dyDescent="0.25">
      <c r="J5421" s="37">
        <v>43649</v>
      </c>
      <c r="K5421" s="36">
        <f t="shared" si="420"/>
        <v>2019</v>
      </c>
      <c r="L5421" s="36" t="str">
        <f t="shared" si="421"/>
        <v>July</v>
      </c>
      <c r="M5421" s="36">
        <f t="shared" si="422"/>
        <v>27</v>
      </c>
      <c r="N5421" s="36">
        <f t="shared" si="423"/>
        <v>3</v>
      </c>
      <c r="O5421" s="36" t="str">
        <f t="shared" si="424"/>
        <v>201927</v>
      </c>
      <c r="P5421" s="51" t="str">
        <f>CONCATENATE(K5421,MONTH(ExpensesDBTable[[#This Row],[Date]]))</f>
        <v>20197</v>
      </c>
      <c r="Q5421" s="36" t="s">
        <v>182</v>
      </c>
      <c r="R5421" s="36" t="s">
        <v>14</v>
      </c>
      <c r="S5421" s="38">
        <v>5.47</v>
      </c>
      <c r="T5421" s="36" t="s">
        <v>100</v>
      </c>
      <c r="U5421" s="36" t="s">
        <v>3401</v>
      </c>
    </row>
    <row r="5422" spans="10:21" x14ac:dyDescent="0.25">
      <c r="J5422" s="37">
        <v>43649</v>
      </c>
      <c r="K5422" s="36">
        <f t="shared" si="420"/>
        <v>2019</v>
      </c>
      <c r="L5422" s="36" t="str">
        <f t="shared" si="421"/>
        <v>July</v>
      </c>
      <c r="M5422" s="36">
        <f t="shared" si="422"/>
        <v>27</v>
      </c>
      <c r="N5422" s="36">
        <f t="shared" si="423"/>
        <v>3</v>
      </c>
      <c r="O5422" s="36" t="str">
        <f t="shared" si="424"/>
        <v>201927</v>
      </c>
      <c r="P5422" s="51" t="str">
        <f>CONCATENATE(K5422,MONTH(ExpensesDBTable[[#This Row],[Date]]))</f>
        <v>20197</v>
      </c>
      <c r="Q5422" s="36" t="s">
        <v>108</v>
      </c>
      <c r="R5422" s="36" t="s">
        <v>14</v>
      </c>
      <c r="S5422" s="38">
        <v>7.5</v>
      </c>
      <c r="T5422" s="36" t="s">
        <v>100</v>
      </c>
      <c r="U5422" s="36" t="s">
        <v>1367</v>
      </c>
    </row>
    <row r="5423" spans="10:21" x14ac:dyDescent="0.25">
      <c r="J5423" s="37">
        <v>43649</v>
      </c>
      <c r="K5423" s="36">
        <f t="shared" si="420"/>
        <v>2019</v>
      </c>
      <c r="L5423" s="36" t="str">
        <f t="shared" si="421"/>
        <v>July</v>
      </c>
      <c r="M5423" s="36">
        <f t="shared" si="422"/>
        <v>27</v>
      </c>
      <c r="N5423" s="36">
        <f t="shared" si="423"/>
        <v>3</v>
      </c>
      <c r="O5423" s="36" t="str">
        <f t="shared" si="424"/>
        <v>201927</v>
      </c>
      <c r="P5423" s="51" t="str">
        <f>CONCATENATE(K5423,MONTH(ExpensesDBTable[[#This Row],[Date]]))</f>
        <v>20197</v>
      </c>
      <c r="Q5423" s="36" t="s">
        <v>128</v>
      </c>
      <c r="R5423" s="36" t="s">
        <v>22</v>
      </c>
      <c r="S5423" s="38">
        <v>20</v>
      </c>
      <c r="T5423" s="36" t="s">
        <v>106</v>
      </c>
      <c r="U5423" s="36" t="s">
        <v>3787</v>
      </c>
    </row>
    <row r="5424" spans="10:21" x14ac:dyDescent="0.25">
      <c r="J5424" s="37">
        <v>43649</v>
      </c>
      <c r="K5424" s="36">
        <f t="shared" si="420"/>
        <v>2019</v>
      </c>
      <c r="L5424" s="36" t="str">
        <f t="shared" si="421"/>
        <v>July</v>
      </c>
      <c r="M5424" s="36">
        <f t="shared" si="422"/>
        <v>27</v>
      </c>
      <c r="N5424" s="36">
        <f t="shared" si="423"/>
        <v>3</v>
      </c>
      <c r="O5424" s="36" t="str">
        <f t="shared" si="424"/>
        <v>201927</v>
      </c>
      <c r="P5424" s="51" t="str">
        <f>CONCATENATE(K5424,MONTH(ExpensesDBTable[[#This Row],[Date]]))</f>
        <v>20197</v>
      </c>
      <c r="Q5424" s="36" t="s">
        <v>108</v>
      </c>
      <c r="R5424" s="36" t="s">
        <v>14</v>
      </c>
      <c r="S5424" s="38">
        <v>19.5</v>
      </c>
      <c r="T5424" s="36" t="s">
        <v>100</v>
      </c>
      <c r="U5424" s="36" t="s">
        <v>1367</v>
      </c>
    </row>
    <row r="5425" spans="10:21" x14ac:dyDescent="0.25">
      <c r="J5425" s="37">
        <v>43649</v>
      </c>
      <c r="K5425" s="36">
        <f t="shared" si="420"/>
        <v>2019</v>
      </c>
      <c r="L5425" s="36" t="str">
        <f t="shared" si="421"/>
        <v>July</v>
      </c>
      <c r="M5425" s="36">
        <f t="shared" si="422"/>
        <v>27</v>
      </c>
      <c r="N5425" s="36">
        <f t="shared" si="423"/>
        <v>3</v>
      </c>
      <c r="O5425" s="36" t="str">
        <f t="shared" si="424"/>
        <v>201927</v>
      </c>
      <c r="P5425" s="51" t="str">
        <f>CONCATENATE(K5425,MONTH(ExpensesDBTable[[#This Row],[Date]]))</f>
        <v>20197</v>
      </c>
      <c r="Q5425" s="36" t="s">
        <v>620</v>
      </c>
      <c r="R5425" s="36" t="s">
        <v>18</v>
      </c>
      <c r="S5425" s="38">
        <v>9</v>
      </c>
      <c r="T5425" s="36" t="s">
        <v>106</v>
      </c>
      <c r="U5425" s="36" t="s">
        <v>1220</v>
      </c>
    </row>
    <row r="5426" spans="10:21" x14ac:dyDescent="0.25">
      <c r="J5426" s="37">
        <v>43649</v>
      </c>
      <c r="K5426" s="36">
        <f t="shared" si="420"/>
        <v>2019</v>
      </c>
      <c r="L5426" s="36" t="str">
        <f t="shared" si="421"/>
        <v>July</v>
      </c>
      <c r="M5426" s="36">
        <f t="shared" si="422"/>
        <v>27</v>
      </c>
      <c r="N5426" s="36">
        <f t="shared" si="423"/>
        <v>3</v>
      </c>
      <c r="O5426" s="36" t="str">
        <f t="shared" si="424"/>
        <v>201927</v>
      </c>
      <c r="P5426" s="51" t="str">
        <f>CONCATENATE(K5426,MONTH(ExpensesDBTable[[#This Row],[Date]]))</f>
        <v>20197</v>
      </c>
      <c r="Q5426" s="36" t="s">
        <v>119</v>
      </c>
      <c r="R5426" s="36" t="s">
        <v>14</v>
      </c>
      <c r="S5426" s="38">
        <v>11.86</v>
      </c>
      <c r="T5426" s="36" t="s">
        <v>100</v>
      </c>
      <c r="U5426" s="36" t="s">
        <v>1367</v>
      </c>
    </row>
    <row r="5427" spans="10:21" x14ac:dyDescent="0.25">
      <c r="J5427" s="37">
        <v>43649</v>
      </c>
      <c r="K5427" s="36">
        <f t="shared" si="420"/>
        <v>2019</v>
      </c>
      <c r="L5427" s="36" t="str">
        <f t="shared" si="421"/>
        <v>July</v>
      </c>
      <c r="M5427" s="36">
        <f t="shared" si="422"/>
        <v>27</v>
      </c>
      <c r="N5427" s="36">
        <f t="shared" si="423"/>
        <v>3</v>
      </c>
      <c r="O5427" s="36" t="str">
        <f t="shared" si="424"/>
        <v>201927</v>
      </c>
      <c r="P5427" s="51" t="str">
        <f>CONCATENATE(K5427,MONTH(ExpensesDBTable[[#This Row],[Date]]))</f>
        <v>20197</v>
      </c>
      <c r="Q5427" s="36" t="s">
        <v>122</v>
      </c>
      <c r="R5427" s="36" t="s">
        <v>11</v>
      </c>
      <c r="S5427" s="38">
        <v>12</v>
      </c>
      <c r="T5427" s="36" t="s">
        <v>106</v>
      </c>
      <c r="U5427" s="36" t="s">
        <v>4075</v>
      </c>
    </row>
    <row r="5428" spans="10:21" x14ac:dyDescent="0.25">
      <c r="J5428" s="37">
        <v>43649</v>
      </c>
      <c r="K5428" s="36">
        <f t="shared" si="420"/>
        <v>2019</v>
      </c>
      <c r="L5428" s="36" t="str">
        <f t="shared" si="421"/>
        <v>July</v>
      </c>
      <c r="M5428" s="36">
        <f t="shared" si="422"/>
        <v>27</v>
      </c>
      <c r="N5428" s="36">
        <f t="shared" si="423"/>
        <v>3</v>
      </c>
      <c r="O5428" s="36" t="str">
        <f t="shared" si="424"/>
        <v>201927</v>
      </c>
      <c r="P5428" s="51" t="str">
        <f>CONCATENATE(K5428,MONTH(ExpensesDBTable[[#This Row],[Date]]))</f>
        <v>20197</v>
      </c>
      <c r="Q5428" s="36" t="s">
        <v>182</v>
      </c>
      <c r="R5428" s="36" t="s">
        <v>14</v>
      </c>
      <c r="S5428" s="38">
        <v>18.100000000000001</v>
      </c>
      <c r="T5428" s="36" t="s">
        <v>100</v>
      </c>
      <c r="U5428" s="36" t="s">
        <v>1367</v>
      </c>
    </row>
    <row r="5429" spans="10:21" x14ac:dyDescent="0.25">
      <c r="J5429" s="37">
        <v>43649</v>
      </c>
      <c r="K5429" s="36">
        <f t="shared" si="420"/>
        <v>2019</v>
      </c>
      <c r="L5429" s="36" t="str">
        <f t="shared" si="421"/>
        <v>July</v>
      </c>
      <c r="M5429" s="36">
        <f t="shared" si="422"/>
        <v>27</v>
      </c>
      <c r="N5429" s="36">
        <f t="shared" si="423"/>
        <v>3</v>
      </c>
      <c r="O5429" s="36" t="str">
        <f t="shared" si="424"/>
        <v>201927</v>
      </c>
      <c r="P5429" s="51" t="str">
        <f>CONCATENATE(K5429,MONTH(ExpensesDBTable[[#This Row],[Date]]))</f>
        <v>20197</v>
      </c>
      <c r="Q5429" s="36" t="s">
        <v>108</v>
      </c>
      <c r="R5429" s="36" t="s">
        <v>14</v>
      </c>
      <c r="S5429" s="38">
        <v>1.5</v>
      </c>
      <c r="T5429" s="36" t="s">
        <v>100</v>
      </c>
      <c r="U5429" s="36" t="s">
        <v>1220</v>
      </c>
    </row>
    <row r="5430" spans="10:21" x14ac:dyDescent="0.25">
      <c r="J5430" s="37">
        <v>43649</v>
      </c>
      <c r="K5430" s="36">
        <f t="shared" si="420"/>
        <v>2019</v>
      </c>
      <c r="L5430" s="36" t="str">
        <f t="shared" si="421"/>
        <v>July</v>
      </c>
      <c r="M5430" s="36">
        <f t="shared" si="422"/>
        <v>27</v>
      </c>
      <c r="N5430" s="36">
        <f t="shared" si="423"/>
        <v>3</v>
      </c>
      <c r="O5430" s="36" t="str">
        <f t="shared" si="424"/>
        <v>201927</v>
      </c>
      <c r="P5430" s="51" t="str">
        <f>CONCATENATE(K5430,MONTH(ExpensesDBTable[[#This Row],[Date]]))</f>
        <v>20197</v>
      </c>
      <c r="Q5430" s="36" t="s">
        <v>182</v>
      </c>
      <c r="R5430" s="36" t="s">
        <v>14</v>
      </c>
      <c r="S5430" s="38">
        <v>6.01</v>
      </c>
      <c r="T5430" s="36" t="s">
        <v>100</v>
      </c>
      <c r="U5430" s="36" t="s">
        <v>1367</v>
      </c>
    </row>
    <row r="5431" spans="10:21" x14ac:dyDescent="0.25">
      <c r="J5431" s="37">
        <v>43649</v>
      </c>
      <c r="K5431" s="36">
        <f t="shared" si="420"/>
        <v>2019</v>
      </c>
      <c r="L5431" s="36" t="str">
        <f t="shared" si="421"/>
        <v>July</v>
      </c>
      <c r="M5431" s="36">
        <f t="shared" si="422"/>
        <v>27</v>
      </c>
      <c r="N5431" s="36">
        <f t="shared" si="423"/>
        <v>3</v>
      </c>
      <c r="O5431" s="36" t="str">
        <f t="shared" si="424"/>
        <v>201927</v>
      </c>
      <c r="P5431" s="51" t="str">
        <f>CONCATENATE(K5431,MONTH(ExpensesDBTable[[#This Row],[Date]]))</f>
        <v>20197</v>
      </c>
      <c r="Q5431" s="36" t="s">
        <v>1051</v>
      </c>
      <c r="R5431" s="36" t="s">
        <v>14</v>
      </c>
      <c r="S5431" s="38">
        <v>10.029999999999999</v>
      </c>
      <c r="T5431" s="36" t="s">
        <v>100</v>
      </c>
      <c r="U5431" s="36" t="s">
        <v>1220</v>
      </c>
    </row>
    <row r="5432" spans="10:21" x14ac:dyDescent="0.25">
      <c r="J5432" s="37">
        <v>43649</v>
      </c>
      <c r="K5432" s="36">
        <f t="shared" si="420"/>
        <v>2019</v>
      </c>
      <c r="L5432" s="36" t="str">
        <f t="shared" si="421"/>
        <v>July</v>
      </c>
      <c r="M5432" s="36">
        <f t="shared" si="422"/>
        <v>27</v>
      </c>
      <c r="N5432" s="36">
        <f t="shared" si="423"/>
        <v>3</v>
      </c>
      <c r="O5432" s="36" t="str">
        <f t="shared" si="424"/>
        <v>201927</v>
      </c>
      <c r="P5432" s="51" t="str">
        <f>CONCATENATE(K5432,MONTH(ExpensesDBTable[[#This Row],[Date]]))</f>
        <v>20197</v>
      </c>
      <c r="Q5432" s="36" t="s">
        <v>119</v>
      </c>
      <c r="R5432" s="36" t="s">
        <v>14</v>
      </c>
      <c r="S5432" s="38">
        <v>7.12</v>
      </c>
      <c r="T5432" s="36" t="s">
        <v>100</v>
      </c>
      <c r="U5432" s="36" t="s">
        <v>1367</v>
      </c>
    </row>
    <row r="5433" spans="10:21" x14ac:dyDescent="0.25">
      <c r="J5433" s="37">
        <v>43649</v>
      </c>
      <c r="K5433" s="36">
        <f t="shared" si="420"/>
        <v>2019</v>
      </c>
      <c r="L5433" s="36" t="str">
        <f t="shared" si="421"/>
        <v>July</v>
      </c>
      <c r="M5433" s="36">
        <f t="shared" si="422"/>
        <v>27</v>
      </c>
      <c r="N5433" s="36">
        <f t="shared" si="423"/>
        <v>3</v>
      </c>
      <c r="O5433" s="36" t="str">
        <f t="shared" si="424"/>
        <v>201927</v>
      </c>
      <c r="P5433" s="51" t="str">
        <f>CONCATENATE(K5433,MONTH(ExpensesDBTable[[#This Row],[Date]]))</f>
        <v>20197</v>
      </c>
      <c r="Q5433" s="36" t="s">
        <v>108</v>
      </c>
      <c r="R5433" s="36" t="s">
        <v>14</v>
      </c>
      <c r="S5433" s="38">
        <v>37.42</v>
      </c>
      <c r="T5433" s="36" t="s">
        <v>100</v>
      </c>
      <c r="U5433" s="36" t="s">
        <v>4076</v>
      </c>
    </row>
    <row r="5434" spans="10:21" x14ac:dyDescent="0.25">
      <c r="J5434" s="37">
        <v>43649</v>
      </c>
      <c r="K5434" s="36">
        <f t="shared" si="420"/>
        <v>2019</v>
      </c>
      <c r="L5434" s="36" t="str">
        <f t="shared" si="421"/>
        <v>July</v>
      </c>
      <c r="M5434" s="36">
        <f t="shared" si="422"/>
        <v>27</v>
      </c>
      <c r="N5434" s="36">
        <f t="shared" si="423"/>
        <v>3</v>
      </c>
      <c r="O5434" s="36" t="str">
        <f t="shared" si="424"/>
        <v>201927</v>
      </c>
      <c r="P5434" s="51" t="str">
        <f>CONCATENATE(K5434,MONTH(ExpensesDBTable[[#This Row],[Date]]))</f>
        <v>20197</v>
      </c>
      <c r="Q5434" s="36" t="s">
        <v>182</v>
      </c>
      <c r="R5434" s="36" t="s">
        <v>14</v>
      </c>
      <c r="S5434" s="38">
        <v>7.7</v>
      </c>
      <c r="T5434" s="36" t="s">
        <v>100</v>
      </c>
      <c r="U5434" s="36" t="s">
        <v>3666</v>
      </c>
    </row>
    <row r="5435" spans="10:21" x14ac:dyDescent="0.25">
      <c r="J5435" s="37">
        <v>43649</v>
      </c>
      <c r="K5435" s="36">
        <f t="shared" si="420"/>
        <v>2019</v>
      </c>
      <c r="L5435" s="36" t="str">
        <f t="shared" si="421"/>
        <v>July</v>
      </c>
      <c r="M5435" s="36">
        <f t="shared" si="422"/>
        <v>27</v>
      </c>
      <c r="N5435" s="36">
        <f t="shared" si="423"/>
        <v>3</v>
      </c>
      <c r="O5435" s="36" t="str">
        <f t="shared" si="424"/>
        <v>201927</v>
      </c>
      <c r="P5435" s="51" t="str">
        <f>CONCATENATE(K5435,MONTH(ExpensesDBTable[[#This Row],[Date]]))</f>
        <v>20197</v>
      </c>
      <c r="Q5435" s="36" t="s">
        <v>119</v>
      </c>
      <c r="R5435" s="36" t="s">
        <v>14</v>
      </c>
      <c r="S5435" s="38">
        <v>1.25</v>
      </c>
      <c r="T5435" s="36" t="s">
        <v>100</v>
      </c>
      <c r="U5435" s="36" t="s">
        <v>1367</v>
      </c>
    </row>
    <row r="5436" spans="10:21" x14ac:dyDescent="0.25">
      <c r="J5436" s="37">
        <v>43649</v>
      </c>
      <c r="K5436" s="36">
        <f t="shared" si="420"/>
        <v>2019</v>
      </c>
      <c r="L5436" s="36" t="str">
        <f t="shared" si="421"/>
        <v>July</v>
      </c>
      <c r="M5436" s="36">
        <f t="shared" si="422"/>
        <v>27</v>
      </c>
      <c r="N5436" s="36">
        <f t="shared" si="423"/>
        <v>3</v>
      </c>
      <c r="O5436" s="36" t="str">
        <f t="shared" si="424"/>
        <v>201927</v>
      </c>
      <c r="P5436" s="51" t="str">
        <f>CONCATENATE(K5436,MONTH(ExpensesDBTable[[#This Row],[Date]]))</f>
        <v>20197</v>
      </c>
      <c r="Q5436" s="36" t="s">
        <v>3480</v>
      </c>
      <c r="R5436" s="36" t="s">
        <v>27</v>
      </c>
      <c r="S5436" s="38">
        <v>352.69</v>
      </c>
      <c r="T5436" s="36" t="s">
        <v>106</v>
      </c>
      <c r="U5436" s="36" t="s">
        <v>3550</v>
      </c>
    </row>
    <row r="5437" spans="10:21" x14ac:dyDescent="0.25">
      <c r="J5437" s="37">
        <v>43649</v>
      </c>
      <c r="K5437" s="36">
        <f t="shared" si="420"/>
        <v>2019</v>
      </c>
      <c r="L5437" s="36" t="str">
        <f t="shared" si="421"/>
        <v>July</v>
      </c>
      <c r="M5437" s="36">
        <f t="shared" si="422"/>
        <v>27</v>
      </c>
      <c r="N5437" s="36">
        <f t="shared" si="423"/>
        <v>3</v>
      </c>
      <c r="O5437" s="36" t="str">
        <f t="shared" si="424"/>
        <v>201927</v>
      </c>
      <c r="P5437" s="51" t="str">
        <f>CONCATENATE(K5437,MONTH(ExpensesDBTable[[#This Row],[Date]]))</f>
        <v>20197</v>
      </c>
      <c r="Q5437" s="36" t="s">
        <v>3477</v>
      </c>
      <c r="R5437" s="36" t="s">
        <v>23</v>
      </c>
      <c r="S5437" s="38">
        <v>25</v>
      </c>
      <c r="T5437" s="36" t="s">
        <v>106</v>
      </c>
      <c r="U5437" s="36" t="s">
        <v>2902</v>
      </c>
    </row>
    <row r="5438" spans="10:21" x14ac:dyDescent="0.25">
      <c r="J5438" s="37">
        <v>43652</v>
      </c>
      <c r="K5438" s="36">
        <f t="shared" si="420"/>
        <v>2019</v>
      </c>
      <c r="L5438" s="36" t="str">
        <f t="shared" si="421"/>
        <v>July</v>
      </c>
      <c r="M5438" s="36">
        <f t="shared" si="422"/>
        <v>27</v>
      </c>
      <c r="N5438" s="36">
        <f t="shared" si="423"/>
        <v>6</v>
      </c>
      <c r="O5438" s="36" t="str">
        <f t="shared" si="424"/>
        <v>201927</v>
      </c>
      <c r="P5438" s="51" t="str">
        <f>CONCATENATE(K5438,MONTH(ExpensesDBTable[[#This Row],[Date]]))</f>
        <v>20197</v>
      </c>
      <c r="Q5438" s="36" t="s">
        <v>182</v>
      </c>
      <c r="R5438" s="36" t="s">
        <v>14</v>
      </c>
      <c r="S5438" s="38">
        <v>41.8</v>
      </c>
      <c r="T5438" s="36" t="s">
        <v>100</v>
      </c>
      <c r="U5438" s="36" t="s">
        <v>1555</v>
      </c>
    </row>
    <row r="5439" spans="10:21" x14ac:dyDescent="0.25">
      <c r="J5439" s="37">
        <v>43654</v>
      </c>
      <c r="K5439" s="36">
        <f t="shared" si="420"/>
        <v>2019</v>
      </c>
      <c r="L5439" s="36" t="str">
        <f t="shared" si="421"/>
        <v>July</v>
      </c>
      <c r="M5439" s="36">
        <f t="shared" si="422"/>
        <v>28</v>
      </c>
      <c r="N5439" s="36">
        <f t="shared" si="423"/>
        <v>8</v>
      </c>
      <c r="O5439" s="36" t="str">
        <f t="shared" si="424"/>
        <v>201928</v>
      </c>
      <c r="P5439" s="51" t="str">
        <f>CONCATENATE(K5439,MONTH(ExpensesDBTable[[#This Row],[Date]]))</f>
        <v>20197</v>
      </c>
      <c r="Q5439" s="36" t="s">
        <v>182</v>
      </c>
      <c r="R5439" s="36" t="s">
        <v>11</v>
      </c>
      <c r="S5439" s="38">
        <v>12</v>
      </c>
      <c r="T5439" s="36" t="s">
        <v>106</v>
      </c>
      <c r="U5439" s="36" t="s">
        <v>4077</v>
      </c>
    </row>
    <row r="5440" spans="10:21" x14ac:dyDescent="0.25">
      <c r="J5440" s="37">
        <v>43654</v>
      </c>
      <c r="K5440" s="36">
        <f t="shared" si="420"/>
        <v>2019</v>
      </c>
      <c r="L5440" s="36" t="str">
        <f t="shared" si="421"/>
        <v>July</v>
      </c>
      <c r="M5440" s="36">
        <f t="shared" si="422"/>
        <v>28</v>
      </c>
      <c r="N5440" s="36">
        <f t="shared" si="423"/>
        <v>8</v>
      </c>
      <c r="O5440" s="36" t="str">
        <f t="shared" si="424"/>
        <v>201928</v>
      </c>
      <c r="P5440" s="51" t="str">
        <f>CONCATENATE(K5440,MONTH(ExpensesDBTable[[#This Row],[Date]]))</f>
        <v>20197</v>
      </c>
      <c r="Q5440" s="36" t="s">
        <v>1238</v>
      </c>
      <c r="R5440" s="36" t="s">
        <v>22</v>
      </c>
      <c r="S5440" s="38">
        <v>36</v>
      </c>
      <c r="T5440" s="36" t="s">
        <v>106</v>
      </c>
      <c r="U5440" s="36" t="s">
        <v>1238</v>
      </c>
    </row>
    <row r="5441" spans="10:21" x14ac:dyDescent="0.25">
      <c r="J5441" s="37">
        <v>43654</v>
      </c>
      <c r="K5441" s="36">
        <f t="shared" si="420"/>
        <v>2019</v>
      </c>
      <c r="L5441" s="36" t="str">
        <f t="shared" si="421"/>
        <v>July</v>
      </c>
      <c r="M5441" s="36">
        <f t="shared" si="422"/>
        <v>28</v>
      </c>
      <c r="N5441" s="36">
        <f t="shared" si="423"/>
        <v>8</v>
      </c>
      <c r="O5441" s="36" t="str">
        <f t="shared" si="424"/>
        <v>201928</v>
      </c>
      <c r="P5441" s="51" t="str">
        <f>CONCATENATE(K5441,MONTH(ExpensesDBTable[[#This Row],[Date]]))</f>
        <v>20197</v>
      </c>
      <c r="Q5441" s="36" t="s">
        <v>182</v>
      </c>
      <c r="R5441" s="36" t="s">
        <v>16</v>
      </c>
      <c r="S5441" s="38">
        <v>1467.41</v>
      </c>
      <c r="T5441" s="36" t="s">
        <v>106</v>
      </c>
      <c r="U5441" s="36" t="s">
        <v>4078</v>
      </c>
    </row>
    <row r="5442" spans="10:21" x14ac:dyDescent="0.25">
      <c r="J5442" s="37">
        <v>43654</v>
      </c>
      <c r="K5442" s="36">
        <f t="shared" si="420"/>
        <v>2019</v>
      </c>
      <c r="L5442" s="36" t="str">
        <f t="shared" si="421"/>
        <v>July</v>
      </c>
      <c r="M5442" s="36">
        <f t="shared" si="422"/>
        <v>28</v>
      </c>
      <c r="N5442" s="36">
        <f t="shared" si="423"/>
        <v>8</v>
      </c>
      <c r="O5442" s="36" t="str">
        <f t="shared" si="424"/>
        <v>201928</v>
      </c>
      <c r="P5442" s="51" t="str">
        <f>CONCATENATE(K5442,MONTH(ExpensesDBTable[[#This Row],[Date]]))</f>
        <v>20197</v>
      </c>
      <c r="Q5442" s="36" t="s">
        <v>1238</v>
      </c>
      <c r="R5442" s="36" t="s">
        <v>22</v>
      </c>
      <c r="S5442" s="38">
        <v>29.98</v>
      </c>
      <c r="T5442" s="36" t="s">
        <v>106</v>
      </c>
      <c r="U5442" s="36" t="s">
        <v>4079</v>
      </c>
    </row>
    <row r="5443" spans="10:21" x14ac:dyDescent="0.25">
      <c r="J5443" s="37">
        <v>43654</v>
      </c>
      <c r="K5443" s="36">
        <f t="shared" si="420"/>
        <v>2019</v>
      </c>
      <c r="L5443" s="36" t="str">
        <f t="shared" si="421"/>
        <v>July</v>
      </c>
      <c r="M5443" s="36">
        <f t="shared" si="422"/>
        <v>28</v>
      </c>
      <c r="N5443" s="36">
        <f t="shared" si="423"/>
        <v>8</v>
      </c>
      <c r="O5443" s="36" t="str">
        <f t="shared" si="424"/>
        <v>201928</v>
      </c>
      <c r="P5443" s="51" t="str">
        <f>CONCATENATE(K5443,MONTH(ExpensesDBTable[[#This Row],[Date]]))</f>
        <v>20197</v>
      </c>
      <c r="Q5443" s="36" t="s">
        <v>182</v>
      </c>
      <c r="R5443" s="36" t="s">
        <v>14</v>
      </c>
      <c r="S5443" s="38">
        <v>19</v>
      </c>
      <c r="T5443" s="36" t="s">
        <v>100</v>
      </c>
      <c r="U5443" s="36" t="s">
        <v>2008</v>
      </c>
    </row>
    <row r="5444" spans="10:21" x14ac:dyDescent="0.25">
      <c r="J5444" s="37">
        <v>43654</v>
      </c>
      <c r="K5444" s="36">
        <f t="shared" si="420"/>
        <v>2019</v>
      </c>
      <c r="L5444" s="36" t="str">
        <f t="shared" si="421"/>
        <v>July</v>
      </c>
      <c r="M5444" s="36">
        <f t="shared" si="422"/>
        <v>28</v>
      </c>
      <c r="N5444" s="36">
        <f t="shared" si="423"/>
        <v>8</v>
      </c>
      <c r="O5444" s="36" t="str">
        <f t="shared" si="424"/>
        <v>201928</v>
      </c>
      <c r="P5444" s="51" t="str">
        <f>CONCATENATE(K5444,MONTH(ExpensesDBTable[[#This Row],[Date]]))</f>
        <v>20197</v>
      </c>
      <c r="Q5444" s="36" t="s">
        <v>128</v>
      </c>
      <c r="R5444" s="36" t="s">
        <v>22</v>
      </c>
      <c r="S5444" s="38">
        <v>174.9</v>
      </c>
      <c r="T5444" s="36" t="s">
        <v>106</v>
      </c>
      <c r="U5444" s="36" t="s">
        <v>3809</v>
      </c>
    </row>
    <row r="5445" spans="10:21" x14ac:dyDescent="0.25">
      <c r="J5445" s="37">
        <v>43654</v>
      </c>
      <c r="K5445" s="36">
        <f t="shared" si="420"/>
        <v>2019</v>
      </c>
      <c r="L5445" s="36" t="str">
        <f t="shared" si="421"/>
        <v>July</v>
      </c>
      <c r="M5445" s="36">
        <f t="shared" si="422"/>
        <v>28</v>
      </c>
      <c r="N5445" s="36">
        <f t="shared" si="423"/>
        <v>8</v>
      </c>
      <c r="O5445" s="36" t="str">
        <f t="shared" si="424"/>
        <v>201928</v>
      </c>
      <c r="P5445" s="51" t="str">
        <f>CONCATENATE(K5445,MONTH(ExpensesDBTable[[#This Row],[Date]]))</f>
        <v>20197</v>
      </c>
      <c r="Q5445" s="36" t="s">
        <v>182</v>
      </c>
      <c r="R5445" s="36" t="s">
        <v>14</v>
      </c>
      <c r="S5445" s="38">
        <v>12.5</v>
      </c>
      <c r="T5445" s="36" t="s">
        <v>100</v>
      </c>
      <c r="U5445" s="36" t="s">
        <v>4080</v>
      </c>
    </row>
    <row r="5446" spans="10:21" x14ac:dyDescent="0.25">
      <c r="J5446" s="37">
        <v>43654</v>
      </c>
      <c r="K5446" s="36">
        <f t="shared" si="420"/>
        <v>2019</v>
      </c>
      <c r="L5446" s="36" t="str">
        <f t="shared" si="421"/>
        <v>July</v>
      </c>
      <c r="M5446" s="36">
        <f t="shared" si="422"/>
        <v>28</v>
      </c>
      <c r="N5446" s="36">
        <f t="shared" si="423"/>
        <v>8</v>
      </c>
      <c r="O5446" s="36" t="str">
        <f t="shared" si="424"/>
        <v>201928</v>
      </c>
      <c r="P5446" s="51" t="str">
        <f>CONCATENATE(K5446,MONTH(ExpensesDBTable[[#This Row],[Date]]))</f>
        <v>20197</v>
      </c>
      <c r="Q5446" s="36" t="s">
        <v>182</v>
      </c>
      <c r="R5446" s="36" t="s">
        <v>14</v>
      </c>
      <c r="S5446" s="38">
        <v>14.9</v>
      </c>
      <c r="T5446" s="36" t="s">
        <v>100</v>
      </c>
      <c r="U5446" s="36" t="s">
        <v>1555</v>
      </c>
    </row>
    <row r="5447" spans="10:21" x14ac:dyDescent="0.25">
      <c r="J5447" s="37">
        <v>43654</v>
      </c>
      <c r="K5447" s="36">
        <f t="shared" si="420"/>
        <v>2019</v>
      </c>
      <c r="L5447" s="36" t="str">
        <f t="shared" si="421"/>
        <v>July</v>
      </c>
      <c r="M5447" s="36">
        <f t="shared" si="422"/>
        <v>28</v>
      </c>
      <c r="N5447" s="36">
        <f t="shared" si="423"/>
        <v>8</v>
      </c>
      <c r="O5447" s="36" t="str">
        <f t="shared" si="424"/>
        <v>201928</v>
      </c>
      <c r="P5447" s="51" t="str">
        <f>CONCATENATE(K5447,MONTH(ExpensesDBTable[[#This Row],[Date]]))</f>
        <v>20197</v>
      </c>
      <c r="Q5447" s="36" t="s">
        <v>182</v>
      </c>
      <c r="R5447" s="36" t="s">
        <v>14</v>
      </c>
      <c r="S5447" s="38">
        <v>4.5</v>
      </c>
      <c r="T5447" s="36" t="s">
        <v>100</v>
      </c>
      <c r="U5447" s="36" t="s">
        <v>1392</v>
      </c>
    </row>
    <row r="5448" spans="10:21" x14ac:dyDescent="0.25">
      <c r="J5448" s="37">
        <v>43654</v>
      </c>
      <c r="K5448" s="36">
        <f t="shared" si="420"/>
        <v>2019</v>
      </c>
      <c r="L5448" s="36" t="str">
        <f t="shared" si="421"/>
        <v>July</v>
      </c>
      <c r="M5448" s="36">
        <f t="shared" si="422"/>
        <v>28</v>
      </c>
      <c r="N5448" s="36">
        <f t="shared" si="423"/>
        <v>8</v>
      </c>
      <c r="O5448" s="36" t="str">
        <f t="shared" si="424"/>
        <v>201928</v>
      </c>
      <c r="P5448" s="51" t="str">
        <f>CONCATENATE(K5448,MONTH(ExpensesDBTable[[#This Row],[Date]]))</f>
        <v>20197</v>
      </c>
      <c r="Q5448" s="36" t="s">
        <v>182</v>
      </c>
      <c r="R5448" s="36" t="s">
        <v>14</v>
      </c>
      <c r="S5448" s="38">
        <v>10.9</v>
      </c>
      <c r="T5448" s="36" t="s">
        <v>100</v>
      </c>
      <c r="U5448" s="36" t="s">
        <v>1555</v>
      </c>
    </row>
    <row r="5449" spans="10:21" x14ac:dyDescent="0.25">
      <c r="J5449" s="37">
        <v>43654</v>
      </c>
      <c r="K5449" s="36">
        <f t="shared" si="420"/>
        <v>2019</v>
      </c>
      <c r="L5449" s="36" t="str">
        <f t="shared" si="421"/>
        <v>July</v>
      </c>
      <c r="M5449" s="36">
        <f t="shared" si="422"/>
        <v>28</v>
      </c>
      <c r="N5449" s="36">
        <f t="shared" si="423"/>
        <v>8</v>
      </c>
      <c r="O5449" s="36" t="str">
        <f t="shared" si="424"/>
        <v>201928</v>
      </c>
      <c r="P5449" s="51" t="str">
        <f>CONCATENATE(K5449,MONTH(ExpensesDBTable[[#This Row],[Date]]))</f>
        <v>20197</v>
      </c>
      <c r="Q5449" s="36" t="s">
        <v>182</v>
      </c>
      <c r="R5449" s="36" t="s">
        <v>11</v>
      </c>
      <c r="S5449" s="38">
        <v>12</v>
      </c>
      <c r="T5449" s="36" t="s">
        <v>100</v>
      </c>
      <c r="U5449" s="36" t="s">
        <v>548</v>
      </c>
    </row>
    <row r="5450" spans="10:21" x14ac:dyDescent="0.25">
      <c r="J5450" s="37">
        <v>43654</v>
      </c>
      <c r="K5450" s="36">
        <f t="shared" si="420"/>
        <v>2019</v>
      </c>
      <c r="L5450" s="36" t="str">
        <f t="shared" si="421"/>
        <v>July</v>
      </c>
      <c r="M5450" s="36">
        <f t="shared" si="422"/>
        <v>28</v>
      </c>
      <c r="N5450" s="36">
        <f t="shared" si="423"/>
        <v>8</v>
      </c>
      <c r="O5450" s="36" t="str">
        <f t="shared" si="424"/>
        <v>201928</v>
      </c>
      <c r="P5450" s="51" t="str">
        <f>CONCATENATE(K5450,MONTH(ExpensesDBTable[[#This Row],[Date]]))</f>
        <v>20197</v>
      </c>
      <c r="Q5450" s="36" t="s">
        <v>3477</v>
      </c>
      <c r="R5450" s="36" t="s">
        <v>23</v>
      </c>
      <c r="S5450" s="38">
        <v>35.15</v>
      </c>
      <c r="T5450" s="36" t="s">
        <v>106</v>
      </c>
      <c r="U5450" s="36" t="s">
        <v>2902</v>
      </c>
    </row>
    <row r="5451" spans="10:21" x14ac:dyDescent="0.25">
      <c r="J5451" s="37">
        <v>43655</v>
      </c>
      <c r="K5451" s="36">
        <f t="shared" ref="K5451:K5514" si="425">YEAR(J5451)</f>
        <v>2019</v>
      </c>
      <c r="L5451" s="36" t="str">
        <f t="shared" ref="L5451:L5514" si="426">TEXT(DATE(1,MONTH(J5451),1),"MMMM")</f>
        <v>July</v>
      </c>
      <c r="M5451" s="36">
        <f t="shared" ref="M5451:M5514" si="427">WEEKNUM(J5451,2)</f>
        <v>28</v>
      </c>
      <c r="N5451" s="36">
        <f t="shared" ref="N5451:N5514" si="428">DAY(J5451)</f>
        <v>9</v>
      </c>
      <c r="O5451" s="36" t="str">
        <f t="shared" ref="O5451:O5514" si="429">CONCATENATE(K5451,M5451)</f>
        <v>201928</v>
      </c>
      <c r="P5451" s="51" t="str">
        <f>CONCATENATE(K5451,MONTH(ExpensesDBTable[[#This Row],[Date]]))</f>
        <v>20197</v>
      </c>
      <c r="Q5451" s="36" t="s">
        <v>4081</v>
      </c>
      <c r="R5451" s="36" t="s">
        <v>23</v>
      </c>
      <c r="S5451" s="38">
        <v>209.92</v>
      </c>
      <c r="T5451" s="36" t="s">
        <v>106</v>
      </c>
      <c r="U5451" s="36" t="s">
        <v>1909</v>
      </c>
    </row>
    <row r="5452" spans="10:21" x14ac:dyDescent="0.25">
      <c r="J5452" s="37">
        <v>43655</v>
      </c>
      <c r="K5452" s="36">
        <f t="shared" si="425"/>
        <v>2019</v>
      </c>
      <c r="L5452" s="36" t="str">
        <f t="shared" si="426"/>
        <v>July</v>
      </c>
      <c r="M5452" s="36">
        <f t="shared" si="427"/>
        <v>28</v>
      </c>
      <c r="N5452" s="36">
        <f t="shared" si="428"/>
        <v>9</v>
      </c>
      <c r="O5452" s="36" t="str">
        <f t="shared" si="429"/>
        <v>201928</v>
      </c>
      <c r="P5452" s="51" t="str">
        <f>CONCATENATE(K5452,MONTH(ExpensesDBTable[[#This Row],[Date]]))</f>
        <v>20197</v>
      </c>
      <c r="Q5452" s="36" t="s">
        <v>3022</v>
      </c>
      <c r="R5452" s="36" t="s">
        <v>23</v>
      </c>
      <c r="S5452" s="38">
        <v>12</v>
      </c>
      <c r="T5452" s="36" t="s">
        <v>106</v>
      </c>
      <c r="U5452" s="36" t="s">
        <v>3022</v>
      </c>
    </row>
    <row r="5453" spans="10:21" x14ac:dyDescent="0.25">
      <c r="J5453" s="37">
        <v>43655</v>
      </c>
      <c r="K5453" s="36">
        <f t="shared" si="425"/>
        <v>2019</v>
      </c>
      <c r="L5453" s="36" t="str">
        <f t="shared" si="426"/>
        <v>July</v>
      </c>
      <c r="M5453" s="36">
        <f t="shared" si="427"/>
        <v>28</v>
      </c>
      <c r="N5453" s="36">
        <f t="shared" si="428"/>
        <v>9</v>
      </c>
      <c r="O5453" s="36" t="str">
        <f t="shared" si="429"/>
        <v>201928</v>
      </c>
      <c r="P5453" s="51" t="str">
        <f>CONCATENATE(K5453,MONTH(ExpensesDBTable[[#This Row],[Date]]))</f>
        <v>20197</v>
      </c>
      <c r="Q5453" s="36" t="s">
        <v>182</v>
      </c>
      <c r="R5453" s="36" t="s">
        <v>14</v>
      </c>
      <c r="S5453" s="38">
        <v>13.4</v>
      </c>
      <c r="T5453" s="36" t="s">
        <v>100</v>
      </c>
      <c r="U5453" s="36" t="s">
        <v>1392</v>
      </c>
    </row>
    <row r="5454" spans="10:21" x14ac:dyDescent="0.25">
      <c r="J5454" s="37">
        <v>43655</v>
      </c>
      <c r="K5454" s="36">
        <f t="shared" si="425"/>
        <v>2019</v>
      </c>
      <c r="L5454" s="36" t="str">
        <f t="shared" si="426"/>
        <v>July</v>
      </c>
      <c r="M5454" s="36">
        <f t="shared" si="427"/>
        <v>28</v>
      </c>
      <c r="N5454" s="36">
        <f t="shared" si="428"/>
        <v>9</v>
      </c>
      <c r="O5454" s="36" t="str">
        <f t="shared" si="429"/>
        <v>201928</v>
      </c>
      <c r="P5454" s="51" t="str">
        <f>CONCATENATE(K5454,MONTH(ExpensesDBTable[[#This Row],[Date]]))</f>
        <v>20197</v>
      </c>
      <c r="Q5454" s="36" t="s">
        <v>182</v>
      </c>
      <c r="R5454" s="36" t="s">
        <v>19</v>
      </c>
      <c r="S5454" s="38">
        <v>46</v>
      </c>
      <c r="T5454" s="36" t="s">
        <v>100</v>
      </c>
      <c r="U5454" s="36" t="s">
        <v>4082</v>
      </c>
    </row>
    <row r="5455" spans="10:21" x14ac:dyDescent="0.25">
      <c r="J5455" s="37">
        <v>43660</v>
      </c>
      <c r="K5455" s="36">
        <f t="shared" si="425"/>
        <v>2019</v>
      </c>
      <c r="L5455" s="36" t="str">
        <f t="shared" si="426"/>
        <v>July</v>
      </c>
      <c r="M5455" s="36">
        <f t="shared" si="427"/>
        <v>28</v>
      </c>
      <c r="N5455" s="36">
        <f t="shared" si="428"/>
        <v>14</v>
      </c>
      <c r="O5455" s="36" t="str">
        <f t="shared" si="429"/>
        <v>201928</v>
      </c>
      <c r="P5455" s="51" t="str">
        <f>CONCATENATE(K5455,MONTH(ExpensesDBTable[[#This Row],[Date]]))</f>
        <v>20197</v>
      </c>
      <c r="Q5455" s="36" t="s">
        <v>1051</v>
      </c>
      <c r="R5455" s="36" t="s">
        <v>14</v>
      </c>
      <c r="S5455" s="38">
        <v>7.11</v>
      </c>
      <c r="T5455" s="36" t="s">
        <v>100</v>
      </c>
      <c r="U5455" s="36" t="s">
        <v>3401</v>
      </c>
    </row>
    <row r="5456" spans="10:21" x14ac:dyDescent="0.25">
      <c r="J5456" s="37">
        <v>43660</v>
      </c>
      <c r="K5456" s="36">
        <f t="shared" si="425"/>
        <v>2019</v>
      </c>
      <c r="L5456" s="36" t="str">
        <f t="shared" si="426"/>
        <v>July</v>
      </c>
      <c r="M5456" s="36">
        <f t="shared" si="427"/>
        <v>28</v>
      </c>
      <c r="N5456" s="36">
        <f t="shared" si="428"/>
        <v>14</v>
      </c>
      <c r="O5456" s="36" t="str">
        <f t="shared" si="429"/>
        <v>201928</v>
      </c>
      <c r="P5456" s="51" t="str">
        <f>CONCATENATE(K5456,MONTH(ExpensesDBTable[[#This Row],[Date]]))</f>
        <v>20197</v>
      </c>
      <c r="Q5456" s="36" t="s">
        <v>182</v>
      </c>
      <c r="R5456" s="36" t="s">
        <v>14</v>
      </c>
      <c r="S5456" s="38">
        <v>35.700000000000003</v>
      </c>
      <c r="T5456" s="36" t="s">
        <v>100</v>
      </c>
      <c r="U5456" s="36" t="s">
        <v>4083</v>
      </c>
    </row>
    <row r="5457" spans="10:21" x14ac:dyDescent="0.25">
      <c r="J5457" s="37">
        <v>43660</v>
      </c>
      <c r="K5457" s="36">
        <f t="shared" si="425"/>
        <v>2019</v>
      </c>
      <c r="L5457" s="36" t="str">
        <f t="shared" si="426"/>
        <v>July</v>
      </c>
      <c r="M5457" s="36">
        <f t="shared" si="427"/>
        <v>28</v>
      </c>
      <c r="N5457" s="36">
        <f t="shared" si="428"/>
        <v>14</v>
      </c>
      <c r="O5457" s="36" t="str">
        <f t="shared" si="429"/>
        <v>201928</v>
      </c>
      <c r="P5457" s="51" t="str">
        <f>CONCATENATE(K5457,MONTH(ExpensesDBTable[[#This Row],[Date]]))</f>
        <v>20197</v>
      </c>
      <c r="Q5457" s="36" t="s">
        <v>4084</v>
      </c>
      <c r="R5457" s="36" t="s">
        <v>22</v>
      </c>
      <c r="S5457" s="38">
        <v>1000</v>
      </c>
      <c r="T5457" s="36" t="s">
        <v>106</v>
      </c>
      <c r="U5457" s="36" t="s">
        <v>4085</v>
      </c>
    </row>
    <row r="5458" spans="10:21" x14ac:dyDescent="0.25">
      <c r="J5458" s="37">
        <v>43660</v>
      </c>
      <c r="K5458" s="36">
        <f t="shared" si="425"/>
        <v>2019</v>
      </c>
      <c r="L5458" s="36" t="str">
        <f t="shared" si="426"/>
        <v>July</v>
      </c>
      <c r="M5458" s="36">
        <f t="shared" si="427"/>
        <v>28</v>
      </c>
      <c r="N5458" s="36">
        <f t="shared" si="428"/>
        <v>14</v>
      </c>
      <c r="O5458" s="36" t="str">
        <f t="shared" si="429"/>
        <v>201928</v>
      </c>
      <c r="P5458" s="51" t="str">
        <f>CONCATENATE(K5458,MONTH(ExpensesDBTable[[#This Row],[Date]]))</f>
        <v>20197</v>
      </c>
      <c r="Q5458" s="36" t="s">
        <v>182</v>
      </c>
      <c r="R5458" s="36" t="s">
        <v>14</v>
      </c>
      <c r="S5458" s="38">
        <v>5</v>
      </c>
      <c r="T5458" s="36" t="s">
        <v>100</v>
      </c>
      <c r="U5458" s="36" t="s">
        <v>1220</v>
      </c>
    </row>
    <row r="5459" spans="10:21" x14ac:dyDescent="0.25">
      <c r="J5459" s="37">
        <v>43660</v>
      </c>
      <c r="K5459" s="36">
        <f t="shared" si="425"/>
        <v>2019</v>
      </c>
      <c r="L5459" s="36" t="str">
        <f t="shared" si="426"/>
        <v>July</v>
      </c>
      <c r="M5459" s="36">
        <f t="shared" si="427"/>
        <v>28</v>
      </c>
      <c r="N5459" s="36">
        <f t="shared" si="428"/>
        <v>14</v>
      </c>
      <c r="O5459" s="36" t="str">
        <f t="shared" si="429"/>
        <v>201928</v>
      </c>
      <c r="P5459" s="51" t="str">
        <f>CONCATENATE(K5459,MONTH(ExpensesDBTable[[#This Row],[Date]]))</f>
        <v>20197</v>
      </c>
      <c r="Q5459" s="36" t="s">
        <v>182</v>
      </c>
      <c r="R5459" s="36" t="s">
        <v>11</v>
      </c>
      <c r="S5459" s="38">
        <v>56.97</v>
      </c>
      <c r="T5459" s="36" t="s">
        <v>106</v>
      </c>
      <c r="U5459" s="36" t="s">
        <v>4086</v>
      </c>
    </row>
    <row r="5460" spans="10:21" x14ac:dyDescent="0.25">
      <c r="J5460" s="37">
        <v>43660</v>
      </c>
      <c r="K5460" s="36">
        <f t="shared" si="425"/>
        <v>2019</v>
      </c>
      <c r="L5460" s="36" t="str">
        <f t="shared" si="426"/>
        <v>July</v>
      </c>
      <c r="M5460" s="36">
        <f t="shared" si="427"/>
        <v>28</v>
      </c>
      <c r="N5460" s="36">
        <f t="shared" si="428"/>
        <v>14</v>
      </c>
      <c r="O5460" s="36" t="str">
        <f t="shared" si="429"/>
        <v>201928</v>
      </c>
      <c r="P5460" s="51" t="str">
        <f>CONCATENATE(K5460,MONTH(ExpensesDBTable[[#This Row],[Date]]))</f>
        <v>20197</v>
      </c>
      <c r="Q5460" s="36" t="s">
        <v>3509</v>
      </c>
      <c r="R5460" s="36" t="s">
        <v>22</v>
      </c>
      <c r="S5460" s="38">
        <v>5.4</v>
      </c>
      <c r="T5460" s="36" t="s">
        <v>100</v>
      </c>
      <c r="U5460" s="36" t="s">
        <v>4087</v>
      </c>
    </row>
    <row r="5461" spans="10:21" x14ac:dyDescent="0.25">
      <c r="J5461" s="37">
        <v>43660</v>
      </c>
      <c r="K5461" s="36">
        <f t="shared" si="425"/>
        <v>2019</v>
      </c>
      <c r="L5461" s="36" t="str">
        <f t="shared" si="426"/>
        <v>July</v>
      </c>
      <c r="M5461" s="36">
        <f t="shared" si="427"/>
        <v>28</v>
      </c>
      <c r="N5461" s="36">
        <f t="shared" si="428"/>
        <v>14</v>
      </c>
      <c r="O5461" s="36" t="str">
        <f t="shared" si="429"/>
        <v>201928</v>
      </c>
      <c r="P5461" s="51" t="str">
        <f>CONCATENATE(K5461,MONTH(ExpensesDBTable[[#This Row],[Date]]))</f>
        <v>20197</v>
      </c>
      <c r="Q5461" s="36" t="s">
        <v>182</v>
      </c>
      <c r="R5461" s="36" t="s">
        <v>14</v>
      </c>
      <c r="S5461" s="38">
        <v>31.7</v>
      </c>
      <c r="T5461" s="36" t="s">
        <v>100</v>
      </c>
      <c r="U5461" s="36" t="s">
        <v>2250</v>
      </c>
    </row>
    <row r="5462" spans="10:21" x14ac:dyDescent="0.25">
      <c r="J5462" s="37">
        <v>43660</v>
      </c>
      <c r="K5462" s="36">
        <f t="shared" si="425"/>
        <v>2019</v>
      </c>
      <c r="L5462" s="36" t="str">
        <f t="shared" si="426"/>
        <v>July</v>
      </c>
      <c r="M5462" s="36">
        <f t="shared" si="427"/>
        <v>28</v>
      </c>
      <c r="N5462" s="36">
        <f t="shared" si="428"/>
        <v>14</v>
      </c>
      <c r="O5462" s="36" t="str">
        <f t="shared" si="429"/>
        <v>201928</v>
      </c>
      <c r="P5462" s="51" t="str">
        <f>CONCATENATE(K5462,MONTH(ExpensesDBTable[[#This Row],[Date]]))</f>
        <v>20197</v>
      </c>
      <c r="Q5462" s="36" t="s">
        <v>4088</v>
      </c>
      <c r="R5462" s="36" t="s">
        <v>14</v>
      </c>
      <c r="S5462" s="38">
        <v>250</v>
      </c>
      <c r="T5462" s="36" t="s">
        <v>106</v>
      </c>
      <c r="U5462" s="36" t="s">
        <v>1220</v>
      </c>
    </row>
    <row r="5463" spans="10:21" x14ac:dyDescent="0.25">
      <c r="J5463" s="37">
        <v>43660</v>
      </c>
      <c r="K5463" s="36">
        <f t="shared" si="425"/>
        <v>2019</v>
      </c>
      <c r="L5463" s="36" t="str">
        <f t="shared" si="426"/>
        <v>July</v>
      </c>
      <c r="M5463" s="36">
        <f t="shared" si="427"/>
        <v>28</v>
      </c>
      <c r="N5463" s="36">
        <f t="shared" si="428"/>
        <v>14</v>
      </c>
      <c r="O5463" s="36" t="str">
        <f t="shared" si="429"/>
        <v>201928</v>
      </c>
      <c r="P5463" s="51" t="str">
        <f>CONCATENATE(K5463,MONTH(ExpensesDBTable[[#This Row],[Date]]))</f>
        <v>20197</v>
      </c>
      <c r="Q5463" s="36" t="s">
        <v>3480</v>
      </c>
      <c r="R5463" s="36" t="s">
        <v>27</v>
      </c>
      <c r="S5463" s="38">
        <v>176.29</v>
      </c>
      <c r="T5463" s="36" t="s">
        <v>106</v>
      </c>
      <c r="U5463" s="36" t="s">
        <v>4089</v>
      </c>
    </row>
    <row r="5464" spans="10:21" x14ac:dyDescent="0.25">
      <c r="J5464" s="37">
        <v>43660</v>
      </c>
      <c r="K5464" s="36">
        <f t="shared" si="425"/>
        <v>2019</v>
      </c>
      <c r="L5464" s="36" t="str">
        <f t="shared" si="426"/>
        <v>July</v>
      </c>
      <c r="M5464" s="36">
        <f t="shared" si="427"/>
        <v>28</v>
      </c>
      <c r="N5464" s="36">
        <f t="shared" si="428"/>
        <v>14</v>
      </c>
      <c r="O5464" s="36" t="str">
        <f t="shared" si="429"/>
        <v>201928</v>
      </c>
      <c r="P5464" s="51" t="str">
        <f>CONCATENATE(K5464,MONTH(ExpensesDBTable[[#This Row],[Date]]))</f>
        <v>20197</v>
      </c>
      <c r="Q5464" s="36" t="s">
        <v>3477</v>
      </c>
      <c r="R5464" s="36" t="s">
        <v>23</v>
      </c>
      <c r="S5464" s="38">
        <v>25</v>
      </c>
      <c r="T5464" s="36" t="s">
        <v>106</v>
      </c>
      <c r="U5464" s="36" t="s">
        <v>4090</v>
      </c>
    </row>
    <row r="5465" spans="10:21" x14ac:dyDescent="0.25">
      <c r="J5465" s="37">
        <v>43660</v>
      </c>
      <c r="K5465" s="36">
        <f t="shared" si="425"/>
        <v>2019</v>
      </c>
      <c r="L5465" s="36" t="str">
        <f t="shared" si="426"/>
        <v>July</v>
      </c>
      <c r="M5465" s="36">
        <f t="shared" si="427"/>
        <v>28</v>
      </c>
      <c r="N5465" s="36">
        <f t="shared" si="428"/>
        <v>14</v>
      </c>
      <c r="O5465" s="36" t="str">
        <f t="shared" si="429"/>
        <v>201928</v>
      </c>
      <c r="P5465" s="51" t="str">
        <f>CONCATENATE(K5465,MONTH(ExpensesDBTable[[#This Row],[Date]]))</f>
        <v>20197</v>
      </c>
      <c r="Q5465" s="36" t="s">
        <v>620</v>
      </c>
      <c r="R5465" s="36" t="s">
        <v>18</v>
      </c>
      <c r="S5465" s="38">
        <v>53</v>
      </c>
      <c r="T5465" s="36" t="s">
        <v>106</v>
      </c>
      <c r="U5465" s="36" t="s">
        <v>4091</v>
      </c>
    </row>
    <row r="5466" spans="10:21" x14ac:dyDescent="0.25">
      <c r="J5466" s="37">
        <v>43660</v>
      </c>
      <c r="K5466" s="36">
        <f t="shared" si="425"/>
        <v>2019</v>
      </c>
      <c r="L5466" s="36" t="str">
        <f t="shared" si="426"/>
        <v>July</v>
      </c>
      <c r="M5466" s="36">
        <f t="shared" si="427"/>
        <v>28</v>
      </c>
      <c r="N5466" s="36">
        <f t="shared" si="428"/>
        <v>14</v>
      </c>
      <c r="O5466" s="36" t="str">
        <f t="shared" si="429"/>
        <v>201928</v>
      </c>
      <c r="P5466" s="51" t="str">
        <f>CONCATENATE(K5466,MONTH(ExpensesDBTable[[#This Row],[Date]]))</f>
        <v>20197</v>
      </c>
      <c r="Q5466" s="36" t="s">
        <v>119</v>
      </c>
      <c r="R5466" s="36" t="s">
        <v>14</v>
      </c>
      <c r="S5466" s="38">
        <v>24.63</v>
      </c>
      <c r="T5466" s="36" t="s">
        <v>100</v>
      </c>
      <c r="U5466" s="36" t="s">
        <v>4092</v>
      </c>
    </row>
    <row r="5467" spans="10:21" x14ac:dyDescent="0.25">
      <c r="J5467" s="37">
        <v>43660</v>
      </c>
      <c r="K5467" s="36">
        <f t="shared" si="425"/>
        <v>2019</v>
      </c>
      <c r="L5467" s="36" t="str">
        <f t="shared" si="426"/>
        <v>July</v>
      </c>
      <c r="M5467" s="36">
        <f t="shared" si="427"/>
        <v>28</v>
      </c>
      <c r="N5467" s="36">
        <f t="shared" si="428"/>
        <v>14</v>
      </c>
      <c r="O5467" s="36" t="str">
        <f t="shared" si="429"/>
        <v>201928</v>
      </c>
      <c r="P5467" s="51" t="str">
        <f>CONCATENATE(K5467,MONTH(ExpensesDBTable[[#This Row],[Date]]))</f>
        <v>20197</v>
      </c>
      <c r="Q5467" s="36" t="s">
        <v>1238</v>
      </c>
      <c r="R5467" s="36" t="s">
        <v>22</v>
      </c>
      <c r="S5467" s="38">
        <v>46.95</v>
      </c>
      <c r="T5467" s="36" t="s">
        <v>106</v>
      </c>
      <c r="U5467" s="36" t="s">
        <v>3541</v>
      </c>
    </row>
    <row r="5468" spans="10:21" x14ac:dyDescent="0.25">
      <c r="J5468" s="37">
        <v>43660</v>
      </c>
      <c r="K5468" s="36">
        <f t="shared" si="425"/>
        <v>2019</v>
      </c>
      <c r="L5468" s="36" t="str">
        <f t="shared" si="426"/>
        <v>July</v>
      </c>
      <c r="M5468" s="36">
        <f t="shared" si="427"/>
        <v>28</v>
      </c>
      <c r="N5468" s="36">
        <f t="shared" si="428"/>
        <v>14</v>
      </c>
      <c r="O5468" s="36" t="str">
        <f t="shared" si="429"/>
        <v>201928</v>
      </c>
      <c r="P5468" s="51" t="str">
        <f>CONCATENATE(K5468,MONTH(ExpensesDBTable[[#This Row],[Date]]))</f>
        <v>20197</v>
      </c>
      <c r="Q5468" s="36" t="s">
        <v>128</v>
      </c>
      <c r="R5468" s="36" t="s">
        <v>22</v>
      </c>
      <c r="S5468" s="38">
        <v>20</v>
      </c>
      <c r="T5468" s="36" t="s">
        <v>106</v>
      </c>
      <c r="U5468" s="36" t="s">
        <v>4093</v>
      </c>
    </row>
    <row r="5469" spans="10:21" x14ac:dyDescent="0.25">
      <c r="J5469" s="37">
        <v>43660</v>
      </c>
      <c r="K5469" s="36">
        <f t="shared" si="425"/>
        <v>2019</v>
      </c>
      <c r="L5469" s="36" t="str">
        <f t="shared" si="426"/>
        <v>July</v>
      </c>
      <c r="M5469" s="36">
        <f t="shared" si="427"/>
        <v>28</v>
      </c>
      <c r="N5469" s="36">
        <f t="shared" si="428"/>
        <v>14</v>
      </c>
      <c r="O5469" s="36" t="str">
        <f t="shared" si="429"/>
        <v>201928</v>
      </c>
      <c r="P5469" s="51" t="str">
        <f>CONCATENATE(K5469,MONTH(ExpensesDBTable[[#This Row],[Date]]))</f>
        <v>20197</v>
      </c>
      <c r="Q5469" s="36" t="s">
        <v>182</v>
      </c>
      <c r="R5469" s="36" t="s">
        <v>14</v>
      </c>
      <c r="S5469" s="38">
        <v>8.65</v>
      </c>
      <c r="T5469" s="36" t="s">
        <v>100</v>
      </c>
      <c r="U5469" s="36" t="s">
        <v>1220</v>
      </c>
    </row>
    <row r="5470" spans="10:21" x14ac:dyDescent="0.25">
      <c r="J5470" s="37">
        <v>43660</v>
      </c>
      <c r="K5470" s="36">
        <f t="shared" si="425"/>
        <v>2019</v>
      </c>
      <c r="L5470" s="36" t="str">
        <f t="shared" si="426"/>
        <v>July</v>
      </c>
      <c r="M5470" s="36">
        <f t="shared" si="427"/>
        <v>28</v>
      </c>
      <c r="N5470" s="36">
        <f t="shared" si="428"/>
        <v>14</v>
      </c>
      <c r="O5470" s="36" t="str">
        <f t="shared" si="429"/>
        <v>201928</v>
      </c>
      <c r="P5470" s="51" t="str">
        <f>CONCATENATE(K5470,MONTH(ExpensesDBTable[[#This Row],[Date]]))</f>
        <v>20197</v>
      </c>
      <c r="Q5470" s="36" t="s">
        <v>119</v>
      </c>
      <c r="R5470" s="36" t="s">
        <v>14</v>
      </c>
      <c r="S5470" s="38">
        <v>10.17</v>
      </c>
      <c r="T5470" s="36" t="s">
        <v>100</v>
      </c>
      <c r="U5470" s="36" t="s">
        <v>1220</v>
      </c>
    </row>
    <row r="5471" spans="10:21" x14ac:dyDescent="0.25">
      <c r="J5471" s="37">
        <v>43660</v>
      </c>
      <c r="K5471" s="36">
        <f t="shared" si="425"/>
        <v>2019</v>
      </c>
      <c r="L5471" s="36" t="str">
        <f t="shared" si="426"/>
        <v>July</v>
      </c>
      <c r="M5471" s="36">
        <f t="shared" si="427"/>
        <v>28</v>
      </c>
      <c r="N5471" s="36">
        <f t="shared" si="428"/>
        <v>14</v>
      </c>
      <c r="O5471" s="36" t="str">
        <f t="shared" si="429"/>
        <v>201928</v>
      </c>
      <c r="P5471" s="51" t="str">
        <f>CONCATENATE(K5471,MONTH(ExpensesDBTable[[#This Row],[Date]]))</f>
        <v>20197</v>
      </c>
      <c r="Q5471" s="36" t="s">
        <v>1051</v>
      </c>
      <c r="R5471" s="36" t="s">
        <v>14</v>
      </c>
      <c r="S5471" s="38">
        <v>6.7</v>
      </c>
      <c r="T5471" s="36" t="s">
        <v>100</v>
      </c>
      <c r="U5471" s="36" t="s">
        <v>2016</v>
      </c>
    </row>
    <row r="5472" spans="10:21" x14ac:dyDescent="0.25">
      <c r="J5472" s="37">
        <v>43660</v>
      </c>
      <c r="K5472" s="36">
        <f t="shared" si="425"/>
        <v>2019</v>
      </c>
      <c r="L5472" s="36" t="str">
        <f t="shared" si="426"/>
        <v>July</v>
      </c>
      <c r="M5472" s="36">
        <f t="shared" si="427"/>
        <v>28</v>
      </c>
      <c r="N5472" s="36">
        <f t="shared" si="428"/>
        <v>14</v>
      </c>
      <c r="O5472" s="36" t="str">
        <f t="shared" si="429"/>
        <v>201928</v>
      </c>
      <c r="P5472" s="51" t="str">
        <f>CONCATENATE(K5472,MONTH(ExpensesDBTable[[#This Row],[Date]]))</f>
        <v>20197</v>
      </c>
      <c r="Q5472" s="36" t="s">
        <v>620</v>
      </c>
      <c r="R5472" s="36" t="s">
        <v>18</v>
      </c>
      <c r="S5472" s="38">
        <v>14.25</v>
      </c>
      <c r="T5472" s="36" t="s">
        <v>106</v>
      </c>
      <c r="U5472" s="36" t="s">
        <v>1220</v>
      </c>
    </row>
    <row r="5473" spans="10:21" x14ac:dyDescent="0.25">
      <c r="J5473" s="37">
        <v>43660</v>
      </c>
      <c r="K5473" s="36">
        <f t="shared" si="425"/>
        <v>2019</v>
      </c>
      <c r="L5473" s="36" t="str">
        <f t="shared" si="426"/>
        <v>July</v>
      </c>
      <c r="M5473" s="36">
        <f t="shared" si="427"/>
        <v>28</v>
      </c>
      <c r="N5473" s="36">
        <f t="shared" si="428"/>
        <v>14</v>
      </c>
      <c r="O5473" s="36" t="str">
        <f t="shared" si="429"/>
        <v>201928</v>
      </c>
      <c r="P5473" s="51" t="str">
        <f>CONCATENATE(K5473,MONTH(ExpensesDBTable[[#This Row],[Date]]))</f>
        <v>20197</v>
      </c>
      <c r="Q5473" s="36" t="s">
        <v>182</v>
      </c>
      <c r="R5473" s="36" t="s">
        <v>14</v>
      </c>
      <c r="S5473" s="38">
        <v>8.3000000000000007</v>
      </c>
      <c r="T5473" s="36" t="s">
        <v>100</v>
      </c>
      <c r="U5473" s="36" t="s">
        <v>1392</v>
      </c>
    </row>
    <row r="5474" spans="10:21" x14ac:dyDescent="0.25">
      <c r="J5474" s="37">
        <v>43660</v>
      </c>
      <c r="K5474" s="36">
        <f t="shared" si="425"/>
        <v>2019</v>
      </c>
      <c r="L5474" s="36" t="str">
        <f t="shared" si="426"/>
        <v>July</v>
      </c>
      <c r="M5474" s="36">
        <f t="shared" si="427"/>
        <v>28</v>
      </c>
      <c r="N5474" s="36">
        <f t="shared" si="428"/>
        <v>14</v>
      </c>
      <c r="O5474" s="36" t="str">
        <f t="shared" si="429"/>
        <v>201928</v>
      </c>
      <c r="P5474" s="51" t="str">
        <f>CONCATENATE(K5474,MONTH(ExpensesDBTable[[#This Row],[Date]]))</f>
        <v>20197</v>
      </c>
      <c r="Q5474" s="36" t="s">
        <v>182</v>
      </c>
      <c r="R5474" s="36" t="s">
        <v>14</v>
      </c>
      <c r="S5474" s="38">
        <v>3.5</v>
      </c>
      <c r="T5474" s="36" t="s">
        <v>100</v>
      </c>
      <c r="U5474" s="36" t="s">
        <v>1392</v>
      </c>
    </row>
    <row r="5475" spans="10:21" x14ac:dyDescent="0.25">
      <c r="J5475" s="37">
        <v>43660</v>
      </c>
      <c r="K5475" s="36">
        <f t="shared" si="425"/>
        <v>2019</v>
      </c>
      <c r="L5475" s="36" t="str">
        <f t="shared" si="426"/>
        <v>July</v>
      </c>
      <c r="M5475" s="36">
        <f t="shared" si="427"/>
        <v>28</v>
      </c>
      <c r="N5475" s="36">
        <f t="shared" si="428"/>
        <v>14</v>
      </c>
      <c r="O5475" s="36" t="str">
        <f t="shared" si="429"/>
        <v>201928</v>
      </c>
      <c r="P5475" s="51" t="str">
        <f>CONCATENATE(K5475,MONTH(ExpensesDBTable[[#This Row],[Date]]))</f>
        <v>20197</v>
      </c>
      <c r="Q5475" s="36" t="s">
        <v>119</v>
      </c>
      <c r="R5475" s="36" t="s">
        <v>14</v>
      </c>
      <c r="S5475" s="38">
        <v>21</v>
      </c>
      <c r="T5475" s="36" t="s">
        <v>100</v>
      </c>
      <c r="U5475" s="36" t="s">
        <v>1367</v>
      </c>
    </row>
    <row r="5476" spans="10:21" x14ac:dyDescent="0.25">
      <c r="J5476" s="37">
        <v>43660</v>
      </c>
      <c r="K5476" s="36">
        <f t="shared" si="425"/>
        <v>2019</v>
      </c>
      <c r="L5476" s="36" t="str">
        <f t="shared" si="426"/>
        <v>July</v>
      </c>
      <c r="M5476" s="36">
        <f t="shared" si="427"/>
        <v>28</v>
      </c>
      <c r="N5476" s="36">
        <f t="shared" si="428"/>
        <v>14</v>
      </c>
      <c r="O5476" s="36" t="str">
        <f t="shared" si="429"/>
        <v>201928</v>
      </c>
      <c r="P5476" s="51" t="str">
        <f>CONCATENATE(K5476,MONTH(ExpensesDBTable[[#This Row],[Date]]))</f>
        <v>20197</v>
      </c>
      <c r="Q5476" s="36" t="s">
        <v>122</v>
      </c>
      <c r="R5476" s="36" t="s">
        <v>11</v>
      </c>
      <c r="S5476" s="38">
        <v>22</v>
      </c>
      <c r="T5476" s="36" t="s">
        <v>106</v>
      </c>
      <c r="U5476" s="36" t="s">
        <v>1490</v>
      </c>
    </row>
    <row r="5477" spans="10:21" x14ac:dyDescent="0.25">
      <c r="J5477" s="37">
        <v>43660</v>
      </c>
      <c r="K5477" s="36">
        <f t="shared" si="425"/>
        <v>2019</v>
      </c>
      <c r="L5477" s="36" t="str">
        <f t="shared" si="426"/>
        <v>July</v>
      </c>
      <c r="M5477" s="36">
        <f t="shared" si="427"/>
        <v>28</v>
      </c>
      <c r="N5477" s="36">
        <f t="shared" si="428"/>
        <v>14</v>
      </c>
      <c r="O5477" s="36" t="str">
        <f t="shared" si="429"/>
        <v>201928</v>
      </c>
      <c r="P5477" s="51" t="str">
        <f>CONCATENATE(K5477,MONTH(ExpensesDBTable[[#This Row],[Date]]))</f>
        <v>20197</v>
      </c>
      <c r="Q5477" s="36" t="s">
        <v>182</v>
      </c>
      <c r="R5477" s="36" t="s">
        <v>14</v>
      </c>
      <c r="S5477" s="38">
        <v>14.1</v>
      </c>
      <c r="T5477" s="36" t="s">
        <v>100</v>
      </c>
      <c r="U5477" s="36" t="s">
        <v>1392</v>
      </c>
    </row>
    <row r="5478" spans="10:21" x14ac:dyDescent="0.25">
      <c r="J5478" s="37">
        <v>43660</v>
      </c>
      <c r="K5478" s="36">
        <f t="shared" si="425"/>
        <v>2019</v>
      </c>
      <c r="L5478" s="36" t="str">
        <f t="shared" si="426"/>
        <v>July</v>
      </c>
      <c r="M5478" s="36">
        <f t="shared" si="427"/>
        <v>28</v>
      </c>
      <c r="N5478" s="36">
        <f t="shared" si="428"/>
        <v>14</v>
      </c>
      <c r="O5478" s="36" t="str">
        <f t="shared" si="429"/>
        <v>201928</v>
      </c>
      <c r="P5478" s="51" t="str">
        <f>CONCATENATE(K5478,MONTH(ExpensesDBTable[[#This Row],[Date]]))</f>
        <v>20197</v>
      </c>
      <c r="Q5478" s="36" t="s">
        <v>182</v>
      </c>
      <c r="R5478" s="36" t="s">
        <v>14</v>
      </c>
      <c r="S5478" s="38">
        <v>33.729999999999997</v>
      </c>
      <c r="T5478" s="36" t="s">
        <v>100</v>
      </c>
      <c r="U5478" s="36" t="s">
        <v>2250</v>
      </c>
    </row>
    <row r="5479" spans="10:21" x14ac:dyDescent="0.25">
      <c r="J5479" s="37">
        <v>43661</v>
      </c>
      <c r="K5479" s="36">
        <f t="shared" si="425"/>
        <v>2019</v>
      </c>
      <c r="L5479" s="36" t="str">
        <f t="shared" si="426"/>
        <v>July</v>
      </c>
      <c r="M5479" s="36">
        <f t="shared" si="427"/>
        <v>29</v>
      </c>
      <c r="N5479" s="36">
        <f t="shared" si="428"/>
        <v>15</v>
      </c>
      <c r="O5479" s="36" t="str">
        <f t="shared" si="429"/>
        <v>201929</v>
      </c>
      <c r="P5479" s="51" t="str">
        <f>CONCATENATE(K5479,MONTH(ExpensesDBTable[[#This Row],[Date]]))</f>
        <v>20197</v>
      </c>
      <c r="Q5479" s="36" t="s">
        <v>1238</v>
      </c>
      <c r="R5479" s="36" t="s">
        <v>22</v>
      </c>
      <c r="S5479" s="38">
        <v>27.32</v>
      </c>
      <c r="T5479" s="36" t="s">
        <v>106</v>
      </c>
      <c r="U5479" s="36" t="s">
        <v>1238</v>
      </c>
    </row>
    <row r="5480" spans="10:21" x14ac:dyDescent="0.25">
      <c r="J5480" s="37">
        <v>43661</v>
      </c>
      <c r="K5480" s="36">
        <f t="shared" si="425"/>
        <v>2019</v>
      </c>
      <c r="L5480" s="36" t="str">
        <f t="shared" si="426"/>
        <v>July</v>
      </c>
      <c r="M5480" s="36">
        <f t="shared" si="427"/>
        <v>29</v>
      </c>
      <c r="N5480" s="36">
        <f t="shared" si="428"/>
        <v>15</v>
      </c>
      <c r="O5480" s="36" t="str">
        <f t="shared" si="429"/>
        <v>201929</v>
      </c>
      <c r="P5480" s="51" t="str">
        <f>CONCATENATE(K5480,MONTH(ExpensesDBTable[[#This Row],[Date]]))</f>
        <v>20197</v>
      </c>
      <c r="Q5480" s="36" t="s">
        <v>182</v>
      </c>
      <c r="R5480" s="36" t="s">
        <v>22</v>
      </c>
      <c r="S5480" s="38">
        <v>109</v>
      </c>
      <c r="T5480" s="36" t="s">
        <v>106</v>
      </c>
      <c r="U5480" s="36" t="s">
        <v>4094</v>
      </c>
    </row>
    <row r="5481" spans="10:21" x14ac:dyDescent="0.25">
      <c r="J5481" s="37">
        <v>43661</v>
      </c>
      <c r="K5481" s="36">
        <f t="shared" si="425"/>
        <v>2019</v>
      </c>
      <c r="L5481" s="36" t="str">
        <f t="shared" si="426"/>
        <v>July</v>
      </c>
      <c r="M5481" s="36">
        <f t="shared" si="427"/>
        <v>29</v>
      </c>
      <c r="N5481" s="36">
        <f t="shared" si="428"/>
        <v>15</v>
      </c>
      <c r="O5481" s="36" t="str">
        <f t="shared" si="429"/>
        <v>201929</v>
      </c>
      <c r="P5481" s="51" t="str">
        <f>CONCATENATE(K5481,MONTH(ExpensesDBTable[[#This Row],[Date]]))</f>
        <v>20197</v>
      </c>
      <c r="Q5481" s="36" t="s">
        <v>108</v>
      </c>
      <c r="R5481" s="36" t="s">
        <v>14</v>
      </c>
      <c r="S5481" s="38">
        <v>14.75</v>
      </c>
      <c r="T5481" s="36" t="s">
        <v>100</v>
      </c>
      <c r="U5481" s="36" t="s">
        <v>4095</v>
      </c>
    </row>
    <row r="5482" spans="10:21" x14ac:dyDescent="0.25">
      <c r="J5482" s="37">
        <v>43661</v>
      </c>
      <c r="K5482" s="36">
        <f t="shared" si="425"/>
        <v>2019</v>
      </c>
      <c r="L5482" s="36" t="str">
        <f t="shared" si="426"/>
        <v>July</v>
      </c>
      <c r="M5482" s="36">
        <f t="shared" si="427"/>
        <v>29</v>
      </c>
      <c r="N5482" s="36">
        <f t="shared" si="428"/>
        <v>15</v>
      </c>
      <c r="O5482" s="36" t="str">
        <f t="shared" si="429"/>
        <v>201929</v>
      </c>
      <c r="P5482" s="51" t="str">
        <f>CONCATENATE(K5482,MONTH(ExpensesDBTable[[#This Row],[Date]]))</f>
        <v>20197</v>
      </c>
      <c r="Q5482" s="36" t="s">
        <v>1059</v>
      </c>
      <c r="R5482" s="36" t="s">
        <v>17</v>
      </c>
      <c r="S5482" s="38">
        <v>313.95</v>
      </c>
      <c r="T5482" s="36" t="s">
        <v>106</v>
      </c>
      <c r="U5482" s="36" t="s">
        <v>4096</v>
      </c>
    </row>
    <row r="5483" spans="10:21" x14ac:dyDescent="0.25">
      <c r="J5483" s="37">
        <v>43661</v>
      </c>
      <c r="K5483" s="36">
        <f t="shared" si="425"/>
        <v>2019</v>
      </c>
      <c r="L5483" s="36" t="str">
        <f t="shared" si="426"/>
        <v>July</v>
      </c>
      <c r="M5483" s="36">
        <f t="shared" si="427"/>
        <v>29</v>
      </c>
      <c r="N5483" s="36">
        <f t="shared" si="428"/>
        <v>15</v>
      </c>
      <c r="O5483" s="36" t="str">
        <f t="shared" si="429"/>
        <v>201929</v>
      </c>
      <c r="P5483" s="51" t="str">
        <f>CONCATENATE(K5483,MONTH(ExpensesDBTable[[#This Row],[Date]]))</f>
        <v>20197</v>
      </c>
      <c r="Q5483" s="36" t="s">
        <v>4081</v>
      </c>
      <c r="R5483" s="36" t="s">
        <v>23</v>
      </c>
      <c r="S5483" s="38">
        <v>209.92</v>
      </c>
      <c r="T5483" s="36" t="s">
        <v>106</v>
      </c>
      <c r="U5483" s="36" t="s">
        <v>1537</v>
      </c>
    </row>
    <row r="5484" spans="10:21" x14ac:dyDescent="0.25">
      <c r="J5484" s="37">
        <v>43661</v>
      </c>
      <c r="K5484" s="36">
        <f t="shared" si="425"/>
        <v>2019</v>
      </c>
      <c r="L5484" s="36" t="str">
        <f t="shared" si="426"/>
        <v>July</v>
      </c>
      <c r="M5484" s="36">
        <f t="shared" si="427"/>
        <v>29</v>
      </c>
      <c r="N5484" s="36">
        <f t="shared" si="428"/>
        <v>15</v>
      </c>
      <c r="O5484" s="36" t="str">
        <f t="shared" si="429"/>
        <v>201929</v>
      </c>
      <c r="P5484" s="51" t="str">
        <f>CONCATENATE(K5484,MONTH(ExpensesDBTable[[#This Row],[Date]]))</f>
        <v>20197</v>
      </c>
      <c r="Q5484" s="36" t="s">
        <v>3480</v>
      </c>
      <c r="R5484" s="36" t="s">
        <v>27</v>
      </c>
      <c r="S5484" s="38">
        <v>173.25</v>
      </c>
      <c r="T5484" s="36" t="s">
        <v>106</v>
      </c>
      <c r="U5484" s="36" t="s">
        <v>4097</v>
      </c>
    </row>
    <row r="5485" spans="10:21" x14ac:dyDescent="0.25">
      <c r="J5485" s="37">
        <v>43661</v>
      </c>
      <c r="K5485" s="36">
        <f t="shared" si="425"/>
        <v>2019</v>
      </c>
      <c r="L5485" s="36" t="str">
        <f t="shared" si="426"/>
        <v>July</v>
      </c>
      <c r="M5485" s="36">
        <f t="shared" si="427"/>
        <v>29</v>
      </c>
      <c r="N5485" s="36">
        <f t="shared" si="428"/>
        <v>15</v>
      </c>
      <c r="O5485" s="36" t="str">
        <f t="shared" si="429"/>
        <v>201929</v>
      </c>
      <c r="P5485" s="51" t="str">
        <f>CONCATENATE(K5485,MONTH(ExpensesDBTable[[#This Row],[Date]]))</f>
        <v>20197</v>
      </c>
      <c r="Q5485" s="36" t="s">
        <v>3379</v>
      </c>
      <c r="R5485" s="36" t="s">
        <v>29</v>
      </c>
      <c r="S5485" s="38">
        <v>1070</v>
      </c>
      <c r="T5485" s="36" t="s">
        <v>106</v>
      </c>
      <c r="U5485" t="s">
        <v>3571</v>
      </c>
    </row>
    <row r="5486" spans="10:21" x14ac:dyDescent="0.25">
      <c r="J5486" s="37">
        <v>43662</v>
      </c>
      <c r="K5486" s="36">
        <f t="shared" si="425"/>
        <v>2019</v>
      </c>
      <c r="L5486" s="36" t="str">
        <f t="shared" si="426"/>
        <v>July</v>
      </c>
      <c r="M5486" s="36">
        <f t="shared" si="427"/>
        <v>29</v>
      </c>
      <c r="N5486" s="36">
        <f t="shared" si="428"/>
        <v>16</v>
      </c>
      <c r="O5486" s="36" t="str">
        <f t="shared" si="429"/>
        <v>201929</v>
      </c>
      <c r="P5486" s="51" t="str">
        <f>CONCATENATE(K5486,MONTH(ExpensesDBTable[[#This Row],[Date]]))</f>
        <v>20197</v>
      </c>
      <c r="Q5486" s="36" t="s">
        <v>122</v>
      </c>
      <c r="R5486" s="36" t="s">
        <v>11</v>
      </c>
      <c r="S5486" s="38">
        <v>19.5</v>
      </c>
      <c r="T5486" s="36" t="s">
        <v>106</v>
      </c>
      <c r="U5486" s="36" t="s">
        <v>4098</v>
      </c>
    </row>
    <row r="5487" spans="10:21" x14ac:dyDescent="0.25">
      <c r="J5487" s="37">
        <v>43662</v>
      </c>
      <c r="K5487" s="36">
        <f t="shared" si="425"/>
        <v>2019</v>
      </c>
      <c r="L5487" s="36" t="str">
        <f t="shared" si="426"/>
        <v>July</v>
      </c>
      <c r="M5487" s="36">
        <f t="shared" si="427"/>
        <v>29</v>
      </c>
      <c r="N5487" s="36">
        <f t="shared" si="428"/>
        <v>16</v>
      </c>
      <c r="O5487" s="36" t="str">
        <f t="shared" si="429"/>
        <v>201929</v>
      </c>
      <c r="P5487" s="51" t="str">
        <f>CONCATENATE(K5487,MONTH(ExpensesDBTable[[#This Row],[Date]]))</f>
        <v>20197</v>
      </c>
      <c r="Q5487" s="36" t="s">
        <v>1051</v>
      </c>
      <c r="R5487" s="36" t="s">
        <v>14</v>
      </c>
      <c r="S5487" s="38">
        <v>36.06</v>
      </c>
      <c r="T5487" s="36" t="s">
        <v>100</v>
      </c>
      <c r="U5487" s="36" t="s">
        <v>4099</v>
      </c>
    </row>
    <row r="5488" spans="10:21" x14ac:dyDescent="0.25">
      <c r="J5488" s="37">
        <v>43662</v>
      </c>
      <c r="K5488" s="36">
        <f t="shared" si="425"/>
        <v>2019</v>
      </c>
      <c r="L5488" s="36" t="str">
        <f t="shared" si="426"/>
        <v>July</v>
      </c>
      <c r="M5488" s="36">
        <f t="shared" si="427"/>
        <v>29</v>
      </c>
      <c r="N5488" s="36">
        <f t="shared" si="428"/>
        <v>16</v>
      </c>
      <c r="O5488" s="36" t="str">
        <f t="shared" si="429"/>
        <v>201929</v>
      </c>
      <c r="P5488" s="51" t="str">
        <f>CONCATENATE(K5488,MONTH(ExpensesDBTable[[#This Row],[Date]]))</f>
        <v>20197</v>
      </c>
      <c r="Q5488" s="36" t="s">
        <v>119</v>
      </c>
      <c r="R5488" s="36" t="s">
        <v>14</v>
      </c>
      <c r="S5488" s="38">
        <v>2.35</v>
      </c>
      <c r="T5488" s="36" t="s">
        <v>100</v>
      </c>
      <c r="U5488" s="36" t="s">
        <v>4100</v>
      </c>
    </row>
    <row r="5489" spans="10:21" x14ac:dyDescent="0.25">
      <c r="J5489" s="37">
        <v>43664</v>
      </c>
      <c r="K5489" s="36">
        <f t="shared" si="425"/>
        <v>2019</v>
      </c>
      <c r="L5489" s="36" t="str">
        <f t="shared" si="426"/>
        <v>July</v>
      </c>
      <c r="M5489" s="36">
        <f t="shared" si="427"/>
        <v>29</v>
      </c>
      <c r="N5489" s="36">
        <f t="shared" si="428"/>
        <v>18</v>
      </c>
      <c r="O5489" s="36" t="str">
        <f t="shared" si="429"/>
        <v>201929</v>
      </c>
      <c r="P5489" s="51" t="str">
        <f>CONCATENATE(K5489,MONTH(ExpensesDBTable[[#This Row],[Date]]))</f>
        <v>20197</v>
      </c>
      <c r="Q5489" s="36" t="s">
        <v>199</v>
      </c>
      <c r="R5489" s="36" t="s">
        <v>14</v>
      </c>
      <c r="S5489" s="38">
        <v>11.9</v>
      </c>
      <c r="T5489" s="36" t="s">
        <v>100</v>
      </c>
      <c r="U5489" s="36" t="s">
        <v>1555</v>
      </c>
    </row>
    <row r="5490" spans="10:21" x14ac:dyDescent="0.25">
      <c r="J5490" s="37">
        <v>43664</v>
      </c>
      <c r="K5490" s="36">
        <f t="shared" si="425"/>
        <v>2019</v>
      </c>
      <c r="L5490" s="36" t="str">
        <f t="shared" si="426"/>
        <v>July</v>
      </c>
      <c r="M5490" s="36">
        <f t="shared" si="427"/>
        <v>29</v>
      </c>
      <c r="N5490" s="36">
        <f t="shared" si="428"/>
        <v>18</v>
      </c>
      <c r="O5490" s="36" t="str">
        <f t="shared" si="429"/>
        <v>201929</v>
      </c>
      <c r="P5490" s="51" t="str">
        <f>CONCATENATE(K5490,MONTH(ExpensesDBTable[[#This Row],[Date]]))</f>
        <v>20197</v>
      </c>
      <c r="Q5490" s="36" t="s">
        <v>108</v>
      </c>
      <c r="R5490" s="36" t="s">
        <v>14</v>
      </c>
      <c r="S5490" s="38">
        <v>13.6</v>
      </c>
      <c r="T5490" s="36" t="s">
        <v>100</v>
      </c>
      <c r="U5490" s="36" t="s">
        <v>4101</v>
      </c>
    </row>
    <row r="5491" spans="10:21" x14ac:dyDescent="0.25">
      <c r="J5491" s="37">
        <v>43664</v>
      </c>
      <c r="K5491" s="36">
        <f t="shared" si="425"/>
        <v>2019</v>
      </c>
      <c r="L5491" s="36" t="str">
        <f t="shared" si="426"/>
        <v>July</v>
      </c>
      <c r="M5491" s="36">
        <f t="shared" si="427"/>
        <v>29</v>
      </c>
      <c r="N5491" s="36">
        <f t="shared" si="428"/>
        <v>18</v>
      </c>
      <c r="O5491" s="36" t="str">
        <f t="shared" si="429"/>
        <v>201929</v>
      </c>
      <c r="P5491" s="51" t="str">
        <f>CONCATENATE(K5491,MONTH(ExpensesDBTable[[#This Row],[Date]]))</f>
        <v>20197</v>
      </c>
      <c r="Q5491" s="36" t="s">
        <v>182</v>
      </c>
      <c r="R5491" s="36" t="s">
        <v>14</v>
      </c>
      <c r="S5491" s="38">
        <v>8.3000000000000007</v>
      </c>
      <c r="T5491" s="36" t="s">
        <v>100</v>
      </c>
      <c r="U5491" s="36" t="s">
        <v>4102</v>
      </c>
    </row>
    <row r="5492" spans="10:21" x14ac:dyDescent="0.25">
      <c r="J5492" s="37">
        <v>43667</v>
      </c>
      <c r="K5492" s="36">
        <f t="shared" si="425"/>
        <v>2019</v>
      </c>
      <c r="L5492" s="36" t="str">
        <f t="shared" si="426"/>
        <v>July</v>
      </c>
      <c r="M5492" s="36">
        <f t="shared" si="427"/>
        <v>29</v>
      </c>
      <c r="N5492" s="36">
        <f t="shared" si="428"/>
        <v>21</v>
      </c>
      <c r="O5492" s="36" t="str">
        <f t="shared" si="429"/>
        <v>201929</v>
      </c>
      <c r="P5492" s="51" t="str">
        <f>CONCATENATE(K5492,MONTH(ExpensesDBTable[[#This Row],[Date]]))</f>
        <v>20197</v>
      </c>
      <c r="Q5492" s="36" t="s">
        <v>1051</v>
      </c>
      <c r="R5492" s="36" t="s">
        <v>14</v>
      </c>
      <c r="S5492" s="38">
        <v>9.91</v>
      </c>
      <c r="T5492" s="36" t="s">
        <v>100</v>
      </c>
      <c r="U5492" s="36" t="s">
        <v>1367</v>
      </c>
    </row>
    <row r="5493" spans="10:21" x14ac:dyDescent="0.25">
      <c r="J5493" s="37">
        <v>43667</v>
      </c>
      <c r="K5493" s="36">
        <f t="shared" si="425"/>
        <v>2019</v>
      </c>
      <c r="L5493" s="36" t="str">
        <f t="shared" si="426"/>
        <v>July</v>
      </c>
      <c r="M5493" s="36">
        <f t="shared" si="427"/>
        <v>29</v>
      </c>
      <c r="N5493" s="36">
        <f t="shared" si="428"/>
        <v>21</v>
      </c>
      <c r="O5493" s="36" t="str">
        <f t="shared" si="429"/>
        <v>201929</v>
      </c>
      <c r="P5493" s="51" t="str">
        <f>CONCATENATE(K5493,MONTH(ExpensesDBTable[[#This Row],[Date]]))</f>
        <v>20197</v>
      </c>
      <c r="Q5493" s="36" t="s">
        <v>119</v>
      </c>
      <c r="R5493" s="36" t="s">
        <v>14</v>
      </c>
      <c r="S5493" s="38">
        <v>11.25</v>
      </c>
      <c r="T5493" s="36" t="s">
        <v>100</v>
      </c>
      <c r="U5493" s="36" t="s">
        <v>1367</v>
      </c>
    </row>
    <row r="5494" spans="10:21" x14ac:dyDescent="0.25">
      <c r="J5494" s="37">
        <v>43667</v>
      </c>
      <c r="K5494" s="36">
        <f t="shared" si="425"/>
        <v>2019</v>
      </c>
      <c r="L5494" s="36" t="str">
        <f t="shared" si="426"/>
        <v>July</v>
      </c>
      <c r="M5494" s="36">
        <f t="shared" si="427"/>
        <v>29</v>
      </c>
      <c r="N5494" s="36">
        <f t="shared" si="428"/>
        <v>21</v>
      </c>
      <c r="O5494" s="36" t="str">
        <f t="shared" si="429"/>
        <v>201929</v>
      </c>
      <c r="P5494" s="51" t="str">
        <f>CONCATENATE(K5494,MONTH(ExpensesDBTable[[#This Row],[Date]]))</f>
        <v>20197</v>
      </c>
      <c r="Q5494" s="36" t="s">
        <v>122</v>
      </c>
      <c r="R5494" s="36" t="s">
        <v>11</v>
      </c>
      <c r="S5494" s="38">
        <v>34</v>
      </c>
      <c r="T5494" s="36" t="s">
        <v>106</v>
      </c>
      <c r="U5494" s="36" t="s">
        <v>4103</v>
      </c>
    </row>
    <row r="5495" spans="10:21" x14ac:dyDescent="0.25">
      <c r="J5495" s="37">
        <v>43667</v>
      </c>
      <c r="K5495" s="36">
        <f t="shared" si="425"/>
        <v>2019</v>
      </c>
      <c r="L5495" s="36" t="str">
        <f t="shared" si="426"/>
        <v>July</v>
      </c>
      <c r="M5495" s="36">
        <f t="shared" si="427"/>
        <v>29</v>
      </c>
      <c r="N5495" s="36">
        <f t="shared" si="428"/>
        <v>21</v>
      </c>
      <c r="O5495" s="36" t="str">
        <f t="shared" si="429"/>
        <v>201929</v>
      </c>
      <c r="P5495" s="51" t="str">
        <f>CONCATENATE(K5495,MONTH(ExpensesDBTable[[#This Row],[Date]]))</f>
        <v>20197</v>
      </c>
      <c r="Q5495" s="36" t="s">
        <v>182</v>
      </c>
      <c r="R5495" s="36" t="s">
        <v>14</v>
      </c>
      <c r="S5495" s="38">
        <v>14</v>
      </c>
      <c r="T5495" s="36" t="s">
        <v>100</v>
      </c>
      <c r="U5495" s="36" t="s">
        <v>462</v>
      </c>
    </row>
    <row r="5496" spans="10:21" x14ac:dyDescent="0.25">
      <c r="J5496" s="37">
        <v>43667</v>
      </c>
      <c r="K5496" s="36">
        <f t="shared" si="425"/>
        <v>2019</v>
      </c>
      <c r="L5496" s="36" t="str">
        <f t="shared" si="426"/>
        <v>July</v>
      </c>
      <c r="M5496" s="36">
        <f t="shared" si="427"/>
        <v>29</v>
      </c>
      <c r="N5496" s="36">
        <f t="shared" si="428"/>
        <v>21</v>
      </c>
      <c r="O5496" s="36" t="str">
        <f t="shared" si="429"/>
        <v>201929</v>
      </c>
      <c r="P5496" s="51" t="str">
        <f>CONCATENATE(K5496,MONTH(ExpensesDBTable[[#This Row],[Date]]))</f>
        <v>20197</v>
      </c>
      <c r="Q5496" s="36" t="s">
        <v>182</v>
      </c>
      <c r="R5496" s="36" t="s">
        <v>14</v>
      </c>
      <c r="S5496" s="38">
        <v>19.600000000000001</v>
      </c>
      <c r="T5496" s="36" t="s">
        <v>100</v>
      </c>
      <c r="U5496" s="36" t="s">
        <v>2008</v>
      </c>
    </row>
    <row r="5497" spans="10:21" x14ac:dyDescent="0.25">
      <c r="J5497" s="37">
        <v>43667</v>
      </c>
      <c r="K5497" s="36">
        <f t="shared" si="425"/>
        <v>2019</v>
      </c>
      <c r="L5497" s="36" t="str">
        <f t="shared" si="426"/>
        <v>July</v>
      </c>
      <c r="M5497" s="36">
        <f t="shared" si="427"/>
        <v>29</v>
      </c>
      <c r="N5497" s="36">
        <f t="shared" si="428"/>
        <v>21</v>
      </c>
      <c r="O5497" s="36" t="str">
        <f t="shared" si="429"/>
        <v>201929</v>
      </c>
      <c r="P5497" s="51" t="str">
        <f>CONCATENATE(K5497,MONTH(ExpensesDBTable[[#This Row],[Date]]))</f>
        <v>20197</v>
      </c>
      <c r="Q5497" s="36" t="s">
        <v>182</v>
      </c>
      <c r="R5497" s="36" t="s">
        <v>14</v>
      </c>
      <c r="S5497" s="38">
        <v>4</v>
      </c>
      <c r="T5497" s="36" t="s">
        <v>100</v>
      </c>
      <c r="U5497" s="36" t="s">
        <v>380</v>
      </c>
    </row>
    <row r="5498" spans="10:21" x14ac:dyDescent="0.25">
      <c r="J5498" s="37">
        <v>43667</v>
      </c>
      <c r="K5498" s="36">
        <f t="shared" si="425"/>
        <v>2019</v>
      </c>
      <c r="L5498" s="36" t="str">
        <f t="shared" si="426"/>
        <v>July</v>
      </c>
      <c r="M5498" s="36">
        <f t="shared" si="427"/>
        <v>29</v>
      </c>
      <c r="N5498" s="36">
        <f t="shared" si="428"/>
        <v>21</v>
      </c>
      <c r="O5498" s="36" t="str">
        <f t="shared" si="429"/>
        <v>201929</v>
      </c>
      <c r="P5498" s="51" t="str">
        <f>CONCATENATE(K5498,MONTH(ExpensesDBTable[[#This Row],[Date]]))</f>
        <v>20197</v>
      </c>
      <c r="Q5498" s="36" t="s">
        <v>1238</v>
      </c>
      <c r="R5498" s="36" t="s">
        <v>22</v>
      </c>
      <c r="S5498" s="38">
        <v>38.58</v>
      </c>
      <c r="T5498" s="36" t="s">
        <v>106</v>
      </c>
      <c r="U5498" s="36" t="s">
        <v>3925</v>
      </c>
    </row>
    <row r="5499" spans="10:21" x14ac:dyDescent="0.25">
      <c r="J5499" s="37">
        <v>43667</v>
      </c>
      <c r="K5499" s="36">
        <f t="shared" si="425"/>
        <v>2019</v>
      </c>
      <c r="L5499" s="36" t="str">
        <f t="shared" si="426"/>
        <v>July</v>
      </c>
      <c r="M5499" s="36">
        <f t="shared" si="427"/>
        <v>29</v>
      </c>
      <c r="N5499" s="36">
        <f t="shared" si="428"/>
        <v>21</v>
      </c>
      <c r="O5499" s="36" t="str">
        <f t="shared" si="429"/>
        <v>201929</v>
      </c>
      <c r="P5499" s="51" t="str">
        <f>CONCATENATE(K5499,MONTH(ExpensesDBTable[[#This Row],[Date]]))</f>
        <v>20197</v>
      </c>
      <c r="Q5499" s="36" t="s">
        <v>122</v>
      </c>
      <c r="R5499" s="36" t="s">
        <v>16</v>
      </c>
      <c r="S5499" s="38">
        <v>45</v>
      </c>
      <c r="T5499" s="36" t="s">
        <v>106</v>
      </c>
      <c r="U5499" s="36" t="s">
        <v>4104</v>
      </c>
    </row>
    <row r="5500" spans="10:21" x14ac:dyDescent="0.25">
      <c r="J5500" s="37">
        <v>43667</v>
      </c>
      <c r="K5500" s="36">
        <f t="shared" si="425"/>
        <v>2019</v>
      </c>
      <c r="L5500" s="36" t="str">
        <f t="shared" si="426"/>
        <v>July</v>
      </c>
      <c r="M5500" s="36">
        <f t="shared" si="427"/>
        <v>29</v>
      </c>
      <c r="N5500" s="36">
        <f t="shared" si="428"/>
        <v>21</v>
      </c>
      <c r="O5500" s="36" t="str">
        <f t="shared" si="429"/>
        <v>201929</v>
      </c>
      <c r="P5500" s="51" t="str">
        <f>CONCATENATE(K5500,MONTH(ExpensesDBTable[[#This Row],[Date]]))</f>
        <v>20197</v>
      </c>
      <c r="Q5500" s="36" t="s">
        <v>199</v>
      </c>
      <c r="R5500" s="36" t="s">
        <v>14</v>
      </c>
      <c r="S5500" s="38">
        <v>21.9</v>
      </c>
      <c r="T5500" s="36" t="s">
        <v>100</v>
      </c>
      <c r="U5500" s="36" t="s">
        <v>4105</v>
      </c>
    </row>
    <row r="5501" spans="10:21" x14ac:dyDescent="0.25">
      <c r="J5501" s="37">
        <v>43667</v>
      </c>
      <c r="K5501" s="36">
        <f t="shared" si="425"/>
        <v>2019</v>
      </c>
      <c r="L5501" s="36" t="str">
        <f t="shared" si="426"/>
        <v>July</v>
      </c>
      <c r="M5501" s="36">
        <f t="shared" si="427"/>
        <v>29</v>
      </c>
      <c r="N5501" s="36">
        <f t="shared" si="428"/>
        <v>21</v>
      </c>
      <c r="O5501" s="36" t="str">
        <f t="shared" si="429"/>
        <v>201929</v>
      </c>
      <c r="P5501" s="51" t="str">
        <f>CONCATENATE(K5501,MONTH(ExpensesDBTable[[#This Row],[Date]]))</f>
        <v>20197</v>
      </c>
      <c r="Q5501" s="36" t="s">
        <v>182</v>
      </c>
      <c r="R5501" s="36" t="s">
        <v>11</v>
      </c>
      <c r="S5501" s="38">
        <v>53.7</v>
      </c>
      <c r="T5501" s="36" t="s">
        <v>106</v>
      </c>
      <c r="U5501" s="36" t="s">
        <v>4106</v>
      </c>
    </row>
    <row r="5502" spans="10:21" x14ac:dyDescent="0.25">
      <c r="J5502" s="37">
        <v>43667</v>
      </c>
      <c r="K5502" s="36">
        <f t="shared" si="425"/>
        <v>2019</v>
      </c>
      <c r="L5502" s="36" t="str">
        <f t="shared" si="426"/>
        <v>July</v>
      </c>
      <c r="M5502" s="36">
        <f t="shared" si="427"/>
        <v>29</v>
      </c>
      <c r="N5502" s="36">
        <f t="shared" si="428"/>
        <v>21</v>
      </c>
      <c r="O5502" s="36" t="str">
        <f t="shared" si="429"/>
        <v>201929</v>
      </c>
      <c r="P5502" s="51" t="str">
        <f>CONCATENATE(K5502,MONTH(ExpensesDBTable[[#This Row],[Date]]))</f>
        <v>20197</v>
      </c>
      <c r="Q5502" s="36" t="s">
        <v>1051</v>
      </c>
      <c r="R5502" s="36" t="s">
        <v>14</v>
      </c>
      <c r="S5502" s="38">
        <v>5.8</v>
      </c>
      <c r="T5502" s="36" t="s">
        <v>100</v>
      </c>
      <c r="U5502" s="36" t="s">
        <v>3401</v>
      </c>
    </row>
    <row r="5503" spans="10:21" x14ac:dyDescent="0.25">
      <c r="J5503" s="37">
        <v>43667</v>
      </c>
      <c r="K5503" s="36">
        <f t="shared" si="425"/>
        <v>2019</v>
      </c>
      <c r="L5503" s="36" t="str">
        <f t="shared" si="426"/>
        <v>July</v>
      </c>
      <c r="M5503" s="36">
        <f t="shared" si="427"/>
        <v>29</v>
      </c>
      <c r="N5503" s="36">
        <f t="shared" si="428"/>
        <v>21</v>
      </c>
      <c r="O5503" s="36" t="str">
        <f t="shared" si="429"/>
        <v>201929</v>
      </c>
      <c r="P5503" s="51" t="str">
        <f>CONCATENATE(K5503,MONTH(ExpensesDBTable[[#This Row],[Date]]))</f>
        <v>20197</v>
      </c>
      <c r="Q5503" s="36" t="s">
        <v>119</v>
      </c>
      <c r="R5503" s="36" t="s">
        <v>14</v>
      </c>
      <c r="S5503" s="38">
        <v>32.909999999999997</v>
      </c>
      <c r="T5503" s="36" t="s">
        <v>100</v>
      </c>
      <c r="U5503" s="36" t="s">
        <v>4107</v>
      </c>
    </row>
    <row r="5504" spans="10:21" x14ac:dyDescent="0.25">
      <c r="J5504" s="37">
        <v>43667</v>
      </c>
      <c r="K5504" s="36">
        <f t="shared" si="425"/>
        <v>2019</v>
      </c>
      <c r="L5504" s="36" t="str">
        <f t="shared" si="426"/>
        <v>July</v>
      </c>
      <c r="M5504" s="36">
        <f t="shared" si="427"/>
        <v>29</v>
      </c>
      <c r="N5504" s="36">
        <f t="shared" si="428"/>
        <v>21</v>
      </c>
      <c r="O5504" s="36" t="str">
        <f t="shared" si="429"/>
        <v>201929</v>
      </c>
      <c r="P5504" s="51" t="str">
        <f>CONCATENATE(K5504,MONTH(ExpensesDBTable[[#This Row],[Date]]))</f>
        <v>20197</v>
      </c>
      <c r="Q5504" s="36" t="s">
        <v>182</v>
      </c>
      <c r="R5504" s="36" t="s">
        <v>14</v>
      </c>
      <c r="S5504" s="38">
        <v>6.73</v>
      </c>
      <c r="T5504" s="36" t="s">
        <v>100</v>
      </c>
      <c r="U5504" s="36" t="s">
        <v>1085</v>
      </c>
    </row>
    <row r="5505" spans="10:21" x14ac:dyDescent="0.25">
      <c r="J5505" s="37">
        <v>43667</v>
      </c>
      <c r="K5505" s="36">
        <f t="shared" si="425"/>
        <v>2019</v>
      </c>
      <c r="L5505" s="36" t="str">
        <f t="shared" si="426"/>
        <v>July</v>
      </c>
      <c r="M5505" s="36">
        <f t="shared" si="427"/>
        <v>29</v>
      </c>
      <c r="N5505" s="36">
        <f t="shared" si="428"/>
        <v>21</v>
      </c>
      <c r="O5505" s="36" t="str">
        <f t="shared" si="429"/>
        <v>201929</v>
      </c>
      <c r="P5505" s="51" t="str">
        <f>CONCATENATE(K5505,MONTH(ExpensesDBTable[[#This Row],[Date]]))</f>
        <v>20197</v>
      </c>
      <c r="Q5505" s="36" t="s">
        <v>569</v>
      </c>
      <c r="R5505" s="36" t="s">
        <v>18</v>
      </c>
      <c r="S5505" s="38">
        <v>831</v>
      </c>
      <c r="T5505" s="36" t="s">
        <v>106</v>
      </c>
      <c r="U5505" s="36" t="s">
        <v>4108</v>
      </c>
    </row>
    <row r="5506" spans="10:21" x14ac:dyDescent="0.25">
      <c r="J5506" s="37">
        <v>43668</v>
      </c>
      <c r="K5506" s="36">
        <f t="shared" si="425"/>
        <v>2019</v>
      </c>
      <c r="L5506" s="36" t="str">
        <f t="shared" si="426"/>
        <v>July</v>
      </c>
      <c r="M5506" s="36">
        <f t="shared" si="427"/>
        <v>30</v>
      </c>
      <c r="N5506" s="36">
        <f t="shared" si="428"/>
        <v>22</v>
      </c>
      <c r="O5506" s="36" t="str">
        <f t="shared" si="429"/>
        <v>201930</v>
      </c>
      <c r="P5506" s="51" t="str">
        <f>CONCATENATE(K5506,MONTH(ExpensesDBTable[[#This Row],[Date]]))</f>
        <v>20197</v>
      </c>
      <c r="Q5506" s="36" t="s">
        <v>182</v>
      </c>
      <c r="R5506" s="36" t="s">
        <v>14</v>
      </c>
      <c r="S5506" s="38">
        <v>3.3</v>
      </c>
      <c r="T5506" s="36" t="s">
        <v>100</v>
      </c>
      <c r="U5506" s="36" t="s">
        <v>1153</v>
      </c>
    </row>
    <row r="5507" spans="10:21" x14ac:dyDescent="0.25">
      <c r="J5507" s="37">
        <v>43668</v>
      </c>
      <c r="K5507" s="36">
        <f t="shared" si="425"/>
        <v>2019</v>
      </c>
      <c r="L5507" s="36" t="str">
        <f t="shared" si="426"/>
        <v>July</v>
      </c>
      <c r="M5507" s="36">
        <f t="shared" si="427"/>
        <v>30</v>
      </c>
      <c r="N5507" s="36">
        <f t="shared" si="428"/>
        <v>22</v>
      </c>
      <c r="O5507" s="36" t="str">
        <f t="shared" si="429"/>
        <v>201930</v>
      </c>
      <c r="P5507" s="51" t="str">
        <f>CONCATENATE(K5507,MONTH(ExpensesDBTable[[#This Row],[Date]]))</f>
        <v>20197</v>
      </c>
      <c r="Q5507" s="36" t="s">
        <v>1476</v>
      </c>
      <c r="R5507" s="36" t="s">
        <v>23</v>
      </c>
      <c r="S5507" s="38">
        <v>14</v>
      </c>
      <c r="T5507" s="36" t="s">
        <v>106</v>
      </c>
      <c r="U5507" s="36" t="s">
        <v>1476</v>
      </c>
    </row>
    <row r="5508" spans="10:21" x14ac:dyDescent="0.25">
      <c r="J5508" s="37">
        <v>43670</v>
      </c>
      <c r="K5508" s="36">
        <f t="shared" si="425"/>
        <v>2019</v>
      </c>
      <c r="L5508" s="36" t="str">
        <f t="shared" si="426"/>
        <v>July</v>
      </c>
      <c r="M5508" s="36">
        <f t="shared" si="427"/>
        <v>30</v>
      </c>
      <c r="N5508" s="36">
        <f t="shared" si="428"/>
        <v>24</v>
      </c>
      <c r="O5508" s="36" t="str">
        <f t="shared" si="429"/>
        <v>201930</v>
      </c>
      <c r="P5508" s="51" t="str">
        <f>CONCATENATE(K5508,MONTH(ExpensesDBTable[[#This Row],[Date]]))</f>
        <v>20197</v>
      </c>
      <c r="Q5508" s="36" t="s">
        <v>182</v>
      </c>
      <c r="R5508" s="36" t="s">
        <v>14</v>
      </c>
      <c r="S5508" s="38">
        <v>3.5</v>
      </c>
      <c r="T5508" s="36" t="s">
        <v>100</v>
      </c>
      <c r="U5508" s="36" t="s">
        <v>1392</v>
      </c>
    </row>
    <row r="5509" spans="10:21" x14ac:dyDescent="0.25">
      <c r="J5509" s="37">
        <v>43670</v>
      </c>
      <c r="K5509" s="36">
        <f t="shared" si="425"/>
        <v>2019</v>
      </c>
      <c r="L5509" s="36" t="str">
        <f t="shared" si="426"/>
        <v>July</v>
      </c>
      <c r="M5509" s="36">
        <f t="shared" si="427"/>
        <v>30</v>
      </c>
      <c r="N5509" s="36">
        <f t="shared" si="428"/>
        <v>24</v>
      </c>
      <c r="O5509" s="36" t="str">
        <f t="shared" si="429"/>
        <v>201930</v>
      </c>
      <c r="P5509" s="51" t="str">
        <f>CONCATENATE(K5509,MONTH(ExpensesDBTable[[#This Row],[Date]]))</f>
        <v>20197</v>
      </c>
      <c r="Q5509" s="36" t="s">
        <v>182</v>
      </c>
      <c r="R5509" s="36" t="s">
        <v>14</v>
      </c>
      <c r="S5509" s="38">
        <v>8.3000000000000007</v>
      </c>
      <c r="T5509" s="36" t="s">
        <v>100</v>
      </c>
      <c r="U5509" s="36" t="s">
        <v>1392</v>
      </c>
    </row>
    <row r="5510" spans="10:21" x14ac:dyDescent="0.25">
      <c r="J5510" s="37">
        <v>43670</v>
      </c>
      <c r="K5510" s="36">
        <f t="shared" si="425"/>
        <v>2019</v>
      </c>
      <c r="L5510" s="36" t="str">
        <f t="shared" si="426"/>
        <v>July</v>
      </c>
      <c r="M5510" s="36">
        <f t="shared" si="427"/>
        <v>30</v>
      </c>
      <c r="N5510" s="36">
        <f t="shared" si="428"/>
        <v>24</v>
      </c>
      <c r="O5510" s="36" t="str">
        <f t="shared" si="429"/>
        <v>201930</v>
      </c>
      <c r="P5510" s="51" t="str">
        <f>CONCATENATE(K5510,MONTH(ExpensesDBTable[[#This Row],[Date]]))</f>
        <v>20197</v>
      </c>
      <c r="Q5510" s="36" t="s">
        <v>182</v>
      </c>
      <c r="R5510" s="36" t="s">
        <v>14</v>
      </c>
      <c r="S5510" s="38">
        <v>10.9</v>
      </c>
      <c r="T5510" s="36" t="s">
        <v>100</v>
      </c>
      <c r="U5510" s="36" t="s">
        <v>2250</v>
      </c>
    </row>
    <row r="5511" spans="10:21" x14ac:dyDescent="0.25">
      <c r="J5511" s="37">
        <v>43670</v>
      </c>
      <c r="K5511" s="36">
        <f t="shared" si="425"/>
        <v>2019</v>
      </c>
      <c r="L5511" s="36" t="str">
        <f t="shared" si="426"/>
        <v>July</v>
      </c>
      <c r="M5511" s="36">
        <f t="shared" si="427"/>
        <v>30</v>
      </c>
      <c r="N5511" s="36">
        <f t="shared" si="428"/>
        <v>24</v>
      </c>
      <c r="O5511" s="36" t="str">
        <f t="shared" si="429"/>
        <v>201930</v>
      </c>
      <c r="P5511" s="51" t="str">
        <f>CONCATENATE(K5511,MONTH(ExpensesDBTable[[#This Row],[Date]]))</f>
        <v>20197</v>
      </c>
      <c r="Q5511" s="36" t="s">
        <v>182</v>
      </c>
      <c r="R5511" s="36" t="s">
        <v>14</v>
      </c>
      <c r="S5511" s="38">
        <v>2</v>
      </c>
      <c r="T5511" s="36" t="s">
        <v>100</v>
      </c>
      <c r="U5511" s="36" t="s">
        <v>287</v>
      </c>
    </row>
    <row r="5512" spans="10:21" x14ac:dyDescent="0.25">
      <c r="J5512" s="37">
        <v>43670</v>
      </c>
      <c r="K5512" s="36">
        <f t="shared" si="425"/>
        <v>2019</v>
      </c>
      <c r="L5512" s="36" t="str">
        <f t="shared" si="426"/>
        <v>July</v>
      </c>
      <c r="M5512" s="36">
        <f t="shared" si="427"/>
        <v>30</v>
      </c>
      <c r="N5512" s="36">
        <f t="shared" si="428"/>
        <v>24</v>
      </c>
      <c r="O5512" s="36" t="str">
        <f t="shared" si="429"/>
        <v>201930</v>
      </c>
      <c r="P5512" s="51" t="str">
        <f>CONCATENATE(K5512,MONTH(ExpensesDBTable[[#This Row],[Date]]))</f>
        <v>20197</v>
      </c>
      <c r="Q5512" s="36" t="s">
        <v>4084</v>
      </c>
      <c r="R5512" s="36" t="s">
        <v>22</v>
      </c>
      <c r="S5512" s="38">
        <v>23500</v>
      </c>
      <c r="T5512" s="36" t="s">
        <v>106</v>
      </c>
      <c r="U5512" s="36" t="s">
        <v>4109</v>
      </c>
    </row>
    <row r="5513" spans="10:21" x14ac:dyDescent="0.25">
      <c r="J5513" s="37">
        <v>43670</v>
      </c>
      <c r="K5513" s="36">
        <f t="shared" si="425"/>
        <v>2019</v>
      </c>
      <c r="L5513" s="36" t="str">
        <f t="shared" si="426"/>
        <v>July</v>
      </c>
      <c r="M5513" s="36">
        <f t="shared" si="427"/>
        <v>30</v>
      </c>
      <c r="N5513" s="36">
        <f t="shared" si="428"/>
        <v>24</v>
      </c>
      <c r="O5513" s="36" t="str">
        <f t="shared" si="429"/>
        <v>201930</v>
      </c>
      <c r="P5513" s="51" t="str">
        <f>CONCATENATE(K5513,MONTH(ExpensesDBTable[[#This Row],[Date]]))</f>
        <v>20197</v>
      </c>
      <c r="Q5513" s="36" t="s">
        <v>3480</v>
      </c>
      <c r="R5513" s="36" t="s">
        <v>27</v>
      </c>
      <c r="S5513" s="38">
        <v>173.25</v>
      </c>
      <c r="T5513" s="36" t="s">
        <v>106</v>
      </c>
      <c r="U5513" s="36" t="s">
        <v>3882</v>
      </c>
    </row>
    <row r="5514" spans="10:21" x14ac:dyDescent="0.25">
      <c r="J5514" s="37">
        <v>43670</v>
      </c>
      <c r="K5514" s="36">
        <f t="shared" si="425"/>
        <v>2019</v>
      </c>
      <c r="L5514" s="36" t="str">
        <f t="shared" si="426"/>
        <v>July</v>
      </c>
      <c r="M5514" s="36">
        <f t="shared" si="427"/>
        <v>30</v>
      </c>
      <c r="N5514" s="36">
        <f t="shared" si="428"/>
        <v>24</v>
      </c>
      <c r="O5514" s="36" t="str">
        <f t="shared" si="429"/>
        <v>201930</v>
      </c>
      <c r="P5514" s="51" t="str">
        <f>CONCATENATE(K5514,MONTH(ExpensesDBTable[[#This Row],[Date]]))</f>
        <v>20197</v>
      </c>
      <c r="Q5514" s="36" t="s">
        <v>108</v>
      </c>
      <c r="R5514" s="36" t="s">
        <v>14</v>
      </c>
      <c r="S5514" s="38">
        <v>6.28</v>
      </c>
      <c r="T5514" s="36" t="s">
        <v>100</v>
      </c>
      <c r="U5514" s="36" t="s">
        <v>1367</v>
      </c>
    </row>
    <row r="5515" spans="10:21" x14ac:dyDescent="0.25">
      <c r="J5515" s="37">
        <v>43670</v>
      </c>
      <c r="K5515" s="36">
        <f t="shared" ref="K5515:K5578" si="430">YEAR(J5515)</f>
        <v>2019</v>
      </c>
      <c r="L5515" s="36" t="str">
        <f t="shared" ref="L5515:L5578" si="431">TEXT(DATE(1,MONTH(J5515),1),"MMMM")</f>
        <v>July</v>
      </c>
      <c r="M5515" s="36">
        <f t="shared" ref="M5515:M5578" si="432">WEEKNUM(J5515,2)</f>
        <v>30</v>
      </c>
      <c r="N5515" s="36">
        <f t="shared" ref="N5515:N5578" si="433">DAY(J5515)</f>
        <v>24</v>
      </c>
      <c r="O5515" s="36" t="str">
        <f t="shared" ref="O5515:O5578" si="434">CONCATENATE(K5515,M5515)</f>
        <v>201930</v>
      </c>
      <c r="P5515" s="51" t="str">
        <f>CONCATENATE(K5515,MONTH(ExpensesDBTable[[#This Row],[Date]]))</f>
        <v>20197</v>
      </c>
      <c r="Q5515" s="36" t="s">
        <v>1476</v>
      </c>
      <c r="R5515" s="36" t="s">
        <v>23</v>
      </c>
      <c r="S5515" s="38">
        <v>1.56</v>
      </c>
      <c r="T5515" s="36" t="s">
        <v>106</v>
      </c>
      <c r="U5515" s="36" t="s">
        <v>3658</v>
      </c>
    </row>
    <row r="5516" spans="10:21" x14ac:dyDescent="0.25">
      <c r="J5516" s="37">
        <v>43670</v>
      </c>
      <c r="K5516" s="36">
        <f t="shared" si="430"/>
        <v>2019</v>
      </c>
      <c r="L5516" s="36" t="str">
        <f t="shared" si="431"/>
        <v>July</v>
      </c>
      <c r="M5516" s="36">
        <f t="shared" si="432"/>
        <v>30</v>
      </c>
      <c r="N5516" s="36">
        <f t="shared" si="433"/>
        <v>24</v>
      </c>
      <c r="O5516" s="36" t="str">
        <f t="shared" si="434"/>
        <v>201930</v>
      </c>
      <c r="P5516" s="51" t="str">
        <f>CONCATENATE(K5516,MONTH(ExpensesDBTable[[#This Row],[Date]]))</f>
        <v>20197</v>
      </c>
      <c r="Q5516" s="36" t="s">
        <v>3379</v>
      </c>
      <c r="R5516" s="36" t="s">
        <v>29</v>
      </c>
      <c r="S5516" s="38">
        <v>1097</v>
      </c>
      <c r="T5516" s="36" t="s">
        <v>106</v>
      </c>
      <c r="U5516" t="s">
        <v>3571</v>
      </c>
    </row>
    <row r="5517" spans="10:21" x14ac:dyDescent="0.25">
      <c r="J5517" s="37">
        <v>43672</v>
      </c>
      <c r="K5517" s="36">
        <f t="shared" si="430"/>
        <v>2019</v>
      </c>
      <c r="L5517" s="36" t="str">
        <f t="shared" si="431"/>
        <v>July</v>
      </c>
      <c r="M5517" s="36">
        <f t="shared" si="432"/>
        <v>30</v>
      </c>
      <c r="N5517" s="36">
        <f t="shared" si="433"/>
        <v>26</v>
      </c>
      <c r="O5517" s="36" t="str">
        <f t="shared" si="434"/>
        <v>201930</v>
      </c>
      <c r="P5517" s="51" t="str">
        <f>CONCATENATE(K5517,MONTH(ExpensesDBTable[[#This Row],[Date]]))</f>
        <v>20197</v>
      </c>
      <c r="Q5517" s="36" t="s">
        <v>182</v>
      </c>
      <c r="R5517" s="36" t="s">
        <v>14</v>
      </c>
      <c r="S5517" s="38">
        <v>8.3000000000000007</v>
      </c>
      <c r="T5517" s="36" t="s">
        <v>100</v>
      </c>
      <c r="U5517" s="36" t="s">
        <v>1392</v>
      </c>
    </row>
    <row r="5518" spans="10:21" x14ac:dyDescent="0.25">
      <c r="J5518" s="37">
        <v>43672</v>
      </c>
      <c r="K5518" s="36">
        <f t="shared" si="430"/>
        <v>2019</v>
      </c>
      <c r="L5518" s="36" t="str">
        <f t="shared" si="431"/>
        <v>July</v>
      </c>
      <c r="M5518" s="36">
        <f t="shared" si="432"/>
        <v>30</v>
      </c>
      <c r="N5518" s="36">
        <f t="shared" si="433"/>
        <v>26</v>
      </c>
      <c r="O5518" s="36" t="str">
        <f t="shared" si="434"/>
        <v>201930</v>
      </c>
      <c r="P5518" s="51" t="str">
        <f>CONCATENATE(K5518,MONTH(ExpensesDBTable[[#This Row],[Date]]))</f>
        <v>20197</v>
      </c>
      <c r="Q5518" s="36" t="s">
        <v>119</v>
      </c>
      <c r="R5518" s="36" t="s">
        <v>14</v>
      </c>
      <c r="S5518" s="38">
        <v>6.47</v>
      </c>
      <c r="T5518" s="36" t="s">
        <v>100</v>
      </c>
      <c r="U5518" s="36" t="s">
        <v>1367</v>
      </c>
    </row>
    <row r="5519" spans="10:21" x14ac:dyDescent="0.25">
      <c r="J5519" s="37">
        <v>43672</v>
      </c>
      <c r="K5519" s="36">
        <f t="shared" si="430"/>
        <v>2019</v>
      </c>
      <c r="L5519" s="36" t="str">
        <f t="shared" si="431"/>
        <v>July</v>
      </c>
      <c r="M5519" s="36">
        <f t="shared" si="432"/>
        <v>30</v>
      </c>
      <c r="N5519" s="36">
        <f t="shared" si="433"/>
        <v>26</v>
      </c>
      <c r="O5519" s="36" t="str">
        <f t="shared" si="434"/>
        <v>201930</v>
      </c>
      <c r="P5519" s="51" t="str">
        <f>CONCATENATE(K5519,MONTH(ExpensesDBTable[[#This Row],[Date]]))</f>
        <v>20197</v>
      </c>
      <c r="Q5519" s="36" t="s">
        <v>119</v>
      </c>
      <c r="R5519" s="36" t="s">
        <v>14</v>
      </c>
      <c r="S5519" s="38">
        <v>25.5</v>
      </c>
      <c r="T5519" s="36" t="s">
        <v>100</v>
      </c>
      <c r="U5519" s="36" t="s">
        <v>1367</v>
      </c>
    </row>
    <row r="5520" spans="10:21" x14ac:dyDescent="0.25">
      <c r="J5520" s="37">
        <v>43672</v>
      </c>
      <c r="K5520" s="36">
        <f t="shared" si="430"/>
        <v>2019</v>
      </c>
      <c r="L5520" s="36" t="str">
        <f t="shared" si="431"/>
        <v>July</v>
      </c>
      <c r="M5520" s="36">
        <f t="shared" si="432"/>
        <v>30</v>
      </c>
      <c r="N5520" s="36">
        <f t="shared" si="433"/>
        <v>26</v>
      </c>
      <c r="O5520" s="36" t="str">
        <f t="shared" si="434"/>
        <v>201930</v>
      </c>
      <c r="P5520" s="51" t="str">
        <f>CONCATENATE(K5520,MONTH(ExpensesDBTable[[#This Row],[Date]]))</f>
        <v>20197</v>
      </c>
      <c r="Q5520" s="36" t="s">
        <v>182</v>
      </c>
      <c r="R5520" s="36" t="s">
        <v>17</v>
      </c>
      <c r="S5520" s="38">
        <v>17.5</v>
      </c>
      <c r="T5520" s="36" t="s">
        <v>106</v>
      </c>
      <c r="U5520" s="36" t="s">
        <v>1535</v>
      </c>
    </row>
    <row r="5521" spans="10:21" x14ac:dyDescent="0.25">
      <c r="J5521" s="37">
        <v>43672</v>
      </c>
      <c r="K5521" s="36">
        <f t="shared" si="430"/>
        <v>2019</v>
      </c>
      <c r="L5521" s="36" t="str">
        <f t="shared" si="431"/>
        <v>July</v>
      </c>
      <c r="M5521" s="36">
        <f t="shared" si="432"/>
        <v>30</v>
      </c>
      <c r="N5521" s="36">
        <f t="shared" si="433"/>
        <v>26</v>
      </c>
      <c r="O5521" s="36" t="str">
        <f t="shared" si="434"/>
        <v>201930</v>
      </c>
      <c r="P5521" s="51" t="str">
        <f>CONCATENATE(K5521,MONTH(ExpensesDBTable[[#This Row],[Date]]))</f>
        <v>20197</v>
      </c>
      <c r="Q5521" s="36" t="s">
        <v>145</v>
      </c>
      <c r="R5521" s="36" t="s">
        <v>23</v>
      </c>
      <c r="S5521" s="38">
        <v>29</v>
      </c>
      <c r="T5521" s="36" t="s">
        <v>106</v>
      </c>
      <c r="U5521" s="36" t="s">
        <v>1909</v>
      </c>
    </row>
    <row r="5522" spans="10:21" x14ac:dyDescent="0.25">
      <c r="J5522" s="37">
        <v>43672</v>
      </c>
      <c r="K5522" s="36">
        <f t="shared" si="430"/>
        <v>2019</v>
      </c>
      <c r="L5522" s="36" t="str">
        <f t="shared" si="431"/>
        <v>July</v>
      </c>
      <c r="M5522" s="36">
        <f t="shared" si="432"/>
        <v>30</v>
      </c>
      <c r="N5522" s="36">
        <f t="shared" si="433"/>
        <v>26</v>
      </c>
      <c r="O5522" s="36" t="str">
        <f t="shared" si="434"/>
        <v>201930</v>
      </c>
      <c r="P5522" s="51" t="str">
        <f>CONCATENATE(K5522,MONTH(ExpensesDBTable[[#This Row],[Date]]))</f>
        <v>20197</v>
      </c>
      <c r="Q5522" s="36" t="s">
        <v>182</v>
      </c>
      <c r="R5522" s="36" t="s">
        <v>14</v>
      </c>
      <c r="S5522" s="38">
        <v>7.9</v>
      </c>
      <c r="T5522" s="36" t="s">
        <v>100</v>
      </c>
      <c r="U5522" s="36" t="s">
        <v>1392</v>
      </c>
    </row>
    <row r="5523" spans="10:21" x14ac:dyDescent="0.25">
      <c r="J5523" s="37">
        <v>43672</v>
      </c>
      <c r="K5523" s="36">
        <f t="shared" si="430"/>
        <v>2019</v>
      </c>
      <c r="L5523" s="36" t="str">
        <f t="shared" si="431"/>
        <v>July</v>
      </c>
      <c r="M5523" s="36">
        <f t="shared" si="432"/>
        <v>30</v>
      </c>
      <c r="N5523" s="36">
        <f t="shared" si="433"/>
        <v>26</v>
      </c>
      <c r="O5523" s="36" t="str">
        <f t="shared" si="434"/>
        <v>201930</v>
      </c>
      <c r="P5523" s="51" t="str">
        <f>CONCATENATE(K5523,MONTH(ExpensesDBTable[[#This Row],[Date]]))</f>
        <v>20197</v>
      </c>
      <c r="Q5523" s="36" t="s">
        <v>1051</v>
      </c>
      <c r="R5523" s="36" t="s">
        <v>14</v>
      </c>
      <c r="S5523" s="38">
        <v>0.75</v>
      </c>
      <c r="T5523" s="36" t="s">
        <v>100</v>
      </c>
      <c r="U5523" s="36" t="s">
        <v>1367</v>
      </c>
    </row>
    <row r="5524" spans="10:21" x14ac:dyDescent="0.25">
      <c r="J5524" s="37">
        <v>43674</v>
      </c>
      <c r="K5524" s="36">
        <f t="shared" si="430"/>
        <v>2019</v>
      </c>
      <c r="L5524" s="36" t="str">
        <f t="shared" si="431"/>
        <v>July</v>
      </c>
      <c r="M5524" s="36">
        <f t="shared" si="432"/>
        <v>30</v>
      </c>
      <c r="N5524" s="36">
        <f t="shared" si="433"/>
        <v>28</v>
      </c>
      <c r="O5524" s="36" t="str">
        <f t="shared" si="434"/>
        <v>201930</v>
      </c>
      <c r="P5524" s="51" t="str">
        <f>CONCATENATE(K5524,MONTH(ExpensesDBTable[[#This Row],[Date]]))</f>
        <v>20197</v>
      </c>
      <c r="Q5524" s="36" t="s">
        <v>182</v>
      </c>
      <c r="R5524" s="36" t="s">
        <v>17</v>
      </c>
      <c r="S5524" s="38">
        <v>5</v>
      </c>
      <c r="T5524" s="36" t="s">
        <v>106</v>
      </c>
      <c r="U5524" s="36" t="s">
        <v>4110</v>
      </c>
    </row>
    <row r="5525" spans="10:21" x14ac:dyDescent="0.25">
      <c r="J5525" s="37">
        <v>43674</v>
      </c>
      <c r="K5525" s="36">
        <f t="shared" si="430"/>
        <v>2019</v>
      </c>
      <c r="L5525" s="36" t="str">
        <f t="shared" si="431"/>
        <v>July</v>
      </c>
      <c r="M5525" s="36">
        <f t="shared" si="432"/>
        <v>30</v>
      </c>
      <c r="N5525" s="36">
        <f t="shared" si="433"/>
        <v>28</v>
      </c>
      <c r="O5525" s="36" t="str">
        <f t="shared" si="434"/>
        <v>201930</v>
      </c>
      <c r="P5525" s="51" t="str">
        <f>CONCATENATE(K5525,MONTH(ExpensesDBTable[[#This Row],[Date]]))</f>
        <v>20197</v>
      </c>
      <c r="Q5525" s="36" t="s">
        <v>1292</v>
      </c>
      <c r="R5525" s="36" t="s">
        <v>18</v>
      </c>
      <c r="S5525" s="38">
        <v>7.56</v>
      </c>
      <c r="T5525" s="36" t="s">
        <v>106</v>
      </c>
      <c r="U5525" s="36" t="s">
        <v>4111</v>
      </c>
    </row>
    <row r="5526" spans="10:21" x14ac:dyDescent="0.25">
      <c r="J5526" s="37">
        <v>43674</v>
      </c>
      <c r="K5526" s="36">
        <f t="shared" si="430"/>
        <v>2019</v>
      </c>
      <c r="L5526" s="36" t="str">
        <f t="shared" si="431"/>
        <v>July</v>
      </c>
      <c r="M5526" s="36">
        <f t="shared" si="432"/>
        <v>30</v>
      </c>
      <c r="N5526" s="36">
        <f t="shared" si="433"/>
        <v>28</v>
      </c>
      <c r="O5526" s="36" t="str">
        <f t="shared" si="434"/>
        <v>201930</v>
      </c>
      <c r="P5526" s="51" t="str">
        <f>CONCATENATE(K5526,MONTH(ExpensesDBTable[[#This Row],[Date]]))</f>
        <v>20197</v>
      </c>
      <c r="Q5526" s="36" t="s">
        <v>1238</v>
      </c>
      <c r="R5526" s="36" t="s">
        <v>22</v>
      </c>
      <c r="S5526" s="38">
        <v>60</v>
      </c>
      <c r="T5526" s="36" t="s">
        <v>106</v>
      </c>
      <c r="U5526" s="36" t="s">
        <v>4112</v>
      </c>
    </row>
    <row r="5527" spans="10:21" x14ac:dyDescent="0.25">
      <c r="J5527" s="37">
        <v>43674</v>
      </c>
      <c r="K5527" s="36">
        <f t="shared" si="430"/>
        <v>2019</v>
      </c>
      <c r="L5527" s="36" t="str">
        <f t="shared" si="431"/>
        <v>July</v>
      </c>
      <c r="M5527" s="36">
        <f t="shared" si="432"/>
        <v>30</v>
      </c>
      <c r="N5527" s="36">
        <f t="shared" si="433"/>
        <v>28</v>
      </c>
      <c r="O5527" s="36" t="str">
        <f t="shared" si="434"/>
        <v>201930</v>
      </c>
      <c r="P5527" s="51" t="str">
        <f>CONCATENATE(K5527,MONTH(ExpensesDBTable[[#This Row],[Date]]))</f>
        <v>20197</v>
      </c>
      <c r="Q5527" s="36" t="s">
        <v>554</v>
      </c>
      <c r="R5527" s="36" t="s">
        <v>14</v>
      </c>
      <c r="S5527" s="38">
        <v>6.4</v>
      </c>
      <c r="T5527" s="36" t="s">
        <v>100</v>
      </c>
      <c r="U5527" s="36" t="s">
        <v>3866</v>
      </c>
    </row>
    <row r="5528" spans="10:21" x14ac:dyDescent="0.25">
      <c r="J5528" s="37">
        <v>43674</v>
      </c>
      <c r="K5528" s="36">
        <f t="shared" si="430"/>
        <v>2019</v>
      </c>
      <c r="L5528" s="36" t="str">
        <f t="shared" si="431"/>
        <v>July</v>
      </c>
      <c r="M5528" s="36">
        <f t="shared" si="432"/>
        <v>30</v>
      </c>
      <c r="N5528" s="36">
        <f t="shared" si="433"/>
        <v>28</v>
      </c>
      <c r="O5528" s="36" t="str">
        <f t="shared" si="434"/>
        <v>201930</v>
      </c>
      <c r="P5528" s="51" t="str">
        <f>CONCATENATE(K5528,MONTH(ExpensesDBTable[[#This Row],[Date]]))</f>
        <v>20197</v>
      </c>
      <c r="Q5528" s="36" t="s">
        <v>456</v>
      </c>
      <c r="R5528" s="36" t="s">
        <v>14</v>
      </c>
      <c r="S5528" s="38">
        <v>22.9</v>
      </c>
      <c r="T5528" s="36" t="s">
        <v>100</v>
      </c>
      <c r="U5528" s="36" t="s">
        <v>1555</v>
      </c>
    </row>
    <row r="5529" spans="10:21" x14ac:dyDescent="0.25">
      <c r="J5529" s="37">
        <v>43674</v>
      </c>
      <c r="K5529" s="36">
        <f t="shared" si="430"/>
        <v>2019</v>
      </c>
      <c r="L5529" s="36" t="str">
        <f t="shared" si="431"/>
        <v>July</v>
      </c>
      <c r="M5529" s="36">
        <f t="shared" si="432"/>
        <v>30</v>
      </c>
      <c r="N5529" s="36">
        <f t="shared" si="433"/>
        <v>28</v>
      </c>
      <c r="O5529" s="36" t="str">
        <f t="shared" si="434"/>
        <v>201930</v>
      </c>
      <c r="P5529" s="51" t="str">
        <f>CONCATENATE(K5529,MONTH(ExpensesDBTable[[#This Row],[Date]]))</f>
        <v>20197</v>
      </c>
      <c r="Q5529" s="36" t="s">
        <v>526</v>
      </c>
      <c r="R5529" s="36" t="s">
        <v>18</v>
      </c>
      <c r="S5529" s="38">
        <v>53.91</v>
      </c>
      <c r="T5529" s="36" t="s">
        <v>106</v>
      </c>
      <c r="U5529" s="36" t="s">
        <v>4113</v>
      </c>
    </row>
    <row r="5530" spans="10:21" x14ac:dyDescent="0.25">
      <c r="J5530" s="37">
        <v>43674</v>
      </c>
      <c r="K5530" s="36">
        <f t="shared" si="430"/>
        <v>2019</v>
      </c>
      <c r="L5530" s="36" t="str">
        <f t="shared" si="431"/>
        <v>July</v>
      </c>
      <c r="M5530" s="36">
        <f t="shared" si="432"/>
        <v>30</v>
      </c>
      <c r="N5530" s="36">
        <f t="shared" si="433"/>
        <v>28</v>
      </c>
      <c r="O5530" s="36" t="str">
        <f t="shared" si="434"/>
        <v>201930</v>
      </c>
      <c r="P5530" s="51" t="str">
        <f>CONCATENATE(K5530,MONTH(ExpensesDBTable[[#This Row],[Date]]))</f>
        <v>20197</v>
      </c>
      <c r="Q5530" s="36" t="s">
        <v>3472</v>
      </c>
      <c r="R5530" s="36" t="s">
        <v>14</v>
      </c>
      <c r="S5530" s="38">
        <v>10.99</v>
      </c>
      <c r="T5530" s="36" t="s">
        <v>100</v>
      </c>
      <c r="U5530" s="36" t="s">
        <v>645</v>
      </c>
    </row>
    <row r="5531" spans="10:21" x14ac:dyDescent="0.25">
      <c r="J5531" s="37">
        <v>43674</v>
      </c>
      <c r="K5531" s="36">
        <f t="shared" si="430"/>
        <v>2019</v>
      </c>
      <c r="L5531" s="36" t="str">
        <f t="shared" si="431"/>
        <v>July</v>
      </c>
      <c r="M5531" s="36">
        <f t="shared" si="432"/>
        <v>30</v>
      </c>
      <c r="N5531" s="36">
        <f t="shared" si="433"/>
        <v>28</v>
      </c>
      <c r="O5531" s="36" t="str">
        <f t="shared" si="434"/>
        <v>201930</v>
      </c>
      <c r="P5531" s="51" t="str">
        <f>CONCATENATE(K5531,MONTH(ExpensesDBTable[[#This Row],[Date]]))</f>
        <v>20197</v>
      </c>
      <c r="Q5531" s="36" t="s">
        <v>182</v>
      </c>
      <c r="R5531" s="36" t="s">
        <v>14</v>
      </c>
      <c r="S5531" s="38">
        <v>5.48</v>
      </c>
      <c r="T5531" s="36" t="s">
        <v>100</v>
      </c>
      <c r="U5531" s="36" t="s">
        <v>1085</v>
      </c>
    </row>
    <row r="5532" spans="10:21" x14ac:dyDescent="0.25">
      <c r="J5532" s="37">
        <v>43674</v>
      </c>
      <c r="K5532" s="36">
        <f t="shared" si="430"/>
        <v>2019</v>
      </c>
      <c r="L5532" s="36" t="str">
        <f t="shared" si="431"/>
        <v>July</v>
      </c>
      <c r="M5532" s="36">
        <f t="shared" si="432"/>
        <v>30</v>
      </c>
      <c r="N5532" s="36">
        <f t="shared" si="433"/>
        <v>28</v>
      </c>
      <c r="O5532" s="36" t="str">
        <f t="shared" si="434"/>
        <v>201930</v>
      </c>
      <c r="P5532" s="51" t="str">
        <f>CONCATENATE(K5532,MONTH(ExpensesDBTable[[#This Row],[Date]]))</f>
        <v>20197</v>
      </c>
      <c r="Q5532" s="36" t="s">
        <v>1051</v>
      </c>
      <c r="R5532" s="36" t="s">
        <v>14</v>
      </c>
      <c r="S5532" s="38">
        <v>23.72</v>
      </c>
      <c r="T5532" s="36" t="s">
        <v>100</v>
      </c>
      <c r="U5532" s="36" t="s">
        <v>1367</v>
      </c>
    </row>
    <row r="5533" spans="10:21" x14ac:dyDescent="0.25">
      <c r="J5533" s="37">
        <v>43674</v>
      </c>
      <c r="K5533" s="36">
        <f t="shared" si="430"/>
        <v>2019</v>
      </c>
      <c r="L5533" s="36" t="str">
        <f t="shared" si="431"/>
        <v>July</v>
      </c>
      <c r="M5533" s="36">
        <f t="shared" si="432"/>
        <v>30</v>
      </c>
      <c r="N5533" s="36">
        <f t="shared" si="433"/>
        <v>28</v>
      </c>
      <c r="O5533" s="36" t="str">
        <f t="shared" si="434"/>
        <v>201930</v>
      </c>
      <c r="P5533" s="51" t="str">
        <f>CONCATENATE(K5533,MONTH(ExpensesDBTable[[#This Row],[Date]]))</f>
        <v>20197</v>
      </c>
      <c r="Q5533" s="36" t="s">
        <v>119</v>
      </c>
      <c r="R5533" s="36" t="s">
        <v>14</v>
      </c>
      <c r="S5533" s="38">
        <v>40.229999999999997</v>
      </c>
      <c r="T5533" s="36" t="s">
        <v>100</v>
      </c>
      <c r="U5533" s="36" t="s">
        <v>4114</v>
      </c>
    </row>
    <row r="5534" spans="10:21" x14ac:dyDescent="0.25">
      <c r="J5534" s="37">
        <v>43676</v>
      </c>
      <c r="K5534" s="36">
        <f t="shared" si="430"/>
        <v>2019</v>
      </c>
      <c r="L5534" s="36" t="str">
        <f t="shared" si="431"/>
        <v>July</v>
      </c>
      <c r="M5534" s="36">
        <f t="shared" si="432"/>
        <v>31</v>
      </c>
      <c r="N5534" s="36">
        <f t="shared" si="433"/>
        <v>30</v>
      </c>
      <c r="O5534" s="36" t="str">
        <f t="shared" si="434"/>
        <v>201931</v>
      </c>
      <c r="P5534" s="51" t="str">
        <f>CONCATENATE(K5534,MONTH(ExpensesDBTable[[#This Row],[Date]]))</f>
        <v>20197</v>
      </c>
      <c r="Q5534" s="36" t="s">
        <v>1192</v>
      </c>
      <c r="R5534" s="36" t="s">
        <v>21</v>
      </c>
      <c r="S5534" s="38">
        <v>400</v>
      </c>
      <c r="T5534" s="36" t="s">
        <v>106</v>
      </c>
      <c r="U5534" s="36" t="s">
        <v>4115</v>
      </c>
    </row>
    <row r="5535" spans="10:21" x14ac:dyDescent="0.25">
      <c r="J5535" s="37">
        <v>43676</v>
      </c>
      <c r="K5535" s="36">
        <f t="shared" si="430"/>
        <v>2019</v>
      </c>
      <c r="L5535" s="36" t="str">
        <f t="shared" si="431"/>
        <v>July</v>
      </c>
      <c r="M5535" s="36">
        <f t="shared" si="432"/>
        <v>31</v>
      </c>
      <c r="N5535" s="36">
        <f t="shared" si="433"/>
        <v>30</v>
      </c>
      <c r="O5535" s="36" t="str">
        <f t="shared" si="434"/>
        <v>201931</v>
      </c>
      <c r="P5535" s="51" t="str">
        <f>CONCATENATE(K5535,MONTH(ExpensesDBTable[[#This Row],[Date]]))</f>
        <v>20197</v>
      </c>
      <c r="Q5535" s="36" t="s">
        <v>182</v>
      </c>
      <c r="R5535" s="36" t="s">
        <v>14</v>
      </c>
      <c r="S5535" s="38">
        <v>10.3</v>
      </c>
      <c r="T5535" s="36" t="s">
        <v>100</v>
      </c>
      <c r="U5535" s="36" t="s">
        <v>4116</v>
      </c>
    </row>
    <row r="5536" spans="10:21" x14ac:dyDescent="0.25">
      <c r="J5536" s="37">
        <v>43676</v>
      </c>
      <c r="K5536" s="36">
        <f t="shared" si="430"/>
        <v>2019</v>
      </c>
      <c r="L5536" s="36" t="str">
        <f t="shared" si="431"/>
        <v>July</v>
      </c>
      <c r="M5536" s="36">
        <f t="shared" si="432"/>
        <v>31</v>
      </c>
      <c r="N5536" s="36">
        <f t="shared" si="433"/>
        <v>30</v>
      </c>
      <c r="O5536" s="36" t="str">
        <f t="shared" si="434"/>
        <v>201931</v>
      </c>
      <c r="P5536" s="51" t="str">
        <f>CONCATENATE(K5536,MONTH(ExpensesDBTable[[#This Row],[Date]]))</f>
        <v>20197</v>
      </c>
      <c r="Q5536" s="36" t="s">
        <v>122</v>
      </c>
      <c r="R5536" s="36" t="s">
        <v>11</v>
      </c>
      <c r="S5536" s="38">
        <v>46</v>
      </c>
      <c r="T5536" s="36" t="s">
        <v>106</v>
      </c>
      <c r="U5536" s="36" t="s">
        <v>4117</v>
      </c>
    </row>
    <row r="5537" spans="10:21" x14ac:dyDescent="0.25">
      <c r="J5537" s="37">
        <v>43676</v>
      </c>
      <c r="K5537" s="36">
        <f t="shared" si="430"/>
        <v>2019</v>
      </c>
      <c r="L5537" s="36" t="str">
        <f t="shared" si="431"/>
        <v>July</v>
      </c>
      <c r="M5537" s="36">
        <f t="shared" si="432"/>
        <v>31</v>
      </c>
      <c r="N5537" s="36">
        <f t="shared" si="433"/>
        <v>30</v>
      </c>
      <c r="O5537" s="36" t="str">
        <f t="shared" si="434"/>
        <v>201931</v>
      </c>
      <c r="P5537" s="51" t="str">
        <f>CONCATENATE(K5537,MONTH(ExpensesDBTable[[#This Row],[Date]]))</f>
        <v>20197</v>
      </c>
      <c r="Q5537" s="36" t="s">
        <v>554</v>
      </c>
      <c r="R5537" s="36" t="s">
        <v>14</v>
      </c>
      <c r="S5537" s="38">
        <v>3.65</v>
      </c>
      <c r="T5537" s="36" t="s">
        <v>100</v>
      </c>
      <c r="U5537" s="36" t="s">
        <v>2884</v>
      </c>
    </row>
    <row r="5538" spans="10:21" x14ac:dyDescent="0.25">
      <c r="J5538" s="37">
        <v>43676</v>
      </c>
      <c r="K5538" s="36">
        <f t="shared" si="430"/>
        <v>2019</v>
      </c>
      <c r="L5538" s="36" t="str">
        <f t="shared" si="431"/>
        <v>July</v>
      </c>
      <c r="M5538" s="36">
        <f t="shared" si="432"/>
        <v>31</v>
      </c>
      <c r="N5538" s="36">
        <f t="shared" si="433"/>
        <v>30</v>
      </c>
      <c r="O5538" s="36" t="str">
        <f t="shared" si="434"/>
        <v>201931</v>
      </c>
      <c r="P5538" s="51" t="str">
        <f>CONCATENATE(K5538,MONTH(ExpensesDBTable[[#This Row],[Date]]))</f>
        <v>20197</v>
      </c>
      <c r="Q5538" s="36" t="s">
        <v>456</v>
      </c>
      <c r="R5538" s="36" t="s">
        <v>18</v>
      </c>
      <c r="S5538" s="38">
        <v>2.9</v>
      </c>
      <c r="T5538" s="36" t="s">
        <v>106</v>
      </c>
      <c r="U5538" s="36" t="s">
        <v>1220</v>
      </c>
    </row>
    <row r="5539" spans="10:21" x14ac:dyDescent="0.25">
      <c r="J5539" s="37">
        <v>43676</v>
      </c>
      <c r="K5539" s="36">
        <f t="shared" si="430"/>
        <v>2019</v>
      </c>
      <c r="L5539" s="36" t="str">
        <f t="shared" si="431"/>
        <v>July</v>
      </c>
      <c r="M5539" s="36">
        <f t="shared" si="432"/>
        <v>31</v>
      </c>
      <c r="N5539" s="36">
        <f t="shared" si="433"/>
        <v>30</v>
      </c>
      <c r="O5539" s="36" t="str">
        <f t="shared" si="434"/>
        <v>201931</v>
      </c>
      <c r="P5539" s="51" t="str">
        <f>CONCATENATE(K5539,MONTH(ExpensesDBTable[[#This Row],[Date]]))</f>
        <v>20197</v>
      </c>
      <c r="Q5539" s="36" t="s">
        <v>3480</v>
      </c>
      <c r="R5539" s="36" t="s">
        <v>27</v>
      </c>
      <c r="S5539" s="38">
        <v>173.25</v>
      </c>
      <c r="T5539" s="36" t="s">
        <v>106</v>
      </c>
      <c r="U5539" s="36" t="s">
        <v>3550</v>
      </c>
    </row>
    <row r="5540" spans="10:21" x14ac:dyDescent="0.25">
      <c r="J5540" s="37">
        <v>43676</v>
      </c>
      <c r="K5540" s="36">
        <f t="shared" si="430"/>
        <v>2019</v>
      </c>
      <c r="L5540" s="36" t="str">
        <f t="shared" si="431"/>
        <v>July</v>
      </c>
      <c r="M5540" s="36">
        <f t="shared" si="432"/>
        <v>31</v>
      </c>
      <c r="N5540" s="36">
        <f t="shared" si="433"/>
        <v>30</v>
      </c>
      <c r="O5540" s="36" t="str">
        <f t="shared" si="434"/>
        <v>201931</v>
      </c>
      <c r="P5540" s="51" t="str">
        <f>CONCATENATE(K5540,MONTH(ExpensesDBTable[[#This Row],[Date]]))</f>
        <v>20197</v>
      </c>
      <c r="Q5540" s="36" t="s">
        <v>182</v>
      </c>
      <c r="R5540" s="36" t="s">
        <v>14</v>
      </c>
      <c r="S5540" s="38">
        <v>6.33</v>
      </c>
      <c r="T5540" s="36" t="s">
        <v>100</v>
      </c>
      <c r="U5540" s="36" t="s">
        <v>241</v>
      </c>
    </row>
    <row r="5541" spans="10:21" x14ac:dyDescent="0.25">
      <c r="J5541" s="37">
        <v>43676</v>
      </c>
      <c r="K5541" s="36">
        <f t="shared" si="430"/>
        <v>2019</v>
      </c>
      <c r="L5541" s="36" t="str">
        <f t="shared" si="431"/>
        <v>July</v>
      </c>
      <c r="M5541" s="36">
        <f t="shared" si="432"/>
        <v>31</v>
      </c>
      <c r="N5541" s="36">
        <f t="shared" si="433"/>
        <v>30</v>
      </c>
      <c r="O5541" s="36" t="str">
        <f t="shared" si="434"/>
        <v>201931</v>
      </c>
      <c r="P5541" s="51" t="str">
        <f>CONCATENATE(K5541,MONTH(ExpensesDBTable[[#This Row],[Date]]))</f>
        <v>20197</v>
      </c>
      <c r="Q5541" s="36" t="s">
        <v>108</v>
      </c>
      <c r="R5541" s="36" t="s">
        <v>14</v>
      </c>
      <c r="S5541" s="38">
        <v>26</v>
      </c>
      <c r="T5541" s="36" t="s">
        <v>100</v>
      </c>
      <c r="U5541" s="36" t="s">
        <v>1367</v>
      </c>
    </row>
    <row r="5542" spans="10:21" x14ac:dyDescent="0.25">
      <c r="J5542" s="37">
        <v>43678</v>
      </c>
      <c r="K5542" s="36">
        <f t="shared" si="430"/>
        <v>2019</v>
      </c>
      <c r="L5542" s="36" t="str">
        <f t="shared" si="431"/>
        <v>August</v>
      </c>
      <c r="M5542" s="36">
        <f t="shared" si="432"/>
        <v>31</v>
      </c>
      <c r="N5542" s="36">
        <f t="shared" si="433"/>
        <v>1</v>
      </c>
      <c r="O5542" s="36" t="str">
        <f t="shared" si="434"/>
        <v>201931</v>
      </c>
      <c r="P5542" s="51" t="str">
        <f>CONCATENATE(K5542,MONTH(ExpensesDBTable[[#This Row],[Date]]))</f>
        <v>20198</v>
      </c>
      <c r="Q5542" s="36" t="s">
        <v>182</v>
      </c>
      <c r="R5542" s="36" t="s">
        <v>14</v>
      </c>
      <c r="S5542" s="38">
        <v>11.9</v>
      </c>
      <c r="T5542" s="36" t="s">
        <v>100</v>
      </c>
      <c r="U5542" s="36" t="s">
        <v>3598</v>
      </c>
    </row>
    <row r="5543" spans="10:21" x14ac:dyDescent="0.25">
      <c r="J5543" s="37">
        <v>43678</v>
      </c>
      <c r="K5543" s="36">
        <f t="shared" si="430"/>
        <v>2019</v>
      </c>
      <c r="L5543" s="36" t="str">
        <f t="shared" si="431"/>
        <v>August</v>
      </c>
      <c r="M5543" s="36">
        <f t="shared" si="432"/>
        <v>31</v>
      </c>
      <c r="N5543" s="36">
        <f t="shared" si="433"/>
        <v>1</v>
      </c>
      <c r="O5543" s="36" t="str">
        <f t="shared" si="434"/>
        <v>201931</v>
      </c>
      <c r="P5543" s="51" t="str">
        <f>CONCATENATE(K5543,MONTH(ExpensesDBTable[[#This Row],[Date]]))</f>
        <v>20198</v>
      </c>
      <c r="Q5543" s="36" t="s">
        <v>182</v>
      </c>
      <c r="R5543" s="36" t="s">
        <v>14</v>
      </c>
      <c r="S5543" s="38">
        <v>15</v>
      </c>
      <c r="T5543" s="36" t="s">
        <v>100</v>
      </c>
      <c r="U5543" s="36" t="s">
        <v>1555</v>
      </c>
    </row>
    <row r="5544" spans="10:21" x14ac:dyDescent="0.25">
      <c r="J5544" s="37">
        <v>43678</v>
      </c>
      <c r="K5544" s="36">
        <f t="shared" si="430"/>
        <v>2019</v>
      </c>
      <c r="L5544" s="36" t="str">
        <f t="shared" si="431"/>
        <v>August</v>
      </c>
      <c r="M5544" s="36">
        <f t="shared" si="432"/>
        <v>31</v>
      </c>
      <c r="N5544" s="36">
        <f t="shared" si="433"/>
        <v>1</v>
      </c>
      <c r="O5544" s="36" t="str">
        <f t="shared" si="434"/>
        <v>201931</v>
      </c>
      <c r="P5544" s="51" t="str">
        <f>CONCATENATE(K5544,MONTH(ExpensesDBTable[[#This Row],[Date]]))</f>
        <v>20198</v>
      </c>
      <c r="Q5544" s="36" t="s">
        <v>4049</v>
      </c>
      <c r="R5544" s="36" t="s">
        <v>23</v>
      </c>
      <c r="S5544" s="38">
        <v>79</v>
      </c>
      <c r="T5544" s="36" t="s">
        <v>106</v>
      </c>
      <c r="U5544" s="36" t="s">
        <v>1492</v>
      </c>
    </row>
    <row r="5545" spans="10:21" x14ac:dyDescent="0.25">
      <c r="J5545" s="37">
        <v>43678</v>
      </c>
      <c r="K5545" s="36">
        <f t="shared" si="430"/>
        <v>2019</v>
      </c>
      <c r="L5545" s="36" t="str">
        <f t="shared" si="431"/>
        <v>August</v>
      </c>
      <c r="M5545" s="36">
        <f t="shared" si="432"/>
        <v>31</v>
      </c>
      <c r="N5545" s="36">
        <f t="shared" si="433"/>
        <v>1</v>
      </c>
      <c r="O5545" s="36" t="str">
        <f t="shared" si="434"/>
        <v>201931</v>
      </c>
      <c r="P5545" s="51" t="str">
        <f>CONCATENATE(K5545,MONTH(ExpensesDBTable[[#This Row],[Date]]))</f>
        <v>20198</v>
      </c>
      <c r="Q5545" s="36" t="s">
        <v>554</v>
      </c>
      <c r="R5545" s="36" t="s">
        <v>14</v>
      </c>
      <c r="S5545" s="38">
        <v>6.15</v>
      </c>
      <c r="T5545" s="36" t="s">
        <v>100</v>
      </c>
      <c r="U5545" s="36" t="s">
        <v>957</v>
      </c>
    </row>
    <row r="5546" spans="10:21" x14ac:dyDescent="0.25">
      <c r="J5546" s="37">
        <v>43678</v>
      </c>
      <c r="K5546" s="36">
        <f t="shared" si="430"/>
        <v>2019</v>
      </c>
      <c r="L5546" s="36" t="str">
        <f t="shared" si="431"/>
        <v>August</v>
      </c>
      <c r="M5546" s="36">
        <f t="shared" si="432"/>
        <v>31</v>
      </c>
      <c r="N5546" s="36">
        <f t="shared" si="433"/>
        <v>1</v>
      </c>
      <c r="O5546" s="36" t="str">
        <f t="shared" si="434"/>
        <v>201931</v>
      </c>
      <c r="P5546" s="51" t="str">
        <f>CONCATENATE(K5546,MONTH(ExpensesDBTable[[#This Row],[Date]]))</f>
        <v>20198</v>
      </c>
      <c r="Q5546" s="36" t="s">
        <v>3603</v>
      </c>
      <c r="R5546" s="36" t="s">
        <v>23</v>
      </c>
      <c r="S5546" s="38">
        <v>261.25</v>
      </c>
      <c r="T5546" s="36" t="s">
        <v>106</v>
      </c>
      <c r="U5546" s="36" t="s">
        <v>4118</v>
      </c>
    </row>
    <row r="5547" spans="10:21" x14ac:dyDescent="0.25">
      <c r="J5547" s="37">
        <v>43678</v>
      </c>
      <c r="K5547" s="36">
        <f t="shared" si="430"/>
        <v>2019</v>
      </c>
      <c r="L5547" s="36" t="str">
        <f t="shared" si="431"/>
        <v>August</v>
      </c>
      <c r="M5547" s="36">
        <f t="shared" si="432"/>
        <v>31</v>
      </c>
      <c r="N5547" s="36">
        <f t="shared" si="433"/>
        <v>1</v>
      </c>
      <c r="O5547" s="36" t="str">
        <f t="shared" si="434"/>
        <v>201931</v>
      </c>
      <c r="P5547" s="51" t="str">
        <f>CONCATENATE(K5547,MONTH(ExpensesDBTable[[#This Row],[Date]]))</f>
        <v>20198</v>
      </c>
      <c r="Q5547" s="36" t="s">
        <v>108</v>
      </c>
      <c r="R5547" s="36" t="s">
        <v>14</v>
      </c>
      <c r="S5547" s="38">
        <v>12.8</v>
      </c>
      <c r="T5547" s="36" t="s">
        <v>100</v>
      </c>
      <c r="U5547" s="36" t="s">
        <v>1367</v>
      </c>
    </row>
    <row r="5548" spans="10:21" x14ac:dyDescent="0.25">
      <c r="J5548" s="37">
        <v>43680</v>
      </c>
      <c r="K5548" s="36">
        <f t="shared" si="430"/>
        <v>2019</v>
      </c>
      <c r="L5548" s="36" t="str">
        <f t="shared" si="431"/>
        <v>August</v>
      </c>
      <c r="M5548" s="36">
        <f t="shared" si="432"/>
        <v>31</v>
      </c>
      <c r="N5548" s="36">
        <f t="shared" si="433"/>
        <v>3</v>
      </c>
      <c r="O5548" s="36" t="str">
        <f t="shared" si="434"/>
        <v>201931</v>
      </c>
      <c r="P5548" s="51" t="str">
        <f>CONCATENATE(K5548,MONTH(ExpensesDBTable[[#This Row],[Date]]))</f>
        <v>20198</v>
      </c>
      <c r="Q5548" s="36" t="s">
        <v>182</v>
      </c>
      <c r="R5548" s="36" t="s">
        <v>14</v>
      </c>
      <c r="S5548" s="38">
        <v>8.3000000000000007</v>
      </c>
      <c r="T5548" s="36" t="s">
        <v>100</v>
      </c>
      <c r="U5548" s="36" t="s">
        <v>1392</v>
      </c>
    </row>
    <row r="5549" spans="10:21" x14ac:dyDescent="0.25">
      <c r="J5549" s="37">
        <v>43680</v>
      </c>
      <c r="K5549" s="36">
        <f t="shared" si="430"/>
        <v>2019</v>
      </c>
      <c r="L5549" s="36" t="str">
        <f t="shared" si="431"/>
        <v>August</v>
      </c>
      <c r="M5549" s="36">
        <f t="shared" si="432"/>
        <v>31</v>
      </c>
      <c r="N5549" s="36">
        <f t="shared" si="433"/>
        <v>3</v>
      </c>
      <c r="O5549" s="36" t="str">
        <f t="shared" si="434"/>
        <v>201931</v>
      </c>
      <c r="P5549" s="51" t="str">
        <f>CONCATENATE(K5549,MONTH(ExpensesDBTable[[#This Row],[Date]]))</f>
        <v>20198</v>
      </c>
      <c r="Q5549" s="36" t="s">
        <v>182</v>
      </c>
      <c r="R5549" s="36" t="s">
        <v>14</v>
      </c>
      <c r="S5549" s="38">
        <v>15.8</v>
      </c>
      <c r="T5549" s="36" t="s">
        <v>100</v>
      </c>
      <c r="U5549" s="36" t="s">
        <v>1555</v>
      </c>
    </row>
    <row r="5550" spans="10:21" x14ac:dyDescent="0.25">
      <c r="J5550" s="37">
        <v>43680</v>
      </c>
      <c r="K5550" s="36">
        <f t="shared" si="430"/>
        <v>2019</v>
      </c>
      <c r="L5550" s="36" t="str">
        <f t="shared" si="431"/>
        <v>August</v>
      </c>
      <c r="M5550" s="36">
        <f t="shared" si="432"/>
        <v>31</v>
      </c>
      <c r="N5550" s="36">
        <f t="shared" si="433"/>
        <v>3</v>
      </c>
      <c r="O5550" s="36" t="str">
        <f t="shared" si="434"/>
        <v>201931</v>
      </c>
      <c r="P5550" s="51" t="str">
        <f>CONCATENATE(K5550,MONTH(ExpensesDBTable[[#This Row],[Date]]))</f>
        <v>20198</v>
      </c>
      <c r="Q5550" s="36" t="s">
        <v>119</v>
      </c>
      <c r="R5550" s="36" t="s">
        <v>14</v>
      </c>
      <c r="S5550" s="38">
        <v>5.2</v>
      </c>
      <c r="T5550" s="36" t="s">
        <v>100</v>
      </c>
      <c r="U5550" s="36" t="s">
        <v>4119</v>
      </c>
    </row>
    <row r="5551" spans="10:21" x14ac:dyDescent="0.25">
      <c r="J5551" s="37">
        <v>43680</v>
      </c>
      <c r="K5551" s="36">
        <f t="shared" si="430"/>
        <v>2019</v>
      </c>
      <c r="L5551" s="36" t="str">
        <f t="shared" si="431"/>
        <v>August</v>
      </c>
      <c r="M5551" s="36">
        <f t="shared" si="432"/>
        <v>31</v>
      </c>
      <c r="N5551" s="36">
        <f t="shared" si="433"/>
        <v>3</v>
      </c>
      <c r="O5551" s="36" t="str">
        <f t="shared" si="434"/>
        <v>201931</v>
      </c>
      <c r="P5551" s="51" t="str">
        <f>CONCATENATE(K5551,MONTH(ExpensesDBTable[[#This Row],[Date]]))</f>
        <v>20198</v>
      </c>
      <c r="Q5551" s="36" t="s">
        <v>122</v>
      </c>
      <c r="R5551" s="36" t="s">
        <v>11</v>
      </c>
      <c r="S5551" s="38">
        <v>12</v>
      </c>
      <c r="T5551" s="36" t="s">
        <v>106</v>
      </c>
      <c r="U5551" s="36" t="s">
        <v>4120</v>
      </c>
    </row>
    <row r="5552" spans="10:21" x14ac:dyDescent="0.25">
      <c r="J5552" s="37">
        <v>43680</v>
      </c>
      <c r="K5552" s="36">
        <f t="shared" si="430"/>
        <v>2019</v>
      </c>
      <c r="L5552" s="36" t="str">
        <f t="shared" si="431"/>
        <v>August</v>
      </c>
      <c r="M5552" s="36">
        <f t="shared" si="432"/>
        <v>31</v>
      </c>
      <c r="N5552" s="36">
        <f t="shared" si="433"/>
        <v>3</v>
      </c>
      <c r="O5552" s="36" t="str">
        <f t="shared" si="434"/>
        <v>201931</v>
      </c>
      <c r="P5552" s="51" t="str">
        <f>CONCATENATE(K5552,MONTH(ExpensesDBTable[[#This Row],[Date]]))</f>
        <v>20198</v>
      </c>
      <c r="Q5552" s="36" t="s">
        <v>1238</v>
      </c>
      <c r="R5552" s="36" t="s">
        <v>22</v>
      </c>
      <c r="S5552" s="38">
        <v>76.94</v>
      </c>
      <c r="T5552" s="36" t="s">
        <v>106</v>
      </c>
      <c r="U5552" s="36" t="s">
        <v>4121</v>
      </c>
    </row>
    <row r="5553" spans="10:21" x14ac:dyDescent="0.25">
      <c r="J5553" s="37">
        <v>43680</v>
      </c>
      <c r="K5553" s="36">
        <f t="shared" si="430"/>
        <v>2019</v>
      </c>
      <c r="L5553" s="36" t="str">
        <f t="shared" si="431"/>
        <v>August</v>
      </c>
      <c r="M5553" s="36">
        <f t="shared" si="432"/>
        <v>31</v>
      </c>
      <c r="N5553" s="36">
        <f t="shared" si="433"/>
        <v>3</v>
      </c>
      <c r="O5553" s="36" t="str">
        <f t="shared" si="434"/>
        <v>201931</v>
      </c>
      <c r="P5553" s="51" t="str">
        <f>CONCATENATE(K5553,MONTH(ExpensesDBTable[[#This Row],[Date]]))</f>
        <v>20198</v>
      </c>
      <c r="Q5553" s="36" t="s">
        <v>182</v>
      </c>
      <c r="R5553" s="36" t="s">
        <v>14</v>
      </c>
      <c r="S5553" s="38">
        <v>42</v>
      </c>
      <c r="T5553" s="36" t="s">
        <v>100</v>
      </c>
      <c r="U5553" s="36" t="s">
        <v>4122</v>
      </c>
    </row>
    <row r="5554" spans="10:21" x14ac:dyDescent="0.25">
      <c r="J5554" s="37">
        <v>43680</v>
      </c>
      <c r="K5554" s="36">
        <f t="shared" si="430"/>
        <v>2019</v>
      </c>
      <c r="L5554" s="36" t="str">
        <f t="shared" si="431"/>
        <v>August</v>
      </c>
      <c r="M5554" s="36">
        <f t="shared" si="432"/>
        <v>31</v>
      </c>
      <c r="N5554" s="36">
        <f t="shared" si="433"/>
        <v>3</v>
      </c>
      <c r="O5554" s="36" t="str">
        <f t="shared" si="434"/>
        <v>201931</v>
      </c>
      <c r="P5554" s="51" t="str">
        <f>CONCATENATE(K5554,MONTH(ExpensesDBTable[[#This Row],[Date]]))</f>
        <v>20198</v>
      </c>
      <c r="Q5554" s="36" t="s">
        <v>3109</v>
      </c>
      <c r="R5554" s="36" t="s">
        <v>24</v>
      </c>
      <c r="S5554" s="38">
        <v>311.95</v>
      </c>
      <c r="T5554" s="36" t="s">
        <v>106</v>
      </c>
      <c r="U5554" s="36" t="s">
        <v>4123</v>
      </c>
    </row>
    <row r="5555" spans="10:21" x14ac:dyDescent="0.25">
      <c r="J5555" s="37">
        <v>43680</v>
      </c>
      <c r="K5555" s="36">
        <f t="shared" si="430"/>
        <v>2019</v>
      </c>
      <c r="L5555" s="36" t="str">
        <f t="shared" si="431"/>
        <v>August</v>
      </c>
      <c r="M5555" s="36">
        <f t="shared" si="432"/>
        <v>31</v>
      </c>
      <c r="N5555" s="36">
        <f t="shared" si="433"/>
        <v>3</v>
      </c>
      <c r="O5555" s="36" t="str">
        <f t="shared" si="434"/>
        <v>201931</v>
      </c>
      <c r="P5555" s="51" t="str">
        <f>CONCATENATE(K5555,MONTH(ExpensesDBTable[[#This Row],[Date]]))</f>
        <v>20198</v>
      </c>
      <c r="Q5555" s="36" t="s">
        <v>182</v>
      </c>
      <c r="R5555" s="36" t="s">
        <v>14</v>
      </c>
      <c r="S5555" s="38">
        <v>8.3000000000000007</v>
      </c>
      <c r="T5555" s="36" t="s">
        <v>100</v>
      </c>
      <c r="U5555" s="36" t="s">
        <v>357</v>
      </c>
    </row>
    <row r="5556" spans="10:21" x14ac:dyDescent="0.25">
      <c r="J5556" s="37">
        <v>43680</v>
      </c>
      <c r="K5556" s="36">
        <f t="shared" si="430"/>
        <v>2019</v>
      </c>
      <c r="L5556" s="36" t="str">
        <f t="shared" si="431"/>
        <v>August</v>
      </c>
      <c r="M5556" s="36">
        <f t="shared" si="432"/>
        <v>31</v>
      </c>
      <c r="N5556" s="36">
        <f t="shared" si="433"/>
        <v>3</v>
      </c>
      <c r="O5556" s="36" t="str">
        <f t="shared" si="434"/>
        <v>201931</v>
      </c>
      <c r="P5556" s="51" t="str">
        <f>CONCATENATE(K5556,MONTH(ExpensesDBTable[[#This Row],[Date]]))</f>
        <v>20198</v>
      </c>
      <c r="Q5556" s="36" t="s">
        <v>704</v>
      </c>
      <c r="R5556" s="36" t="s">
        <v>23</v>
      </c>
      <c r="S5556" s="38">
        <v>124.25</v>
      </c>
      <c r="T5556" s="36" t="s">
        <v>106</v>
      </c>
      <c r="U5556" s="36" t="s">
        <v>4124</v>
      </c>
    </row>
    <row r="5557" spans="10:21" x14ac:dyDescent="0.25">
      <c r="J5557" s="37">
        <v>43680</v>
      </c>
      <c r="K5557" s="36">
        <f t="shared" si="430"/>
        <v>2019</v>
      </c>
      <c r="L5557" s="36" t="str">
        <f t="shared" si="431"/>
        <v>August</v>
      </c>
      <c r="M5557" s="36">
        <f t="shared" si="432"/>
        <v>31</v>
      </c>
      <c r="N5557" s="36">
        <f t="shared" si="433"/>
        <v>3</v>
      </c>
      <c r="O5557" s="36" t="str">
        <f t="shared" si="434"/>
        <v>201931</v>
      </c>
      <c r="P5557" s="51" t="str">
        <f>CONCATENATE(K5557,MONTH(ExpensesDBTable[[#This Row],[Date]]))</f>
        <v>20198</v>
      </c>
      <c r="Q5557" s="36" t="s">
        <v>3477</v>
      </c>
      <c r="R5557" s="36" t="s">
        <v>23</v>
      </c>
      <c r="S5557" s="38">
        <v>40.1</v>
      </c>
      <c r="T5557" s="36" t="s">
        <v>106</v>
      </c>
      <c r="U5557" s="36" t="s">
        <v>4125</v>
      </c>
    </row>
    <row r="5558" spans="10:21" x14ac:dyDescent="0.25">
      <c r="J5558" s="37">
        <v>43681</v>
      </c>
      <c r="K5558" s="36">
        <f t="shared" si="430"/>
        <v>2019</v>
      </c>
      <c r="L5558" s="36" t="str">
        <f t="shared" si="431"/>
        <v>August</v>
      </c>
      <c r="M5558" s="36">
        <f t="shared" si="432"/>
        <v>31</v>
      </c>
      <c r="N5558" s="36">
        <f t="shared" si="433"/>
        <v>4</v>
      </c>
      <c r="O5558" s="36" t="str">
        <f t="shared" si="434"/>
        <v>201931</v>
      </c>
      <c r="P5558" s="51" t="str">
        <f>CONCATENATE(K5558,MONTH(ExpensesDBTable[[#This Row],[Date]]))</f>
        <v>20198</v>
      </c>
      <c r="Q5558" s="36" t="s">
        <v>182</v>
      </c>
      <c r="R5558" s="36" t="s">
        <v>14</v>
      </c>
      <c r="S5558" s="38">
        <v>11</v>
      </c>
      <c r="T5558" s="36" t="s">
        <v>100</v>
      </c>
      <c r="U5558" s="36" t="s">
        <v>1392</v>
      </c>
    </row>
    <row r="5559" spans="10:21" x14ac:dyDescent="0.25">
      <c r="J5559" s="37">
        <v>43681</v>
      </c>
      <c r="K5559" s="36">
        <f t="shared" si="430"/>
        <v>2019</v>
      </c>
      <c r="L5559" s="36" t="str">
        <f t="shared" si="431"/>
        <v>August</v>
      </c>
      <c r="M5559" s="36">
        <f t="shared" si="432"/>
        <v>31</v>
      </c>
      <c r="N5559" s="36">
        <f t="shared" si="433"/>
        <v>4</v>
      </c>
      <c r="O5559" s="36" t="str">
        <f t="shared" si="434"/>
        <v>201931</v>
      </c>
      <c r="P5559" s="51" t="str">
        <f>CONCATENATE(K5559,MONTH(ExpensesDBTable[[#This Row],[Date]]))</f>
        <v>20198</v>
      </c>
      <c r="Q5559" s="36" t="s">
        <v>3443</v>
      </c>
      <c r="R5559" s="36" t="s">
        <v>13</v>
      </c>
      <c r="S5559" s="38">
        <v>72.59</v>
      </c>
      <c r="T5559" s="36" t="s">
        <v>106</v>
      </c>
      <c r="U5559" s="36" t="s">
        <v>4126</v>
      </c>
    </row>
    <row r="5560" spans="10:21" x14ac:dyDescent="0.25">
      <c r="J5560" s="37">
        <v>43681</v>
      </c>
      <c r="K5560" s="36">
        <f t="shared" si="430"/>
        <v>2019</v>
      </c>
      <c r="L5560" s="36" t="str">
        <f t="shared" si="431"/>
        <v>August</v>
      </c>
      <c r="M5560" s="36">
        <f t="shared" si="432"/>
        <v>31</v>
      </c>
      <c r="N5560" s="36">
        <f t="shared" si="433"/>
        <v>4</v>
      </c>
      <c r="O5560" s="36" t="str">
        <f t="shared" si="434"/>
        <v>201931</v>
      </c>
      <c r="P5560" s="51" t="str">
        <f>CONCATENATE(K5560,MONTH(ExpensesDBTable[[#This Row],[Date]]))</f>
        <v>20198</v>
      </c>
      <c r="Q5560" s="36" t="s">
        <v>108</v>
      </c>
      <c r="R5560" s="36" t="s">
        <v>14</v>
      </c>
      <c r="S5560" s="38">
        <v>14</v>
      </c>
      <c r="T5560" s="36" t="s">
        <v>100</v>
      </c>
      <c r="U5560" s="36" t="s">
        <v>4127</v>
      </c>
    </row>
    <row r="5561" spans="10:21" x14ac:dyDescent="0.25">
      <c r="J5561" s="37">
        <v>43681</v>
      </c>
      <c r="K5561" s="36">
        <f t="shared" si="430"/>
        <v>2019</v>
      </c>
      <c r="L5561" s="36" t="str">
        <f t="shared" si="431"/>
        <v>August</v>
      </c>
      <c r="M5561" s="36">
        <f t="shared" si="432"/>
        <v>31</v>
      </c>
      <c r="N5561" s="36">
        <f t="shared" si="433"/>
        <v>4</v>
      </c>
      <c r="O5561" s="36" t="str">
        <f t="shared" si="434"/>
        <v>201931</v>
      </c>
      <c r="P5561" s="51" t="str">
        <f>CONCATENATE(K5561,MONTH(ExpensesDBTable[[#This Row],[Date]]))</f>
        <v>20198</v>
      </c>
      <c r="Q5561" s="36" t="s">
        <v>171</v>
      </c>
      <c r="R5561" s="36" t="s">
        <v>18</v>
      </c>
      <c r="S5561" s="38">
        <v>19</v>
      </c>
      <c r="T5561" s="36" t="s">
        <v>106</v>
      </c>
      <c r="U5561" s="36" t="s">
        <v>4128</v>
      </c>
    </row>
    <row r="5562" spans="10:21" x14ac:dyDescent="0.25">
      <c r="J5562" s="37">
        <v>43681</v>
      </c>
      <c r="K5562" s="36">
        <f t="shared" si="430"/>
        <v>2019</v>
      </c>
      <c r="L5562" s="36" t="str">
        <f t="shared" si="431"/>
        <v>August</v>
      </c>
      <c r="M5562" s="36">
        <f t="shared" si="432"/>
        <v>31</v>
      </c>
      <c r="N5562" s="36">
        <f t="shared" si="433"/>
        <v>4</v>
      </c>
      <c r="O5562" s="36" t="str">
        <f t="shared" si="434"/>
        <v>201931</v>
      </c>
      <c r="P5562" s="51" t="str">
        <f>CONCATENATE(K5562,MONTH(ExpensesDBTable[[#This Row],[Date]]))</f>
        <v>20198</v>
      </c>
      <c r="Q5562" s="36" t="s">
        <v>554</v>
      </c>
      <c r="R5562" s="36" t="s">
        <v>14</v>
      </c>
      <c r="S5562" s="38">
        <v>8.6999999999999993</v>
      </c>
      <c r="T5562" s="36" t="s">
        <v>100</v>
      </c>
      <c r="U5562" s="36" t="s">
        <v>4129</v>
      </c>
    </row>
    <row r="5563" spans="10:21" x14ac:dyDescent="0.25">
      <c r="J5563" s="37">
        <v>43681</v>
      </c>
      <c r="K5563" s="36">
        <f t="shared" si="430"/>
        <v>2019</v>
      </c>
      <c r="L5563" s="36" t="str">
        <f t="shared" si="431"/>
        <v>August</v>
      </c>
      <c r="M5563" s="36">
        <f t="shared" si="432"/>
        <v>31</v>
      </c>
      <c r="N5563" s="36">
        <f t="shared" si="433"/>
        <v>4</v>
      </c>
      <c r="O5563" s="36" t="str">
        <f t="shared" si="434"/>
        <v>201931</v>
      </c>
      <c r="P5563" s="51" t="str">
        <f>CONCATENATE(K5563,MONTH(ExpensesDBTable[[#This Row],[Date]]))</f>
        <v>20198</v>
      </c>
      <c r="Q5563" s="36" t="s">
        <v>182</v>
      </c>
      <c r="R5563" s="36" t="s">
        <v>14</v>
      </c>
      <c r="S5563" s="38">
        <v>8.6</v>
      </c>
      <c r="T5563" s="36" t="s">
        <v>100</v>
      </c>
      <c r="U5563" s="36" t="s">
        <v>1085</v>
      </c>
    </row>
    <row r="5564" spans="10:21" x14ac:dyDescent="0.25">
      <c r="J5564" s="37">
        <v>43681</v>
      </c>
      <c r="K5564" s="36">
        <f t="shared" si="430"/>
        <v>2019</v>
      </c>
      <c r="L5564" s="36" t="str">
        <f t="shared" si="431"/>
        <v>August</v>
      </c>
      <c r="M5564" s="36">
        <f t="shared" si="432"/>
        <v>31</v>
      </c>
      <c r="N5564" s="36">
        <f t="shared" si="433"/>
        <v>4</v>
      </c>
      <c r="O5564" s="36" t="str">
        <f t="shared" si="434"/>
        <v>201931</v>
      </c>
      <c r="P5564" s="51" t="str">
        <f>CONCATENATE(K5564,MONTH(ExpensesDBTable[[#This Row],[Date]]))</f>
        <v>20198</v>
      </c>
      <c r="Q5564" s="36" t="s">
        <v>1051</v>
      </c>
      <c r="R5564" s="36" t="s">
        <v>14</v>
      </c>
      <c r="S5564" s="38">
        <v>30.72</v>
      </c>
      <c r="T5564" s="36" t="s">
        <v>100</v>
      </c>
      <c r="U5564" s="36" t="s">
        <v>4130</v>
      </c>
    </row>
    <row r="5565" spans="10:21" x14ac:dyDescent="0.25">
      <c r="J5565" s="37">
        <v>43681</v>
      </c>
      <c r="K5565" s="36">
        <f t="shared" si="430"/>
        <v>2019</v>
      </c>
      <c r="L5565" s="36" t="str">
        <f t="shared" si="431"/>
        <v>August</v>
      </c>
      <c r="M5565" s="36">
        <f t="shared" si="432"/>
        <v>31</v>
      </c>
      <c r="N5565" s="36">
        <f t="shared" si="433"/>
        <v>4</v>
      </c>
      <c r="O5565" s="36" t="str">
        <f t="shared" si="434"/>
        <v>201931</v>
      </c>
      <c r="P5565" s="51" t="str">
        <f>CONCATENATE(K5565,MONTH(ExpensesDBTable[[#This Row],[Date]]))</f>
        <v>20198</v>
      </c>
      <c r="Q5565" s="36" t="s">
        <v>119</v>
      </c>
      <c r="R5565" s="36" t="s">
        <v>14</v>
      </c>
      <c r="S5565" s="38">
        <v>28.62</v>
      </c>
      <c r="T5565" s="36" t="s">
        <v>100</v>
      </c>
      <c r="U5565" s="36" t="s">
        <v>4130</v>
      </c>
    </row>
    <row r="5566" spans="10:21" x14ac:dyDescent="0.25">
      <c r="J5566" s="37">
        <v>43681</v>
      </c>
      <c r="K5566" s="36">
        <f t="shared" si="430"/>
        <v>2019</v>
      </c>
      <c r="L5566" s="36" t="str">
        <f t="shared" si="431"/>
        <v>August</v>
      </c>
      <c r="M5566" s="36">
        <f t="shared" si="432"/>
        <v>31</v>
      </c>
      <c r="N5566" s="36">
        <f t="shared" si="433"/>
        <v>4</v>
      </c>
      <c r="O5566" s="36" t="str">
        <f t="shared" si="434"/>
        <v>201931</v>
      </c>
      <c r="P5566" s="51" t="str">
        <f>CONCATENATE(K5566,MONTH(ExpensesDBTable[[#This Row],[Date]]))</f>
        <v>20198</v>
      </c>
      <c r="Q5566" s="36" t="s">
        <v>2470</v>
      </c>
      <c r="R5566" s="36" t="s">
        <v>17</v>
      </c>
      <c r="S5566" s="38">
        <v>59.95</v>
      </c>
      <c r="T5566" s="36" t="s">
        <v>106</v>
      </c>
      <c r="U5566" s="36" t="s">
        <v>4131</v>
      </c>
    </row>
    <row r="5567" spans="10:21" x14ac:dyDescent="0.25">
      <c r="J5567" s="37">
        <v>43681</v>
      </c>
      <c r="K5567" s="36">
        <f t="shared" si="430"/>
        <v>2019</v>
      </c>
      <c r="L5567" s="36" t="str">
        <f t="shared" si="431"/>
        <v>August</v>
      </c>
      <c r="M5567" s="36">
        <f t="shared" si="432"/>
        <v>31</v>
      </c>
      <c r="N5567" s="36">
        <f t="shared" si="433"/>
        <v>4</v>
      </c>
      <c r="O5567" s="36" t="str">
        <f t="shared" si="434"/>
        <v>201931</v>
      </c>
      <c r="P5567" s="51" t="str">
        <f>CONCATENATE(K5567,MONTH(ExpensesDBTable[[#This Row],[Date]]))</f>
        <v>20198</v>
      </c>
      <c r="Q5567" s="36" t="s">
        <v>182</v>
      </c>
      <c r="R5567" s="36" t="s">
        <v>14</v>
      </c>
      <c r="S5567" s="38">
        <v>8.43</v>
      </c>
      <c r="T5567" s="36" t="s">
        <v>100</v>
      </c>
      <c r="U5567" s="36" t="s">
        <v>1085</v>
      </c>
    </row>
    <row r="5568" spans="10:21" x14ac:dyDescent="0.25">
      <c r="J5568" s="37">
        <v>43681</v>
      </c>
      <c r="K5568" s="36">
        <f t="shared" si="430"/>
        <v>2019</v>
      </c>
      <c r="L5568" s="36" t="str">
        <f t="shared" si="431"/>
        <v>August</v>
      </c>
      <c r="M5568" s="36">
        <f t="shared" si="432"/>
        <v>31</v>
      </c>
      <c r="N5568" s="36">
        <f t="shared" si="433"/>
        <v>4</v>
      </c>
      <c r="O5568" s="36" t="str">
        <f t="shared" si="434"/>
        <v>201931</v>
      </c>
      <c r="P5568" s="51" t="str">
        <f>CONCATENATE(K5568,MONTH(ExpensesDBTable[[#This Row],[Date]]))</f>
        <v>20198</v>
      </c>
      <c r="Q5568" s="36" t="s">
        <v>1051</v>
      </c>
      <c r="R5568" s="36" t="s">
        <v>26</v>
      </c>
      <c r="S5568" s="38">
        <v>10.029999999999999</v>
      </c>
      <c r="T5568" s="36" t="s">
        <v>106</v>
      </c>
      <c r="U5568" s="36" t="s">
        <v>4132</v>
      </c>
    </row>
    <row r="5569" spans="10:21" x14ac:dyDescent="0.25">
      <c r="J5569" s="37">
        <v>43682</v>
      </c>
      <c r="K5569" s="36">
        <f t="shared" si="430"/>
        <v>2019</v>
      </c>
      <c r="L5569" s="36" t="str">
        <f t="shared" si="431"/>
        <v>August</v>
      </c>
      <c r="M5569" s="36">
        <f t="shared" si="432"/>
        <v>32</v>
      </c>
      <c r="N5569" s="36">
        <f t="shared" si="433"/>
        <v>5</v>
      </c>
      <c r="O5569" s="36" t="str">
        <f t="shared" si="434"/>
        <v>201932</v>
      </c>
      <c r="P5569" s="51" t="str">
        <f>CONCATENATE(K5569,MONTH(ExpensesDBTable[[#This Row],[Date]]))</f>
        <v>20198</v>
      </c>
      <c r="Q5569" s="36" t="s">
        <v>3480</v>
      </c>
      <c r="R5569" s="36" t="s">
        <v>27</v>
      </c>
      <c r="S5569" s="38">
        <v>173.25</v>
      </c>
      <c r="T5569" s="36" t="s">
        <v>106</v>
      </c>
      <c r="U5569" s="36" t="s">
        <v>3895</v>
      </c>
    </row>
    <row r="5570" spans="10:21" x14ac:dyDescent="0.25">
      <c r="J5570" s="37">
        <v>43682</v>
      </c>
      <c r="K5570" s="36">
        <f t="shared" si="430"/>
        <v>2019</v>
      </c>
      <c r="L5570" s="36" t="str">
        <f t="shared" si="431"/>
        <v>August</v>
      </c>
      <c r="M5570" s="36">
        <f t="shared" si="432"/>
        <v>32</v>
      </c>
      <c r="N5570" s="36">
        <f t="shared" si="433"/>
        <v>5</v>
      </c>
      <c r="O5570" s="36" t="str">
        <f t="shared" si="434"/>
        <v>201932</v>
      </c>
      <c r="P5570" s="51" t="str">
        <f>CONCATENATE(K5570,MONTH(ExpensesDBTable[[#This Row],[Date]]))</f>
        <v>20198</v>
      </c>
      <c r="Q5570" s="36" t="s">
        <v>108</v>
      </c>
      <c r="R5570" s="36" t="s">
        <v>14</v>
      </c>
      <c r="S5570" s="38">
        <v>4.8</v>
      </c>
      <c r="T5570" s="36" t="s">
        <v>100</v>
      </c>
      <c r="U5570" s="36" t="s">
        <v>645</v>
      </c>
    </row>
    <row r="5571" spans="10:21" x14ac:dyDescent="0.25">
      <c r="J5571" s="37">
        <v>43683</v>
      </c>
      <c r="K5571" s="36">
        <f t="shared" si="430"/>
        <v>2019</v>
      </c>
      <c r="L5571" s="36" t="str">
        <f t="shared" si="431"/>
        <v>August</v>
      </c>
      <c r="M5571" s="36">
        <f t="shared" si="432"/>
        <v>32</v>
      </c>
      <c r="N5571" s="36">
        <f t="shared" si="433"/>
        <v>6</v>
      </c>
      <c r="O5571" s="36" t="str">
        <f t="shared" si="434"/>
        <v>201932</v>
      </c>
      <c r="P5571" s="51" t="str">
        <f>CONCATENATE(K5571,MONTH(ExpensesDBTable[[#This Row],[Date]]))</f>
        <v>20198</v>
      </c>
      <c r="Q5571" s="36" t="s">
        <v>182</v>
      </c>
      <c r="R5571" s="36" t="s">
        <v>14</v>
      </c>
      <c r="S5571" s="38">
        <v>10.8</v>
      </c>
      <c r="T5571" s="36" t="s">
        <v>100</v>
      </c>
      <c r="U5571" s="36" t="s">
        <v>1555</v>
      </c>
    </row>
    <row r="5572" spans="10:21" x14ac:dyDescent="0.25">
      <c r="J5572" s="37">
        <v>43683</v>
      </c>
      <c r="K5572" s="36">
        <f t="shared" si="430"/>
        <v>2019</v>
      </c>
      <c r="L5572" s="36" t="str">
        <f t="shared" si="431"/>
        <v>August</v>
      </c>
      <c r="M5572" s="36">
        <f t="shared" si="432"/>
        <v>32</v>
      </c>
      <c r="N5572" s="36">
        <f t="shared" si="433"/>
        <v>6</v>
      </c>
      <c r="O5572" s="36" t="str">
        <f t="shared" si="434"/>
        <v>201932</v>
      </c>
      <c r="P5572" s="51" t="str">
        <f>CONCATENATE(K5572,MONTH(ExpensesDBTable[[#This Row],[Date]]))</f>
        <v>20198</v>
      </c>
      <c r="Q5572" s="36" t="s">
        <v>128</v>
      </c>
      <c r="R5572" s="36" t="s">
        <v>22</v>
      </c>
      <c r="S5572" s="38">
        <v>20</v>
      </c>
      <c r="T5572" s="36" t="s">
        <v>106</v>
      </c>
      <c r="U5572" s="36" t="s">
        <v>3787</v>
      </c>
    </row>
    <row r="5573" spans="10:21" x14ac:dyDescent="0.25">
      <c r="J5573" s="37">
        <v>43685</v>
      </c>
      <c r="K5573" s="36">
        <f t="shared" si="430"/>
        <v>2019</v>
      </c>
      <c r="L5573" s="36" t="str">
        <f t="shared" si="431"/>
        <v>August</v>
      </c>
      <c r="M5573" s="36">
        <f t="shared" si="432"/>
        <v>32</v>
      </c>
      <c r="N5573" s="36">
        <f t="shared" si="433"/>
        <v>8</v>
      </c>
      <c r="O5573" s="36" t="str">
        <f t="shared" si="434"/>
        <v>201932</v>
      </c>
      <c r="P5573" s="51" t="str">
        <f>CONCATENATE(K5573,MONTH(ExpensesDBTable[[#This Row],[Date]]))</f>
        <v>20198</v>
      </c>
      <c r="Q5573" s="36" t="s">
        <v>2141</v>
      </c>
      <c r="R5573" s="36" t="s">
        <v>22</v>
      </c>
      <c r="S5573" s="38">
        <v>5274.75</v>
      </c>
      <c r="T5573" s="36" t="s">
        <v>106</v>
      </c>
      <c r="U5573" s="36" t="s">
        <v>4133</v>
      </c>
    </row>
    <row r="5574" spans="10:21" x14ac:dyDescent="0.25">
      <c r="J5574" s="37">
        <v>43685</v>
      </c>
      <c r="K5574" s="36">
        <f t="shared" si="430"/>
        <v>2019</v>
      </c>
      <c r="L5574" s="36" t="str">
        <f t="shared" si="431"/>
        <v>August</v>
      </c>
      <c r="M5574" s="36">
        <f t="shared" si="432"/>
        <v>32</v>
      </c>
      <c r="N5574" s="36">
        <f t="shared" si="433"/>
        <v>8</v>
      </c>
      <c r="O5574" s="36" t="str">
        <f t="shared" si="434"/>
        <v>201932</v>
      </c>
      <c r="P5574" s="51" t="str">
        <f>CONCATENATE(K5574,MONTH(ExpensesDBTable[[#This Row],[Date]]))</f>
        <v>20198</v>
      </c>
      <c r="Q5574" s="36" t="s">
        <v>2939</v>
      </c>
      <c r="R5574" s="36" t="s">
        <v>22</v>
      </c>
      <c r="S5574" s="38">
        <v>20.97</v>
      </c>
      <c r="T5574" s="36" t="s">
        <v>106</v>
      </c>
      <c r="U5574" s="36" t="s">
        <v>4134</v>
      </c>
    </row>
    <row r="5575" spans="10:21" x14ac:dyDescent="0.25">
      <c r="J5575" s="37">
        <v>43685</v>
      </c>
      <c r="K5575" s="36">
        <f t="shared" si="430"/>
        <v>2019</v>
      </c>
      <c r="L5575" s="36" t="str">
        <f t="shared" si="431"/>
        <v>August</v>
      </c>
      <c r="M5575" s="36">
        <f t="shared" si="432"/>
        <v>32</v>
      </c>
      <c r="N5575" s="36">
        <f t="shared" si="433"/>
        <v>8</v>
      </c>
      <c r="O5575" s="36" t="str">
        <f t="shared" si="434"/>
        <v>201932</v>
      </c>
      <c r="P5575" s="51" t="str">
        <f>CONCATENATE(K5575,MONTH(ExpensesDBTable[[#This Row],[Date]]))</f>
        <v>20198</v>
      </c>
      <c r="Q5575" s="36" t="s">
        <v>122</v>
      </c>
      <c r="R5575" s="36" t="s">
        <v>11</v>
      </c>
      <c r="S5575" s="38">
        <v>36</v>
      </c>
      <c r="T5575" s="36" t="s">
        <v>106</v>
      </c>
      <c r="U5575" s="36" t="s">
        <v>4135</v>
      </c>
    </row>
    <row r="5576" spans="10:21" x14ac:dyDescent="0.25">
      <c r="J5576" s="37">
        <v>43685</v>
      </c>
      <c r="K5576" s="36">
        <f t="shared" si="430"/>
        <v>2019</v>
      </c>
      <c r="L5576" s="36" t="str">
        <f t="shared" si="431"/>
        <v>August</v>
      </c>
      <c r="M5576" s="36">
        <f t="shared" si="432"/>
        <v>32</v>
      </c>
      <c r="N5576" s="36">
        <f t="shared" si="433"/>
        <v>8</v>
      </c>
      <c r="O5576" s="36" t="str">
        <f t="shared" si="434"/>
        <v>201932</v>
      </c>
      <c r="P5576" s="51" t="str">
        <f>CONCATENATE(K5576,MONTH(ExpensesDBTable[[#This Row],[Date]]))</f>
        <v>20198</v>
      </c>
      <c r="Q5576" s="36" t="s">
        <v>182</v>
      </c>
      <c r="R5576" s="36" t="s">
        <v>14</v>
      </c>
      <c r="S5576" s="38">
        <v>6.3</v>
      </c>
      <c r="T5576" s="36" t="s">
        <v>100</v>
      </c>
      <c r="U5576" s="36" t="s">
        <v>4136</v>
      </c>
    </row>
    <row r="5577" spans="10:21" x14ac:dyDescent="0.25">
      <c r="J5577" s="37">
        <v>43688</v>
      </c>
      <c r="K5577" s="36">
        <f t="shared" si="430"/>
        <v>2019</v>
      </c>
      <c r="L5577" s="36" t="str">
        <f t="shared" si="431"/>
        <v>August</v>
      </c>
      <c r="M5577" s="36">
        <f t="shared" si="432"/>
        <v>32</v>
      </c>
      <c r="N5577" s="36">
        <f t="shared" si="433"/>
        <v>11</v>
      </c>
      <c r="O5577" s="36" t="str">
        <f t="shared" si="434"/>
        <v>201932</v>
      </c>
      <c r="P5577" s="51" t="str">
        <f>CONCATENATE(K5577,MONTH(ExpensesDBTable[[#This Row],[Date]]))</f>
        <v>20198</v>
      </c>
      <c r="Q5577" s="36" t="s">
        <v>182</v>
      </c>
      <c r="R5577" s="36" t="s">
        <v>14</v>
      </c>
      <c r="S5577" s="38">
        <v>8.3000000000000007</v>
      </c>
      <c r="T5577" s="36" t="s">
        <v>100</v>
      </c>
      <c r="U5577" s="36" t="s">
        <v>1392</v>
      </c>
    </row>
    <row r="5578" spans="10:21" x14ac:dyDescent="0.25">
      <c r="J5578" s="37">
        <v>43688</v>
      </c>
      <c r="K5578" s="36">
        <f t="shared" si="430"/>
        <v>2019</v>
      </c>
      <c r="L5578" s="36" t="str">
        <f t="shared" si="431"/>
        <v>August</v>
      </c>
      <c r="M5578" s="36">
        <f t="shared" si="432"/>
        <v>32</v>
      </c>
      <c r="N5578" s="36">
        <f t="shared" si="433"/>
        <v>11</v>
      </c>
      <c r="O5578" s="36" t="str">
        <f t="shared" si="434"/>
        <v>201932</v>
      </c>
      <c r="P5578" s="51" t="str">
        <f>CONCATENATE(K5578,MONTH(ExpensesDBTable[[#This Row],[Date]]))</f>
        <v>20198</v>
      </c>
      <c r="Q5578" s="36" t="s">
        <v>182</v>
      </c>
      <c r="R5578" s="36" t="s">
        <v>14</v>
      </c>
      <c r="S5578" s="38">
        <v>12.9</v>
      </c>
      <c r="T5578" s="36" t="s">
        <v>100</v>
      </c>
      <c r="U5578" s="36" t="s">
        <v>462</v>
      </c>
    </row>
    <row r="5579" spans="10:21" x14ac:dyDescent="0.25">
      <c r="J5579" s="37">
        <v>43688</v>
      </c>
      <c r="K5579" s="36">
        <f t="shared" ref="K5579:K5642" si="435">YEAR(J5579)</f>
        <v>2019</v>
      </c>
      <c r="L5579" s="36" t="str">
        <f t="shared" ref="L5579:L5642" si="436">TEXT(DATE(1,MONTH(J5579),1),"MMMM")</f>
        <v>August</v>
      </c>
      <c r="M5579" s="36">
        <f t="shared" ref="M5579:M5642" si="437">WEEKNUM(J5579,2)</f>
        <v>32</v>
      </c>
      <c r="N5579" s="36">
        <f t="shared" ref="N5579:N5642" si="438">DAY(J5579)</f>
        <v>11</v>
      </c>
      <c r="O5579" s="36" t="str">
        <f t="shared" ref="O5579:O5642" si="439">CONCATENATE(K5579,M5579)</f>
        <v>201932</v>
      </c>
      <c r="P5579" s="51" t="str">
        <f>CONCATENATE(K5579,MONTH(ExpensesDBTable[[#This Row],[Date]]))</f>
        <v>20198</v>
      </c>
      <c r="Q5579" s="36" t="s">
        <v>108</v>
      </c>
      <c r="R5579" s="36" t="s">
        <v>14</v>
      </c>
      <c r="S5579" s="38">
        <v>33.21</v>
      </c>
      <c r="T5579" s="36" t="s">
        <v>100</v>
      </c>
      <c r="U5579" s="36" t="s">
        <v>1367</v>
      </c>
    </row>
    <row r="5580" spans="10:21" x14ac:dyDescent="0.25">
      <c r="J5580" s="37">
        <v>43688</v>
      </c>
      <c r="K5580" s="36">
        <f t="shared" si="435"/>
        <v>2019</v>
      </c>
      <c r="L5580" s="36" t="str">
        <f t="shared" si="436"/>
        <v>August</v>
      </c>
      <c r="M5580" s="36">
        <f t="shared" si="437"/>
        <v>32</v>
      </c>
      <c r="N5580" s="36">
        <f t="shared" si="438"/>
        <v>11</v>
      </c>
      <c r="O5580" s="36" t="str">
        <f t="shared" si="439"/>
        <v>201932</v>
      </c>
      <c r="P5580" s="51" t="str">
        <f>CONCATENATE(K5580,MONTH(ExpensesDBTable[[#This Row],[Date]]))</f>
        <v>20198</v>
      </c>
      <c r="Q5580" s="36" t="s">
        <v>119</v>
      </c>
      <c r="R5580" s="36" t="s">
        <v>14</v>
      </c>
      <c r="S5580" s="38">
        <v>54.5</v>
      </c>
      <c r="T5580" s="36" t="s">
        <v>100</v>
      </c>
      <c r="U5580" s="36" t="s">
        <v>4137</v>
      </c>
    </row>
    <row r="5581" spans="10:21" x14ac:dyDescent="0.25">
      <c r="J5581" s="37">
        <v>43688</v>
      </c>
      <c r="K5581" s="36">
        <f t="shared" si="435"/>
        <v>2019</v>
      </c>
      <c r="L5581" s="36" t="str">
        <f t="shared" si="436"/>
        <v>August</v>
      </c>
      <c r="M5581" s="36">
        <f t="shared" si="437"/>
        <v>32</v>
      </c>
      <c r="N5581" s="36">
        <f t="shared" si="438"/>
        <v>11</v>
      </c>
      <c r="O5581" s="36" t="str">
        <f t="shared" si="439"/>
        <v>201932</v>
      </c>
      <c r="P5581" s="51" t="str">
        <f>CONCATENATE(K5581,MONTH(ExpensesDBTable[[#This Row],[Date]]))</f>
        <v>20198</v>
      </c>
      <c r="Q5581" s="36" t="s">
        <v>1051</v>
      </c>
      <c r="R5581" s="36" t="s">
        <v>14</v>
      </c>
      <c r="S5581" s="38">
        <v>23.25</v>
      </c>
      <c r="T5581" s="36" t="s">
        <v>100</v>
      </c>
      <c r="U5581" s="36" t="s">
        <v>4137</v>
      </c>
    </row>
    <row r="5582" spans="10:21" x14ac:dyDescent="0.25">
      <c r="J5582" s="37">
        <v>43688</v>
      </c>
      <c r="K5582" s="36">
        <f t="shared" si="435"/>
        <v>2019</v>
      </c>
      <c r="L5582" s="36" t="str">
        <f t="shared" si="436"/>
        <v>August</v>
      </c>
      <c r="M5582" s="36">
        <f t="shared" si="437"/>
        <v>32</v>
      </c>
      <c r="N5582" s="36">
        <f t="shared" si="438"/>
        <v>11</v>
      </c>
      <c r="O5582" s="36" t="str">
        <f t="shared" si="439"/>
        <v>201932</v>
      </c>
      <c r="P5582" s="51" t="str">
        <f>CONCATENATE(K5582,MONTH(ExpensesDBTable[[#This Row],[Date]]))</f>
        <v>20198</v>
      </c>
      <c r="Q5582" s="36" t="s">
        <v>182</v>
      </c>
      <c r="R5582" s="36" t="s">
        <v>17</v>
      </c>
      <c r="S5582" s="38">
        <v>8.5</v>
      </c>
      <c r="T5582" s="36" t="s">
        <v>106</v>
      </c>
      <c r="U5582" s="36" t="s">
        <v>1504</v>
      </c>
    </row>
    <row r="5583" spans="10:21" x14ac:dyDescent="0.25">
      <c r="J5583" s="37">
        <v>43688</v>
      </c>
      <c r="K5583" s="36">
        <f t="shared" si="435"/>
        <v>2019</v>
      </c>
      <c r="L5583" s="36" t="str">
        <f t="shared" si="436"/>
        <v>August</v>
      </c>
      <c r="M5583" s="36">
        <f t="shared" si="437"/>
        <v>32</v>
      </c>
      <c r="N5583" s="36">
        <f t="shared" si="438"/>
        <v>11</v>
      </c>
      <c r="O5583" s="36" t="str">
        <f t="shared" si="439"/>
        <v>201932</v>
      </c>
      <c r="P5583" s="51" t="str">
        <f>CONCATENATE(K5583,MONTH(ExpensesDBTable[[#This Row],[Date]]))</f>
        <v>20198</v>
      </c>
      <c r="Q5583" s="36" t="s">
        <v>182</v>
      </c>
      <c r="R5583" s="36" t="s">
        <v>14</v>
      </c>
      <c r="S5583" s="38">
        <v>11.2</v>
      </c>
      <c r="T5583" s="36" t="s">
        <v>100</v>
      </c>
      <c r="U5583" s="36" t="s">
        <v>1392</v>
      </c>
    </row>
    <row r="5584" spans="10:21" x14ac:dyDescent="0.25">
      <c r="J5584" s="37">
        <v>43688</v>
      </c>
      <c r="K5584" s="36">
        <f t="shared" si="435"/>
        <v>2019</v>
      </c>
      <c r="L5584" s="36" t="str">
        <f t="shared" si="436"/>
        <v>August</v>
      </c>
      <c r="M5584" s="36">
        <f t="shared" si="437"/>
        <v>32</v>
      </c>
      <c r="N5584" s="36">
        <f t="shared" si="438"/>
        <v>11</v>
      </c>
      <c r="O5584" s="36" t="str">
        <f t="shared" si="439"/>
        <v>201932</v>
      </c>
      <c r="P5584" s="51" t="str">
        <f>CONCATENATE(K5584,MONTH(ExpensesDBTable[[#This Row],[Date]]))</f>
        <v>20198</v>
      </c>
      <c r="Q5584" s="36" t="s">
        <v>119</v>
      </c>
      <c r="R5584" s="36" t="s">
        <v>14</v>
      </c>
      <c r="S5584" s="38">
        <v>16.8</v>
      </c>
      <c r="T5584" s="36" t="s">
        <v>100</v>
      </c>
      <c r="U5584" s="36" t="s">
        <v>4137</v>
      </c>
    </row>
    <row r="5585" spans="10:21" x14ac:dyDescent="0.25">
      <c r="J5585" s="37">
        <v>43688</v>
      </c>
      <c r="K5585" s="36">
        <f t="shared" si="435"/>
        <v>2019</v>
      </c>
      <c r="L5585" s="36" t="str">
        <f t="shared" si="436"/>
        <v>August</v>
      </c>
      <c r="M5585" s="36">
        <f t="shared" si="437"/>
        <v>32</v>
      </c>
      <c r="N5585" s="36">
        <f t="shared" si="438"/>
        <v>11</v>
      </c>
      <c r="O5585" s="36" t="str">
        <f t="shared" si="439"/>
        <v>201932</v>
      </c>
      <c r="P5585" s="51" t="str">
        <f>CONCATENATE(K5585,MONTH(ExpensesDBTable[[#This Row],[Date]]))</f>
        <v>20198</v>
      </c>
      <c r="Q5585" s="36" t="s">
        <v>128</v>
      </c>
      <c r="R5585" s="36" t="s">
        <v>22</v>
      </c>
      <c r="S5585" s="38">
        <v>194.9</v>
      </c>
      <c r="T5585" s="36" t="s">
        <v>106</v>
      </c>
      <c r="U5585" s="36" t="s">
        <v>4138</v>
      </c>
    </row>
    <row r="5586" spans="10:21" x14ac:dyDescent="0.25">
      <c r="J5586" s="37">
        <v>43688</v>
      </c>
      <c r="K5586" s="36">
        <f t="shared" si="435"/>
        <v>2019</v>
      </c>
      <c r="L5586" s="36" t="str">
        <f t="shared" si="436"/>
        <v>August</v>
      </c>
      <c r="M5586" s="36">
        <f t="shared" si="437"/>
        <v>32</v>
      </c>
      <c r="N5586" s="36">
        <f t="shared" si="438"/>
        <v>11</v>
      </c>
      <c r="O5586" s="36" t="str">
        <f t="shared" si="439"/>
        <v>201932</v>
      </c>
      <c r="P5586" s="51" t="str">
        <f>CONCATENATE(K5586,MONTH(ExpensesDBTable[[#This Row],[Date]]))</f>
        <v>20198</v>
      </c>
      <c r="Q5586" s="36" t="s">
        <v>182</v>
      </c>
      <c r="R5586" s="36" t="s">
        <v>14</v>
      </c>
      <c r="S5586" s="38">
        <v>6</v>
      </c>
      <c r="T5586" s="36" t="s">
        <v>100</v>
      </c>
      <c r="U5586" s="36" t="s">
        <v>4139</v>
      </c>
    </row>
    <row r="5587" spans="10:21" x14ac:dyDescent="0.25">
      <c r="J5587" s="37">
        <v>43688</v>
      </c>
      <c r="K5587" s="36">
        <f t="shared" si="435"/>
        <v>2019</v>
      </c>
      <c r="L5587" s="36" t="str">
        <f t="shared" si="436"/>
        <v>August</v>
      </c>
      <c r="M5587" s="36">
        <f t="shared" si="437"/>
        <v>32</v>
      </c>
      <c r="N5587" s="36">
        <f t="shared" si="438"/>
        <v>11</v>
      </c>
      <c r="O5587" s="36" t="str">
        <f t="shared" si="439"/>
        <v>201932</v>
      </c>
      <c r="P5587" s="51" t="str">
        <f>CONCATENATE(K5587,MONTH(ExpensesDBTable[[#This Row],[Date]]))</f>
        <v>20198</v>
      </c>
      <c r="Q5587" s="36" t="s">
        <v>108</v>
      </c>
      <c r="R5587" s="36" t="s">
        <v>14</v>
      </c>
      <c r="S5587" s="38">
        <v>39.090000000000003</v>
      </c>
      <c r="T5587" s="36" t="s">
        <v>100</v>
      </c>
      <c r="U5587" s="36" t="s">
        <v>4137</v>
      </c>
    </row>
    <row r="5588" spans="10:21" x14ac:dyDescent="0.25">
      <c r="J5588" s="37">
        <v>43688</v>
      </c>
      <c r="K5588" s="36">
        <f t="shared" si="435"/>
        <v>2019</v>
      </c>
      <c r="L5588" s="36" t="str">
        <f t="shared" si="436"/>
        <v>August</v>
      </c>
      <c r="M5588" s="36">
        <f t="shared" si="437"/>
        <v>32</v>
      </c>
      <c r="N5588" s="36">
        <f t="shared" si="438"/>
        <v>11</v>
      </c>
      <c r="O5588" s="36" t="str">
        <f t="shared" si="439"/>
        <v>201932</v>
      </c>
      <c r="P5588" s="51" t="str">
        <f>CONCATENATE(K5588,MONTH(ExpensesDBTable[[#This Row],[Date]]))</f>
        <v>20198</v>
      </c>
      <c r="Q5588" s="36" t="s">
        <v>182</v>
      </c>
      <c r="R5588" s="36" t="s">
        <v>19</v>
      </c>
      <c r="S5588" s="38">
        <v>9.9</v>
      </c>
      <c r="T5588" s="36" t="s">
        <v>106</v>
      </c>
      <c r="U5588" s="36" t="s">
        <v>4140</v>
      </c>
    </row>
    <row r="5589" spans="10:21" x14ac:dyDescent="0.25">
      <c r="J5589" s="37">
        <v>43688</v>
      </c>
      <c r="K5589" s="36">
        <f t="shared" si="435"/>
        <v>2019</v>
      </c>
      <c r="L5589" s="36" t="str">
        <f t="shared" si="436"/>
        <v>August</v>
      </c>
      <c r="M5589" s="36">
        <f t="shared" si="437"/>
        <v>32</v>
      </c>
      <c r="N5589" s="36">
        <f t="shared" si="438"/>
        <v>11</v>
      </c>
      <c r="O5589" s="36" t="str">
        <f t="shared" si="439"/>
        <v>201932</v>
      </c>
      <c r="P5589" s="51" t="str">
        <f>CONCATENATE(K5589,MONTH(ExpensesDBTable[[#This Row],[Date]]))</f>
        <v>20198</v>
      </c>
      <c r="Q5589" s="36" t="s">
        <v>182</v>
      </c>
      <c r="R5589" s="36" t="s">
        <v>17</v>
      </c>
      <c r="S5589" s="38">
        <v>6.4</v>
      </c>
      <c r="T5589" s="36" t="s">
        <v>106</v>
      </c>
      <c r="U5589" s="36" t="s">
        <v>4141</v>
      </c>
    </row>
    <row r="5590" spans="10:21" x14ac:dyDescent="0.25">
      <c r="J5590" s="37">
        <v>43688</v>
      </c>
      <c r="K5590" s="36">
        <f t="shared" si="435"/>
        <v>2019</v>
      </c>
      <c r="L5590" s="36" t="str">
        <f t="shared" si="436"/>
        <v>August</v>
      </c>
      <c r="M5590" s="36">
        <f t="shared" si="437"/>
        <v>32</v>
      </c>
      <c r="N5590" s="36">
        <f t="shared" si="438"/>
        <v>11</v>
      </c>
      <c r="O5590" s="36" t="str">
        <f t="shared" si="439"/>
        <v>201932</v>
      </c>
      <c r="P5590" s="51" t="str">
        <f>CONCATENATE(K5590,MONTH(ExpensesDBTable[[#This Row],[Date]]))</f>
        <v>20198</v>
      </c>
      <c r="Q5590" s="36" t="s">
        <v>182</v>
      </c>
      <c r="R5590" s="36" t="s">
        <v>14</v>
      </c>
      <c r="S5590" s="38">
        <v>6.3</v>
      </c>
      <c r="T5590" s="36" t="s">
        <v>100</v>
      </c>
      <c r="U5590" s="36" t="s">
        <v>2670</v>
      </c>
    </row>
    <row r="5591" spans="10:21" x14ac:dyDescent="0.25">
      <c r="J5591" s="37">
        <v>43689</v>
      </c>
      <c r="K5591" s="36">
        <f t="shared" si="435"/>
        <v>2019</v>
      </c>
      <c r="L5591" s="36" t="str">
        <f t="shared" si="436"/>
        <v>August</v>
      </c>
      <c r="M5591" s="36">
        <f t="shared" si="437"/>
        <v>33</v>
      </c>
      <c r="N5591" s="36">
        <f t="shared" si="438"/>
        <v>12</v>
      </c>
      <c r="O5591" s="36" t="str">
        <f t="shared" si="439"/>
        <v>201933</v>
      </c>
      <c r="P5591" s="51" t="str">
        <f>CONCATENATE(K5591,MONTH(ExpensesDBTable[[#This Row],[Date]]))</f>
        <v>20198</v>
      </c>
      <c r="Q5591" s="36" t="s">
        <v>122</v>
      </c>
      <c r="R5591" s="36" t="s">
        <v>11</v>
      </c>
      <c r="S5591" s="38">
        <v>10</v>
      </c>
      <c r="T5591" s="36" t="s">
        <v>106</v>
      </c>
      <c r="U5591" s="36" t="s">
        <v>548</v>
      </c>
    </row>
    <row r="5592" spans="10:21" x14ac:dyDescent="0.25">
      <c r="J5592" s="37">
        <v>43689</v>
      </c>
      <c r="K5592" s="36">
        <f t="shared" si="435"/>
        <v>2019</v>
      </c>
      <c r="L5592" s="36" t="str">
        <f t="shared" si="436"/>
        <v>August</v>
      </c>
      <c r="M5592" s="36">
        <f t="shared" si="437"/>
        <v>33</v>
      </c>
      <c r="N5592" s="36">
        <f t="shared" si="438"/>
        <v>12</v>
      </c>
      <c r="O5592" s="36" t="str">
        <f t="shared" si="439"/>
        <v>201933</v>
      </c>
      <c r="P5592" s="51" t="str">
        <f>CONCATENATE(K5592,MONTH(ExpensesDBTable[[#This Row],[Date]]))</f>
        <v>20198</v>
      </c>
      <c r="Q5592" s="36" t="s">
        <v>3480</v>
      </c>
      <c r="R5592" s="36" t="s">
        <v>27</v>
      </c>
      <c r="S5592" s="38">
        <v>173.25</v>
      </c>
      <c r="T5592" s="36" t="s">
        <v>106</v>
      </c>
      <c r="U5592" s="36" t="s">
        <v>3550</v>
      </c>
    </row>
    <row r="5593" spans="10:21" x14ac:dyDescent="0.25">
      <c r="J5593" s="37">
        <v>43690</v>
      </c>
      <c r="K5593" s="36">
        <f t="shared" si="435"/>
        <v>2019</v>
      </c>
      <c r="L5593" s="36" t="str">
        <f t="shared" si="436"/>
        <v>August</v>
      </c>
      <c r="M5593" s="36">
        <f t="shared" si="437"/>
        <v>33</v>
      </c>
      <c r="N5593" s="36">
        <f t="shared" si="438"/>
        <v>13</v>
      </c>
      <c r="O5593" s="36" t="str">
        <f t="shared" si="439"/>
        <v>201933</v>
      </c>
      <c r="P5593" s="51" t="str">
        <f>CONCATENATE(K5593,MONTH(ExpensesDBTable[[#This Row],[Date]]))</f>
        <v>20198</v>
      </c>
      <c r="Q5593" s="36" t="s">
        <v>182</v>
      </c>
      <c r="R5593" s="36" t="s">
        <v>18</v>
      </c>
      <c r="S5593" s="38">
        <v>32</v>
      </c>
      <c r="T5593" s="36" t="s">
        <v>106</v>
      </c>
      <c r="U5593" s="36" t="s">
        <v>4142</v>
      </c>
    </row>
    <row r="5594" spans="10:21" x14ac:dyDescent="0.25">
      <c r="J5594" s="37">
        <v>43690</v>
      </c>
      <c r="K5594" s="36">
        <f t="shared" si="435"/>
        <v>2019</v>
      </c>
      <c r="L5594" s="36" t="str">
        <f t="shared" si="436"/>
        <v>August</v>
      </c>
      <c r="M5594" s="36">
        <f t="shared" si="437"/>
        <v>33</v>
      </c>
      <c r="N5594" s="36">
        <f t="shared" si="438"/>
        <v>13</v>
      </c>
      <c r="O5594" s="36" t="str">
        <f t="shared" si="439"/>
        <v>201933</v>
      </c>
      <c r="P5594" s="51" t="str">
        <f>CONCATENATE(K5594,MONTH(ExpensesDBTable[[#This Row],[Date]]))</f>
        <v>20198</v>
      </c>
      <c r="Q5594" s="36" t="s">
        <v>1051</v>
      </c>
      <c r="R5594" s="36" t="s">
        <v>14</v>
      </c>
      <c r="S5594" s="38">
        <v>16.53</v>
      </c>
      <c r="T5594" s="36" t="s">
        <v>100</v>
      </c>
      <c r="U5594" s="36" t="s">
        <v>4143</v>
      </c>
    </row>
    <row r="5595" spans="10:21" x14ac:dyDescent="0.25">
      <c r="J5595" s="37">
        <v>43690</v>
      </c>
      <c r="K5595" s="36">
        <f t="shared" si="435"/>
        <v>2019</v>
      </c>
      <c r="L5595" s="36" t="str">
        <f t="shared" si="436"/>
        <v>August</v>
      </c>
      <c r="M5595" s="36">
        <f t="shared" si="437"/>
        <v>33</v>
      </c>
      <c r="N5595" s="36">
        <f t="shared" si="438"/>
        <v>13</v>
      </c>
      <c r="O5595" s="36" t="str">
        <f t="shared" si="439"/>
        <v>201933</v>
      </c>
      <c r="P5595" s="51" t="str">
        <f>CONCATENATE(K5595,MONTH(ExpensesDBTable[[#This Row],[Date]]))</f>
        <v>20198</v>
      </c>
      <c r="Q5595" s="36" t="s">
        <v>119</v>
      </c>
      <c r="R5595" s="36" t="s">
        <v>14</v>
      </c>
      <c r="S5595" s="38">
        <v>4.5</v>
      </c>
      <c r="T5595" s="36" t="s">
        <v>100</v>
      </c>
      <c r="U5595" s="36" t="s">
        <v>1367</v>
      </c>
    </row>
    <row r="5596" spans="10:21" x14ac:dyDescent="0.25">
      <c r="J5596" s="37">
        <v>43690</v>
      </c>
      <c r="K5596" s="36">
        <f t="shared" si="435"/>
        <v>2019</v>
      </c>
      <c r="L5596" s="36" t="str">
        <f t="shared" si="436"/>
        <v>August</v>
      </c>
      <c r="M5596" s="36">
        <f t="shared" si="437"/>
        <v>33</v>
      </c>
      <c r="N5596" s="36">
        <f t="shared" si="438"/>
        <v>13</v>
      </c>
      <c r="O5596" s="36" t="str">
        <f t="shared" si="439"/>
        <v>201933</v>
      </c>
      <c r="P5596" s="51" t="str">
        <f>CONCATENATE(K5596,MONTH(ExpensesDBTable[[#This Row],[Date]]))</f>
        <v>20198</v>
      </c>
      <c r="Q5596" s="36" t="s">
        <v>1059</v>
      </c>
      <c r="R5596" s="36" t="s">
        <v>17</v>
      </c>
      <c r="S5596" s="38">
        <v>313.95</v>
      </c>
      <c r="T5596" s="36" t="s">
        <v>106</v>
      </c>
      <c r="U5596" s="36" t="s">
        <v>1059</v>
      </c>
    </row>
    <row r="5597" spans="10:21" x14ac:dyDescent="0.25">
      <c r="J5597" s="37">
        <v>43691</v>
      </c>
      <c r="K5597" s="36">
        <f t="shared" si="435"/>
        <v>2019</v>
      </c>
      <c r="L5597" s="36" t="str">
        <f t="shared" si="436"/>
        <v>August</v>
      </c>
      <c r="M5597" s="36">
        <f t="shared" si="437"/>
        <v>33</v>
      </c>
      <c r="N5597" s="36">
        <f t="shared" si="438"/>
        <v>14</v>
      </c>
      <c r="O5597" s="36" t="str">
        <f t="shared" si="439"/>
        <v>201933</v>
      </c>
      <c r="P5597" s="51" t="str">
        <f>CONCATENATE(K5597,MONTH(ExpensesDBTable[[#This Row],[Date]]))</f>
        <v>20198</v>
      </c>
      <c r="Q5597" s="36" t="s">
        <v>1238</v>
      </c>
      <c r="R5597" s="36" t="s">
        <v>22</v>
      </c>
      <c r="S5597" s="38">
        <v>66</v>
      </c>
      <c r="T5597" s="36" t="s">
        <v>106</v>
      </c>
      <c r="U5597" s="36" t="s">
        <v>4144</v>
      </c>
    </row>
    <row r="5598" spans="10:21" x14ac:dyDescent="0.25">
      <c r="J5598" s="37">
        <v>43695</v>
      </c>
      <c r="K5598" s="36">
        <f t="shared" si="435"/>
        <v>2019</v>
      </c>
      <c r="L5598" s="36" t="str">
        <f t="shared" si="436"/>
        <v>August</v>
      </c>
      <c r="M5598" s="36">
        <f t="shared" si="437"/>
        <v>33</v>
      </c>
      <c r="N5598" s="36">
        <f t="shared" si="438"/>
        <v>18</v>
      </c>
      <c r="O5598" s="36" t="str">
        <f t="shared" si="439"/>
        <v>201933</v>
      </c>
      <c r="P5598" s="51" t="str">
        <f>CONCATENATE(K5598,MONTH(ExpensesDBTable[[#This Row],[Date]]))</f>
        <v>20198</v>
      </c>
      <c r="Q5598" s="36" t="s">
        <v>182</v>
      </c>
      <c r="R5598" s="36" t="s">
        <v>14</v>
      </c>
      <c r="S5598" s="38">
        <v>2</v>
      </c>
      <c r="T5598" s="36" t="s">
        <v>100</v>
      </c>
      <c r="U5598" s="36" t="s">
        <v>1392</v>
      </c>
    </row>
    <row r="5599" spans="10:21" x14ac:dyDescent="0.25">
      <c r="J5599" s="37">
        <v>43695</v>
      </c>
      <c r="K5599" s="36">
        <f t="shared" si="435"/>
        <v>2019</v>
      </c>
      <c r="L5599" s="36" t="str">
        <f t="shared" si="436"/>
        <v>August</v>
      </c>
      <c r="M5599" s="36">
        <f t="shared" si="437"/>
        <v>33</v>
      </c>
      <c r="N5599" s="36">
        <f t="shared" si="438"/>
        <v>18</v>
      </c>
      <c r="O5599" s="36" t="str">
        <f t="shared" si="439"/>
        <v>201933</v>
      </c>
      <c r="P5599" s="51" t="str">
        <f>CONCATENATE(K5599,MONTH(ExpensesDBTable[[#This Row],[Date]]))</f>
        <v>20198</v>
      </c>
      <c r="Q5599" s="36" t="s">
        <v>182</v>
      </c>
      <c r="R5599" s="36" t="s">
        <v>11</v>
      </c>
      <c r="S5599" s="38">
        <v>24</v>
      </c>
      <c r="T5599" s="36" t="s">
        <v>106</v>
      </c>
      <c r="U5599" s="36" t="s">
        <v>2261</v>
      </c>
    </row>
    <row r="5600" spans="10:21" x14ac:dyDescent="0.25">
      <c r="J5600" s="37">
        <v>43695</v>
      </c>
      <c r="K5600" s="36">
        <f t="shared" si="435"/>
        <v>2019</v>
      </c>
      <c r="L5600" s="36" t="str">
        <f t="shared" si="436"/>
        <v>August</v>
      </c>
      <c r="M5600" s="36">
        <f t="shared" si="437"/>
        <v>33</v>
      </c>
      <c r="N5600" s="36">
        <f t="shared" si="438"/>
        <v>18</v>
      </c>
      <c r="O5600" s="36" t="str">
        <f t="shared" si="439"/>
        <v>201933</v>
      </c>
      <c r="P5600" s="51" t="str">
        <f>CONCATENATE(K5600,MONTH(ExpensesDBTable[[#This Row],[Date]]))</f>
        <v>20198</v>
      </c>
      <c r="Q5600" s="36" t="s">
        <v>122</v>
      </c>
      <c r="R5600" s="36" t="s">
        <v>11</v>
      </c>
      <c r="S5600" s="38">
        <v>34.950000000000003</v>
      </c>
      <c r="T5600" s="36" t="s">
        <v>106</v>
      </c>
      <c r="U5600" s="36" t="s">
        <v>3148</v>
      </c>
    </row>
    <row r="5601" spans="10:21" x14ac:dyDescent="0.25">
      <c r="J5601" s="37">
        <v>43695</v>
      </c>
      <c r="K5601" s="36">
        <f t="shared" si="435"/>
        <v>2019</v>
      </c>
      <c r="L5601" s="36" t="str">
        <f t="shared" si="436"/>
        <v>August</v>
      </c>
      <c r="M5601" s="36">
        <f t="shared" si="437"/>
        <v>33</v>
      </c>
      <c r="N5601" s="36">
        <f t="shared" si="438"/>
        <v>18</v>
      </c>
      <c r="O5601" s="36" t="str">
        <f t="shared" si="439"/>
        <v>201933</v>
      </c>
      <c r="P5601" s="51" t="str">
        <f>CONCATENATE(K5601,MONTH(ExpensesDBTable[[#This Row],[Date]]))</f>
        <v>20198</v>
      </c>
      <c r="Q5601" s="36" t="s">
        <v>4088</v>
      </c>
      <c r="R5601" s="36" t="s">
        <v>19</v>
      </c>
      <c r="S5601" s="38">
        <v>200</v>
      </c>
      <c r="T5601" s="36" t="s">
        <v>106</v>
      </c>
      <c r="U5601" s="36" t="s">
        <v>4145</v>
      </c>
    </row>
    <row r="5602" spans="10:21" x14ac:dyDescent="0.25">
      <c r="J5602" s="37">
        <v>43695</v>
      </c>
      <c r="K5602" s="36">
        <f t="shared" si="435"/>
        <v>2019</v>
      </c>
      <c r="L5602" s="36" t="str">
        <f t="shared" si="436"/>
        <v>August</v>
      </c>
      <c r="M5602" s="36">
        <f t="shared" si="437"/>
        <v>33</v>
      </c>
      <c r="N5602" s="36">
        <f t="shared" si="438"/>
        <v>18</v>
      </c>
      <c r="O5602" s="36" t="str">
        <f t="shared" si="439"/>
        <v>201933</v>
      </c>
      <c r="P5602" s="51" t="str">
        <f>CONCATENATE(K5602,MONTH(ExpensesDBTable[[#This Row],[Date]]))</f>
        <v>20198</v>
      </c>
      <c r="Q5602" s="36" t="s">
        <v>182</v>
      </c>
      <c r="R5602" s="36" t="s">
        <v>26</v>
      </c>
      <c r="S5602" s="38">
        <v>17.5</v>
      </c>
      <c r="T5602" s="36" t="s">
        <v>106</v>
      </c>
      <c r="U5602" s="36" t="s">
        <v>3753</v>
      </c>
    </row>
    <row r="5603" spans="10:21" x14ac:dyDescent="0.25">
      <c r="J5603" s="37">
        <v>43695</v>
      </c>
      <c r="K5603" s="36">
        <f t="shared" si="435"/>
        <v>2019</v>
      </c>
      <c r="L5603" s="36" t="str">
        <f t="shared" si="436"/>
        <v>August</v>
      </c>
      <c r="M5603" s="36">
        <f t="shared" si="437"/>
        <v>33</v>
      </c>
      <c r="N5603" s="36">
        <f t="shared" si="438"/>
        <v>18</v>
      </c>
      <c r="O5603" s="36" t="str">
        <f t="shared" si="439"/>
        <v>201933</v>
      </c>
      <c r="P5603" s="51" t="str">
        <f>CONCATENATE(K5603,MONTH(ExpensesDBTable[[#This Row],[Date]]))</f>
        <v>20198</v>
      </c>
      <c r="Q5603" s="36" t="s">
        <v>182</v>
      </c>
      <c r="R5603" s="36" t="s">
        <v>14</v>
      </c>
      <c r="S5603" s="38">
        <v>38.1</v>
      </c>
      <c r="T5603" s="36" t="s">
        <v>100</v>
      </c>
      <c r="U5603" s="36" t="s">
        <v>1555</v>
      </c>
    </row>
    <row r="5604" spans="10:21" x14ac:dyDescent="0.25">
      <c r="J5604" s="37">
        <v>43695</v>
      </c>
      <c r="K5604" s="36">
        <f t="shared" si="435"/>
        <v>2019</v>
      </c>
      <c r="L5604" s="36" t="str">
        <f t="shared" si="436"/>
        <v>August</v>
      </c>
      <c r="M5604" s="36">
        <f t="shared" si="437"/>
        <v>33</v>
      </c>
      <c r="N5604" s="36">
        <f t="shared" si="438"/>
        <v>18</v>
      </c>
      <c r="O5604" s="36" t="str">
        <f t="shared" si="439"/>
        <v>201933</v>
      </c>
      <c r="P5604" s="51" t="str">
        <f>CONCATENATE(K5604,MONTH(ExpensesDBTable[[#This Row],[Date]]))</f>
        <v>20198</v>
      </c>
      <c r="Q5604" s="36" t="s">
        <v>182</v>
      </c>
      <c r="R5604" s="36" t="s">
        <v>22</v>
      </c>
      <c r="S5604" s="38">
        <v>25</v>
      </c>
      <c r="T5604" s="36" t="s">
        <v>106</v>
      </c>
      <c r="U5604" s="36" t="s">
        <v>2267</v>
      </c>
    </row>
    <row r="5605" spans="10:21" x14ac:dyDescent="0.25">
      <c r="J5605" s="37">
        <v>43695</v>
      </c>
      <c r="K5605" s="36">
        <f t="shared" si="435"/>
        <v>2019</v>
      </c>
      <c r="L5605" s="36" t="str">
        <f t="shared" si="436"/>
        <v>August</v>
      </c>
      <c r="M5605" s="36">
        <f t="shared" si="437"/>
        <v>33</v>
      </c>
      <c r="N5605" s="36">
        <f t="shared" si="438"/>
        <v>18</v>
      </c>
      <c r="O5605" s="36" t="str">
        <f t="shared" si="439"/>
        <v>201933</v>
      </c>
      <c r="P5605" s="51" t="str">
        <f>CONCATENATE(K5605,MONTH(ExpensesDBTable[[#This Row],[Date]]))</f>
        <v>20198</v>
      </c>
      <c r="Q5605" s="36" t="s">
        <v>2470</v>
      </c>
      <c r="R5605" s="36" t="s">
        <v>17</v>
      </c>
      <c r="S5605" s="38">
        <v>7.5</v>
      </c>
      <c r="T5605" s="36" t="s">
        <v>106</v>
      </c>
      <c r="U5605" s="36" t="s">
        <v>4146</v>
      </c>
    </row>
    <row r="5606" spans="10:21" x14ac:dyDescent="0.25">
      <c r="J5606" s="37">
        <v>43695</v>
      </c>
      <c r="K5606" s="36">
        <f t="shared" si="435"/>
        <v>2019</v>
      </c>
      <c r="L5606" s="36" t="str">
        <f t="shared" si="436"/>
        <v>August</v>
      </c>
      <c r="M5606" s="36">
        <f t="shared" si="437"/>
        <v>33</v>
      </c>
      <c r="N5606" s="36">
        <f t="shared" si="438"/>
        <v>18</v>
      </c>
      <c r="O5606" s="36" t="str">
        <f t="shared" si="439"/>
        <v>201933</v>
      </c>
      <c r="P5606" s="51" t="str">
        <f>CONCATENATE(K5606,MONTH(ExpensesDBTable[[#This Row],[Date]]))</f>
        <v>20198</v>
      </c>
      <c r="Q5606" s="36" t="s">
        <v>119</v>
      </c>
      <c r="R5606" s="36" t="s">
        <v>14</v>
      </c>
      <c r="S5606" s="38">
        <v>36.409999999999997</v>
      </c>
      <c r="T5606" s="36" t="s">
        <v>100</v>
      </c>
      <c r="U5606" s="36" t="s">
        <v>4137</v>
      </c>
    </row>
    <row r="5607" spans="10:21" x14ac:dyDescent="0.25">
      <c r="J5607" s="37">
        <v>43695</v>
      </c>
      <c r="K5607" s="36">
        <f t="shared" si="435"/>
        <v>2019</v>
      </c>
      <c r="L5607" s="36" t="str">
        <f t="shared" si="436"/>
        <v>August</v>
      </c>
      <c r="M5607" s="36">
        <f t="shared" si="437"/>
        <v>33</v>
      </c>
      <c r="N5607" s="36">
        <f t="shared" si="438"/>
        <v>18</v>
      </c>
      <c r="O5607" s="36" t="str">
        <f t="shared" si="439"/>
        <v>201933</v>
      </c>
      <c r="P5607" s="51" t="str">
        <f>CONCATENATE(K5607,MONTH(ExpensesDBTable[[#This Row],[Date]]))</f>
        <v>20198</v>
      </c>
      <c r="Q5607" s="36" t="s">
        <v>122</v>
      </c>
      <c r="R5607" s="36" t="s">
        <v>11</v>
      </c>
      <c r="S5607" s="38">
        <v>12</v>
      </c>
      <c r="T5607" s="36" t="s">
        <v>106</v>
      </c>
      <c r="U5607" s="36" t="s">
        <v>548</v>
      </c>
    </row>
    <row r="5608" spans="10:21" x14ac:dyDescent="0.25">
      <c r="J5608" s="37">
        <v>43695</v>
      </c>
      <c r="K5608" s="36">
        <f t="shared" si="435"/>
        <v>2019</v>
      </c>
      <c r="L5608" s="36" t="str">
        <f t="shared" si="436"/>
        <v>August</v>
      </c>
      <c r="M5608" s="36">
        <f t="shared" si="437"/>
        <v>33</v>
      </c>
      <c r="N5608" s="36">
        <f t="shared" si="438"/>
        <v>18</v>
      </c>
      <c r="O5608" s="36" t="str">
        <f t="shared" si="439"/>
        <v>201933</v>
      </c>
      <c r="P5608" s="51" t="str">
        <f>CONCATENATE(K5608,MONTH(ExpensesDBTable[[#This Row],[Date]]))</f>
        <v>20198</v>
      </c>
      <c r="Q5608" s="36" t="s">
        <v>122</v>
      </c>
      <c r="R5608" s="36" t="s">
        <v>14</v>
      </c>
      <c r="S5608" s="38">
        <v>9</v>
      </c>
      <c r="T5608" s="36" t="s">
        <v>100</v>
      </c>
      <c r="U5608" s="36" t="s">
        <v>2127</v>
      </c>
    </row>
    <row r="5609" spans="10:21" x14ac:dyDescent="0.25">
      <c r="J5609" s="37">
        <v>43695</v>
      </c>
      <c r="K5609" s="36">
        <f t="shared" si="435"/>
        <v>2019</v>
      </c>
      <c r="L5609" s="36" t="str">
        <f t="shared" si="436"/>
        <v>August</v>
      </c>
      <c r="M5609" s="36">
        <f t="shared" si="437"/>
        <v>33</v>
      </c>
      <c r="N5609" s="36">
        <f t="shared" si="438"/>
        <v>18</v>
      </c>
      <c r="O5609" s="36" t="str">
        <f t="shared" si="439"/>
        <v>201933</v>
      </c>
      <c r="P5609" s="51" t="str">
        <f>CONCATENATE(K5609,MONTH(ExpensesDBTable[[#This Row],[Date]]))</f>
        <v>20198</v>
      </c>
      <c r="Q5609" s="36" t="s">
        <v>145</v>
      </c>
      <c r="R5609" s="36" t="s">
        <v>23</v>
      </c>
      <c r="S5609" s="38">
        <v>141.66</v>
      </c>
      <c r="T5609" s="36" t="s">
        <v>106</v>
      </c>
      <c r="U5609" s="36" t="s">
        <v>1909</v>
      </c>
    </row>
    <row r="5610" spans="10:21" x14ac:dyDescent="0.25">
      <c r="J5610" s="37">
        <v>43695</v>
      </c>
      <c r="K5610" s="36">
        <f t="shared" si="435"/>
        <v>2019</v>
      </c>
      <c r="L5610" s="36" t="str">
        <f t="shared" si="436"/>
        <v>August</v>
      </c>
      <c r="M5610" s="36">
        <f t="shared" si="437"/>
        <v>33</v>
      </c>
      <c r="N5610" s="36">
        <f t="shared" si="438"/>
        <v>18</v>
      </c>
      <c r="O5610" s="36" t="str">
        <f t="shared" si="439"/>
        <v>201933</v>
      </c>
      <c r="P5610" s="51" t="str">
        <f>CONCATENATE(K5610,MONTH(ExpensesDBTable[[#This Row],[Date]]))</f>
        <v>20198</v>
      </c>
      <c r="Q5610" s="36" t="s">
        <v>2470</v>
      </c>
      <c r="R5610" s="36" t="s">
        <v>17</v>
      </c>
      <c r="S5610" s="38">
        <v>10.49</v>
      </c>
      <c r="T5610" s="36" t="s">
        <v>106</v>
      </c>
      <c r="U5610" s="36" t="s">
        <v>4147</v>
      </c>
    </row>
    <row r="5611" spans="10:21" x14ac:dyDescent="0.25">
      <c r="J5611" s="37">
        <v>43695</v>
      </c>
      <c r="K5611" s="36">
        <f t="shared" si="435"/>
        <v>2019</v>
      </c>
      <c r="L5611" s="36" t="str">
        <f t="shared" si="436"/>
        <v>August</v>
      </c>
      <c r="M5611" s="36">
        <f t="shared" si="437"/>
        <v>33</v>
      </c>
      <c r="N5611" s="36">
        <f t="shared" si="438"/>
        <v>18</v>
      </c>
      <c r="O5611" s="36" t="str">
        <f t="shared" si="439"/>
        <v>201933</v>
      </c>
      <c r="P5611" s="51" t="str">
        <f>CONCATENATE(K5611,MONTH(ExpensesDBTable[[#This Row],[Date]]))</f>
        <v>20198</v>
      </c>
      <c r="Q5611" s="36" t="s">
        <v>182</v>
      </c>
      <c r="R5611" s="36" t="s">
        <v>17</v>
      </c>
      <c r="S5611" s="38">
        <v>6.4</v>
      </c>
      <c r="T5611" s="36" t="s">
        <v>106</v>
      </c>
      <c r="U5611" s="36" t="s">
        <v>4148</v>
      </c>
    </row>
    <row r="5612" spans="10:21" x14ac:dyDescent="0.25">
      <c r="J5612" s="37">
        <v>43695</v>
      </c>
      <c r="K5612" s="36">
        <f t="shared" si="435"/>
        <v>2019</v>
      </c>
      <c r="L5612" s="36" t="str">
        <f t="shared" si="436"/>
        <v>August</v>
      </c>
      <c r="M5612" s="36">
        <f t="shared" si="437"/>
        <v>33</v>
      </c>
      <c r="N5612" s="36">
        <f t="shared" si="438"/>
        <v>18</v>
      </c>
      <c r="O5612" s="36" t="str">
        <f t="shared" si="439"/>
        <v>201933</v>
      </c>
      <c r="P5612" s="51" t="str">
        <f>CONCATENATE(K5612,MONTH(ExpensesDBTable[[#This Row],[Date]]))</f>
        <v>20198</v>
      </c>
      <c r="Q5612" s="36" t="s">
        <v>182</v>
      </c>
      <c r="R5612" s="36" t="s">
        <v>14</v>
      </c>
      <c r="S5612" s="38">
        <v>9.5500000000000007</v>
      </c>
      <c r="T5612" s="36" t="s">
        <v>100</v>
      </c>
      <c r="U5612" s="36" t="s">
        <v>1392</v>
      </c>
    </row>
    <row r="5613" spans="10:21" x14ac:dyDescent="0.25">
      <c r="J5613" s="37">
        <v>43695</v>
      </c>
      <c r="K5613" s="36">
        <f t="shared" si="435"/>
        <v>2019</v>
      </c>
      <c r="L5613" s="36" t="str">
        <f t="shared" si="436"/>
        <v>August</v>
      </c>
      <c r="M5613" s="36">
        <f t="shared" si="437"/>
        <v>33</v>
      </c>
      <c r="N5613" s="36">
        <f t="shared" si="438"/>
        <v>18</v>
      </c>
      <c r="O5613" s="36" t="str">
        <f t="shared" si="439"/>
        <v>201933</v>
      </c>
      <c r="P5613" s="51" t="str">
        <f>CONCATENATE(K5613,MONTH(ExpensesDBTable[[#This Row],[Date]]))</f>
        <v>20198</v>
      </c>
      <c r="Q5613" s="36" t="s">
        <v>1051</v>
      </c>
      <c r="R5613" s="36" t="s">
        <v>14</v>
      </c>
      <c r="S5613" s="38">
        <v>42</v>
      </c>
      <c r="T5613" s="36" t="s">
        <v>100</v>
      </c>
      <c r="U5613" s="36" t="s">
        <v>389</v>
      </c>
    </row>
    <row r="5614" spans="10:21" x14ac:dyDescent="0.25">
      <c r="J5614" s="37">
        <v>43695</v>
      </c>
      <c r="K5614" s="36">
        <f t="shared" si="435"/>
        <v>2019</v>
      </c>
      <c r="L5614" s="36" t="str">
        <f t="shared" si="436"/>
        <v>August</v>
      </c>
      <c r="M5614" s="36">
        <f t="shared" si="437"/>
        <v>33</v>
      </c>
      <c r="N5614" s="36">
        <f t="shared" si="438"/>
        <v>18</v>
      </c>
      <c r="O5614" s="36" t="str">
        <f t="shared" si="439"/>
        <v>201933</v>
      </c>
      <c r="P5614" s="51" t="str">
        <f>CONCATENATE(K5614,MONTH(ExpensesDBTable[[#This Row],[Date]]))</f>
        <v>20198</v>
      </c>
      <c r="Q5614" s="36" t="s">
        <v>182</v>
      </c>
      <c r="R5614" s="36" t="s">
        <v>14</v>
      </c>
      <c r="S5614" s="38">
        <v>7.8</v>
      </c>
      <c r="T5614" s="36" t="s">
        <v>100</v>
      </c>
      <c r="U5614" s="36" t="s">
        <v>4149</v>
      </c>
    </row>
    <row r="5615" spans="10:21" x14ac:dyDescent="0.25">
      <c r="J5615" s="37">
        <v>43695</v>
      </c>
      <c r="K5615" s="36">
        <f t="shared" si="435"/>
        <v>2019</v>
      </c>
      <c r="L5615" s="36" t="str">
        <f t="shared" si="436"/>
        <v>August</v>
      </c>
      <c r="M5615" s="36">
        <f t="shared" si="437"/>
        <v>33</v>
      </c>
      <c r="N5615" s="36">
        <f t="shared" si="438"/>
        <v>18</v>
      </c>
      <c r="O5615" s="36" t="str">
        <f t="shared" si="439"/>
        <v>201933</v>
      </c>
      <c r="P5615" s="51" t="str">
        <f>CONCATENATE(K5615,MONTH(ExpensesDBTable[[#This Row],[Date]]))</f>
        <v>20198</v>
      </c>
      <c r="Q5615" s="36" t="s">
        <v>1051</v>
      </c>
      <c r="R5615" s="36" t="s">
        <v>14</v>
      </c>
      <c r="S5615" s="38">
        <v>4</v>
      </c>
      <c r="T5615" s="36" t="s">
        <v>100</v>
      </c>
      <c r="U5615" s="36" t="s">
        <v>1367</v>
      </c>
    </row>
    <row r="5616" spans="10:21" x14ac:dyDescent="0.25">
      <c r="J5616" s="37">
        <v>43697</v>
      </c>
      <c r="K5616" s="36">
        <f t="shared" si="435"/>
        <v>2019</v>
      </c>
      <c r="L5616" s="36" t="str">
        <f t="shared" si="436"/>
        <v>August</v>
      </c>
      <c r="M5616" s="36">
        <f t="shared" si="437"/>
        <v>34</v>
      </c>
      <c r="N5616" s="36">
        <f t="shared" si="438"/>
        <v>20</v>
      </c>
      <c r="O5616" s="36" t="str">
        <f t="shared" si="439"/>
        <v>201934</v>
      </c>
      <c r="P5616" s="51" t="str">
        <f>CONCATENATE(K5616,MONTH(ExpensesDBTable[[#This Row],[Date]]))</f>
        <v>20198</v>
      </c>
      <c r="Q5616" s="36" t="s">
        <v>182</v>
      </c>
      <c r="R5616" s="36" t="s">
        <v>14</v>
      </c>
      <c r="S5616" s="38">
        <v>17.3</v>
      </c>
      <c r="T5616" s="36" t="s">
        <v>100</v>
      </c>
      <c r="U5616" s="36" t="s">
        <v>4150</v>
      </c>
    </row>
    <row r="5617" spans="10:21" x14ac:dyDescent="0.25">
      <c r="J5617" s="37">
        <v>43697</v>
      </c>
      <c r="K5617" s="36">
        <f t="shared" si="435"/>
        <v>2019</v>
      </c>
      <c r="L5617" s="36" t="str">
        <f t="shared" si="436"/>
        <v>August</v>
      </c>
      <c r="M5617" s="36">
        <f t="shared" si="437"/>
        <v>34</v>
      </c>
      <c r="N5617" s="36">
        <f t="shared" si="438"/>
        <v>20</v>
      </c>
      <c r="O5617" s="36" t="str">
        <f t="shared" si="439"/>
        <v>201934</v>
      </c>
      <c r="P5617" s="51" t="str">
        <f>CONCATENATE(K5617,MONTH(ExpensesDBTable[[#This Row],[Date]]))</f>
        <v>20198</v>
      </c>
      <c r="Q5617" s="36" t="s">
        <v>3480</v>
      </c>
      <c r="R5617" s="36" t="s">
        <v>27</v>
      </c>
      <c r="S5617" s="38">
        <v>173.25</v>
      </c>
      <c r="T5617" s="36" t="s">
        <v>106</v>
      </c>
      <c r="U5617" s="36" t="s">
        <v>3550</v>
      </c>
    </row>
    <row r="5618" spans="10:21" x14ac:dyDescent="0.25">
      <c r="J5618" s="37">
        <v>43697</v>
      </c>
      <c r="K5618" s="36">
        <f t="shared" si="435"/>
        <v>2019</v>
      </c>
      <c r="L5618" s="36" t="str">
        <f t="shared" si="436"/>
        <v>August</v>
      </c>
      <c r="M5618" s="36">
        <f t="shared" si="437"/>
        <v>34</v>
      </c>
      <c r="N5618" s="36">
        <f t="shared" si="438"/>
        <v>20</v>
      </c>
      <c r="O5618" s="36" t="str">
        <f t="shared" si="439"/>
        <v>201934</v>
      </c>
      <c r="P5618" s="51" t="str">
        <f>CONCATENATE(K5618,MONTH(ExpensesDBTable[[#This Row],[Date]]))</f>
        <v>20198</v>
      </c>
      <c r="Q5618" s="36" t="s">
        <v>119</v>
      </c>
      <c r="R5618" s="36" t="s">
        <v>14</v>
      </c>
      <c r="S5618" s="38">
        <v>24.25</v>
      </c>
      <c r="T5618" s="36" t="s">
        <v>100</v>
      </c>
      <c r="U5618" s="36" t="s">
        <v>4137</v>
      </c>
    </row>
    <row r="5619" spans="10:21" x14ac:dyDescent="0.25">
      <c r="J5619" s="37">
        <v>43700</v>
      </c>
      <c r="K5619" s="36">
        <f t="shared" si="435"/>
        <v>2019</v>
      </c>
      <c r="L5619" s="36" t="str">
        <f t="shared" si="436"/>
        <v>August</v>
      </c>
      <c r="M5619" s="36">
        <f t="shared" si="437"/>
        <v>34</v>
      </c>
      <c r="N5619" s="36">
        <f t="shared" si="438"/>
        <v>23</v>
      </c>
      <c r="O5619" s="36" t="str">
        <f t="shared" si="439"/>
        <v>201934</v>
      </c>
      <c r="P5619" s="51" t="str">
        <f>CONCATENATE(K5619,MONTH(ExpensesDBTable[[#This Row],[Date]]))</f>
        <v>20198</v>
      </c>
      <c r="Q5619" s="36" t="s">
        <v>169</v>
      </c>
      <c r="R5619" s="36" t="s">
        <v>14</v>
      </c>
      <c r="S5619" s="38">
        <v>2.5</v>
      </c>
      <c r="T5619" s="36" t="s">
        <v>100</v>
      </c>
      <c r="U5619" s="36" t="s">
        <v>4151</v>
      </c>
    </row>
    <row r="5620" spans="10:21" x14ac:dyDescent="0.25">
      <c r="J5620" s="37">
        <v>43700</v>
      </c>
      <c r="K5620" s="36">
        <f t="shared" si="435"/>
        <v>2019</v>
      </c>
      <c r="L5620" s="36" t="str">
        <f t="shared" si="436"/>
        <v>August</v>
      </c>
      <c r="M5620" s="36">
        <f t="shared" si="437"/>
        <v>34</v>
      </c>
      <c r="N5620" s="36">
        <f t="shared" si="438"/>
        <v>23</v>
      </c>
      <c r="O5620" s="36" t="str">
        <f t="shared" si="439"/>
        <v>201934</v>
      </c>
      <c r="P5620" s="51" t="str">
        <f>CONCATENATE(K5620,MONTH(ExpensesDBTable[[#This Row],[Date]]))</f>
        <v>20198</v>
      </c>
      <c r="Q5620" s="36" t="s">
        <v>3022</v>
      </c>
      <c r="R5620" s="36" t="s">
        <v>23</v>
      </c>
      <c r="S5620" s="38">
        <v>12</v>
      </c>
      <c r="T5620" s="36" t="s">
        <v>106</v>
      </c>
      <c r="U5620" s="36" t="s">
        <v>3022</v>
      </c>
    </row>
    <row r="5621" spans="10:21" x14ac:dyDescent="0.25">
      <c r="J5621" s="37">
        <v>43700</v>
      </c>
      <c r="K5621" s="36">
        <f t="shared" si="435"/>
        <v>2019</v>
      </c>
      <c r="L5621" s="36" t="str">
        <f t="shared" si="436"/>
        <v>August</v>
      </c>
      <c r="M5621" s="36">
        <f t="shared" si="437"/>
        <v>34</v>
      </c>
      <c r="N5621" s="36">
        <f t="shared" si="438"/>
        <v>23</v>
      </c>
      <c r="O5621" s="36" t="str">
        <f t="shared" si="439"/>
        <v>201934</v>
      </c>
      <c r="P5621" s="51" t="str">
        <f>CONCATENATE(K5621,MONTH(ExpensesDBTable[[#This Row],[Date]]))</f>
        <v>20198</v>
      </c>
      <c r="Q5621" s="36" t="s">
        <v>1476</v>
      </c>
      <c r="R5621" s="36" t="s">
        <v>23</v>
      </c>
      <c r="S5621" s="38">
        <v>14</v>
      </c>
      <c r="T5621" s="36" t="s">
        <v>106</v>
      </c>
      <c r="U5621" s="36" t="s">
        <v>1476</v>
      </c>
    </row>
    <row r="5622" spans="10:21" x14ac:dyDescent="0.25">
      <c r="J5622" s="37">
        <v>43700</v>
      </c>
      <c r="K5622" s="36">
        <f t="shared" si="435"/>
        <v>2019</v>
      </c>
      <c r="L5622" s="36" t="str">
        <f t="shared" si="436"/>
        <v>August</v>
      </c>
      <c r="M5622" s="36">
        <f t="shared" si="437"/>
        <v>34</v>
      </c>
      <c r="N5622" s="36">
        <f t="shared" si="438"/>
        <v>23</v>
      </c>
      <c r="O5622" s="36" t="str">
        <f t="shared" si="439"/>
        <v>201934</v>
      </c>
      <c r="P5622" s="51" t="str">
        <f>CONCATENATE(K5622,MONTH(ExpensesDBTable[[#This Row],[Date]]))</f>
        <v>20198</v>
      </c>
      <c r="Q5622" s="36" t="s">
        <v>182</v>
      </c>
      <c r="R5622" s="36" t="s">
        <v>14</v>
      </c>
      <c r="S5622" s="38">
        <v>17.8</v>
      </c>
      <c r="T5622" s="36" t="s">
        <v>100</v>
      </c>
      <c r="U5622" s="36" t="s">
        <v>1555</v>
      </c>
    </row>
    <row r="5623" spans="10:21" x14ac:dyDescent="0.25">
      <c r="J5623" s="37">
        <v>43700</v>
      </c>
      <c r="K5623" s="36">
        <f t="shared" si="435"/>
        <v>2019</v>
      </c>
      <c r="L5623" s="36" t="str">
        <f t="shared" si="436"/>
        <v>August</v>
      </c>
      <c r="M5623" s="36">
        <f t="shared" si="437"/>
        <v>34</v>
      </c>
      <c r="N5623" s="36">
        <f t="shared" si="438"/>
        <v>23</v>
      </c>
      <c r="O5623" s="36" t="str">
        <f t="shared" si="439"/>
        <v>201934</v>
      </c>
      <c r="P5623" s="51" t="str">
        <f>CONCATENATE(K5623,MONTH(ExpensesDBTable[[#This Row],[Date]]))</f>
        <v>20198</v>
      </c>
      <c r="Q5623" s="36" t="s">
        <v>526</v>
      </c>
      <c r="R5623" s="36" t="s">
        <v>14</v>
      </c>
      <c r="S5623" s="38">
        <v>10.1</v>
      </c>
      <c r="T5623" s="36" t="s">
        <v>106</v>
      </c>
      <c r="U5623" s="36" t="s">
        <v>3028</v>
      </c>
    </row>
    <row r="5624" spans="10:21" x14ac:dyDescent="0.25">
      <c r="J5624" s="37">
        <v>43700</v>
      </c>
      <c r="K5624" s="36">
        <f t="shared" si="435"/>
        <v>2019</v>
      </c>
      <c r="L5624" s="36" t="str">
        <f t="shared" si="436"/>
        <v>August</v>
      </c>
      <c r="M5624" s="36">
        <f t="shared" si="437"/>
        <v>34</v>
      </c>
      <c r="N5624" s="36">
        <f t="shared" si="438"/>
        <v>23</v>
      </c>
      <c r="O5624" s="36" t="str">
        <f t="shared" si="439"/>
        <v>201934</v>
      </c>
      <c r="P5624" s="51" t="str">
        <f>CONCATENATE(K5624,MONTH(ExpensesDBTable[[#This Row],[Date]]))</f>
        <v>20198</v>
      </c>
      <c r="Q5624" s="36" t="s">
        <v>1335</v>
      </c>
      <c r="R5624" s="36" t="s">
        <v>22</v>
      </c>
      <c r="S5624" s="38">
        <v>10</v>
      </c>
      <c r="T5624" s="36" t="s">
        <v>106</v>
      </c>
      <c r="U5624" s="36" t="s">
        <v>4152</v>
      </c>
    </row>
    <row r="5625" spans="10:21" x14ac:dyDescent="0.25">
      <c r="J5625" s="37">
        <v>43700</v>
      </c>
      <c r="K5625" s="36">
        <f t="shared" si="435"/>
        <v>2019</v>
      </c>
      <c r="L5625" s="36" t="str">
        <f t="shared" si="436"/>
        <v>August</v>
      </c>
      <c r="M5625" s="36">
        <f t="shared" si="437"/>
        <v>34</v>
      </c>
      <c r="N5625" s="36">
        <f t="shared" si="438"/>
        <v>23</v>
      </c>
      <c r="O5625" s="36" t="str">
        <f t="shared" si="439"/>
        <v>201934</v>
      </c>
      <c r="P5625" s="51" t="str">
        <f>CONCATENATE(K5625,MONTH(ExpensesDBTable[[#This Row],[Date]]))</f>
        <v>20198</v>
      </c>
      <c r="Q5625" s="36" t="s">
        <v>3379</v>
      </c>
      <c r="R5625" s="36" t="s">
        <v>29</v>
      </c>
      <c r="S5625" s="38">
        <v>2180</v>
      </c>
      <c r="T5625" s="36" t="s">
        <v>106</v>
      </c>
      <c r="U5625" s="36" t="s">
        <v>4153</v>
      </c>
    </row>
    <row r="5626" spans="10:21" x14ac:dyDescent="0.25">
      <c r="J5626" s="37">
        <v>43700</v>
      </c>
      <c r="K5626" s="36">
        <f t="shared" si="435"/>
        <v>2019</v>
      </c>
      <c r="L5626" s="36" t="str">
        <f t="shared" si="436"/>
        <v>August</v>
      </c>
      <c r="M5626" s="36">
        <f t="shared" si="437"/>
        <v>34</v>
      </c>
      <c r="N5626" s="36">
        <f t="shared" si="438"/>
        <v>23</v>
      </c>
      <c r="O5626" s="36" t="str">
        <f t="shared" si="439"/>
        <v>201934</v>
      </c>
      <c r="P5626" s="51" t="str">
        <f>CONCATENATE(K5626,MONTH(ExpensesDBTable[[#This Row],[Date]]))</f>
        <v>20198</v>
      </c>
      <c r="Q5626" s="36" t="s">
        <v>108</v>
      </c>
      <c r="R5626" s="36" t="s">
        <v>14</v>
      </c>
      <c r="S5626" s="38">
        <v>13.45</v>
      </c>
      <c r="T5626" s="36" t="s">
        <v>100</v>
      </c>
      <c r="U5626" s="36" t="s">
        <v>1367</v>
      </c>
    </row>
    <row r="5627" spans="10:21" x14ac:dyDescent="0.25">
      <c r="J5627" s="37">
        <v>43700</v>
      </c>
      <c r="K5627" s="36">
        <f t="shared" si="435"/>
        <v>2019</v>
      </c>
      <c r="L5627" s="36" t="str">
        <f t="shared" si="436"/>
        <v>August</v>
      </c>
      <c r="M5627" s="36">
        <f t="shared" si="437"/>
        <v>34</v>
      </c>
      <c r="N5627" s="36">
        <f t="shared" si="438"/>
        <v>23</v>
      </c>
      <c r="O5627" s="36" t="str">
        <f t="shared" si="439"/>
        <v>201934</v>
      </c>
      <c r="P5627" s="51" t="str">
        <f>CONCATENATE(K5627,MONTH(ExpensesDBTable[[#This Row],[Date]]))</f>
        <v>20198</v>
      </c>
      <c r="Q5627" s="36" t="s">
        <v>128</v>
      </c>
      <c r="R5627" s="36" t="s">
        <v>22</v>
      </c>
      <c r="S5627" s="38">
        <v>20</v>
      </c>
      <c r="T5627" s="36" t="s">
        <v>106</v>
      </c>
      <c r="U5627" s="36" t="s">
        <v>3787</v>
      </c>
    </row>
    <row r="5628" spans="10:21" x14ac:dyDescent="0.25">
      <c r="J5628" s="37">
        <v>43701</v>
      </c>
      <c r="K5628" s="36">
        <f t="shared" si="435"/>
        <v>2019</v>
      </c>
      <c r="L5628" s="36" t="str">
        <f t="shared" si="436"/>
        <v>August</v>
      </c>
      <c r="M5628" s="36">
        <f t="shared" si="437"/>
        <v>34</v>
      </c>
      <c r="N5628" s="36">
        <f t="shared" si="438"/>
        <v>24</v>
      </c>
      <c r="O5628" s="36" t="str">
        <f t="shared" si="439"/>
        <v>201934</v>
      </c>
      <c r="P5628" s="51" t="str">
        <f>CONCATENATE(K5628,MONTH(ExpensesDBTable[[#This Row],[Date]]))</f>
        <v>20198</v>
      </c>
      <c r="Q5628" s="36" t="s">
        <v>182</v>
      </c>
      <c r="R5628" s="36" t="s">
        <v>16</v>
      </c>
      <c r="S5628" s="38">
        <v>13</v>
      </c>
      <c r="T5628" s="36" t="s">
        <v>106</v>
      </c>
      <c r="U5628" s="36" t="s">
        <v>4154</v>
      </c>
    </row>
    <row r="5629" spans="10:21" x14ac:dyDescent="0.25">
      <c r="J5629" s="37">
        <v>43701</v>
      </c>
      <c r="K5629" s="36">
        <f t="shared" si="435"/>
        <v>2019</v>
      </c>
      <c r="L5629" s="36" t="str">
        <f t="shared" si="436"/>
        <v>August</v>
      </c>
      <c r="M5629" s="36">
        <f t="shared" si="437"/>
        <v>34</v>
      </c>
      <c r="N5629" s="36">
        <f t="shared" si="438"/>
        <v>24</v>
      </c>
      <c r="O5629" s="36" t="str">
        <f t="shared" si="439"/>
        <v>201934</v>
      </c>
      <c r="P5629" s="51" t="str">
        <f>CONCATENATE(K5629,MONTH(ExpensesDBTable[[#This Row],[Date]]))</f>
        <v>20198</v>
      </c>
      <c r="Q5629" s="36" t="s">
        <v>171</v>
      </c>
      <c r="R5629" s="36" t="s">
        <v>16</v>
      </c>
      <c r="S5629" s="38">
        <v>3.5</v>
      </c>
      <c r="T5629" s="36" t="s">
        <v>106</v>
      </c>
      <c r="U5629" s="36" t="s">
        <v>4154</v>
      </c>
    </row>
    <row r="5630" spans="10:21" x14ac:dyDescent="0.25">
      <c r="J5630" s="37">
        <v>43701</v>
      </c>
      <c r="K5630" s="36">
        <f t="shared" si="435"/>
        <v>2019</v>
      </c>
      <c r="L5630" s="36" t="str">
        <f t="shared" si="436"/>
        <v>August</v>
      </c>
      <c r="M5630" s="36">
        <f t="shared" si="437"/>
        <v>34</v>
      </c>
      <c r="N5630" s="36">
        <f t="shared" si="438"/>
        <v>24</v>
      </c>
      <c r="O5630" s="36" t="str">
        <f t="shared" si="439"/>
        <v>201934</v>
      </c>
      <c r="P5630" s="51" t="str">
        <f>CONCATENATE(K5630,MONTH(ExpensesDBTable[[#This Row],[Date]]))</f>
        <v>20198</v>
      </c>
      <c r="Q5630" s="36" t="s">
        <v>1238</v>
      </c>
      <c r="R5630" s="36" t="s">
        <v>22</v>
      </c>
      <c r="S5630" s="38">
        <v>59.01</v>
      </c>
      <c r="T5630" s="36" t="s">
        <v>106</v>
      </c>
      <c r="U5630" s="36" t="s">
        <v>1238</v>
      </c>
    </row>
    <row r="5631" spans="10:21" x14ac:dyDescent="0.25">
      <c r="J5631" s="37">
        <v>43701</v>
      </c>
      <c r="K5631" s="36">
        <f t="shared" si="435"/>
        <v>2019</v>
      </c>
      <c r="L5631" s="36" t="str">
        <f t="shared" si="436"/>
        <v>August</v>
      </c>
      <c r="M5631" s="36">
        <f t="shared" si="437"/>
        <v>34</v>
      </c>
      <c r="N5631" s="36">
        <f t="shared" si="438"/>
        <v>24</v>
      </c>
      <c r="O5631" s="36" t="str">
        <f t="shared" si="439"/>
        <v>201934</v>
      </c>
      <c r="P5631" s="51" t="str">
        <f>CONCATENATE(K5631,MONTH(ExpensesDBTable[[#This Row],[Date]]))</f>
        <v>20198</v>
      </c>
      <c r="Q5631" s="36" t="s">
        <v>199</v>
      </c>
      <c r="R5631" s="36" t="s">
        <v>14</v>
      </c>
      <c r="S5631" s="38">
        <v>12</v>
      </c>
      <c r="T5631" s="36" t="s">
        <v>100</v>
      </c>
      <c r="U5631" s="36" t="s">
        <v>1555</v>
      </c>
    </row>
    <row r="5632" spans="10:21" x14ac:dyDescent="0.25">
      <c r="J5632" s="37">
        <v>43701</v>
      </c>
      <c r="K5632" s="36">
        <f t="shared" si="435"/>
        <v>2019</v>
      </c>
      <c r="L5632" s="36" t="str">
        <f t="shared" si="436"/>
        <v>August</v>
      </c>
      <c r="M5632" s="36">
        <f t="shared" si="437"/>
        <v>34</v>
      </c>
      <c r="N5632" s="36">
        <f t="shared" si="438"/>
        <v>24</v>
      </c>
      <c r="O5632" s="36" t="str">
        <f t="shared" si="439"/>
        <v>201934</v>
      </c>
      <c r="P5632" s="51" t="str">
        <f>CONCATENATE(K5632,MONTH(ExpensesDBTable[[#This Row],[Date]]))</f>
        <v>20198</v>
      </c>
      <c r="Q5632" s="36" t="s">
        <v>182</v>
      </c>
      <c r="R5632" s="36" t="s">
        <v>14</v>
      </c>
      <c r="S5632" s="38">
        <v>5.5</v>
      </c>
      <c r="T5632" s="36" t="s">
        <v>100</v>
      </c>
      <c r="U5632" s="36" t="s">
        <v>357</v>
      </c>
    </row>
    <row r="5633" spans="10:21" x14ac:dyDescent="0.25">
      <c r="J5633" s="37">
        <v>43702</v>
      </c>
      <c r="K5633" s="36">
        <f t="shared" si="435"/>
        <v>2019</v>
      </c>
      <c r="L5633" s="36" t="str">
        <f t="shared" si="436"/>
        <v>August</v>
      </c>
      <c r="M5633" s="36">
        <f t="shared" si="437"/>
        <v>34</v>
      </c>
      <c r="N5633" s="36">
        <f t="shared" si="438"/>
        <v>25</v>
      </c>
      <c r="O5633" s="36" t="str">
        <f t="shared" si="439"/>
        <v>201934</v>
      </c>
      <c r="P5633" s="51" t="str">
        <f>CONCATENATE(K5633,MONTH(ExpensesDBTable[[#This Row],[Date]]))</f>
        <v>20198</v>
      </c>
      <c r="Q5633" s="36" t="s">
        <v>1051</v>
      </c>
      <c r="R5633" s="36" t="s">
        <v>14</v>
      </c>
      <c r="S5633" s="38">
        <v>60.2</v>
      </c>
      <c r="T5633" s="36" t="s">
        <v>100</v>
      </c>
      <c r="U5633" s="36" t="s">
        <v>4155</v>
      </c>
    </row>
    <row r="5634" spans="10:21" x14ac:dyDescent="0.25">
      <c r="J5634" s="37">
        <v>43702</v>
      </c>
      <c r="K5634" s="36">
        <f t="shared" si="435"/>
        <v>2019</v>
      </c>
      <c r="L5634" s="36" t="str">
        <f t="shared" si="436"/>
        <v>August</v>
      </c>
      <c r="M5634" s="36">
        <f t="shared" si="437"/>
        <v>34</v>
      </c>
      <c r="N5634" s="36">
        <f t="shared" si="438"/>
        <v>25</v>
      </c>
      <c r="O5634" s="36" t="str">
        <f t="shared" si="439"/>
        <v>201934</v>
      </c>
      <c r="P5634" s="51" t="str">
        <f>CONCATENATE(K5634,MONTH(ExpensesDBTable[[#This Row],[Date]]))</f>
        <v>20198</v>
      </c>
      <c r="Q5634" s="36" t="s">
        <v>182</v>
      </c>
      <c r="R5634" s="36" t="s">
        <v>14</v>
      </c>
      <c r="S5634" s="38">
        <v>6.3</v>
      </c>
      <c r="T5634" s="36" t="s">
        <v>100</v>
      </c>
      <c r="U5634" s="36" t="s">
        <v>357</v>
      </c>
    </row>
    <row r="5635" spans="10:21" x14ac:dyDescent="0.25">
      <c r="J5635" s="37">
        <v>43702</v>
      </c>
      <c r="K5635" s="36">
        <f t="shared" si="435"/>
        <v>2019</v>
      </c>
      <c r="L5635" s="36" t="str">
        <f t="shared" si="436"/>
        <v>August</v>
      </c>
      <c r="M5635" s="36">
        <f t="shared" si="437"/>
        <v>34</v>
      </c>
      <c r="N5635" s="36">
        <f t="shared" si="438"/>
        <v>25</v>
      </c>
      <c r="O5635" s="36" t="str">
        <f t="shared" si="439"/>
        <v>201934</v>
      </c>
      <c r="P5635" s="51" t="str">
        <f>CONCATENATE(K5635,MONTH(ExpensesDBTable[[#This Row],[Date]]))</f>
        <v>20198</v>
      </c>
      <c r="Q5635" s="36" t="s">
        <v>182</v>
      </c>
      <c r="R5635" s="36" t="s">
        <v>17</v>
      </c>
      <c r="S5635" s="38">
        <v>8.5</v>
      </c>
      <c r="T5635" s="36" t="s">
        <v>106</v>
      </c>
      <c r="U5635" s="36" t="s">
        <v>1504</v>
      </c>
    </row>
    <row r="5636" spans="10:21" x14ac:dyDescent="0.25">
      <c r="J5636" s="37">
        <v>43702</v>
      </c>
      <c r="K5636" s="36">
        <f t="shared" si="435"/>
        <v>2019</v>
      </c>
      <c r="L5636" s="36" t="str">
        <f t="shared" si="436"/>
        <v>August</v>
      </c>
      <c r="M5636" s="36">
        <f t="shared" si="437"/>
        <v>34</v>
      </c>
      <c r="N5636" s="36">
        <f t="shared" si="438"/>
        <v>25</v>
      </c>
      <c r="O5636" s="36" t="str">
        <f t="shared" si="439"/>
        <v>201934</v>
      </c>
      <c r="P5636" s="51" t="str">
        <f>CONCATENATE(K5636,MONTH(ExpensesDBTable[[#This Row],[Date]]))</f>
        <v>20198</v>
      </c>
      <c r="Q5636" s="36" t="s">
        <v>182</v>
      </c>
      <c r="R5636" s="36" t="s">
        <v>14</v>
      </c>
      <c r="S5636" s="38">
        <v>37.799999999999997</v>
      </c>
      <c r="T5636" s="36" t="s">
        <v>100</v>
      </c>
      <c r="U5636" s="36" t="s">
        <v>1555</v>
      </c>
    </row>
    <row r="5637" spans="10:21" x14ac:dyDescent="0.25">
      <c r="J5637" s="37">
        <v>43702</v>
      </c>
      <c r="K5637" s="36">
        <f t="shared" si="435"/>
        <v>2019</v>
      </c>
      <c r="L5637" s="36" t="str">
        <f t="shared" si="436"/>
        <v>August</v>
      </c>
      <c r="M5637" s="36">
        <f t="shared" si="437"/>
        <v>34</v>
      </c>
      <c r="N5637" s="36">
        <f t="shared" si="438"/>
        <v>25</v>
      </c>
      <c r="O5637" s="36" t="str">
        <f t="shared" si="439"/>
        <v>201934</v>
      </c>
      <c r="P5637" s="51" t="str">
        <f>CONCATENATE(K5637,MONTH(ExpensesDBTable[[#This Row],[Date]]))</f>
        <v>20198</v>
      </c>
      <c r="Q5637" s="36" t="s">
        <v>119</v>
      </c>
      <c r="R5637" s="36" t="s">
        <v>14</v>
      </c>
      <c r="S5637" s="38">
        <v>33.06</v>
      </c>
      <c r="T5637" s="36" t="s">
        <v>100</v>
      </c>
      <c r="U5637" s="36" t="s">
        <v>4155</v>
      </c>
    </row>
    <row r="5638" spans="10:21" x14ac:dyDescent="0.25">
      <c r="J5638" s="37">
        <v>43703</v>
      </c>
      <c r="K5638" s="36">
        <f t="shared" si="435"/>
        <v>2019</v>
      </c>
      <c r="L5638" s="36" t="str">
        <f t="shared" si="436"/>
        <v>August</v>
      </c>
      <c r="M5638" s="36">
        <f t="shared" si="437"/>
        <v>35</v>
      </c>
      <c r="N5638" s="36">
        <f t="shared" si="438"/>
        <v>26</v>
      </c>
      <c r="O5638" s="36" t="str">
        <f t="shared" si="439"/>
        <v>201935</v>
      </c>
      <c r="P5638" s="51" t="str">
        <f>CONCATENATE(K5638,MONTH(ExpensesDBTable[[#This Row],[Date]]))</f>
        <v>20198</v>
      </c>
      <c r="Q5638" s="36" t="s">
        <v>182</v>
      </c>
      <c r="R5638" s="36" t="s">
        <v>16</v>
      </c>
      <c r="S5638" s="38">
        <v>53.94</v>
      </c>
      <c r="T5638" s="36" t="s">
        <v>106</v>
      </c>
      <c r="U5638" s="36" t="s">
        <v>4156</v>
      </c>
    </row>
    <row r="5639" spans="10:21" x14ac:dyDescent="0.25">
      <c r="J5639" s="37">
        <v>43703</v>
      </c>
      <c r="K5639" s="36">
        <f t="shared" si="435"/>
        <v>2019</v>
      </c>
      <c r="L5639" s="36" t="str">
        <f t="shared" si="436"/>
        <v>August</v>
      </c>
      <c r="M5639" s="36">
        <f t="shared" si="437"/>
        <v>35</v>
      </c>
      <c r="N5639" s="36">
        <f t="shared" si="438"/>
        <v>26</v>
      </c>
      <c r="O5639" s="36" t="str">
        <f t="shared" si="439"/>
        <v>201935</v>
      </c>
      <c r="P5639" s="51" t="str">
        <f>CONCATENATE(K5639,MONTH(ExpensesDBTable[[#This Row],[Date]]))</f>
        <v>20198</v>
      </c>
      <c r="Q5639" s="36" t="s">
        <v>3477</v>
      </c>
      <c r="R5639" s="36" t="s">
        <v>23</v>
      </c>
      <c r="S5639" s="38">
        <v>25</v>
      </c>
      <c r="T5639" s="36" t="s">
        <v>106</v>
      </c>
      <c r="U5639" s="36" t="s">
        <v>4157</v>
      </c>
    </row>
    <row r="5640" spans="10:21" x14ac:dyDescent="0.25">
      <c r="J5640" s="37">
        <v>43703</v>
      </c>
      <c r="K5640" s="36">
        <f t="shared" si="435"/>
        <v>2019</v>
      </c>
      <c r="L5640" s="36" t="str">
        <f t="shared" si="436"/>
        <v>August</v>
      </c>
      <c r="M5640" s="36">
        <f t="shared" si="437"/>
        <v>35</v>
      </c>
      <c r="N5640" s="36">
        <f t="shared" si="438"/>
        <v>26</v>
      </c>
      <c r="O5640" s="36" t="str">
        <f t="shared" si="439"/>
        <v>201935</v>
      </c>
      <c r="P5640" s="51" t="str">
        <f>CONCATENATE(K5640,MONTH(ExpensesDBTable[[#This Row],[Date]]))</f>
        <v>20198</v>
      </c>
      <c r="Q5640" s="36" t="s">
        <v>182</v>
      </c>
      <c r="R5640" s="36" t="s">
        <v>14</v>
      </c>
      <c r="S5640" s="38">
        <v>9</v>
      </c>
      <c r="T5640" s="36" t="s">
        <v>100</v>
      </c>
      <c r="U5640" s="36" t="s">
        <v>4158</v>
      </c>
    </row>
    <row r="5641" spans="10:21" x14ac:dyDescent="0.25">
      <c r="J5641" s="37">
        <v>43703</v>
      </c>
      <c r="K5641" s="36">
        <f t="shared" si="435"/>
        <v>2019</v>
      </c>
      <c r="L5641" s="36" t="str">
        <f t="shared" si="436"/>
        <v>August</v>
      </c>
      <c r="M5641" s="36">
        <f t="shared" si="437"/>
        <v>35</v>
      </c>
      <c r="N5641" s="36">
        <f t="shared" si="438"/>
        <v>26</v>
      </c>
      <c r="O5641" s="36" t="str">
        <f t="shared" si="439"/>
        <v>201935</v>
      </c>
      <c r="P5641" s="51" t="str">
        <f>CONCATENATE(K5641,MONTH(ExpensesDBTable[[#This Row],[Date]]))</f>
        <v>20198</v>
      </c>
      <c r="Q5641" s="36" t="s">
        <v>122</v>
      </c>
      <c r="R5641" s="36" t="s">
        <v>11</v>
      </c>
      <c r="S5641" s="38">
        <v>35</v>
      </c>
      <c r="T5641" s="36" t="s">
        <v>106</v>
      </c>
      <c r="U5641" s="36" t="s">
        <v>4159</v>
      </c>
    </row>
    <row r="5642" spans="10:21" x14ac:dyDescent="0.25">
      <c r="J5642" s="37">
        <v>43703</v>
      </c>
      <c r="K5642" s="36">
        <f t="shared" si="435"/>
        <v>2019</v>
      </c>
      <c r="L5642" s="36" t="str">
        <f t="shared" si="436"/>
        <v>August</v>
      </c>
      <c r="M5642" s="36">
        <f t="shared" si="437"/>
        <v>35</v>
      </c>
      <c r="N5642" s="36">
        <f t="shared" si="438"/>
        <v>26</v>
      </c>
      <c r="O5642" s="36" t="str">
        <f t="shared" si="439"/>
        <v>201935</v>
      </c>
      <c r="P5642" s="51" t="str">
        <f>CONCATENATE(K5642,MONTH(ExpensesDBTable[[#This Row],[Date]]))</f>
        <v>20198</v>
      </c>
      <c r="Q5642" s="36" t="s">
        <v>182</v>
      </c>
      <c r="R5642" s="36" t="s">
        <v>14</v>
      </c>
      <c r="S5642" s="38">
        <v>9.75</v>
      </c>
      <c r="T5642" s="36" t="s">
        <v>100</v>
      </c>
      <c r="U5642" s="36" t="s">
        <v>1847</v>
      </c>
    </row>
    <row r="5643" spans="10:21" x14ac:dyDescent="0.25">
      <c r="J5643" s="37">
        <v>43704</v>
      </c>
      <c r="K5643" s="36">
        <f t="shared" ref="K5643:K5706" si="440">YEAR(J5643)</f>
        <v>2019</v>
      </c>
      <c r="L5643" s="36" t="str">
        <f t="shared" ref="L5643:L5706" si="441">TEXT(DATE(1,MONTH(J5643),1),"MMMM")</f>
        <v>August</v>
      </c>
      <c r="M5643" s="36">
        <f t="shared" ref="M5643:M5706" si="442">WEEKNUM(J5643,2)</f>
        <v>35</v>
      </c>
      <c r="N5643" s="36">
        <f t="shared" ref="N5643:N5706" si="443">DAY(J5643)</f>
        <v>27</v>
      </c>
      <c r="O5643" s="36" t="str">
        <f t="shared" ref="O5643:O5706" si="444">CONCATENATE(K5643,M5643)</f>
        <v>201935</v>
      </c>
      <c r="P5643" s="51" t="str">
        <f>CONCATENATE(K5643,MONTH(ExpensesDBTable[[#This Row],[Date]]))</f>
        <v>20198</v>
      </c>
      <c r="Q5643" s="36" t="s">
        <v>3480</v>
      </c>
      <c r="R5643" s="36" t="s">
        <v>27</v>
      </c>
      <c r="S5643" s="38">
        <v>173.25</v>
      </c>
      <c r="T5643" s="36" t="s">
        <v>106</v>
      </c>
      <c r="U5643" s="36" t="s">
        <v>3550</v>
      </c>
    </row>
    <row r="5644" spans="10:21" x14ac:dyDescent="0.25">
      <c r="J5644" s="37">
        <v>43704</v>
      </c>
      <c r="K5644" s="36">
        <f t="shared" si="440"/>
        <v>2019</v>
      </c>
      <c r="L5644" s="36" t="str">
        <f t="shared" si="441"/>
        <v>August</v>
      </c>
      <c r="M5644" s="36">
        <f t="shared" si="442"/>
        <v>35</v>
      </c>
      <c r="N5644" s="36">
        <f t="shared" si="443"/>
        <v>27</v>
      </c>
      <c r="O5644" s="36" t="str">
        <f t="shared" si="444"/>
        <v>201935</v>
      </c>
      <c r="P5644" s="51" t="str">
        <f>CONCATENATE(K5644,MONTH(ExpensesDBTable[[#This Row],[Date]]))</f>
        <v>20198</v>
      </c>
      <c r="Q5644" s="36" t="s">
        <v>182</v>
      </c>
      <c r="R5644" s="36" t="s">
        <v>19</v>
      </c>
      <c r="S5644" s="38">
        <v>1</v>
      </c>
      <c r="T5644" s="36" t="s">
        <v>106</v>
      </c>
      <c r="U5644" s="36" t="s">
        <v>2782</v>
      </c>
    </row>
    <row r="5645" spans="10:21" x14ac:dyDescent="0.25">
      <c r="J5645" s="37">
        <v>43704</v>
      </c>
      <c r="K5645" s="36">
        <f t="shared" si="440"/>
        <v>2019</v>
      </c>
      <c r="L5645" s="36" t="str">
        <f t="shared" si="441"/>
        <v>August</v>
      </c>
      <c r="M5645" s="36">
        <f t="shared" si="442"/>
        <v>35</v>
      </c>
      <c r="N5645" s="36">
        <f t="shared" si="443"/>
        <v>27</v>
      </c>
      <c r="O5645" s="36" t="str">
        <f t="shared" si="444"/>
        <v>201935</v>
      </c>
      <c r="P5645" s="51" t="str">
        <f>CONCATENATE(K5645,MONTH(ExpensesDBTable[[#This Row],[Date]]))</f>
        <v>20198</v>
      </c>
      <c r="Q5645" s="36" t="s">
        <v>182</v>
      </c>
      <c r="R5645" s="36" t="s">
        <v>17</v>
      </c>
      <c r="S5645" s="38">
        <v>19</v>
      </c>
      <c r="T5645" s="36" t="s">
        <v>106</v>
      </c>
      <c r="U5645" s="36" t="s">
        <v>1535</v>
      </c>
    </row>
    <row r="5646" spans="10:21" x14ac:dyDescent="0.25">
      <c r="J5646" s="37">
        <v>43704</v>
      </c>
      <c r="K5646" s="36">
        <f t="shared" si="440"/>
        <v>2019</v>
      </c>
      <c r="L5646" s="36" t="str">
        <f t="shared" si="441"/>
        <v>August</v>
      </c>
      <c r="M5646" s="36">
        <f t="shared" si="442"/>
        <v>35</v>
      </c>
      <c r="N5646" s="36">
        <f t="shared" si="443"/>
        <v>27</v>
      </c>
      <c r="O5646" s="36" t="str">
        <f t="shared" si="444"/>
        <v>201935</v>
      </c>
      <c r="P5646" s="51" t="str">
        <f>CONCATENATE(K5646,MONTH(ExpensesDBTable[[#This Row],[Date]]))</f>
        <v>20198</v>
      </c>
      <c r="Q5646" s="36" t="s">
        <v>182</v>
      </c>
      <c r="R5646" s="36" t="s">
        <v>18</v>
      </c>
      <c r="S5646" s="38">
        <v>19</v>
      </c>
      <c r="T5646" s="36" t="s">
        <v>106</v>
      </c>
      <c r="U5646" s="36" t="s">
        <v>4160</v>
      </c>
    </row>
    <row r="5647" spans="10:21" x14ac:dyDescent="0.25">
      <c r="J5647" s="37">
        <v>43704</v>
      </c>
      <c r="K5647" s="36">
        <f t="shared" si="440"/>
        <v>2019</v>
      </c>
      <c r="L5647" s="36" t="str">
        <f t="shared" si="441"/>
        <v>August</v>
      </c>
      <c r="M5647" s="36">
        <f t="shared" si="442"/>
        <v>35</v>
      </c>
      <c r="N5647" s="36">
        <f t="shared" si="443"/>
        <v>27</v>
      </c>
      <c r="O5647" s="36" t="str">
        <f t="shared" si="444"/>
        <v>201935</v>
      </c>
      <c r="P5647" s="51" t="str">
        <f>CONCATENATE(K5647,MONTH(ExpensesDBTable[[#This Row],[Date]]))</f>
        <v>20198</v>
      </c>
      <c r="Q5647" s="36" t="s">
        <v>108</v>
      </c>
      <c r="R5647" s="36" t="s">
        <v>14</v>
      </c>
      <c r="S5647" s="38">
        <v>2.5</v>
      </c>
      <c r="T5647" s="36" t="s">
        <v>100</v>
      </c>
      <c r="U5647" s="36" t="s">
        <v>3401</v>
      </c>
    </row>
    <row r="5648" spans="10:21" x14ac:dyDescent="0.25">
      <c r="J5648" s="37">
        <v>43704</v>
      </c>
      <c r="K5648" s="36">
        <f t="shared" si="440"/>
        <v>2019</v>
      </c>
      <c r="L5648" s="36" t="str">
        <f t="shared" si="441"/>
        <v>August</v>
      </c>
      <c r="M5648" s="36">
        <f t="shared" si="442"/>
        <v>35</v>
      </c>
      <c r="N5648" s="36">
        <f t="shared" si="443"/>
        <v>27</v>
      </c>
      <c r="O5648" s="36" t="str">
        <f t="shared" si="444"/>
        <v>201935</v>
      </c>
      <c r="P5648" s="51" t="str">
        <f>CONCATENATE(K5648,MONTH(ExpensesDBTable[[#This Row],[Date]]))</f>
        <v>20198</v>
      </c>
      <c r="Q5648" s="36" t="s">
        <v>119</v>
      </c>
      <c r="R5648" s="36" t="s">
        <v>14</v>
      </c>
      <c r="S5648" s="38">
        <v>6</v>
      </c>
      <c r="T5648" s="36" t="s">
        <v>100</v>
      </c>
      <c r="U5648" s="36" t="s">
        <v>3401</v>
      </c>
    </row>
    <row r="5649" spans="10:21" x14ac:dyDescent="0.25">
      <c r="J5649" s="37">
        <v>43704</v>
      </c>
      <c r="K5649" s="36">
        <f t="shared" si="440"/>
        <v>2019</v>
      </c>
      <c r="L5649" s="36" t="str">
        <f t="shared" si="441"/>
        <v>August</v>
      </c>
      <c r="M5649" s="36">
        <f t="shared" si="442"/>
        <v>35</v>
      </c>
      <c r="N5649" s="36">
        <f t="shared" si="443"/>
        <v>27</v>
      </c>
      <c r="O5649" s="36" t="str">
        <f t="shared" si="444"/>
        <v>201935</v>
      </c>
      <c r="P5649" s="51" t="str">
        <f>CONCATENATE(K5649,MONTH(ExpensesDBTable[[#This Row],[Date]]))</f>
        <v>20198</v>
      </c>
      <c r="Q5649" s="36" t="s">
        <v>620</v>
      </c>
      <c r="R5649" s="36" t="s">
        <v>18</v>
      </c>
      <c r="S5649" s="38">
        <v>21</v>
      </c>
      <c r="T5649" s="36" t="s">
        <v>106</v>
      </c>
      <c r="U5649" s="36" t="s">
        <v>4161</v>
      </c>
    </row>
    <row r="5650" spans="10:21" x14ac:dyDescent="0.25">
      <c r="J5650" s="37">
        <v>43704</v>
      </c>
      <c r="K5650" s="36">
        <f t="shared" si="440"/>
        <v>2019</v>
      </c>
      <c r="L5650" s="36" t="str">
        <f t="shared" si="441"/>
        <v>August</v>
      </c>
      <c r="M5650" s="36">
        <f t="shared" si="442"/>
        <v>35</v>
      </c>
      <c r="N5650" s="36">
        <f t="shared" si="443"/>
        <v>27</v>
      </c>
      <c r="O5650" s="36" t="str">
        <f t="shared" si="444"/>
        <v>201935</v>
      </c>
      <c r="P5650" s="51" t="str">
        <f>CONCATENATE(K5650,MONTH(ExpensesDBTable[[#This Row],[Date]]))</f>
        <v>20198</v>
      </c>
      <c r="Q5650" s="36" t="s">
        <v>182</v>
      </c>
      <c r="R5650" s="36" t="s">
        <v>17</v>
      </c>
      <c r="S5650" s="38">
        <v>6.4</v>
      </c>
      <c r="T5650" s="36" t="s">
        <v>106</v>
      </c>
      <c r="U5650" s="36" t="s">
        <v>4162</v>
      </c>
    </row>
    <row r="5651" spans="10:21" x14ac:dyDescent="0.25">
      <c r="J5651" s="37">
        <v>43707</v>
      </c>
      <c r="K5651" s="36">
        <f t="shared" si="440"/>
        <v>2019</v>
      </c>
      <c r="L5651" s="36" t="str">
        <f t="shared" si="441"/>
        <v>August</v>
      </c>
      <c r="M5651" s="36">
        <f t="shared" si="442"/>
        <v>35</v>
      </c>
      <c r="N5651" s="36">
        <f t="shared" si="443"/>
        <v>30</v>
      </c>
      <c r="O5651" s="36" t="str">
        <f t="shared" si="444"/>
        <v>201935</v>
      </c>
      <c r="P5651" s="51" t="str">
        <f>CONCATENATE(K5651,MONTH(ExpensesDBTable[[#This Row],[Date]]))</f>
        <v>20198</v>
      </c>
      <c r="Q5651" s="36" t="s">
        <v>3651</v>
      </c>
      <c r="R5651" s="36" t="s">
        <v>28</v>
      </c>
      <c r="S5651" s="38">
        <v>463.2</v>
      </c>
      <c r="T5651" s="36" t="s">
        <v>106</v>
      </c>
      <c r="U5651" s="36" t="s">
        <v>4163</v>
      </c>
    </row>
    <row r="5652" spans="10:21" x14ac:dyDescent="0.25">
      <c r="J5652" s="37">
        <v>43707</v>
      </c>
      <c r="K5652" s="36">
        <f t="shared" si="440"/>
        <v>2019</v>
      </c>
      <c r="L5652" s="36" t="str">
        <f t="shared" si="441"/>
        <v>August</v>
      </c>
      <c r="M5652" s="36">
        <f t="shared" si="442"/>
        <v>35</v>
      </c>
      <c r="N5652" s="36">
        <f t="shared" si="443"/>
        <v>30</v>
      </c>
      <c r="O5652" s="36" t="str">
        <f t="shared" si="444"/>
        <v>201935</v>
      </c>
      <c r="P5652" s="51" t="str">
        <f>CONCATENATE(K5652,MONTH(ExpensesDBTable[[#This Row],[Date]]))</f>
        <v>20198</v>
      </c>
      <c r="Q5652" s="36" t="s">
        <v>554</v>
      </c>
      <c r="R5652" s="36" t="s">
        <v>14</v>
      </c>
      <c r="S5652" s="38">
        <v>9.3000000000000007</v>
      </c>
      <c r="T5652" s="36" t="s">
        <v>100</v>
      </c>
      <c r="U5652" s="36" t="s">
        <v>4129</v>
      </c>
    </row>
    <row r="5653" spans="10:21" x14ac:dyDescent="0.25">
      <c r="J5653" s="37">
        <v>43707</v>
      </c>
      <c r="K5653" s="36">
        <f t="shared" si="440"/>
        <v>2019</v>
      </c>
      <c r="L5653" s="36" t="str">
        <f t="shared" si="441"/>
        <v>August</v>
      </c>
      <c r="M5653" s="36">
        <f t="shared" si="442"/>
        <v>35</v>
      </c>
      <c r="N5653" s="36">
        <f t="shared" si="443"/>
        <v>30</v>
      </c>
      <c r="O5653" s="36" t="str">
        <f t="shared" si="444"/>
        <v>201935</v>
      </c>
      <c r="P5653" s="51" t="str">
        <f>CONCATENATE(K5653,MONTH(ExpensesDBTable[[#This Row],[Date]]))</f>
        <v>20198</v>
      </c>
      <c r="Q5653" s="36" t="s">
        <v>122</v>
      </c>
      <c r="R5653" s="36" t="s">
        <v>11</v>
      </c>
      <c r="S5653" s="38">
        <v>26</v>
      </c>
      <c r="T5653" s="36" t="s">
        <v>106</v>
      </c>
      <c r="U5653" s="36" t="s">
        <v>4164</v>
      </c>
    </row>
    <row r="5654" spans="10:21" x14ac:dyDescent="0.25">
      <c r="J5654" s="37">
        <v>43707</v>
      </c>
      <c r="K5654" s="36">
        <f t="shared" si="440"/>
        <v>2019</v>
      </c>
      <c r="L5654" s="36" t="str">
        <f t="shared" si="441"/>
        <v>August</v>
      </c>
      <c r="M5654" s="36">
        <f t="shared" si="442"/>
        <v>35</v>
      </c>
      <c r="N5654" s="36">
        <f t="shared" si="443"/>
        <v>30</v>
      </c>
      <c r="O5654" s="36" t="str">
        <f t="shared" si="444"/>
        <v>201935</v>
      </c>
      <c r="P5654" s="51" t="str">
        <f>CONCATENATE(K5654,MONTH(ExpensesDBTable[[#This Row],[Date]]))</f>
        <v>20198</v>
      </c>
      <c r="Q5654" s="36" t="s">
        <v>182</v>
      </c>
      <c r="R5654" s="36" t="s">
        <v>14</v>
      </c>
      <c r="S5654" s="38">
        <v>9</v>
      </c>
      <c r="T5654" s="36" t="s">
        <v>100</v>
      </c>
      <c r="U5654" s="36" t="s">
        <v>1555</v>
      </c>
    </row>
    <row r="5655" spans="10:21" x14ac:dyDescent="0.25">
      <c r="J5655" s="37">
        <v>43707</v>
      </c>
      <c r="K5655" s="36">
        <f t="shared" si="440"/>
        <v>2019</v>
      </c>
      <c r="L5655" s="36" t="str">
        <f t="shared" si="441"/>
        <v>August</v>
      </c>
      <c r="M5655" s="36">
        <f t="shared" si="442"/>
        <v>35</v>
      </c>
      <c r="N5655" s="36">
        <f t="shared" si="443"/>
        <v>30</v>
      </c>
      <c r="O5655" s="36" t="str">
        <f t="shared" si="444"/>
        <v>201935</v>
      </c>
      <c r="P5655" s="51" t="str">
        <f>CONCATENATE(K5655,MONTH(ExpensesDBTable[[#This Row],[Date]]))</f>
        <v>20198</v>
      </c>
      <c r="Q5655" s="36" t="s">
        <v>4081</v>
      </c>
      <c r="R5655" s="36" t="s">
        <v>23</v>
      </c>
      <c r="S5655" s="38">
        <v>89.46</v>
      </c>
      <c r="T5655" s="36" t="s">
        <v>106</v>
      </c>
      <c r="U5655" s="36" t="s">
        <v>1590</v>
      </c>
    </row>
    <row r="5656" spans="10:21" x14ac:dyDescent="0.25">
      <c r="J5656" s="37">
        <v>43707</v>
      </c>
      <c r="K5656" s="36">
        <f t="shared" si="440"/>
        <v>2019</v>
      </c>
      <c r="L5656" s="36" t="str">
        <f t="shared" si="441"/>
        <v>August</v>
      </c>
      <c r="M5656" s="36">
        <f t="shared" si="442"/>
        <v>35</v>
      </c>
      <c r="N5656" s="36">
        <f t="shared" si="443"/>
        <v>30</v>
      </c>
      <c r="O5656" s="36" t="str">
        <f t="shared" si="444"/>
        <v>201935</v>
      </c>
      <c r="P5656" s="51" t="str">
        <f>CONCATENATE(K5656,MONTH(ExpensesDBTable[[#This Row],[Date]]))</f>
        <v>20198</v>
      </c>
      <c r="Q5656" s="36" t="s">
        <v>128</v>
      </c>
      <c r="R5656" s="36" t="s">
        <v>22</v>
      </c>
      <c r="S5656" s="38">
        <v>20</v>
      </c>
      <c r="T5656" s="36" t="s">
        <v>106</v>
      </c>
      <c r="U5656" s="36" t="s">
        <v>4093</v>
      </c>
    </row>
    <row r="5657" spans="10:21" x14ac:dyDescent="0.25">
      <c r="J5657" s="37">
        <v>43709</v>
      </c>
      <c r="K5657" s="36">
        <f t="shared" si="440"/>
        <v>2019</v>
      </c>
      <c r="L5657" s="36" t="str">
        <f t="shared" si="441"/>
        <v>September</v>
      </c>
      <c r="M5657" s="36">
        <f t="shared" si="442"/>
        <v>35</v>
      </c>
      <c r="N5657" s="36">
        <f t="shared" si="443"/>
        <v>1</v>
      </c>
      <c r="O5657" s="36" t="str">
        <f t="shared" si="444"/>
        <v>201935</v>
      </c>
      <c r="P5657" s="51" t="str">
        <f>CONCATENATE(K5657,MONTH(ExpensesDBTable[[#This Row],[Date]]))</f>
        <v>20199</v>
      </c>
      <c r="Q5657" s="36" t="s">
        <v>182</v>
      </c>
      <c r="R5657" s="36" t="s">
        <v>14</v>
      </c>
      <c r="S5657" s="38">
        <v>10</v>
      </c>
      <c r="T5657" s="36" t="s">
        <v>100</v>
      </c>
      <c r="U5657" s="36" t="s">
        <v>2670</v>
      </c>
    </row>
    <row r="5658" spans="10:21" x14ac:dyDescent="0.25">
      <c r="J5658" s="37">
        <v>43709</v>
      </c>
      <c r="K5658" s="36">
        <f t="shared" si="440"/>
        <v>2019</v>
      </c>
      <c r="L5658" s="36" t="str">
        <f t="shared" si="441"/>
        <v>September</v>
      </c>
      <c r="M5658" s="36">
        <f t="shared" si="442"/>
        <v>35</v>
      </c>
      <c r="N5658" s="36">
        <f t="shared" si="443"/>
        <v>1</v>
      </c>
      <c r="O5658" s="36" t="str">
        <f t="shared" si="444"/>
        <v>201935</v>
      </c>
      <c r="P5658" s="51" t="str">
        <f>CONCATENATE(K5658,MONTH(ExpensesDBTable[[#This Row],[Date]]))</f>
        <v>20199</v>
      </c>
      <c r="Q5658" s="36" t="s">
        <v>182</v>
      </c>
      <c r="R5658" s="36" t="s">
        <v>14</v>
      </c>
      <c r="S5658" s="38">
        <v>6</v>
      </c>
      <c r="T5658" s="36" t="s">
        <v>100</v>
      </c>
      <c r="U5658" s="36" t="s">
        <v>4165</v>
      </c>
    </row>
    <row r="5659" spans="10:21" x14ac:dyDescent="0.25">
      <c r="J5659" s="37">
        <v>43709</v>
      </c>
      <c r="K5659" s="36">
        <f t="shared" si="440"/>
        <v>2019</v>
      </c>
      <c r="L5659" s="36" t="str">
        <f t="shared" si="441"/>
        <v>September</v>
      </c>
      <c r="M5659" s="36">
        <f t="shared" si="442"/>
        <v>35</v>
      </c>
      <c r="N5659" s="36">
        <f t="shared" si="443"/>
        <v>1</v>
      </c>
      <c r="O5659" s="36" t="str">
        <f t="shared" si="444"/>
        <v>201935</v>
      </c>
      <c r="P5659" s="51" t="str">
        <f>CONCATENATE(K5659,MONTH(ExpensesDBTable[[#This Row],[Date]]))</f>
        <v>20199</v>
      </c>
      <c r="Q5659" s="36" t="s">
        <v>1051</v>
      </c>
      <c r="R5659" s="36" t="s">
        <v>14</v>
      </c>
      <c r="S5659" s="38">
        <v>22.19</v>
      </c>
      <c r="T5659" s="36" t="s">
        <v>100</v>
      </c>
      <c r="U5659" s="36" t="s">
        <v>4166</v>
      </c>
    </row>
    <row r="5660" spans="10:21" x14ac:dyDescent="0.25">
      <c r="J5660" s="37">
        <v>43709</v>
      </c>
      <c r="K5660" s="36">
        <f t="shared" si="440"/>
        <v>2019</v>
      </c>
      <c r="L5660" s="36" t="str">
        <f t="shared" si="441"/>
        <v>September</v>
      </c>
      <c r="M5660" s="36">
        <f t="shared" si="442"/>
        <v>35</v>
      </c>
      <c r="N5660" s="36">
        <f t="shared" si="443"/>
        <v>1</v>
      </c>
      <c r="O5660" s="36" t="str">
        <f t="shared" si="444"/>
        <v>201935</v>
      </c>
      <c r="P5660" s="51" t="str">
        <f>CONCATENATE(K5660,MONTH(ExpensesDBTable[[#This Row],[Date]]))</f>
        <v>20199</v>
      </c>
      <c r="Q5660" s="36" t="s">
        <v>182</v>
      </c>
      <c r="R5660" s="36" t="s">
        <v>14</v>
      </c>
      <c r="S5660" s="38">
        <v>8.73</v>
      </c>
      <c r="T5660" s="36" t="s">
        <v>100</v>
      </c>
      <c r="U5660" s="36" t="s">
        <v>4155</v>
      </c>
    </row>
    <row r="5661" spans="10:21" x14ac:dyDescent="0.25">
      <c r="J5661" s="37">
        <v>43709</v>
      </c>
      <c r="K5661" s="36">
        <f t="shared" si="440"/>
        <v>2019</v>
      </c>
      <c r="L5661" s="36" t="str">
        <f t="shared" si="441"/>
        <v>September</v>
      </c>
      <c r="M5661" s="36">
        <f t="shared" si="442"/>
        <v>35</v>
      </c>
      <c r="N5661" s="36">
        <f t="shared" si="443"/>
        <v>1</v>
      </c>
      <c r="O5661" s="36" t="str">
        <f t="shared" si="444"/>
        <v>201935</v>
      </c>
      <c r="P5661" s="51" t="str">
        <f>CONCATENATE(K5661,MONTH(ExpensesDBTable[[#This Row],[Date]]))</f>
        <v>20199</v>
      </c>
      <c r="Q5661" s="36" t="s">
        <v>1051</v>
      </c>
      <c r="R5661" s="36" t="s">
        <v>14</v>
      </c>
      <c r="S5661" s="38">
        <v>8.67</v>
      </c>
      <c r="T5661" s="36" t="s">
        <v>100</v>
      </c>
      <c r="U5661" s="36" t="s">
        <v>1367</v>
      </c>
    </row>
    <row r="5662" spans="10:21" x14ac:dyDescent="0.25">
      <c r="J5662" s="37">
        <v>43709</v>
      </c>
      <c r="K5662" s="36">
        <f t="shared" si="440"/>
        <v>2019</v>
      </c>
      <c r="L5662" s="36" t="str">
        <f t="shared" si="441"/>
        <v>September</v>
      </c>
      <c r="M5662" s="36">
        <f t="shared" si="442"/>
        <v>35</v>
      </c>
      <c r="N5662" s="36">
        <f t="shared" si="443"/>
        <v>1</v>
      </c>
      <c r="O5662" s="36" t="str">
        <f t="shared" si="444"/>
        <v>201935</v>
      </c>
      <c r="P5662" s="51" t="str">
        <f>CONCATENATE(K5662,MONTH(ExpensesDBTable[[#This Row],[Date]]))</f>
        <v>20199</v>
      </c>
      <c r="Q5662" s="36" t="s">
        <v>182</v>
      </c>
      <c r="R5662" s="36" t="s">
        <v>17</v>
      </c>
      <c r="S5662" s="38">
        <v>13</v>
      </c>
      <c r="T5662" s="36" t="s">
        <v>106</v>
      </c>
      <c r="U5662" s="36" t="s">
        <v>4167</v>
      </c>
    </row>
    <row r="5663" spans="10:21" x14ac:dyDescent="0.25">
      <c r="J5663" s="37">
        <v>43709</v>
      </c>
      <c r="K5663" s="36">
        <f t="shared" si="440"/>
        <v>2019</v>
      </c>
      <c r="L5663" s="36" t="str">
        <f t="shared" si="441"/>
        <v>September</v>
      </c>
      <c r="M5663" s="36">
        <f t="shared" si="442"/>
        <v>35</v>
      </c>
      <c r="N5663" s="36">
        <f t="shared" si="443"/>
        <v>1</v>
      </c>
      <c r="O5663" s="36" t="str">
        <f t="shared" si="444"/>
        <v>201935</v>
      </c>
      <c r="P5663" s="51" t="str">
        <f>CONCATENATE(K5663,MONTH(ExpensesDBTable[[#This Row],[Date]]))</f>
        <v>20199</v>
      </c>
      <c r="Q5663" s="36" t="s">
        <v>182</v>
      </c>
      <c r="R5663" s="36" t="s">
        <v>19</v>
      </c>
      <c r="S5663" s="38">
        <v>46.86</v>
      </c>
      <c r="T5663" s="36" t="s">
        <v>100</v>
      </c>
      <c r="U5663" s="36" t="s">
        <v>4168</v>
      </c>
    </row>
    <row r="5664" spans="10:21" x14ac:dyDescent="0.25">
      <c r="J5664" s="37">
        <v>43709</v>
      </c>
      <c r="K5664" s="36">
        <f t="shared" si="440"/>
        <v>2019</v>
      </c>
      <c r="L5664" s="36" t="str">
        <f t="shared" si="441"/>
        <v>September</v>
      </c>
      <c r="M5664" s="36">
        <f t="shared" si="442"/>
        <v>35</v>
      </c>
      <c r="N5664" s="36">
        <f t="shared" si="443"/>
        <v>1</v>
      </c>
      <c r="O5664" s="36" t="str">
        <f t="shared" si="444"/>
        <v>201935</v>
      </c>
      <c r="P5664" s="51" t="str">
        <f>CONCATENATE(K5664,MONTH(ExpensesDBTable[[#This Row],[Date]]))</f>
        <v>20199</v>
      </c>
      <c r="Q5664" s="36" t="s">
        <v>108</v>
      </c>
      <c r="R5664" s="36" t="s">
        <v>14</v>
      </c>
      <c r="S5664" s="38">
        <v>72.69</v>
      </c>
      <c r="T5664" s="36" t="s">
        <v>100</v>
      </c>
      <c r="U5664" s="36" t="s">
        <v>4155</v>
      </c>
    </row>
    <row r="5665" spans="10:21" x14ac:dyDescent="0.25">
      <c r="J5665" s="37">
        <v>43709</v>
      </c>
      <c r="K5665" s="36">
        <f t="shared" si="440"/>
        <v>2019</v>
      </c>
      <c r="L5665" s="36" t="str">
        <f t="shared" si="441"/>
        <v>September</v>
      </c>
      <c r="M5665" s="36">
        <f t="shared" si="442"/>
        <v>35</v>
      </c>
      <c r="N5665" s="36">
        <f t="shared" si="443"/>
        <v>1</v>
      </c>
      <c r="O5665" s="36" t="str">
        <f t="shared" si="444"/>
        <v>201935</v>
      </c>
      <c r="P5665" s="51" t="str">
        <f>CONCATENATE(K5665,MONTH(ExpensesDBTable[[#This Row],[Date]]))</f>
        <v>20199</v>
      </c>
      <c r="Q5665" s="36" t="s">
        <v>4049</v>
      </c>
      <c r="R5665" s="36" t="s">
        <v>23</v>
      </c>
      <c r="S5665" s="38">
        <v>79</v>
      </c>
      <c r="T5665" s="36" t="s">
        <v>106</v>
      </c>
      <c r="U5665" s="36" t="s">
        <v>1492</v>
      </c>
    </row>
    <row r="5666" spans="10:21" x14ac:dyDescent="0.25">
      <c r="J5666" s="37">
        <v>43709</v>
      </c>
      <c r="K5666" s="36">
        <f t="shared" si="440"/>
        <v>2019</v>
      </c>
      <c r="L5666" s="36" t="str">
        <f t="shared" si="441"/>
        <v>September</v>
      </c>
      <c r="M5666" s="36">
        <f t="shared" si="442"/>
        <v>35</v>
      </c>
      <c r="N5666" s="36">
        <f t="shared" si="443"/>
        <v>1</v>
      </c>
      <c r="O5666" s="36" t="str">
        <f t="shared" si="444"/>
        <v>201935</v>
      </c>
      <c r="P5666" s="51" t="str">
        <f>CONCATENATE(K5666,MONTH(ExpensesDBTable[[#This Row],[Date]]))</f>
        <v>20199</v>
      </c>
      <c r="Q5666" s="36" t="s">
        <v>122</v>
      </c>
      <c r="R5666" s="36" t="s">
        <v>11</v>
      </c>
      <c r="S5666" s="38">
        <v>35</v>
      </c>
      <c r="T5666" s="36" t="s">
        <v>106</v>
      </c>
      <c r="U5666" s="36" t="s">
        <v>4169</v>
      </c>
    </row>
    <row r="5667" spans="10:21" x14ac:dyDescent="0.25">
      <c r="J5667" s="37">
        <v>43709</v>
      </c>
      <c r="K5667" s="36">
        <f t="shared" si="440"/>
        <v>2019</v>
      </c>
      <c r="L5667" s="36" t="str">
        <f t="shared" si="441"/>
        <v>September</v>
      </c>
      <c r="M5667" s="36">
        <f t="shared" si="442"/>
        <v>35</v>
      </c>
      <c r="N5667" s="36">
        <f t="shared" si="443"/>
        <v>1</v>
      </c>
      <c r="O5667" s="36" t="str">
        <f t="shared" si="444"/>
        <v>201935</v>
      </c>
      <c r="P5667" s="51" t="str">
        <f>CONCATENATE(K5667,MONTH(ExpensesDBTable[[#This Row],[Date]]))</f>
        <v>20199</v>
      </c>
      <c r="Q5667" s="36" t="s">
        <v>620</v>
      </c>
      <c r="R5667" s="36" t="s">
        <v>22</v>
      </c>
      <c r="S5667" s="38">
        <v>5</v>
      </c>
      <c r="T5667" s="36" t="s">
        <v>106</v>
      </c>
      <c r="U5667" s="36" t="s">
        <v>4170</v>
      </c>
    </row>
    <row r="5668" spans="10:21" x14ac:dyDescent="0.25">
      <c r="J5668" s="37">
        <v>43711</v>
      </c>
      <c r="K5668" s="36">
        <f t="shared" si="440"/>
        <v>2019</v>
      </c>
      <c r="L5668" s="36" t="str">
        <f t="shared" si="441"/>
        <v>September</v>
      </c>
      <c r="M5668" s="36">
        <f t="shared" si="442"/>
        <v>36</v>
      </c>
      <c r="N5668" s="36">
        <f t="shared" si="443"/>
        <v>3</v>
      </c>
      <c r="O5668" s="36" t="str">
        <f t="shared" si="444"/>
        <v>201936</v>
      </c>
      <c r="P5668" s="51" t="str">
        <f>CONCATENATE(K5668,MONTH(ExpensesDBTable[[#This Row],[Date]]))</f>
        <v>20199</v>
      </c>
      <c r="Q5668" s="36" t="s">
        <v>3480</v>
      </c>
      <c r="R5668" s="36" t="s">
        <v>27</v>
      </c>
      <c r="S5668" s="38">
        <v>173.25</v>
      </c>
      <c r="T5668" s="36" t="s">
        <v>106</v>
      </c>
      <c r="U5668" s="36" t="s">
        <v>4171</v>
      </c>
    </row>
    <row r="5669" spans="10:21" x14ac:dyDescent="0.25">
      <c r="J5669" s="37">
        <v>43711</v>
      </c>
      <c r="K5669" s="36">
        <f t="shared" si="440"/>
        <v>2019</v>
      </c>
      <c r="L5669" s="36" t="str">
        <f t="shared" si="441"/>
        <v>September</v>
      </c>
      <c r="M5669" s="36">
        <f t="shared" si="442"/>
        <v>36</v>
      </c>
      <c r="N5669" s="36">
        <f t="shared" si="443"/>
        <v>3</v>
      </c>
      <c r="O5669" s="36" t="str">
        <f t="shared" si="444"/>
        <v>201936</v>
      </c>
      <c r="P5669" s="51" t="str">
        <f>CONCATENATE(K5669,MONTH(ExpensesDBTable[[#This Row],[Date]]))</f>
        <v>20199</v>
      </c>
      <c r="Q5669" s="36" t="s">
        <v>1238</v>
      </c>
      <c r="R5669" s="36" t="s">
        <v>22</v>
      </c>
      <c r="S5669" s="38">
        <v>75.92</v>
      </c>
      <c r="T5669" s="36" t="s">
        <v>106</v>
      </c>
      <c r="U5669" s="36" t="s">
        <v>4172</v>
      </c>
    </row>
    <row r="5670" spans="10:21" x14ac:dyDescent="0.25">
      <c r="J5670" s="37">
        <v>43711</v>
      </c>
      <c r="K5670" s="36">
        <f t="shared" si="440"/>
        <v>2019</v>
      </c>
      <c r="L5670" s="36" t="str">
        <f t="shared" si="441"/>
        <v>September</v>
      </c>
      <c r="M5670" s="36">
        <f t="shared" si="442"/>
        <v>36</v>
      </c>
      <c r="N5670" s="36">
        <f t="shared" si="443"/>
        <v>3</v>
      </c>
      <c r="O5670" s="36" t="str">
        <f t="shared" si="444"/>
        <v>201936</v>
      </c>
      <c r="P5670" s="51" t="str">
        <f>CONCATENATE(K5670,MONTH(ExpensesDBTable[[#This Row],[Date]]))</f>
        <v>20199</v>
      </c>
      <c r="Q5670" s="36" t="s">
        <v>169</v>
      </c>
      <c r="R5670" s="36" t="s">
        <v>14</v>
      </c>
      <c r="S5670" s="38">
        <v>2.5</v>
      </c>
      <c r="T5670" s="36" t="s">
        <v>100</v>
      </c>
      <c r="U5670" s="36" t="s">
        <v>287</v>
      </c>
    </row>
    <row r="5671" spans="10:21" x14ac:dyDescent="0.25">
      <c r="J5671" s="37">
        <v>43711</v>
      </c>
      <c r="K5671" s="36">
        <f t="shared" si="440"/>
        <v>2019</v>
      </c>
      <c r="L5671" s="36" t="str">
        <f t="shared" si="441"/>
        <v>September</v>
      </c>
      <c r="M5671" s="36">
        <f t="shared" si="442"/>
        <v>36</v>
      </c>
      <c r="N5671" s="36">
        <f t="shared" si="443"/>
        <v>3</v>
      </c>
      <c r="O5671" s="36" t="str">
        <f t="shared" si="444"/>
        <v>201936</v>
      </c>
      <c r="P5671" s="51" t="str">
        <f>CONCATENATE(K5671,MONTH(ExpensesDBTable[[#This Row],[Date]]))</f>
        <v>20199</v>
      </c>
      <c r="Q5671" s="36" t="s">
        <v>526</v>
      </c>
      <c r="R5671" s="36" t="s">
        <v>14</v>
      </c>
      <c r="S5671" s="38">
        <v>9.4</v>
      </c>
      <c r="T5671" s="36" t="s">
        <v>100</v>
      </c>
      <c r="U5671" s="36" t="s">
        <v>4173</v>
      </c>
    </row>
    <row r="5672" spans="10:21" x14ac:dyDescent="0.25">
      <c r="J5672" s="37">
        <v>43712</v>
      </c>
      <c r="K5672" s="36">
        <f t="shared" si="440"/>
        <v>2019</v>
      </c>
      <c r="L5672" s="36" t="str">
        <f t="shared" si="441"/>
        <v>September</v>
      </c>
      <c r="M5672" s="36">
        <f t="shared" si="442"/>
        <v>36</v>
      </c>
      <c r="N5672" s="36">
        <f t="shared" si="443"/>
        <v>4</v>
      </c>
      <c r="O5672" s="36" t="str">
        <f t="shared" si="444"/>
        <v>201936</v>
      </c>
      <c r="P5672" s="51" t="str">
        <f>CONCATENATE(K5672,MONTH(ExpensesDBTable[[#This Row],[Date]]))</f>
        <v>20199</v>
      </c>
      <c r="Q5672" s="36" t="s">
        <v>119</v>
      </c>
      <c r="R5672" s="36" t="s">
        <v>14</v>
      </c>
      <c r="S5672" s="38">
        <v>16.739999999999998</v>
      </c>
      <c r="T5672" s="36" t="s">
        <v>100</v>
      </c>
      <c r="U5672" s="36" t="s">
        <v>1367</v>
      </c>
    </row>
    <row r="5673" spans="10:21" x14ac:dyDescent="0.25">
      <c r="J5673" s="37">
        <v>43714</v>
      </c>
      <c r="K5673" s="36">
        <f t="shared" si="440"/>
        <v>2019</v>
      </c>
      <c r="L5673" s="36" t="str">
        <f t="shared" si="441"/>
        <v>September</v>
      </c>
      <c r="M5673" s="36">
        <f t="shared" si="442"/>
        <v>36</v>
      </c>
      <c r="N5673" s="36">
        <f t="shared" si="443"/>
        <v>6</v>
      </c>
      <c r="O5673" s="36" t="str">
        <f t="shared" si="444"/>
        <v>201936</v>
      </c>
      <c r="P5673" s="51" t="str">
        <f>CONCATENATE(K5673,MONTH(ExpensesDBTable[[#This Row],[Date]]))</f>
        <v>20199</v>
      </c>
      <c r="Q5673" s="36" t="s">
        <v>2470</v>
      </c>
      <c r="R5673" s="36" t="s">
        <v>17</v>
      </c>
      <c r="S5673" s="38">
        <v>14.99</v>
      </c>
      <c r="T5673" s="36" t="s">
        <v>106</v>
      </c>
      <c r="U5673" s="36" t="s">
        <v>2789</v>
      </c>
    </row>
    <row r="5674" spans="10:21" x14ac:dyDescent="0.25">
      <c r="J5674" s="37">
        <v>43714</v>
      </c>
      <c r="K5674" s="36">
        <f t="shared" si="440"/>
        <v>2019</v>
      </c>
      <c r="L5674" s="36" t="str">
        <f t="shared" si="441"/>
        <v>September</v>
      </c>
      <c r="M5674" s="36">
        <f t="shared" si="442"/>
        <v>36</v>
      </c>
      <c r="N5674" s="36">
        <f t="shared" si="443"/>
        <v>6</v>
      </c>
      <c r="O5674" s="36" t="str">
        <f t="shared" si="444"/>
        <v>201936</v>
      </c>
      <c r="P5674" s="51" t="str">
        <f>CONCATENATE(K5674,MONTH(ExpensesDBTable[[#This Row],[Date]]))</f>
        <v>20199</v>
      </c>
      <c r="Q5674" s="36" t="s">
        <v>108</v>
      </c>
      <c r="R5674" s="36" t="s">
        <v>14</v>
      </c>
      <c r="S5674" s="38">
        <v>14.1</v>
      </c>
      <c r="T5674" s="36" t="s">
        <v>100</v>
      </c>
      <c r="U5674" s="36" t="s">
        <v>4174</v>
      </c>
    </row>
    <row r="5675" spans="10:21" x14ac:dyDescent="0.25">
      <c r="J5675" s="37">
        <v>43714</v>
      </c>
      <c r="K5675" s="36">
        <f t="shared" si="440"/>
        <v>2019</v>
      </c>
      <c r="L5675" s="36" t="str">
        <f t="shared" si="441"/>
        <v>September</v>
      </c>
      <c r="M5675" s="36">
        <f t="shared" si="442"/>
        <v>36</v>
      </c>
      <c r="N5675" s="36">
        <f t="shared" si="443"/>
        <v>6</v>
      </c>
      <c r="O5675" s="36" t="str">
        <f t="shared" si="444"/>
        <v>201936</v>
      </c>
      <c r="P5675" s="51" t="str">
        <f>CONCATENATE(K5675,MONTH(ExpensesDBTable[[#This Row],[Date]]))</f>
        <v>20199</v>
      </c>
      <c r="Q5675" s="36" t="s">
        <v>182</v>
      </c>
      <c r="R5675" s="36" t="s">
        <v>14</v>
      </c>
      <c r="S5675" s="38">
        <v>7.7</v>
      </c>
      <c r="T5675" s="36" t="s">
        <v>100</v>
      </c>
      <c r="U5675" s="36" t="s">
        <v>2008</v>
      </c>
    </row>
    <row r="5676" spans="10:21" x14ac:dyDescent="0.25">
      <c r="J5676" s="37">
        <v>43714</v>
      </c>
      <c r="K5676" s="36">
        <f t="shared" si="440"/>
        <v>2019</v>
      </c>
      <c r="L5676" s="36" t="str">
        <f t="shared" si="441"/>
        <v>September</v>
      </c>
      <c r="M5676" s="36">
        <f t="shared" si="442"/>
        <v>36</v>
      </c>
      <c r="N5676" s="36">
        <f t="shared" si="443"/>
        <v>6</v>
      </c>
      <c r="O5676" s="36" t="str">
        <f t="shared" si="444"/>
        <v>201936</v>
      </c>
      <c r="P5676" s="51" t="str">
        <f>CONCATENATE(K5676,MONTH(ExpensesDBTable[[#This Row],[Date]]))</f>
        <v>20199</v>
      </c>
      <c r="Q5676" s="36" t="s">
        <v>526</v>
      </c>
      <c r="R5676" s="36" t="s">
        <v>14</v>
      </c>
      <c r="S5676" s="38">
        <v>7</v>
      </c>
      <c r="T5676" s="36" t="s">
        <v>100</v>
      </c>
      <c r="U5676" s="36" t="s">
        <v>3028</v>
      </c>
    </row>
    <row r="5677" spans="10:21" x14ac:dyDescent="0.25">
      <c r="J5677" s="37">
        <v>43714</v>
      </c>
      <c r="K5677" s="36">
        <f t="shared" si="440"/>
        <v>2019</v>
      </c>
      <c r="L5677" s="36" t="str">
        <f t="shared" si="441"/>
        <v>September</v>
      </c>
      <c r="M5677" s="36">
        <f t="shared" si="442"/>
        <v>36</v>
      </c>
      <c r="N5677" s="36">
        <f t="shared" si="443"/>
        <v>6</v>
      </c>
      <c r="O5677" s="36" t="str">
        <f t="shared" si="444"/>
        <v>201936</v>
      </c>
      <c r="P5677" s="51" t="str">
        <f>CONCATENATE(K5677,MONTH(ExpensesDBTable[[#This Row],[Date]]))</f>
        <v>20199</v>
      </c>
      <c r="Q5677" s="36" t="s">
        <v>182</v>
      </c>
      <c r="R5677" s="36" t="s">
        <v>14</v>
      </c>
      <c r="S5677" s="38">
        <v>10</v>
      </c>
      <c r="T5677" s="36" t="s">
        <v>100</v>
      </c>
      <c r="U5677" s="36" t="s">
        <v>462</v>
      </c>
    </row>
    <row r="5678" spans="10:21" x14ac:dyDescent="0.25">
      <c r="J5678" s="37">
        <v>43715</v>
      </c>
      <c r="K5678" s="36">
        <f t="shared" si="440"/>
        <v>2019</v>
      </c>
      <c r="L5678" s="36" t="str">
        <f t="shared" si="441"/>
        <v>September</v>
      </c>
      <c r="M5678" s="36">
        <f t="shared" si="442"/>
        <v>36</v>
      </c>
      <c r="N5678" s="36">
        <f t="shared" si="443"/>
        <v>7</v>
      </c>
      <c r="O5678" s="36" t="str">
        <f t="shared" si="444"/>
        <v>201936</v>
      </c>
      <c r="P5678" s="51" t="str">
        <f>CONCATENATE(K5678,MONTH(ExpensesDBTable[[#This Row],[Date]]))</f>
        <v>20199</v>
      </c>
      <c r="Q5678" s="36" t="s">
        <v>3477</v>
      </c>
      <c r="R5678" s="36" t="s">
        <v>23</v>
      </c>
      <c r="S5678" s="38">
        <v>35</v>
      </c>
      <c r="T5678" s="36" t="s">
        <v>106</v>
      </c>
      <c r="U5678" s="36" t="s">
        <v>2902</v>
      </c>
    </row>
    <row r="5679" spans="10:21" x14ac:dyDescent="0.25">
      <c r="J5679" s="37">
        <v>43715</v>
      </c>
      <c r="K5679" s="36">
        <f t="shared" si="440"/>
        <v>2019</v>
      </c>
      <c r="L5679" s="36" t="str">
        <f t="shared" si="441"/>
        <v>September</v>
      </c>
      <c r="M5679" s="36">
        <f t="shared" si="442"/>
        <v>36</v>
      </c>
      <c r="N5679" s="36">
        <f t="shared" si="443"/>
        <v>7</v>
      </c>
      <c r="O5679" s="36" t="str">
        <f t="shared" si="444"/>
        <v>201936</v>
      </c>
      <c r="P5679" s="51" t="str">
        <f>CONCATENATE(K5679,MONTH(ExpensesDBTable[[#This Row],[Date]]))</f>
        <v>20199</v>
      </c>
      <c r="Q5679" s="36" t="s">
        <v>182</v>
      </c>
      <c r="R5679" s="36" t="s">
        <v>19</v>
      </c>
      <c r="S5679" s="38">
        <v>4</v>
      </c>
      <c r="T5679" s="36" t="s">
        <v>100</v>
      </c>
      <c r="U5679" s="36" t="s">
        <v>4175</v>
      </c>
    </row>
    <row r="5680" spans="10:21" x14ac:dyDescent="0.25">
      <c r="J5680" s="37">
        <v>43715</v>
      </c>
      <c r="K5680" s="36">
        <f t="shared" si="440"/>
        <v>2019</v>
      </c>
      <c r="L5680" s="36" t="str">
        <f t="shared" si="441"/>
        <v>September</v>
      </c>
      <c r="M5680" s="36">
        <f t="shared" si="442"/>
        <v>36</v>
      </c>
      <c r="N5680" s="36">
        <f t="shared" si="443"/>
        <v>7</v>
      </c>
      <c r="O5680" s="36" t="str">
        <f t="shared" si="444"/>
        <v>201936</v>
      </c>
      <c r="P5680" s="51" t="str">
        <f>CONCATENATE(K5680,MONTH(ExpensesDBTable[[#This Row],[Date]]))</f>
        <v>20199</v>
      </c>
      <c r="Q5680" s="36" t="s">
        <v>2470</v>
      </c>
      <c r="R5680" s="36" t="s">
        <v>14</v>
      </c>
      <c r="S5680" s="38">
        <v>5.39</v>
      </c>
      <c r="T5680" s="36" t="s">
        <v>100</v>
      </c>
      <c r="U5680" s="36" t="s">
        <v>4093</v>
      </c>
    </row>
    <row r="5681" spans="10:21" x14ac:dyDescent="0.25">
      <c r="J5681" s="37">
        <v>43715</v>
      </c>
      <c r="K5681" s="36">
        <f t="shared" si="440"/>
        <v>2019</v>
      </c>
      <c r="L5681" s="36" t="str">
        <f t="shared" si="441"/>
        <v>September</v>
      </c>
      <c r="M5681" s="36">
        <f t="shared" si="442"/>
        <v>36</v>
      </c>
      <c r="N5681" s="36">
        <f t="shared" si="443"/>
        <v>7</v>
      </c>
      <c r="O5681" s="36" t="str">
        <f t="shared" si="444"/>
        <v>201936</v>
      </c>
      <c r="P5681" s="51" t="str">
        <f>CONCATENATE(K5681,MONTH(ExpensesDBTable[[#This Row],[Date]]))</f>
        <v>20199</v>
      </c>
      <c r="Q5681" s="36" t="s">
        <v>182</v>
      </c>
      <c r="R5681" s="36" t="s">
        <v>11</v>
      </c>
      <c r="S5681" s="38">
        <v>44</v>
      </c>
      <c r="T5681" s="36" t="s">
        <v>106</v>
      </c>
      <c r="U5681" s="36" t="s">
        <v>509</v>
      </c>
    </row>
    <row r="5682" spans="10:21" x14ac:dyDescent="0.25">
      <c r="J5682" s="37">
        <v>43715</v>
      </c>
      <c r="K5682" s="36">
        <f t="shared" si="440"/>
        <v>2019</v>
      </c>
      <c r="L5682" s="36" t="str">
        <f t="shared" si="441"/>
        <v>September</v>
      </c>
      <c r="M5682" s="36">
        <f t="shared" si="442"/>
        <v>36</v>
      </c>
      <c r="N5682" s="36">
        <f t="shared" si="443"/>
        <v>7</v>
      </c>
      <c r="O5682" s="36" t="str">
        <f t="shared" si="444"/>
        <v>201936</v>
      </c>
      <c r="P5682" s="51" t="str">
        <f>CONCATENATE(K5682,MONTH(ExpensesDBTable[[#This Row],[Date]]))</f>
        <v>20199</v>
      </c>
      <c r="Q5682" s="36" t="s">
        <v>182</v>
      </c>
      <c r="R5682" s="36" t="s">
        <v>14</v>
      </c>
      <c r="S5682" s="38">
        <v>11</v>
      </c>
      <c r="T5682" s="36" t="s">
        <v>100</v>
      </c>
      <c r="U5682" s="36" t="s">
        <v>4176</v>
      </c>
    </row>
    <row r="5683" spans="10:21" x14ac:dyDescent="0.25">
      <c r="J5683" s="37">
        <v>43715</v>
      </c>
      <c r="K5683" s="36">
        <f t="shared" si="440"/>
        <v>2019</v>
      </c>
      <c r="L5683" s="36" t="str">
        <f t="shared" si="441"/>
        <v>September</v>
      </c>
      <c r="M5683" s="36">
        <f t="shared" si="442"/>
        <v>36</v>
      </c>
      <c r="N5683" s="36">
        <f t="shared" si="443"/>
        <v>7</v>
      </c>
      <c r="O5683" s="36" t="str">
        <f t="shared" si="444"/>
        <v>201936</v>
      </c>
      <c r="P5683" s="51" t="str">
        <f>CONCATENATE(K5683,MONTH(ExpensesDBTable[[#This Row],[Date]]))</f>
        <v>20199</v>
      </c>
      <c r="Q5683" s="36" t="s">
        <v>554</v>
      </c>
      <c r="R5683" s="36" t="s">
        <v>14</v>
      </c>
      <c r="S5683" s="38">
        <v>6</v>
      </c>
      <c r="T5683" s="36" t="s">
        <v>100</v>
      </c>
      <c r="U5683" s="36" t="s">
        <v>4177</v>
      </c>
    </row>
    <row r="5684" spans="10:21" x14ac:dyDescent="0.25">
      <c r="J5684" s="37">
        <v>43715</v>
      </c>
      <c r="K5684" s="36">
        <f t="shared" si="440"/>
        <v>2019</v>
      </c>
      <c r="L5684" s="36" t="str">
        <f t="shared" si="441"/>
        <v>September</v>
      </c>
      <c r="M5684" s="36">
        <f t="shared" si="442"/>
        <v>36</v>
      </c>
      <c r="N5684" s="36">
        <f t="shared" si="443"/>
        <v>7</v>
      </c>
      <c r="O5684" s="36" t="str">
        <f t="shared" si="444"/>
        <v>201936</v>
      </c>
      <c r="P5684" s="51" t="str">
        <f>CONCATENATE(K5684,MONTH(ExpensesDBTable[[#This Row],[Date]]))</f>
        <v>20199</v>
      </c>
      <c r="Q5684" s="36" t="s">
        <v>1051</v>
      </c>
      <c r="R5684" s="36" t="s">
        <v>14</v>
      </c>
      <c r="S5684" s="38">
        <v>33.33</v>
      </c>
      <c r="T5684" s="36" t="s">
        <v>100</v>
      </c>
      <c r="U5684" s="36" t="s">
        <v>4155</v>
      </c>
    </row>
    <row r="5685" spans="10:21" x14ac:dyDescent="0.25">
      <c r="J5685" s="37">
        <v>43715</v>
      </c>
      <c r="K5685" s="36">
        <f t="shared" si="440"/>
        <v>2019</v>
      </c>
      <c r="L5685" s="36" t="str">
        <f t="shared" si="441"/>
        <v>September</v>
      </c>
      <c r="M5685" s="36">
        <f t="shared" si="442"/>
        <v>36</v>
      </c>
      <c r="N5685" s="36">
        <f t="shared" si="443"/>
        <v>7</v>
      </c>
      <c r="O5685" s="36" t="str">
        <f t="shared" si="444"/>
        <v>201936</v>
      </c>
      <c r="P5685" s="51" t="str">
        <f>CONCATENATE(K5685,MONTH(ExpensesDBTable[[#This Row],[Date]]))</f>
        <v>20199</v>
      </c>
      <c r="Q5685" s="36" t="s">
        <v>119</v>
      </c>
      <c r="R5685" s="36" t="s">
        <v>14</v>
      </c>
      <c r="S5685" s="38">
        <v>32.53</v>
      </c>
      <c r="T5685" s="36" t="s">
        <v>100</v>
      </c>
      <c r="U5685" s="36" t="s">
        <v>4137</v>
      </c>
    </row>
    <row r="5686" spans="10:21" x14ac:dyDescent="0.25">
      <c r="J5686" s="37">
        <v>43715</v>
      </c>
      <c r="K5686" s="36">
        <f t="shared" si="440"/>
        <v>2019</v>
      </c>
      <c r="L5686" s="36" t="str">
        <f t="shared" si="441"/>
        <v>September</v>
      </c>
      <c r="M5686" s="36">
        <f t="shared" si="442"/>
        <v>36</v>
      </c>
      <c r="N5686" s="36">
        <f t="shared" si="443"/>
        <v>7</v>
      </c>
      <c r="O5686" s="36" t="str">
        <f t="shared" si="444"/>
        <v>201936</v>
      </c>
      <c r="P5686" s="51" t="str">
        <f>CONCATENATE(K5686,MONTH(ExpensesDBTable[[#This Row],[Date]]))</f>
        <v>20199</v>
      </c>
      <c r="Q5686" s="36" t="s">
        <v>182</v>
      </c>
      <c r="R5686" s="36" t="s">
        <v>14</v>
      </c>
      <c r="S5686" s="38">
        <v>5.75</v>
      </c>
      <c r="T5686" s="36" t="s">
        <v>100</v>
      </c>
      <c r="U5686" s="36" t="s">
        <v>1367</v>
      </c>
    </row>
    <row r="5687" spans="10:21" x14ac:dyDescent="0.25">
      <c r="J5687" s="37">
        <v>43715</v>
      </c>
      <c r="K5687" s="36">
        <f t="shared" si="440"/>
        <v>2019</v>
      </c>
      <c r="L5687" s="36" t="str">
        <f t="shared" si="441"/>
        <v>September</v>
      </c>
      <c r="M5687" s="36">
        <f t="shared" si="442"/>
        <v>36</v>
      </c>
      <c r="N5687" s="36">
        <f t="shared" si="443"/>
        <v>7</v>
      </c>
      <c r="O5687" s="36" t="str">
        <f t="shared" si="444"/>
        <v>201936</v>
      </c>
      <c r="P5687" s="51" t="str">
        <f>CONCATENATE(K5687,MONTH(ExpensesDBTable[[#This Row],[Date]]))</f>
        <v>20199</v>
      </c>
      <c r="Q5687" s="36" t="s">
        <v>1051</v>
      </c>
      <c r="R5687" s="36" t="s">
        <v>14</v>
      </c>
      <c r="S5687" s="38">
        <v>17.11</v>
      </c>
      <c r="T5687" s="36" t="s">
        <v>100</v>
      </c>
      <c r="U5687" s="36" t="s">
        <v>4137</v>
      </c>
    </row>
    <row r="5688" spans="10:21" x14ac:dyDescent="0.25">
      <c r="J5688" s="37">
        <v>43715</v>
      </c>
      <c r="K5688" s="36">
        <f t="shared" si="440"/>
        <v>2019</v>
      </c>
      <c r="L5688" s="36" t="str">
        <f t="shared" si="441"/>
        <v>September</v>
      </c>
      <c r="M5688" s="36">
        <f t="shared" si="442"/>
        <v>36</v>
      </c>
      <c r="N5688" s="36">
        <f t="shared" si="443"/>
        <v>7</v>
      </c>
      <c r="O5688" s="36" t="str">
        <f t="shared" si="444"/>
        <v>201936</v>
      </c>
      <c r="P5688" s="51" t="str">
        <f>CONCATENATE(K5688,MONTH(ExpensesDBTable[[#This Row],[Date]]))</f>
        <v>20199</v>
      </c>
      <c r="Q5688" s="36" t="s">
        <v>620</v>
      </c>
      <c r="R5688" s="36" t="s">
        <v>13</v>
      </c>
      <c r="S5688" s="38">
        <v>6</v>
      </c>
      <c r="T5688" s="36" t="s">
        <v>106</v>
      </c>
      <c r="U5688" s="36" t="s">
        <v>4178</v>
      </c>
    </row>
    <row r="5689" spans="10:21" x14ac:dyDescent="0.25">
      <c r="J5689" s="37">
        <v>43715</v>
      </c>
      <c r="K5689" s="36">
        <f t="shared" si="440"/>
        <v>2019</v>
      </c>
      <c r="L5689" s="36" t="str">
        <f t="shared" si="441"/>
        <v>September</v>
      </c>
      <c r="M5689" s="36">
        <f t="shared" si="442"/>
        <v>36</v>
      </c>
      <c r="N5689" s="36">
        <f t="shared" si="443"/>
        <v>7</v>
      </c>
      <c r="O5689" s="36" t="str">
        <f t="shared" si="444"/>
        <v>201936</v>
      </c>
      <c r="P5689" s="51" t="str">
        <f>CONCATENATE(K5689,MONTH(ExpensesDBTable[[#This Row],[Date]]))</f>
        <v>20199</v>
      </c>
      <c r="Q5689" s="36" t="s">
        <v>554</v>
      </c>
      <c r="R5689" s="36" t="s">
        <v>14</v>
      </c>
      <c r="S5689" s="38">
        <v>5.05</v>
      </c>
      <c r="T5689" s="36" t="s">
        <v>100</v>
      </c>
      <c r="U5689" s="36" t="s">
        <v>4179</v>
      </c>
    </row>
    <row r="5690" spans="10:21" x14ac:dyDescent="0.25">
      <c r="J5690" s="37">
        <v>43715</v>
      </c>
      <c r="K5690" s="36">
        <f t="shared" si="440"/>
        <v>2019</v>
      </c>
      <c r="L5690" s="36" t="str">
        <f t="shared" si="441"/>
        <v>September</v>
      </c>
      <c r="M5690" s="36">
        <f t="shared" si="442"/>
        <v>36</v>
      </c>
      <c r="N5690" s="36">
        <f t="shared" si="443"/>
        <v>7</v>
      </c>
      <c r="O5690" s="36" t="str">
        <f t="shared" si="444"/>
        <v>201936</v>
      </c>
      <c r="P5690" s="51" t="str">
        <f>CONCATENATE(K5690,MONTH(ExpensesDBTable[[#This Row],[Date]]))</f>
        <v>20199</v>
      </c>
      <c r="Q5690" s="36" t="s">
        <v>182</v>
      </c>
      <c r="R5690" s="36" t="s">
        <v>17</v>
      </c>
      <c r="S5690" s="38">
        <v>6.4</v>
      </c>
      <c r="T5690" s="36" t="s">
        <v>106</v>
      </c>
      <c r="U5690" s="36" t="s">
        <v>4148</v>
      </c>
    </row>
    <row r="5691" spans="10:21" x14ac:dyDescent="0.25">
      <c r="J5691" s="37">
        <v>43715</v>
      </c>
      <c r="K5691" s="36">
        <f t="shared" si="440"/>
        <v>2019</v>
      </c>
      <c r="L5691" s="36" t="str">
        <f t="shared" si="441"/>
        <v>September</v>
      </c>
      <c r="M5691" s="36">
        <f t="shared" si="442"/>
        <v>36</v>
      </c>
      <c r="N5691" s="36">
        <f t="shared" si="443"/>
        <v>7</v>
      </c>
      <c r="O5691" s="36" t="str">
        <f t="shared" si="444"/>
        <v>201936</v>
      </c>
      <c r="P5691" s="51" t="str">
        <f>CONCATENATE(K5691,MONTH(ExpensesDBTable[[#This Row],[Date]]))</f>
        <v>20199</v>
      </c>
      <c r="Q5691" s="36" t="s">
        <v>155</v>
      </c>
      <c r="R5691" s="36" t="s">
        <v>13</v>
      </c>
      <c r="S5691" s="38">
        <v>3.5</v>
      </c>
      <c r="T5691" s="36" t="s">
        <v>106</v>
      </c>
      <c r="U5691" s="36" t="s">
        <v>4180</v>
      </c>
    </row>
    <row r="5692" spans="10:21" x14ac:dyDescent="0.25">
      <c r="J5692" s="37">
        <v>43715</v>
      </c>
      <c r="K5692" s="36">
        <f t="shared" si="440"/>
        <v>2019</v>
      </c>
      <c r="L5692" s="36" t="str">
        <f t="shared" si="441"/>
        <v>September</v>
      </c>
      <c r="M5692" s="36">
        <f t="shared" si="442"/>
        <v>36</v>
      </c>
      <c r="N5692" s="36">
        <f t="shared" si="443"/>
        <v>7</v>
      </c>
      <c r="O5692" s="36" t="str">
        <f t="shared" si="444"/>
        <v>201936</v>
      </c>
      <c r="P5692" s="51" t="str">
        <f>CONCATENATE(K5692,MONTH(ExpensesDBTable[[#This Row],[Date]]))</f>
        <v>20199</v>
      </c>
      <c r="Q5692" s="36" t="s">
        <v>119</v>
      </c>
      <c r="R5692" s="36" t="s">
        <v>14</v>
      </c>
      <c r="S5692" s="38">
        <v>20</v>
      </c>
      <c r="T5692" s="36" t="s">
        <v>100</v>
      </c>
      <c r="U5692" s="36" t="s">
        <v>4181</v>
      </c>
    </row>
    <row r="5693" spans="10:21" x14ac:dyDescent="0.25">
      <c r="J5693" s="37">
        <v>43717</v>
      </c>
      <c r="K5693" s="36">
        <f t="shared" si="440"/>
        <v>2019</v>
      </c>
      <c r="L5693" s="36" t="str">
        <f t="shared" si="441"/>
        <v>September</v>
      </c>
      <c r="M5693" s="36">
        <f t="shared" si="442"/>
        <v>37</v>
      </c>
      <c r="N5693" s="36">
        <f t="shared" si="443"/>
        <v>9</v>
      </c>
      <c r="O5693" s="36" t="str">
        <f t="shared" si="444"/>
        <v>201937</v>
      </c>
      <c r="P5693" s="51" t="str">
        <f>CONCATENATE(K5693,MONTH(ExpensesDBTable[[#This Row],[Date]]))</f>
        <v>20199</v>
      </c>
      <c r="Q5693" s="36" t="s">
        <v>3379</v>
      </c>
      <c r="R5693" s="36" t="s">
        <v>29</v>
      </c>
      <c r="S5693" s="38">
        <v>1088</v>
      </c>
      <c r="T5693" s="36" t="s">
        <v>106</v>
      </c>
      <c r="U5693" s="36" t="s">
        <v>4182</v>
      </c>
    </row>
    <row r="5694" spans="10:21" x14ac:dyDescent="0.25">
      <c r="J5694" s="37">
        <v>43717</v>
      </c>
      <c r="K5694" s="36">
        <f t="shared" si="440"/>
        <v>2019</v>
      </c>
      <c r="L5694" s="36" t="str">
        <f t="shared" si="441"/>
        <v>September</v>
      </c>
      <c r="M5694" s="36">
        <f t="shared" si="442"/>
        <v>37</v>
      </c>
      <c r="N5694" s="36">
        <f t="shared" si="443"/>
        <v>9</v>
      </c>
      <c r="O5694" s="36" t="str">
        <f t="shared" si="444"/>
        <v>201937</v>
      </c>
      <c r="P5694" s="51" t="str">
        <f>CONCATENATE(K5694,MONTH(ExpensesDBTable[[#This Row],[Date]]))</f>
        <v>20199</v>
      </c>
      <c r="Q5694" s="36" t="s">
        <v>3480</v>
      </c>
      <c r="R5694" s="36" t="s">
        <v>27</v>
      </c>
      <c r="S5694" s="38">
        <v>173.25</v>
      </c>
      <c r="T5694" s="36" t="s">
        <v>106</v>
      </c>
      <c r="U5694" s="36" t="s">
        <v>3783</v>
      </c>
    </row>
    <row r="5695" spans="10:21" x14ac:dyDescent="0.25">
      <c r="J5695" s="37">
        <v>43722</v>
      </c>
      <c r="K5695" s="36">
        <f t="shared" si="440"/>
        <v>2019</v>
      </c>
      <c r="L5695" s="36" t="str">
        <f t="shared" si="441"/>
        <v>September</v>
      </c>
      <c r="M5695" s="36">
        <f t="shared" si="442"/>
        <v>37</v>
      </c>
      <c r="N5695" s="36">
        <f t="shared" si="443"/>
        <v>14</v>
      </c>
      <c r="O5695" s="36" t="str">
        <f t="shared" si="444"/>
        <v>201937</v>
      </c>
      <c r="P5695" s="51" t="str">
        <f>CONCATENATE(K5695,MONTH(ExpensesDBTable[[#This Row],[Date]]))</f>
        <v>20199</v>
      </c>
      <c r="Q5695" s="36" t="s">
        <v>182</v>
      </c>
      <c r="R5695" s="36" t="s">
        <v>14</v>
      </c>
      <c r="S5695" s="38">
        <v>7.7</v>
      </c>
      <c r="T5695" s="36" t="s">
        <v>100</v>
      </c>
      <c r="U5695" s="36" t="s">
        <v>1392</v>
      </c>
    </row>
    <row r="5696" spans="10:21" x14ac:dyDescent="0.25">
      <c r="J5696" s="37">
        <v>43722</v>
      </c>
      <c r="K5696" s="36">
        <f t="shared" si="440"/>
        <v>2019</v>
      </c>
      <c r="L5696" s="36" t="str">
        <f t="shared" si="441"/>
        <v>September</v>
      </c>
      <c r="M5696" s="36">
        <f t="shared" si="442"/>
        <v>37</v>
      </c>
      <c r="N5696" s="36">
        <f t="shared" si="443"/>
        <v>14</v>
      </c>
      <c r="O5696" s="36" t="str">
        <f t="shared" si="444"/>
        <v>201937</v>
      </c>
      <c r="P5696" s="51" t="str">
        <f>CONCATENATE(K5696,MONTH(ExpensesDBTable[[#This Row],[Date]]))</f>
        <v>20199</v>
      </c>
      <c r="Q5696" s="36" t="s">
        <v>122</v>
      </c>
      <c r="R5696" s="36" t="s">
        <v>11</v>
      </c>
      <c r="S5696" s="38">
        <v>35</v>
      </c>
      <c r="T5696" s="36" t="s">
        <v>106</v>
      </c>
      <c r="U5696" s="36" t="s">
        <v>4103</v>
      </c>
    </row>
    <row r="5697" spans="10:21" x14ac:dyDescent="0.25">
      <c r="J5697" s="37">
        <v>43722</v>
      </c>
      <c r="K5697" s="36">
        <f t="shared" si="440"/>
        <v>2019</v>
      </c>
      <c r="L5697" s="36" t="str">
        <f t="shared" si="441"/>
        <v>September</v>
      </c>
      <c r="M5697" s="36">
        <f t="shared" si="442"/>
        <v>37</v>
      </c>
      <c r="N5697" s="36">
        <f t="shared" si="443"/>
        <v>14</v>
      </c>
      <c r="O5697" s="36" t="str">
        <f t="shared" si="444"/>
        <v>201937</v>
      </c>
      <c r="P5697" s="51" t="str">
        <f>CONCATENATE(K5697,MONTH(ExpensesDBTable[[#This Row],[Date]]))</f>
        <v>20199</v>
      </c>
      <c r="Q5697" s="36" t="s">
        <v>108</v>
      </c>
      <c r="R5697" s="36" t="s">
        <v>14</v>
      </c>
      <c r="S5697" s="38">
        <v>15.28</v>
      </c>
      <c r="T5697" s="36" t="s">
        <v>100</v>
      </c>
      <c r="U5697" s="36" t="s">
        <v>4183</v>
      </c>
    </row>
    <row r="5698" spans="10:21" x14ac:dyDescent="0.25">
      <c r="J5698" s="37">
        <v>43722</v>
      </c>
      <c r="K5698" s="36">
        <f t="shared" si="440"/>
        <v>2019</v>
      </c>
      <c r="L5698" s="36" t="str">
        <f t="shared" si="441"/>
        <v>September</v>
      </c>
      <c r="M5698" s="36">
        <f t="shared" si="442"/>
        <v>37</v>
      </c>
      <c r="N5698" s="36">
        <f t="shared" si="443"/>
        <v>14</v>
      </c>
      <c r="O5698" s="36" t="str">
        <f t="shared" si="444"/>
        <v>201937</v>
      </c>
      <c r="P5698" s="51" t="str">
        <f>CONCATENATE(K5698,MONTH(ExpensesDBTable[[#This Row],[Date]]))</f>
        <v>20199</v>
      </c>
      <c r="Q5698" s="36" t="s">
        <v>182</v>
      </c>
      <c r="R5698" s="36" t="s">
        <v>14</v>
      </c>
      <c r="S5698" s="38">
        <v>16.899999999999999</v>
      </c>
      <c r="T5698" s="36" t="s">
        <v>100</v>
      </c>
      <c r="U5698" s="36" t="s">
        <v>1555</v>
      </c>
    </row>
    <row r="5699" spans="10:21" x14ac:dyDescent="0.25">
      <c r="J5699" s="37">
        <v>43722</v>
      </c>
      <c r="K5699" s="36">
        <f t="shared" si="440"/>
        <v>2019</v>
      </c>
      <c r="L5699" s="36" t="str">
        <f t="shared" si="441"/>
        <v>September</v>
      </c>
      <c r="M5699" s="36">
        <f t="shared" si="442"/>
        <v>37</v>
      </c>
      <c r="N5699" s="36">
        <f t="shared" si="443"/>
        <v>14</v>
      </c>
      <c r="O5699" s="36" t="str">
        <f t="shared" si="444"/>
        <v>201937</v>
      </c>
      <c r="P5699" s="51" t="str">
        <f>CONCATENATE(K5699,MONTH(ExpensesDBTable[[#This Row],[Date]]))</f>
        <v>20199</v>
      </c>
      <c r="Q5699" s="36" t="s">
        <v>352</v>
      </c>
      <c r="R5699" s="36" t="s">
        <v>14</v>
      </c>
      <c r="S5699" s="38">
        <v>6.05</v>
      </c>
      <c r="T5699" s="36" t="s">
        <v>100</v>
      </c>
      <c r="U5699" s="36" t="s">
        <v>182</v>
      </c>
    </row>
    <row r="5700" spans="10:21" x14ac:dyDescent="0.25">
      <c r="J5700" s="37">
        <v>43722</v>
      </c>
      <c r="K5700" s="36">
        <f t="shared" si="440"/>
        <v>2019</v>
      </c>
      <c r="L5700" s="36" t="str">
        <f t="shared" si="441"/>
        <v>September</v>
      </c>
      <c r="M5700" s="36">
        <f t="shared" si="442"/>
        <v>37</v>
      </c>
      <c r="N5700" s="36">
        <f t="shared" si="443"/>
        <v>14</v>
      </c>
      <c r="O5700" s="36" t="str">
        <f t="shared" si="444"/>
        <v>201937</v>
      </c>
      <c r="P5700" s="51" t="str">
        <f>CONCATENATE(K5700,MONTH(ExpensesDBTable[[#This Row],[Date]]))</f>
        <v>20199</v>
      </c>
      <c r="Q5700" s="36" t="s">
        <v>119</v>
      </c>
      <c r="R5700" s="36" t="s">
        <v>14</v>
      </c>
      <c r="S5700" s="38">
        <v>20.07</v>
      </c>
      <c r="T5700" s="36" t="s">
        <v>100</v>
      </c>
      <c r="U5700" s="36" t="s">
        <v>1367</v>
      </c>
    </row>
    <row r="5701" spans="10:21" x14ac:dyDescent="0.25">
      <c r="J5701" s="37">
        <v>43722</v>
      </c>
      <c r="K5701" s="36">
        <f t="shared" si="440"/>
        <v>2019</v>
      </c>
      <c r="L5701" s="36" t="str">
        <f t="shared" si="441"/>
        <v>September</v>
      </c>
      <c r="M5701" s="36">
        <f t="shared" si="442"/>
        <v>37</v>
      </c>
      <c r="N5701" s="36">
        <f t="shared" si="443"/>
        <v>14</v>
      </c>
      <c r="O5701" s="36" t="str">
        <f t="shared" si="444"/>
        <v>201937</v>
      </c>
      <c r="P5701" s="51" t="str">
        <f>CONCATENATE(K5701,MONTH(ExpensesDBTable[[#This Row],[Date]]))</f>
        <v>20199</v>
      </c>
      <c r="Q5701" s="36" t="s">
        <v>108</v>
      </c>
      <c r="R5701" s="36" t="s">
        <v>14</v>
      </c>
      <c r="S5701" s="38">
        <v>14</v>
      </c>
      <c r="T5701" s="36" t="s">
        <v>100</v>
      </c>
      <c r="U5701" s="36" t="s">
        <v>1220</v>
      </c>
    </row>
    <row r="5702" spans="10:21" x14ac:dyDescent="0.25">
      <c r="J5702" s="37">
        <v>43722</v>
      </c>
      <c r="K5702" s="36">
        <f t="shared" si="440"/>
        <v>2019</v>
      </c>
      <c r="L5702" s="36" t="str">
        <f t="shared" si="441"/>
        <v>September</v>
      </c>
      <c r="M5702" s="36">
        <f t="shared" si="442"/>
        <v>37</v>
      </c>
      <c r="N5702" s="36">
        <f t="shared" si="443"/>
        <v>14</v>
      </c>
      <c r="O5702" s="36" t="str">
        <f t="shared" si="444"/>
        <v>201937</v>
      </c>
      <c r="P5702" s="51" t="str">
        <f>CONCATENATE(K5702,MONTH(ExpensesDBTable[[#This Row],[Date]]))</f>
        <v>20199</v>
      </c>
      <c r="Q5702" s="36" t="s">
        <v>1238</v>
      </c>
      <c r="R5702" s="36" t="s">
        <v>22</v>
      </c>
      <c r="S5702" s="38">
        <v>30.15</v>
      </c>
      <c r="T5702" s="36" t="s">
        <v>106</v>
      </c>
      <c r="U5702" s="36" t="s">
        <v>1238</v>
      </c>
    </row>
    <row r="5703" spans="10:21" x14ac:dyDescent="0.25">
      <c r="J5703" s="37">
        <v>43722</v>
      </c>
      <c r="K5703" s="36">
        <f t="shared" si="440"/>
        <v>2019</v>
      </c>
      <c r="L5703" s="36" t="str">
        <f t="shared" si="441"/>
        <v>September</v>
      </c>
      <c r="M5703" s="36">
        <f t="shared" si="442"/>
        <v>37</v>
      </c>
      <c r="N5703" s="36">
        <f t="shared" si="443"/>
        <v>14</v>
      </c>
      <c r="O5703" s="36" t="str">
        <f t="shared" si="444"/>
        <v>201937</v>
      </c>
      <c r="P5703" s="51" t="str">
        <f>CONCATENATE(K5703,MONTH(ExpensesDBTable[[#This Row],[Date]]))</f>
        <v>20199</v>
      </c>
      <c r="Q5703" s="36" t="s">
        <v>182</v>
      </c>
      <c r="R5703" s="36" t="s">
        <v>19</v>
      </c>
      <c r="S5703" s="38">
        <v>57.5</v>
      </c>
      <c r="T5703" s="36" t="s">
        <v>106</v>
      </c>
      <c r="U5703" s="36" t="s">
        <v>4184</v>
      </c>
    </row>
    <row r="5704" spans="10:21" x14ac:dyDescent="0.25">
      <c r="J5704" s="37">
        <v>43722</v>
      </c>
      <c r="K5704" s="36">
        <f t="shared" si="440"/>
        <v>2019</v>
      </c>
      <c r="L5704" s="36" t="str">
        <f t="shared" si="441"/>
        <v>September</v>
      </c>
      <c r="M5704" s="36">
        <f t="shared" si="442"/>
        <v>37</v>
      </c>
      <c r="N5704" s="36">
        <f t="shared" si="443"/>
        <v>14</v>
      </c>
      <c r="O5704" s="36" t="str">
        <f t="shared" si="444"/>
        <v>201937</v>
      </c>
      <c r="P5704" s="51" t="str">
        <f>CONCATENATE(K5704,MONTH(ExpensesDBTable[[#This Row],[Date]]))</f>
        <v>20199</v>
      </c>
      <c r="Q5704" s="36" t="s">
        <v>3601</v>
      </c>
      <c r="R5704" s="36" t="s">
        <v>23</v>
      </c>
      <c r="S5704" s="38">
        <v>141.94</v>
      </c>
      <c r="T5704" s="36" t="s">
        <v>106</v>
      </c>
      <c r="U5704" s="36" t="s">
        <v>4185</v>
      </c>
    </row>
    <row r="5705" spans="10:21" x14ac:dyDescent="0.25">
      <c r="J5705" s="37">
        <v>43722</v>
      </c>
      <c r="K5705" s="36">
        <f t="shared" si="440"/>
        <v>2019</v>
      </c>
      <c r="L5705" s="36" t="str">
        <f t="shared" si="441"/>
        <v>September</v>
      </c>
      <c r="M5705" s="36">
        <f t="shared" si="442"/>
        <v>37</v>
      </c>
      <c r="N5705" s="36">
        <f t="shared" si="443"/>
        <v>14</v>
      </c>
      <c r="O5705" s="36" t="str">
        <f t="shared" si="444"/>
        <v>201937</v>
      </c>
      <c r="P5705" s="51" t="str">
        <f>CONCATENATE(K5705,MONTH(ExpensesDBTable[[#This Row],[Date]]))</f>
        <v>20199</v>
      </c>
      <c r="Q5705" s="36" t="s">
        <v>182</v>
      </c>
      <c r="R5705" s="36" t="s">
        <v>17</v>
      </c>
      <c r="S5705" s="38">
        <v>200</v>
      </c>
      <c r="T5705" s="36" t="s">
        <v>106</v>
      </c>
      <c r="U5705" s="36" t="s">
        <v>4186</v>
      </c>
    </row>
    <row r="5706" spans="10:21" x14ac:dyDescent="0.25">
      <c r="J5706" s="37">
        <v>43722</v>
      </c>
      <c r="K5706" s="36">
        <f t="shared" si="440"/>
        <v>2019</v>
      </c>
      <c r="L5706" s="36" t="str">
        <f t="shared" si="441"/>
        <v>September</v>
      </c>
      <c r="M5706" s="36">
        <f t="shared" si="442"/>
        <v>37</v>
      </c>
      <c r="N5706" s="36">
        <f t="shared" si="443"/>
        <v>14</v>
      </c>
      <c r="O5706" s="36" t="str">
        <f t="shared" si="444"/>
        <v>201937</v>
      </c>
      <c r="P5706" s="51" t="str">
        <f>CONCATENATE(K5706,MONTH(ExpensesDBTable[[#This Row],[Date]]))</f>
        <v>20199</v>
      </c>
      <c r="Q5706" s="36" t="s">
        <v>3443</v>
      </c>
      <c r="R5706" s="36" t="s">
        <v>13</v>
      </c>
      <c r="S5706" s="38">
        <v>58.97</v>
      </c>
      <c r="T5706" s="36" t="s">
        <v>106</v>
      </c>
      <c r="U5706" s="36" t="s">
        <v>4187</v>
      </c>
    </row>
    <row r="5707" spans="10:21" x14ac:dyDescent="0.25">
      <c r="J5707" s="37">
        <v>43722</v>
      </c>
      <c r="K5707" s="36">
        <f t="shared" ref="K5707:K5770" si="445">YEAR(J5707)</f>
        <v>2019</v>
      </c>
      <c r="L5707" s="36" t="str">
        <f t="shared" ref="L5707:L5770" si="446">TEXT(DATE(1,MONTH(J5707),1),"MMMM")</f>
        <v>September</v>
      </c>
      <c r="M5707" s="36">
        <f t="shared" ref="M5707:M5770" si="447">WEEKNUM(J5707,2)</f>
        <v>37</v>
      </c>
      <c r="N5707" s="36">
        <f t="shared" ref="N5707:N5770" si="448">DAY(J5707)</f>
        <v>14</v>
      </c>
      <c r="O5707" s="36" t="str">
        <f t="shared" ref="O5707:O5770" si="449">CONCATENATE(K5707,M5707)</f>
        <v>201937</v>
      </c>
      <c r="P5707" s="51" t="str">
        <f>CONCATENATE(K5707,MONTH(ExpensesDBTable[[#This Row],[Date]]))</f>
        <v>20199</v>
      </c>
      <c r="Q5707" s="36" t="s">
        <v>3443</v>
      </c>
      <c r="R5707" s="36" t="s">
        <v>13</v>
      </c>
      <c r="S5707" s="38">
        <v>33</v>
      </c>
      <c r="T5707" s="36" t="s">
        <v>106</v>
      </c>
      <c r="U5707" s="36" t="s">
        <v>4188</v>
      </c>
    </row>
    <row r="5708" spans="10:21" x14ac:dyDescent="0.25">
      <c r="J5708" s="37">
        <v>43722</v>
      </c>
      <c r="K5708" s="36">
        <f t="shared" si="445"/>
        <v>2019</v>
      </c>
      <c r="L5708" s="36" t="str">
        <f t="shared" si="446"/>
        <v>September</v>
      </c>
      <c r="M5708" s="36">
        <f t="shared" si="447"/>
        <v>37</v>
      </c>
      <c r="N5708" s="36">
        <f t="shared" si="448"/>
        <v>14</v>
      </c>
      <c r="O5708" s="36" t="str">
        <f t="shared" si="449"/>
        <v>201937</v>
      </c>
      <c r="P5708" s="51" t="str">
        <f>CONCATENATE(K5708,MONTH(ExpensesDBTable[[#This Row],[Date]]))</f>
        <v>20199</v>
      </c>
      <c r="Q5708" s="36" t="s">
        <v>1059</v>
      </c>
      <c r="R5708" s="36" t="s">
        <v>17</v>
      </c>
      <c r="S5708" s="38">
        <v>313.95</v>
      </c>
      <c r="T5708" s="36" t="s">
        <v>106</v>
      </c>
      <c r="U5708" s="36" t="s">
        <v>1059</v>
      </c>
    </row>
    <row r="5709" spans="10:21" x14ac:dyDescent="0.25">
      <c r="J5709" s="37">
        <v>43722</v>
      </c>
      <c r="K5709" s="36">
        <f t="shared" si="445"/>
        <v>2019</v>
      </c>
      <c r="L5709" s="36" t="str">
        <f t="shared" si="446"/>
        <v>September</v>
      </c>
      <c r="M5709" s="36">
        <f t="shared" si="447"/>
        <v>37</v>
      </c>
      <c r="N5709" s="36">
        <f t="shared" si="448"/>
        <v>14</v>
      </c>
      <c r="O5709" s="36" t="str">
        <f t="shared" si="449"/>
        <v>201937</v>
      </c>
      <c r="P5709" s="51" t="str">
        <f>CONCATENATE(K5709,MONTH(ExpensesDBTable[[#This Row],[Date]]))</f>
        <v>20199</v>
      </c>
      <c r="Q5709" s="36" t="s">
        <v>2768</v>
      </c>
      <c r="R5709" s="36" t="s">
        <v>16</v>
      </c>
      <c r="S5709" s="38">
        <v>252</v>
      </c>
      <c r="T5709" s="36" t="s">
        <v>106</v>
      </c>
      <c r="U5709" s="36" t="s">
        <v>4189</v>
      </c>
    </row>
    <row r="5710" spans="10:21" x14ac:dyDescent="0.25">
      <c r="J5710" s="37">
        <v>43723</v>
      </c>
      <c r="K5710" s="36">
        <f t="shared" si="445"/>
        <v>2019</v>
      </c>
      <c r="L5710" s="36" t="str">
        <f t="shared" si="446"/>
        <v>September</v>
      </c>
      <c r="M5710" s="36">
        <f t="shared" si="447"/>
        <v>37</v>
      </c>
      <c r="N5710" s="36">
        <f t="shared" si="448"/>
        <v>15</v>
      </c>
      <c r="O5710" s="36" t="str">
        <f t="shared" si="449"/>
        <v>201937</v>
      </c>
      <c r="P5710" s="51" t="str">
        <f>CONCATENATE(K5710,MONTH(ExpensesDBTable[[#This Row],[Date]]))</f>
        <v>20199</v>
      </c>
      <c r="Q5710" s="36" t="s">
        <v>1051</v>
      </c>
      <c r="R5710" s="36" t="s">
        <v>14</v>
      </c>
      <c r="S5710" s="38">
        <v>45.25</v>
      </c>
      <c r="T5710" s="36" t="s">
        <v>100</v>
      </c>
      <c r="U5710" s="36" t="s">
        <v>4155</v>
      </c>
    </row>
    <row r="5711" spans="10:21" x14ac:dyDescent="0.25">
      <c r="J5711" s="37">
        <v>43723</v>
      </c>
      <c r="K5711" s="36">
        <f t="shared" si="445"/>
        <v>2019</v>
      </c>
      <c r="L5711" s="36" t="str">
        <f t="shared" si="446"/>
        <v>September</v>
      </c>
      <c r="M5711" s="36">
        <f t="shared" si="447"/>
        <v>37</v>
      </c>
      <c r="N5711" s="36">
        <f t="shared" si="448"/>
        <v>15</v>
      </c>
      <c r="O5711" s="36" t="str">
        <f t="shared" si="449"/>
        <v>201937</v>
      </c>
      <c r="P5711" s="51" t="str">
        <f>CONCATENATE(K5711,MONTH(ExpensesDBTable[[#This Row],[Date]]))</f>
        <v>20199</v>
      </c>
      <c r="Q5711" s="36" t="s">
        <v>182</v>
      </c>
      <c r="R5711" s="36" t="s">
        <v>13</v>
      </c>
      <c r="S5711" s="38">
        <v>15</v>
      </c>
      <c r="T5711" s="36" t="s">
        <v>106</v>
      </c>
      <c r="U5711" s="36" t="s">
        <v>4190</v>
      </c>
    </row>
    <row r="5712" spans="10:21" x14ac:dyDescent="0.25">
      <c r="J5712" s="37">
        <v>43723</v>
      </c>
      <c r="K5712" s="36">
        <f t="shared" si="445"/>
        <v>2019</v>
      </c>
      <c r="L5712" s="36" t="str">
        <f t="shared" si="446"/>
        <v>September</v>
      </c>
      <c r="M5712" s="36">
        <f t="shared" si="447"/>
        <v>37</v>
      </c>
      <c r="N5712" s="36">
        <f t="shared" si="448"/>
        <v>15</v>
      </c>
      <c r="O5712" s="36" t="str">
        <f t="shared" si="449"/>
        <v>201937</v>
      </c>
      <c r="P5712" s="51" t="str">
        <f>CONCATENATE(K5712,MONTH(ExpensesDBTable[[#This Row],[Date]]))</f>
        <v>20199</v>
      </c>
      <c r="Q5712" s="36" t="s">
        <v>554</v>
      </c>
      <c r="R5712" s="36" t="s">
        <v>14</v>
      </c>
      <c r="S5712" s="38">
        <v>6.15</v>
      </c>
      <c r="T5712" s="36" t="s">
        <v>100</v>
      </c>
      <c r="U5712" s="36" t="s">
        <v>3401</v>
      </c>
    </row>
    <row r="5713" spans="10:21" x14ac:dyDescent="0.25">
      <c r="J5713" s="37">
        <v>43723</v>
      </c>
      <c r="K5713" s="36">
        <f t="shared" si="445"/>
        <v>2019</v>
      </c>
      <c r="L5713" s="36" t="str">
        <f t="shared" si="446"/>
        <v>September</v>
      </c>
      <c r="M5713" s="36">
        <f t="shared" si="447"/>
        <v>37</v>
      </c>
      <c r="N5713" s="36">
        <f t="shared" si="448"/>
        <v>15</v>
      </c>
      <c r="O5713" s="36" t="str">
        <f t="shared" si="449"/>
        <v>201937</v>
      </c>
      <c r="P5713" s="51" t="str">
        <f>CONCATENATE(K5713,MONTH(ExpensesDBTable[[#This Row],[Date]]))</f>
        <v>20199</v>
      </c>
      <c r="Q5713" s="36" t="s">
        <v>128</v>
      </c>
      <c r="R5713" s="36" t="s">
        <v>22</v>
      </c>
      <c r="S5713" s="38">
        <v>174.9</v>
      </c>
      <c r="T5713" s="36" t="s">
        <v>106</v>
      </c>
      <c r="U5713" s="36" t="s">
        <v>22</v>
      </c>
    </row>
    <row r="5714" spans="10:21" x14ac:dyDescent="0.25">
      <c r="J5714" s="37">
        <v>43723</v>
      </c>
      <c r="K5714" s="36">
        <f t="shared" si="445"/>
        <v>2019</v>
      </c>
      <c r="L5714" s="36" t="str">
        <f t="shared" si="446"/>
        <v>September</v>
      </c>
      <c r="M5714" s="36">
        <f t="shared" si="447"/>
        <v>37</v>
      </c>
      <c r="N5714" s="36">
        <f t="shared" si="448"/>
        <v>15</v>
      </c>
      <c r="O5714" s="36" t="str">
        <f t="shared" si="449"/>
        <v>201937</v>
      </c>
      <c r="P5714" s="51" t="str">
        <f>CONCATENATE(K5714,MONTH(ExpensesDBTable[[#This Row],[Date]]))</f>
        <v>20199</v>
      </c>
      <c r="Q5714" s="36" t="s">
        <v>182</v>
      </c>
      <c r="R5714" s="36" t="s">
        <v>14</v>
      </c>
      <c r="S5714" s="38">
        <v>9.1</v>
      </c>
      <c r="T5714" s="36" t="s">
        <v>100</v>
      </c>
      <c r="U5714" s="36" t="s">
        <v>2008</v>
      </c>
    </row>
    <row r="5715" spans="10:21" x14ac:dyDescent="0.25">
      <c r="J5715" s="37">
        <v>43723</v>
      </c>
      <c r="K5715" s="36">
        <f t="shared" si="445"/>
        <v>2019</v>
      </c>
      <c r="L5715" s="36" t="str">
        <f t="shared" si="446"/>
        <v>September</v>
      </c>
      <c r="M5715" s="36">
        <f t="shared" si="447"/>
        <v>37</v>
      </c>
      <c r="N5715" s="36">
        <f t="shared" si="448"/>
        <v>15</v>
      </c>
      <c r="O5715" s="36" t="str">
        <f t="shared" si="449"/>
        <v>201937</v>
      </c>
      <c r="P5715" s="51" t="str">
        <f>CONCATENATE(K5715,MONTH(ExpensesDBTable[[#This Row],[Date]]))</f>
        <v>20199</v>
      </c>
      <c r="Q5715" s="36" t="s">
        <v>119</v>
      </c>
      <c r="R5715" s="36" t="s">
        <v>14</v>
      </c>
      <c r="S5715" s="38">
        <v>13.7</v>
      </c>
      <c r="T5715" s="36" t="s">
        <v>100</v>
      </c>
      <c r="U5715" s="36" t="s">
        <v>4127</v>
      </c>
    </row>
    <row r="5716" spans="10:21" x14ac:dyDescent="0.25">
      <c r="J5716" s="37">
        <v>43723</v>
      </c>
      <c r="K5716" s="36">
        <f t="shared" si="445"/>
        <v>2019</v>
      </c>
      <c r="L5716" s="36" t="str">
        <f t="shared" si="446"/>
        <v>September</v>
      </c>
      <c r="M5716" s="36">
        <f t="shared" si="447"/>
        <v>37</v>
      </c>
      <c r="N5716" s="36">
        <f t="shared" si="448"/>
        <v>15</v>
      </c>
      <c r="O5716" s="36" t="str">
        <f t="shared" si="449"/>
        <v>201937</v>
      </c>
      <c r="P5716" s="51" t="str">
        <f>CONCATENATE(K5716,MONTH(ExpensesDBTable[[#This Row],[Date]]))</f>
        <v>20199</v>
      </c>
      <c r="Q5716" s="36" t="s">
        <v>108</v>
      </c>
      <c r="R5716" s="36" t="s">
        <v>14</v>
      </c>
      <c r="S5716" s="38">
        <v>22.47</v>
      </c>
      <c r="T5716" s="36" t="s">
        <v>100</v>
      </c>
      <c r="U5716" s="36" t="s">
        <v>4127</v>
      </c>
    </row>
    <row r="5717" spans="10:21" x14ac:dyDescent="0.25">
      <c r="J5717" s="37">
        <v>43723</v>
      </c>
      <c r="K5717" s="36">
        <f t="shared" si="445"/>
        <v>2019</v>
      </c>
      <c r="L5717" s="36" t="str">
        <f t="shared" si="446"/>
        <v>September</v>
      </c>
      <c r="M5717" s="36">
        <f t="shared" si="447"/>
        <v>37</v>
      </c>
      <c r="N5717" s="36">
        <f t="shared" si="448"/>
        <v>15</v>
      </c>
      <c r="O5717" s="36" t="str">
        <f t="shared" si="449"/>
        <v>201937</v>
      </c>
      <c r="P5717" s="51" t="str">
        <f>CONCATENATE(K5717,MONTH(ExpensesDBTable[[#This Row],[Date]]))</f>
        <v>20199</v>
      </c>
      <c r="Q5717" s="36" t="s">
        <v>3443</v>
      </c>
      <c r="R5717" s="36" t="s">
        <v>13</v>
      </c>
      <c r="S5717" s="38">
        <v>50.38</v>
      </c>
      <c r="T5717" s="36" t="s">
        <v>106</v>
      </c>
      <c r="U5717" s="36" t="s">
        <v>4191</v>
      </c>
    </row>
    <row r="5718" spans="10:21" x14ac:dyDescent="0.25">
      <c r="J5718" s="37">
        <v>43723</v>
      </c>
      <c r="K5718" s="36">
        <f t="shared" si="445"/>
        <v>2019</v>
      </c>
      <c r="L5718" s="36" t="str">
        <f t="shared" si="446"/>
        <v>September</v>
      </c>
      <c r="M5718" s="36">
        <f t="shared" si="447"/>
        <v>37</v>
      </c>
      <c r="N5718" s="36">
        <f t="shared" si="448"/>
        <v>15</v>
      </c>
      <c r="O5718" s="36" t="str">
        <f t="shared" si="449"/>
        <v>201937</v>
      </c>
      <c r="P5718" s="51" t="str">
        <f>CONCATENATE(K5718,MONTH(ExpensesDBTable[[#This Row],[Date]]))</f>
        <v>20199</v>
      </c>
      <c r="Q5718" s="36" t="s">
        <v>182</v>
      </c>
      <c r="R5718" s="36" t="s">
        <v>18</v>
      </c>
      <c r="S5718" s="38">
        <v>36</v>
      </c>
      <c r="T5718" s="36" t="s">
        <v>106</v>
      </c>
      <c r="U5718" s="36" t="s">
        <v>4192</v>
      </c>
    </row>
    <row r="5719" spans="10:21" x14ac:dyDescent="0.25">
      <c r="J5719" s="37">
        <v>43723</v>
      </c>
      <c r="K5719" s="36">
        <f t="shared" si="445"/>
        <v>2019</v>
      </c>
      <c r="L5719" s="36" t="str">
        <f t="shared" si="446"/>
        <v>September</v>
      </c>
      <c r="M5719" s="36">
        <f t="shared" si="447"/>
        <v>37</v>
      </c>
      <c r="N5719" s="36">
        <f t="shared" si="448"/>
        <v>15</v>
      </c>
      <c r="O5719" s="36" t="str">
        <f t="shared" si="449"/>
        <v>201937</v>
      </c>
      <c r="P5719" s="51" t="str">
        <f>CONCATENATE(K5719,MONTH(ExpensesDBTable[[#This Row],[Date]]))</f>
        <v>20199</v>
      </c>
      <c r="Q5719" s="36" t="s">
        <v>182</v>
      </c>
      <c r="R5719" s="36" t="s">
        <v>14</v>
      </c>
      <c r="S5719" s="38">
        <v>8.3000000000000007</v>
      </c>
      <c r="T5719" s="36" t="s">
        <v>100</v>
      </c>
      <c r="U5719" s="36" t="s">
        <v>357</v>
      </c>
    </row>
    <row r="5720" spans="10:21" x14ac:dyDescent="0.25">
      <c r="J5720" s="37">
        <v>43723</v>
      </c>
      <c r="K5720" s="36">
        <f t="shared" si="445"/>
        <v>2019</v>
      </c>
      <c r="L5720" s="36" t="str">
        <f t="shared" si="446"/>
        <v>September</v>
      </c>
      <c r="M5720" s="36">
        <f t="shared" si="447"/>
        <v>37</v>
      </c>
      <c r="N5720" s="36">
        <f t="shared" si="448"/>
        <v>15</v>
      </c>
      <c r="O5720" s="36" t="str">
        <f t="shared" si="449"/>
        <v>201937</v>
      </c>
      <c r="P5720" s="51" t="str">
        <f>CONCATENATE(K5720,MONTH(ExpensesDBTable[[#This Row],[Date]]))</f>
        <v>20199</v>
      </c>
      <c r="Q5720" s="36" t="s">
        <v>182</v>
      </c>
      <c r="R5720" s="36" t="s">
        <v>14</v>
      </c>
      <c r="S5720" s="38">
        <v>2.5099999999999998</v>
      </c>
      <c r="T5720" s="36" t="s">
        <v>100</v>
      </c>
      <c r="U5720" s="36" t="s">
        <v>4193</v>
      </c>
    </row>
    <row r="5721" spans="10:21" x14ac:dyDescent="0.25">
      <c r="J5721" s="37">
        <v>43726</v>
      </c>
      <c r="K5721" s="36">
        <f t="shared" si="445"/>
        <v>2019</v>
      </c>
      <c r="L5721" s="36" t="str">
        <f t="shared" si="446"/>
        <v>September</v>
      </c>
      <c r="M5721" s="36">
        <f t="shared" si="447"/>
        <v>38</v>
      </c>
      <c r="N5721" s="36">
        <f t="shared" si="448"/>
        <v>18</v>
      </c>
      <c r="O5721" s="36" t="str">
        <f t="shared" si="449"/>
        <v>201938</v>
      </c>
      <c r="P5721" s="51" t="str">
        <f>CONCATENATE(K5721,MONTH(ExpensesDBTable[[#This Row],[Date]]))</f>
        <v>20199</v>
      </c>
      <c r="Q5721" s="36" t="s">
        <v>554</v>
      </c>
      <c r="R5721" s="36" t="s">
        <v>14</v>
      </c>
      <c r="S5721" s="38">
        <v>6.15</v>
      </c>
      <c r="T5721" s="36" t="s">
        <v>100</v>
      </c>
      <c r="U5721" s="36" t="s">
        <v>3401</v>
      </c>
    </row>
    <row r="5722" spans="10:21" x14ac:dyDescent="0.25">
      <c r="J5722" s="37">
        <v>43726</v>
      </c>
      <c r="K5722" s="36">
        <f t="shared" si="445"/>
        <v>2019</v>
      </c>
      <c r="L5722" s="36" t="str">
        <f t="shared" si="446"/>
        <v>September</v>
      </c>
      <c r="M5722" s="36">
        <f t="shared" si="447"/>
        <v>38</v>
      </c>
      <c r="N5722" s="36">
        <f t="shared" si="448"/>
        <v>18</v>
      </c>
      <c r="O5722" s="36" t="str">
        <f t="shared" si="449"/>
        <v>201938</v>
      </c>
      <c r="P5722" s="51" t="str">
        <f>CONCATENATE(K5722,MONTH(ExpensesDBTable[[#This Row],[Date]]))</f>
        <v>20199</v>
      </c>
      <c r="Q5722" s="36" t="s">
        <v>182</v>
      </c>
      <c r="R5722" s="36" t="s">
        <v>14</v>
      </c>
      <c r="S5722" s="38">
        <v>3</v>
      </c>
      <c r="T5722" s="36" t="s">
        <v>100</v>
      </c>
      <c r="U5722" s="36" t="s">
        <v>4194</v>
      </c>
    </row>
    <row r="5723" spans="10:21" x14ac:dyDescent="0.25">
      <c r="J5723" s="37">
        <v>43726</v>
      </c>
      <c r="K5723" s="36">
        <f t="shared" si="445"/>
        <v>2019</v>
      </c>
      <c r="L5723" s="36" t="str">
        <f t="shared" si="446"/>
        <v>September</v>
      </c>
      <c r="M5723" s="36">
        <f t="shared" si="447"/>
        <v>38</v>
      </c>
      <c r="N5723" s="36">
        <f t="shared" si="448"/>
        <v>18</v>
      </c>
      <c r="O5723" s="36" t="str">
        <f t="shared" si="449"/>
        <v>201938</v>
      </c>
      <c r="P5723" s="51" t="str">
        <f>CONCATENATE(K5723,MONTH(ExpensesDBTable[[#This Row],[Date]]))</f>
        <v>20199</v>
      </c>
      <c r="Q5723" s="36" t="s">
        <v>119</v>
      </c>
      <c r="R5723" s="36" t="s">
        <v>14</v>
      </c>
      <c r="S5723" s="38">
        <v>7.22</v>
      </c>
      <c r="T5723" s="36" t="s">
        <v>100</v>
      </c>
      <c r="U5723" s="36" t="s">
        <v>3401</v>
      </c>
    </row>
    <row r="5724" spans="10:21" x14ac:dyDescent="0.25">
      <c r="J5724" s="37">
        <v>43726</v>
      </c>
      <c r="K5724" s="36">
        <f t="shared" si="445"/>
        <v>2019</v>
      </c>
      <c r="L5724" s="36" t="str">
        <f t="shared" si="446"/>
        <v>September</v>
      </c>
      <c r="M5724" s="36">
        <f t="shared" si="447"/>
        <v>38</v>
      </c>
      <c r="N5724" s="36">
        <f t="shared" si="448"/>
        <v>18</v>
      </c>
      <c r="O5724" s="36" t="str">
        <f t="shared" si="449"/>
        <v>201938</v>
      </c>
      <c r="P5724" s="51" t="str">
        <f>CONCATENATE(K5724,MONTH(ExpensesDBTable[[#This Row],[Date]]))</f>
        <v>20199</v>
      </c>
      <c r="Q5724" s="36" t="s">
        <v>122</v>
      </c>
      <c r="R5724" s="36" t="s">
        <v>11</v>
      </c>
      <c r="S5724" s="38">
        <v>61</v>
      </c>
      <c r="T5724" s="36" t="s">
        <v>106</v>
      </c>
      <c r="U5724" s="36" t="s">
        <v>4195</v>
      </c>
    </row>
    <row r="5725" spans="10:21" x14ac:dyDescent="0.25">
      <c r="J5725" s="37">
        <v>43726</v>
      </c>
      <c r="K5725" s="36">
        <f t="shared" si="445"/>
        <v>2019</v>
      </c>
      <c r="L5725" s="36" t="str">
        <f t="shared" si="446"/>
        <v>September</v>
      </c>
      <c r="M5725" s="36">
        <f t="shared" si="447"/>
        <v>38</v>
      </c>
      <c r="N5725" s="36">
        <f t="shared" si="448"/>
        <v>18</v>
      </c>
      <c r="O5725" s="36" t="str">
        <f t="shared" si="449"/>
        <v>201938</v>
      </c>
      <c r="P5725" s="51" t="str">
        <f>CONCATENATE(K5725,MONTH(ExpensesDBTable[[#This Row],[Date]]))</f>
        <v>20199</v>
      </c>
      <c r="Q5725" s="36" t="s">
        <v>319</v>
      </c>
      <c r="R5725" s="36" t="s">
        <v>14</v>
      </c>
      <c r="S5725" s="38">
        <v>3.5</v>
      </c>
      <c r="T5725" s="36" t="s">
        <v>100</v>
      </c>
      <c r="U5725" s="36" t="s">
        <v>1153</v>
      </c>
    </row>
    <row r="5726" spans="10:21" x14ac:dyDescent="0.25">
      <c r="J5726" s="37">
        <v>43726</v>
      </c>
      <c r="K5726" s="36">
        <f t="shared" si="445"/>
        <v>2019</v>
      </c>
      <c r="L5726" s="36" t="str">
        <f t="shared" si="446"/>
        <v>September</v>
      </c>
      <c r="M5726" s="36">
        <f t="shared" si="447"/>
        <v>38</v>
      </c>
      <c r="N5726" s="36">
        <f t="shared" si="448"/>
        <v>18</v>
      </c>
      <c r="O5726" s="36" t="str">
        <f t="shared" si="449"/>
        <v>201938</v>
      </c>
      <c r="P5726" s="51" t="str">
        <f>CONCATENATE(K5726,MONTH(ExpensesDBTable[[#This Row],[Date]]))</f>
        <v>20199</v>
      </c>
      <c r="Q5726" s="36" t="s">
        <v>182</v>
      </c>
      <c r="R5726" s="36" t="s">
        <v>14</v>
      </c>
      <c r="S5726" s="38">
        <v>3</v>
      </c>
      <c r="T5726" s="36" t="s">
        <v>100</v>
      </c>
      <c r="U5726" s="36" t="s">
        <v>3056</v>
      </c>
    </row>
    <row r="5727" spans="10:21" x14ac:dyDescent="0.25">
      <c r="J5727" s="37">
        <v>43726</v>
      </c>
      <c r="K5727" s="36">
        <f t="shared" si="445"/>
        <v>2019</v>
      </c>
      <c r="L5727" s="36" t="str">
        <f t="shared" si="446"/>
        <v>September</v>
      </c>
      <c r="M5727" s="36">
        <f t="shared" si="447"/>
        <v>38</v>
      </c>
      <c r="N5727" s="36">
        <f t="shared" si="448"/>
        <v>18</v>
      </c>
      <c r="O5727" s="36" t="str">
        <f t="shared" si="449"/>
        <v>201938</v>
      </c>
      <c r="P5727" s="51" t="str">
        <f>CONCATENATE(K5727,MONTH(ExpensesDBTable[[#This Row],[Date]]))</f>
        <v>20199</v>
      </c>
      <c r="Q5727" s="36" t="s">
        <v>1051</v>
      </c>
      <c r="R5727" s="36" t="s">
        <v>14</v>
      </c>
      <c r="S5727" s="38">
        <v>14.35</v>
      </c>
      <c r="T5727" s="36" t="s">
        <v>100</v>
      </c>
      <c r="U5727" s="36" t="s">
        <v>3401</v>
      </c>
    </row>
    <row r="5728" spans="10:21" x14ac:dyDescent="0.25">
      <c r="J5728" s="37">
        <v>43726</v>
      </c>
      <c r="K5728" s="36">
        <f t="shared" si="445"/>
        <v>2019</v>
      </c>
      <c r="L5728" s="36" t="str">
        <f t="shared" si="446"/>
        <v>September</v>
      </c>
      <c r="M5728" s="36">
        <f t="shared" si="447"/>
        <v>38</v>
      </c>
      <c r="N5728" s="36">
        <f t="shared" si="448"/>
        <v>18</v>
      </c>
      <c r="O5728" s="36" t="str">
        <f t="shared" si="449"/>
        <v>201938</v>
      </c>
      <c r="P5728" s="51" t="str">
        <f>CONCATENATE(K5728,MONTH(ExpensesDBTable[[#This Row],[Date]]))</f>
        <v>20199</v>
      </c>
      <c r="Q5728" s="36" t="s">
        <v>119</v>
      </c>
      <c r="R5728" s="36" t="s">
        <v>14</v>
      </c>
      <c r="S5728" s="38">
        <v>2</v>
      </c>
      <c r="T5728" s="36" t="s">
        <v>100</v>
      </c>
      <c r="U5728" s="36" t="s">
        <v>2487</v>
      </c>
    </row>
    <row r="5729" spans="10:21" x14ac:dyDescent="0.25">
      <c r="J5729" s="37">
        <v>43726</v>
      </c>
      <c r="K5729" s="36">
        <f t="shared" si="445"/>
        <v>2019</v>
      </c>
      <c r="L5729" s="36" t="str">
        <f t="shared" si="446"/>
        <v>September</v>
      </c>
      <c r="M5729" s="36">
        <f t="shared" si="447"/>
        <v>38</v>
      </c>
      <c r="N5729" s="36">
        <f t="shared" si="448"/>
        <v>18</v>
      </c>
      <c r="O5729" s="36" t="str">
        <f t="shared" si="449"/>
        <v>201938</v>
      </c>
      <c r="P5729" s="51" t="str">
        <f>CONCATENATE(K5729,MONTH(ExpensesDBTable[[#This Row],[Date]]))</f>
        <v>20199</v>
      </c>
      <c r="Q5729" s="36" t="s">
        <v>3480</v>
      </c>
      <c r="R5729" s="36" t="s">
        <v>27</v>
      </c>
      <c r="S5729" s="38">
        <v>173.25</v>
      </c>
      <c r="T5729" s="36" t="s">
        <v>106</v>
      </c>
      <c r="U5729" s="36" t="s">
        <v>4196</v>
      </c>
    </row>
    <row r="5730" spans="10:21" x14ac:dyDescent="0.25">
      <c r="J5730" s="37">
        <v>43726</v>
      </c>
      <c r="K5730" s="36">
        <f t="shared" si="445"/>
        <v>2019</v>
      </c>
      <c r="L5730" s="36" t="str">
        <f t="shared" si="446"/>
        <v>September</v>
      </c>
      <c r="M5730" s="36">
        <f t="shared" si="447"/>
        <v>38</v>
      </c>
      <c r="N5730" s="36">
        <f t="shared" si="448"/>
        <v>18</v>
      </c>
      <c r="O5730" s="36" t="str">
        <f t="shared" si="449"/>
        <v>201938</v>
      </c>
      <c r="P5730" s="51" t="str">
        <f>CONCATENATE(K5730,MONTH(ExpensesDBTable[[#This Row],[Date]]))</f>
        <v>20199</v>
      </c>
      <c r="Q5730" s="36" t="s">
        <v>3579</v>
      </c>
      <c r="R5730" s="36" t="s">
        <v>19</v>
      </c>
      <c r="S5730" s="38">
        <v>142.5</v>
      </c>
      <c r="T5730" s="36" t="s">
        <v>106</v>
      </c>
      <c r="U5730" s="36" t="s">
        <v>4197</v>
      </c>
    </row>
    <row r="5731" spans="10:21" x14ac:dyDescent="0.25">
      <c r="J5731" s="37">
        <v>43726</v>
      </c>
      <c r="K5731" s="36">
        <f t="shared" si="445"/>
        <v>2019</v>
      </c>
      <c r="L5731" s="36" t="str">
        <f t="shared" si="446"/>
        <v>September</v>
      </c>
      <c r="M5731" s="36">
        <f t="shared" si="447"/>
        <v>38</v>
      </c>
      <c r="N5731" s="36">
        <f t="shared" si="448"/>
        <v>18</v>
      </c>
      <c r="O5731" s="36" t="str">
        <f t="shared" si="449"/>
        <v>201938</v>
      </c>
      <c r="P5731" s="51" t="str">
        <f>CONCATENATE(K5731,MONTH(ExpensesDBTable[[#This Row],[Date]]))</f>
        <v>20199</v>
      </c>
      <c r="Q5731" s="36" t="s">
        <v>145</v>
      </c>
      <c r="R5731" s="36" t="s">
        <v>23</v>
      </c>
      <c r="S5731" s="38">
        <v>29</v>
      </c>
      <c r="T5731" s="36" t="s">
        <v>106</v>
      </c>
      <c r="U5731" s="36" t="s">
        <v>4198</v>
      </c>
    </row>
    <row r="5732" spans="10:21" x14ac:dyDescent="0.25">
      <c r="J5732" s="37">
        <v>43726</v>
      </c>
      <c r="K5732" s="36">
        <f t="shared" si="445"/>
        <v>2019</v>
      </c>
      <c r="L5732" s="36" t="str">
        <f t="shared" si="446"/>
        <v>September</v>
      </c>
      <c r="M5732" s="36">
        <f t="shared" si="447"/>
        <v>38</v>
      </c>
      <c r="N5732" s="36">
        <f t="shared" si="448"/>
        <v>18</v>
      </c>
      <c r="O5732" s="36" t="str">
        <f t="shared" si="449"/>
        <v>201938</v>
      </c>
      <c r="P5732" s="51" t="str">
        <f>CONCATENATE(K5732,MONTH(ExpensesDBTable[[#This Row],[Date]]))</f>
        <v>20199</v>
      </c>
      <c r="Q5732" s="36" t="s">
        <v>119</v>
      </c>
      <c r="R5732" s="36" t="s">
        <v>14</v>
      </c>
      <c r="S5732" s="38">
        <v>33.46</v>
      </c>
      <c r="T5732" s="36" t="s">
        <v>100</v>
      </c>
      <c r="U5732" s="36" t="s">
        <v>4199</v>
      </c>
    </row>
    <row r="5733" spans="10:21" x14ac:dyDescent="0.25">
      <c r="J5733" s="37">
        <v>43727</v>
      </c>
      <c r="K5733" s="36">
        <f t="shared" si="445"/>
        <v>2019</v>
      </c>
      <c r="L5733" s="36" t="str">
        <f t="shared" si="446"/>
        <v>September</v>
      </c>
      <c r="M5733" s="36">
        <f t="shared" si="447"/>
        <v>38</v>
      </c>
      <c r="N5733" s="36">
        <f t="shared" si="448"/>
        <v>19</v>
      </c>
      <c r="O5733" s="36" t="str">
        <f t="shared" si="449"/>
        <v>201938</v>
      </c>
      <c r="P5733" s="51" t="str">
        <f>CONCATENATE(K5733,MONTH(ExpensesDBTable[[#This Row],[Date]]))</f>
        <v>20199</v>
      </c>
      <c r="Q5733" s="36" t="s">
        <v>2141</v>
      </c>
      <c r="R5733" s="36" t="s">
        <v>22</v>
      </c>
      <c r="S5733" s="38">
        <v>2126</v>
      </c>
      <c r="T5733" s="36" t="s">
        <v>106</v>
      </c>
      <c r="U5733" s="36" t="s">
        <v>4200</v>
      </c>
    </row>
    <row r="5734" spans="10:21" x14ac:dyDescent="0.25">
      <c r="J5734" s="37">
        <v>43728</v>
      </c>
      <c r="K5734" s="36">
        <f t="shared" si="445"/>
        <v>2019</v>
      </c>
      <c r="L5734" s="36" t="str">
        <f t="shared" si="446"/>
        <v>September</v>
      </c>
      <c r="M5734" s="36">
        <f t="shared" si="447"/>
        <v>38</v>
      </c>
      <c r="N5734" s="36">
        <f t="shared" si="448"/>
        <v>20</v>
      </c>
      <c r="O5734" s="36" t="str">
        <f t="shared" si="449"/>
        <v>201938</v>
      </c>
      <c r="P5734" s="51" t="str">
        <f>CONCATENATE(K5734,MONTH(ExpensesDBTable[[#This Row],[Date]]))</f>
        <v>20199</v>
      </c>
      <c r="Q5734" s="36" t="s">
        <v>182</v>
      </c>
      <c r="R5734" s="36" t="s">
        <v>14</v>
      </c>
      <c r="S5734" s="38">
        <v>15.16</v>
      </c>
      <c r="T5734" s="36" t="s">
        <v>100</v>
      </c>
      <c r="U5734" s="36" t="s">
        <v>1555</v>
      </c>
    </row>
    <row r="5735" spans="10:21" x14ac:dyDescent="0.25">
      <c r="J5735" s="37">
        <v>43728</v>
      </c>
      <c r="K5735" s="36">
        <f t="shared" si="445"/>
        <v>2019</v>
      </c>
      <c r="L5735" s="36" t="str">
        <f t="shared" si="446"/>
        <v>September</v>
      </c>
      <c r="M5735" s="36">
        <f t="shared" si="447"/>
        <v>38</v>
      </c>
      <c r="N5735" s="36">
        <f t="shared" si="448"/>
        <v>20</v>
      </c>
      <c r="O5735" s="36" t="str">
        <f t="shared" si="449"/>
        <v>201938</v>
      </c>
      <c r="P5735" s="51" t="str">
        <f>CONCATENATE(K5735,MONTH(ExpensesDBTable[[#This Row],[Date]]))</f>
        <v>20199</v>
      </c>
      <c r="Q5735" s="36" t="s">
        <v>182</v>
      </c>
      <c r="R5735" s="36" t="s">
        <v>11</v>
      </c>
      <c r="S5735" s="38">
        <v>26.18</v>
      </c>
      <c r="T5735" s="36" t="s">
        <v>106</v>
      </c>
      <c r="U5735" s="36" t="s">
        <v>509</v>
      </c>
    </row>
    <row r="5736" spans="10:21" x14ac:dyDescent="0.25">
      <c r="J5736" s="37">
        <v>43728</v>
      </c>
      <c r="K5736" s="36">
        <f t="shared" si="445"/>
        <v>2019</v>
      </c>
      <c r="L5736" s="36" t="str">
        <f t="shared" si="446"/>
        <v>September</v>
      </c>
      <c r="M5736" s="36">
        <f t="shared" si="447"/>
        <v>38</v>
      </c>
      <c r="N5736" s="36">
        <f t="shared" si="448"/>
        <v>20</v>
      </c>
      <c r="O5736" s="36" t="str">
        <f t="shared" si="449"/>
        <v>201938</v>
      </c>
      <c r="P5736" s="51" t="str">
        <f>CONCATENATE(K5736,MONTH(ExpensesDBTable[[#This Row],[Date]]))</f>
        <v>20199</v>
      </c>
      <c r="Q5736" s="36" t="s">
        <v>1051</v>
      </c>
      <c r="R5736" s="36" t="s">
        <v>14</v>
      </c>
      <c r="S5736" s="38">
        <v>10.53</v>
      </c>
      <c r="T5736" s="36" t="s">
        <v>100</v>
      </c>
      <c r="U5736" s="36" t="s">
        <v>1367</v>
      </c>
    </row>
    <row r="5737" spans="10:21" x14ac:dyDescent="0.25">
      <c r="J5737" s="37">
        <v>43728</v>
      </c>
      <c r="K5737" s="36">
        <f t="shared" si="445"/>
        <v>2019</v>
      </c>
      <c r="L5737" s="36" t="str">
        <f t="shared" si="446"/>
        <v>September</v>
      </c>
      <c r="M5737" s="36">
        <f t="shared" si="447"/>
        <v>38</v>
      </c>
      <c r="N5737" s="36">
        <f t="shared" si="448"/>
        <v>20</v>
      </c>
      <c r="O5737" s="36" t="str">
        <f t="shared" si="449"/>
        <v>201938</v>
      </c>
      <c r="P5737" s="51" t="str">
        <f>CONCATENATE(K5737,MONTH(ExpensesDBTable[[#This Row],[Date]]))</f>
        <v>20199</v>
      </c>
      <c r="Q5737" s="36" t="s">
        <v>182</v>
      </c>
      <c r="R5737" s="36" t="s">
        <v>14</v>
      </c>
      <c r="S5737" s="38">
        <v>14</v>
      </c>
      <c r="T5737" s="36" t="s">
        <v>100</v>
      </c>
      <c r="U5737" s="36" t="s">
        <v>462</v>
      </c>
    </row>
    <row r="5738" spans="10:21" x14ac:dyDescent="0.25">
      <c r="J5738" s="37">
        <v>43728</v>
      </c>
      <c r="K5738" s="36">
        <f t="shared" si="445"/>
        <v>2019</v>
      </c>
      <c r="L5738" s="36" t="str">
        <f t="shared" si="446"/>
        <v>September</v>
      </c>
      <c r="M5738" s="36">
        <f t="shared" si="447"/>
        <v>38</v>
      </c>
      <c r="N5738" s="36">
        <f t="shared" si="448"/>
        <v>20</v>
      </c>
      <c r="O5738" s="36" t="str">
        <f t="shared" si="449"/>
        <v>201938</v>
      </c>
      <c r="P5738" s="51" t="str">
        <f>CONCATENATE(K5738,MONTH(ExpensesDBTable[[#This Row],[Date]]))</f>
        <v>20199</v>
      </c>
      <c r="Q5738" s="36" t="s">
        <v>182</v>
      </c>
      <c r="R5738" s="36" t="s">
        <v>19</v>
      </c>
      <c r="S5738" s="38">
        <v>223</v>
      </c>
      <c r="T5738" s="36" t="s">
        <v>106</v>
      </c>
      <c r="U5738" s="36" t="s">
        <v>3247</v>
      </c>
    </row>
    <row r="5739" spans="10:21" x14ac:dyDescent="0.25">
      <c r="J5739" s="37">
        <v>43728</v>
      </c>
      <c r="K5739" s="36">
        <f t="shared" si="445"/>
        <v>2019</v>
      </c>
      <c r="L5739" s="36" t="str">
        <f t="shared" si="446"/>
        <v>September</v>
      </c>
      <c r="M5739" s="36">
        <f t="shared" si="447"/>
        <v>38</v>
      </c>
      <c r="N5739" s="36">
        <f t="shared" si="448"/>
        <v>20</v>
      </c>
      <c r="O5739" s="36" t="str">
        <f t="shared" si="449"/>
        <v>201938</v>
      </c>
      <c r="P5739" s="51" t="str">
        <f>CONCATENATE(K5739,MONTH(ExpensesDBTable[[#This Row],[Date]]))</f>
        <v>20199</v>
      </c>
      <c r="Q5739" s="36" t="s">
        <v>1238</v>
      </c>
      <c r="R5739" s="36" t="s">
        <v>22</v>
      </c>
      <c r="S5739" s="38">
        <v>35.36</v>
      </c>
      <c r="T5739" s="36" t="s">
        <v>106</v>
      </c>
      <c r="U5739" s="36" t="s">
        <v>1238</v>
      </c>
    </row>
    <row r="5740" spans="10:21" x14ac:dyDescent="0.25">
      <c r="J5740" s="37">
        <v>43728</v>
      </c>
      <c r="K5740" s="36">
        <f t="shared" si="445"/>
        <v>2019</v>
      </c>
      <c r="L5740" s="36" t="str">
        <f t="shared" si="446"/>
        <v>September</v>
      </c>
      <c r="M5740" s="36">
        <f t="shared" si="447"/>
        <v>38</v>
      </c>
      <c r="N5740" s="36">
        <f t="shared" si="448"/>
        <v>20</v>
      </c>
      <c r="O5740" s="36" t="str">
        <f t="shared" si="449"/>
        <v>201938</v>
      </c>
      <c r="P5740" s="51" t="str">
        <f>CONCATENATE(K5740,MONTH(ExpensesDBTable[[#This Row],[Date]]))</f>
        <v>20199</v>
      </c>
      <c r="Q5740" s="36" t="s">
        <v>182</v>
      </c>
      <c r="R5740" s="36" t="s">
        <v>14</v>
      </c>
      <c r="S5740" s="38">
        <v>12</v>
      </c>
      <c r="T5740" s="36" t="s">
        <v>100</v>
      </c>
      <c r="U5740" s="36" t="s">
        <v>2008</v>
      </c>
    </row>
    <row r="5741" spans="10:21" x14ac:dyDescent="0.25">
      <c r="J5741" s="37">
        <v>43728</v>
      </c>
      <c r="K5741" s="36">
        <f t="shared" si="445"/>
        <v>2019</v>
      </c>
      <c r="L5741" s="36" t="str">
        <f t="shared" si="446"/>
        <v>September</v>
      </c>
      <c r="M5741" s="36">
        <f t="shared" si="447"/>
        <v>38</v>
      </c>
      <c r="N5741" s="36">
        <f t="shared" si="448"/>
        <v>20</v>
      </c>
      <c r="O5741" s="36" t="str">
        <f t="shared" si="449"/>
        <v>201938</v>
      </c>
      <c r="P5741" s="51" t="str">
        <f>CONCATENATE(K5741,MONTH(ExpensesDBTable[[#This Row],[Date]]))</f>
        <v>20199</v>
      </c>
      <c r="Q5741" s="36" t="s">
        <v>554</v>
      </c>
      <c r="R5741" s="36" t="s">
        <v>14</v>
      </c>
      <c r="S5741" s="38">
        <v>5.95</v>
      </c>
      <c r="T5741" s="36" t="s">
        <v>100</v>
      </c>
      <c r="U5741" s="36" t="s">
        <v>3401</v>
      </c>
    </row>
    <row r="5742" spans="10:21" x14ac:dyDescent="0.25">
      <c r="J5742" s="37">
        <v>43728</v>
      </c>
      <c r="K5742" s="36">
        <f t="shared" si="445"/>
        <v>2019</v>
      </c>
      <c r="L5742" s="36" t="str">
        <f t="shared" si="446"/>
        <v>September</v>
      </c>
      <c r="M5742" s="36">
        <f t="shared" si="447"/>
        <v>38</v>
      </c>
      <c r="N5742" s="36">
        <f t="shared" si="448"/>
        <v>20</v>
      </c>
      <c r="O5742" s="36" t="str">
        <f t="shared" si="449"/>
        <v>201938</v>
      </c>
      <c r="P5742" s="51" t="str">
        <f>CONCATENATE(K5742,MONTH(ExpensesDBTable[[#This Row],[Date]]))</f>
        <v>20199</v>
      </c>
      <c r="Q5742" s="36" t="s">
        <v>182</v>
      </c>
      <c r="R5742" s="36" t="s">
        <v>14</v>
      </c>
      <c r="S5742" s="38">
        <v>4</v>
      </c>
      <c r="T5742" s="36" t="s">
        <v>106</v>
      </c>
      <c r="U5742" s="36" t="s">
        <v>4201</v>
      </c>
    </row>
    <row r="5743" spans="10:21" x14ac:dyDescent="0.25">
      <c r="J5743" s="37">
        <v>43728</v>
      </c>
      <c r="K5743" s="36">
        <f t="shared" si="445"/>
        <v>2019</v>
      </c>
      <c r="L5743" s="36" t="str">
        <f t="shared" si="446"/>
        <v>September</v>
      </c>
      <c r="M5743" s="36">
        <f t="shared" si="447"/>
        <v>38</v>
      </c>
      <c r="N5743" s="36">
        <f t="shared" si="448"/>
        <v>20</v>
      </c>
      <c r="O5743" s="36" t="str">
        <f t="shared" si="449"/>
        <v>201938</v>
      </c>
      <c r="P5743" s="51" t="str">
        <f>CONCATENATE(K5743,MONTH(ExpensesDBTable[[#This Row],[Date]]))</f>
        <v>20199</v>
      </c>
      <c r="Q5743" s="36" t="s">
        <v>182</v>
      </c>
      <c r="R5743" s="36" t="s">
        <v>14</v>
      </c>
      <c r="S5743" s="38">
        <v>45.5</v>
      </c>
      <c r="T5743" s="36" t="s">
        <v>100</v>
      </c>
      <c r="U5743" s="36" t="s">
        <v>1555</v>
      </c>
    </row>
    <row r="5744" spans="10:21" x14ac:dyDescent="0.25">
      <c r="J5744" s="37">
        <v>43728</v>
      </c>
      <c r="K5744" s="36">
        <f t="shared" si="445"/>
        <v>2019</v>
      </c>
      <c r="L5744" s="36" t="str">
        <f t="shared" si="446"/>
        <v>September</v>
      </c>
      <c r="M5744" s="36">
        <f t="shared" si="447"/>
        <v>38</v>
      </c>
      <c r="N5744" s="36">
        <f t="shared" si="448"/>
        <v>20</v>
      </c>
      <c r="O5744" s="36" t="str">
        <f t="shared" si="449"/>
        <v>201938</v>
      </c>
      <c r="P5744" s="51" t="str">
        <f>CONCATENATE(K5744,MONTH(ExpensesDBTable[[#This Row],[Date]]))</f>
        <v>20199</v>
      </c>
      <c r="Q5744" s="36" t="s">
        <v>182</v>
      </c>
      <c r="R5744" s="36" t="s">
        <v>19</v>
      </c>
      <c r="S5744" s="38">
        <v>7.2</v>
      </c>
      <c r="T5744" s="36" t="s">
        <v>106</v>
      </c>
      <c r="U5744" s="36" t="s">
        <v>4202</v>
      </c>
    </row>
    <row r="5745" spans="10:21" x14ac:dyDescent="0.25">
      <c r="J5745" s="37">
        <v>43728</v>
      </c>
      <c r="K5745" s="36">
        <f t="shared" si="445"/>
        <v>2019</v>
      </c>
      <c r="L5745" s="36" t="str">
        <f t="shared" si="446"/>
        <v>September</v>
      </c>
      <c r="M5745" s="36">
        <f t="shared" si="447"/>
        <v>38</v>
      </c>
      <c r="N5745" s="36">
        <f t="shared" si="448"/>
        <v>20</v>
      </c>
      <c r="O5745" s="36" t="str">
        <f t="shared" si="449"/>
        <v>201938</v>
      </c>
      <c r="P5745" s="51" t="str">
        <f>CONCATENATE(K5745,MONTH(ExpensesDBTable[[#This Row],[Date]]))</f>
        <v>20199</v>
      </c>
      <c r="Q5745" s="36" t="s">
        <v>182</v>
      </c>
      <c r="R5745" s="36" t="s">
        <v>11</v>
      </c>
      <c r="S5745" s="38">
        <v>38</v>
      </c>
      <c r="T5745" s="36" t="s">
        <v>106</v>
      </c>
      <c r="U5745" s="36" t="s">
        <v>481</v>
      </c>
    </row>
    <row r="5746" spans="10:21" x14ac:dyDescent="0.25">
      <c r="J5746" s="37">
        <v>43728</v>
      </c>
      <c r="K5746" s="36">
        <f t="shared" si="445"/>
        <v>2019</v>
      </c>
      <c r="L5746" s="36" t="str">
        <f t="shared" si="446"/>
        <v>September</v>
      </c>
      <c r="M5746" s="36">
        <f t="shared" si="447"/>
        <v>38</v>
      </c>
      <c r="N5746" s="36">
        <f t="shared" si="448"/>
        <v>20</v>
      </c>
      <c r="O5746" s="36" t="str">
        <f t="shared" si="449"/>
        <v>201938</v>
      </c>
      <c r="P5746" s="51" t="str">
        <f>CONCATENATE(K5746,MONTH(ExpensesDBTable[[#This Row],[Date]]))</f>
        <v>20199</v>
      </c>
      <c r="Q5746" s="36" t="s">
        <v>182</v>
      </c>
      <c r="R5746" s="36" t="s">
        <v>14</v>
      </c>
      <c r="S5746" s="38">
        <v>15.5</v>
      </c>
      <c r="T5746" s="36" t="s">
        <v>100</v>
      </c>
      <c r="U5746" s="36" t="s">
        <v>2008</v>
      </c>
    </row>
    <row r="5747" spans="10:21" x14ac:dyDescent="0.25">
      <c r="J5747" s="37">
        <v>43728</v>
      </c>
      <c r="K5747" s="36">
        <f t="shared" si="445"/>
        <v>2019</v>
      </c>
      <c r="L5747" s="36" t="str">
        <f t="shared" si="446"/>
        <v>September</v>
      </c>
      <c r="M5747" s="36">
        <f t="shared" si="447"/>
        <v>38</v>
      </c>
      <c r="N5747" s="36">
        <f t="shared" si="448"/>
        <v>20</v>
      </c>
      <c r="O5747" s="36" t="str">
        <f t="shared" si="449"/>
        <v>201938</v>
      </c>
      <c r="P5747" s="51" t="str">
        <f>CONCATENATE(K5747,MONTH(ExpensesDBTable[[#This Row],[Date]]))</f>
        <v>20199</v>
      </c>
      <c r="Q5747" s="36" t="s">
        <v>3379</v>
      </c>
      <c r="R5747" s="36" t="s">
        <v>29</v>
      </c>
      <c r="S5747" s="38">
        <v>1097</v>
      </c>
      <c r="T5747" s="36" t="s">
        <v>106</v>
      </c>
      <c r="U5747" s="36" t="s">
        <v>4203</v>
      </c>
    </row>
    <row r="5748" spans="10:21" x14ac:dyDescent="0.25">
      <c r="J5748" s="37">
        <v>43728</v>
      </c>
      <c r="K5748" s="36">
        <f t="shared" si="445"/>
        <v>2019</v>
      </c>
      <c r="L5748" s="36" t="str">
        <f t="shared" si="446"/>
        <v>September</v>
      </c>
      <c r="M5748" s="36">
        <f t="shared" si="447"/>
        <v>38</v>
      </c>
      <c r="N5748" s="36">
        <f t="shared" si="448"/>
        <v>20</v>
      </c>
      <c r="O5748" s="36" t="str">
        <f t="shared" si="449"/>
        <v>201938</v>
      </c>
      <c r="P5748" s="51" t="str">
        <f>CONCATENATE(K5748,MONTH(ExpensesDBTable[[#This Row],[Date]]))</f>
        <v>20199</v>
      </c>
      <c r="Q5748" s="36" t="s">
        <v>3477</v>
      </c>
      <c r="R5748" s="36" t="s">
        <v>23</v>
      </c>
      <c r="S5748" s="38">
        <v>25</v>
      </c>
      <c r="T5748" s="36" t="s">
        <v>106</v>
      </c>
      <c r="U5748" s="36" t="s">
        <v>4090</v>
      </c>
    </row>
    <row r="5749" spans="10:21" x14ac:dyDescent="0.25">
      <c r="J5749" s="37">
        <v>43728</v>
      </c>
      <c r="K5749" s="36">
        <f t="shared" si="445"/>
        <v>2019</v>
      </c>
      <c r="L5749" s="36" t="str">
        <f t="shared" si="446"/>
        <v>September</v>
      </c>
      <c r="M5749" s="36">
        <f t="shared" si="447"/>
        <v>38</v>
      </c>
      <c r="N5749" s="36">
        <f t="shared" si="448"/>
        <v>20</v>
      </c>
      <c r="O5749" s="36" t="str">
        <f t="shared" si="449"/>
        <v>201938</v>
      </c>
      <c r="P5749" s="51" t="str">
        <f>CONCATENATE(K5749,MONTH(ExpensesDBTable[[#This Row],[Date]]))</f>
        <v>20199</v>
      </c>
      <c r="Q5749" s="36" t="s">
        <v>2470</v>
      </c>
      <c r="R5749" s="36" t="s">
        <v>14</v>
      </c>
      <c r="S5749" s="38">
        <v>15.98</v>
      </c>
      <c r="T5749" s="36" t="s">
        <v>106</v>
      </c>
      <c r="U5749" s="36" t="s">
        <v>4204</v>
      </c>
    </row>
    <row r="5750" spans="10:21" x14ac:dyDescent="0.25">
      <c r="J5750" s="37">
        <v>43728</v>
      </c>
      <c r="K5750" s="36">
        <f t="shared" si="445"/>
        <v>2019</v>
      </c>
      <c r="L5750" s="36" t="str">
        <f t="shared" si="446"/>
        <v>September</v>
      </c>
      <c r="M5750" s="36">
        <f t="shared" si="447"/>
        <v>38</v>
      </c>
      <c r="N5750" s="36">
        <f t="shared" si="448"/>
        <v>20</v>
      </c>
      <c r="O5750" s="36" t="str">
        <f t="shared" si="449"/>
        <v>201938</v>
      </c>
      <c r="P5750" s="51" t="str">
        <f>CONCATENATE(K5750,MONTH(ExpensesDBTable[[#This Row],[Date]]))</f>
        <v>20199</v>
      </c>
      <c r="Q5750" s="36" t="s">
        <v>182</v>
      </c>
      <c r="R5750" s="36" t="s">
        <v>19</v>
      </c>
      <c r="S5750" s="38">
        <v>20</v>
      </c>
      <c r="T5750" s="36" t="s">
        <v>106</v>
      </c>
      <c r="U5750" s="36" t="s">
        <v>4205</v>
      </c>
    </row>
    <row r="5751" spans="10:21" x14ac:dyDescent="0.25">
      <c r="J5751" s="37">
        <v>43728</v>
      </c>
      <c r="K5751" s="36">
        <f t="shared" si="445"/>
        <v>2019</v>
      </c>
      <c r="L5751" s="36" t="str">
        <f t="shared" si="446"/>
        <v>September</v>
      </c>
      <c r="M5751" s="36">
        <f t="shared" si="447"/>
        <v>38</v>
      </c>
      <c r="N5751" s="36">
        <f t="shared" si="448"/>
        <v>20</v>
      </c>
      <c r="O5751" s="36" t="str">
        <f t="shared" si="449"/>
        <v>201938</v>
      </c>
      <c r="P5751" s="51" t="str">
        <f>CONCATENATE(K5751,MONTH(ExpensesDBTable[[#This Row],[Date]]))</f>
        <v>20199</v>
      </c>
      <c r="Q5751" s="36" t="s">
        <v>526</v>
      </c>
      <c r="R5751" s="36" t="s">
        <v>14</v>
      </c>
      <c r="S5751" s="38">
        <v>4.25</v>
      </c>
      <c r="T5751" s="36" t="s">
        <v>100</v>
      </c>
      <c r="U5751" s="36" t="s">
        <v>4206</v>
      </c>
    </row>
    <row r="5752" spans="10:21" x14ac:dyDescent="0.25">
      <c r="J5752" s="37">
        <v>43728</v>
      </c>
      <c r="K5752" s="36">
        <f t="shared" si="445"/>
        <v>2019</v>
      </c>
      <c r="L5752" s="36" t="str">
        <f t="shared" si="446"/>
        <v>September</v>
      </c>
      <c r="M5752" s="36">
        <f t="shared" si="447"/>
        <v>38</v>
      </c>
      <c r="N5752" s="36">
        <f t="shared" si="448"/>
        <v>20</v>
      </c>
      <c r="O5752" s="36" t="str">
        <f t="shared" si="449"/>
        <v>201938</v>
      </c>
      <c r="P5752" s="51" t="str">
        <f>CONCATENATE(K5752,MONTH(ExpensesDBTable[[#This Row],[Date]]))</f>
        <v>20199</v>
      </c>
      <c r="Q5752" s="36" t="s">
        <v>182</v>
      </c>
      <c r="R5752" s="36" t="s">
        <v>14</v>
      </c>
      <c r="S5752" s="38">
        <v>20.75</v>
      </c>
      <c r="T5752" s="36" t="s">
        <v>100</v>
      </c>
      <c r="U5752" s="36" t="s">
        <v>1245</v>
      </c>
    </row>
    <row r="5753" spans="10:21" x14ac:dyDescent="0.25">
      <c r="J5753" s="37">
        <v>43728</v>
      </c>
      <c r="K5753" s="36">
        <f t="shared" si="445"/>
        <v>2019</v>
      </c>
      <c r="L5753" s="36" t="str">
        <f t="shared" si="446"/>
        <v>September</v>
      </c>
      <c r="M5753" s="36">
        <f t="shared" si="447"/>
        <v>38</v>
      </c>
      <c r="N5753" s="36">
        <f t="shared" si="448"/>
        <v>20</v>
      </c>
      <c r="O5753" s="36" t="str">
        <f t="shared" si="449"/>
        <v>201938</v>
      </c>
      <c r="P5753" s="51" t="str">
        <f>CONCATENATE(K5753,MONTH(ExpensesDBTable[[#This Row],[Date]]))</f>
        <v>20199</v>
      </c>
      <c r="Q5753" s="36" t="s">
        <v>119</v>
      </c>
      <c r="R5753" s="36" t="s">
        <v>14</v>
      </c>
      <c r="S5753" s="38">
        <v>10.93</v>
      </c>
      <c r="T5753" s="36" t="s">
        <v>100</v>
      </c>
      <c r="U5753" s="36" t="s">
        <v>4127</v>
      </c>
    </row>
    <row r="5754" spans="10:21" x14ac:dyDescent="0.25">
      <c r="J5754" s="37">
        <v>43728</v>
      </c>
      <c r="K5754" s="36">
        <f t="shared" si="445"/>
        <v>2019</v>
      </c>
      <c r="L5754" s="36" t="str">
        <f t="shared" si="446"/>
        <v>September</v>
      </c>
      <c r="M5754" s="36">
        <f t="shared" si="447"/>
        <v>38</v>
      </c>
      <c r="N5754" s="36">
        <f t="shared" si="448"/>
        <v>20</v>
      </c>
      <c r="O5754" s="36" t="str">
        <f t="shared" si="449"/>
        <v>201938</v>
      </c>
      <c r="P5754" s="51" t="str">
        <f>CONCATENATE(K5754,MONTH(ExpensesDBTable[[#This Row],[Date]]))</f>
        <v>20199</v>
      </c>
      <c r="Q5754" s="36" t="s">
        <v>182</v>
      </c>
      <c r="R5754" s="36" t="s">
        <v>14</v>
      </c>
      <c r="S5754" s="38">
        <v>5.69</v>
      </c>
      <c r="T5754" s="36" t="s">
        <v>100</v>
      </c>
      <c r="U5754" s="36" t="s">
        <v>4127</v>
      </c>
    </row>
    <row r="5755" spans="10:21" x14ac:dyDescent="0.25">
      <c r="J5755" s="37">
        <v>43728</v>
      </c>
      <c r="K5755" s="36">
        <f t="shared" si="445"/>
        <v>2019</v>
      </c>
      <c r="L5755" s="36" t="str">
        <f t="shared" si="446"/>
        <v>September</v>
      </c>
      <c r="M5755" s="36">
        <f t="shared" si="447"/>
        <v>38</v>
      </c>
      <c r="N5755" s="36">
        <f t="shared" si="448"/>
        <v>20</v>
      </c>
      <c r="O5755" s="36" t="str">
        <f t="shared" si="449"/>
        <v>201938</v>
      </c>
      <c r="P5755" s="51" t="str">
        <f>CONCATENATE(K5755,MONTH(ExpensesDBTable[[#This Row],[Date]]))</f>
        <v>20199</v>
      </c>
      <c r="Q5755" s="36" t="s">
        <v>182</v>
      </c>
      <c r="R5755" s="36" t="s">
        <v>14</v>
      </c>
      <c r="S5755" s="38">
        <v>3.49</v>
      </c>
      <c r="T5755" s="36" t="s">
        <v>100</v>
      </c>
      <c r="U5755" s="36" t="s">
        <v>4127</v>
      </c>
    </row>
    <row r="5756" spans="10:21" x14ac:dyDescent="0.25">
      <c r="J5756" s="37">
        <v>43728</v>
      </c>
      <c r="K5756" s="36">
        <f t="shared" si="445"/>
        <v>2019</v>
      </c>
      <c r="L5756" s="36" t="str">
        <f t="shared" si="446"/>
        <v>September</v>
      </c>
      <c r="M5756" s="36">
        <f t="shared" si="447"/>
        <v>38</v>
      </c>
      <c r="N5756" s="36">
        <f t="shared" si="448"/>
        <v>20</v>
      </c>
      <c r="O5756" s="36" t="str">
        <f t="shared" si="449"/>
        <v>201938</v>
      </c>
      <c r="P5756" s="51" t="str">
        <f>CONCATENATE(K5756,MONTH(ExpensesDBTable[[#This Row],[Date]]))</f>
        <v>20199</v>
      </c>
      <c r="Q5756" s="36" t="s">
        <v>1238</v>
      </c>
      <c r="R5756" s="36" t="s">
        <v>22</v>
      </c>
      <c r="S5756" s="38">
        <v>43.26</v>
      </c>
      <c r="T5756" s="36" t="s">
        <v>106</v>
      </c>
      <c r="U5756" s="36" t="s">
        <v>1238</v>
      </c>
    </row>
    <row r="5757" spans="10:21" x14ac:dyDescent="0.25">
      <c r="J5757" s="37">
        <v>43731</v>
      </c>
      <c r="K5757" s="36">
        <f t="shared" si="445"/>
        <v>2019</v>
      </c>
      <c r="L5757" s="36" t="str">
        <f t="shared" si="446"/>
        <v>September</v>
      </c>
      <c r="M5757" s="36">
        <f t="shared" si="447"/>
        <v>39</v>
      </c>
      <c r="N5757" s="36">
        <f t="shared" si="448"/>
        <v>23</v>
      </c>
      <c r="O5757" s="36" t="str">
        <f t="shared" si="449"/>
        <v>201939</v>
      </c>
      <c r="P5757" s="51" t="str">
        <f>CONCATENATE(K5757,MONTH(ExpensesDBTable[[#This Row],[Date]]))</f>
        <v>20199</v>
      </c>
      <c r="Q5757" s="36" t="s">
        <v>128</v>
      </c>
      <c r="R5757" s="36" t="s">
        <v>22</v>
      </c>
      <c r="S5757" s="38">
        <v>1</v>
      </c>
      <c r="T5757" s="36" t="s">
        <v>106</v>
      </c>
      <c r="U5757" s="36" t="s">
        <v>3787</v>
      </c>
    </row>
    <row r="5758" spans="10:21" x14ac:dyDescent="0.25">
      <c r="J5758" s="37">
        <v>43731</v>
      </c>
      <c r="K5758" s="36">
        <f t="shared" si="445"/>
        <v>2019</v>
      </c>
      <c r="L5758" s="36" t="str">
        <f t="shared" si="446"/>
        <v>September</v>
      </c>
      <c r="M5758" s="36">
        <f t="shared" si="447"/>
        <v>39</v>
      </c>
      <c r="N5758" s="36">
        <f t="shared" si="448"/>
        <v>23</v>
      </c>
      <c r="O5758" s="36" t="str">
        <f t="shared" si="449"/>
        <v>201939</v>
      </c>
      <c r="P5758" s="51" t="str">
        <f>CONCATENATE(K5758,MONTH(ExpensesDBTable[[#This Row],[Date]]))</f>
        <v>20199</v>
      </c>
      <c r="Q5758" s="36" t="s">
        <v>1051</v>
      </c>
      <c r="R5758" s="36" t="s">
        <v>14</v>
      </c>
      <c r="S5758" s="38">
        <v>13</v>
      </c>
      <c r="T5758" s="36" t="s">
        <v>100</v>
      </c>
      <c r="U5758" s="36" t="s">
        <v>1367</v>
      </c>
    </row>
    <row r="5759" spans="10:21" x14ac:dyDescent="0.25">
      <c r="J5759" s="37">
        <v>43731</v>
      </c>
      <c r="K5759" s="36">
        <f t="shared" si="445"/>
        <v>2019</v>
      </c>
      <c r="L5759" s="36" t="str">
        <f t="shared" si="446"/>
        <v>September</v>
      </c>
      <c r="M5759" s="36">
        <f t="shared" si="447"/>
        <v>39</v>
      </c>
      <c r="N5759" s="36">
        <f t="shared" si="448"/>
        <v>23</v>
      </c>
      <c r="O5759" s="36" t="str">
        <f t="shared" si="449"/>
        <v>201939</v>
      </c>
      <c r="P5759" s="51" t="str">
        <f>CONCATENATE(K5759,MONTH(ExpensesDBTable[[#This Row],[Date]]))</f>
        <v>20199</v>
      </c>
      <c r="Q5759" s="36" t="s">
        <v>108</v>
      </c>
      <c r="R5759" s="36" t="s">
        <v>14</v>
      </c>
      <c r="S5759" s="38">
        <v>9.31</v>
      </c>
      <c r="T5759" s="36" t="s">
        <v>100</v>
      </c>
      <c r="U5759" s="36" t="s">
        <v>1367</v>
      </c>
    </row>
    <row r="5760" spans="10:21" x14ac:dyDescent="0.25">
      <c r="J5760" s="37">
        <v>43731</v>
      </c>
      <c r="K5760" s="36">
        <f t="shared" si="445"/>
        <v>2019</v>
      </c>
      <c r="L5760" s="36" t="str">
        <f t="shared" si="446"/>
        <v>September</v>
      </c>
      <c r="M5760" s="36">
        <f t="shared" si="447"/>
        <v>39</v>
      </c>
      <c r="N5760" s="36">
        <f t="shared" si="448"/>
        <v>23</v>
      </c>
      <c r="O5760" s="36" t="str">
        <f t="shared" si="449"/>
        <v>201939</v>
      </c>
      <c r="P5760" s="51" t="str">
        <f>CONCATENATE(K5760,MONTH(ExpensesDBTable[[#This Row],[Date]]))</f>
        <v>20199</v>
      </c>
      <c r="Q5760" s="36" t="s">
        <v>4081</v>
      </c>
      <c r="R5760" s="36" t="s">
        <v>23</v>
      </c>
      <c r="S5760" s="38">
        <v>62.5</v>
      </c>
      <c r="T5760" s="36" t="s">
        <v>106</v>
      </c>
      <c r="U5760" s="36" t="s">
        <v>1699</v>
      </c>
    </row>
    <row r="5761" spans="10:21" x14ac:dyDescent="0.25">
      <c r="J5761" s="37">
        <v>43731</v>
      </c>
      <c r="K5761" s="36">
        <f t="shared" si="445"/>
        <v>2019</v>
      </c>
      <c r="L5761" s="36" t="str">
        <f t="shared" si="446"/>
        <v>September</v>
      </c>
      <c r="M5761" s="36">
        <f t="shared" si="447"/>
        <v>39</v>
      </c>
      <c r="N5761" s="36">
        <f t="shared" si="448"/>
        <v>23</v>
      </c>
      <c r="O5761" s="36" t="str">
        <f t="shared" si="449"/>
        <v>201939</v>
      </c>
      <c r="P5761" s="51" t="str">
        <f>CONCATENATE(K5761,MONTH(ExpensesDBTable[[#This Row],[Date]]))</f>
        <v>20199</v>
      </c>
      <c r="Q5761" s="36" t="s">
        <v>3480</v>
      </c>
      <c r="R5761" s="36" t="s">
        <v>27</v>
      </c>
      <c r="S5761" s="38">
        <v>173.25</v>
      </c>
      <c r="T5761" s="36" t="s">
        <v>106</v>
      </c>
      <c r="U5761" s="36" t="s">
        <v>3550</v>
      </c>
    </row>
    <row r="5762" spans="10:21" x14ac:dyDescent="0.25">
      <c r="J5762" s="37">
        <v>43731</v>
      </c>
      <c r="K5762" s="36">
        <f t="shared" si="445"/>
        <v>2019</v>
      </c>
      <c r="L5762" s="36" t="str">
        <f t="shared" si="446"/>
        <v>September</v>
      </c>
      <c r="M5762" s="36">
        <f t="shared" si="447"/>
        <v>39</v>
      </c>
      <c r="N5762" s="36">
        <f t="shared" si="448"/>
        <v>23</v>
      </c>
      <c r="O5762" s="36" t="str">
        <f t="shared" si="449"/>
        <v>201939</v>
      </c>
      <c r="P5762" s="51" t="str">
        <f>CONCATENATE(K5762,MONTH(ExpensesDBTable[[#This Row],[Date]]))</f>
        <v>20199</v>
      </c>
      <c r="Q5762" s="36" t="s">
        <v>620</v>
      </c>
      <c r="R5762" s="36" t="s">
        <v>16</v>
      </c>
      <c r="S5762" s="38">
        <v>9.5</v>
      </c>
      <c r="T5762" s="36" t="s">
        <v>106</v>
      </c>
      <c r="U5762" s="36" t="s">
        <v>3753</v>
      </c>
    </row>
    <row r="5763" spans="10:21" x14ac:dyDescent="0.25">
      <c r="J5763" s="37">
        <v>43732</v>
      </c>
      <c r="K5763" s="36">
        <f t="shared" si="445"/>
        <v>2019</v>
      </c>
      <c r="L5763" s="36" t="str">
        <f t="shared" si="446"/>
        <v>September</v>
      </c>
      <c r="M5763" s="36">
        <f t="shared" si="447"/>
        <v>39</v>
      </c>
      <c r="N5763" s="36">
        <f t="shared" si="448"/>
        <v>24</v>
      </c>
      <c r="O5763" s="36" t="str">
        <f t="shared" si="449"/>
        <v>201939</v>
      </c>
      <c r="P5763" s="51" t="str">
        <f>CONCATENATE(K5763,MONTH(ExpensesDBTable[[#This Row],[Date]]))</f>
        <v>20199</v>
      </c>
      <c r="Q5763" s="36" t="s">
        <v>1476</v>
      </c>
      <c r="R5763" s="36" t="s">
        <v>23</v>
      </c>
      <c r="S5763" s="38">
        <v>15.63</v>
      </c>
      <c r="T5763" s="36" t="s">
        <v>106</v>
      </c>
      <c r="U5763" s="36" t="s">
        <v>4207</v>
      </c>
    </row>
    <row r="5764" spans="10:21" x14ac:dyDescent="0.25">
      <c r="J5764" s="37">
        <v>43732</v>
      </c>
      <c r="K5764" s="36">
        <f t="shared" si="445"/>
        <v>2019</v>
      </c>
      <c r="L5764" s="36" t="str">
        <f t="shared" si="446"/>
        <v>September</v>
      </c>
      <c r="M5764" s="36">
        <f t="shared" si="447"/>
        <v>39</v>
      </c>
      <c r="N5764" s="36">
        <f t="shared" si="448"/>
        <v>24</v>
      </c>
      <c r="O5764" s="36" t="str">
        <f t="shared" si="449"/>
        <v>201939</v>
      </c>
      <c r="P5764" s="51" t="str">
        <f>CONCATENATE(K5764,MONTH(ExpensesDBTable[[#This Row],[Date]]))</f>
        <v>20199</v>
      </c>
      <c r="Q5764" s="36" t="s">
        <v>182</v>
      </c>
      <c r="R5764" s="36" t="s">
        <v>14</v>
      </c>
      <c r="S5764" s="38">
        <v>15.4</v>
      </c>
      <c r="T5764" s="36" t="s">
        <v>100</v>
      </c>
      <c r="U5764" s="36" t="s">
        <v>4208</v>
      </c>
    </row>
    <row r="5765" spans="10:21" x14ac:dyDescent="0.25">
      <c r="J5765" s="37">
        <v>43732</v>
      </c>
      <c r="K5765" s="36">
        <f t="shared" si="445"/>
        <v>2019</v>
      </c>
      <c r="L5765" s="36" t="str">
        <f t="shared" si="446"/>
        <v>September</v>
      </c>
      <c r="M5765" s="36">
        <f t="shared" si="447"/>
        <v>39</v>
      </c>
      <c r="N5765" s="36">
        <f t="shared" si="448"/>
        <v>24</v>
      </c>
      <c r="O5765" s="36" t="str">
        <f t="shared" si="449"/>
        <v>201939</v>
      </c>
      <c r="P5765" s="51" t="str">
        <f>CONCATENATE(K5765,MONTH(ExpensesDBTable[[#This Row],[Date]]))</f>
        <v>20199</v>
      </c>
      <c r="Q5765" s="36" t="s">
        <v>182</v>
      </c>
      <c r="R5765" s="36" t="s">
        <v>19</v>
      </c>
      <c r="S5765" s="38">
        <v>200</v>
      </c>
      <c r="T5765" s="36" t="s">
        <v>106</v>
      </c>
      <c r="U5765" s="36" t="s">
        <v>4209</v>
      </c>
    </row>
    <row r="5766" spans="10:21" x14ac:dyDescent="0.25">
      <c r="J5766" s="37">
        <v>43732</v>
      </c>
      <c r="K5766" s="36">
        <f t="shared" si="445"/>
        <v>2019</v>
      </c>
      <c r="L5766" s="36" t="str">
        <f t="shared" si="446"/>
        <v>September</v>
      </c>
      <c r="M5766" s="36">
        <f t="shared" si="447"/>
        <v>39</v>
      </c>
      <c r="N5766" s="36">
        <f t="shared" si="448"/>
        <v>24</v>
      </c>
      <c r="O5766" s="36" t="str">
        <f t="shared" si="449"/>
        <v>201939</v>
      </c>
      <c r="P5766" s="51" t="str">
        <f>CONCATENATE(K5766,MONTH(ExpensesDBTable[[#This Row],[Date]]))</f>
        <v>20199</v>
      </c>
      <c r="Q5766" s="36" t="s">
        <v>182</v>
      </c>
      <c r="R5766" s="36" t="s">
        <v>19</v>
      </c>
      <c r="S5766" s="38">
        <v>91.5</v>
      </c>
      <c r="T5766" s="36" t="s">
        <v>106</v>
      </c>
      <c r="U5766" s="36" t="s">
        <v>4210</v>
      </c>
    </row>
    <row r="5767" spans="10:21" x14ac:dyDescent="0.25">
      <c r="J5767" s="37">
        <v>43732</v>
      </c>
      <c r="K5767" s="36">
        <f t="shared" si="445"/>
        <v>2019</v>
      </c>
      <c r="L5767" s="36" t="str">
        <f t="shared" si="446"/>
        <v>September</v>
      </c>
      <c r="M5767" s="36">
        <f t="shared" si="447"/>
        <v>39</v>
      </c>
      <c r="N5767" s="36">
        <f t="shared" si="448"/>
        <v>24</v>
      </c>
      <c r="O5767" s="36" t="str">
        <f t="shared" si="449"/>
        <v>201939</v>
      </c>
      <c r="P5767" s="51" t="str">
        <f>CONCATENATE(K5767,MONTH(ExpensesDBTable[[#This Row],[Date]]))</f>
        <v>20199</v>
      </c>
      <c r="Q5767" s="36" t="s">
        <v>169</v>
      </c>
      <c r="R5767" s="36" t="s">
        <v>14</v>
      </c>
      <c r="S5767" s="38">
        <v>2.5</v>
      </c>
      <c r="T5767" s="36" t="s">
        <v>100</v>
      </c>
      <c r="U5767" s="36" t="s">
        <v>287</v>
      </c>
    </row>
    <row r="5768" spans="10:21" x14ac:dyDescent="0.25">
      <c r="J5768" s="37">
        <v>43732</v>
      </c>
      <c r="K5768" s="36">
        <f t="shared" si="445"/>
        <v>2019</v>
      </c>
      <c r="L5768" s="36" t="str">
        <f t="shared" si="446"/>
        <v>September</v>
      </c>
      <c r="M5768" s="36">
        <f t="shared" si="447"/>
        <v>39</v>
      </c>
      <c r="N5768" s="36">
        <f t="shared" si="448"/>
        <v>24</v>
      </c>
      <c r="O5768" s="36" t="str">
        <f t="shared" si="449"/>
        <v>201939</v>
      </c>
      <c r="P5768" s="51" t="str">
        <f>CONCATENATE(K5768,MONTH(ExpensesDBTable[[#This Row],[Date]]))</f>
        <v>20199</v>
      </c>
      <c r="Q5768" s="36" t="s">
        <v>119</v>
      </c>
      <c r="R5768" s="36" t="s">
        <v>14</v>
      </c>
      <c r="S5768" s="38">
        <v>7.3</v>
      </c>
      <c r="T5768" s="36" t="s">
        <v>100</v>
      </c>
      <c r="U5768" s="36" t="s">
        <v>1367</v>
      </c>
    </row>
    <row r="5769" spans="10:21" x14ac:dyDescent="0.25">
      <c r="J5769" s="37">
        <v>43732</v>
      </c>
      <c r="K5769" s="36">
        <f t="shared" si="445"/>
        <v>2019</v>
      </c>
      <c r="L5769" s="36" t="str">
        <f t="shared" si="446"/>
        <v>September</v>
      </c>
      <c r="M5769" s="36">
        <f t="shared" si="447"/>
        <v>39</v>
      </c>
      <c r="N5769" s="36">
        <f t="shared" si="448"/>
        <v>24</v>
      </c>
      <c r="O5769" s="36" t="str">
        <f t="shared" si="449"/>
        <v>201939</v>
      </c>
      <c r="P5769" s="51" t="str">
        <f>CONCATENATE(K5769,MONTH(ExpensesDBTable[[#This Row],[Date]]))</f>
        <v>20199</v>
      </c>
      <c r="Q5769" s="36" t="s">
        <v>182</v>
      </c>
      <c r="R5769" s="36" t="s">
        <v>14</v>
      </c>
      <c r="S5769" s="38">
        <v>15.4</v>
      </c>
      <c r="T5769" s="36" t="s">
        <v>100</v>
      </c>
      <c r="U5769" s="36" t="s">
        <v>4211</v>
      </c>
    </row>
    <row r="5770" spans="10:21" x14ac:dyDescent="0.25">
      <c r="J5770" s="37">
        <v>43732</v>
      </c>
      <c r="K5770" s="36">
        <f t="shared" si="445"/>
        <v>2019</v>
      </c>
      <c r="L5770" s="36" t="str">
        <f t="shared" si="446"/>
        <v>September</v>
      </c>
      <c r="M5770" s="36">
        <f t="shared" si="447"/>
        <v>39</v>
      </c>
      <c r="N5770" s="36">
        <f t="shared" si="448"/>
        <v>24</v>
      </c>
      <c r="O5770" s="36" t="str">
        <f t="shared" si="449"/>
        <v>201939</v>
      </c>
      <c r="P5770" s="51" t="str">
        <f>CONCATENATE(K5770,MONTH(ExpensesDBTable[[#This Row],[Date]]))</f>
        <v>20199</v>
      </c>
      <c r="Q5770" s="36" t="s">
        <v>182</v>
      </c>
      <c r="R5770" s="36" t="s">
        <v>14</v>
      </c>
      <c r="S5770" s="38">
        <v>15.79</v>
      </c>
      <c r="T5770" s="36" t="s">
        <v>100</v>
      </c>
      <c r="U5770" s="36" t="s">
        <v>4212</v>
      </c>
    </row>
    <row r="5771" spans="10:21" x14ac:dyDescent="0.25">
      <c r="J5771" s="37">
        <v>43732</v>
      </c>
      <c r="K5771" s="36">
        <f t="shared" ref="K5771:K5834" si="450">YEAR(J5771)</f>
        <v>2019</v>
      </c>
      <c r="L5771" s="36" t="str">
        <f t="shared" ref="L5771:L5834" si="451">TEXT(DATE(1,MONTH(J5771),1),"MMMM")</f>
        <v>September</v>
      </c>
      <c r="M5771" s="36">
        <f t="shared" ref="M5771:M5834" si="452">WEEKNUM(J5771,2)</f>
        <v>39</v>
      </c>
      <c r="N5771" s="36">
        <f t="shared" ref="N5771:N5834" si="453">DAY(J5771)</f>
        <v>24</v>
      </c>
      <c r="O5771" s="36" t="str">
        <f t="shared" ref="O5771:O5834" si="454">CONCATENATE(K5771,M5771)</f>
        <v>201939</v>
      </c>
      <c r="P5771" s="51" t="str">
        <f>CONCATENATE(K5771,MONTH(ExpensesDBTable[[#This Row],[Date]]))</f>
        <v>20199</v>
      </c>
      <c r="Q5771" s="36" t="s">
        <v>1238</v>
      </c>
      <c r="R5771" s="36" t="s">
        <v>22</v>
      </c>
      <c r="S5771" s="38">
        <v>34.61</v>
      </c>
      <c r="T5771" s="36" t="s">
        <v>106</v>
      </c>
      <c r="U5771" s="36" t="s">
        <v>4213</v>
      </c>
    </row>
    <row r="5772" spans="10:21" x14ac:dyDescent="0.25">
      <c r="J5772" s="37">
        <v>43732</v>
      </c>
      <c r="K5772" s="36">
        <f t="shared" si="450"/>
        <v>2019</v>
      </c>
      <c r="L5772" s="36" t="str">
        <f t="shared" si="451"/>
        <v>September</v>
      </c>
      <c r="M5772" s="36">
        <f t="shared" si="452"/>
        <v>39</v>
      </c>
      <c r="N5772" s="36">
        <f t="shared" si="453"/>
        <v>24</v>
      </c>
      <c r="O5772" s="36" t="str">
        <f t="shared" si="454"/>
        <v>201939</v>
      </c>
      <c r="P5772" s="51" t="str">
        <f>CONCATENATE(K5772,MONTH(ExpensesDBTable[[#This Row],[Date]]))</f>
        <v>20199</v>
      </c>
      <c r="Q5772" s="36" t="s">
        <v>182</v>
      </c>
      <c r="R5772" s="36" t="s">
        <v>14</v>
      </c>
      <c r="S5772" s="38">
        <v>18.18</v>
      </c>
      <c r="T5772" s="36" t="s">
        <v>100</v>
      </c>
      <c r="U5772" s="36" t="s">
        <v>4214</v>
      </c>
    </row>
    <row r="5773" spans="10:21" x14ac:dyDescent="0.25">
      <c r="J5773" s="37">
        <v>43732</v>
      </c>
      <c r="K5773" s="36">
        <f t="shared" si="450"/>
        <v>2019</v>
      </c>
      <c r="L5773" s="36" t="str">
        <f t="shared" si="451"/>
        <v>September</v>
      </c>
      <c r="M5773" s="36">
        <f t="shared" si="452"/>
        <v>39</v>
      </c>
      <c r="N5773" s="36">
        <f t="shared" si="453"/>
        <v>24</v>
      </c>
      <c r="O5773" s="36" t="str">
        <f t="shared" si="454"/>
        <v>201939</v>
      </c>
      <c r="P5773" s="51" t="str">
        <f>CONCATENATE(K5773,MONTH(ExpensesDBTable[[#This Row],[Date]]))</f>
        <v>20199</v>
      </c>
      <c r="Q5773" s="36" t="s">
        <v>182</v>
      </c>
      <c r="R5773" s="36" t="s">
        <v>14</v>
      </c>
      <c r="S5773" s="38">
        <v>10.4</v>
      </c>
      <c r="T5773" s="36" t="s">
        <v>100</v>
      </c>
      <c r="U5773" s="36" t="s">
        <v>4215</v>
      </c>
    </row>
    <row r="5774" spans="10:21" x14ac:dyDescent="0.25">
      <c r="J5774" s="37">
        <v>43732</v>
      </c>
      <c r="K5774" s="36">
        <f t="shared" si="450"/>
        <v>2019</v>
      </c>
      <c r="L5774" s="36" t="str">
        <f t="shared" si="451"/>
        <v>September</v>
      </c>
      <c r="M5774" s="36">
        <f t="shared" si="452"/>
        <v>39</v>
      </c>
      <c r="N5774" s="36">
        <f t="shared" si="453"/>
        <v>24</v>
      </c>
      <c r="O5774" s="36" t="str">
        <f t="shared" si="454"/>
        <v>201939</v>
      </c>
      <c r="P5774" s="51" t="str">
        <f>CONCATENATE(K5774,MONTH(ExpensesDBTable[[#This Row],[Date]]))</f>
        <v>20199</v>
      </c>
      <c r="Q5774" s="36" t="s">
        <v>119</v>
      </c>
      <c r="R5774" s="36" t="s">
        <v>14</v>
      </c>
      <c r="S5774" s="38">
        <v>4.0999999999999996</v>
      </c>
      <c r="T5774" s="36" t="s">
        <v>100</v>
      </c>
      <c r="U5774" s="36" t="s">
        <v>645</v>
      </c>
    </row>
    <row r="5775" spans="10:21" x14ac:dyDescent="0.25">
      <c r="J5775" s="37">
        <v>43732</v>
      </c>
      <c r="K5775" s="36">
        <f t="shared" si="450"/>
        <v>2019</v>
      </c>
      <c r="L5775" s="36" t="str">
        <f t="shared" si="451"/>
        <v>September</v>
      </c>
      <c r="M5775" s="36">
        <f t="shared" si="452"/>
        <v>39</v>
      </c>
      <c r="N5775" s="36">
        <f t="shared" si="453"/>
        <v>24</v>
      </c>
      <c r="O5775" s="36" t="str">
        <f t="shared" si="454"/>
        <v>201939</v>
      </c>
      <c r="P5775" s="51" t="str">
        <f>CONCATENATE(K5775,MONTH(ExpensesDBTable[[#This Row],[Date]]))</f>
        <v>20199</v>
      </c>
      <c r="Q5775" s="36" t="s">
        <v>122</v>
      </c>
      <c r="R5775" s="36" t="s">
        <v>11</v>
      </c>
      <c r="S5775" s="38">
        <v>22</v>
      </c>
      <c r="T5775" s="36" t="s">
        <v>106</v>
      </c>
      <c r="U5775" s="36" t="s">
        <v>4216</v>
      </c>
    </row>
    <row r="5776" spans="10:21" x14ac:dyDescent="0.25">
      <c r="J5776" s="37">
        <v>43732</v>
      </c>
      <c r="K5776" s="36">
        <f t="shared" si="450"/>
        <v>2019</v>
      </c>
      <c r="L5776" s="36" t="str">
        <f t="shared" si="451"/>
        <v>September</v>
      </c>
      <c r="M5776" s="36">
        <f t="shared" si="452"/>
        <v>39</v>
      </c>
      <c r="N5776" s="36">
        <f t="shared" si="453"/>
        <v>24</v>
      </c>
      <c r="O5776" s="36" t="str">
        <f t="shared" si="454"/>
        <v>201939</v>
      </c>
      <c r="P5776" s="51" t="str">
        <f>CONCATENATE(K5776,MONTH(ExpensesDBTable[[#This Row],[Date]]))</f>
        <v>20199</v>
      </c>
      <c r="Q5776" s="36" t="s">
        <v>182</v>
      </c>
      <c r="R5776" s="36" t="s">
        <v>14</v>
      </c>
      <c r="S5776" s="38">
        <v>6.5</v>
      </c>
      <c r="T5776" s="36" t="s">
        <v>100</v>
      </c>
      <c r="U5776" s="36" t="s">
        <v>4217</v>
      </c>
    </row>
    <row r="5777" spans="10:21" x14ac:dyDescent="0.25">
      <c r="J5777" s="37">
        <v>43732</v>
      </c>
      <c r="K5777" s="36">
        <f t="shared" si="450"/>
        <v>2019</v>
      </c>
      <c r="L5777" s="36" t="str">
        <f t="shared" si="451"/>
        <v>September</v>
      </c>
      <c r="M5777" s="36">
        <f t="shared" si="452"/>
        <v>39</v>
      </c>
      <c r="N5777" s="36">
        <f t="shared" si="453"/>
        <v>24</v>
      </c>
      <c r="O5777" s="36" t="str">
        <f t="shared" si="454"/>
        <v>201939</v>
      </c>
      <c r="P5777" s="51" t="str">
        <f>CONCATENATE(K5777,MONTH(ExpensesDBTable[[#This Row],[Date]]))</f>
        <v>20199</v>
      </c>
      <c r="Q5777" s="36" t="s">
        <v>108</v>
      </c>
      <c r="R5777" s="36" t="s">
        <v>14</v>
      </c>
      <c r="S5777" s="38">
        <v>42.25</v>
      </c>
      <c r="T5777" s="36" t="s">
        <v>100</v>
      </c>
      <c r="U5777" s="36" t="s">
        <v>4155</v>
      </c>
    </row>
    <row r="5778" spans="10:21" x14ac:dyDescent="0.25">
      <c r="J5778" s="37">
        <v>43732</v>
      </c>
      <c r="K5778" s="36">
        <f t="shared" si="450"/>
        <v>2019</v>
      </c>
      <c r="L5778" s="36" t="str">
        <f t="shared" si="451"/>
        <v>September</v>
      </c>
      <c r="M5778" s="36">
        <f t="shared" si="452"/>
        <v>39</v>
      </c>
      <c r="N5778" s="36">
        <f t="shared" si="453"/>
        <v>24</v>
      </c>
      <c r="O5778" s="36" t="str">
        <f t="shared" si="454"/>
        <v>201939</v>
      </c>
      <c r="P5778" s="51" t="str">
        <f>CONCATENATE(K5778,MONTH(ExpensesDBTable[[#This Row],[Date]]))</f>
        <v>20199</v>
      </c>
      <c r="Q5778" s="36" t="s">
        <v>1051</v>
      </c>
      <c r="R5778" s="36" t="s">
        <v>14</v>
      </c>
      <c r="S5778" s="38">
        <v>32.130000000000003</v>
      </c>
      <c r="T5778" s="36" t="s">
        <v>100</v>
      </c>
      <c r="U5778" s="36" t="s">
        <v>4155</v>
      </c>
    </row>
    <row r="5779" spans="10:21" x14ac:dyDescent="0.25">
      <c r="J5779" s="37">
        <v>43736</v>
      </c>
      <c r="K5779" s="36">
        <f t="shared" si="450"/>
        <v>2019</v>
      </c>
      <c r="L5779" s="36" t="str">
        <f t="shared" si="451"/>
        <v>September</v>
      </c>
      <c r="M5779" s="36">
        <f t="shared" si="452"/>
        <v>39</v>
      </c>
      <c r="N5779" s="36">
        <f t="shared" si="453"/>
        <v>28</v>
      </c>
      <c r="O5779" s="36" t="str">
        <f t="shared" si="454"/>
        <v>201939</v>
      </c>
      <c r="P5779" s="51" t="str">
        <f>CONCATENATE(K5779,MONTH(ExpensesDBTable[[#This Row],[Date]]))</f>
        <v>20199</v>
      </c>
      <c r="Q5779" s="36" t="s">
        <v>119</v>
      </c>
      <c r="R5779" s="36" t="s">
        <v>14</v>
      </c>
      <c r="S5779" s="38">
        <v>17.36</v>
      </c>
      <c r="T5779" s="36" t="s">
        <v>100</v>
      </c>
      <c r="U5779" s="36" t="s">
        <v>4155</v>
      </c>
    </row>
    <row r="5780" spans="10:21" x14ac:dyDescent="0.25">
      <c r="J5780" s="37">
        <v>43736</v>
      </c>
      <c r="K5780" s="36">
        <f t="shared" si="450"/>
        <v>2019</v>
      </c>
      <c r="L5780" s="36" t="str">
        <f t="shared" si="451"/>
        <v>September</v>
      </c>
      <c r="M5780" s="36">
        <f t="shared" si="452"/>
        <v>39</v>
      </c>
      <c r="N5780" s="36">
        <f t="shared" si="453"/>
        <v>28</v>
      </c>
      <c r="O5780" s="36" t="str">
        <f t="shared" si="454"/>
        <v>201939</v>
      </c>
      <c r="P5780" s="51" t="str">
        <f>CONCATENATE(K5780,MONTH(ExpensesDBTable[[#This Row],[Date]]))</f>
        <v>20199</v>
      </c>
      <c r="Q5780" s="36" t="s">
        <v>182</v>
      </c>
      <c r="R5780" s="36" t="s">
        <v>19</v>
      </c>
      <c r="S5780" s="38">
        <v>31.9</v>
      </c>
      <c r="T5780" s="36" t="s">
        <v>106</v>
      </c>
      <c r="U5780" s="36" t="s">
        <v>4218</v>
      </c>
    </row>
    <row r="5781" spans="10:21" x14ac:dyDescent="0.25">
      <c r="J5781" s="37">
        <v>43736</v>
      </c>
      <c r="K5781" s="36">
        <f t="shared" si="450"/>
        <v>2019</v>
      </c>
      <c r="L5781" s="36" t="str">
        <f t="shared" si="451"/>
        <v>September</v>
      </c>
      <c r="M5781" s="36">
        <f t="shared" si="452"/>
        <v>39</v>
      </c>
      <c r="N5781" s="36">
        <f t="shared" si="453"/>
        <v>28</v>
      </c>
      <c r="O5781" s="36" t="str">
        <f t="shared" si="454"/>
        <v>201939</v>
      </c>
      <c r="P5781" s="51" t="str">
        <f>CONCATENATE(K5781,MONTH(ExpensesDBTable[[#This Row],[Date]]))</f>
        <v>20199</v>
      </c>
      <c r="Q5781" s="36" t="s">
        <v>182</v>
      </c>
      <c r="R5781" s="36" t="s">
        <v>14</v>
      </c>
      <c r="S5781" s="38">
        <v>13.8</v>
      </c>
      <c r="T5781" s="36" t="s">
        <v>106</v>
      </c>
      <c r="U5781" s="36" t="s">
        <v>4219</v>
      </c>
    </row>
    <row r="5782" spans="10:21" x14ac:dyDescent="0.25">
      <c r="J5782" s="37">
        <v>43736</v>
      </c>
      <c r="K5782" s="36">
        <f t="shared" si="450"/>
        <v>2019</v>
      </c>
      <c r="L5782" s="36" t="str">
        <f t="shared" si="451"/>
        <v>September</v>
      </c>
      <c r="M5782" s="36">
        <f t="shared" si="452"/>
        <v>39</v>
      </c>
      <c r="N5782" s="36">
        <f t="shared" si="453"/>
        <v>28</v>
      </c>
      <c r="O5782" s="36" t="str">
        <f t="shared" si="454"/>
        <v>201939</v>
      </c>
      <c r="P5782" s="51" t="str">
        <f>CONCATENATE(K5782,MONTH(ExpensesDBTable[[#This Row],[Date]]))</f>
        <v>20199</v>
      </c>
      <c r="Q5782" s="36" t="s">
        <v>182</v>
      </c>
      <c r="R5782" s="36" t="s">
        <v>19</v>
      </c>
      <c r="S5782" s="38">
        <v>41</v>
      </c>
      <c r="T5782" s="36" t="s">
        <v>106</v>
      </c>
      <c r="U5782" s="36" t="s">
        <v>1555</v>
      </c>
    </row>
    <row r="5783" spans="10:21" x14ac:dyDescent="0.25">
      <c r="J5783" s="37">
        <v>43736</v>
      </c>
      <c r="K5783" s="36">
        <f t="shared" si="450"/>
        <v>2019</v>
      </c>
      <c r="L5783" s="36" t="str">
        <f t="shared" si="451"/>
        <v>September</v>
      </c>
      <c r="M5783" s="36">
        <f t="shared" si="452"/>
        <v>39</v>
      </c>
      <c r="N5783" s="36">
        <f t="shared" si="453"/>
        <v>28</v>
      </c>
      <c r="O5783" s="36" t="str">
        <f t="shared" si="454"/>
        <v>201939</v>
      </c>
      <c r="P5783" s="51" t="str">
        <f>CONCATENATE(K5783,MONTH(ExpensesDBTable[[#This Row],[Date]]))</f>
        <v>20199</v>
      </c>
      <c r="Q5783" s="36" t="s">
        <v>1238</v>
      </c>
      <c r="R5783" s="36" t="s">
        <v>22</v>
      </c>
      <c r="S5783" s="38">
        <v>32.369999999999997</v>
      </c>
      <c r="T5783" s="36" t="s">
        <v>106</v>
      </c>
      <c r="U5783" s="36" t="s">
        <v>1238</v>
      </c>
    </row>
    <row r="5784" spans="10:21" x14ac:dyDescent="0.25">
      <c r="J5784" s="37">
        <v>43736</v>
      </c>
      <c r="K5784" s="36">
        <f t="shared" si="450"/>
        <v>2019</v>
      </c>
      <c r="L5784" s="36" t="str">
        <f t="shared" si="451"/>
        <v>September</v>
      </c>
      <c r="M5784" s="36">
        <f t="shared" si="452"/>
        <v>39</v>
      </c>
      <c r="N5784" s="36">
        <f t="shared" si="453"/>
        <v>28</v>
      </c>
      <c r="O5784" s="36" t="str">
        <f t="shared" si="454"/>
        <v>201939</v>
      </c>
      <c r="P5784" s="51" t="str">
        <f>CONCATENATE(K5784,MONTH(ExpensesDBTable[[#This Row],[Date]]))</f>
        <v>20199</v>
      </c>
      <c r="Q5784" s="36" t="s">
        <v>128</v>
      </c>
      <c r="R5784" s="36" t="s">
        <v>22</v>
      </c>
      <c r="S5784" s="38">
        <v>10</v>
      </c>
      <c r="T5784" s="36" t="s">
        <v>106</v>
      </c>
      <c r="U5784" s="36" t="s">
        <v>3787</v>
      </c>
    </row>
    <row r="5785" spans="10:21" x14ac:dyDescent="0.25">
      <c r="J5785" s="37">
        <v>43736</v>
      </c>
      <c r="K5785" s="36">
        <f t="shared" si="450"/>
        <v>2019</v>
      </c>
      <c r="L5785" s="36" t="str">
        <f t="shared" si="451"/>
        <v>September</v>
      </c>
      <c r="M5785" s="36">
        <f t="shared" si="452"/>
        <v>39</v>
      </c>
      <c r="N5785" s="36">
        <f t="shared" si="453"/>
        <v>28</v>
      </c>
      <c r="O5785" s="36" t="str">
        <f t="shared" si="454"/>
        <v>201939</v>
      </c>
      <c r="P5785" s="51" t="str">
        <f>CONCATENATE(K5785,MONTH(ExpensesDBTable[[#This Row],[Date]]))</f>
        <v>20199</v>
      </c>
      <c r="Q5785" s="36" t="s">
        <v>128</v>
      </c>
      <c r="R5785" s="36" t="s">
        <v>22</v>
      </c>
      <c r="S5785" s="38">
        <v>10</v>
      </c>
      <c r="T5785" s="36" t="s">
        <v>106</v>
      </c>
      <c r="U5785" s="36" t="s">
        <v>3787</v>
      </c>
    </row>
    <row r="5786" spans="10:21" x14ac:dyDescent="0.25">
      <c r="J5786" s="37">
        <v>43736</v>
      </c>
      <c r="K5786" s="36">
        <f t="shared" si="450"/>
        <v>2019</v>
      </c>
      <c r="L5786" s="36" t="str">
        <f t="shared" si="451"/>
        <v>September</v>
      </c>
      <c r="M5786" s="36">
        <f t="shared" si="452"/>
        <v>39</v>
      </c>
      <c r="N5786" s="36">
        <f t="shared" si="453"/>
        <v>28</v>
      </c>
      <c r="O5786" s="36" t="str">
        <f t="shared" si="454"/>
        <v>201939</v>
      </c>
      <c r="P5786" s="51" t="str">
        <f>CONCATENATE(K5786,MONTH(ExpensesDBTable[[#This Row],[Date]]))</f>
        <v>20199</v>
      </c>
      <c r="Q5786" s="36" t="s">
        <v>108</v>
      </c>
      <c r="R5786" s="36" t="s">
        <v>14</v>
      </c>
      <c r="S5786" s="38">
        <v>8.2899999999999991</v>
      </c>
      <c r="T5786" s="36" t="s">
        <v>100</v>
      </c>
      <c r="U5786" s="36" t="s">
        <v>1245</v>
      </c>
    </row>
    <row r="5787" spans="10:21" x14ac:dyDescent="0.25">
      <c r="J5787" s="37">
        <v>43736</v>
      </c>
      <c r="K5787" s="36">
        <f t="shared" si="450"/>
        <v>2019</v>
      </c>
      <c r="L5787" s="36" t="str">
        <f t="shared" si="451"/>
        <v>September</v>
      </c>
      <c r="M5787" s="36">
        <f t="shared" si="452"/>
        <v>39</v>
      </c>
      <c r="N5787" s="36">
        <f t="shared" si="453"/>
        <v>28</v>
      </c>
      <c r="O5787" s="36" t="str">
        <f t="shared" si="454"/>
        <v>201939</v>
      </c>
      <c r="P5787" s="51" t="str">
        <f>CONCATENATE(K5787,MONTH(ExpensesDBTable[[#This Row],[Date]]))</f>
        <v>20199</v>
      </c>
      <c r="Q5787" s="36" t="s">
        <v>182</v>
      </c>
      <c r="R5787" s="36" t="s">
        <v>14</v>
      </c>
      <c r="S5787" s="38">
        <v>8.3000000000000007</v>
      </c>
      <c r="T5787" s="36" t="s">
        <v>106</v>
      </c>
      <c r="U5787" s="36" t="s">
        <v>357</v>
      </c>
    </row>
    <row r="5788" spans="10:21" x14ac:dyDescent="0.25">
      <c r="J5788" s="37">
        <v>43736</v>
      </c>
      <c r="K5788" s="36">
        <f t="shared" si="450"/>
        <v>2019</v>
      </c>
      <c r="L5788" s="36" t="str">
        <f t="shared" si="451"/>
        <v>September</v>
      </c>
      <c r="M5788" s="36">
        <f t="shared" si="452"/>
        <v>39</v>
      </c>
      <c r="N5788" s="36">
        <f t="shared" si="453"/>
        <v>28</v>
      </c>
      <c r="O5788" s="36" t="str">
        <f t="shared" si="454"/>
        <v>201939</v>
      </c>
      <c r="P5788" s="51" t="str">
        <f>CONCATENATE(K5788,MONTH(ExpensesDBTable[[#This Row],[Date]]))</f>
        <v>20199</v>
      </c>
      <c r="Q5788" s="36" t="s">
        <v>620</v>
      </c>
      <c r="R5788" s="36" t="s">
        <v>13</v>
      </c>
      <c r="S5788" s="38">
        <v>19.25</v>
      </c>
      <c r="T5788" s="36" t="s">
        <v>106</v>
      </c>
      <c r="U5788" s="36" t="s">
        <v>4220</v>
      </c>
    </row>
    <row r="5789" spans="10:21" x14ac:dyDescent="0.25">
      <c r="J5789" s="37">
        <v>43736</v>
      </c>
      <c r="K5789" s="36">
        <f t="shared" si="450"/>
        <v>2019</v>
      </c>
      <c r="L5789" s="36" t="str">
        <f t="shared" si="451"/>
        <v>September</v>
      </c>
      <c r="M5789" s="36">
        <f t="shared" si="452"/>
        <v>39</v>
      </c>
      <c r="N5789" s="36">
        <f t="shared" si="453"/>
        <v>28</v>
      </c>
      <c r="O5789" s="36" t="str">
        <f t="shared" si="454"/>
        <v>201939</v>
      </c>
      <c r="P5789" s="51" t="str">
        <f>CONCATENATE(K5789,MONTH(ExpensesDBTable[[#This Row],[Date]]))</f>
        <v>20199</v>
      </c>
      <c r="Q5789" s="36" t="s">
        <v>182</v>
      </c>
      <c r="R5789" s="36" t="s">
        <v>19</v>
      </c>
      <c r="S5789" s="38">
        <v>42</v>
      </c>
      <c r="T5789" s="36" t="s">
        <v>106</v>
      </c>
      <c r="U5789" s="36" t="s">
        <v>4221</v>
      </c>
    </row>
    <row r="5790" spans="10:21" x14ac:dyDescent="0.25">
      <c r="J5790" s="37">
        <v>43736</v>
      </c>
      <c r="K5790" s="36">
        <f t="shared" si="450"/>
        <v>2019</v>
      </c>
      <c r="L5790" s="36" t="str">
        <f t="shared" si="451"/>
        <v>September</v>
      </c>
      <c r="M5790" s="36">
        <f t="shared" si="452"/>
        <v>39</v>
      </c>
      <c r="N5790" s="36">
        <f t="shared" si="453"/>
        <v>28</v>
      </c>
      <c r="O5790" s="36" t="str">
        <f t="shared" si="454"/>
        <v>201939</v>
      </c>
      <c r="P5790" s="51" t="str">
        <f>CONCATENATE(K5790,MONTH(ExpensesDBTable[[#This Row],[Date]]))</f>
        <v>20199</v>
      </c>
      <c r="Q5790" s="36" t="s">
        <v>182</v>
      </c>
      <c r="R5790" s="36" t="s">
        <v>27</v>
      </c>
      <c r="S5790" s="38">
        <v>14.78</v>
      </c>
      <c r="T5790" s="36" t="s">
        <v>106</v>
      </c>
      <c r="U5790" s="36" t="s">
        <v>4222</v>
      </c>
    </row>
    <row r="5791" spans="10:21" x14ac:dyDescent="0.25">
      <c r="J5791" s="37">
        <v>43738</v>
      </c>
      <c r="K5791" s="36">
        <f t="shared" si="450"/>
        <v>2019</v>
      </c>
      <c r="L5791" s="36" t="str">
        <f t="shared" si="451"/>
        <v>September</v>
      </c>
      <c r="M5791" s="36">
        <f t="shared" si="452"/>
        <v>40</v>
      </c>
      <c r="N5791" s="36">
        <f t="shared" si="453"/>
        <v>30</v>
      </c>
      <c r="O5791" s="36" t="str">
        <f t="shared" si="454"/>
        <v>201940</v>
      </c>
      <c r="P5791" s="51" t="str">
        <f>CONCATENATE(K5791,MONTH(ExpensesDBTable[[#This Row],[Date]]))</f>
        <v>20199</v>
      </c>
      <c r="Q5791" s="36" t="s">
        <v>182</v>
      </c>
      <c r="R5791" s="36" t="s">
        <v>17</v>
      </c>
      <c r="S5791" s="38">
        <v>75</v>
      </c>
      <c r="T5791" s="36" t="s">
        <v>106</v>
      </c>
      <c r="U5791" s="36" t="s">
        <v>4223</v>
      </c>
    </row>
    <row r="5792" spans="10:21" x14ac:dyDescent="0.25">
      <c r="J5792" s="37">
        <v>43738</v>
      </c>
      <c r="K5792" s="36">
        <f t="shared" si="450"/>
        <v>2019</v>
      </c>
      <c r="L5792" s="36" t="str">
        <f t="shared" si="451"/>
        <v>September</v>
      </c>
      <c r="M5792" s="36">
        <f t="shared" si="452"/>
        <v>40</v>
      </c>
      <c r="N5792" s="36">
        <f t="shared" si="453"/>
        <v>30</v>
      </c>
      <c r="O5792" s="36" t="str">
        <f t="shared" si="454"/>
        <v>201940</v>
      </c>
      <c r="P5792" s="51" t="str">
        <f>CONCATENATE(K5792,MONTH(ExpensesDBTable[[#This Row],[Date]]))</f>
        <v>20199</v>
      </c>
      <c r="Q5792" s="36" t="s">
        <v>3472</v>
      </c>
      <c r="R5792" s="36" t="s">
        <v>18</v>
      </c>
      <c r="S5792" s="38">
        <v>158.97</v>
      </c>
      <c r="T5792" s="36" t="s">
        <v>106</v>
      </c>
      <c r="U5792" s="36" t="s">
        <v>4224</v>
      </c>
    </row>
    <row r="5793" spans="10:21" x14ac:dyDescent="0.25">
      <c r="J5793" s="37">
        <v>43738</v>
      </c>
      <c r="K5793" s="36">
        <f t="shared" si="450"/>
        <v>2019</v>
      </c>
      <c r="L5793" s="36" t="str">
        <f t="shared" si="451"/>
        <v>September</v>
      </c>
      <c r="M5793" s="36">
        <f t="shared" si="452"/>
        <v>40</v>
      </c>
      <c r="N5793" s="36">
        <f t="shared" si="453"/>
        <v>30</v>
      </c>
      <c r="O5793" s="36" t="str">
        <f t="shared" si="454"/>
        <v>201940</v>
      </c>
      <c r="P5793" s="51" t="str">
        <f>CONCATENATE(K5793,MONTH(ExpensesDBTable[[#This Row],[Date]]))</f>
        <v>20199</v>
      </c>
      <c r="Q5793" s="36" t="s">
        <v>1238</v>
      </c>
      <c r="R5793" s="36" t="s">
        <v>22</v>
      </c>
      <c r="S5793" s="38">
        <v>73.599999999999994</v>
      </c>
      <c r="T5793" s="36" t="s">
        <v>106</v>
      </c>
      <c r="U5793" s="36" t="s">
        <v>4225</v>
      </c>
    </row>
    <row r="5794" spans="10:21" x14ac:dyDescent="0.25">
      <c r="J5794" s="37">
        <v>43738</v>
      </c>
      <c r="K5794" s="36">
        <f t="shared" si="450"/>
        <v>2019</v>
      </c>
      <c r="L5794" s="36" t="str">
        <f t="shared" si="451"/>
        <v>September</v>
      </c>
      <c r="M5794" s="36">
        <f t="shared" si="452"/>
        <v>40</v>
      </c>
      <c r="N5794" s="36">
        <f t="shared" si="453"/>
        <v>30</v>
      </c>
      <c r="O5794" s="36" t="str">
        <f t="shared" si="454"/>
        <v>201940</v>
      </c>
      <c r="P5794" s="51" t="str">
        <f>CONCATENATE(K5794,MONTH(ExpensesDBTable[[#This Row],[Date]]))</f>
        <v>20199</v>
      </c>
      <c r="Q5794" s="36" t="s">
        <v>3480</v>
      </c>
      <c r="R5794" s="36" t="s">
        <v>27</v>
      </c>
      <c r="S5794" s="38">
        <v>173.25</v>
      </c>
      <c r="T5794" s="36" t="s">
        <v>106</v>
      </c>
      <c r="U5794" s="36" t="s">
        <v>3550</v>
      </c>
    </row>
    <row r="5795" spans="10:21" x14ac:dyDescent="0.25">
      <c r="J5795" s="37">
        <v>43738</v>
      </c>
      <c r="K5795" s="36">
        <f t="shared" si="450"/>
        <v>2019</v>
      </c>
      <c r="L5795" s="36" t="str">
        <f t="shared" si="451"/>
        <v>September</v>
      </c>
      <c r="M5795" s="36">
        <f t="shared" si="452"/>
        <v>40</v>
      </c>
      <c r="N5795" s="36">
        <f t="shared" si="453"/>
        <v>30</v>
      </c>
      <c r="O5795" s="36" t="str">
        <f t="shared" si="454"/>
        <v>201940</v>
      </c>
      <c r="P5795" s="51" t="str">
        <f>CONCATENATE(K5795,MONTH(ExpensesDBTable[[#This Row],[Date]]))</f>
        <v>20199</v>
      </c>
      <c r="Q5795" s="36" t="s">
        <v>182</v>
      </c>
      <c r="R5795" s="36" t="s">
        <v>14</v>
      </c>
      <c r="S5795" s="38">
        <v>4.95</v>
      </c>
      <c r="T5795" s="36" t="s">
        <v>100</v>
      </c>
      <c r="U5795" s="36" t="s">
        <v>1085</v>
      </c>
    </row>
    <row r="5796" spans="10:21" x14ac:dyDescent="0.25">
      <c r="J5796" s="37">
        <v>43738</v>
      </c>
      <c r="K5796" s="36">
        <f t="shared" si="450"/>
        <v>2019</v>
      </c>
      <c r="L5796" s="36" t="str">
        <f t="shared" si="451"/>
        <v>September</v>
      </c>
      <c r="M5796" s="36">
        <f t="shared" si="452"/>
        <v>40</v>
      </c>
      <c r="N5796" s="36">
        <f t="shared" si="453"/>
        <v>30</v>
      </c>
      <c r="O5796" s="36" t="str">
        <f t="shared" si="454"/>
        <v>201940</v>
      </c>
      <c r="P5796" s="51" t="str">
        <f>CONCATENATE(K5796,MONTH(ExpensesDBTable[[#This Row],[Date]]))</f>
        <v>20199</v>
      </c>
      <c r="Q5796" s="36" t="s">
        <v>119</v>
      </c>
      <c r="R5796" s="36" t="s">
        <v>14</v>
      </c>
      <c r="S5796" s="38">
        <v>7.19</v>
      </c>
      <c r="T5796" s="36" t="s">
        <v>100</v>
      </c>
      <c r="U5796" s="36" t="s">
        <v>1367</v>
      </c>
    </row>
    <row r="5797" spans="10:21" x14ac:dyDescent="0.25">
      <c r="J5797" s="37">
        <v>43738</v>
      </c>
      <c r="K5797" s="36">
        <f t="shared" si="450"/>
        <v>2019</v>
      </c>
      <c r="L5797" s="36" t="str">
        <f t="shared" si="451"/>
        <v>September</v>
      </c>
      <c r="M5797" s="36">
        <f t="shared" si="452"/>
        <v>40</v>
      </c>
      <c r="N5797" s="36">
        <f t="shared" si="453"/>
        <v>30</v>
      </c>
      <c r="O5797" s="36" t="str">
        <f t="shared" si="454"/>
        <v>201940</v>
      </c>
      <c r="P5797" s="51" t="str">
        <f>CONCATENATE(K5797,MONTH(ExpensesDBTable[[#This Row],[Date]]))</f>
        <v>20199</v>
      </c>
      <c r="Q5797" s="36" t="s">
        <v>620</v>
      </c>
      <c r="R5797" s="36" t="s">
        <v>16</v>
      </c>
      <c r="S5797" s="38">
        <v>18</v>
      </c>
      <c r="T5797" s="36" t="s">
        <v>106</v>
      </c>
      <c r="U5797" s="36" t="s">
        <v>4226</v>
      </c>
    </row>
    <row r="5798" spans="10:21" x14ac:dyDescent="0.25">
      <c r="J5798" s="37">
        <v>43740</v>
      </c>
      <c r="K5798" s="36">
        <f t="shared" si="450"/>
        <v>2019</v>
      </c>
      <c r="L5798" s="36" t="str">
        <f t="shared" si="451"/>
        <v>October</v>
      </c>
      <c r="M5798" s="36">
        <f t="shared" si="452"/>
        <v>40</v>
      </c>
      <c r="N5798" s="36">
        <f t="shared" si="453"/>
        <v>2</v>
      </c>
      <c r="O5798" s="36" t="str">
        <f t="shared" si="454"/>
        <v>201940</v>
      </c>
      <c r="P5798" s="51" t="str">
        <f>CONCATENATE(K5798,MONTH(ExpensesDBTable[[#This Row],[Date]]))</f>
        <v>201910</v>
      </c>
      <c r="Q5798" s="36" t="s">
        <v>182</v>
      </c>
      <c r="R5798" s="36" t="s">
        <v>14</v>
      </c>
      <c r="S5798" s="38">
        <v>20</v>
      </c>
      <c r="T5798" s="36" t="s">
        <v>106</v>
      </c>
      <c r="U5798" s="36" t="s">
        <v>4227</v>
      </c>
    </row>
    <row r="5799" spans="10:21" x14ac:dyDescent="0.25">
      <c r="J5799" s="37">
        <v>43740</v>
      </c>
      <c r="K5799" s="36">
        <f t="shared" si="450"/>
        <v>2019</v>
      </c>
      <c r="L5799" s="36" t="str">
        <f t="shared" si="451"/>
        <v>October</v>
      </c>
      <c r="M5799" s="36">
        <f t="shared" si="452"/>
        <v>40</v>
      </c>
      <c r="N5799" s="36">
        <f t="shared" si="453"/>
        <v>2</v>
      </c>
      <c r="O5799" s="36" t="str">
        <f t="shared" si="454"/>
        <v>201940</v>
      </c>
      <c r="P5799" s="51" t="str">
        <f>CONCATENATE(K5799,MONTH(ExpensesDBTable[[#This Row],[Date]]))</f>
        <v>201910</v>
      </c>
      <c r="Q5799" s="36" t="s">
        <v>182</v>
      </c>
      <c r="R5799" s="36" t="s">
        <v>14</v>
      </c>
      <c r="S5799" s="38">
        <v>9.8000000000000007</v>
      </c>
      <c r="T5799" s="36" t="s">
        <v>100</v>
      </c>
      <c r="U5799" s="36" t="s">
        <v>1392</v>
      </c>
    </row>
    <row r="5800" spans="10:21" x14ac:dyDescent="0.25">
      <c r="J5800" s="37">
        <v>43740</v>
      </c>
      <c r="K5800" s="36">
        <f t="shared" si="450"/>
        <v>2019</v>
      </c>
      <c r="L5800" s="36" t="str">
        <f t="shared" si="451"/>
        <v>October</v>
      </c>
      <c r="M5800" s="36">
        <f t="shared" si="452"/>
        <v>40</v>
      </c>
      <c r="N5800" s="36">
        <f t="shared" si="453"/>
        <v>2</v>
      </c>
      <c r="O5800" s="36" t="str">
        <f t="shared" si="454"/>
        <v>201940</v>
      </c>
      <c r="P5800" s="51" t="str">
        <f>CONCATENATE(K5800,MONTH(ExpensesDBTable[[#This Row],[Date]]))</f>
        <v>201910</v>
      </c>
      <c r="Q5800" s="36" t="s">
        <v>4049</v>
      </c>
      <c r="R5800" s="36" t="s">
        <v>23</v>
      </c>
      <c r="S5800" s="38">
        <v>79</v>
      </c>
      <c r="T5800" s="36" t="s">
        <v>106</v>
      </c>
      <c r="U5800" s="36" t="s">
        <v>1492</v>
      </c>
    </row>
    <row r="5801" spans="10:21" x14ac:dyDescent="0.25">
      <c r="J5801" s="37">
        <v>43740</v>
      </c>
      <c r="K5801" s="36">
        <f t="shared" si="450"/>
        <v>2019</v>
      </c>
      <c r="L5801" s="36" t="str">
        <f t="shared" si="451"/>
        <v>October</v>
      </c>
      <c r="M5801" s="36">
        <f t="shared" si="452"/>
        <v>40</v>
      </c>
      <c r="N5801" s="36">
        <f t="shared" si="453"/>
        <v>2</v>
      </c>
      <c r="O5801" s="36" t="str">
        <f t="shared" si="454"/>
        <v>201940</v>
      </c>
      <c r="P5801" s="51" t="str">
        <f>CONCATENATE(K5801,MONTH(ExpensesDBTable[[#This Row],[Date]]))</f>
        <v>201910</v>
      </c>
      <c r="Q5801" s="36" t="s">
        <v>1292</v>
      </c>
      <c r="R5801" s="36" t="s">
        <v>18</v>
      </c>
      <c r="S5801" s="38">
        <v>219</v>
      </c>
      <c r="T5801" s="36" t="s">
        <v>106</v>
      </c>
      <c r="U5801" s="36" t="s">
        <v>4228</v>
      </c>
    </row>
    <row r="5802" spans="10:21" x14ac:dyDescent="0.25">
      <c r="J5802" s="37">
        <v>43742</v>
      </c>
      <c r="K5802" s="36">
        <f t="shared" si="450"/>
        <v>2019</v>
      </c>
      <c r="L5802" s="36" t="str">
        <f t="shared" si="451"/>
        <v>October</v>
      </c>
      <c r="M5802" s="36">
        <f t="shared" si="452"/>
        <v>40</v>
      </c>
      <c r="N5802" s="36">
        <f t="shared" si="453"/>
        <v>4</v>
      </c>
      <c r="O5802" s="36" t="str">
        <f t="shared" si="454"/>
        <v>201940</v>
      </c>
      <c r="P5802" s="51" t="str">
        <f>CONCATENATE(K5802,MONTH(ExpensesDBTable[[#This Row],[Date]]))</f>
        <v>201910</v>
      </c>
      <c r="Q5802" s="36" t="s">
        <v>182</v>
      </c>
      <c r="R5802" s="36" t="s">
        <v>14</v>
      </c>
      <c r="S5802" s="38">
        <v>8</v>
      </c>
      <c r="T5802" s="36" t="s">
        <v>100</v>
      </c>
      <c r="U5802" s="36" t="s">
        <v>4229</v>
      </c>
    </row>
    <row r="5803" spans="10:21" x14ac:dyDescent="0.25">
      <c r="J5803" s="37">
        <v>43742</v>
      </c>
      <c r="K5803" s="36">
        <f t="shared" si="450"/>
        <v>2019</v>
      </c>
      <c r="L5803" s="36" t="str">
        <f t="shared" si="451"/>
        <v>October</v>
      </c>
      <c r="M5803" s="36">
        <f t="shared" si="452"/>
        <v>40</v>
      </c>
      <c r="N5803" s="36">
        <f t="shared" si="453"/>
        <v>4</v>
      </c>
      <c r="O5803" s="36" t="str">
        <f t="shared" si="454"/>
        <v>201940</v>
      </c>
      <c r="P5803" s="51" t="str">
        <f>CONCATENATE(K5803,MONTH(ExpensesDBTable[[#This Row],[Date]]))</f>
        <v>201910</v>
      </c>
      <c r="Q5803" s="36" t="s">
        <v>2470</v>
      </c>
      <c r="R5803" s="36" t="s">
        <v>17</v>
      </c>
      <c r="S5803" s="38">
        <v>55</v>
      </c>
      <c r="T5803" s="36" t="s">
        <v>106</v>
      </c>
      <c r="U5803" s="36" t="s">
        <v>4230</v>
      </c>
    </row>
    <row r="5804" spans="10:21" x14ac:dyDescent="0.25">
      <c r="J5804" s="37">
        <v>43742</v>
      </c>
      <c r="K5804" s="36">
        <f t="shared" si="450"/>
        <v>2019</v>
      </c>
      <c r="L5804" s="36" t="str">
        <f t="shared" si="451"/>
        <v>October</v>
      </c>
      <c r="M5804" s="36">
        <f t="shared" si="452"/>
        <v>40</v>
      </c>
      <c r="N5804" s="36">
        <f t="shared" si="453"/>
        <v>4</v>
      </c>
      <c r="O5804" s="36" t="str">
        <f t="shared" si="454"/>
        <v>201940</v>
      </c>
      <c r="P5804" s="51" t="str">
        <f>CONCATENATE(K5804,MONTH(ExpensesDBTable[[#This Row],[Date]]))</f>
        <v>201910</v>
      </c>
      <c r="Q5804" s="36" t="s">
        <v>119</v>
      </c>
      <c r="R5804" s="36" t="s">
        <v>14</v>
      </c>
      <c r="S5804" s="38">
        <v>5.0999999999999996</v>
      </c>
      <c r="T5804" s="36" t="s">
        <v>100</v>
      </c>
      <c r="U5804" s="36" t="s">
        <v>2520</v>
      </c>
    </row>
    <row r="5805" spans="10:21" x14ac:dyDescent="0.25">
      <c r="J5805" s="37">
        <v>43742</v>
      </c>
      <c r="K5805" s="36">
        <f t="shared" si="450"/>
        <v>2019</v>
      </c>
      <c r="L5805" s="36" t="str">
        <f t="shared" si="451"/>
        <v>October</v>
      </c>
      <c r="M5805" s="36">
        <f t="shared" si="452"/>
        <v>40</v>
      </c>
      <c r="N5805" s="36">
        <f t="shared" si="453"/>
        <v>4</v>
      </c>
      <c r="O5805" s="36" t="str">
        <f t="shared" si="454"/>
        <v>201940</v>
      </c>
      <c r="P5805" s="51" t="str">
        <f>CONCATENATE(K5805,MONTH(ExpensesDBTable[[#This Row],[Date]]))</f>
        <v>201910</v>
      </c>
      <c r="Q5805" s="36" t="s">
        <v>122</v>
      </c>
      <c r="R5805" s="36" t="s">
        <v>11</v>
      </c>
      <c r="S5805" s="38">
        <v>12</v>
      </c>
      <c r="T5805" s="36" t="s">
        <v>106</v>
      </c>
      <c r="U5805" s="36" t="s">
        <v>3520</v>
      </c>
    </row>
    <row r="5806" spans="10:21" x14ac:dyDescent="0.25">
      <c r="J5806" s="37">
        <v>43743</v>
      </c>
      <c r="K5806" s="36">
        <f t="shared" si="450"/>
        <v>2019</v>
      </c>
      <c r="L5806" s="36" t="str">
        <f t="shared" si="451"/>
        <v>October</v>
      </c>
      <c r="M5806" s="36">
        <f t="shared" si="452"/>
        <v>40</v>
      </c>
      <c r="N5806" s="36">
        <f t="shared" si="453"/>
        <v>5</v>
      </c>
      <c r="O5806" s="36" t="str">
        <f t="shared" si="454"/>
        <v>201940</v>
      </c>
      <c r="P5806" s="51" t="str">
        <f>CONCATENATE(K5806,MONTH(ExpensesDBTable[[#This Row],[Date]]))</f>
        <v>201910</v>
      </c>
      <c r="Q5806" s="36" t="s">
        <v>182</v>
      </c>
      <c r="R5806" s="36" t="s">
        <v>14</v>
      </c>
      <c r="S5806" s="38">
        <v>3.6</v>
      </c>
      <c r="T5806" s="36" t="s">
        <v>100</v>
      </c>
      <c r="U5806" s="36" t="s">
        <v>4231</v>
      </c>
    </row>
    <row r="5807" spans="10:21" x14ac:dyDescent="0.25">
      <c r="J5807" s="37">
        <v>43743</v>
      </c>
      <c r="K5807" s="36">
        <f t="shared" si="450"/>
        <v>2019</v>
      </c>
      <c r="L5807" s="36" t="str">
        <f t="shared" si="451"/>
        <v>October</v>
      </c>
      <c r="M5807" s="36">
        <f t="shared" si="452"/>
        <v>40</v>
      </c>
      <c r="N5807" s="36">
        <f t="shared" si="453"/>
        <v>5</v>
      </c>
      <c r="O5807" s="36" t="str">
        <f t="shared" si="454"/>
        <v>201940</v>
      </c>
      <c r="P5807" s="51" t="str">
        <f>CONCATENATE(K5807,MONTH(ExpensesDBTable[[#This Row],[Date]]))</f>
        <v>201910</v>
      </c>
      <c r="Q5807" s="36" t="s">
        <v>554</v>
      </c>
      <c r="R5807" s="36" t="s">
        <v>14</v>
      </c>
      <c r="S5807" s="38">
        <v>7.5</v>
      </c>
      <c r="T5807" s="36" t="s">
        <v>100</v>
      </c>
      <c r="U5807" s="36" t="s">
        <v>4232</v>
      </c>
    </row>
    <row r="5808" spans="10:21" x14ac:dyDescent="0.25">
      <c r="J5808" s="37">
        <v>43743</v>
      </c>
      <c r="K5808" s="36">
        <f t="shared" si="450"/>
        <v>2019</v>
      </c>
      <c r="L5808" s="36" t="str">
        <f t="shared" si="451"/>
        <v>October</v>
      </c>
      <c r="M5808" s="36">
        <f t="shared" si="452"/>
        <v>40</v>
      </c>
      <c r="N5808" s="36">
        <f t="shared" si="453"/>
        <v>5</v>
      </c>
      <c r="O5808" s="36" t="str">
        <f t="shared" si="454"/>
        <v>201940</v>
      </c>
      <c r="P5808" s="51" t="str">
        <f>CONCATENATE(K5808,MONTH(ExpensesDBTable[[#This Row],[Date]]))</f>
        <v>201910</v>
      </c>
      <c r="Q5808" s="36" t="s">
        <v>182</v>
      </c>
      <c r="R5808" s="36" t="s">
        <v>14</v>
      </c>
      <c r="S5808" s="38">
        <v>18.899999999999999</v>
      </c>
      <c r="T5808" s="36" t="s">
        <v>100</v>
      </c>
      <c r="U5808" s="36" t="s">
        <v>1555</v>
      </c>
    </row>
    <row r="5809" spans="10:21" x14ac:dyDescent="0.25">
      <c r="J5809" s="37">
        <v>43743</v>
      </c>
      <c r="K5809" s="36">
        <f t="shared" si="450"/>
        <v>2019</v>
      </c>
      <c r="L5809" s="36" t="str">
        <f t="shared" si="451"/>
        <v>October</v>
      </c>
      <c r="M5809" s="36">
        <f t="shared" si="452"/>
        <v>40</v>
      </c>
      <c r="N5809" s="36">
        <f t="shared" si="453"/>
        <v>5</v>
      </c>
      <c r="O5809" s="36" t="str">
        <f t="shared" si="454"/>
        <v>201940</v>
      </c>
      <c r="P5809" s="51" t="str">
        <f>CONCATENATE(K5809,MONTH(ExpensesDBTable[[#This Row],[Date]]))</f>
        <v>201910</v>
      </c>
      <c r="Q5809" s="36" t="s">
        <v>108</v>
      </c>
      <c r="R5809" s="36" t="s">
        <v>14</v>
      </c>
      <c r="S5809" s="38">
        <v>2.75</v>
      </c>
      <c r="T5809" s="36" t="s">
        <v>100</v>
      </c>
      <c r="U5809" s="36" t="s">
        <v>249</v>
      </c>
    </row>
    <row r="5810" spans="10:21" x14ac:dyDescent="0.25">
      <c r="J5810" s="37">
        <v>43743</v>
      </c>
      <c r="K5810" s="36">
        <f t="shared" si="450"/>
        <v>2019</v>
      </c>
      <c r="L5810" s="36" t="str">
        <f t="shared" si="451"/>
        <v>October</v>
      </c>
      <c r="M5810" s="36">
        <f t="shared" si="452"/>
        <v>40</v>
      </c>
      <c r="N5810" s="36">
        <f t="shared" si="453"/>
        <v>5</v>
      </c>
      <c r="O5810" s="36" t="str">
        <f t="shared" si="454"/>
        <v>201940</v>
      </c>
      <c r="P5810" s="51" t="str">
        <f>CONCATENATE(K5810,MONTH(ExpensesDBTable[[#This Row],[Date]]))</f>
        <v>201910</v>
      </c>
      <c r="Q5810" s="36" t="s">
        <v>105</v>
      </c>
      <c r="R5810" s="36" t="s">
        <v>18</v>
      </c>
      <c r="S5810" s="38">
        <v>47.2</v>
      </c>
      <c r="T5810" s="36" t="s">
        <v>106</v>
      </c>
      <c r="U5810" s="36" t="s">
        <v>4233</v>
      </c>
    </row>
    <row r="5811" spans="10:21" x14ac:dyDescent="0.25">
      <c r="J5811" s="37">
        <v>43743</v>
      </c>
      <c r="K5811" s="36">
        <f t="shared" si="450"/>
        <v>2019</v>
      </c>
      <c r="L5811" s="36" t="str">
        <f t="shared" si="451"/>
        <v>October</v>
      </c>
      <c r="M5811" s="36">
        <f t="shared" si="452"/>
        <v>40</v>
      </c>
      <c r="N5811" s="36">
        <f t="shared" si="453"/>
        <v>5</v>
      </c>
      <c r="O5811" s="36" t="str">
        <f t="shared" si="454"/>
        <v>201940</v>
      </c>
      <c r="P5811" s="51" t="str">
        <f>CONCATENATE(K5811,MONTH(ExpensesDBTable[[#This Row],[Date]]))</f>
        <v>201910</v>
      </c>
      <c r="Q5811" s="36" t="s">
        <v>182</v>
      </c>
      <c r="R5811" s="36" t="s">
        <v>14</v>
      </c>
      <c r="S5811" s="38">
        <v>11.9</v>
      </c>
      <c r="T5811" s="36" t="s">
        <v>100</v>
      </c>
      <c r="U5811" s="36" t="s">
        <v>4234</v>
      </c>
    </row>
    <row r="5812" spans="10:21" x14ac:dyDescent="0.25">
      <c r="J5812" s="37">
        <v>43743</v>
      </c>
      <c r="K5812" s="36">
        <f t="shared" si="450"/>
        <v>2019</v>
      </c>
      <c r="L5812" s="36" t="str">
        <f t="shared" si="451"/>
        <v>October</v>
      </c>
      <c r="M5812" s="36">
        <f t="shared" si="452"/>
        <v>40</v>
      </c>
      <c r="N5812" s="36">
        <f t="shared" si="453"/>
        <v>5</v>
      </c>
      <c r="O5812" s="36" t="str">
        <f t="shared" si="454"/>
        <v>201940</v>
      </c>
      <c r="P5812" s="51" t="str">
        <f>CONCATENATE(K5812,MONTH(ExpensesDBTable[[#This Row],[Date]]))</f>
        <v>201910</v>
      </c>
      <c r="Q5812" s="36" t="s">
        <v>1188</v>
      </c>
      <c r="R5812" s="36" t="s">
        <v>22</v>
      </c>
      <c r="S5812" s="38">
        <v>38.17</v>
      </c>
      <c r="T5812" s="36" t="s">
        <v>106</v>
      </c>
      <c r="U5812" s="36" t="s">
        <v>4235</v>
      </c>
    </row>
    <row r="5813" spans="10:21" x14ac:dyDescent="0.25">
      <c r="J5813" s="37">
        <v>43744</v>
      </c>
      <c r="K5813" s="36">
        <f t="shared" si="450"/>
        <v>2019</v>
      </c>
      <c r="L5813" s="36" t="str">
        <f t="shared" si="451"/>
        <v>October</v>
      </c>
      <c r="M5813" s="36">
        <f t="shared" si="452"/>
        <v>40</v>
      </c>
      <c r="N5813" s="36">
        <f t="shared" si="453"/>
        <v>6</v>
      </c>
      <c r="O5813" s="36" t="str">
        <f t="shared" si="454"/>
        <v>201940</v>
      </c>
      <c r="P5813" s="51" t="str">
        <f>CONCATENATE(K5813,MONTH(ExpensesDBTable[[#This Row],[Date]]))</f>
        <v>201910</v>
      </c>
      <c r="Q5813" s="36" t="s">
        <v>182</v>
      </c>
      <c r="R5813" s="36" t="s">
        <v>17</v>
      </c>
      <c r="S5813" s="38">
        <v>8.5</v>
      </c>
      <c r="T5813" s="36" t="s">
        <v>106</v>
      </c>
      <c r="U5813" s="36" t="s">
        <v>1664</v>
      </c>
    </row>
    <row r="5814" spans="10:21" x14ac:dyDescent="0.25">
      <c r="J5814" s="37">
        <v>43744</v>
      </c>
      <c r="K5814" s="36">
        <f t="shared" si="450"/>
        <v>2019</v>
      </c>
      <c r="L5814" s="36" t="str">
        <f t="shared" si="451"/>
        <v>October</v>
      </c>
      <c r="M5814" s="36">
        <f t="shared" si="452"/>
        <v>40</v>
      </c>
      <c r="N5814" s="36">
        <f t="shared" si="453"/>
        <v>6</v>
      </c>
      <c r="O5814" s="36" t="str">
        <f t="shared" si="454"/>
        <v>201940</v>
      </c>
      <c r="P5814" s="51" t="str">
        <f>CONCATENATE(K5814,MONTH(ExpensesDBTable[[#This Row],[Date]]))</f>
        <v>201910</v>
      </c>
      <c r="Q5814" s="36" t="s">
        <v>182</v>
      </c>
      <c r="R5814" s="36" t="s">
        <v>14</v>
      </c>
      <c r="S5814" s="38">
        <v>8.8000000000000007</v>
      </c>
      <c r="T5814" s="36" t="s">
        <v>100</v>
      </c>
      <c r="U5814" s="36" t="s">
        <v>1392</v>
      </c>
    </row>
    <row r="5815" spans="10:21" x14ac:dyDescent="0.25">
      <c r="J5815" s="37">
        <v>43744</v>
      </c>
      <c r="K5815" s="36">
        <f t="shared" si="450"/>
        <v>2019</v>
      </c>
      <c r="L5815" s="36" t="str">
        <f t="shared" si="451"/>
        <v>October</v>
      </c>
      <c r="M5815" s="36">
        <f t="shared" si="452"/>
        <v>40</v>
      </c>
      <c r="N5815" s="36">
        <f t="shared" si="453"/>
        <v>6</v>
      </c>
      <c r="O5815" s="36" t="str">
        <f t="shared" si="454"/>
        <v>201940</v>
      </c>
      <c r="P5815" s="51" t="str">
        <f>CONCATENATE(K5815,MONTH(ExpensesDBTable[[#This Row],[Date]]))</f>
        <v>201910</v>
      </c>
      <c r="Q5815" s="36" t="s">
        <v>182</v>
      </c>
      <c r="R5815" s="36" t="s">
        <v>14</v>
      </c>
      <c r="S5815" s="38">
        <v>7.1</v>
      </c>
      <c r="T5815" s="36" t="s">
        <v>100</v>
      </c>
      <c r="U5815" s="36" t="s">
        <v>957</v>
      </c>
    </row>
    <row r="5816" spans="10:21" x14ac:dyDescent="0.25">
      <c r="J5816" s="37">
        <v>43744</v>
      </c>
      <c r="K5816" s="36">
        <f t="shared" si="450"/>
        <v>2019</v>
      </c>
      <c r="L5816" s="36" t="str">
        <f t="shared" si="451"/>
        <v>October</v>
      </c>
      <c r="M5816" s="36">
        <f t="shared" si="452"/>
        <v>40</v>
      </c>
      <c r="N5816" s="36">
        <f t="shared" si="453"/>
        <v>6</v>
      </c>
      <c r="O5816" s="36" t="str">
        <f t="shared" si="454"/>
        <v>201940</v>
      </c>
      <c r="P5816" s="51" t="str">
        <f>CONCATENATE(K5816,MONTH(ExpensesDBTable[[#This Row],[Date]]))</f>
        <v>201910</v>
      </c>
      <c r="Q5816" s="36" t="s">
        <v>182</v>
      </c>
      <c r="R5816" s="36" t="s">
        <v>16</v>
      </c>
      <c r="S5816" s="38">
        <v>23</v>
      </c>
      <c r="T5816" s="36" t="s">
        <v>106</v>
      </c>
      <c r="U5816" s="36" t="s">
        <v>4236</v>
      </c>
    </row>
    <row r="5817" spans="10:21" x14ac:dyDescent="0.25">
      <c r="J5817" s="37">
        <v>43744</v>
      </c>
      <c r="K5817" s="36">
        <f t="shared" si="450"/>
        <v>2019</v>
      </c>
      <c r="L5817" s="36" t="str">
        <f t="shared" si="451"/>
        <v>October</v>
      </c>
      <c r="M5817" s="36">
        <f t="shared" si="452"/>
        <v>40</v>
      </c>
      <c r="N5817" s="36">
        <f t="shared" si="453"/>
        <v>6</v>
      </c>
      <c r="O5817" s="36" t="str">
        <f t="shared" si="454"/>
        <v>201940</v>
      </c>
      <c r="P5817" s="51" t="str">
        <f>CONCATENATE(K5817,MONTH(ExpensesDBTable[[#This Row],[Date]]))</f>
        <v>201910</v>
      </c>
      <c r="Q5817" s="36" t="s">
        <v>119</v>
      </c>
      <c r="R5817" s="36" t="s">
        <v>14</v>
      </c>
      <c r="S5817" s="38">
        <v>24.8</v>
      </c>
      <c r="T5817" s="36" t="s">
        <v>100</v>
      </c>
      <c r="U5817" s="36" t="s">
        <v>4137</v>
      </c>
    </row>
    <row r="5818" spans="10:21" x14ac:dyDescent="0.25">
      <c r="J5818" s="37">
        <v>43744</v>
      </c>
      <c r="K5818" s="36">
        <f t="shared" si="450"/>
        <v>2019</v>
      </c>
      <c r="L5818" s="36" t="str">
        <f t="shared" si="451"/>
        <v>October</v>
      </c>
      <c r="M5818" s="36">
        <f t="shared" si="452"/>
        <v>40</v>
      </c>
      <c r="N5818" s="36">
        <f t="shared" si="453"/>
        <v>6</v>
      </c>
      <c r="O5818" s="36" t="str">
        <f t="shared" si="454"/>
        <v>201940</v>
      </c>
      <c r="P5818" s="51" t="str">
        <f>CONCATENATE(K5818,MONTH(ExpensesDBTable[[#This Row],[Date]]))</f>
        <v>201910</v>
      </c>
      <c r="Q5818" s="36" t="s">
        <v>182</v>
      </c>
      <c r="R5818" s="36" t="s">
        <v>17</v>
      </c>
      <c r="S5818" s="38">
        <v>8.5</v>
      </c>
      <c r="T5818" s="36" t="s">
        <v>106</v>
      </c>
      <c r="U5818" s="36" t="s">
        <v>1504</v>
      </c>
    </row>
    <row r="5819" spans="10:21" x14ac:dyDescent="0.25">
      <c r="J5819" s="37">
        <v>43744</v>
      </c>
      <c r="K5819" s="36">
        <f t="shared" si="450"/>
        <v>2019</v>
      </c>
      <c r="L5819" s="36" t="str">
        <f t="shared" si="451"/>
        <v>October</v>
      </c>
      <c r="M5819" s="36">
        <f t="shared" si="452"/>
        <v>40</v>
      </c>
      <c r="N5819" s="36">
        <f t="shared" si="453"/>
        <v>6</v>
      </c>
      <c r="O5819" s="36" t="str">
        <f t="shared" si="454"/>
        <v>201940</v>
      </c>
      <c r="P5819" s="51" t="str">
        <f>CONCATENATE(K5819,MONTH(ExpensesDBTable[[#This Row],[Date]]))</f>
        <v>201910</v>
      </c>
      <c r="Q5819" s="36" t="s">
        <v>108</v>
      </c>
      <c r="R5819" s="36" t="s">
        <v>14</v>
      </c>
      <c r="S5819" s="38">
        <v>19.95</v>
      </c>
      <c r="T5819" s="36" t="s">
        <v>100</v>
      </c>
      <c r="U5819" s="36" t="s">
        <v>4137</v>
      </c>
    </row>
    <row r="5820" spans="10:21" x14ac:dyDescent="0.25">
      <c r="J5820" s="37">
        <v>43744</v>
      </c>
      <c r="K5820" s="36">
        <f t="shared" si="450"/>
        <v>2019</v>
      </c>
      <c r="L5820" s="36" t="str">
        <f t="shared" si="451"/>
        <v>October</v>
      </c>
      <c r="M5820" s="36">
        <f t="shared" si="452"/>
        <v>40</v>
      </c>
      <c r="N5820" s="36">
        <f t="shared" si="453"/>
        <v>6</v>
      </c>
      <c r="O5820" s="36" t="str">
        <f t="shared" si="454"/>
        <v>201940</v>
      </c>
      <c r="P5820" s="51" t="str">
        <f>CONCATENATE(K5820,MONTH(ExpensesDBTable[[#This Row],[Date]]))</f>
        <v>201910</v>
      </c>
      <c r="Q5820" s="36" t="s">
        <v>1051</v>
      </c>
      <c r="R5820" s="36" t="s">
        <v>14</v>
      </c>
      <c r="S5820" s="38">
        <v>37.57</v>
      </c>
      <c r="T5820" s="36" t="s">
        <v>100</v>
      </c>
      <c r="U5820" s="36" t="s">
        <v>4137</v>
      </c>
    </row>
    <row r="5821" spans="10:21" x14ac:dyDescent="0.25">
      <c r="J5821" s="37">
        <v>43744</v>
      </c>
      <c r="K5821" s="36">
        <f t="shared" si="450"/>
        <v>2019</v>
      </c>
      <c r="L5821" s="36" t="str">
        <f t="shared" si="451"/>
        <v>October</v>
      </c>
      <c r="M5821" s="36">
        <f t="shared" si="452"/>
        <v>40</v>
      </c>
      <c r="N5821" s="36">
        <f t="shared" si="453"/>
        <v>6</v>
      </c>
      <c r="O5821" s="36" t="str">
        <f t="shared" si="454"/>
        <v>201940</v>
      </c>
      <c r="P5821" s="51" t="str">
        <f>CONCATENATE(K5821,MONTH(ExpensesDBTable[[#This Row],[Date]]))</f>
        <v>201910</v>
      </c>
      <c r="Q5821" s="36" t="s">
        <v>182</v>
      </c>
      <c r="R5821" s="36" t="s">
        <v>14</v>
      </c>
      <c r="S5821" s="38">
        <v>11.9</v>
      </c>
      <c r="T5821" s="36" t="s">
        <v>100</v>
      </c>
      <c r="U5821" s="36" t="s">
        <v>1220</v>
      </c>
    </row>
    <row r="5822" spans="10:21" x14ac:dyDescent="0.25">
      <c r="J5822" s="37">
        <v>43744</v>
      </c>
      <c r="K5822" s="36">
        <f t="shared" si="450"/>
        <v>2019</v>
      </c>
      <c r="L5822" s="36" t="str">
        <f t="shared" si="451"/>
        <v>October</v>
      </c>
      <c r="M5822" s="36">
        <f t="shared" si="452"/>
        <v>40</v>
      </c>
      <c r="N5822" s="36">
        <f t="shared" si="453"/>
        <v>6</v>
      </c>
      <c r="O5822" s="36" t="str">
        <f t="shared" si="454"/>
        <v>201940</v>
      </c>
      <c r="P5822" s="51" t="str">
        <f>CONCATENATE(K5822,MONTH(ExpensesDBTable[[#This Row],[Date]]))</f>
        <v>201910</v>
      </c>
      <c r="Q5822" s="36" t="s">
        <v>108</v>
      </c>
      <c r="R5822" s="36" t="s">
        <v>14</v>
      </c>
      <c r="S5822" s="38">
        <v>9.61</v>
      </c>
      <c r="T5822" s="36" t="s">
        <v>100</v>
      </c>
      <c r="U5822" s="36" t="s">
        <v>4237</v>
      </c>
    </row>
    <row r="5823" spans="10:21" x14ac:dyDescent="0.25">
      <c r="J5823" s="37">
        <v>43744</v>
      </c>
      <c r="K5823" s="36">
        <f t="shared" si="450"/>
        <v>2019</v>
      </c>
      <c r="L5823" s="36" t="str">
        <f t="shared" si="451"/>
        <v>October</v>
      </c>
      <c r="M5823" s="36">
        <f t="shared" si="452"/>
        <v>40</v>
      </c>
      <c r="N5823" s="36">
        <f t="shared" si="453"/>
        <v>6</v>
      </c>
      <c r="O5823" s="36" t="str">
        <f t="shared" si="454"/>
        <v>201940</v>
      </c>
      <c r="P5823" s="51" t="str">
        <f>CONCATENATE(K5823,MONTH(ExpensesDBTable[[#This Row],[Date]]))</f>
        <v>201910</v>
      </c>
      <c r="Q5823" s="36" t="s">
        <v>182</v>
      </c>
      <c r="R5823" s="36" t="s">
        <v>16</v>
      </c>
      <c r="S5823" s="38">
        <v>144</v>
      </c>
      <c r="T5823" s="36" t="s">
        <v>106</v>
      </c>
      <c r="U5823" s="36" t="s">
        <v>4238</v>
      </c>
    </row>
    <row r="5824" spans="10:21" x14ac:dyDescent="0.25">
      <c r="J5824" s="37">
        <v>43747</v>
      </c>
      <c r="K5824" s="36">
        <f t="shared" si="450"/>
        <v>2019</v>
      </c>
      <c r="L5824" s="36" t="str">
        <f t="shared" si="451"/>
        <v>October</v>
      </c>
      <c r="M5824" s="36">
        <f t="shared" si="452"/>
        <v>41</v>
      </c>
      <c r="N5824" s="36">
        <f t="shared" si="453"/>
        <v>9</v>
      </c>
      <c r="O5824" s="36" t="str">
        <f t="shared" si="454"/>
        <v>201941</v>
      </c>
      <c r="P5824" s="51" t="str">
        <f>CONCATENATE(K5824,MONTH(ExpensesDBTable[[#This Row],[Date]]))</f>
        <v>201910</v>
      </c>
      <c r="Q5824" s="36" t="s">
        <v>554</v>
      </c>
      <c r="R5824" s="36" t="s">
        <v>14</v>
      </c>
      <c r="S5824" s="38">
        <v>6.15</v>
      </c>
      <c r="T5824" s="36" t="s">
        <v>100</v>
      </c>
      <c r="U5824" s="36" t="s">
        <v>4239</v>
      </c>
    </row>
    <row r="5825" spans="10:21" x14ac:dyDescent="0.25">
      <c r="J5825" s="37">
        <v>43747</v>
      </c>
      <c r="K5825" s="36">
        <f t="shared" si="450"/>
        <v>2019</v>
      </c>
      <c r="L5825" s="36" t="str">
        <f t="shared" si="451"/>
        <v>October</v>
      </c>
      <c r="M5825" s="36">
        <f t="shared" si="452"/>
        <v>41</v>
      </c>
      <c r="N5825" s="36">
        <f t="shared" si="453"/>
        <v>9</v>
      </c>
      <c r="O5825" s="36" t="str">
        <f t="shared" si="454"/>
        <v>201941</v>
      </c>
      <c r="P5825" s="51" t="str">
        <f>CONCATENATE(K5825,MONTH(ExpensesDBTable[[#This Row],[Date]]))</f>
        <v>201910</v>
      </c>
      <c r="Q5825" s="36" t="s">
        <v>1238</v>
      </c>
      <c r="R5825" s="36" t="s">
        <v>22</v>
      </c>
      <c r="S5825" s="38">
        <v>75.209999999999994</v>
      </c>
      <c r="T5825" s="36" t="s">
        <v>106</v>
      </c>
      <c r="U5825" s="36" t="s">
        <v>2274</v>
      </c>
    </row>
    <row r="5826" spans="10:21" x14ac:dyDescent="0.25">
      <c r="J5826" s="37">
        <v>43747</v>
      </c>
      <c r="K5826" s="36">
        <f t="shared" si="450"/>
        <v>2019</v>
      </c>
      <c r="L5826" s="36" t="str">
        <f t="shared" si="451"/>
        <v>October</v>
      </c>
      <c r="M5826" s="36">
        <f t="shared" si="452"/>
        <v>41</v>
      </c>
      <c r="N5826" s="36">
        <f t="shared" si="453"/>
        <v>9</v>
      </c>
      <c r="O5826" s="36" t="str">
        <f t="shared" si="454"/>
        <v>201941</v>
      </c>
      <c r="P5826" s="51" t="str">
        <f>CONCATENATE(K5826,MONTH(ExpensesDBTable[[#This Row],[Date]]))</f>
        <v>201910</v>
      </c>
      <c r="Q5826" s="36" t="s">
        <v>182</v>
      </c>
      <c r="R5826" s="36" t="s">
        <v>14</v>
      </c>
      <c r="S5826" s="38">
        <v>11.3</v>
      </c>
      <c r="T5826" s="36" t="s">
        <v>100</v>
      </c>
      <c r="U5826" s="36" t="s">
        <v>4240</v>
      </c>
    </row>
    <row r="5827" spans="10:21" x14ac:dyDescent="0.25">
      <c r="J5827" s="37">
        <v>43747</v>
      </c>
      <c r="K5827" s="36">
        <f t="shared" si="450"/>
        <v>2019</v>
      </c>
      <c r="L5827" s="36" t="str">
        <f t="shared" si="451"/>
        <v>October</v>
      </c>
      <c r="M5827" s="36">
        <f t="shared" si="452"/>
        <v>41</v>
      </c>
      <c r="N5827" s="36">
        <f t="shared" si="453"/>
        <v>9</v>
      </c>
      <c r="O5827" s="36" t="str">
        <f t="shared" si="454"/>
        <v>201941</v>
      </c>
      <c r="P5827" s="51" t="str">
        <f>CONCATENATE(K5827,MONTH(ExpensesDBTable[[#This Row],[Date]]))</f>
        <v>201910</v>
      </c>
      <c r="Q5827" s="36" t="s">
        <v>182</v>
      </c>
      <c r="R5827" s="36" t="s">
        <v>14</v>
      </c>
      <c r="S5827" s="38">
        <v>5.4</v>
      </c>
      <c r="T5827" s="36" t="s">
        <v>100</v>
      </c>
      <c r="U5827" s="36" t="s">
        <v>1153</v>
      </c>
    </row>
    <row r="5828" spans="10:21" x14ac:dyDescent="0.25">
      <c r="J5828" s="37">
        <v>43747</v>
      </c>
      <c r="K5828" s="36">
        <f t="shared" si="450"/>
        <v>2019</v>
      </c>
      <c r="L5828" s="36" t="str">
        <f t="shared" si="451"/>
        <v>October</v>
      </c>
      <c r="M5828" s="36">
        <f t="shared" si="452"/>
        <v>41</v>
      </c>
      <c r="N5828" s="36">
        <f t="shared" si="453"/>
        <v>9</v>
      </c>
      <c r="O5828" s="36" t="str">
        <f t="shared" si="454"/>
        <v>201941</v>
      </c>
      <c r="P5828" s="51" t="str">
        <f>CONCATENATE(K5828,MONTH(ExpensesDBTable[[#This Row],[Date]]))</f>
        <v>201910</v>
      </c>
      <c r="Q5828" s="36" t="s">
        <v>122</v>
      </c>
      <c r="R5828" s="36" t="s">
        <v>11</v>
      </c>
      <c r="S5828" s="38">
        <v>49.8</v>
      </c>
      <c r="T5828" s="36" t="s">
        <v>106</v>
      </c>
      <c r="U5828" s="36" t="s">
        <v>4241</v>
      </c>
    </row>
    <row r="5829" spans="10:21" x14ac:dyDescent="0.25">
      <c r="J5829" s="37">
        <v>43747</v>
      </c>
      <c r="K5829" s="36">
        <f t="shared" si="450"/>
        <v>2019</v>
      </c>
      <c r="L5829" s="36" t="str">
        <f t="shared" si="451"/>
        <v>October</v>
      </c>
      <c r="M5829" s="36">
        <f t="shared" si="452"/>
        <v>41</v>
      </c>
      <c r="N5829" s="36">
        <f t="shared" si="453"/>
        <v>9</v>
      </c>
      <c r="O5829" s="36" t="str">
        <f t="shared" si="454"/>
        <v>201941</v>
      </c>
      <c r="P5829" s="51" t="str">
        <f>CONCATENATE(K5829,MONTH(ExpensesDBTable[[#This Row],[Date]]))</f>
        <v>201910</v>
      </c>
      <c r="Q5829" s="36" t="s">
        <v>182</v>
      </c>
      <c r="R5829" s="36" t="s">
        <v>16</v>
      </c>
      <c r="S5829" s="38">
        <v>56</v>
      </c>
      <c r="T5829" s="36" t="s">
        <v>106</v>
      </c>
      <c r="U5829" s="36" t="s">
        <v>4242</v>
      </c>
    </row>
    <row r="5830" spans="10:21" x14ac:dyDescent="0.25">
      <c r="J5830" s="37">
        <v>43747</v>
      </c>
      <c r="K5830" s="36">
        <f t="shared" si="450"/>
        <v>2019</v>
      </c>
      <c r="L5830" s="36" t="str">
        <f t="shared" si="451"/>
        <v>October</v>
      </c>
      <c r="M5830" s="36">
        <f t="shared" si="452"/>
        <v>41</v>
      </c>
      <c r="N5830" s="36">
        <f t="shared" si="453"/>
        <v>9</v>
      </c>
      <c r="O5830" s="36" t="str">
        <f t="shared" si="454"/>
        <v>201941</v>
      </c>
      <c r="P5830" s="51" t="str">
        <f>CONCATENATE(K5830,MONTH(ExpensesDBTable[[#This Row],[Date]]))</f>
        <v>201910</v>
      </c>
      <c r="Q5830" s="36" t="s">
        <v>128</v>
      </c>
      <c r="R5830" s="36" t="s">
        <v>22</v>
      </c>
      <c r="S5830" s="38">
        <v>20</v>
      </c>
      <c r="T5830" s="36" t="s">
        <v>106</v>
      </c>
      <c r="U5830" s="36" t="s">
        <v>4243</v>
      </c>
    </row>
    <row r="5831" spans="10:21" x14ac:dyDescent="0.25">
      <c r="J5831" s="37">
        <v>43747</v>
      </c>
      <c r="K5831" s="36">
        <f t="shared" si="450"/>
        <v>2019</v>
      </c>
      <c r="L5831" s="36" t="str">
        <f t="shared" si="451"/>
        <v>October</v>
      </c>
      <c r="M5831" s="36">
        <f t="shared" si="452"/>
        <v>41</v>
      </c>
      <c r="N5831" s="36">
        <f t="shared" si="453"/>
        <v>9</v>
      </c>
      <c r="O5831" s="36" t="str">
        <f t="shared" si="454"/>
        <v>201941</v>
      </c>
      <c r="P5831" s="51" t="str">
        <f>CONCATENATE(K5831,MONTH(ExpensesDBTable[[#This Row],[Date]]))</f>
        <v>201910</v>
      </c>
      <c r="Q5831" s="36" t="s">
        <v>3480</v>
      </c>
      <c r="R5831" s="36" t="s">
        <v>27</v>
      </c>
      <c r="S5831" s="38">
        <v>173.25</v>
      </c>
      <c r="T5831" s="36" t="s">
        <v>106</v>
      </c>
      <c r="U5831" s="36" t="s">
        <v>3550</v>
      </c>
    </row>
    <row r="5832" spans="10:21" x14ac:dyDescent="0.25">
      <c r="J5832" s="37">
        <v>43747</v>
      </c>
      <c r="K5832" s="36">
        <f t="shared" si="450"/>
        <v>2019</v>
      </c>
      <c r="L5832" s="36" t="str">
        <f t="shared" si="451"/>
        <v>October</v>
      </c>
      <c r="M5832" s="36">
        <f t="shared" si="452"/>
        <v>41</v>
      </c>
      <c r="N5832" s="36">
        <f t="shared" si="453"/>
        <v>9</v>
      </c>
      <c r="O5832" s="36" t="str">
        <f t="shared" si="454"/>
        <v>201941</v>
      </c>
      <c r="P5832" s="51" t="str">
        <f>CONCATENATE(K5832,MONTH(ExpensesDBTable[[#This Row],[Date]]))</f>
        <v>201910</v>
      </c>
      <c r="Q5832" s="36" t="s">
        <v>182</v>
      </c>
      <c r="R5832" s="36" t="s">
        <v>16</v>
      </c>
      <c r="S5832" s="38">
        <v>21.9</v>
      </c>
      <c r="T5832" s="36" t="s">
        <v>106</v>
      </c>
      <c r="U5832" s="36" t="s">
        <v>4244</v>
      </c>
    </row>
    <row r="5833" spans="10:21" x14ac:dyDescent="0.25">
      <c r="J5833" s="37">
        <v>43747</v>
      </c>
      <c r="K5833" s="36">
        <f t="shared" si="450"/>
        <v>2019</v>
      </c>
      <c r="L5833" s="36" t="str">
        <f t="shared" si="451"/>
        <v>October</v>
      </c>
      <c r="M5833" s="36">
        <f t="shared" si="452"/>
        <v>41</v>
      </c>
      <c r="N5833" s="36">
        <f t="shared" si="453"/>
        <v>9</v>
      </c>
      <c r="O5833" s="36" t="str">
        <f t="shared" si="454"/>
        <v>201941</v>
      </c>
      <c r="P5833" s="51" t="str">
        <f>CONCATENATE(K5833,MONTH(ExpensesDBTable[[#This Row],[Date]]))</f>
        <v>201910</v>
      </c>
      <c r="Q5833" s="36" t="s">
        <v>182</v>
      </c>
      <c r="R5833" s="36" t="s">
        <v>14</v>
      </c>
      <c r="S5833" s="38">
        <v>14</v>
      </c>
      <c r="T5833" s="36" t="s">
        <v>100</v>
      </c>
      <c r="U5833" s="36" t="s">
        <v>4245</v>
      </c>
    </row>
    <row r="5834" spans="10:21" x14ac:dyDescent="0.25">
      <c r="J5834" s="37">
        <v>43748</v>
      </c>
      <c r="K5834" s="36">
        <f t="shared" si="450"/>
        <v>2019</v>
      </c>
      <c r="L5834" s="36" t="str">
        <f t="shared" si="451"/>
        <v>October</v>
      </c>
      <c r="M5834" s="36">
        <f t="shared" si="452"/>
        <v>41</v>
      </c>
      <c r="N5834" s="36">
        <f t="shared" si="453"/>
        <v>10</v>
      </c>
      <c r="O5834" s="36" t="str">
        <f t="shared" si="454"/>
        <v>201941</v>
      </c>
      <c r="P5834" s="51" t="str">
        <f>CONCATENATE(K5834,MONTH(ExpensesDBTable[[#This Row],[Date]]))</f>
        <v>201910</v>
      </c>
      <c r="Q5834" s="36" t="s">
        <v>119</v>
      </c>
      <c r="R5834" s="36" t="s">
        <v>14</v>
      </c>
      <c r="S5834" s="38">
        <v>9.5</v>
      </c>
      <c r="T5834" s="36" t="s">
        <v>100</v>
      </c>
      <c r="U5834" s="36" t="s">
        <v>4246</v>
      </c>
    </row>
    <row r="5835" spans="10:21" x14ac:dyDescent="0.25">
      <c r="J5835" s="37">
        <v>43748</v>
      </c>
      <c r="K5835" s="36">
        <f t="shared" ref="K5835:K5898" si="455">YEAR(J5835)</f>
        <v>2019</v>
      </c>
      <c r="L5835" s="36" t="str">
        <f t="shared" ref="L5835:L5898" si="456">TEXT(DATE(1,MONTH(J5835),1),"MMMM")</f>
        <v>October</v>
      </c>
      <c r="M5835" s="36">
        <f t="shared" ref="M5835:M5898" si="457">WEEKNUM(J5835,2)</f>
        <v>41</v>
      </c>
      <c r="N5835" s="36">
        <f t="shared" ref="N5835:N5898" si="458">DAY(J5835)</f>
        <v>10</v>
      </c>
      <c r="O5835" s="36" t="str">
        <f t="shared" ref="O5835:O5898" si="459">CONCATENATE(K5835,M5835)</f>
        <v>201941</v>
      </c>
      <c r="P5835" s="51" t="str">
        <f>CONCATENATE(K5835,MONTH(ExpensesDBTable[[#This Row],[Date]]))</f>
        <v>201910</v>
      </c>
      <c r="Q5835" s="36" t="s">
        <v>1756</v>
      </c>
      <c r="R5835" s="36" t="s">
        <v>18</v>
      </c>
      <c r="S5835" s="38">
        <v>19</v>
      </c>
      <c r="T5835" s="36" t="s">
        <v>106</v>
      </c>
      <c r="U5835" s="36" t="s">
        <v>4247</v>
      </c>
    </row>
    <row r="5836" spans="10:21" x14ac:dyDescent="0.25">
      <c r="J5836" s="37">
        <v>43751</v>
      </c>
      <c r="K5836" s="36">
        <f t="shared" si="455"/>
        <v>2019</v>
      </c>
      <c r="L5836" s="36" t="str">
        <f t="shared" si="456"/>
        <v>October</v>
      </c>
      <c r="M5836" s="36">
        <f t="shared" si="457"/>
        <v>41</v>
      </c>
      <c r="N5836" s="36">
        <f t="shared" si="458"/>
        <v>13</v>
      </c>
      <c r="O5836" s="36" t="str">
        <f t="shared" si="459"/>
        <v>201941</v>
      </c>
      <c r="P5836" s="51" t="str">
        <f>CONCATENATE(K5836,MONTH(ExpensesDBTable[[#This Row],[Date]]))</f>
        <v>201910</v>
      </c>
      <c r="Q5836" s="36" t="s">
        <v>105</v>
      </c>
      <c r="R5836" s="36" t="s">
        <v>18</v>
      </c>
      <c r="S5836" s="38">
        <v>1</v>
      </c>
      <c r="T5836" s="36" t="s">
        <v>106</v>
      </c>
      <c r="U5836" s="36" t="s">
        <v>4403</v>
      </c>
    </row>
    <row r="5837" spans="10:21" x14ac:dyDescent="0.25">
      <c r="J5837" s="37">
        <v>43751</v>
      </c>
      <c r="K5837" s="36">
        <f t="shared" si="455"/>
        <v>2019</v>
      </c>
      <c r="L5837" s="36" t="str">
        <f t="shared" si="456"/>
        <v>October</v>
      </c>
      <c r="M5837" s="36">
        <f t="shared" si="457"/>
        <v>41</v>
      </c>
      <c r="N5837" s="36">
        <f t="shared" si="458"/>
        <v>13</v>
      </c>
      <c r="O5837" s="36" t="str">
        <f t="shared" si="459"/>
        <v>201941</v>
      </c>
      <c r="P5837" s="51" t="str">
        <f>CONCATENATE(K5837,MONTH(ExpensesDBTable[[#This Row],[Date]]))</f>
        <v>201910</v>
      </c>
      <c r="Q5837" s="36" t="s">
        <v>2302</v>
      </c>
      <c r="R5837" s="36" t="s">
        <v>16</v>
      </c>
      <c r="S5837" s="38">
        <v>32</v>
      </c>
      <c r="T5837" s="36" t="s">
        <v>106</v>
      </c>
      <c r="U5837" s="36" t="s">
        <v>4404</v>
      </c>
    </row>
    <row r="5838" spans="10:21" x14ac:dyDescent="0.25">
      <c r="J5838" s="37">
        <v>43751</v>
      </c>
      <c r="K5838" s="36">
        <f t="shared" si="455"/>
        <v>2019</v>
      </c>
      <c r="L5838" s="36" t="str">
        <f t="shared" si="456"/>
        <v>October</v>
      </c>
      <c r="M5838" s="36">
        <f t="shared" si="457"/>
        <v>41</v>
      </c>
      <c r="N5838" s="36">
        <f t="shared" si="458"/>
        <v>13</v>
      </c>
      <c r="O5838" s="36" t="str">
        <f t="shared" si="459"/>
        <v>201941</v>
      </c>
      <c r="P5838" s="51" t="str">
        <f>CONCATENATE(K5838,MONTH(ExpensesDBTable[[#This Row],[Date]]))</f>
        <v>201910</v>
      </c>
      <c r="Q5838" s="36" t="s">
        <v>119</v>
      </c>
      <c r="R5838" s="36" t="s">
        <v>14</v>
      </c>
      <c r="S5838" s="38">
        <v>6.59</v>
      </c>
      <c r="T5838" s="36" t="s">
        <v>100</v>
      </c>
      <c r="U5838" s="36" t="s">
        <v>1220</v>
      </c>
    </row>
    <row r="5839" spans="10:21" x14ac:dyDescent="0.25">
      <c r="J5839" s="37">
        <v>43751</v>
      </c>
      <c r="K5839" s="36">
        <f t="shared" si="455"/>
        <v>2019</v>
      </c>
      <c r="L5839" s="36" t="str">
        <f t="shared" si="456"/>
        <v>October</v>
      </c>
      <c r="M5839" s="36">
        <f t="shared" si="457"/>
        <v>41</v>
      </c>
      <c r="N5839" s="36">
        <f t="shared" si="458"/>
        <v>13</v>
      </c>
      <c r="O5839" s="36" t="str">
        <f t="shared" si="459"/>
        <v>201941</v>
      </c>
      <c r="P5839" s="51" t="str">
        <f>CONCATENATE(K5839,MONTH(ExpensesDBTable[[#This Row],[Date]]))</f>
        <v>201910</v>
      </c>
      <c r="Q5839" s="36" t="s">
        <v>122</v>
      </c>
      <c r="R5839" s="36" t="s">
        <v>11</v>
      </c>
      <c r="S5839" s="38">
        <v>12</v>
      </c>
      <c r="T5839" s="36" t="s">
        <v>106</v>
      </c>
      <c r="U5839" s="36" t="s">
        <v>548</v>
      </c>
    </row>
    <row r="5840" spans="10:21" x14ac:dyDescent="0.25">
      <c r="J5840" s="37">
        <v>43751</v>
      </c>
      <c r="K5840" s="36">
        <f t="shared" si="455"/>
        <v>2019</v>
      </c>
      <c r="L5840" s="36" t="str">
        <f t="shared" si="456"/>
        <v>October</v>
      </c>
      <c r="M5840" s="36">
        <f t="shared" si="457"/>
        <v>41</v>
      </c>
      <c r="N5840" s="36">
        <f t="shared" si="458"/>
        <v>13</v>
      </c>
      <c r="O5840" s="36" t="str">
        <f t="shared" si="459"/>
        <v>201941</v>
      </c>
      <c r="P5840" s="51" t="str">
        <f>CONCATENATE(K5840,MONTH(ExpensesDBTable[[#This Row],[Date]]))</f>
        <v>201910</v>
      </c>
      <c r="Q5840" s="36" t="s">
        <v>554</v>
      </c>
      <c r="R5840" s="36" t="s">
        <v>14</v>
      </c>
      <c r="S5840" s="38">
        <v>6.15</v>
      </c>
      <c r="T5840" s="36" t="s">
        <v>100</v>
      </c>
      <c r="U5840" s="36" t="s">
        <v>957</v>
      </c>
    </row>
    <row r="5841" spans="10:21" x14ac:dyDescent="0.25">
      <c r="J5841" s="37">
        <v>43751</v>
      </c>
      <c r="K5841" s="36">
        <f t="shared" si="455"/>
        <v>2019</v>
      </c>
      <c r="L5841" s="36" t="str">
        <f t="shared" si="456"/>
        <v>October</v>
      </c>
      <c r="M5841" s="36">
        <f t="shared" si="457"/>
        <v>41</v>
      </c>
      <c r="N5841" s="36">
        <f t="shared" si="458"/>
        <v>13</v>
      </c>
      <c r="O5841" s="36" t="str">
        <f t="shared" si="459"/>
        <v>201941</v>
      </c>
      <c r="P5841" s="51" t="str">
        <f>CONCATENATE(K5841,MONTH(ExpensesDBTable[[#This Row],[Date]]))</f>
        <v>201910</v>
      </c>
      <c r="Q5841" s="36" t="s">
        <v>554</v>
      </c>
      <c r="R5841" s="36" t="s">
        <v>14</v>
      </c>
      <c r="S5841" s="38">
        <v>7.5</v>
      </c>
      <c r="T5841" s="36" t="s">
        <v>100</v>
      </c>
      <c r="U5841" s="36" t="s">
        <v>1392</v>
      </c>
    </row>
    <row r="5842" spans="10:21" x14ac:dyDescent="0.25">
      <c r="J5842" s="37">
        <v>43751</v>
      </c>
      <c r="K5842" s="36">
        <f t="shared" si="455"/>
        <v>2019</v>
      </c>
      <c r="L5842" s="36" t="str">
        <f t="shared" si="456"/>
        <v>October</v>
      </c>
      <c r="M5842" s="36">
        <f t="shared" si="457"/>
        <v>41</v>
      </c>
      <c r="N5842" s="36">
        <f t="shared" si="458"/>
        <v>13</v>
      </c>
      <c r="O5842" s="36" t="str">
        <f t="shared" si="459"/>
        <v>201941</v>
      </c>
      <c r="P5842" s="51" t="str">
        <f>CONCATENATE(K5842,MONTH(ExpensesDBTable[[#This Row],[Date]]))</f>
        <v>201910</v>
      </c>
      <c r="Q5842" s="36" t="s">
        <v>182</v>
      </c>
      <c r="R5842" s="36" t="s">
        <v>16</v>
      </c>
      <c r="S5842" s="38">
        <v>12.75</v>
      </c>
      <c r="T5842" s="36" t="s">
        <v>106</v>
      </c>
      <c r="U5842" s="36" t="s">
        <v>4405</v>
      </c>
    </row>
    <row r="5843" spans="10:21" x14ac:dyDescent="0.25">
      <c r="J5843" s="37">
        <v>43751</v>
      </c>
      <c r="K5843" s="36">
        <f t="shared" si="455"/>
        <v>2019</v>
      </c>
      <c r="L5843" s="36" t="str">
        <f t="shared" si="456"/>
        <v>October</v>
      </c>
      <c r="M5843" s="36">
        <f t="shared" si="457"/>
        <v>41</v>
      </c>
      <c r="N5843" s="36">
        <f t="shared" si="458"/>
        <v>13</v>
      </c>
      <c r="O5843" s="36" t="str">
        <f t="shared" si="459"/>
        <v>201941</v>
      </c>
      <c r="P5843" s="51" t="str">
        <f>CONCATENATE(K5843,MONTH(ExpensesDBTable[[#This Row],[Date]]))</f>
        <v>201910</v>
      </c>
      <c r="Q5843" s="36" t="s">
        <v>182</v>
      </c>
      <c r="R5843" s="36" t="s">
        <v>14</v>
      </c>
      <c r="S5843" s="38">
        <v>16.3</v>
      </c>
      <c r="T5843" s="36" t="s">
        <v>100</v>
      </c>
      <c r="U5843" s="36" t="s">
        <v>4406</v>
      </c>
    </row>
    <row r="5844" spans="10:21" x14ac:dyDescent="0.25">
      <c r="J5844" s="37">
        <v>43751</v>
      </c>
      <c r="K5844" s="36">
        <f t="shared" si="455"/>
        <v>2019</v>
      </c>
      <c r="L5844" s="36" t="str">
        <f t="shared" si="456"/>
        <v>October</v>
      </c>
      <c r="M5844" s="36">
        <f t="shared" si="457"/>
        <v>41</v>
      </c>
      <c r="N5844" s="36">
        <f t="shared" si="458"/>
        <v>13</v>
      </c>
      <c r="O5844" s="36" t="str">
        <f t="shared" si="459"/>
        <v>201941</v>
      </c>
      <c r="P5844" s="51" t="str">
        <f>CONCATENATE(K5844,MONTH(ExpensesDBTable[[#This Row],[Date]]))</f>
        <v>201910</v>
      </c>
      <c r="Q5844" s="36" t="s">
        <v>182</v>
      </c>
      <c r="R5844" s="36" t="s">
        <v>22</v>
      </c>
      <c r="S5844" s="38">
        <v>10</v>
      </c>
      <c r="T5844" s="36" t="s">
        <v>106</v>
      </c>
      <c r="U5844" s="36" t="s">
        <v>4407</v>
      </c>
    </row>
    <row r="5845" spans="10:21" x14ac:dyDescent="0.25">
      <c r="J5845" s="37">
        <v>43751</v>
      </c>
      <c r="K5845" s="36">
        <f t="shared" si="455"/>
        <v>2019</v>
      </c>
      <c r="L5845" s="36" t="str">
        <f t="shared" si="456"/>
        <v>October</v>
      </c>
      <c r="M5845" s="36">
        <f t="shared" si="457"/>
        <v>41</v>
      </c>
      <c r="N5845" s="36">
        <f t="shared" si="458"/>
        <v>13</v>
      </c>
      <c r="O5845" s="36" t="str">
        <f t="shared" si="459"/>
        <v>201941</v>
      </c>
      <c r="P5845" s="51" t="str">
        <f>CONCATENATE(K5845,MONTH(ExpensesDBTable[[#This Row],[Date]]))</f>
        <v>201910</v>
      </c>
      <c r="Q5845" s="36" t="s">
        <v>182</v>
      </c>
      <c r="R5845" s="36" t="s">
        <v>22</v>
      </c>
      <c r="S5845" s="38">
        <v>11.95</v>
      </c>
      <c r="T5845" s="36" t="s">
        <v>106</v>
      </c>
      <c r="U5845" s="36" t="s">
        <v>1429</v>
      </c>
    </row>
    <row r="5846" spans="10:21" x14ac:dyDescent="0.25">
      <c r="J5846" s="37">
        <v>43751</v>
      </c>
      <c r="K5846" s="36">
        <f t="shared" si="455"/>
        <v>2019</v>
      </c>
      <c r="L5846" s="36" t="str">
        <f t="shared" si="456"/>
        <v>October</v>
      </c>
      <c r="M5846" s="36">
        <f t="shared" si="457"/>
        <v>41</v>
      </c>
      <c r="N5846" s="36">
        <f t="shared" si="458"/>
        <v>13</v>
      </c>
      <c r="O5846" s="36" t="str">
        <f t="shared" si="459"/>
        <v>201941</v>
      </c>
      <c r="P5846" s="51" t="str">
        <f>CONCATENATE(K5846,MONTH(ExpensesDBTable[[#This Row],[Date]]))</f>
        <v>201910</v>
      </c>
      <c r="Q5846" s="36" t="s">
        <v>1051</v>
      </c>
      <c r="R5846" s="36" t="s">
        <v>14</v>
      </c>
      <c r="S5846" s="38">
        <v>26.79</v>
      </c>
      <c r="T5846" s="36" t="s">
        <v>100</v>
      </c>
      <c r="U5846" s="36" t="s">
        <v>4127</v>
      </c>
    </row>
    <row r="5847" spans="10:21" x14ac:dyDescent="0.25">
      <c r="J5847" s="37">
        <v>43751</v>
      </c>
      <c r="K5847" s="36">
        <f t="shared" si="455"/>
        <v>2019</v>
      </c>
      <c r="L5847" s="36" t="str">
        <f t="shared" si="456"/>
        <v>October</v>
      </c>
      <c r="M5847" s="36">
        <f t="shared" si="457"/>
        <v>41</v>
      </c>
      <c r="N5847" s="36">
        <f t="shared" si="458"/>
        <v>13</v>
      </c>
      <c r="O5847" s="36" t="str">
        <f t="shared" si="459"/>
        <v>201941</v>
      </c>
      <c r="P5847" s="51" t="str">
        <f>CONCATENATE(K5847,MONTH(ExpensesDBTable[[#This Row],[Date]]))</f>
        <v>201910</v>
      </c>
      <c r="Q5847" s="36" t="s">
        <v>119</v>
      </c>
      <c r="R5847" s="36" t="s">
        <v>14</v>
      </c>
      <c r="S5847" s="38">
        <v>16.399999999999999</v>
      </c>
      <c r="T5847" s="36" t="s">
        <v>100</v>
      </c>
      <c r="U5847" s="36" t="s">
        <v>4127</v>
      </c>
    </row>
    <row r="5848" spans="10:21" x14ac:dyDescent="0.25">
      <c r="J5848" s="37">
        <v>43751</v>
      </c>
      <c r="K5848" s="36">
        <f t="shared" si="455"/>
        <v>2019</v>
      </c>
      <c r="L5848" s="36" t="str">
        <f t="shared" si="456"/>
        <v>October</v>
      </c>
      <c r="M5848" s="36">
        <f t="shared" si="457"/>
        <v>41</v>
      </c>
      <c r="N5848" s="36">
        <f t="shared" si="458"/>
        <v>13</v>
      </c>
      <c r="O5848" s="36" t="str">
        <f t="shared" si="459"/>
        <v>201941</v>
      </c>
      <c r="P5848" s="51" t="str">
        <f>CONCATENATE(K5848,MONTH(ExpensesDBTable[[#This Row],[Date]]))</f>
        <v>201910</v>
      </c>
      <c r="Q5848" s="36" t="s">
        <v>456</v>
      </c>
      <c r="R5848" s="36" t="s">
        <v>25</v>
      </c>
      <c r="S5848" s="38">
        <v>196.18</v>
      </c>
      <c r="T5848" s="36" t="s">
        <v>106</v>
      </c>
      <c r="U5848" s="36" t="s">
        <v>4408</v>
      </c>
    </row>
    <row r="5849" spans="10:21" x14ac:dyDescent="0.25">
      <c r="J5849" s="37">
        <v>43751</v>
      </c>
      <c r="K5849" s="36">
        <f t="shared" si="455"/>
        <v>2019</v>
      </c>
      <c r="L5849" s="36" t="str">
        <f t="shared" si="456"/>
        <v>October</v>
      </c>
      <c r="M5849" s="36">
        <f t="shared" si="457"/>
        <v>41</v>
      </c>
      <c r="N5849" s="36">
        <f t="shared" si="458"/>
        <v>13</v>
      </c>
      <c r="O5849" s="36" t="str">
        <f t="shared" si="459"/>
        <v>201941</v>
      </c>
      <c r="P5849" s="51" t="str">
        <f>CONCATENATE(K5849,MONTH(ExpensesDBTable[[#This Row],[Date]]))</f>
        <v>201910</v>
      </c>
      <c r="Q5849" s="36" t="s">
        <v>182</v>
      </c>
      <c r="R5849" s="36" t="s">
        <v>17</v>
      </c>
      <c r="S5849" s="38">
        <v>150</v>
      </c>
      <c r="T5849" s="36" t="s">
        <v>106</v>
      </c>
      <c r="U5849" s="36" t="s">
        <v>4409</v>
      </c>
    </row>
    <row r="5850" spans="10:21" x14ac:dyDescent="0.25">
      <c r="J5850" s="37">
        <v>43751</v>
      </c>
      <c r="K5850" s="36">
        <f t="shared" si="455"/>
        <v>2019</v>
      </c>
      <c r="L5850" s="36" t="str">
        <f t="shared" si="456"/>
        <v>October</v>
      </c>
      <c r="M5850" s="36">
        <f t="shared" si="457"/>
        <v>41</v>
      </c>
      <c r="N5850" s="36">
        <f t="shared" si="458"/>
        <v>13</v>
      </c>
      <c r="O5850" s="36" t="str">
        <f t="shared" si="459"/>
        <v>201941</v>
      </c>
      <c r="P5850" s="51" t="str">
        <f>CONCATENATE(K5850,MONTH(ExpensesDBTable[[#This Row],[Date]]))</f>
        <v>201910</v>
      </c>
      <c r="Q5850" s="36" t="s">
        <v>4410</v>
      </c>
      <c r="R5850" s="36" t="s">
        <v>27</v>
      </c>
      <c r="S5850" s="38">
        <v>105.6</v>
      </c>
      <c r="T5850" s="36" t="s">
        <v>106</v>
      </c>
      <c r="U5850" s="36" t="s">
        <v>4411</v>
      </c>
    </row>
    <row r="5851" spans="10:21" x14ac:dyDescent="0.25">
      <c r="J5851" s="37">
        <v>43751</v>
      </c>
      <c r="K5851" s="36">
        <f t="shared" si="455"/>
        <v>2019</v>
      </c>
      <c r="L5851" s="36" t="str">
        <f t="shared" si="456"/>
        <v>October</v>
      </c>
      <c r="M5851" s="36">
        <f t="shared" si="457"/>
        <v>41</v>
      </c>
      <c r="N5851" s="36">
        <f t="shared" si="458"/>
        <v>13</v>
      </c>
      <c r="O5851" s="36" t="str">
        <f t="shared" si="459"/>
        <v>201941</v>
      </c>
      <c r="P5851" s="51" t="str">
        <f>CONCATENATE(K5851,MONTH(ExpensesDBTable[[#This Row],[Date]]))</f>
        <v>201910</v>
      </c>
      <c r="Q5851" s="36" t="s">
        <v>2470</v>
      </c>
      <c r="R5851" s="36" t="s">
        <v>17</v>
      </c>
      <c r="S5851" s="38">
        <v>7</v>
      </c>
      <c r="T5851" s="36" t="s">
        <v>106</v>
      </c>
      <c r="U5851" s="36" t="s">
        <v>2618</v>
      </c>
    </row>
    <row r="5852" spans="10:21" x14ac:dyDescent="0.25">
      <c r="J5852" s="37">
        <v>43751</v>
      </c>
      <c r="K5852" s="36">
        <f t="shared" si="455"/>
        <v>2019</v>
      </c>
      <c r="L5852" s="36" t="str">
        <f t="shared" si="456"/>
        <v>October</v>
      </c>
      <c r="M5852" s="36">
        <f t="shared" si="457"/>
        <v>41</v>
      </c>
      <c r="N5852" s="36">
        <f t="shared" si="458"/>
        <v>13</v>
      </c>
      <c r="O5852" s="36" t="str">
        <f t="shared" si="459"/>
        <v>201941</v>
      </c>
      <c r="P5852" s="51" t="str">
        <f>CONCATENATE(K5852,MONTH(ExpensesDBTable[[#This Row],[Date]]))</f>
        <v>201910</v>
      </c>
      <c r="Q5852" s="36" t="s">
        <v>130</v>
      </c>
      <c r="R5852" s="36" t="s">
        <v>14</v>
      </c>
      <c r="S5852" s="38">
        <v>9.5</v>
      </c>
      <c r="T5852" s="36" t="s">
        <v>106</v>
      </c>
      <c r="U5852" s="36" t="s">
        <v>131</v>
      </c>
    </row>
    <row r="5853" spans="10:21" x14ac:dyDescent="0.25">
      <c r="J5853" s="37">
        <v>43751</v>
      </c>
      <c r="K5853" s="36">
        <f t="shared" si="455"/>
        <v>2019</v>
      </c>
      <c r="L5853" s="36" t="str">
        <f t="shared" si="456"/>
        <v>October</v>
      </c>
      <c r="M5853" s="36">
        <f t="shared" si="457"/>
        <v>41</v>
      </c>
      <c r="N5853" s="36">
        <f t="shared" si="458"/>
        <v>13</v>
      </c>
      <c r="O5853" s="36" t="str">
        <f t="shared" si="459"/>
        <v>201941</v>
      </c>
      <c r="P5853" s="51" t="str">
        <f>CONCATENATE(K5853,MONTH(ExpensesDBTable[[#This Row],[Date]]))</f>
        <v>201910</v>
      </c>
      <c r="Q5853" s="36" t="s">
        <v>182</v>
      </c>
      <c r="R5853" s="36" t="s">
        <v>14</v>
      </c>
      <c r="S5853" s="38">
        <v>6.3</v>
      </c>
      <c r="T5853" s="36" t="s">
        <v>100</v>
      </c>
      <c r="U5853" s="36" t="s">
        <v>357</v>
      </c>
    </row>
    <row r="5854" spans="10:21" x14ac:dyDescent="0.25">
      <c r="J5854" s="37">
        <v>43751</v>
      </c>
      <c r="K5854" s="36">
        <f t="shared" si="455"/>
        <v>2019</v>
      </c>
      <c r="L5854" s="36" t="str">
        <f t="shared" si="456"/>
        <v>October</v>
      </c>
      <c r="M5854" s="36">
        <f t="shared" si="457"/>
        <v>41</v>
      </c>
      <c r="N5854" s="36">
        <f t="shared" si="458"/>
        <v>13</v>
      </c>
      <c r="O5854" s="36" t="str">
        <f t="shared" si="459"/>
        <v>201941</v>
      </c>
      <c r="P5854" s="51" t="str">
        <f>CONCATENATE(K5854,MONTH(ExpensesDBTable[[#This Row],[Date]]))</f>
        <v>201910</v>
      </c>
      <c r="Q5854" s="36" t="s">
        <v>108</v>
      </c>
      <c r="R5854" s="36" t="s">
        <v>14</v>
      </c>
      <c r="S5854" s="38">
        <v>14.57</v>
      </c>
      <c r="T5854" s="36" t="s">
        <v>100</v>
      </c>
      <c r="U5854" s="36" t="s">
        <v>4155</v>
      </c>
    </row>
    <row r="5855" spans="10:21" x14ac:dyDescent="0.25">
      <c r="J5855" s="37">
        <v>43752</v>
      </c>
      <c r="K5855" s="36">
        <f t="shared" si="455"/>
        <v>2019</v>
      </c>
      <c r="L5855" s="36" t="str">
        <f t="shared" si="456"/>
        <v>October</v>
      </c>
      <c r="M5855" s="36">
        <f t="shared" si="457"/>
        <v>42</v>
      </c>
      <c r="N5855" s="36">
        <f t="shared" si="458"/>
        <v>14</v>
      </c>
      <c r="O5855" s="36" t="str">
        <f t="shared" si="459"/>
        <v>201942</v>
      </c>
      <c r="P5855" s="51" t="str">
        <f>CONCATENATE(K5855,MONTH(ExpensesDBTable[[#This Row],[Date]]))</f>
        <v>201910</v>
      </c>
      <c r="Q5855" s="36" t="s">
        <v>1292</v>
      </c>
      <c r="R5855" s="36" t="s">
        <v>18</v>
      </c>
      <c r="S5855" s="38">
        <v>200</v>
      </c>
      <c r="T5855" s="36" t="s">
        <v>106</v>
      </c>
      <c r="U5855" s="36" t="s">
        <v>4413</v>
      </c>
    </row>
    <row r="5856" spans="10:21" x14ac:dyDescent="0.25">
      <c r="J5856" s="37">
        <v>43752</v>
      </c>
      <c r="K5856" s="36">
        <f t="shared" si="455"/>
        <v>2019</v>
      </c>
      <c r="L5856" s="36" t="str">
        <f t="shared" si="456"/>
        <v>October</v>
      </c>
      <c r="M5856" s="36">
        <f t="shared" si="457"/>
        <v>42</v>
      </c>
      <c r="N5856" s="36">
        <f t="shared" si="458"/>
        <v>14</v>
      </c>
      <c r="O5856" s="36" t="str">
        <f t="shared" si="459"/>
        <v>201942</v>
      </c>
      <c r="P5856" s="51" t="str">
        <f>CONCATENATE(K5856,MONTH(ExpensesDBTable[[#This Row],[Date]]))</f>
        <v>201910</v>
      </c>
      <c r="Q5856" s="36" t="s">
        <v>122</v>
      </c>
      <c r="R5856" s="36" t="s">
        <v>11</v>
      </c>
      <c r="S5856" s="38">
        <v>13.4</v>
      </c>
      <c r="T5856" s="36" t="s">
        <v>106</v>
      </c>
      <c r="U5856" s="36" t="s">
        <v>4414</v>
      </c>
    </row>
    <row r="5857" spans="10:21" x14ac:dyDescent="0.25">
      <c r="J5857" s="37">
        <v>43752</v>
      </c>
      <c r="K5857" s="36">
        <f t="shared" si="455"/>
        <v>2019</v>
      </c>
      <c r="L5857" s="36" t="str">
        <f t="shared" si="456"/>
        <v>October</v>
      </c>
      <c r="M5857" s="36">
        <f t="shared" si="457"/>
        <v>42</v>
      </c>
      <c r="N5857" s="36">
        <f t="shared" si="458"/>
        <v>14</v>
      </c>
      <c r="O5857" s="36" t="str">
        <f t="shared" si="459"/>
        <v>201942</v>
      </c>
      <c r="P5857" s="51" t="str">
        <f>CONCATENATE(K5857,MONTH(ExpensesDBTable[[#This Row],[Date]]))</f>
        <v>201910</v>
      </c>
      <c r="Q5857" s="36" t="s">
        <v>182</v>
      </c>
      <c r="R5857" s="36" t="s">
        <v>16</v>
      </c>
      <c r="S5857" s="38">
        <v>550.30999999999995</v>
      </c>
      <c r="T5857" s="36" t="s">
        <v>106</v>
      </c>
      <c r="U5857" s="36" t="s">
        <v>4415</v>
      </c>
    </row>
    <row r="5858" spans="10:21" x14ac:dyDescent="0.25">
      <c r="J5858" s="37">
        <v>43752</v>
      </c>
      <c r="K5858" s="36">
        <f t="shared" si="455"/>
        <v>2019</v>
      </c>
      <c r="L5858" s="36" t="str">
        <f t="shared" si="456"/>
        <v>October</v>
      </c>
      <c r="M5858" s="36">
        <f t="shared" si="457"/>
        <v>42</v>
      </c>
      <c r="N5858" s="36">
        <f t="shared" si="458"/>
        <v>14</v>
      </c>
      <c r="O5858" s="36" t="str">
        <f t="shared" si="459"/>
        <v>201942</v>
      </c>
      <c r="P5858" s="51" t="str">
        <f>CONCATENATE(K5858,MONTH(ExpensesDBTable[[#This Row],[Date]]))</f>
        <v>201910</v>
      </c>
      <c r="Q5858" s="36" t="s">
        <v>182</v>
      </c>
      <c r="R5858" s="36" t="s">
        <v>14</v>
      </c>
      <c r="S5858" s="38">
        <v>25.3</v>
      </c>
      <c r="T5858" s="36" t="s">
        <v>100</v>
      </c>
      <c r="U5858" s="36" t="s">
        <v>3265</v>
      </c>
    </row>
    <row r="5859" spans="10:21" x14ac:dyDescent="0.25">
      <c r="J5859" s="37">
        <v>43752</v>
      </c>
      <c r="K5859" s="36">
        <f t="shared" si="455"/>
        <v>2019</v>
      </c>
      <c r="L5859" s="36" t="str">
        <f t="shared" si="456"/>
        <v>October</v>
      </c>
      <c r="M5859" s="36">
        <f t="shared" si="457"/>
        <v>42</v>
      </c>
      <c r="N5859" s="36">
        <f t="shared" si="458"/>
        <v>14</v>
      </c>
      <c r="O5859" s="36" t="str">
        <f t="shared" si="459"/>
        <v>201942</v>
      </c>
      <c r="P5859" s="51" t="str">
        <f>CONCATENATE(K5859,MONTH(ExpensesDBTable[[#This Row],[Date]]))</f>
        <v>201910</v>
      </c>
      <c r="Q5859" s="36" t="s">
        <v>1059</v>
      </c>
      <c r="R5859" s="36" t="s">
        <v>17</v>
      </c>
      <c r="S5859" s="38">
        <v>313.95</v>
      </c>
      <c r="T5859" s="36" t="s">
        <v>106</v>
      </c>
      <c r="U5859" s="36" t="s">
        <v>4416</v>
      </c>
    </row>
    <row r="5860" spans="10:21" x14ac:dyDescent="0.25">
      <c r="J5860" s="37">
        <v>43752</v>
      </c>
      <c r="K5860" s="36">
        <f t="shared" si="455"/>
        <v>2019</v>
      </c>
      <c r="L5860" s="36" t="str">
        <f t="shared" si="456"/>
        <v>October</v>
      </c>
      <c r="M5860" s="36">
        <f t="shared" si="457"/>
        <v>42</v>
      </c>
      <c r="N5860" s="36">
        <f t="shared" si="458"/>
        <v>14</v>
      </c>
      <c r="O5860" s="36" t="str">
        <f t="shared" si="459"/>
        <v>201942</v>
      </c>
      <c r="P5860" s="51" t="str">
        <f>CONCATENATE(K5860,MONTH(ExpensesDBTable[[#This Row],[Date]]))</f>
        <v>201910</v>
      </c>
      <c r="Q5860" s="36" t="s">
        <v>3480</v>
      </c>
      <c r="R5860" s="36" t="s">
        <v>27</v>
      </c>
      <c r="S5860" s="38">
        <v>173.25</v>
      </c>
      <c r="T5860" s="36" t="s">
        <v>106</v>
      </c>
      <c r="U5860" s="36" t="s">
        <v>3550</v>
      </c>
    </row>
    <row r="5861" spans="10:21" x14ac:dyDescent="0.25">
      <c r="J5861" s="37">
        <v>43752</v>
      </c>
      <c r="K5861" s="36">
        <f t="shared" si="455"/>
        <v>2019</v>
      </c>
      <c r="L5861" s="36" t="str">
        <f t="shared" si="456"/>
        <v>October</v>
      </c>
      <c r="M5861" s="36">
        <f t="shared" si="457"/>
        <v>42</v>
      </c>
      <c r="N5861" s="36">
        <f t="shared" si="458"/>
        <v>14</v>
      </c>
      <c r="O5861" s="36" t="str">
        <f t="shared" si="459"/>
        <v>201942</v>
      </c>
      <c r="P5861" s="51" t="str">
        <f>CONCATENATE(K5861,MONTH(ExpensesDBTable[[#This Row],[Date]]))</f>
        <v>201910</v>
      </c>
      <c r="Q5861" s="36" t="s">
        <v>119</v>
      </c>
      <c r="R5861" s="36" t="s">
        <v>14</v>
      </c>
      <c r="S5861" s="38">
        <v>3.85</v>
      </c>
      <c r="T5861" s="36" t="s">
        <v>100</v>
      </c>
      <c r="U5861" s="36" t="s">
        <v>1220</v>
      </c>
    </row>
    <row r="5862" spans="10:21" x14ac:dyDescent="0.25">
      <c r="J5862" s="37">
        <v>43752</v>
      </c>
      <c r="K5862" s="36">
        <f t="shared" si="455"/>
        <v>2019</v>
      </c>
      <c r="L5862" s="36" t="str">
        <f t="shared" si="456"/>
        <v>October</v>
      </c>
      <c r="M5862" s="36">
        <f t="shared" si="457"/>
        <v>42</v>
      </c>
      <c r="N5862" s="36">
        <f t="shared" si="458"/>
        <v>14</v>
      </c>
      <c r="O5862" s="36" t="str">
        <f t="shared" si="459"/>
        <v>201942</v>
      </c>
      <c r="P5862" s="51" t="str">
        <f>CONCATENATE(K5862,MONTH(ExpensesDBTable[[#This Row],[Date]]))</f>
        <v>201910</v>
      </c>
      <c r="Q5862" s="36" t="s">
        <v>4410</v>
      </c>
      <c r="R5862" s="36" t="s">
        <v>27</v>
      </c>
      <c r="S5862" s="38">
        <v>305.10000000000002</v>
      </c>
      <c r="T5862" s="36" t="s">
        <v>106</v>
      </c>
      <c r="U5862" s="36" t="s">
        <v>4417</v>
      </c>
    </row>
    <row r="5863" spans="10:21" x14ac:dyDescent="0.25">
      <c r="J5863" s="37">
        <v>43752</v>
      </c>
      <c r="K5863" s="36">
        <f t="shared" si="455"/>
        <v>2019</v>
      </c>
      <c r="L5863" s="36" t="str">
        <f t="shared" si="456"/>
        <v>October</v>
      </c>
      <c r="M5863" s="36">
        <f t="shared" si="457"/>
        <v>42</v>
      </c>
      <c r="N5863" s="36">
        <f t="shared" si="458"/>
        <v>14</v>
      </c>
      <c r="O5863" s="36" t="str">
        <f t="shared" si="459"/>
        <v>201942</v>
      </c>
      <c r="P5863" s="51" t="str">
        <f>CONCATENATE(K5863,MONTH(ExpensesDBTable[[#This Row],[Date]]))</f>
        <v>201910</v>
      </c>
      <c r="Q5863" s="36" t="s">
        <v>3379</v>
      </c>
      <c r="R5863" s="36" t="s">
        <v>29</v>
      </c>
      <c r="S5863" s="38">
        <v>1088</v>
      </c>
      <c r="T5863" s="36" t="s">
        <v>106</v>
      </c>
      <c r="U5863" s="36" t="s">
        <v>4418</v>
      </c>
    </row>
    <row r="5864" spans="10:21" x14ac:dyDescent="0.25">
      <c r="J5864" s="37">
        <v>43754</v>
      </c>
      <c r="K5864" s="36">
        <f t="shared" si="455"/>
        <v>2019</v>
      </c>
      <c r="L5864" s="36" t="str">
        <f t="shared" si="456"/>
        <v>October</v>
      </c>
      <c r="M5864" s="36">
        <f t="shared" si="457"/>
        <v>42</v>
      </c>
      <c r="N5864" s="36">
        <f t="shared" si="458"/>
        <v>16</v>
      </c>
      <c r="O5864" s="36" t="str">
        <f t="shared" si="459"/>
        <v>201942</v>
      </c>
      <c r="P5864" s="51" t="str">
        <f>CONCATENATE(K5864,MONTH(ExpensesDBTable[[#This Row],[Date]]))</f>
        <v>201910</v>
      </c>
      <c r="Q5864" s="36" t="s">
        <v>182</v>
      </c>
      <c r="R5864" s="36" t="s">
        <v>14</v>
      </c>
      <c r="S5864" s="38">
        <v>8.3000000000000007</v>
      </c>
      <c r="T5864" s="36" t="s">
        <v>100</v>
      </c>
      <c r="U5864" s="36" t="s">
        <v>2008</v>
      </c>
    </row>
    <row r="5865" spans="10:21" x14ac:dyDescent="0.25">
      <c r="J5865" s="37">
        <v>43754</v>
      </c>
      <c r="K5865" s="36">
        <f t="shared" si="455"/>
        <v>2019</v>
      </c>
      <c r="L5865" s="36" t="str">
        <f t="shared" si="456"/>
        <v>October</v>
      </c>
      <c r="M5865" s="36">
        <f t="shared" si="457"/>
        <v>42</v>
      </c>
      <c r="N5865" s="36">
        <f t="shared" si="458"/>
        <v>16</v>
      </c>
      <c r="O5865" s="36" t="str">
        <f t="shared" si="459"/>
        <v>201942</v>
      </c>
      <c r="P5865" s="51" t="str">
        <f>CONCATENATE(K5865,MONTH(ExpensesDBTable[[#This Row],[Date]]))</f>
        <v>201910</v>
      </c>
      <c r="Q5865" s="36" t="s">
        <v>182</v>
      </c>
      <c r="R5865" s="36" t="s">
        <v>14</v>
      </c>
      <c r="S5865" s="38">
        <v>4.5</v>
      </c>
      <c r="T5865" s="36" t="s">
        <v>100</v>
      </c>
      <c r="U5865" s="36" t="s">
        <v>287</v>
      </c>
    </row>
    <row r="5866" spans="10:21" x14ac:dyDescent="0.25">
      <c r="J5866" s="37">
        <v>43754</v>
      </c>
      <c r="K5866" s="36">
        <f t="shared" si="455"/>
        <v>2019</v>
      </c>
      <c r="L5866" s="36" t="str">
        <f t="shared" si="456"/>
        <v>October</v>
      </c>
      <c r="M5866" s="36">
        <f t="shared" si="457"/>
        <v>42</v>
      </c>
      <c r="N5866" s="36">
        <f t="shared" si="458"/>
        <v>16</v>
      </c>
      <c r="O5866" s="36" t="str">
        <f t="shared" si="459"/>
        <v>201942</v>
      </c>
      <c r="P5866" s="51" t="str">
        <f>CONCATENATE(K5866,MONTH(ExpensesDBTable[[#This Row],[Date]]))</f>
        <v>201910</v>
      </c>
      <c r="Q5866" s="36" t="s">
        <v>1238</v>
      </c>
      <c r="R5866" s="36" t="s">
        <v>22</v>
      </c>
      <c r="S5866" s="38">
        <v>71.31</v>
      </c>
      <c r="T5866" s="36" t="s">
        <v>106</v>
      </c>
      <c r="U5866" s="36" t="s">
        <v>1238</v>
      </c>
    </row>
    <row r="5867" spans="10:21" x14ac:dyDescent="0.25">
      <c r="J5867" s="37">
        <v>43755</v>
      </c>
      <c r="K5867" s="36">
        <f t="shared" si="455"/>
        <v>2019</v>
      </c>
      <c r="L5867" s="36" t="str">
        <f t="shared" si="456"/>
        <v>October</v>
      </c>
      <c r="M5867" s="36">
        <f t="shared" si="457"/>
        <v>42</v>
      </c>
      <c r="N5867" s="36">
        <f t="shared" si="458"/>
        <v>17</v>
      </c>
      <c r="O5867" s="36" t="str">
        <f t="shared" si="459"/>
        <v>201942</v>
      </c>
      <c r="P5867" s="51" t="str">
        <f>CONCATENATE(K5867,MONTH(ExpensesDBTable[[#This Row],[Date]]))</f>
        <v>201910</v>
      </c>
      <c r="Q5867" s="36" t="s">
        <v>145</v>
      </c>
      <c r="R5867" s="36" t="s">
        <v>23</v>
      </c>
      <c r="S5867" s="38">
        <v>175.99</v>
      </c>
      <c r="T5867" s="36" t="s">
        <v>106</v>
      </c>
      <c r="U5867" s="36" t="s">
        <v>1590</v>
      </c>
    </row>
    <row r="5868" spans="10:21" x14ac:dyDescent="0.25">
      <c r="J5868" s="37">
        <v>43755</v>
      </c>
      <c r="K5868" s="36">
        <f t="shared" si="455"/>
        <v>2019</v>
      </c>
      <c r="L5868" s="36" t="str">
        <f t="shared" si="456"/>
        <v>October</v>
      </c>
      <c r="M5868" s="36">
        <f t="shared" si="457"/>
        <v>42</v>
      </c>
      <c r="N5868" s="36">
        <f t="shared" si="458"/>
        <v>17</v>
      </c>
      <c r="O5868" s="36" t="str">
        <f t="shared" si="459"/>
        <v>201942</v>
      </c>
      <c r="P5868" s="51" t="str">
        <f>CONCATENATE(K5868,MONTH(ExpensesDBTable[[#This Row],[Date]]))</f>
        <v>201910</v>
      </c>
      <c r="Q5868" s="36" t="s">
        <v>182</v>
      </c>
      <c r="R5868" s="36" t="s">
        <v>25</v>
      </c>
      <c r="S5868" s="38">
        <v>16946.05</v>
      </c>
      <c r="T5868" s="36" t="s">
        <v>106</v>
      </c>
      <c r="U5868" s="36" t="s">
        <v>4421</v>
      </c>
    </row>
    <row r="5869" spans="10:21" x14ac:dyDescent="0.25">
      <c r="J5869" s="37">
        <v>43756</v>
      </c>
      <c r="K5869" s="36">
        <f t="shared" si="455"/>
        <v>2019</v>
      </c>
      <c r="L5869" s="36" t="str">
        <f t="shared" si="456"/>
        <v>October</v>
      </c>
      <c r="M5869" s="36">
        <f t="shared" si="457"/>
        <v>42</v>
      </c>
      <c r="N5869" s="36">
        <f t="shared" si="458"/>
        <v>18</v>
      </c>
      <c r="O5869" s="36" t="str">
        <f t="shared" si="459"/>
        <v>201942</v>
      </c>
      <c r="P5869" s="51" t="str">
        <f>CONCATENATE(K5869,MONTH(ExpensesDBTable[[#This Row],[Date]]))</f>
        <v>201910</v>
      </c>
      <c r="Q5869" s="36" t="s">
        <v>182</v>
      </c>
      <c r="R5869" s="36" t="s">
        <v>14</v>
      </c>
      <c r="S5869" s="38">
        <v>22</v>
      </c>
      <c r="T5869" s="36" t="s">
        <v>100</v>
      </c>
      <c r="U5869" s="36" t="s">
        <v>1555</v>
      </c>
    </row>
    <row r="5870" spans="10:21" x14ac:dyDescent="0.25">
      <c r="J5870" s="37">
        <v>43756</v>
      </c>
      <c r="K5870" s="36">
        <f t="shared" si="455"/>
        <v>2019</v>
      </c>
      <c r="L5870" s="36" t="str">
        <f t="shared" si="456"/>
        <v>October</v>
      </c>
      <c r="M5870" s="36">
        <f t="shared" si="457"/>
        <v>42</v>
      </c>
      <c r="N5870" s="36">
        <f t="shared" si="458"/>
        <v>18</v>
      </c>
      <c r="O5870" s="36" t="str">
        <f t="shared" si="459"/>
        <v>201942</v>
      </c>
      <c r="P5870" s="51" t="str">
        <f>CONCATENATE(K5870,MONTH(ExpensesDBTable[[#This Row],[Date]]))</f>
        <v>201910</v>
      </c>
      <c r="Q5870" s="36" t="s">
        <v>182</v>
      </c>
      <c r="R5870" s="36" t="s">
        <v>16</v>
      </c>
      <c r="S5870" s="38">
        <v>14.95</v>
      </c>
      <c r="T5870" s="36" t="s">
        <v>106</v>
      </c>
      <c r="U5870" s="36" t="s">
        <v>4422</v>
      </c>
    </row>
    <row r="5871" spans="10:21" x14ac:dyDescent="0.25">
      <c r="J5871" s="37">
        <v>43756</v>
      </c>
      <c r="K5871" s="36">
        <f t="shared" si="455"/>
        <v>2019</v>
      </c>
      <c r="L5871" s="36" t="str">
        <f t="shared" si="456"/>
        <v>October</v>
      </c>
      <c r="M5871" s="36">
        <f t="shared" si="457"/>
        <v>42</v>
      </c>
      <c r="N5871" s="36">
        <f t="shared" si="458"/>
        <v>18</v>
      </c>
      <c r="O5871" s="36" t="str">
        <f t="shared" si="459"/>
        <v>201942</v>
      </c>
      <c r="P5871" s="51" t="str">
        <f>CONCATENATE(K5871,MONTH(ExpensesDBTable[[#This Row],[Date]]))</f>
        <v>201910</v>
      </c>
      <c r="Q5871" s="36" t="s">
        <v>108</v>
      </c>
      <c r="R5871" s="36" t="s">
        <v>14</v>
      </c>
      <c r="S5871" s="38">
        <v>18.97</v>
      </c>
      <c r="T5871" s="36" t="s">
        <v>100</v>
      </c>
      <c r="U5871" s="36" t="s">
        <v>4155</v>
      </c>
    </row>
    <row r="5872" spans="10:21" x14ac:dyDescent="0.25">
      <c r="J5872" s="37">
        <v>43758</v>
      </c>
      <c r="K5872" s="36">
        <f t="shared" si="455"/>
        <v>2019</v>
      </c>
      <c r="L5872" s="36" t="str">
        <f t="shared" si="456"/>
        <v>October</v>
      </c>
      <c r="M5872" s="36">
        <f t="shared" si="457"/>
        <v>42</v>
      </c>
      <c r="N5872" s="36">
        <f t="shared" si="458"/>
        <v>20</v>
      </c>
      <c r="O5872" s="36" t="str">
        <f t="shared" si="459"/>
        <v>201942</v>
      </c>
      <c r="P5872" s="51" t="str">
        <f>CONCATENATE(K5872,MONTH(ExpensesDBTable[[#This Row],[Date]]))</f>
        <v>201910</v>
      </c>
      <c r="Q5872" s="36" t="s">
        <v>128</v>
      </c>
      <c r="R5872" s="36" t="s">
        <v>22</v>
      </c>
      <c r="S5872" s="38">
        <v>10</v>
      </c>
      <c r="T5872" s="36" t="s">
        <v>106</v>
      </c>
      <c r="U5872" s="36" t="s">
        <v>3787</v>
      </c>
    </row>
    <row r="5873" spans="10:21" x14ac:dyDescent="0.25">
      <c r="J5873" s="37">
        <v>43758</v>
      </c>
      <c r="K5873" s="36">
        <f t="shared" si="455"/>
        <v>2019</v>
      </c>
      <c r="L5873" s="36" t="str">
        <f t="shared" si="456"/>
        <v>October</v>
      </c>
      <c r="M5873" s="36">
        <f t="shared" si="457"/>
        <v>42</v>
      </c>
      <c r="N5873" s="36">
        <f t="shared" si="458"/>
        <v>20</v>
      </c>
      <c r="O5873" s="36" t="str">
        <f t="shared" si="459"/>
        <v>201942</v>
      </c>
      <c r="P5873" s="51" t="str">
        <f>CONCATENATE(K5873,MONTH(ExpensesDBTable[[#This Row],[Date]]))</f>
        <v>201910</v>
      </c>
      <c r="Q5873" s="36" t="s">
        <v>182</v>
      </c>
      <c r="R5873" s="36" t="s">
        <v>19</v>
      </c>
      <c r="S5873" s="38">
        <v>15</v>
      </c>
      <c r="T5873" s="36" t="s">
        <v>106</v>
      </c>
      <c r="U5873" s="36" t="s">
        <v>4423</v>
      </c>
    </row>
    <row r="5874" spans="10:21" x14ac:dyDescent="0.25">
      <c r="J5874" s="37">
        <v>43758</v>
      </c>
      <c r="K5874" s="36">
        <f t="shared" si="455"/>
        <v>2019</v>
      </c>
      <c r="L5874" s="36" t="str">
        <f t="shared" si="456"/>
        <v>October</v>
      </c>
      <c r="M5874" s="36">
        <f t="shared" si="457"/>
        <v>42</v>
      </c>
      <c r="N5874" s="36">
        <f t="shared" si="458"/>
        <v>20</v>
      </c>
      <c r="O5874" s="36" t="str">
        <f t="shared" si="459"/>
        <v>201942</v>
      </c>
      <c r="P5874" s="51" t="str">
        <f>CONCATENATE(K5874,MONTH(ExpensesDBTable[[#This Row],[Date]]))</f>
        <v>201910</v>
      </c>
      <c r="Q5874" s="36" t="s">
        <v>108</v>
      </c>
      <c r="R5874" s="36" t="s">
        <v>14</v>
      </c>
      <c r="S5874" s="38">
        <v>16.399999999999999</v>
      </c>
      <c r="T5874" s="36" t="s">
        <v>100</v>
      </c>
      <c r="U5874" s="36" t="s">
        <v>4155</v>
      </c>
    </row>
    <row r="5875" spans="10:21" x14ac:dyDescent="0.25">
      <c r="J5875" s="37">
        <v>43758</v>
      </c>
      <c r="K5875" s="36">
        <f t="shared" si="455"/>
        <v>2019</v>
      </c>
      <c r="L5875" s="36" t="str">
        <f t="shared" si="456"/>
        <v>October</v>
      </c>
      <c r="M5875" s="36">
        <f t="shared" si="457"/>
        <v>42</v>
      </c>
      <c r="N5875" s="36">
        <f t="shared" si="458"/>
        <v>20</v>
      </c>
      <c r="O5875" s="36" t="str">
        <f t="shared" si="459"/>
        <v>201942</v>
      </c>
      <c r="P5875" s="51" t="str">
        <f>CONCATENATE(K5875,MONTH(ExpensesDBTable[[#This Row],[Date]]))</f>
        <v>201910</v>
      </c>
      <c r="Q5875" s="36" t="s">
        <v>1051</v>
      </c>
      <c r="R5875" s="36" t="s">
        <v>14</v>
      </c>
      <c r="S5875" s="38">
        <v>16.03</v>
      </c>
      <c r="T5875" s="36" t="s">
        <v>100</v>
      </c>
      <c r="U5875" s="36" t="s">
        <v>4155</v>
      </c>
    </row>
    <row r="5876" spans="10:21" x14ac:dyDescent="0.25">
      <c r="J5876" s="37">
        <v>43758</v>
      </c>
      <c r="K5876" s="36">
        <f t="shared" si="455"/>
        <v>2019</v>
      </c>
      <c r="L5876" s="36" t="str">
        <f t="shared" si="456"/>
        <v>October</v>
      </c>
      <c r="M5876" s="36">
        <f t="shared" si="457"/>
        <v>42</v>
      </c>
      <c r="N5876" s="36">
        <f t="shared" si="458"/>
        <v>20</v>
      </c>
      <c r="O5876" s="36" t="str">
        <f t="shared" si="459"/>
        <v>201942</v>
      </c>
      <c r="P5876" s="51" t="str">
        <f>CONCATENATE(K5876,MONTH(ExpensesDBTable[[#This Row],[Date]]))</f>
        <v>201910</v>
      </c>
      <c r="Q5876" s="36" t="s">
        <v>182</v>
      </c>
      <c r="R5876" s="36" t="s">
        <v>14</v>
      </c>
      <c r="S5876" s="38">
        <v>10.5</v>
      </c>
      <c r="T5876" s="36" t="s">
        <v>100</v>
      </c>
      <c r="U5876" s="36" t="s">
        <v>4424</v>
      </c>
    </row>
    <row r="5877" spans="10:21" x14ac:dyDescent="0.25">
      <c r="J5877" s="37">
        <v>43758</v>
      </c>
      <c r="K5877" s="36">
        <f t="shared" si="455"/>
        <v>2019</v>
      </c>
      <c r="L5877" s="36" t="str">
        <f t="shared" si="456"/>
        <v>October</v>
      </c>
      <c r="M5877" s="36">
        <f t="shared" si="457"/>
        <v>42</v>
      </c>
      <c r="N5877" s="36">
        <f t="shared" si="458"/>
        <v>20</v>
      </c>
      <c r="O5877" s="36" t="str">
        <f t="shared" si="459"/>
        <v>201942</v>
      </c>
      <c r="P5877" s="51" t="str">
        <f>CONCATENATE(K5877,MONTH(ExpensesDBTable[[#This Row],[Date]]))</f>
        <v>201910</v>
      </c>
      <c r="Q5877" s="36" t="s">
        <v>119</v>
      </c>
      <c r="R5877" s="36" t="s">
        <v>14</v>
      </c>
      <c r="S5877" s="38">
        <v>3.75</v>
      </c>
      <c r="T5877" s="36" t="s">
        <v>100</v>
      </c>
      <c r="U5877" s="36" t="s">
        <v>4166</v>
      </c>
    </row>
    <row r="5878" spans="10:21" x14ac:dyDescent="0.25">
      <c r="J5878" s="37">
        <v>43758</v>
      </c>
      <c r="K5878" s="36">
        <f t="shared" si="455"/>
        <v>2019</v>
      </c>
      <c r="L5878" s="36" t="str">
        <f t="shared" si="456"/>
        <v>October</v>
      </c>
      <c r="M5878" s="36">
        <f t="shared" si="457"/>
        <v>42</v>
      </c>
      <c r="N5878" s="36">
        <f t="shared" si="458"/>
        <v>20</v>
      </c>
      <c r="O5878" s="36" t="str">
        <f t="shared" si="459"/>
        <v>201942</v>
      </c>
      <c r="P5878" s="51" t="str">
        <f>CONCATENATE(K5878,MONTH(ExpensesDBTable[[#This Row],[Date]]))</f>
        <v>201910</v>
      </c>
      <c r="Q5878" s="36" t="s">
        <v>122</v>
      </c>
      <c r="R5878" s="36" t="s">
        <v>11</v>
      </c>
      <c r="S5878" s="38">
        <v>12</v>
      </c>
      <c r="T5878" s="36" t="s">
        <v>106</v>
      </c>
      <c r="U5878" s="36" t="s">
        <v>4075</v>
      </c>
    </row>
    <row r="5879" spans="10:21" x14ac:dyDescent="0.25">
      <c r="J5879" s="37">
        <v>43758</v>
      </c>
      <c r="K5879" s="36">
        <f t="shared" si="455"/>
        <v>2019</v>
      </c>
      <c r="L5879" s="36" t="str">
        <f t="shared" si="456"/>
        <v>October</v>
      </c>
      <c r="M5879" s="36">
        <f t="shared" si="457"/>
        <v>42</v>
      </c>
      <c r="N5879" s="36">
        <f t="shared" si="458"/>
        <v>20</v>
      </c>
      <c r="O5879" s="36" t="str">
        <f t="shared" si="459"/>
        <v>201942</v>
      </c>
      <c r="P5879" s="51" t="str">
        <f>CONCATENATE(K5879,MONTH(ExpensesDBTable[[#This Row],[Date]]))</f>
        <v>201910</v>
      </c>
      <c r="Q5879" s="36" t="s">
        <v>182</v>
      </c>
      <c r="R5879" s="36" t="s">
        <v>14</v>
      </c>
      <c r="S5879" s="38">
        <v>8.6</v>
      </c>
      <c r="T5879" s="36" t="s">
        <v>100</v>
      </c>
      <c r="U5879" s="36" t="s">
        <v>357</v>
      </c>
    </row>
    <row r="5880" spans="10:21" x14ac:dyDescent="0.25">
      <c r="J5880" s="37">
        <v>43758</v>
      </c>
      <c r="K5880" s="36">
        <f t="shared" si="455"/>
        <v>2019</v>
      </c>
      <c r="L5880" s="36" t="str">
        <f t="shared" si="456"/>
        <v>October</v>
      </c>
      <c r="M5880" s="36">
        <f t="shared" si="457"/>
        <v>42</v>
      </c>
      <c r="N5880" s="36">
        <f t="shared" si="458"/>
        <v>20</v>
      </c>
      <c r="O5880" s="36" t="str">
        <f t="shared" si="459"/>
        <v>201942</v>
      </c>
      <c r="P5880" s="51" t="str">
        <f>CONCATENATE(K5880,MONTH(ExpensesDBTable[[#This Row],[Date]]))</f>
        <v>201910</v>
      </c>
      <c r="Q5880" s="36" t="s">
        <v>108</v>
      </c>
      <c r="R5880" s="36" t="s">
        <v>14</v>
      </c>
      <c r="S5880" s="38">
        <v>5.1100000000000003</v>
      </c>
      <c r="T5880" s="36" t="s">
        <v>100</v>
      </c>
      <c r="U5880" s="36" t="s">
        <v>4127</v>
      </c>
    </row>
    <row r="5881" spans="10:21" x14ac:dyDescent="0.25">
      <c r="J5881" s="37">
        <v>43758</v>
      </c>
      <c r="K5881" s="36">
        <f t="shared" si="455"/>
        <v>2019</v>
      </c>
      <c r="L5881" s="36" t="str">
        <f t="shared" si="456"/>
        <v>October</v>
      </c>
      <c r="M5881" s="36">
        <f t="shared" si="457"/>
        <v>42</v>
      </c>
      <c r="N5881" s="36">
        <f t="shared" si="458"/>
        <v>20</v>
      </c>
      <c r="O5881" s="36" t="str">
        <f t="shared" si="459"/>
        <v>201942</v>
      </c>
      <c r="P5881" s="51" t="str">
        <f>CONCATENATE(K5881,MONTH(ExpensesDBTable[[#This Row],[Date]]))</f>
        <v>201910</v>
      </c>
      <c r="Q5881" s="36" t="s">
        <v>119</v>
      </c>
      <c r="R5881" s="36" t="s">
        <v>14</v>
      </c>
      <c r="S5881" s="38">
        <v>50.11</v>
      </c>
      <c r="T5881" s="36" t="s">
        <v>100</v>
      </c>
      <c r="U5881" s="36" t="s">
        <v>4127</v>
      </c>
    </row>
    <row r="5882" spans="10:21" x14ac:dyDescent="0.25">
      <c r="J5882" s="37">
        <v>43758</v>
      </c>
      <c r="K5882" s="36">
        <f t="shared" si="455"/>
        <v>2019</v>
      </c>
      <c r="L5882" s="36" t="str">
        <f t="shared" si="456"/>
        <v>October</v>
      </c>
      <c r="M5882" s="36">
        <f t="shared" si="457"/>
        <v>42</v>
      </c>
      <c r="N5882" s="36">
        <f t="shared" si="458"/>
        <v>20</v>
      </c>
      <c r="O5882" s="36" t="str">
        <f t="shared" si="459"/>
        <v>201942</v>
      </c>
      <c r="P5882" s="51" t="str">
        <f>CONCATENATE(K5882,MONTH(ExpensesDBTable[[#This Row],[Date]]))</f>
        <v>201910</v>
      </c>
      <c r="Q5882" s="36" t="s">
        <v>182</v>
      </c>
      <c r="R5882" s="36" t="s">
        <v>14</v>
      </c>
      <c r="S5882" s="38">
        <v>3.5</v>
      </c>
      <c r="T5882" s="36" t="s">
        <v>100</v>
      </c>
      <c r="U5882" s="36" t="s">
        <v>357</v>
      </c>
    </row>
    <row r="5883" spans="10:21" x14ac:dyDescent="0.25">
      <c r="J5883" s="37">
        <v>43758</v>
      </c>
      <c r="K5883" s="36">
        <f t="shared" si="455"/>
        <v>2019</v>
      </c>
      <c r="L5883" s="36" t="str">
        <f t="shared" si="456"/>
        <v>October</v>
      </c>
      <c r="M5883" s="36">
        <f t="shared" si="457"/>
        <v>42</v>
      </c>
      <c r="N5883" s="36">
        <f t="shared" si="458"/>
        <v>20</v>
      </c>
      <c r="O5883" s="36" t="str">
        <f t="shared" si="459"/>
        <v>201942</v>
      </c>
      <c r="P5883" s="51" t="str">
        <f>CONCATENATE(K5883,MONTH(ExpensesDBTable[[#This Row],[Date]]))</f>
        <v>201910</v>
      </c>
      <c r="Q5883" s="36" t="s">
        <v>122</v>
      </c>
      <c r="R5883" s="36" t="s">
        <v>11</v>
      </c>
      <c r="S5883" s="38">
        <v>52.45</v>
      </c>
      <c r="T5883" s="36" t="s">
        <v>106</v>
      </c>
      <c r="U5883" s="36" t="s">
        <v>509</v>
      </c>
    </row>
    <row r="5884" spans="10:21" x14ac:dyDescent="0.25">
      <c r="J5884" s="37">
        <v>43758</v>
      </c>
      <c r="K5884" s="36">
        <f t="shared" si="455"/>
        <v>2019</v>
      </c>
      <c r="L5884" s="36" t="str">
        <f t="shared" si="456"/>
        <v>October</v>
      </c>
      <c r="M5884" s="36">
        <f t="shared" si="457"/>
        <v>42</v>
      </c>
      <c r="N5884" s="36">
        <f t="shared" si="458"/>
        <v>20</v>
      </c>
      <c r="O5884" s="36" t="str">
        <f t="shared" si="459"/>
        <v>201942</v>
      </c>
      <c r="P5884" s="51" t="str">
        <f>CONCATENATE(K5884,MONTH(ExpensesDBTable[[#This Row],[Date]]))</f>
        <v>201910</v>
      </c>
      <c r="Q5884" s="36" t="s">
        <v>3477</v>
      </c>
      <c r="R5884" s="36" t="s">
        <v>23</v>
      </c>
      <c r="S5884" s="38">
        <v>35</v>
      </c>
      <c r="T5884" s="36" t="s">
        <v>106</v>
      </c>
      <c r="U5884" s="36" t="s">
        <v>3143</v>
      </c>
    </row>
    <row r="5885" spans="10:21" x14ac:dyDescent="0.25">
      <c r="J5885" s="37">
        <v>43763</v>
      </c>
      <c r="K5885" s="36">
        <f t="shared" si="455"/>
        <v>2019</v>
      </c>
      <c r="L5885" s="36" t="str">
        <f t="shared" si="456"/>
        <v>October</v>
      </c>
      <c r="M5885" s="36">
        <f t="shared" si="457"/>
        <v>43</v>
      </c>
      <c r="N5885" s="36">
        <f t="shared" si="458"/>
        <v>25</v>
      </c>
      <c r="O5885" s="36" t="str">
        <f t="shared" si="459"/>
        <v>201943</v>
      </c>
      <c r="P5885" s="51" t="str">
        <f>CONCATENATE(K5885,MONTH(ExpensesDBTable[[#This Row],[Date]]))</f>
        <v>201910</v>
      </c>
      <c r="Q5885" s="36" t="s">
        <v>182</v>
      </c>
      <c r="R5885" s="36" t="s">
        <v>14</v>
      </c>
      <c r="S5885" s="38">
        <v>12.5</v>
      </c>
      <c r="T5885" s="36" t="s">
        <v>100</v>
      </c>
      <c r="U5885" s="36" t="s">
        <v>1872</v>
      </c>
    </row>
    <row r="5886" spans="10:21" x14ac:dyDescent="0.25">
      <c r="J5886" s="37">
        <v>43763</v>
      </c>
      <c r="K5886" s="36">
        <f t="shared" si="455"/>
        <v>2019</v>
      </c>
      <c r="L5886" s="36" t="str">
        <f t="shared" si="456"/>
        <v>October</v>
      </c>
      <c r="M5886" s="36">
        <f t="shared" si="457"/>
        <v>43</v>
      </c>
      <c r="N5886" s="36">
        <f t="shared" si="458"/>
        <v>25</v>
      </c>
      <c r="O5886" s="36" t="str">
        <f t="shared" si="459"/>
        <v>201943</v>
      </c>
      <c r="P5886" s="51" t="str">
        <f>CONCATENATE(K5886,MONTH(ExpensesDBTable[[#This Row],[Date]]))</f>
        <v>201910</v>
      </c>
      <c r="Q5886" s="36" t="s">
        <v>182</v>
      </c>
      <c r="R5886" s="36" t="s">
        <v>14</v>
      </c>
      <c r="S5886" s="38">
        <v>10.3</v>
      </c>
      <c r="T5886" s="36" t="s">
        <v>100</v>
      </c>
      <c r="U5886" s="36" t="s">
        <v>1872</v>
      </c>
    </row>
    <row r="5887" spans="10:21" x14ac:dyDescent="0.25">
      <c r="J5887" s="37">
        <v>43763</v>
      </c>
      <c r="K5887" s="36">
        <f t="shared" si="455"/>
        <v>2019</v>
      </c>
      <c r="L5887" s="36" t="str">
        <f t="shared" si="456"/>
        <v>October</v>
      </c>
      <c r="M5887" s="36">
        <f t="shared" si="457"/>
        <v>43</v>
      </c>
      <c r="N5887" s="36">
        <f t="shared" si="458"/>
        <v>25</v>
      </c>
      <c r="O5887" s="36" t="str">
        <f t="shared" si="459"/>
        <v>201943</v>
      </c>
      <c r="P5887" s="51" t="str">
        <f>CONCATENATE(K5887,MONTH(ExpensesDBTable[[#This Row],[Date]]))</f>
        <v>201910</v>
      </c>
      <c r="Q5887" s="36" t="s">
        <v>182</v>
      </c>
      <c r="R5887" s="36" t="s">
        <v>11</v>
      </c>
      <c r="S5887" s="38">
        <v>56.4</v>
      </c>
      <c r="T5887" s="36" t="s">
        <v>106</v>
      </c>
      <c r="U5887" s="36" t="s">
        <v>509</v>
      </c>
    </row>
    <row r="5888" spans="10:21" x14ac:dyDescent="0.25">
      <c r="J5888" s="37">
        <v>43763</v>
      </c>
      <c r="K5888" s="36">
        <f t="shared" si="455"/>
        <v>2019</v>
      </c>
      <c r="L5888" s="36" t="str">
        <f t="shared" si="456"/>
        <v>October</v>
      </c>
      <c r="M5888" s="36">
        <f t="shared" si="457"/>
        <v>43</v>
      </c>
      <c r="N5888" s="36">
        <f t="shared" si="458"/>
        <v>25</v>
      </c>
      <c r="O5888" s="36" t="str">
        <f t="shared" si="459"/>
        <v>201943</v>
      </c>
      <c r="P5888" s="51" t="str">
        <f>CONCATENATE(K5888,MONTH(ExpensesDBTable[[#This Row],[Date]]))</f>
        <v>201910</v>
      </c>
      <c r="Q5888" s="36" t="s">
        <v>182</v>
      </c>
      <c r="R5888" s="36" t="s">
        <v>14</v>
      </c>
      <c r="S5888" s="38">
        <v>11.6</v>
      </c>
      <c r="T5888" s="36" t="s">
        <v>100</v>
      </c>
      <c r="U5888" s="36" t="s">
        <v>4425</v>
      </c>
    </row>
    <row r="5889" spans="10:21" x14ac:dyDescent="0.25">
      <c r="J5889" s="37">
        <v>43763</v>
      </c>
      <c r="K5889" s="36">
        <f t="shared" si="455"/>
        <v>2019</v>
      </c>
      <c r="L5889" s="36" t="str">
        <f t="shared" si="456"/>
        <v>October</v>
      </c>
      <c r="M5889" s="36">
        <f t="shared" si="457"/>
        <v>43</v>
      </c>
      <c r="N5889" s="36">
        <f t="shared" si="458"/>
        <v>25</v>
      </c>
      <c r="O5889" s="36" t="str">
        <f t="shared" si="459"/>
        <v>201943</v>
      </c>
      <c r="P5889" s="51" t="str">
        <f>CONCATENATE(K5889,MONTH(ExpensesDBTable[[#This Row],[Date]]))</f>
        <v>201910</v>
      </c>
      <c r="Q5889" s="36" t="s">
        <v>128</v>
      </c>
      <c r="R5889" s="36" t="s">
        <v>22</v>
      </c>
      <c r="S5889" s="38">
        <v>10</v>
      </c>
      <c r="T5889" s="36" t="s">
        <v>100</v>
      </c>
      <c r="U5889" s="36" t="s">
        <v>4426</v>
      </c>
    </row>
    <row r="5890" spans="10:21" x14ac:dyDescent="0.25">
      <c r="J5890" s="37">
        <v>43763</v>
      </c>
      <c r="K5890" s="36">
        <f t="shared" si="455"/>
        <v>2019</v>
      </c>
      <c r="L5890" s="36" t="str">
        <f t="shared" si="456"/>
        <v>October</v>
      </c>
      <c r="M5890" s="36">
        <f t="shared" si="457"/>
        <v>43</v>
      </c>
      <c r="N5890" s="36">
        <f t="shared" si="458"/>
        <v>25</v>
      </c>
      <c r="O5890" s="36" t="str">
        <f t="shared" si="459"/>
        <v>201943</v>
      </c>
      <c r="P5890" s="51" t="str">
        <f>CONCATENATE(K5890,MONTH(ExpensesDBTable[[#This Row],[Date]]))</f>
        <v>201910</v>
      </c>
      <c r="Q5890" s="36" t="s">
        <v>182</v>
      </c>
      <c r="R5890" s="36" t="s">
        <v>14</v>
      </c>
      <c r="S5890" s="38">
        <v>2</v>
      </c>
      <c r="T5890" s="36" t="s">
        <v>100</v>
      </c>
      <c r="U5890" s="36" t="s">
        <v>287</v>
      </c>
    </row>
    <row r="5891" spans="10:21" x14ac:dyDescent="0.25">
      <c r="J5891" s="37">
        <v>43763</v>
      </c>
      <c r="K5891" s="36">
        <f t="shared" si="455"/>
        <v>2019</v>
      </c>
      <c r="L5891" s="36" t="str">
        <f t="shared" si="456"/>
        <v>October</v>
      </c>
      <c r="M5891" s="36">
        <f t="shared" si="457"/>
        <v>43</v>
      </c>
      <c r="N5891" s="36">
        <f t="shared" si="458"/>
        <v>25</v>
      </c>
      <c r="O5891" s="36" t="str">
        <f t="shared" si="459"/>
        <v>201943</v>
      </c>
      <c r="P5891" s="51" t="str">
        <f>CONCATENATE(K5891,MONTH(ExpensesDBTable[[#This Row],[Date]]))</f>
        <v>201910</v>
      </c>
      <c r="Q5891" s="36" t="s">
        <v>1476</v>
      </c>
      <c r="R5891" s="36" t="s">
        <v>23</v>
      </c>
      <c r="S5891" s="38">
        <v>14</v>
      </c>
      <c r="T5891" s="36" t="s">
        <v>106</v>
      </c>
      <c r="U5891" s="36" t="s">
        <v>1476</v>
      </c>
    </row>
    <row r="5892" spans="10:21" x14ac:dyDescent="0.25">
      <c r="J5892" s="37">
        <v>43763</v>
      </c>
      <c r="K5892" s="36">
        <f t="shared" si="455"/>
        <v>2019</v>
      </c>
      <c r="L5892" s="36" t="str">
        <f t="shared" si="456"/>
        <v>October</v>
      </c>
      <c r="M5892" s="36">
        <f t="shared" si="457"/>
        <v>43</v>
      </c>
      <c r="N5892" s="36">
        <f t="shared" si="458"/>
        <v>25</v>
      </c>
      <c r="O5892" s="36" t="str">
        <f t="shared" si="459"/>
        <v>201943</v>
      </c>
      <c r="P5892" s="51" t="str">
        <f>CONCATENATE(K5892,MONTH(ExpensesDBTable[[#This Row],[Date]]))</f>
        <v>201910</v>
      </c>
      <c r="Q5892" s="36" t="s">
        <v>319</v>
      </c>
      <c r="R5892" s="36" t="s">
        <v>18</v>
      </c>
      <c r="S5892" s="38">
        <v>6.87</v>
      </c>
      <c r="T5892" s="36" t="s">
        <v>106</v>
      </c>
      <c r="U5892" s="36" t="s">
        <v>4427</v>
      </c>
    </row>
    <row r="5893" spans="10:21" x14ac:dyDescent="0.25">
      <c r="J5893" s="37">
        <v>43763</v>
      </c>
      <c r="K5893" s="36">
        <f t="shared" si="455"/>
        <v>2019</v>
      </c>
      <c r="L5893" s="36" t="str">
        <f t="shared" si="456"/>
        <v>October</v>
      </c>
      <c r="M5893" s="36">
        <f t="shared" si="457"/>
        <v>43</v>
      </c>
      <c r="N5893" s="36">
        <f t="shared" si="458"/>
        <v>25</v>
      </c>
      <c r="O5893" s="36" t="str">
        <f t="shared" si="459"/>
        <v>201943</v>
      </c>
      <c r="P5893" s="51" t="str">
        <f>CONCATENATE(K5893,MONTH(ExpensesDBTable[[#This Row],[Date]]))</f>
        <v>201910</v>
      </c>
      <c r="Q5893" s="36" t="s">
        <v>182</v>
      </c>
      <c r="R5893" s="36" t="s">
        <v>14</v>
      </c>
      <c r="S5893" s="38">
        <v>2</v>
      </c>
      <c r="T5893" s="36" t="s">
        <v>100</v>
      </c>
      <c r="U5893" s="36" t="s">
        <v>1392</v>
      </c>
    </row>
    <row r="5894" spans="10:21" x14ac:dyDescent="0.25">
      <c r="J5894" s="37">
        <v>43763</v>
      </c>
      <c r="K5894" s="36">
        <f t="shared" si="455"/>
        <v>2019</v>
      </c>
      <c r="L5894" s="36" t="str">
        <f t="shared" si="456"/>
        <v>October</v>
      </c>
      <c r="M5894" s="36">
        <f t="shared" si="457"/>
        <v>43</v>
      </c>
      <c r="N5894" s="36">
        <f t="shared" si="458"/>
        <v>25</v>
      </c>
      <c r="O5894" s="36" t="str">
        <f t="shared" si="459"/>
        <v>201943</v>
      </c>
      <c r="P5894" s="51" t="str">
        <f>CONCATENATE(K5894,MONTH(ExpensesDBTable[[#This Row],[Date]]))</f>
        <v>201910</v>
      </c>
      <c r="Q5894" s="36" t="s">
        <v>1051</v>
      </c>
      <c r="R5894" s="36" t="s">
        <v>14</v>
      </c>
      <c r="S5894" s="38">
        <v>15.41</v>
      </c>
      <c r="T5894" s="36" t="s">
        <v>100</v>
      </c>
      <c r="U5894" s="36" t="s">
        <v>4428</v>
      </c>
    </row>
    <row r="5895" spans="10:21" x14ac:dyDescent="0.25">
      <c r="J5895" s="37">
        <v>43763</v>
      </c>
      <c r="K5895" s="36">
        <f t="shared" si="455"/>
        <v>2019</v>
      </c>
      <c r="L5895" s="36" t="str">
        <f t="shared" si="456"/>
        <v>October</v>
      </c>
      <c r="M5895" s="36">
        <f t="shared" si="457"/>
        <v>43</v>
      </c>
      <c r="N5895" s="36">
        <f t="shared" si="458"/>
        <v>25</v>
      </c>
      <c r="O5895" s="36" t="str">
        <f t="shared" si="459"/>
        <v>201943</v>
      </c>
      <c r="P5895" s="51" t="str">
        <f>CONCATENATE(K5895,MONTH(ExpensesDBTable[[#This Row],[Date]]))</f>
        <v>201910</v>
      </c>
      <c r="Q5895" s="36" t="s">
        <v>122</v>
      </c>
      <c r="R5895" s="36" t="s">
        <v>11</v>
      </c>
      <c r="S5895" s="38">
        <v>15</v>
      </c>
      <c r="T5895" s="36" t="s">
        <v>106</v>
      </c>
      <c r="U5895" s="36" t="s">
        <v>4429</v>
      </c>
    </row>
    <row r="5896" spans="10:21" x14ac:dyDescent="0.25">
      <c r="J5896" s="37">
        <v>43763</v>
      </c>
      <c r="K5896" s="36">
        <f t="shared" si="455"/>
        <v>2019</v>
      </c>
      <c r="L5896" s="36" t="str">
        <f t="shared" si="456"/>
        <v>October</v>
      </c>
      <c r="M5896" s="36">
        <f t="shared" si="457"/>
        <v>43</v>
      </c>
      <c r="N5896" s="36">
        <f t="shared" si="458"/>
        <v>25</v>
      </c>
      <c r="O5896" s="36" t="str">
        <f t="shared" si="459"/>
        <v>201943</v>
      </c>
      <c r="P5896" s="51" t="str">
        <f>CONCATENATE(K5896,MONTH(ExpensesDBTable[[#This Row],[Date]]))</f>
        <v>201910</v>
      </c>
      <c r="Q5896" s="36" t="s">
        <v>1238</v>
      </c>
      <c r="R5896" s="36" t="s">
        <v>22</v>
      </c>
      <c r="S5896" s="38">
        <v>86.12</v>
      </c>
      <c r="T5896" s="36" t="s">
        <v>106</v>
      </c>
      <c r="U5896" s="36" t="s">
        <v>1238</v>
      </c>
    </row>
    <row r="5897" spans="10:21" x14ac:dyDescent="0.25">
      <c r="J5897" s="37">
        <v>43763</v>
      </c>
      <c r="K5897" s="36">
        <f t="shared" si="455"/>
        <v>2019</v>
      </c>
      <c r="L5897" s="36" t="str">
        <f t="shared" si="456"/>
        <v>October</v>
      </c>
      <c r="M5897" s="36">
        <f t="shared" si="457"/>
        <v>43</v>
      </c>
      <c r="N5897" s="36">
        <f t="shared" si="458"/>
        <v>25</v>
      </c>
      <c r="O5897" s="36" t="str">
        <f t="shared" si="459"/>
        <v>201943</v>
      </c>
      <c r="P5897" s="51" t="str">
        <f>CONCATENATE(K5897,MONTH(ExpensesDBTable[[#This Row],[Date]]))</f>
        <v>201910</v>
      </c>
      <c r="Q5897" s="36" t="s">
        <v>3477</v>
      </c>
      <c r="R5897" s="36" t="s">
        <v>23</v>
      </c>
      <c r="S5897" s="38">
        <v>25</v>
      </c>
      <c r="T5897" s="36" t="s">
        <v>106</v>
      </c>
      <c r="U5897" s="36" t="s">
        <v>4090</v>
      </c>
    </row>
    <row r="5898" spans="10:21" x14ac:dyDescent="0.25">
      <c r="J5898" s="37">
        <v>43763</v>
      </c>
      <c r="K5898" s="36">
        <f t="shared" si="455"/>
        <v>2019</v>
      </c>
      <c r="L5898" s="36" t="str">
        <f t="shared" si="456"/>
        <v>October</v>
      </c>
      <c r="M5898" s="36">
        <f t="shared" si="457"/>
        <v>43</v>
      </c>
      <c r="N5898" s="36">
        <f t="shared" si="458"/>
        <v>25</v>
      </c>
      <c r="O5898" s="36" t="str">
        <f t="shared" si="459"/>
        <v>201943</v>
      </c>
      <c r="P5898" s="51" t="str">
        <f>CONCATENATE(K5898,MONTH(ExpensesDBTable[[#This Row],[Date]]))</f>
        <v>201910</v>
      </c>
      <c r="Q5898" s="36" t="s">
        <v>3480</v>
      </c>
      <c r="R5898" s="36" t="s">
        <v>27</v>
      </c>
      <c r="S5898" s="38">
        <v>173.25</v>
      </c>
      <c r="T5898" s="36" t="s">
        <v>106</v>
      </c>
      <c r="U5898" s="36" t="s">
        <v>3550</v>
      </c>
    </row>
    <row r="5899" spans="10:21" x14ac:dyDescent="0.25">
      <c r="J5899" s="37">
        <v>43763</v>
      </c>
      <c r="K5899" s="36">
        <f t="shared" ref="K5899:K5962" si="460">YEAR(J5899)</f>
        <v>2019</v>
      </c>
      <c r="L5899" s="36" t="str">
        <f t="shared" ref="L5899:L5962" si="461">TEXT(DATE(1,MONTH(J5899),1),"MMMM")</f>
        <v>October</v>
      </c>
      <c r="M5899" s="36">
        <f t="shared" ref="M5899:M5962" si="462">WEEKNUM(J5899,2)</f>
        <v>43</v>
      </c>
      <c r="N5899" s="36">
        <f t="shared" ref="N5899:N5962" si="463">DAY(J5899)</f>
        <v>25</v>
      </c>
      <c r="O5899" s="36" t="str">
        <f t="shared" ref="O5899:O5962" si="464">CONCATENATE(K5899,M5899)</f>
        <v>201943</v>
      </c>
      <c r="P5899" s="51" t="str">
        <f>CONCATENATE(K5899,MONTH(ExpensesDBTable[[#This Row],[Date]]))</f>
        <v>201910</v>
      </c>
      <c r="Q5899" s="36" t="s">
        <v>1476</v>
      </c>
      <c r="R5899" s="36" t="s">
        <v>23</v>
      </c>
      <c r="S5899" s="38">
        <v>1.61</v>
      </c>
      <c r="T5899" s="36" t="s">
        <v>106</v>
      </c>
      <c r="U5899" s="36" t="s">
        <v>3658</v>
      </c>
    </row>
    <row r="5900" spans="10:21" x14ac:dyDescent="0.25">
      <c r="J5900" s="37">
        <v>43763</v>
      </c>
      <c r="K5900" s="36">
        <f t="shared" si="460"/>
        <v>2019</v>
      </c>
      <c r="L5900" s="36" t="str">
        <f t="shared" si="461"/>
        <v>October</v>
      </c>
      <c r="M5900" s="36">
        <f t="shared" si="462"/>
        <v>43</v>
      </c>
      <c r="N5900" s="36">
        <f t="shared" si="463"/>
        <v>25</v>
      </c>
      <c r="O5900" s="36" t="str">
        <f t="shared" si="464"/>
        <v>201943</v>
      </c>
      <c r="P5900" s="51" t="str">
        <f>CONCATENATE(K5900,MONTH(ExpensesDBTable[[#This Row],[Date]]))</f>
        <v>201910</v>
      </c>
      <c r="Q5900" s="36" t="s">
        <v>119</v>
      </c>
      <c r="R5900" s="36" t="s">
        <v>14</v>
      </c>
      <c r="S5900" s="38">
        <v>14.44</v>
      </c>
      <c r="T5900" s="36" t="s">
        <v>100</v>
      </c>
      <c r="U5900" s="36" t="s">
        <v>1367</v>
      </c>
    </row>
    <row r="5901" spans="10:21" x14ac:dyDescent="0.25">
      <c r="J5901" s="37">
        <v>43763</v>
      </c>
      <c r="K5901" s="36">
        <f t="shared" si="460"/>
        <v>2019</v>
      </c>
      <c r="L5901" s="36" t="str">
        <f t="shared" si="461"/>
        <v>October</v>
      </c>
      <c r="M5901" s="36">
        <f t="shared" si="462"/>
        <v>43</v>
      </c>
      <c r="N5901" s="36">
        <f t="shared" si="463"/>
        <v>25</v>
      </c>
      <c r="O5901" s="36" t="str">
        <f t="shared" si="464"/>
        <v>201943</v>
      </c>
      <c r="P5901" s="51" t="str">
        <f>CONCATENATE(K5901,MONTH(ExpensesDBTable[[#This Row],[Date]]))</f>
        <v>201910</v>
      </c>
      <c r="Q5901" s="36" t="s">
        <v>119</v>
      </c>
      <c r="R5901" s="36" t="s">
        <v>14</v>
      </c>
      <c r="S5901" s="38">
        <v>13.25</v>
      </c>
      <c r="T5901" s="36" t="s">
        <v>100</v>
      </c>
      <c r="U5901" s="36" t="s">
        <v>1367</v>
      </c>
    </row>
    <row r="5902" spans="10:21" x14ac:dyDescent="0.25">
      <c r="J5902" s="37">
        <v>43763</v>
      </c>
      <c r="K5902" s="36">
        <f t="shared" si="460"/>
        <v>2019</v>
      </c>
      <c r="L5902" s="36" t="str">
        <f t="shared" si="461"/>
        <v>October</v>
      </c>
      <c r="M5902" s="36">
        <f t="shared" si="462"/>
        <v>43</v>
      </c>
      <c r="N5902" s="36">
        <f t="shared" si="463"/>
        <v>25</v>
      </c>
      <c r="O5902" s="36" t="str">
        <f t="shared" si="464"/>
        <v>201943</v>
      </c>
      <c r="P5902" s="51" t="str">
        <f>CONCATENATE(K5902,MONTH(ExpensesDBTable[[#This Row],[Date]]))</f>
        <v>201910</v>
      </c>
      <c r="Q5902" s="36" t="s">
        <v>1051</v>
      </c>
      <c r="R5902" s="36" t="s">
        <v>14</v>
      </c>
      <c r="S5902" s="38">
        <v>14.53</v>
      </c>
      <c r="T5902" s="36" t="s">
        <v>100</v>
      </c>
      <c r="U5902" s="36" t="s">
        <v>1367</v>
      </c>
    </row>
    <row r="5903" spans="10:21" x14ac:dyDescent="0.25">
      <c r="J5903" s="37">
        <v>43763</v>
      </c>
      <c r="K5903" s="36">
        <f t="shared" si="460"/>
        <v>2019</v>
      </c>
      <c r="L5903" s="36" t="str">
        <f t="shared" si="461"/>
        <v>October</v>
      </c>
      <c r="M5903" s="36">
        <f t="shared" si="462"/>
        <v>43</v>
      </c>
      <c r="N5903" s="36">
        <f t="shared" si="463"/>
        <v>25</v>
      </c>
      <c r="O5903" s="36" t="str">
        <f t="shared" si="464"/>
        <v>201943</v>
      </c>
      <c r="P5903" s="51" t="str">
        <f>CONCATENATE(K5903,MONTH(ExpensesDBTable[[#This Row],[Date]]))</f>
        <v>201910</v>
      </c>
      <c r="Q5903" s="36" t="s">
        <v>128</v>
      </c>
      <c r="R5903" s="36" t="s">
        <v>22</v>
      </c>
      <c r="S5903" s="38">
        <v>174.9</v>
      </c>
      <c r="T5903" s="36" t="s">
        <v>106</v>
      </c>
      <c r="U5903" s="36" t="s">
        <v>3809</v>
      </c>
    </row>
    <row r="5904" spans="10:21" x14ac:dyDescent="0.25">
      <c r="J5904" s="37">
        <v>43763</v>
      </c>
      <c r="K5904" s="36">
        <f t="shared" si="460"/>
        <v>2019</v>
      </c>
      <c r="L5904" s="36" t="str">
        <f t="shared" si="461"/>
        <v>October</v>
      </c>
      <c r="M5904" s="36">
        <f t="shared" si="462"/>
        <v>43</v>
      </c>
      <c r="N5904" s="36">
        <f t="shared" si="463"/>
        <v>25</v>
      </c>
      <c r="O5904" s="36" t="str">
        <f t="shared" si="464"/>
        <v>201943</v>
      </c>
      <c r="P5904" s="51" t="str">
        <f>CONCATENATE(K5904,MONTH(ExpensesDBTable[[#This Row],[Date]]))</f>
        <v>201910</v>
      </c>
      <c r="Q5904" s="36" t="s">
        <v>105</v>
      </c>
      <c r="R5904" s="36" t="s">
        <v>18</v>
      </c>
      <c r="S5904" s="38">
        <v>25.59</v>
      </c>
      <c r="T5904" s="36" t="s">
        <v>106</v>
      </c>
      <c r="U5904" s="36" t="s">
        <v>4430</v>
      </c>
    </row>
    <row r="5905" spans="10:21" x14ac:dyDescent="0.25">
      <c r="J5905" s="37">
        <v>43763</v>
      </c>
      <c r="K5905" s="36">
        <f t="shared" si="460"/>
        <v>2019</v>
      </c>
      <c r="L5905" s="36" t="str">
        <f t="shared" si="461"/>
        <v>October</v>
      </c>
      <c r="M5905" s="36">
        <f t="shared" si="462"/>
        <v>43</v>
      </c>
      <c r="N5905" s="36">
        <f t="shared" si="463"/>
        <v>25</v>
      </c>
      <c r="O5905" s="36" t="str">
        <f t="shared" si="464"/>
        <v>201943</v>
      </c>
      <c r="P5905" s="51" t="str">
        <f>CONCATENATE(K5905,MONTH(ExpensesDBTable[[#This Row],[Date]]))</f>
        <v>201910</v>
      </c>
      <c r="Q5905" s="36" t="s">
        <v>2939</v>
      </c>
      <c r="R5905" s="36" t="s">
        <v>18</v>
      </c>
      <c r="S5905" s="38">
        <v>5.99</v>
      </c>
      <c r="T5905" s="36" t="s">
        <v>106</v>
      </c>
      <c r="U5905" s="36" t="s">
        <v>4431</v>
      </c>
    </row>
    <row r="5906" spans="10:21" x14ac:dyDescent="0.25">
      <c r="J5906" s="37">
        <v>43764</v>
      </c>
      <c r="K5906" s="36">
        <f t="shared" si="460"/>
        <v>2019</v>
      </c>
      <c r="L5906" s="36" t="str">
        <f t="shared" si="461"/>
        <v>October</v>
      </c>
      <c r="M5906" s="36">
        <f t="shared" si="462"/>
        <v>43</v>
      </c>
      <c r="N5906" s="36">
        <f t="shared" si="463"/>
        <v>26</v>
      </c>
      <c r="O5906" s="36" t="str">
        <f t="shared" si="464"/>
        <v>201943</v>
      </c>
      <c r="P5906" s="51" t="str">
        <f>CONCATENATE(K5906,MONTH(ExpensesDBTable[[#This Row],[Date]]))</f>
        <v>201910</v>
      </c>
      <c r="Q5906" s="36" t="s">
        <v>119</v>
      </c>
      <c r="R5906" s="36" t="s">
        <v>14</v>
      </c>
      <c r="S5906" s="38">
        <v>38.380000000000003</v>
      </c>
      <c r="T5906" s="36" t="s">
        <v>100</v>
      </c>
      <c r="U5906" s="36" t="s">
        <v>4433</v>
      </c>
    </row>
    <row r="5907" spans="10:21" x14ac:dyDescent="0.25">
      <c r="J5907" s="37">
        <v>43764</v>
      </c>
      <c r="K5907" s="36">
        <f t="shared" si="460"/>
        <v>2019</v>
      </c>
      <c r="L5907" s="36" t="str">
        <f t="shared" si="461"/>
        <v>October</v>
      </c>
      <c r="M5907" s="36">
        <f t="shared" si="462"/>
        <v>43</v>
      </c>
      <c r="N5907" s="36">
        <f t="shared" si="463"/>
        <v>26</v>
      </c>
      <c r="O5907" s="36" t="str">
        <f t="shared" si="464"/>
        <v>201943</v>
      </c>
      <c r="P5907" s="51" t="str">
        <f>CONCATENATE(K5907,MONTH(ExpensesDBTable[[#This Row],[Date]]))</f>
        <v>201910</v>
      </c>
      <c r="Q5907" s="36" t="s">
        <v>1051</v>
      </c>
      <c r="R5907" s="36" t="s">
        <v>14</v>
      </c>
      <c r="S5907" s="38">
        <v>35.409999999999997</v>
      </c>
      <c r="T5907" s="36" t="s">
        <v>100</v>
      </c>
      <c r="U5907" s="36" t="s">
        <v>4127</v>
      </c>
    </row>
    <row r="5908" spans="10:21" x14ac:dyDescent="0.25">
      <c r="J5908" s="37">
        <v>43764</v>
      </c>
      <c r="K5908" s="36">
        <f t="shared" si="460"/>
        <v>2019</v>
      </c>
      <c r="L5908" s="36" t="str">
        <f t="shared" si="461"/>
        <v>October</v>
      </c>
      <c r="M5908" s="36">
        <f t="shared" si="462"/>
        <v>43</v>
      </c>
      <c r="N5908" s="36">
        <f t="shared" si="463"/>
        <v>26</v>
      </c>
      <c r="O5908" s="36" t="str">
        <f t="shared" si="464"/>
        <v>201943</v>
      </c>
      <c r="P5908" s="51" t="str">
        <f>CONCATENATE(K5908,MONTH(ExpensesDBTable[[#This Row],[Date]]))</f>
        <v>201910</v>
      </c>
      <c r="Q5908" s="36" t="s">
        <v>182</v>
      </c>
      <c r="R5908" s="36" t="s">
        <v>14</v>
      </c>
      <c r="S5908" s="38">
        <v>4</v>
      </c>
      <c r="T5908" s="36" t="s">
        <v>100</v>
      </c>
      <c r="U5908" s="36" t="s">
        <v>2398</v>
      </c>
    </row>
    <row r="5909" spans="10:21" x14ac:dyDescent="0.25">
      <c r="J5909" s="37">
        <v>43764</v>
      </c>
      <c r="K5909" s="36">
        <f t="shared" si="460"/>
        <v>2019</v>
      </c>
      <c r="L5909" s="36" t="str">
        <f t="shared" si="461"/>
        <v>October</v>
      </c>
      <c r="M5909" s="36">
        <f t="shared" si="462"/>
        <v>43</v>
      </c>
      <c r="N5909" s="36">
        <f t="shared" si="463"/>
        <v>26</v>
      </c>
      <c r="O5909" s="36" t="str">
        <f t="shared" si="464"/>
        <v>201943</v>
      </c>
      <c r="P5909" s="51" t="str">
        <f>CONCATENATE(K5909,MONTH(ExpensesDBTable[[#This Row],[Date]]))</f>
        <v>201910</v>
      </c>
      <c r="Q5909" s="36" t="s">
        <v>182</v>
      </c>
      <c r="R5909" s="36" t="s">
        <v>14</v>
      </c>
      <c r="S5909" s="38">
        <v>6.3</v>
      </c>
      <c r="T5909" s="36" t="s">
        <v>100</v>
      </c>
      <c r="U5909" s="36" t="s">
        <v>4165</v>
      </c>
    </row>
    <row r="5910" spans="10:21" x14ac:dyDescent="0.25">
      <c r="J5910" s="37">
        <v>43765</v>
      </c>
      <c r="K5910" s="36">
        <f t="shared" si="460"/>
        <v>2019</v>
      </c>
      <c r="L5910" s="36" t="str">
        <f t="shared" si="461"/>
        <v>October</v>
      </c>
      <c r="M5910" s="36">
        <f t="shared" si="462"/>
        <v>43</v>
      </c>
      <c r="N5910" s="36">
        <f t="shared" si="463"/>
        <v>27</v>
      </c>
      <c r="O5910" s="36" t="str">
        <f t="shared" si="464"/>
        <v>201943</v>
      </c>
      <c r="P5910" s="51" t="str">
        <f>CONCATENATE(K5910,MONTH(ExpensesDBTable[[#This Row],[Date]]))</f>
        <v>201910</v>
      </c>
      <c r="Q5910" s="36" t="s">
        <v>182</v>
      </c>
      <c r="R5910" s="36" t="s">
        <v>19</v>
      </c>
      <c r="S5910" s="38">
        <v>72</v>
      </c>
      <c r="T5910" s="36" t="s">
        <v>106</v>
      </c>
      <c r="U5910" s="36" t="s">
        <v>4434</v>
      </c>
    </row>
    <row r="5911" spans="10:21" x14ac:dyDescent="0.25">
      <c r="J5911" s="37">
        <v>43767</v>
      </c>
      <c r="K5911" s="36">
        <f t="shared" si="460"/>
        <v>2019</v>
      </c>
      <c r="L5911" s="36" t="str">
        <f t="shared" si="461"/>
        <v>October</v>
      </c>
      <c r="M5911" s="36">
        <f t="shared" si="462"/>
        <v>44</v>
      </c>
      <c r="N5911" s="36">
        <f t="shared" si="463"/>
        <v>29</v>
      </c>
      <c r="O5911" s="36" t="str">
        <f t="shared" si="464"/>
        <v>201944</v>
      </c>
      <c r="P5911" s="51" t="str">
        <f>CONCATENATE(K5911,MONTH(ExpensesDBTable[[#This Row],[Date]]))</f>
        <v>201910</v>
      </c>
      <c r="Q5911" s="36" t="s">
        <v>128</v>
      </c>
      <c r="R5911" s="36" t="s">
        <v>22</v>
      </c>
      <c r="S5911" s="38">
        <v>20</v>
      </c>
      <c r="T5911" s="36" t="s">
        <v>106</v>
      </c>
      <c r="U5911" s="36" t="s">
        <v>3245</v>
      </c>
    </row>
    <row r="5912" spans="10:21" x14ac:dyDescent="0.25">
      <c r="J5912" s="37">
        <v>43767</v>
      </c>
      <c r="K5912" s="36">
        <f t="shared" si="460"/>
        <v>2019</v>
      </c>
      <c r="L5912" s="36" t="str">
        <f t="shared" si="461"/>
        <v>October</v>
      </c>
      <c r="M5912" s="36">
        <f t="shared" si="462"/>
        <v>44</v>
      </c>
      <c r="N5912" s="36">
        <f t="shared" si="463"/>
        <v>29</v>
      </c>
      <c r="O5912" s="36" t="str">
        <f t="shared" si="464"/>
        <v>201944</v>
      </c>
      <c r="P5912" s="51" t="str">
        <f>CONCATENATE(K5912,MONTH(ExpensesDBTable[[#This Row],[Date]]))</f>
        <v>201910</v>
      </c>
      <c r="Q5912" s="36" t="s">
        <v>3480</v>
      </c>
      <c r="R5912" s="36" t="s">
        <v>27</v>
      </c>
      <c r="S5912" s="38">
        <v>173.25</v>
      </c>
      <c r="T5912" s="36" t="s">
        <v>106</v>
      </c>
      <c r="U5912" s="36" t="s">
        <v>4435</v>
      </c>
    </row>
    <row r="5913" spans="10:21" x14ac:dyDescent="0.25">
      <c r="J5913" s="37">
        <v>43767</v>
      </c>
      <c r="K5913" s="36">
        <f t="shared" si="460"/>
        <v>2019</v>
      </c>
      <c r="L5913" s="36" t="str">
        <f t="shared" si="461"/>
        <v>October</v>
      </c>
      <c r="M5913" s="36">
        <f t="shared" si="462"/>
        <v>44</v>
      </c>
      <c r="N5913" s="36">
        <f t="shared" si="463"/>
        <v>29</v>
      </c>
      <c r="O5913" s="36" t="str">
        <f t="shared" si="464"/>
        <v>201944</v>
      </c>
      <c r="P5913" s="51" t="str">
        <f>CONCATENATE(K5913,MONTH(ExpensesDBTable[[#This Row],[Date]]))</f>
        <v>201910</v>
      </c>
      <c r="Q5913" s="36" t="s">
        <v>2470</v>
      </c>
      <c r="R5913" s="36" t="s">
        <v>17</v>
      </c>
      <c r="S5913" s="38">
        <v>29.97</v>
      </c>
      <c r="T5913" s="36" t="s">
        <v>106</v>
      </c>
      <c r="U5913" s="36" t="s">
        <v>4436</v>
      </c>
    </row>
    <row r="5914" spans="10:21" x14ac:dyDescent="0.25">
      <c r="J5914" s="37">
        <v>43767</v>
      </c>
      <c r="K5914" s="36">
        <f t="shared" si="460"/>
        <v>2019</v>
      </c>
      <c r="L5914" s="36" t="str">
        <f t="shared" si="461"/>
        <v>October</v>
      </c>
      <c r="M5914" s="36">
        <f t="shared" si="462"/>
        <v>44</v>
      </c>
      <c r="N5914" s="36">
        <f t="shared" si="463"/>
        <v>29</v>
      </c>
      <c r="O5914" s="36" t="str">
        <f t="shared" si="464"/>
        <v>201944</v>
      </c>
      <c r="P5914" s="51" t="str">
        <f>CONCATENATE(K5914,MONTH(ExpensesDBTable[[#This Row],[Date]]))</f>
        <v>201910</v>
      </c>
      <c r="Q5914" s="36" t="s">
        <v>119</v>
      </c>
      <c r="R5914" s="36" t="s">
        <v>14</v>
      </c>
      <c r="S5914" s="38">
        <v>17.260000000000002</v>
      </c>
      <c r="T5914" s="36" t="s">
        <v>100</v>
      </c>
      <c r="U5914" s="36" t="s">
        <v>1367</v>
      </c>
    </row>
    <row r="5915" spans="10:21" x14ac:dyDescent="0.25">
      <c r="J5915" s="37">
        <v>43767</v>
      </c>
      <c r="K5915" s="36">
        <f t="shared" si="460"/>
        <v>2019</v>
      </c>
      <c r="L5915" s="36" t="str">
        <f t="shared" si="461"/>
        <v>October</v>
      </c>
      <c r="M5915" s="36">
        <f t="shared" si="462"/>
        <v>44</v>
      </c>
      <c r="N5915" s="36">
        <f t="shared" si="463"/>
        <v>29</v>
      </c>
      <c r="O5915" s="36" t="str">
        <f t="shared" si="464"/>
        <v>201944</v>
      </c>
      <c r="P5915" s="51" t="str">
        <f>CONCATENATE(K5915,MONTH(ExpensesDBTable[[#This Row],[Date]]))</f>
        <v>201910</v>
      </c>
      <c r="Q5915" s="36" t="s">
        <v>171</v>
      </c>
      <c r="R5915" s="36" t="s">
        <v>13</v>
      </c>
      <c r="S5915" s="38">
        <v>20.5</v>
      </c>
      <c r="T5915" s="36" t="s">
        <v>106</v>
      </c>
      <c r="U5915" s="36" t="s">
        <v>4437</v>
      </c>
    </row>
    <row r="5916" spans="10:21" x14ac:dyDescent="0.25">
      <c r="J5916" s="37">
        <v>43767</v>
      </c>
      <c r="K5916" s="36">
        <f t="shared" si="460"/>
        <v>2019</v>
      </c>
      <c r="L5916" s="36" t="str">
        <f t="shared" si="461"/>
        <v>October</v>
      </c>
      <c r="M5916" s="36">
        <f t="shared" si="462"/>
        <v>44</v>
      </c>
      <c r="N5916" s="36">
        <f t="shared" si="463"/>
        <v>29</v>
      </c>
      <c r="O5916" s="36" t="str">
        <f t="shared" si="464"/>
        <v>201944</v>
      </c>
      <c r="P5916" s="51" t="str">
        <f>CONCATENATE(K5916,MONTH(ExpensesDBTable[[#This Row],[Date]]))</f>
        <v>201910</v>
      </c>
      <c r="Q5916" s="36" t="s">
        <v>182</v>
      </c>
      <c r="R5916" s="36" t="s">
        <v>19</v>
      </c>
      <c r="S5916" s="38">
        <v>420.22</v>
      </c>
      <c r="T5916" s="36" t="s">
        <v>106</v>
      </c>
      <c r="U5916" s="36" t="s">
        <v>4438</v>
      </c>
    </row>
    <row r="5917" spans="10:21" x14ac:dyDescent="0.25">
      <c r="J5917" s="37">
        <v>43767</v>
      </c>
      <c r="K5917" s="36">
        <f t="shared" si="460"/>
        <v>2019</v>
      </c>
      <c r="L5917" s="36" t="str">
        <f t="shared" si="461"/>
        <v>October</v>
      </c>
      <c r="M5917" s="36">
        <f t="shared" si="462"/>
        <v>44</v>
      </c>
      <c r="N5917" s="36">
        <f t="shared" si="463"/>
        <v>29</v>
      </c>
      <c r="O5917" s="36" t="str">
        <f t="shared" si="464"/>
        <v>201944</v>
      </c>
      <c r="P5917" s="51" t="str">
        <f>CONCATENATE(K5917,MONTH(ExpensesDBTable[[#This Row],[Date]]))</f>
        <v>201910</v>
      </c>
      <c r="Q5917" s="36" t="s">
        <v>122</v>
      </c>
      <c r="R5917" s="36" t="s">
        <v>11</v>
      </c>
      <c r="S5917" s="38">
        <v>15</v>
      </c>
      <c r="T5917" s="36" t="s">
        <v>106</v>
      </c>
      <c r="U5917" s="36" t="s">
        <v>4439</v>
      </c>
    </row>
    <row r="5918" spans="10:21" x14ac:dyDescent="0.25">
      <c r="J5918" s="37">
        <v>43767</v>
      </c>
      <c r="K5918" s="36">
        <f t="shared" si="460"/>
        <v>2019</v>
      </c>
      <c r="L5918" s="36" t="str">
        <f t="shared" si="461"/>
        <v>October</v>
      </c>
      <c r="M5918" s="36">
        <f t="shared" si="462"/>
        <v>44</v>
      </c>
      <c r="N5918" s="36">
        <f t="shared" si="463"/>
        <v>29</v>
      </c>
      <c r="O5918" s="36" t="str">
        <f t="shared" si="464"/>
        <v>201944</v>
      </c>
      <c r="P5918" s="51" t="str">
        <f>CONCATENATE(K5918,MONTH(ExpensesDBTable[[#This Row],[Date]]))</f>
        <v>201910</v>
      </c>
      <c r="Q5918" s="36" t="s">
        <v>182</v>
      </c>
      <c r="R5918" s="36" t="s">
        <v>14</v>
      </c>
      <c r="S5918" s="38">
        <v>4</v>
      </c>
      <c r="T5918" s="36" t="s">
        <v>100</v>
      </c>
      <c r="U5918" s="36" t="s">
        <v>287</v>
      </c>
    </row>
    <row r="5919" spans="10:21" x14ac:dyDescent="0.25">
      <c r="J5919" s="37">
        <v>43767</v>
      </c>
      <c r="K5919" s="36">
        <f t="shared" si="460"/>
        <v>2019</v>
      </c>
      <c r="L5919" s="36" t="str">
        <f t="shared" si="461"/>
        <v>October</v>
      </c>
      <c r="M5919" s="36">
        <f t="shared" si="462"/>
        <v>44</v>
      </c>
      <c r="N5919" s="36">
        <f t="shared" si="463"/>
        <v>29</v>
      </c>
      <c r="O5919" s="36" t="str">
        <f t="shared" si="464"/>
        <v>201944</v>
      </c>
      <c r="P5919" s="51" t="str">
        <f>CONCATENATE(K5919,MONTH(ExpensesDBTable[[#This Row],[Date]]))</f>
        <v>201910</v>
      </c>
      <c r="Q5919" s="36" t="s">
        <v>108</v>
      </c>
      <c r="R5919" s="36" t="s">
        <v>14</v>
      </c>
      <c r="S5919" s="38">
        <v>15</v>
      </c>
      <c r="T5919" s="36" t="s">
        <v>100</v>
      </c>
      <c r="U5919" s="36" t="s">
        <v>357</v>
      </c>
    </row>
    <row r="5920" spans="10:21" x14ac:dyDescent="0.25">
      <c r="J5920" s="37">
        <v>43767</v>
      </c>
      <c r="K5920" s="36">
        <f t="shared" si="460"/>
        <v>2019</v>
      </c>
      <c r="L5920" s="36" t="str">
        <f t="shared" si="461"/>
        <v>October</v>
      </c>
      <c r="M5920" s="36">
        <f t="shared" si="462"/>
        <v>44</v>
      </c>
      <c r="N5920" s="36">
        <f t="shared" si="463"/>
        <v>29</v>
      </c>
      <c r="O5920" s="36" t="str">
        <f t="shared" si="464"/>
        <v>201944</v>
      </c>
      <c r="P5920" s="51" t="str">
        <f>CONCATENATE(K5920,MONTH(ExpensesDBTable[[#This Row],[Date]]))</f>
        <v>201910</v>
      </c>
      <c r="Q5920" s="36" t="s">
        <v>182</v>
      </c>
      <c r="R5920" s="36" t="s">
        <v>14</v>
      </c>
      <c r="S5920" s="38">
        <v>3.5</v>
      </c>
      <c r="T5920" s="36" t="s">
        <v>100</v>
      </c>
      <c r="U5920" s="36" t="s">
        <v>1392</v>
      </c>
    </row>
    <row r="5921" spans="10:21" x14ac:dyDescent="0.25">
      <c r="J5921" s="37">
        <v>43767</v>
      </c>
      <c r="K5921" s="36">
        <f t="shared" si="460"/>
        <v>2019</v>
      </c>
      <c r="L5921" s="36" t="str">
        <f t="shared" si="461"/>
        <v>October</v>
      </c>
      <c r="M5921" s="36">
        <f t="shared" si="462"/>
        <v>44</v>
      </c>
      <c r="N5921" s="36">
        <f t="shared" si="463"/>
        <v>29</v>
      </c>
      <c r="O5921" s="36" t="str">
        <f t="shared" si="464"/>
        <v>201944</v>
      </c>
      <c r="P5921" s="51" t="str">
        <f>CONCATENATE(K5921,MONTH(ExpensesDBTable[[#This Row],[Date]]))</f>
        <v>201910</v>
      </c>
      <c r="Q5921" s="36" t="s">
        <v>182</v>
      </c>
      <c r="R5921" s="36" t="s">
        <v>14</v>
      </c>
      <c r="S5921" s="38">
        <v>13.91</v>
      </c>
      <c r="T5921" s="36" t="s">
        <v>100</v>
      </c>
      <c r="U5921" s="36" t="s">
        <v>1555</v>
      </c>
    </row>
    <row r="5922" spans="10:21" x14ac:dyDescent="0.25">
      <c r="J5922" s="37">
        <v>43767</v>
      </c>
      <c r="K5922" s="36">
        <f t="shared" si="460"/>
        <v>2019</v>
      </c>
      <c r="L5922" s="36" t="str">
        <f t="shared" si="461"/>
        <v>October</v>
      </c>
      <c r="M5922" s="36">
        <f t="shared" si="462"/>
        <v>44</v>
      </c>
      <c r="N5922" s="36">
        <f t="shared" si="463"/>
        <v>29</v>
      </c>
      <c r="O5922" s="36" t="str">
        <f t="shared" si="464"/>
        <v>201944</v>
      </c>
      <c r="P5922" s="51" t="str">
        <f>CONCATENATE(K5922,MONTH(ExpensesDBTable[[#This Row],[Date]]))</f>
        <v>201910</v>
      </c>
      <c r="Q5922" s="36" t="s">
        <v>526</v>
      </c>
      <c r="R5922" s="36" t="s">
        <v>14</v>
      </c>
      <c r="S5922" s="38">
        <v>2</v>
      </c>
      <c r="T5922" s="36" t="s">
        <v>100</v>
      </c>
      <c r="U5922" s="36" t="s">
        <v>287</v>
      </c>
    </row>
    <row r="5923" spans="10:21" x14ac:dyDescent="0.25">
      <c r="J5923" s="37">
        <v>43767</v>
      </c>
      <c r="K5923" s="36">
        <f t="shared" si="460"/>
        <v>2019</v>
      </c>
      <c r="L5923" s="36" t="str">
        <f t="shared" si="461"/>
        <v>October</v>
      </c>
      <c r="M5923" s="36">
        <f t="shared" si="462"/>
        <v>44</v>
      </c>
      <c r="N5923" s="36">
        <f t="shared" si="463"/>
        <v>29</v>
      </c>
      <c r="O5923" s="36" t="str">
        <f t="shared" si="464"/>
        <v>201944</v>
      </c>
      <c r="P5923" s="51" t="str">
        <f>CONCATENATE(K5923,MONTH(ExpensesDBTable[[#This Row],[Date]]))</f>
        <v>201910</v>
      </c>
      <c r="Q5923" s="36" t="s">
        <v>3379</v>
      </c>
      <c r="R5923" s="36" t="s">
        <v>29</v>
      </c>
      <c r="S5923" s="38">
        <v>1097</v>
      </c>
      <c r="T5923" s="36" t="s">
        <v>106</v>
      </c>
      <c r="U5923" s="36" t="s">
        <v>4441</v>
      </c>
    </row>
    <row r="5924" spans="10:21" x14ac:dyDescent="0.25">
      <c r="J5924" s="37">
        <v>43769</v>
      </c>
      <c r="K5924" s="36">
        <f t="shared" si="460"/>
        <v>2019</v>
      </c>
      <c r="L5924" s="36" t="str">
        <f t="shared" si="461"/>
        <v>October</v>
      </c>
      <c r="M5924" s="36">
        <f t="shared" si="462"/>
        <v>44</v>
      </c>
      <c r="N5924" s="36">
        <f t="shared" si="463"/>
        <v>31</v>
      </c>
      <c r="O5924" s="36" t="str">
        <f t="shared" si="464"/>
        <v>201944</v>
      </c>
      <c r="P5924" s="51" t="str">
        <f>CONCATENATE(K5924,MONTH(ExpensesDBTable[[#This Row],[Date]]))</f>
        <v>201910</v>
      </c>
      <c r="Q5924" s="36" t="s">
        <v>182</v>
      </c>
      <c r="R5924" s="36" t="s">
        <v>14</v>
      </c>
      <c r="S5924" s="38">
        <v>2</v>
      </c>
      <c r="T5924" s="36" t="s">
        <v>100</v>
      </c>
      <c r="U5924" s="36" t="s">
        <v>287</v>
      </c>
    </row>
    <row r="5925" spans="10:21" x14ac:dyDescent="0.25">
      <c r="J5925" s="37">
        <v>43769</v>
      </c>
      <c r="K5925" s="36">
        <f t="shared" si="460"/>
        <v>2019</v>
      </c>
      <c r="L5925" s="36" t="str">
        <f t="shared" si="461"/>
        <v>October</v>
      </c>
      <c r="M5925" s="36">
        <f t="shared" si="462"/>
        <v>44</v>
      </c>
      <c r="N5925" s="36">
        <f t="shared" si="463"/>
        <v>31</v>
      </c>
      <c r="O5925" s="36" t="str">
        <f t="shared" si="464"/>
        <v>201944</v>
      </c>
      <c r="P5925" s="51" t="str">
        <f>CONCATENATE(K5925,MONTH(ExpensesDBTable[[#This Row],[Date]]))</f>
        <v>201910</v>
      </c>
      <c r="Q5925" s="36" t="s">
        <v>108</v>
      </c>
      <c r="R5925" s="36" t="s">
        <v>14</v>
      </c>
      <c r="S5925" s="38">
        <v>4.29</v>
      </c>
      <c r="T5925" s="36" t="s">
        <v>100</v>
      </c>
      <c r="U5925" s="36" t="s">
        <v>4442</v>
      </c>
    </row>
    <row r="5926" spans="10:21" x14ac:dyDescent="0.25">
      <c r="J5926" s="37">
        <v>43769</v>
      </c>
      <c r="K5926" s="36">
        <f t="shared" si="460"/>
        <v>2019</v>
      </c>
      <c r="L5926" s="36" t="str">
        <f t="shared" si="461"/>
        <v>October</v>
      </c>
      <c r="M5926" s="36">
        <f t="shared" si="462"/>
        <v>44</v>
      </c>
      <c r="N5926" s="36">
        <f t="shared" si="463"/>
        <v>31</v>
      </c>
      <c r="O5926" s="36" t="str">
        <f t="shared" si="464"/>
        <v>201944</v>
      </c>
      <c r="P5926" s="51" t="str">
        <f>CONCATENATE(K5926,MONTH(ExpensesDBTable[[#This Row],[Date]]))</f>
        <v>201910</v>
      </c>
      <c r="Q5926" s="36" t="s">
        <v>182</v>
      </c>
      <c r="R5926" s="36" t="s">
        <v>14</v>
      </c>
      <c r="S5926" s="38">
        <v>8.3000000000000007</v>
      </c>
      <c r="T5926" s="36" t="s">
        <v>100</v>
      </c>
      <c r="U5926" s="36" t="s">
        <v>1392</v>
      </c>
    </row>
    <row r="5927" spans="10:21" x14ac:dyDescent="0.25">
      <c r="J5927" s="37">
        <v>43769</v>
      </c>
      <c r="K5927" s="36">
        <f t="shared" si="460"/>
        <v>2019</v>
      </c>
      <c r="L5927" s="36" t="str">
        <f t="shared" si="461"/>
        <v>October</v>
      </c>
      <c r="M5927" s="36">
        <f t="shared" si="462"/>
        <v>44</v>
      </c>
      <c r="N5927" s="36">
        <f t="shared" si="463"/>
        <v>31</v>
      </c>
      <c r="O5927" s="36" t="str">
        <f t="shared" si="464"/>
        <v>201944</v>
      </c>
      <c r="P5927" s="51" t="str">
        <f>CONCATENATE(K5927,MONTH(ExpensesDBTable[[#This Row],[Date]]))</f>
        <v>201910</v>
      </c>
      <c r="Q5927" s="36" t="s">
        <v>182</v>
      </c>
      <c r="R5927" s="36" t="s">
        <v>14</v>
      </c>
      <c r="S5927" s="38">
        <v>33.729999999999997</v>
      </c>
      <c r="T5927" s="36" t="s">
        <v>100</v>
      </c>
      <c r="U5927" s="36" t="s">
        <v>1555</v>
      </c>
    </row>
    <row r="5928" spans="10:21" x14ac:dyDescent="0.25">
      <c r="J5928" s="37">
        <v>43769</v>
      </c>
      <c r="K5928" s="36">
        <f t="shared" si="460"/>
        <v>2019</v>
      </c>
      <c r="L5928" s="36" t="str">
        <f t="shared" si="461"/>
        <v>October</v>
      </c>
      <c r="M5928" s="36">
        <f t="shared" si="462"/>
        <v>44</v>
      </c>
      <c r="N5928" s="36">
        <f t="shared" si="463"/>
        <v>31</v>
      </c>
      <c r="O5928" s="36" t="str">
        <f t="shared" si="464"/>
        <v>201944</v>
      </c>
      <c r="P5928" s="51" t="str">
        <f>CONCATENATE(K5928,MONTH(ExpensesDBTable[[#This Row],[Date]]))</f>
        <v>201910</v>
      </c>
      <c r="Q5928" s="36" t="s">
        <v>182</v>
      </c>
      <c r="R5928" s="36" t="s">
        <v>14</v>
      </c>
      <c r="S5928" s="38">
        <v>13</v>
      </c>
      <c r="T5928" s="36" t="s">
        <v>106</v>
      </c>
      <c r="U5928" s="36" t="s">
        <v>548</v>
      </c>
    </row>
    <row r="5929" spans="10:21" x14ac:dyDescent="0.25">
      <c r="J5929" s="37">
        <v>43769</v>
      </c>
      <c r="K5929" s="36">
        <f t="shared" si="460"/>
        <v>2019</v>
      </c>
      <c r="L5929" s="36" t="str">
        <f t="shared" si="461"/>
        <v>October</v>
      </c>
      <c r="M5929" s="36">
        <f t="shared" si="462"/>
        <v>44</v>
      </c>
      <c r="N5929" s="36">
        <f t="shared" si="463"/>
        <v>31</v>
      </c>
      <c r="O5929" s="36" t="str">
        <f t="shared" si="464"/>
        <v>201944</v>
      </c>
      <c r="P5929" s="51" t="str">
        <f>CONCATENATE(K5929,MONTH(ExpensesDBTable[[#This Row],[Date]]))</f>
        <v>201910</v>
      </c>
      <c r="Q5929" s="36" t="s">
        <v>119</v>
      </c>
      <c r="R5929" s="36" t="s">
        <v>14</v>
      </c>
      <c r="S5929" s="38">
        <v>11.9</v>
      </c>
      <c r="T5929" s="36" t="s">
        <v>100</v>
      </c>
      <c r="U5929" s="36" t="s">
        <v>2670</v>
      </c>
    </row>
    <row r="5930" spans="10:21" x14ac:dyDescent="0.25">
      <c r="J5930" s="37">
        <v>43769</v>
      </c>
      <c r="K5930" s="36">
        <f t="shared" si="460"/>
        <v>2019</v>
      </c>
      <c r="L5930" s="36" t="str">
        <f t="shared" si="461"/>
        <v>October</v>
      </c>
      <c r="M5930" s="36">
        <f t="shared" si="462"/>
        <v>44</v>
      </c>
      <c r="N5930" s="36">
        <f t="shared" si="463"/>
        <v>31</v>
      </c>
      <c r="O5930" s="36" t="str">
        <f t="shared" si="464"/>
        <v>201944</v>
      </c>
      <c r="P5930" s="51" t="str">
        <f>CONCATENATE(K5930,MONTH(ExpensesDBTable[[#This Row],[Date]]))</f>
        <v>201910</v>
      </c>
      <c r="Q5930" s="36" t="s">
        <v>122</v>
      </c>
      <c r="R5930" s="36" t="s">
        <v>11</v>
      </c>
      <c r="S5930" s="38">
        <v>15.75</v>
      </c>
      <c r="T5930" s="36" t="s">
        <v>106</v>
      </c>
      <c r="U5930" s="36" t="s">
        <v>1121</v>
      </c>
    </row>
    <row r="5931" spans="10:21" x14ac:dyDescent="0.25">
      <c r="J5931" s="37">
        <v>43769</v>
      </c>
      <c r="K5931" s="36">
        <f t="shared" si="460"/>
        <v>2019</v>
      </c>
      <c r="L5931" s="36" t="str">
        <f t="shared" si="461"/>
        <v>October</v>
      </c>
      <c r="M5931" s="36">
        <f t="shared" si="462"/>
        <v>44</v>
      </c>
      <c r="N5931" s="36">
        <f t="shared" si="463"/>
        <v>31</v>
      </c>
      <c r="O5931" s="36" t="str">
        <f t="shared" si="464"/>
        <v>201944</v>
      </c>
      <c r="P5931" s="51" t="str">
        <f>CONCATENATE(K5931,MONTH(ExpensesDBTable[[#This Row],[Date]]))</f>
        <v>201910</v>
      </c>
      <c r="Q5931" s="36" t="s">
        <v>119</v>
      </c>
      <c r="R5931" s="36" t="s">
        <v>14</v>
      </c>
      <c r="S5931" s="38">
        <v>9.6</v>
      </c>
      <c r="T5931" s="36" t="s">
        <v>100</v>
      </c>
      <c r="U5931" s="36" t="s">
        <v>4443</v>
      </c>
    </row>
    <row r="5932" spans="10:21" x14ac:dyDescent="0.25">
      <c r="J5932" s="37">
        <v>43770</v>
      </c>
      <c r="K5932" s="36">
        <f t="shared" si="460"/>
        <v>2019</v>
      </c>
      <c r="L5932" s="36" t="str">
        <f t="shared" si="461"/>
        <v>November</v>
      </c>
      <c r="M5932" s="36">
        <f t="shared" si="462"/>
        <v>44</v>
      </c>
      <c r="N5932" s="36">
        <f t="shared" si="463"/>
        <v>1</v>
      </c>
      <c r="O5932" s="36" t="str">
        <f t="shared" si="464"/>
        <v>201944</v>
      </c>
      <c r="P5932" s="51" t="str">
        <f>CONCATENATE(K5932,MONTH(ExpensesDBTable[[#This Row],[Date]]))</f>
        <v>201911</v>
      </c>
      <c r="Q5932" s="36" t="s">
        <v>4049</v>
      </c>
      <c r="R5932" s="36" t="s">
        <v>23</v>
      </c>
      <c r="S5932" s="38">
        <v>79</v>
      </c>
      <c r="T5932" s="36" t="s">
        <v>106</v>
      </c>
      <c r="U5932" s="36" t="s">
        <v>1492</v>
      </c>
    </row>
    <row r="5933" spans="10:21" x14ac:dyDescent="0.25">
      <c r="J5933" s="37">
        <v>43775</v>
      </c>
      <c r="K5933" s="36">
        <f t="shared" si="460"/>
        <v>2019</v>
      </c>
      <c r="L5933" s="36" t="str">
        <f t="shared" si="461"/>
        <v>November</v>
      </c>
      <c r="M5933" s="36">
        <f t="shared" si="462"/>
        <v>45</v>
      </c>
      <c r="N5933" s="36">
        <f t="shared" si="463"/>
        <v>6</v>
      </c>
      <c r="O5933" s="36" t="str">
        <f t="shared" si="464"/>
        <v>201945</v>
      </c>
      <c r="P5933" s="51" t="str">
        <f>CONCATENATE(K5933,MONTH(ExpensesDBTable[[#This Row],[Date]]))</f>
        <v>201911</v>
      </c>
      <c r="Q5933" s="36" t="s">
        <v>182</v>
      </c>
      <c r="R5933" s="36" t="s">
        <v>14</v>
      </c>
      <c r="S5933" s="38">
        <v>20</v>
      </c>
      <c r="T5933" s="36" t="s">
        <v>100</v>
      </c>
      <c r="U5933" s="36" t="s">
        <v>3535</v>
      </c>
    </row>
    <row r="5934" spans="10:21" x14ac:dyDescent="0.25">
      <c r="J5934" s="37">
        <v>43775</v>
      </c>
      <c r="K5934" s="36">
        <f t="shared" si="460"/>
        <v>2019</v>
      </c>
      <c r="L5934" s="36" t="str">
        <f t="shared" si="461"/>
        <v>November</v>
      </c>
      <c r="M5934" s="36">
        <f t="shared" si="462"/>
        <v>45</v>
      </c>
      <c r="N5934" s="36">
        <f t="shared" si="463"/>
        <v>6</v>
      </c>
      <c r="O5934" s="36" t="str">
        <f t="shared" si="464"/>
        <v>201945</v>
      </c>
      <c r="P5934" s="51" t="str">
        <f>CONCATENATE(K5934,MONTH(ExpensesDBTable[[#This Row],[Date]]))</f>
        <v>201911</v>
      </c>
      <c r="Q5934" s="36" t="s">
        <v>1292</v>
      </c>
      <c r="R5934" s="36" t="s">
        <v>18</v>
      </c>
      <c r="S5934" s="38">
        <v>16.940000000000001</v>
      </c>
      <c r="T5934" s="36" t="s">
        <v>106</v>
      </c>
      <c r="U5934" s="36" t="s">
        <v>4444</v>
      </c>
    </row>
    <row r="5935" spans="10:21" x14ac:dyDescent="0.25">
      <c r="J5935" s="37">
        <v>43775</v>
      </c>
      <c r="K5935" s="36">
        <f t="shared" si="460"/>
        <v>2019</v>
      </c>
      <c r="L5935" s="36" t="str">
        <f t="shared" si="461"/>
        <v>November</v>
      </c>
      <c r="M5935" s="36">
        <f t="shared" si="462"/>
        <v>45</v>
      </c>
      <c r="N5935" s="36">
        <f t="shared" si="463"/>
        <v>6</v>
      </c>
      <c r="O5935" s="36" t="str">
        <f t="shared" si="464"/>
        <v>201945</v>
      </c>
      <c r="P5935" s="51" t="str">
        <f>CONCATENATE(K5935,MONTH(ExpensesDBTable[[#This Row],[Date]]))</f>
        <v>201911</v>
      </c>
      <c r="Q5935" s="36" t="s">
        <v>119</v>
      </c>
      <c r="R5935" s="36" t="s">
        <v>14</v>
      </c>
      <c r="S5935" s="38">
        <v>36.880000000000003</v>
      </c>
      <c r="T5935" s="36" t="s">
        <v>100</v>
      </c>
      <c r="U5935" s="36" t="s">
        <v>4445</v>
      </c>
    </row>
    <row r="5936" spans="10:21" x14ac:dyDescent="0.25">
      <c r="J5936" s="37">
        <v>43775</v>
      </c>
      <c r="K5936" s="36">
        <f t="shared" si="460"/>
        <v>2019</v>
      </c>
      <c r="L5936" s="36" t="str">
        <f t="shared" si="461"/>
        <v>November</v>
      </c>
      <c r="M5936" s="36">
        <f t="shared" si="462"/>
        <v>45</v>
      </c>
      <c r="N5936" s="36">
        <f t="shared" si="463"/>
        <v>6</v>
      </c>
      <c r="O5936" s="36" t="str">
        <f t="shared" si="464"/>
        <v>201945</v>
      </c>
      <c r="P5936" s="51" t="str">
        <f>CONCATENATE(K5936,MONTH(ExpensesDBTable[[#This Row],[Date]]))</f>
        <v>201911</v>
      </c>
      <c r="Q5936" s="36" t="s">
        <v>122</v>
      </c>
      <c r="R5936" s="36" t="s">
        <v>11</v>
      </c>
      <c r="S5936" s="38">
        <v>25</v>
      </c>
      <c r="T5936" s="36" t="s">
        <v>106</v>
      </c>
      <c r="U5936" s="36" t="s">
        <v>1121</v>
      </c>
    </row>
    <row r="5937" spans="10:21" x14ac:dyDescent="0.25">
      <c r="J5937" s="37">
        <v>43775</v>
      </c>
      <c r="K5937" s="36">
        <f t="shared" si="460"/>
        <v>2019</v>
      </c>
      <c r="L5937" s="36" t="str">
        <f t="shared" si="461"/>
        <v>November</v>
      </c>
      <c r="M5937" s="36">
        <f t="shared" si="462"/>
        <v>45</v>
      </c>
      <c r="N5937" s="36">
        <f t="shared" si="463"/>
        <v>6</v>
      </c>
      <c r="O5937" s="36" t="str">
        <f t="shared" si="464"/>
        <v>201945</v>
      </c>
      <c r="P5937" s="51" t="str">
        <f>CONCATENATE(K5937,MONTH(ExpensesDBTable[[#This Row],[Date]]))</f>
        <v>201911</v>
      </c>
      <c r="Q5937" s="36" t="s">
        <v>1238</v>
      </c>
      <c r="R5937" s="36" t="s">
        <v>22</v>
      </c>
      <c r="S5937" s="38">
        <v>71.239999999999995</v>
      </c>
      <c r="T5937" s="36" t="s">
        <v>106</v>
      </c>
      <c r="U5937" s="36" t="s">
        <v>1238</v>
      </c>
    </row>
    <row r="5938" spans="10:21" x14ac:dyDescent="0.25">
      <c r="J5938" s="37">
        <v>43775</v>
      </c>
      <c r="K5938" s="36">
        <f t="shared" si="460"/>
        <v>2019</v>
      </c>
      <c r="L5938" s="36" t="str">
        <f t="shared" si="461"/>
        <v>November</v>
      </c>
      <c r="M5938" s="36">
        <f t="shared" si="462"/>
        <v>45</v>
      </c>
      <c r="N5938" s="36">
        <f t="shared" si="463"/>
        <v>6</v>
      </c>
      <c r="O5938" s="36" t="str">
        <f t="shared" si="464"/>
        <v>201945</v>
      </c>
      <c r="P5938" s="51" t="str">
        <f>CONCATENATE(K5938,MONTH(ExpensesDBTable[[#This Row],[Date]]))</f>
        <v>201911</v>
      </c>
      <c r="Q5938" s="36" t="s">
        <v>119</v>
      </c>
      <c r="R5938" s="36" t="s">
        <v>14</v>
      </c>
      <c r="S5938" s="38">
        <v>3.75</v>
      </c>
      <c r="T5938" s="36" t="s">
        <v>100</v>
      </c>
      <c r="U5938" s="36" t="s">
        <v>1367</v>
      </c>
    </row>
    <row r="5939" spans="10:21" x14ac:dyDescent="0.25">
      <c r="J5939" s="37">
        <v>43775</v>
      </c>
      <c r="K5939" s="36">
        <f t="shared" si="460"/>
        <v>2019</v>
      </c>
      <c r="L5939" s="36" t="str">
        <f t="shared" si="461"/>
        <v>November</v>
      </c>
      <c r="M5939" s="36">
        <f t="shared" si="462"/>
        <v>45</v>
      </c>
      <c r="N5939" s="36">
        <f t="shared" si="463"/>
        <v>6</v>
      </c>
      <c r="O5939" s="36" t="str">
        <f t="shared" si="464"/>
        <v>201945</v>
      </c>
      <c r="P5939" s="51" t="str">
        <f>CONCATENATE(K5939,MONTH(ExpensesDBTable[[#This Row],[Date]]))</f>
        <v>201911</v>
      </c>
      <c r="Q5939" s="36" t="s">
        <v>1292</v>
      </c>
      <c r="R5939" s="36" t="s">
        <v>18</v>
      </c>
      <c r="S5939" s="38">
        <v>21.77</v>
      </c>
      <c r="T5939" s="36" t="s">
        <v>106</v>
      </c>
      <c r="U5939" s="36" t="s">
        <v>4446</v>
      </c>
    </row>
    <row r="5940" spans="10:21" x14ac:dyDescent="0.25">
      <c r="J5940" s="37">
        <v>43775</v>
      </c>
      <c r="K5940" s="36">
        <f t="shared" si="460"/>
        <v>2019</v>
      </c>
      <c r="L5940" s="36" t="str">
        <f t="shared" si="461"/>
        <v>November</v>
      </c>
      <c r="M5940" s="36">
        <f t="shared" si="462"/>
        <v>45</v>
      </c>
      <c r="N5940" s="36">
        <f t="shared" si="463"/>
        <v>6</v>
      </c>
      <c r="O5940" s="36" t="str">
        <f t="shared" si="464"/>
        <v>201945</v>
      </c>
      <c r="P5940" s="51" t="str">
        <f>CONCATENATE(K5940,MONTH(ExpensesDBTable[[#This Row],[Date]]))</f>
        <v>201911</v>
      </c>
      <c r="Q5940" s="36" t="s">
        <v>108</v>
      </c>
      <c r="R5940" s="36" t="s">
        <v>14</v>
      </c>
      <c r="S5940" s="38">
        <v>2</v>
      </c>
      <c r="T5940" s="36" t="s">
        <v>100</v>
      </c>
      <c r="U5940" s="36" t="s">
        <v>4166</v>
      </c>
    </row>
    <row r="5941" spans="10:21" x14ac:dyDescent="0.25">
      <c r="J5941" s="37">
        <v>43775</v>
      </c>
      <c r="K5941" s="36">
        <f t="shared" si="460"/>
        <v>2019</v>
      </c>
      <c r="L5941" s="36" t="str">
        <f t="shared" si="461"/>
        <v>November</v>
      </c>
      <c r="M5941" s="36">
        <f t="shared" si="462"/>
        <v>45</v>
      </c>
      <c r="N5941" s="36">
        <f t="shared" si="463"/>
        <v>6</v>
      </c>
      <c r="O5941" s="36" t="str">
        <f t="shared" si="464"/>
        <v>201945</v>
      </c>
      <c r="P5941" s="51" t="str">
        <f>CONCATENATE(K5941,MONTH(ExpensesDBTable[[#This Row],[Date]]))</f>
        <v>201911</v>
      </c>
      <c r="Q5941" s="36" t="s">
        <v>1051</v>
      </c>
      <c r="R5941" s="36" t="s">
        <v>18</v>
      </c>
      <c r="S5941" s="38">
        <v>100</v>
      </c>
      <c r="T5941" s="36" t="s">
        <v>106</v>
      </c>
      <c r="U5941" s="36" t="s">
        <v>4447</v>
      </c>
    </row>
    <row r="5942" spans="10:21" x14ac:dyDescent="0.25">
      <c r="J5942" s="37">
        <v>43775</v>
      </c>
      <c r="K5942" s="36">
        <f t="shared" si="460"/>
        <v>2019</v>
      </c>
      <c r="L5942" s="36" t="str">
        <f t="shared" si="461"/>
        <v>November</v>
      </c>
      <c r="M5942" s="36">
        <f t="shared" si="462"/>
        <v>45</v>
      </c>
      <c r="N5942" s="36">
        <f t="shared" si="463"/>
        <v>6</v>
      </c>
      <c r="O5942" s="36" t="str">
        <f t="shared" si="464"/>
        <v>201945</v>
      </c>
      <c r="P5942" s="51" t="str">
        <f>CONCATENATE(K5942,MONTH(ExpensesDBTable[[#This Row],[Date]]))</f>
        <v>201911</v>
      </c>
      <c r="Q5942" s="36" t="s">
        <v>119</v>
      </c>
      <c r="R5942" s="36" t="s">
        <v>14</v>
      </c>
      <c r="S5942" s="38">
        <v>23.5</v>
      </c>
      <c r="T5942" s="36" t="s">
        <v>100</v>
      </c>
      <c r="U5942" s="36" t="s">
        <v>4127</v>
      </c>
    </row>
    <row r="5943" spans="10:21" x14ac:dyDescent="0.25">
      <c r="J5943" s="37">
        <v>43775</v>
      </c>
      <c r="K5943" s="36">
        <f t="shared" si="460"/>
        <v>2019</v>
      </c>
      <c r="L5943" s="36" t="str">
        <f t="shared" si="461"/>
        <v>November</v>
      </c>
      <c r="M5943" s="36">
        <f t="shared" si="462"/>
        <v>45</v>
      </c>
      <c r="N5943" s="36">
        <f t="shared" si="463"/>
        <v>6</v>
      </c>
      <c r="O5943" s="36" t="str">
        <f t="shared" si="464"/>
        <v>201945</v>
      </c>
      <c r="P5943" s="51" t="str">
        <f>CONCATENATE(K5943,MONTH(ExpensesDBTable[[#This Row],[Date]]))</f>
        <v>201911</v>
      </c>
      <c r="Q5943" s="36" t="s">
        <v>3443</v>
      </c>
      <c r="R5943" s="36" t="s">
        <v>13</v>
      </c>
      <c r="S5943" s="38">
        <v>25.98</v>
      </c>
      <c r="T5943" s="36" t="s">
        <v>106</v>
      </c>
      <c r="U5943" s="36" t="s">
        <v>4448</v>
      </c>
    </row>
    <row r="5944" spans="10:21" x14ac:dyDescent="0.25">
      <c r="J5944" s="37">
        <v>43775</v>
      </c>
      <c r="K5944" s="36">
        <f t="shared" si="460"/>
        <v>2019</v>
      </c>
      <c r="L5944" s="36" t="str">
        <f t="shared" si="461"/>
        <v>November</v>
      </c>
      <c r="M5944" s="36">
        <f t="shared" si="462"/>
        <v>45</v>
      </c>
      <c r="N5944" s="36">
        <f t="shared" si="463"/>
        <v>6</v>
      </c>
      <c r="O5944" s="36" t="str">
        <f t="shared" si="464"/>
        <v>201945</v>
      </c>
      <c r="P5944" s="51" t="str">
        <f>CONCATENATE(K5944,MONTH(ExpensesDBTable[[#This Row],[Date]]))</f>
        <v>201911</v>
      </c>
      <c r="Q5944" s="36" t="s">
        <v>3480</v>
      </c>
      <c r="R5944" s="36" t="s">
        <v>27</v>
      </c>
      <c r="S5944" s="38">
        <v>173.25</v>
      </c>
      <c r="T5944" s="36" t="s">
        <v>106</v>
      </c>
      <c r="U5944" s="36" t="s">
        <v>4449</v>
      </c>
    </row>
    <row r="5945" spans="10:21" x14ac:dyDescent="0.25">
      <c r="J5945" s="37">
        <v>43775</v>
      </c>
      <c r="K5945" s="36">
        <f t="shared" si="460"/>
        <v>2019</v>
      </c>
      <c r="L5945" s="36" t="str">
        <f t="shared" si="461"/>
        <v>November</v>
      </c>
      <c r="M5945" s="36">
        <f t="shared" si="462"/>
        <v>45</v>
      </c>
      <c r="N5945" s="36">
        <f t="shared" si="463"/>
        <v>6</v>
      </c>
      <c r="O5945" s="36" t="str">
        <f t="shared" si="464"/>
        <v>201945</v>
      </c>
      <c r="P5945" s="51" t="str">
        <f>CONCATENATE(K5945,MONTH(ExpensesDBTable[[#This Row],[Date]]))</f>
        <v>201911</v>
      </c>
      <c r="Q5945" s="36" t="s">
        <v>108</v>
      </c>
      <c r="R5945" s="36" t="s">
        <v>14</v>
      </c>
      <c r="S5945" s="38">
        <v>27.49</v>
      </c>
      <c r="T5945" s="36" t="s">
        <v>100</v>
      </c>
      <c r="U5945" s="36" t="s">
        <v>4166</v>
      </c>
    </row>
    <row r="5946" spans="10:21" x14ac:dyDescent="0.25">
      <c r="J5946" s="37">
        <v>43775</v>
      </c>
      <c r="K5946" s="36">
        <f t="shared" si="460"/>
        <v>2019</v>
      </c>
      <c r="L5946" s="36" t="str">
        <f t="shared" si="461"/>
        <v>November</v>
      </c>
      <c r="M5946" s="36">
        <f t="shared" si="462"/>
        <v>45</v>
      </c>
      <c r="N5946" s="36">
        <f t="shared" si="463"/>
        <v>6</v>
      </c>
      <c r="O5946" s="36" t="str">
        <f t="shared" si="464"/>
        <v>201945</v>
      </c>
      <c r="P5946" s="51" t="str">
        <f>CONCATENATE(K5946,MONTH(ExpensesDBTable[[#This Row],[Date]]))</f>
        <v>201911</v>
      </c>
      <c r="Q5946" s="36" t="s">
        <v>108</v>
      </c>
      <c r="R5946" s="36" t="s">
        <v>14</v>
      </c>
      <c r="S5946" s="38">
        <v>13.85</v>
      </c>
      <c r="T5946" s="36" t="s">
        <v>100</v>
      </c>
      <c r="U5946" s="36" t="s">
        <v>4127</v>
      </c>
    </row>
    <row r="5947" spans="10:21" x14ac:dyDescent="0.25">
      <c r="J5947" s="37">
        <v>43775</v>
      </c>
      <c r="K5947" s="36">
        <f t="shared" si="460"/>
        <v>2019</v>
      </c>
      <c r="L5947" s="36" t="str">
        <f t="shared" si="461"/>
        <v>November</v>
      </c>
      <c r="M5947" s="36">
        <f t="shared" si="462"/>
        <v>45</v>
      </c>
      <c r="N5947" s="36">
        <f t="shared" si="463"/>
        <v>6</v>
      </c>
      <c r="O5947" s="36" t="str">
        <f t="shared" si="464"/>
        <v>201945</v>
      </c>
      <c r="P5947" s="51" t="str">
        <f>CONCATENATE(K5947,MONTH(ExpensesDBTable[[#This Row],[Date]]))</f>
        <v>201911</v>
      </c>
      <c r="Q5947" s="36" t="s">
        <v>182</v>
      </c>
      <c r="R5947" s="36" t="s">
        <v>14</v>
      </c>
      <c r="S5947" s="38">
        <v>10.16</v>
      </c>
      <c r="T5947" s="36" t="s">
        <v>100</v>
      </c>
      <c r="U5947" s="36" t="s">
        <v>4127</v>
      </c>
    </row>
    <row r="5948" spans="10:21" x14ac:dyDescent="0.25">
      <c r="J5948" s="37">
        <v>43775</v>
      </c>
      <c r="K5948" s="36">
        <f t="shared" si="460"/>
        <v>2019</v>
      </c>
      <c r="L5948" s="36" t="str">
        <f t="shared" si="461"/>
        <v>November</v>
      </c>
      <c r="M5948" s="36">
        <f t="shared" si="462"/>
        <v>45</v>
      </c>
      <c r="N5948" s="36">
        <f t="shared" si="463"/>
        <v>6</v>
      </c>
      <c r="O5948" s="36" t="str">
        <f t="shared" si="464"/>
        <v>201945</v>
      </c>
      <c r="P5948" s="51" t="str">
        <f>CONCATENATE(K5948,MONTH(ExpensesDBTable[[#This Row],[Date]]))</f>
        <v>201911</v>
      </c>
      <c r="Q5948" s="36" t="s">
        <v>4081</v>
      </c>
      <c r="R5948" s="36" t="s">
        <v>23</v>
      </c>
      <c r="S5948" s="38">
        <v>125.18</v>
      </c>
      <c r="T5948" s="36" t="s">
        <v>106</v>
      </c>
      <c r="U5948" s="36" t="s">
        <v>4450</v>
      </c>
    </row>
    <row r="5949" spans="10:21" x14ac:dyDescent="0.25">
      <c r="J5949" s="37">
        <v>43775</v>
      </c>
      <c r="K5949" s="36">
        <f t="shared" si="460"/>
        <v>2019</v>
      </c>
      <c r="L5949" s="36" t="str">
        <f t="shared" si="461"/>
        <v>November</v>
      </c>
      <c r="M5949" s="36">
        <f t="shared" si="462"/>
        <v>45</v>
      </c>
      <c r="N5949" s="36">
        <f t="shared" si="463"/>
        <v>6</v>
      </c>
      <c r="O5949" s="36" t="str">
        <f t="shared" si="464"/>
        <v>201945</v>
      </c>
      <c r="P5949" s="51" t="str">
        <f>CONCATENATE(K5949,MONTH(ExpensesDBTable[[#This Row],[Date]]))</f>
        <v>201911</v>
      </c>
      <c r="Q5949" s="36" t="s">
        <v>182</v>
      </c>
      <c r="R5949" s="36" t="s">
        <v>26</v>
      </c>
      <c r="S5949" s="38">
        <v>20</v>
      </c>
      <c r="T5949" s="36" t="s">
        <v>106</v>
      </c>
      <c r="U5949" s="36" t="s">
        <v>4451</v>
      </c>
    </row>
    <row r="5950" spans="10:21" x14ac:dyDescent="0.25">
      <c r="J5950" s="37">
        <v>43775</v>
      </c>
      <c r="K5950" s="36">
        <f t="shared" si="460"/>
        <v>2019</v>
      </c>
      <c r="L5950" s="36" t="str">
        <f t="shared" si="461"/>
        <v>November</v>
      </c>
      <c r="M5950" s="36">
        <f t="shared" si="462"/>
        <v>45</v>
      </c>
      <c r="N5950" s="36">
        <f t="shared" si="463"/>
        <v>6</v>
      </c>
      <c r="O5950" s="36" t="str">
        <f t="shared" si="464"/>
        <v>201945</v>
      </c>
      <c r="P5950" s="51" t="str">
        <f>CONCATENATE(K5950,MONTH(ExpensesDBTable[[#This Row],[Date]]))</f>
        <v>201911</v>
      </c>
      <c r="Q5950" s="36" t="s">
        <v>1051</v>
      </c>
      <c r="R5950" s="36" t="s">
        <v>14</v>
      </c>
      <c r="S5950" s="38">
        <v>45.21</v>
      </c>
      <c r="T5950" s="36" t="s">
        <v>100</v>
      </c>
      <c r="U5950" s="36" t="s">
        <v>4127</v>
      </c>
    </row>
    <row r="5951" spans="10:21" x14ac:dyDescent="0.25">
      <c r="J5951" s="37">
        <v>43775</v>
      </c>
      <c r="K5951" s="36">
        <f t="shared" si="460"/>
        <v>2019</v>
      </c>
      <c r="L5951" s="36" t="str">
        <f t="shared" si="461"/>
        <v>November</v>
      </c>
      <c r="M5951" s="36">
        <f t="shared" si="462"/>
        <v>45</v>
      </c>
      <c r="N5951" s="36">
        <f t="shared" si="463"/>
        <v>6</v>
      </c>
      <c r="O5951" s="36" t="str">
        <f t="shared" si="464"/>
        <v>201945</v>
      </c>
      <c r="P5951" s="51" t="str">
        <f>CONCATENATE(K5951,MONTH(ExpensesDBTable[[#This Row],[Date]]))</f>
        <v>201911</v>
      </c>
      <c r="Q5951" s="36" t="s">
        <v>108</v>
      </c>
      <c r="R5951" s="36" t="s">
        <v>14</v>
      </c>
      <c r="S5951" s="38">
        <v>2.95</v>
      </c>
      <c r="T5951" s="36" t="s">
        <v>100</v>
      </c>
      <c r="U5951" s="36" t="s">
        <v>1367</v>
      </c>
    </row>
    <row r="5952" spans="10:21" x14ac:dyDescent="0.25">
      <c r="J5952" s="37">
        <v>43775</v>
      </c>
      <c r="K5952" s="36">
        <f t="shared" si="460"/>
        <v>2019</v>
      </c>
      <c r="L5952" s="36" t="str">
        <f t="shared" si="461"/>
        <v>November</v>
      </c>
      <c r="M5952" s="36">
        <f t="shared" si="462"/>
        <v>45</v>
      </c>
      <c r="N5952" s="36">
        <f t="shared" si="463"/>
        <v>6</v>
      </c>
      <c r="O5952" s="36" t="str">
        <f t="shared" si="464"/>
        <v>201945</v>
      </c>
      <c r="P5952" s="51" t="str">
        <f>CONCATENATE(K5952,MONTH(ExpensesDBTable[[#This Row],[Date]]))</f>
        <v>201911</v>
      </c>
      <c r="Q5952" s="36" t="s">
        <v>108</v>
      </c>
      <c r="R5952" s="36" t="s">
        <v>14</v>
      </c>
      <c r="S5952" s="38">
        <v>1.5</v>
      </c>
      <c r="T5952" s="36" t="s">
        <v>100</v>
      </c>
      <c r="U5952" s="36" t="s">
        <v>1367</v>
      </c>
    </row>
    <row r="5953" spans="10:21" x14ac:dyDescent="0.25">
      <c r="J5953" s="37">
        <v>43775</v>
      </c>
      <c r="K5953" s="36">
        <f t="shared" si="460"/>
        <v>2019</v>
      </c>
      <c r="L5953" s="36" t="str">
        <f t="shared" si="461"/>
        <v>November</v>
      </c>
      <c r="M5953" s="36">
        <f t="shared" si="462"/>
        <v>45</v>
      </c>
      <c r="N5953" s="36">
        <f t="shared" si="463"/>
        <v>6</v>
      </c>
      <c r="O5953" s="36" t="str">
        <f t="shared" si="464"/>
        <v>201945</v>
      </c>
      <c r="P5953" s="51" t="str">
        <f>CONCATENATE(K5953,MONTH(ExpensesDBTable[[#This Row],[Date]]))</f>
        <v>201911</v>
      </c>
      <c r="Q5953" s="36" t="s">
        <v>182</v>
      </c>
      <c r="R5953" s="36" t="s">
        <v>19</v>
      </c>
      <c r="S5953" s="38">
        <v>955.97</v>
      </c>
      <c r="T5953" s="36" t="s">
        <v>106</v>
      </c>
      <c r="U5953" s="36" t="s">
        <v>4452</v>
      </c>
    </row>
    <row r="5954" spans="10:21" x14ac:dyDescent="0.25">
      <c r="J5954" s="37">
        <v>43775</v>
      </c>
      <c r="K5954" s="36">
        <f t="shared" si="460"/>
        <v>2019</v>
      </c>
      <c r="L5954" s="36" t="str">
        <f t="shared" si="461"/>
        <v>November</v>
      </c>
      <c r="M5954" s="36">
        <f t="shared" si="462"/>
        <v>45</v>
      </c>
      <c r="N5954" s="36">
        <f t="shared" si="463"/>
        <v>6</v>
      </c>
      <c r="O5954" s="36" t="str">
        <f t="shared" si="464"/>
        <v>201945</v>
      </c>
      <c r="P5954" s="51" t="str">
        <f>CONCATENATE(K5954,MONTH(ExpensesDBTable[[#This Row],[Date]]))</f>
        <v>201911</v>
      </c>
      <c r="Q5954" s="36" t="s">
        <v>182</v>
      </c>
      <c r="R5954" s="36" t="s">
        <v>14</v>
      </c>
      <c r="S5954" s="38">
        <v>31.55</v>
      </c>
      <c r="T5954" s="36" t="s">
        <v>100</v>
      </c>
      <c r="U5954" s="36" t="s">
        <v>4127</v>
      </c>
    </row>
    <row r="5955" spans="10:21" x14ac:dyDescent="0.25">
      <c r="J5955" s="37">
        <v>43778</v>
      </c>
      <c r="K5955" s="36">
        <f t="shared" si="460"/>
        <v>2019</v>
      </c>
      <c r="L5955" s="36" t="str">
        <f t="shared" si="461"/>
        <v>November</v>
      </c>
      <c r="M5955" s="36">
        <f t="shared" si="462"/>
        <v>45</v>
      </c>
      <c r="N5955" s="36">
        <f t="shared" si="463"/>
        <v>9</v>
      </c>
      <c r="O5955" s="36" t="str">
        <f t="shared" si="464"/>
        <v>201945</v>
      </c>
      <c r="P5955" s="51" t="str">
        <f>CONCATENATE(K5955,MONTH(ExpensesDBTable[[#This Row],[Date]]))</f>
        <v>201911</v>
      </c>
      <c r="Q5955" s="36" t="s">
        <v>3379</v>
      </c>
      <c r="R5955" s="36" t="s">
        <v>29</v>
      </c>
      <c r="S5955" s="38">
        <v>1088</v>
      </c>
      <c r="T5955" s="36" t="s">
        <v>106</v>
      </c>
      <c r="U5955" s="36" t="s">
        <v>4441</v>
      </c>
    </row>
    <row r="5956" spans="10:21" x14ac:dyDescent="0.25">
      <c r="J5956" s="37">
        <v>43779</v>
      </c>
      <c r="K5956" s="36">
        <f t="shared" si="460"/>
        <v>2019</v>
      </c>
      <c r="L5956" s="36" t="str">
        <f t="shared" si="461"/>
        <v>November</v>
      </c>
      <c r="M5956" s="36">
        <f t="shared" si="462"/>
        <v>45</v>
      </c>
      <c r="N5956" s="36">
        <f t="shared" si="463"/>
        <v>10</v>
      </c>
      <c r="O5956" s="36" t="str">
        <f t="shared" si="464"/>
        <v>201945</v>
      </c>
      <c r="P5956" s="51" t="str">
        <f>CONCATENATE(K5956,MONTH(ExpensesDBTable[[#This Row],[Date]]))</f>
        <v>201911</v>
      </c>
      <c r="Q5956" s="36" t="s">
        <v>182</v>
      </c>
      <c r="R5956" s="36" t="s">
        <v>14</v>
      </c>
      <c r="S5956" s="38">
        <v>8.3000000000000007</v>
      </c>
      <c r="T5956" s="36" t="s">
        <v>100</v>
      </c>
      <c r="U5956" s="36" t="s">
        <v>1392</v>
      </c>
    </row>
    <row r="5957" spans="10:21" x14ac:dyDescent="0.25">
      <c r="J5957" s="37">
        <v>43779</v>
      </c>
      <c r="K5957" s="36">
        <f t="shared" si="460"/>
        <v>2019</v>
      </c>
      <c r="L5957" s="36" t="str">
        <f t="shared" si="461"/>
        <v>November</v>
      </c>
      <c r="M5957" s="36">
        <f t="shared" si="462"/>
        <v>45</v>
      </c>
      <c r="N5957" s="36">
        <f t="shared" si="463"/>
        <v>10</v>
      </c>
      <c r="O5957" s="36" t="str">
        <f t="shared" si="464"/>
        <v>201945</v>
      </c>
      <c r="P5957" s="51" t="str">
        <f>CONCATENATE(K5957,MONTH(ExpensesDBTable[[#This Row],[Date]]))</f>
        <v>201911</v>
      </c>
      <c r="Q5957" s="36" t="s">
        <v>2470</v>
      </c>
      <c r="R5957" s="36" t="s">
        <v>18</v>
      </c>
      <c r="S5957" s="38">
        <v>11</v>
      </c>
      <c r="T5957" s="36" t="s">
        <v>106</v>
      </c>
      <c r="U5957" s="36" t="s">
        <v>4453</v>
      </c>
    </row>
    <row r="5958" spans="10:21" x14ac:dyDescent="0.25">
      <c r="J5958" s="37">
        <v>43779</v>
      </c>
      <c r="K5958" s="36">
        <f t="shared" si="460"/>
        <v>2019</v>
      </c>
      <c r="L5958" s="36" t="str">
        <f t="shared" si="461"/>
        <v>November</v>
      </c>
      <c r="M5958" s="36">
        <f t="shared" si="462"/>
        <v>45</v>
      </c>
      <c r="N5958" s="36">
        <f t="shared" si="463"/>
        <v>10</v>
      </c>
      <c r="O5958" s="36" t="str">
        <f t="shared" si="464"/>
        <v>201945</v>
      </c>
      <c r="P5958" s="51" t="str">
        <f>CONCATENATE(K5958,MONTH(ExpensesDBTable[[#This Row],[Date]]))</f>
        <v>201911</v>
      </c>
      <c r="Q5958" s="36" t="s">
        <v>182</v>
      </c>
      <c r="R5958" s="36" t="s">
        <v>16</v>
      </c>
      <c r="S5958" s="38">
        <v>14</v>
      </c>
      <c r="T5958" s="36" t="s">
        <v>106</v>
      </c>
      <c r="U5958" s="36" t="s">
        <v>3237</v>
      </c>
    </row>
    <row r="5959" spans="10:21" x14ac:dyDescent="0.25">
      <c r="J5959" s="37">
        <v>43779</v>
      </c>
      <c r="K5959" s="36">
        <f t="shared" si="460"/>
        <v>2019</v>
      </c>
      <c r="L5959" s="36" t="str">
        <f t="shared" si="461"/>
        <v>November</v>
      </c>
      <c r="M5959" s="36">
        <f t="shared" si="462"/>
        <v>45</v>
      </c>
      <c r="N5959" s="36">
        <f t="shared" si="463"/>
        <v>10</v>
      </c>
      <c r="O5959" s="36" t="str">
        <f t="shared" si="464"/>
        <v>201945</v>
      </c>
      <c r="P5959" s="51" t="str">
        <f>CONCATENATE(K5959,MONTH(ExpensesDBTable[[#This Row],[Date]]))</f>
        <v>201911</v>
      </c>
      <c r="Q5959" s="36" t="s">
        <v>620</v>
      </c>
      <c r="R5959" s="36" t="s">
        <v>13</v>
      </c>
      <c r="S5959" s="38">
        <v>9</v>
      </c>
      <c r="T5959" s="36" t="s">
        <v>106</v>
      </c>
      <c r="U5959" s="36" t="s">
        <v>4454</v>
      </c>
    </row>
    <row r="5960" spans="10:21" x14ac:dyDescent="0.25">
      <c r="J5960" s="37">
        <v>43779</v>
      </c>
      <c r="K5960" s="36">
        <f t="shared" si="460"/>
        <v>2019</v>
      </c>
      <c r="L5960" s="36" t="str">
        <f t="shared" si="461"/>
        <v>November</v>
      </c>
      <c r="M5960" s="36">
        <f t="shared" si="462"/>
        <v>45</v>
      </c>
      <c r="N5960" s="36">
        <f t="shared" si="463"/>
        <v>10</v>
      </c>
      <c r="O5960" s="36" t="str">
        <f t="shared" si="464"/>
        <v>201945</v>
      </c>
      <c r="P5960" s="51" t="str">
        <f>CONCATENATE(K5960,MONTH(ExpensesDBTable[[#This Row],[Date]]))</f>
        <v>201911</v>
      </c>
      <c r="Q5960" s="36" t="s">
        <v>182</v>
      </c>
      <c r="R5960" s="36" t="s">
        <v>16</v>
      </c>
      <c r="S5960" s="38">
        <v>35</v>
      </c>
      <c r="T5960" s="36" t="s">
        <v>106</v>
      </c>
      <c r="U5960" s="36" t="s">
        <v>4455</v>
      </c>
    </row>
    <row r="5961" spans="10:21" x14ac:dyDescent="0.25">
      <c r="J5961" s="37">
        <v>43780</v>
      </c>
      <c r="K5961" s="36">
        <f t="shared" si="460"/>
        <v>2019</v>
      </c>
      <c r="L5961" s="36" t="str">
        <f t="shared" si="461"/>
        <v>November</v>
      </c>
      <c r="M5961" s="36">
        <f t="shared" si="462"/>
        <v>46</v>
      </c>
      <c r="N5961" s="36">
        <f t="shared" si="463"/>
        <v>11</v>
      </c>
      <c r="O5961" s="36" t="str">
        <f t="shared" si="464"/>
        <v>201946</v>
      </c>
      <c r="P5961" s="51" t="str">
        <f>CONCATENATE(K5961,MONTH(ExpensesDBTable[[#This Row],[Date]]))</f>
        <v>201911</v>
      </c>
      <c r="Q5961" s="36" t="s">
        <v>3480</v>
      </c>
      <c r="R5961" s="36" t="s">
        <v>27</v>
      </c>
      <c r="S5961" s="38">
        <v>173.25</v>
      </c>
      <c r="T5961" s="36" t="s">
        <v>106</v>
      </c>
      <c r="U5961" s="36" t="s">
        <v>3550</v>
      </c>
    </row>
    <row r="5962" spans="10:21" x14ac:dyDescent="0.25">
      <c r="J5962" s="37">
        <v>43780</v>
      </c>
      <c r="K5962" s="36">
        <f t="shared" si="460"/>
        <v>2019</v>
      </c>
      <c r="L5962" s="36" t="str">
        <f t="shared" si="461"/>
        <v>November</v>
      </c>
      <c r="M5962" s="36">
        <f t="shared" si="462"/>
        <v>46</v>
      </c>
      <c r="N5962" s="36">
        <f t="shared" si="463"/>
        <v>11</v>
      </c>
      <c r="O5962" s="36" t="str">
        <f t="shared" si="464"/>
        <v>201946</v>
      </c>
      <c r="P5962" s="51" t="str">
        <f>CONCATENATE(K5962,MONTH(ExpensesDBTable[[#This Row],[Date]]))</f>
        <v>201911</v>
      </c>
      <c r="Q5962" s="36" t="s">
        <v>119</v>
      </c>
      <c r="R5962" s="36" t="s">
        <v>14</v>
      </c>
      <c r="S5962" s="38">
        <v>8.4499999999999993</v>
      </c>
      <c r="T5962" s="36" t="s">
        <v>100</v>
      </c>
      <c r="U5962" s="36" t="s">
        <v>4456</v>
      </c>
    </row>
    <row r="5963" spans="10:21" x14ac:dyDescent="0.25">
      <c r="J5963" s="37">
        <v>43784</v>
      </c>
      <c r="K5963" s="36">
        <f t="shared" ref="K5963:K6026" si="465">YEAR(J5963)</f>
        <v>2019</v>
      </c>
      <c r="L5963" s="36" t="str">
        <f t="shared" ref="L5963:L6026" si="466">TEXT(DATE(1,MONTH(J5963),1),"MMMM")</f>
        <v>November</v>
      </c>
      <c r="M5963" s="36">
        <f t="shared" ref="M5963:M6026" si="467">WEEKNUM(J5963,2)</f>
        <v>46</v>
      </c>
      <c r="N5963" s="36">
        <f t="shared" ref="N5963:N6026" si="468">DAY(J5963)</f>
        <v>15</v>
      </c>
      <c r="O5963" s="36" t="str">
        <f t="shared" ref="O5963:O6026" si="469">CONCATENATE(K5963,M5963)</f>
        <v>201946</v>
      </c>
      <c r="P5963" s="51" t="str">
        <f>CONCATENATE(K5963,MONTH(ExpensesDBTable[[#This Row],[Date]]))</f>
        <v>201911</v>
      </c>
      <c r="Q5963" s="36" t="s">
        <v>182</v>
      </c>
      <c r="R5963" s="36" t="s">
        <v>14</v>
      </c>
      <c r="S5963" s="38">
        <v>20</v>
      </c>
      <c r="T5963" s="36" t="s">
        <v>100</v>
      </c>
      <c r="U5963" s="36" t="s">
        <v>1555</v>
      </c>
    </row>
    <row r="5964" spans="10:21" x14ac:dyDescent="0.25">
      <c r="J5964" s="37">
        <v>43784</v>
      </c>
      <c r="K5964" s="36">
        <f t="shared" si="465"/>
        <v>2019</v>
      </c>
      <c r="L5964" s="36" t="str">
        <f t="shared" si="466"/>
        <v>November</v>
      </c>
      <c r="M5964" s="36">
        <f t="shared" si="467"/>
        <v>46</v>
      </c>
      <c r="N5964" s="36">
        <f t="shared" si="468"/>
        <v>15</v>
      </c>
      <c r="O5964" s="36" t="str">
        <f t="shared" si="469"/>
        <v>201946</v>
      </c>
      <c r="P5964" s="51" t="str">
        <f>CONCATENATE(K5964,MONTH(ExpensesDBTable[[#This Row],[Date]]))</f>
        <v>201911</v>
      </c>
      <c r="Q5964" s="36" t="s">
        <v>182</v>
      </c>
      <c r="R5964" s="36" t="s">
        <v>16</v>
      </c>
      <c r="S5964" s="38">
        <v>612.6</v>
      </c>
      <c r="T5964" s="36" t="s">
        <v>106</v>
      </c>
      <c r="U5964" s="36" t="s">
        <v>4458</v>
      </c>
    </row>
    <row r="5965" spans="10:21" x14ac:dyDescent="0.25">
      <c r="J5965" s="37">
        <v>43784</v>
      </c>
      <c r="K5965" s="36">
        <f t="shared" si="465"/>
        <v>2019</v>
      </c>
      <c r="L5965" s="36" t="str">
        <f t="shared" si="466"/>
        <v>November</v>
      </c>
      <c r="M5965" s="36">
        <f t="shared" si="467"/>
        <v>46</v>
      </c>
      <c r="N5965" s="36">
        <f t="shared" si="468"/>
        <v>15</v>
      </c>
      <c r="O5965" s="36" t="str">
        <f t="shared" si="469"/>
        <v>201946</v>
      </c>
      <c r="P5965" s="51" t="str">
        <f>CONCATENATE(K5965,MONTH(ExpensesDBTable[[#This Row],[Date]]))</f>
        <v>201911</v>
      </c>
      <c r="Q5965" s="36" t="s">
        <v>119</v>
      </c>
      <c r="R5965" s="36" t="s">
        <v>14</v>
      </c>
      <c r="S5965" s="38">
        <v>5.74</v>
      </c>
      <c r="T5965" s="36" t="s">
        <v>100</v>
      </c>
      <c r="U5965" s="36" t="s">
        <v>2129</v>
      </c>
    </row>
    <row r="5966" spans="10:21" x14ac:dyDescent="0.25">
      <c r="J5966" s="37">
        <v>43784</v>
      </c>
      <c r="K5966" s="36">
        <f t="shared" si="465"/>
        <v>2019</v>
      </c>
      <c r="L5966" s="36" t="str">
        <f t="shared" si="466"/>
        <v>November</v>
      </c>
      <c r="M5966" s="36">
        <f t="shared" si="467"/>
        <v>46</v>
      </c>
      <c r="N5966" s="36">
        <f t="shared" si="468"/>
        <v>15</v>
      </c>
      <c r="O5966" s="36" t="str">
        <f t="shared" si="469"/>
        <v>201946</v>
      </c>
      <c r="P5966" s="51" t="str">
        <f>CONCATENATE(K5966,MONTH(ExpensesDBTable[[#This Row],[Date]]))</f>
        <v>201911</v>
      </c>
      <c r="Q5966" s="36" t="s">
        <v>122</v>
      </c>
      <c r="R5966" s="36" t="s">
        <v>11</v>
      </c>
      <c r="S5966" s="38">
        <v>12</v>
      </c>
      <c r="T5966" s="36" t="s">
        <v>106</v>
      </c>
      <c r="U5966" s="36" t="s">
        <v>509</v>
      </c>
    </row>
    <row r="5967" spans="10:21" x14ac:dyDescent="0.25">
      <c r="J5967" s="37">
        <v>43784</v>
      </c>
      <c r="K5967" s="36">
        <f t="shared" si="465"/>
        <v>2019</v>
      </c>
      <c r="L5967" s="36" t="str">
        <f t="shared" si="466"/>
        <v>November</v>
      </c>
      <c r="M5967" s="36">
        <f t="shared" si="467"/>
        <v>46</v>
      </c>
      <c r="N5967" s="36">
        <f t="shared" si="468"/>
        <v>15</v>
      </c>
      <c r="O5967" s="36" t="str">
        <f t="shared" si="469"/>
        <v>201946</v>
      </c>
      <c r="P5967" s="51" t="str">
        <f>CONCATENATE(K5967,MONTH(ExpensesDBTable[[#This Row],[Date]]))</f>
        <v>201911</v>
      </c>
      <c r="Q5967" s="36" t="s">
        <v>182</v>
      </c>
      <c r="R5967" s="36" t="s">
        <v>14</v>
      </c>
      <c r="S5967" s="38">
        <v>5</v>
      </c>
      <c r="T5967" s="36" t="s">
        <v>100</v>
      </c>
      <c r="U5967" s="36" t="s">
        <v>1392</v>
      </c>
    </row>
    <row r="5968" spans="10:21" x14ac:dyDescent="0.25">
      <c r="J5968" s="37">
        <v>43784</v>
      </c>
      <c r="K5968" s="36">
        <f t="shared" si="465"/>
        <v>2019</v>
      </c>
      <c r="L5968" s="36" t="str">
        <f t="shared" si="466"/>
        <v>November</v>
      </c>
      <c r="M5968" s="36">
        <f t="shared" si="467"/>
        <v>46</v>
      </c>
      <c r="N5968" s="36">
        <f t="shared" si="468"/>
        <v>15</v>
      </c>
      <c r="O5968" s="36" t="str">
        <f t="shared" si="469"/>
        <v>201946</v>
      </c>
      <c r="P5968" s="51" t="str">
        <f>CONCATENATE(K5968,MONTH(ExpensesDBTable[[#This Row],[Date]]))</f>
        <v>201911</v>
      </c>
      <c r="Q5968" s="36" t="s">
        <v>182</v>
      </c>
      <c r="R5968" s="36" t="s">
        <v>14</v>
      </c>
      <c r="S5968" s="38">
        <v>8.3000000000000007</v>
      </c>
      <c r="T5968" s="36" t="s">
        <v>100</v>
      </c>
      <c r="U5968" s="36" t="s">
        <v>1392</v>
      </c>
    </row>
    <row r="5969" spans="10:21" x14ac:dyDescent="0.25">
      <c r="J5969" s="37">
        <v>43784</v>
      </c>
      <c r="K5969" s="36">
        <f t="shared" si="465"/>
        <v>2019</v>
      </c>
      <c r="L5969" s="36" t="str">
        <f t="shared" si="466"/>
        <v>November</v>
      </c>
      <c r="M5969" s="36">
        <f t="shared" si="467"/>
        <v>46</v>
      </c>
      <c r="N5969" s="36">
        <f t="shared" si="468"/>
        <v>15</v>
      </c>
      <c r="O5969" s="36" t="str">
        <f t="shared" si="469"/>
        <v>201946</v>
      </c>
      <c r="P5969" s="51" t="str">
        <f>CONCATENATE(K5969,MONTH(ExpensesDBTable[[#This Row],[Date]]))</f>
        <v>201911</v>
      </c>
      <c r="Q5969" s="36" t="s">
        <v>182</v>
      </c>
      <c r="R5969" s="36" t="s">
        <v>14</v>
      </c>
      <c r="S5969" s="38">
        <v>13.9</v>
      </c>
      <c r="T5969" s="36" t="s">
        <v>100</v>
      </c>
      <c r="U5969" s="36" t="s">
        <v>1555</v>
      </c>
    </row>
    <row r="5970" spans="10:21" x14ac:dyDescent="0.25">
      <c r="J5970" s="37">
        <v>43784</v>
      </c>
      <c r="K5970" s="36">
        <f t="shared" si="465"/>
        <v>2019</v>
      </c>
      <c r="L5970" s="36" t="str">
        <f t="shared" si="466"/>
        <v>November</v>
      </c>
      <c r="M5970" s="36">
        <f t="shared" si="467"/>
        <v>46</v>
      </c>
      <c r="N5970" s="36">
        <f t="shared" si="468"/>
        <v>15</v>
      </c>
      <c r="O5970" s="36" t="str">
        <f t="shared" si="469"/>
        <v>201946</v>
      </c>
      <c r="P5970" s="51" t="str">
        <f>CONCATENATE(K5970,MONTH(ExpensesDBTable[[#This Row],[Date]]))</f>
        <v>201911</v>
      </c>
      <c r="Q5970" s="36" t="s">
        <v>122</v>
      </c>
      <c r="R5970" s="36" t="s">
        <v>11</v>
      </c>
      <c r="S5970" s="38">
        <v>91.9</v>
      </c>
      <c r="T5970" s="36" t="s">
        <v>106</v>
      </c>
      <c r="U5970" s="36" t="s">
        <v>4459</v>
      </c>
    </row>
    <row r="5971" spans="10:21" x14ac:dyDescent="0.25">
      <c r="J5971" s="37">
        <v>43784</v>
      </c>
      <c r="K5971" s="36">
        <f t="shared" si="465"/>
        <v>2019</v>
      </c>
      <c r="L5971" s="36" t="str">
        <f t="shared" si="466"/>
        <v>November</v>
      </c>
      <c r="M5971" s="36">
        <f t="shared" si="467"/>
        <v>46</v>
      </c>
      <c r="N5971" s="36">
        <f t="shared" si="468"/>
        <v>15</v>
      </c>
      <c r="O5971" s="36" t="str">
        <f t="shared" si="469"/>
        <v>201946</v>
      </c>
      <c r="P5971" s="51" t="str">
        <f>CONCATENATE(K5971,MONTH(ExpensesDBTable[[#This Row],[Date]]))</f>
        <v>201911</v>
      </c>
      <c r="Q5971" s="36" t="s">
        <v>182</v>
      </c>
      <c r="R5971" s="36" t="s">
        <v>14</v>
      </c>
      <c r="S5971" s="38">
        <v>13</v>
      </c>
      <c r="T5971" s="36" t="s">
        <v>100</v>
      </c>
      <c r="U5971" s="36" t="s">
        <v>462</v>
      </c>
    </row>
    <row r="5972" spans="10:21" x14ac:dyDescent="0.25">
      <c r="J5972" s="37">
        <v>43784</v>
      </c>
      <c r="K5972" s="36">
        <f t="shared" si="465"/>
        <v>2019</v>
      </c>
      <c r="L5972" s="36" t="str">
        <f t="shared" si="466"/>
        <v>November</v>
      </c>
      <c r="M5972" s="36">
        <f t="shared" si="467"/>
        <v>46</v>
      </c>
      <c r="N5972" s="36">
        <f t="shared" si="468"/>
        <v>15</v>
      </c>
      <c r="O5972" s="36" t="str">
        <f t="shared" si="469"/>
        <v>201946</v>
      </c>
      <c r="P5972" s="51" t="str">
        <f>CONCATENATE(K5972,MONTH(ExpensesDBTable[[#This Row],[Date]]))</f>
        <v>201911</v>
      </c>
      <c r="Q5972" s="36" t="s">
        <v>1051</v>
      </c>
      <c r="R5972" s="36" t="s">
        <v>14</v>
      </c>
      <c r="S5972" s="38">
        <v>15</v>
      </c>
      <c r="T5972" s="36" t="s">
        <v>100</v>
      </c>
      <c r="U5972" s="36" t="s">
        <v>3310</v>
      </c>
    </row>
    <row r="5973" spans="10:21" x14ac:dyDescent="0.25">
      <c r="J5973" s="37">
        <v>43784</v>
      </c>
      <c r="K5973" s="36">
        <f t="shared" si="465"/>
        <v>2019</v>
      </c>
      <c r="L5973" s="36" t="str">
        <f t="shared" si="466"/>
        <v>November</v>
      </c>
      <c r="M5973" s="36">
        <f t="shared" si="467"/>
        <v>46</v>
      </c>
      <c r="N5973" s="36">
        <f t="shared" si="468"/>
        <v>15</v>
      </c>
      <c r="O5973" s="36" t="str">
        <f t="shared" si="469"/>
        <v>201946</v>
      </c>
      <c r="P5973" s="51" t="str">
        <f>CONCATENATE(K5973,MONTH(ExpensesDBTable[[#This Row],[Date]]))</f>
        <v>201911</v>
      </c>
      <c r="Q5973" s="36" t="s">
        <v>128</v>
      </c>
      <c r="R5973" s="36" t="s">
        <v>22</v>
      </c>
      <c r="S5973" s="38">
        <v>20</v>
      </c>
      <c r="T5973" s="36" t="s">
        <v>106</v>
      </c>
      <c r="U5973" s="36" t="s">
        <v>3787</v>
      </c>
    </row>
    <row r="5974" spans="10:21" x14ac:dyDescent="0.25">
      <c r="J5974" s="37">
        <v>43784</v>
      </c>
      <c r="K5974" s="36">
        <f t="shared" si="465"/>
        <v>2019</v>
      </c>
      <c r="L5974" s="36" t="str">
        <f t="shared" si="466"/>
        <v>November</v>
      </c>
      <c r="M5974" s="36">
        <f t="shared" si="467"/>
        <v>46</v>
      </c>
      <c r="N5974" s="36">
        <f t="shared" si="468"/>
        <v>15</v>
      </c>
      <c r="O5974" s="36" t="str">
        <f t="shared" si="469"/>
        <v>201946</v>
      </c>
      <c r="P5974" s="51" t="str">
        <f>CONCATENATE(K5974,MONTH(ExpensesDBTable[[#This Row],[Date]]))</f>
        <v>201911</v>
      </c>
      <c r="Q5974" s="36" t="s">
        <v>1059</v>
      </c>
      <c r="R5974" s="36" t="s">
        <v>17</v>
      </c>
      <c r="S5974" s="38">
        <v>313.95</v>
      </c>
      <c r="T5974" s="36" t="s">
        <v>106</v>
      </c>
      <c r="U5974" s="36" t="s">
        <v>1927</v>
      </c>
    </row>
    <row r="5975" spans="10:21" x14ac:dyDescent="0.25">
      <c r="J5975" s="37">
        <v>43784</v>
      </c>
      <c r="K5975" s="36">
        <f t="shared" si="465"/>
        <v>2019</v>
      </c>
      <c r="L5975" s="36" t="str">
        <f t="shared" si="466"/>
        <v>November</v>
      </c>
      <c r="M5975" s="36">
        <f t="shared" si="467"/>
        <v>46</v>
      </c>
      <c r="N5975" s="36">
        <f t="shared" si="468"/>
        <v>15</v>
      </c>
      <c r="O5975" s="36" t="str">
        <f t="shared" si="469"/>
        <v>201946</v>
      </c>
      <c r="P5975" s="51" t="str">
        <f>CONCATENATE(K5975,MONTH(ExpensesDBTable[[#This Row],[Date]]))</f>
        <v>201911</v>
      </c>
      <c r="Q5975" s="36" t="s">
        <v>3603</v>
      </c>
      <c r="R5975" s="36" t="s">
        <v>23</v>
      </c>
      <c r="S5975" s="38">
        <v>345.04</v>
      </c>
      <c r="T5975" s="36" t="s">
        <v>106</v>
      </c>
      <c r="U5975" s="36" t="s">
        <v>249</v>
      </c>
    </row>
    <row r="5976" spans="10:21" x14ac:dyDescent="0.25">
      <c r="J5976" s="37">
        <v>43784</v>
      </c>
      <c r="K5976" s="36">
        <f t="shared" si="465"/>
        <v>2019</v>
      </c>
      <c r="L5976" s="36" t="str">
        <f t="shared" si="466"/>
        <v>November</v>
      </c>
      <c r="M5976" s="36">
        <f t="shared" si="467"/>
        <v>46</v>
      </c>
      <c r="N5976" s="36">
        <f t="shared" si="468"/>
        <v>15</v>
      </c>
      <c r="O5976" s="36" t="str">
        <f t="shared" si="469"/>
        <v>201946</v>
      </c>
      <c r="P5976" s="51" t="str">
        <f>CONCATENATE(K5976,MONTH(ExpensesDBTable[[#This Row],[Date]]))</f>
        <v>201911</v>
      </c>
      <c r="Q5976" s="36" t="s">
        <v>3477</v>
      </c>
      <c r="R5976" s="36" t="s">
        <v>23</v>
      </c>
      <c r="S5976" s="38">
        <v>35.15</v>
      </c>
      <c r="T5976" s="36" t="s">
        <v>106</v>
      </c>
      <c r="U5976" s="36" t="s">
        <v>4460</v>
      </c>
    </row>
    <row r="5977" spans="10:21" x14ac:dyDescent="0.25">
      <c r="J5977" s="37">
        <v>43785</v>
      </c>
      <c r="K5977" s="36">
        <f t="shared" si="465"/>
        <v>2019</v>
      </c>
      <c r="L5977" s="36" t="str">
        <f t="shared" si="466"/>
        <v>November</v>
      </c>
      <c r="M5977" s="36">
        <f t="shared" si="467"/>
        <v>46</v>
      </c>
      <c r="N5977" s="36">
        <f t="shared" si="468"/>
        <v>16</v>
      </c>
      <c r="O5977" s="36" t="str">
        <f t="shared" si="469"/>
        <v>201946</v>
      </c>
      <c r="P5977" s="51" t="str">
        <f>CONCATENATE(K5977,MONTH(ExpensesDBTable[[#This Row],[Date]]))</f>
        <v>201911</v>
      </c>
      <c r="Q5977" s="36" t="s">
        <v>108</v>
      </c>
      <c r="R5977" s="36" t="s">
        <v>14</v>
      </c>
      <c r="S5977" s="38">
        <v>9.75</v>
      </c>
      <c r="T5977" s="36" t="s">
        <v>100</v>
      </c>
      <c r="U5977" s="36" t="s">
        <v>1367</v>
      </c>
    </row>
    <row r="5978" spans="10:21" x14ac:dyDescent="0.25">
      <c r="J5978" s="37">
        <v>43785</v>
      </c>
      <c r="K5978" s="36">
        <f t="shared" si="465"/>
        <v>2019</v>
      </c>
      <c r="L5978" s="36" t="str">
        <f t="shared" si="466"/>
        <v>November</v>
      </c>
      <c r="M5978" s="36">
        <f t="shared" si="467"/>
        <v>46</v>
      </c>
      <c r="N5978" s="36">
        <f t="shared" si="468"/>
        <v>16</v>
      </c>
      <c r="O5978" s="36" t="str">
        <f t="shared" si="469"/>
        <v>201946</v>
      </c>
      <c r="P5978" s="51" t="str">
        <f>CONCATENATE(K5978,MONTH(ExpensesDBTable[[#This Row],[Date]]))</f>
        <v>201911</v>
      </c>
      <c r="Q5978" s="36" t="s">
        <v>182</v>
      </c>
      <c r="R5978" s="36" t="s">
        <v>14</v>
      </c>
      <c r="S5978" s="38">
        <v>4.5</v>
      </c>
      <c r="T5978" s="36" t="s">
        <v>100</v>
      </c>
      <c r="U5978" s="36" t="s">
        <v>4461</v>
      </c>
    </row>
    <row r="5979" spans="10:21" x14ac:dyDescent="0.25">
      <c r="J5979" s="37">
        <v>43785</v>
      </c>
      <c r="K5979" s="36">
        <f t="shared" si="465"/>
        <v>2019</v>
      </c>
      <c r="L5979" s="36" t="str">
        <f t="shared" si="466"/>
        <v>November</v>
      </c>
      <c r="M5979" s="36">
        <f t="shared" si="467"/>
        <v>46</v>
      </c>
      <c r="N5979" s="36">
        <f t="shared" si="468"/>
        <v>16</v>
      </c>
      <c r="O5979" s="36" t="str">
        <f t="shared" si="469"/>
        <v>201946</v>
      </c>
      <c r="P5979" s="51" t="str">
        <f>CONCATENATE(K5979,MONTH(ExpensesDBTable[[#This Row],[Date]]))</f>
        <v>201911</v>
      </c>
      <c r="Q5979" s="36" t="s">
        <v>1238</v>
      </c>
      <c r="R5979" s="36" t="s">
        <v>22</v>
      </c>
      <c r="S5979" s="38">
        <v>67.77</v>
      </c>
      <c r="T5979" s="36" t="s">
        <v>106</v>
      </c>
      <c r="U5979" s="36" t="s">
        <v>1238</v>
      </c>
    </row>
    <row r="5980" spans="10:21" x14ac:dyDescent="0.25">
      <c r="J5980" s="37">
        <v>43785</v>
      </c>
      <c r="K5980" s="36">
        <f t="shared" si="465"/>
        <v>2019</v>
      </c>
      <c r="L5980" s="36" t="str">
        <f t="shared" si="466"/>
        <v>November</v>
      </c>
      <c r="M5980" s="36">
        <f t="shared" si="467"/>
        <v>46</v>
      </c>
      <c r="N5980" s="36">
        <f t="shared" si="468"/>
        <v>16</v>
      </c>
      <c r="O5980" s="36" t="str">
        <f t="shared" si="469"/>
        <v>201946</v>
      </c>
      <c r="P5980" s="51" t="str">
        <f>CONCATENATE(K5980,MONTH(ExpensesDBTable[[#This Row],[Date]]))</f>
        <v>201911</v>
      </c>
      <c r="Q5980" s="36" t="s">
        <v>182</v>
      </c>
      <c r="R5980" s="36" t="s">
        <v>14</v>
      </c>
      <c r="S5980" s="38">
        <v>17</v>
      </c>
      <c r="T5980" s="36" t="s">
        <v>100</v>
      </c>
      <c r="U5980" s="36" t="s">
        <v>4462</v>
      </c>
    </row>
    <row r="5981" spans="10:21" x14ac:dyDescent="0.25">
      <c r="J5981" s="37">
        <v>43785</v>
      </c>
      <c r="K5981" s="36">
        <f t="shared" si="465"/>
        <v>2019</v>
      </c>
      <c r="L5981" s="36" t="str">
        <f t="shared" si="466"/>
        <v>November</v>
      </c>
      <c r="M5981" s="36">
        <f t="shared" si="467"/>
        <v>46</v>
      </c>
      <c r="N5981" s="36">
        <f t="shared" si="468"/>
        <v>16</v>
      </c>
      <c r="O5981" s="36" t="str">
        <f t="shared" si="469"/>
        <v>201946</v>
      </c>
      <c r="P5981" s="51" t="str">
        <f>CONCATENATE(K5981,MONTH(ExpensesDBTable[[#This Row],[Date]]))</f>
        <v>201911</v>
      </c>
      <c r="Q5981" s="36" t="s">
        <v>182</v>
      </c>
      <c r="R5981" s="36" t="s">
        <v>14</v>
      </c>
      <c r="S5981" s="38">
        <v>6</v>
      </c>
      <c r="T5981" s="36" t="s">
        <v>100</v>
      </c>
      <c r="U5981" s="36" t="s">
        <v>1392</v>
      </c>
    </row>
    <row r="5982" spans="10:21" x14ac:dyDescent="0.25">
      <c r="J5982" s="37">
        <v>43785</v>
      </c>
      <c r="K5982" s="36">
        <f t="shared" si="465"/>
        <v>2019</v>
      </c>
      <c r="L5982" s="36" t="str">
        <f t="shared" si="466"/>
        <v>November</v>
      </c>
      <c r="M5982" s="36">
        <f t="shared" si="467"/>
        <v>46</v>
      </c>
      <c r="N5982" s="36">
        <f t="shared" si="468"/>
        <v>16</v>
      </c>
      <c r="O5982" s="36" t="str">
        <f t="shared" si="469"/>
        <v>201946</v>
      </c>
      <c r="P5982" s="51" t="str">
        <f>CONCATENATE(K5982,MONTH(ExpensesDBTable[[#This Row],[Date]]))</f>
        <v>201911</v>
      </c>
      <c r="Q5982" s="36" t="s">
        <v>182</v>
      </c>
      <c r="R5982" s="36" t="s">
        <v>18</v>
      </c>
      <c r="S5982" s="38">
        <v>14.9</v>
      </c>
      <c r="T5982" s="36" t="s">
        <v>106</v>
      </c>
      <c r="U5982" s="36" t="s">
        <v>4463</v>
      </c>
    </row>
    <row r="5983" spans="10:21" x14ac:dyDescent="0.25">
      <c r="J5983" s="37">
        <v>43786</v>
      </c>
      <c r="K5983" s="36">
        <f t="shared" si="465"/>
        <v>2019</v>
      </c>
      <c r="L5983" s="36" t="str">
        <f t="shared" si="466"/>
        <v>November</v>
      </c>
      <c r="M5983" s="36">
        <f t="shared" si="467"/>
        <v>46</v>
      </c>
      <c r="N5983" s="36">
        <f t="shared" si="468"/>
        <v>17</v>
      </c>
      <c r="O5983" s="36" t="str">
        <f t="shared" si="469"/>
        <v>201946</v>
      </c>
      <c r="P5983" s="51" t="str">
        <f>CONCATENATE(K5983,MONTH(ExpensesDBTable[[#This Row],[Date]]))</f>
        <v>201911</v>
      </c>
      <c r="Q5983" s="36" t="s">
        <v>182</v>
      </c>
      <c r="R5983" s="36" t="s">
        <v>14</v>
      </c>
      <c r="S5983" s="38">
        <v>9.02</v>
      </c>
      <c r="T5983" s="36" t="s">
        <v>100</v>
      </c>
      <c r="U5983" s="36" t="s">
        <v>1085</v>
      </c>
    </row>
    <row r="5984" spans="10:21" x14ac:dyDescent="0.25">
      <c r="J5984" s="37">
        <v>43786</v>
      </c>
      <c r="K5984" s="36">
        <f t="shared" si="465"/>
        <v>2019</v>
      </c>
      <c r="L5984" s="36" t="str">
        <f t="shared" si="466"/>
        <v>November</v>
      </c>
      <c r="M5984" s="36">
        <f t="shared" si="467"/>
        <v>46</v>
      </c>
      <c r="N5984" s="36">
        <f t="shared" si="468"/>
        <v>17</v>
      </c>
      <c r="O5984" s="36" t="str">
        <f t="shared" si="469"/>
        <v>201946</v>
      </c>
      <c r="P5984" s="51" t="str">
        <f>CONCATENATE(K5984,MONTH(ExpensesDBTable[[#This Row],[Date]]))</f>
        <v>201911</v>
      </c>
      <c r="Q5984" s="36" t="s">
        <v>108</v>
      </c>
      <c r="R5984" s="36" t="s">
        <v>14</v>
      </c>
      <c r="S5984" s="38">
        <v>9.61</v>
      </c>
      <c r="T5984" s="36" t="s">
        <v>100</v>
      </c>
      <c r="U5984" s="36" t="s">
        <v>4155</v>
      </c>
    </row>
    <row r="5985" spans="10:21" x14ac:dyDescent="0.25">
      <c r="J5985" s="37">
        <v>43786</v>
      </c>
      <c r="K5985" s="36">
        <f t="shared" si="465"/>
        <v>2019</v>
      </c>
      <c r="L5985" s="36" t="str">
        <f t="shared" si="466"/>
        <v>November</v>
      </c>
      <c r="M5985" s="36">
        <f t="shared" si="467"/>
        <v>46</v>
      </c>
      <c r="N5985" s="36">
        <f t="shared" si="468"/>
        <v>17</v>
      </c>
      <c r="O5985" s="36" t="str">
        <f t="shared" si="469"/>
        <v>201946</v>
      </c>
      <c r="P5985" s="51" t="str">
        <f>CONCATENATE(K5985,MONTH(ExpensesDBTable[[#This Row],[Date]]))</f>
        <v>201911</v>
      </c>
      <c r="Q5985" s="36" t="s">
        <v>182</v>
      </c>
      <c r="R5985" s="36" t="s">
        <v>14</v>
      </c>
      <c r="S5985" s="38">
        <v>6.3</v>
      </c>
      <c r="T5985" s="36" t="s">
        <v>100</v>
      </c>
      <c r="U5985" s="36" t="s">
        <v>4464</v>
      </c>
    </row>
    <row r="5986" spans="10:21" x14ac:dyDescent="0.25">
      <c r="J5986" s="37">
        <v>43786</v>
      </c>
      <c r="K5986" s="36">
        <f t="shared" si="465"/>
        <v>2019</v>
      </c>
      <c r="L5986" s="36" t="str">
        <f t="shared" si="466"/>
        <v>November</v>
      </c>
      <c r="M5986" s="36">
        <f t="shared" si="467"/>
        <v>46</v>
      </c>
      <c r="N5986" s="36">
        <f t="shared" si="468"/>
        <v>17</v>
      </c>
      <c r="O5986" s="36" t="str">
        <f t="shared" si="469"/>
        <v>201946</v>
      </c>
      <c r="P5986" s="51" t="str">
        <f>CONCATENATE(K5986,MONTH(ExpensesDBTable[[#This Row],[Date]]))</f>
        <v>201911</v>
      </c>
      <c r="Q5986" s="36" t="s">
        <v>119</v>
      </c>
      <c r="R5986" s="36" t="s">
        <v>14</v>
      </c>
      <c r="S5986" s="38">
        <v>21.1</v>
      </c>
      <c r="T5986" s="36" t="s">
        <v>100</v>
      </c>
      <c r="U5986" s="36" t="s">
        <v>4155</v>
      </c>
    </row>
    <row r="5987" spans="10:21" x14ac:dyDescent="0.25">
      <c r="J5987" s="37">
        <v>43786</v>
      </c>
      <c r="K5987" s="36">
        <f t="shared" si="465"/>
        <v>2019</v>
      </c>
      <c r="L5987" s="36" t="str">
        <f t="shared" si="466"/>
        <v>November</v>
      </c>
      <c r="M5987" s="36">
        <f t="shared" si="467"/>
        <v>46</v>
      </c>
      <c r="N5987" s="36">
        <f t="shared" si="468"/>
        <v>17</v>
      </c>
      <c r="O5987" s="36" t="str">
        <f t="shared" si="469"/>
        <v>201946</v>
      </c>
      <c r="P5987" s="51" t="str">
        <f>CONCATENATE(K5987,MONTH(ExpensesDBTable[[#This Row],[Date]]))</f>
        <v>201911</v>
      </c>
      <c r="Q5987" s="36" t="s">
        <v>1292</v>
      </c>
      <c r="R5987" s="36" t="s">
        <v>18</v>
      </c>
      <c r="S5987" s="38">
        <v>6.9</v>
      </c>
      <c r="T5987" s="36" t="s">
        <v>106</v>
      </c>
      <c r="U5987" s="36" t="s">
        <v>4465</v>
      </c>
    </row>
    <row r="5988" spans="10:21" x14ac:dyDescent="0.25">
      <c r="J5988" s="37">
        <v>43786</v>
      </c>
      <c r="K5988" s="36">
        <f t="shared" si="465"/>
        <v>2019</v>
      </c>
      <c r="L5988" s="36" t="str">
        <f t="shared" si="466"/>
        <v>November</v>
      </c>
      <c r="M5988" s="36">
        <f t="shared" si="467"/>
        <v>46</v>
      </c>
      <c r="N5988" s="36">
        <f t="shared" si="468"/>
        <v>17</v>
      </c>
      <c r="O5988" s="36" t="str">
        <f t="shared" si="469"/>
        <v>201946</v>
      </c>
      <c r="P5988" s="51" t="str">
        <f>CONCATENATE(K5988,MONTH(ExpensesDBTable[[#This Row],[Date]]))</f>
        <v>201911</v>
      </c>
      <c r="Q5988" s="36" t="s">
        <v>169</v>
      </c>
      <c r="R5988" s="36" t="s">
        <v>14</v>
      </c>
      <c r="S5988" s="38">
        <v>52.75</v>
      </c>
      <c r="T5988" s="36" t="s">
        <v>106</v>
      </c>
      <c r="U5988" s="36" t="s">
        <v>4466</v>
      </c>
    </row>
    <row r="5989" spans="10:21" x14ac:dyDescent="0.25">
      <c r="J5989" s="37">
        <v>43786</v>
      </c>
      <c r="K5989" s="36">
        <f t="shared" si="465"/>
        <v>2019</v>
      </c>
      <c r="L5989" s="36" t="str">
        <f t="shared" si="466"/>
        <v>November</v>
      </c>
      <c r="M5989" s="36">
        <f t="shared" si="467"/>
        <v>46</v>
      </c>
      <c r="N5989" s="36">
        <f t="shared" si="468"/>
        <v>17</v>
      </c>
      <c r="O5989" s="36" t="str">
        <f t="shared" si="469"/>
        <v>201946</v>
      </c>
      <c r="P5989" s="51" t="str">
        <f>CONCATENATE(K5989,MONTH(ExpensesDBTable[[#This Row],[Date]]))</f>
        <v>201911</v>
      </c>
      <c r="Q5989" s="36" t="s">
        <v>1051</v>
      </c>
      <c r="R5989" s="36" t="s">
        <v>14</v>
      </c>
      <c r="S5989" s="38">
        <v>8.5299999999999994</v>
      </c>
      <c r="T5989" s="36" t="s">
        <v>100</v>
      </c>
      <c r="U5989" s="36" t="s">
        <v>4155</v>
      </c>
    </row>
    <row r="5990" spans="10:21" x14ac:dyDescent="0.25">
      <c r="J5990" s="37">
        <v>43786</v>
      </c>
      <c r="K5990" s="36">
        <f t="shared" si="465"/>
        <v>2019</v>
      </c>
      <c r="L5990" s="36" t="str">
        <f t="shared" si="466"/>
        <v>November</v>
      </c>
      <c r="M5990" s="36">
        <f t="shared" si="467"/>
        <v>46</v>
      </c>
      <c r="N5990" s="36">
        <f t="shared" si="468"/>
        <v>17</v>
      </c>
      <c r="O5990" s="36" t="str">
        <f t="shared" si="469"/>
        <v>201946</v>
      </c>
      <c r="P5990" s="51" t="str">
        <f>CONCATENATE(K5990,MONTH(ExpensesDBTable[[#This Row],[Date]]))</f>
        <v>201911</v>
      </c>
      <c r="Q5990" s="36" t="s">
        <v>1051</v>
      </c>
      <c r="R5990" s="36" t="s">
        <v>14</v>
      </c>
      <c r="S5990" s="38">
        <v>31.54</v>
      </c>
      <c r="T5990" s="36" t="s">
        <v>100</v>
      </c>
      <c r="U5990" s="36" t="s">
        <v>4155</v>
      </c>
    </row>
    <row r="5991" spans="10:21" x14ac:dyDescent="0.25">
      <c r="J5991" s="37">
        <v>43786</v>
      </c>
      <c r="K5991" s="36">
        <f t="shared" si="465"/>
        <v>2019</v>
      </c>
      <c r="L5991" s="36" t="str">
        <f t="shared" si="466"/>
        <v>November</v>
      </c>
      <c r="M5991" s="36">
        <f t="shared" si="467"/>
        <v>46</v>
      </c>
      <c r="N5991" s="36">
        <f t="shared" si="468"/>
        <v>17</v>
      </c>
      <c r="O5991" s="36" t="str">
        <f t="shared" si="469"/>
        <v>201946</v>
      </c>
      <c r="P5991" s="51" t="str">
        <f>CONCATENATE(K5991,MONTH(ExpensesDBTable[[#This Row],[Date]]))</f>
        <v>201911</v>
      </c>
      <c r="Q5991" s="36" t="s">
        <v>620</v>
      </c>
      <c r="R5991" s="36" t="s">
        <v>13</v>
      </c>
      <c r="S5991" s="38">
        <v>12</v>
      </c>
      <c r="T5991" s="36" t="s">
        <v>106</v>
      </c>
      <c r="U5991" s="36" t="s">
        <v>2129</v>
      </c>
    </row>
    <row r="5992" spans="10:21" x14ac:dyDescent="0.25">
      <c r="J5992" s="37">
        <v>43787</v>
      </c>
      <c r="K5992" s="36">
        <f t="shared" si="465"/>
        <v>2019</v>
      </c>
      <c r="L5992" s="36" t="str">
        <f t="shared" si="466"/>
        <v>November</v>
      </c>
      <c r="M5992" s="36">
        <f t="shared" si="467"/>
        <v>47</v>
      </c>
      <c r="N5992" s="36">
        <f t="shared" si="468"/>
        <v>18</v>
      </c>
      <c r="O5992" s="36" t="str">
        <f t="shared" si="469"/>
        <v>201947</v>
      </c>
      <c r="P5992" s="51" t="str">
        <f>CONCATENATE(K5992,MONTH(ExpensesDBTable[[#This Row],[Date]]))</f>
        <v>201911</v>
      </c>
      <c r="Q5992" s="36" t="s">
        <v>3477</v>
      </c>
      <c r="R5992" s="36" t="s">
        <v>23</v>
      </c>
      <c r="S5992" s="38">
        <v>25</v>
      </c>
      <c r="T5992" s="36" t="s">
        <v>106</v>
      </c>
      <c r="U5992" s="36" t="s">
        <v>4090</v>
      </c>
    </row>
    <row r="5993" spans="10:21" x14ac:dyDescent="0.25">
      <c r="J5993" s="37">
        <v>43787</v>
      </c>
      <c r="K5993" s="36">
        <f t="shared" si="465"/>
        <v>2019</v>
      </c>
      <c r="L5993" s="36" t="str">
        <f t="shared" si="466"/>
        <v>November</v>
      </c>
      <c r="M5993" s="36">
        <f t="shared" si="467"/>
        <v>47</v>
      </c>
      <c r="N5993" s="36">
        <f t="shared" si="468"/>
        <v>18</v>
      </c>
      <c r="O5993" s="36" t="str">
        <f t="shared" si="469"/>
        <v>201947</v>
      </c>
      <c r="P5993" s="51" t="str">
        <f>CONCATENATE(K5993,MONTH(ExpensesDBTable[[#This Row],[Date]]))</f>
        <v>201911</v>
      </c>
      <c r="Q5993" s="36" t="s">
        <v>145</v>
      </c>
      <c r="R5993" s="36" t="s">
        <v>23</v>
      </c>
      <c r="S5993" s="38">
        <v>29</v>
      </c>
      <c r="T5993" s="36" t="s">
        <v>106</v>
      </c>
      <c r="U5993" s="36" t="s">
        <v>1590</v>
      </c>
    </row>
    <row r="5994" spans="10:21" x14ac:dyDescent="0.25">
      <c r="J5994" s="37">
        <v>43787</v>
      </c>
      <c r="K5994" s="36">
        <f t="shared" si="465"/>
        <v>2019</v>
      </c>
      <c r="L5994" s="36" t="str">
        <f t="shared" si="466"/>
        <v>November</v>
      </c>
      <c r="M5994" s="36">
        <f t="shared" si="467"/>
        <v>47</v>
      </c>
      <c r="N5994" s="36">
        <f t="shared" si="468"/>
        <v>18</v>
      </c>
      <c r="O5994" s="36" t="str">
        <f t="shared" si="469"/>
        <v>201947</v>
      </c>
      <c r="P5994" s="51" t="str">
        <f>CONCATENATE(K5994,MONTH(ExpensesDBTable[[#This Row],[Date]]))</f>
        <v>201911</v>
      </c>
      <c r="Q5994" s="36" t="s">
        <v>3480</v>
      </c>
      <c r="R5994" s="36" t="s">
        <v>27</v>
      </c>
      <c r="S5994" s="38">
        <v>231</v>
      </c>
      <c r="T5994" s="36" t="s">
        <v>106</v>
      </c>
      <c r="U5994" s="36" t="s">
        <v>3550</v>
      </c>
    </row>
    <row r="5995" spans="10:21" x14ac:dyDescent="0.25">
      <c r="J5995" s="37">
        <v>43787</v>
      </c>
      <c r="K5995" s="36">
        <f t="shared" si="465"/>
        <v>2019</v>
      </c>
      <c r="L5995" s="36" t="str">
        <f t="shared" si="466"/>
        <v>November</v>
      </c>
      <c r="M5995" s="36">
        <f t="shared" si="467"/>
        <v>47</v>
      </c>
      <c r="N5995" s="36">
        <f t="shared" si="468"/>
        <v>18</v>
      </c>
      <c r="O5995" s="36" t="str">
        <f t="shared" si="469"/>
        <v>201947</v>
      </c>
      <c r="P5995" s="51" t="str">
        <f>CONCATENATE(K5995,MONTH(ExpensesDBTable[[#This Row],[Date]]))</f>
        <v>201911</v>
      </c>
      <c r="Q5995" s="36" t="s">
        <v>182</v>
      </c>
      <c r="R5995" s="36" t="s">
        <v>14</v>
      </c>
      <c r="S5995" s="38">
        <v>12.4</v>
      </c>
      <c r="T5995" s="36" t="s">
        <v>100</v>
      </c>
      <c r="U5995" s="36" t="s">
        <v>4467</v>
      </c>
    </row>
    <row r="5996" spans="10:21" x14ac:dyDescent="0.25">
      <c r="J5996" s="37">
        <v>43787</v>
      </c>
      <c r="K5996" s="36">
        <f t="shared" si="465"/>
        <v>2019</v>
      </c>
      <c r="L5996" s="36" t="str">
        <f t="shared" si="466"/>
        <v>November</v>
      </c>
      <c r="M5996" s="36">
        <f t="shared" si="467"/>
        <v>47</v>
      </c>
      <c r="N5996" s="36">
        <f t="shared" si="468"/>
        <v>18</v>
      </c>
      <c r="O5996" s="36" t="str">
        <f t="shared" si="469"/>
        <v>201947</v>
      </c>
      <c r="P5996" s="51" t="str">
        <f>CONCATENATE(K5996,MONTH(ExpensesDBTable[[#This Row],[Date]]))</f>
        <v>201911</v>
      </c>
      <c r="Q5996" s="36" t="s">
        <v>119</v>
      </c>
      <c r="R5996" s="36" t="s">
        <v>14</v>
      </c>
      <c r="S5996" s="38">
        <v>4.6399999999999997</v>
      </c>
      <c r="T5996" s="36" t="s">
        <v>100</v>
      </c>
      <c r="U5996" s="36" t="s">
        <v>4468</v>
      </c>
    </row>
    <row r="5997" spans="10:21" x14ac:dyDescent="0.25">
      <c r="J5997" s="37">
        <v>43787</v>
      </c>
      <c r="K5997" s="36">
        <f t="shared" si="465"/>
        <v>2019</v>
      </c>
      <c r="L5997" s="36" t="str">
        <f t="shared" si="466"/>
        <v>November</v>
      </c>
      <c r="M5997" s="36">
        <f t="shared" si="467"/>
        <v>47</v>
      </c>
      <c r="N5997" s="36">
        <f t="shared" si="468"/>
        <v>18</v>
      </c>
      <c r="O5997" s="36" t="str">
        <f t="shared" si="469"/>
        <v>201947</v>
      </c>
      <c r="P5997" s="51" t="str">
        <f>CONCATENATE(K5997,MONTH(ExpensesDBTable[[#This Row],[Date]]))</f>
        <v>201911</v>
      </c>
      <c r="Q5997" s="36" t="s">
        <v>122</v>
      </c>
      <c r="R5997" s="36" t="s">
        <v>11</v>
      </c>
      <c r="S5997" s="38">
        <v>12</v>
      </c>
      <c r="T5997" s="36" t="s">
        <v>106</v>
      </c>
      <c r="U5997" s="36" t="s">
        <v>3815</v>
      </c>
    </row>
    <row r="5998" spans="10:21" x14ac:dyDescent="0.25">
      <c r="J5998" s="37">
        <v>43793</v>
      </c>
      <c r="K5998" s="36">
        <f t="shared" si="465"/>
        <v>2019</v>
      </c>
      <c r="L5998" s="36" t="str">
        <f t="shared" si="466"/>
        <v>November</v>
      </c>
      <c r="M5998" s="36">
        <f t="shared" si="467"/>
        <v>47</v>
      </c>
      <c r="N5998" s="36">
        <f t="shared" si="468"/>
        <v>24</v>
      </c>
      <c r="O5998" s="36" t="str">
        <f t="shared" si="469"/>
        <v>201947</v>
      </c>
      <c r="P5998" s="51" t="str">
        <f>CONCATENATE(K5998,MONTH(ExpensesDBTable[[#This Row],[Date]]))</f>
        <v>201911</v>
      </c>
      <c r="Q5998" s="36" t="s">
        <v>319</v>
      </c>
      <c r="R5998" s="36" t="s">
        <v>22</v>
      </c>
      <c r="S5998" s="38">
        <v>2</v>
      </c>
      <c r="T5998" s="36" t="s">
        <v>106</v>
      </c>
      <c r="U5998" s="36" t="s">
        <v>4469</v>
      </c>
    </row>
    <row r="5999" spans="10:21" x14ac:dyDescent="0.25">
      <c r="J5999" s="37">
        <v>43793</v>
      </c>
      <c r="K5999" s="36">
        <f t="shared" si="465"/>
        <v>2019</v>
      </c>
      <c r="L5999" s="36" t="str">
        <f t="shared" si="466"/>
        <v>November</v>
      </c>
      <c r="M5999" s="36">
        <f t="shared" si="467"/>
        <v>47</v>
      </c>
      <c r="N5999" s="36">
        <f t="shared" si="468"/>
        <v>24</v>
      </c>
      <c r="O5999" s="36" t="str">
        <f t="shared" si="469"/>
        <v>201947</v>
      </c>
      <c r="P5999" s="51" t="str">
        <f>CONCATENATE(K5999,MONTH(ExpensesDBTable[[#This Row],[Date]]))</f>
        <v>201911</v>
      </c>
      <c r="Q5999" s="36" t="s">
        <v>526</v>
      </c>
      <c r="R5999" s="36" t="s">
        <v>14</v>
      </c>
      <c r="S5999" s="38">
        <v>2</v>
      </c>
      <c r="T5999" s="36" t="s">
        <v>100</v>
      </c>
      <c r="U5999" s="36" t="s">
        <v>287</v>
      </c>
    </row>
    <row r="6000" spans="10:21" x14ac:dyDescent="0.25">
      <c r="J6000" s="37">
        <v>43793</v>
      </c>
      <c r="K6000" s="36">
        <f t="shared" si="465"/>
        <v>2019</v>
      </c>
      <c r="L6000" s="36" t="str">
        <f t="shared" si="466"/>
        <v>November</v>
      </c>
      <c r="M6000" s="36">
        <f t="shared" si="467"/>
        <v>47</v>
      </c>
      <c r="N6000" s="36">
        <f t="shared" si="468"/>
        <v>24</v>
      </c>
      <c r="O6000" s="36" t="str">
        <f t="shared" si="469"/>
        <v>201947</v>
      </c>
      <c r="P6000" s="51" t="str">
        <f>CONCATENATE(K6000,MONTH(ExpensesDBTable[[#This Row],[Date]]))</f>
        <v>201911</v>
      </c>
      <c r="Q6000" s="36" t="s">
        <v>182</v>
      </c>
      <c r="R6000" s="36" t="s">
        <v>14</v>
      </c>
      <c r="S6000" s="38">
        <v>8.3000000000000007</v>
      </c>
      <c r="T6000" s="36" t="s">
        <v>100</v>
      </c>
      <c r="U6000" s="36" t="s">
        <v>1872</v>
      </c>
    </row>
    <row r="6001" spans="10:21" x14ac:dyDescent="0.25">
      <c r="J6001" s="37">
        <v>43793</v>
      </c>
      <c r="K6001" s="36">
        <f t="shared" si="465"/>
        <v>2019</v>
      </c>
      <c r="L6001" s="36" t="str">
        <f t="shared" si="466"/>
        <v>November</v>
      </c>
      <c r="M6001" s="36">
        <f t="shared" si="467"/>
        <v>47</v>
      </c>
      <c r="N6001" s="36">
        <f t="shared" si="468"/>
        <v>24</v>
      </c>
      <c r="O6001" s="36" t="str">
        <f t="shared" si="469"/>
        <v>201947</v>
      </c>
      <c r="P6001" s="51" t="str">
        <f>CONCATENATE(K6001,MONTH(ExpensesDBTable[[#This Row],[Date]]))</f>
        <v>201911</v>
      </c>
      <c r="Q6001" s="36" t="s">
        <v>119</v>
      </c>
      <c r="R6001" s="36" t="s">
        <v>14</v>
      </c>
      <c r="S6001" s="38">
        <v>13.5</v>
      </c>
      <c r="T6001" s="36" t="s">
        <v>100</v>
      </c>
      <c r="U6001" s="36" t="s">
        <v>1367</v>
      </c>
    </row>
    <row r="6002" spans="10:21" x14ac:dyDescent="0.25">
      <c r="J6002" s="37">
        <v>43793</v>
      </c>
      <c r="K6002" s="36">
        <f t="shared" si="465"/>
        <v>2019</v>
      </c>
      <c r="L6002" s="36" t="str">
        <f t="shared" si="466"/>
        <v>November</v>
      </c>
      <c r="M6002" s="36">
        <f t="shared" si="467"/>
        <v>47</v>
      </c>
      <c r="N6002" s="36">
        <f t="shared" si="468"/>
        <v>24</v>
      </c>
      <c r="O6002" s="36" t="str">
        <f t="shared" si="469"/>
        <v>201947</v>
      </c>
      <c r="P6002" s="51" t="str">
        <f>CONCATENATE(K6002,MONTH(ExpensesDBTable[[#This Row],[Date]]))</f>
        <v>201911</v>
      </c>
      <c r="Q6002" s="36" t="s">
        <v>1238</v>
      </c>
      <c r="R6002" s="36" t="s">
        <v>22</v>
      </c>
      <c r="S6002" s="38">
        <v>44.98</v>
      </c>
      <c r="T6002" s="36" t="s">
        <v>106</v>
      </c>
      <c r="U6002" s="36" t="s">
        <v>4470</v>
      </c>
    </row>
    <row r="6003" spans="10:21" x14ac:dyDescent="0.25">
      <c r="J6003" s="37">
        <v>43793</v>
      </c>
      <c r="K6003" s="36">
        <f t="shared" si="465"/>
        <v>2019</v>
      </c>
      <c r="L6003" s="36" t="str">
        <f t="shared" si="466"/>
        <v>November</v>
      </c>
      <c r="M6003" s="36">
        <f t="shared" si="467"/>
        <v>47</v>
      </c>
      <c r="N6003" s="36">
        <f t="shared" si="468"/>
        <v>24</v>
      </c>
      <c r="O6003" s="36" t="str">
        <f t="shared" si="469"/>
        <v>201947</v>
      </c>
      <c r="P6003" s="51" t="str">
        <f>CONCATENATE(K6003,MONTH(ExpensesDBTable[[#This Row],[Date]]))</f>
        <v>201911</v>
      </c>
      <c r="Q6003" s="36" t="s">
        <v>3651</v>
      </c>
      <c r="R6003" s="36" t="s">
        <v>28</v>
      </c>
      <c r="S6003" s="38">
        <v>462</v>
      </c>
      <c r="T6003" s="36" t="s">
        <v>106</v>
      </c>
      <c r="U6003" s="36" t="s">
        <v>4471</v>
      </c>
    </row>
    <row r="6004" spans="10:21" x14ac:dyDescent="0.25">
      <c r="J6004" s="37">
        <v>43793</v>
      </c>
      <c r="K6004" s="36">
        <f t="shared" si="465"/>
        <v>2019</v>
      </c>
      <c r="L6004" s="36" t="str">
        <f t="shared" si="466"/>
        <v>November</v>
      </c>
      <c r="M6004" s="36">
        <f t="shared" si="467"/>
        <v>47</v>
      </c>
      <c r="N6004" s="36">
        <f t="shared" si="468"/>
        <v>24</v>
      </c>
      <c r="O6004" s="36" t="str">
        <f t="shared" si="469"/>
        <v>201947</v>
      </c>
      <c r="P6004" s="51" t="str">
        <f>CONCATENATE(K6004,MONTH(ExpensesDBTable[[#This Row],[Date]]))</f>
        <v>201911</v>
      </c>
      <c r="Q6004" s="36" t="s">
        <v>1476</v>
      </c>
      <c r="R6004" s="36" t="s">
        <v>23</v>
      </c>
      <c r="S6004" s="38">
        <v>14</v>
      </c>
      <c r="T6004" s="36" t="s">
        <v>106</v>
      </c>
      <c r="U6004" s="36" t="s">
        <v>3125</v>
      </c>
    </row>
    <row r="6005" spans="10:21" x14ac:dyDescent="0.25">
      <c r="J6005" s="37">
        <v>43793</v>
      </c>
      <c r="K6005" s="36">
        <f t="shared" si="465"/>
        <v>2019</v>
      </c>
      <c r="L6005" s="36" t="str">
        <f t="shared" si="466"/>
        <v>November</v>
      </c>
      <c r="M6005" s="36">
        <f t="shared" si="467"/>
        <v>47</v>
      </c>
      <c r="N6005" s="36">
        <f t="shared" si="468"/>
        <v>24</v>
      </c>
      <c r="O6005" s="36" t="str">
        <f t="shared" si="469"/>
        <v>201947</v>
      </c>
      <c r="P6005" s="51" t="str">
        <f>CONCATENATE(K6005,MONTH(ExpensesDBTable[[#This Row],[Date]]))</f>
        <v>201911</v>
      </c>
      <c r="Q6005" s="36" t="s">
        <v>554</v>
      </c>
      <c r="R6005" s="36" t="s">
        <v>14</v>
      </c>
      <c r="S6005" s="38">
        <v>6.2</v>
      </c>
      <c r="T6005" s="36" t="s">
        <v>100</v>
      </c>
      <c r="U6005" s="36" t="s">
        <v>4472</v>
      </c>
    </row>
    <row r="6006" spans="10:21" x14ac:dyDescent="0.25">
      <c r="J6006" s="37">
        <v>43793</v>
      </c>
      <c r="K6006" s="36">
        <f t="shared" si="465"/>
        <v>2019</v>
      </c>
      <c r="L6006" s="36" t="str">
        <f t="shared" si="466"/>
        <v>November</v>
      </c>
      <c r="M6006" s="36">
        <f t="shared" si="467"/>
        <v>47</v>
      </c>
      <c r="N6006" s="36">
        <f t="shared" si="468"/>
        <v>24</v>
      </c>
      <c r="O6006" s="36" t="str">
        <f t="shared" si="469"/>
        <v>201947</v>
      </c>
      <c r="P6006" s="51" t="str">
        <f>CONCATENATE(K6006,MONTH(ExpensesDBTable[[#This Row],[Date]]))</f>
        <v>201911</v>
      </c>
      <c r="Q6006" s="36" t="s">
        <v>182</v>
      </c>
      <c r="R6006" s="36" t="s">
        <v>14</v>
      </c>
      <c r="S6006" s="38">
        <v>8.42</v>
      </c>
      <c r="T6006" s="36" t="s">
        <v>100</v>
      </c>
      <c r="U6006" s="36" t="s">
        <v>3401</v>
      </c>
    </row>
    <row r="6007" spans="10:21" x14ac:dyDescent="0.25">
      <c r="J6007" s="37">
        <v>43793</v>
      </c>
      <c r="K6007" s="36">
        <f t="shared" si="465"/>
        <v>2019</v>
      </c>
      <c r="L6007" s="36" t="str">
        <f t="shared" si="466"/>
        <v>November</v>
      </c>
      <c r="M6007" s="36">
        <f t="shared" si="467"/>
        <v>47</v>
      </c>
      <c r="N6007" s="36">
        <f t="shared" si="468"/>
        <v>24</v>
      </c>
      <c r="O6007" s="36" t="str">
        <f t="shared" si="469"/>
        <v>201947</v>
      </c>
      <c r="P6007" s="51" t="str">
        <f>CONCATENATE(K6007,MONTH(ExpensesDBTable[[#This Row],[Date]]))</f>
        <v>201911</v>
      </c>
      <c r="Q6007" s="36" t="s">
        <v>1051</v>
      </c>
      <c r="R6007" s="36" t="s">
        <v>14</v>
      </c>
      <c r="S6007" s="38">
        <v>29.64</v>
      </c>
      <c r="T6007" s="36" t="s">
        <v>100</v>
      </c>
      <c r="U6007" s="36" t="s">
        <v>1367</v>
      </c>
    </row>
    <row r="6008" spans="10:21" x14ac:dyDescent="0.25">
      <c r="J6008" s="37">
        <v>43793</v>
      </c>
      <c r="K6008" s="36">
        <f t="shared" si="465"/>
        <v>2019</v>
      </c>
      <c r="L6008" s="36" t="str">
        <f t="shared" si="466"/>
        <v>November</v>
      </c>
      <c r="M6008" s="36">
        <f t="shared" si="467"/>
        <v>47</v>
      </c>
      <c r="N6008" s="36">
        <f t="shared" si="468"/>
        <v>24</v>
      </c>
      <c r="O6008" s="36" t="str">
        <f t="shared" si="469"/>
        <v>201947</v>
      </c>
      <c r="P6008" s="51" t="str">
        <f>CONCATENATE(K6008,MONTH(ExpensesDBTable[[#This Row],[Date]]))</f>
        <v>201911</v>
      </c>
      <c r="Q6008" s="36" t="s">
        <v>108</v>
      </c>
      <c r="R6008" s="36" t="s">
        <v>14</v>
      </c>
      <c r="S6008" s="38">
        <v>18.170000000000002</v>
      </c>
      <c r="T6008" s="36" t="s">
        <v>100</v>
      </c>
      <c r="U6008" s="36" t="s">
        <v>1367</v>
      </c>
    </row>
    <row r="6009" spans="10:21" x14ac:dyDescent="0.25">
      <c r="J6009" s="37">
        <v>43799</v>
      </c>
      <c r="K6009" s="36">
        <f t="shared" si="465"/>
        <v>2019</v>
      </c>
      <c r="L6009" s="36" t="str">
        <f t="shared" si="466"/>
        <v>November</v>
      </c>
      <c r="M6009" s="36">
        <f t="shared" si="467"/>
        <v>48</v>
      </c>
      <c r="N6009" s="36">
        <f t="shared" si="468"/>
        <v>30</v>
      </c>
      <c r="O6009" s="36" t="str">
        <f t="shared" si="469"/>
        <v>201948</v>
      </c>
      <c r="P6009" s="51" t="str">
        <f>CONCATENATE(K6009,MONTH(ExpensesDBTable[[#This Row],[Date]]))</f>
        <v>201911</v>
      </c>
      <c r="Q6009" s="36" t="s">
        <v>3480</v>
      </c>
      <c r="R6009" s="36" t="s">
        <v>27</v>
      </c>
      <c r="S6009" s="38">
        <v>231</v>
      </c>
      <c r="T6009" s="36" t="s">
        <v>106</v>
      </c>
      <c r="U6009" s="36" t="s">
        <v>3550</v>
      </c>
    </row>
    <row r="6010" spans="10:21" x14ac:dyDescent="0.25">
      <c r="J6010" s="37">
        <v>43799</v>
      </c>
      <c r="K6010" s="36">
        <f t="shared" si="465"/>
        <v>2019</v>
      </c>
      <c r="L6010" s="36" t="str">
        <f t="shared" si="466"/>
        <v>November</v>
      </c>
      <c r="M6010" s="36">
        <f t="shared" si="467"/>
        <v>48</v>
      </c>
      <c r="N6010" s="36">
        <f t="shared" si="468"/>
        <v>30</v>
      </c>
      <c r="O6010" s="36" t="str">
        <f t="shared" si="469"/>
        <v>201948</v>
      </c>
      <c r="P6010" s="51" t="str">
        <f>CONCATENATE(K6010,MONTH(ExpensesDBTable[[#This Row],[Date]]))</f>
        <v>201911</v>
      </c>
      <c r="Q6010" s="36" t="s">
        <v>128</v>
      </c>
      <c r="R6010" s="36" t="s">
        <v>22</v>
      </c>
      <c r="S6010" s="38">
        <v>20</v>
      </c>
      <c r="T6010" s="36" t="s">
        <v>106</v>
      </c>
      <c r="U6010" s="36" t="s">
        <v>4093</v>
      </c>
    </row>
    <row r="6011" spans="10:21" x14ac:dyDescent="0.25">
      <c r="J6011" s="37">
        <v>43799</v>
      </c>
      <c r="K6011" s="36">
        <f t="shared" si="465"/>
        <v>2019</v>
      </c>
      <c r="L6011" s="36" t="str">
        <f t="shared" si="466"/>
        <v>November</v>
      </c>
      <c r="M6011" s="36">
        <f t="shared" si="467"/>
        <v>48</v>
      </c>
      <c r="N6011" s="36">
        <f t="shared" si="468"/>
        <v>30</v>
      </c>
      <c r="O6011" s="36" t="str">
        <f t="shared" si="469"/>
        <v>201948</v>
      </c>
      <c r="P6011" s="51" t="str">
        <f>CONCATENATE(K6011,MONTH(ExpensesDBTable[[#This Row],[Date]]))</f>
        <v>201911</v>
      </c>
      <c r="Q6011" s="36" t="s">
        <v>319</v>
      </c>
      <c r="R6011" s="36" t="s">
        <v>18</v>
      </c>
      <c r="S6011" s="38">
        <v>49.97</v>
      </c>
      <c r="T6011" s="36" t="s">
        <v>106</v>
      </c>
      <c r="U6011" s="36" t="s">
        <v>4474</v>
      </c>
    </row>
    <row r="6012" spans="10:21" x14ac:dyDescent="0.25">
      <c r="J6012" s="37">
        <v>43799</v>
      </c>
      <c r="K6012" s="36">
        <f t="shared" si="465"/>
        <v>2019</v>
      </c>
      <c r="L6012" s="36" t="str">
        <f t="shared" si="466"/>
        <v>November</v>
      </c>
      <c r="M6012" s="36">
        <f t="shared" si="467"/>
        <v>48</v>
      </c>
      <c r="N6012" s="36">
        <f t="shared" si="468"/>
        <v>30</v>
      </c>
      <c r="O6012" s="36" t="str">
        <f t="shared" si="469"/>
        <v>201948</v>
      </c>
      <c r="P6012" s="51" t="str">
        <f>CONCATENATE(K6012,MONTH(ExpensesDBTable[[#This Row],[Date]]))</f>
        <v>201911</v>
      </c>
      <c r="Q6012" s="36" t="s">
        <v>182</v>
      </c>
      <c r="R6012" s="36" t="s">
        <v>16</v>
      </c>
      <c r="S6012" s="38">
        <v>13.5</v>
      </c>
      <c r="T6012" s="36" t="s">
        <v>106</v>
      </c>
      <c r="U6012" s="36" t="s">
        <v>2825</v>
      </c>
    </row>
    <row r="6013" spans="10:21" x14ac:dyDescent="0.25">
      <c r="J6013" s="37">
        <v>43799</v>
      </c>
      <c r="K6013" s="36">
        <f t="shared" si="465"/>
        <v>2019</v>
      </c>
      <c r="L6013" s="36" t="str">
        <f t="shared" si="466"/>
        <v>November</v>
      </c>
      <c r="M6013" s="36">
        <f t="shared" si="467"/>
        <v>48</v>
      </c>
      <c r="N6013" s="36">
        <f t="shared" si="468"/>
        <v>30</v>
      </c>
      <c r="O6013" s="36" t="str">
        <f t="shared" si="469"/>
        <v>201948</v>
      </c>
      <c r="P6013" s="51" t="str">
        <f>CONCATENATE(K6013,MONTH(ExpensesDBTable[[#This Row],[Date]]))</f>
        <v>201911</v>
      </c>
      <c r="Q6013" s="36" t="s">
        <v>108</v>
      </c>
      <c r="R6013" s="36" t="s">
        <v>14</v>
      </c>
      <c r="S6013" s="38">
        <v>3.43</v>
      </c>
      <c r="T6013" s="36" t="s">
        <v>100</v>
      </c>
      <c r="U6013" s="36" t="s">
        <v>1367</v>
      </c>
    </row>
    <row r="6014" spans="10:21" x14ac:dyDescent="0.25">
      <c r="J6014" s="37">
        <v>43799</v>
      </c>
      <c r="K6014" s="36">
        <f t="shared" si="465"/>
        <v>2019</v>
      </c>
      <c r="L6014" s="36" t="str">
        <f t="shared" si="466"/>
        <v>November</v>
      </c>
      <c r="M6014" s="36">
        <f t="shared" si="467"/>
        <v>48</v>
      </c>
      <c r="N6014" s="36">
        <f t="shared" si="468"/>
        <v>30</v>
      </c>
      <c r="O6014" s="36" t="str">
        <f t="shared" si="469"/>
        <v>201948</v>
      </c>
      <c r="P6014" s="51" t="str">
        <f>CONCATENATE(K6014,MONTH(ExpensesDBTable[[#This Row],[Date]]))</f>
        <v>201911</v>
      </c>
      <c r="Q6014" s="36" t="s">
        <v>182</v>
      </c>
      <c r="R6014" s="36" t="s">
        <v>14</v>
      </c>
      <c r="S6014" s="38">
        <v>2.86</v>
      </c>
      <c r="T6014" s="36" t="s">
        <v>100</v>
      </c>
      <c r="U6014" s="36" t="s">
        <v>1367</v>
      </c>
    </row>
    <row r="6015" spans="10:21" x14ac:dyDescent="0.25">
      <c r="J6015" s="37">
        <v>43799</v>
      </c>
      <c r="K6015" s="36">
        <f t="shared" si="465"/>
        <v>2019</v>
      </c>
      <c r="L6015" s="36" t="str">
        <f t="shared" si="466"/>
        <v>November</v>
      </c>
      <c r="M6015" s="36">
        <f t="shared" si="467"/>
        <v>48</v>
      </c>
      <c r="N6015" s="36">
        <f t="shared" si="468"/>
        <v>30</v>
      </c>
      <c r="O6015" s="36" t="str">
        <f t="shared" si="469"/>
        <v>201948</v>
      </c>
      <c r="P6015" s="51" t="str">
        <f>CONCATENATE(K6015,MONTH(ExpensesDBTable[[#This Row],[Date]]))</f>
        <v>201911</v>
      </c>
      <c r="Q6015" s="36" t="s">
        <v>182</v>
      </c>
      <c r="R6015" s="36" t="s">
        <v>14</v>
      </c>
      <c r="S6015" s="38">
        <v>7.1</v>
      </c>
      <c r="T6015" s="36" t="s">
        <v>100</v>
      </c>
      <c r="U6015" s="36" t="s">
        <v>4475</v>
      </c>
    </row>
    <row r="6016" spans="10:21" x14ac:dyDescent="0.25">
      <c r="J6016" s="37">
        <v>43799</v>
      </c>
      <c r="K6016" s="36">
        <f t="shared" si="465"/>
        <v>2019</v>
      </c>
      <c r="L6016" s="36" t="str">
        <f t="shared" si="466"/>
        <v>November</v>
      </c>
      <c r="M6016" s="36">
        <f t="shared" si="467"/>
        <v>48</v>
      </c>
      <c r="N6016" s="36">
        <f t="shared" si="468"/>
        <v>30</v>
      </c>
      <c r="O6016" s="36" t="str">
        <f t="shared" si="469"/>
        <v>201948</v>
      </c>
      <c r="P6016" s="51" t="str">
        <f>CONCATENATE(K6016,MONTH(ExpensesDBTable[[#This Row],[Date]]))</f>
        <v>201911</v>
      </c>
      <c r="Q6016" s="36" t="s">
        <v>4081</v>
      </c>
      <c r="R6016" s="36" t="s">
        <v>23</v>
      </c>
      <c r="S6016" s="38">
        <v>3.85</v>
      </c>
      <c r="T6016" s="36" t="s">
        <v>106</v>
      </c>
      <c r="U6016" s="36" t="s">
        <v>1537</v>
      </c>
    </row>
    <row r="6017" spans="10:21" x14ac:dyDescent="0.25">
      <c r="J6017" s="37">
        <v>43799</v>
      </c>
      <c r="K6017" s="36">
        <f t="shared" si="465"/>
        <v>2019</v>
      </c>
      <c r="L6017" s="36" t="str">
        <f t="shared" si="466"/>
        <v>November</v>
      </c>
      <c r="M6017" s="36">
        <f t="shared" si="467"/>
        <v>48</v>
      </c>
      <c r="N6017" s="36">
        <f t="shared" si="468"/>
        <v>30</v>
      </c>
      <c r="O6017" s="36" t="str">
        <f t="shared" si="469"/>
        <v>201948</v>
      </c>
      <c r="P6017" s="51" t="str">
        <f>CONCATENATE(K6017,MONTH(ExpensesDBTable[[#This Row],[Date]]))</f>
        <v>201911</v>
      </c>
      <c r="Q6017" s="36" t="s">
        <v>182</v>
      </c>
      <c r="R6017" s="36" t="s">
        <v>17</v>
      </c>
      <c r="S6017" s="38">
        <v>45</v>
      </c>
      <c r="T6017" s="36" t="s">
        <v>106</v>
      </c>
      <c r="U6017" s="36" t="s">
        <v>4476</v>
      </c>
    </row>
    <row r="6018" spans="10:21" x14ac:dyDescent="0.25">
      <c r="J6018" s="37">
        <v>43799</v>
      </c>
      <c r="K6018" s="36">
        <f t="shared" si="465"/>
        <v>2019</v>
      </c>
      <c r="L6018" s="36" t="str">
        <f t="shared" si="466"/>
        <v>November</v>
      </c>
      <c r="M6018" s="36">
        <f t="shared" si="467"/>
        <v>48</v>
      </c>
      <c r="N6018" s="36">
        <f t="shared" si="468"/>
        <v>30</v>
      </c>
      <c r="O6018" s="36" t="str">
        <f t="shared" si="469"/>
        <v>201948</v>
      </c>
      <c r="P6018" s="51" t="str">
        <f>CONCATENATE(K6018,MONTH(ExpensesDBTable[[#This Row],[Date]]))</f>
        <v>201911</v>
      </c>
      <c r="Q6018" s="36" t="s">
        <v>119</v>
      </c>
      <c r="R6018" s="36" t="s">
        <v>14</v>
      </c>
      <c r="S6018" s="38">
        <v>11.55</v>
      </c>
      <c r="T6018" s="36" t="s">
        <v>100</v>
      </c>
      <c r="U6018" s="36" t="s">
        <v>4127</v>
      </c>
    </row>
    <row r="6019" spans="10:21" x14ac:dyDescent="0.25">
      <c r="J6019" s="37">
        <v>43799</v>
      </c>
      <c r="K6019" s="36">
        <f t="shared" si="465"/>
        <v>2019</v>
      </c>
      <c r="L6019" s="36" t="str">
        <f t="shared" si="466"/>
        <v>November</v>
      </c>
      <c r="M6019" s="36">
        <f t="shared" si="467"/>
        <v>48</v>
      </c>
      <c r="N6019" s="36">
        <f t="shared" si="468"/>
        <v>30</v>
      </c>
      <c r="O6019" s="36" t="str">
        <f t="shared" si="469"/>
        <v>201948</v>
      </c>
      <c r="P6019" s="51" t="str">
        <f>CONCATENATE(K6019,MONTH(ExpensesDBTable[[#This Row],[Date]]))</f>
        <v>201911</v>
      </c>
      <c r="Q6019" s="36" t="s">
        <v>1051</v>
      </c>
      <c r="R6019" s="36" t="s">
        <v>14</v>
      </c>
      <c r="S6019" s="38">
        <v>31.67</v>
      </c>
      <c r="T6019" s="36" t="s">
        <v>100</v>
      </c>
      <c r="U6019" s="36" t="s">
        <v>4127</v>
      </c>
    </row>
    <row r="6020" spans="10:21" x14ac:dyDescent="0.25">
      <c r="J6020" s="37">
        <v>43799</v>
      </c>
      <c r="K6020" s="36">
        <f t="shared" si="465"/>
        <v>2019</v>
      </c>
      <c r="L6020" s="36" t="str">
        <f t="shared" si="466"/>
        <v>November</v>
      </c>
      <c r="M6020" s="36">
        <f t="shared" si="467"/>
        <v>48</v>
      </c>
      <c r="N6020" s="36">
        <f t="shared" si="468"/>
        <v>30</v>
      </c>
      <c r="O6020" s="36" t="str">
        <f t="shared" si="469"/>
        <v>201948</v>
      </c>
      <c r="P6020" s="51" t="str">
        <f>CONCATENATE(K6020,MONTH(ExpensesDBTable[[#This Row],[Date]]))</f>
        <v>201911</v>
      </c>
      <c r="Q6020" s="36" t="s">
        <v>182</v>
      </c>
      <c r="R6020" s="36" t="s">
        <v>14</v>
      </c>
      <c r="S6020" s="38">
        <v>5.78</v>
      </c>
      <c r="T6020" s="36" t="s">
        <v>100</v>
      </c>
      <c r="U6020" s="36" t="s">
        <v>4127</v>
      </c>
    </row>
    <row r="6021" spans="10:21" x14ac:dyDescent="0.25">
      <c r="J6021" s="37">
        <v>43799</v>
      </c>
      <c r="K6021" s="36">
        <f t="shared" si="465"/>
        <v>2019</v>
      </c>
      <c r="L6021" s="36" t="str">
        <f t="shared" si="466"/>
        <v>November</v>
      </c>
      <c r="M6021" s="36">
        <f t="shared" si="467"/>
        <v>48</v>
      </c>
      <c r="N6021" s="36">
        <f t="shared" si="468"/>
        <v>30</v>
      </c>
      <c r="O6021" s="36" t="str">
        <f t="shared" si="469"/>
        <v>201948</v>
      </c>
      <c r="P6021" s="51" t="str">
        <f>CONCATENATE(K6021,MONTH(ExpensesDBTable[[#This Row],[Date]]))</f>
        <v>201911</v>
      </c>
      <c r="Q6021" s="36" t="s">
        <v>128</v>
      </c>
      <c r="R6021" s="36" t="s">
        <v>22</v>
      </c>
      <c r="S6021" s="38">
        <v>30</v>
      </c>
      <c r="T6021" s="36" t="s">
        <v>106</v>
      </c>
      <c r="U6021" s="36" t="s">
        <v>4477</v>
      </c>
    </row>
    <row r="6022" spans="10:21" x14ac:dyDescent="0.25">
      <c r="J6022" s="37">
        <v>43799</v>
      </c>
      <c r="K6022" s="36">
        <f t="shared" si="465"/>
        <v>2019</v>
      </c>
      <c r="L6022" s="36" t="str">
        <f t="shared" si="466"/>
        <v>November</v>
      </c>
      <c r="M6022" s="36">
        <f t="shared" si="467"/>
        <v>48</v>
      </c>
      <c r="N6022" s="36">
        <f t="shared" si="468"/>
        <v>30</v>
      </c>
      <c r="O6022" s="36" t="str">
        <f t="shared" si="469"/>
        <v>201948</v>
      </c>
      <c r="P6022" s="51" t="str">
        <f>CONCATENATE(K6022,MONTH(ExpensesDBTable[[#This Row],[Date]]))</f>
        <v>201911</v>
      </c>
      <c r="Q6022" s="36" t="s">
        <v>119</v>
      </c>
      <c r="R6022" s="36" t="s">
        <v>14</v>
      </c>
      <c r="S6022" s="38">
        <v>32.39</v>
      </c>
      <c r="T6022" s="36" t="s">
        <v>100</v>
      </c>
      <c r="U6022" s="36" t="s">
        <v>4127</v>
      </c>
    </row>
    <row r="6023" spans="10:21" x14ac:dyDescent="0.25">
      <c r="J6023" s="37">
        <v>43799</v>
      </c>
      <c r="K6023" s="36">
        <f t="shared" si="465"/>
        <v>2019</v>
      </c>
      <c r="L6023" s="36" t="str">
        <f t="shared" si="466"/>
        <v>November</v>
      </c>
      <c r="M6023" s="36">
        <f t="shared" si="467"/>
        <v>48</v>
      </c>
      <c r="N6023" s="36">
        <f t="shared" si="468"/>
        <v>30</v>
      </c>
      <c r="O6023" s="36" t="str">
        <f t="shared" si="469"/>
        <v>201948</v>
      </c>
      <c r="P6023" s="51" t="str">
        <f>CONCATENATE(K6023,MONTH(ExpensesDBTable[[#This Row],[Date]]))</f>
        <v>201911</v>
      </c>
      <c r="Q6023" s="36" t="s">
        <v>119</v>
      </c>
      <c r="R6023" s="36" t="s">
        <v>14</v>
      </c>
      <c r="S6023" s="38">
        <v>2.1</v>
      </c>
      <c r="T6023" s="36" t="s">
        <v>100</v>
      </c>
      <c r="U6023" s="36" t="s">
        <v>287</v>
      </c>
    </row>
    <row r="6024" spans="10:21" x14ac:dyDescent="0.25">
      <c r="J6024" s="37">
        <v>43799</v>
      </c>
      <c r="K6024" s="36">
        <f t="shared" si="465"/>
        <v>2019</v>
      </c>
      <c r="L6024" s="36" t="str">
        <f t="shared" si="466"/>
        <v>November</v>
      </c>
      <c r="M6024" s="36">
        <f t="shared" si="467"/>
        <v>48</v>
      </c>
      <c r="N6024" s="36">
        <f t="shared" si="468"/>
        <v>30</v>
      </c>
      <c r="O6024" s="36" t="str">
        <f t="shared" si="469"/>
        <v>201948</v>
      </c>
      <c r="P6024" s="51" t="str">
        <f>CONCATENATE(K6024,MONTH(ExpensesDBTable[[#This Row],[Date]]))</f>
        <v>201911</v>
      </c>
      <c r="Q6024" s="36" t="s">
        <v>182</v>
      </c>
      <c r="R6024" s="36" t="s">
        <v>16</v>
      </c>
      <c r="S6024" s="38">
        <v>23</v>
      </c>
      <c r="T6024" s="36" t="s">
        <v>106</v>
      </c>
      <c r="U6024" s="36" t="s">
        <v>4478</v>
      </c>
    </row>
    <row r="6025" spans="10:21" x14ac:dyDescent="0.25">
      <c r="J6025" s="37">
        <v>43799</v>
      </c>
      <c r="K6025" s="36">
        <f t="shared" si="465"/>
        <v>2019</v>
      </c>
      <c r="L6025" s="36" t="str">
        <f t="shared" si="466"/>
        <v>November</v>
      </c>
      <c r="M6025" s="36">
        <f t="shared" si="467"/>
        <v>48</v>
      </c>
      <c r="N6025" s="36">
        <f t="shared" si="468"/>
        <v>30</v>
      </c>
      <c r="O6025" s="36" t="str">
        <f t="shared" si="469"/>
        <v>201948</v>
      </c>
      <c r="P6025" s="51" t="str">
        <f>CONCATENATE(K6025,MONTH(ExpensesDBTable[[#This Row],[Date]]))</f>
        <v>201911</v>
      </c>
      <c r="Q6025" s="36" t="s">
        <v>182</v>
      </c>
      <c r="R6025" s="36" t="s">
        <v>14</v>
      </c>
      <c r="S6025" s="38">
        <v>4.4000000000000004</v>
      </c>
      <c r="T6025" s="36" t="s">
        <v>100</v>
      </c>
      <c r="U6025" s="36" t="s">
        <v>4479</v>
      </c>
    </row>
    <row r="6026" spans="10:21" x14ac:dyDescent="0.25">
      <c r="J6026" s="37">
        <v>43799</v>
      </c>
      <c r="K6026" s="36">
        <f t="shared" si="465"/>
        <v>2019</v>
      </c>
      <c r="L6026" s="36" t="str">
        <f t="shared" si="466"/>
        <v>November</v>
      </c>
      <c r="M6026" s="36">
        <f t="shared" si="467"/>
        <v>48</v>
      </c>
      <c r="N6026" s="36">
        <f t="shared" si="468"/>
        <v>30</v>
      </c>
      <c r="O6026" s="36" t="str">
        <f t="shared" si="469"/>
        <v>201948</v>
      </c>
      <c r="P6026" s="51" t="str">
        <f>CONCATENATE(K6026,MONTH(ExpensesDBTable[[#This Row],[Date]]))</f>
        <v>201911</v>
      </c>
      <c r="Q6026" s="36" t="s">
        <v>182</v>
      </c>
      <c r="R6026" s="36" t="s">
        <v>16</v>
      </c>
      <c r="S6026" s="38">
        <v>82.72</v>
      </c>
      <c r="T6026" s="36" t="s">
        <v>106</v>
      </c>
      <c r="U6026" s="36" t="s">
        <v>4480</v>
      </c>
    </row>
    <row r="6027" spans="10:21" x14ac:dyDescent="0.25">
      <c r="J6027" s="37">
        <v>43799</v>
      </c>
      <c r="K6027" s="36">
        <f t="shared" ref="K6027:K6090" si="470">YEAR(J6027)</f>
        <v>2019</v>
      </c>
      <c r="L6027" s="36" t="str">
        <f t="shared" ref="L6027:L6090" si="471">TEXT(DATE(1,MONTH(J6027),1),"MMMM")</f>
        <v>November</v>
      </c>
      <c r="M6027" s="36">
        <f t="shared" ref="M6027:M6090" si="472">WEEKNUM(J6027,2)</f>
        <v>48</v>
      </c>
      <c r="N6027" s="36">
        <f t="shared" ref="N6027:N6090" si="473">DAY(J6027)</f>
        <v>30</v>
      </c>
      <c r="O6027" s="36" t="str">
        <f t="shared" ref="O6027:O6090" si="474">CONCATENATE(K6027,M6027)</f>
        <v>201948</v>
      </c>
      <c r="P6027" s="51" t="str">
        <f>CONCATENATE(K6027,MONTH(ExpensesDBTable[[#This Row],[Date]]))</f>
        <v>201911</v>
      </c>
      <c r="Q6027" s="36" t="s">
        <v>3379</v>
      </c>
      <c r="R6027" s="36" t="s">
        <v>25</v>
      </c>
      <c r="S6027" s="38">
        <v>1097</v>
      </c>
      <c r="T6027" s="36" t="s">
        <v>106</v>
      </c>
      <c r="U6027" s="36" t="s">
        <v>4182</v>
      </c>
    </row>
    <row r="6028" spans="10:21" x14ac:dyDescent="0.25">
      <c r="J6028" s="37">
        <v>43799</v>
      </c>
      <c r="K6028" s="36">
        <f t="shared" si="470"/>
        <v>2019</v>
      </c>
      <c r="L6028" s="36" t="str">
        <f t="shared" si="471"/>
        <v>November</v>
      </c>
      <c r="M6028" s="36">
        <f t="shared" si="472"/>
        <v>48</v>
      </c>
      <c r="N6028" s="36">
        <f t="shared" si="473"/>
        <v>30</v>
      </c>
      <c r="O6028" s="36" t="str">
        <f t="shared" si="474"/>
        <v>201948</v>
      </c>
      <c r="P6028" s="51" t="str">
        <f>CONCATENATE(K6028,MONTH(ExpensesDBTable[[#This Row],[Date]]))</f>
        <v>201911</v>
      </c>
      <c r="Q6028" s="36" t="s">
        <v>182</v>
      </c>
      <c r="R6028" s="36" t="s">
        <v>19</v>
      </c>
      <c r="S6028" s="38">
        <v>1594.08</v>
      </c>
      <c r="T6028" s="36" t="s">
        <v>106</v>
      </c>
      <c r="U6028" s="36" t="s">
        <v>4481</v>
      </c>
    </row>
    <row r="6029" spans="10:21" x14ac:dyDescent="0.25">
      <c r="J6029" s="37">
        <v>43800</v>
      </c>
      <c r="K6029" s="36">
        <f t="shared" si="470"/>
        <v>2019</v>
      </c>
      <c r="L6029" s="36" t="str">
        <f t="shared" si="471"/>
        <v>December</v>
      </c>
      <c r="M6029" s="36">
        <f t="shared" si="472"/>
        <v>48</v>
      </c>
      <c r="N6029" s="36">
        <f t="shared" si="473"/>
        <v>1</v>
      </c>
      <c r="O6029" s="36" t="str">
        <f t="shared" si="474"/>
        <v>201948</v>
      </c>
      <c r="P6029" s="51" t="str">
        <f>CONCATENATE(K6029,MONTH(ExpensesDBTable[[#This Row],[Date]]))</f>
        <v>201912</v>
      </c>
      <c r="Q6029" s="36" t="s">
        <v>1238</v>
      </c>
      <c r="R6029" s="36" t="s">
        <v>22</v>
      </c>
      <c r="S6029" s="38">
        <v>78.180000000000007</v>
      </c>
      <c r="T6029" s="36" t="s">
        <v>106</v>
      </c>
      <c r="U6029" s="36" t="s">
        <v>1238</v>
      </c>
    </row>
    <row r="6030" spans="10:21" x14ac:dyDescent="0.25">
      <c r="J6030" s="37">
        <v>43800</v>
      </c>
      <c r="K6030" s="36">
        <f t="shared" si="470"/>
        <v>2019</v>
      </c>
      <c r="L6030" s="36" t="str">
        <f t="shared" si="471"/>
        <v>December</v>
      </c>
      <c r="M6030" s="36">
        <f t="shared" si="472"/>
        <v>48</v>
      </c>
      <c r="N6030" s="36">
        <f t="shared" si="473"/>
        <v>1</v>
      </c>
      <c r="O6030" s="36" t="str">
        <f t="shared" si="474"/>
        <v>201948</v>
      </c>
      <c r="P6030" s="51" t="str">
        <f>CONCATENATE(K6030,MONTH(ExpensesDBTable[[#This Row],[Date]]))</f>
        <v>201912</v>
      </c>
      <c r="Q6030" s="36" t="s">
        <v>182</v>
      </c>
      <c r="R6030" s="36" t="s">
        <v>14</v>
      </c>
      <c r="S6030" s="38">
        <v>19.5</v>
      </c>
      <c r="T6030" s="36" t="s">
        <v>100</v>
      </c>
      <c r="U6030" s="36" t="s">
        <v>4484</v>
      </c>
    </row>
    <row r="6031" spans="10:21" x14ac:dyDescent="0.25">
      <c r="J6031" s="37">
        <v>43800</v>
      </c>
      <c r="K6031" s="36">
        <f t="shared" si="470"/>
        <v>2019</v>
      </c>
      <c r="L6031" s="36" t="str">
        <f t="shared" si="471"/>
        <v>December</v>
      </c>
      <c r="M6031" s="36">
        <f t="shared" si="472"/>
        <v>48</v>
      </c>
      <c r="N6031" s="36">
        <f t="shared" si="473"/>
        <v>1</v>
      </c>
      <c r="O6031" s="36" t="str">
        <f t="shared" si="474"/>
        <v>201948</v>
      </c>
      <c r="P6031" s="51" t="str">
        <f>CONCATENATE(K6031,MONTH(ExpensesDBTable[[#This Row],[Date]]))</f>
        <v>201912</v>
      </c>
      <c r="Q6031" s="36" t="s">
        <v>3477</v>
      </c>
      <c r="R6031" s="36" t="s">
        <v>23</v>
      </c>
      <c r="S6031" s="38">
        <v>35</v>
      </c>
      <c r="T6031" s="36" t="s">
        <v>106</v>
      </c>
      <c r="U6031" s="36" t="s">
        <v>2902</v>
      </c>
    </row>
    <row r="6032" spans="10:21" x14ac:dyDescent="0.25">
      <c r="J6032" s="37">
        <v>43800</v>
      </c>
      <c r="K6032" s="36">
        <f t="shared" si="470"/>
        <v>2019</v>
      </c>
      <c r="L6032" s="36" t="str">
        <f t="shared" si="471"/>
        <v>December</v>
      </c>
      <c r="M6032" s="36">
        <f t="shared" si="472"/>
        <v>48</v>
      </c>
      <c r="N6032" s="36">
        <f t="shared" si="473"/>
        <v>1</v>
      </c>
      <c r="O6032" s="36" t="str">
        <f t="shared" si="474"/>
        <v>201948</v>
      </c>
      <c r="P6032" s="51" t="str">
        <f>CONCATENATE(K6032,MONTH(ExpensesDBTable[[#This Row],[Date]]))</f>
        <v>201912</v>
      </c>
      <c r="Q6032" s="36" t="s">
        <v>3480</v>
      </c>
      <c r="R6032" s="36" t="s">
        <v>27</v>
      </c>
      <c r="S6032" s="38">
        <v>231</v>
      </c>
      <c r="T6032" s="36" t="s">
        <v>106</v>
      </c>
      <c r="U6032" s="36" t="s">
        <v>3550</v>
      </c>
    </row>
    <row r="6033" spans="10:21" x14ac:dyDescent="0.25">
      <c r="J6033" s="37">
        <v>43801</v>
      </c>
      <c r="K6033" s="36">
        <f t="shared" si="470"/>
        <v>2019</v>
      </c>
      <c r="L6033" s="36" t="str">
        <f t="shared" si="471"/>
        <v>December</v>
      </c>
      <c r="M6033" s="36">
        <f t="shared" si="472"/>
        <v>49</v>
      </c>
      <c r="N6033" s="36">
        <f t="shared" si="473"/>
        <v>2</v>
      </c>
      <c r="O6033" s="36" t="str">
        <f t="shared" si="474"/>
        <v>201949</v>
      </c>
      <c r="P6033" s="51" t="str">
        <f>CONCATENATE(K6033,MONTH(ExpensesDBTable[[#This Row],[Date]]))</f>
        <v>201912</v>
      </c>
      <c r="Q6033" s="36" t="s">
        <v>182</v>
      </c>
      <c r="R6033" s="36" t="s">
        <v>14</v>
      </c>
      <c r="S6033" s="38">
        <v>4.8</v>
      </c>
      <c r="T6033" s="36" t="s">
        <v>100</v>
      </c>
      <c r="U6033" s="36" t="s">
        <v>1392</v>
      </c>
    </row>
    <row r="6034" spans="10:21" x14ac:dyDescent="0.25">
      <c r="J6034" s="37">
        <v>43801</v>
      </c>
      <c r="K6034" s="36">
        <f t="shared" si="470"/>
        <v>2019</v>
      </c>
      <c r="L6034" s="36" t="str">
        <f t="shared" si="471"/>
        <v>December</v>
      </c>
      <c r="M6034" s="36">
        <f t="shared" si="472"/>
        <v>49</v>
      </c>
      <c r="N6034" s="36">
        <f t="shared" si="473"/>
        <v>2</v>
      </c>
      <c r="O6034" s="36" t="str">
        <f t="shared" si="474"/>
        <v>201949</v>
      </c>
      <c r="P6034" s="51" t="str">
        <f>CONCATENATE(K6034,MONTH(ExpensesDBTable[[#This Row],[Date]]))</f>
        <v>201912</v>
      </c>
      <c r="Q6034" s="36" t="s">
        <v>4049</v>
      </c>
      <c r="R6034" s="36" t="s">
        <v>23</v>
      </c>
      <c r="S6034" s="38">
        <v>79</v>
      </c>
      <c r="T6034" s="36" t="s">
        <v>106</v>
      </c>
      <c r="U6034" s="36" t="s">
        <v>1492</v>
      </c>
    </row>
    <row r="6035" spans="10:21" x14ac:dyDescent="0.25">
      <c r="J6035" s="37">
        <v>43801</v>
      </c>
      <c r="K6035" s="36">
        <f t="shared" si="470"/>
        <v>2019</v>
      </c>
      <c r="L6035" s="36" t="str">
        <f t="shared" si="471"/>
        <v>December</v>
      </c>
      <c r="M6035" s="36">
        <f t="shared" si="472"/>
        <v>49</v>
      </c>
      <c r="N6035" s="36">
        <f t="shared" si="473"/>
        <v>2</v>
      </c>
      <c r="O6035" s="36" t="str">
        <f t="shared" si="474"/>
        <v>201949</v>
      </c>
      <c r="P6035" s="51" t="str">
        <f>CONCATENATE(K6035,MONTH(ExpensesDBTable[[#This Row],[Date]]))</f>
        <v>201912</v>
      </c>
      <c r="Q6035" s="36" t="s">
        <v>119</v>
      </c>
      <c r="R6035" s="36" t="s">
        <v>14</v>
      </c>
      <c r="S6035" s="38">
        <v>5.89</v>
      </c>
      <c r="T6035" s="36" t="s">
        <v>100</v>
      </c>
      <c r="U6035" s="36" t="s">
        <v>4482</v>
      </c>
    </row>
    <row r="6036" spans="10:21" x14ac:dyDescent="0.25">
      <c r="J6036" s="37">
        <v>43801</v>
      </c>
      <c r="K6036" s="36">
        <f t="shared" si="470"/>
        <v>2019</v>
      </c>
      <c r="L6036" s="36" t="str">
        <f t="shared" si="471"/>
        <v>December</v>
      </c>
      <c r="M6036" s="36">
        <f t="shared" si="472"/>
        <v>49</v>
      </c>
      <c r="N6036" s="36">
        <f t="shared" si="473"/>
        <v>2</v>
      </c>
      <c r="O6036" s="36" t="str">
        <f t="shared" si="474"/>
        <v>201949</v>
      </c>
      <c r="P6036" s="51" t="str">
        <f>CONCATENATE(K6036,MONTH(ExpensesDBTable[[#This Row],[Date]]))</f>
        <v>201912</v>
      </c>
      <c r="Q6036" s="36" t="s">
        <v>122</v>
      </c>
      <c r="R6036" s="36" t="s">
        <v>11</v>
      </c>
      <c r="S6036" s="38">
        <v>12</v>
      </c>
      <c r="T6036" s="36" t="s">
        <v>106</v>
      </c>
      <c r="U6036" s="36" t="s">
        <v>481</v>
      </c>
    </row>
    <row r="6037" spans="10:21" x14ac:dyDescent="0.25">
      <c r="J6037" s="37">
        <v>43801</v>
      </c>
      <c r="K6037" s="36">
        <f t="shared" si="470"/>
        <v>2019</v>
      </c>
      <c r="L6037" s="36" t="str">
        <f t="shared" si="471"/>
        <v>December</v>
      </c>
      <c r="M6037" s="36">
        <f t="shared" si="472"/>
        <v>49</v>
      </c>
      <c r="N6037" s="36">
        <f t="shared" si="473"/>
        <v>2</v>
      </c>
      <c r="O6037" s="36" t="str">
        <f t="shared" si="474"/>
        <v>201949</v>
      </c>
      <c r="P6037" s="51" t="str">
        <f>CONCATENATE(K6037,MONTH(ExpensesDBTable[[#This Row],[Date]]))</f>
        <v>201912</v>
      </c>
      <c r="Q6037" s="36" t="s">
        <v>1051</v>
      </c>
      <c r="R6037" s="36" t="s">
        <v>14</v>
      </c>
      <c r="S6037" s="38">
        <v>8.52</v>
      </c>
      <c r="T6037" s="36" t="s">
        <v>100</v>
      </c>
      <c r="U6037" s="36" t="s">
        <v>1367</v>
      </c>
    </row>
    <row r="6038" spans="10:21" x14ac:dyDescent="0.25">
      <c r="J6038" s="37">
        <v>43801</v>
      </c>
      <c r="K6038" s="36">
        <f t="shared" si="470"/>
        <v>2019</v>
      </c>
      <c r="L6038" s="36" t="str">
        <f t="shared" si="471"/>
        <v>December</v>
      </c>
      <c r="M6038" s="36">
        <f t="shared" si="472"/>
        <v>49</v>
      </c>
      <c r="N6038" s="36">
        <f t="shared" si="473"/>
        <v>2</v>
      </c>
      <c r="O6038" s="36" t="str">
        <f t="shared" si="474"/>
        <v>201949</v>
      </c>
      <c r="P6038" s="51" t="str">
        <f>CONCATENATE(K6038,MONTH(ExpensesDBTable[[#This Row],[Date]]))</f>
        <v>201912</v>
      </c>
      <c r="Q6038" s="36" t="s">
        <v>128</v>
      </c>
      <c r="R6038" s="36" t="s">
        <v>22</v>
      </c>
      <c r="S6038" s="38">
        <v>20</v>
      </c>
      <c r="T6038" s="36" t="s">
        <v>106</v>
      </c>
      <c r="U6038" s="36" t="s">
        <v>4483</v>
      </c>
    </row>
    <row r="6039" spans="10:21" x14ac:dyDescent="0.25">
      <c r="J6039" s="37">
        <v>43801</v>
      </c>
      <c r="K6039" s="36">
        <f t="shared" si="470"/>
        <v>2019</v>
      </c>
      <c r="L6039" s="36" t="str">
        <f t="shared" si="471"/>
        <v>December</v>
      </c>
      <c r="M6039" s="36">
        <f t="shared" si="472"/>
        <v>49</v>
      </c>
      <c r="N6039" s="36">
        <f t="shared" si="473"/>
        <v>2</v>
      </c>
      <c r="O6039" s="36" t="str">
        <f t="shared" si="474"/>
        <v>201949</v>
      </c>
      <c r="P6039" s="51" t="str">
        <f>CONCATENATE(K6039,MONTH(ExpensesDBTable[[#This Row],[Date]]))</f>
        <v>201912</v>
      </c>
      <c r="Q6039" s="36" t="s">
        <v>119</v>
      </c>
      <c r="R6039" s="36" t="s">
        <v>14</v>
      </c>
      <c r="S6039" s="38">
        <v>12.75</v>
      </c>
      <c r="T6039" s="36" t="s">
        <v>100</v>
      </c>
      <c r="U6039" s="36" t="s">
        <v>4485</v>
      </c>
    </row>
    <row r="6040" spans="10:21" x14ac:dyDescent="0.25">
      <c r="J6040" s="37">
        <v>43802</v>
      </c>
      <c r="K6040" s="36">
        <f t="shared" si="470"/>
        <v>2019</v>
      </c>
      <c r="L6040" s="36" t="str">
        <f t="shared" si="471"/>
        <v>December</v>
      </c>
      <c r="M6040" s="36">
        <f t="shared" si="472"/>
        <v>49</v>
      </c>
      <c r="N6040" s="36">
        <f t="shared" si="473"/>
        <v>3</v>
      </c>
      <c r="O6040" s="36" t="str">
        <f t="shared" si="474"/>
        <v>201949</v>
      </c>
      <c r="P6040" s="51" t="str">
        <f>CONCATENATE(K6040,MONTH(ExpensesDBTable[[#This Row],[Date]]))</f>
        <v>201912</v>
      </c>
      <c r="Q6040" s="36" t="s">
        <v>128</v>
      </c>
      <c r="R6040" s="36" t="s">
        <v>22</v>
      </c>
      <c r="S6040" s="38">
        <v>50</v>
      </c>
      <c r="T6040" s="36" t="s">
        <v>106</v>
      </c>
      <c r="U6040" s="36" t="s">
        <v>4483</v>
      </c>
    </row>
    <row r="6041" spans="10:21" x14ac:dyDescent="0.25">
      <c r="J6041" s="37">
        <v>43803</v>
      </c>
      <c r="K6041" s="36">
        <f t="shared" si="470"/>
        <v>2019</v>
      </c>
      <c r="L6041" s="36" t="str">
        <f t="shared" si="471"/>
        <v>December</v>
      </c>
      <c r="M6041" s="36">
        <f t="shared" si="472"/>
        <v>49</v>
      </c>
      <c r="N6041" s="36">
        <f t="shared" si="473"/>
        <v>4</v>
      </c>
      <c r="O6041" s="36" t="str">
        <f t="shared" si="474"/>
        <v>201949</v>
      </c>
      <c r="P6041" s="51" t="str">
        <f>CONCATENATE(K6041,MONTH(ExpensesDBTable[[#This Row],[Date]]))</f>
        <v>201912</v>
      </c>
      <c r="Q6041" s="36" t="s">
        <v>199</v>
      </c>
      <c r="R6041" s="36" t="s">
        <v>14</v>
      </c>
      <c r="S6041" s="38">
        <v>12.5</v>
      </c>
      <c r="T6041" s="36" t="s">
        <v>100</v>
      </c>
      <c r="U6041" s="36" t="s">
        <v>4486</v>
      </c>
    </row>
    <row r="6042" spans="10:21" x14ac:dyDescent="0.25">
      <c r="J6042" s="37">
        <v>43805</v>
      </c>
      <c r="K6042" s="36">
        <f t="shared" si="470"/>
        <v>2019</v>
      </c>
      <c r="L6042" s="36" t="str">
        <f t="shared" si="471"/>
        <v>December</v>
      </c>
      <c r="M6042" s="36">
        <f t="shared" si="472"/>
        <v>49</v>
      </c>
      <c r="N6042" s="36">
        <f t="shared" si="473"/>
        <v>6</v>
      </c>
      <c r="O6042" s="36" t="str">
        <f t="shared" si="474"/>
        <v>201949</v>
      </c>
      <c r="P6042" s="51" t="str">
        <f>CONCATENATE(K6042,MONTH(ExpensesDBTable[[#This Row],[Date]]))</f>
        <v>201912</v>
      </c>
      <c r="Q6042" s="36" t="s">
        <v>108</v>
      </c>
      <c r="R6042" s="36" t="s">
        <v>14</v>
      </c>
      <c r="S6042" s="38">
        <v>12</v>
      </c>
      <c r="T6042" s="36" t="s">
        <v>100</v>
      </c>
      <c r="U6042" s="36" t="s">
        <v>4488</v>
      </c>
    </row>
    <row r="6043" spans="10:21" x14ac:dyDescent="0.25">
      <c r="J6043" s="37">
        <v>43805</v>
      </c>
      <c r="K6043" s="36">
        <f t="shared" si="470"/>
        <v>2019</v>
      </c>
      <c r="L6043" s="36" t="str">
        <f t="shared" si="471"/>
        <v>December</v>
      </c>
      <c r="M6043" s="36">
        <f t="shared" si="472"/>
        <v>49</v>
      </c>
      <c r="N6043" s="36">
        <f t="shared" si="473"/>
        <v>6</v>
      </c>
      <c r="O6043" s="36" t="str">
        <f t="shared" si="474"/>
        <v>201949</v>
      </c>
      <c r="P6043" s="51" t="str">
        <f>CONCATENATE(K6043,MONTH(ExpensesDBTable[[#This Row],[Date]]))</f>
        <v>201912</v>
      </c>
      <c r="Q6043" s="36" t="s">
        <v>182</v>
      </c>
      <c r="R6043" s="36" t="s">
        <v>14</v>
      </c>
      <c r="S6043" s="38">
        <v>4.8</v>
      </c>
      <c r="T6043" s="36" t="s">
        <v>100</v>
      </c>
      <c r="U6043" s="36" t="s">
        <v>4489</v>
      </c>
    </row>
    <row r="6044" spans="10:21" x14ac:dyDescent="0.25">
      <c r="J6044" s="37">
        <v>43805</v>
      </c>
      <c r="K6044" s="36">
        <f t="shared" si="470"/>
        <v>2019</v>
      </c>
      <c r="L6044" s="36" t="str">
        <f t="shared" si="471"/>
        <v>December</v>
      </c>
      <c r="M6044" s="36">
        <f t="shared" si="472"/>
        <v>49</v>
      </c>
      <c r="N6044" s="36">
        <f t="shared" si="473"/>
        <v>6</v>
      </c>
      <c r="O6044" s="36" t="str">
        <f t="shared" si="474"/>
        <v>201949</v>
      </c>
      <c r="P6044" s="51" t="str">
        <f>CONCATENATE(K6044,MONTH(ExpensesDBTable[[#This Row],[Date]]))</f>
        <v>201912</v>
      </c>
      <c r="Q6044" s="36" t="s">
        <v>199</v>
      </c>
      <c r="R6044" s="36" t="s">
        <v>14</v>
      </c>
      <c r="S6044" s="38">
        <v>11.9</v>
      </c>
      <c r="T6044" s="36" t="s">
        <v>100</v>
      </c>
      <c r="U6044" s="36" t="s">
        <v>4486</v>
      </c>
    </row>
    <row r="6045" spans="10:21" x14ac:dyDescent="0.25">
      <c r="J6045" s="37">
        <v>43805</v>
      </c>
      <c r="K6045" s="36">
        <f t="shared" si="470"/>
        <v>2019</v>
      </c>
      <c r="L6045" s="36" t="str">
        <f t="shared" si="471"/>
        <v>December</v>
      </c>
      <c r="M6045" s="36">
        <f t="shared" si="472"/>
        <v>49</v>
      </c>
      <c r="N6045" s="36">
        <f t="shared" si="473"/>
        <v>6</v>
      </c>
      <c r="O6045" s="36" t="str">
        <f t="shared" si="474"/>
        <v>201949</v>
      </c>
      <c r="P6045" s="51" t="str">
        <f>CONCATENATE(K6045,MONTH(ExpensesDBTable[[#This Row],[Date]]))</f>
        <v>201912</v>
      </c>
      <c r="Q6045" s="36" t="s">
        <v>182</v>
      </c>
      <c r="R6045" s="36" t="s">
        <v>19</v>
      </c>
      <c r="S6045" s="38">
        <v>35</v>
      </c>
      <c r="T6045" s="36" t="s">
        <v>100</v>
      </c>
      <c r="U6045" s="36" t="s">
        <v>4490</v>
      </c>
    </row>
    <row r="6046" spans="10:21" x14ac:dyDescent="0.25">
      <c r="J6046" s="37">
        <v>43805</v>
      </c>
      <c r="K6046" s="36">
        <f t="shared" si="470"/>
        <v>2019</v>
      </c>
      <c r="L6046" s="36" t="str">
        <f t="shared" si="471"/>
        <v>December</v>
      </c>
      <c r="M6046" s="36">
        <f t="shared" si="472"/>
        <v>49</v>
      </c>
      <c r="N6046" s="36">
        <f t="shared" si="473"/>
        <v>6</v>
      </c>
      <c r="O6046" s="36" t="str">
        <f t="shared" si="474"/>
        <v>201949</v>
      </c>
      <c r="P6046" s="51" t="str">
        <f>CONCATENATE(K6046,MONTH(ExpensesDBTable[[#This Row],[Date]]))</f>
        <v>201912</v>
      </c>
      <c r="Q6046" s="36" t="s">
        <v>1051</v>
      </c>
      <c r="R6046" s="36" t="s">
        <v>14</v>
      </c>
      <c r="S6046" s="38">
        <v>6.51</v>
      </c>
      <c r="T6046" s="36" t="s">
        <v>100</v>
      </c>
      <c r="U6046" s="36" t="s">
        <v>1367</v>
      </c>
    </row>
    <row r="6047" spans="10:21" x14ac:dyDescent="0.25">
      <c r="J6047" s="37">
        <v>43806</v>
      </c>
      <c r="K6047" s="36">
        <f t="shared" si="470"/>
        <v>2019</v>
      </c>
      <c r="L6047" s="36" t="str">
        <f t="shared" si="471"/>
        <v>December</v>
      </c>
      <c r="M6047" s="36">
        <f t="shared" si="472"/>
        <v>49</v>
      </c>
      <c r="N6047" s="36">
        <f t="shared" si="473"/>
        <v>7</v>
      </c>
      <c r="O6047" s="36" t="str">
        <f t="shared" si="474"/>
        <v>201949</v>
      </c>
      <c r="P6047" s="51" t="str">
        <f>CONCATENATE(K6047,MONTH(ExpensesDBTable[[#This Row],[Date]]))</f>
        <v>201912</v>
      </c>
      <c r="Q6047" s="36" t="s">
        <v>182</v>
      </c>
      <c r="R6047" s="36" t="s">
        <v>19</v>
      </c>
      <c r="S6047" s="38">
        <v>15</v>
      </c>
      <c r="T6047" s="36" t="s">
        <v>106</v>
      </c>
      <c r="U6047" s="36" t="s">
        <v>4491</v>
      </c>
    </row>
    <row r="6048" spans="10:21" x14ac:dyDescent="0.25">
      <c r="J6048" s="37">
        <v>43806</v>
      </c>
      <c r="K6048" s="36">
        <f t="shared" si="470"/>
        <v>2019</v>
      </c>
      <c r="L6048" s="36" t="str">
        <f t="shared" si="471"/>
        <v>December</v>
      </c>
      <c r="M6048" s="36">
        <f t="shared" si="472"/>
        <v>49</v>
      </c>
      <c r="N6048" s="36">
        <f t="shared" si="473"/>
        <v>7</v>
      </c>
      <c r="O6048" s="36" t="str">
        <f t="shared" si="474"/>
        <v>201949</v>
      </c>
      <c r="P6048" s="51" t="str">
        <f>CONCATENATE(K6048,MONTH(ExpensesDBTable[[#This Row],[Date]]))</f>
        <v>201912</v>
      </c>
      <c r="Q6048" s="36" t="s">
        <v>119</v>
      </c>
      <c r="R6048" s="36" t="s">
        <v>14</v>
      </c>
      <c r="S6048" s="38">
        <v>2.39</v>
      </c>
      <c r="T6048" s="36" t="s">
        <v>100</v>
      </c>
      <c r="U6048" s="36" t="s">
        <v>667</v>
      </c>
    </row>
    <row r="6049" spans="10:21" x14ac:dyDescent="0.25">
      <c r="J6049" s="37">
        <v>43806</v>
      </c>
      <c r="K6049" s="36">
        <f t="shared" si="470"/>
        <v>2019</v>
      </c>
      <c r="L6049" s="36" t="str">
        <f t="shared" si="471"/>
        <v>December</v>
      </c>
      <c r="M6049" s="36">
        <f t="shared" si="472"/>
        <v>49</v>
      </c>
      <c r="N6049" s="36">
        <f t="shared" si="473"/>
        <v>7</v>
      </c>
      <c r="O6049" s="36" t="str">
        <f t="shared" si="474"/>
        <v>201949</v>
      </c>
      <c r="P6049" s="51" t="str">
        <f>CONCATENATE(K6049,MONTH(ExpensesDBTable[[#This Row],[Date]]))</f>
        <v>201912</v>
      </c>
      <c r="Q6049" s="36" t="s">
        <v>182</v>
      </c>
      <c r="R6049" s="36" t="s">
        <v>14</v>
      </c>
      <c r="S6049" s="38">
        <v>10.1</v>
      </c>
      <c r="T6049" s="36" t="s">
        <v>100</v>
      </c>
      <c r="U6049" s="36" t="s">
        <v>1872</v>
      </c>
    </row>
    <row r="6050" spans="10:21" x14ac:dyDescent="0.25">
      <c r="J6050" s="37">
        <v>43806</v>
      </c>
      <c r="K6050" s="36">
        <f t="shared" si="470"/>
        <v>2019</v>
      </c>
      <c r="L6050" s="36" t="str">
        <f t="shared" si="471"/>
        <v>December</v>
      </c>
      <c r="M6050" s="36">
        <f t="shared" si="472"/>
        <v>49</v>
      </c>
      <c r="N6050" s="36">
        <f t="shared" si="473"/>
        <v>7</v>
      </c>
      <c r="O6050" s="36" t="str">
        <f t="shared" si="474"/>
        <v>201949</v>
      </c>
      <c r="P6050" s="51" t="str">
        <f>CONCATENATE(K6050,MONTH(ExpensesDBTable[[#This Row],[Date]]))</f>
        <v>201912</v>
      </c>
      <c r="Q6050" s="36" t="s">
        <v>1051</v>
      </c>
      <c r="R6050" s="36" t="s">
        <v>14</v>
      </c>
      <c r="S6050" s="38">
        <v>37.880000000000003</v>
      </c>
      <c r="T6050" s="36" t="s">
        <v>100</v>
      </c>
      <c r="U6050" s="36" t="s">
        <v>4127</v>
      </c>
    </row>
    <row r="6051" spans="10:21" x14ac:dyDescent="0.25">
      <c r="J6051" s="37">
        <v>43806</v>
      </c>
      <c r="K6051" s="36">
        <f t="shared" si="470"/>
        <v>2019</v>
      </c>
      <c r="L6051" s="36" t="str">
        <f t="shared" si="471"/>
        <v>December</v>
      </c>
      <c r="M6051" s="36">
        <f t="shared" si="472"/>
        <v>49</v>
      </c>
      <c r="N6051" s="36">
        <f t="shared" si="473"/>
        <v>7</v>
      </c>
      <c r="O6051" s="36" t="str">
        <f t="shared" si="474"/>
        <v>201949</v>
      </c>
      <c r="P6051" s="51" t="str">
        <f>CONCATENATE(K6051,MONTH(ExpensesDBTable[[#This Row],[Date]]))</f>
        <v>201912</v>
      </c>
      <c r="Q6051" s="36" t="s">
        <v>119</v>
      </c>
      <c r="R6051" s="36" t="s">
        <v>14</v>
      </c>
      <c r="S6051" s="38">
        <v>76.73</v>
      </c>
      <c r="T6051" s="36" t="s">
        <v>100</v>
      </c>
      <c r="U6051" s="36" t="s">
        <v>4127</v>
      </c>
    </row>
    <row r="6052" spans="10:21" x14ac:dyDescent="0.25">
      <c r="J6052" s="37">
        <v>43806</v>
      </c>
      <c r="K6052" s="36">
        <f t="shared" si="470"/>
        <v>2019</v>
      </c>
      <c r="L6052" s="36" t="str">
        <f t="shared" si="471"/>
        <v>December</v>
      </c>
      <c r="M6052" s="36">
        <f t="shared" si="472"/>
        <v>49</v>
      </c>
      <c r="N6052" s="36">
        <f t="shared" si="473"/>
        <v>7</v>
      </c>
      <c r="O6052" s="36" t="str">
        <f t="shared" si="474"/>
        <v>201949</v>
      </c>
      <c r="P6052" s="51" t="str">
        <f>CONCATENATE(K6052,MONTH(ExpensesDBTable[[#This Row],[Date]]))</f>
        <v>201912</v>
      </c>
      <c r="Q6052" s="36" t="s">
        <v>182</v>
      </c>
      <c r="R6052" s="36" t="s">
        <v>16</v>
      </c>
      <c r="S6052" s="38">
        <v>30</v>
      </c>
      <c r="T6052" s="36" t="s">
        <v>106</v>
      </c>
      <c r="U6052" s="36" t="s">
        <v>4492</v>
      </c>
    </row>
    <row r="6053" spans="10:21" x14ac:dyDescent="0.25">
      <c r="J6053" s="37">
        <v>43806</v>
      </c>
      <c r="K6053" s="36">
        <f t="shared" si="470"/>
        <v>2019</v>
      </c>
      <c r="L6053" s="36" t="str">
        <f t="shared" si="471"/>
        <v>December</v>
      </c>
      <c r="M6053" s="36">
        <f t="shared" si="472"/>
        <v>49</v>
      </c>
      <c r="N6053" s="36">
        <f t="shared" si="473"/>
        <v>7</v>
      </c>
      <c r="O6053" s="36" t="str">
        <f t="shared" si="474"/>
        <v>201949</v>
      </c>
      <c r="P6053" s="51" t="str">
        <f>CONCATENATE(K6053,MONTH(ExpensesDBTable[[#This Row],[Date]]))</f>
        <v>201912</v>
      </c>
      <c r="Q6053" s="36" t="s">
        <v>155</v>
      </c>
      <c r="R6053" s="36" t="s">
        <v>25</v>
      </c>
      <c r="S6053" s="38">
        <v>22</v>
      </c>
      <c r="T6053" s="36" t="s">
        <v>106</v>
      </c>
      <c r="U6053" s="36" t="s">
        <v>4493</v>
      </c>
    </row>
    <row r="6054" spans="10:21" x14ac:dyDescent="0.25">
      <c r="J6054" s="37">
        <v>43806</v>
      </c>
      <c r="K6054" s="36">
        <f t="shared" si="470"/>
        <v>2019</v>
      </c>
      <c r="L6054" s="36" t="str">
        <f t="shared" si="471"/>
        <v>December</v>
      </c>
      <c r="M6054" s="36">
        <f t="shared" si="472"/>
        <v>49</v>
      </c>
      <c r="N6054" s="36">
        <f t="shared" si="473"/>
        <v>7</v>
      </c>
      <c r="O6054" s="36" t="str">
        <f t="shared" si="474"/>
        <v>201949</v>
      </c>
      <c r="P6054" s="51" t="str">
        <f>CONCATENATE(K6054,MONTH(ExpensesDBTable[[#This Row],[Date]]))</f>
        <v>201912</v>
      </c>
      <c r="Q6054" s="36" t="s">
        <v>108</v>
      </c>
      <c r="R6054" s="36" t="s">
        <v>14</v>
      </c>
      <c r="S6054" s="38">
        <v>23.27</v>
      </c>
      <c r="T6054" s="36" t="s">
        <v>100</v>
      </c>
      <c r="U6054" s="36" t="s">
        <v>4127</v>
      </c>
    </row>
    <row r="6055" spans="10:21" x14ac:dyDescent="0.25">
      <c r="J6055" s="37">
        <v>43806</v>
      </c>
      <c r="K6055" s="36">
        <f t="shared" si="470"/>
        <v>2019</v>
      </c>
      <c r="L6055" s="36" t="str">
        <f t="shared" si="471"/>
        <v>December</v>
      </c>
      <c r="M6055" s="36">
        <f t="shared" si="472"/>
        <v>49</v>
      </c>
      <c r="N6055" s="36">
        <f t="shared" si="473"/>
        <v>7</v>
      </c>
      <c r="O6055" s="36" t="str">
        <f t="shared" si="474"/>
        <v>201949</v>
      </c>
      <c r="P6055" s="51" t="str">
        <f>CONCATENATE(K6055,MONTH(ExpensesDBTable[[#This Row],[Date]]))</f>
        <v>201912</v>
      </c>
      <c r="Q6055" s="36" t="s">
        <v>1238</v>
      </c>
      <c r="R6055" s="36" t="s">
        <v>22</v>
      </c>
      <c r="S6055" s="38">
        <v>64.16</v>
      </c>
      <c r="T6055" s="36" t="s">
        <v>106</v>
      </c>
      <c r="U6055" s="36" t="s">
        <v>1238</v>
      </c>
    </row>
    <row r="6056" spans="10:21" x14ac:dyDescent="0.25">
      <c r="J6056" s="37">
        <v>43806</v>
      </c>
      <c r="K6056" s="36">
        <f t="shared" si="470"/>
        <v>2019</v>
      </c>
      <c r="L6056" s="36" t="str">
        <f t="shared" si="471"/>
        <v>December</v>
      </c>
      <c r="M6056" s="36">
        <f t="shared" si="472"/>
        <v>49</v>
      </c>
      <c r="N6056" s="36">
        <f t="shared" si="473"/>
        <v>7</v>
      </c>
      <c r="O6056" s="36" t="str">
        <f t="shared" si="474"/>
        <v>201949</v>
      </c>
      <c r="P6056" s="51" t="str">
        <f>CONCATENATE(K6056,MONTH(ExpensesDBTable[[#This Row],[Date]]))</f>
        <v>201912</v>
      </c>
      <c r="Q6056" s="36" t="s">
        <v>182</v>
      </c>
      <c r="R6056" s="36" t="s">
        <v>19</v>
      </c>
      <c r="S6056" s="38">
        <v>48.3</v>
      </c>
      <c r="T6056" s="36" t="s">
        <v>106</v>
      </c>
      <c r="U6056" s="36" t="s">
        <v>4494</v>
      </c>
    </row>
    <row r="6057" spans="10:21" x14ac:dyDescent="0.25">
      <c r="J6057" s="37">
        <v>43806</v>
      </c>
      <c r="K6057" s="36">
        <f t="shared" si="470"/>
        <v>2019</v>
      </c>
      <c r="L6057" s="36" t="str">
        <f t="shared" si="471"/>
        <v>December</v>
      </c>
      <c r="M6057" s="36">
        <f t="shared" si="472"/>
        <v>49</v>
      </c>
      <c r="N6057" s="36">
        <f t="shared" si="473"/>
        <v>7</v>
      </c>
      <c r="O6057" s="36" t="str">
        <f t="shared" si="474"/>
        <v>201949</v>
      </c>
      <c r="P6057" s="51" t="str">
        <f>CONCATENATE(K6057,MONTH(ExpensesDBTable[[#This Row],[Date]]))</f>
        <v>201912</v>
      </c>
      <c r="Q6057" s="36" t="s">
        <v>182</v>
      </c>
      <c r="R6057" s="36" t="s">
        <v>14</v>
      </c>
      <c r="S6057" s="38">
        <v>7.21</v>
      </c>
      <c r="T6057" s="36" t="s">
        <v>100</v>
      </c>
      <c r="U6057" s="36" t="s">
        <v>4127</v>
      </c>
    </row>
    <row r="6058" spans="10:21" x14ac:dyDescent="0.25">
      <c r="J6058" s="37">
        <v>43806</v>
      </c>
      <c r="K6058" s="36">
        <f t="shared" si="470"/>
        <v>2019</v>
      </c>
      <c r="L6058" s="36" t="str">
        <f t="shared" si="471"/>
        <v>December</v>
      </c>
      <c r="M6058" s="36">
        <f t="shared" si="472"/>
        <v>49</v>
      </c>
      <c r="N6058" s="36">
        <f t="shared" si="473"/>
        <v>7</v>
      </c>
      <c r="O6058" s="36" t="str">
        <f t="shared" si="474"/>
        <v>201949</v>
      </c>
      <c r="P6058" s="51" t="str">
        <f>CONCATENATE(K6058,MONTH(ExpensesDBTable[[#This Row],[Date]]))</f>
        <v>201912</v>
      </c>
      <c r="Q6058" s="36" t="s">
        <v>182</v>
      </c>
      <c r="R6058" s="36" t="s">
        <v>19</v>
      </c>
      <c r="S6058" s="38">
        <v>8.4</v>
      </c>
      <c r="T6058" s="36" t="s">
        <v>106</v>
      </c>
      <c r="U6058" s="36" t="s">
        <v>4495</v>
      </c>
    </row>
    <row r="6059" spans="10:21" x14ac:dyDescent="0.25">
      <c r="J6059" s="37">
        <v>43806</v>
      </c>
      <c r="K6059" s="36">
        <f t="shared" si="470"/>
        <v>2019</v>
      </c>
      <c r="L6059" s="36" t="str">
        <f t="shared" si="471"/>
        <v>December</v>
      </c>
      <c r="M6059" s="36">
        <f t="shared" si="472"/>
        <v>49</v>
      </c>
      <c r="N6059" s="36">
        <f t="shared" si="473"/>
        <v>7</v>
      </c>
      <c r="O6059" s="36" t="str">
        <f t="shared" si="474"/>
        <v>201949</v>
      </c>
      <c r="P6059" s="51" t="str">
        <f>CONCATENATE(K6059,MONTH(ExpensesDBTable[[#This Row],[Date]]))</f>
        <v>201912</v>
      </c>
      <c r="Q6059" s="36" t="s">
        <v>1292</v>
      </c>
      <c r="R6059" s="36" t="s">
        <v>18</v>
      </c>
      <c r="S6059" s="38">
        <v>12.73</v>
      </c>
      <c r="T6059" s="36" t="s">
        <v>106</v>
      </c>
      <c r="U6059" s="36" t="s">
        <v>4496</v>
      </c>
    </row>
    <row r="6060" spans="10:21" x14ac:dyDescent="0.25">
      <c r="J6060" s="37">
        <v>43808</v>
      </c>
      <c r="K6060" s="36">
        <f t="shared" si="470"/>
        <v>2019</v>
      </c>
      <c r="L6060" s="36" t="str">
        <f t="shared" si="471"/>
        <v>December</v>
      </c>
      <c r="M6060" s="36">
        <f t="shared" si="472"/>
        <v>50</v>
      </c>
      <c r="N6060" s="36">
        <f t="shared" si="473"/>
        <v>9</v>
      </c>
      <c r="O6060" s="36" t="str">
        <f t="shared" si="474"/>
        <v>201950</v>
      </c>
      <c r="P6060" s="51" t="str">
        <f>CONCATENATE(K6060,MONTH(ExpensesDBTable[[#This Row],[Date]]))</f>
        <v>201912</v>
      </c>
      <c r="Q6060" s="36" t="s">
        <v>3480</v>
      </c>
      <c r="R6060" s="36" t="s">
        <v>27</v>
      </c>
      <c r="S6060" s="38">
        <v>231</v>
      </c>
      <c r="T6060" s="36" t="s">
        <v>106</v>
      </c>
      <c r="U6060" s="36" t="s">
        <v>4435</v>
      </c>
    </row>
    <row r="6061" spans="10:21" x14ac:dyDescent="0.25">
      <c r="J6061" s="37">
        <v>43808</v>
      </c>
      <c r="K6061" s="36">
        <f t="shared" si="470"/>
        <v>2019</v>
      </c>
      <c r="L6061" s="36" t="str">
        <f t="shared" si="471"/>
        <v>December</v>
      </c>
      <c r="M6061" s="36">
        <f t="shared" si="472"/>
        <v>50</v>
      </c>
      <c r="N6061" s="36">
        <f t="shared" si="473"/>
        <v>9</v>
      </c>
      <c r="O6061" s="36" t="str">
        <f t="shared" si="474"/>
        <v>201950</v>
      </c>
      <c r="P6061" s="51" t="str">
        <f>CONCATENATE(K6061,MONTH(ExpensesDBTable[[#This Row],[Date]]))</f>
        <v>201912</v>
      </c>
      <c r="Q6061" s="36" t="s">
        <v>128</v>
      </c>
      <c r="R6061" s="36" t="s">
        <v>22</v>
      </c>
      <c r="S6061" s="38">
        <v>20</v>
      </c>
      <c r="T6061" s="36" t="s">
        <v>106</v>
      </c>
      <c r="U6061" s="36" t="s">
        <v>3787</v>
      </c>
    </row>
    <row r="6062" spans="10:21" x14ac:dyDescent="0.25">
      <c r="J6062" s="37">
        <v>43808</v>
      </c>
      <c r="K6062" s="36">
        <f t="shared" si="470"/>
        <v>2019</v>
      </c>
      <c r="L6062" s="36" t="str">
        <f t="shared" si="471"/>
        <v>December</v>
      </c>
      <c r="M6062" s="36">
        <f t="shared" si="472"/>
        <v>50</v>
      </c>
      <c r="N6062" s="36">
        <f t="shared" si="473"/>
        <v>9</v>
      </c>
      <c r="O6062" s="36" t="str">
        <f t="shared" si="474"/>
        <v>201950</v>
      </c>
      <c r="P6062" s="51" t="str">
        <f>CONCATENATE(K6062,MONTH(ExpensesDBTable[[#This Row],[Date]]))</f>
        <v>201912</v>
      </c>
      <c r="Q6062" s="36" t="s">
        <v>182</v>
      </c>
      <c r="R6062" s="36" t="s">
        <v>14</v>
      </c>
      <c r="S6062" s="38">
        <v>4.8</v>
      </c>
      <c r="T6062" s="36" t="s">
        <v>100</v>
      </c>
      <c r="U6062" s="36" t="s">
        <v>1392</v>
      </c>
    </row>
    <row r="6063" spans="10:21" x14ac:dyDescent="0.25">
      <c r="J6063" s="37">
        <v>43808</v>
      </c>
      <c r="K6063" s="36">
        <f t="shared" si="470"/>
        <v>2019</v>
      </c>
      <c r="L6063" s="36" t="str">
        <f t="shared" si="471"/>
        <v>December</v>
      </c>
      <c r="M6063" s="36">
        <f t="shared" si="472"/>
        <v>50</v>
      </c>
      <c r="N6063" s="36">
        <f t="shared" si="473"/>
        <v>9</v>
      </c>
      <c r="O6063" s="36" t="str">
        <f t="shared" si="474"/>
        <v>201950</v>
      </c>
      <c r="P6063" s="51" t="str">
        <f>CONCATENATE(K6063,MONTH(ExpensesDBTable[[#This Row],[Date]]))</f>
        <v>201912</v>
      </c>
      <c r="Q6063" s="36" t="s">
        <v>182</v>
      </c>
      <c r="R6063" s="36" t="s">
        <v>19</v>
      </c>
      <c r="S6063" s="38">
        <v>15</v>
      </c>
      <c r="T6063" s="36" t="s">
        <v>106</v>
      </c>
      <c r="U6063" s="36" t="s">
        <v>4497</v>
      </c>
    </row>
    <row r="6064" spans="10:21" x14ac:dyDescent="0.25">
      <c r="J6064" s="37">
        <v>43809</v>
      </c>
      <c r="K6064" s="36">
        <f t="shared" si="470"/>
        <v>2019</v>
      </c>
      <c r="L6064" s="36" t="str">
        <f t="shared" si="471"/>
        <v>December</v>
      </c>
      <c r="M6064" s="36">
        <f t="shared" si="472"/>
        <v>50</v>
      </c>
      <c r="N6064" s="36">
        <f t="shared" si="473"/>
        <v>10</v>
      </c>
      <c r="O6064" s="36" t="str">
        <f t="shared" si="474"/>
        <v>201950</v>
      </c>
      <c r="P6064" s="51" t="str">
        <f>CONCATENATE(K6064,MONTH(ExpensesDBTable[[#This Row],[Date]]))</f>
        <v>201912</v>
      </c>
      <c r="Q6064" s="36" t="s">
        <v>182</v>
      </c>
      <c r="R6064" s="36" t="s">
        <v>14</v>
      </c>
      <c r="S6064" s="38">
        <v>10</v>
      </c>
      <c r="T6064" s="36" t="s">
        <v>100</v>
      </c>
      <c r="U6064" s="36" t="s">
        <v>2250</v>
      </c>
    </row>
    <row r="6065" spans="10:21" x14ac:dyDescent="0.25">
      <c r="J6065" s="37">
        <v>43809</v>
      </c>
      <c r="K6065" s="36">
        <f t="shared" si="470"/>
        <v>2019</v>
      </c>
      <c r="L6065" s="36" t="str">
        <f t="shared" si="471"/>
        <v>December</v>
      </c>
      <c r="M6065" s="36">
        <f t="shared" si="472"/>
        <v>50</v>
      </c>
      <c r="N6065" s="36">
        <f t="shared" si="473"/>
        <v>10</v>
      </c>
      <c r="O6065" s="36" t="str">
        <f t="shared" si="474"/>
        <v>201950</v>
      </c>
      <c r="P6065" s="51" t="str">
        <f>CONCATENATE(K6065,MONTH(ExpensesDBTable[[#This Row],[Date]]))</f>
        <v>201912</v>
      </c>
      <c r="Q6065" s="36" t="s">
        <v>119</v>
      </c>
      <c r="R6065" s="36" t="s">
        <v>14</v>
      </c>
      <c r="S6065" s="38">
        <v>10.050000000000001</v>
      </c>
      <c r="T6065" s="36" t="s">
        <v>100</v>
      </c>
      <c r="U6065" s="36" t="s">
        <v>4498</v>
      </c>
    </row>
    <row r="6066" spans="10:21" x14ac:dyDescent="0.25">
      <c r="J6066" s="37">
        <v>43811</v>
      </c>
      <c r="K6066" s="36">
        <f t="shared" si="470"/>
        <v>2019</v>
      </c>
      <c r="L6066" s="36" t="str">
        <f t="shared" si="471"/>
        <v>December</v>
      </c>
      <c r="M6066" s="36">
        <f t="shared" si="472"/>
        <v>50</v>
      </c>
      <c r="N6066" s="36">
        <f t="shared" si="473"/>
        <v>12</v>
      </c>
      <c r="O6066" s="36" t="str">
        <f t="shared" si="474"/>
        <v>201950</v>
      </c>
      <c r="P6066" s="51" t="str">
        <f>CONCATENATE(K6066,MONTH(ExpensesDBTable[[#This Row],[Date]]))</f>
        <v>201912</v>
      </c>
      <c r="Q6066" s="36" t="s">
        <v>182</v>
      </c>
      <c r="R6066" s="36" t="s">
        <v>14</v>
      </c>
      <c r="S6066" s="38">
        <v>4.8</v>
      </c>
      <c r="T6066" s="36" t="s">
        <v>100</v>
      </c>
      <c r="U6066" s="36" t="s">
        <v>1392</v>
      </c>
    </row>
    <row r="6067" spans="10:21" x14ac:dyDescent="0.25">
      <c r="J6067" s="37">
        <v>43811</v>
      </c>
      <c r="K6067" s="36">
        <f t="shared" si="470"/>
        <v>2019</v>
      </c>
      <c r="L6067" s="36" t="str">
        <f t="shared" si="471"/>
        <v>December</v>
      </c>
      <c r="M6067" s="36">
        <f t="shared" si="472"/>
        <v>50</v>
      </c>
      <c r="N6067" s="36">
        <f t="shared" si="473"/>
        <v>12</v>
      </c>
      <c r="O6067" s="36" t="str">
        <f t="shared" si="474"/>
        <v>201950</v>
      </c>
      <c r="P6067" s="51" t="str">
        <f>CONCATENATE(K6067,MONTH(ExpensesDBTable[[#This Row],[Date]]))</f>
        <v>201912</v>
      </c>
      <c r="Q6067" s="36" t="s">
        <v>182</v>
      </c>
      <c r="R6067" s="36" t="s">
        <v>19</v>
      </c>
      <c r="S6067" s="38">
        <v>87.5</v>
      </c>
      <c r="T6067" s="36" t="s">
        <v>106</v>
      </c>
      <c r="U6067" s="36" t="s">
        <v>4499</v>
      </c>
    </row>
    <row r="6068" spans="10:21" x14ac:dyDescent="0.25">
      <c r="J6068" s="37">
        <v>43811</v>
      </c>
      <c r="K6068" s="36">
        <f t="shared" si="470"/>
        <v>2019</v>
      </c>
      <c r="L6068" s="36" t="str">
        <f t="shared" si="471"/>
        <v>December</v>
      </c>
      <c r="M6068" s="36">
        <f t="shared" si="472"/>
        <v>50</v>
      </c>
      <c r="N6068" s="36">
        <f t="shared" si="473"/>
        <v>12</v>
      </c>
      <c r="O6068" s="36" t="str">
        <f t="shared" si="474"/>
        <v>201950</v>
      </c>
      <c r="P6068" s="51" t="str">
        <f>CONCATENATE(K6068,MONTH(ExpensesDBTable[[#This Row],[Date]]))</f>
        <v>201912</v>
      </c>
      <c r="Q6068" s="36" t="s">
        <v>182</v>
      </c>
      <c r="R6068" s="36" t="s">
        <v>14</v>
      </c>
      <c r="S6068" s="38">
        <v>4.8</v>
      </c>
      <c r="T6068" s="36" t="s">
        <v>100</v>
      </c>
      <c r="U6068" s="36" t="s">
        <v>1153</v>
      </c>
    </row>
    <row r="6069" spans="10:21" x14ac:dyDescent="0.25">
      <c r="J6069" s="37">
        <v>43811</v>
      </c>
      <c r="K6069" s="36">
        <f t="shared" si="470"/>
        <v>2019</v>
      </c>
      <c r="L6069" s="36" t="str">
        <f t="shared" si="471"/>
        <v>December</v>
      </c>
      <c r="M6069" s="36">
        <f t="shared" si="472"/>
        <v>50</v>
      </c>
      <c r="N6069" s="36">
        <f t="shared" si="473"/>
        <v>12</v>
      </c>
      <c r="O6069" s="36" t="str">
        <f t="shared" si="474"/>
        <v>201950</v>
      </c>
      <c r="P6069" s="51" t="str">
        <f>CONCATENATE(K6069,MONTH(ExpensesDBTable[[#This Row],[Date]]))</f>
        <v>201912</v>
      </c>
      <c r="Q6069" s="36" t="s">
        <v>108</v>
      </c>
      <c r="R6069" s="36" t="s">
        <v>14</v>
      </c>
      <c r="S6069" s="38">
        <v>11</v>
      </c>
      <c r="T6069" s="36" t="s">
        <v>100</v>
      </c>
      <c r="U6069" s="36" t="s">
        <v>4500</v>
      </c>
    </row>
    <row r="6070" spans="10:21" x14ac:dyDescent="0.25">
      <c r="J6070" s="37">
        <v>43811</v>
      </c>
      <c r="K6070" s="36">
        <f t="shared" si="470"/>
        <v>2019</v>
      </c>
      <c r="L6070" s="36" t="str">
        <f t="shared" si="471"/>
        <v>December</v>
      </c>
      <c r="M6070" s="36">
        <f t="shared" si="472"/>
        <v>50</v>
      </c>
      <c r="N6070" s="36">
        <f t="shared" si="473"/>
        <v>12</v>
      </c>
      <c r="O6070" s="36" t="str">
        <f t="shared" si="474"/>
        <v>201950</v>
      </c>
      <c r="P6070" s="51" t="str">
        <f>CONCATENATE(K6070,MONTH(ExpensesDBTable[[#This Row],[Date]]))</f>
        <v>201912</v>
      </c>
      <c r="Q6070" s="36" t="s">
        <v>128</v>
      </c>
      <c r="R6070" s="36" t="s">
        <v>22</v>
      </c>
      <c r="S6070" s="38">
        <v>20</v>
      </c>
      <c r="T6070" s="36" t="s">
        <v>106</v>
      </c>
      <c r="U6070" s="36" t="s">
        <v>3787</v>
      </c>
    </row>
    <row r="6071" spans="10:21" x14ac:dyDescent="0.25">
      <c r="J6071" s="37">
        <v>43811</v>
      </c>
      <c r="K6071" s="36">
        <f t="shared" si="470"/>
        <v>2019</v>
      </c>
      <c r="L6071" s="36" t="str">
        <f t="shared" si="471"/>
        <v>December</v>
      </c>
      <c r="M6071" s="36">
        <f t="shared" si="472"/>
        <v>50</v>
      </c>
      <c r="N6071" s="36">
        <f t="shared" si="473"/>
        <v>12</v>
      </c>
      <c r="O6071" s="36" t="str">
        <f t="shared" si="474"/>
        <v>201950</v>
      </c>
      <c r="P6071" s="51" t="str">
        <f>CONCATENATE(K6071,MONTH(ExpensesDBTable[[#This Row],[Date]]))</f>
        <v>201912</v>
      </c>
      <c r="Q6071" s="36" t="s">
        <v>182</v>
      </c>
      <c r="R6071" s="36" t="s">
        <v>14</v>
      </c>
      <c r="S6071" s="38">
        <v>12.5</v>
      </c>
      <c r="T6071" s="36" t="s">
        <v>100</v>
      </c>
      <c r="U6071" s="36" t="s">
        <v>4501</v>
      </c>
    </row>
    <row r="6072" spans="10:21" x14ac:dyDescent="0.25">
      <c r="J6072" s="37">
        <v>43811</v>
      </c>
      <c r="K6072" s="36">
        <f t="shared" si="470"/>
        <v>2019</v>
      </c>
      <c r="L6072" s="36" t="str">
        <f t="shared" si="471"/>
        <v>December</v>
      </c>
      <c r="M6072" s="36">
        <f t="shared" si="472"/>
        <v>50</v>
      </c>
      <c r="N6072" s="36">
        <f t="shared" si="473"/>
        <v>12</v>
      </c>
      <c r="O6072" s="36" t="str">
        <f t="shared" si="474"/>
        <v>201950</v>
      </c>
      <c r="P6072" s="51" t="str">
        <f>CONCATENATE(K6072,MONTH(ExpensesDBTable[[#This Row],[Date]]))</f>
        <v>201912</v>
      </c>
      <c r="Q6072" s="36" t="s">
        <v>2470</v>
      </c>
      <c r="R6072" s="36" t="s">
        <v>17</v>
      </c>
      <c r="S6072" s="38">
        <v>9</v>
      </c>
      <c r="T6072" s="36" t="s">
        <v>106</v>
      </c>
      <c r="U6072" s="36" t="s">
        <v>2789</v>
      </c>
    </row>
    <row r="6073" spans="10:21" x14ac:dyDescent="0.25">
      <c r="J6073" s="37">
        <v>43812</v>
      </c>
      <c r="K6073" s="36">
        <f t="shared" si="470"/>
        <v>2019</v>
      </c>
      <c r="L6073" s="36" t="str">
        <f t="shared" si="471"/>
        <v>December</v>
      </c>
      <c r="M6073" s="36">
        <f t="shared" si="472"/>
        <v>50</v>
      </c>
      <c r="N6073" s="36">
        <f t="shared" si="473"/>
        <v>13</v>
      </c>
      <c r="O6073" s="36" t="str">
        <f t="shared" si="474"/>
        <v>201950</v>
      </c>
      <c r="P6073" s="51" t="str">
        <f>CONCATENATE(K6073,MONTH(ExpensesDBTable[[#This Row],[Date]]))</f>
        <v>201912</v>
      </c>
      <c r="Q6073" s="36" t="s">
        <v>182</v>
      </c>
      <c r="R6073" s="36" t="s">
        <v>17</v>
      </c>
      <c r="S6073" s="38">
        <v>20</v>
      </c>
      <c r="T6073" s="36" t="s">
        <v>106</v>
      </c>
      <c r="U6073" s="36" t="s">
        <v>4502</v>
      </c>
    </row>
    <row r="6074" spans="10:21" x14ac:dyDescent="0.25">
      <c r="J6074" s="37">
        <v>43812</v>
      </c>
      <c r="K6074" s="36">
        <f t="shared" si="470"/>
        <v>2019</v>
      </c>
      <c r="L6074" s="36" t="str">
        <f t="shared" si="471"/>
        <v>December</v>
      </c>
      <c r="M6074" s="36">
        <f t="shared" si="472"/>
        <v>50</v>
      </c>
      <c r="N6074" s="36">
        <f t="shared" si="473"/>
        <v>13</v>
      </c>
      <c r="O6074" s="36" t="str">
        <f t="shared" si="474"/>
        <v>201950</v>
      </c>
      <c r="P6074" s="51" t="str">
        <f>CONCATENATE(K6074,MONTH(ExpensesDBTable[[#This Row],[Date]]))</f>
        <v>201912</v>
      </c>
      <c r="Q6074" s="36" t="s">
        <v>1013</v>
      </c>
      <c r="R6074" s="36" t="s">
        <v>19</v>
      </c>
      <c r="S6074" s="38">
        <v>1</v>
      </c>
      <c r="T6074" s="36" t="s">
        <v>100</v>
      </c>
      <c r="U6074" s="36" t="s">
        <v>2129</v>
      </c>
    </row>
    <row r="6075" spans="10:21" x14ac:dyDescent="0.25">
      <c r="J6075" s="37">
        <v>43812</v>
      </c>
      <c r="K6075" s="36">
        <f t="shared" si="470"/>
        <v>2019</v>
      </c>
      <c r="L6075" s="36" t="str">
        <f t="shared" si="471"/>
        <v>December</v>
      </c>
      <c r="M6075" s="36">
        <f t="shared" si="472"/>
        <v>50</v>
      </c>
      <c r="N6075" s="36">
        <f t="shared" si="473"/>
        <v>13</v>
      </c>
      <c r="O6075" s="36" t="str">
        <f t="shared" si="474"/>
        <v>201950</v>
      </c>
      <c r="P6075" s="51" t="str">
        <f>CONCATENATE(K6075,MONTH(ExpensesDBTable[[#This Row],[Date]]))</f>
        <v>201912</v>
      </c>
      <c r="Q6075" s="36" t="s">
        <v>199</v>
      </c>
      <c r="R6075" s="36" t="s">
        <v>14</v>
      </c>
      <c r="S6075" s="38">
        <v>12.5</v>
      </c>
      <c r="T6075" s="36" t="s">
        <v>100</v>
      </c>
      <c r="U6075" s="36" t="s">
        <v>2250</v>
      </c>
    </row>
    <row r="6076" spans="10:21" x14ac:dyDescent="0.25">
      <c r="J6076" s="37">
        <v>43812</v>
      </c>
      <c r="K6076" s="36">
        <f t="shared" si="470"/>
        <v>2019</v>
      </c>
      <c r="L6076" s="36" t="str">
        <f t="shared" si="471"/>
        <v>December</v>
      </c>
      <c r="M6076" s="36">
        <f t="shared" si="472"/>
        <v>50</v>
      </c>
      <c r="N6076" s="36">
        <f t="shared" si="473"/>
        <v>13</v>
      </c>
      <c r="O6076" s="36" t="str">
        <f t="shared" si="474"/>
        <v>201950</v>
      </c>
      <c r="P6076" s="51" t="str">
        <f>CONCATENATE(K6076,MONTH(ExpensesDBTable[[#This Row],[Date]]))</f>
        <v>201912</v>
      </c>
      <c r="Q6076" s="36" t="s">
        <v>119</v>
      </c>
      <c r="R6076" s="36" t="s">
        <v>14</v>
      </c>
      <c r="S6076" s="38">
        <v>14.5</v>
      </c>
      <c r="T6076" s="36" t="s">
        <v>100</v>
      </c>
      <c r="U6076" s="36" t="s">
        <v>3401</v>
      </c>
    </row>
    <row r="6077" spans="10:21" x14ac:dyDescent="0.25">
      <c r="J6077" s="37">
        <v>43812</v>
      </c>
      <c r="K6077" s="36">
        <f t="shared" si="470"/>
        <v>2019</v>
      </c>
      <c r="L6077" s="36" t="str">
        <f t="shared" si="471"/>
        <v>December</v>
      </c>
      <c r="M6077" s="36">
        <f t="shared" si="472"/>
        <v>50</v>
      </c>
      <c r="N6077" s="36">
        <f t="shared" si="473"/>
        <v>13</v>
      </c>
      <c r="O6077" s="36" t="str">
        <f t="shared" si="474"/>
        <v>201950</v>
      </c>
      <c r="P6077" s="51" t="str">
        <f>CONCATENATE(K6077,MONTH(ExpensesDBTable[[#This Row],[Date]]))</f>
        <v>201912</v>
      </c>
      <c r="Q6077" s="36" t="s">
        <v>620</v>
      </c>
      <c r="R6077" s="36" t="s">
        <v>13</v>
      </c>
      <c r="S6077" s="38">
        <v>3</v>
      </c>
      <c r="T6077" s="36" t="s">
        <v>106</v>
      </c>
      <c r="U6077" s="36" t="s">
        <v>4503</v>
      </c>
    </row>
    <row r="6078" spans="10:21" x14ac:dyDescent="0.25">
      <c r="J6078" s="37">
        <v>43812</v>
      </c>
      <c r="K6078" s="36">
        <f t="shared" si="470"/>
        <v>2019</v>
      </c>
      <c r="L6078" s="36" t="str">
        <f t="shared" si="471"/>
        <v>December</v>
      </c>
      <c r="M6078" s="36">
        <f t="shared" si="472"/>
        <v>50</v>
      </c>
      <c r="N6078" s="36">
        <f t="shared" si="473"/>
        <v>13</v>
      </c>
      <c r="O6078" s="36" t="str">
        <f t="shared" si="474"/>
        <v>201950</v>
      </c>
      <c r="P6078" s="51" t="str">
        <f>CONCATENATE(K6078,MONTH(ExpensesDBTable[[#This Row],[Date]]))</f>
        <v>201912</v>
      </c>
      <c r="Q6078" s="36" t="s">
        <v>569</v>
      </c>
      <c r="R6078" s="36" t="s">
        <v>18</v>
      </c>
      <c r="S6078" s="38">
        <v>14.14</v>
      </c>
      <c r="T6078" s="36" t="s">
        <v>106</v>
      </c>
      <c r="U6078" s="36" t="s">
        <v>4504</v>
      </c>
    </row>
    <row r="6079" spans="10:21" x14ac:dyDescent="0.25">
      <c r="J6079" s="37">
        <v>43812</v>
      </c>
      <c r="K6079" s="36">
        <f t="shared" si="470"/>
        <v>2019</v>
      </c>
      <c r="L6079" s="36" t="str">
        <f t="shared" si="471"/>
        <v>December</v>
      </c>
      <c r="M6079" s="36">
        <f t="shared" si="472"/>
        <v>50</v>
      </c>
      <c r="N6079" s="36">
        <f t="shared" si="473"/>
        <v>13</v>
      </c>
      <c r="O6079" s="36" t="str">
        <f t="shared" si="474"/>
        <v>201950</v>
      </c>
      <c r="P6079" s="51" t="str">
        <f>CONCATENATE(K6079,MONTH(ExpensesDBTable[[#This Row],[Date]]))</f>
        <v>201912</v>
      </c>
      <c r="Q6079" s="36" t="s">
        <v>3509</v>
      </c>
      <c r="R6079" s="36" t="s">
        <v>22</v>
      </c>
      <c r="S6079" s="38">
        <v>11.3</v>
      </c>
      <c r="T6079" s="36" t="s">
        <v>106</v>
      </c>
      <c r="U6079" s="36" t="s">
        <v>4505</v>
      </c>
    </row>
    <row r="6080" spans="10:21" x14ac:dyDescent="0.25">
      <c r="J6080" s="37">
        <v>43812</v>
      </c>
      <c r="K6080" s="36">
        <f t="shared" si="470"/>
        <v>2019</v>
      </c>
      <c r="L6080" s="36" t="str">
        <f t="shared" si="471"/>
        <v>December</v>
      </c>
      <c r="M6080" s="36">
        <f t="shared" si="472"/>
        <v>50</v>
      </c>
      <c r="N6080" s="36">
        <f t="shared" si="473"/>
        <v>13</v>
      </c>
      <c r="O6080" s="36" t="str">
        <f t="shared" si="474"/>
        <v>201950</v>
      </c>
      <c r="P6080" s="51" t="str">
        <f>CONCATENATE(K6080,MONTH(ExpensesDBTable[[#This Row],[Date]]))</f>
        <v>201912</v>
      </c>
      <c r="Q6080" s="36" t="s">
        <v>108</v>
      </c>
      <c r="R6080" s="36" t="s">
        <v>14</v>
      </c>
      <c r="S6080" s="38">
        <v>9.3000000000000007</v>
      </c>
      <c r="T6080" s="36" t="s">
        <v>100</v>
      </c>
      <c r="U6080" s="36" t="s">
        <v>4506</v>
      </c>
    </row>
    <row r="6081" spans="10:21" x14ac:dyDescent="0.25">
      <c r="J6081" s="37">
        <v>43812</v>
      </c>
      <c r="K6081" s="36">
        <f t="shared" si="470"/>
        <v>2019</v>
      </c>
      <c r="L6081" s="36" t="str">
        <f t="shared" si="471"/>
        <v>December</v>
      </c>
      <c r="M6081" s="36">
        <f t="shared" si="472"/>
        <v>50</v>
      </c>
      <c r="N6081" s="36">
        <f t="shared" si="473"/>
        <v>13</v>
      </c>
      <c r="O6081" s="36" t="str">
        <f t="shared" si="474"/>
        <v>201950</v>
      </c>
      <c r="P6081" s="51" t="str">
        <f>CONCATENATE(K6081,MONTH(ExpensesDBTable[[#This Row],[Date]]))</f>
        <v>201912</v>
      </c>
      <c r="Q6081" s="36" t="s">
        <v>122</v>
      </c>
      <c r="R6081" s="36" t="s">
        <v>11</v>
      </c>
      <c r="S6081" s="38">
        <v>10</v>
      </c>
      <c r="T6081" s="36" t="s">
        <v>100</v>
      </c>
      <c r="U6081" s="36" t="s">
        <v>886</v>
      </c>
    </row>
    <row r="6082" spans="10:21" x14ac:dyDescent="0.25">
      <c r="J6082" s="37">
        <v>43813</v>
      </c>
      <c r="K6082" s="36">
        <f t="shared" si="470"/>
        <v>2019</v>
      </c>
      <c r="L6082" s="36" t="str">
        <f t="shared" si="471"/>
        <v>December</v>
      </c>
      <c r="M6082" s="36">
        <f t="shared" si="472"/>
        <v>50</v>
      </c>
      <c r="N6082" s="36">
        <f t="shared" si="473"/>
        <v>14</v>
      </c>
      <c r="O6082" s="36" t="str">
        <f t="shared" si="474"/>
        <v>201950</v>
      </c>
      <c r="P6082" s="51" t="str">
        <f>CONCATENATE(K6082,MONTH(ExpensesDBTable[[#This Row],[Date]]))</f>
        <v>201912</v>
      </c>
      <c r="Q6082" s="36" t="s">
        <v>1051</v>
      </c>
      <c r="R6082" s="36" t="s">
        <v>14</v>
      </c>
      <c r="S6082" s="38">
        <v>64.64</v>
      </c>
      <c r="T6082" s="36" t="s">
        <v>100</v>
      </c>
      <c r="U6082" s="36" t="s">
        <v>4166</v>
      </c>
    </row>
    <row r="6083" spans="10:21" x14ac:dyDescent="0.25">
      <c r="J6083" s="37">
        <v>43813</v>
      </c>
      <c r="K6083" s="36">
        <f t="shared" si="470"/>
        <v>2019</v>
      </c>
      <c r="L6083" s="36" t="str">
        <f t="shared" si="471"/>
        <v>December</v>
      </c>
      <c r="M6083" s="36">
        <f t="shared" si="472"/>
        <v>50</v>
      </c>
      <c r="N6083" s="36">
        <f t="shared" si="473"/>
        <v>14</v>
      </c>
      <c r="O6083" s="36" t="str">
        <f t="shared" si="474"/>
        <v>201950</v>
      </c>
      <c r="P6083" s="51" t="str">
        <f>CONCATENATE(K6083,MONTH(ExpensesDBTable[[#This Row],[Date]]))</f>
        <v>201912</v>
      </c>
      <c r="Q6083" s="36" t="s">
        <v>182</v>
      </c>
      <c r="R6083" s="36" t="s">
        <v>14</v>
      </c>
      <c r="S6083" s="38">
        <v>8.6300000000000008</v>
      </c>
      <c r="T6083" s="36" t="s">
        <v>100</v>
      </c>
      <c r="U6083" s="36" t="s">
        <v>4127</v>
      </c>
    </row>
    <row r="6084" spans="10:21" x14ac:dyDescent="0.25">
      <c r="J6084" s="37">
        <v>43813</v>
      </c>
      <c r="K6084" s="36">
        <f t="shared" si="470"/>
        <v>2019</v>
      </c>
      <c r="L6084" s="36" t="str">
        <f t="shared" si="471"/>
        <v>December</v>
      </c>
      <c r="M6084" s="36">
        <f t="shared" si="472"/>
        <v>50</v>
      </c>
      <c r="N6084" s="36">
        <f t="shared" si="473"/>
        <v>14</v>
      </c>
      <c r="O6084" s="36" t="str">
        <f t="shared" si="474"/>
        <v>201950</v>
      </c>
      <c r="P6084" s="51" t="str">
        <f>CONCATENATE(K6084,MONTH(ExpensesDBTable[[#This Row],[Date]]))</f>
        <v>201912</v>
      </c>
      <c r="Q6084" s="36" t="s">
        <v>182</v>
      </c>
      <c r="R6084" s="36" t="s">
        <v>16</v>
      </c>
      <c r="S6084" s="38">
        <v>20.97</v>
      </c>
      <c r="T6084" s="36" t="s">
        <v>106</v>
      </c>
      <c r="U6084" s="36" t="s">
        <v>2865</v>
      </c>
    </row>
    <row r="6085" spans="10:21" x14ac:dyDescent="0.25">
      <c r="J6085" s="37">
        <v>43813</v>
      </c>
      <c r="K6085" s="36">
        <f t="shared" si="470"/>
        <v>2019</v>
      </c>
      <c r="L6085" s="36" t="str">
        <f t="shared" si="471"/>
        <v>December</v>
      </c>
      <c r="M6085" s="36">
        <f t="shared" si="472"/>
        <v>50</v>
      </c>
      <c r="N6085" s="36">
        <f t="shared" si="473"/>
        <v>14</v>
      </c>
      <c r="O6085" s="36" t="str">
        <f t="shared" si="474"/>
        <v>201950</v>
      </c>
      <c r="P6085" s="51" t="str">
        <f>CONCATENATE(K6085,MONTH(ExpensesDBTable[[#This Row],[Date]]))</f>
        <v>201912</v>
      </c>
      <c r="Q6085" s="36" t="s">
        <v>182</v>
      </c>
      <c r="R6085" s="36" t="s">
        <v>19</v>
      </c>
      <c r="S6085" s="38">
        <v>5.0999999999999996</v>
      </c>
      <c r="T6085" s="36" t="s">
        <v>100</v>
      </c>
      <c r="U6085" s="36" t="s">
        <v>1392</v>
      </c>
    </row>
    <row r="6086" spans="10:21" x14ac:dyDescent="0.25">
      <c r="J6086" s="37">
        <v>43813</v>
      </c>
      <c r="K6086" s="36">
        <f t="shared" si="470"/>
        <v>2019</v>
      </c>
      <c r="L6086" s="36" t="str">
        <f t="shared" si="471"/>
        <v>December</v>
      </c>
      <c r="M6086" s="36">
        <f t="shared" si="472"/>
        <v>50</v>
      </c>
      <c r="N6086" s="36">
        <f t="shared" si="473"/>
        <v>14</v>
      </c>
      <c r="O6086" s="36" t="str">
        <f t="shared" si="474"/>
        <v>201950</v>
      </c>
      <c r="P6086" s="51" t="str">
        <f>CONCATENATE(K6086,MONTH(ExpensesDBTable[[#This Row],[Date]]))</f>
        <v>201912</v>
      </c>
      <c r="Q6086" s="36" t="s">
        <v>182</v>
      </c>
      <c r="R6086" s="36" t="s">
        <v>14</v>
      </c>
      <c r="S6086" s="38">
        <v>8.4</v>
      </c>
      <c r="T6086" s="36" t="s">
        <v>100</v>
      </c>
      <c r="U6086" s="36" t="s">
        <v>357</v>
      </c>
    </row>
    <row r="6087" spans="10:21" x14ac:dyDescent="0.25">
      <c r="J6087" s="37">
        <v>43813</v>
      </c>
      <c r="K6087" s="36">
        <f t="shared" si="470"/>
        <v>2019</v>
      </c>
      <c r="L6087" s="36" t="str">
        <f t="shared" si="471"/>
        <v>December</v>
      </c>
      <c r="M6087" s="36">
        <f t="shared" si="472"/>
        <v>50</v>
      </c>
      <c r="N6087" s="36">
        <f t="shared" si="473"/>
        <v>14</v>
      </c>
      <c r="O6087" s="36" t="str">
        <f t="shared" si="474"/>
        <v>201950</v>
      </c>
      <c r="P6087" s="51" t="str">
        <f>CONCATENATE(K6087,MONTH(ExpensesDBTable[[#This Row],[Date]]))</f>
        <v>201912</v>
      </c>
      <c r="Q6087" s="36" t="s">
        <v>1059</v>
      </c>
      <c r="R6087" s="36" t="s">
        <v>17</v>
      </c>
      <c r="S6087" s="38">
        <v>313.95</v>
      </c>
      <c r="T6087" s="36" t="s">
        <v>106</v>
      </c>
      <c r="U6087" s="36" t="s">
        <v>1927</v>
      </c>
    </row>
    <row r="6088" spans="10:21" x14ac:dyDescent="0.25">
      <c r="J6088" s="37">
        <v>43813</v>
      </c>
      <c r="K6088" s="36">
        <f t="shared" si="470"/>
        <v>2019</v>
      </c>
      <c r="L6088" s="36" t="str">
        <f t="shared" si="471"/>
        <v>December</v>
      </c>
      <c r="M6088" s="36">
        <f t="shared" si="472"/>
        <v>50</v>
      </c>
      <c r="N6088" s="36">
        <f t="shared" si="473"/>
        <v>14</v>
      </c>
      <c r="O6088" s="36" t="str">
        <f t="shared" si="474"/>
        <v>201950</v>
      </c>
      <c r="P6088" s="51" t="str">
        <f>CONCATENATE(K6088,MONTH(ExpensesDBTable[[#This Row],[Date]]))</f>
        <v>201912</v>
      </c>
      <c r="Q6088" s="36" t="s">
        <v>3379</v>
      </c>
      <c r="R6088" s="36" t="s">
        <v>25</v>
      </c>
      <c r="S6088" s="38">
        <v>1088</v>
      </c>
      <c r="T6088" s="36" t="s">
        <v>106</v>
      </c>
      <c r="U6088" s="36" t="s">
        <v>4056</v>
      </c>
    </row>
    <row r="6089" spans="10:21" x14ac:dyDescent="0.25">
      <c r="J6089" s="37">
        <v>43813</v>
      </c>
      <c r="K6089" s="36">
        <f t="shared" si="470"/>
        <v>2019</v>
      </c>
      <c r="L6089" s="36" t="str">
        <f t="shared" si="471"/>
        <v>December</v>
      </c>
      <c r="M6089" s="36">
        <f t="shared" si="472"/>
        <v>50</v>
      </c>
      <c r="N6089" s="36">
        <f t="shared" si="473"/>
        <v>14</v>
      </c>
      <c r="O6089" s="36" t="str">
        <f t="shared" si="474"/>
        <v>201950</v>
      </c>
      <c r="P6089" s="51" t="str">
        <f>CONCATENATE(K6089,MONTH(ExpensesDBTable[[#This Row],[Date]]))</f>
        <v>201912</v>
      </c>
      <c r="Q6089" s="36" t="s">
        <v>182</v>
      </c>
      <c r="R6089" s="36" t="s">
        <v>19</v>
      </c>
      <c r="S6089" s="38">
        <v>25.3</v>
      </c>
      <c r="T6089" s="36" t="s">
        <v>106</v>
      </c>
      <c r="U6089" s="36" t="s">
        <v>4122</v>
      </c>
    </row>
    <row r="6090" spans="10:21" x14ac:dyDescent="0.25">
      <c r="J6090" s="37">
        <v>43813</v>
      </c>
      <c r="K6090" s="36">
        <f t="shared" si="470"/>
        <v>2019</v>
      </c>
      <c r="L6090" s="36" t="str">
        <f t="shared" si="471"/>
        <v>December</v>
      </c>
      <c r="M6090" s="36">
        <f t="shared" si="472"/>
        <v>50</v>
      </c>
      <c r="N6090" s="36">
        <f t="shared" si="473"/>
        <v>14</v>
      </c>
      <c r="O6090" s="36" t="str">
        <f t="shared" si="474"/>
        <v>201950</v>
      </c>
      <c r="P6090" s="51" t="str">
        <f>CONCATENATE(K6090,MONTH(ExpensesDBTable[[#This Row],[Date]]))</f>
        <v>201912</v>
      </c>
      <c r="Q6090" s="36" t="s">
        <v>182</v>
      </c>
      <c r="R6090" s="36" t="s">
        <v>11</v>
      </c>
      <c r="S6090" s="38">
        <v>82.5</v>
      </c>
      <c r="T6090" s="36" t="s">
        <v>106</v>
      </c>
      <c r="U6090" s="36" t="s">
        <v>4508</v>
      </c>
    </row>
    <row r="6091" spans="10:21" x14ac:dyDescent="0.25">
      <c r="J6091" s="37">
        <v>43813</v>
      </c>
      <c r="K6091" s="36">
        <f t="shared" ref="K6091:K6154" si="475">YEAR(J6091)</f>
        <v>2019</v>
      </c>
      <c r="L6091" s="36" t="str">
        <f t="shared" ref="L6091:L6154" si="476">TEXT(DATE(1,MONTH(J6091),1),"MMMM")</f>
        <v>December</v>
      </c>
      <c r="M6091" s="36">
        <f t="shared" ref="M6091:M6154" si="477">WEEKNUM(J6091,2)</f>
        <v>50</v>
      </c>
      <c r="N6091" s="36">
        <f t="shared" ref="N6091:N6154" si="478">DAY(J6091)</f>
        <v>14</v>
      </c>
      <c r="O6091" s="36" t="str">
        <f t="shared" ref="O6091:O6154" si="479">CONCATENATE(K6091,M6091)</f>
        <v>201950</v>
      </c>
      <c r="P6091" s="51" t="str">
        <f>CONCATENATE(K6091,MONTH(ExpensesDBTable[[#This Row],[Date]]))</f>
        <v>201912</v>
      </c>
      <c r="Q6091" s="36" t="s">
        <v>3443</v>
      </c>
      <c r="R6091" s="36" t="s">
        <v>13</v>
      </c>
      <c r="S6091" s="38">
        <v>35</v>
      </c>
      <c r="T6091" s="36" t="s">
        <v>106</v>
      </c>
      <c r="U6091" s="36" t="s">
        <v>4509</v>
      </c>
    </row>
    <row r="6092" spans="10:21" x14ac:dyDescent="0.25">
      <c r="J6092" s="37">
        <v>43813</v>
      </c>
      <c r="K6092" s="36">
        <f t="shared" si="475"/>
        <v>2019</v>
      </c>
      <c r="L6092" s="36" t="str">
        <f t="shared" si="476"/>
        <v>December</v>
      </c>
      <c r="M6092" s="36">
        <f t="shared" si="477"/>
        <v>50</v>
      </c>
      <c r="N6092" s="36">
        <f t="shared" si="478"/>
        <v>14</v>
      </c>
      <c r="O6092" s="36" t="str">
        <f t="shared" si="479"/>
        <v>201950</v>
      </c>
      <c r="P6092" s="51" t="str">
        <f>CONCATENATE(K6092,MONTH(ExpensesDBTable[[#This Row],[Date]]))</f>
        <v>201912</v>
      </c>
      <c r="Q6092" s="36" t="s">
        <v>108</v>
      </c>
      <c r="R6092" s="36" t="s">
        <v>14</v>
      </c>
      <c r="S6092" s="38">
        <v>20.75</v>
      </c>
      <c r="T6092" s="36" t="s">
        <v>100</v>
      </c>
      <c r="U6092" s="36" t="s">
        <v>3401</v>
      </c>
    </row>
    <row r="6093" spans="10:21" x14ac:dyDescent="0.25">
      <c r="J6093" s="37">
        <v>43813</v>
      </c>
      <c r="K6093" s="36">
        <f t="shared" si="475"/>
        <v>2019</v>
      </c>
      <c r="L6093" s="36" t="str">
        <f t="shared" si="476"/>
        <v>December</v>
      </c>
      <c r="M6093" s="36">
        <f t="shared" si="477"/>
        <v>50</v>
      </c>
      <c r="N6093" s="36">
        <f t="shared" si="478"/>
        <v>14</v>
      </c>
      <c r="O6093" s="36" t="str">
        <f t="shared" si="479"/>
        <v>201950</v>
      </c>
      <c r="P6093" s="51" t="str">
        <f>CONCATENATE(K6093,MONTH(ExpensesDBTable[[#This Row],[Date]]))</f>
        <v>201912</v>
      </c>
      <c r="Q6093" s="36" t="s">
        <v>2066</v>
      </c>
      <c r="R6093" s="36" t="s">
        <v>16</v>
      </c>
      <c r="S6093" s="38">
        <v>79</v>
      </c>
      <c r="T6093" s="36" t="s">
        <v>106</v>
      </c>
      <c r="U6093" s="36" t="s">
        <v>4510</v>
      </c>
    </row>
    <row r="6094" spans="10:21" x14ac:dyDescent="0.25">
      <c r="J6094" s="37">
        <v>43813</v>
      </c>
      <c r="K6094" s="36">
        <f t="shared" si="475"/>
        <v>2019</v>
      </c>
      <c r="L6094" s="36" t="str">
        <f t="shared" si="476"/>
        <v>December</v>
      </c>
      <c r="M6094" s="36">
        <f t="shared" si="477"/>
        <v>50</v>
      </c>
      <c r="N6094" s="36">
        <f t="shared" si="478"/>
        <v>14</v>
      </c>
      <c r="O6094" s="36" t="str">
        <f t="shared" si="479"/>
        <v>201950</v>
      </c>
      <c r="P6094" s="51" t="str">
        <f>CONCATENATE(K6094,MONTH(ExpensesDBTable[[#This Row],[Date]]))</f>
        <v>201912</v>
      </c>
      <c r="Q6094" s="36" t="s">
        <v>3509</v>
      </c>
      <c r="R6094" s="36" t="s">
        <v>22</v>
      </c>
      <c r="S6094" s="38">
        <v>20.329999999999998</v>
      </c>
      <c r="T6094" s="36" t="s">
        <v>106</v>
      </c>
      <c r="U6094" s="36" t="s">
        <v>4511</v>
      </c>
    </row>
    <row r="6095" spans="10:21" x14ac:dyDescent="0.25">
      <c r="J6095" s="37">
        <v>43815</v>
      </c>
      <c r="K6095" s="36">
        <f t="shared" si="475"/>
        <v>2019</v>
      </c>
      <c r="L6095" s="36" t="str">
        <f t="shared" si="476"/>
        <v>December</v>
      </c>
      <c r="M6095" s="36">
        <f t="shared" si="477"/>
        <v>51</v>
      </c>
      <c r="N6095" s="36">
        <f t="shared" si="478"/>
        <v>16</v>
      </c>
      <c r="O6095" s="36" t="str">
        <f t="shared" si="479"/>
        <v>201951</v>
      </c>
      <c r="P6095" s="51" t="str">
        <f>CONCATENATE(K6095,MONTH(ExpensesDBTable[[#This Row],[Date]]))</f>
        <v>201912</v>
      </c>
      <c r="Q6095" s="36" t="s">
        <v>182</v>
      </c>
      <c r="R6095" s="36" t="s">
        <v>17</v>
      </c>
      <c r="S6095" s="38">
        <v>20</v>
      </c>
      <c r="T6095" s="36" t="s">
        <v>106</v>
      </c>
      <c r="U6095" s="36" t="s">
        <v>4512</v>
      </c>
    </row>
    <row r="6096" spans="10:21" x14ac:dyDescent="0.25">
      <c r="J6096" s="37">
        <v>43815</v>
      </c>
      <c r="K6096" s="36">
        <f t="shared" si="475"/>
        <v>2019</v>
      </c>
      <c r="L6096" s="36" t="str">
        <f t="shared" si="476"/>
        <v>December</v>
      </c>
      <c r="M6096" s="36">
        <f t="shared" si="477"/>
        <v>51</v>
      </c>
      <c r="N6096" s="36">
        <f t="shared" si="478"/>
        <v>16</v>
      </c>
      <c r="O6096" s="36" t="str">
        <f t="shared" si="479"/>
        <v>201951</v>
      </c>
      <c r="P6096" s="51" t="str">
        <f>CONCATENATE(K6096,MONTH(ExpensesDBTable[[#This Row],[Date]]))</f>
        <v>201912</v>
      </c>
      <c r="Q6096" s="36" t="s">
        <v>199</v>
      </c>
      <c r="R6096" s="36" t="s">
        <v>14</v>
      </c>
      <c r="S6096" s="38">
        <v>11.9</v>
      </c>
      <c r="T6096" s="36" t="s">
        <v>100</v>
      </c>
      <c r="U6096" s="36" t="s">
        <v>1555</v>
      </c>
    </row>
    <row r="6097" spans="10:21" x14ac:dyDescent="0.25">
      <c r="J6097" s="37">
        <v>43817</v>
      </c>
      <c r="K6097" s="36">
        <f t="shared" si="475"/>
        <v>2019</v>
      </c>
      <c r="L6097" s="36" t="str">
        <f t="shared" si="476"/>
        <v>December</v>
      </c>
      <c r="M6097" s="36">
        <f t="shared" si="477"/>
        <v>51</v>
      </c>
      <c r="N6097" s="36">
        <f t="shared" si="478"/>
        <v>18</v>
      </c>
      <c r="O6097" s="36" t="str">
        <f t="shared" si="479"/>
        <v>201951</v>
      </c>
      <c r="P6097" s="51" t="str">
        <f>CONCATENATE(K6097,MONTH(ExpensesDBTable[[#This Row],[Date]]))</f>
        <v>201912</v>
      </c>
      <c r="Q6097" s="36" t="s">
        <v>182</v>
      </c>
      <c r="R6097" s="36" t="s">
        <v>14</v>
      </c>
      <c r="S6097" s="38">
        <v>9</v>
      </c>
      <c r="T6097" s="36" t="s">
        <v>100</v>
      </c>
      <c r="U6097" s="36" t="s">
        <v>4513</v>
      </c>
    </row>
    <row r="6098" spans="10:21" x14ac:dyDescent="0.25">
      <c r="J6098" s="37">
        <v>43817</v>
      </c>
      <c r="K6098" s="36">
        <f t="shared" si="475"/>
        <v>2019</v>
      </c>
      <c r="L6098" s="36" t="str">
        <f t="shared" si="476"/>
        <v>December</v>
      </c>
      <c r="M6098" s="36">
        <f t="shared" si="477"/>
        <v>51</v>
      </c>
      <c r="N6098" s="36">
        <f t="shared" si="478"/>
        <v>18</v>
      </c>
      <c r="O6098" s="36" t="str">
        <f t="shared" si="479"/>
        <v>201951</v>
      </c>
      <c r="P6098" s="51" t="str">
        <f>CONCATENATE(K6098,MONTH(ExpensesDBTable[[#This Row],[Date]]))</f>
        <v>201912</v>
      </c>
      <c r="Q6098" s="36" t="s">
        <v>182</v>
      </c>
      <c r="R6098" s="36" t="s">
        <v>14</v>
      </c>
      <c r="S6098" s="38">
        <v>4.8</v>
      </c>
      <c r="T6098" s="36" t="s">
        <v>100</v>
      </c>
      <c r="U6098" s="36" t="s">
        <v>1392</v>
      </c>
    </row>
    <row r="6099" spans="10:21" x14ac:dyDescent="0.25">
      <c r="J6099" s="37">
        <v>43817</v>
      </c>
      <c r="K6099" s="36">
        <f t="shared" si="475"/>
        <v>2019</v>
      </c>
      <c r="L6099" s="36" t="str">
        <f t="shared" si="476"/>
        <v>December</v>
      </c>
      <c r="M6099" s="36">
        <f t="shared" si="477"/>
        <v>51</v>
      </c>
      <c r="N6099" s="36">
        <f t="shared" si="478"/>
        <v>18</v>
      </c>
      <c r="O6099" s="36" t="str">
        <f t="shared" si="479"/>
        <v>201951</v>
      </c>
      <c r="P6099" s="51" t="str">
        <f>CONCATENATE(K6099,MONTH(ExpensesDBTable[[#This Row],[Date]]))</f>
        <v>201912</v>
      </c>
      <c r="Q6099" s="36" t="s">
        <v>182</v>
      </c>
      <c r="R6099" s="36" t="s">
        <v>14</v>
      </c>
      <c r="S6099" s="38">
        <v>8.6</v>
      </c>
      <c r="T6099" s="36" t="s">
        <v>100</v>
      </c>
      <c r="U6099" s="36" t="s">
        <v>1908</v>
      </c>
    </row>
    <row r="6100" spans="10:21" x14ac:dyDescent="0.25">
      <c r="J6100" s="37">
        <v>43817</v>
      </c>
      <c r="K6100" s="36">
        <f t="shared" si="475"/>
        <v>2019</v>
      </c>
      <c r="L6100" s="36" t="str">
        <f t="shared" si="476"/>
        <v>December</v>
      </c>
      <c r="M6100" s="36">
        <f t="shared" si="477"/>
        <v>51</v>
      </c>
      <c r="N6100" s="36">
        <f t="shared" si="478"/>
        <v>18</v>
      </c>
      <c r="O6100" s="36" t="str">
        <f t="shared" si="479"/>
        <v>201951</v>
      </c>
      <c r="P6100" s="51" t="str">
        <f>CONCATENATE(K6100,MONTH(ExpensesDBTable[[#This Row],[Date]]))</f>
        <v>201912</v>
      </c>
      <c r="Q6100" s="36" t="s">
        <v>182</v>
      </c>
      <c r="R6100" s="36" t="s">
        <v>16</v>
      </c>
      <c r="S6100" s="38">
        <v>304</v>
      </c>
      <c r="T6100" s="36" t="s">
        <v>106</v>
      </c>
      <c r="U6100" s="36" t="s">
        <v>4514</v>
      </c>
    </row>
    <row r="6101" spans="10:21" x14ac:dyDescent="0.25">
      <c r="J6101" s="37">
        <v>43817</v>
      </c>
      <c r="K6101" s="36">
        <f t="shared" si="475"/>
        <v>2019</v>
      </c>
      <c r="L6101" s="36" t="str">
        <f t="shared" si="476"/>
        <v>December</v>
      </c>
      <c r="M6101" s="36">
        <f t="shared" si="477"/>
        <v>51</v>
      </c>
      <c r="N6101" s="36">
        <f t="shared" si="478"/>
        <v>18</v>
      </c>
      <c r="O6101" s="36" t="str">
        <f t="shared" si="479"/>
        <v>201951</v>
      </c>
      <c r="P6101" s="51" t="str">
        <f>CONCATENATE(K6101,MONTH(ExpensesDBTable[[#This Row],[Date]]))</f>
        <v>201912</v>
      </c>
      <c r="Q6101" s="36" t="s">
        <v>182</v>
      </c>
      <c r="R6101" s="36" t="s">
        <v>16</v>
      </c>
      <c r="S6101" s="38">
        <v>543</v>
      </c>
      <c r="T6101" s="36" t="s">
        <v>106</v>
      </c>
      <c r="U6101" s="36" t="s">
        <v>4515</v>
      </c>
    </row>
    <row r="6102" spans="10:21" x14ac:dyDescent="0.25">
      <c r="J6102" s="37">
        <v>43817</v>
      </c>
      <c r="K6102" s="36">
        <f t="shared" si="475"/>
        <v>2019</v>
      </c>
      <c r="L6102" s="36" t="str">
        <f t="shared" si="476"/>
        <v>December</v>
      </c>
      <c r="M6102" s="36">
        <f t="shared" si="477"/>
        <v>51</v>
      </c>
      <c r="N6102" s="36">
        <f t="shared" si="478"/>
        <v>18</v>
      </c>
      <c r="O6102" s="36" t="str">
        <f t="shared" si="479"/>
        <v>201951</v>
      </c>
      <c r="P6102" s="51" t="str">
        <f>CONCATENATE(K6102,MONTH(ExpensesDBTable[[#This Row],[Date]]))</f>
        <v>201912</v>
      </c>
      <c r="Q6102" s="36" t="s">
        <v>119</v>
      </c>
      <c r="R6102" s="36" t="s">
        <v>14</v>
      </c>
      <c r="S6102" s="38">
        <v>6.89</v>
      </c>
      <c r="T6102" s="36" t="s">
        <v>100</v>
      </c>
      <c r="U6102" s="36" t="s">
        <v>1367</v>
      </c>
    </row>
    <row r="6103" spans="10:21" x14ac:dyDescent="0.25">
      <c r="J6103" s="37">
        <v>43817</v>
      </c>
      <c r="K6103" s="36">
        <f t="shared" si="475"/>
        <v>2019</v>
      </c>
      <c r="L6103" s="36" t="str">
        <f t="shared" si="476"/>
        <v>December</v>
      </c>
      <c r="M6103" s="36">
        <f t="shared" si="477"/>
        <v>51</v>
      </c>
      <c r="N6103" s="36">
        <f t="shared" si="478"/>
        <v>18</v>
      </c>
      <c r="O6103" s="36" t="str">
        <f t="shared" si="479"/>
        <v>201951</v>
      </c>
      <c r="P6103" s="51" t="str">
        <f>CONCATENATE(K6103,MONTH(ExpensesDBTable[[#This Row],[Date]]))</f>
        <v>201912</v>
      </c>
      <c r="Q6103" s="36" t="s">
        <v>122</v>
      </c>
      <c r="R6103" s="36" t="s">
        <v>11</v>
      </c>
      <c r="S6103" s="38">
        <v>13</v>
      </c>
      <c r="T6103" s="36" t="s">
        <v>106</v>
      </c>
      <c r="U6103" s="36" t="s">
        <v>3852</v>
      </c>
    </row>
    <row r="6104" spans="10:21" x14ac:dyDescent="0.25">
      <c r="J6104" s="37">
        <v>43817</v>
      </c>
      <c r="K6104" s="36">
        <f t="shared" si="475"/>
        <v>2019</v>
      </c>
      <c r="L6104" s="36" t="str">
        <f t="shared" si="476"/>
        <v>December</v>
      </c>
      <c r="M6104" s="36">
        <f t="shared" si="477"/>
        <v>51</v>
      </c>
      <c r="N6104" s="36">
        <f t="shared" si="478"/>
        <v>18</v>
      </c>
      <c r="O6104" s="36" t="str">
        <f t="shared" si="479"/>
        <v>201951</v>
      </c>
      <c r="P6104" s="51" t="str">
        <f>CONCATENATE(K6104,MONTH(ExpensesDBTable[[#This Row],[Date]]))</f>
        <v>201912</v>
      </c>
      <c r="Q6104" s="36" t="s">
        <v>1238</v>
      </c>
      <c r="R6104" s="36" t="s">
        <v>22</v>
      </c>
      <c r="S6104" s="38">
        <v>76.98</v>
      </c>
      <c r="T6104" s="36" t="s">
        <v>106</v>
      </c>
      <c r="U6104" s="36" t="s">
        <v>1238</v>
      </c>
    </row>
    <row r="6105" spans="10:21" x14ac:dyDescent="0.25">
      <c r="J6105" s="37">
        <v>43817</v>
      </c>
      <c r="K6105" s="36">
        <f t="shared" si="475"/>
        <v>2019</v>
      </c>
      <c r="L6105" s="36" t="str">
        <f t="shared" si="476"/>
        <v>December</v>
      </c>
      <c r="M6105" s="36">
        <f t="shared" si="477"/>
        <v>51</v>
      </c>
      <c r="N6105" s="36">
        <f t="shared" si="478"/>
        <v>18</v>
      </c>
      <c r="O6105" s="36" t="str">
        <f t="shared" si="479"/>
        <v>201951</v>
      </c>
      <c r="P6105" s="51" t="str">
        <f>CONCATENATE(K6105,MONTH(ExpensesDBTable[[#This Row],[Date]]))</f>
        <v>201912</v>
      </c>
      <c r="Q6105" s="36" t="s">
        <v>182</v>
      </c>
      <c r="R6105" s="36" t="s">
        <v>14</v>
      </c>
      <c r="S6105" s="38">
        <v>3</v>
      </c>
      <c r="T6105" s="36" t="s">
        <v>100</v>
      </c>
      <c r="U6105" s="36" t="s">
        <v>347</v>
      </c>
    </row>
    <row r="6106" spans="10:21" x14ac:dyDescent="0.25">
      <c r="J6106" s="37">
        <v>43817</v>
      </c>
      <c r="K6106" s="36">
        <f t="shared" si="475"/>
        <v>2019</v>
      </c>
      <c r="L6106" s="36" t="str">
        <f t="shared" si="476"/>
        <v>December</v>
      </c>
      <c r="M6106" s="36">
        <f t="shared" si="477"/>
        <v>51</v>
      </c>
      <c r="N6106" s="36">
        <f t="shared" si="478"/>
        <v>18</v>
      </c>
      <c r="O6106" s="36" t="str">
        <f t="shared" si="479"/>
        <v>201951</v>
      </c>
      <c r="P6106" s="51" t="str">
        <f>CONCATENATE(K6106,MONTH(ExpensesDBTable[[#This Row],[Date]]))</f>
        <v>201912</v>
      </c>
      <c r="Q6106" s="36" t="s">
        <v>1335</v>
      </c>
      <c r="R6106" s="36" t="s">
        <v>22</v>
      </c>
      <c r="S6106" s="38">
        <v>7.3</v>
      </c>
      <c r="T6106" s="36" t="s">
        <v>106</v>
      </c>
      <c r="U6106" s="36" t="s">
        <v>4516</v>
      </c>
    </row>
    <row r="6107" spans="10:21" x14ac:dyDescent="0.25">
      <c r="J6107" s="37">
        <v>43817</v>
      </c>
      <c r="K6107" s="36">
        <f t="shared" si="475"/>
        <v>2019</v>
      </c>
      <c r="L6107" s="36" t="str">
        <f t="shared" si="476"/>
        <v>December</v>
      </c>
      <c r="M6107" s="36">
        <f t="shared" si="477"/>
        <v>51</v>
      </c>
      <c r="N6107" s="36">
        <f t="shared" si="478"/>
        <v>18</v>
      </c>
      <c r="O6107" s="36" t="str">
        <f t="shared" si="479"/>
        <v>201951</v>
      </c>
      <c r="P6107" s="51" t="str">
        <f>CONCATENATE(K6107,MONTH(ExpensesDBTable[[#This Row],[Date]]))</f>
        <v>201912</v>
      </c>
      <c r="Q6107" s="36" t="s">
        <v>182</v>
      </c>
      <c r="R6107" s="36" t="s">
        <v>14</v>
      </c>
      <c r="S6107" s="38">
        <v>4.2</v>
      </c>
      <c r="T6107" s="36" t="s">
        <v>100</v>
      </c>
      <c r="U6107" s="36" t="s">
        <v>1392</v>
      </c>
    </row>
    <row r="6108" spans="10:21" x14ac:dyDescent="0.25">
      <c r="J6108" s="37">
        <v>43817</v>
      </c>
      <c r="K6108" s="36">
        <f t="shared" si="475"/>
        <v>2019</v>
      </c>
      <c r="L6108" s="36" t="str">
        <f t="shared" si="476"/>
        <v>December</v>
      </c>
      <c r="M6108" s="36">
        <f t="shared" si="477"/>
        <v>51</v>
      </c>
      <c r="N6108" s="36">
        <f t="shared" si="478"/>
        <v>18</v>
      </c>
      <c r="O6108" s="36" t="str">
        <f t="shared" si="479"/>
        <v>201951</v>
      </c>
      <c r="P6108" s="51" t="str">
        <f>CONCATENATE(K6108,MONTH(ExpensesDBTable[[#This Row],[Date]]))</f>
        <v>201912</v>
      </c>
      <c r="Q6108" s="36" t="s">
        <v>182</v>
      </c>
      <c r="R6108" s="36" t="s">
        <v>19</v>
      </c>
      <c r="S6108" s="38">
        <v>10</v>
      </c>
      <c r="T6108" s="36" t="s">
        <v>106</v>
      </c>
      <c r="U6108" s="36" t="s">
        <v>4517</v>
      </c>
    </row>
    <row r="6109" spans="10:21" x14ac:dyDescent="0.25">
      <c r="J6109" s="37">
        <v>43817</v>
      </c>
      <c r="K6109" s="36">
        <f t="shared" si="475"/>
        <v>2019</v>
      </c>
      <c r="L6109" s="36" t="str">
        <f t="shared" si="476"/>
        <v>December</v>
      </c>
      <c r="M6109" s="36">
        <f t="shared" si="477"/>
        <v>51</v>
      </c>
      <c r="N6109" s="36">
        <f t="shared" si="478"/>
        <v>18</v>
      </c>
      <c r="O6109" s="36" t="str">
        <f t="shared" si="479"/>
        <v>201951</v>
      </c>
      <c r="P6109" s="51" t="str">
        <f>CONCATENATE(K6109,MONTH(ExpensesDBTable[[#This Row],[Date]]))</f>
        <v>201912</v>
      </c>
      <c r="Q6109" s="36" t="s">
        <v>3480</v>
      </c>
      <c r="R6109" s="36" t="s">
        <v>27</v>
      </c>
      <c r="S6109" s="38">
        <v>231</v>
      </c>
      <c r="T6109" s="36" t="s">
        <v>106</v>
      </c>
      <c r="U6109" s="36" t="s">
        <v>4435</v>
      </c>
    </row>
    <row r="6110" spans="10:21" x14ac:dyDescent="0.25">
      <c r="J6110" s="37">
        <v>43817</v>
      </c>
      <c r="K6110" s="36">
        <f t="shared" si="475"/>
        <v>2019</v>
      </c>
      <c r="L6110" s="36" t="str">
        <f t="shared" si="476"/>
        <v>December</v>
      </c>
      <c r="M6110" s="36">
        <f t="shared" si="477"/>
        <v>51</v>
      </c>
      <c r="N6110" s="36">
        <f t="shared" si="478"/>
        <v>18</v>
      </c>
      <c r="O6110" s="36" t="str">
        <f t="shared" si="479"/>
        <v>201951</v>
      </c>
      <c r="P6110" s="51" t="str">
        <f>CONCATENATE(K6110,MONTH(ExpensesDBTable[[#This Row],[Date]]))</f>
        <v>201912</v>
      </c>
      <c r="Q6110" s="36" t="s">
        <v>128</v>
      </c>
      <c r="R6110" s="36" t="s">
        <v>22</v>
      </c>
      <c r="S6110" s="38">
        <v>20</v>
      </c>
      <c r="T6110" s="36" t="s">
        <v>106</v>
      </c>
      <c r="U6110" s="36" t="s">
        <v>3245</v>
      </c>
    </row>
    <row r="6111" spans="10:21" x14ac:dyDescent="0.25">
      <c r="J6111" s="37">
        <v>43817</v>
      </c>
      <c r="K6111" s="36">
        <f t="shared" si="475"/>
        <v>2019</v>
      </c>
      <c r="L6111" s="36" t="str">
        <f t="shared" si="476"/>
        <v>December</v>
      </c>
      <c r="M6111" s="36">
        <f t="shared" si="477"/>
        <v>51</v>
      </c>
      <c r="N6111" s="36">
        <f t="shared" si="478"/>
        <v>18</v>
      </c>
      <c r="O6111" s="36" t="str">
        <f t="shared" si="479"/>
        <v>201951</v>
      </c>
      <c r="P6111" s="51" t="str">
        <f>CONCATENATE(K6111,MONTH(ExpensesDBTable[[#This Row],[Date]]))</f>
        <v>201912</v>
      </c>
      <c r="Q6111" s="36" t="s">
        <v>3477</v>
      </c>
      <c r="R6111" s="36" t="s">
        <v>23</v>
      </c>
      <c r="S6111" s="38">
        <v>25</v>
      </c>
      <c r="T6111" s="36" t="s">
        <v>106</v>
      </c>
      <c r="U6111" s="36" t="s">
        <v>4090</v>
      </c>
    </row>
    <row r="6112" spans="10:21" x14ac:dyDescent="0.25">
      <c r="J6112" s="37">
        <v>43817</v>
      </c>
      <c r="K6112" s="36">
        <f t="shared" si="475"/>
        <v>2019</v>
      </c>
      <c r="L6112" s="36" t="str">
        <f t="shared" si="476"/>
        <v>December</v>
      </c>
      <c r="M6112" s="36">
        <f t="shared" si="477"/>
        <v>51</v>
      </c>
      <c r="N6112" s="36">
        <f t="shared" si="478"/>
        <v>18</v>
      </c>
      <c r="O6112" s="36" t="str">
        <f t="shared" si="479"/>
        <v>201951</v>
      </c>
      <c r="P6112" s="51" t="str">
        <f>CONCATENATE(K6112,MONTH(ExpensesDBTable[[#This Row],[Date]]))</f>
        <v>201912</v>
      </c>
      <c r="Q6112" s="36" t="s">
        <v>4410</v>
      </c>
      <c r="R6112" s="36" t="s">
        <v>27</v>
      </c>
      <c r="S6112" s="38">
        <v>287.10000000000002</v>
      </c>
      <c r="T6112" s="36" t="s">
        <v>106</v>
      </c>
      <c r="U6112" s="36" t="s">
        <v>4518</v>
      </c>
    </row>
    <row r="6113" spans="10:21" x14ac:dyDescent="0.25">
      <c r="J6113" s="37">
        <v>43817</v>
      </c>
      <c r="K6113" s="36">
        <f t="shared" si="475"/>
        <v>2019</v>
      </c>
      <c r="L6113" s="36" t="str">
        <f t="shared" si="476"/>
        <v>December</v>
      </c>
      <c r="M6113" s="36">
        <f t="shared" si="477"/>
        <v>51</v>
      </c>
      <c r="N6113" s="36">
        <f t="shared" si="478"/>
        <v>18</v>
      </c>
      <c r="O6113" s="36" t="str">
        <f t="shared" si="479"/>
        <v>201951</v>
      </c>
      <c r="P6113" s="51" t="str">
        <f>CONCATENATE(K6113,MONTH(ExpensesDBTable[[#This Row],[Date]]))</f>
        <v>201912</v>
      </c>
      <c r="Q6113" s="36" t="s">
        <v>1051</v>
      </c>
      <c r="R6113" s="36" t="s">
        <v>14</v>
      </c>
      <c r="S6113" s="38">
        <v>1.99</v>
      </c>
      <c r="T6113" s="36" t="s">
        <v>100</v>
      </c>
      <c r="U6113" s="36" t="s">
        <v>3401</v>
      </c>
    </row>
    <row r="6114" spans="10:21" x14ac:dyDescent="0.25">
      <c r="J6114" s="37">
        <v>43817</v>
      </c>
      <c r="K6114" s="36">
        <f t="shared" si="475"/>
        <v>2019</v>
      </c>
      <c r="L6114" s="36" t="str">
        <f t="shared" si="476"/>
        <v>December</v>
      </c>
      <c r="M6114" s="36">
        <f t="shared" si="477"/>
        <v>51</v>
      </c>
      <c r="N6114" s="36">
        <f t="shared" si="478"/>
        <v>18</v>
      </c>
      <c r="O6114" s="36" t="str">
        <f t="shared" si="479"/>
        <v>201951</v>
      </c>
      <c r="P6114" s="51" t="str">
        <f>CONCATENATE(K6114,MONTH(ExpensesDBTable[[#This Row],[Date]]))</f>
        <v>201912</v>
      </c>
      <c r="Q6114" s="36" t="s">
        <v>182</v>
      </c>
      <c r="R6114" s="36" t="s">
        <v>17</v>
      </c>
      <c r="S6114" s="38">
        <v>190</v>
      </c>
      <c r="T6114" s="36" t="s">
        <v>106</v>
      </c>
      <c r="U6114" s="36" t="s">
        <v>4519</v>
      </c>
    </row>
    <row r="6115" spans="10:21" x14ac:dyDescent="0.25">
      <c r="J6115" s="37">
        <v>43817</v>
      </c>
      <c r="K6115" s="36">
        <f t="shared" si="475"/>
        <v>2019</v>
      </c>
      <c r="L6115" s="36" t="str">
        <f t="shared" si="476"/>
        <v>December</v>
      </c>
      <c r="M6115" s="36">
        <f t="shared" si="477"/>
        <v>51</v>
      </c>
      <c r="N6115" s="36">
        <f t="shared" si="478"/>
        <v>18</v>
      </c>
      <c r="O6115" s="36" t="str">
        <f t="shared" si="479"/>
        <v>201951</v>
      </c>
      <c r="P6115" s="51" t="str">
        <f>CONCATENATE(K6115,MONTH(ExpensesDBTable[[#This Row],[Date]]))</f>
        <v>201912</v>
      </c>
      <c r="Q6115" s="36" t="s">
        <v>3379</v>
      </c>
      <c r="R6115" s="36" t="s">
        <v>29</v>
      </c>
      <c r="S6115" s="38">
        <v>1097</v>
      </c>
      <c r="T6115" s="36" t="s">
        <v>106</v>
      </c>
      <c r="U6115" s="36" t="s">
        <v>4520</v>
      </c>
    </row>
    <row r="6116" spans="10:21" x14ac:dyDescent="0.25">
      <c r="J6116" s="37">
        <v>43817</v>
      </c>
      <c r="K6116" s="36">
        <f t="shared" si="475"/>
        <v>2019</v>
      </c>
      <c r="L6116" s="36" t="str">
        <f t="shared" si="476"/>
        <v>December</v>
      </c>
      <c r="M6116" s="36">
        <f t="shared" si="477"/>
        <v>51</v>
      </c>
      <c r="N6116" s="36">
        <f t="shared" si="478"/>
        <v>18</v>
      </c>
      <c r="O6116" s="36" t="str">
        <f t="shared" si="479"/>
        <v>201951</v>
      </c>
      <c r="P6116" s="51" t="str">
        <f>CONCATENATE(K6116,MONTH(ExpensesDBTable[[#This Row],[Date]]))</f>
        <v>201912</v>
      </c>
      <c r="Q6116" s="36" t="s">
        <v>2939</v>
      </c>
      <c r="R6116" s="36" t="s">
        <v>16</v>
      </c>
      <c r="S6116" s="38">
        <v>50</v>
      </c>
      <c r="T6116" s="36" t="s">
        <v>106</v>
      </c>
      <c r="U6116" s="36" t="s">
        <v>4521</v>
      </c>
    </row>
    <row r="6117" spans="10:21" x14ac:dyDescent="0.25">
      <c r="J6117" s="37">
        <v>43817</v>
      </c>
      <c r="K6117" s="36">
        <f t="shared" si="475"/>
        <v>2019</v>
      </c>
      <c r="L6117" s="36" t="str">
        <f t="shared" si="476"/>
        <v>December</v>
      </c>
      <c r="M6117" s="36">
        <f t="shared" si="477"/>
        <v>51</v>
      </c>
      <c r="N6117" s="36">
        <f t="shared" si="478"/>
        <v>18</v>
      </c>
      <c r="O6117" s="36" t="str">
        <f t="shared" si="479"/>
        <v>201951</v>
      </c>
      <c r="P6117" s="51" t="str">
        <f>CONCATENATE(K6117,MONTH(ExpensesDBTable[[#This Row],[Date]]))</f>
        <v>201912</v>
      </c>
      <c r="Q6117" s="36" t="s">
        <v>1292</v>
      </c>
      <c r="R6117" s="36" t="s">
        <v>18</v>
      </c>
      <c r="S6117" s="38">
        <v>511.91</v>
      </c>
      <c r="T6117" s="36" t="s">
        <v>106</v>
      </c>
      <c r="U6117" s="36" t="s">
        <v>4523</v>
      </c>
    </row>
    <row r="6118" spans="10:21" x14ac:dyDescent="0.25">
      <c r="J6118" s="37">
        <v>43817</v>
      </c>
      <c r="K6118" s="36">
        <f t="shared" si="475"/>
        <v>2019</v>
      </c>
      <c r="L6118" s="36" t="str">
        <f t="shared" si="476"/>
        <v>December</v>
      </c>
      <c r="M6118" s="36">
        <f t="shared" si="477"/>
        <v>51</v>
      </c>
      <c r="N6118" s="36">
        <f t="shared" si="478"/>
        <v>18</v>
      </c>
      <c r="O6118" s="36" t="str">
        <f t="shared" si="479"/>
        <v>201951</v>
      </c>
      <c r="P6118" s="51" t="str">
        <f>CONCATENATE(K6118,MONTH(ExpensesDBTable[[#This Row],[Date]]))</f>
        <v>201912</v>
      </c>
      <c r="Q6118" s="36" t="s">
        <v>2939</v>
      </c>
      <c r="R6118" s="36" t="s">
        <v>16</v>
      </c>
      <c r="S6118" s="38">
        <v>27</v>
      </c>
      <c r="T6118" s="36" t="s">
        <v>106</v>
      </c>
      <c r="U6118" s="36" t="s">
        <v>4522</v>
      </c>
    </row>
    <row r="6119" spans="10:21" x14ac:dyDescent="0.25">
      <c r="J6119" s="37">
        <v>43821</v>
      </c>
      <c r="K6119" s="36">
        <f t="shared" si="475"/>
        <v>2019</v>
      </c>
      <c r="L6119" s="36" t="str">
        <f t="shared" si="476"/>
        <v>December</v>
      </c>
      <c r="M6119" s="36">
        <f t="shared" si="477"/>
        <v>51</v>
      </c>
      <c r="N6119" s="36">
        <f t="shared" si="478"/>
        <v>22</v>
      </c>
      <c r="O6119" s="36" t="str">
        <f t="shared" si="479"/>
        <v>201951</v>
      </c>
      <c r="P6119" s="51" t="str">
        <f>CONCATENATE(K6119,MONTH(ExpensesDBTable[[#This Row],[Date]]))</f>
        <v>201912</v>
      </c>
      <c r="Q6119" s="36" t="s">
        <v>108</v>
      </c>
      <c r="R6119" s="36" t="s">
        <v>14</v>
      </c>
      <c r="S6119" s="38">
        <v>23.4</v>
      </c>
      <c r="T6119" s="36" t="s">
        <v>100</v>
      </c>
      <c r="U6119" s="36" t="s">
        <v>4524</v>
      </c>
    </row>
    <row r="6120" spans="10:21" x14ac:dyDescent="0.25">
      <c r="J6120" s="37">
        <v>43821</v>
      </c>
      <c r="K6120" s="36">
        <f t="shared" si="475"/>
        <v>2019</v>
      </c>
      <c r="L6120" s="36" t="str">
        <f t="shared" si="476"/>
        <v>December</v>
      </c>
      <c r="M6120" s="36">
        <f t="shared" si="477"/>
        <v>51</v>
      </c>
      <c r="N6120" s="36">
        <f t="shared" si="478"/>
        <v>22</v>
      </c>
      <c r="O6120" s="36" t="str">
        <f t="shared" si="479"/>
        <v>201951</v>
      </c>
      <c r="P6120" s="51" t="str">
        <f>CONCATENATE(K6120,MONTH(ExpensesDBTable[[#This Row],[Date]]))</f>
        <v>201912</v>
      </c>
      <c r="Q6120" s="36" t="s">
        <v>182</v>
      </c>
      <c r="R6120" s="36" t="s">
        <v>14</v>
      </c>
      <c r="S6120" s="38">
        <v>15.9</v>
      </c>
      <c r="T6120" s="36" t="s">
        <v>100</v>
      </c>
      <c r="U6120" s="36" t="s">
        <v>462</v>
      </c>
    </row>
    <row r="6121" spans="10:21" x14ac:dyDescent="0.25">
      <c r="J6121" s="37">
        <v>43821</v>
      </c>
      <c r="K6121" s="36">
        <f t="shared" si="475"/>
        <v>2019</v>
      </c>
      <c r="L6121" s="36" t="str">
        <f t="shared" si="476"/>
        <v>December</v>
      </c>
      <c r="M6121" s="36">
        <f t="shared" si="477"/>
        <v>51</v>
      </c>
      <c r="N6121" s="36">
        <f t="shared" si="478"/>
        <v>22</v>
      </c>
      <c r="O6121" s="36" t="str">
        <f t="shared" si="479"/>
        <v>201951</v>
      </c>
      <c r="P6121" s="51" t="str">
        <f>CONCATENATE(K6121,MONTH(ExpensesDBTable[[#This Row],[Date]]))</f>
        <v>201912</v>
      </c>
      <c r="Q6121" s="36" t="s">
        <v>319</v>
      </c>
      <c r="R6121" s="36" t="s">
        <v>18</v>
      </c>
      <c r="S6121" s="38">
        <v>28.49</v>
      </c>
      <c r="T6121" s="36" t="s">
        <v>106</v>
      </c>
      <c r="U6121" s="36" t="s">
        <v>4525</v>
      </c>
    </row>
    <row r="6122" spans="10:21" x14ac:dyDescent="0.25">
      <c r="J6122" s="37">
        <v>43821</v>
      </c>
      <c r="K6122" s="36">
        <f t="shared" si="475"/>
        <v>2019</v>
      </c>
      <c r="L6122" s="36" t="str">
        <f t="shared" si="476"/>
        <v>December</v>
      </c>
      <c r="M6122" s="36">
        <f t="shared" si="477"/>
        <v>51</v>
      </c>
      <c r="N6122" s="36">
        <f t="shared" si="478"/>
        <v>22</v>
      </c>
      <c r="O6122" s="36" t="str">
        <f t="shared" si="479"/>
        <v>201951</v>
      </c>
      <c r="P6122" s="51" t="str">
        <f>CONCATENATE(K6122,MONTH(ExpensesDBTable[[#This Row],[Date]]))</f>
        <v>201912</v>
      </c>
      <c r="Q6122" s="36" t="s">
        <v>182</v>
      </c>
      <c r="R6122" s="36" t="s">
        <v>19</v>
      </c>
      <c r="S6122" s="38">
        <v>52</v>
      </c>
      <c r="T6122" s="36" t="s">
        <v>100</v>
      </c>
      <c r="U6122" s="36" t="s">
        <v>1555</v>
      </c>
    </row>
    <row r="6123" spans="10:21" x14ac:dyDescent="0.25">
      <c r="J6123" s="37">
        <v>43821</v>
      </c>
      <c r="K6123" s="36">
        <f t="shared" si="475"/>
        <v>2019</v>
      </c>
      <c r="L6123" s="36" t="str">
        <f t="shared" si="476"/>
        <v>December</v>
      </c>
      <c r="M6123" s="36">
        <f t="shared" si="477"/>
        <v>51</v>
      </c>
      <c r="N6123" s="36">
        <f t="shared" si="478"/>
        <v>22</v>
      </c>
      <c r="O6123" s="36" t="str">
        <f t="shared" si="479"/>
        <v>201951</v>
      </c>
      <c r="P6123" s="51" t="str">
        <f>CONCATENATE(K6123,MONTH(ExpensesDBTable[[#This Row],[Date]]))</f>
        <v>201912</v>
      </c>
      <c r="Q6123" s="36" t="s">
        <v>182</v>
      </c>
      <c r="R6123" s="36" t="s">
        <v>19</v>
      </c>
      <c r="S6123" s="38">
        <v>79.2</v>
      </c>
      <c r="T6123" s="36" t="s">
        <v>106</v>
      </c>
      <c r="U6123" s="36" t="s">
        <v>4526</v>
      </c>
    </row>
    <row r="6124" spans="10:21" x14ac:dyDescent="0.25">
      <c r="J6124" s="37">
        <v>43821</v>
      </c>
      <c r="K6124" s="36">
        <f t="shared" si="475"/>
        <v>2019</v>
      </c>
      <c r="L6124" s="36" t="str">
        <f t="shared" si="476"/>
        <v>December</v>
      </c>
      <c r="M6124" s="36">
        <f t="shared" si="477"/>
        <v>51</v>
      </c>
      <c r="N6124" s="36">
        <f t="shared" si="478"/>
        <v>22</v>
      </c>
      <c r="O6124" s="36" t="str">
        <f t="shared" si="479"/>
        <v>201951</v>
      </c>
      <c r="P6124" s="51" t="str">
        <f>CONCATENATE(K6124,MONTH(ExpensesDBTable[[#This Row],[Date]]))</f>
        <v>201912</v>
      </c>
      <c r="Q6124" s="36" t="s">
        <v>182</v>
      </c>
      <c r="R6124" s="36" t="s">
        <v>14</v>
      </c>
      <c r="S6124" s="38">
        <v>6.4</v>
      </c>
      <c r="T6124" s="36" t="s">
        <v>100</v>
      </c>
      <c r="U6124" s="36" t="s">
        <v>357</v>
      </c>
    </row>
    <row r="6125" spans="10:21" x14ac:dyDescent="0.25">
      <c r="J6125" s="37">
        <v>43821</v>
      </c>
      <c r="K6125" s="36">
        <f t="shared" si="475"/>
        <v>2019</v>
      </c>
      <c r="L6125" s="36" t="str">
        <f t="shared" si="476"/>
        <v>December</v>
      </c>
      <c r="M6125" s="36">
        <f t="shared" si="477"/>
        <v>51</v>
      </c>
      <c r="N6125" s="36">
        <f t="shared" si="478"/>
        <v>22</v>
      </c>
      <c r="O6125" s="36" t="str">
        <f t="shared" si="479"/>
        <v>201951</v>
      </c>
      <c r="P6125" s="51" t="str">
        <f>CONCATENATE(K6125,MONTH(ExpensesDBTable[[#This Row],[Date]]))</f>
        <v>201912</v>
      </c>
      <c r="Q6125" s="36" t="s">
        <v>119</v>
      </c>
      <c r="R6125" s="36" t="s">
        <v>14</v>
      </c>
      <c r="S6125" s="38">
        <v>5</v>
      </c>
      <c r="T6125" s="36" t="s">
        <v>100</v>
      </c>
      <c r="U6125" s="36" t="s">
        <v>1367</v>
      </c>
    </row>
    <row r="6126" spans="10:21" x14ac:dyDescent="0.25">
      <c r="J6126" s="37">
        <v>43821</v>
      </c>
      <c r="K6126" s="36">
        <f t="shared" si="475"/>
        <v>2019</v>
      </c>
      <c r="L6126" s="36" t="str">
        <f t="shared" si="476"/>
        <v>December</v>
      </c>
      <c r="M6126" s="36">
        <f t="shared" si="477"/>
        <v>51</v>
      </c>
      <c r="N6126" s="36">
        <f t="shared" si="478"/>
        <v>22</v>
      </c>
      <c r="O6126" s="36" t="str">
        <f t="shared" si="479"/>
        <v>201951</v>
      </c>
      <c r="P6126" s="51" t="str">
        <f>CONCATENATE(K6126,MONTH(ExpensesDBTable[[#This Row],[Date]]))</f>
        <v>201912</v>
      </c>
      <c r="Q6126" s="36" t="s">
        <v>182</v>
      </c>
      <c r="R6126" s="36" t="s">
        <v>16</v>
      </c>
      <c r="S6126" s="38">
        <v>66.489999999999995</v>
      </c>
      <c r="T6126" s="36" t="s">
        <v>106</v>
      </c>
      <c r="U6126" s="36" t="s">
        <v>4527</v>
      </c>
    </row>
    <row r="6127" spans="10:21" x14ac:dyDescent="0.25">
      <c r="J6127" s="37">
        <v>43821</v>
      </c>
      <c r="K6127" s="36">
        <f t="shared" si="475"/>
        <v>2019</v>
      </c>
      <c r="L6127" s="36" t="str">
        <f t="shared" si="476"/>
        <v>December</v>
      </c>
      <c r="M6127" s="36">
        <f t="shared" si="477"/>
        <v>51</v>
      </c>
      <c r="N6127" s="36">
        <f t="shared" si="478"/>
        <v>22</v>
      </c>
      <c r="O6127" s="36" t="str">
        <f t="shared" si="479"/>
        <v>201951</v>
      </c>
      <c r="P6127" s="51" t="str">
        <f>CONCATENATE(K6127,MONTH(ExpensesDBTable[[#This Row],[Date]]))</f>
        <v>201912</v>
      </c>
      <c r="Q6127" s="36" t="s">
        <v>1051</v>
      </c>
      <c r="R6127" s="36" t="s">
        <v>14</v>
      </c>
      <c r="S6127" s="38">
        <v>10.02</v>
      </c>
      <c r="T6127" s="36" t="s">
        <v>100</v>
      </c>
      <c r="U6127" s="36" t="s">
        <v>3336</v>
      </c>
    </row>
    <row r="6128" spans="10:21" x14ac:dyDescent="0.25">
      <c r="J6128" s="37">
        <v>43821</v>
      </c>
      <c r="K6128" s="36">
        <f t="shared" si="475"/>
        <v>2019</v>
      </c>
      <c r="L6128" s="36" t="str">
        <f t="shared" si="476"/>
        <v>December</v>
      </c>
      <c r="M6128" s="36">
        <f t="shared" si="477"/>
        <v>51</v>
      </c>
      <c r="N6128" s="36">
        <f t="shared" si="478"/>
        <v>22</v>
      </c>
      <c r="O6128" s="36" t="str">
        <f t="shared" si="479"/>
        <v>201951</v>
      </c>
      <c r="P6128" s="51" t="str">
        <f>CONCATENATE(K6128,MONTH(ExpensesDBTable[[#This Row],[Date]]))</f>
        <v>201912</v>
      </c>
      <c r="Q6128" s="36" t="s">
        <v>122</v>
      </c>
      <c r="R6128" s="36" t="s">
        <v>11</v>
      </c>
      <c r="S6128" s="38">
        <v>20</v>
      </c>
      <c r="T6128" s="36" t="s">
        <v>106</v>
      </c>
      <c r="U6128" s="36" t="s">
        <v>4528</v>
      </c>
    </row>
    <row r="6129" spans="10:21" x14ac:dyDescent="0.25">
      <c r="J6129" s="37">
        <v>43821</v>
      </c>
      <c r="K6129" s="36">
        <f t="shared" si="475"/>
        <v>2019</v>
      </c>
      <c r="L6129" s="36" t="str">
        <f t="shared" si="476"/>
        <v>December</v>
      </c>
      <c r="M6129" s="36">
        <f t="shared" si="477"/>
        <v>51</v>
      </c>
      <c r="N6129" s="36">
        <f t="shared" si="478"/>
        <v>22</v>
      </c>
      <c r="O6129" s="36" t="str">
        <f t="shared" si="479"/>
        <v>201951</v>
      </c>
      <c r="P6129" s="51" t="str">
        <f>CONCATENATE(K6129,MONTH(ExpensesDBTable[[#This Row],[Date]]))</f>
        <v>201912</v>
      </c>
      <c r="Q6129" s="36" t="s">
        <v>119</v>
      </c>
      <c r="R6129" s="36" t="s">
        <v>14</v>
      </c>
      <c r="S6129" s="38">
        <v>18.12</v>
      </c>
      <c r="T6129" s="36" t="s">
        <v>100</v>
      </c>
      <c r="U6129" s="36" t="s">
        <v>4529</v>
      </c>
    </row>
    <row r="6130" spans="10:21" x14ac:dyDescent="0.25">
      <c r="J6130" s="37">
        <v>43821</v>
      </c>
      <c r="K6130" s="36">
        <f t="shared" si="475"/>
        <v>2019</v>
      </c>
      <c r="L6130" s="36" t="str">
        <f t="shared" si="476"/>
        <v>December</v>
      </c>
      <c r="M6130" s="36">
        <f t="shared" si="477"/>
        <v>51</v>
      </c>
      <c r="N6130" s="36">
        <f t="shared" si="478"/>
        <v>22</v>
      </c>
      <c r="O6130" s="36" t="str">
        <f t="shared" si="479"/>
        <v>201951</v>
      </c>
      <c r="P6130" s="51" t="str">
        <f>CONCATENATE(K6130,MONTH(ExpensesDBTable[[#This Row],[Date]]))</f>
        <v>201912</v>
      </c>
      <c r="Q6130" s="36" t="s">
        <v>182</v>
      </c>
      <c r="R6130" s="36" t="s">
        <v>16</v>
      </c>
      <c r="S6130" s="38">
        <v>66.7</v>
      </c>
      <c r="T6130" s="36" t="s">
        <v>106</v>
      </c>
      <c r="U6130" s="36" t="s">
        <v>4530</v>
      </c>
    </row>
    <row r="6131" spans="10:21" x14ac:dyDescent="0.25">
      <c r="J6131" s="37">
        <v>43859</v>
      </c>
      <c r="K6131" s="36">
        <f t="shared" si="475"/>
        <v>2020</v>
      </c>
      <c r="L6131" s="36" t="str">
        <f t="shared" si="476"/>
        <v>January</v>
      </c>
      <c r="M6131" s="36">
        <f t="shared" si="477"/>
        <v>5</v>
      </c>
      <c r="N6131" s="36">
        <f t="shared" si="478"/>
        <v>29</v>
      </c>
      <c r="O6131" s="36" t="str">
        <f t="shared" si="479"/>
        <v>20205</v>
      </c>
      <c r="P6131" s="51" t="str">
        <f>CONCATENATE(K6131,MONTH(ExpensesDBTable[[#This Row],[Date]]))</f>
        <v>20201</v>
      </c>
      <c r="Q6131" s="36" t="s">
        <v>105</v>
      </c>
      <c r="R6131" s="36" t="s">
        <v>18</v>
      </c>
      <c r="S6131" s="38">
        <v>38</v>
      </c>
      <c r="T6131" s="36" t="s">
        <v>106</v>
      </c>
      <c r="U6131" s="36" t="s">
        <v>4532</v>
      </c>
    </row>
    <row r="6132" spans="10:21" x14ac:dyDescent="0.25">
      <c r="J6132" s="37">
        <v>43859</v>
      </c>
      <c r="K6132" s="36">
        <f t="shared" si="475"/>
        <v>2020</v>
      </c>
      <c r="L6132" s="36" t="str">
        <f t="shared" si="476"/>
        <v>January</v>
      </c>
      <c r="M6132" s="36">
        <f t="shared" si="477"/>
        <v>5</v>
      </c>
      <c r="N6132" s="36">
        <f t="shared" si="478"/>
        <v>29</v>
      </c>
      <c r="O6132" s="36" t="str">
        <f t="shared" si="479"/>
        <v>20205</v>
      </c>
      <c r="P6132" s="51" t="str">
        <f>CONCATENATE(K6132,MONTH(ExpensesDBTable[[#This Row],[Date]]))</f>
        <v>20201</v>
      </c>
      <c r="Q6132" s="36" t="s">
        <v>182</v>
      </c>
      <c r="R6132" s="36" t="s">
        <v>25</v>
      </c>
      <c r="S6132" s="38">
        <v>354.2</v>
      </c>
      <c r="T6132" s="36" t="s">
        <v>106</v>
      </c>
      <c r="U6132" s="36" t="s">
        <v>4533</v>
      </c>
    </row>
    <row r="6133" spans="10:21" x14ac:dyDescent="0.25">
      <c r="J6133" s="37">
        <v>43859</v>
      </c>
      <c r="K6133" s="36">
        <f t="shared" si="475"/>
        <v>2020</v>
      </c>
      <c r="L6133" s="36" t="str">
        <f t="shared" si="476"/>
        <v>January</v>
      </c>
      <c r="M6133" s="36">
        <f t="shared" si="477"/>
        <v>5</v>
      </c>
      <c r="N6133" s="36">
        <f t="shared" si="478"/>
        <v>29</v>
      </c>
      <c r="O6133" s="36" t="str">
        <f t="shared" si="479"/>
        <v>20205</v>
      </c>
      <c r="P6133" s="51" t="str">
        <f>CONCATENATE(K6133,MONTH(ExpensesDBTable[[#This Row],[Date]]))</f>
        <v>20201</v>
      </c>
      <c r="Q6133" s="36" t="s">
        <v>119</v>
      </c>
      <c r="R6133" s="36" t="s">
        <v>14</v>
      </c>
      <c r="S6133" s="38">
        <v>10.42</v>
      </c>
      <c r="T6133" s="36" t="s">
        <v>100</v>
      </c>
      <c r="U6133" s="36" t="s">
        <v>1367</v>
      </c>
    </row>
    <row r="6134" spans="10:21" x14ac:dyDescent="0.25">
      <c r="J6134" s="37">
        <v>43859</v>
      </c>
      <c r="K6134" s="36">
        <f t="shared" si="475"/>
        <v>2020</v>
      </c>
      <c r="L6134" s="36" t="str">
        <f t="shared" si="476"/>
        <v>January</v>
      </c>
      <c r="M6134" s="36">
        <f t="shared" si="477"/>
        <v>5</v>
      </c>
      <c r="N6134" s="36">
        <f t="shared" si="478"/>
        <v>29</v>
      </c>
      <c r="O6134" s="36" t="str">
        <f t="shared" si="479"/>
        <v>20205</v>
      </c>
      <c r="P6134" s="51" t="str">
        <f>CONCATENATE(K6134,MONTH(ExpensesDBTable[[#This Row],[Date]]))</f>
        <v>20201</v>
      </c>
      <c r="Q6134" s="36" t="s">
        <v>319</v>
      </c>
      <c r="R6134" s="36" t="s">
        <v>18</v>
      </c>
      <c r="S6134" s="38">
        <v>5</v>
      </c>
      <c r="T6134" s="36" t="s">
        <v>106</v>
      </c>
      <c r="U6134" s="36" t="s">
        <v>4534</v>
      </c>
    </row>
    <row r="6135" spans="10:21" x14ac:dyDescent="0.25">
      <c r="J6135" s="37">
        <v>43859</v>
      </c>
      <c r="K6135" s="36">
        <f t="shared" si="475"/>
        <v>2020</v>
      </c>
      <c r="L6135" s="36" t="str">
        <f t="shared" si="476"/>
        <v>January</v>
      </c>
      <c r="M6135" s="36">
        <f t="shared" si="477"/>
        <v>5</v>
      </c>
      <c r="N6135" s="36">
        <f t="shared" si="478"/>
        <v>29</v>
      </c>
      <c r="O6135" s="36" t="str">
        <f t="shared" si="479"/>
        <v>20205</v>
      </c>
      <c r="P6135" s="51" t="str">
        <f>CONCATENATE(K6135,MONTH(ExpensesDBTable[[#This Row],[Date]]))</f>
        <v>20201</v>
      </c>
      <c r="Q6135" s="36" t="s">
        <v>4535</v>
      </c>
      <c r="R6135" s="36" t="s">
        <v>27</v>
      </c>
      <c r="S6135" s="38">
        <v>264</v>
      </c>
      <c r="T6135" s="36" t="s">
        <v>106</v>
      </c>
      <c r="U6135" s="36" t="s">
        <v>4536</v>
      </c>
    </row>
    <row r="6136" spans="10:21" x14ac:dyDescent="0.25">
      <c r="J6136" s="37">
        <v>43860</v>
      </c>
      <c r="K6136" s="36">
        <f t="shared" si="475"/>
        <v>2020</v>
      </c>
      <c r="L6136" s="36" t="str">
        <f t="shared" si="476"/>
        <v>January</v>
      </c>
      <c r="M6136" s="36">
        <f t="shared" si="477"/>
        <v>5</v>
      </c>
      <c r="N6136" s="36">
        <f t="shared" si="478"/>
        <v>30</v>
      </c>
      <c r="O6136" s="36" t="str">
        <f t="shared" si="479"/>
        <v>20205</v>
      </c>
      <c r="P6136" s="51" t="str">
        <f>CONCATENATE(K6136,MONTH(ExpensesDBTable[[#This Row],[Date]]))</f>
        <v>20201</v>
      </c>
      <c r="Q6136" s="36" t="s">
        <v>554</v>
      </c>
      <c r="R6136" s="36" t="s">
        <v>14</v>
      </c>
      <c r="S6136" s="38">
        <v>12.4</v>
      </c>
      <c r="T6136" s="36" t="s">
        <v>100</v>
      </c>
      <c r="U6136" s="36" t="s">
        <v>4537</v>
      </c>
    </row>
    <row r="6137" spans="10:21" x14ac:dyDescent="0.25">
      <c r="J6137" s="37">
        <v>43861</v>
      </c>
      <c r="K6137" s="36">
        <f t="shared" si="475"/>
        <v>2020</v>
      </c>
      <c r="L6137" s="36" t="str">
        <f t="shared" si="476"/>
        <v>January</v>
      </c>
      <c r="M6137" s="36">
        <f t="shared" si="477"/>
        <v>5</v>
      </c>
      <c r="N6137" s="36">
        <f t="shared" si="478"/>
        <v>31</v>
      </c>
      <c r="O6137" s="36" t="str">
        <f t="shared" si="479"/>
        <v>20205</v>
      </c>
      <c r="P6137" s="51" t="str">
        <f>CONCATENATE(K6137,MONTH(ExpensesDBTable[[#This Row],[Date]]))</f>
        <v>20201</v>
      </c>
      <c r="Q6137" s="36" t="s">
        <v>199</v>
      </c>
      <c r="R6137" s="36" t="s">
        <v>14</v>
      </c>
      <c r="S6137" s="38">
        <v>11.9</v>
      </c>
      <c r="T6137" s="36" t="s">
        <v>100</v>
      </c>
      <c r="U6137" s="36" t="s">
        <v>4538</v>
      </c>
    </row>
    <row r="6138" spans="10:21" x14ac:dyDescent="0.25">
      <c r="J6138" s="37">
        <v>43861</v>
      </c>
      <c r="K6138" s="36">
        <f t="shared" si="475"/>
        <v>2020</v>
      </c>
      <c r="L6138" s="36" t="str">
        <f t="shared" si="476"/>
        <v>January</v>
      </c>
      <c r="M6138" s="36">
        <f t="shared" si="477"/>
        <v>5</v>
      </c>
      <c r="N6138" s="36">
        <f t="shared" si="478"/>
        <v>31</v>
      </c>
      <c r="O6138" s="36" t="str">
        <f t="shared" si="479"/>
        <v>20205</v>
      </c>
      <c r="P6138" s="51" t="str">
        <f>CONCATENATE(K6138,MONTH(ExpensesDBTable[[#This Row],[Date]]))</f>
        <v>20201</v>
      </c>
      <c r="Q6138" s="36" t="s">
        <v>554</v>
      </c>
      <c r="R6138" s="36" t="s">
        <v>14</v>
      </c>
      <c r="S6138" s="38">
        <v>6.1</v>
      </c>
      <c r="T6138" s="36" t="s">
        <v>100</v>
      </c>
      <c r="U6138" s="36" t="s">
        <v>4539</v>
      </c>
    </row>
    <row r="6139" spans="10:21" x14ac:dyDescent="0.25">
      <c r="J6139" s="37">
        <v>43861</v>
      </c>
      <c r="K6139" s="36">
        <f t="shared" si="475"/>
        <v>2020</v>
      </c>
      <c r="L6139" s="36" t="str">
        <f t="shared" si="476"/>
        <v>January</v>
      </c>
      <c r="M6139" s="36">
        <f t="shared" si="477"/>
        <v>5</v>
      </c>
      <c r="N6139" s="36">
        <f t="shared" si="478"/>
        <v>31</v>
      </c>
      <c r="O6139" s="36" t="str">
        <f t="shared" si="479"/>
        <v>20205</v>
      </c>
      <c r="P6139" s="51" t="str">
        <f>CONCATENATE(K6139,MONTH(ExpensesDBTable[[#This Row],[Date]]))</f>
        <v>20201</v>
      </c>
      <c r="Q6139" s="36" t="s">
        <v>108</v>
      </c>
      <c r="R6139" s="36" t="s">
        <v>14</v>
      </c>
      <c r="S6139" s="38">
        <v>26.2</v>
      </c>
      <c r="T6139" s="36" t="s">
        <v>100</v>
      </c>
      <c r="U6139" s="36" t="s">
        <v>1367</v>
      </c>
    </row>
    <row r="6140" spans="10:21" x14ac:dyDescent="0.25">
      <c r="J6140" s="37">
        <v>43861</v>
      </c>
      <c r="K6140" s="36">
        <f t="shared" si="475"/>
        <v>2020</v>
      </c>
      <c r="L6140" s="36" t="str">
        <f t="shared" si="476"/>
        <v>January</v>
      </c>
      <c r="M6140" s="36">
        <f t="shared" si="477"/>
        <v>5</v>
      </c>
      <c r="N6140" s="36">
        <f t="shared" si="478"/>
        <v>31</v>
      </c>
      <c r="O6140" s="36" t="str">
        <f t="shared" si="479"/>
        <v>20205</v>
      </c>
      <c r="P6140" s="51" t="str">
        <f>CONCATENATE(K6140,MONTH(ExpensesDBTable[[#This Row],[Date]]))</f>
        <v>20201</v>
      </c>
      <c r="Q6140" s="36" t="s">
        <v>550</v>
      </c>
      <c r="R6140" s="36" t="s">
        <v>14</v>
      </c>
      <c r="S6140" s="38">
        <v>7</v>
      </c>
      <c r="T6140" s="36" t="s">
        <v>100</v>
      </c>
      <c r="U6140" s="36" t="s">
        <v>4540</v>
      </c>
    </row>
    <row r="6141" spans="10:21" x14ac:dyDescent="0.25">
      <c r="J6141" s="37">
        <v>43861</v>
      </c>
      <c r="K6141" s="36">
        <f t="shared" si="475"/>
        <v>2020</v>
      </c>
      <c r="L6141" s="36" t="str">
        <f t="shared" si="476"/>
        <v>January</v>
      </c>
      <c r="M6141" s="36">
        <f t="shared" si="477"/>
        <v>5</v>
      </c>
      <c r="N6141" s="36">
        <f t="shared" si="478"/>
        <v>31</v>
      </c>
      <c r="O6141" s="36" t="str">
        <f t="shared" si="479"/>
        <v>20205</v>
      </c>
      <c r="P6141" s="51" t="str">
        <f>CONCATENATE(K6141,MONTH(ExpensesDBTable[[#This Row],[Date]]))</f>
        <v>20201</v>
      </c>
      <c r="Q6141" s="36" t="s">
        <v>128</v>
      </c>
      <c r="R6141" s="36" t="s">
        <v>22</v>
      </c>
      <c r="S6141" s="38">
        <v>20</v>
      </c>
      <c r="T6141" s="36" t="s">
        <v>106</v>
      </c>
      <c r="U6141" s="36" t="s">
        <v>4032</v>
      </c>
    </row>
    <row r="6142" spans="10:21" x14ac:dyDescent="0.25">
      <c r="J6142" s="37">
        <v>43862</v>
      </c>
      <c r="K6142" s="36">
        <f t="shared" si="475"/>
        <v>2020</v>
      </c>
      <c r="L6142" s="36" t="str">
        <f t="shared" si="476"/>
        <v>February</v>
      </c>
      <c r="M6142" s="36">
        <f t="shared" si="477"/>
        <v>5</v>
      </c>
      <c r="N6142" s="36">
        <f t="shared" si="478"/>
        <v>1</v>
      </c>
      <c r="O6142" s="36" t="str">
        <f t="shared" si="479"/>
        <v>20205</v>
      </c>
      <c r="P6142" s="51" t="str">
        <f>CONCATENATE(K6142,MONTH(ExpensesDBTable[[#This Row],[Date]]))</f>
        <v>20202</v>
      </c>
      <c r="Q6142" s="36" t="s">
        <v>182</v>
      </c>
      <c r="R6142" s="36" t="s">
        <v>18</v>
      </c>
      <c r="S6142" s="38">
        <v>249</v>
      </c>
      <c r="T6142" s="36" t="s">
        <v>106</v>
      </c>
      <c r="U6142" s="36" t="s">
        <v>4541</v>
      </c>
    </row>
    <row r="6143" spans="10:21" x14ac:dyDescent="0.25">
      <c r="J6143" s="37">
        <v>43862</v>
      </c>
      <c r="K6143" s="36">
        <f t="shared" si="475"/>
        <v>2020</v>
      </c>
      <c r="L6143" s="36" t="str">
        <f t="shared" si="476"/>
        <v>February</v>
      </c>
      <c r="M6143" s="36">
        <f t="shared" si="477"/>
        <v>5</v>
      </c>
      <c r="N6143" s="36">
        <f t="shared" si="478"/>
        <v>1</v>
      </c>
      <c r="O6143" s="36" t="str">
        <f t="shared" si="479"/>
        <v>20205</v>
      </c>
      <c r="P6143" s="51" t="str">
        <f>CONCATENATE(K6143,MONTH(ExpensesDBTable[[#This Row],[Date]]))</f>
        <v>20202</v>
      </c>
      <c r="Q6143" s="36" t="s">
        <v>182</v>
      </c>
      <c r="R6143" s="36" t="s">
        <v>14</v>
      </c>
      <c r="S6143" s="38">
        <v>16</v>
      </c>
      <c r="T6143" s="36" t="s">
        <v>100</v>
      </c>
      <c r="U6143" s="36" t="s">
        <v>4542</v>
      </c>
    </row>
    <row r="6144" spans="10:21" x14ac:dyDescent="0.25">
      <c r="J6144" s="37">
        <v>43862</v>
      </c>
      <c r="K6144" s="36">
        <f t="shared" si="475"/>
        <v>2020</v>
      </c>
      <c r="L6144" s="36" t="str">
        <f t="shared" si="476"/>
        <v>February</v>
      </c>
      <c r="M6144" s="36">
        <f t="shared" si="477"/>
        <v>5</v>
      </c>
      <c r="N6144" s="36">
        <f t="shared" si="478"/>
        <v>1</v>
      </c>
      <c r="O6144" s="36" t="str">
        <f t="shared" si="479"/>
        <v>20205</v>
      </c>
      <c r="P6144" s="51" t="str">
        <f>CONCATENATE(K6144,MONTH(ExpensesDBTable[[#This Row],[Date]]))</f>
        <v>20202</v>
      </c>
      <c r="Q6144" s="36" t="s">
        <v>108</v>
      </c>
      <c r="R6144" s="36" t="s">
        <v>14</v>
      </c>
      <c r="S6144" s="38">
        <v>7.25</v>
      </c>
      <c r="T6144" s="36" t="s">
        <v>100</v>
      </c>
      <c r="U6144" s="36" t="s">
        <v>3401</v>
      </c>
    </row>
    <row r="6145" spans="10:21" x14ac:dyDescent="0.25">
      <c r="J6145" s="37">
        <v>43862</v>
      </c>
      <c r="K6145" s="36">
        <f t="shared" si="475"/>
        <v>2020</v>
      </c>
      <c r="L6145" s="36" t="str">
        <f t="shared" si="476"/>
        <v>February</v>
      </c>
      <c r="M6145" s="36">
        <f t="shared" si="477"/>
        <v>5</v>
      </c>
      <c r="N6145" s="36">
        <f t="shared" si="478"/>
        <v>1</v>
      </c>
      <c r="O6145" s="36" t="str">
        <f t="shared" si="479"/>
        <v>20205</v>
      </c>
      <c r="P6145" s="51" t="str">
        <f>CONCATENATE(K6145,MONTH(ExpensesDBTable[[#This Row],[Date]]))</f>
        <v>20202</v>
      </c>
      <c r="Q6145" s="36" t="s">
        <v>4049</v>
      </c>
      <c r="R6145" s="36" t="s">
        <v>23</v>
      </c>
      <c r="S6145" s="38">
        <v>89</v>
      </c>
      <c r="T6145" s="36" t="s">
        <v>106</v>
      </c>
      <c r="U6145" s="36" t="s">
        <v>1492</v>
      </c>
    </row>
    <row r="6146" spans="10:21" x14ac:dyDescent="0.25">
      <c r="J6146" s="37">
        <v>43862</v>
      </c>
      <c r="K6146" s="36">
        <f t="shared" si="475"/>
        <v>2020</v>
      </c>
      <c r="L6146" s="36" t="str">
        <f t="shared" si="476"/>
        <v>February</v>
      </c>
      <c r="M6146" s="36">
        <f t="shared" si="477"/>
        <v>5</v>
      </c>
      <c r="N6146" s="36">
        <f t="shared" si="478"/>
        <v>1</v>
      </c>
      <c r="O6146" s="36" t="str">
        <f t="shared" si="479"/>
        <v>20205</v>
      </c>
      <c r="P6146" s="51" t="str">
        <f>CONCATENATE(K6146,MONTH(ExpensesDBTable[[#This Row],[Date]]))</f>
        <v>20202</v>
      </c>
      <c r="Q6146" s="36" t="s">
        <v>182</v>
      </c>
      <c r="R6146" s="36" t="s">
        <v>18</v>
      </c>
      <c r="S6146" s="38">
        <v>207</v>
      </c>
      <c r="T6146" s="36" t="s">
        <v>106</v>
      </c>
      <c r="U6146" s="36" t="s">
        <v>4543</v>
      </c>
    </row>
    <row r="6147" spans="10:21" x14ac:dyDescent="0.25">
      <c r="J6147" s="37">
        <v>43862</v>
      </c>
      <c r="K6147" s="36">
        <f t="shared" si="475"/>
        <v>2020</v>
      </c>
      <c r="L6147" s="36" t="str">
        <f t="shared" si="476"/>
        <v>February</v>
      </c>
      <c r="M6147" s="36">
        <f t="shared" si="477"/>
        <v>5</v>
      </c>
      <c r="N6147" s="36">
        <f t="shared" si="478"/>
        <v>1</v>
      </c>
      <c r="O6147" s="36" t="str">
        <f t="shared" si="479"/>
        <v>20205</v>
      </c>
      <c r="P6147" s="51" t="str">
        <f>CONCATENATE(K6147,MONTH(ExpensesDBTable[[#This Row],[Date]]))</f>
        <v>20202</v>
      </c>
      <c r="Q6147" s="36" t="s">
        <v>4410</v>
      </c>
      <c r="R6147" s="36" t="s">
        <v>27</v>
      </c>
      <c r="S6147" s="38">
        <v>118.8</v>
      </c>
      <c r="T6147" s="36" t="s">
        <v>106</v>
      </c>
      <c r="U6147" s="36" t="s">
        <v>4544</v>
      </c>
    </row>
    <row r="6148" spans="10:21" x14ac:dyDescent="0.25">
      <c r="J6148" s="37">
        <v>43863</v>
      </c>
      <c r="K6148" s="36">
        <f t="shared" si="475"/>
        <v>2020</v>
      </c>
      <c r="L6148" s="36" t="str">
        <f t="shared" si="476"/>
        <v>February</v>
      </c>
      <c r="M6148" s="36">
        <f t="shared" si="477"/>
        <v>5</v>
      </c>
      <c r="N6148" s="36">
        <f t="shared" si="478"/>
        <v>2</v>
      </c>
      <c r="O6148" s="36" t="str">
        <f t="shared" si="479"/>
        <v>20205</v>
      </c>
      <c r="P6148" s="51" t="str">
        <f>CONCATENATE(K6148,MONTH(ExpensesDBTable[[#This Row],[Date]]))</f>
        <v>20202</v>
      </c>
      <c r="Q6148" s="36" t="s">
        <v>1051</v>
      </c>
      <c r="R6148" s="36" t="s">
        <v>14</v>
      </c>
      <c r="S6148" s="38">
        <v>55.28</v>
      </c>
      <c r="T6148" s="36" t="s">
        <v>100</v>
      </c>
      <c r="U6148" s="36" t="s">
        <v>4155</v>
      </c>
    </row>
    <row r="6149" spans="10:21" x14ac:dyDescent="0.25">
      <c r="J6149" s="37">
        <v>43863</v>
      </c>
      <c r="K6149" s="36">
        <f t="shared" si="475"/>
        <v>2020</v>
      </c>
      <c r="L6149" s="36" t="str">
        <f t="shared" si="476"/>
        <v>February</v>
      </c>
      <c r="M6149" s="36">
        <f t="shared" si="477"/>
        <v>5</v>
      </c>
      <c r="N6149" s="36">
        <f t="shared" si="478"/>
        <v>2</v>
      </c>
      <c r="O6149" s="36" t="str">
        <f t="shared" si="479"/>
        <v>20205</v>
      </c>
      <c r="P6149" s="51" t="str">
        <f>CONCATENATE(K6149,MONTH(ExpensesDBTable[[#This Row],[Date]]))</f>
        <v>20202</v>
      </c>
      <c r="Q6149" s="36" t="s">
        <v>182</v>
      </c>
      <c r="R6149" s="36" t="s">
        <v>14</v>
      </c>
      <c r="S6149" s="38">
        <v>3.5</v>
      </c>
      <c r="T6149" s="36" t="s">
        <v>100</v>
      </c>
      <c r="U6149" s="36" t="s">
        <v>357</v>
      </c>
    </row>
    <row r="6150" spans="10:21" x14ac:dyDescent="0.25">
      <c r="J6150" s="37">
        <v>43863</v>
      </c>
      <c r="K6150" s="36">
        <f t="shared" si="475"/>
        <v>2020</v>
      </c>
      <c r="L6150" s="36" t="str">
        <f t="shared" si="476"/>
        <v>February</v>
      </c>
      <c r="M6150" s="36">
        <f t="shared" si="477"/>
        <v>5</v>
      </c>
      <c r="N6150" s="36">
        <f t="shared" si="478"/>
        <v>2</v>
      </c>
      <c r="O6150" s="36" t="str">
        <f t="shared" si="479"/>
        <v>20205</v>
      </c>
      <c r="P6150" s="51" t="str">
        <f>CONCATENATE(K6150,MONTH(ExpensesDBTable[[#This Row],[Date]]))</f>
        <v>20202</v>
      </c>
      <c r="Q6150" s="36" t="s">
        <v>1292</v>
      </c>
      <c r="R6150" s="36" t="s">
        <v>18</v>
      </c>
      <c r="S6150" s="38">
        <v>151</v>
      </c>
      <c r="T6150" s="36" t="s">
        <v>106</v>
      </c>
      <c r="U6150" s="36" t="s">
        <v>4545</v>
      </c>
    </row>
    <row r="6151" spans="10:21" x14ac:dyDescent="0.25">
      <c r="J6151" s="37">
        <v>43863</v>
      </c>
      <c r="K6151" s="36">
        <f t="shared" si="475"/>
        <v>2020</v>
      </c>
      <c r="L6151" s="36" t="str">
        <f t="shared" si="476"/>
        <v>February</v>
      </c>
      <c r="M6151" s="36">
        <f t="shared" si="477"/>
        <v>5</v>
      </c>
      <c r="N6151" s="36">
        <f t="shared" si="478"/>
        <v>2</v>
      </c>
      <c r="O6151" s="36" t="str">
        <f t="shared" si="479"/>
        <v>20205</v>
      </c>
      <c r="P6151" s="51" t="str">
        <f>CONCATENATE(K6151,MONTH(ExpensesDBTable[[#This Row],[Date]]))</f>
        <v>20202</v>
      </c>
      <c r="Q6151" s="36" t="s">
        <v>119</v>
      </c>
      <c r="R6151" s="36" t="s">
        <v>14</v>
      </c>
      <c r="S6151" s="38">
        <v>47.94</v>
      </c>
      <c r="T6151" s="36" t="s">
        <v>100</v>
      </c>
      <c r="U6151" s="36" t="s">
        <v>4127</v>
      </c>
    </row>
    <row r="6152" spans="10:21" x14ac:dyDescent="0.25">
      <c r="J6152" s="37">
        <v>43863</v>
      </c>
      <c r="K6152" s="36">
        <f t="shared" si="475"/>
        <v>2020</v>
      </c>
      <c r="L6152" s="36" t="str">
        <f t="shared" si="476"/>
        <v>February</v>
      </c>
      <c r="M6152" s="36">
        <f t="shared" si="477"/>
        <v>5</v>
      </c>
      <c r="N6152" s="36">
        <f t="shared" si="478"/>
        <v>2</v>
      </c>
      <c r="O6152" s="36" t="str">
        <f t="shared" si="479"/>
        <v>20205</v>
      </c>
      <c r="P6152" s="51" t="str">
        <f>CONCATENATE(K6152,MONTH(ExpensesDBTable[[#This Row],[Date]]))</f>
        <v>20202</v>
      </c>
      <c r="Q6152" s="36" t="s">
        <v>182</v>
      </c>
      <c r="R6152" s="36" t="s">
        <v>18</v>
      </c>
      <c r="S6152" s="38">
        <v>1651.2</v>
      </c>
      <c r="T6152" s="36" t="s">
        <v>106</v>
      </c>
      <c r="U6152" s="36" t="s">
        <v>4558</v>
      </c>
    </row>
    <row r="6153" spans="10:21" x14ac:dyDescent="0.25">
      <c r="J6153" s="37">
        <v>43863</v>
      </c>
      <c r="K6153" s="36">
        <f t="shared" si="475"/>
        <v>2020</v>
      </c>
      <c r="L6153" s="36" t="str">
        <f t="shared" si="476"/>
        <v>February</v>
      </c>
      <c r="M6153" s="36">
        <f t="shared" si="477"/>
        <v>5</v>
      </c>
      <c r="N6153" s="36">
        <f t="shared" si="478"/>
        <v>2</v>
      </c>
      <c r="O6153" s="36" t="str">
        <f t="shared" si="479"/>
        <v>20205</v>
      </c>
      <c r="P6153" s="51" t="str">
        <f>CONCATENATE(K6153,MONTH(ExpensesDBTable[[#This Row],[Date]]))</f>
        <v>20202</v>
      </c>
      <c r="Q6153" s="36" t="s">
        <v>182</v>
      </c>
      <c r="R6153" s="36" t="s">
        <v>18</v>
      </c>
      <c r="S6153" s="38">
        <v>1751.2</v>
      </c>
      <c r="T6153" s="36" t="s">
        <v>106</v>
      </c>
      <c r="U6153" s="36" t="s">
        <v>4559</v>
      </c>
    </row>
    <row r="6154" spans="10:21" x14ac:dyDescent="0.25">
      <c r="J6154" s="37">
        <v>43864</v>
      </c>
      <c r="K6154" s="36">
        <f t="shared" si="475"/>
        <v>2020</v>
      </c>
      <c r="L6154" s="36" t="str">
        <f t="shared" si="476"/>
        <v>February</v>
      </c>
      <c r="M6154" s="36">
        <f t="shared" si="477"/>
        <v>6</v>
      </c>
      <c r="N6154" s="36">
        <f t="shared" si="478"/>
        <v>3</v>
      </c>
      <c r="O6154" s="36" t="str">
        <f t="shared" si="479"/>
        <v>20206</v>
      </c>
      <c r="P6154" s="51" t="str">
        <f>CONCATENATE(K6154,MONTH(ExpensesDBTable[[#This Row],[Date]]))</f>
        <v>20202</v>
      </c>
      <c r="Q6154" s="36" t="s">
        <v>182</v>
      </c>
      <c r="R6154" s="36" t="s">
        <v>17</v>
      </c>
      <c r="S6154" s="38">
        <v>20</v>
      </c>
      <c r="T6154" s="36" t="s">
        <v>106</v>
      </c>
      <c r="U6154" s="36" t="s">
        <v>4546</v>
      </c>
    </row>
    <row r="6155" spans="10:21" x14ac:dyDescent="0.25">
      <c r="J6155" s="37">
        <v>43864</v>
      </c>
      <c r="K6155" s="36">
        <f t="shared" ref="K6155:K6218" si="480">YEAR(J6155)</f>
        <v>2020</v>
      </c>
      <c r="L6155" s="36" t="str">
        <f t="shared" ref="L6155:L6218" si="481">TEXT(DATE(1,MONTH(J6155),1),"MMMM")</f>
        <v>February</v>
      </c>
      <c r="M6155" s="36">
        <f t="shared" ref="M6155:M6218" si="482">WEEKNUM(J6155,2)</f>
        <v>6</v>
      </c>
      <c r="N6155" s="36">
        <f t="shared" ref="N6155:N6218" si="483">DAY(J6155)</f>
        <v>3</v>
      </c>
      <c r="O6155" s="36" t="str">
        <f t="shared" ref="O6155:O6218" si="484">CONCATENATE(K6155,M6155)</f>
        <v>20206</v>
      </c>
      <c r="P6155" s="51" t="str">
        <f>CONCATENATE(K6155,MONTH(ExpensesDBTable[[#This Row],[Date]]))</f>
        <v>20202</v>
      </c>
      <c r="Q6155" s="36" t="s">
        <v>182</v>
      </c>
      <c r="R6155" s="36" t="s">
        <v>14</v>
      </c>
      <c r="S6155" s="38">
        <v>4.3</v>
      </c>
      <c r="T6155" s="36" t="s">
        <v>100</v>
      </c>
      <c r="U6155" s="36" t="s">
        <v>1392</v>
      </c>
    </row>
    <row r="6156" spans="10:21" x14ac:dyDescent="0.25">
      <c r="J6156" s="37">
        <v>43864</v>
      </c>
      <c r="K6156" s="36">
        <f t="shared" si="480"/>
        <v>2020</v>
      </c>
      <c r="L6156" s="36" t="str">
        <f t="shared" si="481"/>
        <v>February</v>
      </c>
      <c r="M6156" s="36">
        <f t="shared" si="482"/>
        <v>6</v>
      </c>
      <c r="N6156" s="36">
        <f t="shared" si="483"/>
        <v>3</v>
      </c>
      <c r="O6156" s="36" t="str">
        <f t="shared" si="484"/>
        <v>20206</v>
      </c>
      <c r="P6156" s="51" t="str">
        <f>CONCATENATE(K6156,MONTH(ExpensesDBTable[[#This Row],[Date]]))</f>
        <v>20202</v>
      </c>
      <c r="Q6156" s="36" t="s">
        <v>1238</v>
      </c>
      <c r="R6156" s="36" t="s">
        <v>22</v>
      </c>
      <c r="S6156" s="38">
        <v>59.16</v>
      </c>
      <c r="T6156" s="36" t="s">
        <v>106</v>
      </c>
      <c r="U6156" s="36" t="s">
        <v>1238</v>
      </c>
    </row>
    <row r="6157" spans="10:21" x14ac:dyDescent="0.25">
      <c r="J6157" s="37">
        <v>43865</v>
      </c>
      <c r="K6157" s="36">
        <f t="shared" si="480"/>
        <v>2020</v>
      </c>
      <c r="L6157" s="36" t="str">
        <f t="shared" si="481"/>
        <v>February</v>
      </c>
      <c r="M6157" s="36">
        <f t="shared" si="482"/>
        <v>6</v>
      </c>
      <c r="N6157" s="36">
        <f t="shared" si="483"/>
        <v>4</v>
      </c>
      <c r="O6157" s="36" t="str">
        <f t="shared" si="484"/>
        <v>20206</v>
      </c>
      <c r="P6157" s="51" t="str">
        <f>CONCATENATE(K6157,MONTH(ExpensesDBTable[[#This Row],[Date]]))</f>
        <v>20202</v>
      </c>
      <c r="Q6157" s="36" t="s">
        <v>554</v>
      </c>
      <c r="R6157" s="36" t="s">
        <v>14</v>
      </c>
      <c r="S6157" s="38">
        <v>6.2</v>
      </c>
      <c r="T6157" s="36" t="s">
        <v>100</v>
      </c>
      <c r="U6157" s="36" t="s">
        <v>4548</v>
      </c>
    </row>
    <row r="6158" spans="10:21" x14ac:dyDescent="0.25">
      <c r="J6158" s="37">
        <v>43865</v>
      </c>
      <c r="K6158" s="36">
        <f t="shared" si="480"/>
        <v>2020</v>
      </c>
      <c r="L6158" s="36" t="str">
        <f t="shared" si="481"/>
        <v>February</v>
      </c>
      <c r="M6158" s="36">
        <f t="shared" si="482"/>
        <v>6</v>
      </c>
      <c r="N6158" s="36">
        <f t="shared" si="483"/>
        <v>4</v>
      </c>
      <c r="O6158" s="36" t="str">
        <f t="shared" si="484"/>
        <v>20206</v>
      </c>
      <c r="P6158" s="51" t="str">
        <f>CONCATENATE(K6158,MONTH(ExpensesDBTable[[#This Row],[Date]]))</f>
        <v>20202</v>
      </c>
      <c r="Q6158" s="36" t="s">
        <v>1292</v>
      </c>
      <c r="R6158" s="36" t="s">
        <v>18</v>
      </c>
      <c r="S6158" s="38">
        <v>48.5</v>
      </c>
      <c r="T6158" s="36" t="s">
        <v>106</v>
      </c>
      <c r="U6158" s="36" t="s">
        <v>4549</v>
      </c>
    </row>
    <row r="6159" spans="10:21" x14ac:dyDescent="0.25">
      <c r="J6159" s="37">
        <v>43865</v>
      </c>
      <c r="K6159" s="36">
        <f t="shared" si="480"/>
        <v>2020</v>
      </c>
      <c r="L6159" s="36" t="str">
        <f t="shared" si="481"/>
        <v>February</v>
      </c>
      <c r="M6159" s="36">
        <f t="shared" si="482"/>
        <v>6</v>
      </c>
      <c r="N6159" s="36">
        <f t="shared" si="483"/>
        <v>4</v>
      </c>
      <c r="O6159" s="36" t="str">
        <f t="shared" si="484"/>
        <v>20206</v>
      </c>
      <c r="P6159" s="51" t="str">
        <f>CONCATENATE(K6159,MONTH(ExpensesDBTable[[#This Row],[Date]]))</f>
        <v>20202</v>
      </c>
      <c r="Q6159" s="36" t="s">
        <v>119</v>
      </c>
      <c r="R6159" s="36" t="s">
        <v>14</v>
      </c>
      <c r="S6159" s="38">
        <v>16.29</v>
      </c>
      <c r="T6159" s="36" t="s">
        <v>100</v>
      </c>
      <c r="U6159" s="36" t="s">
        <v>4550</v>
      </c>
    </row>
    <row r="6160" spans="10:21" x14ac:dyDescent="0.25">
      <c r="J6160" s="37">
        <v>43867</v>
      </c>
      <c r="K6160" s="36">
        <f t="shared" si="480"/>
        <v>2020</v>
      </c>
      <c r="L6160" s="36" t="str">
        <f t="shared" si="481"/>
        <v>February</v>
      </c>
      <c r="M6160" s="36">
        <f t="shared" si="482"/>
        <v>6</v>
      </c>
      <c r="N6160" s="36">
        <f t="shared" si="483"/>
        <v>6</v>
      </c>
      <c r="O6160" s="36" t="str">
        <f t="shared" si="484"/>
        <v>20206</v>
      </c>
      <c r="P6160" s="51" t="str">
        <f>CONCATENATE(K6160,MONTH(ExpensesDBTable[[#This Row],[Date]]))</f>
        <v>20202</v>
      </c>
      <c r="Q6160" s="36" t="s">
        <v>182</v>
      </c>
      <c r="R6160" s="36" t="s">
        <v>14</v>
      </c>
      <c r="S6160" s="38">
        <v>4.4000000000000004</v>
      </c>
      <c r="T6160" s="36" t="s">
        <v>100</v>
      </c>
      <c r="U6160" s="36" t="s">
        <v>1392</v>
      </c>
    </row>
    <row r="6161" spans="10:21" x14ac:dyDescent="0.25">
      <c r="J6161" s="37">
        <v>43867</v>
      </c>
      <c r="K6161" s="36">
        <f t="shared" si="480"/>
        <v>2020</v>
      </c>
      <c r="L6161" s="36" t="str">
        <f t="shared" si="481"/>
        <v>February</v>
      </c>
      <c r="M6161" s="36">
        <f t="shared" si="482"/>
        <v>6</v>
      </c>
      <c r="N6161" s="36">
        <f t="shared" si="483"/>
        <v>6</v>
      </c>
      <c r="O6161" s="36" t="str">
        <f t="shared" si="484"/>
        <v>20206</v>
      </c>
      <c r="P6161" s="51" t="str">
        <f>CONCATENATE(K6161,MONTH(ExpensesDBTable[[#This Row],[Date]]))</f>
        <v>20202</v>
      </c>
      <c r="Q6161" s="36" t="s">
        <v>182</v>
      </c>
      <c r="R6161" s="36" t="s">
        <v>14</v>
      </c>
      <c r="S6161" s="38">
        <v>25.8</v>
      </c>
      <c r="T6161" s="36" t="s">
        <v>100</v>
      </c>
      <c r="U6161" s="36" t="s">
        <v>4551</v>
      </c>
    </row>
    <row r="6162" spans="10:21" x14ac:dyDescent="0.25">
      <c r="J6162" s="37">
        <v>43867</v>
      </c>
      <c r="K6162" s="36">
        <f t="shared" si="480"/>
        <v>2020</v>
      </c>
      <c r="L6162" s="36" t="str">
        <f t="shared" si="481"/>
        <v>February</v>
      </c>
      <c r="M6162" s="36">
        <f t="shared" si="482"/>
        <v>6</v>
      </c>
      <c r="N6162" s="36">
        <f t="shared" si="483"/>
        <v>6</v>
      </c>
      <c r="O6162" s="36" t="str">
        <f t="shared" si="484"/>
        <v>20206</v>
      </c>
      <c r="P6162" s="51" t="str">
        <f>CONCATENATE(K6162,MONTH(ExpensesDBTable[[#This Row],[Date]]))</f>
        <v>20202</v>
      </c>
      <c r="Q6162" s="36" t="s">
        <v>4535</v>
      </c>
      <c r="R6162" s="36" t="s">
        <v>27</v>
      </c>
      <c r="S6162" s="38">
        <v>234</v>
      </c>
      <c r="T6162" s="36" t="s">
        <v>106</v>
      </c>
      <c r="U6162" s="36" t="s">
        <v>4552</v>
      </c>
    </row>
    <row r="6163" spans="10:21" x14ac:dyDescent="0.25">
      <c r="J6163" s="37">
        <v>43867</v>
      </c>
      <c r="K6163" s="36">
        <f t="shared" si="480"/>
        <v>2020</v>
      </c>
      <c r="L6163" s="36" t="str">
        <f t="shared" si="481"/>
        <v>February</v>
      </c>
      <c r="M6163" s="36">
        <f t="shared" si="482"/>
        <v>6</v>
      </c>
      <c r="N6163" s="36">
        <f t="shared" si="483"/>
        <v>6</v>
      </c>
      <c r="O6163" s="36" t="str">
        <f t="shared" si="484"/>
        <v>20206</v>
      </c>
      <c r="P6163" s="51" t="str">
        <f>CONCATENATE(K6163,MONTH(ExpensesDBTable[[#This Row],[Date]]))</f>
        <v>20202</v>
      </c>
      <c r="Q6163" s="36" t="s">
        <v>3480</v>
      </c>
      <c r="R6163" s="36" t="s">
        <v>27</v>
      </c>
      <c r="S6163" s="38">
        <v>115.5</v>
      </c>
      <c r="T6163" s="36" t="s">
        <v>106</v>
      </c>
      <c r="U6163" s="36" t="s">
        <v>4553</v>
      </c>
    </row>
    <row r="6164" spans="10:21" x14ac:dyDescent="0.25">
      <c r="J6164" s="37">
        <v>43867</v>
      </c>
      <c r="K6164" s="36">
        <f t="shared" si="480"/>
        <v>2020</v>
      </c>
      <c r="L6164" s="36" t="str">
        <f t="shared" si="481"/>
        <v>February</v>
      </c>
      <c r="M6164" s="36">
        <f t="shared" si="482"/>
        <v>6</v>
      </c>
      <c r="N6164" s="36">
        <f t="shared" si="483"/>
        <v>6</v>
      </c>
      <c r="O6164" s="36" t="str">
        <f t="shared" si="484"/>
        <v>20206</v>
      </c>
      <c r="P6164" s="51" t="str">
        <f>CONCATENATE(K6164,MONTH(ExpensesDBTable[[#This Row],[Date]]))</f>
        <v>20202</v>
      </c>
      <c r="Q6164" s="36" t="s">
        <v>1051</v>
      </c>
      <c r="R6164" s="36" t="s">
        <v>14</v>
      </c>
      <c r="S6164" s="38">
        <v>20.2</v>
      </c>
      <c r="T6164" s="36" t="s">
        <v>100</v>
      </c>
      <c r="U6164" s="36" t="s">
        <v>1367</v>
      </c>
    </row>
    <row r="6165" spans="10:21" x14ac:dyDescent="0.25">
      <c r="J6165" s="37">
        <v>43867</v>
      </c>
      <c r="K6165" s="36">
        <f t="shared" si="480"/>
        <v>2020</v>
      </c>
      <c r="L6165" s="36" t="str">
        <f t="shared" si="481"/>
        <v>February</v>
      </c>
      <c r="M6165" s="36">
        <f t="shared" si="482"/>
        <v>6</v>
      </c>
      <c r="N6165" s="36">
        <f t="shared" si="483"/>
        <v>6</v>
      </c>
      <c r="O6165" s="36" t="str">
        <f t="shared" si="484"/>
        <v>20206</v>
      </c>
      <c r="P6165" s="51" t="str">
        <f>CONCATENATE(K6165,MONTH(ExpensesDBTable[[#This Row],[Date]]))</f>
        <v>20202</v>
      </c>
      <c r="Q6165" s="36" t="s">
        <v>119</v>
      </c>
      <c r="R6165" s="36" t="s">
        <v>14</v>
      </c>
      <c r="S6165" s="38">
        <v>5.5</v>
      </c>
      <c r="T6165" s="36" t="s">
        <v>100</v>
      </c>
      <c r="U6165" s="36" t="s">
        <v>3401</v>
      </c>
    </row>
    <row r="6166" spans="10:21" x14ac:dyDescent="0.25">
      <c r="J6166" s="37">
        <v>43867</v>
      </c>
      <c r="K6166" s="36">
        <f t="shared" si="480"/>
        <v>2020</v>
      </c>
      <c r="L6166" s="36" t="str">
        <f t="shared" si="481"/>
        <v>February</v>
      </c>
      <c r="M6166" s="36">
        <f t="shared" si="482"/>
        <v>6</v>
      </c>
      <c r="N6166" s="36">
        <f t="shared" si="483"/>
        <v>6</v>
      </c>
      <c r="O6166" s="36" t="str">
        <f t="shared" si="484"/>
        <v>20206</v>
      </c>
      <c r="P6166" s="51" t="str">
        <f>CONCATENATE(K6166,MONTH(ExpensesDBTable[[#This Row],[Date]]))</f>
        <v>20202</v>
      </c>
      <c r="Q6166" s="36" t="s">
        <v>4535</v>
      </c>
      <c r="R6166" s="36" t="s">
        <v>27</v>
      </c>
      <c r="S6166" s="38">
        <v>11.48</v>
      </c>
      <c r="T6166" s="36" t="s">
        <v>106</v>
      </c>
      <c r="U6166" s="36" t="s">
        <v>4554</v>
      </c>
    </row>
    <row r="6167" spans="10:21" x14ac:dyDescent="0.25">
      <c r="J6167" s="37">
        <v>43867</v>
      </c>
      <c r="K6167" s="36">
        <f t="shared" si="480"/>
        <v>2020</v>
      </c>
      <c r="L6167" s="36" t="str">
        <f t="shared" si="481"/>
        <v>February</v>
      </c>
      <c r="M6167" s="36">
        <f t="shared" si="482"/>
        <v>6</v>
      </c>
      <c r="N6167" s="36">
        <f t="shared" si="483"/>
        <v>6</v>
      </c>
      <c r="O6167" s="36" t="str">
        <f t="shared" si="484"/>
        <v>20206</v>
      </c>
      <c r="P6167" s="51" t="str">
        <f>CONCATENATE(K6167,MONTH(ExpensesDBTable[[#This Row],[Date]]))</f>
        <v>20202</v>
      </c>
      <c r="Q6167" s="36" t="s">
        <v>620</v>
      </c>
      <c r="R6167" s="36" t="s">
        <v>18</v>
      </c>
      <c r="S6167" s="38">
        <v>5</v>
      </c>
      <c r="T6167" s="36" t="s">
        <v>106</v>
      </c>
      <c r="U6167" s="36" t="s">
        <v>4556</v>
      </c>
    </row>
    <row r="6168" spans="10:21" x14ac:dyDescent="0.25">
      <c r="J6168" s="37">
        <v>43867</v>
      </c>
      <c r="K6168" s="36">
        <f t="shared" si="480"/>
        <v>2020</v>
      </c>
      <c r="L6168" s="36" t="str">
        <f t="shared" si="481"/>
        <v>February</v>
      </c>
      <c r="M6168" s="36">
        <f t="shared" si="482"/>
        <v>6</v>
      </c>
      <c r="N6168" s="36">
        <f t="shared" si="483"/>
        <v>6</v>
      </c>
      <c r="O6168" s="36" t="str">
        <f t="shared" si="484"/>
        <v>20206</v>
      </c>
      <c r="P6168" s="51" t="str">
        <f>CONCATENATE(K6168,MONTH(ExpensesDBTable[[#This Row],[Date]]))</f>
        <v>20202</v>
      </c>
      <c r="Q6168" s="36" t="s">
        <v>554</v>
      </c>
      <c r="R6168" s="36" t="s">
        <v>14</v>
      </c>
      <c r="S6168" s="38">
        <v>6.2</v>
      </c>
      <c r="T6168" s="36" t="s">
        <v>100</v>
      </c>
      <c r="U6168" s="36" t="s">
        <v>4557</v>
      </c>
    </row>
    <row r="6169" spans="10:21" x14ac:dyDescent="0.25">
      <c r="J6169" s="37">
        <v>43867</v>
      </c>
      <c r="K6169" s="36">
        <f t="shared" si="480"/>
        <v>2020</v>
      </c>
      <c r="L6169" s="36" t="str">
        <f t="shared" si="481"/>
        <v>February</v>
      </c>
      <c r="M6169" s="36">
        <f t="shared" si="482"/>
        <v>6</v>
      </c>
      <c r="N6169" s="36">
        <f t="shared" si="483"/>
        <v>6</v>
      </c>
      <c r="O6169" s="36" t="str">
        <f t="shared" si="484"/>
        <v>20206</v>
      </c>
      <c r="P6169" s="51" t="str">
        <f>CONCATENATE(K6169,MONTH(ExpensesDBTable[[#This Row],[Date]]))</f>
        <v>20202</v>
      </c>
      <c r="Q6169" s="36" t="s">
        <v>105</v>
      </c>
      <c r="R6169" s="36" t="s">
        <v>18</v>
      </c>
      <c r="S6169" s="38">
        <v>4</v>
      </c>
      <c r="T6169" s="36" t="s">
        <v>106</v>
      </c>
      <c r="U6169" s="36" t="s">
        <v>4560</v>
      </c>
    </row>
    <row r="6170" spans="10:21" x14ac:dyDescent="0.25">
      <c r="J6170" s="37">
        <v>43868</v>
      </c>
      <c r="K6170" s="36">
        <f t="shared" si="480"/>
        <v>2020</v>
      </c>
      <c r="L6170" s="36" t="str">
        <f t="shared" si="481"/>
        <v>February</v>
      </c>
      <c r="M6170" s="36">
        <f t="shared" si="482"/>
        <v>6</v>
      </c>
      <c r="N6170" s="36">
        <f t="shared" si="483"/>
        <v>7</v>
      </c>
      <c r="O6170" s="36" t="str">
        <f t="shared" si="484"/>
        <v>20206</v>
      </c>
      <c r="P6170" s="51" t="str">
        <f>CONCATENATE(K6170,MONTH(ExpensesDBTable[[#This Row],[Date]]))</f>
        <v>20202</v>
      </c>
      <c r="Q6170" s="36" t="s">
        <v>108</v>
      </c>
      <c r="R6170" s="36" t="s">
        <v>14</v>
      </c>
      <c r="S6170" s="38">
        <v>15.7</v>
      </c>
      <c r="T6170" s="36" t="s">
        <v>100</v>
      </c>
      <c r="U6170" s="36" t="s">
        <v>4562</v>
      </c>
    </row>
    <row r="6171" spans="10:21" x14ac:dyDescent="0.25">
      <c r="J6171" s="37">
        <v>43868</v>
      </c>
      <c r="K6171" s="36">
        <f t="shared" si="480"/>
        <v>2020</v>
      </c>
      <c r="L6171" s="36" t="str">
        <f t="shared" si="481"/>
        <v>February</v>
      </c>
      <c r="M6171" s="36">
        <f t="shared" si="482"/>
        <v>6</v>
      </c>
      <c r="N6171" s="36">
        <f t="shared" si="483"/>
        <v>7</v>
      </c>
      <c r="O6171" s="36" t="str">
        <f t="shared" si="484"/>
        <v>20206</v>
      </c>
      <c r="P6171" s="51" t="str">
        <f>CONCATENATE(K6171,MONTH(ExpensesDBTable[[#This Row],[Date]]))</f>
        <v>20202</v>
      </c>
      <c r="Q6171" s="36" t="s">
        <v>182</v>
      </c>
      <c r="R6171" s="36" t="s">
        <v>17</v>
      </c>
      <c r="S6171" s="38">
        <v>20</v>
      </c>
      <c r="T6171" s="36" t="s">
        <v>106</v>
      </c>
      <c r="U6171" s="36" t="s">
        <v>4563</v>
      </c>
    </row>
    <row r="6172" spans="10:21" x14ac:dyDescent="0.25">
      <c r="J6172" s="37">
        <v>43868</v>
      </c>
      <c r="K6172" s="36">
        <f t="shared" si="480"/>
        <v>2020</v>
      </c>
      <c r="L6172" s="36" t="str">
        <f t="shared" si="481"/>
        <v>February</v>
      </c>
      <c r="M6172" s="36">
        <f t="shared" si="482"/>
        <v>6</v>
      </c>
      <c r="N6172" s="36">
        <f t="shared" si="483"/>
        <v>7</v>
      </c>
      <c r="O6172" s="36" t="str">
        <f t="shared" si="484"/>
        <v>20206</v>
      </c>
      <c r="P6172" s="51" t="str">
        <f>CONCATENATE(K6172,MONTH(ExpensesDBTable[[#This Row],[Date]]))</f>
        <v>20202</v>
      </c>
      <c r="Q6172" s="36" t="s">
        <v>2470</v>
      </c>
      <c r="R6172" s="36" t="s">
        <v>17</v>
      </c>
      <c r="S6172" s="38">
        <v>23.48</v>
      </c>
      <c r="T6172" s="36" t="s">
        <v>106</v>
      </c>
      <c r="U6172" s="36" t="s">
        <v>4564</v>
      </c>
    </row>
    <row r="6173" spans="10:21" x14ac:dyDescent="0.25">
      <c r="J6173" s="37">
        <v>43869</v>
      </c>
      <c r="K6173" s="36">
        <f t="shared" si="480"/>
        <v>2020</v>
      </c>
      <c r="L6173" s="36" t="str">
        <f t="shared" si="481"/>
        <v>February</v>
      </c>
      <c r="M6173" s="36">
        <f t="shared" si="482"/>
        <v>6</v>
      </c>
      <c r="N6173" s="36">
        <f t="shared" si="483"/>
        <v>8</v>
      </c>
      <c r="O6173" s="36" t="str">
        <f t="shared" si="484"/>
        <v>20206</v>
      </c>
      <c r="P6173" s="51" t="str">
        <f>CONCATENATE(K6173,MONTH(ExpensesDBTable[[#This Row],[Date]]))</f>
        <v>20202</v>
      </c>
      <c r="Q6173" s="36" t="s">
        <v>1051</v>
      </c>
      <c r="R6173" s="36" t="s">
        <v>14</v>
      </c>
      <c r="S6173" s="38">
        <v>60.24</v>
      </c>
      <c r="T6173" s="36" t="s">
        <v>100</v>
      </c>
      <c r="U6173" s="36" t="s">
        <v>4127</v>
      </c>
    </row>
    <row r="6174" spans="10:21" x14ac:dyDescent="0.25">
      <c r="J6174" s="37">
        <v>43869</v>
      </c>
      <c r="K6174" s="36">
        <f t="shared" si="480"/>
        <v>2020</v>
      </c>
      <c r="L6174" s="36" t="str">
        <f t="shared" si="481"/>
        <v>February</v>
      </c>
      <c r="M6174" s="36">
        <f t="shared" si="482"/>
        <v>6</v>
      </c>
      <c r="N6174" s="36">
        <f t="shared" si="483"/>
        <v>8</v>
      </c>
      <c r="O6174" s="36" t="str">
        <f t="shared" si="484"/>
        <v>20206</v>
      </c>
      <c r="P6174" s="51" t="str">
        <f>CONCATENATE(K6174,MONTH(ExpensesDBTable[[#This Row],[Date]]))</f>
        <v>20202</v>
      </c>
      <c r="Q6174" s="36" t="s">
        <v>182</v>
      </c>
      <c r="R6174" s="36" t="s">
        <v>14</v>
      </c>
      <c r="S6174" s="38">
        <v>9.9</v>
      </c>
      <c r="T6174" s="36" t="s">
        <v>100</v>
      </c>
      <c r="U6174" s="36" t="s">
        <v>4565</v>
      </c>
    </row>
    <row r="6175" spans="10:21" x14ac:dyDescent="0.25">
      <c r="J6175" s="37">
        <v>43869</v>
      </c>
      <c r="K6175" s="36">
        <f t="shared" si="480"/>
        <v>2020</v>
      </c>
      <c r="L6175" s="36" t="str">
        <f t="shared" si="481"/>
        <v>February</v>
      </c>
      <c r="M6175" s="36">
        <f t="shared" si="482"/>
        <v>6</v>
      </c>
      <c r="N6175" s="36">
        <f t="shared" si="483"/>
        <v>8</v>
      </c>
      <c r="O6175" s="36" t="str">
        <f t="shared" si="484"/>
        <v>20206</v>
      </c>
      <c r="P6175" s="51" t="str">
        <f>CONCATENATE(K6175,MONTH(ExpensesDBTable[[#This Row],[Date]]))</f>
        <v>20202</v>
      </c>
      <c r="Q6175" s="36" t="s">
        <v>108</v>
      </c>
      <c r="R6175" s="36" t="s">
        <v>14</v>
      </c>
      <c r="S6175" s="38">
        <v>43.81</v>
      </c>
      <c r="T6175" s="36" t="s">
        <v>100</v>
      </c>
      <c r="U6175" s="36" t="s">
        <v>1367</v>
      </c>
    </row>
    <row r="6176" spans="10:21" x14ac:dyDescent="0.25">
      <c r="J6176" s="37">
        <v>43869</v>
      </c>
      <c r="K6176" s="36">
        <f t="shared" si="480"/>
        <v>2020</v>
      </c>
      <c r="L6176" s="36" t="str">
        <f t="shared" si="481"/>
        <v>February</v>
      </c>
      <c r="M6176" s="36">
        <f t="shared" si="482"/>
        <v>6</v>
      </c>
      <c r="N6176" s="36">
        <f t="shared" si="483"/>
        <v>8</v>
      </c>
      <c r="O6176" s="36" t="str">
        <f t="shared" si="484"/>
        <v>20206</v>
      </c>
      <c r="P6176" s="51" t="str">
        <f>CONCATENATE(K6176,MONTH(ExpensesDBTable[[#This Row],[Date]]))</f>
        <v>20202</v>
      </c>
      <c r="Q6176" s="36" t="s">
        <v>1292</v>
      </c>
      <c r="R6176" s="36" t="s">
        <v>18</v>
      </c>
      <c r="S6176" s="38">
        <v>19</v>
      </c>
      <c r="T6176" s="36" t="s">
        <v>106</v>
      </c>
      <c r="U6176" s="36" t="s">
        <v>4566</v>
      </c>
    </row>
    <row r="6177" spans="10:21" x14ac:dyDescent="0.25">
      <c r="J6177" s="37">
        <v>43869</v>
      </c>
      <c r="K6177" s="36">
        <f t="shared" si="480"/>
        <v>2020</v>
      </c>
      <c r="L6177" s="36" t="str">
        <f t="shared" si="481"/>
        <v>February</v>
      </c>
      <c r="M6177" s="36">
        <f t="shared" si="482"/>
        <v>6</v>
      </c>
      <c r="N6177" s="36">
        <f t="shared" si="483"/>
        <v>8</v>
      </c>
      <c r="O6177" s="36" t="str">
        <f t="shared" si="484"/>
        <v>20206</v>
      </c>
      <c r="P6177" s="51" t="str">
        <f>CONCATENATE(K6177,MONTH(ExpensesDBTable[[#This Row],[Date]]))</f>
        <v>20202</v>
      </c>
      <c r="Q6177" s="36" t="s">
        <v>182</v>
      </c>
      <c r="R6177" s="36" t="s">
        <v>14</v>
      </c>
      <c r="S6177" s="38">
        <v>3.5</v>
      </c>
      <c r="T6177" s="36" t="s">
        <v>100</v>
      </c>
      <c r="U6177" s="36" t="s">
        <v>4567</v>
      </c>
    </row>
    <row r="6178" spans="10:21" x14ac:dyDescent="0.25">
      <c r="J6178" s="37">
        <v>43870</v>
      </c>
      <c r="K6178" s="36">
        <f t="shared" si="480"/>
        <v>2020</v>
      </c>
      <c r="L6178" s="36" t="str">
        <f t="shared" si="481"/>
        <v>February</v>
      </c>
      <c r="M6178" s="36">
        <f t="shared" si="482"/>
        <v>6</v>
      </c>
      <c r="N6178" s="36">
        <f t="shared" si="483"/>
        <v>9</v>
      </c>
      <c r="O6178" s="36" t="str">
        <f t="shared" si="484"/>
        <v>20206</v>
      </c>
      <c r="P6178" s="51" t="str">
        <f>CONCATENATE(K6178,MONTH(ExpensesDBTable[[#This Row],[Date]]))</f>
        <v>20202</v>
      </c>
      <c r="Q6178" s="36" t="s">
        <v>3201</v>
      </c>
      <c r="R6178" s="36" t="s">
        <v>17</v>
      </c>
      <c r="S6178" s="38">
        <v>15</v>
      </c>
      <c r="T6178" s="36" t="s">
        <v>106</v>
      </c>
      <c r="U6178" s="36" t="s">
        <v>4568</v>
      </c>
    </row>
    <row r="6179" spans="10:21" x14ac:dyDescent="0.25">
      <c r="J6179" s="37">
        <v>43870</v>
      </c>
      <c r="K6179" s="36">
        <f t="shared" si="480"/>
        <v>2020</v>
      </c>
      <c r="L6179" s="36" t="str">
        <f t="shared" si="481"/>
        <v>February</v>
      </c>
      <c r="M6179" s="36">
        <f t="shared" si="482"/>
        <v>6</v>
      </c>
      <c r="N6179" s="36">
        <f t="shared" si="483"/>
        <v>9</v>
      </c>
      <c r="O6179" s="36" t="str">
        <f t="shared" si="484"/>
        <v>20206</v>
      </c>
      <c r="P6179" s="51" t="str">
        <f>CONCATENATE(K6179,MONTH(ExpensesDBTable[[#This Row],[Date]]))</f>
        <v>20202</v>
      </c>
      <c r="Q6179" s="36" t="s">
        <v>182</v>
      </c>
      <c r="R6179" s="36" t="s">
        <v>17</v>
      </c>
      <c r="S6179" s="38">
        <v>130</v>
      </c>
      <c r="T6179" s="36" t="s">
        <v>106</v>
      </c>
      <c r="U6179" s="36" t="s">
        <v>4569</v>
      </c>
    </row>
    <row r="6180" spans="10:21" x14ac:dyDescent="0.25">
      <c r="J6180" s="37">
        <v>43870</v>
      </c>
      <c r="K6180" s="36">
        <f t="shared" si="480"/>
        <v>2020</v>
      </c>
      <c r="L6180" s="36" t="str">
        <f t="shared" si="481"/>
        <v>February</v>
      </c>
      <c r="M6180" s="36">
        <f t="shared" si="482"/>
        <v>6</v>
      </c>
      <c r="N6180" s="36">
        <f t="shared" si="483"/>
        <v>9</v>
      </c>
      <c r="O6180" s="36" t="str">
        <f t="shared" si="484"/>
        <v>20206</v>
      </c>
      <c r="P6180" s="51" t="str">
        <f>CONCATENATE(K6180,MONTH(ExpensesDBTable[[#This Row],[Date]]))</f>
        <v>20202</v>
      </c>
      <c r="Q6180" s="36" t="s">
        <v>182</v>
      </c>
      <c r="R6180" s="36" t="s">
        <v>14</v>
      </c>
      <c r="S6180" s="38">
        <v>8.4</v>
      </c>
      <c r="T6180" s="36" t="s">
        <v>100</v>
      </c>
      <c r="U6180" s="36" t="s">
        <v>357</v>
      </c>
    </row>
    <row r="6181" spans="10:21" x14ac:dyDescent="0.25">
      <c r="J6181" s="37">
        <v>43870</v>
      </c>
      <c r="K6181" s="36">
        <f t="shared" si="480"/>
        <v>2020</v>
      </c>
      <c r="L6181" s="36" t="str">
        <f t="shared" si="481"/>
        <v>February</v>
      </c>
      <c r="M6181" s="36">
        <f t="shared" si="482"/>
        <v>6</v>
      </c>
      <c r="N6181" s="36">
        <f t="shared" si="483"/>
        <v>9</v>
      </c>
      <c r="O6181" s="36" t="str">
        <f t="shared" si="484"/>
        <v>20206</v>
      </c>
      <c r="P6181" s="51" t="str">
        <f>CONCATENATE(K6181,MONTH(ExpensesDBTable[[#This Row],[Date]]))</f>
        <v>20202</v>
      </c>
      <c r="Q6181" s="36" t="s">
        <v>119</v>
      </c>
      <c r="R6181" s="36" t="s">
        <v>14</v>
      </c>
      <c r="S6181" s="38">
        <v>10</v>
      </c>
      <c r="T6181" s="36" t="s">
        <v>100</v>
      </c>
      <c r="U6181" s="36" t="s">
        <v>2759</v>
      </c>
    </row>
    <row r="6182" spans="10:21" x14ac:dyDescent="0.25">
      <c r="J6182" s="37">
        <v>43870</v>
      </c>
      <c r="K6182" s="36">
        <f t="shared" si="480"/>
        <v>2020</v>
      </c>
      <c r="L6182" s="36" t="str">
        <f t="shared" si="481"/>
        <v>February</v>
      </c>
      <c r="M6182" s="36">
        <f t="shared" si="482"/>
        <v>6</v>
      </c>
      <c r="N6182" s="36">
        <f t="shared" si="483"/>
        <v>9</v>
      </c>
      <c r="O6182" s="36" t="str">
        <f t="shared" si="484"/>
        <v>20206</v>
      </c>
      <c r="P6182" s="51" t="str">
        <f>CONCATENATE(K6182,MONTH(ExpensesDBTable[[#This Row],[Date]]))</f>
        <v>20202</v>
      </c>
      <c r="Q6182" s="36" t="s">
        <v>1292</v>
      </c>
      <c r="R6182" s="36" t="s">
        <v>18</v>
      </c>
      <c r="S6182" s="38">
        <v>12.69</v>
      </c>
      <c r="T6182" s="36" t="s">
        <v>106</v>
      </c>
      <c r="U6182" s="36" t="s">
        <v>4570</v>
      </c>
    </row>
    <row r="6183" spans="10:21" x14ac:dyDescent="0.25">
      <c r="J6183" s="37">
        <v>43872</v>
      </c>
      <c r="K6183" s="36">
        <f t="shared" si="480"/>
        <v>2020</v>
      </c>
      <c r="L6183" s="36" t="str">
        <f t="shared" si="481"/>
        <v>February</v>
      </c>
      <c r="M6183" s="36">
        <f t="shared" si="482"/>
        <v>7</v>
      </c>
      <c r="N6183" s="36">
        <f t="shared" si="483"/>
        <v>11</v>
      </c>
      <c r="O6183" s="36" t="str">
        <f t="shared" si="484"/>
        <v>20207</v>
      </c>
      <c r="P6183" s="51" t="str">
        <f>CONCATENATE(K6183,MONTH(ExpensesDBTable[[#This Row],[Date]]))</f>
        <v>20202</v>
      </c>
      <c r="Q6183" s="36" t="s">
        <v>554</v>
      </c>
      <c r="R6183" s="36" t="s">
        <v>14</v>
      </c>
      <c r="S6183" s="38">
        <v>6.2</v>
      </c>
      <c r="T6183" s="36" t="s">
        <v>100</v>
      </c>
      <c r="U6183" s="36" t="s">
        <v>4571</v>
      </c>
    </row>
    <row r="6184" spans="10:21" x14ac:dyDescent="0.25">
      <c r="J6184" s="37">
        <v>43872</v>
      </c>
      <c r="K6184" s="36">
        <f t="shared" si="480"/>
        <v>2020</v>
      </c>
      <c r="L6184" s="36" t="str">
        <f t="shared" si="481"/>
        <v>February</v>
      </c>
      <c r="M6184" s="36">
        <f t="shared" si="482"/>
        <v>7</v>
      </c>
      <c r="N6184" s="36">
        <f t="shared" si="483"/>
        <v>11</v>
      </c>
      <c r="O6184" s="36" t="str">
        <f t="shared" si="484"/>
        <v>20207</v>
      </c>
      <c r="P6184" s="51" t="str">
        <f>CONCATENATE(K6184,MONTH(ExpensesDBTable[[#This Row],[Date]]))</f>
        <v>20202</v>
      </c>
      <c r="Q6184" s="36" t="s">
        <v>1238</v>
      </c>
      <c r="R6184" s="36" t="s">
        <v>22</v>
      </c>
      <c r="S6184" s="38">
        <v>56.64</v>
      </c>
      <c r="T6184" s="36" t="s">
        <v>106</v>
      </c>
      <c r="U6184" s="36" t="s">
        <v>1238</v>
      </c>
    </row>
    <row r="6185" spans="10:21" x14ac:dyDescent="0.25">
      <c r="J6185" s="37">
        <v>43872</v>
      </c>
      <c r="K6185" s="36">
        <f t="shared" si="480"/>
        <v>2020</v>
      </c>
      <c r="L6185" s="36" t="str">
        <f t="shared" si="481"/>
        <v>February</v>
      </c>
      <c r="M6185" s="36">
        <f t="shared" si="482"/>
        <v>7</v>
      </c>
      <c r="N6185" s="36">
        <f t="shared" si="483"/>
        <v>11</v>
      </c>
      <c r="O6185" s="36" t="str">
        <f t="shared" si="484"/>
        <v>20207</v>
      </c>
      <c r="P6185" s="51" t="str">
        <f>CONCATENATE(K6185,MONTH(ExpensesDBTable[[#This Row],[Date]]))</f>
        <v>20202</v>
      </c>
      <c r="Q6185" s="36" t="s">
        <v>3480</v>
      </c>
      <c r="R6185" s="36" t="s">
        <v>27</v>
      </c>
      <c r="S6185" s="38">
        <v>115.5</v>
      </c>
      <c r="T6185" s="36" t="s">
        <v>106</v>
      </c>
      <c r="U6185" s="36" t="s">
        <v>4435</v>
      </c>
    </row>
    <row r="6186" spans="10:21" x14ac:dyDescent="0.25">
      <c r="J6186" s="37">
        <v>43872</v>
      </c>
      <c r="K6186" s="36">
        <f t="shared" si="480"/>
        <v>2020</v>
      </c>
      <c r="L6186" s="36" t="str">
        <f t="shared" si="481"/>
        <v>February</v>
      </c>
      <c r="M6186" s="36">
        <f t="shared" si="482"/>
        <v>7</v>
      </c>
      <c r="N6186" s="36">
        <f t="shared" si="483"/>
        <v>11</v>
      </c>
      <c r="O6186" s="36" t="str">
        <f t="shared" si="484"/>
        <v>20207</v>
      </c>
      <c r="P6186" s="51" t="str">
        <f>CONCATENATE(K6186,MONTH(ExpensesDBTable[[#This Row],[Date]]))</f>
        <v>20202</v>
      </c>
      <c r="Q6186" s="36" t="s">
        <v>182</v>
      </c>
      <c r="R6186" s="36" t="s">
        <v>27</v>
      </c>
      <c r="S6186" s="38">
        <v>80</v>
      </c>
      <c r="T6186" s="36" t="s">
        <v>106</v>
      </c>
      <c r="U6186" s="36" t="s">
        <v>3639</v>
      </c>
    </row>
    <row r="6187" spans="10:21" x14ac:dyDescent="0.25">
      <c r="J6187" s="37">
        <v>43874</v>
      </c>
      <c r="K6187" s="36">
        <f t="shared" si="480"/>
        <v>2020</v>
      </c>
      <c r="L6187" s="36" t="str">
        <f t="shared" si="481"/>
        <v>February</v>
      </c>
      <c r="M6187" s="36">
        <f t="shared" si="482"/>
        <v>7</v>
      </c>
      <c r="N6187" s="36">
        <f t="shared" si="483"/>
        <v>13</v>
      </c>
      <c r="O6187" s="36" t="str">
        <f t="shared" si="484"/>
        <v>20207</v>
      </c>
      <c r="P6187" s="51" t="str">
        <f>CONCATENATE(K6187,MONTH(ExpensesDBTable[[#This Row],[Date]]))</f>
        <v>20202</v>
      </c>
      <c r="Q6187" s="36" t="s">
        <v>182</v>
      </c>
      <c r="R6187" s="36" t="s">
        <v>14</v>
      </c>
      <c r="S6187" s="38">
        <v>18.8</v>
      </c>
      <c r="T6187" s="36" t="s">
        <v>100</v>
      </c>
      <c r="U6187" s="36" t="s">
        <v>4572</v>
      </c>
    </row>
    <row r="6188" spans="10:21" x14ac:dyDescent="0.25">
      <c r="J6188" s="37">
        <v>43874</v>
      </c>
      <c r="K6188" s="36">
        <f t="shared" si="480"/>
        <v>2020</v>
      </c>
      <c r="L6188" s="36" t="str">
        <f t="shared" si="481"/>
        <v>February</v>
      </c>
      <c r="M6188" s="36">
        <f t="shared" si="482"/>
        <v>7</v>
      </c>
      <c r="N6188" s="36">
        <f t="shared" si="483"/>
        <v>13</v>
      </c>
      <c r="O6188" s="36" t="str">
        <f t="shared" si="484"/>
        <v>20207</v>
      </c>
      <c r="P6188" s="51" t="str">
        <f>CONCATENATE(K6188,MONTH(ExpensesDBTable[[#This Row],[Date]]))</f>
        <v>20202</v>
      </c>
      <c r="Q6188" s="36" t="s">
        <v>108</v>
      </c>
      <c r="R6188" s="36" t="s">
        <v>14</v>
      </c>
      <c r="S6188" s="38">
        <v>33.24</v>
      </c>
      <c r="T6188" s="36" t="s">
        <v>100</v>
      </c>
      <c r="U6188" s="36" t="s">
        <v>4573</v>
      </c>
    </row>
    <row r="6189" spans="10:21" x14ac:dyDescent="0.25">
      <c r="J6189" s="37">
        <v>43874</v>
      </c>
      <c r="K6189" s="36">
        <f t="shared" si="480"/>
        <v>2020</v>
      </c>
      <c r="L6189" s="36" t="str">
        <f t="shared" si="481"/>
        <v>February</v>
      </c>
      <c r="M6189" s="36">
        <f t="shared" si="482"/>
        <v>7</v>
      </c>
      <c r="N6189" s="36">
        <f t="shared" si="483"/>
        <v>13</v>
      </c>
      <c r="O6189" s="36" t="str">
        <f t="shared" si="484"/>
        <v>20207</v>
      </c>
      <c r="P6189" s="51" t="str">
        <f>CONCATENATE(K6189,MONTH(ExpensesDBTable[[#This Row],[Date]]))</f>
        <v>20202</v>
      </c>
      <c r="Q6189" s="36" t="s">
        <v>4535</v>
      </c>
      <c r="R6189" s="36" t="s">
        <v>27</v>
      </c>
      <c r="S6189" s="38">
        <v>122.74</v>
      </c>
      <c r="T6189" s="36" t="s">
        <v>106</v>
      </c>
      <c r="U6189" s="36" t="s">
        <v>4171</v>
      </c>
    </row>
    <row r="6190" spans="10:21" x14ac:dyDescent="0.25">
      <c r="J6190" s="37">
        <v>43874</v>
      </c>
      <c r="K6190" s="36">
        <f t="shared" si="480"/>
        <v>2020</v>
      </c>
      <c r="L6190" s="36" t="str">
        <f t="shared" si="481"/>
        <v>February</v>
      </c>
      <c r="M6190" s="36">
        <f t="shared" si="482"/>
        <v>7</v>
      </c>
      <c r="N6190" s="36">
        <f t="shared" si="483"/>
        <v>13</v>
      </c>
      <c r="O6190" s="36" t="str">
        <f t="shared" si="484"/>
        <v>20207</v>
      </c>
      <c r="P6190" s="51" t="str">
        <f>CONCATENATE(K6190,MONTH(ExpensesDBTable[[#This Row],[Date]]))</f>
        <v>20202</v>
      </c>
      <c r="Q6190" s="36" t="s">
        <v>1059</v>
      </c>
      <c r="R6190" s="36" t="s">
        <v>17</v>
      </c>
      <c r="S6190" s="38">
        <v>313.95</v>
      </c>
      <c r="T6190" s="36" t="s">
        <v>106</v>
      </c>
      <c r="U6190" s="36" t="s">
        <v>2335</v>
      </c>
    </row>
    <row r="6191" spans="10:21" x14ac:dyDescent="0.25">
      <c r="J6191" s="37">
        <v>43874</v>
      </c>
      <c r="K6191" s="36">
        <f t="shared" si="480"/>
        <v>2020</v>
      </c>
      <c r="L6191" s="36" t="str">
        <f t="shared" si="481"/>
        <v>February</v>
      </c>
      <c r="M6191" s="36">
        <f t="shared" si="482"/>
        <v>7</v>
      </c>
      <c r="N6191" s="36">
        <f t="shared" si="483"/>
        <v>13</v>
      </c>
      <c r="O6191" s="36" t="str">
        <f t="shared" si="484"/>
        <v>20207</v>
      </c>
      <c r="P6191" s="51" t="str">
        <f>CONCATENATE(K6191,MONTH(ExpensesDBTable[[#This Row],[Date]]))</f>
        <v>20202</v>
      </c>
      <c r="Q6191" s="36" t="s">
        <v>3651</v>
      </c>
      <c r="R6191" s="36" t="s">
        <v>28</v>
      </c>
      <c r="S6191" s="38">
        <v>462</v>
      </c>
      <c r="T6191" s="36" t="s">
        <v>106</v>
      </c>
      <c r="U6191" s="36" t="s">
        <v>4574</v>
      </c>
    </row>
    <row r="6192" spans="10:21" x14ac:dyDescent="0.25">
      <c r="J6192" s="37">
        <v>43877</v>
      </c>
      <c r="K6192" s="36">
        <f t="shared" si="480"/>
        <v>2020</v>
      </c>
      <c r="L6192" s="36" t="str">
        <f t="shared" si="481"/>
        <v>February</v>
      </c>
      <c r="M6192" s="36">
        <f t="shared" si="482"/>
        <v>7</v>
      </c>
      <c r="N6192" s="36">
        <f t="shared" si="483"/>
        <v>16</v>
      </c>
      <c r="O6192" s="36" t="str">
        <f t="shared" si="484"/>
        <v>20207</v>
      </c>
      <c r="P6192" s="51" t="str">
        <f>CONCATENATE(K6192,MONTH(ExpensesDBTable[[#This Row],[Date]]))</f>
        <v>20202</v>
      </c>
      <c r="Q6192" s="36" t="s">
        <v>1051</v>
      </c>
      <c r="R6192" s="36" t="s">
        <v>14</v>
      </c>
      <c r="S6192" s="38">
        <v>45.1</v>
      </c>
      <c r="T6192" s="36" t="s">
        <v>100</v>
      </c>
      <c r="U6192" s="36" t="s">
        <v>4575</v>
      </c>
    </row>
    <row r="6193" spans="10:21" x14ac:dyDescent="0.25">
      <c r="J6193" s="37">
        <v>43877</v>
      </c>
      <c r="K6193" s="36">
        <f t="shared" si="480"/>
        <v>2020</v>
      </c>
      <c r="L6193" s="36" t="str">
        <f t="shared" si="481"/>
        <v>February</v>
      </c>
      <c r="M6193" s="36">
        <f t="shared" si="482"/>
        <v>7</v>
      </c>
      <c r="N6193" s="36">
        <f t="shared" si="483"/>
        <v>16</v>
      </c>
      <c r="O6193" s="36" t="str">
        <f t="shared" si="484"/>
        <v>20207</v>
      </c>
      <c r="P6193" s="51" t="str">
        <f>CONCATENATE(K6193,MONTH(ExpensesDBTable[[#This Row],[Date]]))</f>
        <v>20202</v>
      </c>
      <c r="Q6193" s="36" t="s">
        <v>182</v>
      </c>
      <c r="R6193" s="36" t="s">
        <v>14</v>
      </c>
      <c r="S6193" s="38">
        <v>8</v>
      </c>
      <c r="T6193" s="36" t="s">
        <v>100</v>
      </c>
      <c r="U6193" s="36" t="s">
        <v>4576</v>
      </c>
    </row>
    <row r="6194" spans="10:21" x14ac:dyDescent="0.25">
      <c r="J6194" s="37">
        <v>43877</v>
      </c>
      <c r="K6194" s="36">
        <f t="shared" si="480"/>
        <v>2020</v>
      </c>
      <c r="L6194" s="36" t="str">
        <f t="shared" si="481"/>
        <v>February</v>
      </c>
      <c r="M6194" s="36">
        <f t="shared" si="482"/>
        <v>7</v>
      </c>
      <c r="N6194" s="36">
        <f t="shared" si="483"/>
        <v>16</v>
      </c>
      <c r="O6194" s="36" t="str">
        <f t="shared" si="484"/>
        <v>20207</v>
      </c>
      <c r="P6194" s="51" t="str">
        <f>CONCATENATE(K6194,MONTH(ExpensesDBTable[[#This Row],[Date]]))</f>
        <v>20202</v>
      </c>
      <c r="Q6194" s="36" t="s">
        <v>119</v>
      </c>
      <c r="R6194" s="36" t="s">
        <v>14</v>
      </c>
      <c r="S6194" s="38">
        <v>12.96</v>
      </c>
      <c r="T6194" s="36" t="s">
        <v>100</v>
      </c>
      <c r="U6194" s="36" t="s">
        <v>4565</v>
      </c>
    </row>
    <row r="6195" spans="10:21" x14ac:dyDescent="0.25">
      <c r="J6195" s="37">
        <v>43877</v>
      </c>
      <c r="K6195" s="36">
        <f t="shared" si="480"/>
        <v>2020</v>
      </c>
      <c r="L6195" s="36" t="str">
        <f t="shared" si="481"/>
        <v>February</v>
      </c>
      <c r="M6195" s="36">
        <f t="shared" si="482"/>
        <v>7</v>
      </c>
      <c r="N6195" s="36">
        <f t="shared" si="483"/>
        <v>16</v>
      </c>
      <c r="O6195" s="36" t="str">
        <f t="shared" si="484"/>
        <v>20207</v>
      </c>
      <c r="P6195" s="51" t="str">
        <f>CONCATENATE(K6195,MONTH(ExpensesDBTable[[#This Row],[Date]]))</f>
        <v>20202</v>
      </c>
      <c r="Q6195" s="36" t="s">
        <v>1292</v>
      </c>
      <c r="R6195" s="36" t="s">
        <v>18</v>
      </c>
      <c r="S6195" s="38">
        <v>49</v>
      </c>
      <c r="T6195" s="36" t="s">
        <v>106</v>
      </c>
      <c r="U6195" s="36" t="s">
        <v>4577</v>
      </c>
    </row>
    <row r="6196" spans="10:21" x14ac:dyDescent="0.25">
      <c r="J6196" s="37">
        <v>43877</v>
      </c>
      <c r="K6196" s="36">
        <f t="shared" si="480"/>
        <v>2020</v>
      </c>
      <c r="L6196" s="36" t="str">
        <f t="shared" si="481"/>
        <v>February</v>
      </c>
      <c r="M6196" s="36">
        <f t="shared" si="482"/>
        <v>7</v>
      </c>
      <c r="N6196" s="36">
        <f t="shared" si="483"/>
        <v>16</v>
      </c>
      <c r="O6196" s="36" t="str">
        <f t="shared" si="484"/>
        <v>20207</v>
      </c>
      <c r="P6196" s="51" t="str">
        <f>CONCATENATE(K6196,MONTH(ExpensesDBTable[[#This Row],[Date]]))</f>
        <v>20202</v>
      </c>
      <c r="Q6196" s="36" t="s">
        <v>554</v>
      </c>
      <c r="R6196" s="36" t="s">
        <v>14</v>
      </c>
      <c r="S6196" s="38">
        <v>5.85</v>
      </c>
      <c r="T6196" s="36" t="s">
        <v>100</v>
      </c>
      <c r="U6196" s="36" t="s">
        <v>4578</v>
      </c>
    </row>
    <row r="6197" spans="10:21" x14ac:dyDescent="0.25">
      <c r="J6197" s="37">
        <v>43877</v>
      </c>
      <c r="K6197" s="36">
        <f t="shared" si="480"/>
        <v>2020</v>
      </c>
      <c r="L6197" s="36" t="str">
        <f t="shared" si="481"/>
        <v>February</v>
      </c>
      <c r="M6197" s="36">
        <f t="shared" si="482"/>
        <v>7</v>
      </c>
      <c r="N6197" s="36">
        <f t="shared" si="483"/>
        <v>16</v>
      </c>
      <c r="O6197" s="36" t="str">
        <f t="shared" si="484"/>
        <v>20207</v>
      </c>
      <c r="P6197" s="51" t="str">
        <f>CONCATENATE(K6197,MONTH(ExpensesDBTable[[#This Row],[Date]]))</f>
        <v>20202</v>
      </c>
      <c r="Q6197" s="36" t="s">
        <v>182</v>
      </c>
      <c r="R6197" s="36" t="s">
        <v>19</v>
      </c>
      <c r="S6197" s="38">
        <v>45.3</v>
      </c>
      <c r="T6197" s="36" t="s">
        <v>106</v>
      </c>
      <c r="U6197" s="36" t="s">
        <v>4579</v>
      </c>
    </row>
    <row r="6198" spans="10:21" x14ac:dyDescent="0.25">
      <c r="J6198" s="37">
        <v>43877</v>
      </c>
      <c r="K6198" s="36">
        <f t="shared" si="480"/>
        <v>2020</v>
      </c>
      <c r="L6198" s="36" t="str">
        <f t="shared" si="481"/>
        <v>February</v>
      </c>
      <c r="M6198" s="36">
        <f t="shared" si="482"/>
        <v>7</v>
      </c>
      <c r="N6198" s="36">
        <f t="shared" si="483"/>
        <v>16</v>
      </c>
      <c r="O6198" s="36" t="str">
        <f t="shared" si="484"/>
        <v>20207</v>
      </c>
      <c r="P6198" s="51" t="str">
        <f>CONCATENATE(K6198,MONTH(ExpensesDBTable[[#This Row],[Date]]))</f>
        <v>20202</v>
      </c>
      <c r="Q6198" s="36" t="s">
        <v>3477</v>
      </c>
      <c r="R6198" s="36" t="s">
        <v>23</v>
      </c>
      <c r="S6198" s="38">
        <v>35</v>
      </c>
      <c r="T6198" s="36" t="s">
        <v>106</v>
      </c>
      <c r="U6198" s="36" t="s">
        <v>2902</v>
      </c>
    </row>
    <row r="6199" spans="10:21" x14ac:dyDescent="0.25">
      <c r="J6199" s="37">
        <v>43877</v>
      </c>
      <c r="K6199" s="36">
        <f t="shared" si="480"/>
        <v>2020</v>
      </c>
      <c r="L6199" s="36" t="str">
        <f t="shared" si="481"/>
        <v>February</v>
      </c>
      <c r="M6199" s="36">
        <f t="shared" si="482"/>
        <v>7</v>
      </c>
      <c r="N6199" s="36">
        <f t="shared" si="483"/>
        <v>16</v>
      </c>
      <c r="O6199" s="36" t="str">
        <f t="shared" si="484"/>
        <v>20207</v>
      </c>
      <c r="P6199" s="51" t="str">
        <f>CONCATENATE(K6199,MONTH(ExpensesDBTable[[#This Row],[Date]]))</f>
        <v>20202</v>
      </c>
      <c r="Q6199" s="36" t="s">
        <v>108</v>
      </c>
      <c r="R6199" s="36" t="s">
        <v>14</v>
      </c>
      <c r="S6199" s="38">
        <v>47.3</v>
      </c>
      <c r="T6199" s="36" t="s">
        <v>100</v>
      </c>
      <c r="U6199" s="36" t="s">
        <v>4127</v>
      </c>
    </row>
    <row r="6200" spans="10:21" x14ac:dyDescent="0.25">
      <c r="J6200" s="37">
        <v>43877</v>
      </c>
      <c r="K6200" s="36">
        <f t="shared" si="480"/>
        <v>2020</v>
      </c>
      <c r="L6200" s="36" t="str">
        <f t="shared" si="481"/>
        <v>February</v>
      </c>
      <c r="M6200" s="36">
        <f t="shared" si="482"/>
        <v>7</v>
      </c>
      <c r="N6200" s="36">
        <f t="shared" si="483"/>
        <v>16</v>
      </c>
      <c r="O6200" s="36" t="str">
        <f t="shared" si="484"/>
        <v>20207</v>
      </c>
      <c r="P6200" s="51" t="str">
        <f>CONCATENATE(K6200,MONTH(ExpensesDBTable[[#This Row],[Date]]))</f>
        <v>20202</v>
      </c>
      <c r="Q6200" s="36" t="s">
        <v>182</v>
      </c>
      <c r="R6200" s="36" t="s">
        <v>17</v>
      </c>
      <c r="S6200" s="38">
        <v>20</v>
      </c>
      <c r="T6200" s="36" t="s">
        <v>106</v>
      </c>
      <c r="U6200" s="36" t="s">
        <v>4512</v>
      </c>
    </row>
    <row r="6201" spans="10:21" x14ac:dyDescent="0.25">
      <c r="J6201" s="37">
        <v>43877</v>
      </c>
      <c r="K6201" s="36">
        <f t="shared" si="480"/>
        <v>2020</v>
      </c>
      <c r="L6201" s="36" t="str">
        <f t="shared" si="481"/>
        <v>February</v>
      </c>
      <c r="M6201" s="36">
        <f t="shared" si="482"/>
        <v>7</v>
      </c>
      <c r="N6201" s="36">
        <f t="shared" si="483"/>
        <v>16</v>
      </c>
      <c r="O6201" s="36" t="str">
        <f t="shared" si="484"/>
        <v>20207</v>
      </c>
      <c r="P6201" s="51" t="str">
        <f>CONCATENATE(K6201,MONTH(ExpensesDBTable[[#This Row],[Date]]))</f>
        <v>20202</v>
      </c>
      <c r="Q6201" s="36" t="s">
        <v>108</v>
      </c>
      <c r="R6201" s="36" t="s">
        <v>14</v>
      </c>
      <c r="S6201" s="38">
        <v>4.8</v>
      </c>
      <c r="T6201" s="36" t="s">
        <v>100</v>
      </c>
      <c r="U6201" s="36" t="s">
        <v>4580</v>
      </c>
    </row>
    <row r="6202" spans="10:21" x14ac:dyDescent="0.25">
      <c r="J6202" s="37">
        <v>43877</v>
      </c>
      <c r="K6202" s="36">
        <f t="shared" si="480"/>
        <v>2020</v>
      </c>
      <c r="L6202" s="36" t="str">
        <f t="shared" si="481"/>
        <v>February</v>
      </c>
      <c r="M6202" s="36">
        <f t="shared" si="482"/>
        <v>7</v>
      </c>
      <c r="N6202" s="36">
        <f t="shared" si="483"/>
        <v>16</v>
      </c>
      <c r="O6202" s="36" t="str">
        <f t="shared" si="484"/>
        <v>20207</v>
      </c>
      <c r="P6202" s="51" t="str">
        <f>CONCATENATE(K6202,MONTH(ExpensesDBTable[[#This Row],[Date]]))</f>
        <v>20202</v>
      </c>
      <c r="Q6202" s="36" t="s">
        <v>182</v>
      </c>
      <c r="R6202" s="36" t="s">
        <v>14</v>
      </c>
      <c r="S6202" s="38">
        <v>5.0999999999999996</v>
      </c>
      <c r="T6202" s="36" t="s">
        <v>100</v>
      </c>
      <c r="U6202" s="36" t="s">
        <v>1153</v>
      </c>
    </row>
    <row r="6203" spans="10:21" x14ac:dyDescent="0.25">
      <c r="J6203" s="37">
        <v>43877</v>
      </c>
      <c r="K6203" s="36">
        <f t="shared" si="480"/>
        <v>2020</v>
      </c>
      <c r="L6203" s="36" t="str">
        <f t="shared" si="481"/>
        <v>February</v>
      </c>
      <c r="M6203" s="36">
        <f t="shared" si="482"/>
        <v>7</v>
      </c>
      <c r="N6203" s="36">
        <f t="shared" si="483"/>
        <v>16</v>
      </c>
      <c r="O6203" s="36" t="str">
        <f t="shared" si="484"/>
        <v>20207</v>
      </c>
      <c r="P6203" s="51" t="str">
        <f>CONCATENATE(K6203,MONTH(ExpensesDBTable[[#This Row],[Date]]))</f>
        <v>20202</v>
      </c>
      <c r="Q6203" s="36" t="s">
        <v>348</v>
      </c>
      <c r="R6203" s="36" t="s">
        <v>13</v>
      </c>
      <c r="S6203" s="38">
        <v>20</v>
      </c>
      <c r="T6203" s="36" t="s">
        <v>106</v>
      </c>
      <c r="U6203" s="36" t="s">
        <v>4581</v>
      </c>
    </row>
    <row r="6204" spans="10:21" x14ac:dyDescent="0.25">
      <c r="J6204" s="37">
        <v>43877</v>
      </c>
      <c r="K6204" s="36">
        <f t="shared" si="480"/>
        <v>2020</v>
      </c>
      <c r="L6204" s="36" t="str">
        <f t="shared" si="481"/>
        <v>February</v>
      </c>
      <c r="M6204" s="36">
        <f t="shared" si="482"/>
        <v>7</v>
      </c>
      <c r="N6204" s="36">
        <f t="shared" si="483"/>
        <v>16</v>
      </c>
      <c r="O6204" s="36" t="str">
        <f t="shared" si="484"/>
        <v>20207</v>
      </c>
      <c r="P6204" s="51" t="str">
        <f>CONCATENATE(K6204,MONTH(ExpensesDBTable[[#This Row],[Date]]))</f>
        <v>20202</v>
      </c>
      <c r="Q6204" s="36" t="s">
        <v>3443</v>
      </c>
      <c r="R6204" s="36" t="s">
        <v>13</v>
      </c>
      <c r="S6204" s="38">
        <v>90</v>
      </c>
      <c r="T6204" s="36" t="s">
        <v>106</v>
      </c>
      <c r="U6204" s="36" t="s">
        <v>3452</v>
      </c>
    </row>
    <row r="6205" spans="10:21" x14ac:dyDescent="0.25">
      <c r="J6205" s="37">
        <v>43877</v>
      </c>
      <c r="K6205" s="36">
        <f t="shared" si="480"/>
        <v>2020</v>
      </c>
      <c r="L6205" s="36" t="str">
        <f t="shared" si="481"/>
        <v>February</v>
      </c>
      <c r="M6205" s="36">
        <f t="shared" si="482"/>
        <v>7</v>
      </c>
      <c r="N6205" s="36">
        <f t="shared" si="483"/>
        <v>16</v>
      </c>
      <c r="O6205" s="36" t="str">
        <f t="shared" si="484"/>
        <v>20207</v>
      </c>
      <c r="P6205" s="51" t="str">
        <f>CONCATENATE(K6205,MONTH(ExpensesDBTable[[#This Row],[Date]]))</f>
        <v>20202</v>
      </c>
      <c r="Q6205" s="36" t="s">
        <v>3379</v>
      </c>
      <c r="R6205" s="36" t="s">
        <v>29</v>
      </c>
      <c r="S6205" s="38">
        <v>1088</v>
      </c>
      <c r="T6205" s="36" t="s">
        <v>106</v>
      </c>
      <c r="U6205" s="36" t="s">
        <v>4582</v>
      </c>
    </row>
    <row r="6206" spans="10:21" x14ac:dyDescent="0.25">
      <c r="J6206" s="37">
        <v>43877</v>
      </c>
      <c r="K6206" s="36">
        <f t="shared" si="480"/>
        <v>2020</v>
      </c>
      <c r="L6206" s="36" t="str">
        <f t="shared" si="481"/>
        <v>February</v>
      </c>
      <c r="M6206" s="36">
        <f t="shared" si="482"/>
        <v>7</v>
      </c>
      <c r="N6206" s="36">
        <f t="shared" si="483"/>
        <v>16</v>
      </c>
      <c r="O6206" s="36" t="str">
        <f t="shared" si="484"/>
        <v>20207</v>
      </c>
      <c r="P6206" s="51" t="str">
        <f>CONCATENATE(K6206,MONTH(ExpensesDBTable[[#This Row],[Date]]))</f>
        <v>20202</v>
      </c>
      <c r="Q6206" s="36" t="s">
        <v>1292</v>
      </c>
      <c r="R6206" s="36" t="s">
        <v>14</v>
      </c>
      <c r="S6206" s="38">
        <v>26.85</v>
      </c>
      <c r="T6206" s="36" t="s">
        <v>106</v>
      </c>
      <c r="U6206" s="36" t="s">
        <v>4583</v>
      </c>
    </row>
    <row r="6207" spans="10:21" x14ac:dyDescent="0.25">
      <c r="J6207" s="37">
        <v>43877</v>
      </c>
      <c r="K6207" s="36">
        <f t="shared" si="480"/>
        <v>2020</v>
      </c>
      <c r="L6207" s="36" t="str">
        <f t="shared" si="481"/>
        <v>February</v>
      </c>
      <c r="M6207" s="36">
        <f t="shared" si="482"/>
        <v>7</v>
      </c>
      <c r="N6207" s="36">
        <f t="shared" si="483"/>
        <v>16</v>
      </c>
      <c r="O6207" s="36" t="str">
        <f t="shared" si="484"/>
        <v>20207</v>
      </c>
      <c r="P6207" s="51" t="str">
        <f>CONCATENATE(K6207,MONTH(ExpensesDBTable[[#This Row],[Date]]))</f>
        <v>20202</v>
      </c>
      <c r="Q6207" s="36" t="s">
        <v>319</v>
      </c>
      <c r="R6207" s="36" t="s">
        <v>18</v>
      </c>
      <c r="S6207" s="38">
        <v>5</v>
      </c>
      <c r="T6207" s="36" t="s">
        <v>106</v>
      </c>
      <c r="U6207" s="36" t="s">
        <v>1521</v>
      </c>
    </row>
    <row r="6208" spans="10:21" x14ac:dyDescent="0.25">
      <c r="J6208" s="37">
        <v>43877</v>
      </c>
      <c r="K6208" s="36">
        <f t="shared" si="480"/>
        <v>2020</v>
      </c>
      <c r="L6208" s="36" t="str">
        <f t="shared" si="481"/>
        <v>February</v>
      </c>
      <c r="M6208" s="36">
        <f t="shared" si="482"/>
        <v>7</v>
      </c>
      <c r="N6208" s="36">
        <f t="shared" si="483"/>
        <v>16</v>
      </c>
      <c r="O6208" s="36" t="str">
        <f t="shared" si="484"/>
        <v>20207</v>
      </c>
      <c r="P6208" s="51" t="str">
        <f>CONCATENATE(K6208,MONTH(ExpensesDBTable[[#This Row],[Date]]))</f>
        <v>20202</v>
      </c>
      <c r="Q6208" s="36" t="s">
        <v>348</v>
      </c>
      <c r="R6208" s="36" t="s">
        <v>13</v>
      </c>
      <c r="S6208" s="38">
        <v>19.899999999999999</v>
      </c>
      <c r="T6208" s="36" t="s">
        <v>106</v>
      </c>
      <c r="U6208" s="36" t="s">
        <v>4584</v>
      </c>
    </row>
    <row r="6209" spans="10:21" x14ac:dyDescent="0.25">
      <c r="J6209" s="37">
        <v>43877</v>
      </c>
      <c r="K6209" s="36">
        <f t="shared" si="480"/>
        <v>2020</v>
      </c>
      <c r="L6209" s="36" t="str">
        <f t="shared" si="481"/>
        <v>February</v>
      </c>
      <c r="M6209" s="36">
        <f t="shared" si="482"/>
        <v>7</v>
      </c>
      <c r="N6209" s="36">
        <f t="shared" si="483"/>
        <v>16</v>
      </c>
      <c r="O6209" s="36" t="str">
        <f t="shared" si="484"/>
        <v>20207</v>
      </c>
      <c r="P6209" s="51" t="str">
        <f>CONCATENATE(K6209,MONTH(ExpensesDBTable[[#This Row],[Date]]))</f>
        <v>20202</v>
      </c>
      <c r="Q6209" s="36" t="s">
        <v>182</v>
      </c>
      <c r="R6209" s="36" t="s">
        <v>13</v>
      </c>
      <c r="S6209" s="38">
        <v>50</v>
      </c>
      <c r="T6209" s="36" t="s">
        <v>106</v>
      </c>
      <c r="U6209" s="36" t="s">
        <v>4585</v>
      </c>
    </row>
    <row r="6210" spans="10:21" x14ac:dyDescent="0.25">
      <c r="J6210" s="37">
        <v>43877</v>
      </c>
      <c r="K6210" s="36">
        <f t="shared" si="480"/>
        <v>2020</v>
      </c>
      <c r="L6210" s="36" t="str">
        <f t="shared" si="481"/>
        <v>February</v>
      </c>
      <c r="M6210" s="36">
        <f t="shared" si="482"/>
        <v>7</v>
      </c>
      <c r="N6210" s="36">
        <f t="shared" si="483"/>
        <v>16</v>
      </c>
      <c r="O6210" s="36" t="str">
        <f t="shared" si="484"/>
        <v>20207</v>
      </c>
      <c r="P6210" s="51" t="str">
        <f>CONCATENATE(K6210,MONTH(ExpensesDBTable[[#This Row],[Date]]))</f>
        <v>20202</v>
      </c>
      <c r="Q6210" s="36" t="s">
        <v>182</v>
      </c>
      <c r="R6210" s="36" t="s">
        <v>14</v>
      </c>
      <c r="S6210" s="38">
        <v>8.4</v>
      </c>
      <c r="T6210" s="36" t="s">
        <v>100</v>
      </c>
      <c r="U6210" s="36" t="s">
        <v>357</v>
      </c>
    </row>
    <row r="6211" spans="10:21" x14ac:dyDescent="0.25">
      <c r="J6211" s="37">
        <v>43878</v>
      </c>
      <c r="K6211" s="36">
        <f t="shared" si="480"/>
        <v>2020</v>
      </c>
      <c r="L6211" s="36" t="str">
        <f t="shared" si="481"/>
        <v>February</v>
      </c>
      <c r="M6211" s="36">
        <f t="shared" si="482"/>
        <v>8</v>
      </c>
      <c r="N6211" s="36">
        <f t="shared" si="483"/>
        <v>17</v>
      </c>
      <c r="O6211" s="36" t="str">
        <f t="shared" si="484"/>
        <v>20208</v>
      </c>
      <c r="P6211" s="51" t="str">
        <f>CONCATENATE(K6211,MONTH(ExpensesDBTable[[#This Row],[Date]]))</f>
        <v>20202</v>
      </c>
      <c r="Q6211" s="36" t="s">
        <v>108</v>
      </c>
      <c r="R6211" s="36" t="s">
        <v>14</v>
      </c>
      <c r="S6211" s="38">
        <v>11.1</v>
      </c>
      <c r="T6211" s="36" t="s">
        <v>100</v>
      </c>
      <c r="U6211" s="36" t="s">
        <v>4586</v>
      </c>
    </row>
    <row r="6212" spans="10:21" x14ac:dyDescent="0.25">
      <c r="J6212" s="37">
        <v>43878</v>
      </c>
      <c r="K6212" s="36">
        <f t="shared" si="480"/>
        <v>2020</v>
      </c>
      <c r="L6212" s="36" t="str">
        <f t="shared" si="481"/>
        <v>February</v>
      </c>
      <c r="M6212" s="36">
        <f t="shared" si="482"/>
        <v>8</v>
      </c>
      <c r="N6212" s="36">
        <f t="shared" si="483"/>
        <v>17</v>
      </c>
      <c r="O6212" s="36" t="str">
        <f t="shared" si="484"/>
        <v>20208</v>
      </c>
      <c r="P6212" s="51" t="str">
        <f>CONCATENATE(K6212,MONTH(ExpensesDBTable[[#This Row],[Date]]))</f>
        <v>20202</v>
      </c>
      <c r="Q6212" s="36" t="s">
        <v>2470</v>
      </c>
      <c r="R6212" s="36" t="s">
        <v>17</v>
      </c>
      <c r="S6212" s="38">
        <v>13.49</v>
      </c>
      <c r="T6212" s="36" t="s">
        <v>106</v>
      </c>
      <c r="U6212" s="36" t="s">
        <v>4587</v>
      </c>
    </row>
    <row r="6213" spans="10:21" x14ac:dyDescent="0.25">
      <c r="J6213" s="37">
        <v>43878</v>
      </c>
      <c r="K6213" s="36">
        <f t="shared" si="480"/>
        <v>2020</v>
      </c>
      <c r="L6213" s="36" t="str">
        <f t="shared" si="481"/>
        <v>February</v>
      </c>
      <c r="M6213" s="36">
        <f t="shared" si="482"/>
        <v>8</v>
      </c>
      <c r="N6213" s="36">
        <f t="shared" si="483"/>
        <v>17</v>
      </c>
      <c r="O6213" s="36" t="str">
        <f t="shared" si="484"/>
        <v>20208</v>
      </c>
      <c r="P6213" s="51" t="str">
        <f>CONCATENATE(K6213,MONTH(ExpensesDBTable[[#This Row],[Date]]))</f>
        <v>20202</v>
      </c>
      <c r="Q6213" s="36" t="s">
        <v>1238</v>
      </c>
      <c r="R6213" s="36" t="s">
        <v>22</v>
      </c>
      <c r="S6213" s="38">
        <v>84.26</v>
      </c>
      <c r="T6213" s="36" t="s">
        <v>106</v>
      </c>
      <c r="U6213" s="36" t="s">
        <v>4588</v>
      </c>
    </row>
    <row r="6214" spans="10:21" x14ac:dyDescent="0.25">
      <c r="J6214" s="37">
        <v>43878</v>
      </c>
      <c r="K6214" s="36">
        <f t="shared" si="480"/>
        <v>2020</v>
      </c>
      <c r="L6214" s="36" t="str">
        <f t="shared" si="481"/>
        <v>February</v>
      </c>
      <c r="M6214" s="36">
        <f t="shared" si="482"/>
        <v>8</v>
      </c>
      <c r="N6214" s="36">
        <f t="shared" si="483"/>
        <v>17</v>
      </c>
      <c r="O6214" s="36" t="str">
        <f t="shared" si="484"/>
        <v>20208</v>
      </c>
      <c r="P6214" s="51" t="str">
        <f>CONCATENATE(K6214,MONTH(ExpensesDBTable[[#This Row],[Date]]))</f>
        <v>20202</v>
      </c>
      <c r="Q6214" s="36" t="s">
        <v>2470</v>
      </c>
      <c r="R6214" s="36" t="s">
        <v>17</v>
      </c>
      <c r="S6214" s="38">
        <v>25.98</v>
      </c>
      <c r="T6214" s="36" t="s">
        <v>106</v>
      </c>
      <c r="U6214" s="36" t="s">
        <v>1952</v>
      </c>
    </row>
    <row r="6215" spans="10:21" x14ac:dyDescent="0.25">
      <c r="J6215" s="37">
        <v>43878</v>
      </c>
      <c r="K6215" s="36">
        <f t="shared" si="480"/>
        <v>2020</v>
      </c>
      <c r="L6215" s="36" t="str">
        <f t="shared" si="481"/>
        <v>February</v>
      </c>
      <c r="M6215" s="36">
        <f t="shared" si="482"/>
        <v>8</v>
      </c>
      <c r="N6215" s="36">
        <f t="shared" si="483"/>
        <v>17</v>
      </c>
      <c r="O6215" s="36" t="str">
        <f t="shared" si="484"/>
        <v>20208</v>
      </c>
      <c r="P6215" s="51" t="str">
        <f>CONCATENATE(K6215,MONTH(ExpensesDBTable[[#This Row],[Date]]))</f>
        <v>20202</v>
      </c>
      <c r="Q6215" s="36" t="s">
        <v>554</v>
      </c>
      <c r="R6215" s="36" t="s">
        <v>14</v>
      </c>
      <c r="S6215" s="38">
        <v>10.95</v>
      </c>
      <c r="T6215" s="36" t="s">
        <v>100</v>
      </c>
      <c r="U6215" s="36" t="s">
        <v>4589</v>
      </c>
    </row>
    <row r="6216" spans="10:21" x14ac:dyDescent="0.25">
      <c r="J6216" s="37">
        <v>43878</v>
      </c>
      <c r="K6216" s="36">
        <f t="shared" si="480"/>
        <v>2020</v>
      </c>
      <c r="L6216" s="36" t="str">
        <f t="shared" si="481"/>
        <v>February</v>
      </c>
      <c r="M6216" s="36">
        <f t="shared" si="482"/>
        <v>8</v>
      </c>
      <c r="N6216" s="36">
        <f t="shared" si="483"/>
        <v>17</v>
      </c>
      <c r="O6216" s="36" t="str">
        <f t="shared" si="484"/>
        <v>20208</v>
      </c>
      <c r="P6216" s="51" t="str">
        <f>CONCATENATE(K6216,MONTH(ExpensesDBTable[[#This Row],[Date]]))</f>
        <v>20202</v>
      </c>
      <c r="Q6216" s="36" t="s">
        <v>1051</v>
      </c>
      <c r="R6216" s="36" t="s">
        <v>14</v>
      </c>
      <c r="S6216" s="38">
        <v>14.44</v>
      </c>
      <c r="T6216" s="36" t="s">
        <v>106</v>
      </c>
      <c r="U6216" s="36" t="s">
        <v>4590</v>
      </c>
    </row>
    <row r="6217" spans="10:21" x14ac:dyDescent="0.25">
      <c r="J6217" s="37">
        <v>43878</v>
      </c>
      <c r="K6217" s="36">
        <f t="shared" si="480"/>
        <v>2020</v>
      </c>
      <c r="L6217" s="36" t="str">
        <f t="shared" si="481"/>
        <v>February</v>
      </c>
      <c r="M6217" s="36">
        <f t="shared" si="482"/>
        <v>8</v>
      </c>
      <c r="N6217" s="36">
        <f t="shared" si="483"/>
        <v>17</v>
      </c>
      <c r="O6217" s="36" t="str">
        <f t="shared" si="484"/>
        <v>20208</v>
      </c>
      <c r="P6217" s="51" t="str">
        <f>CONCATENATE(K6217,MONTH(ExpensesDBTable[[#This Row],[Date]]))</f>
        <v>20202</v>
      </c>
      <c r="Q6217" s="36" t="s">
        <v>3480</v>
      </c>
      <c r="R6217" s="36" t="s">
        <v>27</v>
      </c>
      <c r="S6217" s="38">
        <v>115.5</v>
      </c>
      <c r="T6217" s="36" t="s">
        <v>106</v>
      </c>
      <c r="U6217" s="36" t="s">
        <v>3550</v>
      </c>
    </row>
    <row r="6218" spans="10:21" x14ac:dyDescent="0.25">
      <c r="J6218" s="37">
        <v>43879</v>
      </c>
      <c r="K6218" s="36">
        <f t="shared" si="480"/>
        <v>2020</v>
      </c>
      <c r="L6218" s="36" t="str">
        <f t="shared" si="481"/>
        <v>February</v>
      </c>
      <c r="M6218" s="36">
        <f t="shared" si="482"/>
        <v>8</v>
      </c>
      <c r="N6218" s="36">
        <f t="shared" si="483"/>
        <v>18</v>
      </c>
      <c r="O6218" s="36" t="str">
        <f t="shared" si="484"/>
        <v>20208</v>
      </c>
      <c r="P6218" s="51" t="str">
        <f>CONCATENATE(K6218,MONTH(ExpensesDBTable[[#This Row],[Date]]))</f>
        <v>20202</v>
      </c>
      <c r="Q6218" s="36" t="s">
        <v>128</v>
      </c>
      <c r="R6218" s="36" t="s">
        <v>22</v>
      </c>
      <c r="S6218" s="38">
        <v>20</v>
      </c>
      <c r="T6218" s="36" t="s">
        <v>106</v>
      </c>
      <c r="U6218" s="36" t="s">
        <v>3787</v>
      </c>
    </row>
    <row r="6219" spans="10:21" x14ac:dyDescent="0.25">
      <c r="J6219" s="37">
        <v>43879</v>
      </c>
      <c r="K6219" s="36">
        <f t="shared" ref="K6219:K6282" si="485">YEAR(J6219)</f>
        <v>2020</v>
      </c>
      <c r="L6219" s="36" t="str">
        <f t="shared" ref="L6219:L6282" si="486">TEXT(DATE(1,MONTH(J6219),1),"MMMM")</f>
        <v>February</v>
      </c>
      <c r="M6219" s="36">
        <f t="shared" ref="M6219:M6282" si="487">WEEKNUM(J6219,2)</f>
        <v>8</v>
      </c>
      <c r="N6219" s="36">
        <f t="shared" ref="N6219:N6282" si="488">DAY(J6219)</f>
        <v>18</v>
      </c>
      <c r="O6219" s="36" t="str">
        <f t="shared" ref="O6219:O6282" si="489">CONCATENATE(K6219,M6219)</f>
        <v>20208</v>
      </c>
      <c r="P6219" s="51" t="str">
        <f>CONCATENATE(K6219,MONTH(ExpensesDBTable[[#This Row],[Date]]))</f>
        <v>20202</v>
      </c>
      <c r="Q6219" s="36" t="s">
        <v>182</v>
      </c>
      <c r="R6219" s="36" t="s">
        <v>14</v>
      </c>
      <c r="S6219" s="38">
        <v>4</v>
      </c>
      <c r="T6219" s="36" t="s">
        <v>100</v>
      </c>
      <c r="U6219" s="36" t="s">
        <v>1392</v>
      </c>
    </row>
    <row r="6220" spans="10:21" x14ac:dyDescent="0.25">
      <c r="J6220" s="37">
        <v>43879</v>
      </c>
      <c r="K6220" s="36">
        <f t="shared" si="485"/>
        <v>2020</v>
      </c>
      <c r="L6220" s="36" t="str">
        <f t="shared" si="486"/>
        <v>February</v>
      </c>
      <c r="M6220" s="36">
        <f t="shared" si="487"/>
        <v>8</v>
      </c>
      <c r="N6220" s="36">
        <f t="shared" si="488"/>
        <v>18</v>
      </c>
      <c r="O6220" s="36" t="str">
        <f t="shared" si="489"/>
        <v>20208</v>
      </c>
      <c r="P6220" s="51" t="str">
        <f>CONCATENATE(K6220,MONTH(ExpensesDBTable[[#This Row],[Date]]))</f>
        <v>20202</v>
      </c>
      <c r="Q6220" s="36" t="s">
        <v>182</v>
      </c>
      <c r="R6220" s="36" t="s">
        <v>14</v>
      </c>
      <c r="S6220" s="38">
        <v>17.739999999999998</v>
      </c>
      <c r="T6220" s="36" t="s">
        <v>100</v>
      </c>
      <c r="U6220" s="36" t="s">
        <v>4591</v>
      </c>
    </row>
    <row r="6221" spans="10:21" x14ac:dyDescent="0.25">
      <c r="J6221" s="37">
        <v>43880</v>
      </c>
      <c r="K6221" s="36">
        <f t="shared" si="485"/>
        <v>2020</v>
      </c>
      <c r="L6221" s="36" t="str">
        <f t="shared" si="486"/>
        <v>February</v>
      </c>
      <c r="M6221" s="36">
        <f t="shared" si="487"/>
        <v>8</v>
      </c>
      <c r="N6221" s="36">
        <f t="shared" si="488"/>
        <v>19</v>
      </c>
      <c r="O6221" s="36" t="str">
        <f t="shared" si="489"/>
        <v>20208</v>
      </c>
      <c r="P6221" s="51" t="str">
        <f>CONCATENATE(K6221,MONTH(ExpensesDBTable[[#This Row],[Date]]))</f>
        <v>20202</v>
      </c>
      <c r="Q6221" s="36" t="s">
        <v>108</v>
      </c>
      <c r="R6221" s="36" t="s">
        <v>14</v>
      </c>
      <c r="S6221" s="38">
        <v>25.89</v>
      </c>
      <c r="T6221" s="36" t="s">
        <v>106</v>
      </c>
      <c r="U6221" s="36" t="s">
        <v>4592</v>
      </c>
    </row>
    <row r="6222" spans="10:21" x14ac:dyDescent="0.25">
      <c r="J6222" s="37">
        <v>43881</v>
      </c>
      <c r="K6222" s="36">
        <f t="shared" si="485"/>
        <v>2020</v>
      </c>
      <c r="L6222" s="36" t="str">
        <f t="shared" si="486"/>
        <v>February</v>
      </c>
      <c r="M6222" s="36">
        <f t="shared" si="487"/>
        <v>8</v>
      </c>
      <c r="N6222" s="36">
        <f t="shared" si="488"/>
        <v>20</v>
      </c>
      <c r="O6222" s="36" t="str">
        <f t="shared" si="489"/>
        <v>20208</v>
      </c>
      <c r="P6222" s="51" t="str">
        <f>CONCATENATE(K6222,MONTH(ExpensesDBTable[[#This Row],[Date]]))</f>
        <v>20202</v>
      </c>
      <c r="Q6222" s="36" t="s">
        <v>182</v>
      </c>
      <c r="R6222" s="36" t="s">
        <v>14</v>
      </c>
      <c r="S6222" s="38">
        <v>33.26</v>
      </c>
      <c r="T6222" s="36" t="s">
        <v>100</v>
      </c>
      <c r="U6222" s="36" t="s">
        <v>4593</v>
      </c>
    </row>
    <row r="6223" spans="10:21" x14ac:dyDescent="0.25">
      <c r="J6223" s="37">
        <v>43882</v>
      </c>
      <c r="K6223" s="36">
        <f t="shared" si="485"/>
        <v>2020</v>
      </c>
      <c r="L6223" s="36" t="str">
        <f t="shared" si="486"/>
        <v>February</v>
      </c>
      <c r="M6223" s="36">
        <f t="shared" si="487"/>
        <v>8</v>
      </c>
      <c r="N6223" s="36">
        <f t="shared" si="488"/>
        <v>21</v>
      </c>
      <c r="O6223" s="36" t="str">
        <f t="shared" si="489"/>
        <v>20208</v>
      </c>
      <c r="P6223" s="51" t="str">
        <f>CONCATENATE(K6223,MONTH(ExpensesDBTable[[#This Row],[Date]]))</f>
        <v>20202</v>
      </c>
      <c r="Q6223" s="36" t="s">
        <v>182</v>
      </c>
      <c r="R6223" s="36" t="s">
        <v>14</v>
      </c>
      <c r="S6223" s="38">
        <v>4.8</v>
      </c>
      <c r="T6223" s="36" t="s">
        <v>100</v>
      </c>
      <c r="U6223" s="36" t="s">
        <v>1392</v>
      </c>
    </row>
    <row r="6224" spans="10:21" x14ac:dyDescent="0.25">
      <c r="J6224" s="37">
        <v>43882</v>
      </c>
      <c r="K6224" s="36">
        <f t="shared" si="485"/>
        <v>2020</v>
      </c>
      <c r="L6224" s="36" t="str">
        <f t="shared" si="486"/>
        <v>February</v>
      </c>
      <c r="M6224" s="36">
        <f t="shared" si="487"/>
        <v>8</v>
      </c>
      <c r="N6224" s="36">
        <f t="shared" si="488"/>
        <v>21</v>
      </c>
      <c r="O6224" s="36" t="str">
        <f t="shared" si="489"/>
        <v>20208</v>
      </c>
      <c r="P6224" s="51" t="str">
        <f>CONCATENATE(K6224,MONTH(ExpensesDBTable[[#This Row],[Date]]))</f>
        <v>20202</v>
      </c>
      <c r="Q6224" s="36" t="s">
        <v>182</v>
      </c>
      <c r="R6224" s="36" t="s">
        <v>17</v>
      </c>
      <c r="S6224" s="38">
        <v>9.1999999999999993</v>
      </c>
      <c r="T6224" s="36" t="s">
        <v>106</v>
      </c>
      <c r="U6224" s="36" t="s">
        <v>4148</v>
      </c>
    </row>
    <row r="6225" spans="10:21" x14ac:dyDescent="0.25">
      <c r="J6225" s="37">
        <v>43882</v>
      </c>
      <c r="K6225" s="36">
        <f t="shared" si="485"/>
        <v>2020</v>
      </c>
      <c r="L6225" s="36" t="str">
        <f t="shared" si="486"/>
        <v>February</v>
      </c>
      <c r="M6225" s="36">
        <f t="shared" si="487"/>
        <v>8</v>
      </c>
      <c r="N6225" s="36">
        <f t="shared" si="488"/>
        <v>21</v>
      </c>
      <c r="O6225" s="36" t="str">
        <f t="shared" si="489"/>
        <v>20208</v>
      </c>
      <c r="P6225" s="51" t="str">
        <f>CONCATENATE(K6225,MONTH(ExpensesDBTable[[#This Row],[Date]]))</f>
        <v>20202</v>
      </c>
      <c r="Q6225" s="36" t="s">
        <v>182</v>
      </c>
      <c r="R6225" s="36" t="s">
        <v>14</v>
      </c>
      <c r="S6225" s="38">
        <v>23</v>
      </c>
      <c r="T6225" s="36" t="s">
        <v>100</v>
      </c>
      <c r="U6225" s="36" t="s">
        <v>462</v>
      </c>
    </row>
    <row r="6226" spans="10:21" x14ac:dyDescent="0.25">
      <c r="J6226" s="37">
        <v>43882</v>
      </c>
      <c r="K6226" s="36">
        <f t="shared" si="485"/>
        <v>2020</v>
      </c>
      <c r="L6226" s="36" t="str">
        <f t="shared" si="486"/>
        <v>February</v>
      </c>
      <c r="M6226" s="36">
        <f t="shared" si="487"/>
        <v>8</v>
      </c>
      <c r="N6226" s="36">
        <f t="shared" si="488"/>
        <v>21</v>
      </c>
      <c r="O6226" s="36" t="str">
        <f t="shared" si="489"/>
        <v>20208</v>
      </c>
      <c r="P6226" s="51" t="str">
        <f>CONCATENATE(K6226,MONTH(ExpensesDBTable[[#This Row],[Date]]))</f>
        <v>20202</v>
      </c>
      <c r="Q6226" s="36" t="s">
        <v>108</v>
      </c>
      <c r="R6226" s="36" t="s">
        <v>14</v>
      </c>
      <c r="S6226" s="38">
        <v>3.59</v>
      </c>
      <c r="T6226" s="36" t="s">
        <v>100</v>
      </c>
      <c r="U6226" s="36" t="s">
        <v>1367</v>
      </c>
    </row>
    <row r="6227" spans="10:21" x14ac:dyDescent="0.25">
      <c r="J6227" s="37">
        <v>43882</v>
      </c>
      <c r="K6227" s="36">
        <f t="shared" si="485"/>
        <v>2020</v>
      </c>
      <c r="L6227" s="36" t="str">
        <f t="shared" si="486"/>
        <v>February</v>
      </c>
      <c r="M6227" s="36">
        <f t="shared" si="487"/>
        <v>8</v>
      </c>
      <c r="N6227" s="36">
        <f t="shared" si="488"/>
        <v>21</v>
      </c>
      <c r="O6227" s="36" t="str">
        <f t="shared" si="489"/>
        <v>20208</v>
      </c>
      <c r="P6227" s="51" t="str">
        <f>CONCATENATE(K6227,MONTH(ExpensesDBTable[[#This Row],[Date]]))</f>
        <v>20202</v>
      </c>
      <c r="Q6227" s="36" t="s">
        <v>3201</v>
      </c>
      <c r="R6227" s="36" t="s">
        <v>17</v>
      </c>
      <c r="S6227" s="38">
        <v>448</v>
      </c>
      <c r="T6227" s="36" t="s">
        <v>106</v>
      </c>
      <c r="U6227" s="36" t="s">
        <v>4594</v>
      </c>
    </row>
    <row r="6228" spans="10:21" x14ac:dyDescent="0.25">
      <c r="J6228" s="37">
        <v>43883</v>
      </c>
      <c r="K6228" s="36">
        <f t="shared" si="485"/>
        <v>2020</v>
      </c>
      <c r="L6228" s="36" t="str">
        <f t="shared" si="486"/>
        <v>February</v>
      </c>
      <c r="M6228" s="36">
        <f t="shared" si="487"/>
        <v>8</v>
      </c>
      <c r="N6228" s="36">
        <f t="shared" si="488"/>
        <v>22</v>
      </c>
      <c r="O6228" s="36" t="str">
        <f t="shared" si="489"/>
        <v>20208</v>
      </c>
      <c r="P6228" s="51" t="str">
        <f>CONCATENATE(K6228,MONTH(ExpensesDBTable[[#This Row],[Date]]))</f>
        <v>20202</v>
      </c>
      <c r="Q6228" s="36" t="s">
        <v>182</v>
      </c>
      <c r="R6228" s="36" t="s">
        <v>14</v>
      </c>
      <c r="S6228" s="38">
        <v>10.6</v>
      </c>
      <c r="T6228" s="36" t="s">
        <v>100</v>
      </c>
      <c r="U6228" s="36" t="s">
        <v>1392</v>
      </c>
    </row>
    <row r="6229" spans="10:21" x14ac:dyDescent="0.25">
      <c r="J6229" s="37">
        <v>43883</v>
      </c>
      <c r="K6229" s="36">
        <f t="shared" si="485"/>
        <v>2020</v>
      </c>
      <c r="L6229" s="36" t="str">
        <f t="shared" si="486"/>
        <v>February</v>
      </c>
      <c r="M6229" s="36">
        <f t="shared" si="487"/>
        <v>8</v>
      </c>
      <c r="N6229" s="36">
        <f t="shared" si="488"/>
        <v>22</v>
      </c>
      <c r="O6229" s="36" t="str">
        <f t="shared" si="489"/>
        <v>20208</v>
      </c>
      <c r="P6229" s="51" t="str">
        <f>CONCATENATE(K6229,MONTH(ExpensesDBTable[[#This Row],[Date]]))</f>
        <v>20202</v>
      </c>
      <c r="Q6229" s="36" t="s">
        <v>1238</v>
      </c>
      <c r="R6229" s="36" t="s">
        <v>22</v>
      </c>
      <c r="S6229" s="38">
        <v>68.790000000000006</v>
      </c>
      <c r="T6229" s="36" t="s">
        <v>106</v>
      </c>
      <c r="U6229" s="36" t="s">
        <v>1238</v>
      </c>
    </row>
    <row r="6230" spans="10:21" x14ac:dyDescent="0.25">
      <c r="J6230" s="37">
        <v>43883</v>
      </c>
      <c r="K6230" s="36">
        <f t="shared" si="485"/>
        <v>2020</v>
      </c>
      <c r="L6230" s="36" t="str">
        <f t="shared" si="486"/>
        <v>February</v>
      </c>
      <c r="M6230" s="36">
        <f t="shared" si="487"/>
        <v>8</v>
      </c>
      <c r="N6230" s="36">
        <f t="shared" si="488"/>
        <v>22</v>
      </c>
      <c r="O6230" s="36" t="str">
        <f t="shared" si="489"/>
        <v>20208</v>
      </c>
      <c r="P6230" s="51" t="str">
        <f>CONCATENATE(K6230,MONTH(ExpensesDBTable[[#This Row],[Date]]))</f>
        <v>20202</v>
      </c>
      <c r="Q6230" s="36" t="s">
        <v>1051</v>
      </c>
      <c r="R6230" s="36" t="s">
        <v>14</v>
      </c>
      <c r="S6230" s="38">
        <v>66.099999999999994</v>
      </c>
      <c r="T6230" s="36" t="s">
        <v>100</v>
      </c>
      <c r="U6230" s="36" t="s">
        <v>4137</v>
      </c>
    </row>
    <row r="6231" spans="10:21" x14ac:dyDescent="0.25">
      <c r="J6231" s="37">
        <v>43883</v>
      </c>
      <c r="K6231" s="36">
        <f t="shared" si="485"/>
        <v>2020</v>
      </c>
      <c r="L6231" s="36" t="str">
        <f t="shared" si="486"/>
        <v>February</v>
      </c>
      <c r="M6231" s="36">
        <f t="shared" si="487"/>
        <v>8</v>
      </c>
      <c r="N6231" s="36">
        <f t="shared" si="488"/>
        <v>22</v>
      </c>
      <c r="O6231" s="36" t="str">
        <f t="shared" si="489"/>
        <v>20208</v>
      </c>
      <c r="P6231" s="51" t="str">
        <f>CONCATENATE(K6231,MONTH(ExpensesDBTable[[#This Row],[Date]]))</f>
        <v>20202</v>
      </c>
      <c r="Q6231" s="36" t="s">
        <v>119</v>
      </c>
      <c r="R6231" s="36" t="s">
        <v>14</v>
      </c>
      <c r="S6231" s="38">
        <v>17.59</v>
      </c>
      <c r="T6231" s="36" t="s">
        <v>100</v>
      </c>
      <c r="U6231" s="36" t="s">
        <v>4137</v>
      </c>
    </row>
    <row r="6232" spans="10:21" x14ac:dyDescent="0.25">
      <c r="J6232" s="37">
        <v>43883</v>
      </c>
      <c r="K6232" s="36">
        <f t="shared" si="485"/>
        <v>2020</v>
      </c>
      <c r="L6232" s="36" t="str">
        <f t="shared" si="486"/>
        <v>February</v>
      </c>
      <c r="M6232" s="36">
        <f t="shared" si="487"/>
        <v>8</v>
      </c>
      <c r="N6232" s="36">
        <f t="shared" si="488"/>
        <v>22</v>
      </c>
      <c r="O6232" s="36" t="str">
        <f t="shared" si="489"/>
        <v>20208</v>
      </c>
      <c r="P6232" s="51" t="str">
        <f>CONCATENATE(K6232,MONTH(ExpensesDBTable[[#This Row],[Date]]))</f>
        <v>20202</v>
      </c>
      <c r="Q6232" s="36" t="s">
        <v>2470</v>
      </c>
      <c r="R6232" s="36" t="s">
        <v>17</v>
      </c>
      <c r="S6232" s="38">
        <v>46.65</v>
      </c>
      <c r="T6232" s="36" t="s">
        <v>106</v>
      </c>
      <c r="U6232" s="36" t="s">
        <v>1220</v>
      </c>
    </row>
    <row r="6233" spans="10:21" x14ac:dyDescent="0.25">
      <c r="J6233" s="37">
        <v>43884</v>
      </c>
      <c r="K6233" s="36">
        <f t="shared" si="485"/>
        <v>2020</v>
      </c>
      <c r="L6233" s="36" t="str">
        <f t="shared" si="486"/>
        <v>February</v>
      </c>
      <c r="M6233" s="36">
        <f t="shared" si="487"/>
        <v>8</v>
      </c>
      <c r="N6233" s="36">
        <f t="shared" si="488"/>
        <v>23</v>
      </c>
      <c r="O6233" s="36" t="str">
        <f t="shared" si="489"/>
        <v>20208</v>
      </c>
      <c r="P6233" s="51" t="str">
        <f>CONCATENATE(K6233,MONTH(ExpensesDBTable[[#This Row],[Date]]))</f>
        <v>20202</v>
      </c>
      <c r="Q6233" s="36" t="s">
        <v>2470</v>
      </c>
      <c r="R6233" s="36" t="s">
        <v>17</v>
      </c>
      <c r="S6233" s="38">
        <v>154</v>
      </c>
      <c r="T6233" s="36" t="s">
        <v>106</v>
      </c>
      <c r="U6233" s="36" t="s">
        <v>4595</v>
      </c>
    </row>
    <row r="6234" spans="10:21" x14ac:dyDescent="0.25">
      <c r="J6234" s="37">
        <v>43884</v>
      </c>
      <c r="K6234" s="36">
        <f t="shared" si="485"/>
        <v>2020</v>
      </c>
      <c r="L6234" s="36" t="str">
        <f t="shared" si="486"/>
        <v>February</v>
      </c>
      <c r="M6234" s="36">
        <f t="shared" si="487"/>
        <v>8</v>
      </c>
      <c r="N6234" s="36">
        <f t="shared" si="488"/>
        <v>23</v>
      </c>
      <c r="O6234" s="36" t="str">
        <f t="shared" si="489"/>
        <v>20208</v>
      </c>
      <c r="P6234" s="51" t="str">
        <f>CONCATENATE(K6234,MONTH(ExpensesDBTable[[#This Row],[Date]]))</f>
        <v>20202</v>
      </c>
      <c r="Q6234" s="36" t="s">
        <v>3201</v>
      </c>
      <c r="R6234" s="36" t="s">
        <v>17</v>
      </c>
      <c r="S6234" s="38">
        <v>271</v>
      </c>
      <c r="T6234" s="36" t="s">
        <v>106</v>
      </c>
      <c r="U6234" s="36" t="s">
        <v>4596</v>
      </c>
    </row>
    <row r="6235" spans="10:21" x14ac:dyDescent="0.25">
      <c r="J6235" s="37">
        <v>43884</v>
      </c>
      <c r="K6235" s="36">
        <f t="shared" si="485"/>
        <v>2020</v>
      </c>
      <c r="L6235" s="36" t="str">
        <f t="shared" si="486"/>
        <v>February</v>
      </c>
      <c r="M6235" s="36">
        <f t="shared" si="487"/>
        <v>8</v>
      </c>
      <c r="N6235" s="36">
        <f t="shared" si="488"/>
        <v>23</v>
      </c>
      <c r="O6235" s="36" t="str">
        <f t="shared" si="489"/>
        <v>20208</v>
      </c>
      <c r="P6235" s="51" t="str">
        <f>CONCATENATE(K6235,MONTH(ExpensesDBTable[[#This Row],[Date]]))</f>
        <v>20202</v>
      </c>
      <c r="Q6235" s="36" t="s">
        <v>119</v>
      </c>
      <c r="R6235" s="36" t="s">
        <v>14</v>
      </c>
      <c r="S6235" s="38">
        <v>6.75</v>
      </c>
      <c r="T6235" s="36" t="s">
        <v>100</v>
      </c>
      <c r="U6235" s="36" t="s">
        <v>4155</v>
      </c>
    </row>
    <row r="6236" spans="10:21" x14ac:dyDescent="0.25">
      <c r="J6236" s="37">
        <v>43884</v>
      </c>
      <c r="K6236" s="36">
        <f t="shared" si="485"/>
        <v>2020</v>
      </c>
      <c r="L6236" s="36" t="str">
        <f t="shared" si="486"/>
        <v>February</v>
      </c>
      <c r="M6236" s="36">
        <f t="shared" si="487"/>
        <v>8</v>
      </c>
      <c r="N6236" s="36">
        <f t="shared" si="488"/>
        <v>23</v>
      </c>
      <c r="O6236" s="36" t="str">
        <f t="shared" si="489"/>
        <v>20208</v>
      </c>
      <c r="P6236" s="51" t="str">
        <f>CONCATENATE(K6236,MONTH(ExpensesDBTable[[#This Row],[Date]]))</f>
        <v>20202</v>
      </c>
      <c r="Q6236" s="36" t="s">
        <v>182</v>
      </c>
      <c r="R6236" s="36" t="s">
        <v>16</v>
      </c>
      <c r="S6236" s="38">
        <v>71.98</v>
      </c>
      <c r="T6236" s="36" t="s">
        <v>106</v>
      </c>
      <c r="U6236" s="36" t="s">
        <v>4597</v>
      </c>
    </row>
    <row r="6237" spans="10:21" x14ac:dyDescent="0.25">
      <c r="J6237" s="37">
        <v>43884</v>
      </c>
      <c r="K6237" s="36">
        <f t="shared" si="485"/>
        <v>2020</v>
      </c>
      <c r="L6237" s="36" t="str">
        <f t="shared" si="486"/>
        <v>February</v>
      </c>
      <c r="M6237" s="36">
        <f t="shared" si="487"/>
        <v>8</v>
      </c>
      <c r="N6237" s="36">
        <f t="shared" si="488"/>
        <v>23</v>
      </c>
      <c r="O6237" s="36" t="str">
        <f t="shared" si="489"/>
        <v>20208</v>
      </c>
      <c r="P6237" s="51" t="str">
        <f>CONCATENATE(K6237,MONTH(ExpensesDBTable[[#This Row],[Date]]))</f>
        <v>20202</v>
      </c>
      <c r="Q6237" s="36" t="s">
        <v>182</v>
      </c>
      <c r="R6237" s="36" t="s">
        <v>19</v>
      </c>
      <c r="S6237" s="38">
        <v>22</v>
      </c>
      <c r="T6237" s="36" t="s">
        <v>106</v>
      </c>
      <c r="U6237" s="36" t="s">
        <v>4598</v>
      </c>
    </row>
    <row r="6238" spans="10:21" x14ac:dyDescent="0.25">
      <c r="J6238" s="37">
        <v>43884</v>
      </c>
      <c r="K6238" s="36">
        <f t="shared" si="485"/>
        <v>2020</v>
      </c>
      <c r="L6238" s="36" t="str">
        <f t="shared" si="486"/>
        <v>February</v>
      </c>
      <c r="M6238" s="36">
        <f t="shared" si="487"/>
        <v>8</v>
      </c>
      <c r="N6238" s="36">
        <f t="shared" si="488"/>
        <v>23</v>
      </c>
      <c r="O6238" s="36" t="str">
        <f t="shared" si="489"/>
        <v>20208</v>
      </c>
      <c r="P6238" s="51" t="str">
        <f>CONCATENATE(K6238,MONTH(ExpensesDBTable[[#This Row],[Date]]))</f>
        <v>20202</v>
      </c>
      <c r="Q6238" s="36" t="s">
        <v>1476</v>
      </c>
      <c r="R6238" s="36" t="s">
        <v>23</v>
      </c>
      <c r="S6238" s="38">
        <v>14</v>
      </c>
      <c r="T6238" s="36" t="s">
        <v>106</v>
      </c>
      <c r="U6238" s="36" t="s">
        <v>1476</v>
      </c>
    </row>
    <row r="6239" spans="10:21" x14ac:dyDescent="0.25">
      <c r="J6239" s="37">
        <v>43885</v>
      </c>
      <c r="K6239" s="36">
        <f t="shared" si="485"/>
        <v>2020</v>
      </c>
      <c r="L6239" s="36" t="str">
        <f t="shared" si="486"/>
        <v>February</v>
      </c>
      <c r="M6239" s="36">
        <f t="shared" si="487"/>
        <v>9</v>
      </c>
      <c r="N6239" s="36">
        <f t="shared" si="488"/>
        <v>24</v>
      </c>
      <c r="O6239" s="36" t="str">
        <f t="shared" si="489"/>
        <v>20209</v>
      </c>
      <c r="P6239" s="51" t="str">
        <f>CONCATENATE(K6239,MONTH(ExpensesDBTable[[#This Row],[Date]]))</f>
        <v>20202</v>
      </c>
      <c r="Q6239" s="36" t="s">
        <v>108</v>
      </c>
      <c r="R6239" s="36" t="s">
        <v>14</v>
      </c>
      <c r="S6239" s="38">
        <v>14.17</v>
      </c>
      <c r="T6239" s="36" t="s">
        <v>100</v>
      </c>
      <c r="U6239" s="36" t="s">
        <v>4486</v>
      </c>
    </row>
    <row r="6240" spans="10:21" x14ac:dyDescent="0.25">
      <c r="J6240" s="37">
        <v>43885</v>
      </c>
      <c r="K6240" s="36">
        <f t="shared" si="485"/>
        <v>2020</v>
      </c>
      <c r="L6240" s="36" t="str">
        <f t="shared" si="486"/>
        <v>February</v>
      </c>
      <c r="M6240" s="36">
        <f t="shared" si="487"/>
        <v>9</v>
      </c>
      <c r="N6240" s="36">
        <f t="shared" si="488"/>
        <v>24</v>
      </c>
      <c r="O6240" s="36" t="str">
        <f t="shared" si="489"/>
        <v>20209</v>
      </c>
      <c r="P6240" s="51" t="str">
        <f>CONCATENATE(K6240,MONTH(ExpensesDBTable[[#This Row],[Date]]))</f>
        <v>20202</v>
      </c>
      <c r="Q6240" s="36" t="s">
        <v>128</v>
      </c>
      <c r="R6240" s="36" t="s">
        <v>22</v>
      </c>
      <c r="S6240" s="38">
        <v>178.2</v>
      </c>
      <c r="T6240" s="36" t="s">
        <v>106</v>
      </c>
      <c r="U6240" s="36" t="s">
        <v>4599</v>
      </c>
    </row>
    <row r="6241" spans="10:21" x14ac:dyDescent="0.25">
      <c r="J6241" s="37">
        <v>43885</v>
      </c>
      <c r="K6241" s="36">
        <f t="shared" si="485"/>
        <v>2020</v>
      </c>
      <c r="L6241" s="36" t="str">
        <f t="shared" si="486"/>
        <v>February</v>
      </c>
      <c r="M6241" s="36">
        <f t="shared" si="487"/>
        <v>9</v>
      </c>
      <c r="N6241" s="36">
        <f t="shared" si="488"/>
        <v>24</v>
      </c>
      <c r="O6241" s="36" t="str">
        <f t="shared" si="489"/>
        <v>20209</v>
      </c>
      <c r="P6241" s="51" t="str">
        <f>CONCATENATE(K6241,MONTH(ExpensesDBTable[[#This Row],[Date]]))</f>
        <v>20202</v>
      </c>
      <c r="Q6241" s="36" t="s">
        <v>3480</v>
      </c>
      <c r="R6241" s="36" t="s">
        <v>27</v>
      </c>
      <c r="S6241" s="38">
        <v>115.5</v>
      </c>
      <c r="T6241" s="36" t="s">
        <v>106</v>
      </c>
      <c r="U6241" s="36" t="s">
        <v>3550</v>
      </c>
    </row>
    <row r="6242" spans="10:21" x14ac:dyDescent="0.25">
      <c r="J6242" s="37">
        <v>43885</v>
      </c>
      <c r="K6242" s="36">
        <f t="shared" si="485"/>
        <v>2020</v>
      </c>
      <c r="L6242" s="36" t="str">
        <f t="shared" si="486"/>
        <v>February</v>
      </c>
      <c r="M6242" s="36">
        <f t="shared" si="487"/>
        <v>9</v>
      </c>
      <c r="N6242" s="36">
        <f t="shared" si="488"/>
        <v>24</v>
      </c>
      <c r="O6242" s="36" t="str">
        <f t="shared" si="489"/>
        <v>20209</v>
      </c>
      <c r="P6242" s="51" t="str">
        <f>CONCATENATE(K6242,MONTH(ExpensesDBTable[[#This Row],[Date]]))</f>
        <v>20202</v>
      </c>
      <c r="Q6242" s="36" t="s">
        <v>3379</v>
      </c>
      <c r="R6242" s="36" t="s">
        <v>29</v>
      </c>
      <c r="S6242" s="38">
        <v>1097</v>
      </c>
      <c r="T6242" s="36" t="s">
        <v>106</v>
      </c>
      <c r="U6242" s="36" t="s">
        <v>4182</v>
      </c>
    </row>
    <row r="6243" spans="10:21" x14ac:dyDescent="0.25">
      <c r="J6243" s="37">
        <v>43886</v>
      </c>
      <c r="K6243" s="36">
        <f t="shared" si="485"/>
        <v>2020</v>
      </c>
      <c r="L6243" s="36" t="str">
        <f t="shared" si="486"/>
        <v>February</v>
      </c>
      <c r="M6243" s="36">
        <f t="shared" si="487"/>
        <v>9</v>
      </c>
      <c r="N6243" s="36">
        <f t="shared" si="488"/>
        <v>25</v>
      </c>
      <c r="O6243" s="36" t="str">
        <f t="shared" si="489"/>
        <v>20209</v>
      </c>
      <c r="P6243" s="51" t="str">
        <f>CONCATENATE(K6243,MONTH(ExpensesDBTable[[#This Row],[Date]]))</f>
        <v>20202</v>
      </c>
      <c r="Q6243" s="36" t="s">
        <v>182</v>
      </c>
      <c r="R6243" s="36" t="s">
        <v>14</v>
      </c>
      <c r="S6243" s="38">
        <v>20.34</v>
      </c>
      <c r="T6243" s="36" t="s">
        <v>100</v>
      </c>
      <c r="U6243" s="36" t="s">
        <v>4600</v>
      </c>
    </row>
    <row r="6244" spans="10:21" x14ac:dyDescent="0.25">
      <c r="J6244" s="37">
        <v>43886</v>
      </c>
      <c r="K6244" s="36">
        <f t="shared" si="485"/>
        <v>2020</v>
      </c>
      <c r="L6244" s="36" t="str">
        <f t="shared" si="486"/>
        <v>February</v>
      </c>
      <c r="M6244" s="36">
        <f t="shared" si="487"/>
        <v>9</v>
      </c>
      <c r="N6244" s="36">
        <f t="shared" si="488"/>
        <v>25</v>
      </c>
      <c r="O6244" s="36" t="str">
        <f t="shared" si="489"/>
        <v>20209</v>
      </c>
      <c r="P6244" s="51" t="str">
        <f>CONCATENATE(K6244,MONTH(ExpensesDBTable[[#This Row],[Date]]))</f>
        <v>20202</v>
      </c>
      <c r="Q6244" s="36" t="s">
        <v>119</v>
      </c>
      <c r="R6244" s="36" t="s">
        <v>14</v>
      </c>
      <c r="S6244" s="38">
        <v>3.59</v>
      </c>
      <c r="T6244" s="36" t="s">
        <v>100</v>
      </c>
      <c r="U6244" s="36" t="s">
        <v>667</v>
      </c>
    </row>
    <row r="6245" spans="10:21" x14ac:dyDescent="0.25">
      <c r="J6245" s="37">
        <v>43886</v>
      </c>
      <c r="K6245" s="36">
        <f t="shared" si="485"/>
        <v>2020</v>
      </c>
      <c r="L6245" s="36" t="str">
        <f t="shared" si="486"/>
        <v>February</v>
      </c>
      <c r="M6245" s="36">
        <f t="shared" si="487"/>
        <v>9</v>
      </c>
      <c r="N6245" s="36">
        <f t="shared" si="488"/>
        <v>25</v>
      </c>
      <c r="O6245" s="36" t="str">
        <f t="shared" si="489"/>
        <v>20209</v>
      </c>
      <c r="P6245" s="51" t="str">
        <f>CONCATENATE(K6245,MONTH(ExpensesDBTable[[#This Row],[Date]]))</f>
        <v>20202</v>
      </c>
      <c r="Q6245" s="36" t="s">
        <v>182</v>
      </c>
      <c r="R6245" s="36" t="s">
        <v>17</v>
      </c>
      <c r="S6245" s="38">
        <v>20</v>
      </c>
      <c r="T6245" s="36" t="s">
        <v>106</v>
      </c>
      <c r="U6245" s="36" t="s">
        <v>4512</v>
      </c>
    </row>
    <row r="6246" spans="10:21" x14ac:dyDescent="0.25">
      <c r="J6246" s="37">
        <v>43886</v>
      </c>
      <c r="K6246" s="36">
        <f t="shared" si="485"/>
        <v>2020</v>
      </c>
      <c r="L6246" s="36" t="str">
        <f t="shared" si="486"/>
        <v>February</v>
      </c>
      <c r="M6246" s="36">
        <f t="shared" si="487"/>
        <v>9</v>
      </c>
      <c r="N6246" s="36">
        <f t="shared" si="488"/>
        <v>25</v>
      </c>
      <c r="O6246" s="36" t="str">
        <f t="shared" si="489"/>
        <v>20209</v>
      </c>
      <c r="P6246" s="51" t="str">
        <f>CONCATENATE(K6246,MONTH(ExpensesDBTable[[#This Row],[Date]]))</f>
        <v>20202</v>
      </c>
      <c r="Q6246" s="36" t="s">
        <v>182</v>
      </c>
      <c r="R6246" s="36" t="s">
        <v>14</v>
      </c>
      <c r="S6246" s="38">
        <v>9</v>
      </c>
      <c r="T6246" s="36" t="s">
        <v>100</v>
      </c>
      <c r="U6246" s="36" t="s">
        <v>1872</v>
      </c>
    </row>
    <row r="6247" spans="10:21" x14ac:dyDescent="0.25">
      <c r="J6247" s="37">
        <v>43887</v>
      </c>
      <c r="K6247" s="36">
        <f t="shared" si="485"/>
        <v>2020</v>
      </c>
      <c r="L6247" s="36" t="str">
        <f t="shared" si="486"/>
        <v>February</v>
      </c>
      <c r="M6247" s="36">
        <f t="shared" si="487"/>
        <v>9</v>
      </c>
      <c r="N6247" s="36">
        <f t="shared" si="488"/>
        <v>26</v>
      </c>
      <c r="O6247" s="36" t="str">
        <f t="shared" si="489"/>
        <v>20209</v>
      </c>
      <c r="P6247" s="51" t="str">
        <f>CONCATENATE(K6247,MONTH(ExpensesDBTable[[#This Row],[Date]]))</f>
        <v>20202</v>
      </c>
      <c r="Q6247" s="36" t="s">
        <v>2470</v>
      </c>
      <c r="R6247" s="36" t="s">
        <v>17</v>
      </c>
      <c r="S6247" s="38">
        <v>9</v>
      </c>
      <c r="T6247" s="36" t="s">
        <v>106</v>
      </c>
      <c r="U6247" s="36" t="s">
        <v>4601</v>
      </c>
    </row>
    <row r="6248" spans="10:21" x14ac:dyDescent="0.25">
      <c r="J6248" s="37">
        <v>43887</v>
      </c>
      <c r="K6248" s="36">
        <f t="shared" si="485"/>
        <v>2020</v>
      </c>
      <c r="L6248" s="36" t="str">
        <f t="shared" si="486"/>
        <v>February</v>
      </c>
      <c r="M6248" s="36">
        <f t="shared" si="487"/>
        <v>9</v>
      </c>
      <c r="N6248" s="36">
        <f t="shared" si="488"/>
        <v>26</v>
      </c>
      <c r="O6248" s="36" t="str">
        <f t="shared" si="489"/>
        <v>20209</v>
      </c>
      <c r="P6248" s="51" t="str">
        <f>CONCATENATE(K6248,MONTH(ExpensesDBTable[[#This Row],[Date]]))</f>
        <v>20202</v>
      </c>
      <c r="Q6248" s="36" t="s">
        <v>128</v>
      </c>
      <c r="R6248" s="36" t="s">
        <v>22</v>
      </c>
      <c r="S6248" s="38">
        <v>20</v>
      </c>
      <c r="T6248" s="36" t="s">
        <v>106</v>
      </c>
      <c r="U6248" s="36" t="s">
        <v>3787</v>
      </c>
    </row>
    <row r="6249" spans="10:21" x14ac:dyDescent="0.25">
      <c r="J6249" s="37">
        <v>43887</v>
      </c>
      <c r="K6249" s="36">
        <f t="shared" si="485"/>
        <v>2020</v>
      </c>
      <c r="L6249" s="36" t="str">
        <f t="shared" si="486"/>
        <v>February</v>
      </c>
      <c r="M6249" s="36">
        <f t="shared" si="487"/>
        <v>9</v>
      </c>
      <c r="N6249" s="36">
        <f t="shared" si="488"/>
        <v>26</v>
      </c>
      <c r="O6249" s="36" t="str">
        <f t="shared" si="489"/>
        <v>20209</v>
      </c>
      <c r="P6249" s="51" t="str">
        <f>CONCATENATE(K6249,MONTH(ExpensesDBTable[[#This Row],[Date]]))</f>
        <v>20202</v>
      </c>
      <c r="Q6249" s="36" t="s">
        <v>4410</v>
      </c>
      <c r="R6249" s="36" t="s">
        <v>19</v>
      </c>
      <c r="S6249" s="38">
        <v>18</v>
      </c>
      <c r="T6249" s="36" t="s">
        <v>106</v>
      </c>
      <c r="U6249" s="36" t="s">
        <v>3237</v>
      </c>
    </row>
    <row r="6250" spans="10:21" x14ac:dyDescent="0.25">
      <c r="J6250" s="37">
        <v>43887</v>
      </c>
      <c r="K6250" s="36">
        <f t="shared" si="485"/>
        <v>2020</v>
      </c>
      <c r="L6250" s="36" t="str">
        <f t="shared" si="486"/>
        <v>February</v>
      </c>
      <c r="M6250" s="36">
        <f t="shared" si="487"/>
        <v>9</v>
      </c>
      <c r="N6250" s="36">
        <f t="shared" si="488"/>
        <v>26</v>
      </c>
      <c r="O6250" s="36" t="str">
        <f t="shared" si="489"/>
        <v>20209</v>
      </c>
      <c r="P6250" s="51" t="str">
        <f>CONCATENATE(K6250,MONTH(ExpensesDBTable[[#This Row],[Date]]))</f>
        <v>20202</v>
      </c>
      <c r="Q6250" s="36" t="s">
        <v>182</v>
      </c>
      <c r="R6250" s="36" t="s">
        <v>18</v>
      </c>
      <c r="S6250" s="38">
        <v>90</v>
      </c>
      <c r="T6250" s="36" t="s">
        <v>106</v>
      </c>
      <c r="U6250" s="36" t="s">
        <v>4602</v>
      </c>
    </row>
    <row r="6251" spans="10:21" x14ac:dyDescent="0.25">
      <c r="J6251" s="37">
        <v>43887</v>
      </c>
      <c r="K6251" s="36">
        <f t="shared" si="485"/>
        <v>2020</v>
      </c>
      <c r="L6251" s="36" t="str">
        <f t="shared" si="486"/>
        <v>February</v>
      </c>
      <c r="M6251" s="36">
        <f t="shared" si="487"/>
        <v>9</v>
      </c>
      <c r="N6251" s="36">
        <f t="shared" si="488"/>
        <v>26</v>
      </c>
      <c r="O6251" s="36" t="str">
        <f t="shared" si="489"/>
        <v>20209</v>
      </c>
      <c r="P6251" s="51" t="str">
        <f>CONCATENATE(K6251,MONTH(ExpensesDBTable[[#This Row],[Date]]))</f>
        <v>20202</v>
      </c>
      <c r="Q6251" s="36" t="s">
        <v>1051</v>
      </c>
      <c r="R6251" s="36" t="s">
        <v>14</v>
      </c>
      <c r="S6251" s="38">
        <v>1.49</v>
      </c>
      <c r="T6251" s="36" t="s">
        <v>100</v>
      </c>
      <c r="U6251" s="36" t="s">
        <v>1367</v>
      </c>
    </row>
    <row r="6252" spans="10:21" x14ac:dyDescent="0.25">
      <c r="J6252" s="37">
        <v>43887</v>
      </c>
      <c r="K6252" s="36">
        <f t="shared" si="485"/>
        <v>2020</v>
      </c>
      <c r="L6252" s="36" t="str">
        <f t="shared" si="486"/>
        <v>February</v>
      </c>
      <c r="M6252" s="36">
        <f t="shared" si="487"/>
        <v>9</v>
      </c>
      <c r="N6252" s="36">
        <f t="shared" si="488"/>
        <v>26</v>
      </c>
      <c r="O6252" s="36" t="str">
        <f t="shared" si="489"/>
        <v>20209</v>
      </c>
      <c r="P6252" s="51" t="str">
        <f>CONCATENATE(K6252,MONTH(ExpensesDBTable[[#This Row],[Date]]))</f>
        <v>20202</v>
      </c>
      <c r="Q6252" s="36" t="s">
        <v>182</v>
      </c>
      <c r="R6252" s="36" t="s">
        <v>14</v>
      </c>
      <c r="S6252" s="38">
        <v>8.27</v>
      </c>
      <c r="T6252" s="36" t="s">
        <v>100</v>
      </c>
      <c r="U6252" s="36" t="s">
        <v>3401</v>
      </c>
    </row>
    <row r="6253" spans="10:21" x14ac:dyDescent="0.25">
      <c r="J6253" s="37">
        <v>43887</v>
      </c>
      <c r="K6253" s="36">
        <f t="shared" si="485"/>
        <v>2020</v>
      </c>
      <c r="L6253" s="36" t="str">
        <f t="shared" si="486"/>
        <v>February</v>
      </c>
      <c r="M6253" s="36">
        <f t="shared" si="487"/>
        <v>9</v>
      </c>
      <c r="N6253" s="36">
        <f t="shared" si="488"/>
        <v>26</v>
      </c>
      <c r="O6253" s="36" t="str">
        <f t="shared" si="489"/>
        <v>20209</v>
      </c>
      <c r="P6253" s="51" t="str">
        <f>CONCATENATE(K6253,MONTH(ExpensesDBTable[[#This Row],[Date]]))</f>
        <v>20202</v>
      </c>
      <c r="Q6253" s="36" t="s">
        <v>1292</v>
      </c>
      <c r="R6253" s="36" t="s">
        <v>18</v>
      </c>
      <c r="S6253" s="38">
        <v>22.28</v>
      </c>
      <c r="T6253" s="36" t="s">
        <v>106</v>
      </c>
      <c r="U6253" s="36" t="s">
        <v>4603</v>
      </c>
    </row>
    <row r="6254" spans="10:21" x14ac:dyDescent="0.25">
      <c r="J6254" s="37">
        <v>43887</v>
      </c>
      <c r="K6254" s="36">
        <f t="shared" si="485"/>
        <v>2020</v>
      </c>
      <c r="L6254" s="36" t="str">
        <f t="shared" si="486"/>
        <v>February</v>
      </c>
      <c r="M6254" s="36">
        <f t="shared" si="487"/>
        <v>9</v>
      </c>
      <c r="N6254" s="36">
        <f t="shared" si="488"/>
        <v>26</v>
      </c>
      <c r="O6254" s="36" t="str">
        <f t="shared" si="489"/>
        <v>20209</v>
      </c>
      <c r="P6254" s="51" t="str">
        <f>CONCATENATE(K6254,MONTH(ExpensesDBTable[[#This Row],[Date]]))</f>
        <v>20202</v>
      </c>
      <c r="Q6254" s="36" t="s">
        <v>4535</v>
      </c>
      <c r="R6254" s="36" t="s">
        <v>27</v>
      </c>
      <c r="S6254" s="38">
        <v>122.74</v>
      </c>
      <c r="T6254" s="36" t="s">
        <v>106</v>
      </c>
      <c r="U6254" s="36" t="s">
        <v>4552</v>
      </c>
    </row>
    <row r="6255" spans="10:21" x14ac:dyDescent="0.25">
      <c r="J6255" s="37">
        <v>43888</v>
      </c>
      <c r="K6255" s="36">
        <f t="shared" si="485"/>
        <v>2020</v>
      </c>
      <c r="L6255" s="36" t="str">
        <f t="shared" si="486"/>
        <v>February</v>
      </c>
      <c r="M6255" s="36">
        <f t="shared" si="487"/>
        <v>9</v>
      </c>
      <c r="N6255" s="36">
        <f t="shared" si="488"/>
        <v>27</v>
      </c>
      <c r="O6255" s="36" t="str">
        <f t="shared" si="489"/>
        <v>20209</v>
      </c>
      <c r="P6255" s="51" t="str">
        <f>CONCATENATE(K6255,MONTH(ExpensesDBTable[[#This Row],[Date]]))</f>
        <v>20202</v>
      </c>
      <c r="Q6255" s="36" t="s">
        <v>182</v>
      </c>
      <c r="R6255" s="36" t="s">
        <v>14</v>
      </c>
      <c r="S6255" s="38">
        <v>8.4</v>
      </c>
      <c r="T6255" s="36" t="s">
        <v>100</v>
      </c>
      <c r="U6255" s="36" t="s">
        <v>1153</v>
      </c>
    </row>
    <row r="6256" spans="10:21" x14ac:dyDescent="0.25">
      <c r="J6256" s="37">
        <v>43888</v>
      </c>
      <c r="K6256" s="36">
        <f t="shared" si="485"/>
        <v>2020</v>
      </c>
      <c r="L6256" s="36" t="str">
        <f t="shared" si="486"/>
        <v>February</v>
      </c>
      <c r="M6256" s="36">
        <f t="shared" si="487"/>
        <v>9</v>
      </c>
      <c r="N6256" s="36">
        <f t="shared" si="488"/>
        <v>27</v>
      </c>
      <c r="O6256" s="36" t="str">
        <f t="shared" si="489"/>
        <v>20209</v>
      </c>
      <c r="P6256" s="51" t="str">
        <f>CONCATENATE(K6256,MONTH(ExpensesDBTable[[#This Row],[Date]]))</f>
        <v>20202</v>
      </c>
      <c r="Q6256" s="36" t="s">
        <v>182</v>
      </c>
      <c r="R6256" s="36" t="s">
        <v>14</v>
      </c>
      <c r="S6256" s="38">
        <v>7.5</v>
      </c>
      <c r="T6256" s="36" t="s">
        <v>100</v>
      </c>
      <c r="U6256" s="36" t="s">
        <v>1392</v>
      </c>
    </row>
    <row r="6257" spans="10:21" x14ac:dyDescent="0.25">
      <c r="J6257" s="37">
        <v>43888</v>
      </c>
      <c r="K6257" s="36">
        <f t="shared" si="485"/>
        <v>2020</v>
      </c>
      <c r="L6257" s="36" t="str">
        <f t="shared" si="486"/>
        <v>February</v>
      </c>
      <c r="M6257" s="36">
        <f t="shared" si="487"/>
        <v>9</v>
      </c>
      <c r="N6257" s="36">
        <f t="shared" si="488"/>
        <v>27</v>
      </c>
      <c r="O6257" s="36" t="str">
        <f t="shared" si="489"/>
        <v>20209</v>
      </c>
      <c r="P6257" s="51" t="str">
        <f>CONCATENATE(K6257,MONTH(ExpensesDBTable[[#This Row],[Date]]))</f>
        <v>20202</v>
      </c>
      <c r="Q6257" s="36" t="s">
        <v>182</v>
      </c>
      <c r="R6257" s="36" t="s">
        <v>16</v>
      </c>
      <c r="S6257" s="38">
        <v>235</v>
      </c>
      <c r="T6257" s="36" t="s">
        <v>106</v>
      </c>
      <c r="U6257" s="36" t="s">
        <v>4605</v>
      </c>
    </row>
    <row r="6258" spans="10:21" x14ac:dyDescent="0.25">
      <c r="J6258" s="37">
        <v>43888</v>
      </c>
      <c r="K6258" s="36">
        <f t="shared" si="485"/>
        <v>2020</v>
      </c>
      <c r="L6258" s="36" t="str">
        <f t="shared" si="486"/>
        <v>February</v>
      </c>
      <c r="M6258" s="36">
        <f t="shared" si="487"/>
        <v>9</v>
      </c>
      <c r="N6258" s="36">
        <f t="shared" si="488"/>
        <v>27</v>
      </c>
      <c r="O6258" s="36" t="str">
        <f t="shared" si="489"/>
        <v>20209</v>
      </c>
      <c r="P6258" s="51" t="str">
        <f>CONCATENATE(K6258,MONTH(ExpensesDBTable[[#This Row],[Date]]))</f>
        <v>20202</v>
      </c>
      <c r="Q6258" s="36" t="s">
        <v>199</v>
      </c>
      <c r="R6258" s="36" t="s">
        <v>14</v>
      </c>
      <c r="S6258" s="38">
        <v>11.9</v>
      </c>
      <c r="T6258" s="36" t="s">
        <v>100</v>
      </c>
      <c r="U6258" s="36" t="s">
        <v>4606</v>
      </c>
    </row>
    <row r="6259" spans="10:21" x14ac:dyDescent="0.25">
      <c r="J6259" s="37">
        <v>43888</v>
      </c>
      <c r="K6259" s="36">
        <f t="shared" si="485"/>
        <v>2020</v>
      </c>
      <c r="L6259" s="36" t="str">
        <f t="shared" si="486"/>
        <v>February</v>
      </c>
      <c r="M6259" s="36">
        <f t="shared" si="487"/>
        <v>9</v>
      </c>
      <c r="N6259" s="36">
        <f t="shared" si="488"/>
        <v>27</v>
      </c>
      <c r="O6259" s="36" t="str">
        <f t="shared" si="489"/>
        <v>20209</v>
      </c>
      <c r="P6259" s="51" t="str">
        <f>CONCATENATE(K6259,MONTH(ExpensesDBTable[[#This Row],[Date]]))</f>
        <v>20202</v>
      </c>
      <c r="Q6259" s="36" t="s">
        <v>1292</v>
      </c>
      <c r="R6259" s="36" t="s">
        <v>18</v>
      </c>
      <c r="S6259" s="38">
        <v>15.65</v>
      </c>
      <c r="T6259" s="36" t="s">
        <v>106</v>
      </c>
      <c r="U6259" s="36" t="s">
        <v>4607</v>
      </c>
    </row>
    <row r="6260" spans="10:21" x14ac:dyDescent="0.25">
      <c r="J6260" s="37">
        <v>43888</v>
      </c>
      <c r="K6260" s="36">
        <f t="shared" si="485"/>
        <v>2020</v>
      </c>
      <c r="L6260" s="36" t="str">
        <f t="shared" si="486"/>
        <v>February</v>
      </c>
      <c r="M6260" s="36">
        <f t="shared" si="487"/>
        <v>9</v>
      </c>
      <c r="N6260" s="36">
        <f t="shared" si="488"/>
        <v>27</v>
      </c>
      <c r="O6260" s="36" t="str">
        <f t="shared" si="489"/>
        <v>20209</v>
      </c>
      <c r="P6260" s="51" t="str">
        <f>CONCATENATE(K6260,MONTH(ExpensesDBTable[[#This Row],[Date]]))</f>
        <v>20202</v>
      </c>
      <c r="Q6260" s="36" t="s">
        <v>182</v>
      </c>
      <c r="R6260" s="36" t="s">
        <v>19</v>
      </c>
      <c r="S6260" s="38">
        <v>7.7</v>
      </c>
      <c r="T6260" s="36" t="s">
        <v>106</v>
      </c>
      <c r="U6260" s="36" t="s">
        <v>2905</v>
      </c>
    </row>
    <row r="6261" spans="10:21" x14ac:dyDescent="0.25">
      <c r="J6261" s="37">
        <v>43888</v>
      </c>
      <c r="K6261" s="36">
        <f t="shared" si="485"/>
        <v>2020</v>
      </c>
      <c r="L6261" s="36" t="str">
        <f t="shared" si="486"/>
        <v>February</v>
      </c>
      <c r="M6261" s="36">
        <f t="shared" si="487"/>
        <v>9</v>
      </c>
      <c r="N6261" s="36">
        <f t="shared" si="488"/>
        <v>27</v>
      </c>
      <c r="O6261" s="36" t="str">
        <f t="shared" si="489"/>
        <v>20209</v>
      </c>
      <c r="P6261" s="51" t="str">
        <f>CONCATENATE(K6261,MONTH(ExpensesDBTable[[#This Row],[Date]]))</f>
        <v>20202</v>
      </c>
      <c r="Q6261" s="36" t="s">
        <v>182</v>
      </c>
      <c r="R6261" s="36" t="s">
        <v>19</v>
      </c>
      <c r="S6261" s="38">
        <v>42.63</v>
      </c>
      <c r="T6261" s="36" t="s">
        <v>106</v>
      </c>
      <c r="U6261" s="36" t="s">
        <v>1555</v>
      </c>
    </row>
    <row r="6262" spans="10:21" x14ac:dyDescent="0.25">
      <c r="J6262" s="37">
        <v>43888</v>
      </c>
      <c r="K6262" s="36">
        <f t="shared" si="485"/>
        <v>2020</v>
      </c>
      <c r="L6262" s="36" t="str">
        <f t="shared" si="486"/>
        <v>February</v>
      </c>
      <c r="M6262" s="36">
        <f t="shared" si="487"/>
        <v>9</v>
      </c>
      <c r="N6262" s="36">
        <f t="shared" si="488"/>
        <v>27</v>
      </c>
      <c r="O6262" s="36" t="str">
        <f t="shared" si="489"/>
        <v>20209</v>
      </c>
      <c r="P6262" s="51" t="str">
        <f>CONCATENATE(K6262,MONTH(ExpensesDBTable[[#This Row],[Date]]))</f>
        <v>20202</v>
      </c>
      <c r="Q6262" s="36" t="s">
        <v>108</v>
      </c>
      <c r="R6262" s="36" t="s">
        <v>14</v>
      </c>
      <c r="S6262" s="38">
        <v>65.180000000000007</v>
      </c>
      <c r="T6262" s="36" t="s">
        <v>100</v>
      </c>
      <c r="U6262" s="36" t="s">
        <v>4608</v>
      </c>
    </row>
    <row r="6263" spans="10:21" x14ac:dyDescent="0.25">
      <c r="J6263" s="37">
        <v>43888</v>
      </c>
      <c r="K6263" s="36">
        <f t="shared" si="485"/>
        <v>2020</v>
      </c>
      <c r="L6263" s="36" t="str">
        <f t="shared" si="486"/>
        <v>February</v>
      </c>
      <c r="M6263" s="36">
        <f t="shared" si="487"/>
        <v>9</v>
      </c>
      <c r="N6263" s="36">
        <f t="shared" si="488"/>
        <v>27</v>
      </c>
      <c r="O6263" s="36" t="str">
        <f t="shared" si="489"/>
        <v>20209</v>
      </c>
      <c r="P6263" s="51" t="str">
        <f>CONCATENATE(K6263,MONTH(ExpensesDBTable[[#This Row],[Date]]))</f>
        <v>20202</v>
      </c>
      <c r="Q6263" s="36" t="s">
        <v>182</v>
      </c>
      <c r="R6263" s="36" t="s">
        <v>14</v>
      </c>
      <c r="S6263" s="38">
        <v>4.4000000000000004</v>
      </c>
      <c r="T6263" s="36" t="s">
        <v>100</v>
      </c>
      <c r="U6263" s="36" t="s">
        <v>1392</v>
      </c>
    </row>
    <row r="6264" spans="10:21" x14ac:dyDescent="0.25">
      <c r="J6264" s="37">
        <v>43888</v>
      </c>
      <c r="K6264" s="36">
        <f t="shared" si="485"/>
        <v>2020</v>
      </c>
      <c r="L6264" s="36" t="str">
        <f t="shared" si="486"/>
        <v>February</v>
      </c>
      <c r="M6264" s="36">
        <f t="shared" si="487"/>
        <v>9</v>
      </c>
      <c r="N6264" s="36">
        <f t="shared" si="488"/>
        <v>27</v>
      </c>
      <c r="O6264" s="36" t="str">
        <f t="shared" si="489"/>
        <v>20209</v>
      </c>
      <c r="P6264" s="51" t="str">
        <f>CONCATENATE(K6264,MONTH(ExpensesDBTable[[#This Row],[Date]]))</f>
        <v>20202</v>
      </c>
      <c r="Q6264" s="36" t="s">
        <v>108</v>
      </c>
      <c r="R6264" s="36" t="s">
        <v>14</v>
      </c>
      <c r="S6264" s="38">
        <v>2.5499999999999998</v>
      </c>
      <c r="T6264" s="36" t="s">
        <v>100</v>
      </c>
      <c r="U6264" s="36" t="s">
        <v>1367</v>
      </c>
    </row>
    <row r="6265" spans="10:21" x14ac:dyDescent="0.25">
      <c r="J6265" s="37">
        <v>43888</v>
      </c>
      <c r="K6265" s="36">
        <f t="shared" si="485"/>
        <v>2020</v>
      </c>
      <c r="L6265" s="36" t="str">
        <f t="shared" si="486"/>
        <v>February</v>
      </c>
      <c r="M6265" s="36">
        <f t="shared" si="487"/>
        <v>9</v>
      </c>
      <c r="N6265" s="36">
        <f t="shared" si="488"/>
        <v>27</v>
      </c>
      <c r="O6265" s="36" t="str">
        <f t="shared" si="489"/>
        <v>20209</v>
      </c>
      <c r="P6265" s="51" t="str">
        <f>CONCATENATE(K6265,MONTH(ExpensesDBTable[[#This Row],[Date]]))</f>
        <v>20202</v>
      </c>
      <c r="Q6265" s="36" t="s">
        <v>1238</v>
      </c>
      <c r="R6265" s="36" t="s">
        <v>22</v>
      </c>
      <c r="S6265" s="38">
        <v>63.89</v>
      </c>
      <c r="T6265" s="36" t="s">
        <v>106</v>
      </c>
      <c r="U6265" s="36" t="s">
        <v>1238</v>
      </c>
    </row>
    <row r="6266" spans="10:21" x14ac:dyDescent="0.25">
      <c r="J6266" s="37">
        <v>43888</v>
      </c>
      <c r="K6266" s="36">
        <f t="shared" si="485"/>
        <v>2020</v>
      </c>
      <c r="L6266" s="36" t="str">
        <f t="shared" si="486"/>
        <v>February</v>
      </c>
      <c r="M6266" s="36">
        <f t="shared" si="487"/>
        <v>9</v>
      </c>
      <c r="N6266" s="36">
        <f t="shared" si="488"/>
        <v>27</v>
      </c>
      <c r="O6266" s="36" t="str">
        <f t="shared" si="489"/>
        <v>20209</v>
      </c>
      <c r="P6266" s="51" t="str">
        <f>CONCATENATE(K6266,MONTH(ExpensesDBTable[[#This Row],[Date]]))</f>
        <v>20202</v>
      </c>
      <c r="Q6266" s="36" t="s">
        <v>1051</v>
      </c>
      <c r="R6266" s="36" t="s">
        <v>14</v>
      </c>
      <c r="S6266" s="38">
        <v>32.770000000000003</v>
      </c>
      <c r="T6266" s="36" t="s">
        <v>100</v>
      </c>
      <c r="U6266" s="36" t="s">
        <v>4127</v>
      </c>
    </row>
    <row r="6267" spans="10:21" x14ac:dyDescent="0.25">
      <c r="J6267" s="37">
        <v>43888</v>
      </c>
      <c r="K6267" s="36">
        <f t="shared" si="485"/>
        <v>2020</v>
      </c>
      <c r="L6267" s="36" t="str">
        <f t="shared" si="486"/>
        <v>February</v>
      </c>
      <c r="M6267" s="36">
        <f t="shared" si="487"/>
        <v>9</v>
      </c>
      <c r="N6267" s="36">
        <f t="shared" si="488"/>
        <v>27</v>
      </c>
      <c r="O6267" s="36" t="str">
        <f t="shared" si="489"/>
        <v>20209</v>
      </c>
      <c r="P6267" s="51" t="str">
        <f>CONCATENATE(K6267,MONTH(ExpensesDBTable[[#This Row],[Date]]))</f>
        <v>20202</v>
      </c>
      <c r="Q6267" s="36" t="s">
        <v>1051</v>
      </c>
      <c r="R6267" s="36" t="s">
        <v>14</v>
      </c>
      <c r="S6267" s="38">
        <v>1.29</v>
      </c>
      <c r="T6267" s="36" t="s">
        <v>100</v>
      </c>
      <c r="U6267" s="36" t="s">
        <v>4609</v>
      </c>
    </row>
    <row r="6268" spans="10:21" x14ac:dyDescent="0.25">
      <c r="J6268" s="37">
        <v>43888</v>
      </c>
      <c r="K6268" s="36">
        <f t="shared" si="485"/>
        <v>2020</v>
      </c>
      <c r="L6268" s="36" t="str">
        <f t="shared" si="486"/>
        <v>February</v>
      </c>
      <c r="M6268" s="36">
        <f t="shared" si="487"/>
        <v>9</v>
      </c>
      <c r="N6268" s="36">
        <f t="shared" si="488"/>
        <v>27</v>
      </c>
      <c r="O6268" s="36" t="str">
        <f t="shared" si="489"/>
        <v>20209</v>
      </c>
      <c r="P6268" s="51" t="str">
        <f>CONCATENATE(K6268,MONTH(ExpensesDBTable[[#This Row],[Date]]))</f>
        <v>20202</v>
      </c>
      <c r="Q6268" s="36" t="s">
        <v>182</v>
      </c>
      <c r="R6268" s="36" t="s">
        <v>14</v>
      </c>
      <c r="S6268" s="38">
        <v>6.4</v>
      </c>
      <c r="T6268" s="36" t="s">
        <v>100</v>
      </c>
      <c r="U6268" s="36" t="s">
        <v>357</v>
      </c>
    </row>
    <row r="6269" spans="10:21" x14ac:dyDescent="0.25">
      <c r="J6269" s="37">
        <v>43888</v>
      </c>
      <c r="K6269" s="36">
        <f t="shared" si="485"/>
        <v>2020</v>
      </c>
      <c r="L6269" s="36" t="str">
        <f t="shared" si="486"/>
        <v>February</v>
      </c>
      <c r="M6269" s="36">
        <f t="shared" si="487"/>
        <v>9</v>
      </c>
      <c r="N6269" s="36">
        <f t="shared" si="488"/>
        <v>27</v>
      </c>
      <c r="O6269" s="36" t="str">
        <f t="shared" si="489"/>
        <v>20209</v>
      </c>
      <c r="P6269" s="51" t="str">
        <f>CONCATENATE(K6269,MONTH(ExpensesDBTable[[#This Row],[Date]]))</f>
        <v>20202</v>
      </c>
      <c r="Q6269" s="36" t="s">
        <v>182</v>
      </c>
      <c r="R6269" s="36" t="s">
        <v>14</v>
      </c>
      <c r="S6269" s="38">
        <v>6.5</v>
      </c>
      <c r="T6269" s="36" t="s">
        <v>100</v>
      </c>
      <c r="U6269" s="36" t="s">
        <v>130</v>
      </c>
    </row>
    <row r="6270" spans="10:21" x14ac:dyDescent="0.25">
      <c r="J6270" s="37">
        <v>43888</v>
      </c>
      <c r="K6270" s="36">
        <f t="shared" si="485"/>
        <v>2020</v>
      </c>
      <c r="L6270" s="36" t="str">
        <f t="shared" si="486"/>
        <v>February</v>
      </c>
      <c r="M6270" s="36">
        <f t="shared" si="487"/>
        <v>9</v>
      </c>
      <c r="N6270" s="36">
        <f t="shared" si="488"/>
        <v>27</v>
      </c>
      <c r="O6270" s="36" t="str">
        <f t="shared" si="489"/>
        <v>20209</v>
      </c>
      <c r="P6270" s="51" t="str">
        <f>CONCATENATE(K6270,MONTH(ExpensesDBTable[[#This Row],[Date]]))</f>
        <v>20202</v>
      </c>
      <c r="Q6270" s="36" t="s">
        <v>182</v>
      </c>
      <c r="R6270" s="36" t="s">
        <v>16</v>
      </c>
      <c r="S6270" s="38">
        <v>36.5</v>
      </c>
      <c r="T6270" s="36" t="s">
        <v>106</v>
      </c>
      <c r="U6270" s="36" t="s">
        <v>4610</v>
      </c>
    </row>
    <row r="6271" spans="10:21" x14ac:dyDescent="0.25">
      <c r="J6271" s="37">
        <v>43888</v>
      </c>
      <c r="K6271" s="36">
        <f t="shared" si="485"/>
        <v>2020</v>
      </c>
      <c r="L6271" s="36" t="str">
        <f t="shared" si="486"/>
        <v>February</v>
      </c>
      <c r="M6271" s="36">
        <f t="shared" si="487"/>
        <v>9</v>
      </c>
      <c r="N6271" s="36">
        <f t="shared" si="488"/>
        <v>27</v>
      </c>
      <c r="O6271" s="36" t="str">
        <f t="shared" si="489"/>
        <v>20209</v>
      </c>
      <c r="P6271" s="51" t="str">
        <f>CONCATENATE(K6271,MONTH(ExpensesDBTable[[#This Row],[Date]]))</f>
        <v>20202</v>
      </c>
      <c r="Q6271" s="36" t="s">
        <v>2470</v>
      </c>
      <c r="R6271" s="36" t="s">
        <v>17</v>
      </c>
      <c r="S6271" s="38">
        <v>31</v>
      </c>
      <c r="T6271" s="36" t="s">
        <v>106</v>
      </c>
      <c r="U6271" s="36" t="s">
        <v>1086</v>
      </c>
    </row>
    <row r="6272" spans="10:21" x14ac:dyDescent="0.25">
      <c r="J6272" s="37">
        <v>43888</v>
      </c>
      <c r="K6272" s="36">
        <f t="shared" si="485"/>
        <v>2020</v>
      </c>
      <c r="L6272" s="36" t="str">
        <f t="shared" si="486"/>
        <v>February</v>
      </c>
      <c r="M6272" s="36">
        <f t="shared" si="487"/>
        <v>9</v>
      </c>
      <c r="N6272" s="36">
        <f t="shared" si="488"/>
        <v>27</v>
      </c>
      <c r="O6272" s="36" t="str">
        <f t="shared" si="489"/>
        <v>20209</v>
      </c>
      <c r="P6272" s="51" t="str">
        <f>CONCATENATE(K6272,MONTH(ExpensesDBTable[[#This Row],[Date]]))</f>
        <v>20202</v>
      </c>
      <c r="Q6272" s="36" t="s">
        <v>1051</v>
      </c>
      <c r="R6272" s="36" t="s">
        <v>14</v>
      </c>
      <c r="S6272" s="38">
        <v>7.02</v>
      </c>
      <c r="T6272" s="36" t="s">
        <v>100</v>
      </c>
      <c r="U6272" s="36" t="s">
        <v>4127</v>
      </c>
    </row>
    <row r="6273" spans="10:21" x14ac:dyDescent="0.25">
      <c r="J6273" s="37">
        <v>43888</v>
      </c>
      <c r="K6273" s="36">
        <f t="shared" si="485"/>
        <v>2020</v>
      </c>
      <c r="L6273" s="36" t="str">
        <f t="shared" si="486"/>
        <v>February</v>
      </c>
      <c r="M6273" s="36">
        <f t="shared" si="487"/>
        <v>9</v>
      </c>
      <c r="N6273" s="36">
        <f t="shared" si="488"/>
        <v>27</v>
      </c>
      <c r="O6273" s="36" t="str">
        <f t="shared" si="489"/>
        <v>20209</v>
      </c>
      <c r="P6273" s="51" t="str">
        <f>CONCATENATE(K6273,MONTH(ExpensesDBTable[[#This Row],[Date]]))</f>
        <v>20202</v>
      </c>
      <c r="Q6273" s="36" t="s">
        <v>182</v>
      </c>
      <c r="R6273" s="36" t="s">
        <v>14</v>
      </c>
      <c r="S6273" s="38">
        <v>2.79</v>
      </c>
      <c r="T6273" s="36" t="s">
        <v>100</v>
      </c>
      <c r="U6273" s="36" t="s">
        <v>4611</v>
      </c>
    </row>
    <row r="6274" spans="10:21" x14ac:dyDescent="0.25">
      <c r="J6274" s="37">
        <v>43888</v>
      </c>
      <c r="K6274" s="36">
        <f t="shared" si="485"/>
        <v>2020</v>
      </c>
      <c r="L6274" s="36" t="str">
        <f t="shared" si="486"/>
        <v>February</v>
      </c>
      <c r="M6274" s="36">
        <f t="shared" si="487"/>
        <v>9</v>
      </c>
      <c r="N6274" s="36">
        <f t="shared" si="488"/>
        <v>27</v>
      </c>
      <c r="O6274" s="36" t="str">
        <f t="shared" si="489"/>
        <v>20209</v>
      </c>
      <c r="P6274" s="51" t="str">
        <f>CONCATENATE(K6274,MONTH(ExpensesDBTable[[#This Row],[Date]]))</f>
        <v>20202</v>
      </c>
      <c r="Q6274" s="36" t="s">
        <v>182</v>
      </c>
      <c r="R6274" s="36" t="s">
        <v>14</v>
      </c>
      <c r="S6274" s="38">
        <v>4.3</v>
      </c>
      <c r="T6274" s="36" t="s">
        <v>100</v>
      </c>
      <c r="U6274" s="36" t="s">
        <v>4612</v>
      </c>
    </row>
    <row r="6275" spans="10:21" x14ac:dyDescent="0.25">
      <c r="J6275" s="37">
        <v>43893</v>
      </c>
      <c r="K6275" s="36">
        <f t="shared" si="485"/>
        <v>2020</v>
      </c>
      <c r="L6275" s="36" t="str">
        <f t="shared" si="486"/>
        <v>March</v>
      </c>
      <c r="M6275" s="36">
        <f t="shared" si="487"/>
        <v>10</v>
      </c>
      <c r="N6275" s="36">
        <f t="shared" si="488"/>
        <v>3</v>
      </c>
      <c r="O6275" s="36" t="str">
        <f t="shared" si="489"/>
        <v>202010</v>
      </c>
      <c r="P6275" s="51" t="str">
        <f>CONCATENATE(K6275,MONTH(ExpensesDBTable[[#This Row],[Date]]))</f>
        <v>20203</v>
      </c>
      <c r="Q6275" s="36" t="s">
        <v>128</v>
      </c>
      <c r="R6275" s="36" t="s">
        <v>22</v>
      </c>
      <c r="S6275" s="38">
        <v>20</v>
      </c>
      <c r="T6275" s="36" t="s">
        <v>106</v>
      </c>
      <c r="U6275" s="36" t="s">
        <v>4477</v>
      </c>
    </row>
    <row r="6276" spans="10:21" x14ac:dyDescent="0.25">
      <c r="J6276" s="37">
        <v>43893</v>
      </c>
      <c r="K6276" s="36">
        <f t="shared" si="485"/>
        <v>2020</v>
      </c>
      <c r="L6276" s="36" t="str">
        <f t="shared" si="486"/>
        <v>March</v>
      </c>
      <c r="M6276" s="36">
        <f t="shared" si="487"/>
        <v>10</v>
      </c>
      <c r="N6276" s="36">
        <f t="shared" si="488"/>
        <v>3</v>
      </c>
      <c r="O6276" s="36" t="str">
        <f t="shared" si="489"/>
        <v>202010</v>
      </c>
      <c r="P6276" s="51" t="str">
        <f>CONCATENATE(K6276,MONTH(ExpensesDBTable[[#This Row],[Date]]))</f>
        <v>20203</v>
      </c>
      <c r="Q6276" s="36" t="s">
        <v>3480</v>
      </c>
      <c r="R6276" s="36" t="s">
        <v>27</v>
      </c>
      <c r="S6276" s="38">
        <v>115.5</v>
      </c>
      <c r="T6276" s="36" t="s">
        <v>106</v>
      </c>
      <c r="U6276" s="36" t="s">
        <v>4449</v>
      </c>
    </row>
    <row r="6277" spans="10:21" x14ac:dyDescent="0.25">
      <c r="J6277" s="37">
        <v>43893</v>
      </c>
      <c r="K6277" s="36">
        <f t="shared" si="485"/>
        <v>2020</v>
      </c>
      <c r="L6277" s="36" t="str">
        <f t="shared" si="486"/>
        <v>March</v>
      </c>
      <c r="M6277" s="36">
        <f t="shared" si="487"/>
        <v>10</v>
      </c>
      <c r="N6277" s="36">
        <f t="shared" si="488"/>
        <v>3</v>
      </c>
      <c r="O6277" s="36" t="str">
        <f t="shared" si="489"/>
        <v>202010</v>
      </c>
      <c r="P6277" s="51" t="str">
        <f>CONCATENATE(K6277,MONTH(ExpensesDBTable[[#This Row],[Date]]))</f>
        <v>20203</v>
      </c>
      <c r="Q6277" s="36" t="s">
        <v>4535</v>
      </c>
      <c r="R6277" s="36" t="s">
        <v>27</v>
      </c>
      <c r="S6277" s="38">
        <v>122.74</v>
      </c>
      <c r="T6277" s="36" t="s">
        <v>106</v>
      </c>
      <c r="U6277" s="36" t="s">
        <v>4449</v>
      </c>
    </row>
    <row r="6278" spans="10:21" x14ac:dyDescent="0.25">
      <c r="J6278" s="37">
        <v>43893</v>
      </c>
      <c r="K6278" s="36">
        <f t="shared" si="485"/>
        <v>2020</v>
      </c>
      <c r="L6278" s="36" t="str">
        <f t="shared" si="486"/>
        <v>March</v>
      </c>
      <c r="M6278" s="36">
        <f t="shared" si="487"/>
        <v>10</v>
      </c>
      <c r="N6278" s="36">
        <f t="shared" si="488"/>
        <v>3</v>
      </c>
      <c r="O6278" s="36" t="str">
        <f t="shared" si="489"/>
        <v>202010</v>
      </c>
      <c r="P6278" s="51" t="str">
        <f>CONCATENATE(K6278,MONTH(ExpensesDBTable[[#This Row],[Date]]))</f>
        <v>20203</v>
      </c>
      <c r="Q6278" s="36" t="s">
        <v>182</v>
      </c>
      <c r="R6278" s="36" t="s">
        <v>17</v>
      </c>
      <c r="S6278" s="38">
        <v>7.4</v>
      </c>
      <c r="T6278" s="36" t="s">
        <v>106</v>
      </c>
      <c r="U6278" s="36" t="s">
        <v>4148</v>
      </c>
    </row>
    <row r="6279" spans="10:21" x14ac:dyDescent="0.25">
      <c r="J6279" s="37">
        <v>43893</v>
      </c>
      <c r="K6279" s="36">
        <f t="shared" si="485"/>
        <v>2020</v>
      </c>
      <c r="L6279" s="36" t="str">
        <f t="shared" si="486"/>
        <v>March</v>
      </c>
      <c r="M6279" s="36">
        <f t="shared" si="487"/>
        <v>10</v>
      </c>
      <c r="N6279" s="36">
        <f t="shared" si="488"/>
        <v>3</v>
      </c>
      <c r="O6279" s="36" t="str">
        <f t="shared" si="489"/>
        <v>202010</v>
      </c>
      <c r="P6279" s="51" t="str">
        <f>CONCATENATE(K6279,MONTH(ExpensesDBTable[[#This Row],[Date]]))</f>
        <v>20203</v>
      </c>
      <c r="Q6279" s="36" t="s">
        <v>182</v>
      </c>
      <c r="R6279" s="36" t="s">
        <v>14</v>
      </c>
      <c r="S6279" s="38">
        <v>20</v>
      </c>
      <c r="T6279" s="36" t="s">
        <v>100</v>
      </c>
      <c r="U6279" s="36" t="s">
        <v>4613</v>
      </c>
    </row>
    <row r="6280" spans="10:21" x14ac:dyDescent="0.25">
      <c r="J6280" s="37">
        <v>43893</v>
      </c>
      <c r="K6280" s="36">
        <f t="shared" si="485"/>
        <v>2020</v>
      </c>
      <c r="L6280" s="36" t="str">
        <f t="shared" si="486"/>
        <v>March</v>
      </c>
      <c r="M6280" s="36">
        <f t="shared" si="487"/>
        <v>10</v>
      </c>
      <c r="N6280" s="36">
        <f t="shared" si="488"/>
        <v>3</v>
      </c>
      <c r="O6280" s="36" t="str">
        <f t="shared" si="489"/>
        <v>202010</v>
      </c>
      <c r="P6280" s="51" t="str">
        <f>CONCATENATE(K6280,MONTH(ExpensesDBTable[[#This Row],[Date]]))</f>
        <v>20203</v>
      </c>
      <c r="Q6280" s="36" t="s">
        <v>182</v>
      </c>
      <c r="R6280" s="36" t="s">
        <v>14</v>
      </c>
      <c r="S6280" s="38">
        <v>23.4</v>
      </c>
      <c r="T6280" s="36" t="s">
        <v>100</v>
      </c>
      <c r="U6280" s="36" t="s">
        <v>4614</v>
      </c>
    </row>
    <row r="6281" spans="10:21" x14ac:dyDescent="0.25">
      <c r="J6281" s="37">
        <v>43893</v>
      </c>
      <c r="K6281" s="36">
        <f t="shared" si="485"/>
        <v>2020</v>
      </c>
      <c r="L6281" s="36" t="str">
        <f t="shared" si="486"/>
        <v>March</v>
      </c>
      <c r="M6281" s="36">
        <f t="shared" si="487"/>
        <v>10</v>
      </c>
      <c r="N6281" s="36">
        <f t="shared" si="488"/>
        <v>3</v>
      </c>
      <c r="O6281" s="36" t="str">
        <f t="shared" si="489"/>
        <v>202010</v>
      </c>
      <c r="P6281" s="51" t="str">
        <f>CONCATENATE(K6281,MONTH(ExpensesDBTable[[#This Row],[Date]]))</f>
        <v>20203</v>
      </c>
      <c r="Q6281" s="36" t="s">
        <v>182</v>
      </c>
      <c r="R6281" s="36" t="s">
        <v>14</v>
      </c>
      <c r="S6281" s="38">
        <v>7.5</v>
      </c>
      <c r="T6281" s="36" t="s">
        <v>100</v>
      </c>
      <c r="U6281" s="36" t="s">
        <v>1392</v>
      </c>
    </row>
    <row r="6282" spans="10:21" x14ac:dyDescent="0.25">
      <c r="J6282" s="37">
        <v>43893</v>
      </c>
      <c r="K6282" s="36">
        <f t="shared" si="485"/>
        <v>2020</v>
      </c>
      <c r="L6282" s="36" t="str">
        <f t="shared" si="486"/>
        <v>March</v>
      </c>
      <c r="M6282" s="36">
        <f t="shared" si="487"/>
        <v>10</v>
      </c>
      <c r="N6282" s="36">
        <f t="shared" si="488"/>
        <v>3</v>
      </c>
      <c r="O6282" s="36" t="str">
        <f t="shared" si="489"/>
        <v>202010</v>
      </c>
      <c r="P6282" s="51" t="str">
        <f>CONCATENATE(K6282,MONTH(ExpensesDBTable[[#This Row],[Date]]))</f>
        <v>20203</v>
      </c>
      <c r="Q6282" s="36" t="s">
        <v>4049</v>
      </c>
      <c r="R6282" s="36" t="s">
        <v>23</v>
      </c>
      <c r="S6282" s="38">
        <v>89</v>
      </c>
      <c r="T6282" s="36" t="s">
        <v>106</v>
      </c>
      <c r="U6282" s="36" t="s">
        <v>2414</v>
      </c>
    </row>
    <row r="6283" spans="10:21" x14ac:dyDescent="0.25">
      <c r="J6283" s="37">
        <v>43895</v>
      </c>
      <c r="K6283" s="36">
        <f t="shared" ref="K6283:K6346" si="490">YEAR(J6283)</f>
        <v>2020</v>
      </c>
      <c r="L6283" s="36" t="str">
        <f t="shared" ref="L6283:L6346" si="491">TEXT(DATE(1,MONTH(J6283),1),"MMMM")</f>
        <v>March</v>
      </c>
      <c r="M6283" s="36">
        <f t="shared" ref="M6283:M6346" si="492">WEEKNUM(J6283,2)</f>
        <v>10</v>
      </c>
      <c r="N6283" s="36">
        <f t="shared" ref="N6283:N6346" si="493">DAY(J6283)</f>
        <v>5</v>
      </c>
      <c r="O6283" s="36" t="str">
        <f t="shared" ref="O6283:O6346" si="494">CONCATENATE(K6283,M6283)</f>
        <v>202010</v>
      </c>
      <c r="P6283" s="51" t="str">
        <f>CONCATENATE(K6283,MONTH(ExpensesDBTable[[#This Row],[Date]]))</f>
        <v>20203</v>
      </c>
      <c r="Q6283" s="36" t="s">
        <v>182</v>
      </c>
      <c r="R6283" s="36" t="s">
        <v>16</v>
      </c>
      <c r="S6283" s="38">
        <v>145</v>
      </c>
      <c r="T6283" s="36" t="s">
        <v>106</v>
      </c>
      <c r="U6283" s="36" t="s">
        <v>4616</v>
      </c>
    </row>
    <row r="6284" spans="10:21" x14ac:dyDescent="0.25">
      <c r="J6284" s="37">
        <v>43896</v>
      </c>
      <c r="K6284" s="36">
        <f t="shared" si="490"/>
        <v>2020</v>
      </c>
      <c r="L6284" s="36" t="str">
        <f t="shared" si="491"/>
        <v>March</v>
      </c>
      <c r="M6284" s="36">
        <f t="shared" si="492"/>
        <v>10</v>
      </c>
      <c r="N6284" s="36">
        <f t="shared" si="493"/>
        <v>6</v>
      </c>
      <c r="O6284" s="36" t="str">
        <f t="shared" si="494"/>
        <v>202010</v>
      </c>
      <c r="P6284" s="51" t="str">
        <f>CONCATENATE(K6284,MONTH(ExpensesDBTable[[#This Row],[Date]]))</f>
        <v>20203</v>
      </c>
      <c r="Q6284" s="36" t="s">
        <v>182</v>
      </c>
      <c r="R6284" s="36" t="s">
        <v>14</v>
      </c>
      <c r="S6284" s="38">
        <v>26.4</v>
      </c>
      <c r="T6284" s="36" t="s">
        <v>100</v>
      </c>
      <c r="U6284" s="36" t="s">
        <v>4615</v>
      </c>
    </row>
    <row r="6285" spans="10:21" x14ac:dyDescent="0.25">
      <c r="J6285" s="37">
        <v>43898</v>
      </c>
      <c r="K6285" s="36">
        <f t="shared" si="490"/>
        <v>2020</v>
      </c>
      <c r="L6285" s="36" t="str">
        <f t="shared" si="491"/>
        <v>March</v>
      </c>
      <c r="M6285" s="36">
        <f t="shared" si="492"/>
        <v>10</v>
      </c>
      <c r="N6285" s="36">
        <f t="shared" si="493"/>
        <v>8</v>
      </c>
      <c r="O6285" s="36" t="str">
        <f t="shared" si="494"/>
        <v>202010</v>
      </c>
      <c r="P6285" s="51" t="str">
        <f>CONCATENATE(K6285,MONTH(ExpensesDBTable[[#This Row],[Date]]))</f>
        <v>20203</v>
      </c>
      <c r="Q6285" s="36" t="s">
        <v>182</v>
      </c>
      <c r="R6285" s="36" t="s">
        <v>16</v>
      </c>
      <c r="S6285" s="38">
        <v>2004</v>
      </c>
      <c r="T6285" s="36" t="s">
        <v>106</v>
      </c>
      <c r="U6285" s="36" t="s">
        <v>4617</v>
      </c>
    </row>
    <row r="6286" spans="10:21" x14ac:dyDescent="0.25">
      <c r="J6286" s="37">
        <v>43898</v>
      </c>
      <c r="K6286" s="36">
        <f t="shared" si="490"/>
        <v>2020</v>
      </c>
      <c r="L6286" s="36" t="str">
        <f t="shared" si="491"/>
        <v>March</v>
      </c>
      <c r="M6286" s="36">
        <f t="shared" si="492"/>
        <v>10</v>
      </c>
      <c r="N6286" s="36">
        <f t="shared" si="493"/>
        <v>8</v>
      </c>
      <c r="O6286" s="36" t="str">
        <f t="shared" si="494"/>
        <v>202010</v>
      </c>
      <c r="P6286" s="51" t="str">
        <f>CONCATENATE(K6286,MONTH(ExpensesDBTable[[#This Row],[Date]]))</f>
        <v>20203</v>
      </c>
      <c r="Q6286" s="36" t="s">
        <v>182</v>
      </c>
      <c r="R6286" s="36" t="s">
        <v>11</v>
      </c>
      <c r="S6286" s="38">
        <v>38</v>
      </c>
      <c r="T6286" s="36" t="s">
        <v>100</v>
      </c>
      <c r="U6286" s="36" t="s">
        <v>4618</v>
      </c>
    </row>
    <row r="6287" spans="10:21" x14ac:dyDescent="0.25">
      <c r="J6287" s="37">
        <v>43898</v>
      </c>
      <c r="K6287" s="36">
        <f t="shared" si="490"/>
        <v>2020</v>
      </c>
      <c r="L6287" s="36" t="str">
        <f t="shared" si="491"/>
        <v>March</v>
      </c>
      <c r="M6287" s="36">
        <f t="shared" si="492"/>
        <v>10</v>
      </c>
      <c r="N6287" s="36">
        <f t="shared" si="493"/>
        <v>8</v>
      </c>
      <c r="O6287" s="36" t="str">
        <f t="shared" si="494"/>
        <v>202010</v>
      </c>
      <c r="P6287" s="51" t="str">
        <f>CONCATENATE(K6287,MONTH(ExpensesDBTable[[#This Row],[Date]]))</f>
        <v>20203</v>
      </c>
      <c r="Q6287" s="36" t="s">
        <v>1238</v>
      </c>
      <c r="R6287" s="36" t="s">
        <v>22</v>
      </c>
      <c r="S6287" s="38">
        <v>53.87</v>
      </c>
      <c r="T6287" s="36" t="s">
        <v>106</v>
      </c>
      <c r="U6287" s="36" t="s">
        <v>1238</v>
      </c>
    </row>
    <row r="6288" spans="10:21" x14ac:dyDescent="0.25">
      <c r="J6288" s="37">
        <v>43898</v>
      </c>
      <c r="K6288" s="36">
        <f t="shared" si="490"/>
        <v>2020</v>
      </c>
      <c r="L6288" s="36" t="str">
        <f t="shared" si="491"/>
        <v>March</v>
      </c>
      <c r="M6288" s="36">
        <f t="shared" si="492"/>
        <v>10</v>
      </c>
      <c r="N6288" s="36">
        <f t="shared" si="493"/>
        <v>8</v>
      </c>
      <c r="O6288" s="36" t="str">
        <f t="shared" si="494"/>
        <v>202010</v>
      </c>
      <c r="P6288" s="51" t="str">
        <f>CONCATENATE(K6288,MONTH(ExpensesDBTable[[#This Row],[Date]]))</f>
        <v>20203</v>
      </c>
      <c r="Q6288" s="36" t="s">
        <v>554</v>
      </c>
      <c r="R6288" s="36" t="s">
        <v>14</v>
      </c>
      <c r="S6288" s="38">
        <v>6.2</v>
      </c>
      <c r="T6288" s="36" t="s">
        <v>100</v>
      </c>
      <c r="U6288" s="36" t="s">
        <v>4619</v>
      </c>
    </row>
    <row r="6289" spans="10:21" x14ac:dyDescent="0.25">
      <c r="J6289" s="37">
        <v>43898</v>
      </c>
      <c r="K6289" s="36">
        <f t="shared" si="490"/>
        <v>2020</v>
      </c>
      <c r="L6289" s="36" t="str">
        <f t="shared" si="491"/>
        <v>March</v>
      </c>
      <c r="M6289" s="36">
        <f t="shared" si="492"/>
        <v>10</v>
      </c>
      <c r="N6289" s="36">
        <f t="shared" si="493"/>
        <v>8</v>
      </c>
      <c r="O6289" s="36" t="str">
        <f t="shared" si="494"/>
        <v>202010</v>
      </c>
      <c r="P6289" s="51" t="str">
        <f>CONCATENATE(K6289,MONTH(ExpensesDBTable[[#This Row],[Date]]))</f>
        <v>20203</v>
      </c>
      <c r="Q6289" s="36" t="s">
        <v>182</v>
      </c>
      <c r="R6289" s="36" t="s">
        <v>16</v>
      </c>
      <c r="S6289" s="38">
        <v>74</v>
      </c>
      <c r="T6289" s="36" t="s">
        <v>106</v>
      </c>
      <c r="U6289" s="36" t="s">
        <v>4620</v>
      </c>
    </row>
    <row r="6290" spans="10:21" x14ac:dyDescent="0.25">
      <c r="J6290" s="37">
        <v>43898</v>
      </c>
      <c r="K6290" s="36">
        <f t="shared" si="490"/>
        <v>2020</v>
      </c>
      <c r="L6290" s="36" t="str">
        <f t="shared" si="491"/>
        <v>March</v>
      </c>
      <c r="M6290" s="36">
        <f t="shared" si="492"/>
        <v>10</v>
      </c>
      <c r="N6290" s="36">
        <f t="shared" si="493"/>
        <v>8</v>
      </c>
      <c r="O6290" s="36" t="str">
        <f t="shared" si="494"/>
        <v>202010</v>
      </c>
      <c r="P6290" s="51" t="str">
        <f>CONCATENATE(K6290,MONTH(ExpensesDBTable[[#This Row],[Date]]))</f>
        <v>20203</v>
      </c>
      <c r="Q6290" s="36" t="s">
        <v>182</v>
      </c>
      <c r="R6290" s="36" t="s">
        <v>19</v>
      </c>
      <c r="S6290" s="38">
        <v>7.7</v>
      </c>
      <c r="T6290" s="36" t="s">
        <v>106</v>
      </c>
      <c r="U6290" s="36" t="s">
        <v>2905</v>
      </c>
    </row>
    <row r="6291" spans="10:21" x14ac:dyDescent="0.25">
      <c r="J6291" s="37">
        <v>43898</v>
      </c>
      <c r="K6291" s="36">
        <f t="shared" si="490"/>
        <v>2020</v>
      </c>
      <c r="L6291" s="36" t="str">
        <f t="shared" si="491"/>
        <v>March</v>
      </c>
      <c r="M6291" s="36">
        <f t="shared" si="492"/>
        <v>10</v>
      </c>
      <c r="N6291" s="36">
        <f t="shared" si="493"/>
        <v>8</v>
      </c>
      <c r="O6291" s="36" t="str">
        <f t="shared" si="494"/>
        <v>202010</v>
      </c>
      <c r="P6291" s="51" t="str">
        <f>CONCATENATE(K6291,MONTH(ExpensesDBTable[[#This Row],[Date]]))</f>
        <v>20203</v>
      </c>
      <c r="Q6291" s="36" t="s">
        <v>182</v>
      </c>
      <c r="R6291" s="36" t="s">
        <v>14</v>
      </c>
      <c r="S6291" s="38">
        <v>9.6</v>
      </c>
      <c r="T6291" s="36" t="s">
        <v>100</v>
      </c>
      <c r="U6291" s="36" t="s">
        <v>1392</v>
      </c>
    </row>
    <row r="6292" spans="10:21" x14ac:dyDescent="0.25">
      <c r="J6292" s="37">
        <v>43898</v>
      </c>
      <c r="K6292" s="36">
        <f t="shared" si="490"/>
        <v>2020</v>
      </c>
      <c r="L6292" s="36" t="str">
        <f t="shared" si="491"/>
        <v>March</v>
      </c>
      <c r="M6292" s="36">
        <f t="shared" si="492"/>
        <v>10</v>
      </c>
      <c r="N6292" s="36">
        <f t="shared" si="493"/>
        <v>8</v>
      </c>
      <c r="O6292" s="36" t="str">
        <f t="shared" si="494"/>
        <v>202010</v>
      </c>
      <c r="P6292" s="51" t="str">
        <f>CONCATENATE(K6292,MONTH(ExpensesDBTable[[#This Row],[Date]]))</f>
        <v>20203</v>
      </c>
      <c r="Q6292" s="36" t="s">
        <v>108</v>
      </c>
      <c r="R6292" s="36" t="s">
        <v>14</v>
      </c>
      <c r="S6292" s="38">
        <v>41.56</v>
      </c>
      <c r="T6292" s="36" t="s">
        <v>100</v>
      </c>
      <c r="U6292" s="36" t="s">
        <v>4155</v>
      </c>
    </row>
    <row r="6293" spans="10:21" x14ac:dyDescent="0.25">
      <c r="J6293" s="37">
        <v>43898</v>
      </c>
      <c r="K6293" s="36">
        <f t="shared" si="490"/>
        <v>2020</v>
      </c>
      <c r="L6293" s="36" t="str">
        <f t="shared" si="491"/>
        <v>March</v>
      </c>
      <c r="M6293" s="36">
        <f t="shared" si="492"/>
        <v>10</v>
      </c>
      <c r="N6293" s="36">
        <f t="shared" si="493"/>
        <v>8</v>
      </c>
      <c r="O6293" s="36" t="str">
        <f t="shared" si="494"/>
        <v>202010</v>
      </c>
      <c r="P6293" s="51" t="str">
        <f>CONCATENATE(K6293,MONTH(ExpensesDBTable[[#This Row],[Date]]))</f>
        <v>20203</v>
      </c>
      <c r="Q6293" s="36" t="s">
        <v>1292</v>
      </c>
      <c r="R6293" s="36" t="s">
        <v>18</v>
      </c>
      <c r="S6293" s="38">
        <v>50.99</v>
      </c>
      <c r="T6293" s="36" t="s">
        <v>106</v>
      </c>
      <c r="U6293" s="36" t="s">
        <v>4621</v>
      </c>
    </row>
    <row r="6294" spans="10:21" x14ac:dyDescent="0.25">
      <c r="J6294" s="37">
        <v>43898</v>
      </c>
      <c r="K6294" s="36">
        <f t="shared" si="490"/>
        <v>2020</v>
      </c>
      <c r="L6294" s="36" t="str">
        <f t="shared" si="491"/>
        <v>March</v>
      </c>
      <c r="M6294" s="36">
        <f t="shared" si="492"/>
        <v>10</v>
      </c>
      <c r="N6294" s="36">
        <f t="shared" si="493"/>
        <v>8</v>
      </c>
      <c r="O6294" s="36" t="str">
        <f t="shared" si="494"/>
        <v>202010</v>
      </c>
      <c r="P6294" s="51" t="str">
        <f>CONCATENATE(K6294,MONTH(ExpensesDBTable[[#This Row],[Date]]))</f>
        <v>20203</v>
      </c>
      <c r="Q6294" s="36" t="s">
        <v>1416</v>
      </c>
      <c r="R6294" s="36" t="s">
        <v>18</v>
      </c>
      <c r="S6294" s="38">
        <v>7.7</v>
      </c>
      <c r="T6294" s="36" t="s">
        <v>106</v>
      </c>
      <c r="U6294" s="36" t="s">
        <v>4622</v>
      </c>
    </row>
    <row r="6295" spans="10:21" x14ac:dyDescent="0.25">
      <c r="J6295" s="37">
        <v>43898</v>
      </c>
      <c r="K6295" s="36">
        <f t="shared" si="490"/>
        <v>2020</v>
      </c>
      <c r="L6295" s="36" t="str">
        <f t="shared" si="491"/>
        <v>March</v>
      </c>
      <c r="M6295" s="36">
        <f t="shared" si="492"/>
        <v>10</v>
      </c>
      <c r="N6295" s="36">
        <f t="shared" si="493"/>
        <v>8</v>
      </c>
      <c r="O6295" s="36" t="str">
        <f t="shared" si="494"/>
        <v>202010</v>
      </c>
      <c r="P6295" s="51" t="str">
        <f>CONCATENATE(K6295,MONTH(ExpensesDBTable[[#This Row],[Date]]))</f>
        <v>20203</v>
      </c>
      <c r="Q6295" s="36" t="s">
        <v>1238</v>
      </c>
      <c r="R6295" s="36" t="s">
        <v>22</v>
      </c>
      <c r="S6295" s="38">
        <v>25.54</v>
      </c>
      <c r="T6295" s="36" t="s">
        <v>106</v>
      </c>
      <c r="U6295" s="36" t="s">
        <v>4623</v>
      </c>
    </row>
    <row r="6296" spans="10:21" x14ac:dyDescent="0.25">
      <c r="J6296" s="37">
        <v>43898</v>
      </c>
      <c r="K6296" s="36">
        <f t="shared" si="490"/>
        <v>2020</v>
      </c>
      <c r="L6296" s="36" t="str">
        <f t="shared" si="491"/>
        <v>March</v>
      </c>
      <c r="M6296" s="36">
        <f t="shared" si="492"/>
        <v>10</v>
      </c>
      <c r="N6296" s="36">
        <f t="shared" si="493"/>
        <v>8</v>
      </c>
      <c r="O6296" s="36" t="str">
        <f t="shared" si="494"/>
        <v>202010</v>
      </c>
      <c r="P6296" s="51" t="str">
        <f>CONCATENATE(K6296,MONTH(ExpensesDBTable[[#This Row],[Date]]))</f>
        <v>20203</v>
      </c>
      <c r="Q6296" s="36" t="s">
        <v>182</v>
      </c>
      <c r="R6296" s="36" t="s">
        <v>14</v>
      </c>
      <c r="S6296" s="38">
        <v>4.8</v>
      </c>
      <c r="T6296" s="36" t="s">
        <v>100</v>
      </c>
      <c r="U6296" s="36" t="s">
        <v>1392</v>
      </c>
    </row>
    <row r="6297" spans="10:21" x14ac:dyDescent="0.25">
      <c r="J6297" s="37">
        <v>43898</v>
      </c>
      <c r="K6297" s="36">
        <f t="shared" si="490"/>
        <v>2020</v>
      </c>
      <c r="L6297" s="36" t="str">
        <f t="shared" si="491"/>
        <v>March</v>
      </c>
      <c r="M6297" s="36">
        <f t="shared" si="492"/>
        <v>10</v>
      </c>
      <c r="N6297" s="36">
        <f t="shared" si="493"/>
        <v>8</v>
      </c>
      <c r="O6297" s="36" t="str">
        <f t="shared" si="494"/>
        <v>202010</v>
      </c>
      <c r="P6297" s="51" t="str">
        <f>CONCATENATE(K6297,MONTH(ExpensesDBTable[[#This Row],[Date]]))</f>
        <v>20203</v>
      </c>
      <c r="Q6297" s="36" t="s">
        <v>119</v>
      </c>
      <c r="R6297" s="36" t="s">
        <v>14</v>
      </c>
      <c r="S6297" s="38">
        <v>4.59</v>
      </c>
      <c r="T6297" s="36" t="s">
        <v>100</v>
      </c>
      <c r="U6297" s="36" t="s">
        <v>4624</v>
      </c>
    </row>
    <row r="6298" spans="10:21" x14ac:dyDescent="0.25">
      <c r="J6298" s="37">
        <v>43898</v>
      </c>
      <c r="K6298" s="36">
        <f t="shared" si="490"/>
        <v>2020</v>
      </c>
      <c r="L6298" s="36" t="str">
        <f t="shared" si="491"/>
        <v>March</v>
      </c>
      <c r="M6298" s="36">
        <f t="shared" si="492"/>
        <v>10</v>
      </c>
      <c r="N6298" s="36">
        <f t="shared" si="493"/>
        <v>8</v>
      </c>
      <c r="O6298" s="36" t="str">
        <f t="shared" si="494"/>
        <v>202010</v>
      </c>
      <c r="P6298" s="51" t="str">
        <f>CONCATENATE(K6298,MONTH(ExpensesDBTable[[#This Row],[Date]]))</f>
        <v>20203</v>
      </c>
      <c r="Q6298" s="36" t="s">
        <v>108</v>
      </c>
      <c r="R6298" s="36" t="s">
        <v>14</v>
      </c>
      <c r="S6298" s="38">
        <v>3.1</v>
      </c>
      <c r="T6298" s="36" t="s">
        <v>100</v>
      </c>
      <c r="U6298" s="36" t="s">
        <v>1367</v>
      </c>
    </row>
    <row r="6299" spans="10:21" x14ac:dyDescent="0.25">
      <c r="J6299" s="37">
        <v>43898</v>
      </c>
      <c r="K6299" s="36">
        <f t="shared" si="490"/>
        <v>2020</v>
      </c>
      <c r="L6299" s="36" t="str">
        <f t="shared" si="491"/>
        <v>March</v>
      </c>
      <c r="M6299" s="36">
        <f t="shared" si="492"/>
        <v>10</v>
      </c>
      <c r="N6299" s="36">
        <f t="shared" si="493"/>
        <v>8</v>
      </c>
      <c r="O6299" s="36" t="str">
        <f t="shared" si="494"/>
        <v>202010</v>
      </c>
      <c r="P6299" s="51" t="str">
        <f>CONCATENATE(K6299,MONTH(ExpensesDBTable[[#This Row],[Date]]))</f>
        <v>20203</v>
      </c>
      <c r="Q6299" s="36" t="s">
        <v>182</v>
      </c>
      <c r="R6299" s="36" t="s">
        <v>17</v>
      </c>
      <c r="S6299" s="38">
        <v>9.5</v>
      </c>
      <c r="T6299" s="36" t="s">
        <v>106</v>
      </c>
      <c r="U6299" s="36" t="s">
        <v>4625</v>
      </c>
    </row>
    <row r="6300" spans="10:21" x14ac:dyDescent="0.25">
      <c r="J6300" s="37">
        <v>43898</v>
      </c>
      <c r="K6300" s="36">
        <f t="shared" si="490"/>
        <v>2020</v>
      </c>
      <c r="L6300" s="36" t="str">
        <f t="shared" si="491"/>
        <v>March</v>
      </c>
      <c r="M6300" s="36">
        <f t="shared" si="492"/>
        <v>10</v>
      </c>
      <c r="N6300" s="36">
        <f t="shared" si="493"/>
        <v>8</v>
      </c>
      <c r="O6300" s="36" t="str">
        <f t="shared" si="494"/>
        <v>202010</v>
      </c>
      <c r="P6300" s="51" t="str">
        <f>CONCATENATE(K6300,MONTH(ExpensesDBTable[[#This Row],[Date]]))</f>
        <v>20203</v>
      </c>
      <c r="Q6300" s="36" t="s">
        <v>1051</v>
      </c>
      <c r="R6300" s="36" t="s">
        <v>14</v>
      </c>
      <c r="S6300" s="38">
        <v>58.12</v>
      </c>
      <c r="T6300" s="36" t="s">
        <v>100</v>
      </c>
      <c r="U6300" s="36" t="s">
        <v>4127</v>
      </c>
    </row>
    <row r="6301" spans="10:21" x14ac:dyDescent="0.25">
      <c r="J6301" s="37">
        <v>43898</v>
      </c>
      <c r="K6301" s="36">
        <f t="shared" si="490"/>
        <v>2020</v>
      </c>
      <c r="L6301" s="36" t="str">
        <f t="shared" si="491"/>
        <v>March</v>
      </c>
      <c r="M6301" s="36">
        <f t="shared" si="492"/>
        <v>10</v>
      </c>
      <c r="N6301" s="36">
        <f t="shared" si="493"/>
        <v>8</v>
      </c>
      <c r="O6301" s="36" t="str">
        <f t="shared" si="494"/>
        <v>202010</v>
      </c>
      <c r="P6301" s="51" t="str">
        <f>CONCATENATE(K6301,MONTH(ExpensesDBTable[[#This Row],[Date]]))</f>
        <v>20203</v>
      </c>
      <c r="Q6301" s="36" t="s">
        <v>182</v>
      </c>
      <c r="R6301" s="36" t="s">
        <v>16</v>
      </c>
      <c r="S6301" s="38">
        <v>70</v>
      </c>
      <c r="T6301" s="36" t="s">
        <v>106</v>
      </c>
      <c r="U6301" s="36" t="s">
        <v>4626</v>
      </c>
    </row>
    <row r="6302" spans="10:21" x14ac:dyDescent="0.25">
      <c r="J6302" s="37">
        <v>43898</v>
      </c>
      <c r="K6302" s="36">
        <f t="shared" si="490"/>
        <v>2020</v>
      </c>
      <c r="L6302" s="36" t="str">
        <f t="shared" si="491"/>
        <v>March</v>
      </c>
      <c r="M6302" s="36">
        <f t="shared" si="492"/>
        <v>10</v>
      </c>
      <c r="N6302" s="36">
        <f t="shared" si="493"/>
        <v>8</v>
      </c>
      <c r="O6302" s="36" t="str">
        <f t="shared" si="494"/>
        <v>202010</v>
      </c>
      <c r="P6302" s="51" t="str">
        <f>CONCATENATE(K6302,MONTH(ExpensesDBTable[[#This Row],[Date]]))</f>
        <v>20203</v>
      </c>
      <c r="Q6302" s="36" t="s">
        <v>119</v>
      </c>
      <c r="R6302" s="36" t="s">
        <v>14</v>
      </c>
      <c r="S6302" s="38">
        <v>35.049999999999997</v>
      </c>
      <c r="T6302" s="36" t="s">
        <v>100</v>
      </c>
      <c r="U6302" s="36" t="s">
        <v>4155</v>
      </c>
    </row>
    <row r="6303" spans="10:21" x14ac:dyDescent="0.25">
      <c r="J6303" s="37">
        <v>43898</v>
      </c>
      <c r="K6303" s="36">
        <f t="shared" si="490"/>
        <v>2020</v>
      </c>
      <c r="L6303" s="36" t="str">
        <f t="shared" si="491"/>
        <v>March</v>
      </c>
      <c r="M6303" s="36">
        <f t="shared" si="492"/>
        <v>10</v>
      </c>
      <c r="N6303" s="36">
        <f t="shared" si="493"/>
        <v>8</v>
      </c>
      <c r="O6303" s="36" t="str">
        <f t="shared" si="494"/>
        <v>202010</v>
      </c>
      <c r="P6303" s="51" t="str">
        <f>CONCATENATE(K6303,MONTH(ExpensesDBTable[[#This Row],[Date]]))</f>
        <v>20203</v>
      </c>
      <c r="Q6303" s="36" t="s">
        <v>3379</v>
      </c>
      <c r="R6303" s="36" t="s">
        <v>29</v>
      </c>
      <c r="S6303" s="38">
        <v>1088</v>
      </c>
      <c r="T6303" s="36" t="s">
        <v>106</v>
      </c>
      <c r="U6303" s="36" t="s">
        <v>29</v>
      </c>
    </row>
    <row r="6304" spans="10:21" x14ac:dyDescent="0.25">
      <c r="J6304" s="37">
        <v>43902</v>
      </c>
      <c r="K6304" s="36">
        <f t="shared" si="490"/>
        <v>2020</v>
      </c>
      <c r="L6304" s="36" t="str">
        <f t="shared" si="491"/>
        <v>March</v>
      </c>
      <c r="M6304" s="36">
        <f t="shared" si="492"/>
        <v>11</v>
      </c>
      <c r="N6304" s="36">
        <f t="shared" si="493"/>
        <v>12</v>
      </c>
      <c r="O6304" s="36" t="str">
        <f t="shared" si="494"/>
        <v>202011</v>
      </c>
      <c r="P6304" s="51" t="str">
        <f>CONCATENATE(K6304,MONTH(ExpensesDBTable[[#This Row],[Date]]))</f>
        <v>20203</v>
      </c>
      <c r="Q6304" s="36" t="s">
        <v>182</v>
      </c>
      <c r="R6304" s="36" t="s">
        <v>14</v>
      </c>
      <c r="S6304" s="38">
        <v>6.5</v>
      </c>
      <c r="T6304" s="36" t="s">
        <v>100</v>
      </c>
      <c r="U6304" s="36" t="s">
        <v>4586</v>
      </c>
    </row>
    <row r="6305" spans="10:21" x14ac:dyDescent="0.25">
      <c r="J6305" s="37">
        <v>43902</v>
      </c>
      <c r="K6305" s="36">
        <f t="shared" si="490"/>
        <v>2020</v>
      </c>
      <c r="L6305" s="36" t="str">
        <f t="shared" si="491"/>
        <v>March</v>
      </c>
      <c r="M6305" s="36">
        <f t="shared" si="492"/>
        <v>11</v>
      </c>
      <c r="N6305" s="36">
        <f t="shared" si="493"/>
        <v>12</v>
      </c>
      <c r="O6305" s="36" t="str">
        <f t="shared" si="494"/>
        <v>202011</v>
      </c>
      <c r="P6305" s="51" t="str">
        <f>CONCATENATE(K6305,MONTH(ExpensesDBTable[[#This Row],[Date]]))</f>
        <v>20203</v>
      </c>
      <c r="Q6305" s="36" t="s">
        <v>199</v>
      </c>
      <c r="R6305" s="36" t="s">
        <v>14</v>
      </c>
      <c r="S6305" s="38">
        <v>11.9</v>
      </c>
      <c r="T6305" s="36" t="s">
        <v>100</v>
      </c>
      <c r="U6305" s="36" t="s">
        <v>2250</v>
      </c>
    </row>
    <row r="6306" spans="10:21" x14ac:dyDescent="0.25">
      <c r="J6306" s="37">
        <v>43902</v>
      </c>
      <c r="K6306" s="36">
        <f t="shared" si="490"/>
        <v>2020</v>
      </c>
      <c r="L6306" s="36" t="str">
        <f t="shared" si="491"/>
        <v>March</v>
      </c>
      <c r="M6306" s="36">
        <f t="shared" si="492"/>
        <v>11</v>
      </c>
      <c r="N6306" s="36">
        <f t="shared" si="493"/>
        <v>12</v>
      </c>
      <c r="O6306" s="36" t="str">
        <f t="shared" si="494"/>
        <v>202011</v>
      </c>
      <c r="P6306" s="51" t="str">
        <f>CONCATENATE(K6306,MONTH(ExpensesDBTable[[#This Row],[Date]]))</f>
        <v>20203</v>
      </c>
      <c r="Q6306" s="36" t="s">
        <v>182</v>
      </c>
      <c r="R6306" s="36" t="s">
        <v>14</v>
      </c>
      <c r="S6306" s="38">
        <v>4.3</v>
      </c>
      <c r="T6306" s="36" t="s">
        <v>100</v>
      </c>
      <c r="U6306" s="36" t="s">
        <v>4627</v>
      </c>
    </row>
    <row r="6307" spans="10:21" x14ac:dyDescent="0.25">
      <c r="J6307" s="37">
        <v>43902</v>
      </c>
      <c r="K6307" s="36">
        <f t="shared" si="490"/>
        <v>2020</v>
      </c>
      <c r="L6307" s="36" t="str">
        <f t="shared" si="491"/>
        <v>March</v>
      </c>
      <c r="M6307" s="36">
        <f t="shared" si="492"/>
        <v>11</v>
      </c>
      <c r="N6307" s="36">
        <f t="shared" si="493"/>
        <v>12</v>
      </c>
      <c r="O6307" s="36" t="str">
        <f t="shared" si="494"/>
        <v>202011</v>
      </c>
      <c r="P6307" s="51" t="str">
        <f>CONCATENATE(K6307,MONTH(ExpensesDBTable[[#This Row],[Date]]))</f>
        <v>20203</v>
      </c>
      <c r="Q6307" s="36" t="s">
        <v>119</v>
      </c>
      <c r="R6307" s="36" t="s">
        <v>14</v>
      </c>
      <c r="S6307" s="38">
        <v>53.04</v>
      </c>
      <c r="T6307" s="36" t="s">
        <v>100</v>
      </c>
      <c r="U6307" s="36" t="s">
        <v>4628</v>
      </c>
    </row>
    <row r="6308" spans="10:21" x14ac:dyDescent="0.25">
      <c r="J6308" s="37">
        <v>43902</v>
      </c>
      <c r="K6308" s="36">
        <f t="shared" si="490"/>
        <v>2020</v>
      </c>
      <c r="L6308" s="36" t="str">
        <f t="shared" si="491"/>
        <v>March</v>
      </c>
      <c r="M6308" s="36">
        <f t="shared" si="492"/>
        <v>11</v>
      </c>
      <c r="N6308" s="36">
        <f t="shared" si="493"/>
        <v>12</v>
      </c>
      <c r="O6308" s="36" t="str">
        <f t="shared" si="494"/>
        <v>202011</v>
      </c>
      <c r="P6308" s="51" t="str">
        <f>CONCATENATE(K6308,MONTH(ExpensesDBTable[[#This Row],[Date]]))</f>
        <v>20203</v>
      </c>
      <c r="Q6308" s="36" t="s">
        <v>554</v>
      </c>
      <c r="R6308" s="36" t="s">
        <v>14</v>
      </c>
      <c r="S6308" s="38">
        <v>6.2</v>
      </c>
      <c r="T6308" s="36" t="s">
        <v>100</v>
      </c>
      <c r="U6308" s="36" t="s">
        <v>4629</v>
      </c>
    </row>
    <row r="6309" spans="10:21" x14ac:dyDescent="0.25">
      <c r="J6309" s="37">
        <v>43902</v>
      </c>
      <c r="K6309" s="36">
        <f t="shared" si="490"/>
        <v>2020</v>
      </c>
      <c r="L6309" s="36" t="str">
        <f t="shared" si="491"/>
        <v>March</v>
      </c>
      <c r="M6309" s="36">
        <f t="shared" si="492"/>
        <v>11</v>
      </c>
      <c r="N6309" s="36">
        <f t="shared" si="493"/>
        <v>12</v>
      </c>
      <c r="O6309" s="36" t="str">
        <f t="shared" si="494"/>
        <v>202011</v>
      </c>
      <c r="P6309" s="51" t="str">
        <f>CONCATENATE(K6309,MONTH(ExpensesDBTable[[#This Row],[Date]]))</f>
        <v>20203</v>
      </c>
      <c r="Q6309" s="36" t="s">
        <v>119</v>
      </c>
      <c r="R6309" s="36" t="s">
        <v>14</v>
      </c>
      <c r="S6309" s="38">
        <v>9.5</v>
      </c>
      <c r="T6309" s="36" t="s">
        <v>100</v>
      </c>
      <c r="U6309" s="36" t="s">
        <v>4630</v>
      </c>
    </row>
    <row r="6310" spans="10:21" x14ac:dyDescent="0.25">
      <c r="J6310" s="37">
        <v>43902</v>
      </c>
      <c r="K6310" s="36">
        <f t="shared" si="490"/>
        <v>2020</v>
      </c>
      <c r="L6310" s="36" t="str">
        <f t="shared" si="491"/>
        <v>March</v>
      </c>
      <c r="M6310" s="36">
        <f t="shared" si="492"/>
        <v>11</v>
      </c>
      <c r="N6310" s="36">
        <f t="shared" si="493"/>
        <v>12</v>
      </c>
      <c r="O6310" s="36" t="str">
        <f t="shared" si="494"/>
        <v>202011</v>
      </c>
      <c r="P6310" s="51" t="str">
        <f>CONCATENATE(K6310,MONTH(ExpensesDBTable[[#This Row],[Date]]))</f>
        <v>20203</v>
      </c>
      <c r="Q6310" s="36" t="s">
        <v>3480</v>
      </c>
      <c r="R6310" s="36" t="s">
        <v>27</v>
      </c>
      <c r="S6310" s="38">
        <v>115.5</v>
      </c>
      <c r="T6310" s="36" t="s">
        <v>106</v>
      </c>
      <c r="U6310" s="36" t="s">
        <v>4631</v>
      </c>
    </row>
    <row r="6311" spans="10:21" x14ac:dyDescent="0.25">
      <c r="J6311" s="37">
        <v>43902</v>
      </c>
      <c r="K6311" s="36">
        <f t="shared" si="490"/>
        <v>2020</v>
      </c>
      <c r="L6311" s="36" t="str">
        <f t="shared" si="491"/>
        <v>March</v>
      </c>
      <c r="M6311" s="36">
        <f t="shared" si="492"/>
        <v>11</v>
      </c>
      <c r="N6311" s="36">
        <f t="shared" si="493"/>
        <v>12</v>
      </c>
      <c r="O6311" s="36" t="str">
        <f t="shared" si="494"/>
        <v>202011</v>
      </c>
      <c r="P6311" s="51" t="str">
        <f>CONCATENATE(K6311,MONTH(ExpensesDBTable[[#This Row],[Date]]))</f>
        <v>20203</v>
      </c>
      <c r="Q6311" s="36" t="s">
        <v>4535</v>
      </c>
      <c r="R6311" s="36" t="s">
        <v>27</v>
      </c>
      <c r="S6311" s="38">
        <v>122.74</v>
      </c>
      <c r="T6311" s="36" t="s">
        <v>106</v>
      </c>
      <c r="U6311" s="36" t="s">
        <v>3783</v>
      </c>
    </row>
    <row r="6312" spans="10:21" x14ac:dyDescent="0.25">
      <c r="J6312" s="37">
        <v>43902</v>
      </c>
      <c r="K6312" s="36">
        <f t="shared" si="490"/>
        <v>2020</v>
      </c>
      <c r="L6312" s="36" t="str">
        <f t="shared" si="491"/>
        <v>March</v>
      </c>
      <c r="M6312" s="36">
        <f t="shared" si="492"/>
        <v>11</v>
      </c>
      <c r="N6312" s="36">
        <f t="shared" si="493"/>
        <v>12</v>
      </c>
      <c r="O6312" s="36" t="str">
        <f t="shared" si="494"/>
        <v>202011</v>
      </c>
      <c r="P6312" s="51" t="str">
        <f>CONCATENATE(K6312,MONTH(ExpensesDBTable[[#This Row],[Date]]))</f>
        <v>20203</v>
      </c>
      <c r="Q6312" s="36" t="s">
        <v>119</v>
      </c>
      <c r="R6312" s="36" t="s">
        <v>14</v>
      </c>
      <c r="S6312" s="38">
        <v>11.18</v>
      </c>
      <c r="T6312" s="36" t="s">
        <v>100</v>
      </c>
      <c r="U6312" s="36" t="s">
        <v>1367</v>
      </c>
    </row>
    <row r="6313" spans="10:21" x14ac:dyDescent="0.25">
      <c r="J6313" s="37">
        <v>43902</v>
      </c>
      <c r="K6313" s="36">
        <f t="shared" si="490"/>
        <v>2020</v>
      </c>
      <c r="L6313" s="36" t="str">
        <f t="shared" si="491"/>
        <v>March</v>
      </c>
      <c r="M6313" s="36">
        <f t="shared" si="492"/>
        <v>11</v>
      </c>
      <c r="N6313" s="36">
        <f t="shared" si="493"/>
        <v>12</v>
      </c>
      <c r="O6313" s="36" t="str">
        <f t="shared" si="494"/>
        <v>202011</v>
      </c>
      <c r="P6313" s="51" t="str">
        <f>CONCATENATE(K6313,MONTH(ExpensesDBTable[[#This Row],[Date]]))</f>
        <v>20203</v>
      </c>
      <c r="Q6313" s="36" t="s">
        <v>182</v>
      </c>
      <c r="R6313" s="36" t="s">
        <v>27</v>
      </c>
      <c r="S6313" s="38">
        <v>150</v>
      </c>
      <c r="T6313" s="36" t="s">
        <v>106</v>
      </c>
      <c r="U6313" s="36" t="s">
        <v>4632</v>
      </c>
    </row>
    <row r="6314" spans="10:21" x14ac:dyDescent="0.25">
      <c r="J6314" s="37">
        <v>43902</v>
      </c>
      <c r="K6314" s="36">
        <f t="shared" si="490"/>
        <v>2020</v>
      </c>
      <c r="L6314" s="36" t="str">
        <f t="shared" si="491"/>
        <v>March</v>
      </c>
      <c r="M6314" s="36">
        <f t="shared" si="492"/>
        <v>11</v>
      </c>
      <c r="N6314" s="36">
        <f t="shared" si="493"/>
        <v>12</v>
      </c>
      <c r="O6314" s="36" t="str">
        <f t="shared" si="494"/>
        <v>202011</v>
      </c>
      <c r="P6314" s="51" t="str">
        <f>CONCATENATE(K6314,MONTH(ExpensesDBTable[[#This Row],[Date]]))</f>
        <v>20203</v>
      </c>
      <c r="Q6314" s="36" t="s">
        <v>182</v>
      </c>
      <c r="R6314" s="36" t="s">
        <v>14</v>
      </c>
      <c r="S6314" s="38">
        <v>10.95</v>
      </c>
      <c r="T6314" s="36" t="s">
        <v>100</v>
      </c>
      <c r="U6314" s="36" t="s">
        <v>2822</v>
      </c>
    </row>
    <row r="6315" spans="10:21" x14ac:dyDescent="0.25">
      <c r="J6315" s="37">
        <v>43902</v>
      </c>
      <c r="K6315" s="36">
        <f t="shared" si="490"/>
        <v>2020</v>
      </c>
      <c r="L6315" s="36" t="str">
        <f t="shared" si="491"/>
        <v>March</v>
      </c>
      <c r="M6315" s="36">
        <f t="shared" si="492"/>
        <v>11</v>
      </c>
      <c r="N6315" s="36">
        <f t="shared" si="493"/>
        <v>12</v>
      </c>
      <c r="O6315" s="36" t="str">
        <f t="shared" si="494"/>
        <v>202011</v>
      </c>
      <c r="P6315" s="51" t="str">
        <f>CONCATENATE(K6315,MONTH(ExpensesDBTable[[#This Row],[Date]]))</f>
        <v>20203</v>
      </c>
      <c r="Q6315" s="36" t="s">
        <v>1051</v>
      </c>
      <c r="R6315" s="36" t="s">
        <v>14</v>
      </c>
      <c r="S6315" s="38">
        <v>24.35</v>
      </c>
      <c r="T6315" s="36" t="s">
        <v>100</v>
      </c>
      <c r="U6315" s="36" t="s">
        <v>4633</v>
      </c>
    </row>
    <row r="6316" spans="10:21" x14ac:dyDescent="0.25">
      <c r="J6316" s="37">
        <v>43903</v>
      </c>
      <c r="K6316" s="36">
        <f t="shared" si="490"/>
        <v>2020</v>
      </c>
      <c r="L6316" s="36" t="str">
        <f t="shared" si="491"/>
        <v>March</v>
      </c>
      <c r="M6316" s="36">
        <f t="shared" si="492"/>
        <v>11</v>
      </c>
      <c r="N6316" s="36">
        <f t="shared" si="493"/>
        <v>13</v>
      </c>
      <c r="O6316" s="36" t="str">
        <f t="shared" si="494"/>
        <v>202011</v>
      </c>
      <c r="P6316" s="51" t="str">
        <f>CONCATENATE(K6316,MONTH(ExpensesDBTable[[#This Row],[Date]]))</f>
        <v>20203</v>
      </c>
      <c r="Q6316" s="36" t="s">
        <v>1059</v>
      </c>
      <c r="R6316" s="36" t="s">
        <v>17</v>
      </c>
      <c r="S6316" s="38">
        <v>313.95</v>
      </c>
      <c r="T6316" s="36" t="s">
        <v>106</v>
      </c>
      <c r="U6316" s="36" t="s">
        <v>2335</v>
      </c>
    </row>
    <row r="6317" spans="10:21" x14ac:dyDescent="0.25">
      <c r="J6317" s="37">
        <v>43904</v>
      </c>
      <c r="K6317" s="36">
        <f t="shared" si="490"/>
        <v>2020</v>
      </c>
      <c r="L6317" s="36" t="str">
        <f t="shared" si="491"/>
        <v>March</v>
      </c>
      <c r="M6317" s="36">
        <f t="shared" si="492"/>
        <v>11</v>
      </c>
      <c r="N6317" s="36">
        <f t="shared" si="493"/>
        <v>14</v>
      </c>
      <c r="O6317" s="36" t="str">
        <f t="shared" si="494"/>
        <v>202011</v>
      </c>
      <c r="P6317" s="51" t="str">
        <f>CONCATENATE(K6317,MONTH(ExpensesDBTable[[#This Row],[Date]]))</f>
        <v>20203</v>
      </c>
      <c r="Q6317" s="36" t="s">
        <v>182</v>
      </c>
      <c r="R6317" s="36" t="s">
        <v>14</v>
      </c>
      <c r="S6317" s="38">
        <v>10.8</v>
      </c>
      <c r="T6317" s="36" t="s">
        <v>100</v>
      </c>
      <c r="U6317" s="36" t="s">
        <v>1872</v>
      </c>
    </row>
    <row r="6318" spans="10:21" x14ac:dyDescent="0.25">
      <c r="J6318" s="37">
        <v>43904</v>
      </c>
      <c r="K6318" s="36">
        <f t="shared" si="490"/>
        <v>2020</v>
      </c>
      <c r="L6318" s="36" t="str">
        <f t="shared" si="491"/>
        <v>March</v>
      </c>
      <c r="M6318" s="36">
        <f t="shared" si="492"/>
        <v>11</v>
      </c>
      <c r="N6318" s="36">
        <f t="shared" si="493"/>
        <v>14</v>
      </c>
      <c r="O6318" s="36" t="str">
        <f t="shared" si="494"/>
        <v>202011</v>
      </c>
      <c r="P6318" s="51" t="str">
        <f>CONCATENATE(K6318,MONTH(ExpensesDBTable[[#This Row],[Date]]))</f>
        <v>20203</v>
      </c>
      <c r="Q6318" s="36" t="s">
        <v>108</v>
      </c>
      <c r="R6318" s="36" t="s">
        <v>14</v>
      </c>
      <c r="S6318" s="38">
        <v>8.41</v>
      </c>
      <c r="T6318" s="36" t="s">
        <v>100</v>
      </c>
      <c r="U6318" s="36" t="s">
        <v>1367</v>
      </c>
    </row>
    <row r="6319" spans="10:21" x14ac:dyDescent="0.25">
      <c r="J6319" s="37">
        <v>43905</v>
      </c>
      <c r="K6319" s="36">
        <f t="shared" si="490"/>
        <v>2020</v>
      </c>
      <c r="L6319" s="36" t="str">
        <f t="shared" si="491"/>
        <v>March</v>
      </c>
      <c r="M6319" s="36">
        <f t="shared" si="492"/>
        <v>11</v>
      </c>
      <c r="N6319" s="36">
        <f t="shared" si="493"/>
        <v>15</v>
      </c>
      <c r="O6319" s="36" t="str">
        <f t="shared" si="494"/>
        <v>202011</v>
      </c>
      <c r="P6319" s="51" t="str">
        <f>CONCATENATE(K6319,MONTH(ExpensesDBTable[[#This Row],[Date]]))</f>
        <v>20203</v>
      </c>
      <c r="Q6319" s="36" t="s">
        <v>620</v>
      </c>
      <c r="R6319" s="36" t="s">
        <v>25</v>
      </c>
      <c r="S6319" s="38">
        <v>17</v>
      </c>
      <c r="T6319" s="36" t="s">
        <v>106</v>
      </c>
      <c r="U6319" s="36" t="s">
        <v>4634</v>
      </c>
    </row>
    <row r="6320" spans="10:21" x14ac:dyDescent="0.25">
      <c r="J6320" s="37">
        <v>43905</v>
      </c>
      <c r="K6320" s="36">
        <f t="shared" si="490"/>
        <v>2020</v>
      </c>
      <c r="L6320" s="36" t="str">
        <f t="shared" si="491"/>
        <v>March</v>
      </c>
      <c r="M6320" s="36">
        <f t="shared" si="492"/>
        <v>11</v>
      </c>
      <c r="N6320" s="36">
        <f t="shared" si="493"/>
        <v>15</v>
      </c>
      <c r="O6320" s="36" t="str">
        <f t="shared" si="494"/>
        <v>202011</v>
      </c>
      <c r="P6320" s="51" t="str">
        <f>CONCATENATE(K6320,MONTH(ExpensesDBTable[[#This Row],[Date]]))</f>
        <v>20203</v>
      </c>
      <c r="Q6320" s="36" t="s">
        <v>182</v>
      </c>
      <c r="R6320" s="36" t="s">
        <v>14</v>
      </c>
      <c r="S6320" s="38">
        <v>4.5</v>
      </c>
      <c r="T6320" s="36" t="s">
        <v>100</v>
      </c>
      <c r="U6320" s="36" t="s">
        <v>1392</v>
      </c>
    </row>
    <row r="6321" spans="10:21" x14ac:dyDescent="0.25">
      <c r="J6321" s="37">
        <v>43905</v>
      </c>
      <c r="K6321" s="36">
        <f t="shared" si="490"/>
        <v>2020</v>
      </c>
      <c r="L6321" s="36" t="str">
        <f t="shared" si="491"/>
        <v>March</v>
      </c>
      <c r="M6321" s="36">
        <f t="shared" si="492"/>
        <v>11</v>
      </c>
      <c r="N6321" s="36">
        <f t="shared" si="493"/>
        <v>15</v>
      </c>
      <c r="O6321" s="36" t="str">
        <f t="shared" si="494"/>
        <v>202011</v>
      </c>
      <c r="P6321" s="51" t="str">
        <f>CONCATENATE(K6321,MONTH(ExpensesDBTable[[#This Row],[Date]]))</f>
        <v>20203</v>
      </c>
      <c r="Q6321" s="36" t="s">
        <v>182</v>
      </c>
      <c r="R6321" s="36" t="s">
        <v>14</v>
      </c>
      <c r="S6321" s="38">
        <v>3.5</v>
      </c>
      <c r="T6321" s="36" t="s">
        <v>100</v>
      </c>
      <c r="U6321" s="36" t="s">
        <v>3668</v>
      </c>
    </row>
    <row r="6322" spans="10:21" x14ac:dyDescent="0.25">
      <c r="J6322" s="37">
        <v>43905</v>
      </c>
      <c r="K6322" s="36">
        <f t="shared" si="490"/>
        <v>2020</v>
      </c>
      <c r="L6322" s="36" t="str">
        <f t="shared" si="491"/>
        <v>March</v>
      </c>
      <c r="M6322" s="36">
        <f t="shared" si="492"/>
        <v>11</v>
      </c>
      <c r="N6322" s="36">
        <f t="shared" si="493"/>
        <v>15</v>
      </c>
      <c r="O6322" s="36" t="str">
        <f t="shared" si="494"/>
        <v>202011</v>
      </c>
      <c r="P6322" s="51" t="str">
        <f>CONCATENATE(K6322,MONTH(ExpensesDBTable[[#This Row],[Date]]))</f>
        <v>20203</v>
      </c>
      <c r="Q6322" s="36" t="s">
        <v>169</v>
      </c>
      <c r="R6322" s="36" t="s">
        <v>23</v>
      </c>
      <c r="S6322" s="38">
        <v>24</v>
      </c>
      <c r="T6322" s="36" t="s">
        <v>106</v>
      </c>
      <c r="U6322" s="36" t="s">
        <v>4635</v>
      </c>
    </row>
    <row r="6323" spans="10:21" x14ac:dyDescent="0.25">
      <c r="J6323" s="37">
        <v>43905</v>
      </c>
      <c r="K6323" s="36">
        <f t="shared" si="490"/>
        <v>2020</v>
      </c>
      <c r="L6323" s="36" t="str">
        <f t="shared" si="491"/>
        <v>March</v>
      </c>
      <c r="M6323" s="36">
        <f t="shared" si="492"/>
        <v>11</v>
      </c>
      <c r="N6323" s="36">
        <f t="shared" si="493"/>
        <v>15</v>
      </c>
      <c r="O6323" s="36" t="str">
        <f t="shared" si="494"/>
        <v>202011</v>
      </c>
      <c r="P6323" s="51" t="str">
        <f>CONCATENATE(K6323,MONTH(ExpensesDBTable[[#This Row],[Date]]))</f>
        <v>20203</v>
      </c>
      <c r="Q6323" s="36" t="s">
        <v>1238</v>
      </c>
      <c r="R6323" s="36" t="s">
        <v>22</v>
      </c>
      <c r="S6323" s="38">
        <v>47.42</v>
      </c>
      <c r="T6323" s="36" t="s">
        <v>106</v>
      </c>
      <c r="U6323" s="36" t="s">
        <v>1238</v>
      </c>
    </row>
    <row r="6324" spans="10:21" x14ac:dyDescent="0.25">
      <c r="J6324" s="37">
        <v>43906</v>
      </c>
      <c r="K6324" s="36">
        <f t="shared" si="490"/>
        <v>2020</v>
      </c>
      <c r="L6324" s="36" t="str">
        <f t="shared" si="491"/>
        <v>March</v>
      </c>
      <c r="M6324" s="36">
        <f t="shared" si="492"/>
        <v>12</v>
      </c>
      <c r="N6324" s="36">
        <f t="shared" si="493"/>
        <v>16</v>
      </c>
      <c r="O6324" s="36" t="str">
        <f t="shared" si="494"/>
        <v>202012</v>
      </c>
      <c r="P6324" s="51" t="str">
        <f>CONCATENATE(K6324,MONTH(ExpensesDBTable[[#This Row],[Date]]))</f>
        <v>20203</v>
      </c>
      <c r="Q6324" s="36" t="s">
        <v>1051</v>
      </c>
      <c r="R6324" s="36" t="s">
        <v>14</v>
      </c>
      <c r="S6324" s="38">
        <v>12.34</v>
      </c>
      <c r="T6324" s="36" t="s">
        <v>100</v>
      </c>
      <c r="U6324" s="36" t="s">
        <v>3310</v>
      </c>
    </row>
    <row r="6325" spans="10:21" x14ac:dyDescent="0.25">
      <c r="J6325" s="37">
        <v>43906</v>
      </c>
      <c r="K6325" s="36">
        <f t="shared" si="490"/>
        <v>2020</v>
      </c>
      <c r="L6325" s="36" t="str">
        <f t="shared" si="491"/>
        <v>March</v>
      </c>
      <c r="M6325" s="36">
        <f t="shared" si="492"/>
        <v>12</v>
      </c>
      <c r="N6325" s="36">
        <f t="shared" si="493"/>
        <v>16</v>
      </c>
      <c r="O6325" s="36" t="str">
        <f t="shared" si="494"/>
        <v>202012</v>
      </c>
      <c r="P6325" s="51" t="str">
        <f>CONCATENATE(K6325,MONTH(ExpensesDBTable[[#This Row],[Date]]))</f>
        <v>20203</v>
      </c>
      <c r="Q6325" s="36" t="s">
        <v>119</v>
      </c>
      <c r="R6325" s="36" t="s">
        <v>14</v>
      </c>
      <c r="S6325" s="38">
        <v>57.59</v>
      </c>
      <c r="T6325" s="36" t="s">
        <v>100</v>
      </c>
      <c r="U6325" s="36" t="s">
        <v>1367</v>
      </c>
    </row>
    <row r="6326" spans="10:21" x14ac:dyDescent="0.25">
      <c r="J6326" s="37">
        <v>43906</v>
      </c>
      <c r="K6326" s="36">
        <f t="shared" si="490"/>
        <v>2020</v>
      </c>
      <c r="L6326" s="36" t="str">
        <f t="shared" si="491"/>
        <v>March</v>
      </c>
      <c r="M6326" s="36">
        <f t="shared" si="492"/>
        <v>12</v>
      </c>
      <c r="N6326" s="36">
        <f t="shared" si="493"/>
        <v>16</v>
      </c>
      <c r="O6326" s="36" t="str">
        <f t="shared" si="494"/>
        <v>202012</v>
      </c>
      <c r="P6326" s="51" t="str">
        <f>CONCATENATE(K6326,MONTH(ExpensesDBTable[[#This Row],[Date]]))</f>
        <v>20203</v>
      </c>
      <c r="Q6326" s="36" t="s">
        <v>3480</v>
      </c>
      <c r="R6326" s="36" t="s">
        <v>27</v>
      </c>
      <c r="S6326" s="38">
        <v>115.5</v>
      </c>
      <c r="T6326" s="36" t="s">
        <v>106</v>
      </c>
      <c r="U6326" s="36" t="s">
        <v>3550</v>
      </c>
    </row>
    <row r="6327" spans="10:21" x14ac:dyDescent="0.25">
      <c r="J6327" s="37">
        <v>43907</v>
      </c>
      <c r="K6327" s="36">
        <f t="shared" si="490"/>
        <v>2020</v>
      </c>
      <c r="L6327" s="36" t="str">
        <f t="shared" si="491"/>
        <v>March</v>
      </c>
      <c r="M6327" s="36">
        <f t="shared" si="492"/>
        <v>12</v>
      </c>
      <c r="N6327" s="36">
        <f t="shared" si="493"/>
        <v>17</v>
      </c>
      <c r="O6327" s="36" t="str">
        <f t="shared" si="494"/>
        <v>202012</v>
      </c>
      <c r="P6327" s="51" t="str">
        <f>CONCATENATE(K6327,MONTH(ExpensesDBTable[[#This Row],[Date]]))</f>
        <v>20203</v>
      </c>
      <c r="Q6327" s="36" t="s">
        <v>4410</v>
      </c>
      <c r="R6327" s="36" t="s">
        <v>27</v>
      </c>
      <c r="S6327" s="38">
        <v>350.9</v>
      </c>
      <c r="T6327" s="36" t="s">
        <v>106</v>
      </c>
      <c r="U6327" s="36" t="s">
        <v>4636</v>
      </c>
    </row>
    <row r="6328" spans="10:21" x14ac:dyDescent="0.25">
      <c r="J6328" s="37">
        <v>43907</v>
      </c>
      <c r="K6328" s="36">
        <f t="shared" si="490"/>
        <v>2020</v>
      </c>
      <c r="L6328" s="36" t="str">
        <f t="shared" si="491"/>
        <v>March</v>
      </c>
      <c r="M6328" s="36">
        <f t="shared" si="492"/>
        <v>12</v>
      </c>
      <c r="N6328" s="36">
        <f t="shared" si="493"/>
        <v>17</v>
      </c>
      <c r="O6328" s="36" t="str">
        <f t="shared" si="494"/>
        <v>202012</v>
      </c>
      <c r="P6328" s="51" t="str">
        <f>CONCATENATE(K6328,MONTH(ExpensesDBTable[[#This Row],[Date]]))</f>
        <v>20203</v>
      </c>
      <c r="Q6328" s="36" t="s">
        <v>554</v>
      </c>
      <c r="R6328" s="36" t="s">
        <v>14</v>
      </c>
      <c r="S6328" s="38">
        <v>6.25</v>
      </c>
      <c r="T6328" s="36" t="s">
        <v>100</v>
      </c>
      <c r="U6328" s="36" t="s">
        <v>957</v>
      </c>
    </row>
    <row r="6329" spans="10:21" x14ac:dyDescent="0.25">
      <c r="J6329" s="37">
        <v>43908</v>
      </c>
      <c r="K6329" s="36">
        <f t="shared" si="490"/>
        <v>2020</v>
      </c>
      <c r="L6329" s="36" t="str">
        <f t="shared" si="491"/>
        <v>March</v>
      </c>
      <c r="M6329" s="36">
        <f t="shared" si="492"/>
        <v>12</v>
      </c>
      <c r="N6329" s="36">
        <f t="shared" si="493"/>
        <v>18</v>
      </c>
      <c r="O6329" s="36" t="str">
        <f t="shared" si="494"/>
        <v>202012</v>
      </c>
      <c r="P6329" s="51" t="str">
        <f>CONCATENATE(K6329,MONTH(ExpensesDBTable[[#This Row],[Date]]))</f>
        <v>20203</v>
      </c>
      <c r="Q6329" s="36" t="s">
        <v>4639</v>
      </c>
      <c r="R6329" s="36" t="s">
        <v>4639</v>
      </c>
      <c r="S6329" s="38">
        <v>595.41999999999996</v>
      </c>
      <c r="T6329" s="36" t="s">
        <v>106</v>
      </c>
      <c r="U6329" s="36" t="s">
        <v>4640</v>
      </c>
    </row>
    <row r="6330" spans="10:21" x14ac:dyDescent="0.25">
      <c r="J6330" s="37">
        <v>43908</v>
      </c>
      <c r="K6330" s="36">
        <f t="shared" si="490"/>
        <v>2020</v>
      </c>
      <c r="L6330" s="36" t="str">
        <f t="shared" si="491"/>
        <v>March</v>
      </c>
      <c r="M6330" s="36">
        <f t="shared" si="492"/>
        <v>12</v>
      </c>
      <c r="N6330" s="36">
        <f t="shared" si="493"/>
        <v>18</v>
      </c>
      <c r="O6330" s="36" t="str">
        <f t="shared" si="494"/>
        <v>202012</v>
      </c>
      <c r="P6330" s="51" t="str">
        <f>CONCATENATE(K6330,MONTH(ExpensesDBTable[[#This Row],[Date]]))</f>
        <v>20203</v>
      </c>
      <c r="Q6330" s="36" t="s">
        <v>3477</v>
      </c>
      <c r="R6330" s="36" t="s">
        <v>23</v>
      </c>
      <c r="S6330" s="38">
        <v>35</v>
      </c>
      <c r="T6330" s="36" t="s">
        <v>106</v>
      </c>
      <c r="U6330" s="36" t="s">
        <v>2902</v>
      </c>
    </row>
    <row r="6331" spans="10:21" x14ac:dyDescent="0.25">
      <c r="J6331" s="37">
        <v>43908</v>
      </c>
      <c r="K6331" s="36">
        <f t="shared" si="490"/>
        <v>2020</v>
      </c>
      <c r="L6331" s="36" t="str">
        <f t="shared" si="491"/>
        <v>March</v>
      </c>
      <c r="M6331" s="36">
        <f t="shared" si="492"/>
        <v>12</v>
      </c>
      <c r="N6331" s="36">
        <f t="shared" si="493"/>
        <v>18</v>
      </c>
      <c r="O6331" s="36" t="str">
        <f t="shared" si="494"/>
        <v>202012</v>
      </c>
      <c r="P6331" s="51" t="str">
        <f>CONCATENATE(K6331,MONTH(ExpensesDBTable[[#This Row],[Date]]))</f>
        <v>20203</v>
      </c>
      <c r="Q6331" s="36" t="s">
        <v>4535</v>
      </c>
      <c r="R6331" s="36" t="s">
        <v>27</v>
      </c>
      <c r="S6331" s="38">
        <v>122.74</v>
      </c>
      <c r="T6331" s="36" t="s">
        <v>106</v>
      </c>
      <c r="U6331" s="36" t="s">
        <v>3550</v>
      </c>
    </row>
    <row r="6332" spans="10:21" x14ac:dyDescent="0.25">
      <c r="J6332" s="37">
        <v>43908</v>
      </c>
      <c r="K6332" s="36">
        <f t="shared" si="490"/>
        <v>2020</v>
      </c>
      <c r="L6332" s="36" t="str">
        <f t="shared" si="491"/>
        <v>March</v>
      </c>
      <c r="M6332" s="36">
        <f t="shared" si="492"/>
        <v>12</v>
      </c>
      <c r="N6332" s="36">
        <f t="shared" si="493"/>
        <v>18</v>
      </c>
      <c r="O6332" s="36" t="str">
        <f t="shared" si="494"/>
        <v>202012</v>
      </c>
      <c r="P6332" s="51" t="str">
        <f>CONCATENATE(K6332,MONTH(ExpensesDBTable[[#This Row],[Date]]))</f>
        <v>20203</v>
      </c>
      <c r="Q6332" s="36" t="s">
        <v>3477</v>
      </c>
      <c r="R6332" s="36" t="s">
        <v>23</v>
      </c>
      <c r="S6332" s="38">
        <v>25</v>
      </c>
      <c r="T6332" s="36" t="s">
        <v>106</v>
      </c>
      <c r="U6332" s="36" t="s">
        <v>4090</v>
      </c>
    </row>
    <row r="6333" spans="10:21" x14ac:dyDescent="0.25">
      <c r="J6333" s="37">
        <v>43908</v>
      </c>
      <c r="K6333" s="36">
        <f t="shared" si="490"/>
        <v>2020</v>
      </c>
      <c r="L6333" s="36" t="str">
        <f t="shared" si="491"/>
        <v>March</v>
      </c>
      <c r="M6333" s="36">
        <f t="shared" si="492"/>
        <v>12</v>
      </c>
      <c r="N6333" s="36">
        <f t="shared" si="493"/>
        <v>18</v>
      </c>
      <c r="O6333" s="36" t="str">
        <f t="shared" si="494"/>
        <v>202012</v>
      </c>
      <c r="P6333" s="51" t="str">
        <f>CONCATENATE(K6333,MONTH(ExpensesDBTable[[#This Row],[Date]]))</f>
        <v>20203</v>
      </c>
      <c r="Q6333" s="36" t="s">
        <v>119</v>
      </c>
      <c r="R6333" s="36" t="s">
        <v>14</v>
      </c>
      <c r="S6333" s="38">
        <v>8.5</v>
      </c>
      <c r="T6333" s="36" t="s">
        <v>100</v>
      </c>
      <c r="U6333" s="36" t="s">
        <v>1220</v>
      </c>
    </row>
    <row r="6334" spans="10:21" x14ac:dyDescent="0.25">
      <c r="J6334" s="37">
        <v>43908</v>
      </c>
      <c r="K6334" s="36">
        <f t="shared" si="490"/>
        <v>2020</v>
      </c>
      <c r="L6334" s="36" t="str">
        <f t="shared" si="491"/>
        <v>March</v>
      </c>
      <c r="M6334" s="36">
        <f t="shared" si="492"/>
        <v>12</v>
      </c>
      <c r="N6334" s="36">
        <f t="shared" si="493"/>
        <v>18</v>
      </c>
      <c r="O6334" s="36" t="str">
        <f t="shared" si="494"/>
        <v>202012</v>
      </c>
      <c r="P6334" s="51" t="str">
        <f>CONCATENATE(K6334,MONTH(ExpensesDBTable[[#This Row],[Date]]))</f>
        <v>20203</v>
      </c>
      <c r="Q6334" s="36" t="s">
        <v>2470</v>
      </c>
      <c r="R6334" s="36" t="s">
        <v>17</v>
      </c>
      <c r="S6334" s="38">
        <v>60</v>
      </c>
      <c r="T6334" s="36" t="s">
        <v>106</v>
      </c>
      <c r="U6334" s="36" t="s">
        <v>1952</v>
      </c>
    </row>
    <row r="6335" spans="10:21" x14ac:dyDescent="0.25">
      <c r="J6335" s="37">
        <v>43908</v>
      </c>
      <c r="K6335" s="36">
        <f t="shared" si="490"/>
        <v>2020</v>
      </c>
      <c r="L6335" s="36" t="str">
        <f t="shared" si="491"/>
        <v>March</v>
      </c>
      <c r="M6335" s="36">
        <f t="shared" si="492"/>
        <v>12</v>
      </c>
      <c r="N6335" s="36">
        <f t="shared" si="493"/>
        <v>18</v>
      </c>
      <c r="O6335" s="36" t="str">
        <f t="shared" si="494"/>
        <v>202012</v>
      </c>
      <c r="P6335" s="51" t="str">
        <f>CONCATENATE(K6335,MONTH(ExpensesDBTable[[#This Row],[Date]]))</f>
        <v>20203</v>
      </c>
      <c r="Q6335" s="36" t="s">
        <v>182</v>
      </c>
      <c r="R6335" s="36" t="s">
        <v>14</v>
      </c>
      <c r="S6335" s="38">
        <v>8</v>
      </c>
      <c r="T6335" s="36" t="s">
        <v>100</v>
      </c>
      <c r="U6335" s="36" t="s">
        <v>1999</v>
      </c>
    </row>
    <row r="6336" spans="10:21" x14ac:dyDescent="0.25">
      <c r="J6336" s="37">
        <v>43908</v>
      </c>
      <c r="K6336" s="36">
        <f t="shared" si="490"/>
        <v>2020</v>
      </c>
      <c r="L6336" s="36" t="str">
        <f t="shared" si="491"/>
        <v>March</v>
      </c>
      <c r="M6336" s="36">
        <f t="shared" si="492"/>
        <v>12</v>
      </c>
      <c r="N6336" s="36">
        <f t="shared" si="493"/>
        <v>18</v>
      </c>
      <c r="O6336" s="36" t="str">
        <f t="shared" si="494"/>
        <v>202012</v>
      </c>
      <c r="P6336" s="51" t="str">
        <f>CONCATENATE(K6336,MONTH(ExpensesDBTable[[#This Row],[Date]]))</f>
        <v>20203</v>
      </c>
      <c r="Q6336" s="36" t="s">
        <v>1051</v>
      </c>
      <c r="R6336" s="36" t="s">
        <v>14</v>
      </c>
      <c r="S6336" s="38">
        <v>54.25</v>
      </c>
      <c r="T6336" s="36" t="s">
        <v>100</v>
      </c>
      <c r="U6336" s="36" t="s">
        <v>4641</v>
      </c>
    </row>
    <row r="6337" spans="10:21" x14ac:dyDescent="0.25">
      <c r="J6337" s="37">
        <v>43908</v>
      </c>
      <c r="K6337" s="36">
        <f t="shared" si="490"/>
        <v>2020</v>
      </c>
      <c r="L6337" s="36" t="str">
        <f t="shared" si="491"/>
        <v>March</v>
      </c>
      <c r="M6337" s="36">
        <f t="shared" si="492"/>
        <v>12</v>
      </c>
      <c r="N6337" s="36">
        <f t="shared" si="493"/>
        <v>18</v>
      </c>
      <c r="O6337" s="36" t="str">
        <f t="shared" si="494"/>
        <v>202012</v>
      </c>
      <c r="P6337" s="51" t="str">
        <f>CONCATENATE(K6337,MONTH(ExpensesDBTable[[#This Row],[Date]]))</f>
        <v>20203</v>
      </c>
      <c r="Q6337" s="36" t="s">
        <v>3715</v>
      </c>
      <c r="R6337" s="36" t="s">
        <v>11</v>
      </c>
      <c r="S6337" s="38">
        <v>36</v>
      </c>
      <c r="T6337" s="36" t="s">
        <v>106</v>
      </c>
      <c r="U6337" s="36" t="s">
        <v>4642</v>
      </c>
    </row>
    <row r="6338" spans="10:21" x14ac:dyDescent="0.25">
      <c r="J6338" s="37">
        <v>43909</v>
      </c>
      <c r="K6338" s="36">
        <f t="shared" si="490"/>
        <v>2020</v>
      </c>
      <c r="L6338" s="36" t="str">
        <f t="shared" si="491"/>
        <v>March</v>
      </c>
      <c r="M6338" s="36">
        <f t="shared" si="492"/>
        <v>12</v>
      </c>
      <c r="N6338" s="36">
        <f t="shared" si="493"/>
        <v>19</v>
      </c>
      <c r="O6338" s="36" t="str">
        <f t="shared" si="494"/>
        <v>202012</v>
      </c>
      <c r="P6338" s="51" t="str">
        <f>CONCATENATE(K6338,MONTH(ExpensesDBTable[[#This Row],[Date]]))</f>
        <v>20203</v>
      </c>
      <c r="Q6338" s="36" t="s">
        <v>1051</v>
      </c>
      <c r="R6338" s="36" t="s">
        <v>14</v>
      </c>
      <c r="S6338" s="38">
        <v>11.42</v>
      </c>
      <c r="T6338" s="36" t="s">
        <v>100</v>
      </c>
      <c r="U6338" s="36" t="s">
        <v>3401</v>
      </c>
    </row>
    <row r="6339" spans="10:21" x14ac:dyDescent="0.25">
      <c r="J6339" s="37">
        <v>43909</v>
      </c>
      <c r="K6339" s="36">
        <f t="shared" si="490"/>
        <v>2020</v>
      </c>
      <c r="L6339" s="36" t="str">
        <f t="shared" si="491"/>
        <v>March</v>
      </c>
      <c r="M6339" s="36">
        <f t="shared" si="492"/>
        <v>12</v>
      </c>
      <c r="N6339" s="36">
        <f t="shared" si="493"/>
        <v>19</v>
      </c>
      <c r="O6339" s="36" t="str">
        <f t="shared" si="494"/>
        <v>202012</v>
      </c>
      <c r="P6339" s="51" t="str">
        <f>CONCATENATE(K6339,MONTH(ExpensesDBTable[[#This Row],[Date]]))</f>
        <v>20203</v>
      </c>
      <c r="Q6339" s="36" t="s">
        <v>182</v>
      </c>
      <c r="R6339" s="36" t="s">
        <v>14</v>
      </c>
      <c r="S6339" s="38">
        <v>3.5</v>
      </c>
      <c r="T6339" s="36" t="s">
        <v>100</v>
      </c>
      <c r="U6339" s="36" t="s">
        <v>1392</v>
      </c>
    </row>
    <row r="6340" spans="10:21" x14ac:dyDescent="0.25">
      <c r="J6340" s="37">
        <v>43909</v>
      </c>
      <c r="K6340" s="36">
        <f t="shared" si="490"/>
        <v>2020</v>
      </c>
      <c r="L6340" s="36" t="str">
        <f t="shared" si="491"/>
        <v>March</v>
      </c>
      <c r="M6340" s="36">
        <f t="shared" si="492"/>
        <v>12</v>
      </c>
      <c r="N6340" s="36">
        <f t="shared" si="493"/>
        <v>19</v>
      </c>
      <c r="O6340" s="36" t="str">
        <f t="shared" si="494"/>
        <v>202012</v>
      </c>
      <c r="P6340" s="51" t="str">
        <f>CONCATENATE(K6340,MONTH(ExpensesDBTable[[#This Row],[Date]]))</f>
        <v>20203</v>
      </c>
      <c r="Q6340" s="36" t="s">
        <v>182</v>
      </c>
      <c r="R6340" s="36" t="s">
        <v>14</v>
      </c>
      <c r="S6340" s="38">
        <v>5.6</v>
      </c>
      <c r="T6340" s="36" t="s">
        <v>100</v>
      </c>
      <c r="U6340" s="36" t="s">
        <v>1392</v>
      </c>
    </row>
    <row r="6341" spans="10:21" x14ac:dyDescent="0.25">
      <c r="J6341" s="37">
        <v>43909</v>
      </c>
      <c r="K6341" s="36">
        <f t="shared" si="490"/>
        <v>2020</v>
      </c>
      <c r="L6341" s="36" t="str">
        <f t="shared" si="491"/>
        <v>March</v>
      </c>
      <c r="M6341" s="36">
        <f t="shared" si="492"/>
        <v>12</v>
      </c>
      <c r="N6341" s="36">
        <f t="shared" si="493"/>
        <v>19</v>
      </c>
      <c r="O6341" s="36" t="str">
        <f t="shared" si="494"/>
        <v>202012</v>
      </c>
      <c r="P6341" s="51" t="str">
        <f>CONCATENATE(K6341,MONTH(ExpensesDBTable[[#This Row],[Date]]))</f>
        <v>20203</v>
      </c>
      <c r="Q6341" s="36" t="s">
        <v>182</v>
      </c>
      <c r="R6341" s="36" t="s">
        <v>14</v>
      </c>
      <c r="S6341" s="38">
        <v>4.0599999999999996</v>
      </c>
      <c r="T6341" s="36" t="s">
        <v>100</v>
      </c>
      <c r="U6341" s="36" t="s">
        <v>1085</v>
      </c>
    </row>
    <row r="6342" spans="10:21" x14ac:dyDescent="0.25">
      <c r="J6342" s="37">
        <v>43909</v>
      </c>
      <c r="K6342" s="36">
        <f t="shared" si="490"/>
        <v>2020</v>
      </c>
      <c r="L6342" s="36" t="str">
        <f t="shared" si="491"/>
        <v>March</v>
      </c>
      <c r="M6342" s="36">
        <f t="shared" si="492"/>
        <v>12</v>
      </c>
      <c r="N6342" s="36">
        <f t="shared" si="493"/>
        <v>19</v>
      </c>
      <c r="O6342" s="36" t="str">
        <f t="shared" si="494"/>
        <v>202012</v>
      </c>
      <c r="P6342" s="51" t="str">
        <f>CONCATENATE(K6342,MONTH(ExpensesDBTable[[#This Row],[Date]]))</f>
        <v>20203</v>
      </c>
      <c r="Q6342" s="36" t="s">
        <v>1238</v>
      </c>
      <c r="R6342" s="36" t="s">
        <v>22</v>
      </c>
      <c r="S6342" s="38">
        <v>14.42</v>
      </c>
      <c r="T6342" s="36" t="s">
        <v>106</v>
      </c>
      <c r="U6342" s="36" t="s">
        <v>4643</v>
      </c>
    </row>
    <row r="6343" spans="10:21" x14ac:dyDescent="0.25">
      <c r="J6343" s="37">
        <v>43912</v>
      </c>
      <c r="K6343" s="36">
        <f t="shared" si="490"/>
        <v>2020</v>
      </c>
      <c r="L6343" s="36" t="str">
        <f t="shared" si="491"/>
        <v>March</v>
      </c>
      <c r="M6343" s="36">
        <f t="shared" si="492"/>
        <v>12</v>
      </c>
      <c r="N6343" s="36">
        <f t="shared" si="493"/>
        <v>22</v>
      </c>
      <c r="O6343" s="36" t="str">
        <f t="shared" si="494"/>
        <v>202012</v>
      </c>
      <c r="P6343" s="51" t="str">
        <f>CONCATENATE(K6343,MONTH(ExpensesDBTable[[#This Row],[Date]]))</f>
        <v>20203</v>
      </c>
      <c r="Q6343" s="36" t="s">
        <v>145</v>
      </c>
      <c r="R6343" s="36" t="s">
        <v>23</v>
      </c>
      <c r="S6343" s="38">
        <v>33.200000000000003</v>
      </c>
      <c r="T6343" s="36" t="s">
        <v>106</v>
      </c>
      <c r="U6343" s="36" t="s">
        <v>1590</v>
      </c>
    </row>
    <row r="6344" spans="10:21" x14ac:dyDescent="0.25">
      <c r="J6344" s="37">
        <v>43912</v>
      </c>
      <c r="K6344" s="36">
        <f t="shared" si="490"/>
        <v>2020</v>
      </c>
      <c r="L6344" s="36" t="str">
        <f t="shared" si="491"/>
        <v>March</v>
      </c>
      <c r="M6344" s="36">
        <f t="shared" si="492"/>
        <v>12</v>
      </c>
      <c r="N6344" s="36">
        <f t="shared" si="493"/>
        <v>22</v>
      </c>
      <c r="O6344" s="36" t="str">
        <f t="shared" si="494"/>
        <v>202012</v>
      </c>
      <c r="P6344" s="51" t="str">
        <f>CONCATENATE(K6344,MONTH(ExpensesDBTable[[#This Row],[Date]]))</f>
        <v>20203</v>
      </c>
      <c r="Q6344" s="36" t="s">
        <v>3379</v>
      </c>
      <c r="R6344" s="36" t="s">
        <v>29</v>
      </c>
      <c r="S6344" s="38">
        <v>1097</v>
      </c>
      <c r="T6344" s="36" t="s">
        <v>106</v>
      </c>
      <c r="U6344" s="36" t="s">
        <v>29</v>
      </c>
    </row>
    <row r="6345" spans="10:21" x14ac:dyDescent="0.25">
      <c r="J6345" s="37">
        <v>43913</v>
      </c>
      <c r="K6345" s="36">
        <f t="shared" si="490"/>
        <v>2020</v>
      </c>
      <c r="L6345" s="36" t="str">
        <f t="shared" si="491"/>
        <v>March</v>
      </c>
      <c r="M6345" s="36">
        <f t="shared" si="492"/>
        <v>13</v>
      </c>
      <c r="N6345" s="36">
        <f t="shared" si="493"/>
        <v>23</v>
      </c>
      <c r="O6345" s="36" t="str">
        <f t="shared" si="494"/>
        <v>202013</v>
      </c>
      <c r="P6345" s="51" t="str">
        <f>CONCATENATE(K6345,MONTH(ExpensesDBTable[[#This Row],[Date]]))</f>
        <v>20203</v>
      </c>
      <c r="Q6345" s="36" t="s">
        <v>1476</v>
      </c>
      <c r="R6345" s="36" t="s">
        <v>23</v>
      </c>
      <c r="S6345" s="38">
        <v>14</v>
      </c>
      <c r="T6345" s="36" t="s">
        <v>106</v>
      </c>
      <c r="U6345" s="36" t="s">
        <v>1476</v>
      </c>
    </row>
    <row r="6346" spans="10:21" x14ac:dyDescent="0.25">
      <c r="J6346" s="37">
        <v>43913</v>
      </c>
      <c r="K6346" s="36">
        <f t="shared" si="490"/>
        <v>2020</v>
      </c>
      <c r="L6346" s="36" t="str">
        <f t="shared" si="491"/>
        <v>March</v>
      </c>
      <c r="M6346" s="36">
        <f t="shared" si="492"/>
        <v>13</v>
      </c>
      <c r="N6346" s="36">
        <f t="shared" si="493"/>
        <v>23</v>
      </c>
      <c r="O6346" s="36" t="str">
        <f t="shared" si="494"/>
        <v>202013</v>
      </c>
      <c r="P6346" s="51" t="str">
        <f>CONCATENATE(K6346,MONTH(ExpensesDBTable[[#This Row],[Date]]))</f>
        <v>20203</v>
      </c>
      <c r="Q6346" s="36" t="s">
        <v>3480</v>
      </c>
      <c r="R6346" s="36" t="s">
        <v>27</v>
      </c>
      <c r="S6346" s="38">
        <v>115.5</v>
      </c>
      <c r="T6346" s="36" t="s">
        <v>106</v>
      </c>
      <c r="U6346" s="36" t="s">
        <v>3550</v>
      </c>
    </row>
    <row r="6347" spans="10:21" x14ac:dyDescent="0.25">
      <c r="J6347" s="37">
        <v>43913</v>
      </c>
      <c r="K6347" s="36">
        <f t="shared" ref="K6347:K6410" si="495">YEAR(J6347)</f>
        <v>2020</v>
      </c>
      <c r="L6347" s="36" t="str">
        <f t="shared" ref="L6347:L6410" si="496">TEXT(DATE(1,MONTH(J6347),1),"MMMM")</f>
        <v>March</v>
      </c>
      <c r="M6347" s="36">
        <f t="shared" ref="M6347:M6410" si="497">WEEKNUM(J6347,2)</f>
        <v>13</v>
      </c>
      <c r="N6347" s="36">
        <f t="shared" ref="N6347:N6410" si="498">DAY(J6347)</f>
        <v>23</v>
      </c>
      <c r="O6347" s="36" t="str">
        <f t="shared" ref="O6347:O6410" si="499">CONCATENATE(K6347,M6347)</f>
        <v>202013</v>
      </c>
      <c r="P6347" s="51" t="str">
        <f>CONCATENATE(K6347,MONTH(ExpensesDBTable[[#This Row],[Date]]))</f>
        <v>20203</v>
      </c>
      <c r="Q6347" s="36" t="s">
        <v>3379</v>
      </c>
      <c r="R6347" s="36" t="s">
        <v>4644</v>
      </c>
      <c r="S6347" s="38">
        <v>1010</v>
      </c>
      <c r="T6347" s="36" t="s">
        <v>106</v>
      </c>
      <c r="U6347" s="36" t="s">
        <v>4645</v>
      </c>
    </row>
    <row r="6348" spans="10:21" x14ac:dyDescent="0.25">
      <c r="J6348" s="37">
        <v>43913</v>
      </c>
      <c r="K6348" s="36">
        <f t="shared" si="495"/>
        <v>2020</v>
      </c>
      <c r="L6348" s="36" t="str">
        <f t="shared" si="496"/>
        <v>March</v>
      </c>
      <c r="M6348" s="36">
        <f t="shared" si="497"/>
        <v>13</v>
      </c>
      <c r="N6348" s="36">
        <f t="shared" si="498"/>
        <v>23</v>
      </c>
      <c r="O6348" s="36" t="str">
        <f t="shared" si="499"/>
        <v>202013</v>
      </c>
      <c r="P6348" s="51" t="str">
        <f>CONCATENATE(K6348,MONTH(ExpensesDBTable[[#This Row],[Date]]))</f>
        <v>20203</v>
      </c>
      <c r="Q6348" s="36" t="s">
        <v>2939</v>
      </c>
      <c r="R6348" s="36" t="s">
        <v>25</v>
      </c>
      <c r="S6348" s="38">
        <v>34.68</v>
      </c>
      <c r="T6348" s="36" t="s">
        <v>106</v>
      </c>
      <c r="U6348" s="36" t="s">
        <v>4646</v>
      </c>
    </row>
    <row r="6349" spans="10:21" x14ac:dyDescent="0.25">
      <c r="J6349" s="37">
        <v>43916</v>
      </c>
      <c r="K6349" s="36">
        <f t="shared" si="495"/>
        <v>2020</v>
      </c>
      <c r="L6349" s="36" t="str">
        <f t="shared" si="496"/>
        <v>March</v>
      </c>
      <c r="M6349" s="36">
        <f t="shared" si="497"/>
        <v>13</v>
      </c>
      <c r="N6349" s="36">
        <f t="shared" si="498"/>
        <v>26</v>
      </c>
      <c r="O6349" s="36" t="str">
        <f t="shared" si="499"/>
        <v>202013</v>
      </c>
      <c r="P6349" s="51" t="str">
        <f>CONCATENATE(K6349,MONTH(ExpensesDBTable[[#This Row],[Date]]))</f>
        <v>20203</v>
      </c>
      <c r="Q6349" s="36" t="s">
        <v>1051</v>
      </c>
      <c r="R6349" s="36" t="s">
        <v>14</v>
      </c>
      <c r="S6349" s="38">
        <v>169.55</v>
      </c>
      <c r="T6349" s="36" t="s">
        <v>100</v>
      </c>
      <c r="U6349" s="36" t="s">
        <v>4647</v>
      </c>
    </row>
    <row r="6350" spans="10:21" x14ac:dyDescent="0.25">
      <c r="J6350" s="37">
        <v>43916</v>
      </c>
      <c r="K6350" s="36">
        <f t="shared" si="495"/>
        <v>2020</v>
      </c>
      <c r="L6350" s="36" t="str">
        <f t="shared" si="496"/>
        <v>March</v>
      </c>
      <c r="M6350" s="36">
        <f t="shared" si="497"/>
        <v>13</v>
      </c>
      <c r="N6350" s="36">
        <f t="shared" si="498"/>
        <v>26</v>
      </c>
      <c r="O6350" s="36" t="str">
        <f t="shared" si="499"/>
        <v>202013</v>
      </c>
      <c r="P6350" s="51" t="str">
        <f>CONCATENATE(K6350,MONTH(ExpensesDBTable[[#This Row],[Date]]))</f>
        <v>20203</v>
      </c>
      <c r="Q6350" s="36" t="s">
        <v>182</v>
      </c>
      <c r="R6350" s="36" t="s">
        <v>14</v>
      </c>
      <c r="S6350" s="38">
        <v>5.74</v>
      </c>
      <c r="T6350" s="36" t="s">
        <v>100</v>
      </c>
      <c r="U6350" s="36" t="s">
        <v>1367</v>
      </c>
    </row>
    <row r="6351" spans="10:21" x14ac:dyDescent="0.25">
      <c r="J6351" s="37">
        <v>43916</v>
      </c>
      <c r="K6351" s="36">
        <f t="shared" si="495"/>
        <v>2020</v>
      </c>
      <c r="L6351" s="36" t="str">
        <f t="shared" si="496"/>
        <v>March</v>
      </c>
      <c r="M6351" s="36">
        <f t="shared" si="497"/>
        <v>13</v>
      </c>
      <c r="N6351" s="36">
        <f t="shared" si="498"/>
        <v>26</v>
      </c>
      <c r="O6351" s="36" t="str">
        <f t="shared" si="499"/>
        <v>202013</v>
      </c>
      <c r="P6351" s="51" t="str">
        <f>CONCATENATE(K6351,MONTH(ExpensesDBTable[[#This Row],[Date]]))</f>
        <v>20203</v>
      </c>
      <c r="Q6351" s="36" t="s">
        <v>119</v>
      </c>
      <c r="R6351" s="36" t="s">
        <v>14</v>
      </c>
      <c r="S6351" s="38">
        <v>2.9</v>
      </c>
      <c r="T6351" s="36" t="s">
        <v>100</v>
      </c>
      <c r="U6351" s="36" t="s">
        <v>1367</v>
      </c>
    </row>
    <row r="6352" spans="10:21" x14ac:dyDescent="0.25">
      <c r="J6352" s="37">
        <v>43916</v>
      </c>
      <c r="K6352" s="36">
        <f t="shared" si="495"/>
        <v>2020</v>
      </c>
      <c r="L6352" s="36" t="str">
        <f t="shared" si="496"/>
        <v>March</v>
      </c>
      <c r="M6352" s="36">
        <f t="shared" si="497"/>
        <v>13</v>
      </c>
      <c r="N6352" s="36">
        <f t="shared" si="498"/>
        <v>26</v>
      </c>
      <c r="O6352" s="36" t="str">
        <f t="shared" si="499"/>
        <v>202013</v>
      </c>
      <c r="P6352" s="51" t="str">
        <f>CONCATENATE(K6352,MONTH(ExpensesDBTable[[#This Row],[Date]]))</f>
        <v>20203</v>
      </c>
      <c r="Q6352" s="36" t="s">
        <v>4535</v>
      </c>
      <c r="R6352" s="36" t="s">
        <v>27</v>
      </c>
      <c r="S6352" s="38">
        <v>122.74</v>
      </c>
      <c r="T6352" s="36" t="s">
        <v>106</v>
      </c>
      <c r="U6352" s="36" t="s">
        <v>3550</v>
      </c>
    </row>
    <row r="6353" spans="10:21" x14ac:dyDescent="0.25">
      <c r="J6353" s="37">
        <v>43916</v>
      </c>
      <c r="K6353" s="36">
        <f t="shared" si="495"/>
        <v>2020</v>
      </c>
      <c r="L6353" s="36" t="str">
        <f t="shared" si="496"/>
        <v>March</v>
      </c>
      <c r="M6353" s="36">
        <f t="shared" si="497"/>
        <v>13</v>
      </c>
      <c r="N6353" s="36">
        <f t="shared" si="498"/>
        <v>26</v>
      </c>
      <c r="O6353" s="36" t="str">
        <f t="shared" si="499"/>
        <v>202013</v>
      </c>
      <c r="P6353" s="51" t="str">
        <f>CONCATENATE(K6353,MONTH(ExpensesDBTable[[#This Row],[Date]]))</f>
        <v>20203</v>
      </c>
      <c r="Q6353" s="36" t="s">
        <v>2939</v>
      </c>
      <c r="R6353" s="36" t="s">
        <v>25</v>
      </c>
      <c r="S6353" s="38">
        <v>34.68</v>
      </c>
      <c r="T6353" s="36" t="s">
        <v>106</v>
      </c>
      <c r="U6353" s="36" t="s">
        <v>4648</v>
      </c>
    </row>
    <row r="6354" spans="10:21" x14ac:dyDescent="0.25">
      <c r="J6354" s="37">
        <v>43916</v>
      </c>
      <c r="K6354" s="36">
        <f t="shared" si="495"/>
        <v>2020</v>
      </c>
      <c r="L6354" s="36" t="str">
        <f t="shared" si="496"/>
        <v>March</v>
      </c>
      <c r="M6354" s="36">
        <f t="shared" si="497"/>
        <v>13</v>
      </c>
      <c r="N6354" s="36">
        <f t="shared" si="498"/>
        <v>26</v>
      </c>
      <c r="O6354" s="36" t="str">
        <f t="shared" si="499"/>
        <v>202013</v>
      </c>
      <c r="P6354" s="51" t="str">
        <f>CONCATENATE(K6354,MONTH(ExpensesDBTable[[#This Row],[Date]]))</f>
        <v>20203</v>
      </c>
      <c r="Q6354" s="36" t="s">
        <v>4649</v>
      </c>
      <c r="R6354" s="36" t="s">
        <v>18</v>
      </c>
      <c r="S6354" s="38">
        <v>66.040000000000006</v>
      </c>
      <c r="T6354" s="36" t="s">
        <v>106</v>
      </c>
      <c r="U6354" s="36" t="s">
        <v>4650</v>
      </c>
    </row>
    <row r="6355" spans="10:21" x14ac:dyDescent="0.25">
      <c r="J6355" s="37">
        <v>43920</v>
      </c>
      <c r="K6355" s="36">
        <f t="shared" si="495"/>
        <v>2020</v>
      </c>
      <c r="L6355" s="36" t="str">
        <f t="shared" si="496"/>
        <v>March</v>
      </c>
      <c r="M6355" s="36">
        <f t="shared" si="497"/>
        <v>14</v>
      </c>
      <c r="N6355" s="36">
        <f t="shared" si="498"/>
        <v>30</v>
      </c>
      <c r="O6355" s="36" t="str">
        <f t="shared" si="499"/>
        <v>202014</v>
      </c>
      <c r="P6355" s="51" t="str">
        <f>CONCATENATE(K6355,MONTH(ExpensesDBTable[[#This Row],[Date]]))</f>
        <v>20203</v>
      </c>
      <c r="Q6355" s="36" t="s">
        <v>3480</v>
      </c>
      <c r="R6355" s="36" t="s">
        <v>27</v>
      </c>
      <c r="S6355" s="38">
        <v>115.5</v>
      </c>
      <c r="T6355" s="36" t="s">
        <v>106</v>
      </c>
      <c r="U6355" s="36" t="s">
        <v>4651</v>
      </c>
    </row>
    <row r="6356" spans="10:21" x14ac:dyDescent="0.25">
      <c r="J6356" s="37">
        <v>43920</v>
      </c>
      <c r="K6356" s="36">
        <f t="shared" si="495"/>
        <v>2020</v>
      </c>
      <c r="L6356" s="36" t="str">
        <f t="shared" si="496"/>
        <v>March</v>
      </c>
      <c r="M6356" s="36">
        <f t="shared" si="497"/>
        <v>14</v>
      </c>
      <c r="N6356" s="36">
        <f t="shared" si="498"/>
        <v>30</v>
      </c>
      <c r="O6356" s="36" t="str">
        <f t="shared" si="499"/>
        <v>202014</v>
      </c>
      <c r="P6356" s="51" t="str">
        <f>CONCATENATE(K6356,MONTH(ExpensesDBTable[[#This Row],[Date]]))</f>
        <v>20203</v>
      </c>
      <c r="Q6356" s="36" t="s">
        <v>3379</v>
      </c>
      <c r="R6356" s="36" t="s">
        <v>4644</v>
      </c>
      <c r="S6356" s="38">
        <v>1010</v>
      </c>
      <c r="T6356" s="36" t="s">
        <v>106</v>
      </c>
      <c r="U6356" s="36" t="s">
        <v>4652</v>
      </c>
    </row>
    <row r="6357" spans="10:21" x14ac:dyDescent="0.25">
      <c r="J6357" s="37">
        <v>43923</v>
      </c>
      <c r="K6357" s="36">
        <f t="shared" si="495"/>
        <v>2020</v>
      </c>
      <c r="L6357" s="36" t="str">
        <f t="shared" si="496"/>
        <v>April</v>
      </c>
      <c r="M6357" s="36">
        <f t="shared" si="497"/>
        <v>14</v>
      </c>
      <c r="N6357" s="36">
        <f t="shared" si="498"/>
        <v>2</v>
      </c>
      <c r="O6357" s="36" t="str">
        <f t="shared" si="499"/>
        <v>202014</v>
      </c>
      <c r="P6357" s="51" t="str">
        <f>CONCATENATE(K6357,MONTH(ExpensesDBTable[[#This Row],[Date]]))</f>
        <v>20204</v>
      </c>
      <c r="Q6357" s="36" t="s">
        <v>4049</v>
      </c>
      <c r="R6357" s="36" t="s">
        <v>23</v>
      </c>
      <c r="S6357" s="38">
        <v>89</v>
      </c>
      <c r="T6357" s="36" t="s">
        <v>106</v>
      </c>
      <c r="U6357" s="36" t="s">
        <v>1492</v>
      </c>
    </row>
    <row r="6358" spans="10:21" x14ac:dyDescent="0.25">
      <c r="J6358" s="37">
        <v>43923</v>
      </c>
      <c r="K6358" s="36">
        <f t="shared" si="495"/>
        <v>2020</v>
      </c>
      <c r="L6358" s="36" t="str">
        <f t="shared" si="496"/>
        <v>April</v>
      </c>
      <c r="M6358" s="36">
        <f t="shared" si="497"/>
        <v>14</v>
      </c>
      <c r="N6358" s="36">
        <f t="shared" si="498"/>
        <v>2</v>
      </c>
      <c r="O6358" s="36" t="str">
        <f t="shared" si="499"/>
        <v>202014</v>
      </c>
      <c r="P6358" s="51" t="str">
        <f>CONCATENATE(K6358,MONTH(ExpensesDBTable[[#This Row],[Date]]))</f>
        <v>20204</v>
      </c>
      <c r="Q6358" s="36" t="s">
        <v>3022</v>
      </c>
      <c r="R6358" s="36" t="s">
        <v>23</v>
      </c>
      <c r="S6358" s="38">
        <v>104</v>
      </c>
      <c r="T6358" s="36" t="s">
        <v>106</v>
      </c>
      <c r="U6358" s="36" t="s">
        <v>4653</v>
      </c>
    </row>
    <row r="6359" spans="10:21" x14ac:dyDescent="0.25">
      <c r="J6359" s="37">
        <v>43923</v>
      </c>
      <c r="K6359" s="36">
        <f t="shared" si="495"/>
        <v>2020</v>
      </c>
      <c r="L6359" s="36" t="str">
        <f t="shared" si="496"/>
        <v>April</v>
      </c>
      <c r="M6359" s="36">
        <f t="shared" si="497"/>
        <v>14</v>
      </c>
      <c r="N6359" s="36">
        <f t="shared" si="498"/>
        <v>2</v>
      </c>
      <c r="O6359" s="36" t="str">
        <f t="shared" si="499"/>
        <v>202014</v>
      </c>
      <c r="P6359" s="51" t="str">
        <f>CONCATENATE(K6359,MONTH(ExpensesDBTable[[#This Row],[Date]]))</f>
        <v>20204</v>
      </c>
      <c r="Q6359" s="36" t="s">
        <v>1051</v>
      </c>
      <c r="R6359" s="36" t="s">
        <v>14</v>
      </c>
      <c r="S6359" s="38">
        <v>88.38</v>
      </c>
      <c r="T6359" s="36" t="s">
        <v>100</v>
      </c>
      <c r="U6359" s="36" t="s">
        <v>4608</v>
      </c>
    </row>
    <row r="6360" spans="10:21" x14ac:dyDescent="0.25">
      <c r="J6360" s="37">
        <v>43923</v>
      </c>
      <c r="K6360" s="36">
        <f t="shared" si="495"/>
        <v>2020</v>
      </c>
      <c r="L6360" s="36" t="str">
        <f t="shared" si="496"/>
        <v>April</v>
      </c>
      <c r="M6360" s="36">
        <f t="shared" si="497"/>
        <v>14</v>
      </c>
      <c r="N6360" s="36">
        <f t="shared" si="498"/>
        <v>2</v>
      </c>
      <c r="O6360" s="36" t="str">
        <f t="shared" si="499"/>
        <v>202014</v>
      </c>
      <c r="P6360" s="51" t="str">
        <f>CONCATENATE(K6360,MONTH(ExpensesDBTable[[#This Row],[Date]]))</f>
        <v>20204</v>
      </c>
      <c r="Q6360" s="36" t="s">
        <v>182</v>
      </c>
      <c r="R6360" s="36" t="s">
        <v>14</v>
      </c>
      <c r="S6360" s="38">
        <v>12.02</v>
      </c>
      <c r="T6360" s="36" t="s">
        <v>100</v>
      </c>
      <c r="U6360" s="36" t="s">
        <v>1367</v>
      </c>
    </row>
    <row r="6361" spans="10:21" x14ac:dyDescent="0.25">
      <c r="J6361" s="37">
        <v>43923</v>
      </c>
      <c r="K6361" s="36">
        <f t="shared" si="495"/>
        <v>2020</v>
      </c>
      <c r="L6361" s="36" t="str">
        <f t="shared" si="496"/>
        <v>April</v>
      </c>
      <c r="M6361" s="36">
        <f t="shared" si="497"/>
        <v>14</v>
      </c>
      <c r="N6361" s="36">
        <f t="shared" si="498"/>
        <v>2</v>
      </c>
      <c r="O6361" s="36" t="str">
        <f t="shared" si="499"/>
        <v>202014</v>
      </c>
      <c r="P6361" s="51" t="str">
        <f>CONCATENATE(K6361,MONTH(ExpensesDBTable[[#This Row],[Date]]))</f>
        <v>20204</v>
      </c>
      <c r="Q6361" s="36" t="s">
        <v>119</v>
      </c>
      <c r="R6361" s="36" t="s">
        <v>14</v>
      </c>
      <c r="S6361" s="38">
        <v>54.66</v>
      </c>
      <c r="T6361" s="36" t="s">
        <v>100</v>
      </c>
      <c r="U6361" s="36" t="s">
        <v>4608</v>
      </c>
    </row>
    <row r="6362" spans="10:21" x14ac:dyDescent="0.25">
      <c r="J6362" s="37">
        <v>43923</v>
      </c>
      <c r="K6362" s="36">
        <f t="shared" si="495"/>
        <v>2020</v>
      </c>
      <c r="L6362" s="36" t="str">
        <f t="shared" si="496"/>
        <v>April</v>
      </c>
      <c r="M6362" s="36">
        <f t="shared" si="497"/>
        <v>14</v>
      </c>
      <c r="N6362" s="36">
        <f t="shared" si="498"/>
        <v>2</v>
      </c>
      <c r="O6362" s="36" t="str">
        <f t="shared" si="499"/>
        <v>202014</v>
      </c>
      <c r="P6362" s="51" t="str">
        <f>CONCATENATE(K6362,MONTH(ExpensesDBTable[[#This Row],[Date]]))</f>
        <v>20204</v>
      </c>
      <c r="Q6362" s="36" t="s">
        <v>182</v>
      </c>
      <c r="R6362" s="36" t="s">
        <v>14</v>
      </c>
      <c r="S6362" s="38">
        <v>500</v>
      </c>
      <c r="T6362" s="36" t="s">
        <v>106</v>
      </c>
      <c r="U6362" s="36" t="s">
        <v>4654</v>
      </c>
    </row>
    <row r="6363" spans="10:21" x14ac:dyDescent="0.25">
      <c r="J6363" s="37">
        <v>43923</v>
      </c>
      <c r="K6363" s="36">
        <f t="shared" si="495"/>
        <v>2020</v>
      </c>
      <c r="L6363" s="36" t="str">
        <f t="shared" si="496"/>
        <v>April</v>
      </c>
      <c r="M6363" s="36">
        <f t="shared" si="497"/>
        <v>14</v>
      </c>
      <c r="N6363" s="36">
        <f t="shared" si="498"/>
        <v>2</v>
      </c>
      <c r="O6363" s="36" t="str">
        <f t="shared" si="499"/>
        <v>202014</v>
      </c>
      <c r="P6363" s="51" t="str">
        <f>CONCATENATE(K6363,MONTH(ExpensesDBTable[[#This Row],[Date]]))</f>
        <v>20204</v>
      </c>
      <c r="Q6363" s="36" t="s">
        <v>4535</v>
      </c>
      <c r="R6363" s="36" t="s">
        <v>27</v>
      </c>
      <c r="S6363" s="38">
        <v>122.74</v>
      </c>
      <c r="T6363" s="36" t="s">
        <v>106</v>
      </c>
      <c r="U6363" s="36" t="s">
        <v>4435</v>
      </c>
    </row>
    <row r="6364" spans="10:21" x14ac:dyDescent="0.25">
      <c r="J6364" s="37">
        <v>43926</v>
      </c>
      <c r="K6364" s="36">
        <f t="shared" si="495"/>
        <v>2020</v>
      </c>
      <c r="L6364" s="36" t="str">
        <f t="shared" si="496"/>
        <v>April</v>
      </c>
      <c r="M6364" s="36">
        <f t="shared" si="497"/>
        <v>14</v>
      </c>
      <c r="N6364" s="36">
        <f t="shared" si="498"/>
        <v>5</v>
      </c>
      <c r="O6364" s="36" t="str">
        <f t="shared" si="499"/>
        <v>202014</v>
      </c>
      <c r="P6364" s="51" t="str">
        <f>CONCATENATE(K6364,MONTH(ExpensesDBTable[[#This Row],[Date]]))</f>
        <v>20204</v>
      </c>
      <c r="Q6364" s="36" t="s">
        <v>119</v>
      </c>
      <c r="R6364" s="36" t="s">
        <v>14</v>
      </c>
      <c r="S6364" s="38">
        <v>30.44</v>
      </c>
      <c r="T6364" s="36" t="s">
        <v>100</v>
      </c>
      <c r="U6364" s="36" t="s">
        <v>4655</v>
      </c>
    </row>
    <row r="6365" spans="10:21" x14ac:dyDescent="0.25">
      <c r="J6365" s="37">
        <v>43927</v>
      </c>
      <c r="K6365" s="36">
        <f t="shared" si="495"/>
        <v>2020</v>
      </c>
      <c r="L6365" s="36" t="str">
        <f t="shared" si="496"/>
        <v>April</v>
      </c>
      <c r="M6365" s="36">
        <f t="shared" si="497"/>
        <v>15</v>
      </c>
      <c r="N6365" s="36">
        <f t="shared" si="498"/>
        <v>6</v>
      </c>
      <c r="O6365" s="36" t="str">
        <f t="shared" si="499"/>
        <v>202015</v>
      </c>
      <c r="P6365" s="51" t="str">
        <f>CONCATENATE(K6365,MONTH(ExpensesDBTable[[#This Row],[Date]]))</f>
        <v>20204</v>
      </c>
      <c r="Q6365" s="36" t="s">
        <v>119</v>
      </c>
      <c r="R6365" s="36" t="s">
        <v>14</v>
      </c>
      <c r="S6365" s="38">
        <v>7.6</v>
      </c>
      <c r="T6365" s="36" t="s">
        <v>100</v>
      </c>
      <c r="U6365" s="36" t="s">
        <v>4656</v>
      </c>
    </row>
    <row r="6366" spans="10:21" x14ac:dyDescent="0.25">
      <c r="J6366" s="37">
        <v>43927</v>
      </c>
      <c r="K6366" s="36">
        <f t="shared" si="495"/>
        <v>2020</v>
      </c>
      <c r="L6366" s="36" t="str">
        <f t="shared" si="496"/>
        <v>April</v>
      </c>
      <c r="M6366" s="36">
        <f t="shared" si="497"/>
        <v>15</v>
      </c>
      <c r="N6366" s="36">
        <f t="shared" si="498"/>
        <v>6</v>
      </c>
      <c r="O6366" s="36" t="str">
        <f t="shared" si="499"/>
        <v>202015</v>
      </c>
      <c r="P6366" s="51" t="str">
        <f>CONCATENATE(K6366,MONTH(ExpensesDBTable[[#This Row],[Date]]))</f>
        <v>20204</v>
      </c>
      <c r="Q6366" s="36" t="s">
        <v>3480</v>
      </c>
      <c r="R6366" s="36" t="s">
        <v>27</v>
      </c>
      <c r="S6366" s="38">
        <v>115.5</v>
      </c>
      <c r="T6366" s="36" t="s">
        <v>106</v>
      </c>
      <c r="U6366" s="36" t="s">
        <v>3550</v>
      </c>
    </row>
    <row r="6367" spans="10:21" x14ac:dyDescent="0.25">
      <c r="J6367" s="37">
        <v>43928</v>
      </c>
      <c r="K6367" s="36">
        <f t="shared" si="495"/>
        <v>2020</v>
      </c>
      <c r="L6367" s="36" t="str">
        <f t="shared" si="496"/>
        <v>April</v>
      </c>
      <c r="M6367" s="36">
        <f t="shared" si="497"/>
        <v>15</v>
      </c>
      <c r="N6367" s="36">
        <f t="shared" si="498"/>
        <v>7</v>
      </c>
      <c r="O6367" s="36" t="str">
        <f t="shared" si="499"/>
        <v>202015</v>
      </c>
      <c r="P6367" s="51" t="str">
        <f>CONCATENATE(K6367,MONTH(ExpensesDBTable[[#This Row],[Date]]))</f>
        <v>20204</v>
      </c>
      <c r="Q6367" s="36" t="s">
        <v>3379</v>
      </c>
      <c r="R6367" s="36" t="s">
        <v>29</v>
      </c>
      <c r="S6367" s="38">
        <v>1088</v>
      </c>
      <c r="T6367" s="36" t="s">
        <v>106</v>
      </c>
      <c r="U6367" s="36" t="s">
        <v>29</v>
      </c>
    </row>
    <row r="6368" spans="10:21" x14ac:dyDescent="0.25">
      <c r="J6368" s="37">
        <v>43929</v>
      </c>
      <c r="K6368" s="36">
        <f t="shared" si="495"/>
        <v>2020</v>
      </c>
      <c r="L6368" s="36" t="str">
        <f t="shared" si="496"/>
        <v>April</v>
      </c>
      <c r="M6368" s="36">
        <f t="shared" si="497"/>
        <v>15</v>
      </c>
      <c r="N6368" s="36">
        <f t="shared" si="498"/>
        <v>8</v>
      </c>
      <c r="O6368" s="36" t="str">
        <f t="shared" si="499"/>
        <v>202015</v>
      </c>
      <c r="P6368" s="51" t="str">
        <f>CONCATENATE(K6368,MONTH(ExpensesDBTable[[#This Row],[Date]]))</f>
        <v>20204</v>
      </c>
      <c r="Q6368" s="36" t="s">
        <v>2939</v>
      </c>
      <c r="R6368" s="36" t="s">
        <v>18</v>
      </c>
      <c r="S6368" s="38">
        <v>55.94</v>
      </c>
      <c r="T6368" s="36" t="s">
        <v>106</v>
      </c>
      <c r="U6368" s="36" t="s">
        <v>4657</v>
      </c>
    </row>
    <row r="6369" spans="10:21" x14ac:dyDescent="0.25">
      <c r="J6369" s="37">
        <v>43931</v>
      </c>
      <c r="K6369" s="36">
        <f t="shared" si="495"/>
        <v>2020</v>
      </c>
      <c r="L6369" s="36" t="str">
        <f t="shared" si="496"/>
        <v>April</v>
      </c>
      <c r="M6369" s="36">
        <f t="shared" si="497"/>
        <v>15</v>
      </c>
      <c r="N6369" s="36">
        <f t="shared" si="498"/>
        <v>10</v>
      </c>
      <c r="O6369" s="36" t="str">
        <f t="shared" si="499"/>
        <v>202015</v>
      </c>
      <c r="P6369" s="51" t="str">
        <f>CONCATENATE(K6369,MONTH(ExpensesDBTable[[#This Row],[Date]]))</f>
        <v>20204</v>
      </c>
      <c r="Q6369" s="36" t="s">
        <v>3379</v>
      </c>
      <c r="R6369" s="36" t="s">
        <v>4644</v>
      </c>
      <c r="S6369" s="38">
        <v>1010</v>
      </c>
      <c r="T6369" s="36" t="s">
        <v>106</v>
      </c>
      <c r="U6369" s="36" t="s">
        <v>4658</v>
      </c>
    </row>
    <row r="6370" spans="10:21" x14ac:dyDescent="0.25">
      <c r="J6370" s="37">
        <v>43933</v>
      </c>
      <c r="K6370" s="36">
        <f t="shared" si="495"/>
        <v>2020</v>
      </c>
      <c r="L6370" s="36" t="str">
        <f t="shared" si="496"/>
        <v>April</v>
      </c>
      <c r="M6370" s="36">
        <f t="shared" si="497"/>
        <v>15</v>
      </c>
      <c r="N6370" s="36">
        <f t="shared" si="498"/>
        <v>12</v>
      </c>
      <c r="O6370" s="36" t="str">
        <f t="shared" si="499"/>
        <v>202015</v>
      </c>
      <c r="P6370" s="51" t="str">
        <f>CONCATENATE(K6370,MONTH(ExpensesDBTable[[#This Row],[Date]]))</f>
        <v>20204</v>
      </c>
      <c r="Q6370" s="36" t="s">
        <v>119</v>
      </c>
      <c r="R6370" s="36" t="s">
        <v>14</v>
      </c>
      <c r="S6370" s="38">
        <v>104.79</v>
      </c>
      <c r="T6370" s="36" t="s">
        <v>100</v>
      </c>
      <c r="U6370" s="36" t="s">
        <v>4127</v>
      </c>
    </row>
    <row r="6371" spans="10:21" x14ac:dyDescent="0.25">
      <c r="J6371" s="37">
        <v>43935</v>
      </c>
      <c r="K6371" s="36">
        <f t="shared" si="495"/>
        <v>2020</v>
      </c>
      <c r="L6371" s="36" t="str">
        <f t="shared" si="496"/>
        <v>April</v>
      </c>
      <c r="M6371" s="36">
        <f t="shared" si="497"/>
        <v>16</v>
      </c>
      <c r="N6371" s="36">
        <f t="shared" si="498"/>
        <v>14</v>
      </c>
      <c r="O6371" s="36" t="str">
        <f t="shared" si="499"/>
        <v>202016</v>
      </c>
      <c r="P6371" s="51" t="str">
        <f>CONCATENATE(K6371,MONTH(ExpensesDBTable[[#This Row],[Date]]))</f>
        <v>20204</v>
      </c>
      <c r="Q6371" s="36" t="s">
        <v>182</v>
      </c>
      <c r="R6371" s="36" t="s">
        <v>18</v>
      </c>
      <c r="S6371" s="38">
        <v>40</v>
      </c>
      <c r="T6371" s="36" t="s">
        <v>106</v>
      </c>
      <c r="U6371" s="36" t="s">
        <v>4661</v>
      </c>
    </row>
    <row r="6372" spans="10:21" x14ac:dyDescent="0.25">
      <c r="J6372" s="37">
        <v>43938</v>
      </c>
      <c r="K6372" s="36">
        <f t="shared" si="495"/>
        <v>2020</v>
      </c>
      <c r="L6372" s="36" t="str">
        <f t="shared" si="496"/>
        <v>April</v>
      </c>
      <c r="M6372" s="36">
        <f t="shared" si="497"/>
        <v>16</v>
      </c>
      <c r="N6372" s="36">
        <f t="shared" si="498"/>
        <v>17</v>
      </c>
      <c r="O6372" s="36" t="str">
        <f t="shared" si="499"/>
        <v>202016</v>
      </c>
      <c r="P6372" s="51" t="str">
        <f>CONCATENATE(K6372,MONTH(ExpensesDBTable[[#This Row],[Date]]))</f>
        <v>20204</v>
      </c>
      <c r="Q6372" s="36" t="s">
        <v>3379</v>
      </c>
      <c r="R6372" s="36" t="s">
        <v>4644</v>
      </c>
      <c r="S6372" s="38">
        <v>1010</v>
      </c>
      <c r="T6372" s="36" t="s">
        <v>106</v>
      </c>
      <c r="U6372" s="36" t="s">
        <v>4662</v>
      </c>
    </row>
    <row r="6373" spans="10:21" x14ac:dyDescent="0.25">
      <c r="J6373" s="37">
        <v>43938</v>
      </c>
      <c r="K6373" s="36">
        <f t="shared" si="495"/>
        <v>2020</v>
      </c>
      <c r="L6373" s="36" t="str">
        <f t="shared" si="496"/>
        <v>April</v>
      </c>
      <c r="M6373" s="36">
        <f t="shared" si="497"/>
        <v>16</v>
      </c>
      <c r="N6373" s="36">
        <f t="shared" si="498"/>
        <v>17</v>
      </c>
      <c r="O6373" s="36" t="str">
        <f t="shared" si="499"/>
        <v>202016</v>
      </c>
      <c r="P6373" s="51" t="str">
        <f>CONCATENATE(K6373,MONTH(ExpensesDBTable[[#This Row],[Date]]))</f>
        <v>20204</v>
      </c>
      <c r="Q6373" s="36" t="s">
        <v>1059</v>
      </c>
      <c r="R6373" s="36" t="s">
        <v>17</v>
      </c>
      <c r="S6373" s="38">
        <v>349.75</v>
      </c>
      <c r="T6373" s="36" t="s">
        <v>106</v>
      </c>
      <c r="U6373" s="36" t="s">
        <v>1927</v>
      </c>
    </row>
    <row r="6374" spans="10:21" x14ac:dyDescent="0.25">
      <c r="J6374" s="37">
        <v>43938</v>
      </c>
      <c r="K6374" s="36">
        <f t="shared" si="495"/>
        <v>2020</v>
      </c>
      <c r="L6374" s="36" t="str">
        <f t="shared" si="496"/>
        <v>April</v>
      </c>
      <c r="M6374" s="36">
        <f t="shared" si="497"/>
        <v>16</v>
      </c>
      <c r="N6374" s="36">
        <f t="shared" si="498"/>
        <v>17</v>
      </c>
      <c r="O6374" s="36" t="str">
        <f t="shared" si="499"/>
        <v>202016</v>
      </c>
      <c r="P6374" s="51" t="str">
        <f>CONCATENATE(K6374,MONTH(ExpensesDBTable[[#This Row],[Date]]))</f>
        <v>20204</v>
      </c>
      <c r="Q6374" s="36" t="s">
        <v>1051</v>
      </c>
      <c r="R6374" s="36" t="s">
        <v>14</v>
      </c>
      <c r="S6374" s="38">
        <v>70.650000000000006</v>
      </c>
      <c r="T6374" s="36" t="s">
        <v>100</v>
      </c>
      <c r="U6374" s="36" t="s">
        <v>4155</v>
      </c>
    </row>
    <row r="6375" spans="10:21" x14ac:dyDescent="0.25">
      <c r="J6375" s="37">
        <v>43938</v>
      </c>
      <c r="K6375" s="36">
        <f t="shared" si="495"/>
        <v>2020</v>
      </c>
      <c r="L6375" s="36" t="str">
        <f t="shared" si="496"/>
        <v>April</v>
      </c>
      <c r="M6375" s="36">
        <f t="shared" si="497"/>
        <v>16</v>
      </c>
      <c r="N6375" s="36">
        <f t="shared" si="498"/>
        <v>17</v>
      </c>
      <c r="O6375" s="36" t="str">
        <f t="shared" si="499"/>
        <v>202016</v>
      </c>
      <c r="P6375" s="51" t="str">
        <f>CONCATENATE(K6375,MONTH(ExpensesDBTable[[#This Row],[Date]]))</f>
        <v>20204</v>
      </c>
      <c r="Q6375" s="36" t="s">
        <v>182</v>
      </c>
      <c r="R6375" s="36" t="s">
        <v>14</v>
      </c>
      <c r="S6375" s="38">
        <v>13.54</v>
      </c>
      <c r="T6375" s="36" t="s">
        <v>100</v>
      </c>
      <c r="U6375" s="36" t="s">
        <v>1085</v>
      </c>
    </row>
    <row r="6376" spans="10:21" x14ac:dyDescent="0.25">
      <c r="J6376" s="37">
        <v>43938</v>
      </c>
      <c r="K6376" s="36">
        <f t="shared" si="495"/>
        <v>2020</v>
      </c>
      <c r="L6376" s="36" t="str">
        <f t="shared" si="496"/>
        <v>April</v>
      </c>
      <c r="M6376" s="36">
        <f t="shared" si="497"/>
        <v>16</v>
      </c>
      <c r="N6376" s="36">
        <f t="shared" si="498"/>
        <v>17</v>
      </c>
      <c r="O6376" s="36" t="str">
        <f t="shared" si="499"/>
        <v>202016</v>
      </c>
      <c r="P6376" s="51" t="str">
        <f>CONCATENATE(K6376,MONTH(ExpensesDBTable[[#This Row],[Date]]))</f>
        <v>20204</v>
      </c>
      <c r="Q6376" s="36" t="s">
        <v>119</v>
      </c>
      <c r="R6376" s="36" t="s">
        <v>14</v>
      </c>
      <c r="S6376" s="38">
        <v>47.63</v>
      </c>
      <c r="T6376" s="36" t="s">
        <v>100</v>
      </c>
      <c r="U6376" s="36" t="s">
        <v>4137</v>
      </c>
    </row>
    <row r="6377" spans="10:21" x14ac:dyDescent="0.25">
      <c r="J6377" s="37">
        <v>43938</v>
      </c>
      <c r="K6377" s="36">
        <f t="shared" si="495"/>
        <v>2020</v>
      </c>
      <c r="L6377" s="36" t="str">
        <f t="shared" si="496"/>
        <v>April</v>
      </c>
      <c r="M6377" s="36">
        <f t="shared" si="497"/>
        <v>16</v>
      </c>
      <c r="N6377" s="36">
        <f t="shared" si="498"/>
        <v>17</v>
      </c>
      <c r="O6377" s="36" t="str">
        <f t="shared" si="499"/>
        <v>202016</v>
      </c>
      <c r="P6377" s="51" t="str">
        <f>CONCATENATE(K6377,MONTH(ExpensesDBTable[[#This Row],[Date]]))</f>
        <v>20204</v>
      </c>
      <c r="Q6377" s="36" t="s">
        <v>122</v>
      </c>
      <c r="R6377" s="36" t="s">
        <v>11</v>
      </c>
      <c r="S6377" s="38">
        <v>12</v>
      </c>
      <c r="T6377" s="36" t="s">
        <v>100</v>
      </c>
      <c r="U6377" s="36" t="s">
        <v>4663</v>
      </c>
    </row>
    <row r="6378" spans="10:21" x14ac:dyDescent="0.25">
      <c r="J6378" s="37">
        <v>43940</v>
      </c>
      <c r="K6378" s="36">
        <f t="shared" si="495"/>
        <v>2020</v>
      </c>
      <c r="L6378" s="36" t="str">
        <f t="shared" si="496"/>
        <v>April</v>
      </c>
      <c r="M6378" s="36">
        <f t="shared" si="497"/>
        <v>16</v>
      </c>
      <c r="N6378" s="36">
        <f t="shared" si="498"/>
        <v>19</v>
      </c>
      <c r="O6378" s="36" t="str">
        <f t="shared" si="499"/>
        <v>202016</v>
      </c>
      <c r="P6378" s="51" t="str">
        <f>CONCATENATE(K6378,MONTH(ExpensesDBTable[[#This Row],[Date]]))</f>
        <v>20204</v>
      </c>
      <c r="Q6378" s="36" t="s">
        <v>3477</v>
      </c>
      <c r="R6378" s="36" t="s">
        <v>23</v>
      </c>
      <c r="S6378" s="38">
        <v>35.96</v>
      </c>
      <c r="T6378" s="36" t="s">
        <v>106</v>
      </c>
      <c r="U6378" s="36" t="s">
        <v>2902</v>
      </c>
    </row>
    <row r="6379" spans="10:21" x14ac:dyDescent="0.25">
      <c r="J6379" s="37">
        <v>43941</v>
      </c>
      <c r="K6379" s="36">
        <f t="shared" si="495"/>
        <v>2020</v>
      </c>
      <c r="L6379" s="36" t="str">
        <f t="shared" si="496"/>
        <v>April</v>
      </c>
      <c r="M6379" s="36">
        <f t="shared" si="497"/>
        <v>17</v>
      </c>
      <c r="N6379" s="36">
        <f t="shared" si="498"/>
        <v>20</v>
      </c>
      <c r="O6379" s="36" t="str">
        <f t="shared" si="499"/>
        <v>202017</v>
      </c>
      <c r="P6379" s="51" t="str">
        <f>CONCATENATE(K6379,MONTH(ExpensesDBTable[[#This Row],[Date]]))</f>
        <v>20204</v>
      </c>
      <c r="Q6379" s="36" t="s">
        <v>3379</v>
      </c>
      <c r="R6379" s="36" t="s">
        <v>4644</v>
      </c>
      <c r="S6379" s="38">
        <v>1010</v>
      </c>
      <c r="T6379" s="36" t="s">
        <v>106</v>
      </c>
      <c r="U6379" s="36" t="s">
        <v>4664</v>
      </c>
    </row>
    <row r="6380" spans="10:21" x14ac:dyDescent="0.25">
      <c r="J6380" s="37">
        <v>43941</v>
      </c>
      <c r="K6380" s="36">
        <f t="shared" si="495"/>
        <v>2020</v>
      </c>
      <c r="L6380" s="36" t="str">
        <f t="shared" si="496"/>
        <v>April</v>
      </c>
      <c r="M6380" s="36">
        <f t="shared" si="497"/>
        <v>17</v>
      </c>
      <c r="N6380" s="36">
        <f t="shared" si="498"/>
        <v>20</v>
      </c>
      <c r="O6380" s="36" t="str">
        <f t="shared" si="499"/>
        <v>202017</v>
      </c>
      <c r="P6380" s="51" t="str">
        <f>CONCATENATE(K6380,MONTH(ExpensesDBTable[[#This Row],[Date]]))</f>
        <v>20204</v>
      </c>
      <c r="Q6380" s="36" t="s">
        <v>145</v>
      </c>
      <c r="R6380" s="36" t="s">
        <v>23</v>
      </c>
      <c r="S6380" s="38">
        <v>8.3699999999999992</v>
      </c>
      <c r="T6380" s="36" t="s">
        <v>106</v>
      </c>
      <c r="U6380" s="36" t="s">
        <v>1537</v>
      </c>
    </row>
    <row r="6381" spans="10:21" x14ac:dyDescent="0.25">
      <c r="J6381" s="37">
        <v>43941</v>
      </c>
      <c r="K6381" s="36">
        <f t="shared" si="495"/>
        <v>2020</v>
      </c>
      <c r="L6381" s="36" t="str">
        <f t="shared" si="496"/>
        <v>April</v>
      </c>
      <c r="M6381" s="36">
        <f t="shared" si="497"/>
        <v>17</v>
      </c>
      <c r="N6381" s="36">
        <f t="shared" si="498"/>
        <v>20</v>
      </c>
      <c r="O6381" s="36" t="str">
        <f t="shared" si="499"/>
        <v>202017</v>
      </c>
      <c r="P6381" s="51" t="str">
        <f>CONCATENATE(K6381,MONTH(ExpensesDBTable[[#This Row],[Date]]))</f>
        <v>20204</v>
      </c>
      <c r="Q6381" s="36" t="s">
        <v>3477</v>
      </c>
      <c r="R6381" s="36" t="s">
        <v>23</v>
      </c>
      <c r="S6381" s="38">
        <v>25</v>
      </c>
      <c r="T6381" s="36" t="s">
        <v>106</v>
      </c>
      <c r="U6381" s="36" t="s">
        <v>4665</v>
      </c>
    </row>
    <row r="6382" spans="10:21" x14ac:dyDescent="0.25">
      <c r="J6382" s="37">
        <v>43941</v>
      </c>
      <c r="K6382" s="36">
        <f t="shared" si="495"/>
        <v>2020</v>
      </c>
      <c r="L6382" s="36" t="str">
        <f t="shared" si="496"/>
        <v>April</v>
      </c>
      <c r="M6382" s="36">
        <f t="shared" si="497"/>
        <v>17</v>
      </c>
      <c r="N6382" s="36">
        <f t="shared" si="498"/>
        <v>20</v>
      </c>
      <c r="O6382" s="36" t="str">
        <f t="shared" si="499"/>
        <v>202017</v>
      </c>
      <c r="P6382" s="51" t="str">
        <f>CONCATENATE(K6382,MONTH(ExpensesDBTable[[#This Row],[Date]]))</f>
        <v>20204</v>
      </c>
      <c r="Q6382" s="36" t="s">
        <v>3379</v>
      </c>
      <c r="R6382" s="36" t="s">
        <v>29</v>
      </c>
      <c r="S6382" s="38">
        <v>1097</v>
      </c>
      <c r="T6382" s="36" t="s">
        <v>106</v>
      </c>
      <c r="U6382" s="36" t="s">
        <v>4666</v>
      </c>
    </row>
    <row r="6383" spans="10:21" x14ac:dyDescent="0.25">
      <c r="J6383" s="37">
        <v>43942</v>
      </c>
      <c r="K6383" s="36">
        <f t="shared" si="495"/>
        <v>2020</v>
      </c>
      <c r="L6383" s="36" t="str">
        <f t="shared" si="496"/>
        <v>April</v>
      </c>
      <c r="M6383" s="36">
        <f t="shared" si="497"/>
        <v>17</v>
      </c>
      <c r="N6383" s="36">
        <f t="shared" si="498"/>
        <v>21</v>
      </c>
      <c r="O6383" s="36" t="str">
        <f t="shared" si="499"/>
        <v>202017</v>
      </c>
      <c r="P6383" s="51" t="str">
        <f>CONCATENATE(K6383,MONTH(ExpensesDBTable[[#This Row],[Date]]))</f>
        <v>20204</v>
      </c>
      <c r="Q6383" s="36" t="s">
        <v>122</v>
      </c>
      <c r="R6383" s="36" t="s">
        <v>11</v>
      </c>
      <c r="S6383" s="38">
        <v>73.5</v>
      </c>
      <c r="T6383" s="36" t="s">
        <v>106</v>
      </c>
      <c r="U6383" s="36" t="s">
        <v>4459</v>
      </c>
    </row>
    <row r="6384" spans="10:21" x14ac:dyDescent="0.25">
      <c r="J6384" s="37">
        <v>43942</v>
      </c>
      <c r="K6384" s="36">
        <f t="shared" si="495"/>
        <v>2020</v>
      </c>
      <c r="L6384" s="36" t="str">
        <f t="shared" si="496"/>
        <v>April</v>
      </c>
      <c r="M6384" s="36">
        <f t="shared" si="497"/>
        <v>17</v>
      </c>
      <c r="N6384" s="36">
        <f t="shared" si="498"/>
        <v>21</v>
      </c>
      <c r="O6384" s="36" t="str">
        <f t="shared" si="499"/>
        <v>202017</v>
      </c>
      <c r="P6384" s="51" t="str">
        <f>CONCATENATE(K6384,MONTH(ExpensesDBTable[[#This Row],[Date]]))</f>
        <v>20204</v>
      </c>
      <c r="Q6384" s="36" t="s">
        <v>3601</v>
      </c>
      <c r="R6384" s="36" t="s">
        <v>23</v>
      </c>
      <c r="S6384" s="38">
        <v>114.26</v>
      </c>
      <c r="T6384" s="36" t="s">
        <v>106</v>
      </c>
      <c r="U6384" s="36" t="s">
        <v>4185</v>
      </c>
    </row>
    <row r="6385" spans="10:21" x14ac:dyDescent="0.25">
      <c r="J6385" s="37">
        <v>43943</v>
      </c>
      <c r="K6385" s="36">
        <f t="shared" si="495"/>
        <v>2020</v>
      </c>
      <c r="L6385" s="36" t="str">
        <f t="shared" si="496"/>
        <v>April</v>
      </c>
      <c r="M6385" s="36">
        <f t="shared" si="497"/>
        <v>17</v>
      </c>
      <c r="N6385" s="36">
        <f t="shared" si="498"/>
        <v>22</v>
      </c>
      <c r="O6385" s="36" t="str">
        <f t="shared" si="499"/>
        <v>202017</v>
      </c>
      <c r="P6385" s="51" t="str">
        <f>CONCATENATE(K6385,MONTH(ExpensesDBTable[[#This Row],[Date]]))</f>
        <v>20204</v>
      </c>
      <c r="Q6385" s="36" t="s">
        <v>182</v>
      </c>
      <c r="R6385" s="36" t="s">
        <v>16</v>
      </c>
      <c r="S6385" s="38">
        <v>132.05000000000001</v>
      </c>
      <c r="T6385" s="36" t="s">
        <v>106</v>
      </c>
      <c r="U6385" s="36" t="s">
        <v>4670</v>
      </c>
    </row>
    <row r="6386" spans="10:21" x14ac:dyDescent="0.25">
      <c r="J6386" s="37">
        <v>43944</v>
      </c>
      <c r="K6386" s="36">
        <f t="shared" si="495"/>
        <v>2020</v>
      </c>
      <c r="L6386" s="36" t="str">
        <f t="shared" si="496"/>
        <v>April</v>
      </c>
      <c r="M6386" s="36">
        <f t="shared" si="497"/>
        <v>17</v>
      </c>
      <c r="N6386" s="36">
        <f t="shared" si="498"/>
        <v>23</v>
      </c>
      <c r="O6386" s="36" t="str">
        <f t="shared" si="499"/>
        <v>202017</v>
      </c>
      <c r="P6386" s="51" t="str">
        <f>CONCATENATE(K6386,MONTH(ExpensesDBTable[[#This Row],[Date]]))</f>
        <v>20204</v>
      </c>
      <c r="Q6386" s="36" t="s">
        <v>2066</v>
      </c>
      <c r="R6386" s="36" t="s">
        <v>25</v>
      </c>
      <c r="S6386" s="38">
        <v>3.99</v>
      </c>
      <c r="T6386" s="36" t="s">
        <v>106</v>
      </c>
      <c r="U6386" s="36" t="s">
        <v>4668</v>
      </c>
    </row>
    <row r="6387" spans="10:21" x14ac:dyDescent="0.25">
      <c r="J6387" s="37">
        <v>43944</v>
      </c>
      <c r="K6387" s="36">
        <f t="shared" si="495"/>
        <v>2020</v>
      </c>
      <c r="L6387" s="36" t="str">
        <f t="shared" si="496"/>
        <v>April</v>
      </c>
      <c r="M6387" s="36">
        <f t="shared" si="497"/>
        <v>17</v>
      </c>
      <c r="N6387" s="36">
        <f t="shared" si="498"/>
        <v>23</v>
      </c>
      <c r="O6387" s="36" t="str">
        <f t="shared" si="499"/>
        <v>202017</v>
      </c>
      <c r="P6387" s="51" t="str">
        <f>CONCATENATE(K6387,MONTH(ExpensesDBTable[[#This Row],[Date]]))</f>
        <v>20204</v>
      </c>
      <c r="Q6387" s="36" t="s">
        <v>1476</v>
      </c>
      <c r="R6387" s="36" t="s">
        <v>23</v>
      </c>
      <c r="S6387" s="38">
        <v>14</v>
      </c>
      <c r="T6387" s="36" t="s">
        <v>106</v>
      </c>
      <c r="U6387" s="36" t="s">
        <v>1476</v>
      </c>
    </row>
    <row r="6388" spans="10:21" x14ac:dyDescent="0.25">
      <c r="J6388" s="37">
        <v>43944</v>
      </c>
      <c r="K6388" s="36">
        <f t="shared" si="495"/>
        <v>2020</v>
      </c>
      <c r="L6388" s="36" t="str">
        <f t="shared" si="496"/>
        <v>April</v>
      </c>
      <c r="M6388" s="36">
        <f t="shared" si="497"/>
        <v>17</v>
      </c>
      <c r="N6388" s="36">
        <f t="shared" si="498"/>
        <v>23</v>
      </c>
      <c r="O6388" s="36" t="str">
        <f t="shared" si="499"/>
        <v>202017</v>
      </c>
      <c r="P6388" s="51" t="str">
        <f>CONCATENATE(K6388,MONTH(ExpensesDBTable[[#This Row],[Date]]))</f>
        <v>20204</v>
      </c>
      <c r="Q6388" s="36" t="s">
        <v>119</v>
      </c>
      <c r="R6388" s="36" t="s">
        <v>14</v>
      </c>
      <c r="S6388" s="38">
        <v>6.49</v>
      </c>
      <c r="T6388" s="36" t="s">
        <v>100</v>
      </c>
      <c r="U6388" s="36" t="s">
        <v>4669</v>
      </c>
    </row>
    <row r="6389" spans="10:21" x14ac:dyDescent="0.25">
      <c r="J6389" s="37">
        <v>43946</v>
      </c>
      <c r="K6389" s="36">
        <f t="shared" si="495"/>
        <v>2020</v>
      </c>
      <c r="L6389" s="36" t="str">
        <f t="shared" si="496"/>
        <v>April</v>
      </c>
      <c r="M6389" s="36">
        <f t="shared" si="497"/>
        <v>17</v>
      </c>
      <c r="N6389" s="36">
        <f t="shared" si="498"/>
        <v>25</v>
      </c>
      <c r="O6389" s="36" t="str">
        <f t="shared" si="499"/>
        <v>202017</v>
      </c>
      <c r="P6389" s="51" t="str">
        <f>CONCATENATE(K6389,MONTH(ExpensesDBTable[[#This Row],[Date]]))</f>
        <v>20204</v>
      </c>
      <c r="Q6389" s="36" t="s">
        <v>3603</v>
      </c>
      <c r="R6389" s="36" t="s">
        <v>23</v>
      </c>
      <c r="S6389" s="38">
        <v>350.83</v>
      </c>
      <c r="T6389" s="36" t="s">
        <v>106</v>
      </c>
      <c r="U6389" s="36" t="s">
        <v>249</v>
      </c>
    </row>
    <row r="6390" spans="10:21" x14ac:dyDescent="0.25">
      <c r="J6390" s="37">
        <v>43946</v>
      </c>
      <c r="K6390" s="36">
        <f t="shared" si="495"/>
        <v>2020</v>
      </c>
      <c r="L6390" s="36" t="str">
        <f t="shared" si="496"/>
        <v>April</v>
      </c>
      <c r="M6390" s="36">
        <f t="shared" si="497"/>
        <v>17</v>
      </c>
      <c r="N6390" s="36">
        <f t="shared" si="498"/>
        <v>25</v>
      </c>
      <c r="O6390" s="36" t="str">
        <f t="shared" si="499"/>
        <v>202017</v>
      </c>
      <c r="P6390" s="51" t="str">
        <f>CONCATENATE(K6390,MONTH(ExpensesDBTable[[#This Row],[Date]]))</f>
        <v>20204</v>
      </c>
      <c r="Q6390" s="36" t="s">
        <v>105</v>
      </c>
      <c r="R6390" s="36" t="s">
        <v>16</v>
      </c>
      <c r="S6390" s="38">
        <v>39.130000000000003</v>
      </c>
      <c r="T6390" s="36" t="s">
        <v>106</v>
      </c>
      <c r="U6390" s="36" t="s">
        <v>4671</v>
      </c>
    </row>
    <row r="6391" spans="10:21" x14ac:dyDescent="0.25">
      <c r="J6391" s="37">
        <v>43946</v>
      </c>
      <c r="K6391" s="36">
        <f t="shared" si="495"/>
        <v>2020</v>
      </c>
      <c r="L6391" s="36" t="str">
        <f t="shared" si="496"/>
        <v>April</v>
      </c>
      <c r="M6391" s="36">
        <f t="shared" si="497"/>
        <v>17</v>
      </c>
      <c r="N6391" s="36">
        <f t="shared" si="498"/>
        <v>25</v>
      </c>
      <c r="O6391" s="36" t="str">
        <f t="shared" si="499"/>
        <v>202017</v>
      </c>
      <c r="P6391" s="51" t="str">
        <f>CONCATENATE(K6391,MONTH(ExpensesDBTable[[#This Row],[Date]]))</f>
        <v>20204</v>
      </c>
      <c r="Q6391" s="36" t="s">
        <v>2939</v>
      </c>
      <c r="R6391" s="36" t="s">
        <v>16</v>
      </c>
      <c r="S6391" s="38">
        <v>22.99</v>
      </c>
      <c r="T6391" s="36" t="s">
        <v>106</v>
      </c>
      <c r="U6391" s="36" t="s">
        <v>3933</v>
      </c>
    </row>
    <row r="6392" spans="10:21" x14ac:dyDescent="0.25">
      <c r="J6392" s="37">
        <v>43946</v>
      </c>
      <c r="K6392" s="36">
        <f t="shared" si="495"/>
        <v>2020</v>
      </c>
      <c r="L6392" s="36" t="str">
        <f t="shared" si="496"/>
        <v>April</v>
      </c>
      <c r="M6392" s="36">
        <f t="shared" si="497"/>
        <v>17</v>
      </c>
      <c r="N6392" s="36">
        <f t="shared" si="498"/>
        <v>25</v>
      </c>
      <c r="O6392" s="36" t="str">
        <f t="shared" si="499"/>
        <v>202017</v>
      </c>
      <c r="P6392" s="51" t="str">
        <f>CONCATENATE(K6392,MONTH(ExpensesDBTable[[#This Row],[Date]]))</f>
        <v>20204</v>
      </c>
      <c r="Q6392" s="36" t="s">
        <v>119</v>
      </c>
      <c r="R6392" s="36" t="s">
        <v>14</v>
      </c>
      <c r="S6392" s="38">
        <v>97.26</v>
      </c>
      <c r="T6392" s="36" t="s">
        <v>100</v>
      </c>
      <c r="U6392" s="36" t="s">
        <v>4575</v>
      </c>
    </row>
    <row r="6393" spans="10:21" x14ac:dyDescent="0.25">
      <c r="J6393" s="37">
        <v>43946</v>
      </c>
      <c r="K6393" s="36">
        <f t="shared" si="495"/>
        <v>2020</v>
      </c>
      <c r="L6393" s="36" t="str">
        <f t="shared" si="496"/>
        <v>April</v>
      </c>
      <c r="M6393" s="36">
        <f t="shared" si="497"/>
        <v>17</v>
      </c>
      <c r="N6393" s="36">
        <f t="shared" si="498"/>
        <v>25</v>
      </c>
      <c r="O6393" s="36" t="str">
        <f t="shared" si="499"/>
        <v>202017</v>
      </c>
      <c r="P6393" s="51" t="str">
        <f>CONCATENATE(K6393,MONTH(ExpensesDBTable[[#This Row],[Date]]))</f>
        <v>20204</v>
      </c>
      <c r="Q6393" s="36" t="s">
        <v>182</v>
      </c>
      <c r="R6393" s="36" t="s">
        <v>14</v>
      </c>
      <c r="S6393" s="38">
        <v>4.54</v>
      </c>
      <c r="T6393" s="36" t="s">
        <v>100</v>
      </c>
      <c r="U6393" s="36" t="s">
        <v>4672</v>
      </c>
    </row>
    <row r="6394" spans="10:21" x14ac:dyDescent="0.25">
      <c r="J6394" s="37">
        <v>43947</v>
      </c>
      <c r="K6394" s="36">
        <f t="shared" si="495"/>
        <v>2020</v>
      </c>
      <c r="L6394" s="36" t="str">
        <f t="shared" si="496"/>
        <v>April</v>
      </c>
      <c r="M6394" s="36">
        <f t="shared" si="497"/>
        <v>17</v>
      </c>
      <c r="N6394" s="36">
        <f t="shared" si="498"/>
        <v>26</v>
      </c>
      <c r="O6394" s="36" t="str">
        <f t="shared" si="499"/>
        <v>202017</v>
      </c>
      <c r="P6394" s="51" t="str">
        <f>CONCATENATE(K6394,MONTH(ExpensesDBTable[[#This Row],[Date]]))</f>
        <v>20204</v>
      </c>
      <c r="Q6394" s="36" t="s">
        <v>2185</v>
      </c>
      <c r="R6394" s="36" t="s">
        <v>25</v>
      </c>
      <c r="S6394" s="38">
        <v>8</v>
      </c>
      <c r="T6394" s="36" t="s">
        <v>100</v>
      </c>
      <c r="U6394" s="36" t="s">
        <v>4673</v>
      </c>
    </row>
    <row r="6395" spans="10:21" x14ac:dyDescent="0.25">
      <c r="J6395" s="37">
        <v>43947</v>
      </c>
      <c r="K6395" s="36">
        <f t="shared" si="495"/>
        <v>2020</v>
      </c>
      <c r="L6395" s="36" t="str">
        <f t="shared" si="496"/>
        <v>April</v>
      </c>
      <c r="M6395" s="36">
        <f t="shared" si="497"/>
        <v>17</v>
      </c>
      <c r="N6395" s="36">
        <f t="shared" si="498"/>
        <v>26</v>
      </c>
      <c r="O6395" s="36" t="str">
        <f t="shared" si="499"/>
        <v>202017</v>
      </c>
      <c r="P6395" s="51" t="str">
        <f>CONCATENATE(K6395,MONTH(ExpensesDBTable[[#This Row],[Date]]))</f>
        <v>20204</v>
      </c>
      <c r="Q6395" s="36" t="s">
        <v>620</v>
      </c>
      <c r="R6395" s="36" t="s">
        <v>18</v>
      </c>
      <c r="S6395" s="38">
        <v>49.75</v>
      </c>
      <c r="T6395" s="36" t="s">
        <v>106</v>
      </c>
      <c r="U6395" s="36" t="s">
        <v>4674</v>
      </c>
    </row>
    <row r="6396" spans="10:21" x14ac:dyDescent="0.25">
      <c r="J6396" s="37">
        <v>43947</v>
      </c>
      <c r="K6396" s="36">
        <f t="shared" si="495"/>
        <v>2020</v>
      </c>
      <c r="L6396" s="36" t="str">
        <f t="shared" si="496"/>
        <v>April</v>
      </c>
      <c r="M6396" s="36">
        <f t="shared" si="497"/>
        <v>17</v>
      </c>
      <c r="N6396" s="36">
        <f t="shared" si="498"/>
        <v>26</v>
      </c>
      <c r="O6396" s="36" t="str">
        <f t="shared" si="499"/>
        <v>202017</v>
      </c>
      <c r="P6396" s="51" t="str">
        <f>CONCATENATE(K6396,MONTH(ExpensesDBTable[[#This Row],[Date]]))</f>
        <v>20204</v>
      </c>
      <c r="Q6396" s="36" t="s">
        <v>119</v>
      </c>
      <c r="R6396" s="36" t="s">
        <v>14</v>
      </c>
      <c r="S6396" s="38">
        <v>18.5</v>
      </c>
      <c r="T6396" s="36" t="s">
        <v>100</v>
      </c>
      <c r="U6396" s="36" t="s">
        <v>4127</v>
      </c>
    </row>
    <row r="6397" spans="10:21" x14ac:dyDescent="0.25">
      <c r="J6397" s="37">
        <v>43947</v>
      </c>
      <c r="K6397" s="36">
        <f t="shared" si="495"/>
        <v>2020</v>
      </c>
      <c r="L6397" s="36" t="str">
        <f t="shared" si="496"/>
        <v>April</v>
      </c>
      <c r="M6397" s="36">
        <f t="shared" si="497"/>
        <v>17</v>
      </c>
      <c r="N6397" s="36">
        <f t="shared" si="498"/>
        <v>26</v>
      </c>
      <c r="O6397" s="36" t="str">
        <f t="shared" si="499"/>
        <v>202017</v>
      </c>
      <c r="P6397" s="51" t="str">
        <f>CONCATENATE(K6397,MONTH(ExpensesDBTable[[#This Row],[Date]]))</f>
        <v>20204</v>
      </c>
      <c r="Q6397" s="36" t="s">
        <v>122</v>
      </c>
      <c r="R6397" s="36" t="s">
        <v>11</v>
      </c>
      <c r="S6397" s="38">
        <v>54</v>
      </c>
      <c r="T6397" s="36" t="s">
        <v>106</v>
      </c>
      <c r="U6397" s="36" t="s">
        <v>4675</v>
      </c>
    </row>
    <row r="6398" spans="10:21" x14ac:dyDescent="0.25">
      <c r="J6398" s="37">
        <v>43948</v>
      </c>
      <c r="K6398" s="36">
        <f t="shared" si="495"/>
        <v>2020</v>
      </c>
      <c r="L6398" s="36" t="str">
        <f t="shared" si="496"/>
        <v>April</v>
      </c>
      <c r="M6398" s="36">
        <f t="shared" si="497"/>
        <v>18</v>
      </c>
      <c r="N6398" s="36">
        <f t="shared" si="498"/>
        <v>27</v>
      </c>
      <c r="O6398" s="36" t="str">
        <f t="shared" si="499"/>
        <v>202018</v>
      </c>
      <c r="P6398" s="51" t="str">
        <f>CONCATENATE(K6398,MONTH(ExpensesDBTable[[#This Row],[Date]]))</f>
        <v>20204</v>
      </c>
      <c r="Q6398" s="36" t="s">
        <v>182</v>
      </c>
      <c r="R6398" s="36" t="s">
        <v>16</v>
      </c>
      <c r="S6398" s="38">
        <v>11.5</v>
      </c>
      <c r="T6398" s="36" t="s">
        <v>106</v>
      </c>
      <c r="U6398" s="36" t="s">
        <v>4676</v>
      </c>
    </row>
    <row r="6399" spans="10:21" x14ac:dyDescent="0.25">
      <c r="J6399" s="37">
        <v>43948</v>
      </c>
      <c r="K6399" s="36">
        <f t="shared" si="495"/>
        <v>2020</v>
      </c>
      <c r="L6399" s="36" t="str">
        <f t="shared" si="496"/>
        <v>April</v>
      </c>
      <c r="M6399" s="36">
        <f t="shared" si="497"/>
        <v>18</v>
      </c>
      <c r="N6399" s="36">
        <f t="shared" si="498"/>
        <v>27</v>
      </c>
      <c r="O6399" s="36" t="str">
        <f t="shared" si="499"/>
        <v>202018</v>
      </c>
      <c r="P6399" s="51" t="str">
        <f>CONCATENATE(K6399,MONTH(ExpensesDBTable[[#This Row],[Date]]))</f>
        <v>20204</v>
      </c>
      <c r="Q6399" s="36" t="s">
        <v>3509</v>
      </c>
      <c r="R6399" s="36" t="s">
        <v>19</v>
      </c>
      <c r="S6399" s="38">
        <v>57</v>
      </c>
      <c r="T6399" s="36" t="s">
        <v>106</v>
      </c>
      <c r="U6399" s="36" t="s">
        <v>4677</v>
      </c>
    </row>
    <row r="6400" spans="10:21" x14ac:dyDescent="0.25">
      <c r="J6400" s="37">
        <v>43952</v>
      </c>
      <c r="K6400" s="36">
        <f t="shared" si="495"/>
        <v>2020</v>
      </c>
      <c r="L6400" s="36" t="str">
        <f t="shared" si="496"/>
        <v>May</v>
      </c>
      <c r="M6400" s="36">
        <f t="shared" si="497"/>
        <v>18</v>
      </c>
      <c r="N6400" s="36">
        <f t="shared" si="498"/>
        <v>1</v>
      </c>
      <c r="O6400" s="36" t="str">
        <f t="shared" si="499"/>
        <v>202018</v>
      </c>
      <c r="P6400" s="51" t="str">
        <f>CONCATENATE(K6400,MONTH(ExpensesDBTable[[#This Row],[Date]]))</f>
        <v>20205</v>
      </c>
      <c r="Q6400" s="36" t="s">
        <v>119</v>
      </c>
      <c r="R6400" s="36" t="s">
        <v>14</v>
      </c>
      <c r="S6400" s="38">
        <v>98.79</v>
      </c>
      <c r="T6400" s="36" t="s">
        <v>100</v>
      </c>
      <c r="U6400" s="36" t="s">
        <v>4678</v>
      </c>
    </row>
    <row r="6401" spans="10:21" x14ac:dyDescent="0.25">
      <c r="J6401" s="37">
        <v>43954</v>
      </c>
      <c r="K6401" s="36">
        <f t="shared" si="495"/>
        <v>2020</v>
      </c>
      <c r="L6401" s="36" t="str">
        <f t="shared" si="496"/>
        <v>May</v>
      </c>
      <c r="M6401" s="36">
        <f t="shared" si="497"/>
        <v>18</v>
      </c>
      <c r="N6401" s="36">
        <f t="shared" si="498"/>
        <v>3</v>
      </c>
      <c r="O6401" s="36" t="str">
        <f t="shared" si="499"/>
        <v>202018</v>
      </c>
      <c r="P6401" s="51" t="str">
        <f>CONCATENATE(K6401,MONTH(ExpensesDBTable[[#This Row],[Date]]))</f>
        <v>20205</v>
      </c>
      <c r="Q6401" s="36" t="s">
        <v>4049</v>
      </c>
      <c r="R6401" s="36" t="s">
        <v>23</v>
      </c>
      <c r="S6401" s="38">
        <v>89</v>
      </c>
      <c r="T6401" s="36" t="s">
        <v>106</v>
      </c>
      <c r="U6401" s="36" t="s">
        <v>1492</v>
      </c>
    </row>
    <row r="6402" spans="10:21" x14ac:dyDescent="0.25">
      <c r="J6402" s="37">
        <v>43954</v>
      </c>
      <c r="K6402" s="36">
        <f t="shared" si="495"/>
        <v>2020</v>
      </c>
      <c r="L6402" s="36" t="str">
        <f t="shared" si="496"/>
        <v>May</v>
      </c>
      <c r="M6402" s="36">
        <f t="shared" si="497"/>
        <v>18</v>
      </c>
      <c r="N6402" s="36">
        <f t="shared" si="498"/>
        <v>3</v>
      </c>
      <c r="O6402" s="36" t="str">
        <f t="shared" si="499"/>
        <v>202018</v>
      </c>
      <c r="P6402" s="51" t="str">
        <f>CONCATENATE(K6402,MONTH(ExpensesDBTable[[#This Row],[Date]]))</f>
        <v>20205</v>
      </c>
      <c r="Q6402" s="36" t="s">
        <v>554</v>
      </c>
      <c r="R6402" s="36" t="s">
        <v>14</v>
      </c>
      <c r="S6402" s="38">
        <v>6.25</v>
      </c>
      <c r="T6402" s="36" t="s">
        <v>100</v>
      </c>
      <c r="U6402" s="36" t="s">
        <v>957</v>
      </c>
    </row>
    <row r="6403" spans="10:21" x14ac:dyDescent="0.25">
      <c r="J6403" s="37">
        <v>43956</v>
      </c>
      <c r="K6403" s="36">
        <f t="shared" si="495"/>
        <v>2020</v>
      </c>
      <c r="L6403" s="36" t="str">
        <f t="shared" si="496"/>
        <v>May</v>
      </c>
      <c r="M6403" s="36">
        <f t="shared" si="497"/>
        <v>19</v>
      </c>
      <c r="N6403" s="36">
        <f t="shared" si="498"/>
        <v>5</v>
      </c>
      <c r="O6403" s="36" t="str">
        <f t="shared" si="499"/>
        <v>202019</v>
      </c>
      <c r="P6403" s="51" t="str">
        <f>CONCATENATE(K6403,MONTH(ExpensesDBTable[[#This Row],[Date]]))</f>
        <v>20205</v>
      </c>
      <c r="Q6403" s="36" t="s">
        <v>182</v>
      </c>
      <c r="R6403" s="36" t="s">
        <v>16</v>
      </c>
      <c r="S6403" s="38">
        <v>64.5</v>
      </c>
      <c r="T6403" s="36" t="s">
        <v>106</v>
      </c>
      <c r="U6403" s="36" t="s">
        <v>4679</v>
      </c>
    </row>
    <row r="6404" spans="10:21" x14ac:dyDescent="0.25">
      <c r="J6404" s="37">
        <v>43956</v>
      </c>
      <c r="K6404" s="36">
        <f t="shared" si="495"/>
        <v>2020</v>
      </c>
      <c r="L6404" s="36" t="str">
        <f t="shared" si="496"/>
        <v>May</v>
      </c>
      <c r="M6404" s="36">
        <f t="shared" si="497"/>
        <v>19</v>
      </c>
      <c r="N6404" s="36">
        <f t="shared" si="498"/>
        <v>5</v>
      </c>
      <c r="O6404" s="36" t="str">
        <f t="shared" si="499"/>
        <v>202019</v>
      </c>
      <c r="P6404" s="51" t="str">
        <f>CONCATENATE(K6404,MONTH(ExpensesDBTable[[#This Row],[Date]]))</f>
        <v>20205</v>
      </c>
      <c r="Q6404" s="36" t="s">
        <v>3379</v>
      </c>
      <c r="R6404" s="36" t="s">
        <v>29</v>
      </c>
      <c r="S6404" s="38">
        <v>1009</v>
      </c>
      <c r="T6404" s="36" t="s">
        <v>106</v>
      </c>
      <c r="U6404" s="36" t="s">
        <v>4182</v>
      </c>
    </row>
    <row r="6405" spans="10:21" x14ac:dyDescent="0.25">
      <c r="J6405" s="37">
        <v>43957</v>
      </c>
      <c r="K6405" s="36">
        <f t="shared" si="495"/>
        <v>2020</v>
      </c>
      <c r="L6405" s="36" t="str">
        <f t="shared" si="496"/>
        <v>May</v>
      </c>
      <c r="M6405" s="36">
        <f t="shared" si="497"/>
        <v>19</v>
      </c>
      <c r="N6405" s="36">
        <f t="shared" si="498"/>
        <v>6</v>
      </c>
      <c r="O6405" s="36" t="str">
        <f t="shared" si="499"/>
        <v>202019</v>
      </c>
      <c r="P6405" s="51" t="str">
        <f>CONCATENATE(K6405,MONTH(ExpensesDBTable[[#This Row],[Date]]))</f>
        <v>20205</v>
      </c>
      <c r="Q6405" s="36" t="s">
        <v>119</v>
      </c>
      <c r="R6405" s="36" t="s">
        <v>14</v>
      </c>
      <c r="S6405" s="38">
        <v>17.68</v>
      </c>
      <c r="T6405" s="36" t="s">
        <v>100</v>
      </c>
      <c r="U6405" s="36" t="s">
        <v>1367</v>
      </c>
    </row>
    <row r="6406" spans="10:21" x14ac:dyDescent="0.25">
      <c r="J6406" s="37">
        <v>43957</v>
      </c>
      <c r="K6406" s="36">
        <f t="shared" si="495"/>
        <v>2020</v>
      </c>
      <c r="L6406" s="36" t="str">
        <f t="shared" si="496"/>
        <v>May</v>
      </c>
      <c r="M6406" s="36">
        <f t="shared" si="497"/>
        <v>19</v>
      </c>
      <c r="N6406" s="36">
        <f t="shared" si="498"/>
        <v>6</v>
      </c>
      <c r="O6406" s="36" t="str">
        <f t="shared" si="499"/>
        <v>202019</v>
      </c>
      <c r="P6406" s="51" t="str">
        <f>CONCATENATE(K6406,MONTH(ExpensesDBTable[[#This Row],[Date]]))</f>
        <v>20205</v>
      </c>
      <c r="Q6406" s="36" t="s">
        <v>122</v>
      </c>
      <c r="R6406" s="36" t="s">
        <v>11</v>
      </c>
      <c r="S6406" s="38">
        <v>10.79</v>
      </c>
      <c r="T6406" s="36" t="s">
        <v>100</v>
      </c>
      <c r="U6406" s="36" t="s">
        <v>4663</v>
      </c>
    </row>
    <row r="6407" spans="10:21" x14ac:dyDescent="0.25">
      <c r="J6407" s="37">
        <v>43957</v>
      </c>
      <c r="K6407" s="36">
        <f t="shared" si="495"/>
        <v>2020</v>
      </c>
      <c r="L6407" s="36" t="str">
        <f t="shared" si="496"/>
        <v>May</v>
      </c>
      <c r="M6407" s="36">
        <f t="shared" si="497"/>
        <v>19</v>
      </c>
      <c r="N6407" s="36">
        <f t="shared" si="498"/>
        <v>6</v>
      </c>
      <c r="O6407" s="36" t="str">
        <f t="shared" si="499"/>
        <v>202019</v>
      </c>
      <c r="P6407" s="51" t="str">
        <f>CONCATENATE(K6407,MONTH(ExpensesDBTable[[#This Row],[Date]]))</f>
        <v>20205</v>
      </c>
      <c r="Q6407" s="36" t="s">
        <v>2470</v>
      </c>
      <c r="R6407" s="36" t="s">
        <v>17</v>
      </c>
      <c r="S6407" s="38">
        <v>3</v>
      </c>
      <c r="T6407" s="36" t="s">
        <v>106</v>
      </c>
      <c r="U6407" s="36" t="s">
        <v>4681</v>
      </c>
    </row>
    <row r="6408" spans="10:21" x14ac:dyDescent="0.25">
      <c r="J6408" s="37">
        <v>43957</v>
      </c>
      <c r="K6408" s="36">
        <f t="shared" si="495"/>
        <v>2020</v>
      </c>
      <c r="L6408" s="36" t="str">
        <f t="shared" si="496"/>
        <v>May</v>
      </c>
      <c r="M6408" s="36">
        <f t="shared" si="497"/>
        <v>19</v>
      </c>
      <c r="N6408" s="36">
        <f t="shared" si="498"/>
        <v>6</v>
      </c>
      <c r="O6408" s="36" t="str">
        <f t="shared" si="499"/>
        <v>202019</v>
      </c>
      <c r="P6408" s="51" t="str">
        <f>CONCATENATE(K6408,MONTH(ExpensesDBTable[[#This Row],[Date]]))</f>
        <v>20205</v>
      </c>
      <c r="Q6408" s="36" t="s">
        <v>3379</v>
      </c>
      <c r="R6408" s="36" t="s">
        <v>4644</v>
      </c>
      <c r="S6408" s="38">
        <v>1010</v>
      </c>
      <c r="T6408" s="36" t="s">
        <v>106</v>
      </c>
      <c r="U6408" s="36" t="s">
        <v>4682</v>
      </c>
    </row>
    <row r="6409" spans="10:21" x14ac:dyDescent="0.25">
      <c r="J6409" s="37">
        <v>43958</v>
      </c>
      <c r="K6409" s="36">
        <f t="shared" si="495"/>
        <v>2020</v>
      </c>
      <c r="L6409" s="36" t="str">
        <f t="shared" si="496"/>
        <v>May</v>
      </c>
      <c r="M6409" s="36">
        <f t="shared" si="497"/>
        <v>19</v>
      </c>
      <c r="N6409" s="36">
        <f t="shared" si="498"/>
        <v>7</v>
      </c>
      <c r="O6409" s="36" t="str">
        <f t="shared" si="499"/>
        <v>202019</v>
      </c>
      <c r="P6409" s="51" t="str">
        <f>CONCATENATE(K6409,MONTH(ExpensesDBTable[[#This Row],[Date]]))</f>
        <v>20205</v>
      </c>
      <c r="Q6409" s="36" t="s">
        <v>1225</v>
      </c>
      <c r="R6409" s="36" t="s">
        <v>22</v>
      </c>
      <c r="S6409" s="38">
        <v>632.94000000000005</v>
      </c>
      <c r="T6409" s="36" t="s">
        <v>106</v>
      </c>
      <c r="U6409" s="36" t="s">
        <v>1927</v>
      </c>
    </row>
    <row r="6410" spans="10:21" x14ac:dyDescent="0.25">
      <c r="J6410" s="37">
        <v>43961</v>
      </c>
      <c r="K6410" s="36">
        <f t="shared" si="495"/>
        <v>2020</v>
      </c>
      <c r="L6410" s="36" t="str">
        <f t="shared" si="496"/>
        <v>May</v>
      </c>
      <c r="M6410" s="36">
        <f t="shared" si="497"/>
        <v>19</v>
      </c>
      <c r="N6410" s="36">
        <f t="shared" si="498"/>
        <v>10</v>
      </c>
      <c r="O6410" s="36" t="str">
        <f t="shared" si="499"/>
        <v>202019</v>
      </c>
      <c r="P6410" s="51" t="str">
        <f>CONCATENATE(K6410,MONTH(ExpensesDBTable[[#This Row],[Date]]))</f>
        <v>20205</v>
      </c>
      <c r="Q6410" s="36" t="s">
        <v>1225</v>
      </c>
      <c r="R6410" s="36" t="s">
        <v>25</v>
      </c>
      <c r="S6410" s="38">
        <v>785.48</v>
      </c>
      <c r="T6410" s="36" t="s">
        <v>106</v>
      </c>
      <c r="U6410" s="36" t="s">
        <v>4683</v>
      </c>
    </row>
    <row r="6411" spans="10:21" x14ac:dyDescent="0.25">
      <c r="J6411" s="37">
        <v>43961</v>
      </c>
      <c r="K6411" s="36">
        <f t="shared" ref="K6411:K6474" si="500">YEAR(J6411)</f>
        <v>2020</v>
      </c>
      <c r="L6411" s="36" t="str">
        <f t="shared" ref="L6411:L6474" si="501">TEXT(DATE(1,MONTH(J6411),1),"MMMM")</f>
        <v>May</v>
      </c>
      <c r="M6411" s="36">
        <f t="shared" ref="M6411:M6474" si="502">WEEKNUM(J6411,2)</f>
        <v>19</v>
      </c>
      <c r="N6411" s="36">
        <f t="shared" ref="N6411:N6474" si="503">DAY(J6411)</f>
        <v>10</v>
      </c>
      <c r="O6411" s="36" t="str">
        <f t="shared" ref="O6411:O6474" si="504">CONCATENATE(K6411,M6411)</f>
        <v>202019</v>
      </c>
      <c r="P6411" s="51" t="str">
        <f>CONCATENATE(K6411,MONTH(ExpensesDBTable[[#This Row],[Date]]))</f>
        <v>20205</v>
      </c>
      <c r="Q6411" s="36" t="s">
        <v>182</v>
      </c>
      <c r="R6411" s="36" t="s">
        <v>14</v>
      </c>
      <c r="S6411" s="38">
        <v>30.5</v>
      </c>
      <c r="T6411" s="36" t="s">
        <v>100</v>
      </c>
      <c r="U6411" s="36" t="s">
        <v>4684</v>
      </c>
    </row>
    <row r="6412" spans="10:21" x14ac:dyDescent="0.25">
      <c r="J6412" s="37">
        <v>43961</v>
      </c>
      <c r="K6412" s="36">
        <f t="shared" si="500"/>
        <v>2020</v>
      </c>
      <c r="L6412" s="36" t="str">
        <f t="shared" si="501"/>
        <v>May</v>
      </c>
      <c r="M6412" s="36">
        <f t="shared" si="502"/>
        <v>19</v>
      </c>
      <c r="N6412" s="36">
        <f t="shared" si="503"/>
        <v>10</v>
      </c>
      <c r="O6412" s="36" t="str">
        <f t="shared" si="504"/>
        <v>202019</v>
      </c>
      <c r="P6412" s="51" t="str">
        <f>CONCATENATE(K6412,MONTH(ExpensesDBTable[[#This Row],[Date]]))</f>
        <v>20205</v>
      </c>
      <c r="Q6412" s="36" t="s">
        <v>182</v>
      </c>
      <c r="R6412" s="36" t="s">
        <v>14</v>
      </c>
      <c r="S6412" s="38">
        <v>11.1</v>
      </c>
      <c r="T6412" s="36" t="s">
        <v>100</v>
      </c>
      <c r="U6412" s="36" t="s">
        <v>4685</v>
      </c>
    </row>
    <row r="6413" spans="10:21" x14ac:dyDescent="0.25">
      <c r="J6413" s="37">
        <v>43961</v>
      </c>
      <c r="K6413" s="36">
        <f t="shared" si="500"/>
        <v>2020</v>
      </c>
      <c r="L6413" s="36" t="str">
        <f t="shared" si="501"/>
        <v>May</v>
      </c>
      <c r="M6413" s="36">
        <f t="shared" si="502"/>
        <v>19</v>
      </c>
      <c r="N6413" s="36">
        <f t="shared" si="503"/>
        <v>10</v>
      </c>
      <c r="O6413" s="36" t="str">
        <f t="shared" si="504"/>
        <v>202019</v>
      </c>
      <c r="P6413" s="51" t="str">
        <f>CONCATENATE(K6413,MONTH(ExpensesDBTable[[#This Row],[Date]]))</f>
        <v>20205</v>
      </c>
      <c r="Q6413" s="36" t="s">
        <v>199</v>
      </c>
      <c r="R6413" s="36" t="s">
        <v>14</v>
      </c>
      <c r="S6413" s="38">
        <v>27.9</v>
      </c>
      <c r="T6413" s="36" t="s">
        <v>100</v>
      </c>
      <c r="U6413" s="36" t="s">
        <v>4686</v>
      </c>
    </row>
    <row r="6414" spans="10:21" x14ac:dyDescent="0.25">
      <c r="J6414" s="37">
        <v>43961</v>
      </c>
      <c r="K6414" s="36">
        <f t="shared" si="500"/>
        <v>2020</v>
      </c>
      <c r="L6414" s="36" t="str">
        <f t="shared" si="501"/>
        <v>May</v>
      </c>
      <c r="M6414" s="36">
        <f t="shared" si="502"/>
        <v>19</v>
      </c>
      <c r="N6414" s="36">
        <f t="shared" si="503"/>
        <v>10</v>
      </c>
      <c r="O6414" s="36" t="str">
        <f t="shared" si="504"/>
        <v>202019</v>
      </c>
      <c r="P6414" s="51" t="str">
        <f>CONCATENATE(K6414,MONTH(ExpensesDBTable[[#This Row],[Date]]))</f>
        <v>20205</v>
      </c>
      <c r="Q6414" s="36" t="s">
        <v>1238</v>
      </c>
      <c r="R6414" s="36" t="s">
        <v>22</v>
      </c>
      <c r="S6414" s="38">
        <v>31.11</v>
      </c>
      <c r="T6414" s="36" t="s">
        <v>106</v>
      </c>
      <c r="U6414" s="36" t="s">
        <v>1238</v>
      </c>
    </row>
    <row r="6415" spans="10:21" x14ac:dyDescent="0.25">
      <c r="J6415" s="37">
        <v>43961</v>
      </c>
      <c r="K6415" s="36">
        <f t="shared" si="500"/>
        <v>2020</v>
      </c>
      <c r="L6415" s="36" t="str">
        <f t="shared" si="501"/>
        <v>May</v>
      </c>
      <c r="M6415" s="36">
        <f t="shared" si="502"/>
        <v>19</v>
      </c>
      <c r="N6415" s="36">
        <f t="shared" si="503"/>
        <v>10</v>
      </c>
      <c r="O6415" s="36" t="str">
        <f t="shared" si="504"/>
        <v>202019</v>
      </c>
      <c r="P6415" s="51" t="str">
        <f>CONCATENATE(K6415,MONTH(ExpensesDBTable[[#This Row],[Date]]))</f>
        <v>20205</v>
      </c>
      <c r="Q6415" s="36" t="s">
        <v>1051</v>
      </c>
      <c r="R6415" s="36" t="s">
        <v>14</v>
      </c>
      <c r="S6415" s="38">
        <v>68.63</v>
      </c>
      <c r="T6415" s="36" t="s">
        <v>100</v>
      </c>
      <c r="U6415" s="36" t="s">
        <v>4127</v>
      </c>
    </row>
    <row r="6416" spans="10:21" x14ac:dyDescent="0.25">
      <c r="J6416" s="37">
        <v>43961</v>
      </c>
      <c r="K6416" s="36">
        <f t="shared" si="500"/>
        <v>2020</v>
      </c>
      <c r="L6416" s="36" t="str">
        <f t="shared" si="501"/>
        <v>May</v>
      </c>
      <c r="M6416" s="36">
        <f t="shared" si="502"/>
        <v>19</v>
      </c>
      <c r="N6416" s="36">
        <f t="shared" si="503"/>
        <v>10</v>
      </c>
      <c r="O6416" s="36" t="str">
        <f t="shared" si="504"/>
        <v>202019</v>
      </c>
      <c r="P6416" s="51" t="str">
        <f>CONCATENATE(K6416,MONTH(ExpensesDBTable[[#This Row],[Date]]))</f>
        <v>20205</v>
      </c>
      <c r="Q6416" s="36" t="s">
        <v>119</v>
      </c>
      <c r="R6416" s="36" t="s">
        <v>14</v>
      </c>
      <c r="S6416" s="38">
        <v>46.1</v>
      </c>
      <c r="T6416" s="36" t="s">
        <v>100</v>
      </c>
      <c r="U6416" s="36" t="s">
        <v>4127</v>
      </c>
    </row>
    <row r="6417" spans="10:21" x14ac:dyDescent="0.25">
      <c r="J6417" s="37">
        <v>43961</v>
      </c>
      <c r="K6417" s="36">
        <f t="shared" si="500"/>
        <v>2020</v>
      </c>
      <c r="L6417" s="36" t="str">
        <f t="shared" si="501"/>
        <v>May</v>
      </c>
      <c r="M6417" s="36">
        <f t="shared" si="502"/>
        <v>19</v>
      </c>
      <c r="N6417" s="36">
        <f t="shared" si="503"/>
        <v>10</v>
      </c>
      <c r="O6417" s="36" t="str">
        <f t="shared" si="504"/>
        <v>202019</v>
      </c>
      <c r="P6417" s="51" t="str">
        <f>CONCATENATE(K6417,MONTH(ExpensesDBTable[[#This Row],[Date]]))</f>
        <v>20205</v>
      </c>
      <c r="Q6417" s="36" t="s">
        <v>122</v>
      </c>
      <c r="R6417" s="36" t="s">
        <v>11</v>
      </c>
      <c r="S6417" s="38">
        <v>10.79</v>
      </c>
      <c r="T6417" s="36" t="s">
        <v>100</v>
      </c>
      <c r="U6417" s="36" t="s">
        <v>1121</v>
      </c>
    </row>
    <row r="6418" spans="10:21" x14ac:dyDescent="0.25">
      <c r="J6418" s="37">
        <v>43961</v>
      </c>
      <c r="K6418" s="36">
        <f t="shared" si="500"/>
        <v>2020</v>
      </c>
      <c r="L6418" s="36" t="str">
        <f t="shared" si="501"/>
        <v>May</v>
      </c>
      <c r="M6418" s="36">
        <f t="shared" si="502"/>
        <v>19</v>
      </c>
      <c r="N6418" s="36">
        <f t="shared" si="503"/>
        <v>10</v>
      </c>
      <c r="O6418" s="36" t="str">
        <f t="shared" si="504"/>
        <v>202019</v>
      </c>
      <c r="P6418" s="51" t="str">
        <f>CONCATENATE(K6418,MONTH(ExpensesDBTable[[#This Row],[Date]]))</f>
        <v>20205</v>
      </c>
      <c r="Q6418" s="36" t="s">
        <v>182</v>
      </c>
      <c r="R6418" s="36" t="s">
        <v>14</v>
      </c>
      <c r="S6418" s="38">
        <v>19.989999999999998</v>
      </c>
      <c r="T6418" s="36" t="s">
        <v>100</v>
      </c>
      <c r="U6418" s="36" t="s">
        <v>4127</v>
      </c>
    </row>
    <row r="6419" spans="10:21" x14ac:dyDescent="0.25">
      <c r="J6419" s="37">
        <v>43965</v>
      </c>
      <c r="K6419" s="36">
        <f t="shared" si="500"/>
        <v>2020</v>
      </c>
      <c r="L6419" s="36" t="str">
        <f t="shared" si="501"/>
        <v>May</v>
      </c>
      <c r="M6419" s="36">
        <f t="shared" si="502"/>
        <v>20</v>
      </c>
      <c r="N6419" s="36">
        <f t="shared" si="503"/>
        <v>14</v>
      </c>
      <c r="O6419" s="36" t="str">
        <f t="shared" si="504"/>
        <v>202020</v>
      </c>
      <c r="P6419" s="51" t="str">
        <f>CONCATENATE(K6419,MONTH(ExpensesDBTable[[#This Row],[Date]]))</f>
        <v>20205</v>
      </c>
      <c r="Q6419" s="36" t="s">
        <v>554</v>
      </c>
      <c r="R6419" s="36" t="s">
        <v>14</v>
      </c>
      <c r="S6419" s="38">
        <v>10.85</v>
      </c>
      <c r="T6419" s="36" t="s">
        <v>100</v>
      </c>
      <c r="U6419" s="36" t="s">
        <v>1367</v>
      </c>
    </row>
    <row r="6420" spans="10:21" x14ac:dyDescent="0.25">
      <c r="J6420" s="37">
        <v>43965</v>
      </c>
      <c r="K6420" s="36">
        <f t="shared" si="500"/>
        <v>2020</v>
      </c>
      <c r="L6420" s="36" t="str">
        <f t="shared" si="501"/>
        <v>May</v>
      </c>
      <c r="M6420" s="36">
        <f t="shared" si="502"/>
        <v>20</v>
      </c>
      <c r="N6420" s="36">
        <f t="shared" si="503"/>
        <v>14</v>
      </c>
      <c r="O6420" s="36" t="str">
        <f t="shared" si="504"/>
        <v>202020</v>
      </c>
      <c r="P6420" s="51" t="str">
        <f>CONCATENATE(K6420,MONTH(ExpensesDBTable[[#This Row],[Date]]))</f>
        <v>20205</v>
      </c>
      <c r="Q6420" s="36" t="s">
        <v>3651</v>
      </c>
      <c r="R6420" s="36" t="s">
        <v>25</v>
      </c>
      <c r="S6420" s="38">
        <v>462</v>
      </c>
      <c r="T6420" s="36" t="s">
        <v>106</v>
      </c>
      <c r="U6420" s="36" t="s">
        <v>4687</v>
      </c>
    </row>
    <row r="6421" spans="10:21" x14ac:dyDescent="0.25">
      <c r="J6421" s="37">
        <v>43965</v>
      </c>
      <c r="K6421" s="36">
        <f t="shared" si="500"/>
        <v>2020</v>
      </c>
      <c r="L6421" s="36" t="str">
        <f t="shared" si="501"/>
        <v>May</v>
      </c>
      <c r="M6421" s="36">
        <f t="shared" si="502"/>
        <v>20</v>
      </c>
      <c r="N6421" s="36">
        <f t="shared" si="503"/>
        <v>14</v>
      </c>
      <c r="O6421" s="36" t="str">
        <f t="shared" si="504"/>
        <v>202020</v>
      </c>
      <c r="P6421" s="51" t="str">
        <f>CONCATENATE(K6421,MONTH(ExpensesDBTable[[#This Row],[Date]]))</f>
        <v>20205</v>
      </c>
      <c r="Q6421" s="36" t="s">
        <v>105</v>
      </c>
      <c r="R6421" s="36" t="s">
        <v>18</v>
      </c>
      <c r="S6421" s="38">
        <v>15.09</v>
      </c>
      <c r="T6421" s="36" t="s">
        <v>106</v>
      </c>
      <c r="U6421" s="36" t="s">
        <v>4688</v>
      </c>
    </row>
    <row r="6422" spans="10:21" x14ac:dyDescent="0.25">
      <c r="J6422" s="37">
        <v>43965</v>
      </c>
      <c r="K6422" s="36">
        <f t="shared" si="500"/>
        <v>2020</v>
      </c>
      <c r="L6422" s="36" t="str">
        <f t="shared" si="501"/>
        <v>May</v>
      </c>
      <c r="M6422" s="36">
        <f t="shared" si="502"/>
        <v>20</v>
      </c>
      <c r="N6422" s="36">
        <f t="shared" si="503"/>
        <v>14</v>
      </c>
      <c r="O6422" s="36" t="str">
        <f t="shared" si="504"/>
        <v>202020</v>
      </c>
      <c r="P6422" s="51" t="str">
        <f>CONCATENATE(K6422,MONTH(ExpensesDBTable[[#This Row],[Date]]))</f>
        <v>20205</v>
      </c>
      <c r="Q6422" s="36" t="s">
        <v>119</v>
      </c>
      <c r="R6422" s="36" t="s">
        <v>14</v>
      </c>
      <c r="S6422" s="38">
        <v>5.26</v>
      </c>
      <c r="T6422" s="36" t="s">
        <v>100</v>
      </c>
      <c r="U6422" s="36" t="s">
        <v>4689</v>
      </c>
    </row>
    <row r="6423" spans="10:21" x14ac:dyDescent="0.25">
      <c r="J6423" s="37">
        <v>43965</v>
      </c>
      <c r="K6423" s="36">
        <f t="shared" si="500"/>
        <v>2020</v>
      </c>
      <c r="L6423" s="36" t="str">
        <f t="shared" si="501"/>
        <v>May</v>
      </c>
      <c r="M6423" s="36">
        <f t="shared" si="502"/>
        <v>20</v>
      </c>
      <c r="N6423" s="36">
        <f t="shared" si="503"/>
        <v>14</v>
      </c>
      <c r="O6423" s="36" t="str">
        <f t="shared" si="504"/>
        <v>202020</v>
      </c>
      <c r="P6423" s="51" t="str">
        <f>CONCATENATE(K6423,MONTH(ExpensesDBTable[[#This Row],[Date]]))</f>
        <v>20205</v>
      </c>
      <c r="Q6423" s="36" t="s">
        <v>122</v>
      </c>
      <c r="R6423" s="36" t="s">
        <v>11</v>
      </c>
      <c r="S6423" s="38">
        <v>59.37</v>
      </c>
      <c r="T6423" s="36" t="s">
        <v>106</v>
      </c>
      <c r="U6423" s="36" t="s">
        <v>4459</v>
      </c>
    </row>
    <row r="6424" spans="10:21" x14ac:dyDescent="0.25">
      <c r="J6424" s="37">
        <v>43965</v>
      </c>
      <c r="K6424" s="36">
        <f t="shared" si="500"/>
        <v>2020</v>
      </c>
      <c r="L6424" s="36" t="str">
        <f t="shared" si="501"/>
        <v>May</v>
      </c>
      <c r="M6424" s="36">
        <f t="shared" si="502"/>
        <v>20</v>
      </c>
      <c r="N6424" s="36">
        <f t="shared" si="503"/>
        <v>14</v>
      </c>
      <c r="O6424" s="36" t="str">
        <f t="shared" si="504"/>
        <v>202020</v>
      </c>
      <c r="P6424" s="51" t="str">
        <f>CONCATENATE(K6424,MONTH(ExpensesDBTable[[#This Row],[Date]]))</f>
        <v>20205</v>
      </c>
      <c r="Q6424" s="36" t="s">
        <v>182</v>
      </c>
      <c r="R6424" s="36" t="s">
        <v>25</v>
      </c>
      <c r="S6424" s="38">
        <v>90</v>
      </c>
      <c r="T6424" s="36" t="s">
        <v>106</v>
      </c>
      <c r="U6424" s="36" t="s">
        <v>4690</v>
      </c>
    </row>
    <row r="6425" spans="10:21" x14ac:dyDescent="0.25">
      <c r="J6425" s="37">
        <v>43965</v>
      </c>
      <c r="K6425" s="36">
        <f t="shared" si="500"/>
        <v>2020</v>
      </c>
      <c r="L6425" s="36" t="str">
        <f t="shared" si="501"/>
        <v>May</v>
      </c>
      <c r="M6425" s="36">
        <f t="shared" si="502"/>
        <v>20</v>
      </c>
      <c r="N6425" s="36">
        <f t="shared" si="503"/>
        <v>14</v>
      </c>
      <c r="O6425" s="36" t="str">
        <f t="shared" si="504"/>
        <v>202020</v>
      </c>
      <c r="P6425" s="51" t="str">
        <f>CONCATENATE(K6425,MONTH(ExpensesDBTable[[#This Row],[Date]]))</f>
        <v>20205</v>
      </c>
      <c r="Q6425" s="36" t="s">
        <v>1059</v>
      </c>
      <c r="R6425" s="36" t="s">
        <v>17</v>
      </c>
      <c r="S6425" s="38">
        <v>283.81</v>
      </c>
      <c r="T6425" s="36" t="s">
        <v>106</v>
      </c>
      <c r="U6425" s="36" t="s">
        <v>4691</v>
      </c>
    </row>
    <row r="6426" spans="10:21" x14ac:dyDescent="0.25">
      <c r="J6426" s="37">
        <v>43965</v>
      </c>
      <c r="K6426" s="36">
        <f t="shared" si="500"/>
        <v>2020</v>
      </c>
      <c r="L6426" s="36" t="str">
        <f t="shared" si="501"/>
        <v>May</v>
      </c>
      <c r="M6426" s="36">
        <f t="shared" si="502"/>
        <v>20</v>
      </c>
      <c r="N6426" s="36">
        <f t="shared" si="503"/>
        <v>14</v>
      </c>
      <c r="O6426" s="36" t="str">
        <f t="shared" si="504"/>
        <v>202020</v>
      </c>
      <c r="P6426" s="51" t="str">
        <f>CONCATENATE(K6426,MONTH(ExpensesDBTable[[#This Row],[Date]]))</f>
        <v>20205</v>
      </c>
      <c r="Q6426" s="36" t="s">
        <v>2939</v>
      </c>
      <c r="R6426" s="36" t="s">
        <v>16</v>
      </c>
      <c r="S6426" s="38">
        <v>999</v>
      </c>
      <c r="T6426" s="36" t="s">
        <v>106</v>
      </c>
      <c r="U6426" s="36" t="s">
        <v>4692</v>
      </c>
    </row>
    <row r="6427" spans="10:21" x14ac:dyDescent="0.25">
      <c r="J6427" s="37">
        <v>43965</v>
      </c>
      <c r="K6427" s="36">
        <f t="shared" si="500"/>
        <v>2020</v>
      </c>
      <c r="L6427" s="36" t="str">
        <f t="shared" si="501"/>
        <v>May</v>
      </c>
      <c r="M6427" s="36">
        <f t="shared" si="502"/>
        <v>20</v>
      </c>
      <c r="N6427" s="36">
        <f t="shared" si="503"/>
        <v>14</v>
      </c>
      <c r="O6427" s="36" t="str">
        <f t="shared" si="504"/>
        <v>202020</v>
      </c>
      <c r="P6427" s="51" t="str">
        <f>CONCATENATE(K6427,MONTH(ExpensesDBTable[[#This Row],[Date]]))</f>
        <v>20205</v>
      </c>
      <c r="Q6427" s="36" t="s">
        <v>3379</v>
      </c>
      <c r="R6427" s="36" t="s">
        <v>4644</v>
      </c>
      <c r="S6427" s="38">
        <v>1010</v>
      </c>
      <c r="T6427" s="36" t="s">
        <v>106</v>
      </c>
      <c r="U6427" s="36" t="s">
        <v>4694</v>
      </c>
    </row>
    <row r="6428" spans="10:21" x14ac:dyDescent="0.25">
      <c r="J6428" s="37">
        <v>43968</v>
      </c>
      <c r="K6428" s="36">
        <f t="shared" si="500"/>
        <v>2020</v>
      </c>
      <c r="L6428" s="36" t="str">
        <f t="shared" si="501"/>
        <v>May</v>
      </c>
      <c r="M6428" s="36">
        <f t="shared" si="502"/>
        <v>20</v>
      </c>
      <c r="N6428" s="36">
        <f t="shared" si="503"/>
        <v>17</v>
      </c>
      <c r="O6428" s="36" t="str">
        <f t="shared" si="504"/>
        <v>202020</v>
      </c>
      <c r="P6428" s="51" t="str">
        <f>CONCATENATE(K6428,MONTH(ExpensesDBTable[[#This Row],[Date]]))</f>
        <v>20205</v>
      </c>
      <c r="Q6428" s="36" t="s">
        <v>119</v>
      </c>
      <c r="R6428" s="36" t="s">
        <v>14</v>
      </c>
      <c r="S6428" s="38">
        <v>9.5500000000000007</v>
      </c>
      <c r="T6428" s="36" t="s">
        <v>100</v>
      </c>
      <c r="U6428" s="36" t="s">
        <v>1367</v>
      </c>
    </row>
    <row r="6429" spans="10:21" x14ac:dyDescent="0.25">
      <c r="J6429" s="37">
        <v>43968</v>
      </c>
      <c r="K6429" s="36">
        <f t="shared" si="500"/>
        <v>2020</v>
      </c>
      <c r="L6429" s="36" t="str">
        <f t="shared" si="501"/>
        <v>May</v>
      </c>
      <c r="M6429" s="36">
        <f t="shared" si="502"/>
        <v>20</v>
      </c>
      <c r="N6429" s="36">
        <f t="shared" si="503"/>
        <v>17</v>
      </c>
      <c r="O6429" s="36" t="str">
        <f t="shared" si="504"/>
        <v>202020</v>
      </c>
      <c r="P6429" s="51" t="str">
        <f>CONCATENATE(K6429,MONTH(ExpensesDBTable[[#This Row],[Date]]))</f>
        <v>20205</v>
      </c>
      <c r="Q6429" s="36" t="s">
        <v>182</v>
      </c>
      <c r="R6429" s="36" t="s">
        <v>16</v>
      </c>
      <c r="S6429" s="38">
        <v>65</v>
      </c>
      <c r="T6429" s="36" t="s">
        <v>106</v>
      </c>
      <c r="U6429" s="36" t="s">
        <v>4695</v>
      </c>
    </row>
    <row r="6430" spans="10:21" x14ac:dyDescent="0.25">
      <c r="J6430" s="37">
        <v>43968</v>
      </c>
      <c r="K6430" s="36">
        <f t="shared" si="500"/>
        <v>2020</v>
      </c>
      <c r="L6430" s="36" t="str">
        <f t="shared" si="501"/>
        <v>May</v>
      </c>
      <c r="M6430" s="36">
        <f t="shared" si="502"/>
        <v>20</v>
      </c>
      <c r="N6430" s="36">
        <f t="shared" si="503"/>
        <v>17</v>
      </c>
      <c r="O6430" s="36" t="str">
        <f t="shared" si="504"/>
        <v>202020</v>
      </c>
      <c r="P6430" s="51" t="str">
        <f>CONCATENATE(K6430,MONTH(ExpensesDBTable[[#This Row],[Date]]))</f>
        <v>20205</v>
      </c>
      <c r="Q6430" s="36" t="s">
        <v>119</v>
      </c>
      <c r="R6430" s="36" t="s">
        <v>14</v>
      </c>
      <c r="S6430" s="38">
        <v>27.58</v>
      </c>
      <c r="T6430" s="36" t="s">
        <v>100</v>
      </c>
      <c r="U6430" s="36" t="s">
        <v>389</v>
      </c>
    </row>
    <row r="6431" spans="10:21" x14ac:dyDescent="0.25">
      <c r="J6431" s="37">
        <v>43968</v>
      </c>
      <c r="K6431" s="36">
        <f t="shared" si="500"/>
        <v>2020</v>
      </c>
      <c r="L6431" s="36" t="str">
        <f t="shared" si="501"/>
        <v>May</v>
      </c>
      <c r="M6431" s="36">
        <f t="shared" si="502"/>
        <v>20</v>
      </c>
      <c r="N6431" s="36">
        <f t="shared" si="503"/>
        <v>17</v>
      </c>
      <c r="O6431" s="36" t="str">
        <f t="shared" si="504"/>
        <v>202020</v>
      </c>
      <c r="P6431" s="51" t="str">
        <f>CONCATENATE(K6431,MONTH(ExpensesDBTable[[#This Row],[Date]]))</f>
        <v>20205</v>
      </c>
      <c r="Q6431" s="36" t="s">
        <v>182</v>
      </c>
      <c r="R6431" s="36" t="s">
        <v>16</v>
      </c>
      <c r="S6431" s="38">
        <v>20</v>
      </c>
      <c r="T6431" s="36" t="s">
        <v>106</v>
      </c>
      <c r="U6431" s="36" t="s">
        <v>1867</v>
      </c>
    </row>
    <row r="6432" spans="10:21" x14ac:dyDescent="0.25">
      <c r="J6432" s="37">
        <v>43968</v>
      </c>
      <c r="K6432" s="36">
        <f t="shared" si="500"/>
        <v>2020</v>
      </c>
      <c r="L6432" s="36" t="str">
        <f t="shared" si="501"/>
        <v>May</v>
      </c>
      <c r="M6432" s="36">
        <f t="shared" si="502"/>
        <v>20</v>
      </c>
      <c r="N6432" s="36">
        <f t="shared" si="503"/>
        <v>17</v>
      </c>
      <c r="O6432" s="36" t="str">
        <f t="shared" si="504"/>
        <v>202020</v>
      </c>
      <c r="P6432" s="51" t="str">
        <f>CONCATENATE(K6432,MONTH(ExpensesDBTable[[#This Row],[Date]]))</f>
        <v>20205</v>
      </c>
      <c r="Q6432" s="36" t="s">
        <v>122</v>
      </c>
      <c r="R6432" s="36" t="s">
        <v>11</v>
      </c>
      <c r="S6432" s="38">
        <v>21.58</v>
      </c>
      <c r="T6432" s="36" t="s">
        <v>106</v>
      </c>
      <c r="U6432" s="36" t="s">
        <v>4696</v>
      </c>
    </row>
    <row r="6433" spans="10:21" x14ac:dyDescent="0.25">
      <c r="J6433" s="37">
        <v>43968</v>
      </c>
      <c r="K6433" s="36">
        <f t="shared" si="500"/>
        <v>2020</v>
      </c>
      <c r="L6433" s="36" t="str">
        <f t="shared" si="501"/>
        <v>May</v>
      </c>
      <c r="M6433" s="36">
        <f t="shared" si="502"/>
        <v>20</v>
      </c>
      <c r="N6433" s="36">
        <f t="shared" si="503"/>
        <v>17</v>
      </c>
      <c r="O6433" s="36" t="str">
        <f t="shared" si="504"/>
        <v>202020</v>
      </c>
      <c r="P6433" s="51" t="str">
        <f>CONCATENATE(K6433,MONTH(ExpensesDBTable[[#This Row],[Date]]))</f>
        <v>20205</v>
      </c>
      <c r="Q6433" s="36" t="s">
        <v>554</v>
      </c>
      <c r="R6433" s="36" t="s">
        <v>14</v>
      </c>
      <c r="S6433" s="38">
        <v>10.64</v>
      </c>
      <c r="T6433" s="36" t="s">
        <v>100</v>
      </c>
      <c r="U6433" s="36" t="s">
        <v>3401</v>
      </c>
    </row>
    <row r="6434" spans="10:21" x14ac:dyDescent="0.25">
      <c r="J6434" s="37">
        <v>43968</v>
      </c>
      <c r="K6434" s="36">
        <f t="shared" si="500"/>
        <v>2020</v>
      </c>
      <c r="L6434" s="36" t="str">
        <f t="shared" si="501"/>
        <v>May</v>
      </c>
      <c r="M6434" s="36">
        <f t="shared" si="502"/>
        <v>20</v>
      </c>
      <c r="N6434" s="36">
        <f t="shared" si="503"/>
        <v>17</v>
      </c>
      <c r="O6434" s="36" t="str">
        <f t="shared" si="504"/>
        <v>202020</v>
      </c>
      <c r="P6434" s="51" t="str">
        <f>CONCATENATE(K6434,MONTH(ExpensesDBTable[[#This Row],[Date]]))</f>
        <v>20205</v>
      </c>
      <c r="Q6434" s="36" t="s">
        <v>182</v>
      </c>
      <c r="R6434" s="36" t="s">
        <v>16</v>
      </c>
      <c r="S6434" s="38">
        <v>14</v>
      </c>
      <c r="T6434" s="36" t="s">
        <v>106</v>
      </c>
      <c r="U6434" s="36" t="s">
        <v>4697</v>
      </c>
    </row>
    <row r="6435" spans="10:21" x14ac:dyDescent="0.25">
      <c r="J6435" s="37">
        <v>43968</v>
      </c>
      <c r="K6435" s="36">
        <f t="shared" si="500"/>
        <v>2020</v>
      </c>
      <c r="L6435" s="36" t="str">
        <f t="shared" si="501"/>
        <v>May</v>
      </c>
      <c r="M6435" s="36">
        <f t="shared" si="502"/>
        <v>20</v>
      </c>
      <c r="N6435" s="36">
        <f t="shared" si="503"/>
        <v>17</v>
      </c>
      <c r="O6435" s="36" t="str">
        <f t="shared" si="504"/>
        <v>202020</v>
      </c>
      <c r="P6435" s="51" t="str">
        <f>CONCATENATE(K6435,MONTH(ExpensesDBTable[[#This Row],[Date]]))</f>
        <v>20205</v>
      </c>
      <c r="Q6435" s="36" t="s">
        <v>119</v>
      </c>
      <c r="R6435" s="36" t="s">
        <v>14</v>
      </c>
      <c r="S6435" s="38">
        <v>6.3</v>
      </c>
      <c r="T6435" s="36" t="s">
        <v>100</v>
      </c>
      <c r="U6435" s="36" t="s">
        <v>4698</v>
      </c>
    </row>
    <row r="6436" spans="10:21" x14ac:dyDescent="0.25">
      <c r="J6436" s="37">
        <v>43968</v>
      </c>
      <c r="K6436" s="36">
        <f t="shared" si="500"/>
        <v>2020</v>
      </c>
      <c r="L6436" s="36" t="str">
        <f t="shared" si="501"/>
        <v>May</v>
      </c>
      <c r="M6436" s="36">
        <f t="shared" si="502"/>
        <v>20</v>
      </c>
      <c r="N6436" s="36">
        <f t="shared" si="503"/>
        <v>17</v>
      </c>
      <c r="O6436" s="36" t="str">
        <f t="shared" si="504"/>
        <v>202020</v>
      </c>
      <c r="P6436" s="51" t="str">
        <f>CONCATENATE(K6436,MONTH(ExpensesDBTable[[#This Row],[Date]]))</f>
        <v>20205</v>
      </c>
      <c r="Q6436" s="36" t="s">
        <v>119</v>
      </c>
      <c r="R6436" s="36" t="s">
        <v>14</v>
      </c>
      <c r="S6436" s="38">
        <v>75.52</v>
      </c>
      <c r="T6436" s="36" t="s">
        <v>100</v>
      </c>
      <c r="U6436" s="36" t="s">
        <v>4155</v>
      </c>
    </row>
    <row r="6437" spans="10:21" x14ac:dyDescent="0.25">
      <c r="J6437" s="37">
        <v>43968</v>
      </c>
      <c r="K6437" s="36">
        <f t="shared" si="500"/>
        <v>2020</v>
      </c>
      <c r="L6437" s="36" t="str">
        <f t="shared" si="501"/>
        <v>May</v>
      </c>
      <c r="M6437" s="36">
        <f t="shared" si="502"/>
        <v>20</v>
      </c>
      <c r="N6437" s="36">
        <f t="shared" si="503"/>
        <v>17</v>
      </c>
      <c r="O6437" s="36" t="str">
        <f t="shared" si="504"/>
        <v>202020</v>
      </c>
      <c r="P6437" s="51" t="str">
        <f>CONCATENATE(K6437,MONTH(ExpensesDBTable[[#This Row],[Date]]))</f>
        <v>20205</v>
      </c>
      <c r="Q6437" s="36" t="s">
        <v>122</v>
      </c>
      <c r="R6437" s="36" t="s">
        <v>11</v>
      </c>
      <c r="S6437" s="38">
        <v>10.79</v>
      </c>
      <c r="T6437" s="36" t="s">
        <v>100</v>
      </c>
      <c r="U6437" s="36" t="s">
        <v>548</v>
      </c>
    </row>
    <row r="6438" spans="10:21" x14ac:dyDescent="0.25">
      <c r="J6438" s="37">
        <v>43968</v>
      </c>
      <c r="K6438" s="36">
        <f t="shared" si="500"/>
        <v>2020</v>
      </c>
      <c r="L6438" s="36" t="str">
        <f t="shared" si="501"/>
        <v>May</v>
      </c>
      <c r="M6438" s="36">
        <f t="shared" si="502"/>
        <v>20</v>
      </c>
      <c r="N6438" s="36">
        <f t="shared" si="503"/>
        <v>17</v>
      </c>
      <c r="O6438" s="36" t="str">
        <f t="shared" si="504"/>
        <v>202020</v>
      </c>
      <c r="P6438" s="51" t="str">
        <f>CONCATENATE(K6438,MONTH(ExpensesDBTable[[#This Row],[Date]]))</f>
        <v>20205</v>
      </c>
      <c r="Q6438" s="36" t="s">
        <v>182</v>
      </c>
      <c r="R6438" s="36" t="s">
        <v>14</v>
      </c>
      <c r="S6438" s="38">
        <v>3.05</v>
      </c>
      <c r="T6438" s="36" t="s">
        <v>100</v>
      </c>
      <c r="U6438" s="36" t="s">
        <v>241</v>
      </c>
    </row>
    <row r="6439" spans="10:21" x14ac:dyDescent="0.25">
      <c r="J6439" s="37">
        <v>43968</v>
      </c>
      <c r="K6439" s="36">
        <f t="shared" si="500"/>
        <v>2020</v>
      </c>
      <c r="L6439" s="36" t="str">
        <f t="shared" si="501"/>
        <v>May</v>
      </c>
      <c r="M6439" s="36">
        <f t="shared" si="502"/>
        <v>20</v>
      </c>
      <c r="N6439" s="36">
        <f t="shared" si="503"/>
        <v>17</v>
      </c>
      <c r="O6439" s="36" t="str">
        <f t="shared" si="504"/>
        <v>202020</v>
      </c>
      <c r="P6439" s="51" t="str">
        <f>CONCATENATE(K6439,MONTH(ExpensesDBTable[[#This Row],[Date]]))</f>
        <v>20205</v>
      </c>
      <c r="Q6439" s="36" t="s">
        <v>182</v>
      </c>
      <c r="R6439" s="36" t="s">
        <v>16</v>
      </c>
      <c r="S6439" s="38">
        <v>83.1</v>
      </c>
      <c r="T6439" s="36" t="s">
        <v>106</v>
      </c>
      <c r="U6439" s="36" t="s">
        <v>1867</v>
      </c>
    </row>
    <row r="6440" spans="10:21" x14ac:dyDescent="0.25">
      <c r="J6440" s="37">
        <v>43968</v>
      </c>
      <c r="K6440" s="36">
        <f t="shared" si="500"/>
        <v>2020</v>
      </c>
      <c r="L6440" s="36" t="str">
        <f t="shared" si="501"/>
        <v>May</v>
      </c>
      <c r="M6440" s="36">
        <f t="shared" si="502"/>
        <v>20</v>
      </c>
      <c r="N6440" s="36">
        <f t="shared" si="503"/>
        <v>17</v>
      </c>
      <c r="O6440" s="36" t="str">
        <f t="shared" si="504"/>
        <v>202020</v>
      </c>
      <c r="P6440" s="51" t="str">
        <f>CONCATENATE(K6440,MONTH(ExpensesDBTable[[#This Row],[Date]]))</f>
        <v>20205</v>
      </c>
      <c r="Q6440" s="36" t="s">
        <v>182</v>
      </c>
      <c r="R6440" s="36" t="s">
        <v>14</v>
      </c>
      <c r="S6440" s="38">
        <v>15</v>
      </c>
      <c r="T6440" s="36" t="s">
        <v>100</v>
      </c>
      <c r="U6440" s="36" t="s">
        <v>462</v>
      </c>
    </row>
    <row r="6441" spans="10:21" x14ac:dyDescent="0.25">
      <c r="J6441" s="37">
        <v>43969</v>
      </c>
      <c r="K6441" s="36">
        <f t="shared" si="500"/>
        <v>2020</v>
      </c>
      <c r="L6441" s="36" t="str">
        <f t="shared" si="501"/>
        <v>May</v>
      </c>
      <c r="M6441" s="36">
        <f t="shared" si="502"/>
        <v>21</v>
      </c>
      <c r="N6441" s="36">
        <f t="shared" si="503"/>
        <v>18</v>
      </c>
      <c r="O6441" s="36" t="str">
        <f t="shared" si="504"/>
        <v>202021</v>
      </c>
      <c r="P6441" s="51" t="str">
        <f>CONCATENATE(K6441,MONTH(ExpensesDBTable[[#This Row],[Date]]))</f>
        <v>20205</v>
      </c>
      <c r="Q6441" s="36" t="s">
        <v>3477</v>
      </c>
      <c r="R6441" s="36" t="s">
        <v>23</v>
      </c>
      <c r="S6441" s="38">
        <v>35.5</v>
      </c>
      <c r="T6441" s="36" t="s">
        <v>106</v>
      </c>
      <c r="U6441" s="36" t="s">
        <v>4699</v>
      </c>
    </row>
    <row r="6442" spans="10:21" x14ac:dyDescent="0.25">
      <c r="J6442" s="37">
        <v>43969</v>
      </c>
      <c r="K6442" s="36">
        <f t="shared" si="500"/>
        <v>2020</v>
      </c>
      <c r="L6442" s="36" t="str">
        <f t="shared" si="501"/>
        <v>May</v>
      </c>
      <c r="M6442" s="36">
        <f t="shared" si="502"/>
        <v>21</v>
      </c>
      <c r="N6442" s="36">
        <f t="shared" si="503"/>
        <v>18</v>
      </c>
      <c r="O6442" s="36" t="str">
        <f t="shared" si="504"/>
        <v>202021</v>
      </c>
      <c r="P6442" s="51" t="str">
        <f>CONCATENATE(K6442,MONTH(ExpensesDBTable[[#This Row],[Date]]))</f>
        <v>20205</v>
      </c>
      <c r="Q6442" s="36" t="s">
        <v>182</v>
      </c>
      <c r="R6442" s="36" t="s">
        <v>14</v>
      </c>
      <c r="S6442" s="38">
        <v>30.95</v>
      </c>
      <c r="T6442" s="36" t="s">
        <v>100</v>
      </c>
      <c r="U6442" s="36" t="s">
        <v>4700</v>
      </c>
    </row>
    <row r="6443" spans="10:21" x14ac:dyDescent="0.25">
      <c r="J6443" s="37">
        <v>43969</v>
      </c>
      <c r="K6443" s="36">
        <f t="shared" si="500"/>
        <v>2020</v>
      </c>
      <c r="L6443" s="36" t="str">
        <f t="shared" si="501"/>
        <v>May</v>
      </c>
      <c r="M6443" s="36">
        <f t="shared" si="502"/>
        <v>21</v>
      </c>
      <c r="N6443" s="36">
        <f t="shared" si="503"/>
        <v>18</v>
      </c>
      <c r="O6443" s="36" t="str">
        <f t="shared" si="504"/>
        <v>202021</v>
      </c>
      <c r="P6443" s="51" t="str">
        <f>CONCATENATE(K6443,MONTH(ExpensesDBTable[[#This Row],[Date]]))</f>
        <v>20205</v>
      </c>
      <c r="Q6443" s="36" t="s">
        <v>182</v>
      </c>
      <c r="R6443" s="36" t="s">
        <v>14</v>
      </c>
      <c r="S6443" s="38">
        <v>10.6</v>
      </c>
      <c r="T6443" s="36" t="s">
        <v>100</v>
      </c>
      <c r="U6443" s="36" t="s">
        <v>4701</v>
      </c>
    </row>
    <row r="6444" spans="10:21" x14ac:dyDescent="0.25">
      <c r="J6444" s="37">
        <v>43969</v>
      </c>
      <c r="K6444" s="36">
        <f t="shared" si="500"/>
        <v>2020</v>
      </c>
      <c r="L6444" s="36" t="str">
        <f t="shared" si="501"/>
        <v>May</v>
      </c>
      <c r="M6444" s="36">
        <f t="shared" si="502"/>
        <v>21</v>
      </c>
      <c r="N6444" s="36">
        <f t="shared" si="503"/>
        <v>18</v>
      </c>
      <c r="O6444" s="36" t="str">
        <f t="shared" si="504"/>
        <v>202021</v>
      </c>
      <c r="P6444" s="51" t="str">
        <f>CONCATENATE(K6444,MONTH(ExpensesDBTable[[#This Row],[Date]]))</f>
        <v>20205</v>
      </c>
      <c r="Q6444" s="36" t="s">
        <v>3477</v>
      </c>
      <c r="R6444" s="36" t="s">
        <v>23</v>
      </c>
      <c r="S6444" s="38">
        <v>25</v>
      </c>
      <c r="T6444" s="36" t="s">
        <v>106</v>
      </c>
      <c r="U6444" s="36" t="s">
        <v>4702</v>
      </c>
    </row>
    <row r="6445" spans="10:21" x14ac:dyDescent="0.25">
      <c r="J6445" s="37">
        <v>43969</v>
      </c>
      <c r="K6445" s="36">
        <f t="shared" si="500"/>
        <v>2020</v>
      </c>
      <c r="L6445" s="36" t="str">
        <f t="shared" si="501"/>
        <v>May</v>
      </c>
      <c r="M6445" s="36">
        <f t="shared" si="502"/>
        <v>21</v>
      </c>
      <c r="N6445" s="36">
        <f t="shared" si="503"/>
        <v>18</v>
      </c>
      <c r="O6445" s="36" t="str">
        <f t="shared" si="504"/>
        <v>202021</v>
      </c>
      <c r="P6445" s="51" t="str">
        <f>CONCATENATE(K6445,MONTH(ExpensesDBTable[[#This Row],[Date]]))</f>
        <v>20205</v>
      </c>
      <c r="Q6445" s="36" t="s">
        <v>182</v>
      </c>
      <c r="R6445" s="36" t="s">
        <v>19</v>
      </c>
      <c r="S6445" s="38">
        <v>39.49</v>
      </c>
      <c r="T6445" s="36" t="s">
        <v>106</v>
      </c>
      <c r="U6445" s="36" t="s">
        <v>4703</v>
      </c>
    </row>
    <row r="6446" spans="10:21" x14ac:dyDescent="0.25">
      <c r="J6446" s="37">
        <v>43975</v>
      </c>
      <c r="K6446" s="36">
        <f t="shared" si="500"/>
        <v>2020</v>
      </c>
      <c r="L6446" s="36" t="str">
        <f t="shared" si="501"/>
        <v>May</v>
      </c>
      <c r="M6446" s="36">
        <f t="shared" si="502"/>
        <v>21</v>
      </c>
      <c r="N6446" s="36">
        <f t="shared" si="503"/>
        <v>24</v>
      </c>
      <c r="O6446" s="36" t="str">
        <f t="shared" si="504"/>
        <v>202021</v>
      </c>
      <c r="P6446" s="51" t="str">
        <f>CONCATENATE(K6446,MONTH(ExpensesDBTable[[#This Row],[Date]]))</f>
        <v>20205</v>
      </c>
      <c r="Q6446" s="36" t="s">
        <v>1225</v>
      </c>
      <c r="R6446" s="36" t="s">
        <v>22</v>
      </c>
      <c r="S6446" s="38">
        <v>108.3</v>
      </c>
      <c r="T6446" s="36" t="s">
        <v>106</v>
      </c>
      <c r="U6446" s="36" t="s">
        <v>4704</v>
      </c>
    </row>
    <row r="6447" spans="10:21" x14ac:dyDescent="0.25">
      <c r="J6447" s="37">
        <v>43975</v>
      </c>
      <c r="K6447" s="36">
        <f t="shared" si="500"/>
        <v>2020</v>
      </c>
      <c r="L6447" s="36" t="str">
        <f t="shared" si="501"/>
        <v>May</v>
      </c>
      <c r="M6447" s="36">
        <f t="shared" si="502"/>
        <v>21</v>
      </c>
      <c r="N6447" s="36">
        <f t="shared" si="503"/>
        <v>24</v>
      </c>
      <c r="O6447" s="36" t="str">
        <f t="shared" si="504"/>
        <v>202021</v>
      </c>
      <c r="P6447" s="51" t="str">
        <f>CONCATENATE(K6447,MONTH(ExpensesDBTable[[#This Row],[Date]]))</f>
        <v>20205</v>
      </c>
      <c r="Q6447" s="36" t="s">
        <v>182</v>
      </c>
      <c r="R6447" s="36" t="s">
        <v>14</v>
      </c>
      <c r="S6447" s="38">
        <v>10.6</v>
      </c>
      <c r="T6447" s="36" t="s">
        <v>100</v>
      </c>
      <c r="U6447" s="36" t="s">
        <v>1392</v>
      </c>
    </row>
    <row r="6448" spans="10:21" x14ac:dyDescent="0.25">
      <c r="J6448" s="37">
        <v>43975</v>
      </c>
      <c r="K6448" s="36">
        <f t="shared" si="500"/>
        <v>2020</v>
      </c>
      <c r="L6448" s="36" t="str">
        <f t="shared" si="501"/>
        <v>May</v>
      </c>
      <c r="M6448" s="36">
        <f t="shared" si="502"/>
        <v>21</v>
      </c>
      <c r="N6448" s="36">
        <f t="shared" si="503"/>
        <v>24</v>
      </c>
      <c r="O6448" s="36" t="str">
        <f t="shared" si="504"/>
        <v>202021</v>
      </c>
      <c r="P6448" s="51" t="str">
        <f>CONCATENATE(K6448,MONTH(ExpensesDBTable[[#This Row],[Date]]))</f>
        <v>20205</v>
      </c>
      <c r="Q6448" s="36" t="s">
        <v>1476</v>
      </c>
      <c r="R6448" s="36" t="s">
        <v>23</v>
      </c>
      <c r="S6448" s="38">
        <v>14</v>
      </c>
      <c r="T6448" s="36" t="s">
        <v>106</v>
      </c>
      <c r="U6448" s="36" t="s">
        <v>1476</v>
      </c>
    </row>
    <row r="6449" spans="10:21" x14ac:dyDescent="0.25">
      <c r="J6449" s="37">
        <v>43975</v>
      </c>
      <c r="K6449" s="36">
        <f t="shared" si="500"/>
        <v>2020</v>
      </c>
      <c r="L6449" s="36" t="str">
        <f t="shared" si="501"/>
        <v>May</v>
      </c>
      <c r="M6449" s="36">
        <f t="shared" si="502"/>
        <v>21</v>
      </c>
      <c r="N6449" s="36">
        <f t="shared" si="503"/>
        <v>24</v>
      </c>
      <c r="O6449" s="36" t="str">
        <f t="shared" si="504"/>
        <v>202021</v>
      </c>
      <c r="P6449" s="51" t="str">
        <f>CONCATENATE(K6449,MONTH(ExpensesDBTable[[#This Row],[Date]]))</f>
        <v>20205</v>
      </c>
      <c r="Q6449" s="36" t="s">
        <v>119</v>
      </c>
      <c r="R6449" s="36" t="s">
        <v>14</v>
      </c>
      <c r="S6449" s="38">
        <v>33.79</v>
      </c>
      <c r="T6449" s="36" t="s">
        <v>100</v>
      </c>
      <c r="U6449" s="36" t="s">
        <v>4705</v>
      </c>
    </row>
    <row r="6450" spans="10:21" x14ac:dyDescent="0.25">
      <c r="J6450" s="37">
        <v>43975</v>
      </c>
      <c r="K6450" s="36">
        <f t="shared" si="500"/>
        <v>2020</v>
      </c>
      <c r="L6450" s="36" t="str">
        <f t="shared" si="501"/>
        <v>May</v>
      </c>
      <c r="M6450" s="36">
        <f t="shared" si="502"/>
        <v>21</v>
      </c>
      <c r="N6450" s="36">
        <f t="shared" si="503"/>
        <v>24</v>
      </c>
      <c r="O6450" s="36" t="str">
        <f t="shared" si="504"/>
        <v>202021</v>
      </c>
      <c r="P6450" s="51" t="str">
        <f>CONCATENATE(K6450,MONTH(ExpensesDBTable[[#This Row],[Date]]))</f>
        <v>20205</v>
      </c>
      <c r="Q6450" s="36" t="s">
        <v>122</v>
      </c>
      <c r="R6450" s="36" t="s">
        <v>11</v>
      </c>
      <c r="S6450" s="38">
        <v>44.08</v>
      </c>
      <c r="T6450" s="36" t="s">
        <v>106</v>
      </c>
      <c r="U6450" s="36" t="s">
        <v>4706</v>
      </c>
    </row>
    <row r="6451" spans="10:21" x14ac:dyDescent="0.25">
      <c r="J6451" s="37">
        <v>43975</v>
      </c>
      <c r="K6451" s="36">
        <f t="shared" si="500"/>
        <v>2020</v>
      </c>
      <c r="L6451" s="36" t="str">
        <f t="shared" si="501"/>
        <v>May</v>
      </c>
      <c r="M6451" s="36">
        <f t="shared" si="502"/>
        <v>21</v>
      </c>
      <c r="N6451" s="36">
        <f t="shared" si="503"/>
        <v>24</v>
      </c>
      <c r="O6451" s="36" t="str">
        <f t="shared" si="504"/>
        <v>202021</v>
      </c>
      <c r="P6451" s="51" t="str">
        <f>CONCATENATE(K6451,MONTH(ExpensesDBTable[[#This Row],[Date]]))</f>
        <v>20205</v>
      </c>
      <c r="Q6451" s="36" t="s">
        <v>182</v>
      </c>
      <c r="R6451" s="36" t="s">
        <v>19</v>
      </c>
      <c r="S6451" s="38">
        <v>54</v>
      </c>
      <c r="T6451" s="36" t="s">
        <v>100</v>
      </c>
      <c r="U6451" s="36" t="s">
        <v>4707</v>
      </c>
    </row>
    <row r="6452" spans="10:21" x14ac:dyDescent="0.25">
      <c r="J6452" s="37">
        <v>43975</v>
      </c>
      <c r="K6452" s="36">
        <f t="shared" si="500"/>
        <v>2020</v>
      </c>
      <c r="L6452" s="36" t="str">
        <f t="shared" si="501"/>
        <v>May</v>
      </c>
      <c r="M6452" s="36">
        <f t="shared" si="502"/>
        <v>21</v>
      </c>
      <c r="N6452" s="36">
        <f t="shared" si="503"/>
        <v>24</v>
      </c>
      <c r="O6452" s="36" t="str">
        <f t="shared" si="504"/>
        <v>202021</v>
      </c>
      <c r="P6452" s="51" t="str">
        <f>CONCATENATE(K6452,MONTH(ExpensesDBTable[[#This Row],[Date]]))</f>
        <v>20205</v>
      </c>
      <c r="Q6452" s="36" t="s">
        <v>119</v>
      </c>
      <c r="R6452" s="36" t="s">
        <v>14</v>
      </c>
      <c r="S6452" s="38">
        <v>10.26</v>
      </c>
      <c r="T6452" s="36" t="s">
        <v>100</v>
      </c>
      <c r="U6452" s="36" t="s">
        <v>4708</v>
      </c>
    </row>
    <row r="6453" spans="10:21" x14ac:dyDescent="0.25">
      <c r="J6453" s="37">
        <v>43975</v>
      </c>
      <c r="K6453" s="36">
        <f t="shared" si="500"/>
        <v>2020</v>
      </c>
      <c r="L6453" s="36" t="str">
        <f t="shared" si="501"/>
        <v>May</v>
      </c>
      <c r="M6453" s="36">
        <f t="shared" si="502"/>
        <v>21</v>
      </c>
      <c r="N6453" s="36">
        <f t="shared" si="503"/>
        <v>24</v>
      </c>
      <c r="O6453" s="36" t="str">
        <f t="shared" si="504"/>
        <v>202021</v>
      </c>
      <c r="P6453" s="51" t="str">
        <f>CONCATENATE(K6453,MONTH(ExpensesDBTable[[#This Row],[Date]]))</f>
        <v>20205</v>
      </c>
      <c r="Q6453" s="36" t="s">
        <v>145</v>
      </c>
      <c r="R6453" s="36" t="s">
        <v>23</v>
      </c>
      <c r="S6453" s="38">
        <v>50</v>
      </c>
      <c r="T6453" s="36" t="s">
        <v>106</v>
      </c>
      <c r="U6453" s="36" t="s">
        <v>1537</v>
      </c>
    </row>
    <row r="6454" spans="10:21" x14ac:dyDescent="0.25">
      <c r="J6454" s="37">
        <v>43975</v>
      </c>
      <c r="K6454" s="36">
        <f t="shared" si="500"/>
        <v>2020</v>
      </c>
      <c r="L6454" s="36" t="str">
        <f t="shared" si="501"/>
        <v>May</v>
      </c>
      <c r="M6454" s="36">
        <f t="shared" si="502"/>
        <v>21</v>
      </c>
      <c r="N6454" s="36">
        <f t="shared" si="503"/>
        <v>24</v>
      </c>
      <c r="O6454" s="36" t="str">
        <f t="shared" si="504"/>
        <v>202021</v>
      </c>
      <c r="P6454" s="51" t="str">
        <f>CONCATENATE(K6454,MONTH(ExpensesDBTable[[#This Row],[Date]]))</f>
        <v>20205</v>
      </c>
      <c r="Q6454" s="36" t="s">
        <v>145</v>
      </c>
      <c r="R6454" s="36" t="s">
        <v>23</v>
      </c>
      <c r="S6454" s="38">
        <v>44.76</v>
      </c>
      <c r="T6454" s="36" t="s">
        <v>106</v>
      </c>
      <c r="U6454" s="36" t="s">
        <v>4709</v>
      </c>
    </row>
    <row r="6455" spans="10:21" x14ac:dyDescent="0.25">
      <c r="J6455" s="37">
        <v>43975</v>
      </c>
      <c r="K6455" s="36">
        <f t="shared" si="500"/>
        <v>2020</v>
      </c>
      <c r="L6455" s="36" t="str">
        <f t="shared" si="501"/>
        <v>May</v>
      </c>
      <c r="M6455" s="36">
        <f t="shared" si="502"/>
        <v>21</v>
      </c>
      <c r="N6455" s="36">
        <f t="shared" si="503"/>
        <v>24</v>
      </c>
      <c r="O6455" s="36" t="str">
        <f t="shared" si="504"/>
        <v>202021</v>
      </c>
      <c r="P6455" s="51" t="str">
        <f>CONCATENATE(K6455,MONTH(ExpensesDBTable[[#This Row],[Date]]))</f>
        <v>20205</v>
      </c>
      <c r="Q6455" s="36" t="s">
        <v>1051</v>
      </c>
      <c r="R6455" s="36" t="s">
        <v>14</v>
      </c>
      <c r="S6455" s="38">
        <v>75.040000000000006</v>
      </c>
      <c r="T6455" s="36" t="s">
        <v>100</v>
      </c>
      <c r="U6455" s="36" t="s">
        <v>4155</v>
      </c>
    </row>
    <row r="6456" spans="10:21" x14ac:dyDescent="0.25">
      <c r="J6456" s="37">
        <v>43975</v>
      </c>
      <c r="K6456" s="36">
        <f t="shared" si="500"/>
        <v>2020</v>
      </c>
      <c r="L6456" s="36" t="str">
        <f t="shared" si="501"/>
        <v>May</v>
      </c>
      <c r="M6456" s="36">
        <f t="shared" si="502"/>
        <v>21</v>
      </c>
      <c r="N6456" s="36">
        <f t="shared" si="503"/>
        <v>24</v>
      </c>
      <c r="O6456" s="36" t="str">
        <f t="shared" si="504"/>
        <v>202021</v>
      </c>
      <c r="P6456" s="51" t="str">
        <f>CONCATENATE(K6456,MONTH(ExpensesDBTable[[#This Row],[Date]]))</f>
        <v>20205</v>
      </c>
      <c r="Q6456" s="36" t="s">
        <v>3379</v>
      </c>
      <c r="R6456" s="36" t="s">
        <v>29</v>
      </c>
      <c r="S6456" s="38">
        <v>1009</v>
      </c>
      <c r="T6456" s="36" t="s">
        <v>106</v>
      </c>
      <c r="U6456" s="36" t="s">
        <v>4182</v>
      </c>
    </row>
    <row r="6457" spans="10:21" x14ac:dyDescent="0.25">
      <c r="J6457" s="37">
        <v>43982</v>
      </c>
      <c r="K6457" s="36">
        <f t="shared" si="500"/>
        <v>2020</v>
      </c>
      <c r="L6457" s="36" t="str">
        <f t="shared" si="501"/>
        <v>May</v>
      </c>
      <c r="M6457" s="36">
        <f t="shared" si="502"/>
        <v>22</v>
      </c>
      <c r="N6457" s="36">
        <f t="shared" si="503"/>
        <v>31</v>
      </c>
      <c r="O6457" s="36" t="str">
        <f t="shared" si="504"/>
        <v>202022</v>
      </c>
      <c r="P6457" s="51" t="str">
        <f>CONCATENATE(K6457,MONTH(ExpensesDBTable[[#This Row],[Date]]))</f>
        <v>20205</v>
      </c>
      <c r="Q6457" s="36" t="s">
        <v>105</v>
      </c>
      <c r="R6457" s="36" t="s">
        <v>16</v>
      </c>
      <c r="S6457" s="38">
        <v>4.25</v>
      </c>
      <c r="T6457" s="36" t="s">
        <v>106</v>
      </c>
      <c r="U6457" s="36" t="s">
        <v>4710</v>
      </c>
    </row>
    <row r="6458" spans="10:21" x14ac:dyDescent="0.25">
      <c r="J6458" s="37">
        <v>43982</v>
      </c>
      <c r="K6458" s="36">
        <f t="shared" si="500"/>
        <v>2020</v>
      </c>
      <c r="L6458" s="36" t="str">
        <f t="shared" si="501"/>
        <v>May</v>
      </c>
      <c r="M6458" s="36">
        <f t="shared" si="502"/>
        <v>22</v>
      </c>
      <c r="N6458" s="36">
        <f t="shared" si="503"/>
        <v>31</v>
      </c>
      <c r="O6458" s="36" t="str">
        <f t="shared" si="504"/>
        <v>202022</v>
      </c>
      <c r="P6458" s="51" t="str">
        <f>CONCATENATE(K6458,MONTH(ExpensesDBTable[[#This Row],[Date]]))</f>
        <v>20205</v>
      </c>
      <c r="Q6458" s="36" t="s">
        <v>182</v>
      </c>
      <c r="R6458" s="36" t="s">
        <v>14</v>
      </c>
      <c r="S6458" s="38">
        <v>20</v>
      </c>
      <c r="T6458" s="36" t="s">
        <v>100</v>
      </c>
      <c r="U6458" s="36" t="s">
        <v>4711</v>
      </c>
    </row>
    <row r="6459" spans="10:21" x14ac:dyDescent="0.25">
      <c r="J6459" s="37">
        <v>43982</v>
      </c>
      <c r="K6459" s="36">
        <f t="shared" si="500"/>
        <v>2020</v>
      </c>
      <c r="L6459" s="36" t="str">
        <f t="shared" si="501"/>
        <v>May</v>
      </c>
      <c r="M6459" s="36">
        <f t="shared" si="502"/>
        <v>22</v>
      </c>
      <c r="N6459" s="36">
        <f t="shared" si="503"/>
        <v>31</v>
      </c>
      <c r="O6459" s="36" t="str">
        <f t="shared" si="504"/>
        <v>202022</v>
      </c>
      <c r="P6459" s="51" t="str">
        <f>CONCATENATE(K6459,MONTH(ExpensesDBTable[[#This Row],[Date]]))</f>
        <v>20205</v>
      </c>
      <c r="Q6459" s="36" t="s">
        <v>182</v>
      </c>
      <c r="R6459" s="36" t="s">
        <v>14</v>
      </c>
      <c r="S6459" s="38">
        <v>10.6</v>
      </c>
      <c r="T6459" s="36" t="s">
        <v>100</v>
      </c>
      <c r="U6459" s="36" t="s">
        <v>1392</v>
      </c>
    </row>
    <row r="6460" spans="10:21" x14ac:dyDescent="0.25">
      <c r="J6460" s="37">
        <v>43982</v>
      </c>
      <c r="K6460" s="36">
        <f t="shared" si="500"/>
        <v>2020</v>
      </c>
      <c r="L6460" s="36" t="str">
        <f t="shared" si="501"/>
        <v>May</v>
      </c>
      <c r="M6460" s="36">
        <f t="shared" si="502"/>
        <v>22</v>
      </c>
      <c r="N6460" s="36">
        <f t="shared" si="503"/>
        <v>31</v>
      </c>
      <c r="O6460" s="36" t="str">
        <f t="shared" si="504"/>
        <v>202022</v>
      </c>
      <c r="P6460" s="51" t="str">
        <f>CONCATENATE(K6460,MONTH(ExpensesDBTable[[#This Row],[Date]]))</f>
        <v>20205</v>
      </c>
      <c r="Q6460" s="36" t="s">
        <v>182</v>
      </c>
      <c r="R6460" s="36" t="s">
        <v>14</v>
      </c>
      <c r="S6460" s="38">
        <v>14</v>
      </c>
      <c r="T6460" s="36" t="s">
        <v>100</v>
      </c>
      <c r="U6460" s="36" t="s">
        <v>4712</v>
      </c>
    </row>
    <row r="6461" spans="10:21" x14ac:dyDescent="0.25">
      <c r="J6461" s="37">
        <v>43982</v>
      </c>
      <c r="K6461" s="36">
        <f t="shared" si="500"/>
        <v>2020</v>
      </c>
      <c r="L6461" s="36" t="str">
        <f t="shared" si="501"/>
        <v>May</v>
      </c>
      <c r="M6461" s="36">
        <f t="shared" si="502"/>
        <v>22</v>
      </c>
      <c r="N6461" s="36">
        <f t="shared" si="503"/>
        <v>31</v>
      </c>
      <c r="O6461" s="36" t="str">
        <f t="shared" si="504"/>
        <v>202022</v>
      </c>
      <c r="P6461" s="51" t="str">
        <f>CONCATENATE(K6461,MONTH(ExpensesDBTable[[#This Row],[Date]]))</f>
        <v>20205</v>
      </c>
      <c r="Q6461" s="36" t="s">
        <v>182</v>
      </c>
      <c r="R6461" s="36" t="s">
        <v>14</v>
      </c>
      <c r="S6461" s="38">
        <v>28.1</v>
      </c>
      <c r="T6461" s="36" t="s">
        <v>100</v>
      </c>
      <c r="U6461" s="36" t="s">
        <v>4713</v>
      </c>
    </row>
    <row r="6462" spans="10:21" x14ac:dyDescent="0.25">
      <c r="J6462" s="37">
        <v>43982</v>
      </c>
      <c r="K6462" s="36">
        <f t="shared" si="500"/>
        <v>2020</v>
      </c>
      <c r="L6462" s="36" t="str">
        <f t="shared" si="501"/>
        <v>May</v>
      </c>
      <c r="M6462" s="36">
        <f t="shared" si="502"/>
        <v>22</v>
      </c>
      <c r="N6462" s="36">
        <f t="shared" si="503"/>
        <v>31</v>
      </c>
      <c r="O6462" s="36" t="str">
        <f t="shared" si="504"/>
        <v>202022</v>
      </c>
      <c r="P6462" s="51" t="str">
        <f>CONCATENATE(K6462,MONTH(ExpensesDBTable[[#This Row],[Date]]))</f>
        <v>20205</v>
      </c>
      <c r="Q6462" s="36" t="s">
        <v>119</v>
      </c>
      <c r="R6462" s="36" t="s">
        <v>14</v>
      </c>
      <c r="S6462" s="38">
        <v>10.050000000000001</v>
      </c>
      <c r="T6462" s="36" t="s">
        <v>100</v>
      </c>
      <c r="U6462" s="36" t="s">
        <v>3401</v>
      </c>
    </row>
    <row r="6463" spans="10:21" x14ac:dyDescent="0.25">
      <c r="J6463" s="37">
        <v>43982</v>
      </c>
      <c r="K6463" s="36">
        <f t="shared" si="500"/>
        <v>2020</v>
      </c>
      <c r="L6463" s="36" t="str">
        <f t="shared" si="501"/>
        <v>May</v>
      </c>
      <c r="M6463" s="36">
        <f t="shared" si="502"/>
        <v>22</v>
      </c>
      <c r="N6463" s="36">
        <f t="shared" si="503"/>
        <v>31</v>
      </c>
      <c r="O6463" s="36" t="str">
        <f t="shared" si="504"/>
        <v>202022</v>
      </c>
      <c r="P6463" s="51" t="str">
        <f>CONCATENATE(K6463,MONTH(ExpensesDBTable[[#This Row],[Date]]))</f>
        <v>20205</v>
      </c>
      <c r="Q6463" s="36" t="s">
        <v>119</v>
      </c>
      <c r="R6463" s="36" t="s">
        <v>14</v>
      </c>
      <c r="S6463" s="38">
        <v>69.61</v>
      </c>
      <c r="T6463" s="36" t="s">
        <v>100</v>
      </c>
      <c r="U6463" s="36" t="s">
        <v>4137</v>
      </c>
    </row>
    <row r="6464" spans="10:21" x14ac:dyDescent="0.25">
      <c r="J6464" s="37">
        <v>43983</v>
      </c>
      <c r="K6464" s="36">
        <f t="shared" si="500"/>
        <v>2020</v>
      </c>
      <c r="L6464" s="36" t="str">
        <f t="shared" si="501"/>
        <v>June</v>
      </c>
      <c r="M6464" s="36">
        <f t="shared" si="502"/>
        <v>23</v>
      </c>
      <c r="N6464" s="36">
        <f t="shared" si="503"/>
        <v>1</v>
      </c>
      <c r="O6464" s="36" t="str">
        <f t="shared" si="504"/>
        <v>202023</v>
      </c>
      <c r="P6464" s="51" t="str">
        <f>CONCATENATE(K6464,MONTH(ExpensesDBTable[[#This Row],[Date]]))</f>
        <v>20206</v>
      </c>
      <c r="Q6464" s="36" t="s">
        <v>554</v>
      </c>
      <c r="R6464" s="36" t="s">
        <v>14</v>
      </c>
      <c r="S6464" s="38">
        <v>9.65</v>
      </c>
      <c r="T6464" s="36" t="s">
        <v>100</v>
      </c>
      <c r="U6464" s="36" t="s">
        <v>4714</v>
      </c>
    </row>
    <row r="6465" spans="10:21" x14ac:dyDescent="0.25">
      <c r="J6465" s="37">
        <v>43983</v>
      </c>
      <c r="K6465" s="36">
        <f t="shared" si="500"/>
        <v>2020</v>
      </c>
      <c r="L6465" s="36" t="str">
        <f t="shared" si="501"/>
        <v>June</v>
      </c>
      <c r="M6465" s="36">
        <f t="shared" si="502"/>
        <v>23</v>
      </c>
      <c r="N6465" s="36">
        <f t="shared" si="503"/>
        <v>1</v>
      </c>
      <c r="O6465" s="36" t="str">
        <f t="shared" si="504"/>
        <v>202023</v>
      </c>
      <c r="P6465" s="51" t="str">
        <f>CONCATENATE(K6465,MONTH(ExpensesDBTable[[#This Row],[Date]]))</f>
        <v>20206</v>
      </c>
      <c r="Q6465" s="36" t="s">
        <v>4049</v>
      </c>
      <c r="R6465" s="36" t="s">
        <v>23</v>
      </c>
      <c r="S6465" s="38">
        <v>89</v>
      </c>
      <c r="T6465" s="36" t="s">
        <v>106</v>
      </c>
      <c r="U6465" s="36" t="s">
        <v>2414</v>
      </c>
    </row>
    <row r="6466" spans="10:21" x14ac:dyDescent="0.25">
      <c r="J6466" s="37">
        <v>43985</v>
      </c>
      <c r="K6466" s="36">
        <f t="shared" si="500"/>
        <v>2020</v>
      </c>
      <c r="L6466" s="36" t="str">
        <f t="shared" si="501"/>
        <v>June</v>
      </c>
      <c r="M6466" s="36">
        <f t="shared" si="502"/>
        <v>23</v>
      </c>
      <c r="N6466" s="36">
        <f t="shared" si="503"/>
        <v>3</v>
      </c>
      <c r="O6466" s="36" t="str">
        <f t="shared" si="504"/>
        <v>202023</v>
      </c>
      <c r="P6466" s="51" t="str">
        <f>CONCATENATE(K6466,MONTH(ExpensesDBTable[[#This Row],[Date]]))</f>
        <v>20206</v>
      </c>
      <c r="Q6466" s="36" t="s">
        <v>182</v>
      </c>
      <c r="R6466" s="36" t="s">
        <v>14</v>
      </c>
      <c r="S6466" s="38">
        <v>8.6999999999999993</v>
      </c>
      <c r="T6466" s="36" t="s">
        <v>100</v>
      </c>
      <c r="U6466" s="36" t="s">
        <v>1392</v>
      </c>
    </row>
    <row r="6467" spans="10:21" x14ac:dyDescent="0.25">
      <c r="J6467" s="37">
        <v>43985</v>
      </c>
      <c r="K6467" s="36">
        <f t="shared" si="500"/>
        <v>2020</v>
      </c>
      <c r="L6467" s="36" t="str">
        <f t="shared" si="501"/>
        <v>June</v>
      </c>
      <c r="M6467" s="36">
        <f t="shared" si="502"/>
        <v>23</v>
      </c>
      <c r="N6467" s="36">
        <f t="shared" si="503"/>
        <v>3</v>
      </c>
      <c r="O6467" s="36" t="str">
        <f t="shared" si="504"/>
        <v>202023</v>
      </c>
      <c r="P6467" s="51" t="str">
        <f>CONCATENATE(K6467,MONTH(ExpensesDBTable[[#This Row],[Date]]))</f>
        <v>20206</v>
      </c>
      <c r="Q6467" s="36" t="s">
        <v>182</v>
      </c>
      <c r="R6467" s="36" t="s">
        <v>14</v>
      </c>
      <c r="S6467" s="38">
        <v>21</v>
      </c>
      <c r="T6467" s="36" t="s">
        <v>100</v>
      </c>
      <c r="U6467" s="36" t="s">
        <v>4715</v>
      </c>
    </row>
    <row r="6468" spans="10:21" x14ac:dyDescent="0.25">
      <c r="J6468" s="37">
        <v>43987</v>
      </c>
      <c r="K6468" s="36">
        <f t="shared" si="500"/>
        <v>2020</v>
      </c>
      <c r="L6468" s="36" t="str">
        <f t="shared" si="501"/>
        <v>June</v>
      </c>
      <c r="M6468" s="36">
        <f t="shared" si="502"/>
        <v>23</v>
      </c>
      <c r="N6468" s="36">
        <f t="shared" si="503"/>
        <v>5</v>
      </c>
      <c r="O6468" s="36" t="str">
        <f t="shared" si="504"/>
        <v>202023</v>
      </c>
      <c r="P6468" s="51" t="str">
        <f>CONCATENATE(K6468,MONTH(ExpensesDBTable[[#This Row],[Date]]))</f>
        <v>20206</v>
      </c>
      <c r="Q6468" s="36" t="s">
        <v>554</v>
      </c>
      <c r="R6468" s="36" t="s">
        <v>14</v>
      </c>
      <c r="S6468" s="38">
        <v>6.25</v>
      </c>
      <c r="T6468" s="36" t="s">
        <v>100</v>
      </c>
      <c r="U6468" s="36" t="s">
        <v>4608</v>
      </c>
    </row>
    <row r="6469" spans="10:21" x14ac:dyDescent="0.25">
      <c r="J6469" s="37">
        <v>43987</v>
      </c>
      <c r="K6469" s="36">
        <f t="shared" si="500"/>
        <v>2020</v>
      </c>
      <c r="L6469" s="36" t="str">
        <f t="shared" si="501"/>
        <v>June</v>
      </c>
      <c r="M6469" s="36">
        <f t="shared" si="502"/>
        <v>23</v>
      </c>
      <c r="N6469" s="36">
        <f t="shared" si="503"/>
        <v>5</v>
      </c>
      <c r="O6469" s="36" t="str">
        <f t="shared" si="504"/>
        <v>202023</v>
      </c>
      <c r="P6469" s="51" t="str">
        <f>CONCATENATE(K6469,MONTH(ExpensesDBTable[[#This Row],[Date]]))</f>
        <v>20206</v>
      </c>
      <c r="Q6469" s="36" t="s">
        <v>119</v>
      </c>
      <c r="R6469" s="36" t="s">
        <v>14</v>
      </c>
      <c r="S6469" s="38">
        <v>20.29</v>
      </c>
      <c r="T6469" s="36" t="s">
        <v>100</v>
      </c>
      <c r="U6469" s="36" t="s">
        <v>4716</v>
      </c>
    </row>
    <row r="6470" spans="10:21" x14ac:dyDescent="0.25">
      <c r="J6470" s="37">
        <v>43987</v>
      </c>
      <c r="K6470" s="36">
        <f t="shared" si="500"/>
        <v>2020</v>
      </c>
      <c r="L6470" s="36" t="str">
        <f t="shared" si="501"/>
        <v>June</v>
      </c>
      <c r="M6470" s="36">
        <f t="shared" si="502"/>
        <v>23</v>
      </c>
      <c r="N6470" s="36">
        <f t="shared" si="503"/>
        <v>5</v>
      </c>
      <c r="O6470" s="36" t="str">
        <f t="shared" si="504"/>
        <v>202023</v>
      </c>
      <c r="P6470" s="51" t="str">
        <f>CONCATENATE(K6470,MONTH(ExpensesDBTable[[#This Row],[Date]]))</f>
        <v>20206</v>
      </c>
      <c r="Q6470" s="36" t="s">
        <v>1238</v>
      </c>
      <c r="R6470" s="36" t="s">
        <v>22</v>
      </c>
      <c r="S6470" s="38">
        <v>53.1</v>
      </c>
      <c r="T6470" s="36" t="s">
        <v>106</v>
      </c>
      <c r="U6470" s="36" t="s">
        <v>1238</v>
      </c>
    </row>
    <row r="6471" spans="10:21" x14ac:dyDescent="0.25">
      <c r="J6471" s="37">
        <v>43987</v>
      </c>
      <c r="K6471" s="36">
        <f t="shared" si="500"/>
        <v>2020</v>
      </c>
      <c r="L6471" s="36" t="str">
        <f t="shared" si="501"/>
        <v>June</v>
      </c>
      <c r="M6471" s="36">
        <f t="shared" si="502"/>
        <v>23</v>
      </c>
      <c r="N6471" s="36">
        <f t="shared" si="503"/>
        <v>5</v>
      </c>
      <c r="O6471" s="36" t="str">
        <f t="shared" si="504"/>
        <v>202023</v>
      </c>
      <c r="P6471" s="51" t="str">
        <f>CONCATENATE(K6471,MONTH(ExpensesDBTable[[#This Row],[Date]]))</f>
        <v>20206</v>
      </c>
      <c r="Q6471" s="36" t="s">
        <v>122</v>
      </c>
      <c r="R6471" s="36" t="s">
        <v>11</v>
      </c>
      <c r="S6471" s="38">
        <v>43.19</v>
      </c>
      <c r="T6471" s="36" t="s">
        <v>106</v>
      </c>
      <c r="U6471" s="36" t="s">
        <v>4717</v>
      </c>
    </row>
    <row r="6472" spans="10:21" x14ac:dyDescent="0.25">
      <c r="J6472" s="37">
        <v>43987</v>
      </c>
      <c r="K6472" s="36">
        <f t="shared" si="500"/>
        <v>2020</v>
      </c>
      <c r="L6472" s="36" t="str">
        <f t="shared" si="501"/>
        <v>June</v>
      </c>
      <c r="M6472" s="36">
        <f t="shared" si="502"/>
        <v>23</v>
      </c>
      <c r="N6472" s="36">
        <f t="shared" si="503"/>
        <v>5</v>
      </c>
      <c r="O6472" s="36" t="str">
        <f t="shared" si="504"/>
        <v>202023</v>
      </c>
      <c r="P6472" s="51" t="str">
        <f>CONCATENATE(K6472,MONTH(ExpensesDBTable[[#This Row],[Date]]))</f>
        <v>20206</v>
      </c>
      <c r="Q6472" s="36" t="s">
        <v>119</v>
      </c>
      <c r="R6472" s="36" t="s">
        <v>14</v>
      </c>
      <c r="S6472" s="38">
        <v>5.93</v>
      </c>
      <c r="T6472" s="36" t="s">
        <v>100</v>
      </c>
      <c r="U6472" s="36" t="s">
        <v>4718</v>
      </c>
    </row>
    <row r="6473" spans="10:21" x14ac:dyDescent="0.25">
      <c r="J6473" s="37">
        <v>43988</v>
      </c>
      <c r="K6473" s="36">
        <f t="shared" si="500"/>
        <v>2020</v>
      </c>
      <c r="L6473" s="36" t="str">
        <f t="shared" si="501"/>
        <v>June</v>
      </c>
      <c r="M6473" s="36">
        <f t="shared" si="502"/>
        <v>23</v>
      </c>
      <c r="N6473" s="36">
        <f t="shared" si="503"/>
        <v>6</v>
      </c>
      <c r="O6473" s="36" t="str">
        <f t="shared" si="504"/>
        <v>202023</v>
      </c>
      <c r="P6473" s="51" t="str">
        <f>CONCATENATE(K6473,MONTH(ExpensesDBTable[[#This Row],[Date]]))</f>
        <v>20206</v>
      </c>
      <c r="Q6473" s="36" t="s">
        <v>182</v>
      </c>
      <c r="R6473" s="36" t="s">
        <v>14</v>
      </c>
      <c r="S6473" s="38">
        <v>12</v>
      </c>
      <c r="T6473" s="36" t="s">
        <v>100</v>
      </c>
      <c r="U6473" s="36" t="s">
        <v>1392</v>
      </c>
    </row>
    <row r="6474" spans="10:21" x14ac:dyDescent="0.25">
      <c r="J6474" s="37">
        <v>43988</v>
      </c>
      <c r="K6474" s="36">
        <f t="shared" si="500"/>
        <v>2020</v>
      </c>
      <c r="L6474" s="36" t="str">
        <f t="shared" si="501"/>
        <v>June</v>
      </c>
      <c r="M6474" s="36">
        <f t="shared" si="502"/>
        <v>23</v>
      </c>
      <c r="N6474" s="36">
        <f t="shared" si="503"/>
        <v>6</v>
      </c>
      <c r="O6474" s="36" t="str">
        <f t="shared" si="504"/>
        <v>202023</v>
      </c>
      <c r="P6474" s="51" t="str">
        <f>CONCATENATE(K6474,MONTH(ExpensesDBTable[[#This Row],[Date]]))</f>
        <v>20206</v>
      </c>
      <c r="Q6474" s="36" t="s">
        <v>119</v>
      </c>
      <c r="R6474" s="36" t="s">
        <v>14</v>
      </c>
      <c r="S6474" s="38">
        <v>106.55</v>
      </c>
      <c r="T6474" s="36" t="s">
        <v>100</v>
      </c>
      <c r="U6474" s="36" t="s">
        <v>4155</v>
      </c>
    </row>
    <row r="6475" spans="10:21" x14ac:dyDescent="0.25">
      <c r="J6475" s="37">
        <v>43988</v>
      </c>
      <c r="K6475" s="36">
        <f t="shared" ref="K6475:K6538" si="505">YEAR(J6475)</f>
        <v>2020</v>
      </c>
      <c r="L6475" s="36" t="str">
        <f t="shared" ref="L6475:L6538" si="506">TEXT(DATE(1,MONTH(J6475),1),"MMMM")</f>
        <v>June</v>
      </c>
      <c r="M6475" s="36">
        <f t="shared" ref="M6475:M6538" si="507">WEEKNUM(J6475,2)</f>
        <v>23</v>
      </c>
      <c r="N6475" s="36">
        <f t="shared" ref="N6475:N6538" si="508">DAY(J6475)</f>
        <v>6</v>
      </c>
      <c r="O6475" s="36" t="str">
        <f t="shared" ref="O6475:O6538" si="509">CONCATENATE(K6475,M6475)</f>
        <v>202023</v>
      </c>
      <c r="P6475" s="51" t="str">
        <f>CONCATENATE(K6475,MONTH(ExpensesDBTable[[#This Row],[Date]]))</f>
        <v>20206</v>
      </c>
      <c r="Q6475" s="36" t="s">
        <v>182</v>
      </c>
      <c r="R6475" s="36" t="s">
        <v>14</v>
      </c>
      <c r="S6475" s="38">
        <v>6.68</v>
      </c>
      <c r="T6475" s="36" t="s">
        <v>100</v>
      </c>
      <c r="U6475" s="36" t="s">
        <v>241</v>
      </c>
    </row>
    <row r="6476" spans="10:21" x14ac:dyDescent="0.25">
      <c r="J6476" s="37">
        <v>43990</v>
      </c>
      <c r="K6476" s="36">
        <f t="shared" si="505"/>
        <v>2020</v>
      </c>
      <c r="L6476" s="36" t="str">
        <f t="shared" si="506"/>
        <v>June</v>
      </c>
      <c r="M6476" s="36">
        <f t="shared" si="507"/>
        <v>24</v>
      </c>
      <c r="N6476" s="36">
        <f t="shared" si="508"/>
        <v>8</v>
      </c>
      <c r="O6476" s="36" t="str">
        <f t="shared" si="509"/>
        <v>202024</v>
      </c>
      <c r="P6476" s="51" t="str">
        <f>CONCATENATE(K6476,MONTH(ExpensesDBTable[[#This Row],[Date]]))</f>
        <v>20206</v>
      </c>
      <c r="Q6476" s="36" t="s">
        <v>182</v>
      </c>
      <c r="R6476" s="36" t="s">
        <v>14</v>
      </c>
      <c r="S6476" s="38">
        <v>3.5</v>
      </c>
      <c r="T6476" s="36" t="s">
        <v>100</v>
      </c>
      <c r="U6476" s="36" t="s">
        <v>170</v>
      </c>
    </row>
    <row r="6477" spans="10:21" x14ac:dyDescent="0.25">
      <c r="J6477" s="37">
        <v>43990</v>
      </c>
      <c r="K6477" s="36">
        <f t="shared" si="505"/>
        <v>2020</v>
      </c>
      <c r="L6477" s="36" t="str">
        <f t="shared" si="506"/>
        <v>June</v>
      </c>
      <c r="M6477" s="36">
        <f t="shared" si="507"/>
        <v>24</v>
      </c>
      <c r="N6477" s="36">
        <f t="shared" si="508"/>
        <v>8</v>
      </c>
      <c r="O6477" s="36" t="str">
        <f t="shared" si="509"/>
        <v>202024</v>
      </c>
      <c r="P6477" s="51" t="str">
        <f>CONCATENATE(K6477,MONTH(ExpensesDBTable[[#This Row],[Date]]))</f>
        <v>20206</v>
      </c>
      <c r="Q6477" s="36" t="s">
        <v>182</v>
      </c>
      <c r="R6477" s="36" t="s">
        <v>14</v>
      </c>
      <c r="S6477" s="38">
        <v>9</v>
      </c>
      <c r="T6477" s="36" t="s">
        <v>100</v>
      </c>
      <c r="U6477" s="36" t="s">
        <v>1392</v>
      </c>
    </row>
    <row r="6478" spans="10:21" x14ac:dyDescent="0.25">
      <c r="J6478" s="37">
        <v>43990</v>
      </c>
      <c r="K6478" s="36">
        <f t="shared" si="505"/>
        <v>2020</v>
      </c>
      <c r="L6478" s="36" t="str">
        <f t="shared" si="506"/>
        <v>June</v>
      </c>
      <c r="M6478" s="36">
        <f t="shared" si="507"/>
        <v>24</v>
      </c>
      <c r="N6478" s="36">
        <f t="shared" si="508"/>
        <v>8</v>
      </c>
      <c r="O6478" s="36" t="str">
        <f t="shared" si="509"/>
        <v>202024</v>
      </c>
      <c r="P6478" s="51" t="str">
        <f>CONCATENATE(K6478,MONTH(ExpensesDBTable[[#This Row],[Date]]))</f>
        <v>20206</v>
      </c>
      <c r="Q6478" s="36" t="s">
        <v>3379</v>
      </c>
      <c r="R6478" s="36" t="s">
        <v>29</v>
      </c>
      <c r="S6478" s="38">
        <v>1009</v>
      </c>
      <c r="T6478" s="36" t="s">
        <v>106</v>
      </c>
      <c r="U6478" s="36" t="s">
        <v>4441</v>
      </c>
    </row>
    <row r="6479" spans="10:21" x14ac:dyDescent="0.25">
      <c r="J6479" s="37">
        <v>43991</v>
      </c>
      <c r="K6479" s="36">
        <f t="shared" si="505"/>
        <v>2020</v>
      </c>
      <c r="L6479" s="36" t="str">
        <f t="shared" si="506"/>
        <v>June</v>
      </c>
      <c r="M6479" s="36">
        <f t="shared" si="507"/>
        <v>24</v>
      </c>
      <c r="N6479" s="36">
        <f t="shared" si="508"/>
        <v>9</v>
      </c>
      <c r="O6479" s="36" t="str">
        <f t="shared" si="509"/>
        <v>202024</v>
      </c>
      <c r="P6479" s="51" t="str">
        <f>CONCATENATE(K6479,MONTH(ExpensesDBTable[[#This Row],[Date]]))</f>
        <v>20206</v>
      </c>
      <c r="Q6479" s="36" t="s">
        <v>182</v>
      </c>
      <c r="R6479" s="36" t="s">
        <v>16</v>
      </c>
      <c r="S6479" s="38">
        <v>186.51</v>
      </c>
      <c r="T6479" s="36" t="s">
        <v>106</v>
      </c>
      <c r="U6479" s="36" t="s">
        <v>4719</v>
      </c>
    </row>
    <row r="6480" spans="10:21" x14ac:dyDescent="0.25">
      <c r="J6480" s="37">
        <v>43992</v>
      </c>
      <c r="K6480" s="36">
        <f t="shared" si="505"/>
        <v>2020</v>
      </c>
      <c r="L6480" s="36" t="str">
        <f t="shared" si="506"/>
        <v>June</v>
      </c>
      <c r="M6480" s="36">
        <f t="shared" si="507"/>
        <v>24</v>
      </c>
      <c r="N6480" s="36">
        <f t="shared" si="508"/>
        <v>10</v>
      </c>
      <c r="O6480" s="36" t="str">
        <f t="shared" si="509"/>
        <v>202024</v>
      </c>
      <c r="P6480" s="51" t="str">
        <f>CONCATENATE(K6480,MONTH(ExpensesDBTable[[#This Row],[Date]]))</f>
        <v>20206</v>
      </c>
      <c r="Q6480" s="36" t="s">
        <v>554</v>
      </c>
      <c r="R6480" s="36" t="s">
        <v>14</v>
      </c>
      <c r="S6480" s="38">
        <v>6.25</v>
      </c>
      <c r="T6480" s="36" t="s">
        <v>100</v>
      </c>
      <c r="U6480" s="36" t="s">
        <v>1367</v>
      </c>
    </row>
    <row r="6481" spans="10:21" x14ac:dyDescent="0.25">
      <c r="J6481" s="37">
        <v>43992</v>
      </c>
      <c r="K6481" s="36">
        <f t="shared" si="505"/>
        <v>2020</v>
      </c>
      <c r="L6481" s="36" t="str">
        <f t="shared" si="506"/>
        <v>June</v>
      </c>
      <c r="M6481" s="36">
        <f t="shared" si="507"/>
        <v>24</v>
      </c>
      <c r="N6481" s="36">
        <f t="shared" si="508"/>
        <v>10</v>
      </c>
      <c r="O6481" s="36" t="str">
        <f t="shared" si="509"/>
        <v>202024</v>
      </c>
      <c r="P6481" s="51" t="str">
        <f>CONCATENATE(K6481,MONTH(ExpensesDBTable[[#This Row],[Date]]))</f>
        <v>20206</v>
      </c>
      <c r="Q6481" s="36" t="s">
        <v>119</v>
      </c>
      <c r="R6481" s="36" t="s">
        <v>14</v>
      </c>
      <c r="S6481" s="38">
        <v>54.06</v>
      </c>
      <c r="T6481" s="36" t="s">
        <v>100</v>
      </c>
      <c r="U6481" s="36" t="s">
        <v>4155</v>
      </c>
    </row>
    <row r="6482" spans="10:21" x14ac:dyDescent="0.25">
      <c r="J6482" s="37">
        <v>43992</v>
      </c>
      <c r="K6482" s="36">
        <f t="shared" si="505"/>
        <v>2020</v>
      </c>
      <c r="L6482" s="36" t="str">
        <f t="shared" si="506"/>
        <v>June</v>
      </c>
      <c r="M6482" s="36">
        <f t="shared" si="507"/>
        <v>24</v>
      </c>
      <c r="N6482" s="36">
        <f t="shared" si="508"/>
        <v>10</v>
      </c>
      <c r="O6482" s="36" t="str">
        <f t="shared" si="509"/>
        <v>202024</v>
      </c>
      <c r="P6482" s="51" t="str">
        <f>CONCATENATE(K6482,MONTH(ExpensesDBTable[[#This Row],[Date]]))</f>
        <v>20206</v>
      </c>
      <c r="Q6482" s="36" t="s">
        <v>2470</v>
      </c>
      <c r="R6482" s="36" t="s">
        <v>17</v>
      </c>
      <c r="S6482" s="38">
        <v>10</v>
      </c>
      <c r="T6482" s="36" t="s">
        <v>106</v>
      </c>
      <c r="U6482" s="36" t="s">
        <v>4720</v>
      </c>
    </row>
    <row r="6483" spans="10:21" x14ac:dyDescent="0.25">
      <c r="J6483" s="37">
        <v>43994</v>
      </c>
      <c r="K6483" s="36">
        <f t="shared" si="505"/>
        <v>2020</v>
      </c>
      <c r="L6483" s="36" t="str">
        <f t="shared" si="506"/>
        <v>June</v>
      </c>
      <c r="M6483" s="36">
        <f t="shared" si="507"/>
        <v>24</v>
      </c>
      <c r="N6483" s="36">
        <f t="shared" si="508"/>
        <v>12</v>
      </c>
      <c r="O6483" s="36" t="str">
        <f t="shared" si="509"/>
        <v>202024</v>
      </c>
      <c r="P6483" s="51" t="str">
        <f>CONCATENATE(K6483,MONTH(ExpensesDBTable[[#This Row],[Date]]))</f>
        <v>20206</v>
      </c>
      <c r="Q6483" s="36" t="s">
        <v>182</v>
      </c>
      <c r="R6483" s="36" t="s">
        <v>14</v>
      </c>
      <c r="S6483" s="38">
        <v>16.7</v>
      </c>
      <c r="T6483" s="36" t="s">
        <v>100</v>
      </c>
      <c r="U6483" s="36" t="s">
        <v>1392</v>
      </c>
    </row>
    <row r="6484" spans="10:21" x14ac:dyDescent="0.25">
      <c r="J6484" s="37">
        <v>43994</v>
      </c>
      <c r="K6484" s="36">
        <f t="shared" si="505"/>
        <v>2020</v>
      </c>
      <c r="L6484" s="36" t="str">
        <f t="shared" si="506"/>
        <v>June</v>
      </c>
      <c r="M6484" s="36">
        <f t="shared" si="507"/>
        <v>24</v>
      </c>
      <c r="N6484" s="36">
        <f t="shared" si="508"/>
        <v>12</v>
      </c>
      <c r="O6484" s="36" t="str">
        <f t="shared" si="509"/>
        <v>202024</v>
      </c>
      <c r="P6484" s="51" t="str">
        <f>CONCATENATE(K6484,MONTH(ExpensesDBTable[[#This Row],[Date]]))</f>
        <v>20206</v>
      </c>
      <c r="Q6484" s="36" t="s">
        <v>3472</v>
      </c>
      <c r="R6484" s="36" t="s">
        <v>13</v>
      </c>
      <c r="S6484" s="38">
        <v>10</v>
      </c>
      <c r="T6484" s="36" t="s">
        <v>106</v>
      </c>
      <c r="U6484" s="36" t="s">
        <v>4721</v>
      </c>
    </row>
    <row r="6485" spans="10:21" x14ac:dyDescent="0.25">
      <c r="J6485" s="37">
        <v>43994</v>
      </c>
      <c r="K6485" s="36">
        <f t="shared" si="505"/>
        <v>2020</v>
      </c>
      <c r="L6485" s="36" t="str">
        <f t="shared" si="506"/>
        <v>June</v>
      </c>
      <c r="M6485" s="36">
        <f t="shared" si="507"/>
        <v>24</v>
      </c>
      <c r="N6485" s="36">
        <f t="shared" si="508"/>
        <v>12</v>
      </c>
      <c r="O6485" s="36" t="str">
        <f t="shared" si="509"/>
        <v>202024</v>
      </c>
      <c r="P6485" s="51" t="str">
        <f>CONCATENATE(K6485,MONTH(ExpensesDBTable[[#This Row],[Date]]))</f>
        <v>20206</v>
      </c>
      <c r="Q6485" s="36" t="s">
        <v>182</v>
      </c>
      <c r="R6485" s="36" t="s">
        <v>14</v>
      </c>
      <c r="S6485" s="38">
        <v>4.5</v>
      </c>
      <c r="T6485" s="36" t="s">
        <v>100</v>
      </c>
      <c r="U6485" s="36" t="s">
        <v>4722</v>
      </c>
    </row>
    <row r="6486" spans="10:21" x14ac:dyDescent="0.25">
      <c r="J6486" s="37">
        <v>43994</v>
      </c>
      <c r="K6486" s="36">
        <f t="shared" si="505"/>
        <v>2020</v>
      </c>
      <c r="L6486" s="36" t="str">
        <f t="shared" si="506"/>
        <v>June</v>
      </c>
      <c r="M6486" s="36">
        <f t="shared" si="507"/>
        <v>24</v>
      </c>
      <c r="N6486" s="36">
        <f t="shared" si="508"/>
        <v>12</v>
      </c>
      <c r="O6486" s="36" t="str">
        <f t="shared" si="509"/>
        <v>202024</v>
      </c>
      <c r="P6486" s="51" t="str">
        <f>CONCATENATE(K6486,MONTH(ExpensesDBTable[[#This Row],[Date]]))</f>
        <v>20206</v>
      </c>
      <c r="Q6486" s="36" t="s">
        <v>182</v>
      </c>
      <c r="R6486" s="36" t="s">
        <v>14</v>
      </c>
      <c r="S6486" s="38">
        <v>16</v>
      </c>
      <c r="T6486" s="36" t="s">
        <v>100</v>
      </c>
      <c r="U6486" s="36" t="s">
        <v>462</v>
      </c>
    </row>
    <row r="6487" spans="10:21" x14ac:dyDescent="0.25">
      <c r="J6487" s="37">
        <v>43995</v>
      </c>
      <c r="K6487" s="36">
        <f t="shared" si="505"/>
        <v>2020</v>
      </c>
      <c r="L6487" s="36" t="str">
        <f t="shared" si="506"/>
        <v>June</v>
      </c>
      <c r="M6487" s="36">
        <f t="shared" si="507"/>
        <v>24</v>
      </c>
      <c r="N6487" s="36">
        <f t="shared" si="508"/>
        <v>13</v>
      </c>
      <c r="O6487" s="36" t="str">
        <f t="shared" si="509"/>
        <v>202024</v>
      </c>
      <c r="P6487" s="51" t="str">
        <f>CONCATENATE(K6487,MONTH(ExpensesDBTable[[#This Row],[Date]]))</f>
        <v>20206</v>
      </c>
      <c r="Q6487" s="36" t="s">
        <v>119</v>
      </c>
      <c r="R6487" s="36" t="s">
        <v>14</v>
      </c>
      <c r="S6487" s="38">
        <v>63.44</v>
      </c>
      <c r="T6487" s="36" t="s">
        <v>100</v>
      </c>
      <c r="U6487" s="36" t="s">
        <v>4155</v>
      </c>
    </row>
    <row r="6488" spans="10:21" x14ac:dyDescent="0.25">
      <c r="J6488" s="37">
        <v>43995</v>
      </c>
      <c r="K6488" s="36">
        <f t="shared" si="505"/>
        <v>2020</v>
      </c>
      <c r="L6488" s="36" t="str">
        <f t="shared" si="506"/>
        <v>June</v>
      </c>
      <c r="M6488" s="36">
        <f t="shared" si="507"/>
        <v>24</v>
      </c>
      <c r="N6488" s="36">
        <f t="shared" si="508"/>
        <v>13</v>
      </c>
      <c r="O6488" s="36" t="str">
        <f t="shared" si="509"/>
        <v>202024</v>
      </c>
      <c r="P6488" s="51" t="str">
        <f>CONCATENATE(K6488,MONTH(ExpensesDBTable[[#This Row],[Date]]))</f>
        <v>20206</v>
      </c>
      <c r="Q6488" s="36" t="s">
        <v>182</v>
      </c>
      <c r="R6488" s="36" t="s">
        <v>14</v>
      </c>
      <c r="S6488" s="38">
        <v>19</v>
      </c>
      <c r="T6488" s="36" t="s">
        <v>100</v>
      </c>
      <c r="U6488" s="36" t="s">
        <v>4723</v>
      </c>
    </row>
    <row r="6489" spans="10:21" x14ac:dyDescent="0.25">
      <c r="J6489" s="37">
        <v>43995</v>
      </c>
      <c r="K6489" s="36">
        <f t="shared" si="505"/>
        <v>2020</v>
      </c>
      <c r="L6489" s="36" t="str">
        <f t="shared" si="506"/>
        <v>June</v>
      </c>
      <c r="M6489" s="36">
        <f t="shared" si="507"/>
        <v>24</v>
      </c>
      <c r="N6489" s="36">
        <f t="shared" si="508"/>
        <v>13</v>
      </c>
      <c r="O6489" s="36" t="str">
        <f t="shared" si="509"/>
        <v>202024</v>
      </c>
      <c r="P6489" s="51" t="str">
        <f>CONCATENATE(K6489,MONTH(ExpensesDBTable[[#This Row],[Date]]))</f>
        <v>20206</v>
      </c>
      <c r="Q6489" s="36" t="s">
        <v>105</v>
      </c>
      <c r="R6489" s="36" t="s">
        <v>18</v>
      </c>
      <c r="S6489" s="38">
        <v>54.89</v>
      </c>
      <c r="T6489" s="36" t="s">
        <v>106</v>
      </c>
      <c r="U6489" s="36" t="s">
        <v>4724</v>
      </c>
    </row>
    <row r="6490" spans="10:21" x14ac:dyDescent="0.25">
      <c r="J6490" s="37">
        <v>43995</v>
      </c>
      <c r="K6490" s="36">
        <f t="shared" si="505"/>
        <v>2020</v>
      </c>
      <c r="L6490" s="36" t="str">
        <f t="shared" si="506"/>
        <v>June</v>
      </c>
      <c r="M6490" s="36">
        <f t="shared" si="507"/>
        <v>24</v>
      </c>
      <c r="N6490" s="36">
        <f t="shared" si="508"/>
        <v>13</v>
      </c>
      <c r="O6490" s="36" t="str">
        <f t="shared" si="509"/>
        <v>202024</v>
      </c>
      <c r="P6490" s="51" t="str">
        <f>CONCATENATE(K6490,MONTH(ExpensesDBTable[[#This Row],[Date]]))</f>
        <v>20206</v>
      </c>
      <c r="Q6490" s="36" t="s">
        <v>182</v>
      </c>
      <c r="R6490" s="36" t="s">
        <v>14</v>
      </c>
      <c r="S6490" s="38">
        <v>6.29</v>
      </c>
      <c r="T6490" s="36" t="s">
        <v>100</v>
      </c>
      <c r="U6490" s="36" t="s">
        <v>241</v>
      </c>
    </row>
    <row r="6491" spans="10:21" x14ac:dyDescent="0.25">
      <c r="J6491" s="37">
        <v>43995</v>
      </c>
      <c r="K6491" s="36">
        <f t="shared" si="505"/>
        <v>2020</v>
      </c>
      <c r="L6491" s="36" t="str">
        <f t="shared" si="506"/>
        <v>June</v>
      </c>
      <c r="M6491" s="36">
        <f t="shared" si="507"/>
        <v>24</v>
      </c>
      <c r="N6491" s="36">
        <f t="shared" si="508"/>
        <v>13</v>
      </c>
      <c r="O6491" s="36" t="str">
        <f t="shared" si="509"/>
        <v>202024</v>
      </c>
      <c r="P6491" s="51" t="str">
        <f>CONCATENATE(K6491,MONTH(ExpensesDBTable[[#This Row],[Date]]))</f>
        <v>20206</v>
      </c>
      <c r="Q6491" s="36" t="s">
        <v>1051</v>
      </c>
      <c r="R6491" s="36" t="s">
        <v>14</v>
      </c>
      <c r="S6491" s="38">
        <v>19.79</v>
      </c>
      <c r="T6491" s="36" t="s">
        <v>100</v>
      </c>
      <c r="U6491" s="36" t="s">
        <v>4575</v>
      </c>
    </row>
    <row r="6492" spans="10:21" x14ac:dyDescent="0.25">
      <c r="J6492" s="37">
        <v>43997</v>
      </c>
      <c r="K6492" s="36">
        <f t="shared" si="505"/>
        <v>2020</v>
      </c>
      <c r="L6492" s="36" t="str">
        <f t="shared" si="506"/>
        <v>June</v>
      </c>
      <c r="M6492" s="36">
        <f t="shared" si="507"/>
        <v>25</v>
      </c>
      <c r="N6492" s="36">
        <f t="shared" si="508"/>
        <v>15</v>
      </c>
      <c r="O6492" s="36" t="str">
        <f t="shared" si="509"/>
        <v>202025</v>
      </c>
      <c r="P6492" s="51" t="str">
        <f>CONCATENATE(K6492,MONTH(ExpensesDBTable[[#This Row],[Date]]))</f>
        <v>20206</v>
      </c>
      <c r="Q6492" s="36" t="s">
        <v>182</v>
      </c>
      <c r="R6492" s="36" t="s">
        <v>14</v>
      </c>
      <c r="S6492" s="38">
        <v>4.5999999999999996</v>
      </c>
      <c r="T6492" s="36" t="s">
        <v>100</v>
      </c>
      <c r="U6492" s="36" t="s">
        <v>1392</v>
      </c>
    </row>
    <row r="6493" spans="10:21" x14ac:dyDescent="0.25">
      <c r="J6493" s="37">
        <v>43998</v>
      </c>
      <c r="K6493" s="36">
        <f t="shared" si="505"/>
        <v>2020</v>
      </c>
      <c r="L6493" s="36" t="str">
        <f t="shared" si="506"/>
        <v>June</v>
      </c>
      <c r="M6493" s="36">
        <f t="shared" si="507"/>
        <v>25</v>
      </c>
      <c r="N6493" s="36">
        <f t="shared" si="508"/>
        <v>16</v>
      </c>
      <c r="O6493" s="36" t="str">
        <f t="shared" si="509"/>
        <v>202025</v>
      </c>
      <c r="P6493" s="51" t="str">
        <f>CONCATENATE(K6493,MONTH(ExpensesDBTable[[#This Row],[Date]]))</f>
        <v>20206</v>
      </c>
      <c r="Q6493" s="36" t="s">
        <v>853</v>
      </c>
      <c r="R6493" s="36" t="s">
        <v>22</v>
      </c>
      <c r="S6493" s="38">
        <v>779.8</v>
      </c>
      <c r="T6493" s="36" t="s">
        <v>106</v>
      </c>
      <c r="U6493" s="36" t="s">
        <v>4725</v>
      </c>
    </row>
    <row r="6494" spans="10:21" x14ac:dyDescent="0.25">
      <c r="J6494" s="37">
        <v>43998</v>
      </c>
      <c r="K6494" s="36">
        <f t="shared" si="505"/>
        <v>2020</v>
      </c>
      <c r="L6494" s="36" t="str">
        <f t="shared" si="506"/>
        <v>June</v>
      </c>
      <c r="M6494" s="36">
        <f t="shared" si="507"/>
        <v>25</v>
      </c>
      <c r="N6494" s="36">
        <f t="shared" si="508"/>
        <v>16</v>
      </c>
      <c r="O6494" s="36" t="str">
        <f t="shared" si="509"/>
        <v>202025</v>
      </c>
      <c r="P6494" s="51" t="str">
        <f>CONCATENATE(K6494,MONTH(ExpensesDBTable[[#This Row],[Date]]))</f>
        <v>20206</v>
      </c>
      <c r="Q6494" s="36" t="s">
        <v>3477</v>
      </c>
      <c r="R6494" s="36" t="s">
        <v>23</v>
      </c>
      <c r="S6494" s="38">
        <v>46.61</v>
      </c>
      <c r="T6494" s="36" t="s">
        <v>106</v>
      </c>
      <c r="U6494" s="36" t="s">
        <v>4726</v>
      </c>
    </row>
    <row r="6495" spans="10:21" x14ac:dyDescent="0.25">
      <c r="J6495" s="37">
        <v>43998</v>
      </c>
      <c r="K6495" s="36">
        <f t="shared" si="505"/>
        <v>2020</v>
      </c>
      <c r="L6495" s="36" t="str">
        <f t="shared" si="506"/>
        <v>June</v>
      </c>
      <c r="M6495" s="36">
        <f t="shared" si="507"/>
        <v>25</v>
      </c>
      <c r="N6495" s="36">
        <f t="shared" si="508"/>
        <v>16</v>
      </c>
      <c r="O6495" s="36" t="str">
        <f t="shared" si="509"/>
        <v>202025</v>
      </c>
      <c r="P6495" s="51" t="str">
        <f>CONCATENATE(K6495,MONTH(ExpensesDBTable[[#This Row],[Date]]))</f>
        <v>20206</v>
      </c>
      <c r="Q6495" s="36" t="s">
        <v>2939</v>
      </c>
      <c r="R6495" s="36" t="s">
        <v>16</v>
      </c>
      <c r="S6495" s="38">
        <v>16</v>
      </c>
      <c r="T6495" s="36" t="s">
        <v>106</v>
      </c>
      <c r="U6495" s="36" t="s">
        <v>4727</v>
      </c>
    </row>
    <row r="6496" spans="10:21" x14ac:dyDescent="0.25">
      <c r="J6496" s="37">
        <v>43998</v>
      </c>
      <c r="K6496" s="36">
        <f t="shared" si="505"/>
        <v>2020</v>
      </c>
      <c r="L6496" s="36" t="str">
        <f t="shared" si="506"/>
        <v>June</v>
      </c>
      <c r="M6496" s="36">
        <f t="shared" si="507"/>
        <v>25</v>
      </c>
      <c r="N6496" s="36">
        <f t="shared" si="508"/>
        <v>16</v>
      </c>
      <c r="O6496" s="36" t="str">
        <f t="shared" si="509"/>
        <v>202025</v>
      </c>
      <c r="P6496" s="51" t="str">
        <f>CONCATENATE(K6496,MONTH(ExpensesDBTable[[#This Row],[Date]]))</f>
        <v>20206</v>
      </c>
      <c r="Q6496" s="36" t="s">
        <v>554</v>
      </c>
      <c r="R6496" s="36" t="s">
        <v>14</v>
      </c>
      <c r="S6496" s="38">
        <v>6.25</v>
      </c>
      <c r="T6496" s="36" t="s">
        <v>100</v>
      </c>
      <c r="U6496" s="36" t="s">
        <v>467</v>
      </c>
    </row>
    <row r="6497" spans="10:21" x14ac:dyDescent="0.25">
      <c r="J6497" s="37">
        <v>43998</v>
      </c>
      <c r="K6497" s="36">
        <f t="shared" si="505"/>
        <v>2020</v>
      </c>
      <c r="L6497" s="36" t="str">
        <f t="shared" si="506"/>
        <v>June</v>
      </c>
      <c r="M6497" s="36">
        <f t="shared" si="507"/>
        <v>25</v>
      </c>
      <c r="N6497" s="36">
        <f t="shared" si="508"/>
        <v>16</v>
      </c>
      <c r="O6497" s="36" t="str">
        <f t="shared" si="509"/>
        <v>202025</v>
      </c>
      <c r="P6497" s="51" t="str">
        <f>CONCATENATE(K6497,MONTH(ExpensesDBTable[[#This Row],[Date]]))</f>
        <v>20206</v>
      </c>
      <c r="Q6497" s="36" t="s">
        <v>182</v>
      </c>
      <c r="R6497" s="36" t="s">
        <v>14</v>
      </c>
      <c r="S6497" s="38">
        <v>4.5</v>
      </c>
      <c r="T6497" s="36" t="s">
        <v>100</v>
      </c>
      <c r="U6497" s="36" t="s">
        <v>1392</v>
      </c>
    </row>
    <row r="6498" spans="10:21" x14ac:dyDescent="0.25">
      <c r="J6498" s="37">
        <v>43998</v>
      </c>
      <c r="K6498" s="36">
        <f t="shared" si="505"/>
        <v>2020</v>
      </c>
      <c r="L6498" s="36" t="str">
        <f t="shared" si="506"/>
        <v>June</v>
      </c>
      <c r="M6498" s="36">
        <f t="shared" si="507"/>
        <v>25</v>
      </c>
      <c r="N6498" s="36">
        <f t="shared" si="508"/>
        <v>16</v>
      </c>
      <c r="O6498" s="36" t="str">
        <f t="shared" si="509"/>
        <v>202025</v>
      </c>
      <c r="P6498" s="51" t="str">
        <f>CONCATENATE(K6498,MONTH(ExpensesDBTable[[#This Row],[Date]]))</f>
        <v>20206</v>
      </c>
      <c r="Q6498" s="36" t="s">
        <v>1059</v>
      </c>
      <c r="R6498" s="36" t="s">
        <v>17</v>
      </c>
      <c r="S6498" s="38">
        <v>313.95</v>
      </c>
      <c r="T6498" s="36" t="s">
        <v>106</v>
      </c>
      <c r="U6498" s="36" t="s">
        <v>1927</v>
      </c>
    </row>
    <row r="6499" spans="10:21" x14ac:dyDescent="0.25">
      <c r="J6499" s="37">
        <v>43999</v>
      </c>
      <c r="K6499" s="36">
        <f t="shared" si="505"/>
        <v>2020</v>
      </c>
      <c r="L6499" s="36" t="str">
        <f t="shared" si="506"/>
        <v>June</v>
      </c>
      <c r="M6499" s="36">
        <f t="shared" si="507"/>
        <v>25</v>
      </c>
      <c r="N6499" s="36">
        <f t="shared" si="508"/>
        <v>17</v>
      </c>
      <c r="O6499" s="36" t="str">
        <f t="shared" si="509"/>
        <v>202025</v>
      </c>
      <c r="P6499" s="51" t="str">
        <f>CONCATENATE(K6499,MONTH(ExpensesDBTable[[#This Row],[Date]]))</f>
        <v>20206</v>
      </c>
      <c r="Q6499" s="36" t="s">
        <v>119</v>
      </c>
      <c r="R6499" s="36" t="s">
        <v>14</v>
      </c>
      <c r="S6499" s="38">
        <v>8.0299999999999994</v>
      </c>
      <c r="T6499" s="36" t="s">
        <v>100</v>
      </c>
      <c r="U6499" s="36" t="s">
        <v>3401</v>
      </c>
    </row>
    <row r="6500" spans="10:21" x14ac:dyDescent="0.25">
      <c r="J6500" s="37">
        <v>43999</v>
      </c>
      <c r="K6500" s="36">
        <f t="shared" si="505"/>
        <v>2020</v>
      </c>
      <c r="L6500" s="36" t="str">
        <f t="shared" si="506"/>
        <v>June</v>
      </c>
      <c r="M6500" s="36">
        <f t="shared" si="507"/>
        <v>25</v>
      </c>
      <c r="N6500" s="36">
        <f t="shared" si="508"/>
        <v>17</v>
      </c>
      <c r="O6500" s="36" t="str">
        <f t="shared" si="509"/>
        <v>202025</v>
      </c>
      <c r="P6500" s="51" t="str">
        <f>CONCATENATE(K6500,MONTH(ExpensesDBTable[[#This Row],[Date]]))</f>
        <v>20206</v>
      </c>
      <c r="Q6500" s="36" t="s">
        <v>182</v>
      </c>
      <c r="R6500" s="36" t="s">
        <v>16</v>
      </c>
      <c r="S6500" s="38">
        <v>83</v>
      </c>
      <c r="T6500" s="36" t="s">
        <v>106</v>
      </c>
      <c r="U6500" s="36" t="s">
        <v>4728</v>
      </c>
    </row>
    <row r="6501" spans="10:21" x14ac:dyDescent="0.25">
      <c r="J6501" s="37">
        <v>44001</v>
      </c>
      <c r="K6501" s="36">
        <f t="shared" si="505"/>
        <v>2020</v>
      </c>
      <c r="L6501" s="36" t="str">
        <f t="shared" si="506"/>
        <v>June</v>
      </c>
      <c r="M6501" s="36">
        <f t="shared" si="507"/>
        <v>25</v>
      </c>
      <c r="N6501" s="36">
        <f t="shared" si="508"/>
        <v>19</v>
      </c>
      <c r="O6501" s="36" t="str">
        <f t="shared" si="509"/>
        <v>202025</v>
      </c>
      <c r="P6501" s="51" t="str">
        <f>CONCATENATE(K6501,MONTH(ExpensesDBTable[[#This Row],[Date]]))</f>
        <v>20206</v>
      </c>
      <c r="Q6501" s="36" t="s">
        <v>199</v>
      </c>
      <c r="R6501" s="36" t="s">
        <v>14</v>
      </c>
      <c r="S6501" s="38">
        <v>12.9</v>
      </c>
      <c r="T6501" s="36" t="s">
        <v>100</v>
      </c>
      <c r="U6501" s="36" t="s">
        <v>2556</v>
      </c>
    </row>
    <row r="6502" spans="10:21" x14ac:dyDescent="0.25">
      <c r="J6502" s="37">
        <v>44001</v>
      </c>
      <c r="K6502" s="36">
        <f t="shared" si="505"/>
        <v>2020</v>
      </c>
      <c r="L6502" s="36" t="str">
        <f t="shared" si="506"/>
        <v>June</v>
      </c>
      <c r="M6502" s="36">
        <f t="shared" si="507"/>
        <v>25</v>
      </c>
      <c r="N6502" s="36">
        <f t="shared" si="508"/>
        <v>19</v>
      </c>
      <c r="O6502" s="36" t="str">
        <f t="shared" si="509"/>
        <v>202025</v>
      </c>
      <c r="P6502" s="51" t="str">
        <f>CONCATENATE(K6502,MONTH(ExpensesDBTable[[#This Row],[Date]]))</f>
        <v>20206</v>
      </c>
      <c r="Q6502" s="36" t="s">
        <v>119</v>
      </c>
      <c r="R6502" s="36" t="s">
        <v>14</v>
      </c>
      <c r="S6502" s="38">
        <v>9.81</v>
      </c>
      <c r="T6502" s="36" t="s">
        <v>100</v>
      </c>
      <c r="U6502" s="36" t="s">
        <v>4729</v>
      </c>
    </row>
    <row r="6503" spans="10:21" x14ac:dyDescent="0.25">
      <c r="J6503" s="37">
        <v>44001</v>
      </c>
      <c r="K6503" s="36">
        <f t="shared" si="505"/>
        <v>2020</v>
      </c>
      <c r="L6503" s="36" t="str">
        <f t="shared" si="506"/>
        <v>June</v>
      </c>
      <c r="M6503" s="36">
        <f t="shared" si="507"/>
        <v>25</v>
      </c>
      <c r="N6503" s="36">
        <f t="shared" si="508"/>
        <v>19</v>
      </c>
      <c r="O6503" s="36" t="str">
        <f t="shared" si="509"/>
        <v>202025</v>
      </c>
      <c r="P6503" s="51" t="str">
        <f>CONCATENATE(K6503,MONTH(ExpensesDBTable[[#This Row],[Date]]))</f>
        <v>20206</v>
      </c>
      <c r="Q6503" s="36" t="s">
        <v>122</v>
      </c>
      <c r="R6503" s="36" t="s">
        <v>11</v>
      </c>
      <c r="S6503" s="38">
        <v>42.95</v>
      </c>
      <c r="T6503" s="36" t="s">
        <v>106</v>
      </c>
      <c r="U6503" s="36" t="s">
        <v>4730</v>
      </c>
    </row>
    <row r="6504" spans="10:21" x14ac:dyDescent="0.25">
      <c r="J6504" s="37">
        <v>44001</v>
      </c>
      <c r="K6504" s="36">
        <f t="shared" si="505"/>
        <v>2020</v>
      </c>
      <c r="L6504" s="36" t="str">
        <f t="shared" si="506"/>
        <v>June</v>
      </c>
      <c r="M6504" s="36">
        <f t="shared" si="507"/>
        <v>25</v>
      </c>
      <c r="N6504" s="36">
        <f t="shared" si="508"/>
        <v>19</v>
      </c>
      <c r="O6504" s="36" t="str">
        <f t="shared" si="509"/>
        <v>202025</v>
      </c>
      <c r="P6504" s="51" t="str">
        <f>CONCATENATE(K6504,MONTH(ExpensesDBTable[[#This Row],[Date]]))</f>
        <v>20206</v>
      </c>
      <c r="Q6504" s="36" t="s">
        <v>145</v>
      </c>
      <c r="R6504" s="36" t="s">
        <v>23</v>
      </c>
      <c r="S6504" s="38">
        <v>141.07</v>
      </c>
      <c r="T6504" s="36" t="s">
        <v>106</v>
      </c>
      <c r="U6504" s="36" t="s">
        <v>4731</v>
      </c>
    </row>
    <row r="6505" spans="10:21" x14ac:dyDescent="0.25">
      <c r="J6505" s="37">
        <v>44001</v>
      </c>
      <c r="K6505" s="36">
        <f t="shared" si="505"/>
        <v>2020</v>
      </c>
      <c r="L6505" s="36" t="str">
        <f t="shared" si="506"/>
        <v>June</v>
      </c>
      <c r="M6505" s="36">
        <f t="shared" si="507"/>
        <v>25</v>
      </c>
      <c r="N6505" s="36">
        <f t="shared" si="508"/>
        <v>19</v>
      </c>
      <c r="O6505" s="36" t="str">
        <f t="shared" si="509"/>
        <v>202025</v>
      </c>
      <c r="P6505" s="51" t="str">
        <f>CONCATENATE(K6505,MONTH(ExpensesDBTable[[#This Row],[Date]]))</f>
        <v>20206</v>
      </c>
      <c r="Q6505" s="36" t="s">
        <v>3477</v>
      </c>
      <c r="R6505" s="36" t="s">
        <v>23</v>
      </c>
      <c r="S6505" s="38">
        <v>25</v>
      </c>
      <c r="T6505" s="36" t="s">
        <v>106</v>
      </c>
      <c r="U6505" s="36" t="s">
        <v>4157</v>
      </c>
    </row>
    <row r="6506" spans="10:21" x14ac:dyDescent="0.25">
      <c r="J6506" s="37">
        <v>44003</v>
      </c>
      <c r="K6506" s="36">
        <f t="shared" si="505"/>
        <v>2020</v>
      </c>
      <c r="L6506" s="36" t="str">
        <f t="shared" si="506"/>
        <v>June</v>
      </c>
      <c r="M6506" s="36">
        <f t="shared" si="507"/>
        <v>25</v>
      </c>
      <c r="N6506" s="36">
        <f t="shared" si="508"/>
        <v>21</v>
      </c>
      <c r="O6506" s="36" t="str">
        <f t="shared" si="509"/>
        <v>202025</v>
      </c>
      <c r="P6506" s="51" t="str">
        <f>CONCATENATE(K6506,MONTH(ExpensesDBTable[[#This Row],[Date]]))</f>
        <v>20206</v>
      </c>
      <c r="Q6506" s="36" t="s">
        <v>182</v>
      </c>
      <c r="R6506" s="36" t="s">
        <v>19</v>
      </c>
      <c r="S6506" s="38">
        <v>28.4</v>
      </c>
      <c r="T6506" s="36" t="s">
        <v>106</v>
      </c>
      <c r="U6506" s="36" t="s">
        <v>2008</v>
      </c>
    </row>
    <row r="6507" spans="10:21" x14ac:dyDescent="0.25">
      <c r="J6507" s="37">
        <v>44003</v>
      </c>
      <c r="K6507" s="36">
        <f t="shared" si="505"/>
        <v>2020</v>
      </c>
      <c r="L6507" s="36" t="str">
        <f t="shared" si="506"/>
        <v>June</v>
      </c>
      <c r="M6507" s="36">
        <f t="shared" si="507"/>
        <v>25</v>
      </c>
      <c r="N6507" s="36">
        <f t="shared" si="508"/>
        <v>21</v>
      </c>
      <c r="O6507" s="36" t="str">
        <f t="shared" si="509"/>
        <v>202025</v>
      </c>
      <c r="P6507" s="51" t="str">
        <f>CONCATENATE(K6507,MONTH(ExpensesDBTable[[#This Row],[Date]]))</f>
        <v>20206</v>
      </c>
      <c r="Q6507" s="36" t="s">
        <v>1238</v>
      </c>
      <c r="R6507" s="36" t="s">
        <v>22</v>
      </c>
      <c r="S6507" s="38">
        <v>63.15</v>
      </c>
      <c r="T6507" s="36" t="s">
        <v>106</v>
      </c>
      <c r="U6507" s="36" t="s">
        <v>1238</v>
      </c>
    </row>
    <row r="6508" spans="10:21" x14ac:dyDescent="0.25">
      <c r="J6508" s="37">
        <v>44003</v>
      </c>
      <c r="K6508" s="36">
        <f t="shared" si="505"/>
        <v>2020</v>
      </c>
      <c r="L6508" s="36" t="str">
        <f t="shared" si="506"/>
        <v>June</v>
      </c>
      <c r="M6508" s="36">
        <f t="shared" si="507"/>
        <v>25</v>
      </c>
      <c r="N6508" s="36">
        <f t="shared" si="508"/>
        <v>21</v>
      </c>
      <c r="O6508" s="36" t="str">
        <f t="shared" si="509"/>
        <v>202025</v>
      </c>
      <c r="P6508" s="51" t="str">
        <f>CONCATENATE(K6508,MONTH(ExpensesDBTable[[#This Row],[Date]]))</f>
        <v>20206</v>
      </c>
      <c r="Q6508" s="36" t="s">
        <v>182</v>
      </c>
      <c r="R6508" s="36" t="s">
        <v>16</v>
      </c>
      <c r="S6508" s="38">
        <v>55.95</v>
      </c>
      <c r="T6508" s="36" t="s">
        <v>106</v>
      </c>
      <c r="U6508" s="36" t="s">
        <v>4732</v>
      </c>
    </row>
    <row r="6509" spans="10:21" x14ac:dyDescent="0.25">
      <c r="J6509" s="37">
        <v>44003</v>
      </c>
      <c r="K6509" s="36">
        <f t="shared" si="505"/>
        <v>2020</v>
      </c>
      <c r="L6509" s="36" t="str">
        <f t="shared" si="506"/>
        <v>June</v>
      </c>
      <c r="M6509" s="36">
        <f t="shared" si="507"/>
        <v>25</v>
      </c>
      <c r="N6509" s="36">
        <f t="shared" si="508"/>
        <v>21</v>
      </c>
      <c r="O6509" s="36" t="str">
        <f t="shared" si="509"/>
        <v>202025</v>
      </c>
      <c r="P6509" s="51" t="str">
        <f>CONCATENATE(K6509,MONTH(ExpensesDBTable[[#This Row],[Date]]))</f>
        <v>20206</v>
      </c>
      <c r="Q6509" s="36" t="s">
        <v>119</v>
      </c>
      <c r="R6509" s="36" t="s">
        <v>14</v>
      </c>
      <c r="S6509" s="38">
        <v>86.16</v>
      </c>
      <c r="T6509" s="36" t="s">
        <v>100</v>
      </c>
      <c r="U6509" s="36" t="s">
        <v>4155</v>
      </c>
    </row>
    <row r="6510" spans="10:21" x14ac:dyDescent="0.25">
      <c r="J6510" s="37">
        <v>44003</v>
      </c>
      <c r="K6510" s="36">
        <f t="shared" si="505"/>
        <v>2020</v>
      </c>
      <c r="L6510" s="36" t="str">
        <f t="shared" si="506"/>
        <v>June</v>
      </c>
      <c r="M6510" s="36">
        <f t="shared" si="507"/>
        <v>25</v>
      </c>
      <c r="N6510" s="36">
        <f t="shared" si="508"/>
        <v>21</v>
      </c>
      <c r="O6510" s="36" t="str">
        <f t="shared" si="509"/>
        <v>202025</v>
      </c>
      <c r="P6510" s="51" t="str">
        <f>CONCATENATE(K6510,MONTH(ExpensesDBTable[[#This Row],[Date]]))</f>
        <v>20206</v>
      </c>
      <c r="Q6510" s="36" t="s">
        <v>182</v>
      </c>
      <c r="R6510" s="36" t="s">
        <v>14</v>
      </c>
      <c r="S6510" s="38">
        <v>12.74</v>
      </c>
      <c r="T6510" s="36" t="s">
        <v>100</v>
      </c>
      <c r="U6510" s="36" t="s">
        <v>4155</v>
      </c>
    </row>
    <row r="6511" spans="10:21" x14ac:dyDescent="0.25">
      <c r="J6511" s="37">
        <v>44007</v>
      </c>
      <c r="K6511" s="36">
        <f t="shared" si="505"/>
        <v>2020</v>
      </c>
      <c r="L6511" s="36" t="str">
        <f t="shared" si="506"/>
        <v>June</v>
      </c>
      <c r="M6511" s="36">
        <f t="shared" si="507"/>
        <v>26</v>
      </c>
      <c r="N6511" s="36">
        <f t="shared" si="508"/>
        <v>25</v>
      </c>
      <c r="O6511" s="36" t="str">
        <f t="shared" si="509"/>
        <v>202026</v>
      </c>
      <c r="P6511" s="51" t="str">
        <f>CONCATENATE(K6511,MONTH(ExpensesDBTable[[#This Row],[Date]]))</f>
        <v>20206</v>
      </c>
      <c r="Q6511" s="36" t="s">
        <v>1292</v>
      </c>
      <c r="R6511" s="36" t="s">
        <v>18</v>
      </c>
      <c r="S6511" s="38">
        <v>6.5</v>
      </c>
      <c r="T6511" s="36" t="s">
        <v>106</v>
      </c>
      <c r="U6511" s="36" t="s">
        <v>4733</v>
      </c>
    </row>
    <row r="6512" spans="10:21" x14ac:dyDescent="0.25">
      <c r="J6512" s="37">
        <v>44007</v>
      </c>
      <c r="K6512" s="36">
        <f t="shared" si="505"/>
        <v>2020</v>
      </c>
      <c r="L6512" s="36" t="str">
        <f t="shared" si="506"/>
        <v>June</v>
      </c>
      <c r="M6512" s="36">
        <f t="shared" si="507"/>
        <v>26</v>
      </c>
      <c r="N6512" s="36">
        <f t="shared" si="508"/>
        <v>25</v>
      </c>
      <c r="O6512" s="36" t="str">
        <f t="shared" si="509"/>
        <v>202026</v>
      </c>
      <c r="P6512" s="51" t="str">
        <f>CONCATENATE(K6512,MONTH(ExpensesDBTable[[#This Row],[Date]]))</f>
        <v>20206</v>
      </c>
      <c r="Q6512" s="36" t="s">
        <v>554</v>
      </c>
      <c r="R6512" s="36" t="s">
        <v>14</v>
      </c>
      <c r="S6512" s="38">
        <v>7.1</v>
      </c>
      <c r="T6512" s="36" t="s">
        <v>100</v>
      </c>
      <c r="U6512" s="36" t="s">
        <v>957</v>
      </c>
    </row>
    <row r="6513" spans="10:21" x14ac:dyDescent="0.25">
      <c r="J6513" s="37">
        <v>44007</v>
      </c>
      <c r="K6513" s="36">
        <f t="shared" si="505"/>
        <v>2020</v>
      </c>
      <c r="L6513" s="36" t="str">
        <f t="shared" si="506"/>
        <v>June</v>
      </c>
      <c r="M6513" s="36">
        <f t="shared" si="507"/>
        <v>26</v>
      </c>
      <c r="N6513" s="36">
        <f t="shared" si="508"/>
        <v>25</v>
      </c>
      <c r="O6513" s="36" t="str">
        <f t="shared" si="509"/>
        <v>202026</v>
      </c>
      <c r="P6513" s="51" t="str">
        <f>CONCATENATE(K6513,MONTH(ExpensesDBTable[[#This Row],[Date]]))</f>
        <v>20206</v>
      </c>
      <c r="Q6513" s="36" t="s">
        <v>1476</v>
      </c>
      <c r="R6513" s="36" t="s">
        <v>23</v>
      </c>
      <c r="S6513" s="38">
        <v>14</v>
      </c>
      <c r="T6513" s="36" t="s">
        <v>106</v>
      </c>
      <c r="U6513" s="36" t="s">
        <v>1476</v>
      </c>
    </row>
    <row r="6514" spans="10:21" x14ac:dyDescent="0.25">
      <c r="J6514" s="37">
        <v>44007</v>
      </c>
      <c r="K6514" s="36">
        <f t="shared" si="505"/>
        <v>2020</v>
      </c>
      <c r="L6514" s="36" t="str">
        <f t="shared" si="506"/>
        <v>June</v>
      </c>
      <c r="M6514" s="36">
        <f t="shared" si="507"/>
        <v>26</v>
      </c>
      <c r="N6514" s="36">
        <f t="shared" si="508"/>
        <v>25</v>
      </c>
      <c r="O6514" s="36" t="str">
        <f t="shared" si="509"/>
        <v>202026</v>
      </c>
      <c r="P6514" s="51" t="str">
        <f>CONCATENATE(K6514,MONTH(ExpensesDBTable[[#This Row],[Date]]))</f>
        <v>20206</v>
      </c>
      <c r="Q6514" s="36" t="s">
        <v>199</v>
      </c>
      <c r="R6514" s="36" t="s">
        <v>14</v>
      </c>
      <c r="S6514" s="38">
        <v>14.9</v>
      </c>
      <c r="T6514" s="36" t="s">
        <v>100</v>
      </c>
      <c r="U6514" s="36" t="s">
        <v>1367</v>
      </c>
    </row>
    <row r="6515" spans="10:21" x14ac:dyDescent="0.25">
      <c r="J6515" s="37">
        <v>44007</v>
      </c>
      <c r="K6515" s="36">
        <f t="shared" si="505"/>
        <v>2020</v>
      </c>
      <c r="L6515" s="36" t="str">
        <f t="shared" si="506"/>
        <v>June</v>
      </c>
      <c r="M6515" s="36">
        <f t="shared" si="507"/>
        <v>26</v>
      </c>
      <c r="N6515" s="36">
        <f t="shared" si="508"/>
        <v>25</v>
      </c>
      <c r="O6515" s="36" t="str">
        <f t="shared" si="509"/>
        <v>202026</v>
      </c>
      <c r="P6515" s="51" t="str">
        <f>CONCATENATE(K6515,MONTH(ExpensesDBTable[[#This Row],[Date]]))</f>
        <v>20206</v>
      </c>
      <c r="Q6515" s="36" t="s">
        <v>554</v>
      </c>
      <c r="R6515" s="36" t="s">
        <v>14</v>
      </c>
      <c r="S6515" s="38">
        <v>6.25</v>
      </c>
      <c r="T6515" s="36" t="s">
        <v>100</v>
      </c>
      <c r="U6515" s="36" t="s">
        <v>1555</v>
      </c>
    </row>
    <row r="6516" spans="10:21" x14ac:dyDescent="0.25">
      <c r="J6516" s="37">
        <v>44007</v>
      </c>
      <c r="K6516" s="36">
        <f t="shared" si="505"/>
        <v>2020</v>
      </c>
      <c r="L6516" s="36" t="str">
        <f t="shared" si="506"/>
        <v>June</v>
      </c>
      <c r="M6516" s="36">
        <f t="shared" si="507"/>
        <v>26</v>
      </c>
      <c r="N6516" s="36">
        <f t="shared" si="508"/>
        <v>25</v>
      </c>
      <c r="O6516" s="36" t="str">
        <f t="shared" si="509"/>
        <v>202026</v>
      </c>
      <c r="P6516" s="51" t="str">
        <f>CONCATENATE(K6516,MONTH(ExpensesDBTable[[#This Row],[Date]]))</f>
        <v>20206</v>
      </c>
      <c r="Q6516" s="36" t="s">
        <v>145</v>
      </c>
      <c r="R6516" s="36" t="s">
        <v>23</v>
      </c>
      <c r="S6516" s="38">
        <v>94.68</v>
      </c>
      <c r="T6516" s="36" t="s">
        <v>106</v>
      </c>
      <c r="U6516" s="36" t="s">
        <v>1537</v>
      </c>
    </row>
    <row r="6517" spans="10:21" x14ac:dyDescent="0.25">
      <c r="J6517" s="37">
        <v>44007</v>
      </c>
      <c r="K6517" s="36">
        <f t="shared" si="505"/>
        <v>2020</v>
      </c>
      <c r="L6517" s="36" t="str">
        <f t="shared" si="506"/>
        <v>June</v>
      </c>
      <c r="M6517" s="36">
        <f t="shared" si="507"/>
        <v>26</v>
      </c>
      <c r="N6517" s="36">
        <f t="shared" si="508"/>
        <v>25</v>
      </c>
      <c r="O6517" s="36" t="str">
        <f t="shared" si="509"/>
        <v>202026</v>
      </c>
      <c r="P6517" s="51" t="str">
        <f>CONCATENATE(K6517,MONTH(ExpensesDBTable[[#This Row],[Date]]))</f>
        <v>20206</v>
      </c>
      <c r="Q6517" s="36" t="s">
        <v>119</v>
      </c>
      <c r="R6517" s="36" t="s">
        <v>14</v>
      </c>
      <c r="S6517" s="38">
        <v>21.45</v>
      </c>
      <c r="T6517" s="36" t="s">
        <v>100</v>
      </c>
      <c r="U6517" s="36" t="s">
        <v>1367</v>
      </c>
    </row>
    <row r="6518" spans="10:21" x14ac:dyDescent="0.25">
      <c r="J6518" s="37">
        <v>44007</v>
      </c>
      <c r="K6518" s="36">
        <f t="shared" si="505"/>
        <v>2020</v>
      </c>
      <c r="L6518" s="36" t="str">
        <f t="shared" si="506"/>
        <v>June</v>
      </c>
      <c r="M6518" s="36">
        <f t="shared" si="507"/>
        <v>26</v>
      </c>
      <c r="N6518" s="36">
        <f t="shared" si="508"/>
        <v>25</v>
      </c>
      <c r="O6518" s="36" t="str">
        <f t="shared" si="509"/>
        <v>202026</v>
      </c>
      <c r="P6518" s="51" t="str">
        <f>CONCATENATE(K6518,MONTH(ExpensesDBTable[[#This Row],[Date]]))</f>
        <v>20206</v>
      </c>
      <c r="Q6518" s="36" t="s">
        <v>3379</v>
      </c>
      <c r="R6518" s="36" t="s">
        <v>29</v>
      </c>
      <c r="S6518" s="38">
        <v>1009</v>
      </c>
      <c r="T6518" s="36" t="s">
        <v>106</v>
      </c>
      <c r="U6518" s="36" t="s">
        <v>29</v>
      </c>
    </row>
    <row r="6519" spans="10:21" x14ac:dyDescent="0.25">
      <c r="J6519" s="37">
        <v>44009</v>
      </c>
      <c r="K6519" s="36">
        <f t="shared" si="505"/>
        <v>2020</v>
      </c>
      <c r="L6519" s="36" t="str">
        <f t="shared" si="506"/>
        <v>June</v>
      </c>
      <c r="M6519" s="36">
        <f t="shared" si="507"/>
        <v>26</v>
      </c>
      <c r="N6519" s="36">
        <f t="shared" si="508"/>
        <v>27</v>
      </c>
      <c r="O6519" s="36" t="str">
        <f t="shared" si="509"/>
        <v>202026</v>
      </c>
      <c r="P6519" s="51" t="str">
        <f>CONCATENATE(K6519,MONTH(ExpensesDBTable[[#This Row],[Date]]))</f>
        <v>20206</v>
      </c>
      <c r="Q6519" s="36" t="s">
        <v>554</v>
      </c>
      <c r="R6519" s="36" t="s">
        <v>14</v>
      </c>
      <c r="S6519" s="38">
        <v>6.25</v>
      </c>
      <c r="T6519" s="36" t="s">
        <v>100</v>
      </c>
      <c r="U6519" s="36" t="s">
        <v>467</v>
      </c>
    </row>
    <row r="6520" spans="10:21" x14ac:dyDescent="0.25">
      <c r="J6520" s="37">
        <v>44009</v>
      </c>
      <c r="K6520" s="36">
        <f t="shared" si="505"/>
        <v>2020</v>
      </c>
      <c r="L6520" s="36" t="str">
        <f t="shared" si="506"/>
        <v>June</v>
      </c>
      <c r="M6520" s="36">
        <f t="shared" si="507"/>
        <v>26</v>
      </c>
      <c r="N6520" s="36">
        <f t="shared" si="508"/>
        <v>27</v>
      </c>
      <c r="O6520" s="36" t="str">
        <f t="shared" si="509"/>
        <v>202026</v>
      </c>
      <c r="P6520" s="51" t="str">
        <f>CONCATENATE(K6520,MONTH(ExpensesDBTable[[#This Row],[Date]]))</f>
        <v>20206</v>
      </c>
      <c r="Q6520" s="36" t="s">
        <v>182</v>
      </c>
      <c r="R6520" s="36" t="s">
        <v>14</v>
      </c>
      <c r="S6520" s="38">
        <v>13</v>
      </c>
      <c r="T6520" s="36" t="s">
        <v>100</v>
      </c>
      <c r="U6520" s="36" t="s">
        <v>462</v>
      </c>
    </row>
    <row r="6521" spans="10:21" x14ac:dyDescent="0.25">
      <c r="J6521" s="37">
        <v>44010</v>
      </c>
      <c r="K6521" s="36">
        <f t="shared" si="505"/>
        <v>2020</v>
      </c>
      <c r="L6521" s="36" t="str">
        <f t="shared" si="506"/>
        <v>June</v>
      </c>
      <c r="M6521" s="36">
        <f t="shared" si="507"/>
        <v>26</v>
      </c>
      <c r="N6521" s="36">
        <f t="shared" si="508"/>
        <v>28</v>
      </c>
      <c r="O6521" s="36" t="str">
        <f t="shared" si="509"/>
        <v>202026</v>
      </c>
      <c r="P6521" s="51" t="str">
        <f>CONCATENATE(K6521,MONTH(ExpensesDBTable[[#This Row],[Date]]))</f>
        <v>20206</v>
      </c>
      <c r="Q6521" s="36" t="s">
        <v>182</v>
      </c>
      <c r="R6521" s="36" t="s">
        <v>14</v>
      </c>
      <c r="S6521" s="38">
        <v>35.200000000000003</v>
      </c>
      <c r="T6521" s="36" t="s">
        <v>106</v>
      </c>
      <c r="U6521" s="36" t="s">
        <v>2008</v>
      </c>
    </row>
    <row r="6522" spans="10:21" x14ac:dyDescent="0.25">
      <c r="J6522" s="37">
        <v>44010</v>
      </c>
      <c r="K6522" s="36">
        <f t="shared" si="505"/>
        <v>2020</v>
      </c>
      <c r="L6522" s="36" t="str">
        <f t="shared" si="506"/>
        <v>June</v>
      </c>
      <c r="M6522" s="36">
        <f t="shared" si="507"/>
        <v>26</v>
      </c>
      <c r="N6522" s="36">
        <f t="shared" si="508"/>
        <v>28</v>
      </c>
      <c r="O6522" s="36" t="str">
        <f t="shared" si="509"/>
        <v>202026</v>
      </c>
      <c r="P6522" s="51" t="str">
        <f>CONCATENATE(K6522,MONTH(ExpensesDBTable[[#This Row],[Date]]))</f>
        <v>20206</v>
      </c>
      <c r="Q6522" s="36" t="s">
        <v>119</v>
      </c>
      <c r="R6522" s="36" t="s">
        <v>14</v>
      </c>
      <c r="S6522" s="38">
        <v>65.11</v>
      </c>
      <c r="T6522" s="36" t="s">
        <v>100</v>
      </c>
      <c r="U6522" s="36" t="s">
        <v>4155</v>
      </c>
    </row>
    <row r="6523" spans="10:21" x14ac:dyDescent="0.25">
      <c r="J6523" s="37">
        <v>44010</v>
      </c>
      <c r="K6523" s="36">
        <f t="shared" si="505"/>
        <v>2020</v>
      </c>
      <c r="L6523" s="36" t="str">
        <f t="shared" si="506"/>
        <v>June</v>
      </c>
      <c r="M6523" s="36">
        <f t="shared" si="507"/>
        <v>26</v>
      </c>
      <c r="N6523" s="36">
        <f t="shared" si="508"/>
        <v>28</v>
      </c>
      <c r="O6523" s="36" t="str">
        <f t="shared" si="509"/>
        <v>202026</v>
      </c>
      <c r="P6523" s="51" t="str">
        <f>CONCATENATE(K6523,MONTH(ExpensesDBTable[[#This Row],[Date]]))</f>
        <v>20206</v>
      </c>
      <c r="Q6523" s="36" t="s">
        <v>122</v>
      </c>
      <c r="R6523" s="36" t="s">
        <v>11</v>
      </c>
      <c r="S6523" s="38">
        <v>9</v>
      </c>
      <c r="T6523" s="36" t="s">
        <v>106</v>
      </c>
      <c r="U6523" s="36" t="s">
        <v>548</v>
      </c>
    </row>
    <row r="6524" spans="10:21" x14ac:dyDescent="0.25">
      <c r="J6524" s="37">
        <v>44010</v>
      </c>
      <c r="K6524" s="36">
        <f t="shared" si="505"/>
        <v>2020</v>
      </c>
      <c r="L6524" s="36" t="str">
        <f t="shared" si="506"/>
        <v>June</v>
      </c>
      <c r="M6524" s="36">
        <f t="shared" si="507"/>
        <v>26</v>
      </c>
      <c r="N6524" s="36">
        <f t="shared" si="508"/>
        <v>28</v>
      </c>
      <c r="O6524" s="36" t="str">
        <f t="shared" si="509"/>
        <v>202026</v>
      </c>
      <c r="P6524" s="51" t="str">
        <f>CONCATENATE(K6524,MONTH(ExpensesDBTable[[#This Row],[Date]]))</f>
        <v>20206</v>
      </c>
      <c r="Q6524" s="36" t="s">
        <v>182</v>
      </c>
      <c r="R6524" s="36" t="s">
        <v>14</v>
      </c>
      <c r="S6524" s="38">
        <v>11</v>
      </c>
      <c r="T6524" s="36" t="s">
        <v>100</v>
      </c>
      <c r="U6524" s="36" t="s">
        <v>1392</v>
      </c>
    </row>
    <row r="6525" spans="10:21" x14ac:dyDescent="0.25">
      <c r="J6525" s="37">
        <v>44010</v>
      </c>
      <c r="K6525" s="36">
        <f t="shared" si="505"/>
        <v>2020</v>
      </c>
      <c r="L6525" s="36" t="str">
        <f t="shared" si="506"/>
        <v>June</v>
      </c>
      <c r="M6525" s="36">
        <f t="shared" si="507"/>
        <v>26</v>
      </c>
      <c r="N6525" s="36">
        <f t="shared" si="508"/>
        <v>28</v>
      </c>
      <c r="O6525" s="36" t="str">
        <f t="shared" si="509"/>
        <v>202026</v>
      </c>
      <c r="P6525" s="51" t="str">
        <f>CONCATENATE(K6525,MONTH(ExpensesDBTable[[#This Row],[Date]]))</f>
        <v>20206</v>
      </c>
      <c r="Q6525" s="36" t="s">
        <v>182</v>
      </c>
      <c r="R6525" s="36" t="s">
        <v>14</v>
      </c>
      <c r="S6525" s="38">
        <v>10.35</v>
      </c>
      <c r="T6525" s="36" t="s">
        <v>100</v>
      </c>
      <c r="U6525" s="36" t="s">
        <v>241</v>
      </c>
    </row>
    <row r="6526" spans="10:21" x14ac:dyDescent="0.25">
      <c r="J6526" s="37">
        <v>44010</v>
      </c>
      <c r="K6526" s="36">
        <f t="shared" si="505"/>
        <v>2020</v>
      </c>
      <c r="L6526" s="36" t="str">
        <f t="shared" si="506"/>
        <v>June</v>
      </c>
      <c r="M6526" s="36">
        <f t="shared" si="507"/>
        <v>26</v>
      </c>
      <c r="N6526" s="36">
        <f t="shared" si="508"/>
        <v>28</v>
      </c>
      <c r="O6526" s="36" t="str">
        <f t="shared" si="509"/>
        <v>202026</v>
      </c>
      <c r="P6526" s="51" t="str">
        <f>CONCATENATE(K6526,MONTH(ExpensesDBTable[[#This Row],[Date]]))</f>
        <v>20206</v>
      </c>
      <c r="Q6526" s="36" t="s">
        <v>182</v>
      </c>
      <c r="R6526" s="36" t="s">
        <v>14</v>
      </c>
      <c r="S6526" s="38">
        <v>8.4</v>
      </c>
      <c r="T6526" s="36" t="s">
        <v>100</v>
      </c>
      <c r="U6526" s="36" t="s">
        <v>2670</v>
      </c>
    </row>
    <row r="6527" spans="10:21" x14ac:dyDescent="0.25">
      <c r="J6527" s="37">
        <v>44010</v>
      </c>
      <c r="K6527" s="36">
        <f t="shared" si="505"/>
        <v>2020</v>
      </c>
      <c r="L6527" s="36" t="str">
        <f t="shared" si="506"/>
        <v>June</v>
      </c>
      <c r="M6527" s="36">
        <f t="shared" si="507"/>
        <v>26</v>
      </c>
      <c r="N6527" s="36">
        <f t="shared" si="508"/>
        <v>28</v>
      </c>
      <c r="O6527" s="36" t="str">
        <f t="shared" si="509"/>
        <v>202026</v>
      </c>
      <c r="P6527" s="51" t="str">
        <f>CONCATENATE(K6527,MONTH(ExpensesDBTable[[#This Row],[Date]]))</f>
        <v>20206</v>
      </c>
      <c r="Q6527" s="36" t="s">
        <v>620</v>
      </c>
      <c r="R6527" s="36" t="s">
        <v>13</v>
      </c>
      <c r="S6527" s="38">
        <v>72</v>
      </c>
      <c r="T6527" s="36" t="s">
        <v>106</v>
      </c>
      <c r="U6527" s="36" t="s">
        <v>4734</v>
      </c>
    </row>
    <row r="6528" spans="10:21" x14ac:dyDescent="0.25">
      <c r="J6528" s="37">
        <v>44011</v>
      </c>
      <c r="K6528" s="36">
        <f t="shared" si="505"/>
        <v>2020</v>
      </c>
      <c r="L6528" s="36" t="str">
        <f t="shared" si="506"/>
        <v>June</v>
      </c>
      <c r="M6528" s="36">
        <f t="shared" si="507"/>
        <v>27</v>
      </c>
      <c r="N6528" s="36">
        <f t="shared" si="508"/>
        <v>29</v>
      </c>
      <c r="O6528" s="36" t="str">
        <f t="shared" si="509"/>
        <v>202027</v>
      </c>
      <c r="P6528" s="51" t="str">
        <f>CONCATENATE(K6528,MONTH(ExpensesDBTable[[#This Row],[Date]]))</f>
        <v>20206</v>
      </c>
      <c r="Q6528" s="36" t="s">
        <v>4084</v>
      </c>
      <c r="R6528" s="36" t="s">
        <v>22</v>
      </c>
      <c r="S6528" s="38">
        <v>252</v>
      </c>
      <c r="T6528" s="36" t="s">
        <v>106</v>
      </c>
      <c r="U6528" s="36" t="s">
        <v>4735</v>
      </c>
    </row>
    <row r="6529" spans="10:21" x14ac:dyDescent="0.25">
      <c r="J6529" s="37">
        <v>44011</v>
      </c>
      <c r="K6529" s="36">
        <f t="shared" si="505"/>
        <v>2020</v>
      </c>
      <c r="L6529" s="36" t="str">
        <f t="shared" si="506"/>
        <v>June</v>
      </c>
      <c r="M6529" s="36">
        <f t="shared" si="507"/>
        <v>27</v>
      </c>
      <c r="N6529" s="36">
        <f t="shared" si="508"/>
        <v>29</v>
      </c>
      <c r="O6529" s="36" t="str">
        <f t="shared" si="509"/>
        <v>202027</v>
      </c>
      <c r="P6529" s="51" t="str">
        <f>CONCATENATE(K6529,MONTH(ExpensesDBTable[[#This Row],[Date]]))</f>
        <v>20206</v>
      </c>
      <c r="Q6529" s="36" t="s">
        <v>119</v>
      </c>
      <c r="R6529" s="36" t="s">
        <v>14</v>
      </c>
      <c r="S6529" s="38">
        <v>10.44</v>
      </c>
      <c r="T6529" s="36" t="s">
        <v>100</v>
      </c>
      <c r="U6529" s="36" t="s">
        <v>4155</v>
      </c>
    </row>
    <row r="6530" spans="10:21" x14ac:dyDescent="0.25">
      <c r="J6530" s="37">
        <v>44014</v>
      </c>
      <c r="K6530" s="36">
        <f t="shared" si="505"/>
        <v>2020</v>
      </c>
      <c r="L6530" s="36" t="str">
        <f t="shared" si="506"/>
        <v>July</v>
      </c>
      <c r="M6530" s="36">
        <f t="shared" si="507"/>
        <v>27</v>
      </c>
      <c r="N6530" s="36">
        <f t="shared" si="508"/>
        <v>2</v>
      </c>
      <c r="O6530" s="36" t="str">
        <f t="shared" si="509"/>
        <v>202027</v>
      </c>
      <c r="P6530" s="51" t="str">
        <f>CONCATENATE(K6530,MONTH(ExpensesDBTable[[#This Row],[Date]]))</f>
        <v>20207</v>
      </c>
      <c r="Q6530" s="36" t="s">
        <v>4049</v>
      </c>
      <c r="R6530" s="36" t="s">
        <v>23</v>
      </c>
      <c r="S6530" s="38">
        <v>89</v>
      </c>
      <c r="T6530" s="36" t="s">
        <v>106</v>
      </c>
      <c r="U6530" s="36" t="s">
        <v>1492</v>
      </c>
    </row>
    <row r="6531" spans="10:21" x14ac:dyDescent="0.25">
      <c r="J6531" s="37">
        <v>44014</v>
      </c>
      <c r="K6531" s="36">
        <f t="shared" si="505"/>
        <v>2020</v>
      </c>
      <c r="L6531" s="36" t="str">
        <f t="shared" si="506"/>
        <v>July</v>
      </c>
      <c r="M6531" s="36">
        <f t="shared" si="507"/>
        <v>27</v>
      </c>
      <c r="N6531" s="36">
        <f t="shared" si="508"/>
        <v>2</v>
      </c>
      <c r="O6531" s="36" t="str">
        <f t="shared" si="509"/>
        <v>202027</v>
      </c>
      <c r="P6531" s="51" t="str">
        <f>CONCATENATE(K6531,MONTH(ExpensesDBTable[[#This Row],[Date]]))</f>
        <v>20207</v>
      </c>
      <c r="Q6531" s="36" t="s">
        <v>169</v>
      </c>
      <c r="R6531" s="36" t="s">
        <v>22</v>
      </c>
      <c r="S6531" s="38">
        <v>57.88</v>
      </c>
      <c r="T6531" s="36" t="s">
        <v>106</v>
      </c>
      <c r="U6531" s="36" t="s">
        <v>1238</v>
      </c>
    </row>
    <row r="6532" spans="10:21" x14ac:dyDescent="0.25">
      <c r="J6532" s="37">
        <v>44014</v>
      </c>
      <c r="K6532" s="36">
        <f t="shared" si="505"/>
        <v>2020</v>
      </c>
      <c r="L6532" s="36" t="str">
        <f t="shared" si="506"/>
        <v>July</v>
      </c>
      <c r="M6532" s="36">
        <f t="shared" si="507"/>
        <v>27</v>
      </c>
      <c r="N6532" s="36">
        <f t="shared" si="508"/>
        <v>2</v>
      </c>
      <c r="O6532" s="36" t="str">
        <f t="shared" si="509"/>
        <v>202027</v>
      </c>
      <c r="P6532" s="51" t="str">
        <f>CONCATENATE(K6532,MONTH(ExpensesDBTable[[#This Row],[Date]]))</f>
        <v>20207</v>
      </c>
      <c r="Q6532" s="36" t="s">
        <v>554</v>
      </c>
      <c r="R6532" s="36" t="s">
        <v>14</v>
      </c>
      <c r="S6532" s="38">
        <v>5.9</v>
      </c>
      <c r="T6532" s="36" t="s">
        <v>100</v>
      </c>
      <c r="U6532" s="36" t="s">
        <v>467</v>
      </c>
    </row>
    <row r="6533" spans="10:21" x14ac:dyDescent="0.25">
      <c r="J6533" s="37">
        <v>44014</v>
      </c>
      <c r="K6533" s="36">
        <f t="shared" si="505"/>
        <v>2020</v>
      </c>
      <c r="L6533" s="36" t="str">
        <f t="shared" si="506"/>
        <v>July</v>
      </c>
      <c r="M6533" s="36">
        <f t="shared" si="507"/>
        <v>27</v>
      </c>
      <c r="N6533" s="36">
        <f t="shared" si="508"/>
        <v>2</v>
      </c>
      <c r="O6533" s="36" t="str">
        <f t="shared" si="509"/>
        <v>202027</v>
      </c>
      <c r="P6533" s="51" t="str">
        <f>CONCATENATE(K6533,MONTH(ExpensesDBTable[[#This Row],[Date]]))</f>
        <v>20207</v>
      </c>
      <c r="Q6533" s="36" t="s">
        <v>119</v>
      </c>
      <c r="R6533" s="36" t="s">
        <v>14</v>
      </c>
      <c r="S6533" s="38">
        <v>29.31</v>
      </c>
      <c r="T6533" s="36" t="s">
        <v>100</v>
      </c>
      <c r="U6533" s="36" t="s">
        <v>4137</v>
      </c>
    </row>
    <row r="6534" spans="10:21" x14ac:dyDescent="0.25">
      <c r="J6534" s="37">
        <v>44014</v>
      </c>
      <c r="K6534" s="36">
        <f t="shared" si="505"/>
        <v>2020</v>
      </c>
      <c r="L6534" s="36" t="str">
        <f t="shared" si="506"/>
        <v>July</v>
      </c>
      <c r="M6534" s="36">
        <f t="shared" si="507"/>
        <v>27</v>
      </c>
      <c r="N6534" s="36">
        <f t="shared" si="508"/>
        <v>2</v>
      </c>
      <c r="O6534" s="36" t="str">
        <f t="shared" si="509"/>
        <v>202027</v>
      </c>
      <c r="P6534" s="51" t="str">
        <f>CONCATENATE(K6534,MONTH(ExpensesDBTable[[#This Row],[Date]]))</f>
        <v>20207</v>
      </c>
      <c r="Q6534" s="36" t="s">
        <v>122</v>
      </c>
      <c r="R6534" s="36" t="s">
        <v>11</v>
      </c>
      <c r="S6534" s="38">
        <v>11.4</v>
      </c>
      <c r="T6534" s="36" t="s">
        <v>100</v>
      </c>
      <c r="U6534" s="36" t="s">
        <v>509</v>
      </c>
    </row>
    <row r="6535" spans="10:21" x14ac:dyDescent="0.25">
      <c r="J6535" s="37">
        <v>44014</v>
      </c>
      <c r="K6535" s="36">
        <f t="shared" si="505"/>
        <v>2020</v>
      </c>
      <c r="L6535" s="36" t="str">
        <f t="shared" si="506"/>
        <v>July</v>
      </c>
      <c r="M6535" s="36">
        <f t="shared" si="507"/>
        <v>27</v>
      </c>
      <c r="N6535" s="36">
        <f t="shared" si="508"/>
        <v>2</v>
      </c>
      <c r="O6535" s="36" t="str">
        <f t="shared" si="509"/>
        <v>202027</v>
      </c>
      <c r="P6535" s="51" t="str">
        <f>CONCATENATE(K6535,MONTH(ExpensesDBTable[[#This Row],[Date]]))</f>
        <v>20207</v>
      </c>
      <c r="Q6535" s="36" t="s">
        <v>2470</v>
      </c>
      <c r="R6535" s="36" t="s">
        <v>17</v>
      </c>
      <c r="S6535" s="38">
        <v>6</v>
      </c>
      <c r="T6535" s="36" t="s">
        <v>106</v>
      </c>
      <c r="U6535" s="36" t="s">
        <v>4736</v>
      </c>
    </row>
    <row r="6536" spans="10:21" x14ac:dyDescent="0.25">
      <c r="J6536" s="37">
        <v>44014</v>
      </c>
      <c r="K6536" s="36">
        <f t="shared" si="505"/>
        <v>2020</v>
      </c>
      <c r="L6536" s="36" t="str">
        <f t="shared" si="506"/>
        <v>July</v>
      </c>
      <c r="M6536" s="36">
        <f t="shared" si="507"/>
        <v>27</v>
      </c>
      <c r="N6536" s="36">
        <f t="shared" si="508"/>
        <v>2</v>
      </c>
      <c r="O6536" s="36" t="str">
        <f t="shared" si="509"/>
        <v>202027</v>
      </c>
      <c r="P6536" s="51" t="str">
        <f>CONCATENATE(K6536,MONTH(ExpensesDBTable[[#This Row],[Date]]))</f>
        <v>20207</v>
      </c>
      <c r="Q6536" s="36" t="s">
        <v>182</v>
      </c>
      <c r="R6536" s="36" t="s">
        <v>14</v>
      </c>
      <c r="S6536" s="38">
        <v>9.5</v>
      </c>
      <c r="T6536" s="36" t="s">
        <v>100</v>
      </c>
      <c r="U6536" s="36" t="s">
        <v>1392</v>
      </c>
    </row>
    <row r="6537" spans="10:21" x14ac:dyDescent="0.25">
      <c r="J6537" s="37">
        <v>44017</v>
      </c>
      <c r="K6537" s="36">
        <f t="shared" si="505"/>
        <v>2020</v>
      </c>
      <c r="L6537" s="36" t="str">
        <f t="shared" si="506"/>
        <v>July</v>
      </c>
      <c r="M6537" s="36">
        <f t="shared" si="507"/>
        <v>27</v>
      </c>
      <c r="N6537" s="36">
        <f t="shared" si="508"/>
        <v>5</v>
      </c>
      <c r="O6537" s="36" t="str">
        <f t="shared" si="509"/>
        <v>202027</v>
      </c>
      <c r="P6537" s="51" t="str">
        <f>CONCATENATE(K6537,MONTH(ExpensesDBTable[[#This Row],[Date]]))</f>
        <v>20207</v>
      </c>
      <c r="Q6537" s="36" t="s">
        <v>119</v>
      </c>
      <c r="R6537" s="36" t="s">
        <v>14</v>
      </c>
      <c r="S6537" s="38">
        <v>50.28</v>
      </c>
      <c r="T6537" s="36" t="s">
        <v>100</v>
      </c>
      <c r="U6537" s="36" t="s">
        <v>4137</v>
      </c>
    </row>
    <row r="6538" spans="10:21" x14ac:dyDescent="0.25">
      <c r="J6538" s="37">
        <v>44017</v>
      </c>
      <c r="K6538" s="36">
        <f t="shared" si="505"/>
        <v>2020</v>
      </c>
      <c r="L6538" s="36" t="str">
        <f t="shared" si="506"/>
        <v>July</v>
      </c>
      <c r="M6538" s="36">
        <f t="shared" si="507"/>
        <v>27</v>
      </c>
      <c r="N6538" s="36">
        <f t="shared" si="508"/>
        <v>5</v>
      </c>
      <c r="O6538" s="36" t="str">
        <f t="shared" si="509"/>
        <v>202027</v>
      </c>
      <c r="P6538" s="51" t="str">
        <f>CONCATENATE(K6538,MONTH(ExpensesDBTable[[#This Row],[Date]]))</f>
        <v>20207</v>
      </c>
      <c r="Q6538" s="36" t="s">
        <v>352</v>
      </c>
      <c r="R6538" s="36" t="s">
        <v>14</v>
      </c>
      <c r="S6538" s="38">
        <v>17.899999999999999</v>
      </c>
      <c r="T6538" s="36" t="s">
        <v>100</v>
      </c>
      <c r="U6538" s="36" t="s">
        <v>4737</v>
      </c>
    </row>
    <row r="6539" spans="10:21" x14ac:dyDescent="0.25">
      <c r="J6539" s="37">
        <v>44017</v>
      </c>
      <c r="K6539" s="36">
        <f t="shared" ref="K6539:K6573" si="510">YEAR(J6539)</f>
        <v>2020</v>
      </c>
      <c r="L6539" s="36" t="str">
        <f t="shared" ref="L6539:L6573" si="511">TEXT(DATE(1,MONTH(J6539),1),"MMMM")</f>
        <v>July</v>
      </c>
      <c r="M6539" s="36">
        <f t="shared" ref="M6539:M6573" si="512">WEEKNUM(J6539,2)</f>
        <v>27</v>
      </c>
      <c r="N6539" s="36">
        <f t="shared" ref="N6539:N6573" si="513">DAY(J6539)</f>
        <v>5</v>
      </c>
      <c r="O6539" s="36" t="str">
        <f t="shared" ref="O6539:O6573" si="514">CONCATENATE(K6539,M6539)</f>
        <v>202027</v>
      </c>
      <c r="P6539" s="51" t="str">
        <f>CONCATENATE(K6539,MONTH(ExpensesDBTable[[#This Row],[Date]]))</f>
        <v>20207</v>
      </c>
      <c r="Q6539" s="36" t="s">
        <v>182</v>
      </c>
      <c r="R6539" s="36" t="s">
        <v>14</v>
      </c>
      <c r="S6539" s="38">
        <v>3.5</v>
      </c>
      <c r="T6539" s="36" t="s">
        <v>100</v>
      </c>
      <c r="U6539" s="36" t="s">
        <v>3668</v>
      </c>
    </row>
    <row r="6540" spans="10:21" x14ac:dyDescent="0.25">
      <c r="J6540" s="37">
        <v>44017</v>
      </c>
      <c r="K6540" s="36">
        <f t="shared" si="510"/>
        <v>2020</v>
      </c>
      <c r="L6540" s="36" t="str">
        <f t="shared" si="511"/>
        <v>July</v>
      </c>
      <c r="M6540" s="36">
        <f t="shared" si="512"/>
        <v>27</v>
      </c>
      <c r="N6540" s="36">
        <f t="shared" si="513"/>
        <v>5</v>
      </c>
      <c r="O6540" s="36" t="str">
        <f t="shared" si="514"/>
        <v>202027</v>
      </c>
      <c r="P6540" s="51" t="str">
        <f>CONCATENATE(K6540,MONTH(ExpensesDBTable[[#This Row],[Date]]))</f>
        <v>20207</v>
      </c>
      <c r="Q6540" s="36" t="s">
        <v>182</v>
      </c>
      <c r="R6540" s="36" t="s">
        <v>14</v>
      </c>
      <c r="S6540" s="38">
        <v>9.3000000000000007</v>
      </c>
      <c r="T6540" s="36" t="s">
        <v>100</v>
      </c>
      <c r="U6540" s="36" t="s">
        <v>4738</v>
      </c>
    </row>
    <row r="6541" spans="10:21" x14ac:dyDescent="0.25">
      <c r="J6541" s="37">
        <v>44017</v>
      </c>
      <c r="K6541" s="36">
        <f t="shared" si="510"/>
        <v>2020</v>
      </c>
      <c r="L6541" s="36" t="str">
        <f t="shared" si="511"/>
        <v>July</v>
      </c>
      <c r="M6541" s="36">
        <f t="shared" si="512"/>
        <v>27</v>
      </c>
      <c r="N6541" s="36">
        <f t="shared" si="513"/>
        <v>5</v>
      </c>
      <c r="O6541" s="36" t="str">
        <f t="shared" si="514"/>
        <v>202027</v>
      </c>
      <c r="P6541" s="51" t="str">
        <f>CONCATENATE(K6541,MONTH(ExpensesDBTable[[#This Row],[Date]]))</f>
        <v>20207</v>
      </c>
      <c r="Q6541" s="36" t="s">
        <v>182</v>
      </c>
      <c r="R6541" s="36" t="s">
        <v>14</v>
      </c>
      <c r="S6541" s="38">
        <v>17.899999999999999</v>
      </c>
      <c r="T6541" s="36" t="s">
        <v>100</v>
      </c>
      <c r="U6541" s="36" t="s">
        <v>4739</v>
      </c>
    </row>
    <row r="6542" spans="10:21" x14ac:dyDescent="0.25">
      <c r="J6542" s="37">
        <v>44017</v>
      </c>
      <c r="K6542" s="36">
        <f t="shared" si="510"/>
        <v>2020</v>
      </c>
      <c r="L6542" s="36" t="str">
        <f t="shared" si="511"/>
        <v>July</v>
      </c>
      <c r="M6542" s="36">
        <f t="shared" si="512"/>
        <v>27</v>
      </c>
      <c r="N6542" s="36">
        <f t="shared" si="513"/>
        <v>5</v>
      </c>
      <c r="O6542" s="36" t="str">
        <f t="shared" si="514"/>
        <v>202027</v>
      </c>
      <c r="P6542" s="51" t="str">
        <f>CONCATENATE(K6542,MONTH(ExpensesDBTable[[#This Row],[Date]]))</f>
        <v>20207</v>
      </c>
      <c r="Q6542" s="36" t="s">
        <v>182</v>
      </c>
      <c r="R6542" s="36" t="s">
        <v>14</v>
      </c>
      <c r="S6542" s="38">
        <v>7.27</v>
      </c>
      <c r="T6542" s="36" t="s">
        <v>100</v>
      </c>
      <c r="U6542" s="36" t="s">
        <v>2826</v>
      </c>
    </row>
    <row r="6543" spans="10:21" x14ac:dyDescent="0.25">
      <c r="J6543" s="37">
        <v>44024</v>
      </c>
      <c r="K6543" s="36">
        <f t="shared" si="510"/>
        <v>2020</v>
      </c>
      <c r="L6543" s="36" t="str">
        <f t="shared" si="511"/>
        <v>July</v>
      </c>
      <c r="M6543" s="36">
        <f t="shared" si="512"/>
        <v>28</v>
      </c>
      <c r="N6543" s="36">
        <f t="shared" si="513"/>
        <v>12</v>
      </c>
      <c r="O6543" s="36" t="str">
        <f t="shared" si="514"/>
        <v>202028</v>
      </c>
      <c r="P6543" s="51" t="str">
        <f>CONCATENATE(K6543,MONTH(ExpensesDBTable[[#This Row],[Date]]))</f>
        <v>20207</v>
      </c>
      <c r="Q6543" s="36" t="s">
        <v>182</v>
      </c>
      <c r="R6543" s="36" t="s">
        <v>14</v>
      </c>
      <c r="S6543" s="38">
        <v>12.2</v>
      </c>
      <c r="T6543" s="36" t="s">
        <v>100</v>
      </c>
      <c r="U6543" s="36" t="s">
        <v>1392</v>
      </c>
    </row>
    <row r="6544" spans="10:21" x14ac:dyDescent="0.25">
      <c r="J6544" s="37">
        <v>44024</v>
      </c>
      <c r="K6544" s="36">
        <f t="shared" si="510"/>
        <v>2020</v>
      </c>
      <c r="L6544" s="36" t="str">
        <f t="shared" si="511"/>
        <v>July</v>
      </c>
      <c r="M6544" s="36">
        <f t="shared" si="512"/>
        <v>28</v>
      </c>
      <c r="N6544" s="36">
        <f t="shared" si="513"/>
        <v>12</v>
      </c>
      <c r="O6544" s="36" t="str">
        <f t="shared" si="514"/>
        <v>202028</v>
      </c>
      <c r="P6544" s="51" t="str">
        <f>CONCATENATE(K6544,MONTH(ExpensesDBTable[[#This Row],[Date]]))</f>
        <v>20207</v>
      </c>
      <c r="Q6544" s="36" t="s">
        <v>119</v>
      </c>
      <c r="R6544" s="36" t="s">
        <v>14</v>
      </c>
      <c r="S6544" s="38">
        <v>85.51</v>
      </c>
      <c r="T6544" s="36" t="s">
        <v>100</v>
      </c>
      <c r="U6544" s="36" t="s">
        <v>4740</v>
      </c>
    </row>
    <row r="6545" spans="10:21" x14ac:dyDescent="0.25">
      <c r="J6545" s="37">
        <v>44024</v>
      </c>
      <c r="K6545" s="36">
        <f t="shared" si="510"/>
        <v>2020</v>
      </c>
      <c r="L6545" s="36" t="str">
        <f t="shared" si="511"/>
        <v>July</v>
      </c>
      <c r="M6545" s="36">
        <f t="shared" si="512"/>
        <v>28</v>
      </c>
      <c r="N6545" s="36">
        <f t="shared" si="513"/>
        <v>12</v>
      </c>
      <c r="O6545" s="36" t="str">
        <f t="shared" si="514"/>
        <v>202028</v>
      </c>
      <c r="P6545" s="51" t="str">
        <f>CONCATENATE(K6545,MONTH(ExpensesDBTable[[#This Row],[Date]]))</f>
        <v>20207</v>
      </c>
      <c r="Q6545" s="36" t="s">
        <v>122</v>
      </c>
      <c r="R6545" s="36" t="s">
        <v>11</v>
      </c>
      <c r="S6545" s="38">
        <v>11.4</v>
      </c>
      <c r="T6545" s="36" t="s">
        <v>100</v>
      </c>
      <c r="U6545" s="36" t="s">
        <v>1121</v>
      </c>
    </row>
    <row r="6546" spans="10:21" x14ac:dyDescent="0.25">
      <c r="J6546" s="37">
        <v>44024</v>
      </c>
      <c r="K6546" s="36">
        <f t="shared" si="510"/>
        <v>2020</v>
      </c>
      <c r="L6546" s="36" t="str">
        <f t="shared" si="511"/>
        <v>July</v>
      </c>
      <c r="M6546" s="36">
        <f t="shared" si="512"/>
        <v>28</v>
      </c>
      <c r="N6546" s="36">
        <f t="shared" si="513"/>
        <v>12</v>
      </c>
      <c r="O6546" s="36" t="str">
        <f t="shared" si="514"/>
        <v>202028</v>
      </c>
      <c r="P6546" s="51" t="str">
        <f>CONCATENATE(K6546,MONTH(ExpensesDBTable[[#This Row],[Date]]))</f>
        <v>20207</v>
      </c>
      <c r="Q6546" s="36" t="s">
        <v>2939</v>
      </c>
      <c r="R6546" s="36" t="s">
        <v>16</v>
      </c>
      <c r="S6546" s="38">
        <v>23.13</v>
      </c>
      <c r="T6546" s="36" t="s">
        <v>106</v>
      </c>
      <c r="U6546" s="36" t="s">
        <v>4741</v>
      </c>
    </row>
    <row r="6547" spans="10:21" x14ac:dyDescent="0.25">
      <c r="J6547" s="37">
        <v>44024</v>
      </c>
      <c r="K6547" s="36">
        <f t="shared" si="510"/>
        <v>2020</v>
      </c>
      <c r="L6547" s="36" t="str">
        <f t="shared" si="511"/>
        <v>July</v>
      </c>
      <c r="M6547" s="36">
        <f t="shared" si="512"/>
        <v>28</v>
      </c>
      <c r="N6547" s="36">
        <f t="shared" si="513"/>
        <v>12</v>
      </c>
      <c r="O6547" s="36" t="str">
        <f t="shared" si="514"/>
        <v>202028</v>
      </c>
      <c r="P6547" s="51" t="str">
        <f>CONCATENATE(K6547,MONTH(ExpensesDBTable[[#This Row],[Date]]))</f>
        <v>20207</v>
      </c>
      <c r="Q6547" s="36" t="s">
        <v>554</v>
      </c>
      <c r="R6547" s="36" t="s">
        <v>14</v>
      </c>
      <c r="S6547" s="38">
        <v>6.25</v>
      </c>
      <c r="T6547" s="36" t="s">
        <v>100</v>
      </c>
      <c r="U6547" s="36" t="s">
        <v>1555</v>
      </c>
    </row>
    <row r="6548" spans="10:21" x14ac:dyDescent="0.25">
      <c r="J6548" s="37">
        <v>44024</v>
      </c>
      <c r="K6548" s="36">
        <f t="shared" si="510"/>
        <v>2020</v>
      </c>
      <c r="L6548" s="36" t="str">
        <f t="shared" si="511"/>
        <v>July</v>
      </c>
      <c r="M6548" s="36">
        <f t="shared" si="512"/>
        <v>28</v>
      </c>
      <c r="N6548" s="36">
        <f t="shared" si="513"/>
        <v>12</v>
      </c>
      <c r="O6548" s="36" t="str">
        <f t="shared" si="514"/>
        <v>202028</v>
      </c>
      <c r="P6548" s="51" t="str">
        <f>CONCATENATE(K6548,MONTH(ExpensesDBTable[[#This Row],[Date]]))</f>
        <v>20207</v>
      </c>
      <c r="Q6548" s="36" t="s">
        <v>2939</v>
      </c>
      <c r="R6548" s="36" t="s">
        <v>16</v>
      </c>
      <c r="S6548" s="38">
        <v>5</v>
      </c>
      <c r="T6548" s="36" t="s">
        <v>106</v>
      </c>
      <c r="U6548" s="36" t="s">
        <v>4742</v>
      </c>
    </row>
    <row r="6549" spans="10:21" x14ac:dyDescent="0.25">
      <c r="J6549" s="37">
        <v>44024</v>
      </c>
      <c r="K6549" s="36">
        <f t="shared" si="510"/>
        <v>2020</v>
      </c>
      <c r="L6549" s="36" t="str">
        <f t="shared" si="511"/>
        <v>July</v>
      </c>
      <c r="M6549" s="36">
        <f t="shared" si="512"/>
        <v>28</v>
      </c>
      <c r="N6549" s="36">
        <f t="shared" si="513"/>
        <v>12</v>
      </c>
      <c r="O6549" s="36" t="str">
        <f t="shared" si="514"/>
        <v>202028</v>
      </c>
      <c r="P6549" s="51" t="str">
        <f>CONCATENATE(K6549,MONTH(ExpensesDBTable[[#This Row],[Date]]))</f>
        <v>20207</v>
      </c>
      <c r="Q6549" s="36" t="s">
        <v>182</v>
      </c>
      <c r="R6549" s="36" t="s">
        <v>14</v>
      </c>
      <c r="S6549" s="38">
        <v>17.5</v>
      </c>
      <c r="T6549" s="36" t="s">
        <v>100</v>
      </c>
      <c r="U6549" s="36" t="s">
        <v>1392</v>
      </c>
    </row>
    <row r="6550" spans="10:21" x14ac:dyDescent="0.25">
      <c r="J6550" s="37">
        <v>44024</v>
      </c>
      <c r="K6550" s="36">
        <f t="shared" si="510"/>
        <v>2020</v>
      </c>
      <c r="L6550" s="36" t="str">
        <f t="shared" si="511"/>
        <v>July</v>
      </c>
      <c r="M6550" s="36">
        <f t="shared" si="512"/>
        <v>28</v>
      </c>
      <c r="N6550" s="36">
        <f t="shared" si="513"/>
        <v>12</v>
      </c>
      <c r="O6550" s="36" t="str">
        <f t="shared" si="514"/>
        <v>202028</v>
      </c>
      <c r="P6550" s="51" t="str">
        <f>CONCATENATE(K6550,MONTH(ExpensesDBTable[[#This Row],[Date]]))</f>
        <v>20207</v>
      </c>
      <c r="Q6550" s="36" t="s">
        <v>122</v>
      </c>
      <c r="R6550" s="36" t="s">
        <v>11</v>
      </c>
      <c r="S6550" s="38">
        <v>49.4</v>
      </c>
      <c r="T6550" s="36" t="s">
        <v>106</v>
      </c>
      <c r="U6550" s="36" t="s">
        <v>2706</v>
      </c>
    </row>
    <row r="6551" spans="10:21" x14ac:dyDescent="0.25">
      <c r="J6551" s="37">
        <v>44024</v>
      </c>
      <c r="K6551" s="36">
        <f t="shared" si="510"/>
        <v>2020</v>
      </c>
      <c r="L6551" s="36" t="str">
        <f t="shared" si="511"/>
        <v>July</v>
      </c>
      <c r="M6551" s="36">
        <f t="shared" si="512"/>
        <v>28</v>
      </c>
      <c r="N6551" s="36">
        <f t="shared" si="513"/>
        <v>12</v>
      </c>
      <c r="O6551" s="36" t="str">
        <f t="shared" si="514"/>
        <v>202028</v>
      </c>
      <c r="P6551" s="51" t="str">
        <f>CONCATENATE(K6551,MONTH(ExpensesDBTable[[#This Row],[Date]]))</f>
        <v>20207</v>
      </c>
      <c r="Q6551" s="36" t="s">
        <v>3379</v>
      </c>
      <c r="R6551" s="36" t="s">
        <v>29</v>
      </c>
      <c r="S6551" s="38">
        <v>1009</v>
      </c>
      <c r="T6551" s="36" t="s">
        <v>106</v>
      </c>
      <c r="U6551" s="36" t="s">
        <v>4441</v>
      </c>
    </row>
    <row r="6552" spans="10:21" x14ac:dyDescent="0.25">
      <c r="J6552" s="37">
        <v>44024</v>
      </c>
      <c r="K6552" s="36">
        <f t="shared" si="510"/>
        <v>2020</v>
      </c>
      <c r="L6552" s="36" t="str">
        <f t="shared" si="511"/>
        <v>July</v>
      </c>
      <c r="M6552" s="36">
        <f t="shared" si="512"/>
        <v>28</v>
      </c>
      <c r="N6552" s="36">
        <f t="shared" si="513"/>
        <v>12</v>
      </c>
      <c r="O6552" s="36" t="str">
        <f t="shared" si="514"/>
        <v>202028</v>
      </c>
      <c r="P6552" s="51" t="str">
        <f>CONCATENATE(K6552,MONTH(ExpensesDBTable[[#This Row],[Date]]))</f>
        <v>20207</v>
      </c>
      <c r="Q6552" s="36" t="s">
        <v>182</v>
      </c>
      <c r="R6552" s="36" t="s">
        <v>14</v>
      </c>
      <c r="S6552" s="38">
        <v>7.07</v>
      </c>
      <c r="T6552" s="36" t="s">
        <v>100</v>
      </c>
      <c r="U6552" s="36" t="s">
        <v>1085</v>
      </c>
    </row>
    <row r="6553" spans="10:21" x14ac:dyDescent="0.25">
      <c r="J6553" s="37">
        <v>44024</v>
      </c>
      <c r="K6553" s="36">
        <f t="shared" si="510"/>
        <v>2020</v>
      </c>
      <c r="L6553" s="36" t="str">
        <f t="shared" si="511"/>
        <v>July</v>
      </c>
      <c r="M6553" s="36">
        <f t="shared" si="512"/>
        <v>28</v>
      </c>
      <c r="N6553" s="36">
        <f t="shared" si="513"/>
        <v>12</v>
      </c>
      <c r="O6553" s="36" t="str">
        <f t="shared" si="514"/>
        <v>202028</v>
      </c>
      <c r="P6553" s="51" t="str">
        <f>CONCATENATE(K6553,MONTH(ExpensesDBTable[[#This Row],[Date]]))</f>
        <v>20207</v>
      </c>
      <c r="Q6553" s="36" t="s">
        <v>2939</v>
      </c>
      <c r="R6553" s="36" t="s">
        <v>16</v>
      </c>
      <c r="S6553" s="38">
        <v>71.430000000000007</v>
      </c>
      <c r="T6553" s="36" t="s">
        <v>106</v>
      </c>
      <c r="U6553" s="36" t="s">
        <v>4743</v>
      </c>
    </row>
    <row r="6554" spans="10:21" x14ac:dyDescent="0.25">
      <c r="J6554" s="37">
        <v>44026</v>
      </c>
      <c r="K6554" s="36">
        <f t="shared" si="510"/>
        <v>2020</v>
      </c>
      <c r="L6554" s="36" t="str">
        <f t="shared" si="511"/>
        <v>July</v>
      </c>
      <c r="M6554" s="36">
        <f t="shared" si="512"/>
        <v>29</v>
      </c>
      <c r="N6554" s="36">
        <f t="shared" si="513"/>
        <v>14</v>
      </c>
      <c r="O6554" s="36" t="str">
        <f t="shared" si="514"/>
        <v>202029</v>
      </c>
      <c r="P6554" s="51" t="str">
        <f>CONCATENATE(K6554,MONTH(ExpensesDBTable[[#This Row],[Date]]))</f>
        <v>20207</v>
      </c>
      <c r="Q6554" s="36" t="s">
        <v>1059</v>
      </c>
      <c r="R6554" s="36" t="s">
        <v>17</v>
      </c>
      <c r="S6554" s="38">
        <v>313.95</v>
      </c>
      <c r="T6554" s="36" t="s">
        <v>106</v>
      </c>
      <c r="U6554" s="36" t="s">
        <v>1927</v>
      </c>
    </row>
    <row r="6555" spans="10:21" x14ac:dyDescent="0.25">
      <c r="J6555" s="37">
        <v>44026</v>
      </c>
      <c r="K6555" s="36">
        <f t="shared" si="510"/>
        <v>2020</v>
      </c>
      <c r="L6555" s="36" t="str">
        <f t="shared" si="511"/>
        <v>July</v>
      </c>
      <c r="M6555" s="36">
        <f t="shared" si="512"/>
        <v>29</v>
      </c>
      <c r="N6555" s="36">
        <f t="shared" si="513"/>
        <v>14</v>
      </c>
      <c r="O6555" s="36" t="str">
        <f t="shared" si="514"/>
        <v>202029</v>
      </c>
      <c r="P6555" s="51" t="str">
        <f>CONCATENATE(K6555,MONTH(ExpensesDBTable[[#This Row],[Date]]))</f>
        <v>20207</v>
      </c>
      <c r="Q6555" s="36" t="s">
        <v>3379</v>
      </c>
      <c r="R6555" s="36" t="s">
        <v>4644</v>
      </c>
      <c r="S6555" s="38">
        <v>1010</v>
      </c>
      <c r="T6555" s="36" t="s">
        <v>106</v>
      </c>
      <c r="U6555" s="36" t="s">
        <v>4744</v>
      </c>
    </row>
    <row r="6556" spans="10:21" x14ac:dyDescent="0.25">
      <c r="J6556" s="37">
        <v>44026</v>
      </c>
      <c r="K6556" s="36">
        <f t="shared" si="510"/>
        <v>2020</v>
      </c>
      <c r="L6556" s="36" t="str">
        <f t="shared" si="511"/>
        <v>July</v>
      </c>
      <c r="M6556" s="36">
        <f t="shared" si="512"/>
        <v>29</v>
      </c>
      <c r="N6556" s="36">
        <f t="shared" si="513"/>
        <v>14</v>
      </c>
      <c r="O6556" s="36" t="str">
        <f t="shared" si="514"/>
        <v>202029</v>
      </c>
      <c r="P6556" s="51" t="str">
        <f>CONCATENATE(K6556,MONTH(ExpensesDBTable[[#This Row],[Date]]))</f>
        <v>20207</v>
      </c>
      <c r="Q6556" s="36" t="s">
        <v>3201</v>
      </c>
      <c r="R6556" s="36" t="s">
        <v>17</v>
      </c>
      <c r="S6556" s="38">
        <v>55</v>
      </c>
      <c r="T6556" s="36" t="s">
        <v>106</v>
      </c>
      <c r="U6556" s="36" t="s">
        <v>1818</v>
      </c>
    </row>
    <row r="6557" spans="10:21" x14ac:dyDescent="0.25">
      <c r="J6557" s="37">
        <v>44028</v>
      </c>
      <c r="K6557" s="36">
        <f t="shared" si="510"/>
        <v>2020</v>
      </c>
      <c r="L6557" s="36" t="str">
        <f t="shared" si="511"/>
        <v>July</v>
      </c>
      <c r="M6557" s="36">
        <f t="shared" si="512"/>
        <v>29</v>
      </c>
      <c r="N6557" s="36">
        <f t="shared" si="513"/>
        <v>16</v>
      </c>
      <c r="O6557" s="36" t="str">
        <f t="shared" si="514"/>
        <v>202029</v>
      </c>
      <c r="P6557" s="51" t="str">
        <f>CONCATENATE(K6557,MONTH(ExpensesDBTable[[#This Row],[Date]]))</f>
        <v>20207</v>
      </c>
      <c r="Q6557" s="36" t="s">
        <v>182</v>
      </c>
      <c r="R6557" s="36" t="s">
        <v>25</v>
      </c>
      <c r="S6557" s="38">
        <v>594</v>
      </c>
      <c r="T6557" s="36" t="s">
        <v>106</v>
      </c>
      <c r="U6557" s="36" t="s">
        <v>4748</v>
      </c>
    </row>
    <row r="6558" spans="10:21" x14ac:dyDescent="0.25">
      <c r="J6558" s="37">
        <v>44028</v>
      </c>
      <c r="K6558" s="36">
        <f t="shared" si="510"/>
        <v>2020</v>
      </c>
      <c r="L6558" s="36" t="str">
        <f t="shared" si="511"/>
        <v>July</v>
      </c>
      <c r="M6558" s="36">
        <f t="shared" si="512"/>
        <v>29</v>
      </c>
      <c r="N6558" s="36">
        <f t="shared" si="513"/>
        <v>16</v>
      </c>
      <c r="O6558" s="36" t="str">
        <f t="shared" si="514"/>
        <v>202029</v>
      </c>
      <c r="P6558" s="51" t="str">
        <f>CONCATENATE(K6558,MONTH(ExpensesDBTable[[#This Row],[Date]]))</f>
        <v>20207</v>
      </c>
      <c r="Q6558" s="36" t="s">
        <v>119</v>
      </c>
      <c r="R6558" s="36" t="s">
        <v>14</v>
      </c>
      <c r="S6558" s="38">
        <v>82.33</v>
      </c>
      <c r="T6558" s="36" t="s">
        <v>100</v>
      </c>
      <c r="U6558" s="36" t="s">
        <v>1367</v>
      </c>
    </row>
    <row r="6559" spans="10:21" x14ac:dyDescent="0.25">
      <c r="J6559" s="37">
        <v>44028</v>
      </c>
      <c r="K6559" s="36">
        <f t="shared" si="510"/>
        <v>2020</v>
      </c>
      <c r="L6559" s="36" t="str">
        <f t="shared" si="511"/>
        <v>July</v>
      </c>
      <c r="M6559" s="36">
        <f t="shared" si="512"/>
        <v>29</v>
      </c>
      <c r="N6559" s="36">
        <f t="shared" si="513"/>
        <v>16</v>
      </c>
      <c r="O6559" s="36" t="str">
        <f t="shared" si="514"/>
        <v>202029</v>
      </c>
      <c r="P6559" s="51" t="str">
        <f>CONCATENATE(K6559,MONTH(ExpensesDBTable[[#This Row],[Date]]))</f>
        <v>20207</v>
      </c>
      <c r="Q6559" s="36" t="s">
        <v>122</v>
      </c>
      <c r="R6559" s="36" t="s">
        <v>11</v>
      </c>
      <c r="S6559" s="38">
        <v>11.4</v>
      </c>
      <c r="T6559" s="36" t="s">
        <v>106</v>
      </c>
      <c r="U6559" s="36" t="s">
        <v>548</v>
      </c>
    </row>
    <row r="6560" spans="10:21" x14ac:dyDescent="0.25">
      <c r="J6560" s="37">
        <v>44028</v>
      </c>
      <c r="K6560" s="36">
        <f t="shared" si="510"/>
        <v>2020</v>
      </c>
      <c r="L6560" s="36" t="str">
        <f t="shared" si="511"/>
        <v>July</v>
      </c>
      <c r="M6560" s="36">
        <f t="shared" si="512"/>
        <v>29</v>
      </c>
      <c r="N6560" s="36">
        <f t="shared" si="513"/>
        <v>16</v>
      </c>
      <c r="O6560" s="36" t="str">
        <f t="shared" si="514"/>
        <v>202029</v>
      </c>
      <c r="P6560" s="51" t="str">
        <f>CONCATENATE(K6560,MONTH(ExpensesDBTable[[#This Row],[Date]]))</f>
        <v>20207</v>
      </c>
      <c r="Q6560" s="36" t="s">
        <v>3477</v>
      </c>
      <c r="R6560" s="36" t="s">
        <v>23</v>
      </c>
      <c r="S6560" s="38">
        <v>25</v>
      </c>
      <c r="T6560" s="36" t="s">
        <v>106</v>
      </c>
      <c r="U6560" s="36" t="s">
        <v>4702</v>
      </c>
    </row>
    <row r="6561" spans="10:21" x14ac:dyDescent="0.25">
      <c r="J6561" s="37">
        <v>44028</v>
      </c>
      <c r="K6561" s="36">
        <f t="shared" si="510"/>
        <v>2020</v>
      </c>
      <c r="L6561" s="36" t="str">
        <f t="shared" si="511"/>
        <v>July</v>
      </c>
      <c r="M6561" s="36">
        <f t="shared" si="512"/>
        <v>29</v>
      </c>
      <c r="N6561" s="36">
        <f t="shared" si="513"/>
        <v>16</v>
      </c>
      <c r="O6561" s="36" t="str">
        <f t="shared" si="514"/>
        <v>202029</v>
      </c>
      <c r="P6561" s="51" t="str">
        <f>CONCATENATE(K6561,MONTH(ExpensesDBTable[[#This Row],[Date]]))</f>
        <v>20207</v>
      </c>
      <c r="Q6561" s="36" t="s">
        <v>1051</v>
      </c>
      <c r="R6561" s="36" t="s">
        <v>14</v>
      </c>
      <c r="S6561" s="38">
        <v>58.25</v>
      </c>
      <c r="T6561" s="36" t="s">
        <v>100</v>
      </c>
      <c r="U6561" s="36" t="s">
        <v>3401</v>
      </c>
    </row>
    <row r="6562" spans="10:21" x14ac:dyDescent="0.25">
      <c r="J6562" s="37">
        <v>44028</v>
      </c>
      <c r="K6562" s="36">
        <f t="shared" si="510"/>
        <v>2020</v>
      </c>
      <c r="L6562" s="36" t="str">
        <f t="shared" si="511"/>
        <v>July</v>
      </c>
      <c r="M6562" s="36">
        <f t="shared" si="512"/>
        <v>29</v>
      </c>
      <c r="N6562" s="36">
        <f t="shared" si="513"/>
        <v>16</v>
      </c>
      <c r="O6562" s="36" t="str">
        <f t="shared" si="514"/>
        <v>202029</v>
      </c>
      <c r="P6562" s="51" t="str">
        <f>CONCATENATE(K6562,MONTH(ExpensesDBTable[[#This Row],[Date]]))</f>
        <v>20207</v>
      </c>
      <c r="Q6562" s="36" t="s">
        <v>119</v>
      </c>
      <c r="R6562" s="36" t="s">
        <v>14</v>
      </c>
      <c r="S6562" s="38">
        <v>3.41</v>
      </c>
      <c r="T6562" s="36" t="s">
        <v>100</v>
      </c>
      <c r="U6562" s="36" t="s">
        <v>1367</v>
      </c>
    </row>
    <row r="6563" spans="10:21" x14ac:dyDescent="0.25">
      <c r="J6563" s="37">
        <v>44028</v>
      </c>
      <c r="K6563" s="36">
        <f t="shared" si="510"/>
        <v>2020</v>
      </c>
      <c r="L6563" s="36" t="str">
        <f t="shared" si="511"/>
        <v>July</v>
      </c>
      <c r="M6563" s="36">
        <f t="shared" si="512"/>
        <v>29</v>
      </c>
      <c r="N6563" s="36">
        <f t="shared" si="513"/>
        <v>16</v>
      </c>
      <c r="O6563" s="36" t="str">
        <f t="shared" si="514"/>
        <v>202029</v>
      </c>
      <c r="P6563" s="51" t="str">
        <f>CONCATENATE(K6563,MONTH(ExpensesDBTable[[#This Row],[Date]]))</f>
        <v>20207</v>
      </c>
      <c r="Q6563" s="36" t="s">
        <v>182</v>
      </c>
      <c r="R6563" s="36" t="s">
        <v>16</v>
      </c>
      <c r="S6563" s="38">
        <v>1230.97</v>
      </c>
      <c r="T6563" s="36" t="s">
        <v>106</v>
      </c>
      <c r="U6563" s="36" t="s">
        <v>4749</v>
      </c>
    </row>
    <row r="6564" spans="10:21" x14ac:dyDescent="0.25">
      <c r="J6564" s="37">
        <v>44031</v>
      </c>
      <c r="K6564" s="36">
        <f t="shared" si="510"/>
        <v>2020</v>
      </c>
      <c r="L6564" s="36" t="str">
        <f t="shared" si="511"/>
        <v>July</v>
      </c>
      <c r="M6564" s="36">
        <f t="shared" si="512"/>
        <v>29</v>
      </c>
      <c r="N6564" s="36">
        <f t="shared" si="513"/>
        <v>19</v>
      </c>
      <c r="O6564" s="36" t="str">
        <f t="shared" si="514"/>
        <v>202029</v>
      </c>
      <c r="P6564" s="51" t="str">
        <f>CONCATENATE(K6564,MONTH(ExpensesDBTable[[#This Row],[Date]]))</f>
        <v>20207</v>
      </c>
      <c r="Q6564" s="36" t="s">
        <v>3477</v>
      </c>
      <c r="R6564" s="36" t="s">
        <v>23</v>
      </c>
      <c r="S6564" s="38">
        <v>40</v>
      </c>
      <c r="T6564" s="36" t="s">
        <v>106</v>
      </c>
      <c r="U6564" s="36" t="s">
        <v>3334</v>
      </c>
    </row>
    <row r="6565" spans="10:21" x14ac:dyDescent="0.25">
      <c r="J6565" s="37">
        <v>44031</v>
      </c>
      <c r="K6565" s="36">
        <f t="shared" si="510"/>
        <v>2020</v>
      </c>
      <c r="L6565" s="36" t="str">
        <f t="shared" si="511"/>
        <v>July</v>
      </c>
      <c r="M6565" s="36">
        <f t="shared" si="512"/>
        <v>29</v>
      </c>
      <c r="N6565" s="36">
        <f t="shared" si="513"/>
        <v>19</v>
      </c>
      <c r="O6565" s="36" t="str">
        <f t="shared" si="514"/>
        <v>202029</v>
      </c>
      <c r="P6565" s="51" t="str">
        <f>CONCATENATE(K6565,MONTH(ExpensesDBTable[[#This Row],[Date]]))</f>
        <v>20207</v>
      </c>
      <c r="Q6565" s="36" t="s">
        <v>554</v>
      </c>
      <c r="R6565" s="36" t="s">
        <v>14</v>
      </c>
      <c r="S6565" s="38">
        <v>6.25</v>
      </c>
      <c r="T6565" s="36" t="s">
        <v>100</v>
      </c>
      <c r="U6565" s="36" t="s">
        <v>3401</v>
      </c>
    </row>
    <row r="6566" spans="10:21" x14ac:dyDescent="0.25">
      <c r="J6566" s="37">
        <v>44031</v>
      </c>
      <c r="K6566" s="36">
        <f t="shared" si="510"/>
        <v>2020</v>
      </c>
      <c r="L6566" s="36" t="str">
        <f t="shared" si="511"/>
        <v>July</v>
      </c>
      <c r="M6566" s="36">
        <f t="shared" si="512"/>
        <v>29</v>
      </c>
      <c r="N6566" s="36">
        <f t="shared" si="513"/>
        <v>19</v>
      </c>
      <c r="O6566" s="36" t="str">
        <f t="shared" si="514"/>
        <v>202029</v>
      </c>
      <c r="P6566" s="51" t="str">
        <f>CONCATENATE(K6566,MONTH(ExpensesDBTable[[#This Row],[Date]]))</f>
        <v>20207</v>
      </c>
      <c r="Q6566" s="36" t="s">
        <v>182</v>
      </c>
      <c r="R6566" s="36" t="s">
        <v>27</v>
      </c>
      <c r="S6566" s="38">
        <v>542.52</v>
      </c>
      <c r="T6566" s="36" t="s">
        <v>106</v>
      </c>
      <c r="U6566" s="36" t="s">
        <v>4746</v>
      </c>
    </row>
    <row r="6567" spans="10:21" x14ac:dyDescent="0.25">
      <c r="J6567" s="37">
        <v>44031</v>
      </c>
      <c r="K6567" s="36">
        <f t="shared" si="510"/>
        <v>2020</v>
      </c>
      <c r="L6567" s="36" t="str">
        <f t="shared" si="511"/>
        <v>July</v>
      </c>
      <c r="M6567" s="36">
        <f t="shared" si="512"/>
        <v>29</v>
      </c>
      <c r="N6567" s="36">
        <f t="shared" si="513"/>
        <v>19</v>
      </c>
      <c r="O6567" s="36" t="str">
        <f t="shared" si="514"/>
        <v>202029</v>
      </c>
      <c r="P6567" s="51" t="str">
        <f>CONCATENATE(K6567,MONTH(ExpensesDBTable[[#This Row],[Date]]))</f>
        <v>20207</v>
      </c>
      <c r="Q6567" s="36" t="s">
        <v>182</v>
      </c>
      <c r="R6567" s="36" t="s">
        <v>14</v>
      </c>
      <c r="S6567" s="38">
        <v>16.5</v>
      </c>
      <c r="T6567" s="36" t="s">
        <v>100</v>
      </c>
      <c r="U6567" s="36" t="s">
        <v>1392</v>
      </c>
    </row>
    <row r="6568" spans="10:21" x14ac:dyDescent="0.25">
      <c r="J6568" s="37">
        <v>44031</v>
      </c>
      <c r="K6568" s="36">
        <f t="shared" si="510"/>
        <v>2020</v>
      </c>
      <c r="L6568" s="36" t="str">
        <f t="shared" si="511"/>
        <v>July</v>
      </c>
      <c r="M6568" s="36">
        <f t="shared" si="512"/>
        <v>29</v>
      </c>
      <c r="N6568" s="36">
        <f t="shared" si="513"/>
        <v>19</v>
      </c>
      <c r="O6568" s="36" t="str">
        <f t="shared" si="514"/>
        <v>202029</v>
      </c>
      <c r="P6568" s="51" t="str">
        <f>CONCATENATE(K6568,MONTH(ExpensesDBTable[[#This Row],[Date]]))</f>
        <v>20207</v>
      </c>
      <c r="Q6568" s="36" t="s">
        <v>119</v>
      </c>
      <c r="R6568" s="36" t="s">
        <v>14</v>
      </c>
      <c r="S6568" s="38">
        <v>9.4</v>
      </c>
      <c r="T6568" s="36" t="s">
        <v>100</v>
      </c>
      <c r="U6568" s="36" t="s">
        <v>3401</v>
      </c>
    </row>
    <row r="6569" spans="10:21" x14ac:dyDescent="0.25">
      <c r="J6569" s="37">
        <v>44031</v>
      </c>
      <c r="K6569" s="36">
        <f t="shared" si="510"/>
        <v>2020</v>
      </c>
      <c r="L6569" s="36" t="str">
        <f t="shared" si="511"/>
        <v>July</v>
      </c>
      <c r="M6569" s="36">
        <f t="shared" si="512"/>
        <v>29</v>
      </c>
      <c r="N6569" s="36">
        <f t="shared" si="513"/>
        <v>19</v>
      </c>
      <c r="O6569" s="36" t="str">
        <f t="shared" si="514"/>
        <v>202029</v>
      </c>
      <c r="P6569" s="51" t="str">
        <f>CONCATENATE(K6569,MONTH(ExpensesDBTable[[#This Row],[Date]]))</f>
        <v>20207</v>
      </c>
      <c r="Q6569" s="36" t="s">
        <v>554</v>
      </c>
      <c r="R6569" s="36" t="s">
        <v>14</v>
      </c>
      <c r="S6569" s="38">
        <v>9.9</v>
      </c>
      <c r="T6569" s="36" t="s">
        <v>100</v>
      </c>
      <c r="U6569" s="36" t="s">
        <v>4747</v>
      </c>
    </row>
    <row r="6570" spans="10:21" x14ac:dyDescent="0.25">
      <c r="J6570" s="37">
        <v>44034</v>
      </c>
      <c r="K6570" s="36">
        <f t="shared" si="510"/>
        <v>2020</v>
      </c>
      <c r="L6570" s="36" t="str">
        <f t="shared" si="511"/>
        <v>July</v>
      </c>
      <c r="M6570" s="36">
        <f t="shared" si="512"/>
        <v>30</v>
      </c>
      <c r="N6570" s="36">
        <f t="shared" si="513"/>
        <v>22</v>
      </c>
      <c r="O6570" s="36" t="str">
        <f t="shared" si="514"/>
        <v>202030</v>
      </c>
      <c r="P6570" s="51" t="str">
        <f>CONCATENATE(K6570,MONTH(ExpensesDBTable[[#This Row],[Date]]))</f>
        <v>20207</v>
      </c>
      <c r="Q6570" s="36" t="s">
        <v>145</v>
      </c>
      <c r="R6570" s="36" t="s">
        <v>23</v>
      </c>
      <c r="S6570" s="38">
        <v>50</v>
      </c>
      <c r="T6570" s="36" t="s">
        <v>106</v>
      </c>
      <c r="U6570" s="36" t="s">
        <v>1537</v>
      </c>
    </row>
    <row r="6571" spans="10:21" x14ac:dyDescent="0.25">
      <c r="J6571" s="37">
        <v>44034</v>
      </c>
      <c r="K6571" s="36">
        <f t="shared" si="510"/>
        <v>2020</v>
      </c>
      <c r="L6571" s="36" t="str">
        <f t="shared" si="511"/>
        <v>July</v>
      </c>
      <c r="M6571" s="36">
        <f t="shared" si="512"/>
        <v>30</v>
      </c>
      <c r="N6571" s="36">
        <f t="shared" si="513"/>
        <v>22</v>
      </c>
      <c r="O6571" s="36" t="str">
        <f t="shared" si="514"/>
        <v>202030</v>
      </c>
      <c r="P6571" s="51" t="str">
        <f>CONCATENATE(K6571,MONTH(ExpensesDBTable[[#This Row],[Date]]))</f>
        <v>20207</v>
      </c>
      <c r="Q6571" s="36" t="s">
        <v>145</v>
      </c>
      <c r="R6571" s="36" t="s">
        <v>23</v>
      </c>
      <c r="S6571" s="38">
        <v>98.65</v>
      </c>
      <c r="T6571" s="36" t="s">
        <v>106</v>
      </c>
      <c r="U6571" s="36" t="s">
        <v>1537</v>
      </c>
    </row>
    <row r="6572" spans="10:21" x14ac:dyDescent="0.25">
      <c r="J6572" s="37">
        <v>44034</v>
      </c>
      <c r="K6572" s="36">
        <f t="shared" si="510"/>
        <v>2020</v>
      </c>
      <c r="L6572" s="36" t="str">
        <f t="shared" si="511"/>
        <v>July</v>
      </c>
      <c r="M6572" s="36">
        <f t="shared" si="512"/>
        <v>30</v>
      </c>
      <c r="N6572" s="36">
        <f t="shared" si="513"/>
        <v>22</v>
      </c>
      <c r="O6572" s="36" t="str">
        <f t="shared" si="514"/>
        <v>202030</v>
      </c>
      <c r="P6572" s="51" t="str">
        <f>CONCATENATE(K6572,MONTH(ExpensesDBTable[[#This Row],[Date]]))</f>
        <v>20207</v>
      </c>
      <c r="Q6572" s="36" t="s">
        <v>3480</v>
      </c>
      <c r="R6572" s="36" t="s">
        <v>27</v>
      </c>
      <c r="S6572" s="38">
        <v>249.62</v>
      </c>
      <c r="T6572" s="36" t="s">
        <v>106</v>
      </c>
      <c r="U6572" s="36" t="s">
        <v>3550</v>
      </c>
    </row>
    <row r="6573" spans="10:21" x14ac:dyDescent="0.25">
      <c r="J6573" s="37">
        <v>44034</v>
      </c>
      <c r="K6573" s="36">
        <f t="shared" si="510"/>
        <v>2020</v>
      </c>
      <c r="L6573" s="36" t="str">
        <f t="shared" si="511"/>
        <v>July</v>
      </c>
      <c r="M6573" s="36">
        <f t="shared" si="512"/>
        <v>30</v>
      </c>
      <c r="N6573" s="36">
        <f t="shared" si="513"/>
        <v>22</v>
      </c>
      <c r="O6573" s="36" t="str">
        <f t="shared" si="514"/>
        <v>202030</v>
      </c>
      <c r="P6573" s="51" t="str">
        <f>CONCATENATE(K6573,MONTH(ExpensesDBTable[[#This Row],[Date]]))</f>
        <v>20207</v>
      </c>
      <c r="Q6573" s="36" t="s">
        <v>3379</v>
      </c>
      <c r="R6573" s="36" t="s">
        <v>29</v>
      </c>
      <c r="S6573" s="38">
        <v>1009</v>
      </c>
      <c r="T6573" s="36" t="s">
        <v>106</v>
      </c>
      <c r="U6573" s="36" t="s">
        <v>4182</v>
      </c>
    </row>
    <row r="6574" spans="10:21" x14ac:dyDescent="0.25">
      <c r="J6574" s="37">
        <v>44035</v>
      </c>
      <c r="K6574" s="36">
        <f t="shared" ref="K6574:K6582" si="515">YEAR(J6574)</f>
        <v>2020</v>
      </c>
      <c r="L6574" s="36" t="str">
        <f t="shared" ref="L6574:L6582" si="516">TEXT(DATE(1,MONTH(J6574),1),"MMMM")</f>
        <v>July</v>
      </c>
      <c r="M6574" s="36">
        <f t="shared" ref="M6574:M6582" si="517">WEEKNUM(J6574,2)</f>
        <v>30</v>
      </c>
      <c r="N6574" s="36">
        <f t="shared" ref="N6574:N6582" si="518">DAY(J6574)</f>
        <v>23</v>
      </c>
      <c r="O6574" s="36" t="str">
        <f t="shared" ref="O6574:O6582" si="519">CONCATENATE(K6574,M6574)</f>
        <v>202030</v>
      </c>
      <c r="P6574" s="51" t="str">
        <f>CONCATENATE(K6574,MONTH(ExpensesDBTable[[#This Row],[Date]]))</f>
        <v>20207</v>
      </c>
      <c r="Q6574" s="36" t="s">
        <v>3603</v>
      </c>
      <c r="R6574" s="36" t="s">
        <v>23</v>
      </c>
      <c r="S6574" s="38">
        <v>430.71</v>
      </c>
      <c r="T6574" s="36" t="s">
        <v>106</v>
      </c>
      <c r="U6574" s="36" t="s">
        <v>249</v>
      </c>
    </row>
    <row r="6575" spans="10:21" x14ac:dyDescent="0.25">
      <c r="J6575" s="37">
        <v>44035</v>
      </c>
      <c r="K6575" s="36">
        <f t="shared" si="515"/>
        <v>2020</v>
      </c>
      <c r="L6575" s="36" t="str">
        <f t="shared" si="516"/>
        <v>July</v>
      </c>
      <c r="M6575" s="36">
        <f t="shared" si="517"/>
        <v>30</v>
      </c>
      <c r="N6575" s="36">
        <f t="shared" si="518"/>
        <v>23</v>
      </c>
      <c r="O6575" s="36" t="str">
        <f t="shared" si="519"/>
        <v>202030</v>
      </c>
      <c r="P6575" s="51" t="str">
        <f>CONCATENATE(K6575,MONTH(ExpensesDBTable[[#This Row],[Date]]))</f>
        <v>20207</v>
      </c>
      <c r="Q6575" s="36" t="s">
        <v>1476</v>
      </c>
      <c r="R6575" s="36" t="s">
        <v>23</v>
      </c>
      <c r="S6575" s="38">
        <v>14</v>
      </c>
      <c r="T6575" s="36" t="s">
        <v>106</v>
      </c>
      <c r="U6575" s="36" t="s">
        <v>1476</v>
      </c>
    </row>
    <row r="6576" spans="10:21" x14ac:dyDescent="0.25">
      <c r="J6576" s="37">
        <v>44038</v>
      </c>
      <c r="K6576" s="36">
        <f t="shared" si="515"/>
        <v>2020</v>
      </c>
      <c r="L6576" s="36" t="str">
        <f t="shared" si="516"/>
        <v>July</v>
      </c>
      <c r="M6576" s="36">
        <f t="shared" si="517"/>
        <v>30</v>
      </c>
      <c r="N6576" s="36">
        <f t="shared" si="518"/>
        <v>26</v>
      </c>
      <c r="O6576" s="36" t="str">
        <f t="shared" si="519"/>
        <v>202030</v>
      </c>
      <c r="P6576" s="51" t="str">
        <f>CONCATENATE(K6576,MONTH(ExpensesDBTable[[#This Row],[Date]]))</f>
        <v>20207</v>
      </c>
      <c r="Q6576" s="36" t="s">
        <v>2939</v>
      </c>
      <c r="R6576" s="36" t="s">
        <v>16</v>
      </c>
      <c r="S6576" s="38">
        <v>7.97</v>
      </c>
      <c r="T6576" s="36" t="s">
        <v>106</v>
      </c>
      <c r="U6576" s="36" t="s">
        <v>4750</v>
      </c>
    </row>
    <row r="6577" spans="10:21" x14ac:dyDescent="0.25">
      <c r="J6577" s="37">
        <v>44038</v>
      </c>
      <c r="K6577" s="36">
        <f t="shared" si="515"/>
        <v>2020</v>
      </c>
      <c r="L6577" s="36" t="str">
        <f t="shared" si="516"/>
        <v>July</v>
      </c>
      <c r="M6577" s="36">
        <f t="shared" si="517"/>
        <v>30</v>
      </c>
      <c r="N6577" s="36">
        <f t="shared" si="518"/>
        <v>26</v>
      </c>
      <c r="O6577" s="36" t="str">
        <f t="shared" si="519"/>
        <v>202030</v>
      </c>
      <c r="P6577" s="51" t="str">
        <f>CONCATENATE(K6577,MONTH(ExpensesDBTable[[#This Row],[Date]]))</f>
        <v>20207</v>
      </c>
      <c r="Q6577" s="36" t="s">
        <v>182</v>
      </c>
      <c r="R6577" s="36" t="s">
        <v>14</v>
      </c>
      <c r="S6577" s="38">
        <v>15</v>
      </c>
      <c r="T6577" s="36" t="s">
        <v>100</v>
      </c>
      <c r="U6577" s="36" t="s">
        <v>1392</v>
      </c>
    </row>
    <row r="6578" spans="10:21" x14ac:dyDescent="0.25">
      <c r="J6578" s="37">
        <v>44038</v>
      </c>
      <c r="K6578" s="36">
        <f t="shared" si="515"/>
        <v>2020</v>
      </c>
      <c r="L6578" s="36" t="str">
        <f t="shared" si="516"/>
        <v>July</v>
      </c>
      <c r="M6578" s="36">
        <f t="shared" si="517"/>
        <v>30</v>
      </c>
      <c r="N6578" s="36">
        <f t="shared" si="518"/>
        <v>26</v>
      </c>
      <c r="O6578" s="36" t="str">
        <f t="shared" si="519"/>
        <v>202030</v>
      </c>
      <c r="P6578" s="51" t="str">
        <f>CONCATENATE(K6578,MONTH(ExpensesDBTable[[#This Row],[Date]]))</f>
        <v>20207</v>
      </c>
      <c r="Q6578" s="36" t="s">
        <v>182</v>
      </c>
      <c r="R6578" s="36" t="s">
        <v>14</v>
      </c>
      <c r="S6578" s="38">
        <v>19.95</v>
      </c>
      <c r="T6578" s="36" t="s">
        <v>100</v>
      </c>
      <c r="U6578" s="36" t="s">
        <v>4751</v>
      </c>
    </row>
    <row r="6579" spans="10:21" x14ac:dyDescent="0.25">
      <c r="J6579" s="37">
        <v>44038</v>
      </c>
      <c r="K6579" s="36">
        <f t="shared" si="515"/>
        <v>2020</v>
      </c>
      <c r="L6579" s="36" t="str">
        <f t="shared" si="516"/>
        <v>July</v>
      </c>
      <c r="M6579" s="36">
        <f t="shared" si="517"/>
        <v>30</v>
      </c>
      <c r="N6579" s="36">
        <f t="shared" si="518"/>
        <v>26</v>
      </c>
      <c r="O6579" s="36" t="str">
        <f t="shared" si="519"/>
        <v>202030</v>
      </c>
      <c r="P6579" s="51" t="str">
        <f>CONCATENATE(K6579,MONTH(ExpensesDBTable[[#This Row],[Date]]))</f>
        <v>20207</v>
      </c>
      <c r="Q6579" s="36" t="s">
        <v>119</v>
      </c>
      <c r="R6579" s="36" t="s">
        <v>14</v>
      </c>
      <c r="S6579" s="38">
        <v>63.96</v>
      </c>
      <c r="T6579" s="36" t="s">
        <v>100</v>
      </c>
      <c r="U6579" s="36" t="s">
        <v>1367</v>
      </c>
    </row>
    <row r="6580" spans="10:21" x14ac:dyDescent="0.25">
      <c r="J6580" s="37">
        <v>44038</v>
      </c>
      <c r="K6580" s="36">
        <f t="shared" si="515"/>
        <v>2020</v>
      </c>
      <c r="L6580" s="36" t="str">
        <f t="shared" si="516"/>
        <v>July</v>
      </c>
      <c r="M6580" s="36">
        <f t="shared" si="517"/>
        <v>30</v>
      </c>
      <c r="N6580" s="36">
        <f t="shared" si="518"/>
        <v>26</v>
      </c>
      <c r="O6580" s="36" t="str">
        <f t="shared" si="519"/>
        <v>202030</v>
      </c>
      <c r="P6580" s="51" t="str">
        <f>CONCATENATE(K6580,MONTH(ExpensesDBTable[[#This Row],[Date]]))</f>
        <v>20207</v>
      </c>
      <c r="Q6580" s="36" t="s">
        <v>122</v>
      </c>
      <c r="R6580" s="36" t="s">
        <v>11</v>
      </c>
      <c r="S6580" s="38">
        <v>11.4</v>
      </c>
      <c r="T6580" s="36" t="s">
        <v>100</v>
      </c>
      <c r="U6580" s="36" t="s">
        <v>4663</v>
      </c>
    </row>
    <row r="6581" spans="10:21" x14ac:dyDescent="0.25">
      <c r="J6581" s="37">
        <v>44038</v>
      </c>
      <c r="K6581" s="36">
        <f t="shared" si="515"/>
        <v>2020</v>
      </c>
      <c r="L6581" s="36" t="str">
        <f t="shared" si="516"/>
        <v>July</v>
      </c>
      <c r="M6581" s="36">
        <f t="shared" si="517"/>
        <v>30</v>
      </c>
      <c r="N6581" s="36">
        <f t="shared" si="518"/>
        <v>26</v>
      </c>
      <c r="O6581" s="36" t="str">
        <f t="shared" si="519"/>
        <v>202030</v>
      </c>
      <c r="P6581" s="51" t="str">
        <f>CONCATENATE(K6581,MONTH(ExpensesDBTable[[#This Row],[Date]]))</f>
        <v>20207</v>
      </c>
      <c r="Q6581" s="36" t="s">
        <v>182</v>
      </c>
      <c r="R6581" s="36" t="s">
        <v>27</v>
      </c>
      <c r="S6581" s="38">
        <v>84.5</v>
      </c>
      <c r="T6581" s="36" t="s">
        <v>106</v>
      </c>
      <c r="U6581" s="36" t="s">
        <v>4752</v>
      </c>
    </row>
    <row r="6582" spans="10:21" x14ac:dyDescent="0.25">
      <c r="J6582" s="37">
        <v>44038</v>
      </c>
      <c r="K6582" s="36">
        <f t="shared" si="515"/>
        <v>2020</v>
      </c>
      <c r="L6582" s="36" t="str">
        <f t="shared" si="516"/>
        <v>July</v>
      </c>
      <c r="M6582" s="36">
        <f t="shared" si="517"/>
        <v>30</v>
      </c>
      <c r="N6582" s="36">
        <f t="shared" si="518"/>
        <v>26</v>
      </c>
      <c r="O6582" s="36" t="str">
        <f t="shared" si="519"/>
        <v>202030</v>
      </c>
      <c r="P6582" s="51" t="str">
        <f>CONCATENATE(K6582,MONTH(ExpensesDBTable[[#This Row],[Date]]))</f>
        <v>20207</v>
      </c>
      <c r="Q6582" s="36" t="s">
        <v>2939</v>
      </c>
      <c r="R6582" s="36" t="s">
        <v>16</v>
      </c>
      <c r="S6582" s="38">
        <v>47.99</v>
      </c>
      <c r="T6582" s="36" t="s">
        <v>106</v>
      </c>
      <c r="U6582" s="36" t="s">
        <v>4753</v>
      </c>
    </row>
    <row r="6583" spans="10:21" x14ac:dyDescent="0.25">
      <c r="J6583" s="37">
        <v>44045</v>
      </c>
      <c r="K6583" s="36">
        <f t="shared" ref="K6583:K6594" si="520">YEAR(J6583)</f>
        <v>2020</v>
      </c>
      <c r="L6583" s="36" t="str">
        <f t="shared" ref="L6583:L6594" si="521">TEXT(DATE(1,MONTH(J6583),1),"MMMM")</f>
        <v>August</v>
      </c>
      <c r="M6583" s="36">
        <f t="shared" ref="M6583:M6594" si="522">WEEKNUM(J6583,2)</f>
        <v>31</v>
      </c>
      <c r="N6583" s="36">
        <f t="shared" ref="N6583:N6594" si="523">DAY(J6583)</f>
        <v>2</v>
      </c>
      <c r="O6583" s="36" t="str">
        <f t="shared" ref="O6583:O6594" si="524">CONCATENATE(K6583,M6583)</f>
        <v>202031</v>
      </c>
      <c r="P6583" s="51" t="str">
        <f>CONCATENATE(K6583,MONTH(ExpensesDBTable[[#This Row],[Date]]))</f>
        <v>20208</v>
      </c>
      <c r="Q6583" s="36" t="s">
        <v>119</v>
      </c>
      <c r="R6583" s="36" t="s">
        <v>14</v>
      </c>
      <c r="S6583" s="38">
        <v>14.72</v>
      </c>
      <c r="T6583" s="36" t="s">
        <v>100</v>
      </c>
      <c r="U6583" s="36" t="s">
        <v>4754</v>
      </c>
    </row>
    <row r="6584" spans="10:21" x14ac:dyDescent="0.25">
      <c r="J6584" s="37">
        <v>44045</v>
      </c>
      <c r="K6584" s="36">
        <f t="shared" si="520"/>
        <v>2020</v>
      </c>
      <c r="L6584" s="36" t="str">
        <f t="shared" si="521"/>
        <v>August</v>
      </c>
      <c r="M6584" s="36">
        <f t="shared" si="522"/>
        <v>31</v>
      </c>
      <c r="N6584" s="36">
        <f t="shared" si="523"/>
        <v>2</v>
      </c>
      <c r="O6584" s="36" t="str">
        <f t="shared" si="524"/>
        <v>202031</v>
      </c>
      <c r="P6584" s="51" t="str">
        <f>CONCATENATE(K6584,MONTH(ExpensesDBTable[[#This Row],[Date]]))</f>
        <v>20208</v>
      </c>
      <c r="Q6584" s="36" t="s">
        <v>3379</v>
      </c>
      <c r="R6584" s="36" t="s">
        <v>4644</v>
      </c>
      <c r="S6584" s="38">
        <v>1010</v>
      </c>
      <c r="T6584" s="36" t="s">
        <v>106</v>
      </c>
      <c r="U6584" s="36" t="s">
        <v>4755</v>
      </c>
    </row>
    <row r="6585" spans="10:21" x14ac:dyDescent="0.25">
      <c r="J6585" s="37">
        <v>44045</v>
      </c>
      <c r="K6585" s="36">
        <f t="shared" si="520"/>
        <v>2020</v>
      </c>
      <c r="L6585" s="36" t="str">
        <f t="shared" si="521"/>
        <v>August</v>
      </c>
      <c r="M6585" s="36">
        <f t="shared" si="522"/>
        <v>31</v>
      </c>
      <c r="N6585" s="36">
        <f t="shared" si="523"/>
        <v>2</v>
      </c>
      <c r="O6585" s="36" t="str">
        <f t="shared" si="524"/>
        <v>202031</v>
      </c>
      <c r="P6585" s="51" t="str">
        <f>CONCATENATE(K6585,MONTH(ExpensesDBTable[[#This Row],[Date]]))</f>
        <v>20208</v>
      </c>
      <c r="Q6585" s="36" t="s">
        <v>554</v>
      </c>
      <c r="R6585" s="36" t="s">
        <v>14</v>
      </c>
      <c r="S6585" s="38">
        <v>6.25</v>
      </c>
      <c r="T6585" s="36" t="s">
        <v>100</v>
      </c>
      <c r="U6585" s="36" t="s">
        <v>4756</v>
      </c>
    </row>
    <row r="6586" spans="10:21" x14ac:dyDescent="0.25">
      <c r="J6586" s="37">
        <v>44045</v>
      </c>
      <c r="K6586" s="36">
        <f t="shared" si="520"/>
        <v>2020</v>
      </c>
      <c r="L6586" s="36" t="str">
        <f t="shared" si="521"/>
        <v>August</v>
      </c>
      <c r="M6586" s="36">
        <f t="shared" si="522"/>
        <v>31</v>
      </c>
      <c r="N6586" s="36">
        <f t="shared" si="523"/>
        <v>2</v>
      </c>
      <c r="O6586" s="36" t="str">
        <f t="shared" si="524"/>
        <v>202031</v>
      </c>
      <c r="P6586" s="51" t="str">
        <f>CONCATENATE(K6586,MONTH(ExpensesDBTable[[#This Row],[Date]]))</f>
        <v>20208</v>
      </c>
      <c r="Q6586" s="36" t="s">
        <v>1238</v>
      </c>
      <c r="R6586" s="36" t="s">
        <v>22</v>
      </c>
      <c r="S6586" s="38">
        <v>71.77</v>
      </c>
      <c r="T6586" s="36" t="s">
        <v>106</v>
      </c>
      <c r="U6586" s="36" t="s">
        <v>1238</v>
      </c>
    </row>
    <row r="6587" spans="10:21" x14ac:dyDescent="0.25">
      <c r="J6587" s="37">
        <v>44045</v>
      </c>
      <c r="K6587" s="36">
        <f t="shared" si="520"/>
        <v>2020</v>
      </c>
      <c r="L6587" s="36" t="str">
        <f t="shared" si="521"/>
        <v>August</v>
      </c>
      <c r="M6587" s="36">
        <f t="shared" si="522"/>
        <v>31</v>
      </c>
      <c r="N6587" s="36">
        <f t="shared" si="523"/>
        <v>2</v>
      </c>
      <c r="O6587" s="36" t="str">
        <f t="shared" si="524"/>
        <v>202031</v>
      </c>
      <c r="P6587" s="51" t="str">
        <f>CONCATENATE(K6587,MONTH(ExpensesDBTable[[#This Row],[Date]]))</f>
        <v>20208</v>
      </c>
      <c r="Q6587" s="36" t="s">
        <v>119</v>
      </c>
      <c r="R6587" s="36" t="s">
        <v>14</v>
      </c>
      <c r="S6587" s="38">
        <v>18.809999999999999</v>
      </c>
      <c r="T6587" s="36" t="s">
        <v>100</v>
      </c>
      <c r="U6587" s="36" t="s">
        <v>4757</v>
      </c>
    </row>
    <row r="6588" spans="10:21" x14ac:dyDescent="0.25">
      <c r="J6588" s="37">
        <v>44045</v>
      </c>
      <c r="K6588" s="36">
        <f t="shared" si="520"/>
        <v>2020</v>
      </c>
      <c r="L6588" s="36" t="str">
        <f t="shared" si="521"/>
        <v>August</v>
      </c>
      <c r="M6588" s="36">
        <f t="shared" si="522"/>
        <v>31</v>
      </c>
      <c r="N6588" s="36">
        <f t="shared" si="523"/>
        <v>2</v>
      </c>
      <c r="O6588" s="36" t="str">
        <f t="shared" si="524"/>
        <v>202031</v>
      </c>
      <c r="P6588" s="51" t="str">
        <f>CONCATENATE(K6588,MONTH(ExpensesDBTable[[#This Row],[Date]]))</f>
        <v>20208</v>
      </c>
      <c r="Q6588" s="36" t="s">
        <v>122</v>
      </c>
      <c r="R6588" s="36" t="s">
        <v>11</v>
      </c>
      <c r="S6588" s="38">
        <v>50.35</v>
      </c>
      <c r="T6588" s="36" t="s">
        <v>106</v>
      </c>
      <c r="U6588" s="36" t="s">
        <v>2706</v>
      </c>
    </row>
    <row r="6589" spans="10:21" x14ac:dyDescent="0.25">
      <c r="J6589" s="37">
        <v>44045</v>
      </c>
      <c r="K6589" s="36">
        <f t="shared" si="520"/>
        <v>2020</v>
      </c>
      <c r="L6589" s="36" t="str">
        <f t="shared" si="521"/>
        <v>August</v>
      </c>
      <c r="M6589" s="36">
        <f t="shared" si="522"/>
        <v>31</v>
      </c>
      <c r="N6589" s="36">
        <f t="shared" si="523"/>
        <v>2</v>
      </c>
      <c r="O6589" s="36" t="str">
        <f t="shared" si="524"/>
        <v>202031</v>
      </c>
      <c r="P6589" s="51" t="str">
        <f>CONCATENATE(K6589,MONTH(ExpensesDBTable[[#This Row],[Date]]))</f>
        <v>20208</v>
      </c>
      <c r="Q6589" s="36" t="s">
        <v>182</v>
      </c>
      <c r="R6589" s="36" t="s">
        <v>14</v>
      </c>
      <c r="S6589" s="38">
        <v>12.95</v>
      </c>
      <c r="T6589" s="36" t="s">
        <v>100</v>
      </c>
      <c r="U6589" s="36" t="s">
        <v>1872</v>
      </c>
    </row>
    <row r="6590" spans="10:21" x14ac:dyDescent="0.25">
      <c r="J6590" s="37">
        <v>44045</v>
      </c>
      <c r="K6590" s="36">
        <f t="shared" si="520"/>
        <v>2020</v>
      </c>
      <c r="L6590" s="36" t="str">
        <f t="shared" si="521"/>
        <v>August</v>
      </c>
      <c r="M6590" s="36">
        <f t="shared" si="522"/>
        <v>31</v>
      </c>
      <c r="N6590" s="36">
        <f t="shared" si="523"/>
        <v>2</v>
      </c>
      <c r="O6590" s="36" t="str">
        <f t="shared" si="524"/>
        <v>202031</v>
      </c>
      <c r="P6590" s="51" t="str">
        <f>CONCATENATE(K6590,MONTH(ExpensesDBTable[[#This Row],[Date]]))</f>
        <v>20208</v>
      </c>
      <c r="Q6590" s="36" t="s">
        <v>4049</v>
      </c>
      <c r="R6590" s="36" t="s">
        <v>23</v>
      </c>
      <c r="S6590" s="38">
        <v>89</v>
      </c>
      <c r="T6590" s="36" t="s">
        <v>106</v>
      </c>
      <c r="U6590" s="36" t="s">
        <v>1492</v>
      </c>
    </row>
    <row r="6591" spans="10:21" x14ac:dyDescent="0.25">
      <c r="J6591" s="37">
        <v>44045</v>
      </c>
      <c r="K6591" s="36">
        <f t="shared" si="520"/>
        <v>2020</v>
      </c>
      <c r="L6591" s="36" t="str">
        <f t="shared" si="521"/>
        <v>August</v>
      </c>
      <c r="M6591" s="36">
        <f t="shared" si="522"/>
        <v>31</v>
      </c>
      <c r="N6591" s="36">
        <f t="shared" si="523"/>
        <v>2</v>
      </c>
      <c r="O6591" s="36" t="str">
        <f t="shared" si="524"/>
        <v>202031</v>
      </c>
      <c r="P6591" s="51" t="str">
        <f>CONCATENATE(K6591,MONTH(ExpensesDBTable[[#This Row],[Date]]))</f>
        <v>20208</v>
      </c>
      <c r="Q6591" s="36" t="s">
        <v>182</v>
      </c>
      <c r="R6591" s="36" t="s">
        <v>14</v>
      </c>
      <c r="S6591" s="38">
        <v>17.5</v>
      </c>
      <c r="T6591" s="36" t="s">
        <v>100</v>
      </c>
      <c r="U6591" s="36" t="s">
        <v>1392</v>
      </c>
    </row>
    <row r="6592" spans="10:21" x14ac:dyDescent="0.25">
      <c r="J6592" s="37">
        <v>44045</v>
      </c>
      <c r="K6592" s="36">
        <f t="shared" si="520"/>
        <v>2020</v>
      </c>
      <c r="L6592" s="36" t="str">
        <f t="shared" si="521"/>
        <v>August</v>
      </c>
      <c r="M6592" s="36">
        <f t="shared" si="522"/>
        <v>31</v>
      </c>
      <c r="N6592" s="36">
        <f t="shared" si="523"/>
        <v>2</v>
      </c>
      <c r="O6592" s="36" t="str">
        <f t="shared" si="524"/>
        <v>202031</v>
      </c>
      <c r="P6592" s="51" t="str">
        <f>CONCATENATE(K6592,MONTH(ExpensesDBTable[[#This Row],[Date]]))</f>
        <v>20208</v>
      </c>
      <c r="Q6592" s="36" t="s">
        <v>3480</v>
      </c>
      <c r="R6592" s="36" t="s">
        <v>27</v>
      </c>
      <c r="S6592" s="38">
        <v>249.56</v>
      </c>
      <c r="T6592" s="36" t="s">
        <v>106</v>
      </c>
      <c r="U6592" s="36" t="s">
        <v>4758</v>
      </c>
    </row>
    <row r="6593" spans="10:21" x14ac:dyDescent="0.25">
      <c r="J6593" s="37">
        <v>44045</v>
      </c>
      <c r="K6593" s="36">
        <f t="shared" si="520"/>
        <v>2020</v>
      </c>
      <c r="L6593" s="36" t="str">
        <f t="shared" si="521"/>
        <v>August</v>
      </c>
      <c r="M6593" s="36">
        <f t="shared" si="522"/>
        <v>31</v>
      </c>
      <c r="N6593" s="36">
        <f t="shared" si="523"/>
        <v>2</v>
      </c>
      <c r="O6593" s="36" t="str">
        <f t="shared" si="524"/>
        <v>202031</v>
      </c>
      <c r="P6593" s="51" t="str">
        <f>CONCATENATE(K6593,MONTH(ExpensesDBTable[[#This Row],[Date]]))</f>
        <v>20208</v>
      </c>
      <c r="Q6593" s="36" t="s">
        <v>119</v>
      </c>
      <c r="R6593" s="36" t="s">
        <v>14</v>
      </c>
      <c r="S6593" s="38">
        <v>125.3</v>
      </c>
      <c r="T6593" s="36" t="s">
        <v>100</v>
      </c>
      <c r="U6593" s="36" t="s">
        <v>389</v>
      </c>
    </row>
    <row r="6594" spans="10:21" x14ac:dyDescent="0.25">
      <c r="J6594" s="37">
        <v>44045</v>
      </c>
      <c r="K6594" s="36">
        <f t="shared" si="520"/>
        <v>2020</v>
      </c>
      <c r="L6594" s="36" t="str">
        <f t="shared" si="521"/>
        <v>August</v>
      </c>
      <c r="M6594" s="36">
        <f t="shared" si="522"/>
        <v>31</v>
      </c>
      <c r="N6594" s="36">
        <f t="shared" si="523"/>
        <v>2</v>
      </c>
      <c r="O6594" s="36" t="str">
        <f t="shared" si="524"/>
        <v>202031</v>
      </c>
      <c r="P6594" s="51" t="str">
        <f>CONCATENATE(K6594,MONTH(ExpensesDBTable[[#This Row],[Date]]))</f>
        <v>20208</v>
      </c>
      <c r="Q6594" s="36" t="s">
        <v>182</v>
      </c>
      <c r="R6594" s="36" t="s">
        <v>14</v>
      </c>
      <c r="S6594" s="38">
        <v>9.6999999999999993</v>
      </c>
      <c r="T6594" s="36" t="s">
        <v>100</v>
      </c>
      <c r="U6594" s="36" t="s">
        <v>389</v>
      </c>
    </row>
    <row r="6595" spans="10:21" x14ac:dyDescent="0.25">
      <c r="J6595" s="37">
        <v>44052</v>
      </c>
      <c r="K6595" s="36">
        <f t="shared" ref="K6595:K6606" si="525">YEAR(J6595)</f>
        <v>2020</v>
      </c>
      <c r="L6595" s="36" t="str">
        <f t="shared" ref="L6595:L6606" si="526">TEXT(DATE(1,MONTH(J6595),1),"MMMM")</f>
        <v>August</v>
      </c>
      <c r="M6595" s="36">
        <f t="shared" ref="M6595:M6606" si="527">WEEKNUM(J6595,2)</f>
        <v>32</v>
      </c>
      <c r="N6595" s="36">
        <f t="shared" ref="N6595:N6606" si="528">DAY(J6595)</f>
        <v>9</v>
      </c>
      <c r="O6595" s="36" t="str">
        <f t="shared" ref="O6595:O6606" si="529">CONCATENATE(K6595,M6595)</f>
        <v>202032</v>
      </c>
      <c r="P6595" s="51" t="str">
        <f>CONCATENATE(K6595,MONTH(ExpensesDBTable[[#This Row],[Date]]))</f>
        <v>20208</v>
      </c>
      <c r="Q6595" s="36" t="s">
        <v>554</v>
      </c>
      <c r="R6595" s="36" t="s">
        <v>14</v>
      </c>
      <c r="S6595" s="38">
        <v>7.6</v>
      </c>
      <c r="T6595" s="36" t="s">
        <v>100</v>
      </c>
      <c r="U6595" s="36" t="s">
        <v>467</v>
      </c>
    </row>
    <row r="6596" spans="10:21" x14ac:dyDescent="0.25">
      <c r="J6596" s="37">
        <v>44052</v>
      </c>
      <c r="K6596" s="36">
        <f t="shared" si="525"/>
        <v>2020</v>
      </c>
      <c r="L6596" s="36" t="str">
        <f t="shared" si="526"/>
        <v>August</v>
      </c>
      <c r="M6596" s="36">
        <f t="shared" si="527"/>
        <v>32</v>
      </c>
      <c r="N6596" s="36">
        <f t="shared" si="528"/>
        <v>9</v>
      </c>
      <c r="O6596" s="36" t="str">
        <f t="shared" si="529"/>
        <v>202032</v>
      </c>
      <c r="P6596" s="51" t="str">
        <f>CONCATENATE(K6596,MONTH(ExpensesDBTable[[#This Row],[Date]]))</f>
        <v>20208</v>
      </c>
      <c r="Q6596" s="36" t="s">
        <v>182</v>
      </c>
      <c r="R6596" s="36" t="s">
        <v>14</v>
      </c>
      <c r="S6596" s="38">
        <v>15</v>
      </c>
      <c r="T6596" s="36" t="s">
        <v>100</v>
      </c>
      <c r="U6596" s="36" t="s">
        <v>1392</v>
      </c>
    </row>
    <row r="6597" spans="10:21" x14ac:dyDescent="0.25">
      <c r="J6597" s="37">
        <v>44052</v>
      </c>
      <c r="K6597" s="36">
        <f t="shared" si="525"/>
        <v>2020</v>
      </c>
      <c r="L6597" s="36" t="str">
        <f t="shared" si="526"/>
        <v>August</v>
      </c>
      <c r="M6597" s="36">
        <f t="shared" si="527"/>
        <v>32</v>
      </c>
      <c r="N6597" s="36">
        <f t="shared" si="528"/>
        <v>9</v>
      </c>
      <c r="O6597" s="36" t="str">
        <f t="shared" si="529"/>
        <v>202032</v>
      </c>
      <c r="P6597" s="51" t="str">
        <f>CONCATENATE(K6597,MONTH(ExpensesDBTable[[#This Row],[Date]]))</f>
        <v>20208</v>
      </c>
      <c r="Q6597" s="36" t="s">
        <v>122</v>
      </c>
      <c r="R6597" s="36" t="s">
        <v>11</v>
      </c>
      <c r="S6597" s="38">
        <v>47.68</v>
      </c>
      <c r="T6597" s="36" t="s">
        <v>106</v>
      </c>
      <c r="U6597" s="36" t="s">
        <v>411</v>
      </c>
    </row>
    <row r="6598" spans="10:21" x14ac:dyDescent="0.25">
      <c r="J6598" s="37">
        <v>44052</v>
      </c>
      <c r="K6598" s="36">
        <f t="shared" si="525"/>
        <v>2020</v>
      </c>
      <c r="L6598" s="36" t="str">
        <f t="shared" si="526"/>
        <v>August</v>
      </c>
      <c r="M6598" s="36">
        <f t="shared" si="527"/>
        <v>32</v>
      </c>
      <c r="N6598" s="36">
        <f t="shared" si="528"/>
        <v>9</v>
      </c>
      <c r="O6598" s="36" t="str">
        <f t="shared" si="529"/>
        <v>202032</v>
      </c>
      <c r="P6598" s="51" t="str">
        <f>CONCATENATE(K6598,MONTH(ExpensesDBTable[[#This Row],[Date]]))</f>
        <v>20208</v>
      </c>
      <c r="Q6598" s="36" t="s">
        <v>182</v>
      </c>
      <c r="R6598" s="36" t="s">
        <v>14</v>
      </c>
      <c r="S6598" s="38">
        <v>10.95</v>
      </c>
      <c r="T6598" s="36" t="s">
        <v>100</v>
      </c>
      <c r="U6598" s="36" t="s">
        <v>2127</v>
      </c>
    </row>
    <row r="6599" spans="10:21" x14ac:dyDescent="0.25">
      <c r="J6599" s="37">
        <v>44052</v>
      </c>
      <c r="K6599" s="36">
        <f t="shared" si="525"/>
        <v>2020</v>
      </c>
      <c r="L6599" s="36" t="str">
        <f t="shared" si="526"/>
        <v>August</v>
      </c>
      <c r="M6599" s="36">
        <f t="shared" si="527"/>
        <v>32</v>
      </c>
      <c r="N6599" s="36">
        <f t="shared" si="528"/>
        <v>9</v>
      </c>
      <c r="O6599" s="36" t="str">
        <f t="shared" si="529"/>
        <v>202032</v>
      </c>
      <c r="P6599" s="51" t="str">
        <f>CONCATENATE(K6599,MONTH(ExpensesDBTable[[#This Row],[Date]]))</f>
        <v>20208</v>
      </c>
      <c r="Q6599" s="36" t="s">
        <v>182</v>
      </c>
      <c r="R6599" s="36" t="s">
        <v>14</v>
      </c>
      <c r="S6599" s="38">
        <v>12.95</v>
      </c>
      <c r="T6599" s="36" t="s">
        <v>100</v>
      </c>
      <c r="U6599" s="36" t="s">
        <v>462</v>
      </c>
    </row>
    <row r="6600" spans="10:21" x14ac:dyDescent="0.25">
      <c r="J6600" s="37">
        <v>44052</v>
      </c>
      <c r="K6600" s="36">
        <f t="shared" si="525"/>
        <v>2020</v>
      </c>
      <c r="L6600" s="36" t="str">
        <f t="shared" si="526"/>
        <v>August</v>
      </c>
      <c r="M6600" s="36">
        <f t="shared" si="527"/>
        <v>32</v>
      </c>
      <c r="N6600" s="36">
        <f t="shared" si="528"/>
        <v>9</v>
      </c>
      <c r="O6600" s="36" t="str">
        <f t="shared" si="529"/>
        <v>202032</v>
      </c>
      <c r="P6600" s="51" t="str">
        <f>CONCATENATE(K6600,MONTH(ExpensesDBTable[[#This Row],[Date]]))</f>
        <v>20208</v>
      </c>
      <c r="Q6600" s="36" t="s">
        <v>182</v>
      </c>
      <c r="R6600" s="36" t="s">
        <v>14</v>
      </c>
      <c r="S6600" s="38">
        <v>18.5</v>
      </c>
      <c r="T6600" s="36" t="s">
        <v>100</v>
      </c>
      <c r="U6600" s="36" t="s">
        <v>1392</v>
      </c>
    </row>
    <row r="6601" spans="10:21" x14ac:dyDescent="0.25">
      <c r="J6601" s="37">
        <v>44052</v>
      </c>
      <c r="K6601" s="36">
        <f t="shared" si="525"/>
        <v>2020</v>
      </c>
      <c r="L6601" s="36" t="str">
        <f t="shared" si="526"/>
        <v>August</v>
      </c>
      <c r="M6601" s="36">
        <f t="shared" si="527"/>
        <v>32</v>
      </c>
      <c r="N6601" s="36">
        <f t="shared" si="528"/>
        <v>9</v>
      </c>
      <c r="O6601" s="36" t="str">
        <f t="shared" si="529"/>
        <v>202032</v>
      </c>
      <c r="P6601" s="51" t="str">
        <f>CONCATENATE(K6601,MONTH(ExpensesDBTable[[#This Row],[Date]]))</f>
        <v>20208</v>
      </c>
      <c r="Q6601" s="36" t="s">
        <v>3480</v>
      </c>
      <c r="R6601" s="36" t="s">
        <v>27</v>
      </c>
      <c r="S6601" s="38">
        <v>142.85</v>
      </c>
      <c r="T6601" s="36" t="s">
        <v>106</v>
      </c>
      <c r="U6601" s="36" t="s">
        <v>3550</v>
      </c>
    </row>
    <row r="6602" spans="10:21" x14ac:dyDescent="0.25">
      <c r="J6602" s="37">
        <v>44052</v>
      </c>
      <c r="K6602" s="36">
        <f t="shared" si="525"/>
        <v>2020</v>
      </c>
      <c r="L6602" s="36" t="str">
        <f t="shared" si="526"/>
        <v>August</v>
      </c>
      <c r="M6602" s="36">
        <f t="shared" si="527"/>
        <v>32</v>
      </c>
      <c r="N6602" s="36">
        <f t="shared" si="528"/>
        <v>9</v>
      </c>
      <c r="O6602" s="36" t="str">
        <f t="shared" si="529"/>
        <v>202032</v>
      </c>
      <c r="P6602" s="51" t="str">
        <f>CONCATENATE(K6602,MONTH(ExpensesDBTable[[#This Row],[Date]]))</f>
        <v>20208</v>
      </c>
      <c r="Q6602" s="36" t="s">
        <v>119</v>
      </c>
      <c r="R6602" s="36" t="s">
        <v>14</v>
      </c>
      <c r="S6602" s="38">
        <v>36.799999999999997</v>
      </c>
      <c r="T6602" s="36" t="s">
        <v>100</v>
      </c>
      <c r="U6602" s="36" t="s">
        <v>1367</v>
      </c>
    </row>
    <row r="6603" spans="10:21" x14ac:dyDescent="0.25">
      <c r="J6603" s="37">
        <v>44052</v>
      </c>
      <c r="K6603" s="36">
        <f t="shared" si="525"/>
        <v>2020</v>
      </c>
      <c r="L6603" s="36" t="str">
        <f t="shared" si="526"/>
        <v>August</v>
      </c>
      <c r="M6603" s="36">
        <f t="shared" si="527"/>
        <v>32</v>
      </c>
      <c r="N6603" s="36">
        <f t="shared" si="528"/>
        <v>9</v>
      </c>
      <c r="O6603" s="36" t="str">
        <f t="shared" si="529"/>
        <v>202032</v>
      </c>
      <c r="P6603" s="51" t="str">
        <f>CONCATENATE(K6603,MONTH(ExpensesDBTable[[#This Row],[Date]]))</f>
        <v>20208</v>
      </c>
      <c r="Q6603" s="36" t="s">
        <v>182</v>
      </c>
      <c r="R6603" s="36" t="s">
        <v>14</v>
      </c>
      <c r="S6603" s="38">
        <v>7.99</v>
      </c>
      <c r="T6603" s="36" t="s">
        <v>100</v>
      </c>
      <c r="U6603" s="36" t="s">
        <v>1367</v>
      </c>
    </row>
    <row r="6604" spans="10:21" x14ac:dyDescent="0.25">
      <c r="J6604" s="37">
        <v>44052</v>
      </c>
      <c r="K6604" s="36">
        <f t="shared" si="525"/>
        <v>2020</v>
      </c>
      <c r="L6604" s="36" t="str">
        <f t="shared" si="526"/>
        <v>August</v>
      </c>
      <c r="M6604" s="36">
        <f t="shared" si="527"/>
        <v>32</v>
      </c>
      <c r="N6604" s="36">
        <f t="shared" si="528"/>
        <v>9</v>
      </c>
      <c r="O6604" s="36" t="str">
        <f t="shared" si="529"/>
        <v>202032</v>
      </c>
      <c r="P6604" s="51" t="str">
        <f>CONCATENATE(K6604,MONTH(ExpensesDBTable[[#This Row],[Date]]))</f>
        <v>20208</v>
      </c>
      <c r="Q6604" s="36" t="s">
        <v>1051</v>
      </c>
      <c r="R6604" s="36" t="s">
        <v>14</v>
      </c>
      <c r="S6604" s="38">
        <v>96.91</v>
      </c>
      <c r="T6604" s="36" t="s">
        <v>100</v>
      </c>
      <c r="U6604" s="36" t="s">
        <v>4155</v>
      </c>
    </row>
    <row r="6605" spans="10:21" x14ac:dyDescent="0.25">
      <c r="J6605" s="37">
        <v>44052</v>
      </c>
      <c r="K6605" s="36">
        <f t="shared" si="525"/>
        <v>2020</v>
      </c>
      <c r="L6605" s="36" t="str">
        <f t="shared" si="526"/>
        <v>August</v>
      </c>
      <c r="M6605" s="36">
        <f t="shared" si="527"/>
        <v>32</v>
      </c>
      <c r="N6605" s="36">
        <f t="shared" si="528"/>
        <v>9</v>
      </c>
      <c r="O6605" s="36" t="str">
        <f t="shared" si="529"/>
        <v>202032</v>
      </c>
      <c r="P6605" s="51" t="str">
        <f>CONCATENATE(K6605,MONTH(ExpensesDBTable[[#This Row],[Date]]))</f>
        <v>20208</v>
      </c>
      <c r="Q6605" s="36" t="s">
        <v>119</v>
      </c>
      <c r="R6605" s="36" t="s">
        <v>14</v>
      </c>
      <c r="S6605" s="38">
        <v>54.08</v>
      </c>
      <c r="T6605" s="36" t="s">
        <v>100</v>
      </c>
      <c r="U6605" s="36" t="s">
        <v>1367</v>
      </c>
    </row>
    <row r="6606" spans="10:21" x14ac:dyDescent="0.25">
      <c r="J6606" s="37">
        <v>44052</v>
      </c>
      <c r="K6606" s="36">
        <f t="shared" si="525"/>
        <v>2020</v>
      </c>
      <c r="L6606" s="36" t="str">
        <f t="shared" si="526"/>
        <v>August</v>
      </c>
      <c r="M6606" s="36">
        <f t="shared" si="527"/>
        <v>32</v>
      </c>
      <c r="N6606" s="36">
        <f t="shared" si="528"/>
        <v>9</v>
      </c>
      <c r="O6606" s="36" t="str">
        <f t="shared" si="529"/>
        <v>202032</v>
      </c>
      <c r="P6606" s="51" t="str">
        <f>CONCATENATE(K6606,MONTH(ExpensesDBTable[[#This Row],[Date]]))</f>
        <v>20208</v>
      </c>
      <c r="Q6606" s="36" t="s">
        <v>122</v>
      </c>
      <c r="R6606" s="36" t="s">
        <v>11</v>
      </c>
      <c r="S6606" s="38">
        <v>22.49</v>
      </c>
      <c r="T6606" s="36" t="s">
        <v>106</v>
      </c>
      <c r="U6606" s="36" t="s">
        <v>11</v>
      </c>
    </row>
    <row r="6607" spans="10:21" x14ac:dyDescent="0.25">
      <c r="J6607" s="37">
        <v>44052</v>
      </c>
      <c r="K6607" s="36">
        <f t="shared" ref="K6607:K6618" si="530">YEAR(J6607)</f>
        <v>2020</v>
      </c>
      <c r="L6607" s="36" t="str">
        <f t="shared" ref="L6607:L6618" si="531">TEXT(DATE(1,MONTH(J6607),1),"MMMM")</f>
        <v>August</v>
      </c>
      <c r="M6607" s="36">
        <f t="shared" ref="M6607:M6618" si="532">WEEKNUM(J6607,2)</f>
        <v>32</v>
      </c>
      <c r="N6607" s="36">
        <f t="shared" ref="N6607:N6618" si="533">DAY(J6607)</f>
        <v>9</v>
      </c>
      <c r="O6607" s="36" t="str">
        <f t="shared" ref="O6607:O6618" si="534">CONCATENATE(K6607,M6607)</f>
        <v>202032</v>
      </c>
      <c r="P6607" s="51" t="str">
        <f>CONCATENATE(K6607,MONTH(ExpensesDBTable[[#This Row],[Date]]))</f>
        <v>20208</v>
      </c>
      <c r="Q6607" s="36" t="s">
        <v>2939</v>
      </c>
      <c r="R6607" s="36" t="s">
        <v>27</v>
      </c>
      <c r="S6607" s="38">
        <v>108.81</v>
      </c>
      <c r="T6607" s="36" t="s">
        <v>106</v>
      </c>
      <c r="U6607" s="36" t="s">
        <v>3639</v>
      </c>
    </row>
    <row r="6608" spans="10:21" x14ac:dyDescent="0.25">
      <c r="J6608" s="37">
        <v>44053</v>
      </c>
      <c r="K6608" s="36">
        <f t="shared" si="530"/>
        <v>2020</v>
      </c>
      <c r="L6608" s="36" t="str">
        <f t="shared" si="531"/>
        <v>August</v>
      </c>
      <c r="M6608" s="36">
        <f t="shared" si="532"/>
        <v>33</v>
      </c>
      <c r="N6608" s="36">
        <f t="shared" si="533"/>
        <v>10</v>
      </c>
      <c r="O6608" s="36" t="str">
        <f t="shared" si="534"/>
        <v>202033</v>
      </c>
      <c r="P6608" s="51" t="str">
        <f>CONCATENATE(K6608,MONTH(ExpensesDBTable[[#This Row],[Date]]))</f>
        <v>20208</v>
      </c>
      <c r="Q6608" s="36" t="s">
        <v>3480</v>
      </c>
      <c r="R6608" s="36" t="s">
        <v>27</v>
      </c>
      <c r="S6608" s="38">
        <v>124.82</v>
      </c>
      <c r="T6608" s="36" t="s">
        <v>106</v>
      </c>
      <c r="U6608" s="36" t="s">
        <v>4759</v>
      </c>
    </row>
    <row r="6609" spans="10:21" x14ac:dyDescent="0.25">
      <c r="J6609" s="37">
        <v>44054</v>
      </c>
      <c r="K6609" s="36">
        <f t="shared" si="530"/>
        <v>2020</v>
      </c>
      <c r="L6609" s="36" t="str">
        <f t="shared" si="531"/>
        <v>August</v>
      </c>
      <c r="M6609" s="36">
        <f t="shared" si="532"/>
        <v>33</v>
      </c>
      <c r="N6609" s="36">
        <f t="shared" si="533"/>
        <v>11</v>
      </c>
      <c r="O6609" s="36" t="str">
        <f t="shared" si="534"/>
        <v>202033</v>
      </c>
      <c r="P6609" s="51" t="str">
        <f>CONCATENATE(K6609,MONTH(ExpensesDBTable[[#This Row],[Date]]))</f>
        <v>20208</v>
      </c>
      <c r="Q6609" s="36" t="s">
        <v>182</v>
      </c>
      <c r="R6609" s="36" t="s">
        <v>14</v>
      </c>
      <c r="S6609" s="38">
        <v>7.89</v>
      </c>
      <c r="T6609" s="36" t="s">
        <v>100</v>
      </c>
      <c r="U6609" s="36" t="s">
        <v>4760</v>
      </c>
    </row>
    <row r="6610" spans="10:21" x14ac:dyDescent="0.25">
      <c r="J6610" s="37">
        <v>44055</v>
      </c>
      <c r="K6610" s="36">
        <f t="shared" si="530"/>
        <v>2020</v>
      </c>
      <c r="L6610" s="36" t="str">
        <f t="shared" si="531"/>
        <v>August</v>
      </c>
      <c r="M6610" s="36">
        <f t="shared" si="532"/>
        <v>33</v>
      </c>
      <c r="N6610" s="36">
        <f t="shared" si="533"/>
        <v>12</v>
      </c>
      <c r="O6610" s="36" t="str">
        <f t="shared" si="534"/>
        <v>202033</v>
      </c>
      <c r="P6610" s="51" t="str">
        <f>CONCATENATE(K6610,MONTH(ExpensesDBTable[[#This Row],[Date]]))</f>
        <v>20208</v>
      </c>
      <c r="Q6610" s="36" t="s">
        <v>554</v>
      </c>
      <c r="R6610" s="36" t="s">
        <v>14</v>
      </c>
      <c r="S6610" s="38">
        <v>7.6</v>
      </c>
      <c r="T6610" s="36" t="s">
        <v>100</v>
      </c>
      <c r="U6610" s="36" t="s">
        <v>2326</v>
      </c>
    </row>
    <row r="6611" spans="10:21" x14ac:dyDescent="0.25">
      <c r="J6611" s="37">
        <v>44055</v>
      </c>
      <c r="K6611" s="36">
        <f t="shared" si="530"/>
        <v>2020</v>
      </c>
      <c r="L6611" s="36" t="str">
        <f t="shared" si="531"/>
        <v>August</v>
      </c>
      <c r="M6611" s="36">
        <f t="shared" si="532"/>
        <v>33</v>
      </c>
      <c r="N6611" s="36">
        <f t="shared" si="533"/>
        <v>12</v>
      </c>
      <c r="O6611" s="36" t="str">
        <f t="shared" si="534"/>
        <v>202033</v>
      </c>
      <c r="P6611" s="51" t="str">
        <f>CONCATENATE(K6611,MONTH(ExpensesDBTable[[#This Row],[Date]]))</f>
        <v>20208</v>
      </c>
      <c r="Q6611" s="36" t="s">
        <v>1059</v>
      </c>
      <c r="R6611" s="36" t="s">
        <v>17</v>
      </c>
      <c r="S6611" s="38">
        <v>313.95</v>
      </c>
      <c r="T6611" s="36" t="s">
        <v>106</v>
      </c>
      <c r="U6611" s="36" t="s">
        <v>2335</v>
      </c>
    </row>
    <row r="6612" spans="10:21" x14ac:dyDescent="0.25">
      <c r="J6612" s="37">
        <v>44055</v>
      </c>
      <c r="K6612" s="36">
        <f t="shared" si="530"/>
        <v>2020</v>
      </c>
      <c r="L6612" s="36" t="str">
        <f t="shared" si="531"/>
        <v>August</v>
      </c>
      <c r="M6612" s="36">
        <f t="shared" si="532"/>
        <v>33</v>
      </c>
      <c r="N6612" s="36">
        <f t="shared" si="533"/>
        <v>12</v>
      </c>
      <c r="O6612" s="36" t="str">
        <f t="shared" si="534"/>
        <v>202033</v>
      </c>
      <c r="P6612" s="51" t="str">
        <f>CONCATENATE(K6612,MONTH(ExpensesDBTable[[#This Row],[Date]]))</f>
        <v>20208</v>
      </c>
      <c r="Q6612" s="36" t="s">
        <v>145</v>
      </c>
      <c r="R6612" s="36" t="s">
        <v>23</v>
      </c>
      <c r="S6612" s="38">
        <v>266.77999999999997</v>
      </c>
      <c r="T6612" s="36" t="s">
        <v>106</v>
      </c>
      <c r="U6612" s="36" t="s">
        <v>4761</v>
      </c>
    </row>
    <row r="6613" spans="10:21" x14ac:dyDescent="0.25">
      <c r="J6613" s="37">
        <v>44055</v>
      </c>
      <c r="K6613" s="36">
        <f t="shared" si="530"/>
        <v>2020</v>
      </c>
      <c r="L6613" s="36" t="str">
        <f t="shared" si="531"/>
        <v>August</v>
      </c>
      <c r="M6613" s="36">
        <f t="shared" si="532"/>
        <v>33</v>
      </c>
      <c r="N6613" s="36">
        <f t="shared" si="533"/>
        <v>12</v>
      </c>
      <c r="O6613" s="36" t="str">
        <f t="shared" si="534"/>
        <v>202033</v>
      </c>
      <c r="P6613" s="51" t="str">
        <f>CONCATENATE(K6613,MONTH(ExpensesDBTable[[#This Row],[Date]]))</f>
        <v>20208</v>
      </c>
      <c r="Q6613" s="36" t="s">
        <v>119</v>
      </c>
      <c r="R6613" s="36" t="s">
        <v>14</v>
      </c>
      <c r="S6613" s="38">
        <v>16.46</v>
      </c>
      <c r="T6613" s="36" t="s">
        <v>100</v>
      </c>
      <c r="U6613" s="36" t="s">
        <v>4762</v>
      </c>
    </row>
    <row r="6614" spans="10:21" x14ac:dyDescent="0.25">
      <c r="J6614" s="37">
        <v>44055</v>
      </c>
      <c r="K6614" s="36">
        <f t="shared" si="530"/>
        <v>2020</v>
      </c>
      <c r="L6614" s="36" t="str">
        <f t="shared" si="531"/>
        <v>August</v>
      </c>
      <c r="M6614" s="36">
        <f t="shared" si="532"/>
        <v>33</v>
      </c>
      <c r="N6614" s="36">
        <f t="shared" si="533"/>
        <v>12</v>
      </c>
      <c r="O6614" s="36" t="str">
        <f t="shared" si="534"/>
        <v>202033</v>
      </c>
      <c r="P6614" s="51" t="str">
        <f>CONCATENATE(K6614,MONTH(ExpensesDBTable[[#This Row],[Date]]))</f>
        <v>20208</v>
      </c>
      <c r="Q6614" s="36" t="s">
        <v>182</v>
      </c>
      <c r="R6614" s="36" t="s">
        <v>14</v>
      </c>
      <c r="S6614" s="38">
        <v>13</v>
      </c>
      <c r="T6614" s="36" t="s">
        <v>100</v>
      </c>
      <c r="U6614" s="36" t="s">
        <v>1392</v>
      </c>
    </row>
    <row r="6615" spans="10:21" x14ac:dyDescent="0.25">
      <c r="J6615" s="37">
        <v>44055</v>
      </c>
      <c r="K6615" s="36">
        <f t="shared" si="530"/>
        <v>2020</v>
      </c>
      <c r="L6615" s="36" t="str">
        <f t="shared" si="531"/>
        <v>August</v>
      </c>
      <c r="M6615" s="36">
        <f t="shared" si="532"/>
        <v>33</v>
      </c>
      <c r="N6615" s="36">
        <f t="shared" si="533"/>
        <v>12</v>
      </c>
      <c r="O6615" s="36" t="str">
        <f t="shared" si="534"/>
        <v>202033</v>
      </c>
      <c r="P6615" s="51" t="str">
        <f>CONCATENATE(K6615,MONTH(ExpensesDBTable[[#This Row],[Date]]))</f>
        <v>20208</v>
      </c>
      <c r="Q6615" s="36" t="s">
        <v>3477</v>
      </c>
      <c r="R6615" s="36" t="s">
        <v>23</v>
      </c>
      <c r="S6615" s="38">
        <v>40</v>
      </c>
      <c r="T6615" s="36" t="s">
        <v>106</v>
      </c>
      <c r="U6615" s="36" t="s">
        <v>3742</v>
      </c>
    </row>
    <row r="6616" spans="10:21" x14ac:dyDescent="0.25">
      <c r="J6616" s="37">
        <v>44055</v>
      </c>
      <c r="K6616" s="36">
        <f t="shared" si="530"/>
        <v>2020</v>
      </c>
      <c r="L6616" s="36" t="str">
        <f t="shared" si="531"/>
        <v>August</v>
      </c>
      <c r="M6616" s="36">
        <f t="shared" si="532"/>
        <v>33</v>
      </c>
      <c r="N6616" s="36">
        <f t="shared" si="533"/>
        <v>12</v>
      </c>
      <c r="O6616" s="36" t="str">
        <f t="shared" si="534"/>
        <v>202033</v>
      </c>
      <c r="P6616" s="51" t="str">
        <f>CONCATENATE(K6616,MONTH(ExpensesDBTable[[#This Row],[Date]]))</f>
        <v>20208</v>
      </c>
      <c r="Q6616" s="36" t="s">
        <v>182</v>
      </c>
      <c r="R6616" s="36" t="s">
        <v>14</v>
      </c>
      <c r="S6616" s="38">
        <v>19</v>
      </c>
      <c r="T6616" s="36" t="s">
        <v>106</v>
      </c>
      <c r="U6616" s="36" t="s">
        <v>1392</v>
      </c>
    </row>
    <row r="6617" spans="10:21" x14ac:dyDescent="0.25">
      <c r="J6617" s="37">
        <v>44055</v>
      </c>
      <c r="K6617" s="36">
        <f t="shared" si="530"/>
        <v>2020</v>
      </c>
      <c r="L6617" s="36" t="str">
        <f t="shared" si="531"/>
        <v>August</v>
      </c>
      <c r="M6617" s="36">
        <f t="shared" si="532"/>
        <v>33</v>
      </c>
      <c r="N6617" s="36">
        <f t="shared" si="533"/>
        <v>12</v>
      </c>
      <c r="O6617" s="36" t="str">
        <f t="shared" si="534"/>
        <v>202033</v>
      </c>
      <c r="P6617" s="51" t="str">
        <f>CONCATENATE(K6617,MONTH(ExpensesDBTable[[#This Row],[Date]]))</f>
        <v>20208</v>
      </c>
      <c r="Q6617" s="36" t="s">
        <v>2939</v>
      </c>
      <c r="R6617" s="36" t="s">
        <v>17</v>
      </c>
      <c r="S6617" s="38">
        <v>59</v>
      </c>
      <c r="T6617" s="36" t="s">
        <v>106</v>
      </c>
      <c r="U6617" s="36" t="s">
        <v>4763</v>
      </c>
    </row>
    <row r="6618" spans="10:21" x14ac:dyDescent="0.25">
      <c r="J6618" s="37">
        <v>44055</v>
      </c>
      <c r="K6618" s="36">
        <f t="shared" si="530"/>
        <v>2020</v>
      </c>
      <c r="L6618" s="36" t="str">
        <f t="shared" si="531"/>
        <v>August</v>
      </c>
      <c r="M6618" s="36">
        <f t="shared" si="532"/>
        <v>33</v>
      </c>
      <c r="N6618" s="36">
        <f t="shared" si="533"/>
        <v>12</v>
      </c>
      <c r="O6618" s="36" t="str">
        <f t="shared" si="534"/>
        <v>202033</v>
      </c>
      <c r="P6618" s="51" t="str">
        <f>CONCATENATE(K6618,MONTH(ExpensesDBTable[[#This Row],[Date]]))</f>
        <v>20208</v>
      </c>
      <c r="Q6618" s="36" t="s">
        <v>2066</v>
      </c>
      <c r="R6618" s="36" t="s">
        <v>26</v>
      </c>
      <c r="S6618" s="38">
        <v>7</v>
      </c>
      <c r="T6618" s="36" t="s">
        <v>106</v>
      </c>
      <c r="U6618" s="36" t="s">
        <v>4764</v>
      </c>
    </row>
    <row r="6619" spans="10:21" x14ac:dyDescent="0.25">
      <c r="J6619" s="37">
        <v>44059</v>
      </c>
      <c r="K6619" s="36">
        <f t="shared" ref="K6619:K6630" si="535">YEAR(J6619)</f>
        <v>2020</v>
      </c>
      <c r="L6619" s="36" t="str">
        <f t="shared" ref="L6619:L6630" si="536">TEXT(DATE(1,MONTH(J6619),1),"MMMM")</f>
        <v>August</v>
      </c>
      <c r="M6619" s="36">
        <f t="shared" ref="M6619:M6630" si="537">WEEKNUM(J6619,2)</f>
        <v>33</v>
      </c>
      <c r="N6619" s="36">
        <f t="shared" ref="N6619:N6630" si="538">DAY(J6619)</f>
        <v>16</v>
      </c>
      <c r="O6619" s="36" t="str">
        <f t="shared" ref="O6619:O6630" si="539">CONCATENATE(K6619,M6619)</f>
        <v>202033</v>
      </c>
      <c r="P6619" s="51" t="str">
        <f>CONCATENATE(K6619,MONTH(ExpensesDBTable[[#This Row],[Date]]))</f>
        <v>20208</v>
      </c>
      <c r="Q6619" s="36" t="s">
        <v>1292</v>
      </c>
      <c r="R6619" s="36" t="s">
        <v>18</v>
      </c>
      <c r="S6619" s="38">
        <v>38.479999999999997</v>
      </c>
      <c r="T6619" s="36" t="s">
        <v>106</v>
      </c>
      <c r="U6619" s="36" t="s">
        <v>4765</v>
      </c>
    </row>
    <row r="6620" spans="10:21" x14ac:dyDescent="0.25">
      <c r="J6620" s="37">
        <v>44059</v>
      </c>
      <c r="K6620" s="36">
        <f t="shared" si="535"/>
        <v>2020</v>
      </c>
      <c r="L6620" s="36" t="str">
        <f t="shared" si="536"/>
        <v>August</v>
      </c>
      <c r="M6620" s="36">
        <f t="shared" si="537"/>
        <v>33</v>
      </c>
      <c r="N6620" s="36">
        <f t="shared" si="538"/>
        <v>16</v>
      </c>
      <c r="O6620" s="36" t="str">
        <f t="shared" si="539"/>
        <v>202033</v>
      </c>
      <c r="P6620" s="51" t="str">
        <f>CONCATENATE(K6620,MONTH(ExpensesDBTable[[#This Row],[Date]]))</f>
        <v>20208</v>
      </c>
      <c r="Q6620" s="36" t="s">
        <v>182</v>
      </c>
      <c r="R6620" s="36" t="s">
        <v>14</v>
      </c>
      <c r="S6620" s="38">
        <v>6.2</v>
      </c>
      <c r="T6620" s="36" t="s">
        <v>100</v>
      </c>
      <c r="U6620" s="36" t="s">
        <v>1392</v>
      </c>
    </row>
    <row r="6621" spans="10:21" x14ac:dyDescent="0.25">
      <c r="J6621" s="37">
        <v>44059</v>
      </c>
      <c r="K6621" s="36">
        <f t="shared" si="535"/>
        <v>2020</v>
      </c>
      <c r="L6621" s="36" t="str">
        <f t="shared" si="536"/>
        <v>August</v>
      </c>
      <c r="M6621" s="36">
        <f t="shared" si="537"/>
        <v>33</v>
      </c>
      <c r="N6621" s="36">
        <f t="shared" si="538"/>
        <v>16</v>
      </c>
      <c r="O6621" s="36" t="str">
        <f t="shared" si="539"/>
        <v>202033</v>
      </c>
      <c r="P6621" s="51" t="str">
        <f>CONCATENATE(K6621,MONTH(ExpensesDBTable[[#This Row],[Date]]))</f>
        <v>20208</v>
      </c>
      <c r="Q6621" s="36" t="s">
        <v>182</v>
      </c>
      <c r="R6621" s="36" t="s">
        <v>16</v>
      </c>
      <c r="S6621" s="38">
        <v>99.9</v>
      </c>
      <c r="T6621" s="36" t="s">
        <v>106</v>
      </c>
      <c r="U6621" s="36" t="s">
        <v>3974</v>
      </c>
    </row>
    <row r="6622" spans="10:21" x14ac:dyDescent="0.25">
      <c r="J6622" s="37">
        <v>44059</v>
      </c>
      <c r="K6622" s="36">
        <f t="shared" si="535"/>
        <v>2020</v>
      </c>
      <c r="L6622" s="36" t="str">
        <f t="shared" si="536"/>
        <v>August</v>
      </c>
      <c r="M6622" s="36">
        <f t="shared" si="537"/>
        <v>33</v>
      </c>
      <c r="N6622" s="36">
        <f t="shared" si="538"/>
        <v>16</v>
      </c>
      <c r="O6622" s="36" t="str">
        <f t="shared" si="539"/>
        <v>202033</v>
      </c>
      <c r="P6622" s="51" t="str">
        <f>CONCATENATE(K6622,MONTH(ExpensesDBTable[[#This Row],[Date]]))</f>
        <v>20208</v>
      </c>
      <c r="Q6622" s="36" t="s">
        <v>182</v>
      </c>
      <c r="R6622" s="36" t="s">
        <v>14</v>
      </c>
      <c r="S6622" s="38">
        <v>14.25</v>
      </c>
      <c r="T6622" s="36" t="s">
        <v>100</v>
      </c>
      <c r="U6622" s="36" t="s">
        <v>1367</v>
      </c>
    </row>
    <row r="6623" spans="10:21" x14ac:dyDescent="0.25">
      <c r="J6623" s="37">
        <v>44059</v>
      </c>
      <c r="K6623" s="36">
        <f t="shared" si="535"/>
        <v>2020</v>
      </c>
      <c r="L6623" s="36" t="str">
        <f t="shared" si="536"/>
        <v>August</v>
      </c>
      <c r="M6623" s="36">
        <f t="shared" si="537"/>
        <v>33</v>
      </c>
      <c r="N6623" s="36">
        <f t="shared" si="538"/>
        <v>16</v>
      </c>
      <c r="O6623" s="36" t="str">
        <f t="shared" si="539"/>
        <v>202033</v>
      </c>
      <c r="P6623" s="51" t="str">
        <f>CONCATENATE(K6623,MONTH(ExpensesDBTable[[#This Row],[Date]]))</f>
        <v>20208</v>
      </c>
      <c r="Q6623" s="36" t="s">
        <v>182</v>
      </c>
      <c r="R6623" s="36" t="s">
        <v>16</v>
      </c>
      <c r="S6623" s="38">
        <v>42.17</v>
      </c>
      <c r="T6623" s="36" t="s">
        <v>106</v>
      </c>
      <c r="U6623" s="36" t="s">
        <v>4766</v>
      </c>
    </row>
    <row r="6624" spans="10:21" x14ac:dyDescent="0.25">
      <c r="J6624" s="37">
        <v>44059</v>
      </c>
      <c r="K6624" s="36">
        <f t="shared" si="535"/>
        <v>2020</v>
      </c>
      <c r="L6624" s="36" t="str">
        <f t="shared" si="536"/>
        <v>August</v>
      </c>
      <c r="M6624" s="36">
        <f t="shared" si="537"/>
        <v>33</v>
      </c>
      <c r="N6624" s="36">
        <f t="shared" si="538"/>
        <v>16</v>
      </c>
      <c r="O6624" s="36" t="str">
        <f t="shared" si="539"/>
        <v>202033</v>
      </c>
      <c r="P6624" s="51" t="str">
        <f>CONCATENATE(K6624,MONTH(ExpensesDBTable[[#This Row],[Date]]))</f>
        <v>20208</v>
      </c>
      <c r="Q6624" s="36" t="s">
        <v>119</v>
      </c>
      <c r="R6624" s="36" t="s">
        <v>14</v>
      </c>
      <c r="S6624" s="38">
        <v>7.16</v>
      </c>
      <c r="T6624" s="36" t="s">
        <v>100</v>
      </c>
      <c r="U6624" s="36" t="s">
        <v>1367</v>
      </c>
    </row>
    <row r="6625" spans="10:21" x14ac:dyDescent="0.25">
      <c r="J6625" s="37">
        <v>44059</v>
      </c>
      <c r="K6625" s="36">
        <f t="shared" si="535"/>
        <v>2020</v>
      </c>
      <c r="L6625" s="36" t="str">
        <f t="shared" si="536"/>
        <v>August</v>
      </c>
      <c r="M6625" s="36">
        <f t="shared" si="537"/>
        <v>33</v>
      </c>
      <c r="N6625" s="36">
        <f t="shared" si="538"/>
        <v>16</v>
      </c>
      <c r="O6625" s="36" t="str">
        <f t="shared" si="539"/>
        <v>202033</v>
      </c>
      <c r="P6625" s="51" t="str">
        <f>CONCATENATE(K6625,MONTH(ExpensesDBTable[[#This Row],[Date]]))</f>
        <v>20208</v>
      </c>
      <c r="Q6625" s="36" t="s">
        <v>122</v>
      </c>
      <c r="R6625" s="36" t="s">
        <v>11</v>
      </c>
      <c r="S6625" s="38">
        <v>12.79</v>
      </c>
      <c r="T6625" s="36" t="s">
        <v>100</v>
      </c>
      <c r="U6625" s="36" t="s">
        <v>548</v>
      </c>
    </row>
    <row r="6626" spans="10:21" x14ac:dyDescent="0.25">
      <c r="J6626" s="37">
        <v>44059</v>
      </c>
      <c r="K6626" s="36">
        <f t="shared" si="535"/>
        <v>2020</v>
      </c>
      <c r="L6626" s="36" t="str">
        <f t="shared" si="536"/>
        <v>August</v>
      </c>
      <c r="M6626" s="36">
        <f t="shared" si="537"/>
        <v>33</v>
      </c>
      <c r="N6626" s="36">
        <f t="shared" si="538"/>
        <v>16</v>
      </c>
      <c r="O6626" s="36" t="str">
        <f t="shared" si="539"/>
        <v>202033</v>
      </c>
      <c r="P6626" s="51" t="str">
        <f>CONCATENATE(K6626,MONTH(ExpensesDBTable[[#This Row],[Date]]))</f>
        <v>20208</v>
      </c>
      <c r="Q6626" s="36" t="s">
        <v>182</v>
      </c>
      <c r="R6626" s="36" t="s">
        <v>14</v>
      </c>
      <c r="S6626" s="38">
        <v>8.5</v>
      </c>
      <c r="T6626" s="36" t="s">
        <v>100</v>
      </c>
      <c r="U6626" s="36" t="s">
        <v>1367</v>
      </c>
    </row>
    <row r="6627" spans="10:21" x14ac:dyDescent="0.25">
      <c r="J6627" s="37">
        <v>44059</v>
      </c>
      <c r="K6627" s="36">
        <f t="shared" si="535"/>
        <v>2020</v>
      </c>
      <c r="L6627" s="36" t="str">
        <f t="shared" si="536"/>
        <v>August</v>
      </c>
      <c r="M6627" s="36">
        <f t="shared" si="537"/>
        <v>33</v>
      </c>
      <c r="N6627" s="36">
        <f t="shared" si="538"/>
        <v>16</v>
      </c>
      <c r="O6627" s="36" t="str">
        <f t="shared" si="539"/>
        <v>202033</v>
      </c>
      <c r="P6627" s="51" t="str">
        <f>CONCATENATE(K6627,MONTH(ExpensesDBTable[[#This Row],[Date]]))</f>
        <v>20208</v>
      </c>
      <c r="Q6627" s="36" t="s">
        <v>182</v>
      </c>
      <c r="R6627" s="36" t="s">
        <v>14</v>
      </c>
      <c r="S6627" s="38">
        <v>1.01</v>
      </c>
      <c r="T6627" s="36" t="s">
        <v>100</v>
      </c>
      <c r="U6627" s="36" t="s">
        <v>1367</v>
      </c>
    </row>
    <row r="6628" spans="10:21" x14ac:dyDescent="0.25">
      <c r="J6628" s="37">
        <v>44060</v>
      </c>
      <c r="K6628" s="36">
        <f t="shared" si="535"/>
        <v>2020</v>
      </c>
      <c r="L6628" s="36" t="str">
        <f t="shared" si="536"/>
        <v>August</v>
      </c>
      <c r="M6628" s="36">
        <f t="shared" si="537"/>
        <v>34</v>
      </c>
      <c r="N6628" s="36">
        <f t="shared" si="538"/>
        <v>17</v>
      </c>
      <c r="O6628" s="36" t="str">
        <f t="shared" si="539"/>
        <v>202034</v>
      </c>
      <c r="P6628" s="51" t="str">
        <f>CONCATENATE(K6628,MONTH(ExpensesDBTable[[#This Row],[Date]]))</f>
        <v>20208</v>
      </c>
      <c r="Q6628" s="36" t="s">
        <v>182</v>
      </c>
      <c r="R6628" s="36" t="s">
        <v>14</v>
      </c>
      <c r="S6628" s="38">
        <v>8.6999999999999993</v>
      </c>
      <c r="T6628" s="36" t="s">
        <v>100</v>
      </c>
      <c r="U6628" s="36" t="s">
        <v>1392</v>
      </c>
    </row>
    <row r="6629" spans="10:21" x14ac:dyDescent="0.25">
      <c r="J6629" s="37">
        <v>44060</v>
      </c>
      <c r="K6629" s="36">
        <f t="shared" si="535"/>
        <v>2020</v>
      </c>
      <c r="L6629" s="36" t="str">
        <f t="shared" si="536"/>
        <v>August</v>
      </c>
      <c r="M6629" s="36">
        <f t="shared" si="537"/>
        <v>34</v>
      </c>
      <c r="N6629" s="36">
        <f t="shared" si="538"/>
        <v>17</v>
      </c>
      <c r="O6629" s="36" t="str">
        <f t="shared" si="539"/>
        <v>202034</v>
      </c>
      <c r="P6629" s="51" t="str">
        <f>CONCATENATE(K6629,MONTH(ExpensesDBTable[[#This Row],[Date]]))</f>
        <v>20208</v>
      </c>
      <c r="Q6629" s="36" t="s">
        <v>182</v>
      </c>
      <c r="R6629" s="36" t="s">
        <v>16</v>
      </c>
      <c r="S6629" s="38">
        <v>19.95</v>
      </c>
      <c r="T6629" s="36" t="s">
        <v>106</v>
      </c>
      <c r="U6629" s="36" t="s">
        <v>643</v>
      </c>
    </row>
    <row r="6630" spans="10:21" x14ac:dyDescent="0.25">
      <c r="J6630" s="37">
        <v>44060</v>
      </c>
      <c r="K6630" s="36">
        <f t="shared" si="535"/>
        <v>2020</v>
      </c>
      <c r="L6630" s="36" t="str">
        <f t="shared" si="536"/>
        <v>August</v>
      </c>
      <c r="M6630" s="36">
        <f t="shared" si="537"/>
        <v>34</v>
      </c>
      <c r="N6630" s="36">
        <f t="shared" si="538"/>
        <v>17</v>
      </c>
      <c r="O6630" s="36" t="str">
        <f t="shared" si="539"/>
        <v>202034</v>
      </c>
      <c r="P6630" s="51" t="str">
        <f>CONCATENATE(K6630,MONTH(ExpensesDBTable[[#This Row],[Date]]))</f>
        <v>20208</v>
      </c>
      <c r="Q6630" s="36" t="s">
        <v>2939</v>
      </c>
      <c r="R6630" s="36" t="s">
        <v>18</v>
      </c>
      <c r="S6630" s="38">
        <v>35.89</v>
      </c>
      <c r="T6630" s="36" t="s">
        <v>106</v>
      </c>
      <c r="U6630" s="36" t="s">
        <v>4767</v>
      </c>
    </row>
    <row r="6631" spans="10:21" x14ac:dyDescent="0.25">
      <c r="J6631" s="37">
        <v>44064</v>
      </c>
      <c r="K6631" s="36">
        <f t="shared" ref="K6631:K6642" si="540">YEAR(J6631)</f>
        <v>2020</v>
      </c>
      <c r="L6631" s="36" t="str">
        <f t="shared" ref="L6631:L6642" si="541">TEXT(DATE(1,MONTH(J6631),1),"MMMM")</f>
        <v>August</v>
      </c>
      <c r="M6631" s="36">
        <f t="shared" ref="M6631:M6642" si="542">WEEKNUM(J6631,2)</f>
        <v>34</v>
      </c>
      <c r="N6631" s="36">
        <f t="shared" ref="N6631:N6642" si="543">DAY(J6631)</f>
        <v>21</v>
      </c>
      <c r="O6631" s="36" t="str">
        <f t="shared" ref="O6631:O6642" si="544">CONCATENATE(K6631,M6631)</f>
        <v>202034</v>
      </c>
      <c r="P6631" s="51" t="str">
        <f>CONCATENATE(K6631,MONTH(ExpensesDBTable[[#This Row],[Date]]))</f>
        <v>20208</v>
      </c>
      <c r="Q6631" s="36" t="s">
        <v>3379</v>
      </c>
      <c r="R6631" s="36" t="s">
        <v>29</v>
      </c>
      <c r="S6631" s="38">
        <v>1009</v>
      </c>
      <c r="T6631" s="36" t="s">
        <v>106</v>
      </c>
      <c r="U6631" s="36" t="s">
        <v>25</v>
      </c>
    </row>
    <row r="6632" spans="10:21" x14ac:dyDescent="0.25">
      <c r="J6632" s="37">
        <v>44064</v>
      </c>
      <c r="K6632" s="36">
        <f t="shared" si="540"/>
        <v>2020</v>
      </c>
      <c r="L6632" s="36" t="str">
        <f t="shared" si="541"/>
        <v>August</v>
      </c>
      <c r="M6632" s="36">
        <f t="shared" si="542"/>
        <v>34</v>
      </c>
      <c r="N6632" s="36">
        <f t="shared" si="543"/>
        <v>21</v>
      </c>
      <c r="O6632" s="36" t="str">
        <f t="shared" si="544"/>
        <v>202034</v>
      </c>
      <c r="P6632" s="51" t="str">
        <f>CONCATENATE(K6632,MONTH(ExpensesDBTable[[#This Row],[Date]]))</f>
        <v>20208</v>
      </c>
      <c r="Q6632" s="36" t="s">
        <v>3379</v>
      </c>
      <c r="R6632" s="36" t="s">
        <v>29</v>
      </c>
      <c r="S6632" s="38">
        <v>1009</v>
      </c>
      <c r="T6632" s="36" t="s">
        <v>106</v>
      </c>
      <c r="U6632" s="36" t="s">
        <v>4768</v>
      </c>
    </row>
    <row r="6633" spans="10:21" x14ac:dyDescent="0.25">
      <c r="J6633" s="37">
        <v>44064</v>
      </c>
      <c r="K6633" s="36">
        <f t="shared" si="540"/>
        <v>2020</v>
      </c>
      <c r="L6633" s="36" t="str">
        <f t="shared" si="541"/>
        <v>August</v>
      </c>
      <c r="M6633" s="36">
        <f t="shared" si="542"/>
        <v>34</v>
      </c>
      <c r="N6633" s="36">
        <f t="shared" si="543"/>
        <v>21</v>
      </c>
      <c r="O6633" s="36" t="str">
        <f t="shared" si="544"/>
        <v>202034</v>
      </c>
      <c r="P6633" s="51" t="str">
        <f>CONCATENATE(K6633,MONTH(ExpensesDBTable[[#This Row],[Date]]))</f>
        <v>20208</v>
      </c>
      <c r="Q6633" s="36" t="s">
        <v>2939</v>
      </c>
      <c r="R6633" s="36" t="s">
        <v>18</v>
      </c>
      <c r="S6633" s="38">
        <v>25.9</v>
      </c>
      <c r="T6633" s="36" t="s">
        <v>106</v>
      </c>
      <c r="U6633" s="36" t="s">
        <v>4769</v>
      </c>
    </row>
    <row r="6634" spans="10:21" x14ac:dyDescent="0.25">
      <c r="J6634" s="37">
        <v>44064</v>
      </c>
      <c r="K6634" s="36">
        <f t="shared" si="540"/>
        <v>2020</v>
      </c>
      <c r="L6634" s="36" t="str">
        <f t="shared" si="541"/>
        <v>August</v>
      </c>
      <c r="M6634" s="36">
        <f t="shared" si="542"/>
        <v>34</v>
      </c>
      <c r="N6634" s="36">
        <f t="shared" si="543"/>
        <v>21</v>
      </c>
      <c r="O6634" s="36" t="str">
        <f t="shared" si="544"/>
        <v>202034</v>
      </c>
      <c r="P6634" s="51" t="str">
        <f>CONCATENATE(K6634,MONTH(ExpensesDBTable[[#This Row],[Date]]))</f>
        <v>20208</v>
      </c>
      <c r="Q6634" s="36" t="s">
        <v>2939</v>
      </c>
      <c r="R6634" s="36" t="s">
        <v>26</v>
      </c>
      <c r="S6634" s="38">
        <v>9.99</v>
      </c>
      <c r="T6634" s="36" t="s">
        <v>106</v>
      </c>
      <c r="U6634" s="36" t="s">
        <v>4770</v>
      </c>
    </row>
    <row r="6635" spans="10:21" x14ac:dyDescent="0.25">
      <c r="J6635" s="37">
        <v>44064</v>
      </c>
      <c r="K6635" s="36">
        <f t="shared" si="540"/>
        <v>2020</v>
      </c>
      <c r="L6635" s="36" t="str">
        <f t="shared" si="541"/>
        <v>August</v>
      </c>
      <c r="M6635" s="36">
        <f t="shared" si="542"/>
        <v>34</v>
      </c>
      <c r="N6635" s="36">
        <f t="shared" si="543"/>
        <v>21</v>
      </c>
      <c r="O6635" s="36" t="str">
        <f t="shared" si="544"/>
        <v>202034</v>
      </c>
      <c r="P6635" s="51" t="str">
        <f>CONCATENATE(K6635,MONTH(ExpensesDBTable[[#This Row],[Date]]))</f>
        <v>20208</v>
      </c>
      <c r="Q6635" s="36" t="s">
        <v>105</v>
      </c>
      <c r="R6635" s="36" t="s">
        <v>27</v>
      </c>
      <c r="S6635" s="38">
        <v>6.99</v>
      </c>
      <c r="T6635" s="36" t="s">
        <v>106</v>
      </c>
      <c r="U6635" s="36" t="s">
        <v>4771</v>
      </c>
    </row>
    <row r="6636" spans="10:21" x14ac:dyDescent="0.25">
      <c r="J6636" s="37">
        <v>44064</v>
      </c>
      <c r="K6636" s="36">
        <f t="shared" si="540"/>
        <v>2020</v>
      </c>
      <c r="L6636" s="36" t="str">
        <f t="shared" si="541"/>
        <v>August</v>
      </c>
      <c r="M6636" s="36">
        <f t="shared" si="542"/>
        <v>34</v>
      </c>
      <c r="N6636" s="36">
        <f t="shared" si="543"/>
        <v>21</v>
      </c>
      <c r="O6636" s="36" t="str">
        <f t="shared" si="544"/>
        <v>202034</v>
      </c>
      <c r="P6636" s="51" t="str">
        <f>CONCATENATE(K6636,MONTH(ExpensesDBTable[[#This Row],[Date]]))</f>
        <v>20208</v>
      </c>
      <c r="Q6636" s="36" t="s">
        <v>554</v>
      </c>
      <c r="R6636" s="36" t="s">
        <v>14</v>
      </c>
      <c r="S6636" s="38">
        <v>11.25</v>
      </c>
      <c r="T6636" s="36" t="s">
        <v>100</v>
      </c>
      <c r="U6636" s="36" t="s">
        <v>1555</v>
      </c>
    </row>
    <row r="6637" spans="10:21" x14ac:dyDescent="0.25">
      <c r="J6637" s="37">
        <v>44064</v>
      </c>
      <c r="K6637" s="36">
        <f t="shared" si="540"/>
        <v>2020</v>
      </c>
      <c r="L6637" s="36" t="str">
        <f t="shared" si="541"/>
        <v>August</v>
      </c>
      <c r="M6637" s="36">
        <f t="shared" si="542"/>
        <v>34</v>
      </c>
      <c r="N6637" s="36">
        <f t="shared" si="543"/>
        <v>21</v>
      </c>
      <c r="O6637" s="36" t="str">
        <f t="shared" si="544"/>
        <v>202034</v>
      </c>
      <c r="P6637" s="51" t="str">
        <f>CONCATENATE(K6637,MONTH(ExpensesDBTable[[#This Row],[Date]]))</f>
        <v>20208</v>
      </c>
      <c r="Q6637" s="36" t="s">
        <v>182</v>
      </c>
      <c r="R6637" s="36" t="s">
        <v>14</v>
      </c>
      <c r="S6637" s="38">
        <v>5</v>
      </c>
      <c r="T6637" s="36" t="s">
        <v>100</v>
      </c>
      <c r="U6637" s="36" t="s">
        <v>1367</v>
      </c>
    </row>
    <row r="6638" spans="10:21" x14ac:dyDescent="0.25">
      <c r="J6638" s="37">
        <v>44064</v>
      </c>
      <c r="K6638" s="36">
        <f t="shared" si="540"/>
        <v>2020</v>
      </c>
      <c r="L6638" s="36" t="str">
        <f t="shared" si="541"/>
        <v>August</v>
      </c>
      <c r="M6638" s="36">
        <f t="shared" si="542"/>
        <v>34</v>
      </c>
      <c r="N6638" s="36">
        <f t="shared" si="543"/>
        <v>21</v>
      </c>
      <c r="O6638" s="36" t="str">
        <f t="shared" si="544"/>
        <v>202034</v>
      </c>
      <c r="P6638" s="51" t="str">
        <f>CONCATENATE(K6638,MONTH(ExpensesDBTable[[#This Row],[Date]]))</f>
        <v>20208</v>
      </c>
      <c r="Q6638" s="36" t="s">
        <v>119</v>
      </c>
      <c r="R6638" s="36" t="s">
        <v>14</v>
      </c>
      <c r="S6638" s="38">
        <v>6.74</v>
      </c>
      <c r="T6638" s="36" t="s">
        <v>100</v>
      </c>
      <c r="U6638" s="36" t="s">
        <v>4772</v>
      </c>
    </row>
    <row r="6639" spans="10:21" x14ac:dyDescent="0.25">
      <c r="J6639" s="37">
        <v>44064</v>
      </c>
      <c r="K6639" s="36">
        <f t="shared" si="540"/>
        <v>2020</v>
      </c>
      <c r="L6639" s="36" t="str">
        <f t="shared" si="541"/>
        <v>August</v>
      </c>
      <c r="M6639" s="36">
        <f t="shared" si="542"/>
        <v>34</v>
      </c>
      <c r="N6639" s="36">
        <f t="shared" si="543"/>
        <v>21</v>
      </c>
      <c r="O6639" s="36" t="str">
        <f t="shared" si="544"/>
        <v>202034</v>
      </c>
      <c r="P6639" s="51" t="str">
        <f>CONCATENATE(K6639,MONTH(ExpensesDBTable[[#This Row],[Date]]))</f>
        <v>20208</v>
      </c>
      <c r="Q6639" s="36" t="s">
        <v>177</v>
      </c>
      <c r="R6639" s="36" t="s">
        <v>14</v>
      </c>
      <c r="S6639" s="38">
        <v>5</v>
      </c>
      <c r="T6639" s="36" t="s">
        <v>100</v>
      </c>
      <c r="U6639" s="36" t="s">
        <v>2478</v>
      </c>
    </row>
    <row r="6640" spans="10:21" x14ac:dyDescent="0.25">
      <c r="J6640" s="37">
        <v>44064</v>
      </c>
      <c r="K6640" s="36">
        <f t="shared" si="540"/>
        <v>2020</v>
      </c>
      <c r="L6640" s="36" t="str">
        <f t="shared" si="541"/>
        <v>August</v>
      </c>
      <c r="M6640" s="36">
        <f t="shared" si="542"/>
        <v>34</v>
      </c>
      <c r="N6640" s="36">
        <f t="shared" si="543"/>
        <v>21</v>
      </c>
      <c r="O6640" s="36" t="str">
        <f t="shared" si="544"/>
        <v>202034</v>
      </c>
      <c r="P6640" s="51" t="str">
        <f>CONCATENATE(K6640,MONTH(ExpensesDBTable[[#This Row],[Date]]))</f>
        <v>20208</v>
      </c>
      <c r="Q6640" s="36" t="s">
        <v>3477</v>
      </c>
      <c r="R6640" s="36" t="s">
        <v>23</v>
      </c>
      <c r="S6640" s="38">
        <v>25</v>
      </c>
      <c r="T6640" s="36" t="s">
        <v>106</v>
      </c>
      <c r="U6640" s="36" t="s">
        <v>4090</v>
      </c>
    </row>
    <row r="6641" spans="10:21" x14ac:dyDescent="0.25">
      <c r="J6641" s="37">
        <v>44064</v>
      </c>
      <c r="K6641" s="36">
        <f t="shared" si="540"/>
        <v>2020</v>
      </c>
      <c r="L6641" s="36" t="str">
        <f t="shared" si="541"/>
        <v>August</v>
      </c>
      <c r="M6641" s="36">
        <f t="shared" si="542"/>
        <v>34</v>
      </c>
      <c r="N6641" s="36">
        <f t="shared" si="543"/>
        <v>21</v>
      </c>
      <c r="O6641" s="36" t="str">
        <f t="shared" si="544"/>
        <v>202034</v>
      </c>
      <c r="P6641" s="51" t="str">
        <f>CONCATENATE(K6641,MONTH(ExpensesDBTable[[#This Row],[Date]]))</f>
        <v>20208</v>
      </c>
      <c r="Q6641" s="36" t="s">
        <v>145</v>
      </c>
      <c r="R6641" s="36" t="s">
        <v>23</v>
      </c>
      <c r="S6641" s="38">
        <v>100.4</v>
      </c>
      <c r="T6641" s="36" t="s">
        <v>106</v>
      </c>
      <c r="U6641" s="36" t="s">
        <v>1537</v>
      </c>
    </row>
    <row r="6642" spans="10:21" x14ac:dyDescent="0.25">
      <c r="J6642" s="37">
        <v>44064</v>
      </c>
      <c r="K6642" s="36">
        <f t="shared" si="540"/>
        <v>2020</v>
      </c>
      <c r="L6642" s="36" t="str">
        <f t="shared" si="541"/>
        <v>August</v>
      </c>
      <c r="M6642" s="36">
        <f t="shared" si="542"/>
        <v>34</v>
      </c>
      <c r="N6642" s="36">
        <f t="shared" si="543"/>
        <v>21</v>
      </c>
      <c r="O6642" s="36" t="str">
        <f t="shared" si="544"/>
        <v>202034</v>
      </c>
      <c r="P6642" s="51" t="str">
        <f>CONCATENATE(K6642,MONTH(ExpensesDBTable[[#This Row],[Date]]))</f>
        <v>20208</v>
      </c>
      <c r="Q6642" s="36" t="s">
        <v>4773</v>
      </c>
      <c r="R6642" s="36" t="s">
        <v>11</v>
      </c>
      <c r="S6642" s="38">
        <v>47.68</v>
      </c>
      <c r="T6642" s="36" t="s">
        <v>106</v>
      </c>
      <c r="U6642" s="36" t="s">
        <v>4774</v>
      </c>
    </row>
    <row r="6643" spans="10:21" x14ac:dyDescent="0.25">
      <c r="J6643" s="37">
        <v>44066</v>
      </c>
      <c r="K6643" s="36">
        <f t="shared" ref="K6643:K6651" si="545">YEAR(J6643)</f>
        <v>2020</v>
      </c>
      <c r="L6643" s="36" t="str">
        <f t="shared" ref="L6643:L6651" si="546">TEXT(DATE(1,MONTH(J6643),1),"MMMM")</f>
        <v>August</v>
      </c>
      <c r="M6643" s="36">
        <f t="shared" ref="M6643:M6651" si="547">WEEKNUM(J6643,2)</f>
        <v>34</v>
      </c>
      <c r="N6643" s="36">
        <f t="shared" ref="N6643:N6651" si="548">DAY(J6643)</f>
        <v>23</v>
      </c>
      <c r="O6643" s="36" t="str">
        <f t="shared" ref="O6643:O6651" si="549">CONCATENATE(K6643,M6643)</f>
        <v>202034</v>
      </c>
      <c r="P6643" s="51" t="str">
        <f>CONCATENATE(K6643,MONTH(ExpensesDBTable[[#This Row],[Date]]))</f>
        <v>20208</v>
      </c>
      <c r="Q6643" s="36" t="s">
        <v>182</v>
      </c>
      <c r="R6643" s="36" t="s">
        <v>14</v>
      </c>
      <c r="S6643" s="38">
        <v>18.5</v>
      </c>
      <c r="T6643" s="36" t="s">
        <v>100</v>
      </c>
      <c r="U6643" s="36" t="s">
        <v>1392</v>
      </c>
    </row>
    <row r="6644" spans="10:21" x14ac:dyDescent="0.25">
      <c r="J6644" s="37">
        <v>44066</v>
      </c>
      <c r="K6644" s="36">
        <f t="shared" si="545"/>
        <v>2020</v>
      </c>
      <c r="L6644" s="36" t="str">
        <f t="shared" si="546"/>
        <v>August</v>
      </c>
      <c r="M6644" s="36">
        <f t="shared" si="547"/>
        <v>34</v>
      </c>
      <c r="N6644" s="36">
        <f t="shared" si="548"/>
        <v>23</v>
      </c>
      <c r="O6644" s="36" t="str">
        <f t="shared" si="549"/>
        <v>202034</v>
      </c>
      <c r="P6644" s="51" t="str">
        <f>CONCATENATE(K6644,MONTH(ExpensesDBTable[[#This Row],[Date]]))</f>
        <v>20208</v>
      </c>
      <c r="Q6644" s="36" t="s">
        <v>1476</v>
      </c>
      <c r="R6644" s="36" t="s">
        <v>23</v>
      </c>
      <c r="S6644" s="38">
        <v>14</v>
      </c>
      <c r="T6644" s="36" t="s">
        <v>106</v>
      </c>
      <c r="U6644" s="36" t="s">
        <v>1476</v>
      </c>
    </row>
    <row r="6645" spans="10:21" x14ac:dyDescent="0.25">
      <c r="J6645" s="37">
        <v>44066</v>
      </c>
      <c r="K6645" s="36">
        <f t="shared" si="545"/>
        <v>2020</v>
      </c>
      <c r="L6645" s="36" t="str">
        <f t="shared" si="546"/>
        <v>August</v>
      </c>
      <c r="M6645" s="36">
        <f t="shared" si="547"/>
        <v>34</v>
      </c>
      <c r="N6645" s="36">
        <f t="shared" si="548"/>
        <v>23</v>
      </c>
      <c r="O6645" s="36" t="str">
        <f t="shared" si="549"/>
        <v>202034</v>
      </c>
      <c r="P6645" s="51" t="str">
        <f>CONCATENATE(K6645,MONTH(ExpensesDBTable[[#This Row],[Date]]))</f>
        <v>20208</v>
      </c>
      <c r="Q6645" s="36" t="s">
        <v>182</v>
      </c>
      <c r="R6645" s="36" t="s">
        <v>14</v>
      </c>
      <c r="S6645" s="38">
        <v>15</v>
      </c>
      <c r="T6645" s="36" t="s">
        <v>100</v>
      </c>
      <c r="U6645" s="36" t="s">
        <v>1392</v>
      </c>
    </row>
    <row r="6646" spans="10:21" x14ac:dyDescent="0.25">
      <c r="J6646" s="37">
        <v>44066</v>
      </c>
      <c r="K6646" s="36">
        <f t="shared" si="545"/>
        <v>2020</v>
      </c>
      <c r="L6646" s="36" t="str">
        <f t="shared" si="546"/>
        <v>August</v>
      </c>
      <c r="M6646" s="36">
        <f t="shared" si="547"/>
        <v>34</v>
      </c>
      <c r="N6646" s="36">
        <f t="shared" si="548"/>
        <v>23</v>
      </c>
      <c r="O6646" s="36" t="str">
        <f t="shared" si="549"/>
        <v>202034</v>
      </c>
      <c r="P6646" s="51" t="str">
        <f>CONCATENATE(K6646,MONTH(ExpensesDBTable[[#This Row],[Date]]))</f>
        <v>20208</v>
      </c>
      <c r="Q6646" s="36" t="s">
        <v>119</v>
      </c>
      <c r="R6646" s="36" t="s">
        <v>14</v>
      </c>
      <c r="S6646" s="38">
        <v>15.84</v>
      </c>
      <c r="T6646" s="36" t="s">
        <v>100</v>
      </c>
      <c r="U6646" s="36" t="s">
        <v>1245</v>
      </c>
    </row>
    <row r="6647" spans="10:21" x14ac:dyDescent="0.25">
      <c r="J6647" s="37">
        <v>44066</v>
      </c>
      <c r="K6647" s="36">
        <f t="shared" si="545"/>
        <v>2020</v>
      </c>
      <c r="L6647" s="36" t="str">
        <f t="shared" si="546"/>
        <v>August</v>
      </c>
      <c r="M6647" s="36">
        <f t="shared" si="547"/>
        <v>34</v>
      </c>
      <c r="N6647" s="36">
        <f t="shared" si="548"/>
        <v>23</v>
      </c>
      <c r="O6647" s="36" t="str">
        <f t="shared" si="549"/>
        <v>202034</v>
      </c>
      <c r="P6647" s="51" t="str">
        <f>CONCATENATE(K6647,MONTH(ExpensesDBTable[[#This Row],[Date]]))</f>
        <v>20208</v>
      </c>
      <c r="Q6647" s="36" t="s">
        <v>2939</v>
      </c>
      <c r="R6647" s="36" t="s">
        <v>18</v>
      </c>
      <c r="S6647" s="38">
        <v>13</v>
      </c>
      <c r="T6647" s="36" t="s">
        <v>106</v>
      </c>
      <c r="U6647" s="36" t="s">
        <v>4775</v>
      </c>
    </row>
    <row r="6648" spans="10:21" x14ac:dyDescent="0.25">
      <c r="J6648" s="37">
        <v>44066</v>
      </c>
      <c r="K6648" s="36">
        <f t="shared" si="545"/>
        <v>2020</v>
      </c>
      <c r="L6648" s="36" t="str">
        <f t="shared" si="546"/>
        <v>August</v>
      </c>
      <c r="M6648" s="36">
        <f t="shared" si="547"/>
        <v>34</v>
      </c>
      <c r="N6648" s="36">
        <f t="shared" si="548"/>
        <v>23</v>
      </c>
      <c r="O6648" s="36" t="str">
        <f t="shared" si="549"/>
        <v>202034</v>
      </c>
      <c r="P6648" s="51" t="str">
        <f>CONCATENATE(K6648,MONTH(ExpensesDBTable[[#This Row],[Date]]))</f>
        <v>20208</v>
      </c>
      <c r="Q6648" s="36" t="s">
        <v>119</v>
      </c>
      <c r="R6648" s="36" t="s">
        <v>14</v>
      </c>
      <c r="S6648" s="38">
        <v>96.45</v>
      </c>
      <c r="T6648" s="36" t="s">
        <v>100</v>
      </c>
      <c r="U6648" s="36" t="s">
        <v>4155</v>
      </c>
    </row>
    <row r="6649" spans="10:21" x14ac:dyDescent="0.25">
      <c r="J6649" s="37">
        <v>44066</v>
      </c>
      <c r="K6649" s="36">
        <f t="shared" si="545"/>
        <v>2020</v>
      </c>
      <c r="L6649" s="36" t="str">
        <f t="shared" si="546"/>
        <v>August</v>
      </c>
      <c r="M6649" s="36">
        <f t="shared" si="547"/>
        <v>34</v>
      </c>
      <c r="N6649" s="36">
        <f t="shared" si="548"/>
        <v>23</v>
      </c>
      <c r="O6649" s="36" t="str">
        <f t="shared" si="549"/>
        <v>202034</v>
      </c>
      <c r="P6649" s="51" t="str">
        <f>CONCATENATE(K6649,MONTH(ExpensesDBTable[[#This Row],[Date]]))</f>
        <v>20208</v>
      </c>
      <c r="Q6649" s="36" t="s">
        <v>182</v>
      </c>
      <c r="R6649" s="36" t="s">
        <v>14</v>
      </c>
      <c r="S6649" s="38">
        <v>5.75</v>
      </c>
      <c r="T6649" s="36" t="s">
        <v>100</v>
      </c>
      <c r="U6649" s="36" t="s">
        <v>241</v>
      </c>
    </row>
    <row r="6650" spans="10:21" x14ac:dyDescent="0.25">
      <c r="J6650" s="37">
        <v>44066</v>
      </c>
      <c r="K6650" s="36">
        <f t="shared" si="545"/>
        <v>2020</v>
      </c>
      <c r="L6650" s="36" t="str">
        <f t="shared" si="546"/>
        <v>August</v>
      </c>
      <c r="M6650" s="36">
        <f t="shared" si="547"/>
        <v>34</v>
      </c>
      <c r="N6650" s="36">
        <f t="shared" si="548"/>
        <v>23</v>
      </c>
      <c r="O6650" s="36" t="str">
        <f t="shared" si="549"/>
        <v>202034</v>
      </c>
      <c r="P6650" s="51" t="str">
        <f>CONCATENATE(K6650,MONTH(ExpensesDBTable[[#This Row],[Date]]))</f>
        <v>20208</v>
      </c>
      <c r="Q6650" s="36" t="s">
        <v>3509</v>
      </c>
      <c r="R6650" s="36" t="s">
        <v>16</v>
      </c>
      <c r="S6650" s="38">
        <v>30.89</v>
      </c>
      <c r="T6650" s="36" t="s">
        <v>106</v>
      </c>
      <c r="U6650" s="36" t="s">
        <v>4776</v>
      </c>
    </row>
    <row r="6651" spans="10:21" x14ac:dyDescent="0.25">
      <c r="J6651" s="37">
        <v>44069</v>
      </c>
      <c r="K6651" s="36">
        <f t="shared" si="545"/>
        <v>2020</v>
      </c>
      <c r="L6651" s="36" t="str">
        <f t="shared" si="546"/>
        <v>August</v>
      </c>
      <c r="M6651" s="36">
        <f t="shared" si="547"/>
        <v>35</v>
      </c>
      <c r="N6651" s="36">
        <f t="shared" si="548"/>
        <v>26</v>
      </c>
      <c r="O6651" s="36" t="str">
        <f t="shared" si="549"/>
        <v>202035</v>
      </c>
      <c r="P6651" s="51" t="str">
        <f>CONCATENATE(K6651,MONTH(ExpensesDBTable[[#This Row],[Date]]))</f>
        <v>20208</v>
      </c>
      <c r="Q6651" s="36" t="s">
        <v>119</v>
      </c>
      <c r="R6651" s="36" t="s">
        <v>14</v>
      </c>
      <c r="S6651" s="38">
        <v>4.2699999999999996</v>
      </c>
      <c r="T6651" s="36" t="s">
        <v>100</v>
      </c>
      <c r="U6651" s="36" t="s">
        <v>3401</v>
      </c>
    </row>
    <row r="6652" spans="10:21" x14ac:dyDescent="0.25">
      <c r="J6652" s="37">
        <v>44073</v>
      </c>
      <c r="K6652" s="36">
        <f t="shared" ref="K6652:K6662" si="550">YEAR(J6652)</f>
        <v>2020</v>
      </c>
      <c r="L6652" s="36" t="str">
        <f t="shared" ref="L6652:L6662" si="551">TEXT(DATE(1,MONTH(J6652),1),"MMMM")</f>
        <v>August</v>
      </c>
      <c r="M6652" s="36">
        <f t="shared" ref="M6652:M6662" si="552">WEEKNUM(J6652,2)</f>
        <v>35</v>
      </c>
      <c r="N6652" s="36">
        <f t="shared" ref="N6652:N6662" si="553">DAY(J6652)</f>
        <v>30</v>
      </c>
      <c r="O6652" s="36" t="str">
        <f t="shared" ref="O6652:O6662" si="554">CONCATENATE(K6652,M6652)</f>
        <v>202035</v>
      </c>
      <c r="P6652" s="51" t="str">
        <f>CONCATENATE(K6652,MONTH(ExpensesDBTable[[#This Row],[Date]]))</f>
        <v>20208</v>
      </c>
      <c r="Q6652" s="36" t="s">
        <v>119</v>
      </c>
      <c r="R6652" s="36" t="s">
        <v>14</v>
      </c>
      <c r="S6652" s="38">
        <v>11.2</v>
      </c>
      <c r="T6652" s="36" t="s">
        <v>100</v>
      </c>
      <c r="U6652" s="36" t="s">
        <v>3336</v>
      </c>
    </row>
    <row r="6653" spans="10:21" x14ac:dyDescent="0.25">
      <c r="J6653" s="37">
        <v>44073</v>
      </c>
      <c r="K6653" s="36">
        <f t="shared" si="550"/>
        <v>2020</v>
      </c>
      <c r="L6653" s="36" t="str">
        <f t="shared" si="551"/>
        <v>August</v>
      </c>
      <c r="M6653" s="36">
        <f t="shared" si="552"/>
        <v>35</v>
      </c>
      <c r="N6653" s="36">
        <f t="shared" si="553"/>
        <v>30</v>
      </c>
      <c r="O6653" s="36" t="str">
        <f t="shared" si="554"/>
        <v>202035</v>
      </c>
      <c r="P6653" s="51" t="str">
        <f>CONCATENATE(K6653,MONTH(ExpensesDBTable[[#This Row],[Date]]))</f>
        <v>20208</v>
      </c>
      <c r="Q6653" s="36" t="s">
        <v>4773</v>
      </c>
      <c r="R6653" s="36" t="s">
        <v>11</v>
      </c>
      <c r="S6653" s="38">
        <v>10.79</v>
      </c>
      <c r="T6653" s="36" t="s">
        <v>106</v>
      </c>
      <c r="U6653" s="36" t="s">
        <v>1121</v>
      </c>
    </row>
    <row r="6654" spans="10:21" x14ac:dyDescent="0.25">
      <c r="J6654" s="37">
        <v>44073</v>
      </c>
      <c r="K6654" s="36">
        <f t="shared" si="550"/>
        <v>2020</v>
      </c>
      <c r="L6654" s="36" t="str">
        <f t="shared" si="551"/>
        <v>August</v>
      </c>
      <c r="M6654" s="36">
        <f t="shared" si="552"/>
        <v>35</v>
      </c>
      <c r="N6654" s="36">
        <f t="shared" si="553"/>
        <v>30</v>
      </c>
      <c r="O6654" s="36" t="str">
        <f t="shared" si="554"/>
        <v>202035</v>
      </c>
      <c r="P6654" s="51" t="str">
        <f>CONCATENATE(K6654,MONTH(ExpensesDBTable[[#This Row],[Date]]))</f>
        <v>20208</v>
      </c>
      <c r="Q6654" s="36" t="s">
        <v>182</v>
      </c>
      <c r="R6654" s="36" t="s">
        <v>14</v>
      </c>
      <c r="S6654" s="38">
        <v>20</v>
      </c>
      <c r="T6654" s="36" t="s">
        <v>100</v>
      </c>
      <c r="U6654" s="36" t="s">
        <v>1392</v>
      </c>
    </row>
    <row r="6655" spans="10:21" x14ac:dyDescent="0.25">
      <c r="J6655" s="37">
        <v>44073</v>
      </c>
      <c r="K6655" s="36">
        <f t="shared" si="550"/>
        <v>2020</v>
      </c>
      <c r="L6655" s="36" t="str">
        <f t="shared" si="551"/>
        <v>August</v>
      </c>
      <c r="M6655" s="36">
        <f t="shared" si="552"/>
        <v>35</v>
      </c>
      <c r="N6655" s="36">
        <f t="shared" si="553"/>
        <v>30</v>
      </c>
      <c r="O6655" s="36" t="str">
        <f t="shared" si="554"/>
        <v>202035</v>
      </c>
      <c r="P6655" s="51" t="str">
        <f>CONCATENATE(K6655,MONTH(ExpensesDBTable[[#This Row],[Date]]))</f>
        <v>20208</v>
      </c>
      <c r="Q6655" s="36" t="s">
        <v>182</v>
      </c>
      <c r="R6655" s="36" t="s">
        <v>17</v>
      </c>
      <c r="S6655" s="38">
        <v>220</v>
      </c>
      <c r="T6655" s="36" t="s">
        <v>106</v>
      </c>
      <c r="U6655" s="36" t="s">
        <v>1535</v>
      </c>
    </row>
    <row r="6656" spans="10:21" x14ac:dyDescent="0.25">
      <c r="J6656" s="37">
        <v>44073</v>
      </c>
      <c r="K6656" s="36">
        <f t="shared" si="550"/>
        <v>2020</v>
      </c>
      <c r="L6656" s="36" t="str">
        <f t="shared" si="551"/>
        <v>August</v>
      </c>
      <c r="M6656" s="36">
        <f t="shared" si="552"/>
        <v>35</v>
      </c>
      <c r="N6656" s="36">
        <f t="shared" si="553"/>
        <v>30</v>
      </c>
      <c r="O6656" s="36" t="str">
        <f t="shared" si="554"/>
        <v>202035</v>
      </c>
      <c r="P6656" s="51" t="str">
        <f>CONCATENATE(K6656,MONTH(ExpensesDBTable[[#This Row],[Date]]))</f>
        <v>20208</v>
      </c>
      <c r="Q6656" s="36" t="s">
        <v>554</v>
      </c>
      <c r="R6656" s="36" t="s">
        <v>14</v>
      </c>
      <c r="S6656" s="38">
        <v>7.1</v>
      </c>
      <c r="T6656" s="36" t="s">
        <v>100</v>
      </c>
      <c r="U6656" s="36" t="s">
        <v>3401</v>
      </c>
    </row>
    <row r="6657" spans="10:21" x14ac:dyDescent="0.25">
      <c r="J6657" s="37">
        <v>44073</v>
      </c>
      <c r="K6657" s="36">
        <f t="shared" si="550"/>
        <v>2020</v>
      </c>
      <c r="L6657" s="36" t="str">
        <f t="shared" si="551"/>
        <v>August</v>
      </c>
      <c r="M6657" s="36">
        <f t="shared" si="552"/>
        <v>35</v>
      </c>
      <c r="N6657" s="36">
        <f t="shared" si="553"/>
        <v>30</v>
      </c>
      <c r="O6657" s="36" t="str">
        <f t="shared" si="554"/>
        <v>202035</v>
      </c>
      <c r="P6657" s="51" t="str">
        <f>CONCATENATE(K6657,MONTH(ExpensesDBTable[[#This Row],[Date]]))</f>
        <v>20208</v>
      </c>
      <c r="Q6657" s="36" t="s">
        <v>182</v>
      </c>
      <c r="R6657" s="36" t="s">
        <v>14</v>
      </c>
      <c r="S6657" s="38">
        <v>10.5</v>
      </c>
      <c r="T6657" s="36" t="s">
        <v>100</v>
      </c>
      <c r="U6657" s="36" t="s">
        <v>1392</v>
      </c>
    </row>
    <row r="6658" spans="10:21" x14ac:dyDescent="0.25">
      <c r="J6658" s="37">
        <v>44073</v>
      </c>
      <c r="K6658" s="36">
        <f t="shared" si="550"/>
        <v>2020</v>
      </c>
      <c r="L6658" s="36" t="str">
        <f t="shared" si="551"/>
        <v>August</v>
      </c>
      <c r="M6658" s="36">
        <f t="shared" si="552"/>
        <v>35</v>
      </c>
      <c r="N6658" s="36">
        <f t="shared" si="553"/>
        <v>30</v>
      </c>
      <c r="O6658" s="36" t="str">
        <f t="shared" si="554"/>
        <v>202035</v>
      </c>
      <c r="P6658" s="51" t="str">
        <f>CONCATENATE(K6658,MONTH(ExpensesDBTable[[#This Row],[Date]]))</f>
        <v>20208</v>
      </c>
      <c r="Q6658" s="36" t="s">
        <v>182</v>
      </c>
      <c r="R6658" s="36" t="s">
        <v>14</v>
      </c>
      <c r="S6658" s="38">
        <v>2</v>
      </c>
      <c r="T6658" s="36" t="s">
        <v>100</v>
      </c>
      <c r="U6658" s="36" t="s">
        <v>1950</v>
      </c>
    </row>
    <row r="6659" spans="10:21" x14ac:dyDescent="0.25">
      <c r="J6659" s="37">
        <v>44073</v>
      </c>
      <c r="K6659" s="36">
        <f t="shared" si="550"/>
        <v>2020</v>
      </c>
      <c r="L6659" s="36" t="str">
        <f t="shared" si="551"/>
        <v>August</v>
      </c>
      <c r="M6659" s="36">
        <f t="shared" si="552"/>
        <v>35</v>
      </c>
      <c r="N6659" s="36">
        <f t="shared" si="553"/>
        <v>30</v>
      </c>
      <c r="O6659" s="36" t="str">
        <f t="shared" si="554"/>
        <v>202035</v>
      </c>
      <c r="P6659" s="51" t="str">
        <f>CONCATENATE(K6659,MONTH(ExpensesDBTable[[#This Row],[Date]]))</f>
        <v>20208</v>
      </c>
      <c r="Q6659" s="36" t="s">
        <v>182</v>
      </c>
      <c r="R6659" s="36" t="s">
        <v>14</v>
      </c>
      <c r="S6659" s="38">
        <v>18.5</v>
      </c>
      <c r="T6659" s="36" t="s">
        <v>100</v>
      </c>
      <c r="U6659" s="36" t="s">
        <v>1392</v>
      </c>
    </row>
    <row r="6660" spans="10:21" x14ac:dyDescent="0.25">
      <c r="J6660" s="37">
        <v>44073</v>
      </c>
      <c r="K6660" s="36">
        <f t="shared" si="550"/>
        <v>2020</v>
      </c>
      <c r="L6660" s="36" t="str">
        <f t="shared" si="551"/>
        <v>August</v>
      </c>
      <c r="M6660" s="36">
        <f t="shared" si="552"/>
        <v>35</v>
      </c>
      <c r="N6660" s="36">
        <f t="shared" si="553"/>
        <v>30</v>
      </c>
      <c r="O6660" s="36" t="str">
        <f t="shared" si="554"/>
        <v>202035</v>
      </c>
      <c r="P6660" s="51" t="str">
        <f>CONCATENATE(K6660,MONTH(ExpensesDBTable[[#This Row],[Date]]))</f>
        <v>20208</v>
      </c>
      <c r="Q6660" s="36" t="s">
        <v>119</v>
      </c>
      <c r="R6660" s="36" t="s">
        <v>14</v>
      </c>
      <c r="S6660" s="38">
        <v>109.12</v>
      </c>
      <c r="T6660" s="36" t="s">
        <v>100</v>
      </c>
      <c r="U6660" s="36" t="s">
        <v>1367</v>
      </c>
    </row>
    <row r="6661" spans="10:21" x14ac:dyDescent="0.25">
      <c r="J6661" s="37">
        <v>44073</v>
      </c>
      <c r="K6661" s="36">
        <f t="shared" si="550"/>
        <v>2020</v>
      </c>
      <c r="L6661" s="36" t="str">
        <f t="shared" si="551"/>
        <v>August</v>
      </c>
      <c r="M6661" s="36">
        <f t="shared" si="552"/>
        <v>35</v>
      </c>
      <c r="N6661" s="36">
        <f t="shared" si="553"/>
        <v>30</v>
      </c>
      <c r="O6661" s="36" t="str">
        <f t="shared" si="554"/>
        <v>202035</v>
      </c>
      <c r="P6661" s="51" t="str">
        <f>CONCATENATE(K6661,MONTH(ExpensesDBTable[[#This Row],[Date]]))</f>
        <v>20208</v>
      </c>
      <c r="Q6661" s="36" t="s">
        <v>4773</v>
      </c>
      <c r="R6661" s="36" t="s">
        <v>11</v>
      </c>
      <c r="S6661" s="38">
        <v>22.48</v>
      </c>
      <c r="T6661" s="36" t="s">
        <v>106</v>
      </c>
      <c r="U6661" s="36" t="s">
        <v>11</v>
      </c>
    </row>
    <row r="6662" spans="10:21" x14ac:dyDescent="0.25">
      <c r="J6662" s="37">
        <v>44073</v>
      </c>
      <c r="K6662" s="36">
        <f t="shared" si="550"/>
        <v>2020</v>
      </c>
      <c r="L6662" s="36" t="str">
        <f t="shared" si="551"/>
        <v>August</v>
      </c>
      <c r="M6662" s="36">
        <f t="shared" si="552"/>
        <v>35</v>
      </c>
      <c r="N6662" s="36">
        <f t="shared" si="553"/>
        <v>30</v>
      </c>
      <c r="O6662" s="36" t="str">
        <f t="shared" si="554"/>
        <v>202035</v>
      </c>
      <c r="P6662" s="51" t="str">
        <f>CONCATENATE(K6662,MONTH(ExpensesDBTable[[#This Row],[Date]]))</f>
        <v>20208</v>
      </c>
      <c r="Q6662" s="36" t="s">
        <v>182</v>
      </c>
      <c r="R6662" s="36" t="s">
        <v>14</v>
      </c>
      <c r="S6662" s="38">
        <v>6.65</v>
      </c>
      <c r="T6662" s="36" t="s">
        <v>100</v>
      </c>
      <c r="U6662" s="36" t="s">
        <v>1847</v>
      </c>
    </row>
    <row r="6663" spans="10:21" x14ac:dyDescent="0.25">
      <c r="J6663" s="37">
        <v>44074</v>
      </c>
      <c r="K6663" s="36">
        <f t="shared" ref="K6663:K6668" si="555">YEAR(J6663)</f>
        <v>2020</v>
      </c>
      <c r="L6663" s="36" t="str">
        <f t="shared" ref="L6663:L6668" si="556">TEXT(DATE(1,MONTH(J6663),1),"MMMM")</f>
        <v>August</v>
      </c>
      <c r="M6663" s="36">
        <f t="shared" ref="M6663:M6668" si="557">WEEKNUM(J6663,2)</f>
        <v>36</v>
      </c>
      <c r="N6663" s="36">
        <f t="shared" ref="N6663:N6668" si="558">DAY(J6663)</f>
        <v>31</v>
      </c>
      <c r="O6663" s="36" t="str">
        <f t="shared" ref="O6663:O6668" si="559">CONCATENATE(K6663,M6663)</f>
        <v>202036</v>
      </c>
      <c r="P6663" s="51" t="str">
        <f>CONCATENATE(K6663,MONTH(ExpensesDBTable[[#This Row],[Date]]))</f>
        <v>20208</v>
      </c>
      <c r="Q6663" s="36" t="s">
        <v>182</v>
      </c>
      <c r="R6663" s="36" t="s">
        <v>14</v>
      </c>
      <c r="S6663" s="38">
        <v>14.5</v>
      </c>
      <c r="T6663" s="36" t="s">
        <v>100</v>
      </c>
      <c r="U6663" s="36" t="s">
        <v>1392</v>
      </c>
    </row>
    <row r="6664" spans="10:21" x14ac:dyDescent="0.25">
      <c r="J6664" s="37">
        <v>44074</v>
      </c>
      <c r="K6664" s="36">
        <f t="shared" si="555"/>
        <v>2020</v>
      </c>
      <c r="L6664" s="36" t="str">
        <f t="shared" si="556"/>
        <v>August</v>
      </c>
      <c r="M6664" s="36">
        <f t="shared" si="557"/>
        <v>36</v>
      </c>
      <c r="N6664" s="36">
        <f t="shared" si="558"/>
        <v>31</v>
      </c>
      <c r="O6664" s="36" t="str">
        <f t="shared" si="559"/>
        <v>202036</v>
      </c>
      <c r="P6664" s="51" t="str">
        <f>CONCATENATE(K6664,MONTH(ExpensesDBTable[[#This Row],[Date]]))</f>
        <v>20208</v>
      </c>
      <c r="Q6664" s="36" t="s">
        <v>119</v>
      </c>
      <c r="R6664" s="36" t="s">
        <v>14</v>
      </c>
      <c r="S6664" s="38">
        <v>2.7</v>
      </c>
      <c r="T6664" s="36" t="s">
        <v>100</v>
      </c>
      <c r="U6664" s="36" t="s">
        <v>4777</v>
      </c>
    </row>
    <row r="6665" spans="10:21" x14ac:dyDescent="0.25">
      <c r="J6665" s="37">
        <v>44077</v>
      </c>
      <c r="K6665" s="36">
        <f t="shared" si="555"/>
        <v>2020</v>
      </c>
      <c r="L6665" s="36" t="str">
        <f t="shared" si="556"/>
        <v>September</v>
      </c>
      <c r="M6665" s="36">
        <f t="shared" si="557"/>
        <v>36</v>
      </c>
      <c r="N6665" s="36">
        <f t="shared" si="558"/>
        <v>3</v>
      </c>
      <c r="O6665" s="36" t="str">
        <f t="shared" si="559"/>
        <v>202036</v>
      </c>
      <c r="P6665" s="51" t="str">
        <f>CONCATENATE(K6665,MONTH(ExpensesDBTable[[#This Row],[Date]]))</f>
        <v>20209</v>
      </c>
      <c r="Q6665" s="36" t="s">
        <v>182</v>
      </c>
      <c r="R6665" s="36" t="s">
        <v>18</v>
      </c>
      <c r="S6665" s="38">
        <v>12.95</v>
      </c>
      <c r="T6665" s="36" t="s">
        <v>106</v>
      </c>
      <c r="U6665" s="36" t="s">
        <v>4778</v>
      </c>
    </row>
    <row r="6666" spans="10:21" x14ac:dyDescent="0.25">
      <c r="J6666" s="37">
        <v>44077</v>
      </c>
      <c r="K6666" s="36">
        <f t="shared" si="555"/>
        <v>2020</v>
      </c>
      <c r="L6666" s="36" t="str">
        <f t="shared" si="556"/>
        <v>September</v>
      </c>
      <c r="M6666" s="36">
        <f t="shared" si="557"/>
        <v>36</v>
      </c>
      <c r="N6666" s="36">
        <f t="shared" si="558"/>
        <v>3</v>
      </c>
      <c r="O6666" s="36" t="str">
        <f t="shared" si="559"/>
        <v>202036</v>
      </c>
      <c r="P6666" s="51" t="str">
        <f>CONCATENATE(K6666,MONTH(ExpensesDBTable[[#This Row],[Date]]))</f>
        <v>20209</v>
      </c>
      <c r="Q6666" s="36" t="s">
        <v>4049</v>
      </c>
      <c r="R6666" s="36" t="s">
        <v>23</v>
      </c>
      <c r="S6666" s="38">
        <v>89</v>
      </c>
      <c r="T6666" s="36" t="s">
        <v>106</v>
      </c>
      <c r="U6666" s="36" t="s">
        <v>1492</v>
      </c>
    </row>
    <row r="6667" spans="10:21" x14ac:dyDescent="0.25">
      <c r="J6667" s="37">
        <v>44077</v>
      </c>
      <c r="K6667" s="36">
        <f t="shared" si="555"/>
        <v>2020</v>
      </c>
      <c r="L6667" s="36" t="str">
        <f t="shared" si="556"/>
        <v>September</v>
      </c>
      <c r="M6667" s="36">
        <f t="shared" si="557"/>
        <v>36</v>
      </c>
      <c r="N6667" s="36">
        <f t="shared" si="558"/>
        <v>3</v>
      </c>
      <c r="O6667" s="36" t="str">
        <f t="shared" si="559"/>
        <v>202036</v>
      </c>
      <c r="P6667" s="51" t="str">
        <f>CONCATENATE(K6667,MONTH(ExpensesDBTable[[#This Row],[Date]]))</f>
        <v>20209</v>
      </c>
      <c r="Q6667" s="36" t="s">
        <v>2939</v>
      </c>
      <c r="R6667" s="36" t="s">
        <v>16</v>
      </c>
      <c r="S6667" s="38">
        <v>74.94</v>
      </c>
      <c r="T6667" s="36" t="s">
        <v>106</v>
      </c>
      <c r="U6667" s="36" t="s">
        <v>4779</v>
      </c>
    </row>
    <row r="6668" spans="10:21" x14ac:dyDescent="0.25">
      <c r="J6668" s="37">
        <v>44077</v>
      </c>
      <c r="K6668" s="36">
        <f t="shared" si="555"/>
        <v>2020</v>
      </c>
      <c r="L6668" s="36" t="str">
        <f t="shared" si="556"/>
        <v>September</v>
      </c>
      <c r="M6668" s="36">
        <f t="shared" si="557"/>
        <v>36</v>
      </c>
      <c r="N6668" s="36">
        <f t="shared" si="558"/>
        <v>3</v>
      </c>
      <c r="O6668" s="36" t="str">
        <f t="shared" si="559"/>
        <v>202036</v>
      </c>
      <c r="P6668" s="51" t="str">
        <f>CONCATENATE(K6668,MONTH(ExpensesDBTable[[#This Row],[Date]]))</f>
        <v>20209</v>
      </c>
      <c r="Q6668" s="36" t="s">
        <v>554</v>
      </c>
      <c r="R6668" s="36" t="s">
        <v>14</v>
      </c>
      <c r="S6668" s="38">
        <v>6.25</v>
      </c>
      <c r="T6668" s="36" t="s">
        <v>100</v>
      </c>
      <c r="U6668" s="36" t="s">
        <v>4780</v>
      </c>
    </row>
    <row r="6669" spans="10:21" x14ac:dyDescent="0.25">
      <c r="J6669" s="37">
        <v>44077</v>
      </c>
      <c r="K6669" s="36">
        <f t="shared" ref="K6669:K6677" si="560">YEAR(J6669)</f>
        <v>2020</v>
      </c>
      <c r="L6669" s="36" t="str">
        <f t="shared" ref="L6669:L6677" si="561">TEXT(DATE(1,MONTH(J6669),1),"MMMM")</f>
        <v>September</v>
      </c>
      <c r="M6669" s="36">
        <f t="shared" ref="M6669:M6677" si="562">WEEKNUM(J6669,2)</f>
        <v>36</v>
      </c>
      <c r="N6669" s="36">
        <f t="shared" ref="N6669:N6677" si="563">DAY(J6669)</f>
        <v>3</v>
      </c>
      <c r="O6669" s="36" t="str">
        <f t="shared" ref="O6669:O6677" si="564">CONCATENATE(K6669,M6669)</f>
        <v>202036</v>
      </c>
      <c r="P6669" s="51" t="str">
        <f>CONCATENATE(K6669,MONTH(ExpensesDBTable[[#This Row],[Date]]))</f>
        <v>20209</v>
      </c>
      <c r="Q6669" s="36" t="s">
        <v>182</v>
      </c>
      <c r="R6669" s="36" t="s">
        <v>14</v>
      </c>
      <c r="S6669" s="38">
        <v>18.7</v>
      </c>
      <c r="T6669" s="36" t="s">
        <v>100</v>
      </c>
      <c r="U6669" s="36" t="s">
        <v>1392</v>
      </c>
    </row>
    <row r="6670" spans="10:21" x14ac:dyDescent="0.25">
      <c r="J6670" s="37">
        <v>44077</v>
      </c>
      <c r="K6670" s="36">
        <f t="shared" si="560"/>
        <v>2020</v>
      </c>
      <c r="L6670" s="36" t="str">
        <f t="shared" si="561"/>
        <v>September</v>
      </c>
      <c r="M6670" s="36">
        <f t="shared" si="562"/>
        <v>36</v>
      </c>
      <c r="N6670" s="36">
        <f t="shared" si="563"/>
        <v>3</v>
      </c>
      <c r="O6670" s="36" t="str">
        <f t="shared" si="564"/>
        <v>202036</v>
      </c>
      <c r="P6670" s="51" t="str">
        <f>CONCATENATE(K6670,MONTH(ExpensesDBTable[[#This Row],[Date]]))</f>
        <v>20209</v>
      </c>
      <c r="Q6670" s="36" t="s">
        <v>119</v>
      </c>
      <c r="R6670" s="36" t="s">
        <v>14</v>
      </c>
      <c r="S6670" s="38">
        <v>18.53</v>
      </c>
      <c r="T6670" s="36" t="s">
        <v>100</v>
      </c>
      <c r="U6670" s="36" t="s">
        <v>1367</v>
      </c>
    </row>
    <row r="6671" spans="10:21" x14ac:dyDescent="0.25">
      <c r="J6671" s="37">
        <v>44078</v>
      </c>
      <c r="K6671" s="36">
        <f t="shared" si="560"/>
        <v>2020</v>
      </c>
      <c r="L6671" s="36" t="str">
        <f t="shared" si="561"/>
        <v>September</v>
      </c>
      <c r="M6671" s="36">
        <f t="shared" si="562"/>
        <v>36</v>
      </c>
      <c r="N6671" s="36">
        <f t="shared" si="563"/>
        <v>4</v>
      </c>
      <c r="O6671" s="36" t="str">
        <f t="shared" si="564"/>
        <v>202036</v>
      </c>
      <c r="P6671" s="51" t="str">
        <f>CONCATENATE(K6671,MONTH(ExpensesDBTable[[#This Row],[Date]]))</f>
        <v>20209</v>
      </c>
      <c r="Q6671" s="36" t="s">
        <v>122</v>
      </c>
      <c r="R6671" s="36" t="s">
        <v>14</v>
      </c>
      <c r="S6671" s="38">
        <v>6.7</v>
      </c>
      <c r="T6671" s="36" t="s">
        <v>100</v>
      </c>
      <c r="U6671" s="36" t="s">
        <v>1392</v>
      </c>
    </row>
    <row r="6672" spans="10:21" x14ac:dyDescent="0.25">
      <c r="J6672" s="37">
        <v>44078</v>
      </c>
      <c r="K6672" s="36">
        <f t="shared" si="560"/>
        <v>2020</v>
      </c>
      <c r="L6672" s="36" t="str">
        <f t="shared" si="561"/>
        <v>September</v>
      </c>
      <c r="M6672" s="36">
        <f t="shared" si="562"/>
        <v>36</v>
      </c>
      <c r="N6672" s="36">
        <f t="shared" si="563"/>
        <v>4</v>
      </c>
      <c r="O6672" s="36" t="str">
        <f t="shared" si="564"/>
        <v>202036</v>
      </c>
      <c r="P6672" s="51" t="str">
        <f>CONCATENATE(K6672,MONTH(ExpensesDBTable[[#This Row],[Date]]))</f>
        <v>20209</v>
      </c>
      <c r="Q6672" s="36" t="s">
        <v>4773</v>
      </c>
      <c r="R6672" s="36" t="s">
        <v>11</v>
      </c>
      <c r="S6672" s="38">
        <v>62</v>
      </c>
      <c r="T6672" s="36" t="s">
        <v>106</v>
      </c>
      <c r="U6672" s="36" t="s">
        <v>2706</v>
      </c>
    </row>
    <row r="6673" spans="10:21" x14ac:dyDescent="0.25">
      <c r="J6673" s="37">
        <v>44079</v>
      </c>
      <c r="K6673" s="36">
        <f t="shared" si="560"/>
        <v>2020</v>
      </c>
      <c r="L6673" s="36" t="str">
        <f t="shared" si="561"/>
        <v>September</v>
      </c>
      <c r="M6673" s="36">
        <f t="shared" si="562"/>
        <v>36</v>
      </c>
      <c r="N6673" s="36">
        <f t="shared" si="563"/>
        <v>5</v>
      </c>
      <c r="O6673" s="36" t="str">
        <f t="shared" si="564"/>
        <v>202036</v>
      </c>
      <c r="P6673" s="51" t="str">
        <f>CONCATENATE(K6673,MONTH(ExpensesDBTable[[#This Row],[Date]]))</f>
        <v>20209</v>
      </c>
      <c r="Q6673" s="36" t="s">
        <v>182</v>
      </c>
      <c r="R6673" s="36" t="s">
        <v>14</v>
      </c>
      <c r="S6673" s="38">
        <v>17.5</v>
      </c>
      <c r="T6673" s="36" t="s">
        <v>100</v>
      </c>
      <c r="U6673" s="36" t="s">
        <v>1392</v>
      </c>
    </row>
    <row r="6674" spans="10:21" x14ac:dyDescent="0.25">
      <c r="J6674" s="37">
        <v>44079</v>
      </c>
      <c r="K6674" s="36">
        <f t="shared" si="560"/>
        <v>2020</v>
      </c>
      <c r="L6674" s="36" t="str">
        <f t="shared" si="561"/>
        <v>September</v>
      </c>
      <c r="M6674" s="36">
        <f t="shared" si="562"/>
        <v>36</v>
      </c>
      <c r="N6674" s="36">
        <f t="shared" si="563"/>
        <v>5</v>
      </c>
      <c r="O6674" s="36" t="str">
        <f t="shared" si="564"/>
        <v>202036</v>
      </c>
      <c r="P6674" s="51" t="str">
        <f>CONCATENATE(K6674,MONTH(ExpensesDBTable[[#This Row],[Date]]))</f>
        <v>20209</v>
      </c>
      <c r="Q6674" s="36" t="s">
        <v>182</v>
      </c>
      <c r="R6674" s="36" t="s">
        <v>19</v>
      </c>
      <c r="S6674" s="38">
        <v>34</v>
      </c>
      <c r="T6674" s="36" t="s">
        <v>106</v>
      </c>
      <c r="U6674" s="36" t="s">
        <v>4781</v>
      </c>
    </row>
    <row r="6675" spans="10:21" x14ac:dyDescent="0.25">
      <c r="J6675" s="37">
        <v>44080</v>
      </c>
      <c r="K6675" s="36">
        <f t="shared" si="560"/>
        <v>2020</v>
      </c>
      <c r="L6675" s="36" t="str">
        <f t="shared" si="561"/>
        <v>September</v>
      </c>
      <c r="M6675" s="36">
        <f t="shared" si="562"/>
        <v>36</v>
      </c>
      <c r="N6675" s="36">
        <f t="shared" si="563"/>
        <v>6</v>
      </c>
      <c r="O6675" s="36" t="str">
        <f t="shared" si="564"/>
        <v>202036</v>
      </c>
      <c r="P6675" s="51" t="str">
        <f>CONCATENATE(K6675,MONTH(ExpensesDBTable[[#This Row],[Date]]))</f>
        <v>20209</v>
      </c>
      <c r="Q6675" s="36" t="s">
        <v>119</v>
      </c>
      <c r="R6675" s="36" t="s">
        <v>14</v>
      </c>
      <c r="S6675" s="38">
        <v>110.97</v>
      </c>
      <c r="T6675" s="36" t="s">
        <v>100</v>
      </c>
      <c r="U6675" s="36" t="s">
        <v>1367</v>
      </c>
    </row>
    <row r="6676" spans="10:21" x14ac:dyDescent="0.25">
      <c r="J6676" s="37">
        <v>44080</v>
      </c>
      <c r="K6676" s="36">
        <f t="shared" si="560"/>
        <v>2020</v>
      </c>
      <c r="L6676" s="36" t="str">
        <f t="shared" si="561"/>
        <v>September</v>
      </c>
      <c r="M6676" s="36">
        <f t="shared" si="562"/>
        <v>36</v>
      </c>
      <c r="N6676" s="36">
        <f t="shared" si="563"/>
        <v>6</v>
      </c>
      <c r="O6676" s="36" t="str">
        <f t="shared" si="564"/>
        <v>202036</v>
      </c>
      <c r="P6676" s="51" t="str">
        <f>CONCATENATE(K6676,MONTH(ExpensesDBTable[[#This Row],[Date]]))</f>
        <v>20209</v>
      </c>
      <c r="Q6676" s="36" t="s">
        <v>4773</v>
      </c>
      <c r="R6676" s="36" t="s">
        <v>11</v>
      </c>
      <c r="S6676" s="38">
        <v>46.78</v>
      </c>
      <c r="T6676" s="36" t="s">
        <v>106</v>
      </c>
      <c r="U6676" s="36" t="s">
        <v>4781</v>
      </c>
    </row>
    <row r="6677" spans="10:21" x14ac:dyDescent="0.25">
      <c r="J6677" s="37">
        <v>44080</v>
      </c>
      <c r="K6677" s="36">
        <f t="shared" si="560"/>
        <v>2020</v>
      </c>
      <c r="L6677" s="36" t="str">
        <f t="shared" si="561"/>
        <v>September</v>
      </c>
      <c r="M6677" s="36">
        <f t="shared" si="562"/>
        <v>36</v>
      </c>
      <c r="N6677" s="36">
        <f t="shared" si="563"/>
        <v>6</v>
      </c>
      <c r="O6677" s="36" t="str">
        <f t="shared" si="564"/>
        <v>202036</v>
      </c>
      <c r="P6677" s="51" t="str">
        <f>CONCATENATE(K6677,MONTH(ExpensesDBTable[[#This Row],[Date]]))</f>
        <v>20209</v>
      </c>
      <c r="Q6677" s="36" t="s">
        <v>182</v>
      </c>
      <c r="R6677" s="36" t="s">
        <v>14</v>
      </c>
      <c r="S6677" s="38">
        <v>10.69</v>
      </c>
      <c r="T6677" s="36" t="s">
        <v>100</v>
      </c>
      <c r="U6677" s="36" t="s">
        <v>3401</v>
      </c>
    </row>
    <row r="6678" spans="10:21" x14ac:dyDescent="0.25">
      <c r="J6678" s="37">
        <v>44080</v>
      </c>
      <c r="K6678" s="36">
        <f t="shared" ref="K6678:K6683" si="565">YEAR(J6678)</f>
        <v>2020</v>
      </c>
      <c r="L6678" s="36" t="str">
        <f t="shared" ref="L6678:L6683" si="566">TEXT(DATE(1,MONTH(J6678),1),"MMMM")</f>
        <v>September</v>
      </c>
      <c r="M6678" s="36">
        <f t="shared" ref="M6678:M6683" si="567">WEEKNUM(J6678,2)</f>
        <v>36</v>
      </c>
      <c r="N6678" s="36">
        <f t="shared" ref="N6678:N6683" si="568">DAY(J6678)</f>
        <v>6</v>
      </c>
      <c r="O6678" s="36" t="str">
        <f t="shared" ref="O6678:O6683" si="569">CONCATENATE(K6678,M6678)</f>
        <v>202036</v>
      </c>
      <c r="P6678" s="51" t="str">
        <f>CONCATENATE(K6678,MONTH(ExpensesDBTable[[#This Row],[Date]]))</f>
        <v>20209</v>
      </c>
      <c r="Q6678" s="36" t="s">
        <v>199</v>
      </c>
      <c r="R6678" s="36" t="s">
        <v>14</v>
      </c>
      <c r="S6678" s="38">
        <v>15.9</v>
      </c>
      <c r="T6678" s="36" t="s">
        <v>106</v>
      </c>
      <c r="U6678" s="36" t="s">
        <v>4782</v>
      </c>
    </row>
    <row r="6679" spans="10:21" x14ac:dyDescent="0.25">
      <c r="J6679" s="37">
        <v>44080</v>
      </c>
      <c r="K6679" s="36">
        <f t="shared" si="565"/>
        <v>2020</v>
      </c>
      <c r="L6679" s="36" t="str">
        <f t="shared" si="566"/>
        <v>September</v>
      </c>
      <c r="M6679" s="36">
        <f t="shared" si="567"/>
        <v>36</v>
      </c>
      <c r="N6679" s="36">
        <f t="shared" si="568"/>
        <v>6</v>
      </c>
      <c r="O6679" s="36" t="str">
        <f t="shared" si="569"/>
        <v>202036</v>
      </c>
      <c r="P6679" s="51" t="str">
        <f>CONCATENATE(K6679,MONTH(ExpensesDBTable[[#This Row],[Date]]))</f>
        <v>20209</v>
      </c>
      <c r="Q6679" s="36" t="s">
        <v>182</v>
      </c>
      <c r="R6679" s="36" t="s">
        <v>14</v>
      </c>
      <c r="S6679" s="38">
        <v>1.5</v>
      </c>
      <c r="T6679" s="36" t="s">
        <v>100</v>
      </c>
      <c r="U6679" s="36" t="s">
        <v>357</v>
      </c>
    </row>
    <row r="6680" spans="10:21" x14ac:dyDescent="0.25">
      <c r="J6680" s="37">
        <v>44082</v>
      </c>
      <c r="K6680" s="36">
        <f t="shared" si="565"/>
        <v>2020</v>
      </c>
      <c r="L6680" s="36" t="str">
        <f t="shared" si="566"/>
        <v>September</v>
      </c>
      <c r="M6680" s="36">
        <f t="shared" si="567"/>
        <v>37</v>
      </c>
      <c r="N6680" s="36">
        <f t="shared" si="568"/>
        <v>8</v>
      </c>
      <c r="O6680" s="36" t="str">
        <f t="shared" si="569"/>
        <v>202037</v>
      </c>
      <c r="P6680" s="51" t="str">
        <f>CONCATENATE(K6680,MONTH(ExpensesDBTable[[#This Row],[Date]]))</f>
        <v>20209</v>
      </c>
      <c r="Q6680" s="36" t="s">
        <v>182</v>
      </c>
      <c r="R6680" s="36" t="s">
        <v>17</v>
      </c>
      <c r="S6680" s="38">
        <v>300</v>
      </c>
      <c r="T6680" s="36" t="s">
        <v>106</v>
      </c>
      <c r="U6680" s="36" t="s">
        <v>4783</v>
      </c>
    </row>
    <row r="6681" spans="10:21" x14ac:dyDescent="0.25">
      <c r="J6681" s="37">
        <v>44082</v>
      </c>
      <c r="K6681" s="36">
        <f t="shared" si="565"/>
        <v>2020</v>
      </c>
      <c r="L6681" s="36" t="str">
        <f t="shared" si="566"/>
        <v>September</v>
      </c>
      <c r="M6681" s="36">
        <f t="shared" si="567"/>
        <v>37</v>
      </c>
      <c r="N6681" s="36">
        <f t="shared" si="568"/>
        <v>8</v>
      </c>
      <c r="O6681" s="36" t="str">
        <f t="shared" si="569"/>
        <v>202037</v>
      </c>
      <c r="P6681" s="51" t="str">
        <f>CONCATENATE(K6681,MONTH(ExpensesDBTable[[#This Row],[Date]]))</f>
        <v>20209</v>
      </c>
      <c r="Q6681" s="36" t="s">
        <v>182</v>
      </c>
      <c r="R6681" s="36" t="s">
        <v>14</v>
      </c>
      <c r="S6681" s="38">
        <v>5.83</v>
      </c>
      <c r="T6681" s="36" t="s">
        <v>100</v>
      </c>
      <c r="U6681" s="36" t="s">
        <v>1367</v>
      </c>
    </row>
    <row r="6682" spans="10:21" x14ac:dyDescent="0.25">
      <c r="J6682" s="37">
        <v>44082</v>
      </c>
      <c r="K6682" s="36">
        <f t="shared" si="565"/>
        <v>2020</v>
      </c>
      <c r="L6682" s="36" t="str">
        <f t="shared" si="566"/>
        <v>September</v>
      </c>
      <c r="M6682" s="36">
        <f t="shared" si="567"/>
        <v>37</v>
      </c>
      <c r="N6682" s="36">
        <f t="shared" si="568"/>
        <v>8</v>
      </c>
      <c r="O6682" s="36" t="str">
        <f t="shared" si="569"/>
        <v>202037</v>
      </c>
      <c r="P6682" s="51" t="str">
        <f>CONCATENATE(K6682,MONTH(ExpensesDBTable[[#This Row],[Date]]))</f>
        <v>20209</v>
      </c>
      <c r="Q6682" s="36" t="s">
        <v>182</v>
      </c>
      <c r="R6682" s="36" t="s">
        <v>18</v>
      </c>
      <c r="S6682" s="38">
        <v>93.87</v>
      </c>
      <c r="T6682" s="36" t="s">
        <v>106</v>
      </c>
      <c r="U6682" s="36" t="s">
        <v>4785</v>
      </c>
    </row>
    <row r="6683" spans="10:21" x14ac:dyDescent="0.25">
      <c r="J6683" s="37">
        <v>44082</v>
      </c>
      <c r="K6683" s="36">
        <f t="shared" si="565"/>
        <v>2020</v>
      </c>
      <c r="L6683" s="36" t="str">
        <f t="shared" si="566"/>
        <v>September</v>
      </c>
      <c r="M6683" s="36">
        <f t="shared" si="567"/>
        <v>37</v>
      </c>
      <c r="N6683" s="36">
        <f t="shared" si="568"/>
        <v>8</v>
      </c>
      <c r="O6683" s="36" t="str">
        <f t="shared" si="569"/>
        <v>202037</v>
      </c>
      <c r="P6683" s="51" t="str">
        <f>CONCATENATE(K6683,MONTH(ExpensesDBTable[[#This Row],[Date]]))</f>
        <v>20209</v>
      </c>
      <c r="Q6683" s="36" t="s">
        <v>182</v>
      </c>
      <c r="R6683" s="36" t="s">
        <v>27</v>
      </c>
      <c r="S6683" s="38">
        <v>68.75</v>
      </c>
      <c r="T6683" s="36" t="s">
        <v>106</v>
      </c>
      <c r="U6683" s="36" t="s">
        <v>4786</v>
      </c>
    </row>
    <row r="6684" spans="10:21" x14ac:dyDescent="0.25">
      <c r="J6684" s="37">
        <v>44086</v>
      </c>
      <c r="K6684" s="36">
        <f t="shared" ref="K6684:K6692" si="570">YEAR(J6684)</f>
        <v>2020</v>
      </c>
      <c r="L6684" s="36" t="str">
        <f t="shared" ref="L6684:L6692" si="571">TEXT(DATE(1,MONTH(J6684),1),"MMMM")</f>
        <v>September</v>
      </c>
      <c r="M6684" s="36">
        <f t="shared" ref="M6684:M6692" si="572">WEEKNUM(J6684,2)</f>
        <v>37</v>
      </c>
      <c r="N6684" s="36">
        <f t="shared" ref="N6684:N6692" si="573">DAY(J6684)</f>
        <v>12</v>
      </c>
      <c r="O6684" s="36" t="str">
        <f t="shared" ref="O6684:O6692" si="574">CONCATENATE(K6684,M6684)</f>
        <v>202037</v>
      </c>
      <c r="P6684" s="51" t="str">
        <f>CONCATENATE(K6684,MONTH(ExpensesDBTable[[#This Row],[Date]]))</f>
        <v>20209</v>
      </c>
      <c r="Q6684" s="36" t="s">
        <v>3379</v>
      </c>
      <c r="R6684" s="36" t="s">
        <v>29</v>
      </c>
      <c r="S6684" s="38">
        <v>1009</v>
      </c>
      <c r="T6684" s="36" t="s">
        <v>106</v>
      </c>
      <c r="U6684" s="36" t="s">
        <v>29</v>
      </c>
    </row>
    <row r="6685" spans="10:21" x14ac:dyDescent="0.25">
      <c r="J6685" s="37">
        <v>44086</v>
      </c>
      <c r="K6685" s="36">
        <f t="shared" si="570"/>
        <v>2020</v>
      </c>
      <c r="L6685" s="36" t="str">
        <f t="shared" si="571"/>
        <v>September</v>
      </c>
      <c r="M6685" s="36">
        <f t="shared" si="572"/>
        <v>37</v>
      </c>
      <c r="N6685" s="36">
        <f t="shared" si="573"/>
        <v>12</v>
      </c>
      <c r="O6685" s="36" t="str">
        <f t="shared" si="574"/>
        <v>202037</v>
      </c>
      <c r="P6685" s="51" t="str">
        <f>CONCATENATE(K6685,MONTH(ExpensesDBTable[[#This Row],[Date]]))</f>
        <v>20209</v>
      </c>
      <c r="Q6685" s="36" t="s">
        <v>182</v>
      </c>
      <c r="R6685" s="36" t="s">
        <v>14</v>
      </c>
      <c r="S6685" s="38">
        <v>5.7</v>
      </c>
      <c r="T6685" s="36" t="s">
        <v>100</v>
      </c>
      <c r="U6685" s="36" t="s">
        <v>1392</v>
      </c>
    </row>
    <row r="6686" spans="10:21" x14ac:dyDescent="0.25">
      <c r="J6686" s="37">
        <v>44086</v>
      </c>
      <c r="K6686" s="36">
        <f t="shared" si="570"/>
        <v>2020</v>
      </c>
      <c r="L6686" s="36" t="str">
        <f t="shared" si="571"/>
        <v>September</v>
      </c>
      <c r="M6686" s="36">
        <f t="shared" si="572"/>
        <v>37</v>
      </c>
      <c r="N6686" s="36">
        <f t="shared" si="573"/>
        <v>12</v>
      </c>
      <c r="O6686" s="36" t="str">
        <f t="shared" si="574"/>
        <v>202037</v>
      </c>
      <c r="P6686" s="51" t="str">
        <f>CONCATENATE(K6686,MONTH(ExpensesDBTable[[#This Row],[Date]]))</f>
        <v>20209</v>
      </c>
      <c r="Q6686" s="36" t="s">
        <v>182</v>
      </c>
      <c r="R6686" s="36" t="s">
        <v>14</v>
      </c>
      <c r="S6686" s="38">
        <v>6.7</v>
      </c>
      <c r="T6686" s="36" t="s">
        <v>100</v>
      </c>
      <c r="U6686" s="36" t="s">
        <v>1392</v>
      </c>
    </row>
    <row r="6687" spans="10:21" x14ac:dyDescent="0.25">
      <c r="J6687" s="37">
        <v>44086</v>
      </c>
      <c r="K6687" s="36">
        <f t="shared" si="570"/>
        <v>2020</v>
      </c>
      <c r="L6687" s="36" t="str">
        <f t="shared" si="571"/>
        <v>September</v>
      </c>
      <c r="M6687" s="36">
        <f t="shared" si="572"/>
        <v>37</v>
      </c>
      <c r="N6687" s="36">
        <f t="shared" si="573"/>
        <v>12</v>
      </c>
      <c r="O6687" s="36" t="str">
        <f t="shared" si="574"/>
        <v>202037</v>
      </c>
      <c r="P6687" s="51" t="str">
        <f>CONCATENATE(K6687,MONTH(ExpensesDBTable[[#This Row],[Date]]))</f>
        <v>20209</v>
      </c>
      <c r="Q6687" s="36" t="s">
        <v>177</v>
      </c>
      <c r="R6687" s="36" t="s">
        <v>14</v>
      </c>
      <c r="S6687" s="38">
        <v>10</v>
      </c>
      <c r="T6687" s="36" t="s">
        <v>100</v>
      </c>
      <c r="U6687" s="36" t="s">
        <v>462</v>
      </c>
    </row>
    <row r="6688" spans="10:21" x14ac:dyDescent="0.25">
      <c r="J6688" s="37">
        <v>44086</v>
      </c>
      <c r="K6688" s="36">
        <f t="shared" si="570"/>
        <v>2020</v>
      </c>
      <c r="L6688" s="36" t="str">
        <f t="shared" si="571"/>
        <v>September</v>
      </c>
      <c r="M6688" s="36">
        <f t="shared" si="572"/>
        <v>37</v>
      </c>
      <c r="N6688" s="36">
        <f t="shared" si="573"/>
        <v>12</v>
      </c>
      <c r="O6688" s="36" t="str">
        <f t="shared" si="574"/>
        <v>202037</v>
      </c>
      <c r="P6688" s="51" t="str">
        <f>CONCATENATE(K6688,MONTH(ExpensesDBTable[[#This Row],[Date]]))</f>
        <v>20209</v>
      </c>
      <c r="Q6688" s="36" t="s">
        <v>182</v>
      </c>
      <c r="R6688" s="36" t="s">
        <v>18</v>
      </c>
      <c r="S6688" s="38">
        <v>3.14</v>
      </c>
      <c r="T6688" s="36" t="s">
        <v>106</v>
      </c>
      <c r="U6688" s="36" t="s">
        <v>4787</v>
      </c>
    </row>
    <row r="6689" spans="10:21" x14ac:dyDescent="0.25">
      <c r="J6689" s="37">
        <v>44086</v>
      </c>
      <c r="K6689" s="36">
        <f t="shared" si="570"/>
        <v>2020</v>
      </c>
      <c r="L6689" s="36" t="str">
        <f t="shared" si="571"/>
        <v>September</v>
      </c>
      <c r="M6689" s="36">
        <f t="shared" si="572"/>
        <v>37</v>
      </c>
      <c r="N6689" s="36">
        <f t="shared" si="573"/>
        <v>12</v>
      </c>
      <c r="O6689" s="36" t="str">
        <f t="shared" si="574"/>
        <v>202037</v>
      </c>
      <c r="P6689" s="51" t="str">
        <f>CONCATENATE(K6689,MONTH(ExpensesDBTable[[#This Row],[Date]]))</f>
        <v>20209</v>
      </c>
      <c r="Q6689" s="36" t="s">
        <v>182</v>
      </c>
      <c r="R6689" s="36" t="s">
        <v>14</v>
      </c>
      <c r="S6689" s="38">
        <v>17.5</v>
      </c>
      <c r="T6689" s="36" t="s">
        <v>100</v>
      </c>
      <c r="U6689" s="36" t="s">
        <v>1392</v>
      </c>
    </row>
    <row r="6690" spans="10:21" x14ac:dyDescent="0.25">
      <c r="J6690" s="37">
        <v>44086</v>
      </c>
      <c r="K6690" s="36">
        <f t="shared" si="570"/>
        <v>2020</v>
      </c>
      <c r="L6690" s="36" t="str">
        <f t="shared" si="571"/>
        <v>September</v>
      </c>
      <c r="M6690" s="36">
        <f t="shared" si="572"/>
        <v>37</v>
      </c>
      <c r="N6690" s="36">
        <f t="shared" si="573"/>
        <v>12</v>
      </c>
      <c r="O6690" s="36" t="str">
        <f t="shared" si="574"/>
        <v>202037</v>
      </c>
      <c r="P6690" s="51" t="str">
        <f>CONCATENATE(K6690,MONTH(ExpensesDBTable[[#This Row],[Date]]))</f>
        <v>20209</v>
      </c>
      <c r="Q6690" s="36" t="s">
        <v>199</v>
      </c>
      <c r="R6690" s="36" t="s">
        <v>14</v>
      </c>
      <c r="S6690" s="38">
        <v>19.8</v>
      </c>
      <c r="T6690" s="36" t="s">
        <v>100</v>
      </c>
      <c r="U6690" s="36" t="s">
        <v>1367</v>
      </c>
    </row>
    <row r="6691" spans="10:21" x14ac:dyDescent="0.25">
      <c r="J6691" s="37">
        <v>44086</v>
      </c>
      <c r="K6691" s="36">
        <f t="shared" si="570"/>
        <v>2020</v>
      </c>
      <c r="L6691" s="36" t="str">
        <f t="shared" si="571"/>
        <v>September</v>
      </c>
      <c r="M6691" s="36">
        <f t="shared" si="572"/>
        <v>37</v>
      </c>
      <c r="N6691" s="36">
        <f t="shared" si="573"/>
        <v>12</v>
      </c>
      <c r="O6691" s="36" t="str">
        <f t="shared" si="574"/>
        <v>202037</v>
      </c>
      <c r="P6691" s="51" t="str">
        <f>CONCATENATE(K6691,MONTH(ExpensesDBTable[[#This Row],[Date]]))</f>
        <v>20209</v>
      </c>
      <c r="Q6691" s="36" t="s">
        <v>119</v>
      </c>
      <c r="R6691" s="36" t="s">
        <v>14</v>
      </c>
      <c r="S6691" s="38">
        <v>115.15</v>
      </c>
      <c r="T6691" s="36" t="s">
        <v>100</v>
      </c>
      <c r="U6691" s="36" t="s">
        <v>4127</v>
      </c>
    </row>
    <row r="6692" spans="10:21" x14ac:dyDescent="0.25">
      <c r="J6692" s="37">
        <v>44086</v>
      </c>
      <c r="K6692" s="36">
        <f t="shared" si="570"/>
        <v>2020</v>
      </c>
      <c r="L6692" s="36" t="str">
        <f t="shared" si="571"/>
        <v>September</v>
      </c>
      <c r="M6692" s="36">
        <f t="shared" si="572"/>
        <v>37</v>
      </c>
      <c r="N6692" s="36">
        <f t="shared" si="573"/>
        <v>12</v>
      </c>
      <c r="O6692" s="36" t="str">
        <f t="shared" si="574"/>
        <v>202037</v>
      </c>
      <c r="P6692" s="51" t="str">
        <f>CONCATENATE(K6692,MONTH(ExpensesDBTable[[#This Row],[Date]]))</f>
        <v>20209</v>
      </c>
      <c r="Q6692" s="36" t="s">
        <v>4788</v>
      </c>
      <c r="R6692" s="36" t="s">
        <v>17</v>
      </c>
      <c r="S6692" s="38">
        <v>185.17</v>
      </c>
      <c r="T6692" s="36" t="s">
        <v>106</v>
      </c>
      <c r="U6692" s="36" t="s">
        <v>4789</v>
      </c>
    </row>
    <row r="6693" spans="10:21" x14ac:dyDescent="0.25">
      <c r="J6693" s="37">
        <v>44087</v>
      </c>
      <c r="K6693" s="36">
        <f t="shared" ref="K6693:K6714" si="575">YEAR(J6693)</f>
        <v>2020</v>
      </c>
      <c r="L6693" s="36" t="str">
        <f t="shared" ref="L6693:L6714" si="576">TEXT(DATE(1,MONTH(J6693),1),"MMMM")</f>
        <v>September</v>
      </c>
      <c r="M6693" s="36">
        <f t="shared" ref="M6693:M6714" si="577">WEEKNUM(J6693,2)</f>
        <v>37</v>
      </c>
      <c r="N6693" s="36">
        <f t="shared" ref="N6693:N6714" si="578">DAY(J6693)</f>
        <v>13</v>
      </c>
      <c r="O6693" s="36" t="str">
        <f t="shared" ref="O6693:O6714" si="579">CONCATENATE(K6693,M6693)</f>
        <v>202037</v>
      </c>
      <c r="P6693" s="51" t="str">
        <f>CONCATENATE(K6693,MONTH(ExpensesDBTable[[#This Row],[Date]]))</f>
        <v>20209</v>
      </c>
      <c r="Q6693" s="36" t="s">
        <v>182</v>
      </c>
      <c r="R6693" s="36" t="s">
        <v>14</v>
      </c>
      <c r="S6693" s="38">
        <v>9.5</v>
      </c>
      <c r="T6693" s="36" t="s">
        <v>100</v>
      </c>
      <c r="U6693" s="36" t="s">
        <v>1392</v>
      </c>
    </row>
    <row r="6694" spans="10:21" x14ac:dyDescent="0.25">
      <c r="J6694" s="37">
        <v>44087</v>
      </c>
      <c r="K6694" s="36">
        <f t="shared" si="575"/>
        <v>2020</v>
      </c>
      <c r="L6694" s="36" t="str">
        <f t="shared" si="576"/>
        <v>September</v>
      </c>
      <c r="M6694" s="36">
        <f t="shared" si="577"/>
        <v>37</v>
      </c>
      <c r="N6694" s="36">
        <f t="shared" si="578"/>
        <v>13</v>
      </c>
      <c r="O6694" s="36" t="str">
        <f t="shared" si="579"/>
        <v>202037</v>
      </c>
      <c r="P6694" s="51" t="str">
        <f>CONCATENATE(K6694,MONTH(ExpensesDBTable[[#This Row],[Date]]))</f>
        <v>20209</v>
      </c>
      <c r="Q6694" s="36" t="s">
        <v>182</v>
      </c>
      <c r="R6694" s="36" t="s">
        <v>14</v>
      </c>
      <c r="S6694" s="38">
        <v>9.9499999999999993</v>
      </c>
      <c r="T6694" s="36" t="s">
        <v>100</v>
      </c>
      <c r="U6694" s="36" t="s">
        <v>4791</v>
      </c>
    </row>
    <row r="6695" spans="10:21" x14ac:dyDescent="0.25">
      <c r="J6695" s="37">
        <v>44088</v>
      </c>
      <c r="K6695" s="36">
        <f t="shared" si="575"/>
        <v>2020</v>
      </c>
      <c r="L6695" s="36" t="str">
        <f t="shared" si="576"/>
        <v>September</v>
      </c>
      <c r="M6695" s="36">
        <f t="shared" si="577"/>
        <v>38</v>
      </c>
      <c r="N6695" s="36">
        <f t="shared" si="578"/>
        <v>14</v>
      </c>
      <c r="O6695" s="36" t="str">
        <f t="shared" si="579"/>
        <v>202038</v>
      </c>
      <c r="P6695" s="51" t="str">
        <f>CONCATENATE(K6695,MONTH(ExpensesDBTable[[#This Row],[Date]]))</f>
        <v>20209</v>
      </c>
      <c r="Q6695" s="36" t="s">
        <v>182</v>
      </c>
      <c r="R6695" s="36" t="s">
        <v>14</v>
      </c>
      <c r="S6695" s="38">
        <v>6.75</v>
      </c>
      <c r="T6695" s="36" t="s">
        <v>100</v>
      </c>
      <c r="U6695" s="36" t="s">
        <v>1367</v>
      </c>
    </row>
    <row r="6696" spans="10:21" x14ac:dyDescent="0.25">
      <c r="J6696" s="37">
        <v>44088</v>
      </c>
      <c r="K6696" s="36">
        <f t="shared" si="575"/>
        <v>2020</v>
      </c>
      <c r="L6696" s="36" t="str">
        <f t="shared" si="576"/>
        <v>September</v>
      </c>
      <c r="M6696" s="36">
        <f t="shared" si="577"/>
        <v>38</v>
      </c>
      <c r="N6696" s="36">
        <f t="shared" si="578"/>
        <v>14</v>
      </c>
      <c r="O6696" s="36" t="str">
        <f t="shared" si="579"/>
        <v>202038</v>
      </c>
      <c r="P6696" s="51" t="str">
        <f>CONCATENATE(K6696,MONTH(ExpensesDBTable[[#This Row],[Date]]))</f>
        <v>20209</v>
      </c>
      <c r="Q6696" s="36" t="s">
        <v>182</v>
      </c>
      <c r="R6696" s="36" t="s">
        <v>14</v>
      </c>
      <c r="S6696" s="38">
        <v>5.04</v>
      </c>
      <c r="T6696" s="36" t="s">
        <v>100</v>
      </c>
      <c r="U6696" s="36" t="s">
        <v>2896</v>
      </c>
    </row>
    <row r="6697" spans="10:21" x14ac:dyDescent="0.25">
      <c r="J6697" s="37">
        <v>44088</v>
      </c>
      <c r="K6697" s="36">
        <f t="shared" si="575"/>
        <v>2020</v>
      </c>
      <c r="L6697" s="36" t="str">
        <f t="shared" si="576"/>
        <v>September</v>
      </c>
      <c r="M6697" s="36">
        <f t="shared" si="577"/>
        <v>38</v>
      </c>
      <c r="N6697" s="36">
        <f t="shared" si="578"/>
        <v>14</v>
      </c>
      <c r="O6697" s="36" t="str">
        <f t="shared" si="579"/>
        <v>202038</v>
      </c>
      <c r="P6697" s="51" t="str">
        <f>CONCATENATE(K6697,MONTH(ExpensesDBTable[[#This Row],[Date]]))</f>
        <v>20209</v>
      </c>
      <c r="Q6697" s="36" t="s">
        <v>4792</v>
      </c>
      <c r="R6697" s="36" t="s">
        <v>14</v>
      </c>
      <c r="S6697" s="38">
        <v>17.5</v>
      </c>
      <c r="T6697" s="36" t="s">
        <v>100</v>
      </c>
      <c r="U6697" s="36" t="s">
        <v>1872</v>
      </c>
    </row>
    <row r="6698" spans="10:21" x14ac:dyDescent="0.25">
      <c r="J6698" s="37">
        <v>44094</v>
      </c>
      <c r="K6698" s="36">
        <f t="shared" si="575"/>
        <v>2020</v>
      </c>
      <c r="L6698" s="36" t="str">
        <f t="shared" si="576"/>
        <v>September</v>
      </c>
      <c r="M6698" s="36">
        <f t="shared" si="577"/>
        <v>38</v>
      </c>
      <c r="N6698" s="36">
        <f t="shared" si="578"/>
        <v>20</v>
      </c>
      <c r="O6698" s="36" t="str">
        <f t="shared" si="579"/>
        <v>202038</v>
      </c>
      <c r="P6698" s="51" t="str">
        <f>CONCATENATE(K6698,MONTH(ExpensesDBTable[[#This Row],[Date]]))</f>
        <v>20209</v>
      </c>
      <c r="Q6698" s="36" t="s">
        <v>119</v>
      </c>
      <c r="R6698" s="36" t="s">
        <v>14</v>
      </c>
      <c r="S6698" s="38">
        <v>4.1100000000000003</v>
      </c>
      <c r="T6698" s="36" t="s">
        <v>100</v>
      </c>
      <c r="U6698" s="36" t="s">
        <v>1367</v>
      </c>
    </row>
    <row r="6699" spans="10:21" x14ac:dyDescent="0.25">
      <c r="J6699" s="37">
        <v>44094</v>
      </c>
      <c r="K6699" s="36">
        <f t="shared" si="575"/>
        <v>2020</v>
      </c>
      <c r="L6699" s="36" t="str">
        <f t="shared" si="576"/>
        <v>September</v>
      </c>
      <c r="M6699" s="36">
        <f t="shared" si="577"/>
        <v>38</v>
      </c>
      <c r="N6699" s="36">
        <f t="shared" si="578"/>
        <v>20</v>
      </c>
      <c r="O6699" s="36" t="str">
        <f t="shared" si="579"/>
        <v>202038</v>
      </c>
      <c r="P6699" s="51" t="str">
        <f>CONCATENATE(K6699,MONTH(ExpensesDBTable[[#This Row],[Date]]))</f>
        <v>20209</v>
      </c>
      <c r="Q6699" s="36" t="s">
        <v>4792</v>
      </c>
      <c r="R6699" s="36" t="s">
        <v>14</v>
      </c>
      <c r="S6699" s="38">
        <v>20</v>
      </c>
      <c r="T6699" s="36" t="s">
        <v>100</v>
      </c>
      <c r="U6699" s="36" t="s">
        <v>1392</v>
      </c>
    </row>
    <row r="6700" spans="10:21" x14ac:dyDescent="0.25">
      <c r="J6700" s="37">
        <v>44094</v>
      </c>
      <c r="K6700" s="36">
        <f t="shared" si="575"/>
        <v>2020</v>
      </c>
      <c r="L6700" s="36" t="str">
        <f t="shared" si="576"/>
        <v>September</v>
      </c>
      <c r="M6700" s="36">
        <f t="shared" si="577"/>
        <v>38</v>
      </c>
      <c r="N6700" s="36">
        <f t="shared" si="578"/>
        <v>20</v>
      </c>
      <c r="O6700" s="36" t="str">
        <f t="shared" si="579"/>
        <v>202038</v>
      </c>
      <c r="P6700" s="51" t="str">
        <f>CONCATENATE(K6700,MONTH(ExpensesDBTable[[#This Row],[Date]]))</f>
        <v>20209</v>
      </c>
      <c r="Q6700" s="36" t="s">
        <v>1238</v>
      </c>
      <c r="R6700" s="36" t="s">
        <v>22</v>
      </c>
      <c r="S6700" s="38">
        <v>66.06</v>
      </c>
      <c r="T6700" s="36" t="s">
        <v>106</v>
      </c>
      <c r="U6700" s="36" t="s">
        <v>4793</v>
      </c>
    </row>
    <row r="6701" spans="10:21" x14ac:dyDescent="0.25">
      <c r="J6701" s="37">
        <v>44094</v>
      </c>
      <c r="K6701" s="36">
        <f t="shared" si="575"/>
        <v>2020</v>
      </c>
      <c r="L6701" s="36" t="str">
        <f t="shared" si="576"/>
        <v>September</v>
      </c>
      <c r="M6701" s="36">
        <f t="shared" si="577"/>
        <v>38</v>
      </c>
      <c r="N6701" s="36">
        <f t="shared" si="578"/>
        <v>20</v>
      </c>
      <c r="O6701" s="36" t="str">
        <f t="shared" si="579"/>
        <v>202038</v>
      </c>
      <c r="P6701" s="51" t="str">
        <f>CONCATENATE(K6701,MONTH(ExpensesDBTable[[#This Row],[Date]]))</f>
        <v>20209</v>
      </c>
      <c r="Q6701" s="36" t="s">
        <v>3477</v>
      </c>
      <c r="R6701" s="36" t="s">
        <v>23</v>
      </c>
      <c r="S6701" s="38">
        <v>40</v>
      </c>
      <c r="T6701" s="36" t="s">
        <v>106</v>
      </c>
      <c r="U6701" s="36" t="s">
        <v>4794</v>
      </c>
    </row>
    <row r="6702" spans="10:21" x14ac:dyDescent="0.25">
      <c r="J6702" s="37">
        <v>44094</v>
      </c>
      <c r="K6702" s="36">
        <f t="shared" si="575"/>
        <v>2020</v>
      </c>
      <c r="L6702" s="36" t="str">
        <f t="shared" si="576"/>
        <v>September</v>
      </c>
      <c r="M6702" s="36">
        <f t="shared" si="577"/>
        <v>38</v>
      </c>
      <c r="N6702" s="36">
        <f t="shared" si="578"/>
        <v>20</v>
      </c>
      <c r="O6702" s="36" t="str">
        <f t="shared" si="579"/>
        <v>202038</v>
      </c>
      <c r="P6702" s="51" t="str">
        <f>CONCATENATE(K6702,MONTH(ExpensesDBTable[[#This Row],[Date]]))</f>
        <v>20209</v>
      </c>
      <c r="Q6702" s="36" t="s">
        <v>4792</v>
      </c>
      <c r="R6702" s="36" t="s">
        <v>14</v>
      </c>
      <c r="S6702" s="38">
        <v>13.5</v>
      </c>
      <c r="T6702" s="36" t="s">
        <v>100</v>
      </c>
      <c r="U6702" s="36" t="s">
        <v>1392</v>
      </c>
    </row>
    <row r="6703" spans="10:21" x14ac:dyDescent="0.25">
      <c r="J6703" s="37">
        <v>44094</v>
      </c>
      <c r="K6703" s="36">
        <f t="shared" si="575"/>
        <v>2020</v>
      </c>
      <c r="L6703" s="36" t="str">
        <f t="shared" si="576"/>
        <v>September</v>
      </c>
      <c r="M6703" s="36">
        <f t="shared" si="577"/>
        <v>38</v>
      </c>
      <c r="N6703" s="36">
        <f t="shared" si="578"/>
        <v>20</v>
      </c>
      <c r="O6703" s="36" t="str">
        <f t="shared" si="579"/>
        <v>202038</v>
      </c>
      <c r="P6703" s="51" t="str">
        <f>CONCATENATE(K6703,MONTH(ExpensesDBTable[[#This Row],[Date]]))</f>
        <v>20209</v>
      </c>
      <c r="Q6703" s="36" t="s">
        <v>119</v>
      </c>
      <c r="R6703" s="36" t="s">
        <v>14</v>
      </c>
      <c r="S6703" s="38">
        <v>4.3099999999999996</v>
      </c>
      <c r="T6703" s="36" t="s">
        <v>100</v>
      </c>
      <c r="U6703" s="36" t="s">
        <v>1367</v>
      </c>
    </row>
    <row r="6704" spans="10:21" x14ac:dyDescent="0.25">
      <c r="J6704" s="37">
        <v>44094</v>
      </c>
      <c r="K6704" s="36">
        <f t="shared" si="575"/>
        <v>2020</v>
      </c>
      <c r="L6704" s="36" t="str">
        <f t="shared" si="576"/>
        <v>September</v>
      </c>
      <c r="M6704" s="36">
        <f t="shared" si="577"/>
        <v>38</v>
      </c>
      <c r="N6704" s="36">
        <f t="shared" si="578"/>
        <v>20</v>
      </c>
      <c r="O6704" s="36" t="str">
        <f t="shared" si="579"/>
        <v>202038</v>
      </c>
      <c r="P6704" s="51" t="str">
        <f>CONCATENATE(K6704,MONTH(ExpensesDBTable[[#This Row],[Date]]))</f>
        <v>20209</v>
      </c>
      <c r="Q6704" s="36" t="s">
        <v>4792</v>
      </c>
      <c r="R6704" s="36" t="s">
        <v>14</v>
      </c>
      <c r="S6704" s="38">
        <v>5.7</v>
      </c>
      <c r="T6704" s="36" t="s">
        <v>100</v>
      </c>
      <c r="U6704" s="36" t="s">
        <v>1392</v>
      </c>
    </row>
    <row r="6705" spans="10:21" x14ac:dyDescent="0.25">
      <c r="J6705" s="37">
        <v>44094</v>
      </c>
      <c r="K6705" s="36">
        <f t="shared" si="575"/>
        <v>2020</v>
      </c>
      <c r="L6705" s="36" t="str">
        <f t="shared" si="576"/>
        <v>September</v>
      </c>
      <c r="M6705" s="36">
        <f t="shared" si="577"/>
        <v>38</v>
      </c>
      <c r="N6705" s="36">
        <f t="shared" si="578"/>
        <v>20</v>
      </c>
      <c r="O6705" s="36" t="str">
        <f t="shared" si="579"/>
        <v>202038</v>
      </c>
      <c r="P6705" s="51" t="str">
        <f>CONCATENATE(K6705,MONTH(ExpensesDBTable[[#This Row],[Date]]))</f>
        <v>20209</v>
      </c>
      <c r="Q6705" s="36" t="s">
        <v>199</v>
      </c>
      <c r="R6705" s="36" t="s">
        <v>14</v>
      </c>
      <c r="S6705" s="38">
        <v>9.9</v>
      </c>
      <c r="T6705" s="36" t="s">
        <v>100</v>
      </c>
      <c r="U6705" s="36" t="s">
        <v>1367</v>
      </c>
    </row>
    <row r="6706" spans="10:21" x14ac:dyDescent="0.25">
      <c r="J6706" s="37">
        <v>44094</v>
      </c>
      <c r="K6706" s="36">
        <f t="shared" si="575"/>
        <v>2020</v>
      </c>
      <c r="L6706" s="36" t="str">
        <f t="shared" si="576"/>
        <v>September</v>
      </c>
      <c r="M6706" s="36">
        <f t="shared" si="577"/>
        <v>38</v>
      </c>
      <c r="N6706" s="36">
        <f t="shared" si="578"/>
        <v>20</v>
      </c>
      <c r="O6706" s="36" t="str">
        <f t="shared" si="579"/>
        <v>202038</v>
      </c>
      <c r="P6706" s="51" t="str">
        <f>CONCATENATE(K6706,MONTH(ExpensesDBTable[[#This Row],[Date]]))</f>
        <v>20209</v>
      </c>
      <c r="Q6706" s="36" t="s">
        <v>554</v>
      </c>
      <c r="R6706" s="36" t="s">
        <v>14</v>
      </c>
      <c r="S6706" s="38">
        <v>3.8</v>
      </c>
      <c r="T6706" s="36" t="s">
        <v>100</v>
      </c>
      <c r="U6706" s="36" t="s">
        <v>1367</v>
      </c>
    </row>
    <row r="6707" spans="10:21" x14ac:dyDescent="0.25">
      <c r="J6707" s="37">
        <v>44094</v>
      </c>
      <c r="K6707" s="36">
        <f t="shared" si="575"/>
        <v>2020</v>
      </c>
      <c r="L6707" s="36" t="str">
        <f t="shared" si="576"/>
        <v>September</v>
      </c>
      <c r="M6707" s="36">
        <f t="shared" si="577"/>
        <v>38</v>
      </c>
      <c r="N6707" s="36">
        <f t="shared" si="578"/>
        <v>20</v>
      </c>
      <c r="O6707" s="36" t="str">
        <f t="shared" si="579"/>
        <v>202038</v>
      </c>
      <c r="P6707" s="51" t="str">
        <f>CONCATENATE(K6707,MONTH(ExpensesDBTable[[#This Row],[Date]]))</f>
        <v>20209</v>
      </c>
      <c r="Q6707" s="36" t="s">
        <v>4792</v>
      </c>
      <c r="R6707" s="36" t="s">
        <v>14</v>
      </c>
      <c r="S6707" s="38">
        <v>12.5</v>
      </c>
      <c r="T6707" s="36" t="s">
        <v>100</v>
      </c>
      <c r="U6707" s="36" t="s">
        <v>1392</v>
      </c>
    </row>
    <row r="6708" spans="10:21" x14ac:dyDescent="0.25">
      <c r="J6708" s="37">
        <v>44094</v>
      </c>
      <c r="K6708" s="36">
        <f t="shared" si="575"/>
        <v>2020</v>
      </c>
      <c r="L6708" s="36" t="str">
        <f t="shared" si="576"/>
        <v>September</v>
      </c>
      <c r="M6708" s="36">
        <f t="shared" si="577"/>
        <v>38</v>
      </c>
      <c r="N6708" s="36">
        <f t="shared" si="578"/>
        <v>20</v>
      </c>
      <c r="O6708" s="36" t="str">
        <f t="shared" si="579"/>
        <v>202038</v>
      </c>
      <c r="P6708" s="51" t="str">
        <f>CONCATENATE(K6708,MONTH(ExpensesDBTable[[#This Row],[Date]]))</f>
        <v>20209</v>
      </c>
      <c r="Q6708" s="36" t="s">
        <v>1059</v>
      </c>
      <c r="R6708" s="36" t="s">
        <v>17</v>
      </c>
      <c r="S6708" s="38">
        <v>313.95</v>
      </c>
      <c r="T6708" s="36" t="s">
        <v>106</v>
      </c>
      <c r="U6708" s="36" t="s">
        <v>1927</v>
      </c>
    </row>
    <row r="6709" spans="10:21" x14ac:dyDescent="0.25">
      <c r="J6709" s="37">
        <v>44094</v>
      </c>
      <c r="K6709" s="36">
        <f t="shared" si="575"/>
        <v>2020</v>
      </c>
      <c r="L6709" s="36" t="str">
        <f t="shared" si="576"/>
        <v>September</v>
      </c>
      <c r="M6709" s="36">
        <f t="shared" si="577"/>
        <v>38</v>
      </c>
      <c r="N6709" s="36">
        <f t="shared" si="578"/>
        <v>20</v>
      </c>
      <c r="O6709" s="36" t="str">
        <f t="shared" si="579"/>
        <v>202038</v>
      </c>
      <c r="P6709" s="51" t="str">
        <f>CONCATENATE(K6709,MONTH(ExpensesDBTable[[#This Row],[Date]]))</f>
        <v>20209</v>
      </c>
      <c r="Q6709" s="36" t="s">
        <v>145</v>
      </c>
      <c r="R6709" s="36" t="s">
        <v>23</v>
      </c>
      <c r="S6709" s="38">
        <v>50</v>
      </c>
      <c r="T6709" s="36" t="s">
        <v>106</v>
      </c>
      <c r="U6709" s="36" t="s">
        <v>1537</v>
      </c>
    </row>
    <row r="6710" spans="10:21" x14ac:dyDescent="0.25">
      <c r="J6710" s="37">
        <v>44094</v>
      </c>
      <c r="K6710" s="36">
        <f t="shared" si="575"/>
        <v>2020</v>
      </c>
      <c r="L6710" s="36" t="str">
        <f t="shared" si="576"/>
        <v>September</v>
      </c>
      <c r="M6710" s="36">
        <f t="shared" si="577"/>
        <v>38</v>
      </c>
      <c r="N6710" s="36">
        <f t="shared" si="578"/>
        <v>20</v>
      </c>
      <c r="O6710" s="36" t="str">
        <f t="shared" si="579"/>
        <v>202038</v>
      </c>
      <c r="P6710" s="51" t="str">
        <f>CONCATENATE(K6710,MONTH(ExpensesDBTable[[#This Row],[Date]]))</f>
        <v>20209</v>
      </c>
      <c r="Q6710" s="36" t="s">
        <v>3477</v>
      </c>
      <c r="R6710" s="36" t="s">
        <v>23</v>
      </c>
      <c r="S6710" s="38">
        <v>25</v>
      </c>
      <c r="T6710" s="36" t="s">
        <v>106</v>
      </c>
      <c r="U6710" s="36" t="s">
        <v>4090</v>
      </c>
    </row>
    <row r="6711" spans="10:21" x14ac:dyDescent="0.25">
      <c r="J6711" s="37">
        <v>44094</v>
      </c>
      <c r="K6711" s="36">
        <f t="shared" si="575"/>
        <v>2020</v>
      </c>
      <c r="L6711" s="36" t="str">
        <f t="shared" si="576"/>
        <v>September</v>
      </c>
      <c r="M6711" s="36">
        <f t="shared" si="577"/>
        <v>38</v>
      </c>
      <c r="N6711" s="36">
        <f t="shared" si="578"/>
        <v>20</v>
      </c>
      <c r="O6711" s="36" t="str">
        <f t="shared" si="579"/>
        <v>202038</v>
      </c>
      <c r="P6711" s="51" t="str">
        <f>CONCATENATE(K6711,MONTH(ExpensesDBTable[[#This Row],[Date]]))</f>
        <v>20209</v>
      </c>
      <c r="Q6711" s="36" t="s">
        <v>1051</v>
      </c>
      <c r="R6711" s="36" t="s">
        <v>14</v>
      </c>
      <c r="S6711" s="38">
        <v>61.75</v>
      </c>
      <c r="T6711" s="36" t="s">
        <v>100</v>
      </c>
      <c r="U6711" s="36" t="s">
        <v>1367</v>
      </c>
    </row>
    <row r="6712" spans="10:21" x14ac:dyDescent="0.25">
      <c r="J6712" s="37">
        <v>44094</v>
      </c>
      <c r="K6712" s="36">
        <f t="shared" si="575"/>
        <v>2020</v>
      </c>
      <c r="L6712" s="36" t="str">
        <f t="shared" si="576"/>
        <v>September</v>
      </c>
      <c r="M6712" s="36">
        <f t="shared" si="577"/>
        <v>38</v>
      </c>
      <c r="N6712" s="36">
        <f t="shared" si="578"/>
        <v>20</v>
      </c>
      <c r="O6712" s="36" t="str">
        <f t="shared" si="579"/>
        <v>202038</v>
      </c>
      <c r="P6712" s="51" t="str">
        <f>CONCATENATE(K6712,MONTH(ExpensesDBTable[[#This Row],[Date]]))</f>
        <v>20209</v>
      </c>
      <c r="Q6712" s="36" t="s">
        <v>4788</v>
      </c>
      <c r="R6712" s="36" t="s">
        <v>14</v>
      </c>
      <c r="S6712" s="38">
        <v>56.7</v>
      </c>
      <c r="T6712" s="36" t="s">
        <v>100</v>
      </c>
      <c r="U6712" s="36" t="s">
        <v>1367</v>
      </c>
    </row>
    <row r="6713" spans="10:21" x14ac:dyDescent="0.25">
      <c r="J6713" s="37">
        <v>44094</v>
      </c>
      <c r="K6713" s="36">
        <f t="shared" si="575"/>
        <v>2020</v>
      </c>
      <c r="L6713" s="36" t="str">
        <f t="shared" si="576"/>
        <v>September</v>
      </c>
      <c r="M6713" s="36">
        <f t="shared" si="577"/>
        <v>38</v>
      </c>
      <c r="N6713" s="36">
        <f t="shared" si="578"/>
        <v>20</v>
      </c>
      <c r="O6713" s="36" t="str">
        <f t="shared" si="579"/>
        <v>202038</v>
      </c>
      <c r="P6713" s="51" t="str">
        <f>CONCATENATE(K6713,MONTH(ExpensesDBTable[[#This Row],[Date]]))</f>
        <v>20209</v>
      </c>
      <c r="Q6713" s="36" t="s">
        <v>4773</v>
      </c>
      <c r="R6713" s="36" t="s">
        <v>11</v>
      </c>
      <c r="S6713" s="38">
        <v>20</v>
      </c>
      <c r="T6713" s="36" t="s">
        <v>106</v>
      </c>
      <c r="U6713" s="36" t="s">
        <v>548</v>
      </c>
    </row>
    <row r="6714" spans="10:21" x14ac:dyDescent="0.25">
      <c r="J6714" s="37">
        <v>44094</v>
      </c>
      <c r="K6714" s="36">
        <f t="shared" si="575"/>
        <v>2020</v>
      </c>
      <c r="L6714" s="36" t="str">
        <f t="shared" si="576"/>
        <v>September</v>
      </c>
      <c r="M6714" s="36">
        <f t="shared" si="577"/>
        <v>38</v>
      </c>
      <c r="N6714" s="36">
        <f t="shared" si="578"/>
        <v>20</v>
      </c>
      <c r="O6714" s="36" t="str">
        <f t="shared" si="579"/>
        <v>202038</v>
      </c>
      <c r="P6714" s="51" t="str">
        <f>CONCATENATE(K6714,MONTH(ExpensesDBTable[[#This Row],[Date]]))</f>
        <v>20209</v>
      </c>
      <c r="Q6714" s="36" t="s">
        <v>182</v>
      </c>
      <c r="R6714" s="36" t="s">
        <v>14</v>
      </c>
      <c r="S6714" s="38">
        <v>8.4</v>
      </c>
      <c r="T6714" s="36" t="s">
        <v>100</v>
      </c>
      <c r="U6714" s="36" t="s">
        <v>357</v>
      </c>
    </row>
    <row r="6715" spans="10:21" x14ac:dyDescent="0.25">
      <c r="J6715" s="37">
        <v>44101</v>
      </c>
      <c r="K6715" s="36">
        <f t="shared" ref="K6715:K6729" si="580">YEAR(J6715)</f>
        <v>2020</v>
      </c>
      <c r="L6715" s="36" t="str">
        <f t="shared" ref="L6715:L6729" si="581">TEXT(DATE(1,MONTH(J6715),1),"MMMM")</f>
        <v>September</v>
      </c>
      <c r="M6715" s="36">
        <f t="shared" ref="M6715:M6729" si="582">WEEKNUM(J6715,2)</f>
        <v>39</v>
      </c>
      <c r="N6715" s="36">
        <f t="shared" ref="N6715:N6729" si="583">DAY(J6715)</f>
        <v>27</v>
      </c>
      <c r="O6715" s="36" t="str">
        <f t="shared" ref="O6715:O6729" si="584">CONCATENATE(K6715,M6715)</f>
        <v>202039</v>
      </c>
      <c r="P6715" s="51" t="str">
        <f>CONCATENATE(K6715,MONTH(ExpensesDBTable[[#This Row],[Date]]))</f>
        <v>20209</v>
      </c>
      <c r="Q6715" s="36" t="s">
        <v>119</v>
      </c>
      <c r="R6715" s="36" t="s">
        <v>14</v>
      </c>
      <c r="S6715" s="38">
        <v>16.239999999999998</v>
      </c>
      <c r="T6715" s="36" t="s">
        <v>100</v>
      </c>
      <c r="U6715" s="36" t="s">
        <v>1367</v>
      </c>
    </row>
    <row r="6716" spans="10:21" x14ac:dyDescent="0.25">
      <c r="J6716" s="37">
        <v>44101</v>
      </c>
      <c r="K6716" s="36">
        <f t="shared" si="580"/>
        <v>2020</v>
      </c>
      <c r="L6716" s="36" t="str">
        <f t="shared" si="581"/>
        <v>September</v>
      </c>
      <c r="M6716" s="36">
        <f t="shared" si="582"/>
        <v>39</v>
      </c>
      <c r="N6716" s="36">
        <f t="shared" si="583"/>
        <v>27</v>
      </c>
      <c r="O6716" s="36" t="str">
        <f t="shared" si="584"/>
        <v>202039</v>
      </c>
      <c r="P6716" s="51" t="str">
        <f>CONCATENATE(K6716,MONTH(ExpensesDBTable[[#This Row],[Date]]))</f>
        <v>20209</v>
      </c>
      <c r="Q6716" s="36" t="s">
        <v>1476</v>
      </c>
      <c r="R6716" s="36" t="s">
        <v>23</v>
      </c>
      <c r="S6716" s="38">
        <v>14</v>
      </c>
      <c r="T6716" s="36" t="s">
        <v>106</v>
      </c>
      <c r="U6716" s="36" t="s">
        <v>1476</v>
      </c>
    </row>
    <row r="6717" spans="10:21" x14ac:dyDescent="0.25">
      <c r="J6717" s="37">
        <v>44101</v>
      </c>
      <c r="K6717" s="36">
        <f t="shared" si="580"/>
        <v>2020</v>
      </c>
      <c r="L6717" s="36" t="str">
        <f t="shared" si="581"/>
        <v>September</v>
      </c>
      <c r="M6717" s="36">
        <f t="shared" si="582"/>
        <v>39</v>
      </c>
      <c r="N6717" s="36">
        <f t="shared" si="583"/>
        <v>27</v>
      </c>
      <c r="O6717" s="36" t="str">
        <f t="shared" si="584"/>
        <v>202039</v>
      </c>
      <c r="P6717" s="51" t="str">
        <f>CONCATENATE(K6717,MONTH(ExpensesDBTable[[#This Row],[Date]]))</f>
        <v>20209</v>
      </c>
      <c r="Q6717" s="36" t="s">
        <v>199</v>
      </c>
      <c r="R6717" s="36" t="s">
        <v>14</v>
      </c>
      <c r="S6717" s="38">
        <v>7.95</v>
      </c>
      <c r="T6717" s="36" t="s">
        <v>100</v>
      </c>
      <c r="U6717" s="36" t="s">
        <v>2556</v>
      </c>
    </row>
    <row r="6718" spans="10:21" x14ac:dyDescent="0.25">
      <c r="J6718" s="37">
        <v>44101</v>
      </c>
      <c r="K6718" s="36">
        <f t="shared" si="580"/>
        <v>2020</v>
      </c>
      <c r="L6718" s="36" t="str">
        <f t="shared" si="581"/>
        <v>September</v>
      </c>
      <c r="M6718" s="36">
        <f t="shared" si="582"/>
        <v>39</v>
      </c>
      <c r="N6718" s="36">
        <f t="shared" si="583"/>
        <v>27</v>
      </c>
      <c r="O6718" s="36" t="str">
        <f t="shared" si="584"/>
        <v>202039</v>
      </c>
      <c r="P6718" s="51" t="str">
        <f>CONCATENATE(K6718,MONTH(ExpensesDBTable[[#This Row],[Date]]))</f>
        <v>20209</v>
      </c>
      <c r="Q6718" s="36" t="s">
        <v>119</v>
      </c>
      <c r="R6718" s="36" t="s">
        <v>14</v>
      </c>
      <c r="S6718" s="38">
        <v>0.75</v>
      </c>
      <c r="T6718" s="36" t="s">
        <v>100</v>
      </c>
      <c r="U6718" s="36" t="s">
        <v>1245</v>
      </c>
    </row>
    <row r="6719" spans="10:21" x14ac:dyDescent="0.25">
      <c r="J6719" s="37">
        <v>44101</v>
      </c>
      <c r="K6719" s="36">
        <f t="shared" si="580"/>
        <v>2020</v>
      </c>
      <c r="L6719" s="36" t="str">
        <f t="shared" si="581"/>
        <v>September</v>
      </c>
      <c r="M6719" s="36">
        <f t="shared" si="582"/>
        <v>39</v>
      </c>
      <c r="N6719" s="36">
        <f t="shared" si="583"/>
        <v>27</v>
      </c>
      <c r="O6719" s="36" t="str">
        <f t="shared" si="584"/>
        <v>202039</v>
      </c>
      <c r="P6719" s="51" t="str">
        <f>CONCATENATE(K6719,MONTH(ExpensesDBTable[[#This Row],[Date]]))</f>
        <v>20209</v>
      </c>
      <c r="Q6719" s="36" t="s">
        <v>119</v>
      </c>
      <c r="R6719" s="36" t="s">
        <v>14</v>
      </c>
      <c r="S6719" s="38">
        <v>16.010000000000002</v>
      </c>
      <c r="T6719" s="36" t="s">
        <v>100</v>
      </c>
      <c r="U6719" s="36" t="s">
        <v>1367</v>
      </c>
    </row>
    <row r="6720" spans="10:21" x14ac:dyDescent="0.25">
      <c r="J6720" s="37">
        <v>44101</v>
      </c>
      <c r="K6720" s="36">
        <f t="shared" si="580"/>
        <v>2020</v>
      </c>
      <c r="L6720" s="36" t="str">
        <f t="shared" si="581"/>
        <v>September</v>
      </c>
      <c r="M6720" s="36">
        <f t="shared" si="582"/>
        <v>39</v>
      </c>
      <c r="N6720" s="36">
        <f t="shared" si="583"/>
        <v>27</v>
      </c>
      <c r="O6720" s="36" t="str">
        <f t="shared" si="584"/>
        <v>202039</v>
      </c>
      <c r="P6720" s="51" t="str">
        <f>CONCATENATE(K6720,MONTH(ExpensesDBTable[[#This Row],[Date]]))</f>
        <v>20209</v>
      </c>
      <c r="Q6720" s="36" t="s">
        <v>4773</v>
      </c>
      <c r="R6720" s="36" t="s">
        <v>11</v>
      </c>
      <c r="S6720" s="38">
        <v>56.67</v>
      </c>
      <c r="T6720" s="36" t="s">
        <v>106</v>
      </c>
      <c r="U6720" s="36" t="s">
        <v>4796</v>
      </c>
    </row>
    <row r="6721" spans="10:21" x14ac:dyDescent="0.25">
      <c r="J6721" s="37">
        <v>44101</v>
      </c>
      <c r="K6721" s="36">
        <f t="shared" si="580"/>
        <v>2020</v>
      </c>
      <c r="L6721" s="36" t="str">
        <f t="shared" si="581"/>
        <v>September</v>
      </c>
      <c r="M6721" s="36">
        <f t="shared" si="582"/>
        <v>39</v>
      </c>
      <c r="N6721" s="36">
        <f t="shared" si="583"/>
        <v>27</v>
      </c>
      <c r="O6721" s="36" t="str">
        <f t="shared" si="584"/>
        <v>202039</v>
      </c>
      <c r="P6721" s="51" t="str">
        <f>CONCATENATE(K6721,MONTH(ExpensesDBTable[[#This Row],[Date]]))</f>
        <v>20209</v>
      </c>
      <c r="Q6721" s="36" t="s">
        <v>3379</v>
      </c>
      <c r="R6721" s="36" t="s">
        <v>29</v>
      </c>
      <c r="S6721" s="38">
        <v>1009</v>
      </c>
      <c r="T6721" s="36" t="s">
        <v>106</v>
      </c>
      <c r="U6721" s="36" t="s">
        <v>4182</v>
      </c>
    </row>
    <row r="6722" spans="10:21" x14ac:dyDescent="0.25">
      <c r="J6722" s="37">
        <v>44101</v>
      </c>
      <c r="K6722" s="36">
        <f t="shared" si="580"/>
        <v>2020</v>
      </c>
      <c r="L6722" s="36" t="str">
        <f t="shared" si="581"/>
        <v>September</v>
      </c>
      <c r="M6722" s="36">
        <f t="shared" si="582"/>
        <v>39</v>
      </c>
      <c r="N6722" s="36">
        <f t="shared" si="583"/>
        <v>27</v>
      </c>
      <c r="O6722" s="36" t="str">
        <f t="shared" si="584"/>
        <v>202039</v>
      </c>
      <c r="P6722" s="51" t="str">
        <f>CONCATENATE(K6722,MONTH(ExpensesDBTable[[#This Row],[Date]]))</f>
        <v>20209</v>
      </c>
      <c r="Q6722" s="36" t="s">
        <v>182</v>
      </c>
      <c r="R6722" s="36" t="s">
        <v>14</v>
      </c>
      <c r="S6722" s="38">
        <v>14</v>
      </c>
      <c r="T6722" s="36" t="s">
        <v>100</v>
      </c>
      <c r="U6722" s="36" t="s">
        <v>4797</v>
      </c>
    </row>
    <row r="6723" spans="10:21" x14ac:dyDescent="0.25">
      <c r="J6723" s="37">
        <v>44101</v>
      </c>
      <c r="K6723" s="36">
        <f t="shared" si="580"/>
        <v>2020</v>
      </c>
      <c r="L6723" s="36" t="str">
        <f t="shared" si="581"/>
        <v>September</v>
      </c>
      <c r="M6723" s="36">
        <f t="shared" si="582"/>
        <v>39</v>
      </c>
      <c r="N6723" s="36">
        <f t="shared" si="583"/>
        <v>27</v>
      </c>
      <c r="O6723" s="36" t="str">
        <f t="shared" si="584"/>
        <v>202039</v>
      </c>
      <c r="P6723" s="51" t="str">
        <f>CONCATENATE(K6723,MONTH(ExpensesDBTable[[#This Row],[Date]]))</f>
        <v>20209</v>
      </c>
      <c r="Q6723" s="36" t="s">
        <v>4792</v>
      </c>
      <c r="R6723" s="36" t="s">
        <v>14</v>
      </c>
      <c r="S6723" s="38">
        <v>36.5</v>
      </c>
      <c r="T6723" s="36" t="s">
        <v>100</v>
      </c>
      <c r="U6723" s="36" t="s">
        <v>4798</v>
      </c>
    </row>
    <row r="6724" spans="10:21" x14ac:dyDescent="0.25">
      <c r="J6724" s="37">
        <v>44101</v>
      </c>
      <c r="K6724" s="36">
        <f t="shared" si="580"/>
        <v>2020</v>
      </c>
      <c r="L6724" s="36" t="str">
        <f t="shared" si="581"/>
        <v>September</v>
      </c>
      <c r="M6724" s="36">
        <f t="shared" si="582"/>
        <v>39</v>
      </c>
      <c r="N6724" s="36">
        <f t="shared" si="583"/>
        <v>27</v>
      </c>
      <c r="O6724" s="36" t="str">
        <f t="shared" si="584"/>
        <v>202039</v>
      </c>
      <c r="P6724" s="51" t="str">
        <f>CONCATENATE(K6724,MONTH(ExpensesDBTable[[#This Row],[Date]]))</f>
        <v>20209</v>
      </c>
      <c r="Q6724" s="36" t="s">
        <v>119</v>
      </c>
      <c r="R6724" s="36" t="s">
        <v>14</v>
      </c>
      <c r="S6724" s="38">
        <v>12.24</v>
      </c>
      <c r="T6724" s="36" t="s">
        <v>100</v>
      </c>
      <c r="U6724" s="36" t="s">
        <v>1367</v>
      </c>
    </row>
    <row r="6725" spans="10:21" x14ac:dyDescent="0.25">
      <c r="J6725" s="37">
        <v>44101</v>
      </c>
      <c r="K6725" s="36">
        <f t="shared" si="580"/>
        <v>2020</v>
      </c>
      <c r="L6725" s="36" t="str">
        <f t="shared" si="581"/>
        <v>September</v>
      </c>
      <c r="M6725" s="36">
        <f t="shared" si="582"/>
        <v>39</v>
      </c>
      <c r="N6725" s="36">
        <f t="shared" si="583"/>
        <v>27</v>
      </c>
      <c r="O6725" s="36" t="str">
        <f t="shared" si="584"/>
        <v>202039</v>
      </c>
      <c r="P6725" s="51" t="str">
        <f>CONCATENATE(K6725,MONTH(ExpensesDBTable[[#This Row],[Date]]))</f>
        <v>20209</v>
      </c>
      <c r="Q6725" s="36" t="s">
        <v>119</v>
      </c>
      <c r="R6725" s="36" t="s">
        <v>14</v>
      </c>
      <c r="S6725" s="38">
        <v>2.7</v>
      </c>
      <c r="T6725" s="36" t="s">
        <v>100</v>
      </c>
      <c r="U6725" s="36" t="s">
        <v>1367</v>
      </c>
    </row>
    <row r="6726" spans="10:21" x14ac:dyDescent="0.25">
      <c r="J6726" s="37">
        <v>44101</v>
      </c>
      <c r="K6726" s="36">
        <f t="shared" si="580"/>
        <v>2020</v>
      </c>
      <c r="L6726" s="36" t="str">
        <f t="shared" si="581"/>
        <v>September</v>
      </c>
      <c r="M6726" s="36">
        <f t="shared" si="582"/>
        <v>39</v>
      </c>
      <c r="N6726" s="36">
        <f t="shared" si="583"/>
        <v>27</v>
      </c>
      <c r="O6726" s="36" t="str">
        <f t="shared" si="584"/>
        <v>202039</v>
      </c>
      <c r="P6726" s="51" t="str">
        <f>CONCATENATE(K6726,MONTH(ExpensesDBTable[[#This Row],[Date]]))</f>
        <v>20209</v>
      </c>
      <c r="Q6726" s="36" t="s">
        <v>145</v>
      </c>
      <c r="R6726" s="36" t="s">
        <v>23</v>
      </c>
      <c r="S6726" s="38">
        <v>85.21</v>
      </c>
      <c r="T6726" s="36" t="s">
        <v>106</v>
      </c>
      <c r="U6726" s="36" t="s">
        <v>1537</v>
      </c>
    </row>
    <row r="6727" spans="10:21" x14ac:dyDescent="0.25">
      <c r="J6727" s="37">
        <v>44101</v>
      </c>
      <c r="K6727" s="36">
        <f t="shared" si="580"/>
        <v>2020</v>
      </c>
      <c r="L6727" s="36" t="str">
        <f t="shared" si="581"/>
        <v>September</v>
      </c>
      <c r="M6727" s="36">
        <f t="shared" si="582"/>
        <v>39</v>
      </c>
      <c r="N6727" s="36">
        <f t="shared" si="583"/>
        <v>27</v>
      </c>
      <c r="O6727" s="36" t="str">
        <f t="shared" si="584"/>
        <v>202039</v>
      </c>
      <c r="P6727" s="51" t="str">
        <f>CONCATENATE(K6727,MONTH(ExpensesDBTable[[#This Row],[Date]]))</f>
        <v>20209</v>
      </c>
      <c r="Q6727" s="36" t="s">
        <v>119</v>
      </c>
      <c r="R6727" s="36" t="s">
        <v>14</v>
      </c>
      <c r="S6727" s="38">
        <v>147.91</v>
      </c>
      <c r="T6727" s="36" t="s">
        <v>100</v>
      </c>
      <c r="U6727" s="36" t="s">
        <v>4155</v>
      </c>
    </row>
    <row r="6728" spans="10:21" x14ac:dyDescent="0.25">
      <c r="J6728" s="37">
        <v>44101</v>
      </c>
      <c r="K6728" s="36">
        <f t="shared" si="580"/>
        <v>2020</v>
      </c>
      <c r="L6728" s="36" t="str">
        <f t="shared" si="581"/>
        <v>September</v>
      </c>
      <c r="M6728" s="36">
        <f t="shared" si="582"/>
        <v>39</v>
      </c>
      <c r="N6728" s="36">
        <f t="shared" si="583"/>
        <v>27</v>
      </c>
      <c r="O6728" s="36" t="str">
        <f t="shared" si="584"/>
        <v>202039</v>
      </c>
      <c r="P6728" s="51" t="str">
        <f>CONCATENATE(K6728,MONTH(ExpensesDBTable[[#This Row],[Date]]))</f>
        <v>20209</v>
      </c>
      <c r="Q6728" s="36" t="s">
        <v>4792</v>
      </c>
      <c r="R6728" s="36" t="s">
        <v>14</v>
      </c>
      <c r="S6728" s="38">
        <v>8.6999999999999993</v>
      </c>
      <c r="T6728" s="36" t="s">
        <v>100</v>
      </c>
      <c r="U6728" s="36" t="s">
        <v>1392</v>
      </c>
    </row>
    <row r="6729" spans="10:21" x14ac:dyDescent="0.25">
      <c r="J6729" s="37">
        <v>44102</v>
      </c>
      <c r="K6729" s="36">
        <f t="shared" si="580"/>
        <v>2020</v>
      </c>
      <c r="L6729" s="36" t="str">
        <f t="shared" si="581"/>
        <v>September</v>
      </c>
      <c r="M6729" s="36">
        <f t="shared" si="582"/>
        <v>40</v>
      </c>
      <c r="N6729" s="36">
        <f t="shared" si="583"/>
        <v>28</v>
      </c>
      <c r="O6729" s="36" t="str">
        <f t="shared" si="584"/>
        <v>202040</v>
      </c>
      <c r="P6729" s="51" t="str">
        <f>CONCATENATE(K6729,MONTH(ExpensesDBTable[[#This Row],[Date]]))</f>
        <v>20209</v>
      </c>
      <c r="Q6729" s="36" t="s">
        <v>4792</v>
      </c>
      <c r="R6729" s="36" t="s">
        <v>14</v>
      </c>
      <c r="S6729" s="38">
        <v>10</v>
      </c>
      <c r="T6729" s="36" t="s">
        <v>100</v>
      </c>
      <c r="U6729" s="36" t="s">
        <v>1392</v>
      </c>
    </row>
    <row r="6730" spans="10:21" x14ac:dyDescent="0.25">
      <c r="J6730" s="37">
        <v>44104</v>
      </c>
      <c r="K6730" s="36">
        <f t="shared" ref="K6730:K6736" si="585">YEAR(J6730)</f>
        <v>2020</v>
      </c>
      <c r="L6730" s="36" t="str">
        <f t="shared" ref="L6730:L6736" si="586">TEXT(DATE(1,MONTH(J6730),1),"MMMM")</f>
        <v>September</v>
      </c>
      <c r="M6730" s="36">
        <f t="shared" ref="M6730:M6736" si="587">WEEKNUM(J6730,2)</f>
        <v>40</v>
      </c>
      <c r="N6730" s="36">
        <f t="shared" ref="N6730:N6736" si="588">DAY(J6730)</f>
        <v>30</v>
      </c>
      <c r="O6730" s="36" t="str">
        <f t="shared" ref="O6730:O6736" si="589">CONCATENATE(K6730,M6730)</f>
        <v>202040</v>
      </c>
      <c r="P6730" s="51" t="str">
        <f>CONCATENATE(K6730,MONTH(ExpensesDBTable[[#This Row],[Date]]))</f>
        <v>20209</v>
      </c>
      <c r="Q6730" s="36" t="s">
        <v>4792</v>
      </c>
      <c r="R6730" s="36" t="s">
        <v>14</v>
      </c>
      <c r="S6730" s="38">
        <v>15</v>
      </c>
      <c r="T6730" s="36" t="s">
        <v>100</v>
      </c>
      <c r="U6730" s="36" t="s">
        <v>1392</v>
      </c>
    </row>
    <row r="6731" spans="10:21" x14ac:dyDescent="0.25">
      <c r="J6731" s="37">
        <v>44105</v>
      </c>
      <c r="K6731" s="36">
        <f t="shared" si="585"/>
        <v>2020</v>
      </c>
      <c r="L6731" s="36" t="str">
        <f t="shared" si="586"/>
        <v>October</v>
      </c>
      <c r="M6731" s="36">
        <f t="shared" si="587"/>
        <v>40</v>
      </c>
      <c r="N6731" s="36">
        <f t="shared" si="588"/>
        <v>1</v>
      </c>
      <c r="O6731" s="36" t="str">
        <f t="shared" si="589"/>
        <v>202040</v>
      </c>
      <c r="P6731" s="51" t="str">
        <f>CONCATENATE(K6731,MONTH(ExpensesDBTable[[#This Row],[Date]]))</f>
        <v>202010</v>
      </c>
      <c r="Q6731" s="36" t="s">
        <v>119</v>
      </c>
      <c r="R6731" s="36" t="s">
        <v>14</v>
      </c>
      <c r="S6731" s="38">
        <v>6.66</v>
      </c>
      <c r="T6731" s="36" t="s">
        <v>100</v>
      </c>
      <c r="U6731" s="36" t="s">
        <v>241</v>
      </c>
    </row>
    <row r="6732" spans="10:21" x14ac:dyDescent="0.25">
      <c r="J6732" s="37">
        <v>44105</v>
      </c>
      <c r="K6732" s="36">
        <f t="shared" si="585"/>
        <v>2020</v>
      </c>
      <c r="L6732" s="36" t="str">
        <f t="shared" si="586"/>
        <v>October</v>
      </c>
      <c r="M6732" s="36">
        <f t="shared" si="587"/>
        <v>40</v>
      </c>
      <c r="N6732" s="36">
        <f t="shared" si="588"/>
        <v>1</v>
      </c>
      <c r="O6732" s="36" t="str">
        <f t="shared" si="589"/>
        <v>202040</v>
      </c>
      <c r="P6732" s="51" t="str">
        <f>CONCATENATE(K6732,MONTH(ExpensesDBTable[[#This Row],[Date]]))</f>
        <v>202010</v>
      </c>
      <c r="Q6732" s="36" t="s">
        <v>4773</v>
      </c>
      <c r="R6732" s="36" t="s">
        <v>11</v>
      </c>
      <c r="S6732" s="38">
        <v>57.57</v>
      </c>
      <c r="T6732" s="36" t="s">
        <v>106</v>
      </c>
      <c r="U6732" s="36" t="s">
        <v>4799</v>
      </c>
    </row>
    <row r="6733" spans="10:21" x14ac:dyDescent="0.25">
      <c r="J6733" s="37">
        <v>44105</v>
      </c>
      <c r="K6733" s="36">
        <f t="shared" si="585"/>
        <v>2020</v>
      </c>
      <c r="L6733" s="36" t="str">
        <f t="shared" si="586"/>
        <v>October</v>
      </c>
      <c r="M6733" s="36">
        <f t="shared" si="587"/>
        <v>40</v>
      </c>
      <c r="N6733" s="36">
        <f t="shared" si="588"/>
        <v>1</v>
      </c>
      <c r="O6733" s="36" t="str">
        <f t="shared" si="589"/>
        <v>202040</v>
      </c>
      <c r="P6733" s="51" t="str">
        <f>CONCATENATE(K6733,MONTH(ExpensesDBTable[[#This Row],[Date]]))</f>
        <v>202010</v>
      </c>
      <c r="Q6733" s="36" t="s">
        <v>4792</v>
      </c>
      <c r="R6733" s="36" t="s">
        <v>14</v>
      </c>
      <c r="S6733" s="38">
        <v>12</v>
      </c>
      <c r="T6733" s="36" t="s">
        <v>100</v>
      </c>
      <c r="U6733" s="36" t="s">
        <v>1153</v>
      </c>
    </row>
    <row r="6734" spans="10:21" x14ac:dyDescent="0.25">
      <c r="J6734" s="37">
        <v>44106</v>
      </c>
      <c r="K6734" s="36">
        <f t="shared" si="585"/>
        <v>2020</v>
      </c>
      <c r="L6734" s="36" t="str">
        <f t="shared" si="586"/>
        <v>October</v>
      </c>
      <c r="M6734" s="36">
        <f t="shared" si="587"/>
        <v>40</v>
      </c>
      <c r="N6734" s="36">
        <f t="shared" si="588"/>
        <v>2</v>
      </c>
      <c r="O6734" s="36" t="str">
        <f t="shared" si="589"/>
        <v>202040</v>
      </c>
      <c r="P6734" s="51" t="str">
        <f>CONCATENATE(K6734,MONTH(ExpensesDBTable[[#This Row],[Date]]))</f>
        <v>202010</v>
      </c>
      <c r="Q6734" s="36" t="s">
        <v>4049</v>
      </c>
      <c r="R6734" s="36" t="s">
        <v>23</v>
      </c>
      <c r="S6734" s="38">
        <v>89</v>
      </c>
      <c r="T6734" s="36" t="s">
        <v>106</v>
      </c>
      <c r="U6734" s="36" t="s">
        <v>1492</v>
      </c>
    </row>
    <row r="6735" spans="10:21" x14ac:dyDescent="0.25">
      <c r="J6735" s="37">
        <v>44106</v>
      </c>
      <c r="K6735" s="36">
        <f t="shared" si="585"/>
        <v>2020</v>
      </c>
      <c r="L6735" s="36" t="str">
        <f t="shared" si="586"/>
        <v>October</v>
      </c>
      <c r="M6735" s="36">
        <f t="shared" si="587"/>
        <v>40</v>
      </c>
      <c r="N6735" s="36">
        <f t="shared" si="588"/>
        <v>2</v>
      </c>
      <c r="O6735" s="36" t="str">
        <f t="shared" si="589"/>
        <v>202040</v>
      </c>
      <c r="P6735" s="51" t="str">
        <f>CONCATENATE(K6735,MONTH(ExpensesDBTable[[#This Row],[Date]]))</f>
        <v>202010</v>
      </c>
      <c r="Q6735" s="36" t="s">
        <v>4792</v>
      </c>
      <c r="R6735" s="36" t="s">
        <v>14</v>
      </c>
      <c r="S6735" s="38">
        <v>4.2</v>
      </c>
      <c r="T6735" s="36" t="s">
        <v>100</v>
      </c>
      <c r="U6735" s="36" t="s">
        <v>4712</v>
      </c>
    </row>
    <row r="6736" spans="10:21" x14ac:dyDescent="0.25">
      <c r="J6736" s="37">
        <v>44106</v>
      </c>
      <c r="K6736" s="36">
        <f t="shared" si="585"/>
        <v>2020</v>
      </c>
      <c r="L6736" s="36" t="str">
        <f t="shared" si="586"/>
        <v>October</v>
      </c>
      <c r="M6736" s="36">
        <f t="shared" si="587"/>
        <v>40</v>
      </c>
      <c r="N6736" s="36">
        <f t="shared" si="588"/>
        <v>2</v>
      </c>
      <c r="O6736" s="36" t="str">
        <f t="shared" si="589"/>
        <v>202040</v>
      </c>
      <c r="P6736" s="51" t="str">
        <f>CONCATENATE(K6736,MONTH(ExpensesDBTable[[#This Row],[Date]]))</f>
        <v>202010</v>
      </c>
      <c r="Q6736" s="36" t="s">
        <v>182</v>
      </c>
      <c r="R6736" s="36" t="s">
        <v>14</v>
      </c>
      <c r="S6736" s="38">
        <v>17.899999999999999</v>
      </c>
      <c r="T6736" s="36" t="s">
        <v>100</v>
      </c>
      <c r="U6736" s="36" t="s">
        <v>462</v>
      </c>
    </row>
    <row r="6737" spans="10:21" x14ac:dyDescent="0.25">
      <c r="J6737" s="37">
        <v>44108</v>
      </c>
      <c r="K6737" s="36">
        <f t="shared" ref="K6737:K6747" si="590">YEAR(J6737)</f>
        <v>2020</v>
      </c>
      <c r="L6737" s="36" t="str">
        <f t="shared" ref="L6737:L6747" si="591">TEXT(DATE(1,MONTH(J6737),1),"MMMM")</f>
        <v>October</v>
      </c>
      <c r="M6737" s="36">
        <f t="shared" ref="M6737:M6747" si="592">WEEKNUM(J6737,2)</f>
        <v>40</v>
      </c>
      <c r="N6737" s="36">
        <f t="shared" ref="N6737:N6747" si="593">DAY(J6737)</f>
        <v>4</v>
      </c>
      <c r="O6737" s="36" t="str">
        <f t="shared" ref="O6737:O6747" si="594">CONCATENATE(K6737,M6737)</f>
        <v>202040</v>
      </c>
      <c r="P6737" s="51" t="str">
        <f>CONCATENATE(K6737,MONTH(ExpensesDBTable[[#This Row],[Date]]))</f>
        <v>202010</v>
      </c>
      <c r="Q6737" s="36" t="s">
        <v>554</v>
      </c>
      <c r="R6737" s="36" t="s">
        <v>14</v>
      </c>
      <c r="S6737" s="38">
        <v>6.5</v>
      </c>
      <c r="T6737" s="36" t="s">
        <v>100</v>
      </c>
      <c r="U6737" s="36" t="s">
        <v>2378</v>
      </c>
    </row>
    <row r="6738" spans="10:21" x14ac:dyDescent="0.25">
      <c r="J6738" s="37">
        <v>44108</v>
      </c>
      <c r="K6738" s="36">
        <f t="shared" si="590"/>
        <v>2020</v>
      </c>
      <c r="L6738" s="36" t="str">
        <f t="shared" si="591"/>
        <v>October</v>
      </c>
      <c r="M6738" s="36">
        <f t="shared" si="592"/>
        <v>40</v>
      </c>
      <c r="N6738" s="36">
        <f t="shared" si="593"/>
        <v>4</v>
      </c>
      <c r="O6738" s="36" t="str">
        <f t="shared" si="594"/>
        <v>202040</v>
      </c>
      <c r="P6738" s="51" t="str">
        <f>CONCATENATE(K6738,MONTH(ExpensesDBTable[[#This Row],[Date]]))</f>
        <v>202010</v>
      </c>
      <c r="Q6738" s="36" t="s">
        <v>182</v>
      </c>
      <c r="R6738" s="36" t="s">
        <v>14</v>
      </c>
      <c r="S6738" s="38">
        <v>13.3</v>
      </c>
      <c r="T6738" s="36" t="s">
        <v>100</v>
      </c>
      <c r="U6738" s="36" t="s">
        <v>357</v>
      </c>
    </row>
    <row r="6739" spans="10:21" x14ac:dyDescent="0.25">
      <c r="J6739" s="37">
        <v>44108</v>
      </c>
      <c r="K6739" s="36">
        <f t="shared" si="590"/>
        <v>2020</v>
      </c>
      <c r="L6739" s="36" t="str">
        <f t="shared" si="591"/>
        <v>October</v>
      </c>
      <c r="M6739" s="36">
        <f t="shared" si="592"/>
        <v>40</v>
      </c>
      <c r="N6739" s="36">
        <f t="shared" si="593"/>
        <v>4</v>
      </c>
      <c r="O6739" s="36" t="str">
        <f t="shared" si="594"/>
        <v>202040</v>
      </c>
      <c r="P6739" s="51" t="str">
        <f>CONCATENATE(K6739,MONTH(ExpensesDBTable[[#This Row],[Date]]))</f>
        <v>202010</v>
      </c>
      <c r="Q6739" s="36" t="s">
        <v>4792</v>
      </c>
      <c r="R6739" s="36" t="s">
        <v>14</v>
      </c>
      <c r="S6739" s="38">
        <v>19</v>
      </c>
      <c r="T6739" s="36" t="s">
        <v>100</v>
      </c>
      <c r="U6739" s="36" t="s">
        <v>4800</v>
      </c>
    </row>
    <row r="6740" spans="10:21" x14ac:dyDescent="0.25">
      <c r="J6740" s="37">
        <v>44108</v>
      </c>
      <c r="K6740" s="36">
        <f t="shared" si="590"/>
        <v>2020</v>
      </c>
      <c r="L6740" s="36" t="str">
        <f t="shared" si="591"/>
        <v>October</v>
      </c>
      <c r="M6740" s="36">
        <f t="shared" si="592"/>
        <v>40</v>
      </c>
      <c r="N6740" s="36">
        <f t="shared" si="593"/>
        <v>4</v>
      </c>
      <c r="O6740" s="36" t="str">
        <f t="shared" si="594"/>
        <v>202040</v>
      </c>
      <c r="P6740" s="51" t="str">
        <f>CONCATENATE(K6740,MONTH(ExpensesDBTable[[#This Row],[Date]]))</f>
        <v>202010</v>
      </c>
      <c r="Q6740" s="36" t="s">
        <v>4792</v>
      </c>
      <c r="R6740" s="36" t="s">
        <v>14</v>
      </c>
      <c r="S6740" s="38">
        <v>16.7</v>
      </c>
      <c r="T6740" s="36" t="s">
        <v>100</v>
      </c>
      <c r="U6740" s="36" t="s">
        <v>2008</v>
      </c>
    </row>
    <row r="6741" spans="10:21" x14ac:dyDescent="0.25">
      <c r="J6741" s="37">
        <v>44108</v>
      </c>
      <c r="K6741" s="36">
        <f t="shared" si="590"/>
        <v>2020</v>
      </c>
      <c r="L6741" s="36" t="str">
        <f t="shared" si="591"/>
        <v>October</v>
      </c>
      <c r="M6741" s="36">
        <f t="shared" si="592"/>
        <v>40</v>
      </c>
      <c r="N6741" s="36">
        <f t="shared" si="593"/>
        <v>4</v>
      </c>
      <c r="O6741" s="36" t="str">
        <f t="shared" si="594"/>
        <v>202040</v>
      </c>
      <c r="P6741" s="51" t="str">
        <f>CONCATENATE(K6741,MONTH(ExpensesDBTable[[#This Row],[Date]]))</f>
        <v>202010</v>
      </c>
      <c r="Q6741" s="36" t="s">
        <v>119</v>
      </c>
      <c r="R6741" s="36" t="s">
        <v>14</v>
      </c>
      <c r="S6741" s="38">
        <v>12.15</v>
      </c>
      <c r="T6741" s="36" t="s">
        <v>100</v>
      </c>
      <c r="U6741" s="36" t="s">
        <v>1367</v>
      </c>
    </row>
    <row r="6742" spans="10:21" x14ac:dyDescent="0.25">
      <c r="J6742" s="37">
        <v>44108</v>
      </c>
      <c r="K6742" s="36">
        <f t="shared" si="590"/>
        <v>2020</v>
      </c>
      <c r="L6742" s="36" t="str">
        <f t="shared" si="591"/>
        <v>October</v>
      </c>
      <c r="M6742" s="36">
        <f t="shared" si="592"/>
        <v>40</v>
      </c>
      <c r="N6742" s="36">
        <f t="shared" si="593"/>
        <v>4</v>
      </c>
      <c r="O6742" s="36" t="str">
        <f t="shared" si="594"/>
        <v>202040</v>
      </c>
      <c r="P6742" s="51" t="str">
        <f>CONCATENATE(K6742,MONTH(ExpensesDBTable[[#This Row],[Date]]))</f>
        <v>202010</v>
      </c>
      <c r="Q6742" s="36" t="s">
        <v>105</v>
      </c>
      <c r="R6742" s="36" t="s">
        <v>18</v>
      </c>
      <c r="S6742" s="38">
        <v>35.090000000000003</v>
      </c>
      <c r="T6742" s="36" t="s">
        <v>106</v>
      </c>
      <c r="U6742" s="36" t="s">
        <v>4801</v>
      </c>
    </row>
    <row r="6743" spans="10:21" x14ac:dyDescent="0.25">
      <c r="J6743" s="37">
        <v>44109</v>
      </c>
      <c r="K6743" s="36">
        <f t="shared" si="590"/>
        <v>2020</v>
      </c>
      <c r="L6743" s="36" t="str">
        <f t="shared" si="591"/>
        <v>October</v>
      </c>
      <c r="M6743" s="36">
        <f t="shared" si="592"/>
        <v>41</v>
      </c>
      <c r="N6743" s="36">
        <f t="shared" si="593"/>
        <v>5</v>
      </c>
      <c r="O6743" s="36" t="str">
        <f t="shared" si="594"/>
        <v>202041</v>
      </c>
      <c r="P6743" s="51" t="str">
        <f>CONCATENATE(K6743,MONTH(ExpensesDBTable[[#This Row],[Date]]))</f>
        <v>202010</v>
      </c>
      <c r="Q6743" s="36" t="s">
        <v>2470</v>
      </c>
      <c r="R6743" s="36" t="s">
        <v>17</v>
      </c>
      <c r="S6743" s="38">
        <v>62.98</v>
      </c>
      <c r="T6743" s="36" t="s">
        <v>106</v>
      </c>
      <c r="U6743" s="36" t="s">
        <v>1952</v>
      </c>
    </row>
    <row r="6744" spans="10:21" x14ac:dyDescent="0.25">
      <c r="J6744" s="37">
        <v>44109</v>
      </c>
      <c r="K6744" s="36">
        <f t="shared" si="590"/>
        <v>2020</v>
      </c>
      <c r="L6744" s="36" t="str">
        <f t="shared" si="591"/>
        <v>October</v>
      </c>
      <c r="M6744" s="36">
        <f t="shared" si="592"/>
        <v>41</v>
      </c>
      <c r="N6744" s="36">
        <f t="shared" si="593"/>
        <v>5</v>
      </c>
      <c r="O6744" s="36" t="str">
        <f t="shared" si="594"/>
        <v>202041</v>
      </c>
      <c r="P6744" s="51" t="str">
        <f>CONCATENATE(K6744,MONTH(ExpensesDBTable[[#This Row],[Date]]))</f>
        <v>202010</v>
      </c>
      <c r="Q6744" s="36" t="s">
        <v>3480</v>
      </c>
      <c r="R6744" s="36" t="s">
        <v>27</v>
      </c>
      <c r="S6744" s="38">
        <v>249.68</v>
      </c>
      <c r="T6744" s="36" t="s">
        <v>106</v>
      </c>
      <c r="U6744" s="36" t="s">
        <v>4802</v>
      </c>
    </row>
    <row r="6745" spans="10:21" x14ac:dyDescent="0.25">
      <c r="J6745" s="37">
        <v>44109</v>
      </c>
      <c r="K6745" s="36">
        <f t="shared" si="590"/>
        <v>2020</v>
      </c>
      <c r="L6745" s="36" t="str">
        <f t="shared" si="591"/>
        <v>October</v>
      </c>
      <c r="M6745" s="36">
        <f t="shared" si="592"/>
        <v>41</v>
      </c>
      <c r="N6745" s="36">
        <f t="shared" si="593"/>
        <v>5</v>
      </c>
      <c r="O6745" s="36" t="str">
        <f t="shared" si="594"/>
        <v>202041</v>
      </c>
      <c r="P6745" s="51" t="str">
        <f>CONCATENATE(K6745,MONTH(ExpensesDBTable[[#This Row],[Date]]))</f>
        <v>202010</v>
      </c>
      <c r="Q6745" s="36" t="s">
        <v>4773</v>
      </c>
      <c r="R6745" s="36" t="s">
        <v>11</v>
      </c>
      <c r="S6745" s="38">
        <v>10.79</v>
      </c>
      <c r="T6745" s="36" t="s">
        <v>106</v>
      </c>
      <c r="U6745" s="36" t="s">
        <v>548</v>
      </c>
    </row>
    <row r="6746" spans="10:21" x14ac:dyDescent="0.25">
      <c r="J6746" s="37">
        <v>44109</v>
      </c>
      <c r="K6746" s="36">
        <f t="shared" si="590"/>
        <v>2020</v>
      </c>
      <c r="L6746" s="36" t="str">
        <f t="shared" si="591"/>
        <v>October</v>
      </c>
      <c r="M6746" s="36">
        <f t="shared" si="592"/>
        <v>41</v>
      </c>
      <c r="N6746" s="36">
        <f t="shared" si="593"/>
        <v>5</v>
      </c>
      <c r="O6746" s="36" t="str">
        <f t="shared" si="594"/>
        <v>202041</v>
      </c>
      <c r="P6746" s="51" t="str">
        <f>CONCATENATE(K6746,MONTH(ExpensesDBTable[[#This Row],[Date]]))</f>
        <v>202010</v>
      </c>
      <c r="Q6746" s="36" t="s">
        <v>119</v>
      </c>
      <c r="R6746" s="36" t="s">
        <v>14</v>
      </c>
      <c r="S6746" s="38">
        <v>120.67</v>
      </c>
      <c r="T6746" s="36" t="s">
        <v>100</v>
      </c>
      <c r="U6746" s="36" t="s">
        <v>4127</v>
      </c>
    </row>
    <row r="6747" spans="10:21" x14ac:dyDescent="0.25">
      <c r="J6747" s="37">
        <v>44109</v>
      </c>
      <c r="K6747" s="36">
        <f t="shared" si="590"/>
        <v>2020</v>
      </c>
      <c r="L6747" s="36" t="str">
        <f t="shared" si="591"/>
        <v>October</v>
      </c>
      <c r="M6747" s="36">
        <f t="shared" si="592"/>
        <v>41</v>
      </c>
      <c r="N6747" s="36">
        <f t="shared" si="593"/>
        <v>5</v>
      </c>
      <c r="O6747" s="36" t="str">
        <f t="shared" si="594"/>
        <v>202041</v>
      </c>
      <c r="P6747" s="51" t="str">
        <f>CONCATENATE(K6747,MONTH(ExpensesDBTable[[#This Row],[Date]]))</f>
        <v>202010</v>
      </c>
      <c r="Q6747" s="36" t="s">
        <v>3379</v>
      </c>
      <c r="R6747" s="36" t="s">
        <v>29</v>
      </c>
      <c r="S6747" s="38">
        <v>1009</v>
      </c>
      <c r="T6747" s="36" t="s">
        <v>106</v>
      </c>
      <c r="U6747" s="36" t="s">
        <v>4441</v>
      </c>
    </row>
    <row r="6748" spans="10:21" x14ac:dyDescent="0.25">
      <c r="J6748" s="37">
        <v>44115</v>
      </c>
      <c r="K6748" s="36">
        <f t="shared" ref="K6748:K6767" si="595">YEAR(J6748)</f>
        <v>2020</v>
      </c>
      <c r="L6748" s="36" t="str">
        <f t="shared" ref="L6748:L6767" si="596">TEXT(DATE(1,MONTH(J6748),1),"MMMM")</f>
        <v>October</v>
      </c>
      <c r="M6748" s="36">
        <f t="shared" ref="M6748:M6767" si="597">WEEKNUM(J6748,2)</f>
        <v>41</v>
      </c>
      <c r="N6748" s="36">
        <f t="shared" ref="N6748:N6767" si="598">DAY(J6748)</f>
        <v>11</v>
      </c>
      <c r="O6748" s="36" t="str">
        <f t="shared" ref="O6748:O6767" si="599">CONCATENATE(K6748,M6748)</f>
        <v>202041</v>
      </c>
      <c r="P6748" s="51" t="str">
        <f>CONCATENATE(K6748,MONTH(ExpensesDBTable[[#This Row],[Date]]))</f>
        <v>202010</v>
      </c>
      <c r="Q6748" s="36" t="s">
        <v>3651</v>
      </c>
      <c r="R6748" s="36" t="s">
        <v>28</v>
      </c>
      <c r="S6748" s="38">
        <v>469.3</v>
      </c>
      <c r="T6748" s="36" t="s">
        <v>106</v>
      </c>
      <c r="U6748" s="36" t="s">
        <v>4471</v>
      </c>
    </row>
    <row r="6749" spans="10:21" x14ac:dyDescent="0.25">
      <c r="J6749" s="37">
        <v>44115</v>
      </c>
      <c r="K6749" s="36">
        <f t="shared" si="595"/>
        <v>2020</v>
      </c>
      <c r="L6749" s="36" t="str">
        <f t="shared" si="596"/>
        <v>October</v>
      </c>
      <c r="M6749" s="36">
        <f t="shared" si="597"/>
        <v>41</v>
      </c>
      <c r="N6749" s="36">
        <f t="shared" si="598"/>
        <v>11</v>
      </c>
      <c r="O6749" s="36" t="str">
        <f t="shared" si="599"/>
        <v>202041</v>
      </c>
      <c r="P6749" s="51" t="str">
        <f>CONCATENATE(K6749,MONTH(ExpensesDBTable[[#This Row],[Date]]))</f>
        <v>202010</v>
      </c>
      <c r="Q6749" s="36" t="s">
        <v>4792</v>
      </c>
      <c r="R6749" s="36" t="s">
        <v>14</v>
      </c>
      <c r="S6749" s="38">
        <v>5.7</v>
      </c>
      <c r="T6749" s="36" t="s">
        <v>100</v>
      </c>
      <c r="U6749" s="36" t="s">
        <v>1392</v>
      </c>
    </row>
    <row r="6750" spans="10:21" x14ac:dyDescent="0.25">
      <c r="J6750" s="37">
        <v>44115</v>
      </c>
      <c r="K6750" s="36">
        <f t="shared" si="595"/>
        <v>2020</v>
      </c>
      <c r="L6750" s="36" t="str">
        <f t="shared" si="596"/>
        <v>October</v>
      </c>
      <c r="M6750" s="36">
        <f t="shared" si="597"/>
        <v>41</v>
      </c>
      <c r="N6750" s="36">
        <f t="shared" si="598"/>
        <v>11</v>
      </c>
      <c r="O6750" s="36" t="str">
        <f t="shared" si="599"/>
        <v>202041</v>
      </c>
      <c r="P6750" s="51" t="str">
        <f>CONCATENATE(K6750,MONTH(ExpensesDBTable[[#This Row],[Date]]))</f>
        <v>202010</v>
      </c>
      <c r="Q6750" s="36" t="s">
        <v>554</v>
      </c>
      <c r="R6750" s="36" t="s">
        <v>14</v>
      </c>
      <c r="S6750" s="38">
        <v>4.8</v>
      </c>
      <c r="T6750" s="36" t="s">
        <v>100</v>
      </c>
      <c r="U6750" s="36" t="s">
        <v>467</v>
      </c>
    </row>
    <row r="6751" spans="10:21" x14ac:dyDescent="0.25">
      <c r="J6751" s="37">
        <v>44115</v>
      </c>
      <c r="K6751" s="36">
        <f t="shared" si="595"/>
        <v>2020</v>
      </c>
      <c r="L6751" s="36" t="str">
        <f t="shared" si="596"/>
        <v>October</v>
      </c>
      <c r="M6751" s="36">
        <f t="shared" si="597"/>
        <v>41</v>
      </c>
      <c r="N6751" s="36">
        <f t="shared" si="598"/>
        <v>11</v>
      </c>
      <c r="O6751" s="36" t="str">
        <f t="shared" si="599"/>
        <v>202041</v>
      </c>
      <c r="P6751" s="51" t="str">
        <f>CONCATENATE(K6751,MONTH(ExpensesDBTable[[#This Row],[Date]]))</f>
        <v>202010</v>
      </c>
      <c r="Q6751" s="36" t="s">
        <v>199</v>
      </c>
      <c r="R6751" s="36" t="s">
        <v>14</v>
      </c>
      <c r="S6751" s="38">
        <v>21.7</v>
      </c>
      <c r="T6751" s="36" t="s">
        <v>100</v>
      </c>
      <c r="U6751" s="36" t="s">
        <v>4803</v>
      </c>
    </row>
    <row r="6752" spans="10:21" x14ac:dyDescent="0.25">
      <c r="J6752" s="37">
        <v>44115</v>
      </c>
      <c r="K6752" s="36">
        <f t="shared" si="595"/>
        <v>2020</v>
      </c>
      <c r="L6752" s="36" t="str">
        <f t="shared" si="596"/>
        <v>October</v>
      </c>
      <c r="M6752" s="36">
        <f t="shared" si="597"/>
        <v>41</v>
      </c>
      <c r="N6752" s="36">
        <f t="shared" si="598"/>
        <v>11</v>
      </c>
      <c r="O6752" s="36" t="str">
        <f t="shared" si="599"/>
        <v>202041</v>
      </c>
      <c r="P6752" s="51" t="str">
        <f>CONCATENATE(K6752,MONTH(ExpensesDBTable[[#This Row],[Date]]))</f>
        <v>202010</v>
      </c>
      <c r="Q6752" s="36" t="s">
        <v>4792</v>
      </c>
      <c r="R6752" s="36" t="s">
        <v>14</v>
      </c>
      <c r="S6752" s="38">
        <v>5.7</v>
      </c>
      <c r="T6752" s="36" t="s">
        <v>100</v>
      </c>
      <c r="U6752" s="36" t="s">
        <v>1153</v>
      </c>
    </row>
    <row r="6753" spans="10:21" x14ac:dyDescent="0.25">
      <c r="J6753" s="37">
        <v>44115</v>
      </c>
      <c r="K6753" s="36">
        <f t="shared" si="595"/>
        <v>2020</v>
      </c>
      <c r="L6753" s="36" t="str">
        <f t="shared" si="596"/>
        <v>October</v>
      </c>
      <c r="M6753" s="36">
        <f t="shared" si="597"/>
        <v>41</v>
      </c>
      <c r="N6753" s="36">
        <f t="shared" si="598"/>
        <v>11</v>
      </c>
      <c r="O6753" s="36" t="str">
        <f t="shared" si="599"/>
        <v>202041</v>
      </c>
      <c r="P6753" s="51" t="str">
        <f>CONCATENATE(K6753,MONTH(ExpensesDBTable[[#This Row],[Date]]))</f>
        <v>202010</v>
      </c>
      <c r="Q6753" s="36" t="s">
        <v>4773</v>
      </c>
      <c r="R6753" s="36" t="s">
        <v>11</v>
      </c>
      <c r="S6753" s="38">
        <v>47.68</v>
      </c>
      <c r="T6753" s="36" t="s">
        <v>106</v>
      </c>
      <c r="U6753" s="36" t="s">
        <v>2706</v>
      </c>
    </row>
    <row r="6754" spans="10:21" x14ac:dyDescent="0.25">
      <c r="J6754" s="37">
        <v>44115</v>
      </c>
      <c r="K6754" s="36">
        <f t="shared" si="595"/>
        <v>2020</v>
      </c>
      <c r="L6754" s="36" t="str">
        <f t="shared" si="596"/>
        <v>October</v>
      </c>
      <c r="M6754" s="36">
        <f t="shared" si="597"/>
        <v>41</v>
      </c>
      <c r="N6754" s="36">
        <f t="shared" si="598"/>
        <v>11</v>
      </c>
      <c r="O6754" s="36" t="str">
        <f t="shared" si="599"/>
        <v>202041</v>
      </c>
      <c r="P6754" s="51" t="str">
        <f>CONCATENATE(K6754,MONTH(ExpensesDBTable[[#This Row],[Date]]))</f>
        <v>202010</v>
      </c>
      <c r="Q6754" s="36" t="s">
        <v>119</v>
      </c>
      <c r="R6754" s="36" t="s">
        <v>14</v>
      </c>
      <c r="S6754" s="38">
        <v>6.75</v>
      </c>
      <c r="T6754" s="36" t="s">
        <v>100</v>
      </c>
      <c r="U6754" s="36" t="s">
        <v>1367</v>
      </c>
    </row>
    <row r="6755" spans="10:21" x14ac:dyDescent="0.25">
      <c r="J6755" s="37">
        <v>44115</v>
      </c>
      <c r="K6755" s="36">
        <f t="shared" si="595"/>
        <v>2020</v>
      </c>
      <c r="L6755" s="36" t="str">
        <f t="shared" si="596"/>
        <v>October</v>
      </c>
      <c r="M6755" s="36">
        <f t="shared" si="597"/>
        <v>41</v>
      </c>
      <c r="N6755" s="36">
        <f t="shared" si="598"/>
        <v>11</v>
      </c>
      <c r="O6755" s="36" t="str">
        <f t="shared" si="599"/>
        <v>202041</v>
      </c>
      <c r="P6755" s="51" t="str">
        <f>CONCATENATE(K6755,MONTH(ExpensesDBTable[[#This Row],[Date]]))</f>
        <v>202010</v>
      </c>
      <c r="Q6755" s="36" t="s">
        <v>3022</v>
      </c>
      <c r="R6755" s="36" t="s">
        <v>23</v>
      </c>
      <c r="S6755" s="38">
        <v>12</v>
      </c>
      <c r="T6755" s="36" t="s">
        <v>106</v>
      </c>
      <c r="U6755" s="36" t="s">
        <v>4804</v>
      </c>
    </row>
    <row r="6756" spans="10:21" x14ac:dyDescent="0.25">
      <c r="J6756" s="37">
        <v>44115</v>
      </c>
      <c r="K6756" s="36">
        <f t="shared" si="595"/>
        <v>2020</v>
      </c>
      <c r="L6756" s="36" t="str">
        <f t="shared" si="596"/>
        <v>October</v>
      </c>
      <c r="M6756" s="36">
        <f t="shared" si="597"/>
        <v>41</v>
      </c>
      <c r="N6756" s="36">
        <f t="shared" si="598"/>
        <v>11</v>
      </c>
      <c r="O6756" s="36" t="str">
        <f t="shared" si="599"/>
        <v>202041</v>
      </c>
      <c r="P6756" s="51" t="str">
        <f>CONCATENATE(K6756,MONTH(ExpensesDBTable[[#This Row],[Date]]))</f>
        <v>202010</v>
      </c>
      <c r="Q6756" s="36" t="s">
        <v>4792</v>
      </c>
      <c r="R6756" s="36" t="s">
        <v>14</v>
      </c>
      <c r="S6756" s="38">
        <v>26.5</v>
      </c>
      <c r="T6756" s="36" t="s">
        <v>100</v>
      </c>
      <c r="U6756" s="36" t="s">
        <v>4798</v>
      </c>
    </row>
    <row r="6757" spans="10:21" x14ac:dyDescent="0.25">
      <c r="J6757" s="37">
        <v>44115</v>
      </c>
      <c r="K6757" s="36">
        <f t="shared" si="595"/>
        <v>2020</v>
      </c>
      <c r="L6757" s="36" t="str">
        <f t="shared" si="596"/>
        <v>October</v>
      </c>
      <c r="M6757" s="36">
        <f t="shared" si="597"/>
        <v>41</v>
      </c>
      <c r="N6757" s="36">
        <f t="shared" si="598"/>
        <v>11</v>
      </c>
      <c r="O6757" s="36" t="str">
        <f t="shared" si="599"/>
        <v>202041</v>
      </c>
      <c r="P6757" s="51" t="str">
        <f>CONCATENATE(K6757,MONTH(ExpensesDBTable[[#This Row],[Date]]))</f>
        <v>202010</v>
      </c>
      <c r="Q6757" s="36" t="s">
        <v>119</v>
      </c>
      <c r="R6757" s="36" t="s">
        <v>14</v>
      </c>
      <c r="S6757" s="38">
        <v>27.62</v>
      </c>
      <c r="T6757" s="36" t="s">
        <v>100</v>
      </c>
      <c r="U6757" s="36" t="s">
        <v>1367</v>
      </c>
    </row>
    <row r="6758" spans="10:21" x14ac:dyDescent="0.25">
      <c r="J6758" s="37">
        <v>44115</v>
      </c>
      <c r="K6758" s="36">
        <f t="shared" si="595"/>
        <v>2020</v>
      </c>
      <c r="L6758" s="36" t="str">
        <f t="shared" si="596"/>
        <v>October</v>
      </c>
      <c r="M6758" s="36">
        <f t="shared" si="597"/>
        <v>41</v>
      </c>
      <c r="N6758" s="36">
        <f t="shared" si="598"/>
        <v>11</v>
      </c>
      <c r="O6758" s="36" t="str">
        <f t="shared" si="599"/>
        <v>202041</v>
      </c>
      <c r="P6758" s="51" t="str">
        <f>CONCATENATE(K6758,MONTH(ExpensesDBTable[[#This Row],[Date]]))</f>
        <v>202010</v>
      </c>
      <c r="Q6758" s="36" t="s">
        <v>119</v>
      </c>
      <c r="R6758" s="36" t="s">
        <v>14</v>
      </c>
      <c r="S6758" s="38">
        <v>83.68</v>
      </c>
      <c r="T6758" s="36" t="s">
        <v>100</v>
      </c>
      <c r="U6758" s="36" t="s">
        <v>1367</v>
      </c>
    </row>
    <row r="6759" spans="10:21" x14ac:dyDescent="0.25">
      <c r="J6759" s="37">
        <v>44115</v>
      </c>
      <c r="K6759" s="36">
        <f t="shared" si="595"/>
        <v>2020</v>
      </c>
      <c r="L6759" s="36" t="str">
        <f t="shared" si="596"/>
        <v>October</v>
      </c>
      <c r="M6759" s="36">
        <f t="shared" si="597"/>
        <v>41</v>
      </c>
      <c r="N6759" s="36">
        <f t="shared" si="598"/>
        <v>11</v>
      </c>
      <c r="O6759" s="36" t="str">
        <f t="shared" si="599"/>
        <v>202041</v>
      </c>
      <c r="P6759" s="51" t="str">
        <f>CONCATENATE(K6759,MONTH(ExpensesDBTable[[#This Row],[Date]]))</f>
        <v>202010</v>
      </c>
      <c r="Q6759" s="36" t="s">
        <v>4773</v>
      </c>
      <c r="R6759" s="36" t="s">
        <v>11</v>
      </c>
      <c r="S6759" s="38">
        <v>10.79</v>
      </c>
      <c r="T6759" s="36" t="s">
        <v>106</v>
      </c>
      <c r="U6759" s="36" t="s">
        <v>548</v>
      </c>
    </row>
    <row r="6760" spans="10:21" x14ac:dyDescent="0.25">
      <c r="J6760" s="37">
        <v>44115</v>
      </c>
      <c r="K6760" s="36">
        <f t="shared" si="595"/>
        <v>2020</v>
      </c>
      <c r="L6760" s="36" t="str">
        <f t="shared" si="596"/>
        <v>October</v>
      </c>
      <c r="M6760" s="36">
        <f t="shared" si="597"/>
        <v>41</v>
      </c>
      <c r="N6760" s="36">
        <f t="shared" si="598"/>
        <v>11</v>
      </c>
      <c r="O6760" s="36" t="str">
        <f t="shared" si="599"/>
        <v>202041</v>
      </c>
      <c r="P6760" s="51" t="str">
        <f>CONCATENATE(K6760,MONTH(ExpensesDBTable[[#This Row],[Date]]))</f>
        <v>202010</v>
      </c>
      <c r="Q6760" s="36" t="s">
        <v>4792</v>
      </c>
      <c r="R6760" s="36" t="s">
        <v>14</v>
      </c>
      <c r="S6760" s="38">
        <v>14</v>
      </c>
      <c r="T6760" s="36" t="s">
        <v>100</v>
      </c>
      <c r="U6760" s="36" t="s">
        <v>1872</v>
      </c>
    </row>
    <row r="6761" spans="10:21" x14ac:dyDescent="0.25">
      <c r="J6761" s="37">
        <v>44115</v>
      </c>
      <c r="K6761" s="36">
        <f t="shared" si="595"/>
        <v>2020</v>
      </c>
      <c r="L6761" s="36" t="str">
        <f t="shared" si="596"/>
        <v>October</v>
      </c>
      <c r="M6761" s="36">
        <f t="shared" si="597"/>
        <v>41</v>
      </c>
      <c r="N6761" s="36">
        <f t="shared" si="598"/>
        <v>11</v>
      </c>
      <c r="O6761" s="36" t="str">
        <f t="shared" si="599"/>
        <v>202041</v>
      </c>
      <c r="P6761" s="51" t="str">
        <f>CONCATENATE(K6761,MONTH(ExpensesDBTable[[#This Row],[Date]]))</f>
        <v>202010</v>
      </c>
      <c r="Q6761" s="36" t="s">
        <v>4792</v>
      </c>
      <c r="R6761" s="36" t="s">
        <v>19</v>
      </c>
      <c r="S6761" s="38">
        <v>26.5</v>
      </c>
      <c r="T6761" s="36" t="s">
        <v>106</v>
      </c>
      <c r="U6761" s="36" t="s">
        <v>2008</v>
      </c>
    </row>
    <row r="6762" spans="10:21" x14ac:dyDescent="0.25">
      <c r="J6762" s="37">
        <v>44115</v>
      </c>
      <c r="K6762" s="36">
        <f t="shared" si="595"/>
        <v>2020</v>
      </c>
      <c r="L6762" s="36" t="str">
        <f t="shared" si="596"/>
        <v>October</v>
      </c>
      <c r="M6762" s="36">
        <f t="shared" si="597"/>
        <v>41</v>
      </c>
      <c r="N6762" s="36">
        <f t="shared" si="598"/>
        <v>11</v>
      </c>
      <c r="O6762" s="36" t="str">
        <f t="shared" si="599"/>
        <v>202041</v>
      </c>
      <c r="P6762" s="51" t="str">
        <f>CONCATENATE(K6762,MONTH(ExpensesDBTable[[#This Row],[Date]]))</f>
        <v>202010</v>
      </c>
      <c r="Q6762" s="36" t="s">
        <v>4792</v>
      </c>
      <c r="R6762" s="36" t="s">
        <v>14</v>
      </c>
      <c r="S6762" s="38">
        <v>11</v>
      </c>
      <c r="T6762" s="36" t="s">
        <v>100</v>
      </c>
      <c r="U6762" s="36" t="s">
        <v>2706</v>
      </c>
    </row>
    <row r="6763" spans="10:21" x14ac:dyDescent="0.25">
      <c r="J6763" s="37">
        <v>44115</v>
      </c>
      <c r="K6763" s="36">
        <f t="shared" si="595"/>
        <v>2020</v>
      </c>
      <c r="L6763" s="36" t="str">
        <f t="shared" si="596"/>
        <v>October</v>
      </c>
      <c r="M6763" s="36">
        <f t="shared" si="597"/>
        <v>41</v>
      </c>
      <c r="N6763" s="36">
        <f t="shared" si="598"/>
        <v>11</v>
      </c>
      <c r="O6763" s="36" t="str">
        <f t="shared" si="599"/>
        <v>202041</v>
      </c>
      <c r="P6763" s="51" t="str">
        <f>CONCATENATE(K6763,MONTH(ExpensesDBTable[[#This Row],[Date]]))</f>
        <v>202010</v>
      </c>
      <c r="Q6763" s="36" t="s">
        <v>119</v>
      </c>
      <c r="R6763" s="36" t="s">
        <v>14</v>
      </c>
      <c r="S6763" s="38">
        <v>8.44</v>
      </c>
      <c r="T6763" s="36" t="s">
        <v>100</v>
      </c>
      <c r="U6763" s="36" t="s">
        <v>1367</v>
      </c>
    </row>
    <row r="6764" spans="10:21" x14ac:dyDescent="0.25">
      <c r="J6764" s="37">
        <v>44115</v>
      </c>
      <c r="K6764" s="36">
        <f t="shared" si="595"/>
        <v>2020</v>
      </c>
      <c r="L6764" s="36" t="str">
        <f t="shared" si="596"/>
        <v>October</v>
      </c>
      <c r="M6764" s="36">
        <f t="shared" si="597"/>
        <v>41</v>
      </c>
      <c r="N6764" s="36">
        <f t="shared" si="598"/>
        <v>11</v>
      </c>
      <c r="O6764" s="36" t="str">
        <f t="shared" si="599"/>
        <v>202041</v>
      </c>
      <c r="P6764" s="51" t="str">
        <f>CONCATENATE(K6764,MONTH(ExpensesDBTable[[#This Row],[Date]]))</f>
        <v>202010</v>
      </c>
      <c r="Q6764" s="36" t="s">
        <v>4792</v>
      </c>
      <c r="R6764" s="36" t="s">
        <v>14</v>
      </c>
      <c r="S6764" s="38">
        <v>12</v>
      </c>
      <c r="T6764" s="36" t="s">
        <v>100</v>
      </c>
      <c r="U6764" s="36" t="s">
        <v>1392</v>
      </c>
    </row>
    <row r="6765" spans="10:21" x14ac:dyDescent="0.25">
      <c r="J6765" s="37">
        <v>44115</v>
      </c>
      <c r="K6765" s="36">
        <f t="shared" si="595"/>
        <v>2020</v>
      </c>
      <c r="L6765" s="36" t="str">
        <f t="shared" si="596"/>
        <v>October</v>
      </c>
      <c r="M6765" s="36">
        <f t="shared" si="597"/>
        <v>41</v>
      </c>
      <c r="N6765" s="36">
        <f t="shared" si="598"/>
        <v>11</v>
      </c>
      <c r="O6765" s="36" t="str">
        <f t="shared" si="599"/>
        <v>202041</v>
      </c>
      <c r="P6765" s="51" t="str">
        <f>CONCATENATE(K6765,MONTH(ExpensesDBTable[[#This Row],[Date]]))</f>
        <v>202010</v>
      </c>
      <c r="Q6765" s="36" t="s">
        <v>182</v>
      </c>
      <c r="R6765" s="36" t="s">
        <v>19</v>
      </c>
      <c r="S6765" s="38">
        <v>38.9</v>
      </c>
      <c r="T6765" s="36" t="s">
        <v>106</v>
      </c>
      <c r="U6765" s="36" t="s">
        <v>4805</v>
      </c>
    </row>
    <row r="6766" spans="10:21" x14ac:dyDescent="0.25">
      <c r="J6766" s="37">
        <v>44115</v>
      </c>
      <c r="K6766" s="36">
        <f t="shared" si="595"/>
        <v>2020</v>
      </c>
      <c r="L6766" s="36" t="str">
        <f t="shared" si="596"/>
        <v>October</v>
      </c>
      <c r="M6766" s="36">
        <f t="shared" si="597"/>
        <v>41</v>
      </c>
      <c r="N6766" s="36">
        <f t="shared" si="598"/>
        <v>11</v>
      </c>
      <c r="O6766" s="36" t="str">
        <f t="shared" si="599"/>
        <v>202041</v>
      </c>
      <c r="P6766" s="51" t="str">
        <f>CONCATENATE(K6766,MONTH(ExpensesDBTable[[#This Row],[Date]]))</f>
        <v>202010</v>
      </c>
      <c r="Q6766" s="36" t="s">
        <v>182</v>
      </c>
      <c r="R6766" s="36" t="s">
        <v>14</v>
      </c>
      <c r="S6766" s="38">
        <v>6.29</v>
      </c>
      <c r="T6766" s="36" t="s">
        <v>100</v>
      </c>
      <c r="U6766" s="36" t="s">
        <v>1085</v>
      </c>
    </row>
    <row r="6767" spans="10:21" x14ac:dyDescent="0.25">
      <c r="J6767" s="37">
        <v>44115</v>
      </c>
      <c r="K6767" s="36">
        <f t="shared" si="595"/>
        <v>2020</v>
      </c>
      <c r="L6767" s="36" t="str">
        <f t="shared" si="596"/>
        <v>October</v>
      </c>
      <c r="M6767" s="36">
        <f t="shared" si="597"/>
        <v>41</v>
      </c>
      <c r="N6767" s="36">
        <f t="shared" si="598"/>
        <v>11</v>
      </c>
      <c r="O6767" s="36" t="str">
        <f t="shared" si="599"/>
        <v>202041</v>
      </c>
      <c r="P6767" s="51" t="str">
        <f>CONCATENATE(K6767,MONTH(ExpensesDBTable[[#This Row],[Date]]))</f>
        <v>202010</v>
      </c>
      <c r="Q6767" s="36" t="s">
        <v>182</v>
      </c>
      <c r="R6767" s="36" t="s">
        <v>14</v>
      </c>
      <c r="S6767" s="38">
        <v>6.4</v>
      </c>
      <c r="T6767" s="36" t="s">
        <v>100</v>
      </c>
      <c r="U6767" s="36" t="s">
        <v>170</v>
      </c>
    </row>
    <row r="6768" spans="10:21" x14ac:dyDescent="0.25">
      <c r="J6768" s="37">
        <v>44117</v>
      </c>
      <c r="K6768" s="36">
        <f t="shared" ref="K6768:K6773" si="600">YEAR(J6768)</f>
        <v>2020</v>
      </c>
      <c r="L6768" s="36" t="str">
        <f t="shared" ref="L6768:L6773" si="601">TEXT(DATE(1,MONTH(J6768),1),"MMMM")</f>
        <v>October</v>
      </c>
      <c r="M6768" s="36">
        <f t="shared" ref="M6768:M6773" si="602">WEEKNUM(J6768,2)</f>
        <v>42</v>
      </c>
      <c r="N6768" s="36">
        <f t="shared" ref="N6768:N6773" si="603">DAY(J6768)</f>
        <v>13</v>
      </c>
      <c r="O6768" s="36" t="str">
        <f t="shared" ref="O6768:O6773" si="604">CONCATENATE(K6768,M6768)</f>
        <v>202042</v>
      </c>
      <c r="P6768" s="51" t="str">
        <f>CONCATENATE(K6768,MONTH(ExpensesDBTable[[#This Row],[Date]]))</f>
        <v>202010</v>
      </c>
      <c r="Q6768" s="36" t="s">
        <v>3480</v>
      </c>
      <c r="R6768" s="36" t="s">
        <v>27</v>
      </c>
      <c r="S6768" s="38">
        <v>249.62</v>
      </c>
      <c r="T6768" s="36" t="s">
        <v>106</v>
      </c>
      <c r="U6768" s="36" t="s">
        <v>3550</v>
      </c>
    </row>
    <row r="6769" spans="10:21" x14ac:dyDescent="0.25">
      <c r="J6769" s="37">
        <v>44117</v>
      </c>
      <c r="K6769" s="36">
        <f t="shared" si="600"/>
        <v>2020</v>
      </c>
      <c r="L6769" s="36" t="str">
        <f t="shared" si="601"/>
        <v>October</v>
      </c>
      <c r="M6769" s="36">
        <f t="shared" si="602"/>
        <v>42</v>
      </c>
      <c r="N6769" s="36">
        <f t="shared" si="603"/>
        <v>13</v>
      </c>
      <c r="O6769" s="36" t="str">
        <f t="shared" si="604"/>
        <v>202042</v>
      </c>
      <c r="P6769" s="51" t="str">
        <f>CONCATENATE(K6769,MONTH(ExpensesDBTable[[#This Row],[Date]]))</f>
        <v>202010</v>
      </c>
      <c r="Q6769" s="36" t="s">
        <v>4792</v>
      </c>
      <c r="R6769" s="36" t="s">
        <v>14</v>
      </c>
      <c r="S6769" s="38">
        <v>12</v>
      </c>
      <c r="T6769" s="36" t="s">
        <v>100</v>
      </c>
      <c r="U6769" s="36" t="s">
        <v>3686</v>
      </c>
    </row>
    <row r="6770" spans="10:21" x14ac:dyDescent="0.25">
      <c r="J6770" s="37">
        <v>44117</v>
      </c>
      <c r="K6770" s="36">
        <f t="shared" si="600"/>
        <v>2020</v>
      </c>
      <c r="L6770" s="36" t="str">
        <f t="shared" si="601"/>
        <v>October</v>
      </c>
      <c r="M6770" s="36">
        <f t="shared" si="602"/>
        <v>42</v>
      </c>
      <c r="N6770" s="36">
        <f t="shared" si="603"/>
        <v>13</v>
      </c>
      <c r="O6770" s="36" t="str">
        <f t="shared" si="604"/>
        <v>202042</v>
      </c>
      <c r="P6770" s="51" t="str">
        <f>CONCATENATE(K6770,MONTH(ExpensesDBTable[[#This Row],[Date]]))</f>
        <v>202010</v>
      </c>
      <c r="Q6770" s="36" t="s">
        <v>182</v>
      </c>
      <c r="R6770" s="36" t="s">
        <v>16</v>
      </c>
      <c r="S6770" s="38">
        <v>250</v>
      </c>
      <c r="T6770" s="36" t="s">
        <v>106</v>
      </c>
      <c r="U6770" s="36" t="s">
        <v>4806</v>
      </c>
    </row>
    <row r="6771" spans="10:21" x14ac:dyDescent="0.25">
      <c r="J6771" s="37">
        <v>44117</v>
      </c>
      <c r="K6771" s="36">
        <f t="shared" si="600"/>
        <v>2020</v>
      </c>
      <c r="L6771" s="36" t="str">
        <f t="shared" si="601"/>
        <v>October</v>
      </c>
      <c r="M6771" s="36">
        <f t="shared" si="602"/>
        <v>42</v>
      </c>
      <c r="N6771" s="36">
        <f t="shared" si="603"/>
        <v>13</v>
      </c>
      <c r="O6771" s="36" t="str">
        <f t="shared" si="604"/>
        <v>202042</v>
      </c>
      <c r="P6771" s="51" t="str">
        <f>CONCATENATE(K6771,MONTH(ExpensesDBTable[[#This Row],[Date]]))</f>
        <v>202010</v>
      </c>
      <c r="Q6771" s="36" t="s">
        <v>1238</v>
      </c>
      <c r="R6771" s="36" t="s">
        <v>22</v>
      </c>
      <c r="S6771" s="38">
        <v>59</v>
      </c>
      <c r="T6771" s="36" t="s">
        <v>106</v>
      </c>
      <c r="U6771" s="36" t="s">
        <v>1238</v>
      </c>
    </row>
    <row r="6772" spans="10:21" x14ac:dyDescent="0.25">
      <c r="J6772" s="37">
        <v>44117</v>
      </c>
      <c r="K6772" s="36">
        <f t="shared" si="600"/>
        <v>2020</v>
      </c>
      <c r="L6772" s="36" t="str">
        <f t="shared" si="601"/>
        <v>October</v>
      </c>
      <c r="M6772" s="36">
        <f t="shared" si="602"/>
        <v>42</v>
      </c>
      <c r="N6772" s="36">
        <f t="shared" si="603"/>
        <v>13</v>
      </c>
      <c r="O6772" s="36" t="str">
        <f t="shared" si="604"/>
        <v>202042</v>
      </c>
      <c r="P6772" s="51" t="str">
        <f>CONCATENATE(K6772,MONTH(ExpensesDBTable[[#This Row],[Date]]))</f>
        <v>202010</v>
      </c>
      <c r="Q6772" s="36" t="s">
        <v>2939</v>
      </c>
      <c r="R6772" s="36" t="s">
        <v>26</v>
      </c>
      <c r="S6772" s="38">
        <v>40.49</v>
      </c>
      <c r="T6772" s="36" t="s">
        <v>106</v>
      </c>
      <c r="U6772" s="36" t="s">
        <v>4807</v>
      </c>
    </row>
    <row r="6773" spans="10:21" x14ac:dyDescent="0.25">
      <c r="J6773" s="37">
        <v>44118</v>
      </c>
      <c r="K6773" s="36">
        <f t="shared" si="600"/>
        <v>2020</v>
      </c>
      <c r="L6773" s="36" t="str">
        <f t="shared" si="601"/>
        <v>October</v>
      </c>
      <c r="M6773" s="36">
        <f t="shared" si="602"/>
        <v>42</v>
      </c>
      <c r="N6773" s="36">
        <f t="shared" si="603"/>
        <v>14</v>
      </c>
      <c r="O6773" s="36" t="str">
        <f t="shared" si="604"/>
        <v>202042</v>
      </c>
      <c r="P6773" s="51" t="str">
        <f>CONCATENATE(K6773,MONTH(ExpensesDBTable[[#This Row],[Date]]))</f>
        <v>202010</v>
      </c>
      <c r="Q6773" s="36" t="s">
        <v>119</v>
      </c>
      <c r="R6773" s="36" t="s">
        <v>26</v>
      </c>
      <c r="S6773" s="38">
        <v>11.63</v>
      </c>
      <c r="T6773" s="36" t="s">
        <v>106</v>
      </c>
      <c r="U6773" s="36" t="s">
        <v>3567</v>
      </c>
    </row>
    <row r="6774" spans="10:21" x14ac:dyDescent="0.25">
      <c r="J6774" s="37">
        <v>44119</v>
      </c>
      <c r="K6774" s="36">
        <f t="shared" ref="K6774:K6786" si="605">YEAR(J6774)</f>
        <v>2020</v>
      </c>
      <c r="L6774" s="36" t="str">
        <f t="shared" ref="L6774:L6786" si="606">TEXT(DATE(1,MONTH(J6774),1),"MMMM")</f>
        <v>October</v>
      </c>
      <c r="M6774" s="36">
        <f t="shared" ref="M6774:M6786" si="607">WEEKNUM(J6774,2)</f>
        <v>42</v>
      </c>
      <c r="N6774" s="36">
        <f t="shared" ref="N6774:N6786" si="608">DAY(J6774)</f>
        <v>15</v>
      </c>
      <c r="O6774" s="36" t="str">
        <f t="shared" ref="O6774:O6786" si="609">CONCATENATE(K6774,M6774)</f>
        <v>202042</v>
      </c>
      <c r="P6774" s="51" t="str">
        <f>CONCATENATE(K6774,MONTH(ExpensesDBTable[[#This Row],[Date]]))</f>
        <v>202010</v>
      </c>
      <c r="Q6774" s="36" t="s">
        <v>2939</v>
      </c>
      <c r="R6774" s="36" t="s">
        <v>18</v>
      </c>
      <c r="S6774" s="38">
        <v>40.65</v>
      </c>
      <c r="T6774" s="36" t="s">
        <v>106</v>
      </c>
      <c r="U6774" s="36" t="s">
        <v>4808</v>
      </c>
    </row>
    <row r="6775" spans="10:21" x14ac:dyDescent="0.25">
      <c r="J6775" s="37">
        <v>44122</v>
      </c>
      <c r="K6775" s="36">
        <f t="shared" si="605"/>
        <v>2020</v>
      </c>
      <c r="L6775" s="36" t="str">
        <f t="shared" si="606"/>
        <v>October</v>
      </c>
      <c r="M6775" s="36">
        <f t="shared" si="607"/>
        <v>42</v>
      </c>
      <c r="N6775" s="36">
        <f t="shared" si="608"/>
        <v>18</v>
      </c>
      <c r="O6775" s="36" t="str">
        <f t="shared" si="609"/>
        <v>202042</v>
      </c>
      <c r="P6775" s="51" t="str">
        <f>CONCATENATE(K6775,MONTH(ExpensesDBTable[[#This Row],[Date]]))</f>
        <v>202010</v>
      </c>
      <c r="Q6775" s="36" t="s">
        <v>554</v>
      </c>
      <c r="R6775" s="36" t="s">
        <v>14</v>
      </c>
      <c r="S6775" s="38">
        <v>6.5</v>
      </c>
      <c r="T6775" s="36" t="s">
        <v>100</v>
      </c>
      <c r="U6775" s="36" t="s">
        <v>3866</v>
      </c>
    </row>
    <row r="6776" spans="10:21" x14ac:dyDescent="0.25">
      <c r="J6776" s="37">
        <v>44122</v>
      </c>
      <c r="K6776" s="36">
        <f t="shared" si="605"/>
        <v>2020</v>
      </c>
      <c r="L6776" s="36" t="str">
        <f t="shared" si="606"/>
        <v>October</v>
      </c>
      <c r="M6776" s="36">
        <f t="shared" si="607"/>
        <v>42</v>
      </c>
      <c r="N6776" s="36">
        <f t="shared" si="608"/>
        <v>18</v>
      </c>
      <c r="O6776" s="36" t="str">
        <f t="shared" si="609"/>
        <v>202042</v>
      </c>
      <c r="P6776" s="51" t="str">
        <f>CONCATENATE(K6776,MONTH(ExpensesDBTable[[#This Row],[Date]]))</f>
        <v>202010</v>
      </c>
      <c r="Q6776" s="36" t="s">
        <v>4792</v>
      </c>
      <c r="R6776" s="36" t="s">
        <v>14</v>
      </c>
      <c r="S6776" s="38">
        <v>5.7</v>
      </c>
      <c r="T6776" s="36" t="s">
        <v>100</v>
      </c>
      <c r="U6776" s="36" t="s">
        <v>4809</v>
      </c>
    </row>
    <row r="6777" spans="10:21" x14ac:dyDescent="0.25">
      <c r="J6777" s="37">
        <v>44122</v>
      </c>
      <c r="K6777" s="36">
        <f t="shared" si="605"/>
        <v>2020</v>
      </c>
      <c r="L6777" s="36" t="str">
        <f t="shared" si="606"/>
        <v>October</v>
      </c>
      <c r="M6777" s="36">
        <f t="shared" si="607"/>
        <v>42</v>
      </c>
      <c r="N6777" s="36">
        <f t="shared" si="608"/>
        <v>18</v>
      </c>
      <c r="O6777" s="36" t="str">
        <f t="shared" si="609"/>
        <v>202042</v>
      </c>
      <c r="P6777" s="51" t="str">
        <f>CONCATENATE(K6777,MONTH(ExpensesDBTable[[#This Row],[Date]]))</f>
        <v>202010</v>
      </c>
      <c r="Q6777" s="36" t="s">
        <v>4792</v>
      </c>
      <c r="R6777" s="36" t="s">
        <v>14</v>
      </c>
      <c r="S6777" s="38">
        <v>5.7</v>
      </c>
      <c r="T6777" s="36" t="s">
        <v>100</v>
      </c>
      <c r="U6777" s="36" t="s">
        <v>1153</v>
      </c>
    </row>
    <row r="6778" spans="10:21" x14ac:dyDescent="0.25">
      <c r="J6778" s="37">
        <v>44122</v>
      </c>
      <c r="K6778" s="36">
        <f t="shared" si="605"/>
        <v>2020</v>
      </c>
      <c r="L6778" s="36" t="str">
        <f t="shared" si="606"/>
        <v>October</v>
      </c>
      <c r="M6778" s="36">
        <f t="shared" si="607"/>
        <v>42</v>
      </c>
      <c r="N6778" s="36">
        <f t="shared" si="608"/>
        <v>18</v>
      </c>
      <c r="O6778" s="36" t="str">
        <f t="shared" si="609"/>
        <v>202042</v>
      </c>
      <c r="P6778" s="51" t="str">
        <f>CONCATENATE(K6778,MONTH(ExpensesDBTable[[#This Row],[Date]]))</f>
        <v>202010</v>
      </c>
      <c r="Q6778" s="36" t="s">
        <v>4792</v>
      </c>
      <c r="R6778" s="36" t="s">
        <v>14</v>
      </c>
      <c r="S6778" s="38">
        <v>11</v>
      </c>
      <c r="T6778" s="36" t="s">
        <v>100</v>
      </c>
      <c r="U6778" s="36" t="s">
        <v>1392</v>
      </c>
    </row>
    <row r="6779" spans="10:21" x14ac:dyDescent="0.25">
      <c r="J6779" s="37">
        <v>44122</v>
      </c>
      <c r="K6779" s="36">
        <f t="shared" si="605"/>
        <v>2020</v>
      </c>
      <c r="L6779" s="36" t="str">
        <f t="shared" si="606"/>
        <v>October</v>
      </c>
      <c r="M6779" s="36">
        <f t="shared" si="607"/>
        <v>42</v>
      </c>
      <c r="N6779" s="36">
        <f t="shared" si="608"/>
        <v>18</v>
      </c>
      <c r="O6779" s="36" t="str">
        <f t="shared" si="609"/>
        <v>202042</v>
      </c>
      <c r="P6779" s="51" t="str">
        <f>CONCATENATE(K6779,MONTH(ExpensesDBTable[[#This Row],[Date]]))</f>
        <v>202010</v>
      </c>
      <c r="Q6779" s="36" t="s">
        <v>119</v>
      </c>
      <c r="R6779" s="36" t="s">
        <v>14</v>
      </c>
      <c r="S6779" s="38">
        <v>103.73</v>
      </c>
      <c r="T6779" s="36" t="s">
        <v>100</v>
      </c>
      <c r="U6779" s="36" t="s">
        <v>4810</v>
      </c>
    </row>
    <row r="6780" spans="10:21" x14ac:dyDescent="0.25">
      <c r="J6780" s="37">
        <v>44122</v>
      </c>
      <c r="K6780" s="36">
        <f t="shared" si="605"/>
        <v>2020</v>
      </c>
      <c r="L6780" s="36" t="str">
        <f t="shared" si="606"/>
        <v>October</v>
      </c>
      <c r="M6780" s="36">
        <f t="shared" si="607"/>
        <v>42</v>
      </c>
      <c r="N6780" s="36">
        <f t="shared" si="608"/>
        <v>18</v>
      </c>
      <c r="O6780" s="36" t="str">
        <f t="shared" si="609"/>
        <v>202042</v>
      </c>
      <c r="P6780" s="51" t="str">
        <f>CONCATENATE(K6780,MONTH(ExpensesDBTable[[#This Row],[Date]]))</f>
        <v>202010</v>
      </c>
      <c r="Q6780" s="36" t="s">
        <v>4773</v>
      </c>
      <c r="R6780" s="36" t="s">
        <v>11</v>
      </c>
      <c r="S6780" s="38">
        <v>69.260000000000005</v>
      </c>
      <c r="T6780" s="36" t="s">
        <v>106</v>
      </c>
      <c r="U6780" s="36" t="s">
        <v>2706</v>
      </c>
    </row>
    <row r="6781" spans="10:21" x14ac:dyDescent="0.25">
      <c r="J6781" s="37">
        <v>44122</v>
      </c>
      <c r="K6781" s="36">
        <f t="shared" si="605"/>
        <v>2020</v>
      </c>
      <c r="L6781" s="36" t="str">
        <f t="shared" si="606"/>
        <v>October</v>
      </c>
      <c r="M6781" s="36">
        <f t="shared" si="607"/>
        <v>42</v>
      </c>
      <c r="N6781" s="36">
        <f t="shared" si="608"/>
        <v>18</v>
      </c>
      <c r="O6781" s="36" t="str">
        <f t="shared" si="609"/>
        <v>202042</v>
      </c>
      <c r="P6781" s="51" t="str">
        <f>CONCATENATE(K6781,MONTH(ExpensesDBTable[[#This Row],[Date]]))</f>
        <v>202010</v>
      </c>
      <c r="Q6781" s="36" t="s">
        <v>4792</v>
      </c>
      <c r="R6781" s="36" t="s">
        <v>14</v>
      </c>
      <c r="S6781" s="38">
        <v>10</v>
      </c>
      <c r="T6781" s="36" t="s">
        <v>100</v>
      </c>
      <c r="U6781" s="36" t="s">
        <v>1392</v>
      </c>
    </row>
    <row r="6782" spans="10:21" x14ac:dyDescent="0.25">
      <c r="J6782" s="37">
        <v>44122</v>
      </c>
      <c r="K6782" s="36">
        <f t="shared" si="605"/>
        <v>2020</v>
      </c>
      <c r="L6782" s="36" t="str">
        <f t="shared" si="606"/>
        <v>October</v>
      </c>
      <c r="M6782" s="36">
        <f t="shared" si="607"/>
        <v>42</v>
      </c>
      <c r="N6782" s="36">
        <f t="shared" si="608"/>
        <v>18</v>
      </c>
      <c r="O6782" s="36" t="str">
        <f t="shared" si="609"/>
        <v>202042</v>
      </c>
      <c r="P6782" s="51" t="str">
        <f>CONCATENATE(K6782,MONTH(ExpensesDBTable[[#This Row],[Date]]))</f>
        <v>202010</v>
      </c>
      <c r="Q6782" s="36" t="s">
        <v>145</v>
      </c>
      <c r="R6782" s="36" t="s">
        <v>23</v>
      </c>
      <c r="S6782" s="38">
        <v>193.2</v>
      </c>
      <c r="T6782" s="36" t="s">
        <v>106</v>
      </c>
      <c r="U6782" s="36" t="s">
        <v>1590</v>
      </c>
    </row>
    <row r="6783" spans="10:21" x14ac:dyDescent="0.25">
      <c r="J6783" s="37">
        <v>44122</v>
      </c>
      <c r="K6783" s="36">
        <f t="shared" si="605"/>
        <v>2020</v>
      </c>
      <c r="L6783" s="36" t="str">
        <f t="shared" si="606"/>
        <v>October</v>
      </c>
      <c r="M6783" s="36">
        <f t="shared" si="607"/>
        <v>42</v>
      </c>
      <c r="N6783" s="36">
        <f t="shared" si="608"/>
        <v>18</v>
      </c>
      <c r="O6783" s="36" t="str">
        <f t="shared" si="609"/>
        <v>202042</v>
      </c>
      <c r="P6783" s="51" t="str">
        <f>CONCATENATE(K6783,MONTH(ExpensesDBTable[[#This Row],[Date]]))</f>
        <v>202010</v>
      </c>
      <c r="Q6783" s="36" t="s">
        <v>119</v>
      </c>
      <c r="R6783" s="36" t="s">
        <v>14</v>
      </c>
      <c r="S6783" s="38">
        <v>10.77</v>
      </c>
      <c r="T6783" s="36" t="s">
        <v>100</v>
      </c>
      <c r="U6783" s="36" t="s">
        <v>3401</v>
      </c>
    </row>
    <row r="6784" spans="10:21" x14ac:dyDescent="0.25">
      <c r="J6784" s="37">
        <v>44122</v>
      </c>
      <c r="K6784" s="36">
        <f t="shared" si="605"/>
        <v>2020</v>
      </c>
      <c r="L6784" s="36" t="str">
        <f t="shared" si="606"/>
        <v>October</v>
      </c>
      <c r="M6784" s="36">
        <f t="shared" si="607"/>
        <v>42</v>
      </c>
      <c r="N6784" s="36">
        <f t="shared" si="608"/>
        <v>18</v>
      </c>
      <c r="O6784" s="36" t="str">
        <f t="shared" si="609"/>
        <v>202042</v>
      </c>
      <c r="P6784" s="51" t="str">
        <f>CONCATENATE(K6784,MONTH(ExpensesDBTable[[#This Row],[Date]]))</f>
        <v>202010</v>
      </c>
      <c r="Q6784" s="36" t="s">
        <v>182</v>
      </c>
      <c r="R6784" s="36" t="s">
        <v>19</v>
      </c>
      <c r="S6784" s="38">
        <v>20.95</v>
      </c>
      <c r="T6784" s="36" t="s">
        <v>106</v>
      </c>
      <c r="U6784" s="36" t="s">
        <v>4811</v>
      </c>
    </row>
    <row r="6785" spans="10:21" x14ac:dyDescent="0.25">
      <c r="J6785" s="37">
        <v>44122</v>
      </c>
      <c r="K6785" s="36">
        <f t="shared" si="605"/>
        <v>2020</v>
      </c>
      <c r="L6785" s="36" t="str">
        <f t="shared" si="606"/>
        <v>October</v>
      </c>
      <c r="M6785" s="36">
        <f t="shared" si="607"/>
        <v>42</v>
      </c>
      <c r="N6785" s="36">
        <f t="shared" si="608"/>
        <v>18</v>
      </c>
      <c r="O6785" s="36" t="str">
        <f t="shared" si="609"/>
        <v>202042</v>
      </c>
      <c r="P6785" s="51" t="str">
        <f>CONCATENATE(K6785,MONTH(ExpensesDBTable[[#This Row],[Date]]))</f>
        <v>202010</v>
      </c>
      <c r="Q6785" s="36" t="s">
        <v>182</v>
      </c>
      <c r="R6785" s="36" t="s">
        <v>14</v>
      </c>
      <c r="S6785" s="38">
        <v>13.14</v>
      </c>
      <c r="T6785" s="36" t="s">
        <v>100</v>
      </c>
      <c r="U6785" s="36" t="s">
        <v>241</v>
      </c>
    </row>
    <row r="6786" spans="10:21" x14ac:dyDescent="0.25">
      <c r="J6786" s="37">
        <v>44122</v>
      </c>
      <c r="K6786" s="36">
        <f t="shared" si="605"/>
        <v>2020</v>
      </c>
      <c r="L6786" s="36" t="str">
        <f t="shared" si="606"/>
        <v>October</v>
      </c>
      <c r="M6786" s="36">
        <f t="shared" si="607"/>
        <v>42</v>
      </c>
      <c r="N6786" s="36">
        <f t="shared" si="608"/>
        <v>18</v>
      </c>
      <c r="O6786" s="36" t="str">
        <f t="shared" si="609"/>
        <v>202042</v>
      </c>
      <c r="P6786" s="51" t="str">
        <f>CONCATENATE(K6786,MONTH(ExpensesDBTable[[#This Row],[Date]]))</f>
        <v>202010</v>
      </c>
      <c r="Q6786" s="36" t="s">
        <v>182</v>
      </c>
      <c r="R6786" s="36" t="s">
        <v>14</v>
      </c>
      <c r="S6786" s="38">
        <v>6.4</v>
      </c>
      <c r="T6786" s="36" t="s">
        <v>100</v>
      </c>
      <c r="U6786" s="36" t="s">
        <v>4812</v>
      </c>
    </row>
    <row r="6787" spans="10:21" x14ac:dyDescent="0.25">
      <c r="J6787" s="37">
        <v>44126</v>
      </c>
      <c r="K6787" s="36">
        <f t="shared" ref="K6787:K6802" si="610">YEAR(J6787)</f>
        <v>2020</v>
      </c>
      <c r="L6787" s="36" t="str">
        <f t="shared" ref="L6787:L6802" si="611">TEXT(DATE(1,MONTH(J6787),1),"MMMM")</f>
        <v>October</v>
      </c>
      <c r="M6787" s="36">
        <f t="shared" ref="M6787:M6802" si="612">WEEKNUM(J6787,2)</f>
        <v>43</v>
      </c>
      <c r="N6787" s="36">
        <f t="shared" ref="N6787:N6802" si="613">DAY(J6787)</f>
        <v>22</v>
      </c>
      <c r="O6787" s="36" t="str">
        <f t="shared" ref="O6787:O6802" si="614">CONCATENATE(K6787,M6787)</f>
        <v>202043</v>
      </c>
      <c r="P6787" s="51" t="str">
        <f>CONCATENATE(K6787,MONTH(ExpensesDBTable[[#This Row],[Date]]))</f>
        <v>202010</v>
      </c>
      <c r="Q6787" s="36" t="s">
        <v>3477</v>
      </c>
      <c r="R6787" s="36" t="s">
        <v>23</v>
      </c>
      <c r="S6787" s="38">
        <v>40</v>
      </c>
      <c r="T6787" s="36" t="s">
        <v>106</v>
      </c>
      <c r="U6787" s="36" t="s">
        <v>4813</v>
      </c>
    </row>
    <row r="6788" spans="10:21" x14ac:dyDescent="0.25">
      <c r="J6788" s="37">
        <v>44126</v>
      </c>
      <c r="K6788" s="36">
        <f t="shared" si="610"/>
        <v>2020</v>
      </c>
      <c r="L6788" s="36" t="str">
        <f t="shared" si="611"/>
        <v>October</v>
      </c>
      <c r="M6788" s="36">
        <f t="shared" si="612"/>
        <v>43</v>
      </c>
      <c r="N6788" s="36">
        <f t="shared" si="613"/>
        <v>22</v>
      </c>
      <c r="O6788" s="36" t="str">
        <f t="shared" si="614"/>
        <v>202043</v>
      </c>
      <c r="P6788" s="51" t="str">
        <f>CONCATENATE(K6788,MONTH(ExpensesDBTable[[#This Row],[Date]]))</f>
        <v>202010</v>
      </c>
      <c r="Q6788" s="36" t="s">
        <v>182</v>
      </c>
      <c r="R6788" s="36" t="s">
        <v>16</v>
      </c>
      <c r="S6788" s="38">
        <v>500</v>
      </c>
      <c r="T6788" s="36" t="s">
        <v>106</v>
      </c>
      <c r="U6788" s="36" t="s">
        <v>4814</v>
      </c>
    </row>
    <row r="6789" spans="10:21" x14ac:dyDescent="0.25">
      <c r="J6789" s="37">
        <v>44126</v>
      </c>
      <c r="K6789" s="36">
        <f t="shared" si="610"/>
        <v>2020</v>
      </c>
      <c r="L6789" s="36" t="str">
        <f t="shared" si="611"/>
        <v>October</v>
      </c>
      <c r="M6789" s="36">
        <f t="shared" si="612"/>
        <v>43</v>
      </c>
      <c r="N6789" s="36">
        <f t="shared" si="613"/>
        <v>22</v>
      </c>
      <c r="O6789" s="36" t="str">
        <f t="shared" si="614"/>
        <v>202043</v>
      </c>
      <c r="P6789" s="51" t="str">
        <f>CONCATENATE(K6789,MONTH(ExpensesDBTable[[#This Row],[Date]]))</f>
        <v>202010</v>
      </c>
      <c r="Q6789" s="36" t="s">
        <v>182</v>
      </c>
      <c r="R6789" s="36" t="s">
        <v>19</v>
      </c>
      <c r="S6789" s="38">
        <v>40</v>
      </c>
      <c r="T6789" s="36" t="s">
        <v>106</v>
      </c>
      <c r="U6789" s="36" t="s">
        <v>4815</v>
      </c>
    </row>
    <row r="6790" spans="10:21" x14ac:dyDescent="0.25">
      <c r="J6790" s="37">
        <v>44126</v>
      </c>
      <c r="K6790" s="36">
        <f t="shared" si="610"/>
        <v>2020</v>
      </c>
      <c r="L6790" s="36" t="str">
        <f t="shared" si="611"/>
        <v>October</v>
      </c>
      <c r="M6790" s="36">
        <f t="shared" si="612"/>
        <v>43</v>
      </c>
      <c r="N6790" s="36">
        <f t="shared" si="613"/>
        <v>22</v>
      </c>
      <c r="O6790" s="36" t="str">
        <f t="shared" si="614"/>
        <v>202043</v>
      </c>
      <c r="P6790" s="51" t="str">
        <f>CONCATENATE(K6790,MONTH(ExpensesDBTable[[#This Row],[Date]]))</f>
        <v>202010</v>
      </c>
      <c r="Q6790" s="36" t="s">
        <v>4792</v>
      </c>
      <c r="R6790" s="36" t="s">
        <v>14</v>
      </c>
      <c r="S6790" s="38">
        <v>9.1999999999999993</v>
      </c>
      <c r="T6790" s="36" t="s">
        <v>100</v>
      </c>
      <c r="U6790" s="36" t="s">
        <v>4816</v>
      </c>
    </row>
    <row r="6791" spans="10:21" x14ac:dyDescent="0.25">
      <c r="J6791" s="37">
        <v>44126</v>
      </c>
      <c r="K6791" s="36">
        <f t="shared" si="610"/>
        <v>2020</v>
      </c>
      <c r="L6791" s="36" t="str">
        <f t="shared" si="611"/>
        <v>October</v>
      </c>
      <c r="M6791" s="36">
        <f t="shared" si="612"/>
        <v>43</v>
      </c>
      <c r="N6791" s="36">
        <f t="shared" si="613"/>
        <v>22</v>
      </c>
      <c r="O6791" s="36" t="str">
        <f t="shared" si="614"/>
        <v>202043</v>
      </c>
      <c r="P6791" s="51" t="str">
        <f>CONCATENATE(K6791,MONTH(ExpensesDBTable[[#This Row],[Date]]))</f>
        <v>202010</v>
      </c>
      <c r="Q6791" s="36" t="s">
        <v>182</v>
      </c>
      <c r="R6791" s="36" t="s">
        <v>17</v>
      </c>
      <c r="S6791" s="38">
        <v>225</v>
      </c>
      <c r="T6791" s="36" t="s">
        <v>106</v>
      </c>
      <c r="U6791" s="36" t="s">
        <v>4817</v>
      </c>
    </row>
    <row r="6792" spans="10:21" x14ac:dyDescent="0.25">
      <c r="J6792" s="37">
        <v>44126</v>
      </c>
      <c r="K6792" s="36">
        <f t="shared" si="610"/>
        <v>2020</v>
      </c>
      <c r="L6792" s="36" t="str">
        <f t="shared" si="611"/>
        <v>October</v>
      </c>
      <c r="M6792" s="36">
        <f t="shared" si="612"/>
        <v>43</v>
      </c>
      <c r="N6792" s="36">
        <f t="shared" si="613"/>
        <v>22</v>
      </c>
      <c r="O6792" s="36" t="str">
        <f t="shared" si="614"/>
        <v>202043</v>
      </c>
      <c r="P6792" s="51" t="str">
        <f>CONCATENATE(K6792,MONTH(ExpensesDBTable[[#This Row],[Date]]))</f>
        <v>202010</v>
      </c>
      <c r="Q6792" s="36" t="s">
        <v>199</v>
      </c>
      <c r="R6792" s="36" t="s">
        <v>14</v>
      </c>
      <c r="S6792" s="38">
        <v>19.8</v>
      </c>
      <c r="T6792" s="36" t="s">
        <v>100</v>
      </c>
      <c r="U6792" s="36" t="s">
        <v>4818</v>
      </c>
    </row>
    <row r="6793" spans="10:21" x14ac:dyDescent="0.25">
      <c r="J6793" s="37">
        <v>44126</v>
      </c>
      <c r="K6793" s="36">
        <f t="shared" si="610"/>
        <v>2020</v>
      </c>
      <c r="L6793" s="36" t="str">
        <f t="shared" si="611"/>
        <v>October</v>
      </c>
      <c r="M6793" s="36">
        <f t="shared" si="612"/>
        <v>43</v>
      </c>
      <c r="N6793" s="36">
        <f t="shared" si="613"/>
        <v>22</v>
      </c>
      <c r="O6793" s="36" t="str">
        <f t="shared" si="614"/>
        <v>202043</v>
      </c>
      <c r="P6793" s="51" t="str">
        <f>CONCATENATE(K6793,MONTH(ExpensesDBTable[[#This Row],[Date]]))</f>
        <v>202010</v>
      </c>
      <c r="Q6793" s="36" t="s">
        <v>119</v>
      </c>
      <c r="R6793" s="36" t="s">
        <v>14</v>
      </c>
      <c r="S6793" s="38">
        <v>15.75</v>
      </c>
      <c r="T6793" s="36" t="s">
        <v>100</v>
      </c>
      <c r="U6793" s="36" t="s">
        <v>1367</v>
      </c>
    </row>
    <row r="6794" spans="10:21" x14ac:dyDescent="0.25">
      <c r="J6794" s="37">
        <v>44126</v>
      </c>
      <c r="K6794" s="36">
        <f t="shared" si="610"/>
        <v>2020</v>
      </c>
      <c r="L6794" s="36" t="str">
        <f t="shared" si="611"/>
        <v>October</v>
      </c>
      <c r="M6794" s="36">
        <f t="shared" si="612"/>
        <v>43</v>
      </c>
      <c r="N6794" s="36">
        <f t="shared" si="613"/>
        <v>22</v>
      </c>
      <c r="O6794" s="36" t="str">
        <f t="shared" si="614"/>
        <v>202043</v>
      </c>
      <c r="P6794" s="51" t="str">
        <f>CONCATENATE(K6794,MONTH(ExpensesDBTable[[#This Row],[Date]]))</f>
        <v>202010</v>
      </c>
      <c r="Q6794" s="36" t="s">
        <v>182</v>
      </c>
      <c r="R6794" s="36" t="s">
        <v>14</v>
      </c>
      <c r="S6794" s="38">
        <v>12.9</v>
      </c>
      <c r="T6794" s="36" t="s">
        <v>100</v>
      </c>
      <c r="U6794" s="36" t="s">
        <v>2478</v>
      </c>
    </row>
    <row r="6795" spans="10:21" x14ac:dyDescent="0.25">
      <c r="J6795" s="37">
        <v>44126</v>
      </c>
      <c r="K6795" s="36">
        <f t="shared" si="610"/>
        <v>2020</v>
      </c>
      <c r="L6795" s="36" t="str">
        <f t="shared" si="611"/>
        <v>October</v>
      </c>
      <c r="M6795" s="36">
        <f t="shared" si="612"/>
        <v>43</v>
      </c>
      <c r="N6795" s="36">
        <f t="shared" si="613"/>
        <v>22</v>
      </c>
      <c r="O6795" s="36" t="str">
        <f t="shared" si="614"/>
        <v>202043</v>
      </c>
      <c r="P6795" s="51" t="str">
        <f>CONCATENATE(K6795,MONTH(ExpensesDBTable[[#This Row],[Date]]))</f>
        <v>202010</v>
      </c>
      <c r="Q6795" s="36" t="s">
        <v>3477</v>
      </c>
      <c r="R6795" s="36" t="s">
        <v>23</v>
      </c>
      <c r="S6795" s="38">
        <v>25</v>
      </c>
      <c r="T6795" s="36" t="s">
        <v>106</v>
      </c>
      <c r="U6795" s="36" t="s">
        <v>4090</v>
      </c>
    </row>
    <row r="6796" spans="10:21" x14ac:dyDescent="0.25">
      <c r="J6796" s="37">
        <v>44126</v>
      </c>
      <c r="K6796" s="36">
        <f t="shared" si="610"/>
        <v>2020</v>
      </c>
      <c r="L6796" s="36" t="str">
        <f t="shared" si="611"/>
        <v>October</v>
      </c>
      <c r="M6796" s="36">
        <f t="shared" si="612"/>
        <v>43</v>
      </c>
      <c r="N6796" s="36">
        <f t="shared" si="613"/>
        <v>22</v>
      </c>
      <c r="O6796" s="36" t="str">
        <f t="shared" si="614"/>
        <v>202043</v>
      </c>
      <c r="P6796" s="51" t="str">
        <f>CONCATENATE(K6796,MONTH(ExpensesDBTable[[#This Row],[Date]]))</f>
        <v>202010</v>
      </c>
      <c r="Q6796" s="36" t="s">
        <v>3480</v>
      </c>
      <c r="R6796" s="36" t="s">
        <v>27</v>
      </c>
      <c r="S6796" s="38">
        <v>249.62</v>
      </c>
      <c r="T6796" s="36" t="s">
        <v>106</v>
      </c>
      <c r="U6796" s="36" t="s">
        <v>4435</v>
      </c>
    </row>
    <row r="6797" spans="10:21" x14ac:dyDescent="0.25">
      <c r="J6797" s="37">
        <v>44126</v>
      </c>
      <c r="K6797" s="36">
        <f t="shared" si="610"/>
        <v>2020</v>
      </c>
      <c r="L6797" s="36" t="str">
        <f t="shared" si="611"/>
        <v>October</v>
      </c>
      <c r="M6797" s="36">
        <f t="shared" si="612"/>
        <v>43</v>
      </c>
      <c r="N6797" s="36">
        <f t="shared" si="613"/>
        <v>22</v>
      </c>
      <c r="O6797" s="36" t="str">
        <f t="shared" si="614"/>
        <v>202043</v>
      </c>
      <c r="P6797" s="51" t="str">
        <f>CONCATENATE(K6797,MONTH(ExpensesDBTable[[#This Row],[Date]]))</f>
        <v>202010</v>
      </c>
      <c r="Q6797" s="36" t="s">
        <v>119</v>
      </c>
      <c r="R6797" s="36" t="s">
        <v>14</v>
      </c>
      <c r="S6797" s="38">
        <v>13.05</v>
      </c>
      <c r="T6797" s="36" t="s">
        <v>100</v>
      </c>
      <c r="U6797" s="36" t="s">
        <v>1367</v>
      </c>
    </row>
    <row r="6798" spans="10:21" x14ac:dyDescent="0.25">
      <c r="J6798" s="37">
        <v>44126</v>
      </c>
      <c r="K6798" s="36">
        <f t="shared" si="610"/>
        <v>2020</v>
      </c>
      <c r="L6798" s="36" t="str">
        <f t="shared" si="611"/>
        <v>October</v>
      </c>
      <c r="M6798" s="36">
        <f t="shared" si="612"/>
        <v>43</v>
      </c>
      <c r="N6798" s="36">
        <f t="shared" si="613"/>
        <v>22</v>
      </c>
      <c r="O6798" s="36" t="str">
        <f t="shared" si="614"/>
        <v>202043</v>
      </c>
      <c r="P6798" s="51" t="str">
        <f>CONCATENATE(K6798,MONTH(ExpensesDBTable[[#This Row],[Date]]))</f>
        <v>202010</v>
      </c>
      <c r="Q6798" s="36" t="s">
        <v>2470</v>
      </c>
      <c r="R6798" s="36" t="s">
        <v>14</v>
      </c>
      <c r="S6798" s="38">
        <v>2</v>
      </c>
      <c r="T6798" s="36" t="s">
        <v>100</v>
      </c>
      <c r="U6798" s="36" t="s">
        <v>3684</v>
      </c>
    </row>
    <row r="6799" spans="10:21" x14ac:dyDescent="0.25">
      <c r="J6799" s="37">
        <v>44126</v>
      </c>
      <c r="K6799" s="36">
        <f t="shared" si="610"/>
        <v>2020</v>
      </c>
      <c r="L6799" s="36" t="str">
        <f t="shared" si="611"/>
        <v>October</v>
      </c>
      <c r="M6799" s="36">
        <f t="shared" si="612"/>
        <v>43</v>
      </c>
      <c r="N6799" s="36">
        <f t="shared" si="613"/>
        <v>22</v>
      </c>
      <c r="O6799" s="36" t="str">
        <f t="shared" si="614"/>
        <v>202043</v>
      </c>
      <c r="P6799" s="51" t="str">
        <f>CONCATENATE(K6799,MONTH(ExpensesDBTable[[#This Row],[Date]]))</f>
        <v>202010</v>
      </c>
      <c r="Q6799" s="36" t="s">
        <v>4792</v>
      </c>
      <c r="R6799" s="36" t="s">
        <v>14</v>
      </c>
      <c r="S6799" s="38">
        <v>6.7</v>
      </c>
      <c r="T6799" s="36" t="s">
        <v>100</v>
      </c>
      <c r="U6799" s="36" t="s">
        <v>2477</v>
      </c>
    </row>
    <row r="6800" spans="10:21" x14ac:dyDescent="0.25">
      <c r="J6800" s="37">
        <v>44126</v>
      </c>
      <c r="K6800" s="36">
        <f t="shared" si="610"/>
        <v>2020</v>
      </c>
      <c r="L6800" s="36" t="str">
        <f t="shared" si="611"/>
        <v>October</v>
      </c>
      <c r="M6800" s="36">
        <f t="shared" si="612"/>
        <v>43</v>
      </c>
      <c r="N6800" s="36">
        <f t="shared" si="613"/>
        <v>22</v>
      </c>
      <c r="O6800" s="36" t="str">
        <f t="shared" si="614"/>
        <v>202043</v>
      </c>
      <c r="P6800" s="51" t="str">
        <f>CONCATENATE(K6800,MONTH(ExpensesDBTable[[#This Row],[Date]]))</f>
        <v>202010</v>
      </c>
      <c r="Q6800" s="36" t="s">
        <v>4792</v>
      </c>
      <c r="R6800" s="36" t="s">
        <v>14</v>
      </c>
      <c r="S6800" s="38">
        <v>4.7</v>
      </c>
      <c r="T6800" s="36" t="s">
        <v>100</v>
      </c>
      <c r="U6800" s="36" t="s">
        <v>4819</v>
      </c>
    </row>
    <row r="6801" spans="10:21" x14ac:dyDescent="0.25">
      <c r="J6801" s="37">
        <v>44126</v>
      </c>
      <c r="K6801" s="36">
        <f t="shared" si="610"/>
        <v>2020</v>
      </c>
      <c r="L6801" s="36" t="str">
        <f t="shared" si="611"/>
        <v>October</v>
      </c>
      <c r="M6801" s="36">
        <f t="shared" si="612"/>
        <v>43</v>
      </c>
      <c r="N6801" s="36">
        <f t="shared" si="613"/>
        <v>22</v>
      </c>
      <c r="O6801" s="36" t="str">
        <f t="shared" si="614"/>
        <v>202043</v>
      </c>
      <c r="P6801" s="51" t="str">
        <f>CONCATENATE(K6801,MONTH(ExpensesDBTable[[#This Row],[Date]]))</f>
        <v>202010</v>
      </c>
      <c r="Q6801" s="36" t="s">
        <v>145</v>
      </c>
      <c r="R6801" s="36" t="s">
        <v>23</v>
      </c>
      <c r="S6801" s="38">
        <v>53.34</v>
      </c>
      <c r="T6801" s="36" t="s">
        <v>106</v>
      </c>
      <c r="U6801" s="36" t="s">
        <v>4731</v>
      </c>
    </row>
    <row r="6802" spans="10:21" x14ac:dyDescent="0.25">
      <c r="J6802" s="37">
        <v>44126</v>
      </c>
      <c r="K6802" s="36">
        <f t="shared" si="610"/>
        <v>2020</v>
      </c>
      <c r="L6802" s="36" t="str">
        <f t="shared" si="611"/>
        <v>October</v>
      </c>
      <c r="M6802" s="36">
        <f t="shared" si="612"/>
        <v>43</v>
      </c>
      <c r="N6802" s="36">
        <f t="shared" si="613"/>
        <v>22</v>
      </c>
      <c r="O6802" s="36" t="str">
        <f t="shared" si="614"/>
        <v>202043</v>
      </c>
      <c r="P6802" s="51" t="str">
        <f>CONCATENATE(K6802,MONTH(ExpensesDBTable[[#This Row],[Date]]))</f>
        <v>202010</v>
      </c>
      <c r="Q6802" s="36" t="s">
        <v>3379</v>
      </c>
      <c r="R6802" s="36" t="s">
        <v>29</v>
      </c>
      <c r="S6802" s="38">
        <v>1009</v>
      </c>
      <c r="T6802" s="36" t="s">
        <v>106</v>
      </c>
      <c r="U6802" s="36" t="s">
        <v>4820</v>
      </c>
    </row>
    <row r="6803" spans="10:21" x14ac:dyDescent="0.25">
      <c r="J6803" s="37">
        <v>44128</v>
      </c>
      <c r="K6803" s="36">
        <f t="shared" ref="K6803:K6814" si="615">YEAR(J6803)</f>
        <v>2020</v>
      </c>
      <c r="L6803" s="36" t="str">
        <f t="shared" ref="L6803:L6814" si="616">TEXT(DATE(1,MONTH(J6803),1),"MMMM")</f>
        <v>October</v>
      </c>
      <c r="M6803" s="36">
        <f t="shared" ref="M6803:M6814" si="617">WEEKNUM(J6803,2)</f>
        <v>43</v>
      </c>
      <c r="N6803" s="36">
        <f t="shared" ref="N6803:N6814" si="618">DAY(J6803)</f>
        <v>24</v>
      </c>
      <c r="O6803" s="36" t="str">
        <f t="shared" ref="O6803:O6814" si="619">CONCATENATE(K6803,M6803)</f>
        <v>202043</v>
      </c>
      <c r="P6803" s="51" t="str">
        <f>CONCATENATE(K6803,MONTH(ExpensesDBTable[[#This Row],[Date]]))</f>
        <v>202010</v>
      </c>
      <c r="Q6803" s="36" t="s">
        <v>1476</v>
      </c>
      <c r="R6803" s="36" t="s">
        <v>23</v>
      </c>
      <c r="S6803" s="38">
        <v>14</v>
      </c>
      <c r="T6803" s="36" t="s">
        <v>106</v>
      </c>
      <c r="U6803" s="36" t="s">
        <v>1476</v>
      </c>
    </row>
    <row r="6804" spans="10:21" x14ac:dyDescent="0.25">
      <c r="J6804" s="37">
        <v>44128</v>
      </c>
      <c r="K6804" s="36">
        <f t="shared" si="615"/>
        <v>2020</v>
      </c>
      <c r="L6804" s="36" t="str">
        <f t="shared" si="616"/>
        <v>October</v>
      </c>
      <c r="M6804" s="36">
        <f t="shared" si="617"/>
        <v>43</v>
      </c>
      <c r="N6804" s="36">
        <f t="shared" si="618"/>
        <v>24</v>
      </c>
      <c r="O6804" s="36" t="str">
        <f t="shared" si="619"/>
        <v>202043</v>
      </c>
      <c r="P6804" s="51" t="str">
        <f>CONCATENATE(K6804,MONTH(ExpensesDBTable[[#This Row],[Date]]))</f>
        <v>202010</v>
      </c>
      <c r="Q6804" s="36" t="s">
        <v>3603</v>
      </c>
      <c r="R6804" s="36" t="s">
        <v>23</v>
      </c>
      <c r="S6804" s="38">
        <v>365.76</v>
      </c>
      <c r="T6804" s="36" t="s">
        <v>106</v>
      </c>
      <c r="U6804" s="36" t="s">
        <v>249</v>
      </c>
    </row>
    <row r="6805" spans="10:21" x14ac:dyDescent="0.25">
      <c r="J6805" s="37">
        <v>44128</v>
      </c>
      <c r="K6805" s="36">
        <f t="shared" si="615"/>
        <v>2020</v>
      </c>
      <c r="L6805" s="36" t="str">
        <f t="shared" si="616"/>
        <v>October</v>
      </c>
      <c r="M6805" s="36">
        <f t="shared" si="617"/>
        <v>43</v>
      </c>
      <c r="N6805" s="36">
        <f t="shared" si="618"/>
        <v>24</v>
      </c>
      <c r="O6805" s="36" t="str">
        <f t="shared" si="619"/>
        <v>202043</v>
      </c>
      <c r="P6805" s="51" t="str">
        <f>CONCATENATE(K6805,MONTH(ExpensesDBTable[[#This Row],[Date]]))</f>
        <v>202010</v>
      </c>
      <c r="Q6805" s="36" t="s">
        <v>108</v>
      </c>
      <c r="R6805" s="36" t="s">
        <v>14</v>
      </c>
      <c r="S6805" s="38">
        <v>14.19</v>
      </c>
      <c r="T6805" s="36" t="s">
        <v>100</v>
      </c>
      <c r="U6805" s="36" t="s">
        <v>1367</v>
      </c>
    </row>
    <row r="6806" spans="10:21" x14ac:dyDescent="0.25">
      <c r="J6806" s="37">
        <v>44128</v>
      </c>
      <c r="K6806" s="36">
        <f t="shared" si="615"/>
        <v>2020</v>
      </c>
      <c r="L6806" s="36" t="str">
        <f t="shared" si="616"/>
        <v>October</v>
      </c>
      <c r="M6806" s="36">
        <f t="shared" si="617"/>
        <v>43</v>
      </c>
      <c r="N6806" s="36">
        <f t="shared" si="618"/>
        <v>24</v>
      </c>
      <c r="O6806" s="36" t="str">
        <f t="shared" si="619"/>
        <v>202043</v>
      </c>
      <c r="P6806" s="51" t="str">
        <f>CONCATENATE(K6806,MONTH(ExpensesDBTable[[#This Row],[Date]]))</f>
        <v>202010</v>
      </c>
      <c r="Q6806" s="36" t="s">
        <v>4792</v>
      </c>
      <c r="R6806" s="36" t="s">
        <v>14</v>
      </c>
      <c r="S6806" s="38">
        <v>12</v>
      </c>
      <c r="T6806" s="36" t="s">
        <v>100</v>
      </c>
      <c r="U6806" s="36" t="s">
        <v>1367</v>
      </c>
    </row>
    <row r="6807" spans="10:21" x14ac:dyDescent="0.25">
      <c r="J6807" s="37">
        <v>44128</v>
      </c>
      <c r="K6807" s="36">
        <f t="shared" si="615"/>
        <v>2020</v>
      </c>
      <c r="L6807" s="36" t="str">
        <f t="shared" si="616"/>
        <v>October</v>
      </c>
      <c r="M6807" s="36">
        <f t="shared" si="617"/>
        <v>43</v>
      </c>
      <c r="N6807" s="36">
        <f t="shared" si="618"/>
        <v>24</v>
      </c>
      <c r="O6807" s="36" t="str">
        <f t="shared" si="619"/>
        <v>202043</v>
      </c>
      <c r="P6807" s="51" t="str">
        <f>CONCATENATE(K6807,MONTH(ExpensesDBTable[[#This Row],[Date]]))</f>
        <v>202010</v>
      </c>
      <c r="Q6807" s="36" t="s">
        <v>119</v>
      </c>
      <c r="R6807" s="36" t="s">
        <v>14</v>
      </c>
      <c r="S6807" s="38">
        <v>127.1</v>
      </c>
      <c r="T6807" s="36" t="s">
        <v>100</v>
      </c>
      <c r="U6807" s="36" t="s">
        <v>1367</v>
      </c>
    </row>
    <row r="6808" spans="10:21" x14ac:dyDescent="0.25">
      <c r="J6808" s="37">
        <v>44128</v>
      </c>
      <c r="K6808" s="36">
        <f t="shared" si="615"/>
        <v>2020</v>
      </c>
      <c r="L6808" s="36" t="str">
        <f t="shared" si="616"/>
        <v>October</v>
      </c>
      <c r="M6808" s="36">
        <f t="shared" si="617"/>
        <v>43</v>
      </c>
      <c r="N6808" s="36">
        <f t="shared" si="618"/>
        <v>24</v>
      </c>
      <c r="O6808" s="36" t="str">
        <f t="shared" si="619"/>
        <v>202043</v>
      </c>
      <c r="P6808" s="51" t="str">
        <f>CONCATENATE(K6808,MONTH(ExpensesDBTable[[#This Row],[Date]]))</f>
        <v>202010</v>
      </c>
      <c r="Q6808" s="36" t="s">
        <v>4773</v>
      </c>
      <c r="R6808" s="36" t="s">
        <v>11</v>
      </c>
      <c r="S6808" s="38">
        <v>62.97</v>
      </c>
      <c r="T6808" s="36" t="s">
        <v>106</v>
      </c>
      <c r="U6808" s="36" t="s">
        <v>4822</v>
      </c>
    </row>
    <row r="6809" spans="10:21" x14ac:dyDescent="0.25">
      <c r="J6809" s="37">
        <v>44128</v>
      </c>
      <c r="K6809" s="36">
        <f t="shared" si="615"/>
        <v>2020</v>
      </c>
      <c r="L6809" s="36" t="str">
        <f t="shared" si="616"/>
        <v>October</v>
      </c>
      <c r="M6809" s="36">
        <f t="shared" si="617"/>
        <v>43</v>
      </c>
      <c r="N6809" s="36">
        <f t="shared" si="618"/>
        <v>24</v>
      </c>
      <c r="O6809" s="36" t="str">
        <f t="shared" si="619"/>
        <v>202043</v>
      </c>
      <c r="P6809" s="51" t="str">
        <f>CONCATENATE(K6809,MONTH(ExpensesDBTable[[#This Row],[Date]]))</f>
        <v>202010</v>
      </c>
      <c r="Q6809" s="36" t="s">
        <v>554</v>
      </c>
      <c r="R6809" s="36" t="s">
        <v>14</v>
      </c>
      <c r="S6809" s="38">
        <v>5.35</v>
      </c>
      <c r="T6809" s="36" t="s">
        <v>100</v>
      </c>
      <c r="U6809" s="36" t="s">
        <v>4823</v>
      </c>
    </row>
    <row r="6810" spans="10:21" x14ac:dyDescent="0.25">
      <c r="J6810" s="37">
        <v>44128</v>
      </c>
      <c r="K6810" s="36">
        <f t="shared" si="615"/>
        <v>2020</v>
      </c>
      <c r="L6810" s="36" t="str">
        <f t="shared" si="616"/>
        <v>October</v>
      </c>
      <c r="M6810" s="36">
        <f t="shared" si="617"/>
        <v>43</v>
      </c>
      <c r="N6810" s="36">
        <f t="shared" si="618"/>
        <v>24</v>
      </c>
      <c r="O6810" s="36" t="str">
        <f t="shared" si="619"/>
        <v>202043</v>
      </c>
      <c r="P6810" s="51" t="str">
        <f>CONCATENATE(K6810,MONTH(ExpensesDBTable[[#This Row],[Date]]))</f>
        <v>202010</v>
      </c>
      <c r="Q6810" s="36" t="s">
        <v>182</v>
      </c>
      <c r="R6810" s="36" t="s">
        <v>19</v>
      </c>
      <c r="S6810" s="38">
        <v>35.9</v>
      </c>
      <c r="T6810" s="36" t="s">
        <v>100</v>
      </c>
      <c r="U6810" s="36" t="s">
        <v>4824</v>
      </c>
    </row>
    <row r="6811" spans="10:21" x14ac:dyDescent="0.25">
      <c r="J6811" s="37">
        <v>44128</v>
      </c>
      <c r="K6811" s="36">
        <f t="shared" si="615"/>
        <v>2020</v>
      </c>
      <c r="L6811" s="36" t="str">
        <f t="shared" si="616"/>
        <v>October</v>
      </c>
      <c r="M6811" s="36">
        <f t="shared" si="617"/>
        <v>43</v>
      </c>
      <c r="N6811" s="36">
        <f t="shared" si="618"/>
        <v>24</v>
      </c>
      <c r="O6811" s="36" t="str">
        <f t="shared" si="619"/>
        <v>202043</v>
      </c>
      <c r="P6811" s="51" t="str">
        <f>CONCATENATE(K6811,MONTH(ExpensesDBTable[[#This Row],[Date]]))</f>
        <v>202010</v>
      </c>
      <c r="Q6811" s="36" t="s">
        <v>4792</v>
      </c>
      <c r="R6811" s="36" t="s">
        <v>14</v>
      </c>
      <c r="S6811" s="38">
        <v>19.5</v>
      </c>
      <c r="T6811" s="36" t="s">
        <v>100</v>
      </c>
      <c r="U6811" s="36" t="s">
        <v>4240</v>
      </c>
    </row>
    <row r="6812" spans="10:21" x14ac:dyDescent="0.25">
      <c r="J6812" s="37">
        <v>44131</v>
      </c>
      <c r="K6812" s="36">
        <f t="shared" si="615"/>
        <v>2020</v>
      </c>
      <c r="L6812" s="36" t="str">
        <f t="shared" si="616"/>
        <v>October</v>
      </c>
      <c r="M6812" s="36">
        <f t="shared" si="617"/>
        <v>44</v>
      </c>
      <c r="N6812" s="36">
        <f t="shared" si="618"/>
        <v>27</v>
      </c>
      <c r="O6812" s="36" t="str">
        <f t="shared" si="619"/>
        <v>202044</v>
      </c>
      <c r="P6812" s="51" t="str">
        <f>CONCATENATE(K6812,MONTH(ExpensesDBTable[[#This Row],[Date]]))</f>
        <v>202010</v>
      </c>
      <c r="Q6812" s="36" t="s">
        <v>3480</v>
      </c>
      <c r="R6812" s="36" t="s">
        <v>14</v>
      </c>
      <c r="S6812" s="38">
        <v>311.95</v>
      </c>
      <c r="T6812" s="36" t="s">
        <v>106</v>
      </c>
      <c r="U6812" s="36" t="s">
        <v>3550</v>
      </c>
    </row>
    <row r="6813" spans="10:21" x14ac:dyDescent="0.25">
      <c r="J6813" s="37">
        <v>44131</v>
      </c>
      <c r="K6813" s="36">
        <f t="shared" si="615"/>
        <v>2020</v>
      </c>
      <c r="L6813" s="36" t="str">
        <f t="shared" si="616"/>
        <v>October</v>
      </c>
      <c r="M6813" s="36">
        <f t="shared" si="617"/>
        <v>44</v>
      </c>
      <c r="N6813" s="36">
        <f t="shared" si="618"/>
        <v>27</v>
      </c>
      <c r="O6813" s="36" t="str">
        <f t="shared" si="619"/>
        <v>202044</v>
      </c>
      <c r="P6813" s="51" t="str">
        <f>CONCATENATE(K6813,MONTH(ExpensesDBTable[[#This Row],[Date]]))</f>
        <v>202010</v>
      </c>
      <c r="Q6813" s="36" t="s">
        <v>182</v>
      </c>
      <c r="R6813" s="36" t="s">
        <v>14</v>
      </c>
      <c r="S6813" s="38">
        <v>3.01</v>
      </c>
      <c r="T6813" s="36" t="s">
        <v>100</v>
      </c>
      <c r="U6813" s="36" t="s">
        <v>241</v>
      </c>
    </row>
    <row r="6814" spans="10:21" x14ac:dyDescent="0.25">
      <c r="J6814" s="37">
        <v>44131</v>
      </c>
      <c r="K6814" s="36">
        <f t="shared" si="615"/>
        <v>2020</v>
      </c>
      <c r="L6814" s="36" t="str">
        <f t="shared" si="616"/>
        <v>October</v>
      </c>
      <c r="M6814" s="36">
        <f t="shared" si="617"/>
        <v>44</v>
      </c>
      <c r="N6814" s="36">
        <f t="shared" si="618"/>
        <v>27</v>
      </c>
      <c r="O6814" s="36" t="str">
        <f t="shared" si="619"/>
        <v>202044</v>
      </c>
      <c r="P6814" s="51" t="str">
        <f>CONCATENATE(K6814,MONTH(ExpensesDBTable[[#This Row],[Date]]))</f>
        <v>202010</v>
      </c>
      <c r="Q6814" s="36" t="s">
        <v>119</v>
      </c>
      <c r="R6814" s="36" t="s">
        <v>14</v>
      </c>
      <c r="S6814" s="38">
        <v>10.57</v>
      </c>
      <c r="T6814" s="36" t="s">
        <v>100</v>
      </c>
      <c r="U6814" s="36" t="s">
        <v>1367</v>
      </c>
    </row>
    <row r="6815" spans="10:21" x14ac:dyDescent="0.25">
      <c r="J6815" s="37">
        <v>44133</v>
      </c>
      <c r="K6815" s="36">
        <f t="shared" ref="K6815:K6820" si="620">YEAR(J6815)</f>
        <v>2020</v>
      </c>
      <c r="L6815" s="36" t="str">
        <f t="shared" ref="L6815:L6820" si="621">TEXT(DATE(1,MONTH(J6815),1),"MMMM")</f>
        <v>October</v>
      </c>
      <c r="M6815" s="36">
        <f t="shared" ref="M6815:M6820" si="622">WEEKNUM(J6815,2)</f>
        <v>44</v>
      </c>
      <c r="N6815" s="36">
        <f t="shared" ref="N6815:N6820" si="623">DAY(J6815)</f>
        <v>29</v>
      </c>
      <c r="O6815" s="36" t="str">
        <f t="shared" ref="O6815:O6820" si="624">CONCATENATE(K6815,M6815)</f>
        <v>202044</v>
      </c>
      <c r="P6815" s="51" t="str">
        <f>CONCATENATE(K6815,MONTH(ExpensesDBTable[[#This Row],[Date]]))</f>
        <v>202010</v>
      </c>
      <c r="Q6815" s="36" t="s">
        <v>177</v>
      </c>
      <c r="R6815" s="36" t="s">
        <v>14</v>
      </c>
      <c r="S6815" s="38">
        <v>5</v>
      </c>
      <c r="T6815" s="36" t="s">
        <v>100</v>
      </c>
      <c r="U6815" s="36" t="s">
        <v>462</v>
      </c>
    </row>
    <row r="6816" spans="10:21" x14ac:dyDescent="0.25">
      <c r="J6816" s="37">
        <v>44133</v>
      </c>
      <c r="K6816" s="36">
        <f t="shared" si="620"/>
        <v>2020</v>
      </c>
      <c r="L6816" s="36" t="str">
        <f t="shared" si="621"/>
        <v>October</v>
      </c>
      <c r="M6816" s="36">
        <f t="shared" si="622"/>
        <v>44</v>
      </c>
      <c r="N6816" s="36">
        <f t="shared" si="623"/>
        <v>29</v>
      </c>
      <c r="O6816" s="36" t="str">
        <f t="shared" si="624"/>
        <v>202044</v>
      </c>
      <c r="P6816" s="51" t="str">
        <f>CONCATENATE(K6816,MONTH(ExpensesDBTable[[#This Row],[Date]]))</f>
        <v>202010</v>
      </c>
      <c r="Q6816" s="36" t="s">
        <v>4792</v>
      </c>
      <c r="R6816" s="36" t="s">
        <v>14</v>
      </c>
      <c r="S6816" s="38">
        <v>10</v>
      </c>
      <c r="T6816" s="36" t="s">
        <v>100</v>
      </c>
      <c r="U6816" s="36" t="s">
        <v>1392</v>
      </c>
    </row>
    <row r="6817" spans="10:21" x14ac:dyDescent="0.25">
      <c r="J6817" s="37">
        <v>44133</v>
      </c>
      <c r="K6817" s="36">
        <f t="shared" si="620"/>
        <v>2020</v>
      </c>
      <c r="L6817" s="36" t="str">
        <f t="shared" si="621"/>
        <v>October</v>
      </c>
      <c r="M6817" s="36">
        <f t="shared" si="622"/>
        <v>44</v>
      </c>
      <c r="N6817" s="36">
        <f t="shared" si="623"/>
        <v>29</v>
      </c>
      <c r="O6817" s="36" t="str">
        <f t="shared" si="624"/>
        <v>202044</v>
      </c>
      <c r="P6817" s="51" t="str">
        <f>CONCATENATE(K6817,MONTH(ExpensesDBTable[[#This Row],[Date]]))</f>
        <v>202010</v>
      </c>
      <c r="Q6817" s="36" t="s">
        <v>199</v>
      </c>
      <c r="R6817" s="36" t="s">
        <v>14</v>
      </c>
      <c r="S6817" s="38">
        <v>13.5</v>
      </c>
      <c r="T6817" s="36" t="s">
        <v>100</v>
      </c>
      <c r="U6817" s="36" t="s">
        <v>1216</v>
      </c>
    </row>
    <row r="6818" spans="10:21" x14ac:dyDescent="0.25">
      <c r="J6818" s="37">
        <v>44133</v>
      </c>
      <c r="K6818" s="36">
        <f t="shared" si="620"/>
        <v>2020</v>
      </c>
      <c r="L6818" s="36" t="str">
        <f t="shared" si="621"/>
        <v>October</v>
      </c>
      <c r="M6818" s="36">
        <f t="shared" si="622"/>
        <v>44</v>
      </c>
      <c r="N6818" s="36">
        <f t="shared" si="623"/>
        <v>29</v>
      </c>
      <c r="O6818" s="36" t="str">
        <f t="shared" si="624"/>
        <v>202044</v>
      </c>
      <c r="P6818" s="51" t="str">
        <f>CONCATENATE(K6818,MONTH(ExpensesDBTable[[#This Row],[Date]]))</f>
        <v>202010</v>
      </c>
      <c r="Q6818" s="36" t="s">
        <v>119</v>
      </c>
      <c r="R6818" s="36" t="s">
        <v>14</v>
      </c>
      <c r="S6818" s="38">
        <v>27.47</v>
      </c>
      <c r="T6818" s="36" t="s">
        <v>100</v>
      </c>
      <c r="U6818" s="36" t="s">
        <v>4825</v>
      </c>
    </row>
    <row r="6819" spans="10:21" x14ac:dyDescent="0.25">
      <c r="J6819" s="37">
        <v>44133</v>
      </c>
      <c r="K6819" s="36">
        <f t="shared" si="620"/>
        <v>2020</v>
      </c>
      <c r="L6819" s="36" t="str">
        <f t="shared" si="621"/>
        <v>October</v>
      </c>
      <c r="M6819" s="36">
        <f t="shared" si="622"/>
        <v>44</v>
      </c>
      <c r="N6819" s="36">
        <f t="shared" si="623"/>
        <v>29</v>
      </c>
      <c r="O6819" s="36" t="str">
        <f t="shared" si="624"/>
        <v>202044</v>
      </c>
      <c r="P6819" s="51" t="str">
        <f>CONCATENATE(K6819,MONTH(ExpensesDBTable[[#This Row],[Date]]))</f>
        <v>202010</v>
      </c>
      <c r="Q6819" s="36" t="s">
        <v>4773</v>
      </c>
      <c r="R6819" s="36" t="s">
        <v>11</v>
      </c>
      <c r="S6819" s="38">
        <v>10.79</v>
      </c>
      <c r="T6819" s="36" t="s">
        <v>106</v>
      </c>
      <c r="U6819" s="36" t="s">
        <v>548</v>
      </c>
    </row>
    <row r="6820" spans="10:21" x14ac:dyDescent="0.25">
      <c r="J6820" s="37">
        <v>44133</v>
      </c>
      <c r="K6820" s="36">
        <f t="shared" si="620"/>
        <v>2020</v>
      </c>
      <c r="L6820" s="36" t="str">
        <f t="shared" si="621"/>
        <v>October</v>
      </c>
      <c r="M6820" s="36">
        <f t="shared" si="622"/>
        <v>44</v>
      </c>
      <c r="N6820" s="36">
        <f t="shared" si="623"/>
        <v>29</v>
      </c>
      <c r="O6820" s="36" t="str">
        <f t="shared" si="624"/>
        <v>202044</v>
      </c>
      <c r="P6820" s="51" t="str">
        <f>CONCATENATE(K6820,MONTH(ExpensesDBTable[[#This Row],[Date]]))</f>
        <v>202010</v>
      </c>
      <c r="Q6820" s="36" t="s">
        <v>1238</v>
      </c>
      <c r="R6820" s="36" t="s">
        <v>22</v>
      </c>
      <c r="S6820" s="38">
        <v>76.95</v>
      </c>
      <c r="T6820" s="36" t="s">
        <v>106</v>
      </c>
      <c r="U6820" s="36" t="s">
        <v>1238</v>
      </c>
    </row>
    <row r="6821" spans="10:21" x14ac:dyDescent="0.25">
      <c r="J6821" s="37">
        <v>44134</v>
      </c>
      <c r="K6821" s="36">
        <f t="shared" ref="K6821:K6827" si="625">YEAR(J6821)</f>
        <v>2020</v>
      </c>
      <c r="L6821" s="36" t="str">
        <f t="shared" ref="L6821:L6827" si="626">TEXT(DATE(1,MONTH(J6821),1),"MMMM")</f>
        <v>October</v>
      </c>
      <c r="M6821" s="36">
        <f t="shared" ref="M6821:M6827" si="627">WEEKNUM(J6821,2)</f>
        <v>44</v>
      </c>
      <c r="N6821" s="36">
        <f t="shared" ref="N6821:N6827" si="628">DAY(J6821)</f>
        <v>30</v>
      </c>
      <c r="O6821" s="36" t="str">
        <f t="shared" ref="O6821:O6827" si="629">CONCATENATE(K6821,M6821)</f>
        <v>202044</v>
      </c>
      <c r="P6821" s="51" t="str">
        <f>CONCATENATE(K6821,MONTH(ExpensesDBTable[[#This Row],[Date]]))</f>
        <v>202010</v>
      </c>
      <c r="Q6821" s="36" t="s">
        <v>4792</v>
      </c>
      <c r="R6821" s="36" t="s">
        <v>14</v>
      </c>
      <c r="S6821" s="38">
        <v>9.1999999999999993</v>
      </c>
      <c r="T6821" s="36" t="s">
        <v>100</v>
      </c>
      <c r="U6821" s="36" t="s">
        <v>4826</v>
      </c>
    </row>
    <row r="6822" spans="10:21" x14ac:dyDescent="0.25">
      <c r="J6822" s="37">
        <v>44134</v>
      </c>
      <c r="K6822" s="36">
        <f t="shared" si="625"/>
        <v>2020</v>
      </c>
      <c r="L6822" s="36" t="str">
        <f t="shared" si="626"/>
        <v>October</v>
      </c>
      <c r="M6822" s="36">
        <f t="shared" si="627"/>
        <v>44</v>
      </c>
      <c r="N6822" s="36">
        <f t="shared" si="628"/>
        <v>30</v>
      </c>
      <c r="O6822" s="36" t="str">
        <f t="shared" si="629"/>
        <v>202044</v>
      </c>
      <c r="P6822" s="51" t="str">
        <f>CONCATENATE(K6822,MONTH(ExpensesDBTable[[#This Row],[Date]]))</f>
        <v>202010</v>
      </c>
      <c r="Q6822" s="36" t="s">
        <v>4773</v>
      </c>
      <c r="R6822" s="36" t="s">
        <v>11</v>
      </c>
      <c r="S6822" s="38">
        <v>50</v>
      </c>
      <c r="T6822" s="36" t="s">
        <v>106</v>
      </c>
      <c r="U6822" s="36" t="s">
        <v>4827</v>
      </c>
    </row>
    <row r="6823" spans="10:21" x14ac:dyDescent="0.25">
      <c r="J6823" s="37">
        <v>44134</v>
      </c>
      <c r="K6823" s="36">
        <f t="shared" si="625"/>
        <v>2020</v>
      </c>
      <c r="L6823" s="36" t="str">
        <f t="shared" si="626"/>
        <v>October</v>
      </c>
      <c r="M6823" s="36">
        <f t="shared" si="627"/>
        <v>44</v>
      </c>
      <c r="N6823" s="36">
        <f t="shared" si="628"/>
        <v>30</v>
      </c>
      <c r="O6823" s="36" t="str">
        <f t="shared" si="629"/>
        <v>202044</v>
      </c>
      <c r="P6823" s="51" t="str">
        <f>CONCATENATE(K6823,MONTH(ExpensesDBTable[[#This Row],[Date]]))</f>
        <v>202010</v>
      </c>
      <c r="Q6823" s="36" t="s">
        <v>182</v>
      </c>
      <c r="R6823" s="36" t="s">
        <v>19</v>
      </c>
      <c r="S6823" s="38">
        <v>31.8</v>
      </c>
      <c r="T6823" s="36" t="s">
        <v>106</v>
      </c>
      <c r="U6823" s="36" t="s">
        <v>4828</v>
      </c>
    </row>
    <row r="6824" spans="10:21" x14ac:dyDescent="0.25">
      <c r="J6824" s="37">
        <v>44134</v>
      </c>
      <c r="K6824" s="36">
        <f t="shared" si="625"/>
        <v>2020</v>
      </c>
      <c r="L6824" s="36" t="str">
        <f t="shared" si="626"/>
        <v>October</v>
      </c>
      <c r="M6824" s="36">
        <f t="shared" si="627"/>
        <v>44</v>
      </c>
      <c r="N6824" s="36">
        <f t="shared" si="628"/>
        <v>30</v>
      </c>
      <c r="O6824" s="36" t="str">
        <f t="shared" si="629"/>
        <v>202044</v>
      </c>
      <c r="P6824" s="51" t="str">
        <f>CONCATENATE(K6824,MONTH(ExpensesDBTable[[#This Row],[Date]]))</f>
        <v>202010</v>
      </c>
      <c r="Q6824" s="36" t="s">
        <v>182</v>
      </c>
      <c r="R6824" s="36" t="s">
        <v>17</v>
      </c>
      <c r="S6824" s="38">
        <v>35</v>
      </c>
      <c r="T6824" s="36" t="s">
        <v>106</v>
      </c>
      <c r="U6824" s="36" t="s">
        <v>4073</v>
      </c>
    </row>
    <row r="6825" spans="10:21" x14ac:dyDescent="0.25">
      <c r="J6825" s="37">
        <v>44135</v>
      </c>
      <c r="K6825" s="36">
        <f t="shared" si="625"/>
        <v>2020</v>
      </c>
      <c r="L6825" s="36" t="str">
        <f t="shared" si="626"/>
        <v>October</v>
      </c>
      <c r="M6825" s="36">
        <f t="shared" si="627"/>
        <v>44</v>
      </c>
      <c r="N6825" s="36">
        <f t="shared" si="628"/>
        <v>31</v>
      </c>
      <c r="O6825" s="36" t="str">
        <f t="shared" si="629"/>
        <v>202044</v>
      </c>
      <c r="P6825" s="51" t="str">
        <f>CONCATENATE(K6825,MONTH(ExpensesDBTable[[#This Row],[Date]]))</f>
        <v>202010</v>
      </c>
      <c r="Q6825" s="36" t="s">
        <v>1416</v>
      </c>
      <c r="R6825" s="36" t="s">
        <v>18</v>
      </c>
      <c r="S6825" s="38">
        <v>135</v>
      </c>
      <c r="T6825" s="36" t="s">
        <v>106</v>
      </c>
      <c r="U6825" s="36" t="s">
        <v>4829</v>
      </c>
    </row>
    <row r="6826" spans="10:21" x14ac:dyDescent="0.25">
      <c r="J6826" s="37">
        <v>44135</v>
      </c>
      <c r="K6826" s="36">
        <f t="shared" si="625"/>
        <v>2020</v>
      </c>
      <c r="L6826" s="36" t="str">
        <f t="shared" si="626"/>
        <v>October</v>
      </c>
      <c r="M6826" s="36">
        <f t="shared" si="627"/>
        <v>44</v>
      </c>
      <c r="N6826" s="36">
        <f t="shared" si="628"/>
        <v>31</v>
      </c>
      <c r="O6826" s="36" t="str">
        <f t="shared" si="629"/>
        <v>202044</v>
      </c>
      <c r="P6826" s="51" t="str">
        <f>CONCATENATE(K6826,MONTH(ExpensesDBTable[[#This Row],[Date]]))</f>
        <v>202010</v>
      </c>
      <c r="Q6826" s="36" t="s">
        <v>119</v>
      </c>
      <c r="R6826" s="36" t="s">
        <v>14</v>
      </c>
      <c r="S6826" s="38">
        <v>100.29</v>
      </c>
      <c r="T6826" s="36" t="s">
        <v>100</v>
      </c>
      <c r="U6826" s="36" t="s">
        <v>1367</v>
      </c>
    </row>
    <row r="6827" spans="10:21" x14ac:dyDescent="0.25">
      <c r="J6827" s="37">
        <v>44135</v>
      </c>
      <c r="K6827" s="36">
        <f t="shared" si="625"/>
        <v>2020</v>
      </c>
      <c r="L6827" s="36" t="str">
        <f t="shared" si="626"/>
        <v>October</v>
      </c>
      <c r="M6827" s="36">
        <f t="shared" si="627"/>
        <v>44</v>
      </c>
      <c r="N6827" s="36">
        <f t="shared" si="628"/>
        <v>31</v>
      </c>
      <c r="O6827" s="36" t="str">
        <f t="shared" si="629"/>
        <v>202044</v>
      </c>
      <c r="P6827" s="51" t="str">
        <f>CONCATENATE(K6827,MONTH(ExpensesDBTable[[#This Row],[Date]]))</f>
        <v>202010</v>
      </c>
      <c r="Q6827" s="36" t="s">
        <v>182</v>
      </c>
      <c r="R6827" s="36" t="s">
        <v>19</v>
      </c>
      <c r="S6827" s="38">
        <v>33.5</v>
      </c>
      <c r="T6827" s="36" t="s">
        <v>100</v>
      </c>
      <c r="U6827" s="36" t="s">
        <v>2008</v>
      </c>
    </row>
    <row r="6828" spans="10:21" x14ac:dyDescent="0.25">
      <c r="J6828" s="37">
        <v>44136</v>
      </c>
      <c r="K6828" s="36">
        <f t="shared" ref="K6828:K6846" si="630">YEAR(J6828)</f>
        <v>2020</v>
      </c>
      <c r="L6828" s="36" t="str">
        <f t="shared" ref="L6828:L6846" si="631">TEXT(DATE(1,MONTH(J6828),1),"MMMM")</f>
        <v>November</v>
      </c>
      <c r="M6828" s="36">
        <f t="shared" ref="M6828:M6846" si="632">WEEKNUM(J6828,2)</f>
        <v>44</v>
      </c>
      <c r="N6828" s="36">
        <f t="shared" ref="N6828:N6846" si="633">DAY(J6828)</f>
        <v>1</v>
      </c>
      <c r="O6828" s="36" t="str">
        <f t="shared" ref="O6828:O6846" si="634">CONCATENATE(K6828,M6828)</f>
        <v>202044</v>
      </c>
      <c r="P6828" s="51" t="str">
        <f>CONCATENATE(K6828,MONTH(ExpensesDBTable[[#This Row],[Date]]))</f>
        <v>202011</v>
      </c>
      <c r="Q6828" s="36" t="s">
        <v>4049</v>
      </c>
      <c r="R6828" s="36" t="s">
        <v>23</v>
      </c>
      <c r="S6828" s="38">
        <v>89</v>
      </c>
      <c r="T6828" s="36" t="s">
        <v>106</v>
      </c>
      <c r="U6828" s="36" t="s">
        <v>1492</v>
      </c>
    </row>
    <row r="6829" spans="10:21" x14ac:dyDescent="0.25">
      <c r="J6829" s="37">
        <v>44136</v>
      </c>
      <c r="K6829" s="36">
        <f t="shared" si="630"/>
        <v>2020</v>
      </c>
      <c r="L6829" s="36" t="str">
        <f t="shared" si="631"/>
        <v>November</v>
      </c>
      <c r="M6829" s="36">
        <f t="shared" si="632"/>
        <v>44</v>
      </c>
      <c r="N6829" s="36">
        <f t="shared" si="633"/>
        <v>1</v>
      </c>
      <c r="O6829" s="36" t="str">
        <f t="shared" si="634"/>
        <v>202044</v>
      </c>
      <c r="P6829" s="51" t="str">
        <f>CONCATENATE(K6829,MONTH(ExpensesDBTable[[#This Row],[Date]]))</f>
        <v>202011</v>
      </c>
      <c r="Q6829" s="36" t="s">
        <v>182</v>
      </c>
      <c r="R6829" s="36" t="s">
        <v>14</v>
      </c>
      <c r="S6829" s="38">
        <v>3</v>
      </c>
      <c r="T6829" s="36" t="s">
        <v>100</v>
      </c>
      <c r="U6829" s="36" t="s">
        <v>4069</v>
      </c>
    </row>
    <row r="6830" spans="10:21" x14ac:dyDescent="0.25">
      <c r="J6830" s="37">
        <v>44136</v>
      </c>
      <c r="K6830" s="36">
        <f t="shared" si="630"/>
        <v>2020</v>
      </c>
      <c r="L6830" s="36" t="str">
        <f t="shared" si="631"/>
        <v>November</v>
      </c>
      <c r="M6830" s="36">
        <f t="shared" si="632"/>
        <v>44</v>
      </c>
      <c r="N6830" s="36">
        <f t="shared" si="633"/>
        <v>1</v>
      </c>
      <c r="O6830" s="36" t="str">
        <f t="shared" si="634"/>
        <v>202044</v>
      </c>
      <c r="P6830" s="51" t="str">
        <f>CONCATENATE(K6830,MONTH(ExpensesDBTable[[#This Row],[Date]]))</f>
        <v>202011</v>
      </c>
      <c r="Q6830" s="36" t="s">
        <v>182</v>
      </c>
      <c r="R6830" s="36" t="s">
        <v>14</v>
      </c>
      <c r="S6830" s="38">
        <v>8.26</v>
      </c>
      <c r="T6830" s="36" t="s">
        <v>100</v>
      </c>
      <c r="U6830" s="36" t="s">
        <v>4830</v>
      </c>
    </row>
    <row r="6831" spans="10:21" x14ac:dyDescent="0.25">
      <c r="J6831" s="37">
        <v>44139</v>
      </c>
      <c r="K6831" s="36">
        <f t="shared" si="630"/>
        <v>2020</v>
      </c>
      <c r="L6831" s="36" t="str">
        <f t="shared" si="631"/>
        <v>November</v>
      </c>
      <c r="M6831" s="36">
        <f t="shared" si="632"/>
        <v>45</v>
      </c>
      <c r="N6831" s="36">
        <f t="shared" si="633"/>
        <v>4</v>
      </c>
      <c r="O6831" s="36" t="str">
        <f t="shared" si="634"/>
        <v>202045</v>
      </c>
      <c r="P6831" s="51" t="str">
        <f>CONCATENATE(K6831,MONTH(ExpensesDBTable[[#This Row],[Date]]))</f>
        <v>202011</v>
      </c>
      <c r="Q6831" s="36" t="s">
        <v>1013</v>
      </c>
      <c r="R6831" s="36" t="s">
        <v>13</v>
      </c>
      <c r="S6831" s="38">
        <v>68</v>
      </c>
      <c r="T6831" s="36" t="s">
        <v>106</v>
      </c>
      <c r="U6831" s="36" t="s">
        <v>4831</v>
      </c>
    </row>
    <row r="6832" spans="10:21" x14ac:dyDescent="0.25">
      <c r="J6832" s="37">
        <v>44139</v>
      </c>
      <c r="K6832" s="36">
        <f t="shared" si="630"/>
        <v>2020</v>
      </c>
      <c r="L6832" s="36" t="str">
        <f t="shared" si="631"/>
        <v>November</v>
      </c>
      <c r="M6832" s="36">
        <f t="shared" si="632"/>
        <v>45</v>
      </c>
      <c r="N6832" s="36">
        <f t="shared" si="633"/>
        <v>4</v>
      </c>
      <c r="O6832" s="36" t="str">
        <f t="shared" si="634"/>
        <v>202045</v>
      </c>
      <c r="P6832" s="51" t="str">
        <f>CONCATENATE(K6832,MONTH(ExpensesDBTable[[#This Row],[Date]]))</f>
        <v>202011</v>
      </c>
      <c r="Q6832" s="36" t="s">
        <v>119</v>
      </c>
      <c r="R6832" s="36" t="s">
        <v>14</v>
      </c>
      <c r="S6832" s="38">
        <v>16.649999999999999</v>
      </c>
      <c r="T6832" s="36" t="s">
        <v>100</v>
      </c>
      <c r="U6832" s="36" t="s">
        <v>4832</v>
      </c>
    </row>
    <row r="6833" spans="10:21" x14ac:dyDescent="0.25">
      <c r="J6833" s="37">
        <v>44139</v>
      </c>
      <c r="K6833" s="36">
        <f t="shared" si="630"/>
        <v>2020</v>
      </c>
      <c r="L6833" s="36" t="str">
        <f t="shared" si="631"/>
        <v>November</v>
      </c>
      <c r="M6833" s="36">
        <f t="shared" si="632"/>
        <v>45</v>
      </c>
      <c r="N6833" s="36">
        <f t="shared" si="633"/>
        <v>4</v>
      </c>
      <c r="O6833" s="36" t="str">
        <f t="shared" si="634"/>
        <v>202045</v>
      </c>
      <c r="P6833" s="51" t="str">
        <f>CONCATENATE(K6833,MONTH(ExpensesDBTable[[#This Row],[Date]]))</f>
        <v>202011</v>
      </c>
      <c r="Q6833" s="36" t="s">
        <v>182</v>
      </c>
      <c r="R6833" s="36" t="s">
        <v>14</v>
      </c>
      <c r="S6833" s="38">
        <v>5.3</v>
      </c>
      <c r="T6833" s="36" t="s">
        <v>100</v>
      </c>
      <c r="U6833" s="36" t="s">
        <v>1392</v>
      </c>
    </row>
    <row r="6834" spans="10:21" x14ac:dyDescent="0.25">
      <c r="J6834" s="37">
        <v>44139</v>
      </c>
      <c r="K6834" s="36">
        <f t="shared" si="630"/>
        <v>2020</v>
      </c>
      <c r="L6834" s="36" t="str">
        <f t="shared" si="631"/>
        <v>November</v>
      </c>
      <c r="M6834" s="36">
        <f t="shared" si="632"/>
        <v>45</v>
      </c>
      <c r="N6834" s="36">
        <f t="shared" si="633"/>
        <v>4</v>
      </c>
      <c r="O6834" s="36" t="str">
        <f t="shared" si="634"/>
        <v>202045</v>
      </c>
      <c r="P6834" s="51" t="str">
        <f>CONCATENATE(K6834,MONTH(ExpensesDBTable[[#This Row],[Date]]))</f>
        <v>202011</v>
      </c>
      <c r="Q6834" s="36" t="s">
        <v>2939</v>
      </c>
      <c r="R6834" s="36" t="s">
        <v>16</v>
      </c>
      <c r="S6834" s="38">
        <v>25</v>
      </c>
      <c r="T6834" s="36" t="s">
        <v>106</v>
      </c>
      <c r="U6834" s="36" t="s">
        <v>4833</v>
      </c>
    </row>
    <row r="6835" spans="10:21" x14ac:dyDescent="0.25">
      <c r="J6835" s="37">
        <v>44139</v>
      </c>
      <c r="K6835" s="36">
        <f t="shared" si="630"/>
        <v>2020</v>
      </c>
      <c r="L6835" s="36" t="str">
        <f t="shared" si="631"/>
        <v>November</v>
      </c>
      <c r="M6835" s="36">
        <f t="shared" si="632"/>
        <v>45</v>
      </c>
      <c r="N6835" s="36">
        <f t="shared" si="633"/>
        <v>4</v>
      </c>
      <c r="O6835" s="36" t="str">
        <f t="shared" si="634"/>
        <v>202045</v>
      </c>
      <c r="P6835" s="51" t="str">
        <f>CONCATENATE(K6835,MONTH(ExpensesDBTable[[#This Row],[Date]]))</f>
        <v>202011</v>
      </c>
      <c r="Q6835" s="36" t="s">
        <v>1292</v>
      </c>
      <c r="R6835" s="36" t="s">
        <v>16</v>
      </c>
      <c r="S6835" s="38">
        <v>32.130000000000003</v>
      </c>
      <c r="T6835" s="36" t="s">
        <v>106</v>
      </c>
      <c r="U6835" s="36" t="s">
        <v>3974</v>
      </c>
    </row>
    <row r="6836" spans="10:21" x14ac:dyDescent="0.25">
      <c r="J6836" s="37">
        <v>44139</v>
      </c>
      <c r="K6836" s="36">
        <f t="shared" si="630"/>
        <v>2020</v>
      </c>
      <c r="L6836" s="36" t="str">
        <f t="shared" si="631"/>
        <v>November</v>
      </c>
      <c r="M6836" s="36">
        <f t="shared" si="632"/>
        <v>45</v>
      </c>
      <c r="N6836" s="36">
        <f t="shared" si="633"/>
        <v>4</v>
      </c>
      <c r="O6836" s="36" t="str">
        <f t="shared" si="634"/>
        <v>202045</v>
      </c>
      <c r="P6836" s="51" t="str">
        <f>CONCATENATE(K6836,MONTH(ExpensesDBTable[[#This Row],[Date]]))</f>
        <v>202011</v>
      </c>
      <c r="Q6836" s="36" t="s">
        <v>182</v>
      </c>
      <c r="R6836" s="36" t="s">
        <v>19</v>
      </c>
      <c r="S6836" s="38">
        <v>12.5</v>
      </c>
      <c r="T6836" s="36" t="s">
        <v>106</v>
      </c>
      <c r="U6836" s="36" t="s">
        <v>4834</v>
      </c>
    </row>
    <row r="6837" spans="10:21" x14ac:dyDescent="0.25">
      <c r="J6837" s="37">
        <v>44139</v>
      </c>
      <c r="K6837" s="36">
        <f t="shared" si="630"/>
        <v>2020</v>
      </c>
      <c r="L6837" s="36" t="str">
        <f t="shared" si="631"/>
        <v>November</v>
      </c>
      <c r="M6837" s="36">
        <f t="shared" si="632"/>
        <v>45</v>
      </c>
      <c r="N6837" s="36">
        <f t="shared" si="633"/>
        <v>4</v>
      </c>
      <c r="O6837" s="36" t="str">
        <f t="shared" si="634"/>
        <v>202045</v>
      </c>
      <c r="P6837" s="51" t="str">
        <f>CONCATENATE(K6837,MONTH(ExpensesDBTable[[#This Row],[Date]]))</f>
        <v>202011</v>
      </c>
      <c r="Q6837" s="36" t="s">
        <v>182</v>
      </c>
      <c r="R6837" s="36" t="s">
        <v>16</v>
      </c>
      <c r="S6837" s="38">
        <v>30</v>
      </c>
      <c r="T6837" s="36" t="s">
        <v>106</v>
      </c>
      <c r="U6837" s="36" t="s">
        <v>1867</v>
      </c>
    </row>
    <row r="6838" spans="10:21" x14ac:dyDescent="0.25">
      <c r="J6838" s="37">
        <v>44139</v>
      </c>
      <c r="K6838" s="36">
        <f t="shared" si="630"/>
        <v>2020</v>
      </c>
      <c r="L6838" s="36" t="str">
        <f t="shared" si="631"/>
        <v>November</v>
      </c>
      <c r="M6838" s="36">
        <f t="shared" si="632"/>
        <v>45</v>
      </c>
      <c r="N6838" s="36">
        <f t="shared" si="633"/>
        <v>4</v>
      </c>
      <c r="O6838" s="36" t="str">
        <f t="shared" si="634"/>
        <v>202045</v>
      </c>
      <c r="P6838" s="51" t="str">
        <f>CONCATENATE(K6838,MONTH(ExpensesDBTable[[#This Row],[Date]]))</f>
        <v>202011</v>
      </c>
      <c r="Q6838" s="36" t="s">
        <v>182</v>
      </c>
      <c r="R6838" s="36" t="s">
        <v>14</v>
      </c>
      <c r="S6838" s="38">
        <v>8.3000000000000007</v>
      </c>
      <c r="T6838" s="36" t="s">
        <v>100</v>
      </c>
      <c r="U6838" s="36" t="s">
        <v>1367</v>
      </c>
    </row>
    <row r="6839" spans="10:21" x14ac:dyDescent="0.25">
      <c r="J6839" s="37">
        <v>44139</v>
      </c>
      <c r="K6839" s="36">
        <f t="shared" si="630"/>
        <v>2020</v>
      </c>
      <c r="L6839" s="36" t="str">
        <f t="shared" si="631"/>
        <v>November</v>
      </c>
      <c r="M6839" s="36">
        <f t="shared" si="632"/>
        <v>45</v>
      </c>
      <c r="N6839" s="36">
        <f t="shared" si="633"/>
        <v>4</v>
      </c>
      <c r="O6839" s="36" t="str">
        <f t="shared" si="634"/>
        <v>202045</v>
      </c>
      <c r="P6839" s="51" t="str">
        <f>CONCATENATE(K6839,MONTH(ExpensesDBTable[[#This Row],[Date]]))</f>
        <v>202011</v>
      </c>
      <c r="Q6839" s="36" t="s">
        <v>182</v>
      </c>
      <c r="R6839" s="36" t="s">
        <v>19</v>
      </c>
      <c r="S6839" s="38">
        <v>20</v>
      </c>
      <c r="T6839" s="36" t="s">
        <v>106</v>
      </c>
      <c r="U6839" s="36" t="s">
        <v>4835</v>
      </c>
    </row>
    <row r="6840" spans="10:21" x14ac:dyDescent="0.25">
      <c r="J6840" s="37">
        <v>44139</v>
      </c>
      <c r="K6840" s="36">
        <f t="shared" si="630"/>
        <v>2020</v>
      </c>
      <c r="L6840" s="36" t="str">
        <f t="shared" si="631"/>
        <v>November</v>
      </c>
      <c r="M6840" s="36">
        <f t="shared" si="632"/>
        <v>45</v>
      </c>
      <c r="N6840" s="36">
        <f t="shared" si="633"/>
        <v>4</v>
      </c>
      <c r="O6840" s="36" t="str">
        <f t="shared" si="634"/>
        <v>202045</v>
      </c>
      <c r="P6840" s="51" t="str">
        <f>CONCATENATE(K6840,MONTH(ExpensesDBTable[[#This Row],[Date]]))</f>
        <v>202011</v>
      </c>
      <c r="Q6840" s="36" t="s">
        <v>4792</v>
      </c>
      <c r="R6840" s="36" t="s">
        <v>14</v>
      </c>
      <c r="S6840" s="38">
        <v>12.4</v>
      </c>
      <c r="T6840" s="36" t="s">
        <v>100</v>
      </c>
      <c r="U6840" s="36" t="s">
        <v>4836</v>
      </c>
    </row>
    <row r="6841" spans="10:21" x14ac:dyDescent="0.25">
      <c r="J6841" s="37">
        <v>44139</v>
      </c>
      <c r="K6841" s="36">
        <f t="shared" si="630"/>
        <v>2020</v>
      </c>
      <c r="L6841" s="36" t="str">
        <f t="shared" si="631"/>
        <v>November</v>
      </c>
      <c r="M6841" s="36">
        <f t="shared" si="632"/>
        <v>45</v>
      </c>
      <c r="N6841" s="36">
        <f t="shared" si="633"/>
        <v>4</v>
      </c>
      <c r="O6841" s="36" t="str">
        <f t="shared" si="634"/>
        <v>202045</v>
      </c>
      <c r="P6841" s="51" t="str">
        <f>CONCATENATE(K6841,MONTH(ExpensesDBTable[[#This Row],[Date]]))</f>
        <v>202011</v>
      </c>
      <c r="Q6841" s="36" t="s">
        <v>182</v>
      </c>
      <c r="R6841" s="36" t="s">
        <v>19</v>
      </c>
      <c r="S6841" s="38">
        <v>24.15</v>
      </c>
      <c r="T6841" s="36" t="s">
        <v>106</v>
      </c>
      <c r="U6841" s="36" t="s">
        <v>4837</v>
      </c>
    </row>
    <row r="6842" spans="10:21" x14ac:dyDescent="0.25">
      <c r="J6842" s="37">
        <v>44139</v>
      </c>
      <c r="K6842" s="36">
        <f t="shared" si="630"/>
        <v>2020</v>
      </c>
      <c r="L6842" s="36" t="str">
        <f t="shared" si="631"/>
        <v>November</v>
      </c>
      <c r="M6842" s="36">
        <f t="shared" si="632"/>
        <v>45</v>
      </c>
      <c r="N6842" s="36">
        <f t="shared" si="633"/>
        <v>4</v>
      </c>
      <c r="O6842" s="36" t="str">
        <f t="shared" si="634"/>
        <v>202045</v>
      </c>
      <c r="P6842" s="51" t="str">
        <f>CONCATENATE(K6842,MONTH(ExpensesDBTable[[#This Row],[Date]]))</f>
        <v>202011</v>
      </c>
      <c r="Q6842" s="36" t="s">
        <v>182</v>
      </c>
      <c r="R6842" s="36" t="s">
        <v>17</v>
      </c>
      <c r="S6842" s="38">
        <v>256</v>
      </c>
      <c r="T6842" s="36" t="s">
        <v>106</v>
      </c>
      <c r="U6842" s="36" t="s">
        <v>4838</v>
      </c>
    </row>
    <row r="6843" spans="10:21" x14ac:dyDescent="0.25">
      <c r="J6843" s="37">
        <v>44139</v>
      </c>
      <c r="K6843" s="36">
        <f t="shared" si="630"/>
        <v>2020</v>
      </c>
      <c r="L6843" s="36" t="str">
        <f t="shared" si="631"/>
        <v>November</v>
      </c>
      <c r="M6843" s="36">
        <f t="shared" si="632"/>
        <v>45</v>
      </c>
      <c r="N6843" s="36">
        <f t="shared" si="633"/>
        <v>4</v>
      </c>
      <c r="O6843" s="36" t="str">
        <f t="shared" si="634"/>
        <v>202045</v>
      </c>
      <c r="P6843" s="51" t="str">
        <f>CONCATENATE(K6843,MONTH(ExpensesDBTable[[#This Row],[Date]]))</f>
        <v>202011</v>
      </c>
      <c r="Q6843" s="36" t="s">
        <v>3480</v>
      </c>
      <c r="R6843" s="36" t="s">
        <v>27</v>
      </c>
      <c r="S6843" s="38">
        <v>249.7</v>
      </c>
      <c r="T6843" s="36" t="s">
        <v>106</v>
      </c>
      <c r="U6843" s="36" t="s">
        <v>3550</v>
      </c>
    </row>
    <row r="6844" spans="10:21" x14ac:dyDescent="0.25">
      <c r="J6844" s="37">
        <v>44139</v>
      </c>
      <c r="K6844" s="36">
        <f t="shared" si="630"/>
        <v>2020</v>
      </c>
      <c r="L6844" s="36" t="str">
        <f t="shared" si="631"/>
        <v>November</v>
      </c>
      <c r="M6844" s="36">
        <f t="shared" si="632"/>
        <v>45</v>
      </c>
      <c r="N6844" s="36">
        <f t="shared" si="633"/>
        <v>4</v>
      </c>
      <c r="O6844" s="36" t="str">
        <f t="shared" si="634"/>
        <v>202045</v>
      </c>
      <c r="P6844" s="51" t="str">
        <f>CONCATENATE(K6844,MONTH(ExpensesDBTable[[#This Row],[Date]]))</f>
        <v>202011</v>
      </c>
      <c r="Q6844" s="36" t="s">
        <v>182</v>
      </c>
      <c r="R6844" s="36" t="s">
        <v>14</v>
      </c>
      <c r="S6844" s="38">
        <v>8.26</v>
      </c>
      <c r="T6844" s="36" t="s">
        <v>100</v>
      </c>
      <c r="U6844" s="36" t="s">
        <v>241</v>
      </c>
    </row>
    <row r="6845" spans="10:21" x14ac:dyDescent="0.25">
      <c r="J6845" s="37">
        <v>44139</v>
      </c>
      <c r="K6845" s="36">
        <f t="shared" si="630"/>
        <v>2020</v>
      </c>
      <c r="L6845" s="36" t="str">
        <f t="shared" si="631"/>
        <v>November</v>
      </c>
      <c r="M6845" s="36">
        <f t="shared" si="632"/>
        <v>45</v>
      </c>
      <c r="N6845" s="36">
        <f t="shared" si="633"/>
        <v>4</v>
      </c>
      <c r="O6845" s="36" t="str">
        <f t="shared" si="634"/>
        <v>202045</v>
      </c>
      <c r="P6845" s="51" t="str">
        <f>CONCATENATE(K6845,MONTH(ExpensesDBTable[[#This Row],[Date]]))</f>
        <v>202011</v>
      </c>
      <c r="Q6845" s="36" t="s">
        <v>119</v>
      </c>
      <c r="R6845" s="36" t="s">
        <v>14</v>
      </c>
      <c r="S6845" s="38">
        <v>10.8</v>
      </c>
      <c r="T6845" s="36" t="s">
        <v>100</v>
      </c>
      <c r="U6845" s="36" t="s">
        <v>1367</v>
      </c>
    </row>
    <row r="6846" spans="10:21" x14ac:dyDescent="0.25">
      <c r="J6846" s="37">
        <v>44139</v>
      </c>
      <c r="K6846" s="36">
        <f t="shared" si="630"/>
        <v>2020</v>
      </c>
      <c r="L6846" s="36" t="str">
        <f t="shared" si="631"/>
        <v>November</v>
      </c>
      <c r="M6846" s="36">
        <f t="shared" si="632"/>
        <v>45</v>
      </c>
      <c r="N6846" s="36">
        <f t="shared" si="633"/>
        <v>4</v>
      </c>
      <c r="O6846" s="36" t="str">
        <f t="shared" si="634"/>
        <v>202045</v>
      </c>
      <c r="P6846" s="51" t="str">
        <f>CONCATENATE(K6846,MONTH(ExpensesDBTable[[#This Row],[Date]]))</f>
        <v>202011</v>
      </c>
      <c r="Q6846" s="36" t="s">
        <v>108</v>
      </c>
      <c r="R6846" s="36" t="s">
        <v>14</v>
      </c>
      <c r="S6846" s="38">
        <v>6.45</v>
      </c>
      <c r="T6846" s="36" t="s">
        <v>100</v>
      </c>
      <c r="U6846" s="36" t="s">
        <v>1367</v>
      </c>
    </row>
    <row r="6847" spans="10:21" x14ac:dyDescent="0.25">
      <c r="J6847" s="37">
        <v>44143</v>
      </c>
      <c r="K6847" s="36">
        <f t="shared" ref="K6847:K6867" si="635">YEAR(J6847)</f>
        <v>2020</v>
      </c>
      <c r="L6847" s="36" t="str">
        <f t="shared" ref="L6847:L6867" si="636">TEXT(DATE(1,MONTH(J6847),1),"MMMM")</f>
        <v>November</v>
      </c>
      <c r="M6847" s="36">
        <f t="shared" ref="M6847:M6867" si="637">WEEKNUM(J6847,2)</f>
        <v>45</v>
      </c>
      <c r="N6847" s="36">
        <f t="shared" ref="N6847:N6867" si="638">DAY(J6847)</f>
        <v>8</v>
      </c>
      <c r="O6847" s="36" t="str">
        <f t="shared" ref="O6847:O6867" si="639">CONCATENATE(K6847,M6847)</f>
        <v>202045</v>
      </c>
      <c r="P6847" s="51" t="str">
        <f>CONCATENATE(K6847,MONTH(ExpensesDBTable[[#This Row],[Date]]))</f>
        <v>202011</v>
      </c>
      <c r="Q6847" s="36" t="s">
        <v>4792</v>
      </c>
      <c r="R6847" s="36" t="s">
        <v>14</v>
      </c>
      <c r="S6847" s="38">
        <v>6.7</v>
      </c>
      <c r="T6847" s="36" t="s">
        <v>100</v>
      </c>
      <c r="U6847" s="36" t="s">
        <v>1392</v>
      </c>
    </row>
    <row r="6848" spans="10:21" x14ac:dyDescent="0.25">
      <c r="J6848" s="37">
        <v>44143</v>
      </c>
      <c r="K6848" s="36">
        <f t="shared" si="635"/>
        <v>2020</v>
      </c>
      <c r="L6848" s="36" t="str">
        <f t="shared" si="636"/>
        <v>November</v>
      </c>
      <c r="M6848" s="36">
        <f t="shared" si="637"/>
        <v>45</v>
      </c>
      <c r="N6848" s="36">
        <f t="shared" si="638"/>
        <v>8</v>
      </c>
      <c r="O6848" s="36" t="str">
        <f t="shared" si="639"/>
        <v>202045</v>
      </c>
      <c r="P6848" s="51" t="str">
        <f>CONCATENATE(K6848,MONTH(ExpensesDBTable[[#This Row],[Date]]))</f>
        <v>202011</v>
      </c>
      <c r="Q6848" s="36" t="s">
        <v>4792</v>
      </c>
      <c r="R6848" s="36" t="s">
        <v>14</v>
      </c>
      <c r="S6848" s="38">
        <v>11</v>
      </c>
      <c r="T6848" s="36" t="s">
        <v>100</v>
      </c>
      <c r="U6848" s="36" t="s">
        <v>1392</v>
      </c>
    </row>
    <row r="6849" spans="10:21" x14ac:dyDescent="0.25">
      <c r="J6849" s="37">
        <v>44143</v>
      </c>
      <c r="K6849" s="36">
        <f t="shared" si="635"/>
        <v>2020</v>
      </c>
      <c r="L6849" s="36" t="str">
        <f t="shared" si="636"/>
        <v>November</v>
      </c>
      <c r="M6849" s="36">
        <f t="shared" si="637"/>
        <v>45</v>
      </c>
      <c r="N6849" s="36">
        <f t="shared" si="638"/>
        <v>8</v>
      </c>
      <c r="O6849" s="36" t="str">
        <f t="shared" si="639"/>
        <v>202045</v>
      </c>
      <c r="P6849" s="51" t="str">
        <f>CONCATENATE(K6849,MONTH(ExpensesDBTable[[#This Row],[Date]]))</f>
        <v>202011</v>
      </c>
      <c r="Q6849" s="36" t="s">
        <v>989</v>
      </c>
      <c r="R6849" s="36" t="s">
        <v>19</v>
      </c>
      <c r="S6849" s="38">
        <v>52.1</v>
      </c>
      <c r="T6849" s="36" t="s">
        <v>106</v>
      </c>
      <c r="U6849" s="36" t="s">
        <v>4839</v>
      </c>
    </row>
    <row r="6850" spans="10:21" x14ac:dyDescent="0.25">
      <c r="J6850" s="37">
        <v>44143</v>
      </c>
      <c r="K6850" s="36">
        <f t="shared" si="635"/>
        <v>2020</v>
      </c>
      <c r="L6850" s="36" t="str">
        <f t="shared" si="636"/>
        <v>November</v>
      </c>
      <c r="M6850" s="36">
        <f t="shared" si="637"/>
        <v>45</v>
      </c>
      <c r="N6850" s="36">
        <f t="shared" si="638"/>
        <v>8</v>
      </c>
      <c r="O6850" s="36" t="str">
        <f t="shared" si="639"/>
        <v>202045</v>
      </c>
      <c r="P6850" s="51" t="str">
        <f>CONCATENATE(K6850,MONTH(ExpensesDBTable[[#This Row],[Date]]))</f>
        <v>202011</v>
      </c>
      <c r="Q6850" s="36" t="s">
        <v>620</v>
      </c>
      <c r="R6850" s="36" t="s">
        <v>18</v>
      </c>
      <c r="S6850" s="38">
        <v>8.5500000000000007</v>
      </c>
      <c r="T6850" s="36" t="s">
        <v>106</v>
      </c>
      <c r="U6850" s="36" t="s">
        <v>4840</v>
      </c>
    </row>
    <row r="6851" spans="10:21" x14ac:dyDescent="0.25">
      <c r="J6851" s="37">
        <v>44143</v>
      </c>
      <c r="K6851" s="36">
        <f t="shared" si="635"/>
        <v>2020</v>
      </c>
      <c r="L6851" s="36" t="str">
        <f t="shared" si="636"/>
        <v>November</v>
      </c>
      <c r="M6851" s="36">
        <f t="shared" si="637"/>
        <v>45</v>
      </c>
      <c r="N6851" s="36">
        <f t="shared" si="638"/>
        <v>8</v>
      </c>
      <c r="O6851" s="36" t="str">
        <f t="shared" si="639"/>
        <v>202045</v>
      </c>
      <c r="P6851" s="51" t="str">
        <f>CONCATENATE(K6851,MONTH(ExpensesDBTable[[#This Row],[Date]]))</f>
        <v>202011</v>
      </c>
      <c r="Q6851" s="36" t="s">
        <v>4773</v>
      </c>
      <c r="R6851" s="36" t="s">
        <v>11</v>
      </c>
      <c r="S6851" s="38">
        <v>50</v>
      </c>
      <c r="T6851" s="36" t="s">
        <v>106</v>
      </c>
      <c r="U6851" s="36" t="s">
        <v>2738</v>
      </c>
    </row>
    <row r="6852" spans="10:21" x14ac:dyDescent="0.25">
      <c r="J6852" s="37">
        <v>44143</v>
      </c>
      <c r="K6852" s="36">
        <f t="shared" si="635"/>
        <v>2020</v>
      </c>
      <c r="L6852" s="36" t="str">
        <f t="shared" si="636"/>
        <v>November</v>
      </c>
      <c r="M6852" s="36">
        <f t="shared" si="637"/>
        <v>45</v>
      </c>
      <c r="N6852" s="36">
        <f t="shared" si="638"/>
        <v>8</v>
      </c>
      <c r="O6852" s="36" t="str">
        <f t="shared" si="639"/>
        <v>202045</v>
      </c>
      <c r="P6852" s="51" t="str">
        <f>CONCATENATE(K6852,MONTH(ExpensesDBTable[[#This Row],[Date]]))</f>
        <v>202011</v>
      </c>
      <c r="Q6852" s="36" t="s">
        <v>182</v>
      </c>
      <c r="R6852" s="36" t="s">
        <v>14</v>
      </c>
      <c r="S6852" s="38">
        <v>9.6</v>
      </c>
      <c r="T6852" s="36" t="s">
        <v>100</v>
      </c>
      <c r="U6852" s="36" t="s">
        <v>1392</v>
      </c>
    </row>
    <row r="6853" spans="10:21" x14ac:dyDescent="0.25">
      <c r="J6853" s="37">
        <v>44143</v>
      </c>
      <c r="K6853" s="36">
        <f t="shared" si="635"/>
        <v>2020</v>
      </c>
      <c r="L6853" s="36" t="str">
        <f t="shared" si="636"/>
        <v>November</v>
      </c>
      <c r="M6853" s="36">
        <f t="shared" si="637"/>
        <v>45</v>
      </c>
      <c r="N6853" s="36">
        <f t="shared" si="638"/>
        <v>8</v>
      </c>
      <c r="O6853" s="36" t="str">
        <f t="shared" si="639"/>
        <v>202045</v>
      </c>
      <c r="P6853" s="51" t="str">
        <f>CONCATENATE(K6853,MONTH(ExpensesDBTable[[#This Row],[Date]]))</f>
        <v>202011</v>
      </c>
      <c r="Q6853" s="36" t="s">
        <v>182</v>
      </c>
      <c r="R6853" s="36" t="s">
        <v>19</v>
      </c>
      <c r="S6853" s="38">
        <v>21</v>
      </c>
      <c r="T6853" s="36" t="s">
        <v>106</v>
      </c>
      <c r="U6853" s="36" t="s">
        <v>4841</v>
      </c>
    </row>
    <row r="6854" spans="10:21" x14ac:dyDescent="0.25">
      <c r="J6854" s="37">
        <v>44143</v>
      </c>
      <c r="K6854" s="36">
        <f t="shared" si="635"/>
        <v>2020</v>
      </c>
      <c r="L6854" s="36" t="str">
        <f t="shared" si="636"/>
        <v>November</v>
      </c>
      <c r="M6854" s="36">
        <f t="shared" si="637"/>
        <v>45</v>
      </c>
      <c r="N6854" s="36">
        <f t="shared" si="638"/>
        <v>8</v>
      </c>
      <c r="O6854" s="36" t="str">
        <f t="shared" si="639"/>
        <v>202045</v>
      </c>
      <c r="P6854" s="51" t="str">
        <f>CONCATENATE(K6854,MONTH(ExpensesDBTable[[#This Row],[Date]]))</f>
        <v>202011</v>
      </c>
      <c r="Q6854" s="36" t="s">
        <v>119</v>
      </c>
      <c r="R6854" s="36" t="s">
        <v>14</v>
      </c>
      <c r="S6854" s="38">
        <v>127.75</v>
      </c>
      <c r="T6854" s="36" t="s">
        <v>100</v>
      </c>
      <c r="U6854" s="36" t="s">
        <v>3401</v>
      </c>
    </row>
    <row r="6855" spans="10:21" x14ac:dyDescent="0.25">
      <c r="J6855" s="37">
        <v>44143</v>
      </c>
      <c r="K6855" s="36">
        <f t="shared" si="635"/>
        <v>2020</v>
      </c>
      <c r="L6855" s="36" t="str">
        <f t="shared" si="636"/>
        <v>November</v>
      </c>
      <c r="M6855" s="36">
        <f t="shared" si="637"/>
        <v>45</v>
      </c>
      <c r="N6855" s="36">
        <f t="shared" si="638"/>
        <v>8</v>
      </c>
      <c r="O6855" s="36" t="str">
        <f t="shared" si="639"/>
        <v>202045</v>
      </c>
      <c r="P6855" s="51" t="str">
        <f>CONCATENATE(K6855,MONTH(ExpensesDBTable[[#This Row],[Date]]))</f>
        <v>202011</v>
      </c>
      <c r="Q6855" s="36" t="s">
        <v>182</v>
      </c>
      <c r="R6855" s="36" t="s">
        <v>22</v>
      </c>
      <c r="S6855" s="38">
        <v>6.24</v>
      </c>
      <c r="T6855" s="36" t="s">
        <v>106</v>
      </c>
      <c r="U6855" s="36" t="s">
        <v>4842</v>
      </c>
    </row>
    <row r="6856" spans="10:21" x14ac:dyDescent="0.25">
      <c r="J6856" s="37">
        <v>44143</v>
      </c>
      <c r="K6856" s="36">
        <f t="shared" si="635"/>
        <v>2020</v>
      </c>
      <c r="L6856" s="36" t="str">
        <f t="shared" si="636"/>
        <v>November</v>
      </c>
      <c r="M6856" s="36">
        <f t="shared" si="637"/>
        <v>45</v>
      </c>
      <c r="N6856" s="36">
        <f t="shared" si="638"/>
        <v>8</v>
      </c>
      <c r="O6856" s="36" t="str">
        <f t="shared" si="639"/>
        <v>202045</v>
      </c>
      <c r="P6856" s="51" t="str">
        <f>CONCATENATE(K6856,MONTH(ExpensesDBTable[[#This Row],[Date]]))</f>
        <v>202011</v>
      </c>
      <c r="Q6856" s="36" t="s">
        <v>3579</v>
      </c>
      <c r="R6856" s="36" t="s">
        <v>19</v>
      </c>
      <c r="S6856" s="38">
        <v>2558.98</v>
      </c>
      <c r="T6856" s="36" t="s">
        <v>106</v>
      </c>
      <c r="U6856" s="36" t="s">
        <v>4843</v>
      </c>
    </row>
    <row r="6857" spans="10:21" x14ac:dyDescent="0.25">
      <c r="J6857" s="37">
        <v>44143</v>
      </c>
      <c r="K6857" s="36">
        <f t="shared" si="635"/>
        <v>2020</v>
      </c>
      <c r="L6857" s="36" t="str">
        <f t="shared" si="636"/>
        <v>November</v>
      </c>
      <c r="M6857" s="36">
        <f t="shared" si="637"/>
        <v>45</v>
      </c>
      <c r="N6857" s="36">
        <f t="shared" si="638"/>
        <v>8</v>
      </c>
      <c r="O6857" s="36" t="str">
        <f t="shared" si="639"/>
        <v>202045</v>
      </c>
      <c r="P6857" s="51" t="str">
        <f>CONCATENATE(K6857,MONTH(ExpensesDBTable[[#This Row],[Date]]))</f>
        <v>202011</v>
      </c>
      <c r="Q6857" s="36" t="s">
        <v>3579</v>
      </c>
      <c r="R6857" s="36" t="s">
        <v>19</v>
      </c>
      <c r="S6857" s="38">
        <v>380</v>
      </c>
      <c r="T6857" s="36" t="s">
        <v>106</v>
      </c>
      <c r="U6857" s="36" t="s">
        <v>4844</v>
      </c>
    </row>
    <row r="6858" spans="10:21" x14ac:dyDescent="0.25">
      <c r="J6858" s="37">
        <v>44143</v>
      </c>
      <c r="K6858" s="36">
        <f t="shared" si="635"/>
        <v>2020</v>
      </c>
      <c r="L6858" s="36" t="str">
        <f t="shared" si="636"/>
        <v>November</v>
      </c>
      <c r="M6858" s="36">
        <f t="shared" si="637"/>
        <v>45</v>
      </c>
      <c r="N6858" s="36">
        <f t="shared" si="638"/>
        <v>8</v>
      </c>
      <c r="O6858" s="36" t="str">
        <f t="shared" si="639"/>
        <v>202045</v>
      </c>
      <c r="P6858" s="51" t="str">
        <f>CONCATENATE(K6858,MONTH(ExpensesDBTable[[#This Row],[Date]]))</f>
        <v>202011</v>
      </c>
      <c r="Q6858" s="36" t="s">
        <v>182</v>
      </c>
      <c r="R6858" s="36" t="s">
        <v>17</v>
      </c>
      <c r="S6858" s="38">
        <v>10.09</v>
      </c>
      <c r="T6858" s="36" t="s">
        <v>106</v>
      </c>
      <c r="U6858" s="36" t="s">
        <v>4845</v>
      </c>
    </row>
    <row r="6859" spans="10:21" x14ac:dyDescent="0.25">
      <c r="J6859" s="37">
        <v>44143</v>
      </c>
      <c r="K6859" s="36">
        <f t="shared" si="635"/>
        <v>2020</v>
      </c>
      <c r="L6859" s="36" t="str">
        <f t="shared" si="636"/>
        <v>November</v>
      </c>
      <c r="M6859" s="36">
        <f t="shared" si="637"/>
        <v>45</v>
      </c>
      <c r="N6859" s="36">
        <f t="shared" si="638"/>
        <v>8</v>
      </c>
      <c r="O6859" s="36" t="str">
        <f t="shared" si="639"/>
        <v>202045</v>
      </c>
      <c r="P6859" s="51" t="str">
        <f>CONCATENATE(K6859,MONTH(ExpensesDBTable[[#This Row],[Date]]))</f>
        <v>202011</v>
      </c>
      <c r="Q6859" s="36" t="s">
        <v>155</v>
      </c>
      <c r="R6859" s="36" t="s">
        <v>16</v>
      </c>
      <c r="S6859" s="38">
        <v>2.85</v>
      </c>
      <c r="T6859" s="36" t="s">
        <v>106</v>
      </c>
      <c r="U6859" s="36" t="s">
        <v>4846</v>
      </c>
    </row>
    <row r="6860" spans="10:21" x14ac:dyDescent="0.25">
      <c r="J6860" s="37">
        <v>44143</v>
      </c>
      <c r="K6860" s="36">
        <f t="shared" si="635"/>
        <v>2020</v>
      </c>
      <c r="L6860" s="36" t="str">
        <f t="shared" si="636"/>
        <v>November</v>
      </c>
      <c r="M6860" s="36">
        <f t="shared" si="637"/>
        <v>45</v>
      </c>
      <c r="N6860" s="36">
        <f t="shared" si="638"/>
        <v>8</v>
      </c>
      <c r="O6860" s="36" t="str">
        <f t="shared" si="639"/>
        <v>202045</v>
      </c>
      <c r="P6860" s="51" t="str">
        <f>CONCATENATE(K6860,MONTH(ExpensesDBTable[[#This Row],[Date]]))</f>
        <v>202011</v>
      </c>
      <c r="Q6860" s="36" t="s">
        <v>1238</v>
      </c>
      <c r="R6860" s="36" t="s">
        <v>22</v>
      </c>
      <c r="S6860" s="38">
        <v>67.62</v>
      </c>
      <c r="T6860" s="36" t="s">
        <v>106</v>
      </c>
      <c r="U6860" s="36" t="s">
        <v>2274</v>
      </c>
    </row>
    <row r="6861" spans="10:21" x14ac:dyDescent="0.25">
      <c r="J6861" s="37">
        <v>44143</v>
      </c>
      <c r="K6861" s="36">
        <f t="shared" si="635"/>
        <v>2020</v>
      </c>
      <c r="L6861" s="36" t="str">
        <f t="shared" si="636"/>
        <v>November</v>
      </c>
      <c r="M6861" s="36">
        <f t="shared" si="637"/>
        <v>45</v>
      </c>
      <c r="N6861" s="36">
        <f t="shared" si="638"/>
        <v>8</v>
      </c>
      <c r="O6861" s="36" t="str">
        <f t="shared" si="639"/>
        <v>202045</v>
      </c>
      <c r="P6861" s="51" t="str">
        <f>CONCATENATE(K6861,MONTH(ExpensesDBTable[[#This Row],[Date]]))</f>
        <v>202011</v>
      </c>
      <c r="Q6861" s="36" t="s">
        <v>119</v>
      </c>
      <c r="R6861" s="36" t="s">
        <v>14</v>
      </c>
      <c r="S6861" s="38">
        <v>18.27</v>
      </c>
      <c r="T6861" s="36" t="s">
        <v>100</v>
      </c>
      <c r="U6861" s="36" t="s">
        <v>1367</v>
      </c>
    </row>
    <row r="6862" spans="10:21" x14ac:dyDescent="0.25">
      <c r="J6862" s="37">
        <v>44143</v>
      </c>
      <c r="K6862" s="36">
        <f t="shared" si="635"/>
        <v>2020</v>
      </c>
      <c r="L6862" s="36" t="str">
        <f t="shared" si="636"/>
        <v>November</v>
      </c>
      <c r="M6862" s="36">
        <f t="shared" si="637"/>
        <v>45</v>
      </c>
      <c r="N6862" s="36">
        <f t="shared" si="638"/>
        <v>8</v>
      </c>
      <c r="O6862" s="36" t="str">
        <f t="shared" si="639"/>
        <v>202045</v>
      </c>
      <c r="P6862" s="51" t="str">
        <f>CONCATENATE(K6862,MONTH(ExpensesDBTable[[#This Row],[Date]]))</f>
        <v>202011</v>
      </c>
      <c r="Q6862" s="36" t="s">
        <v>4773</v>
      </c>
      <c r="R6862" s="36" t="s">
        <v>11</v>
      </c>
      <c r="S6862" s="38">
        <v>7.2</v>
      </c>
      <c r="T6862" s="36" t="s">
        <v>106</v>
      </c>
      <c r="U6862" s="36" t="s">
        <v>548</v>
      </c>
    </row>
    <row r="6863" spans="10:21" x14ac:dyDescent="0.25">
      <c r="J6863" s="37">
        <v>44143</v>
      </c>
      <c r="K6863" s="36">
        <f t="shared" si="635"/>
        <v>2020</v>
      </c>
      <c r="L6863" s="36" t="str">
        <f t="shared" si="636"/>
        <v>November</v>
      </c>
      <c r="M6863" s="36">
        <f t="shared" si="637"/>
        <v>45</v>
      </c>
      <c r="N6863" s="36">
        <f t="shared" si="638"/>
        <v>8</v>
      </c>
      <c r="O6863" s="36" t="str">
        <f t="shared" si="639"/>
        <v>202045</v>
      </c>
      <c r="P6863" s="51" t="str">
        <f>CONCATENATE(K6863,MONTH(ExpensesDBTable[[#This Row],[Date]]))</f>
        <v>202011</v>
      </c>
      <c r="Q6863" s="36" t="s">
        <v>182</v>
      </c>
      <c r="R6863" s="36" t="s">
        <v>16</v>
      </c>
      <c r="S6863" s="38">
        <v>8</v>
      </c>
      <c r="T6863" s="36" t="s">
        <v>106</v>
      </c>
      <c r="U6863" s="36" t="s">
        <v>4847</v>
      </c>
    </row>
    <row r="6864" spans="10:21" x14ac:dyDescent="0.25">
      <c r="J6864" s="37">
        <v>44144</v>
      </c>
      <c r="K6864" s="36">
        <f t="shared" si="635"/>
        <v>2020</v>
      </c>
      <c r="L6864" s="36" t="str">
        <f t="shared" si="636"/>
        <v>November</v>
      </c>
      <c r="M6864" s="36">
        <f t="shared" si="637"/>
        <v>46</v>
      </c>
      <c r="N6864" s="36">
        <f t="shared" si="638"/>
        <v>9</v>
      </c>
      <c r="O6864" s="36" t="str">
        <f t="shared" si="639"/>
        <v>202046</v>
      </c>
      <c r="P6864" s="51" t="str">
        <f>CONCATENATE(K6864,MONTH(ExpensesDBTable[[#This Row],[Date]]))</f>
        <v>202011</v>
      </c>
      <c r="Q6864" s="36" t="s">
        <v>119</v>
      </c>
      <c r="R6864" s="36" t="s">
        <v>14</v>
      </c>
      <c r="S6864" s="38">
        <v>20.82</v>
      </c>
      <c r="T6864" s="36" t="s">
        <v>100</v>
      </c>
      <c r="U6864" s="36" t="s">
        <v>1367</v>
      </c>
    </row>
    <row r="6865" spans="10:21" x14ac:dyDescent="0.25">
      <c r="J6865" s="37">
        <v>44144</v>
      </c>
      <c r="K6865" s="36">
        <f t="shared" si="635"/>
        <v>2020</v>
      </c>
      <c r="L6865" s="36" t="str">
        <f t="shared" si="636"/>
        <v>November</v>
      </c>
      <c r="M6865" s="36">
        <f t="shared" si="637"/>
        <v>46</v>
      </c>
      <c r="N6865" s="36">
        <f t="shared" si="638"/>
        <v>9</v>
      </c>
      <c r="O6865" s="36" t="str">
        <f t="shared" si="639"/>
        <v>202046</v>
      </c>
      <c r="P6865" s="51" t="str">
        <f>CONCATENATE(K6865,MONTH(ExpensesDBTable[[#This Row],[Date]]))</f>
        <v>202011</v>
      </c>
      <c r="Q6865" s="36" t="s">
        <v>155</v>
      </c>
      <c r="R6865" s="36" t="s">
        <v>26</v>
      </c>
      <c r="S6865" s="38">
        <v>7.6</v>
      </c>
      <c r="T6865" s="36" t="s">
        <v>106</v>
      </c>
      <c r="U6865" s="36" t="s">
        <v>3237</v>
      </c>
    </row>
    <row r="6866" spans="10:21" x14ac:dyDescent="0.25">
      <c r="J6866" s="37">
        <v>44144</v>
      </c>
      <c r="K6866" s="36">
        <f t="shared" si="635"/>
        <v>2020</v>
      </c>
      <c r="L6866" s="36" t="str">
        <f t="shared" si="636"/>
        <v>November</v>
      </c>
      <c r="M6866" s="36">
        <f t="shared" si="637"/>
        <v>46</v>
      </c>
      <c r="N6866" s="36">
        <f t="shared" si="638"/>
        <v>9</v>
      </c>
      <c r="O6866" s="36" t="str">
        <f t="shared" si="639"/>
        <v>202046</v>
      </c>
      <c r="P6866" s="51" t="str">
        <f>CONCATENATE(K6866,MONTH(ExpensesDBTable[[#This Row],[Date]]))</f>
        <v>202011</v>
      </c>
      <c r="Q6866" s="36" t="s">
        <v>3379</v>
      </c>
      <c r="R6866" s="36" t="s">
        <v>29</v>
      </c>
      <c r="S6866" s="38">
        <v>1009</v>
      </c>
      <c r="T6866" s="36" t="s">
        <v>106</v>
      </c>
      <c r="U6866" s="36" t="s">
        <v>4666</v>
      </c>
    </row>
    <row r="6867" spans="10:21" x14ac:dyDescent="0.25">
      <c r="J6867" s="37">
        <v>44144</v>
      </c>
      <c r="K6867" s="36">
        <f t="shared" si="635"/>
        <v>2020</v>
      </c>
      <c r="L6867" s="36" t="str">
        <f t="shared" si="636"/>
        <v>November</v>
      </c>
      <c r="M6867" s="36">
        <f t="shared" si="637"/>
        <v>46</v>
      </c>
      <c r="N6867" s="36">
        <f t="shared" si="638"/>
        <v>9</v>
      </c>
      <c r="O6867" s="36" t="str">
        <f t="shared" si="639"/>
        <v>202046</v>
      </c>
      <c r="P6867" s="51" t="str">
        <f>CONCATENATE(K6867,MONTH(ExpensesDBTable[[#This Row],[Date]]))</f>
        <v>202011</v>
      </c>
      <c r="Q6867" s="36" t="s">
        <v>4788</v>
      </c>
      <c r="R6867" s="36" t="s">
        <v>17</v>
      </c>
      <c r="S6867" s="38">
        <v>182.53</v>
      </c>
      <c r="T6867" s="36" t="s">
        <v>106</v>
      </c>
      <c r="U6867" s="36" t="s">
        <v>4848</v>
      </c>
    </row>
    <row r="6868" spans="10:21" x14ac:dyDescent="0.25">
      <c r="J6868" s="37">
        <v>44146</v>
      </c>
      <c r="K6868" s="36">
        <f t="shared" ref="K6868:K6882" si="640">YEAR(J6868)</f>
        <v>2020</v>
      </c>
      <c r="L6868" s="36" t="str">
        <f t="shared" ref="L6868:L6882" si="641">TEXT(DATE(1,MONTH(J6868),1),"MMMM")</f>
        <v>November</v>
      </c>
      <c r="M6868" s="36">
        <f t="shared" ref="M6868:M6882" si="642">WEEKNUM(J6868,2)</f>
        <v>46</v>
      </c>
      <c r="N6868" s="36">
        <f t="shared" ref="N6868:N6882" si="643">DAY(J6868)</f>
        <v>11</v>
      </c>
      <c r="O6868" s="36" t="str">
        <f t="shared" ref="O6868:O6882" si="644">CONCATENATE(K6868,M6868)</f>
        <v>202046</v>
      </c>
      <c r="P6868" s="51" t="str">
        <f>CONCATENATE(K6868,MONTH(ExpensesDBTable[[#This Row],[Date]]))</f>
        <v>202011</v>
      </c>
      <c r="Q6868" s="36" t="s">
        <v>3480</v>
      </c>
      <c r="R6868" s="36" t="s">
        <v>27</v>
      </c>
      <c r="S6868" s="38">
        <v>249.62</v>
      </c>
      <c r="T6868" s="36" t="s">
        <v>106</v>
      </c>
      <c r="U6868" s="36" t="s">
        <v>3550</v>
      </c>
    </row>
    <row r="6869" spans="10:21" x14ac:dyDescent="0.25">
      <c r="J6869" s="37">
        <v>44146</v>
      </c>
      <c r="K6869" s="36">
        <f t="shared" si="640"/>
        <v>2020</v>
      </c>
      <c r="L6869" s="36" t="str">
        <f t="shared" si="641"/>
        <v>November</v>
      </c>
      <c r="M6869" s="36">
        <f t="shared" si="642"/>
        <v>46</v>
      </c>
      <c r="N6869" s="36">
        <f t="shared" si="643"/>
        <v>11</v>
      </c>
      <c r="O6869" s="36" t="str">
        <f t="shared" si="644"/>
        <v>202046</v>
      </c>
      <c r="P6869" s="51" t="str">
        <f>CONCATENATE(K6869,MONTH(ExpensesDBTable[[#This Row],[Date]]))</f>
        <v>202011</v>
      </c>
      <c r="Q6869" s="36" t="s">
        <v>119</v>
      </c>
      <c r="R6869" s="36" t="s">
        <v>14</v>
      </c>
      <c r="S6869" s="38">
        <v>15.39</v>
      </c>
      <c r="T6869" s="36" t="s">
        <v>100</v>
      </c>
      <c r="U6869" s="36" t="s">
        <v>1367</v>
      </c>
    </row>
    <row r="6870" spans="10:21" x14ac:dyDescent="0.25">
      <c r="J6870" s="37">
        <v>44146</v>
      </c>
      <c r="K6870" s="36">
        <f t="shared" si="640"/>
        <v>2020</v>
      </c>
      <c r="L6870" s="36" t="str">
        <f t="shared" si="641"/>
        <v>November</v>
      </c>
      <c r="M6870" s="36">
        <f t="shared" si="642"/>
        <v>46</v>
      </c>
      <c r="N6870" s="36">
        <f t="shared" si="643"/>
        <v>11</v>
      </c>
      <c r="O6870" s="36" t="str">
        <f t="shared" si="644"/>
        <v>202046</v>
      </c>
      <c r="P6870" s="51" t="str">
        <f>CONCATENATE(K6870,MONTH(ExpensesDBTable[[#This Row],[Date]]))</f>
        <v>202011</v>
      </c>
      <c r="Q6870" s="36" t="s">
        <v>4792</v>
      </c>
      <c r="R6870" s="36" t="s">
        <v>14</v>
      </c>
      <c r="S6870" s="38">
        <v>11</v>
      </c>
      <c r="T6870" s="36" t="s">
        <v>100</v>
      </c>
      <c r="U6870" s="36" t="s">
        <v>4849</v>
      </c>
    </row>
    <row r="6871" spans="10:21" x14ac:dyDescent="0.25">
      <c r="J6871" s="37">
        <v>44146</v>
      </c>
      <c r="K6871" s="36">
        <f t="shared" si="640"/>
        <v>2020</v>
      </c>
      <c r="L6871" s="36" t="str">
        <f t="shared" si="641"/>
        <v>November</v>
      </c>
      <c r="M6871" s="36">
        <f t="shared" si="642"/>
        <v>46</v>
      </c>
      <c r="N6871" s="36">
        <f t="shared" si="643"/>
        <v>11</v>
      </c>
      <c r="O6871" s="36" t="str">
        <f t="shared" si="644"/>
        <v>202046</v>
      </c>
      <c r="P6871" s="51" t="str">
        <f>CONCATENATE(K6871,MONTH(ExpensesDBTable[[#This Row],[Date]]))</f>
        <v>202011</v>
      </c>
      <c r="Q6871" s="36" t="s">
        <v>4792</v>
      </c>
      <c r="R6871" s="36" t="s">
        <v>14</v>
      </c>
      <c r="S6871" s="38">
        <v>12</v>
      </c>
      <c r="T6871" s="36" t="s">
        <v>100</v>
      </c>
      <c r="U6871" s="36" t="s">
        <v>4850</v>
      </c>
    </row>
    <row r="6872" spans="10:21" x14ac:dyDescent="0.25">
      <c r="J6872" s="37">
        <v>44146</v>
      </c>
      <c r="K6872" s="36">
        <f t="shared" si="640"/>
        <v>2020</v>
      </c>
      <c r="L6872" s="36" t="str">
        <f t="shared" si="641"/>
        <v>November</v>
      </c>
      <c r="M6872" s="36">
        <f t="shared" si="642"/>
        <v>46</v>
      </c>
      <c r="N6872" s="36">
        <f t="shared" si="643"/>
        <v>11</v>
      </c>
      <c r="O6872" s="36" t="str">
        <f t="shared" si="644"/>
        <v>202046</v>
      </c>
      <c r="P6872" s="51" t="str">
        <f>CONCATENATE(K6872,MONTH(ExpensesDBTable[[#This Row],[Date]]))</f>
        <v>202011</v>
      </c>
      <c r="Q6872" s="36" t="s">
        <v>119</v>
      </c>
      <c r="R6872" s="36" t="s">
        <v>14</v>
      </c>
      <c r="S6872" s="38">
        <v>15.39</v>
      </c>
      <c r="T6872" s="36" t="s">
        <v>100</v>
      </c>
      <c r="U6872" s="36" t="s">
        <v>4851</v>
      </c>
    </row>
    <row r="6873" spans="10:21" x14ac:dyDescent="0.25">
      <c r="J6873" s="37">
        <v>44150</v>
      </c>
      <c r="K6873" s="36">
        <f t="shared" si="640"/>
        <v>2020</v>
      </c>
      <c r="L6873" s="36" t="str">
        <f t="shared" si="641"/>
        <v>November</v>
      </c>
      <c r="M6873" s="36">
        <f t="shared" si="642"/>
        <v>46</v>
      </c>
      <c r="N6873" s="36">
        <f t="shared" si="643"/>
        <v>15</v>
      </c>
      <c r="O6873" s="36" t="str">
        <f t="shared" si="644"/>
        <v>202046</v>
      </c>
      <c r="P6873" s="51" t="str">
        <f>CONCATENATE(K6873,MONTH(ExpensesDBTable[[#This Row],[Date]]))</f>
        <v>202011</v>
      </c>
      <c r="Q6873" s="36" t="s">
        <v>4792</v>
      </c>
      <c r="R6873" s="36" t="s">
        <v>14</v>
      </c>
      <c r="S6873" s="38">
        <v>11</v>
      </c>
      <c r="T6873" s="36" t="s">
        <v>100</v>
      </c>
      <c r="U6873" s="36" t="s">
        <v>1153</v>
      </c>
    </row>
    <row r="6874" spans="10:21" x14ac:dyDescent="0.25">
      <c r="J6874" s="37">
        <v>44150</v>
      </c>
      <c r="K6874" s="36">
        <f t="shared" si="640"/>
        <v>2020</v>
      </c>
      <c r="L6874" s="36" t="str">
        <f t="shared" si="641"/>
        <v>November</v>
      </c>
      <c r="M6874" s="36">
        <f t="shared" si="642"/>
        <v>46</v>
      </c>
      <c r="N6874" s="36">
        <f t="shared" si="643"/>
        <v>15</v>
      </c>
      <c r="O6874" s="36" t="str">
        <f t="shared" si="644"/>
        <v>202046</v>
      </c>
      <c r="P6874" s="51" t="str">
        <f>CONCATENATE(K6874,MONTH(ExpensesDBTable[[#This Row],[Date]]))</f>
        <v>202011</v>
      </c>
      <c r="Q6874" s="36" t="s">
        <v>182</v>
      </c>
      <c r="R6874" s="36" t="s">
        <v>19</v>
      </c>
      <c r="S6874" s="38">
        <v>365.93</v>
      </c>
      <c r="T6874" s="36" t="s">
        <v>106</v>
      </c>
      <c r="U6874" s="36" t="s">
        <v>4852</v>
      </c>
    </row>
    <row r="6875" spans="10:21" x14ac:dyDescent="0.25">
      <c r="J6875" s="37">
        <v>44150</v>
      </c>
      <c r="K6875" s="36">
        <f t="shared" si="640"/>
        <v>2020</v>
      </c>
      <c r="L6875" s="36" t="str">
        <f t="shared" si="641"/>
        <v>November</v>
      </c>
      <c r="M6875" s="36">
        <f t="shared" si="642"/>
        <v>46</v>
      </c>
      <c r="N6875" s="36">
        <f t="shared" si="643"/>
        <v>15</v>
      </c>
      <c r="O6875" s="36" t="str">
        <f t="shared" si="644"/>
        <v>202046</v>
      </c>
      <c r="P6875" s="51" t="str">
        <f>CONCATENATE(K6875,MONTH(ExpensesDBTable[[#This Row],[Date]]))</f>
        <v>202011</v>
      </c>
      <c r="Q6875" s="36" t="s">
        <v>1238</v>
      </c>
      <c r="R6875" s="36" t="s">
        <v>22</v>
      </c>
      <c r="S6875" s="38">
        <v>59.52</v>
      </c>
      <c r="T6875" s="36" t="s">
        <v>106</v>
      </c>
      <c r="U6875" s="36" t="s">
        <v>4853</v>
      </c>
    </row>
    <row r="6876" spans="10:21" x14ac:dyDescent="0.25">
      <c r="J6876" s="37">
        <v>44150</v>
      </c>
      <c r="K6876" s="36">
        <f t="shared" si="640"/>
        <v>2020</v>
      </c>
      <c r="L6876" s="36" t="str">
        <f t="shared" si="641"/>
        <v>November</v>
      </c>
      <c r="M6876" s="36">
        <f t="shared" si="642"/>
        <v>46</v>
      </c>
      <c r="N6876" s="36">
        <f t="shared" si="643"/>
        <v>15</v>
      </c>
      <c r="O6876" s="36" t="str">
        <f t="shared" si="644"/>
        <v>202046</v>
      </c>
      <c r="P6876" s="51" t="str">
        <f>CONCATENATE(K6876,MONTH(ExpensesDBTable[[#This Row],[Date]]))</f>
        <v>202011</v>
      </c>
      <c r="Q6876" s="36" t="s">
        <v>182</v>
      </c>
      <c r="R6876" s="36" t="s">
        <v>14</v>
      </c>
      <c r="S6876" s="38">
        <v>4.7</v>
      </c>
      <c r="T6876" s="36" t="s">
        <v>100</v>
      </c>
      <c r="U6876" s="36" t="s">
        <v>1392</v>
      </c>
    </row>
    <row r="6877" spans="10:21" x14ac:dyDescent="0.25">
      <c r="J6877" s="37">
        <v>44150</v>
      </c>
      <c r="K6877" s="36">
        <f t="shared" si="640"/>
        <v>2020</v>
      </c>
      <c r="L6877" s="36" t="str">
        <f t="shared" si="641"/>
        <v>November</v>
      </c>
      <c r="M6877" s="36">
        <f t="shared" si="642"/>
        <v>46</v>
      </c>
      <c r="N6877" s="36">
        <f t="shared" si="643"/>
        <v>15</v>
      </c>
      <c r="O6877" s="36" t="str">
        <f t="shared" si="644"/>
        <v>202046</v>
      </c>
      <c r="P6877" s="51" t="str">
        <f>CONCATENATE(K6877,MONTH(ExpensesDBTable[[#This Row],[Date]]))</f>
        <v>202011</v>
      </c>
      <c r="Q6877" s="36" t="s">
        <v>182</v>
      </c>
      <c r="R6877" s="36" t="s">
        <v>14</v>
      </c>
      <c r="S6877" s="38">
        <v>20.72</v>
      </c>
      <c r="T6877" s="36" t="s">
        <v>100</v>
      </c>
      <c r="U6877" s="36" t="s">
        <v>241</v>
      </c>
    </row>
    <row r="6878" spans="10:21" x14ac:dyDescent="0.25">
      <c r="J6878" s="37">
        <v>44150</v>
      </c>
      <c r="K6878" s="36">
        <f t="shared" si="640"/>
        <v>2020</v>
      </c>
      <c r="L6878" s="36" t="str">
        <f t="shared" si="641"/>
        <v>November</v>
      </c>
      <c r="M6878" s="36">
        <f t="shared" si="642"/>
        <v>46</v>
      </c>
      <c r="N6878" s="36">
        <f t="shared" si="643"/>
        <v>15</v>
      </c>
      <c r="O6878" s="36" t="str">
        <f t="shared" si="644"/>
        <v>202046</v>
      </c>
      <c r="P6878" s="51" t="str">
        <f>CONCATENATE(K6878,MONTH(ExpensesDBTable[[#This Row],[Date]]))</f>
        <v>202011</v>
      </c>
      <c r="Q6878" s="36" t="s">
        <v>1059</v>
      </c>
      <c r="R6878" s="36" t="s">
        <v>17</v>
      </c>
      <c r="S6878" s="38">
        <v>349.75</v>
      </c>
      <c r="T6878" s="36" t="s">
        <v>106</v>
      </c>
      <c r="U6878" s="36" t="s">
        <v>4854</v>
      </c>
    </row>
    <row r="6879" spans="10:21" x14ac:dyDescent="0.25">
      <c r="J6879" s="37">
        <v>44150</v>
      </c>
      <c r="K6879" s="36">
        <f t="shared" si="640"/>
        <v>2020</v>
      </c>
      <c r="L6879" s="36" t="str">
        <f t="shared" si="641"/>
        <v>November</v>
      </c>
      <c r="M6879" s="36">
        <f t="shared" si="642"/>
        <v>46</v>
      </c>
      <c r="N6879" s="36">
        <f t="shared" si="643"/>
        <v>15</v>
      </c>
      <c r="O6879" s="36" t="str">
        <f t="shared" si="644"/>
        <v>202046</v>
      </c>
      <c r="P6879" s="51" t="str">
        <f>CONCATENATE(K6879,MONTH(ExpensesDBTable[[#This Row],[Date]]))</f>
        <v>202011</v>
      </c>
      <c r="Q6879" s="36" t="s">
        <v>182</v>
      </c>
      <c r="R6879" s="36" t="s">
        <v>14</v>
      </c>
      <c r="S6879" s="38">
        <v>3.5</v>
      </c>
      <c r="T6879" s="36" t="s">
        <v>100</v>
      </c>
      <c r="U6879" s="36" t="s">
        <v>1392</v>
      </c>
    </row>
    <row r="6880" spans="10:21" x14ac:dyDescent="0.25">
      <c r="J6880" s="37">
        <v>44150</v>
      </c>
      <c r="K6880" s="36">
        <f t="shared" si="640"/>
        <v>2020</v>
      </c>
      <c r="L6880" s="36" t="str">
        <f t="shared" si="641"/>
        <v>November</v>
      </c>
      <c r="M6880" s="36">
        <f t="shared" si="642"/>
        <v>46</v>
      </c>
      <c r="N6880" s="36">
        <f t="shared" si="643"/>
        <v>15</v>
      </c>
      <c r="O6880" s="36" t="str">
        <f t="shared" si="644"/>
        <v>202046</v>
      </c>
      <c r="P6880" s="51" t="str">
        <f>CONCATENATE(K6880,MONTH(ExpensesDBTable[[#This Row],[Date]]))</f>
        <v>202011</v>
      </c>
      <c r="Q6880" s="36" t="s">
        <v>1238</v>
      </c>
      <c r="R6880" s="36" t="s">
        <v>22</v>
      </c>
      <c r="S6880" s="38">
        <v>51.74</v>
      </c>
      <c r="T6880" s="36" t="s">
        <v>106</v>
      </c>
      <c r="U6880" s="36" t="s">
        <v>1238</v>
      </c>
    </row>
    <row r="6881" spans="10:21" x14ac:dyDescent="0.25">
      <c r="J6881" s="37">
        <v>44151</v>
      </c>
      <c r="K6881" s="36">
        <f t="shared" si="640"/>
        <v>2020</v>
      </c>
      <c r="L6881" s="36" t="str">
        <f t="shared" si="641"/>
        <v>November</v>
      </c>
      <c r="M6881" s="36">
        <f t="shared" si="642"/>
        <v>47</v>
      </c>
      <c r="N6881" s="36">
        <f t="shared" si="643"/>
        <v>16</v>
      </c>
      <c r="O6881" s="36" t="str">
        <f t="shared" si="644"/>
        <v>202047</v>
      </c>
      <c r="P6881" s="51" t="str">
        <f>CONCATENATE(K6881,MONTH(ExpensesDBTable[[#This Row],[Date]]))</f>
        <v>202011</v>
      </c>
      <c r="Q6881" s="36" t="s">
        <v>3477</v>
      </c>
      <c r="R6881" s="36" t="s">
        <v>23</v>
      </c>
      <c r="S6881" s="38">
        <v>40</v>
      </c>
      <c r="T6881" s="36" t="s">
        <v>106</v>
      </c>
      <c r="U6881" s="36" t="s">
        <v>3742</v>
      </c>
    </row>
    <row r="6882" spans="10:21" x14ac:dyDescent="0.25">
      <c r="J6882" s="37">
        <v>44151</v>
      </c>
      <c r="K6882" s="36">
        <f t="shared" si="640"/>
        <v>2020</v>
      </c>
      <c r="L6882" s="36" t="str">
        <f t="shared" si="641"/>
        <v>November</v>
      </c>
      <c r="M6882" s="36">
        <f t="shared" si="642"/>
        <v>47</v>
      </c>
      <c r="N6882" s="36">
        <f t="shared" si="643"/>
        <v>16</v>
      </c>
      <c r="O6882" s="36" t="str">
        <f t="shared" si="644"/>
        <v>202047</v>
      </c>
      <c r="P6882" s="51" t="str">
        <f>CONCATENATE(K6882,MONTH(ExpensesDBTable[[#This Row],[Date]]))</f>
        <v>202011</v>
      </c>
      <c r="Q6882" s="36" t="s">
        <v>4792</v>
      </c>
      <c r="R6882" s="36" t="s">
        <v>14</v>
      </c>
      <c r="S6882" s="38">
        <v>12</v>
      </c>
      <c r="T6882" s="36" t="s">
        <v>100</v>
      </c>
      <c r="U6882" s="36" t="s">
        <v>1392</v>
      </c>
    </row>
    <row r="6883" spans="10:21" x14ac:dyDescent="0.25">
      <c r="J6883" s="37">
        <v>44151</v>
      </c>
      <c r="K6883" s="36">
        <f t="shared" ref="K6883:K6911" si="645">YEAR(J6883)</f>
        <v>2020</v>
      </c>
      <c r="L6883" s="36" t="str">
        <f t="shared" ref="L6883:L6911" si="646">TEXT(DATE(1,MONTH(J6883),1),"MMMM")</f>
        <v>November</v>
      </c>
      <c r="M6883" s="36">
        <f t="shared" ref="M6883:M6911" si="647">WEEKNUM(J6883,2)</f>
        <v>47</v>
      </c>
      <c r="N6883" s="36">
        <f t="shared" ref="N6883:N6911" si="648">DAY(J6883)</f>
        <v>16</v>
      </c>
      <c r="O6883" s="36" t="str">
        <f t="shared" ref="O6883:O6911" si="649">CONCATENATE(K6883,M6883)</f>
        <v>202047</v>
      </c>
      <c r="P6883" s="51" t="str">
        <f>CONCATENATE(K6883,MONTH(ExpensesDBTable[[#This Row],[Date]]))</f>
        <v>202011</v>
      </c>
      <c r="Q6883" s="36" t="s">
        <v>3480</v>
      </c>
      <c r="R6883" s="36" t="s">
        <v>27</v>
      </c>
      <c r="S6883" s="38">
        <v>249.56</v>
      </c>
      <c r="T6883" s="36" t="s">
        <v>106</v>
      </c>
      <c r="U6883" s="36" t="s">
        <v>4435</v>
      </c>
    </row>
    <row r="6884" spans="10:21" x14ac:dyDescent="0.25">
      <c r="J6884" s="37">
        <v>44152</v>
      </c>
      <c r="K6884" s="36">
        <f t="shared" si="645"/>
        <v>2020</v>
      </c>
      <c r="L6884" s="36" t="str">
        <f t="shared" si="646"/>
        <v>November</v>
      </c>
      <c r="M6884" s="36">
        <f t="shared" si="647"/>
        <v>47</v>
      </c>
      <c r="N6884" s="36">
        <f t="shared" si="648"/>
        <v>17</v>
      </c>
      <c r="O6884" s="36" t="str">
        <f t="shared" si="649"/>
        <v>202047</v>
      </c>
      <c r="P6884" s="51" t="str">
        <f>CONCATENATE(K6884,MONTH(ExpensesDBTable[[#This Row],[Date]]))</f>
        <v>202011</v>
      </c>
      <c r="Q6884" s="36" t="s">
        <v>4792</v>
      </c>
      <c r="R6884" s="36" t="s">
        <v>14</v>
      </c>
      <c r="S6884" s="38">
        <v>5.7</v>
      </c>
      <c r="T6884" s="36" t="s">
        <v>100</v>
      </c>
      <c r="U6884" s="36" t="s">
        <v>4855</v>
      </c>
    </row>
    <row r="6885" spans="10:21" x14ac:dyDescent="0.25">
      <c r="J6885" s="37">
        <v>44152</v>
      </c>
      <c r="K6885" s="36">
        <f t="shared" si="645"/>
        <v>2020</v>
      </c>
      <c r="L6885" s="36" t="str">
        <f t="shared" si="646"/>
        <v>November</v>
      </c>
      <c r="M6885" s="36">
        <f t="shared" si="647"/>
        <v>47</v>
      </c>
      <c r="N6885" s="36">
        <f t="shared" si="648"/>
        <v>17</v>
      </c>
      <c r="O6885" s="36" t="str">
        <f t="shared" si="649"/>
        <v>202047</v>
      </c>
      <c r="P6885" s="51" t="str">
        <f>CONCATENATE(K6885,MONTH(ExpensesDBTable[[#This Row],[Date]]))</f>
        <v>202011</v>
      </c>
      <c r="Q6885" s="36" t="s">
        <v>182</v>
      </c>
      <c r="R6885" s="36" t="s">
        <v>14</v>
      </c>
      <c r="S6885" s="38">
        <v>4.8</v>
      </c>
      <c r="T6885" s="36" t="s">
        <v>100</v>
      </c>
      <c r="U6885" s="36" t="s">
        <v>4856</v>
      </c>
    </row>
    <row r="6886" spans="10:21" x14ac:dyDescent="0.25">
      <c r="J6886" s="37">
        <v>44157</v>
      </c>
      <c r="K6886" s="36">
        <f t="shared" si="645"/>
        <v>2020</v>
      </c>
      <c r="L6886" s="36" t="str">
        <f t="shared" si="646"/>
        <v>November</v>
      </c>
      <c r="M6886" s="36">
        <f t="shared" si="647"/>
        <v>47</v>
      </c>
      <c r="N6886" s="36">
        <f t="shared" si="648"/>
        <v>22</v>
      </c>
      <c r="O6886" s="36" t="str">
        <f t="shared" si="649"/>
        <v>202047</v>
      </c>
      <c r="P6886" s="51" t="str">
        <f>CONCATENATE(K6886,MONTH(ExpensesDBTable[[#This Row],[Date]]))</f>
        <v>202011</v>
      </c>
      <c r="Q6886" s="36" t="s">
        <v>4792</v>
      </c>
      <c r="R6886" s="36" t="s">
        <v>14</v>
      </c>
      <c r="S6886" s="38">
        <v>12</v>
      </c>
      <c r="T6886" s="36" t="s">
        <v>100</v>
      </c>
      <c r="U6886" s="36" t="s">
        <v>2008</v>
      </c>
    </row>
    <row r="6887" spans="10:21" x14ac:dyDescent="0.25">
      <c r="J6887" s="37">
        <v>44157</v>
      </c>
      <c r="K6887" s="36">
        <f t="shared" si="645"/>
        <v>2020</v>
      </c>
      <c r="L6887" s="36" t="str">
        <f t="shared" si="646"/>
        <v>November</v>
      </c>
      <c r="M6887" s="36">
        <f t="shared" si="647"/>
        <v>47</v>
      </c>
      <c r="N6887" s="36">
        <f t="shared" si="648"/>
        <v>22</v>
      </c>
      <c r="O6887" s="36" t="str">
        <f t="shared" si="649"/>
        <v>202047</v>
      </c>
      <c r="P6887" s="51" t="str">
        <f>CONCATENATE(K6887,MONTH(ExpensesDBTable[[#This Row],[Date]]))</f>
        <v>202011</v>
      </c>
      <c r="Q6887" s="36" t="s">
        <v>1238</v>
      </c>
      <c r="R6887" s="36" t="s">
        <v>22</v>
      </c>
      <c r="S6887" s="38">
        <v>59.88</v>
      </c>
      <c r="T6887" s="36" t="s">
        <v>106</v>
      </c>
      <c r="U6887" s="36" t="s">
        <v>1238</v>
      </c>
    </row>
    <row r="6888" spans="10:21" x14ac:dyDescent="0.25">
      <c r="J6888" s="37">
        <v>44157</v>
      </c>
      <c r="K6888" s="36">
        <f t="shared" si="645"/>
        <v>2020</v>
      </c>
      <c r="L6888" s="36" t="str">
        <f t="shared" si="646"/>
        <v>November</v>
      </c>
      <c r="M6888" s="36">
        <f t="shared" si="647"/>
        <v>47</v>
      </c>
      <c r="N6888" s="36">
        <f t="shared" si="648"/>
        <v>22</v>
      </c>
      <c r="O6888" s="36" t="str">
        <f t="shared" si="649"/>
        <v>202047</v>
      </c>
      <c r="P6888" s="51" t="str">
        <f>CONCATENATE(K6888,MONTH(ExpensesDBTable[[#This Row],[Date]]))</f>
        <v>202011</v>
      </c>
      <c r="Q6888" s="36" t="s">
        <v>182</v>
      </c>
      <c r="R6888" s="36" t="s">
        <v>14</v>
      </c>
      <c r="S6888" s="38">
        <v>2.2000000000000002</v>
      </c>
      <c r="T6888" s="36" t="s">
        <v>100</v>
      </c>
      <c r="U6888" s="36" t="s">
        <v>1392</v>
      </c>
    </row>
    <row r="6889" spans="10:21" x14ac:dyDescent="0.25">
      <c r="J6889" s="37">
        <v>44157</v>
      </c>
      <c r="K6889" s="36">
        <f t="shared" si="645"/>
        <v>2020</v>
      </c>
      <c r="L6889" s="36" t="str">
        <f t="shared" si="646"/>
        <v>November</v>
      </c>
      <c r="M6889" s="36">
        <f t="shared" si="647"/>
        <v>47</v>
      </c>
      <c r="N6889" s="36">
        <f t="shared" si="648"/>
        <v>22</v>
      </c>
      <c r="O6889" s="36" t="str">
        <f t="shared" si="649"/>
        <v>202047</v>
      </c>
      <c r="P6889" s="51" t="str">
        <f>CONCATENATE(K6889,MONTH(ExpensesDBTable[[#This Row],[Date]]))</f>
        <v>202011</v>
      </c>
      <c r="Q6889" s="36" t="s">
        <v>182</v>
      </c>
      <c r="R6889" s="36" t="s">
        <v>22</v>
      </c>
      <c r="S6889" s="38">
        <v>10.01</v>
      </c>
      <c r="T6889" s="36" t="s">
        <v>106</v>
      </c>
      <c r="U6889" s="36" t="s">
        <v>4857</v>
      </c>
    </row>
    <row r="6890" spans="10:21" x14ac:dyDescent="0.25">
      <c r="J6890" s="37">
        <v>44157</v>
      </c>
      <c r="K6890" s="36">
        <f t="shared" si="645"/>
        <v>2020</v>
      </c>
      <c r="L6890" s="36" t="str">
        <f t="shared" si="646"/>
        <v>November</v>
      </c>
      <c r="M6890" s="36">
        <f t="shared" si="647"/>
        <v>47</v>
      </c>
      <c r="N6890" s="36">
        <f t="shared" si="648"/>
        <v>22</v>
      </c>
      <c r="O6890" s="36" t="str">
        <f t="shared" si="649"/>
        <v>202047</v>
      </c>
      <c r="P6890" s="51" t="str">
        <f>CONCATENATE(K6890,MONTH(ExpensesDBTable[[#This Row],[Date]]))</f>
        <v>202011</v>
      </c>
      <c r="Q6890" s="36" t="s">
        <v>182</v>
      </c>
      <c r="R6890" s="36" t="s">
        <v>14</v>
      </c>
      <c r="S6890" s="38">
        <v>9.9</v>
      </c>
      <c r="T6890" s="36" t="s">
        <v>100</v>
      </c>
      <c r="U6890" s="36" t="s">
        <v>1392</v>
      </c>
    </row>
    <row r="6891" spans="10:21" x14ac:dyDescent="0.25">
      <c r="J6891" s="37">
        <v>44157</v>
      </c>
      <c r="K6891" s="36">
        <f t="shared" si="645"/>
        <v>2020</v>
      </c>
      <c r="L6891" s="36" t="str">
        <f t="shared" si="646"/>
        <v>November</v>
      </c>
      <c r="M6891" s="36">
        <f t="shared" si="647"/>
        <v>47</v>
      </c>
      <c r="N6891" s="36">
        <f t="shared" si="648"/>
        <v>22</v>
      </c>
      <c r="O6891" s="36" t="str">
        <f t="shared" si="649"/>
        <v>202047</v>
      </c>
      <c r="P6891" s="51" t="str">
        <f>CONCATENATE(K6891,MONTH(ExpensesDBTable[[#This Row],[Date]]))</f>
        <v>202011</v>
      </c>
      <c r="Q6891" s="36" t="s">
        <v>182</v>
      </c>
      <c r="R6891" s="36" t="s">
        <v>26</v>
      </c>
      <c r="S6891" s="38">
        <v>200</v>
      </c>
      <c r="T6891" s="36" t="s">
        <v>106</v>
      </c>
      <c r="U6891" s="36" t="s">
        <v>4858</v>
      </c>
    </row>
    <row r="6892" spans="10:21" x14ac:dyDescent="0.25">
      <c r="J6892" s="37">
        <v>44157</v>
      </c>
      <c r="K6892" s="36">
        <f t="shared" si="645"/>
        <v>2020</v>
      </c>
      <c r="L6892" s="36" t="str">
        <f t="shared" si="646"/>
        <v>November</v>
      </c>
      <c r="M6892" s="36">
        <f t="shared" si="647"/>
        <v>47</v>
      </c>
      <c r="N6892" s="36">
        <f t="shared" si="648"/>
        <v>22</v>
      </c>
      <c r="O6892" s="36" t="str">
        <f t="shared" si="649"/>
        <v>202047</v>
      </c>
      <c r="P6892" s="51" t="str">
        <f>CONCATENATE(K6892,MONTH(ExpensesDBTable[[#This Row],[Date]]))</f>
        <v>202011</v>
      </c>
      <c r="Q6892" s="36" t="s">
        <v>199</v>
      </c>
      <c r="R6892" s="36" t="s">
        <v>14</v>
      </c>
      <c r="S6892" s="38">
        <v>23.9</v>
      </c>
      <c r="T6892" s="36" t="s">
        <v>100</v>
      </c>
      <c r="U6892" s="36" t="s">
        <v>1367</v>
      </c>
    </row>
    <row r="6893" spans="10:21" x14ac:dyDescent="0.25">
      <c r="J6893" s="37">
        <v>44157</v>
      </c>
      <c r="K6893" s="36">
        <f t="shared" si="645"/>
        <v>2020</v>
      </c>
      <c r="L6893" s="36" t="str">
        <f t="shared" si="646"/>
        <v>November</v>
      </c>
      <c r="M6893" s="36">
        <f t="shared" si="647"/>
        <v>47</v>
      </c>
      <c r="N6893" s="36">
        <f t="shared" si="648"/>
        <v>22</v>
      </c>
      <c r="O6893" s="36" t="str">
        <f t="shared" si="649"/>
        <v>202047</v>
      </c>
      <c r="P6893" s="51" t="str">
        <f>CONCATENATE(K6893,MONTH(ExpensesDBTable[[#This Row],[Date]]))</f>
        <v>202011</v>
      </c>
      <c r="Q6893" s="36" t="s">
        <v>119</v>
      </c>
      <c r="R6893" s="36" t="s">
        <v>14</v>
      </c>
      <c r="S6893" s="38">
        <v>4.1399999999999997</v>
      </c>
      <c r="T6893" s="36" t="s">
        <v>100</v>
      </c>
      <c r="U6893" s="36" t="s">
        <v>1367</v>
      </c>
    </row>
    <row r="6894" spans="10:21" x14ac:dyDescent="0.25">
      <c r="J6894" s="37">
        <v>44157</v>
      </c>
      <c r="K6894" s="36">
        <f t="shared" si="645"/>
        <v>2020</v>
      </c>
      <c r="L6894" s="36" t="str">
        <f t="shared" si="646"/>
        <v>November</v>
      </c>
      <c r="M6894" s="36">
        <f t="shared" si="647"/>
        <v>47</v>
      </c>
      <c r="N6894" s="36">
        <f t="shared" si="648"/>
        <v>22</v>
      </c>
      <c r="O6894" s="36" t="str">
        <f t="shared" si="649"/>
        <v>202047</v>
      </c>
      <c r="P6894" s="51" t="str">
        <f>CONCATENATE(K6894,MONTH(ExpensesDBTable[[#This Row],[Date]]))</f>
        <v>202011</v>
      </c>
      <c r="Q6894" s="36" t="s">
        <v>2939</v>
      </c>
      <c r="R6894" s="36" t="s">
        <v>23</v>
      </c>
      <c r="S6894" s="38">
        <v>59</v>
      </c>
      <c r="T6894" s="36" t="s">
        <v>106</v>
      </c>
      <c r="U6894" s="36" t="s">
        <v>4859</v>
      </c>
    </row>
    <row r="6895" spans="10:21" x14ac:dyDescent="0.25">
      <c r="J6895" s="37">
        <v>44157</v>
      </c>
      <c r="K6895" s="36">
        <f t="shared" si="645"/>
        <v>2020</v>
      </c>
      <c r="L6895" s="36" t="str">
        <f t="shared" si="646"/>
        <v>November</v>
      </c>
      <c r="M6895" s="36">
        <f t="shared" si="647"/>
        <v>47</v>
      </c>
      <c r="N6895" s="36">
        <f t="shared" si="648"/>
        <v>22</v>
      </c>
      <c r="O6895" s="36" t="str">
        <f t="shared" si="649"/>
        <v>202047</v>
      </c>
      <c r="P6895" s="51" t="str">
        <f>CONCATENATE(K6895,MONTH(ExpensesDBTable[[#This Row],[Date]]))</f>
        <v>202011</v>
      </c>
      <c r="Q6895" s="36" t="s">
        <v>182</v>
      </c>
      <c r="R6895" s="36" t="s">
        <v>14</v>
      </c>
      <c r="S6895" s="38">
        <v>9.9</v>
      </c>
      <c r="T6895" s="36" t="s">
        <v>100</v>
      </c>
      <c r="U6895" s="36" t="s">
        <v>4860</v>
      </c>
    </row>
    <row r="6896" spans="10:21" x14ac:dyDescent="0.25">
      <c r="J6896" s="37">
        <v>44157</v>
      </c>
      <c r="K6896" s="36">
        <f t="shared" si="645"/>
        <v>2020</v>
      </c>
      <c r="L6896" s="36" t="str">
        <f t="shared" si="646"/>
        <v>November</v>
      </c>
      <c r="M6896" s="36">
        <f t="shared" si="647"/>
        <v>47</v>
      </c>
      <c r="N6896" s="36">
        <f t="shared" si="648"/>
        <v>22</v>
      </c>
      <c r="O6896" s="36" t="str">
        <f t="shared" si="649"/>
        <v>202047</v>
      </c>
      <c r="P6896" s="51" t="str">
        <f>CONCATENATE(K6896,MONTH(ExpensesDBTable[[#This Row],[Date]]))</f>
        <v>202011</v>
      </c>
      <c r="Q6896" s="36" t="s">
        <v>182</v>
      </c>
      <c r="R6896" s="36" t="s">
        <v>14</v>
      </c>
      <c r="S6896" s="38">
        <v>33.6</v>
      </c>
      <c r="T6896" s="36" t="s">
        <v>106</v>
      </c>
      <c r="U6896" s="36" t="s">
        <v>2008</v>
      </c>
    </row>
    <row r="6897" spans="10:21" x14ac:dyDescent="0.25">
      <c r="J6897" s="37">
        <v>44157</v>
      </c>
      <c r="K6897" s="36">
        <f t="shared" si="645"/>
        <v>2020</v>
      </c>
      <c r="L6897" s="36" t="str">
        <f t="shared" si="646"/>
        <v>November</v>
      </c>
      <c r="M6897" s="36">
        <f t="shared" si="647"/>
        <v>47</v>
      </c>
      <c r="N6897" s="36">
        <f t="shared" si="648"/>
        <v>22</v>
      </c>
      <c r="O6897" s="36" t="str">
        <f t="shared" si="649"/>
        <v>202047</v>
      </c>
      <c r="P6897" s="51" t="str">
        <f>CONCATENATE(K6897,MONTH(ExpensesDBTable[[#This Row],[Date]]))</f>
        <v>202011</v>
      </c>
      <c r="Q6897" s="36" t="s">
        <v>119</v>
      </c>
      <c r="R6897" s="36" t="s">
        <v>14</v>
      </c>
      <c r="S6897" s="38">
        <v>25.04</v>
      </c>
      <c r="T6897" s="36" t="s">
        <v>100</v>
      </c>
      <c r="U6897" s="36" t="s">
        <v>1367</v>
      </c>
    </row>
    <row r="6898" spans="10:21" x14ac:dyDescent="0.25">
      <c r="J6898" s="37">
        <v>44157</v>
      </c>
      <c r="K6898" s="36">
        <f t="shared" si="645"/>
        <v>2020</v>
      </c>
      <c r="L6898" s="36" t="str">
        <f t="shared" si="646"/>
        <v>November</v>
      </c>
      <c r="M6898" s="36">
        <f t="shared" si="647"/>
        <v>47</v>
      </c>
      <c r="N6898" s="36">
        <f t="shared" si="648"/>
        <v>22</v>
      </c>
      <c r="O6898" s="36" t="str">
        <f t="shared" si="649"/>
        <v>202047</v>
      </c>
      <c r="P6898" s="51" t="str">
        <f>CONCATENATE(K6898,MONTH(ExpensesDBTable[[#This Row],[Date]]))</f>
        <v>202011</v>
      </c>
      <c r="Q6898" s="36" t="s">
        <v>4773</v>
      </c>
      <c r="R6898" s="36" t="s">
        <v>11</v>
      </c>
      <c r="S6898" s="38">
        <v>10.79</v>
      </c>
      <c r="T6898" s="36" t="s">
        <v>106</v>
      </c>
      <c r="U6898" s="36" t="s">
        <v>4861</v>
      </c>
    </row>
    <row r="6899" spans="10:21" x14ac:dyDescent="0.25">
      <c r="J6899" s="37">
        <v>44157</v>
      </c>
      <c r="K6899" s="36">
        <f t="shared" si="645"/>
        <v>2020</v>
      </c>
      <c r="L6899" s="36" t="str">
        <f t="shared" si="646"/>
        <v>November</v>
      </c>
      <c r="M6899" s="36">
        <f t="shared" si="647"/>
        <v>47</v>
      </c>
      <c r="N6899" s="36">
        <f t="shared" si="648"/>
        <v>22</v>
      </c>
      <c r="O6899" s="36" t="str">
        <f t="shared" si="649"/>
        <v>202047</v>
      </c>
      <c r="P6899" s="51" t="str">
        <f>CONCATENATE(K6899,MONTH(ExpensesDBTable[[#This Row],[Date]]))</f>
        <v>202011</v>
      </c>
      <c r="Q6899" s="36" t="s">
        <v>182</v>
      </c>
      <c r="R6899" s="36" t="s">
        <v>19</v>
      </c>
      <c r="S6899" s="38">
        <v>33.799999999999997</v>
      </c>
      <c r="T6899" s="36" t="s">
        <v>106</v>
      </c>
      <c r="U6899" s="36" t="s">
        <v>2008</v>
      </c>
    </row>
    <row r="6900" spans="10:21" x14ac:dyDescent="0.25">
      <c r="J6900" s="37">
        <v>44157</v>
      </c>
      <c r="K6900" s="36">
        <f t="shared" si="645"/>
        <v>2020</v>
      </c>
      <c r="L6900" s="36" t="str">
        <f t="shared" si="646"/>
        <v>November</v>
      </c>
      <c r="M6900" s="36">
        <f t="shared" si="647"/>
        <v>47</v>
      </c>
      <c r="N6900" s="36">
        <f t="shared" si="648"/>
        <v>22</v>
      </c>
      <c r="O6900" s="36" t="str">
        <f t="shared" si="649"/>
        <v>202047</v>
      </c>
      <c r="P6900" s="51" t="str">
        <f>CONCATENATE(K6900,MONTH(ExpensesDBTable[[#This Row],[Date]]))</f>
        <v>202011</v>
      </c>
      <c r="Q6900" s="36" t="s">
        <v>182</v>
      </c>
      <c r="R6900" s="36" t="s">
        <v>22</v>
      </c>
      <c r="S6900" s="38">
        <v>49</v>
      </c>
      <c r="T6900" s="36" t="s">
        <v>106</v>
      </c>
      <c r="U6900" s="36" t="s">
        <v>2267</v>
      </c>
    </row>
    <row r="6901" spans="10:21" x14ac:dyDescent="0.25">
      <c r="J6901" s="37">
        <v>44157</v>
      </c>
      <c r="K6901" s="36">
        <f t="shared" si="645"/>
        <v>2020</v>
      </c>
      <c r="L6901" s="36" t="str">
        <f t="shared" si="646"/>
        <v>November</v>
      </c>
      <c r="M6901" s="36">
        <f t="shared" si="647"/>
        <v>47</v>
      </c>
      <c r="N6901" s="36">
        <f t="shared" si="648"/>
        <v>22</v>
      </c>
      <c r="O6901" s="36" t="str">
        <f t="shared" si="649"/>
        <v>202047</v>
      </c>
      <c r="P6901" s="51" t="str">
        <f>CONCATENATE(K6901,MONTH(ExpensesDBTable[[#This Row],[Date]]))</f>
        <v>202011</v>
      </c>
      <c r="Q6901" s="36" t="s">
        <v>119</v>
      </c>
      <c r="R6901" s="36" t="s">
        <v>14</v>
      </c>
      <c r="S6901" s="38">
        <v>89.59</v>
      </c>
      <c r="T6901" s="36" t="s">
        <v>100</v>
      </c>
      <c r="U6901" s="36" t="s">
        <v>1367</v>
      </c>
    </row>
    <row r="6902" spans="10:21" x14ac:dyDescent="0.25">
      <c r="J6902" s="37">
        <v>44157</v>
      </c>
      <c r="K6902" s="36">
        <f t="shared" si="645"/>
        <v>2020</v>
      </c>
      <c r="L6902" s="36" t="str">
        <f t="shared" si="646"/>
        <v>November</v>
      </c>
      <c r="M6902" s="36">
        <f t="shared" si="647"/>
        <v>47</v>
      </c>
      <c r="N6902" s="36">
        <f t="shared" si="648"/>
        <v>22</v>
      </c>
      <c r="O6902" s="36" t="str">
        <f t="shared" si="649"/>
        <v>202047</v>
      </c>
      <c r="P6902" s="51" t="str">
        <f>CONCATENATE(K6902,MONTH(ExpensesDBTable[[#This Row],[Date]]))</f>
        <v>202011</v>
      </c>
      <c r="Q6902" s="36" t="s">
        <v>4773</v>
      </c>
      <c r="R6902" s="36" t="s">
        <v>11</v>
      </c>
      <c r="S6902" s="38">
        <v>10.79</v>
      </c>
      <c r="T6902" s="36" t="s">
        <v>106</v>
      </c>
      <c r="U6902" s="36" t="s">
        <v>509</v>
      </c>
    </row>
    <row r="6903" spans="10:21" x14ac:dyDescent="0.25">
      <c r="J6903" s="37">
        <v>44157</v>
      </c>
      <c r="K6903" s="36">
        <f t="shared" si="645"/>
        <v>2020</v>
      </c>
      <c r="L6903" s="36" t="str">
        <f t="shared" si="646"/>
        <v>November</v>
      </c>
      <c r="M6903" s="36">
        <f t="shared" si="647"/>
        <v>47</v>
      </c>
      <c r="N6903" s="36">
        <f t="shared" si="648"/>
        <v>22</v>
      </c>
      <c r="O6903" s="36" t="str">
        <f t="shared" si="649"/>
        <v>202047</v>
      </c>
      <c r="P6903" s="51" t="str">
        <f>CONCATENATE(K6903,MONTH(ExpensesDBTable[[#This Row],[Date]]))</f>
        <v>202011</v>
      </c>
      <c r="Q6903" s="36" t="s">
        <v>108</v>
      </c>
      <c r="R6903" s="36" t="s">
        <v>14</v>
      </c>
      <c r="S6903" s="38">
        <v>6.1</v>
      </c>
      <c r="T6903" s="36" t="s">
        <v>100</v>
      </c>
      <c r="U6903" s="36" t="s">
        <v>1367</v>
      </c>
    </row>
    <row r="6904" spans="10:21" x14ac:dyDescent="0.25">
      <c r="J6904" s="37">
        <v>44157</v>
      </c>
      <c r="K6904" s="36">
        <f t="shared" si="645"/>
        <v>2020</v>
      </c>
      <c r="L6904" s="36" t="str">
        <f t="shared" si="646"/>
        <v>November</v>
      </c>
      <c r="M6904" s="36">
        <f t="shared" si="647"/>
        <v>47</v>
      </c>
      <c r="N6904" s="36">
        <f t="shared" si="648"/>
        <v>22</v>
      </c>
      <c r="O6904" s="36" t="str">
        <f t="shared" si="649"/>
        <v>202047</v>
      </c>
      <c r="P6904" s="51" t="str">
        <f>CONCATENATE(K6904,MONTH(ExpensesDBTable[[#This Row],[Date]]))</f>
        <v>202011</v>
      </c>
      <c r="Q6904" s="36" t="s">
        <v>182</v>
      </c>
      <c r="R6904" s="36" t="s">
        <v>18</v>
      </c>
      <c r="S6904" s="38">
        <v>9.58</v>
      </c>
      <c r="T6904" s="36" t="s">
        <v>106</v>
      </c>
      <c r="U6904" s="36" t="s">
        <v>4862</v>
      </c>
    </row>
    <row r="6905" spans="10:21" x14ac:dyDescent="0.25">
      <c r="J6905" s="37">
        <v>44157</v>
      </c>
      <c r="K6905" s="36">
        <f t="shared" si="645"/>
        <v>2020</v>
      </c>
      <c r="L6905" s="36" t="str">
        <f t="shared" si="646"/>
        <v>November</v>
      </c>
      <c r="M6905" s="36">
        <f t="shared" si="647"/>
        <v>47</v>
      </c>
      <c r="N6905" s="36">
        <f t="shared" si="648"/>
        <v>22</v>
      </c>
      <c r="O6905" s="36" t="str">
        <f t="shared" si="649"/>
        <v>202047</v>
      </c>
      <c r="P6905" s="51" t="str">
        <f>CONCATENATE(K6905,MONTH(ExpensesDBTable[[#This Row],[Date]]))</f>
        <v>202011</v>
      </c>
      <c r="Q6905" s="36" t="s">
        <v>119</v>
      </c>
      <c r="R6905" s="36" t="s">
        <v>14</v>
      </c>
      <c r="S6905" s="38">
        <v>30.51</v>
      </c>
      <c r="T6905" s="36" t="s">
        <v>100</v>
      </c>
      <c r="U6905" s="36" t="s">
        <v>1367</v>
      </c>
    </row>
    <row r="6906" spans="10:21" x14ac:dyDescent="0.25">
      <c r="J6906" s="37">
        <v>44157</v>
      </c>
      <c r="K6906" s="36">
        <f t="shared" si="645"/>
        <v>2020</v>
      </c>
      <c r="L6906" s="36" t="str">
        <f t="shared" si="646"/>
        <v>November</v>
      </c>
      <c r="M6906" s="36">
        <f t="shared" si="647"/>
        <v>47</v>
      </c>
      <c r="N6906" s="36">
        <f t="shared" si="648"/>
        <v>22</v>
      </c>
      <c r="O6906" s="36" t="str">
        <f t="shared" si="649"/>
        <v>202047</v>
      </c>
      <c r="P6906" s="51" t="str">
        <f>CONCATENATE(K6906,MONTH(ExpensesDBTable[[#This Row],[Date]]))</f>
        <v>202011</v>
      </c>
      <c r="Q6906" s="36" t="s">
        <v>3477</v>
      </c>
      <c r="R6906" s="36" t="s">
        <v>23</v>
      </c>
      <c r="S6906" s="38">
        <v>25</v>
      </c>
      <c r="T6906" s="36" t="s">
        <v>106</v>
      </c>
      <c r="U6906" s="36" t="s">
        <v>2902</v>
      </c>
    </row>
    <row r="6907" spans="10:21" x14ac:dyDescent="0.25">
      <c r="J6907" s="37">
        <v>44157</v>
      </c>
      <c r="K6907" s="36">
        <f t="shared" si="645"/>
        <v>2020</v>
      </c>
      <c r="L6907" s="36" t="str">
        <f t="shared" si="646"/>
        <v>November</v>
      </c>
      <c r="M6907" s="36">
        <f t="shared" si="647"/>
        <v>47</v>
      </c>
      <c r="N6907" s="36">
        <f t="shared" si="648"/>
        <v>22</v>
      </c>
      <c r="O6907" s="36" t="str">
        <f t="shared" si="649"/>
        <v>202047</v>
      </c>
      <c r="P6907" s="51" t="str">
        <f>CONCATENATE(K6907,MONTH(ExpensesDBTable[[#This Row],[Date]]))</f>
        <v>202011</v>
      </c>
      <c r="Q6907" s="36" t="s">
        <v>145</v>
      </c>
      <c r="R6907" s="36" t="s">
        <v>23</v>
      </c>
      <c r="S6907" s="38">
        <v>36.57</v>
      </c>
      <c r="T6907" s="36" t="s">
        <v>106</v>
      </c>
      <c r="U6907" s="36" t="s">
        <v>1909</v>
      </c>
    </row>
    <row r="6908" spans="10:21" x14ac:dyDescent="0.25">
      <c r="J6908" s="37">
        <v>44157</v>
      </c>
      <c r="K6908" s="36">
        <f t="shared" si="645"/>
        <v>2020</v>
      </c>
      <c r="L6908" s="36" t="str">
        <f t="shared" si="646"/>
        <v>November</v>
      </c>
      <c r="M6908" s="36">
        <f t="shared" si="647"/>
        <v>47</v>
      </c>
      <c r="N6908" s="36">
        <f t="shared" si="648"/>
        <v>22</v>
      </c>
      <c r="O6908" s="36" t="str">
        <f t="shared" si="649"/>
        <v>202047</v>
      </c>
      <c r="P6908" s="51" t="str">
        <f>CONCATENATE(K6908,MONTH(ExpensesDBTable[[#This Row],[Date]]))</f>
        <v>202011</v>
      </c>
      <c r="Q6908" s="36" t="s">
        <v>182</v>
      </c>
      <c r="R6908" s="36" t="s">
        <v>14</v>
      </c>
      <c r="S6908" s="38">
        <v>8.1999999999999993</v>
      </c>
      <c r="T6908" s="36" t="s">
        <v>100</v>
      </c>
      <c r="U6908" s="36" t="s">
        <v>4863</v>
      </c>
    </row>
    <row r="6909" spans="10:21" x14ac:dyDescent="0.25">
      <c r="J6909" s="37">
        <v>44157</v>
      </c>
      <c r="K6909" s="36">
        <f t="shared" si="645"/>
        <v>2020</v>
      </c>
      <c r="L6909" s="36" t="str">
        <f t="shared" si="646"/>
        <v>November</v>
      </c>
      <c r="M6909" s="36">
        <f t="shared" si="647"/>
        <v>47</v>
      </c>
      <c r="N6909" s="36">
        <f t="shared" si="648"/>
        <v>22</v>
      </c>
      <c r="O6909" s="36" t="str">
        <f t="shared" si="649"/>
        <v>202047</v>
      </c>
      <c r="P6909" s="51" t="str">
        <f>CONCATENATE(K6909,MONTH(ExpensesDBTable[[#This Row],[Date]]))</f>
        <v>202011</v>
      </c>
      <c r="Q6909" s="36" t="s">
        <v>2939</v>
      </c>
      <c r="R6909" s="36" t="s">
        <v>16</v>
      </c>
      <c r="S6909" s="38">
        <v>57.22</v>
      </c>
      <c r="T6909" s="36" t="s">
        <v>106</v>
      </c>
      <c r="U6909" s="36" t="s">
        <v>4864</v>
      </c>
    </row>
    <row r="6910" spans="10:21" x14ac:dyDescent="0.25">
      <c r="J6910" s="37">
        <v>44157</v>
      </c>
      <c r="K6910" s="36">
        <f t="shared" si="645"/>
        <v>2020</v>
      </c>
      <c r="L6910" s="36" t="str">
        <f t="shared" si="646"/>
        <v>November</v>
      </c>
      <c r="M6910" s="36">
        <f t="shared" si="647"/>
        <v>47</v>
      </c>
      <c r="N6910" s="36">
        <f t="shared" si="648"/>
        <v>22</v>
      </c>
      <c r="O6910" s="36" t="str">
        <f t="shared" si="649"/>
        <v>202047</v>
      </c>
      <c r="P6910" s="51" t="str">
        <f>CONCATENATE(K6910,MONTH(ExpensesDBTable[[#This Row],[Date]]))</f>
        <v>202011</v>
      </c>
      <c r="Q6910" s="36" t="s">
        <v>182</v>
      </c>
      <c r="R6910" s="36" t="s">
        <v>13</v>
      </c>
      <c r="S6910" s="38">
        <v>69.900000000000006</v>
      </c>
      <c r="T6910" s="36" t="s">
        <v>106</v>
      </c>
      <c r="U6910" s="36" t="s">
        <v>3930</v>
      </c>
    </row>
    <row r="6911" spans="10:21" x14ac:dyDescent="0.25">
      <c r="J6911" s="37">
        <v>44157</v>
      </c>
      <c r="K6911" s="36">
        <f t="shared" si="645"/>
        <v>2020</v>
      </c>
      <c r="L6911" s="36" t="str">
        <f t="shared" si="646"/>
        <v>November</v>
      </c>
      <c r="M6911" s="36">
        <f t="shared" si="647"/>
        <v>47</v>
      </c>
      <c r="N6911" s="36">
        <f t="shared" si="648"/>
        <v>22</v>
      </c>
      <c r="O6911" s="36" t="str">
        <f t="shared" si="649"/>
        <v>202047</v>
      </c>
      <c r="P6911" s="51" t="str">
        <f>CONCATENATE(K6911,MONTH(ExpensesDBTable[[#This Row],[Date]]))</f>
        <v>202011</v>
      </c>
      <c r="Q6911" s="36" t="s">
        <v>2939</v>
      </c>
      <c r="R6911" s="36" t="s">
        <v>16</v>
      </c>
      <c r="S6911" s="38">
        <v>20.25</v>
      </c>
      <c r="T6911" s="36" t="s">
        <v>106</v>
      </c>
      <c r="U6911" s="36" t="s">
        <v>3237</v>
      </c>
    </row>
    <row r="6912" spans="10:21" x14ac:dyDescent="0.25">
      <c r="J6912" s="37">
        <v>44164</v>
      </c>
      <c r="K6912" s="36">
        <f t="shared" ref="K6912:K6936" si="650">YEAR(J6912)</f>
        <v>2020</v>
      </c>
      <c r="L6912" s="36" t="str">
        <f t="shared" ref="L6912:L6936" si="651">TEXT(DATE(1,MONTH(J6912),1),"MMMM")</f>
        <v>November</v>
      </c>
      <c r="M6912" s="36">
        <f t="shared" ref="M6912:M6936" si="652">WEEKNUM(J6912,2)</f>
        <v>48</v>
      </c>
      <c r="N6912" s="36">
        <f t="shared" ref="N6912:N6936" si="653">DAY(J6912)</f>
        <v>29</v>
      </c>
      <c r="O6912" s="36" t="str">
        <f t="shared" ref="O6912:O6936" si="654">CONCATENATE(K6912,M6912)</f>
        <v>202048</v>
      </c>
      <c r="P6912" s="51" t="str">
        <f>CONCATENATE(K6912,MONTH(ExpensesDBTable[[#This Row],[Date]]))</f>
        <v>202011</v>
      </c>
      <c r="Q6912" s="36" t="s">
        <v>1476</v>
      </c>
      <c r="R6912" s="36" t="s">
        <v>23</v>
      </c>
      <c r="S6912" s="38">
        <v>14</v>
      </c>
      <c r="T6912" s="36" t="s">
        <v>106</v>
      </c>
      <c r="U6912" s="36" t="s">
        <v>1476</v>
      </c>
    </row>
    <row r="6913" spans="10:21" x14ac:dyDescent="0.25">
      <c r="J6913" s="37">
        <v>44164</v>
      </c>
      <c r="K6913" s="36">
        <f t="shared" si="650"/>
        <v>2020</v>
      </c>
      <c r="L6913" s="36" t="str">
        <f t="shared" si="651"/>
        <v>November</v>
      </c>
      <c r="M6913" s="36">
        <f t="shared" si="652"/>
        <v>48</v>
      </c>
      <c r="N6913" s="36">
        <f t="shared" si="653"/>
        <v>29</v>
      </c>
      <c r="O6913" s="36" t="str">
        <f t="shared" si="654"/>
        <v>202048</v>
      </c>
      <c r="P6913" s="51" t="str">
        <f>CONCATENATE(K6913,MONTH(ExpensesDBTable[[#This Row],[Date]]))</f>
        <v>202011</v>
      </c>
      <c r="Q6913" s="36" t="s">
        <v>108</v>
      </c>
      <c r="R6913" s="36" t="s">
        <v>14</v>
      </c>
      <c r="S6913" s="38">
        <v>13.77</v>
      </c>
      <c r="T6913" s="36" t="s">
        <v>100</v>
      </c>
      <c r="U6913" s="36" t="s">
        <v>1367</v>
      </c>
    </row>
    <row r="6914" spans="10:21" x14ac:dyDescent="0.25">
      <c r="J6914" s="37">
        <v>44164</v>
      </c>
      <c r="K6914" s="36">
        <f t="shared" si="650"/>
        <v>2020</v>
      </c>
      <c r="L6914" s="36" t="str">
        <f t="shared" si="651"/>
        <v>November</v>
      </c>
      <c r="M6914" s="36">
        <f t="shared" si="652"/>
        <v>48</v>
      </c>
      <c r="N6914" s="36">
        <f t="shared" si="653"/>
        <v>29</v>
      </c>
      <c r="O6914" s="36" t="str">
        <f t="shared" si="654"/>
        <v>202048</v>
      </c>
      <c r="P6914" s="51" t="str">
        <f>CONCATENATE(K6914,MONTH(ExpensesDBTable[[#This Row],[Date]]))</f>
        <v>202011</v>
      </c>
      <c r="Q6914" s="36" t="s">
        <v>119</v>
      </c>
      <c r="R6914" s="36" t="s">
        <v>14</v>
      </c>
      <c r="S6914" s="38">
        <v>23.62</v>
      </c>
      <c r="T6914" s="36" t="s">
        <v>100</v>
      </c>
      <c r="U6914" s="36" t="s">
        <v>1367</v>
      </c>
    </row>
    <row r="6915" spans="10:21" x14ac:dyDescent="0.25">
      <c r="J6915" s="37">
        <v>44164</v>
      </c>
      <c r="K6915" s="36">
        <f t="shared" si="650"/>
        <v>2020</v>
      </c>
      <c r="L6915" s="36" t="str">
        <f t="shared" si="651"/>
        <v>November</v>
      </c>
      <c r="M6915" s="36">
        <f t="shared" si="652"/>
        <v>48</v>
      </c>
      <c r="N6915" s="36">
        <f t="shared" si="653"/>
        <v>29</v>
      </c>
      <c r="O6915" s="36" t="str">
        <f t="shared" si="654"/>
        <v>202048</v>
      </c>
      <c r="P6915" s="51" t="str">
        <f>CONCATENATE(K6915,MONTH(ExpensesDBTable[[#This Row],[Date]]))</f>
        <v>202011</v>
      </c>
      <c r="Q6915" s="36" t="s">
        <v>4865</v>
      </c>
      <c r="R6915" s="36" t="s">
        <v>17</v>
      </c>
      <c r="S6915" s="38">
        <v>220</v>
      </c>
      <c r="T6915" s="36" t="s">
        <v>106</v>
      </c>
      <c r="U6915" s="36" t="s">
        <v>4807</v>
      </c>
    </row>
    <row r="6916" spans="10:21" x14ac:dyDescent="0.25">
      <c r="J6916" s="37">
        <v>44164</v>
      </c>
      <c r="K6916" s="36">
        <f t="shared" si="650"/>
        <v>2020</v>
      </c>
      <c r="L6916" s="36" t="str">
        <f t="shared" si="651"/>
        <v>November</v>
      </c>
      <c r="M6916" s="36">
        <f t="shared" si="652"/>
        <v>48</v>
      </c>
      <c r="N6916" s="36">
        <f t="shared" si="653"/>
        <v>29</v>
      </c>
      <c r="O6916" s="36" t="str">
        <f t="shared" si="654"/>
        <v>202048</v>
      </c>
      <c r="P6916" s="51" t="str">
        <f>CONCATENATE(K6916,MONTH(ExpensesDBTable[[#This Row],[Date]]))</f>
        <v>202011</v>
      </c>
      <c r="Q6916" s="36" t="s">
        <v>182</v>
      </c>
      <c r="R6916" s="36" t="s">
        <v>19</v>
      </c>
      <c r="S6916" s="38">
        <v>43.3</v>
      </c>
      <c r="T6916" s="36" t="s">
        <v>106</v>
      </c>
      <c r="U6916" s="36" t="s">
        <v>4866</v>
      </c>
    </row>
    <row r="6917" spans="10:21" x14ac:dyDescent="0.25">
      <c r="J6917" s="37">
        <v>44164</v>
      </c>
      <c r="K6917" s="36">
        <f t="shared" si="650"/>
        <v>2020</v>
      </c>
      <c r="L6917" s="36" t="str">
        <f t="shared" si="651"/>
        <v>November</v>
      </c>
      <c r="M6917" s="36">
        <f t="shared" si="652"/>
        <v>48</v>
      </c>
      <c r="N6917" s="36">
        <f t="shared" si="653"/>
        <v>29</v>
      </c>
      <c r="O6917" s="36" t="str">
        <f t="shared" si="654"/>
        <v>202048</v>
      </c>
      <c r="P6917" s="51" t="str">
        <f>CONCATENATE(K6917,MONTH(ExpensesDBTable[[#This Row],[Date]]))</f>
        <v>202011</v>
      </c>
      <c r="Q6917" s="36" t="s">
        <v>3201</v>
      </c>
      <c r="R6917" s="36" t="s">
        <v>17</v>
      </c>
      <c r="S6917" s="38">
        <v>125</v>
      </c>
      <c r="T6917" s="36" t="s">
        <v>106</v>
      </c>
      <c r="U6917" s="36" t="s">
        <v>4867</v>
      </c>
    </row>
    <row r="6918" spans="10:21" x14ac:dyDescent="0.25">
      <c r="J6918" s="37">
        <v>44164</v>
      </c>
      <c r="K6918" s="36">
        <f t="shared" si="650"/>
        <v>2020</v>
      </c>
      <c r="L6918" s="36" t="str">
        <f t="shared" si="651"/>
        <v>November</v>
      </c>
      <c r="M6918" s="36">
        <f t="shared" si="652"/>
        <v>48</v>
      </c>
      <c r="N6918" s="36">
        <f t="shared" si="653"/>
        <v>29</v>
      </c>
      <c r="O6918" s="36" t="str">
        <f t="shared" si="654"/>
        <v>202048</v>
      </c>
      <c r="P6918" s="51" t="str">
        <f>CONCATENATE(K6918,MONTH(ExpensesDBTable[[#This Row],[Date]]))</f>
        <v>202011</v>
      </c>
      <c r="Q6918" s="36" t="s">
        <v>3577</v>
      </c>
      <c r="R6918" s="36" t="s">
        <v>22</v>
      </c>
      <c r="S6918" s="38">
        <v>739.85</v>
      </c>
      <c r="T6918" s="36" t="s">
        <v>106</v>
      </c>
      <c r="U6918" s="36" t="s">
        <v>1227</v>
      </c>
    </row>
    <row r="6919" spans="10:21" x14ac:dyDescent="0.25">
      <c r="J6919" s="37">
        <v>44164</v>
      </c>
      <c r="K6919" s="36">
        <f t="shared" si="650"/>
        <v>2020</v>
      </c>
      <c r="L6919" s="36" t="str">
        <f t="shared" si="651"/>
        <v>November</v>
      </c>
      <c r="M6919" s="36">
        <f t="shared" si="652"/>
        <v>48</v>
      </c>
      <c r="N6919" s="36">
        <f t="shared" si="653"/>
        <v>29</v>
      </c>
      <c r="O6919" s="36" t="str">
        <f t="shared" si="654"/>
        <v>202048</v>
      </c>
      <c r="P6919" s="51" t="str">
        <f>CONCATENATE(K6919,MONTH(ExpensesDBTable[[#This Row],[Date]]))</f>
        <v>202011</v>
      </c>
      <c r="Q6919" s="36" t="s">
        <v>182</v>
      </c>
      <c r="R6919" s="36" t="s">
        <v>14</v>
      </c>
      <c r="S6919" s="38">
        <v>22.3</v>
      </c>
      <c r="T6919" s="36" t="s">
        <v>100</v>
      </c>
      <c r="U6919" s="36" t="s">
        <v>4868</v>
      </c>
    </row>
    <row r="6920" spans="10:21" x14ac:dyDescent="0.25">
      <c r="J6920" s="37">
        <v>44164</v>
      </c>
      <c r="K6920" s="36">
        <f t="shared" si="650"/>
        <v>2020</v>
      </c>
      <c r="L6920" s="36" t="str">
        <f t="shared" si="651"/>
        <v>November</v>
      </c>
      <c r="M6920" s="36">
        <f t="shared" si="652"/>
        <v>48</v>
      </c>
      <c r="N6920" s="36">
        <f t="shared" si="653"/>
        <v>29</v>
      </c>
      <c r="O6920" s="36" t="str">
        <f t="shared" si="654"/>
        <v>202048</v>
      </c>
      <c r="P6920" s="51" t="str">
        <f>CONCATENATE(K6920,MONTH(ExpensesDBTable[[#This Row],[Date]]))</f>
        <v>202011</v>
      </c>
      <c r="Q6920" s="36" t="s">
        <v>4792</v>
      </c>
      <c r="R6920" s="36" t="s">
        <v>14</v>
      </c>
      <c r="S6920" s="38">
        <v>29</v>
      </c>
      <c r="T6920" s="36" t="s">
        <v>100</v>
      </c>
      <c r="U6920" s="36" t="s">
        <v>2008</v>
      </c>
    </row>
    <row r="6921" spans="10:21" x14ac:dyDescent="0.25">
      <c r="J6921" s="37">
        <v>44164</v>
      </c>
      <c r="K6921" s="36">
        <f t="shared" si="650"/>
        <v>2020</v>
      </c>
      <c r="L6921" s="36" t="str">
        <f t="shared" si="651"/>
        <v>November</v>
      </c>
      <c r="M6921" s="36">
        <f t="shared" si="652"/>
        <v>48</v>
      </c>
      <c r="N6921" s="36">
        <f t="shared" si="653"/>
        <v>29</v>
      </c>
      <c r="O6921" s="36" t="str">
        <f t="shared" si="654"/>
        <v>202048</v>
      </c>
      <c r="P6921" s="51" t="str">
        <f>CONCATENATE(K6921,MONTH(ExpensesDBTable[[#This Row],[Date]]))</f>
        <v>202011</v>
      </c>
      <c r="Q6921" s="36" t="s">
        <v>1292</v>
      </c>
      <c r="R6921" s="36" t="s">
        <v>18</v>
      </c>
      <c r="S6921" s="38">
        <v>53.51</v>
      </c>
      <c r="T6921" s="36" t="s">
        <v>106</v>
      </c>
      <c r="U6921" s="36" t="s">
        <v>4869</v>
      </c>
    </row>
    <row r="6922" spans="10:21" x14ac:dyDescent="0.25">
      <c r="J6922" s="37">
        <v>44164</v>
      </c>
      <c r="K6922" s="36">
        <f t="shared" si="650"/>
        <v>2020</v>
      </c>
      <c r="L6922" s="36" t="str">
        <f t="shared" si="651"/>
        <v>November</v>
      </c>
      <c r="M6922" s="36">
        <f t="shared" si="652"/>
        <v>48</v>
      </c>
      <c r="N6922" s="36">
        <f t="shared" si="653"/>
        <v>29</v>
      </c>
      <c r="O6922" s="36" t="str">
        <f t="shared" si="654"/>
        <v>202048</v>
      </c>
      <c r="P6922" s="51" t="str">
        <f>CONCATENATE(K6922,MONTH(ExpensesDBTable[[#This Row],[Date]]))</f>
        <v>202011</v>
      </c>
      <c r="Q6922" s="36" t="s">
        <v>182</v>
      </c>
      <c r="R6922" s="36" t="s">
        <v>14</v>
      </c>
      <c r="S6922" s="38">
        <v>12.5</v>
      </c>
      <c r="T6922" s="36" t="s">
        <v>100</v>
      </c>
      <c r="U6922" s="36" t="s">
        <v>4870</v>
      </c>
    </row>
    <row r="6923" spans="10:21" x14ac:dyDescent="0.25">
      <c r="J6923" s="37">
        <v>44164</v>
      </c>
      <c r="K6923" s="36">
        <f t="shared" si="650"/>
        <v>2020</v>
      </c>
      <c r="L6923" s="36" t="str">
        <f t="shared" si="651"/>
        <v>November</v>
      </c>
      <c r="M6923" s="36">
        <f t="shared" si="652"/>
        <v>48</v>
      </c>
      <c r="N6923" s="36">
        <f t="shared" si="653"/>
        <v>29</v>
      </c>
      <c r="O6923" s="36" t="str">
        <f t="shared" si="654"/>
        <v>202048</v>
      </c>
      <c r="P6923" s="51" t="str">
        <f>CONCATENATE(K6923,MONTH(ExpensesDBTable[[#This Row],[Date]]))</f>
        <v>202011</v>
      </c>
      <c r="Q6923" s="36" t="s">
        <v>456</v>
      </c>
      <c r="R6923" s="36" t="s">
        <v>18</v>
      </c>
      <c r="S6923" s="38">
        <v>881</v>
      </c>
      <c r="T6923" s="36" t="s">
        <v>106</v>
      </c>
      <c r="U6923" s="36" t="s">
        <v>4871</v>
      </c>
    </row>
    <row r="6924" spans="10:21" x14ac:dyDescent="0.25">
      <c r="J6924" s="37">
        <v>44164</v>
      </c>
      <c r="K6924" s="36">
        <f t="shared" si="650"/>
        <v>2020</v>
      </c>
      <c r="L6924" s="36" t="str">
        <f t="shared" si="651"/>
        <v>November</v>
      </c>
      <c r="M6924" s="36">
        <f t="shared" si="652"/>
        <v>48</v>
      </c>
      <c r="N6924" s="36">
        <f t="shared" si="653"/>
        <v>29</v>
      </c>
      <c r="O6924" s="36" t="str">
        <f t="shared" si="654"/>
        <v>202048</v>
      </c>
      <c r="P6924" s="51" t="str">
        <f>CONCATENATE(K6924,MONTH(ExpensesDBTable[[#This Row],[Date]]))</f>
        <v>202011</v>
      </c>
      <c r="Q6924" s="36" t="s">
        <v>1238</v>
      </c>
      <c r="R6924" s="36" t="s">
        <v>22</v>
      </c>
      <c r="S6924" s="38">
        <v>61.5</v>
      </c>
      <c r="T6924" s="36" t="s">
        <v>106</v>
      </c>
      <c r="U6924" s="36" t="s">
        <v>1238</v>
      </c>
    </row>
    <row r="6925" spans="10:21" x14ac:dyDescent="0.25">
      <c r="J6925" s="37">
        <v>44164</v>
      </c>
      <c r="K6925" s="36">
        <f t="shared" si="650"/>
        <v>2020</v>
      </c>
      <c r="L6925" s="36" t="str">
        <f t="shared" si="651"/>
        <v>November</v>
      </c>
      <c r="M6925" s="36">
        <f t="shared" si="652"/>
        <v>48</v>
      </c>
      <c r="N6925" s="36">
        <f t="shared" si="653"/>
        <v>29</v>
      </c>
      <c r="O6925" s="36" t="str">
        <f t="shared" si="654"/>
        <v>202048</v>
      </c>
      <c r="P6925" s="51" t="str">
        <f>CONCATENATE(K6925,MONTH(ExpensesDBTable[[#This Row],[Date]]))</f>
        <v>202011</v>
      </c>
      <c r="Q6925" s="36" t="s">
        <v>3480</v>
      </c>
      <c r="R6925" s="36" t="s">
        <v>27</v>
      </c>
      <c r="S6925" s="38">
        <v>250</v>
      </c>
      <c r="T6925" s="36" t="s">
        <v>106</v>
      </c>
      <c r="U6925" s="36" t="s">
        <v>3550</v>
      </c>
    </row>
    <row r="6926" spans="10:21" x14ac:dyDescent="0.25">
      <c r="J6926" s="37">
        <v>44164</v>
      </c>
      <c r="K6926" s="36">
        <f t="shared" si="650"/>
        <v>2020</v>
      </c>
      <c r="L6926" s="36" t="str">
        <f t="shared" si="651"/>
        <v>November</v>
      </c>
      <c r="M6926" s="36">
        <f t="shared" si="652"/>
        <v>48</v>
      </c>
      <c r="N6926" s="36">
        <f t="shared" si="653"/>
        <v>29</v>
      </c>
      <c r="O6926" s="36" t="str">
        <f t="shared" si="654"/>
        <v>202048</v>
      </c>
      <c r="P6926" s="51" t="str">
        <f>CONCATENATE(K6926,MONTH(ExpensesDBTable[[#This Row],[Date]]))</f>
        <v>202011</v>
      </c>
      <c r="Q6926" s="36" t="s">
        <v>119</v>
      </c>
      <c r="R6926" s="36" t="s">
        <v>14</v>
      </c>
      <c r="S6926" s="38">
        <v>4.72</v>
      </c>
      <c r="T6926" s="36" t="s">
        <v>100</v>
      </c>
      <c r="U6926" s="36" t="s">
        <v>3401</v>
      </c>
    </row>
    <row r="6927" spans="10:21" x14ac:dyDescent="0.25">
      <c r="J6927" s="37">
        <v>44164</v>
      </c>
      <c r="K6927" s="36">
        <f t="shared" si="650"/>
        <v>2020</v>
      </c>
      <c r="L6927" s="36" t="str">
        <f t="shared" si="651"/>
        <v>November</v>
      </c>
      <c r="M6927" s="36">
        <f t="shared" si="652"/>
        <v>48</v>
      </c>
      <c r="N6927" s="36">
        <f t="shared" si="653"/>
        <v>29</v>
      </c>
      <c r="O6927" s="36" t="str">
        <f t="shared" si="654"/>
        <v>202048</v>
      </c>
      <c r="P6927" s="51" t="str">
        <f>CONCATENATE(K6927,MONTH(ExpensesDBTable[[#This Row],[Date]]))</f>
        <v>202011</v>
      </c>
      <c r="Q6927" s="36" t="s">
        <v>145</v>
      </c>
      <c r="R6927" s="36" t="s">
        <v>23</v>
      </c>
      <c r="S6927" s="38">
        <v>32.49</v>
      </c>
      <c r="T6927" s="36" t="s">
        <v>106</v>
      </c>
      <c r="U6927" s="36" t="s">
        <v>1537</v>
      </c>
    </row>
    <row r="6928" spans="10:21" x14ac:dyDescent="0.25">
      <c r="J6928" s="37">
        <v>44164</v>
      </c>
      <c r="K6928" s="36">
        <f t="shared" si="650"/>
        <v>2020</v>
      </c>
      <c r="L6928" s="36" t="str">
        <f t="shared" si="651"/>
        <v>November</v>
      </c>
      <c r="M6928" s="36">
        <f t="shared" si="652"/>
        <v>48</v>
      </c>
      <c r="N6928" s="36">
        <f t="shared" si="653"/>
        <v>29</v>
      </c>
      <c r="O6928" s="36" t="str">
        <f t="shared" si="654"/>
        <v>202048</v>
      </c>
      <c r="P6928" s="51" t="str">
        <f>CONCATENATE(K6928,MONTH(ExpensesDBTable[[#This Row],[Date]]))</f>
        <v>202011</v>
      </c>
      <c r="Q6928" s="36" t="s">
        <v>119</v>
      </c>
      <c r="R6928" s="36" t="s">
        <v>14</v>
      </c>
      <c r="S6928" s="38">
        <v>2.7</v>
      </c>
      <c r="T6928" s="36" t="s">
        <v>100</v>
      </c>
      <c r="U6928" s="36" t="s">
        <v>1367</v>
      </c>
    </row>
    <row r="6929" spans="10:21" x14ac:dyDescent="0.25">
      <c r="J6929" s="37">
        <v>44164</v>
      </c>
      <c r="K6929" s="36">
        <f t="shared" si="650"/>
        <v>2020</v>
      </c>
      <c r="L6929" s="36" t="str">
        <f t="shared" si="651"/>
        <v>November</v>
      </c>
      <c r="M6929" s="36">
        <f t="shared" si="652"/>
        <v>48</v>
      </c>
      <c r="N6929" s="36">
        <f t="shared" si="653"/>
        <v>29</v>
      </c>
      <c r="O6929" s="36" t="str">
        <f t="shared" si="654"/>
        <v>202048</v>
      </c>
      <c r="P6929" s="51" t="str">
        <f>CONCATENATE(K6929,MONTH(ExpensesDBTable[[#This Row],[Date]]))</f>
        <v>202011</v>
      </c>
      <c r="Q6929" s="36" t="s">
        <v>3379</v>
      </c>
      <c r="R6929" s="36" t="s">
        <v>29</v>
      </c>
      <c r="S6929" s="38">
        <v>1009</v>
      </c>
      <c r="T6929" s="36" t="s">
        <v>106</v>
      </c>
      <c r="U6929" s="36" t="s">
        <v>4182</v>
      </c>
    </row>
    <row r="6930" spans="10:21" x14ac:dyDescent="0.25">
      <c r="J6930" s="37">
        <v>44164</v>
      </c>
      <c r="K6930" s="36">
        <f t="shared" si="650"/>
        <v>2020</v>
      </c>
      <c r="L6930" s="36" t="str">
        <f t="shared" si="651"/>
        <v>November</v>
      </c>
      <c r="M6930" s="36">
        <f t="shared" si="652"/>
        <v>48</v>
      </c>
      <c r="N6930" s="36">
        <f t="shared" si="653"/>
        <v>29</v>
      </c>
      <c r="O6930" s="36" t="str">
        <f t="shared" si="654"/>
        <v>202048</v>
      </c>
      <c r="P6930" s="51" t="str">
        <f>CONCATENATE(K6930,MONTH(ExpensesDBTable[[#This Row],[Date]]))</f>
        <v>202011</v>
      </c>
      <c r="Q6930" s="36" t="s">
        <v>105</v>
      </c>
      <c r="R6930" s="36" t="s">
        <v>18</v>
      </c>
      <c r="S6930" s="38">
        <v>19.95</v>
      </c>
      <c r="T6930" s="36" t="s">
        <v>106</v>
      </c>
      <c r="U6930" s="36" t="s">
        <v>4873</v>
      </c>
    </row>
    <row r="6931" spans="10:21" x14ac:dyDescent="0.25">
      <c r="J6931" s="37">
        <v>44164</v>
      </c>
      <c r="K6931" s="36">
        <f t="shared" si="650"/>
        <v>2020</v>
      </c>
      <c r="L6931" s="36" t="str">
        <f t="shared" si="651"/>
        <v>November</v>
      </c>
      <c r="M6931" s="36">
        <f t="shared" si="652"/>
        <v>48</v>
      </c>
      <c r="N6931" s="36">
        <f t="shared" si="653"/>
        <v>29</v>
      </c>
      <c r="O6931" s="36" t="str">
        <f t="shared" si="654"/>
        <v>202048</v>
      </c>
      <c r="P6931" s="51" t="str">
        <f>CONCATENATE(K6931,MONTH(ExpensesDBTable[[#This Row],[Date]]))</f>
        <v>202011</v>
      </c>
      <c r="Q6931" s="36" t="s">
        <v>2939</v>
      </c>
      <c r="R6931" s="36" t="s">
        <v>27</v>
      </c>
      <c r="S6931" s="38">
        <v>20.25</v>
      </c>
      <c r="T6931" s="36" t="s">
        <v>106</v>
      </c>
      <c r="U6931" s="36" t="s">
        <v>3237</v>
      </c>
    </row>
    <row r="6932" spans="10:21" x14ac:dyDescent="0.25">
      <c r="J6932" s="37">
        <v>44164</v>
      </c>
      <c r="K6932" s="36">
        <f t="shared" si="650"/>
        <v>2020</v>
      </c>
      <c r="L6932" s="36" t="str">
        <f t="shared" si="651"/>
        <v>November</v>
      </c>
      <c r="M6932" s="36">
        <f t="shared" si="652"/>
        <v>48</v>
      </c>
      <c r="N6932" s="36">
        <f t="shared" si="653"/>
        <v>29</v>
      </c>
      <c r="O6932" s="36" t="str">
        <f t="shared" si="654"/>
        <v>202048</v>
      </c>
      <c r="P6932" s="51" t="str">
        <f>CONCATENATE(K6932,MONTH(ExpensesDBTable[[#This Row],[Date]]))</f>
        <v>202011</v>
      </c>
      <c r="Q6932" s="36" t="s">
        <v>1238</v>
      </c>
      <c r="R6932" s="36" t="s">
        <v>22</v>
      </c>
      <c r="S6932" s="38">
        <v>54.71</v>
      </c>
      <c r="T6932" s="36" t="s">
        <v>106</v>
      </c>
      <c r="U6932" s="36" t="s">
        <v>4874</v>
      </c>
    </row>
    <row r="6933" spans="10:21" x14ac:dyDescent="0.25">
      <c r="J6933" s="37">
        <v>44164</v>
      </c>
      <c r="K6933" s="36">
        <f t="shared" si="650"/>
        <v>2020</v>
      </c>
      <c r="L6933" s="36" t="str">
        <f t="shared" si="651"/>
        <v>November</v>
      </c>
      <c r="M6933" s="36">
        <f t="shared" si="652"/>
        <v>48</v>
      </c>
      <c r="N6933" s="36">
        <f t="shared" si="653"/>
        <v>29</v>
      </c>
      <c r="O6933" s="36" t="str">
        <f t="shared" si="654"/>
        <v>202048</v>
      </c>
      <c r="P6933" s="51" t="str">
        <f>CONCATENATE(K6933,MONTH(ExpensesDBTable[[#This Row],[Date]]))</f>
        <v>202011</v>
      </c>
      <c r="Q6933" s="36" t="s">
        <v>3579</v>
      </c>
      <c r="R6933" s="36" t="s">
        <v>19</v>
      </c>
      <c r="S6933" s="38">
        <v>254.2</v>
      </c>
      <c r="T6933" s="36" t="s">
        <v>106</v>
      </c>
      <c r="U6933" s="36" t="s">
        <v>1227</v>
      </c>
    </row>
    <row r="6934" spans="10:21" x14ac:dyDescent="0.25">
      <c r="J6934" s="37">
        <v>44164</v>
      </c>
      <c r="K6934" s="36">
        <f t="shared" si="650"/>
        <v>2020</v>
      </c>
      <c r="L6934" s="36" t="str">
        <f t="shared" si="651"/>
        <v>November</v>
      </c>
      <c r="M6934" s="36">
        <f t="shared" si="652"/>
        <v>48</v>
      </c>
      <c r="N6934" s="36">
        <f t="shared" si="653"/>
        <v>29</v>
      </c>
      <c r="O6934" s="36" t="str">
        <f t="shared" si="654"/>
        <v>202048</v>
      </c>
      <c r="P6934" s="51" t="str">
        <f>CONCATENATE(K6934,MONTH(ExpensesDBTable[[#This Row],[Date]]))</f>
        <v>202011</v>
      </c>
      <c r="Q6934" s="36" t="s">
        <v>1013</v>
      </c>
      <c r="R6934" s="36" t="s">
        <v>13</v>
      </c>
      <c r="S6934" s="38">
        <v>177.75</v>
      </c>
      <c r="T6934" s="36" t="s">
        <v>106</v>
      </c>
      <c r="U6934" s="36" t="s">
        <v>4875</v>
      </c>
    </row>
    <row r="6935" spans="10:21" x14ac:dyDescent="0.25">
      <c r="J6935" s="37">
        <v>44164</v>
      </c>
      <c r="K6935" s="36">
        <f t="shared" si="650"/>
        <v>2020</v>
      </c>
      <c r="L6935" s="36" t="str">
        <f t="shared" si="651"/>
        <v>November</v>
      </c>
      <c r="M6935" s="36">
        <f t="shared" si="652"/>
        <v>48</v>
      </c>
      <c r="N6935" s="36">
        <f t="shared" si="653"/>
        <v>29</v>
      </c>
      <c r="O6935" s="36" t="str">
        <f t="shared" si="654"/>
        <v>202048</v>
      </c>
      <c r="P6935" s="51" t="str">
        <f>CONCATENATE(K6935,MONTH(ExpensesDBTable[[#This Row],[Date]]))</f>
        <v>202011</v>
      </c>
      <c r="Q6935" s="36" t="s">
        <v>105</v>
      </c>
      <c r="R6935" s="36" t="s">
        <v>16</v>
      </c>
      <c r="S6935" s="38">
        <v>186.29</v>
      </c>
      <c r="T6935" s="36" t="s">
        <v>106</v>
      </c>
      <c r="U6935" s="36" t="s">
        <v>4876</v>
      </c>
    </row>
    <row r="6936" spans="10:21" x14ac:dyDescent="0.25">
      <c r="J6936" s="37">
        <v>44164</v>
      </c>
      <c r="K6936" s="36">
        <f t="shared" si="650"/>
        <v>2020</v>
      </c>
      <c r="L6936" s="36" t="str">
        <f t="shared" si="651"/>
        <v>November</v>
      </c>
      <c r="M6936" s="36">
        <f t="shared" si="652"/>
        <v>48</v>
      </c>
      <c r="N6936" s="36">
        <f t="shared" si="653"/>
        <v>29</v>
      </c>
      <c r="O6936" s="36" t="str">
        <f t="shared" si="654"/>
        <v>202048</v>
      </c>
      <c r="P6936" s="51" t="str">
        <f>CONCATENATE(K6936,MONTH(ExpensesDBTable[[#This Row],[Date]]))</f>
        <v>202011</v>
      </c>
      <c r="Q6936" s="36" t="s">
        <v>105</v>
      </c>
      <c r="R6936" s="36" t="s">
        <v>13</v>
      </c>
      <c r="S6936" s="38">
        <v>88</v>
      </c>
      <c r="T6936" s="36" t="s">
        <v>106</v>
      </c>
      <c r="U6936" s="36" t="s">
        <v>4877</v>
      </c>
    </row>
    <row r="6937" spans="10:21" x14ac:dyDescent="0.25">
      <c r="J6937" s="37">
        <v>44165</v>
      </c>
      <c r="K6937" s="36">
        <f t="shared" ref="K6937:K6948" si="655">YEAR(J6937)</f>
        <v>2020</v>
      </c>
      <c r="L6937" s="36" t="str">
        <f t="shared" ref="L6937:L6948" si="656">TEXT(DATE(1,MONTH(J6937),1),"MMMM")</f>
        <v>November</v>
      </c>
      <c r="M6937" s="36">
        <f t="shared" ref="M6937:M6948" si="657">WEEKNUM(J6937,2)</f>
        <v>49</v>
      </c>
      <c r="N6937" s="36">
        <f t="shared" ref="N6937:N6948" si="658">DAY(J6937)</f>
        <v>30</v>
      </c>
      <c r="O6937" s="36" t="str">
        <f t="shared" ref="O6937:O6948" si="659">CONCATENATE(K6937,M6937)</f>
        <v>202049</v>
      </c>
      <c r="P6937" s="51" t="str">
        <f>CONCATENATE(K6937,MONTH(ExpensesDBTable[[#This Row],[Date]]))</f>
        <v>202011</v>
      </c>
      <c r="Q6937" s="36" t="s">
        <v>119</v>
      </c>
      <c r="R6937" s="36" t="s">
        <v>14</v>
      </c>
      <c r="S6937" s="38">
        <v>113.88</v>
      </c>
      <c r="T6937" s="36" t="s">
        <v>100</v>
      </c>
      <c r="U6937" s="36" t="s">
        <v>4166</v>
      </c>
    </row>
    <row r="6938" spans="10:21" x14ac:dyDescent="0.25">
      <c r="J6938" s="37">
        <v>44165</v>
      </c>
      <c r="K6938" s="36">
        <f t="shared" si="655"/>
        <v>2020</v>
      </c>
      <c r="L6938" s="36" t="str">
        <f t="shared" si="656"/>
        <v>November</v>
      </c>
      <c r="M6938" s="36">
        <f t="shared" si="657"/>
        <v>49</v>
      </c>
      <c r="N6938" s="36">
        <f t="shared" si="658"/>
        <v>30</v>
      </c>
      <c r="O6938" s="36" t="str">
        <f t="shared" si="659"/>
        <v>202049</v>
      </c>
      <c r="P6938" s="51" t="str">
        <f>CONCATENATE(K6938,MONTH(ExpensesDBTable[[#This Row],[Date]]))</f>
        <v>202011</v>
      </c>
      <c r="Q6938" s="36" t="s">
        <v>3480</v>
      </c>
      <c r="R6938" s="36" t="s">
        <v>27</v>
      </c>
      <c r="S6938" s="38">
        <v>249.62</v>
      </c>
      <c r="T6938" s="36" t="s">
        <v>106</v>
      </c>
      <c r="U6938" s="36" t="s">
        <v>3550</v>
      </c>
    </row>
    <row r="6939" spans="10:21" x14ac:dyDescent="0.25">
      <c r="J6939" s="37">
        <v>44165</v>
      </c>
      <c r="K6939" s="36">
        <f t="shared" si="655"/>
        <v>2020</v>
      </c>
      <c r="L6939" s="36" t="str">
        <f t="shared" si="656"/>
        <v>November</v>
      </c>
      <c r="M6939" s="36">
        <f t="shared" si="657"/>
        <v>49</v>
      </c>
      <c r="N6939" s="36">
        <f t="shared" si="658"/>
        <v>30</v>
      </c>
      <c r="O6939" s="36" t="str">
        <f t="shared" si="659"/>
        <v>202049</v>
      </c>
      <c r="P6939" s="51" t="str">
        <f>CONCATENATE(K6939,MONTH(ExpensesDBTable[[#This Row],[Date]]))</f>
        <v>202011</v>
      </c>
      <c r="Q6939" s="36" t="s">
        <v>2066</v>
      </c>
      <c r="R6939" s="36" t="s">
        <v>27</v>
      </c>
      <c r="S6939" s="38">
        <v>24.49</v>
      </c>
      <c r="T6939" s="36" t="s">
        <v>106</v>
      </c>
      <c r="U6939" s="36" t="s">
        <v>4878</v>
      </c>
    </row>
    <row r="6940" spans="10:21" x14ac:dyDescent="0.25">
      <c r="J6940" s="37">
        <v>44166</v>
      </c>
      <c r="K6940" s="36">
        <f t="shared" si="655"/>
        <v>2020</v>
      </c>
      <c r="L6940" s="36" t="str">
        <f t="shared" si="656"/>
        <v>December</v>
      </c>
      <c r="M6940" s="36">
        <f t="shared" si="657"/>
        <v>49</v>
      </c>
      <c r="N6940" s="36">
        <f t="shared" si="658"/>
        <v>1</v>
      </c>
      <c r="O6940" s="36" t="str">
        <f t="shared" si="659"/>
        <v>202049</v>
      </c>
      <c r="P6940" s="51" t="str">
        <f>CONCATENATE(K6940,MONTH(ExpensesDBTable[[#This Row],[Date]]))</f>
        <v>202012</v>
      </c>
      <c r="Q6940" s="36" t="s">
        <v>4865</v>
      </c>
      <c r="R6940" s="36" t="s">
        <v>17</v>
      </c>
      <c r="S6940" s="38">
        <v>449</v>
      </c>
      <c r="T6940" s="36" t="s">
        <v>106</v>
      </c>
      <c r="U6940" s="36" t="s">
        <v>4879</v>
      </c>
    </row>
    <row r="6941" spans="10:21" x14ac:dyDescent="0.25">
      <c r="J6941" s="37">
        <v>44166</v>
      </c>
      <c r="K6941" s="36">
        <f t="shared" si="655"/>
        <v>2020</v>
      </c>
      <c r="L6941" s="36" t="str">
        <f t="shared" si="656"/>
        <v>December</v>
      </c>
      <c r="M6941" s="36">
        <f t="shared" si="657"/>
        <v>49</v>
      </c>
      <c r="N6941" s="36">
        <f t="shared" si="658"/>
        <v>1</v>
      </c>
      <c r="O6941" s="36" t="str">
        <f t="shared" si="659"/>
        <v>202049</v>
      </c>
      <c r="P6941" s="51" t="str">
        <f>CONCATENATE(K6941,MONTH(ExpensesDBTable[[#This Row],[Date]]))</f>
        <v>202012</v>
      </c>
      <c r="Q6941" s="36" t="s">
        <v>119</v>
      </c>
      <c r="R6941" s="36" t="s">
        <v>14</v>
      </c>
      <c r="S6941" s="38">
        <v>11.88</v>
      </c>
      <c r="T6941" s="36" t="s">
        <v>100</v>
      </c>
      <c r="U6941" s="36" t="s">
        <v>1367</v>
      </c>
    </row>
    <row r="6942" spans="10:21" x14ac:dyDescent="0.25">
      <c r="J6942" s="37">
        <v>44166</v>
      </c>
      <c r="K6942" s="36">
        <f t="shared" si="655"/>
        <v>2020</v>
      </c>
      <c r="L6942" s="36" t="str">
        <f t="shared" si="656"/>
        <v>December</v>
      </c>
      <c r="M6942" s="36">
        <f t="shared" si="657"/>
        <v>49</v>
      </c>
      <c r="N6942" s="36">
        <f t="shared" si="658"/>
        <v>1</v>
      </c>
      <c r="O6942" s="36" t="str">
        <f t="shared" si="659"/>
        <v>202049</v>
      </c>
      <c r="P6942" s="51" t="str">
        <f>CONCATENATE(K6942,MONTH(ExpensesDBTable[[#This Row],[Date]]))</f>
        <v>202012</v>
      </c>
      <c r="Q6942" s="36" t="s">
        <v>3651</v>
      </c>
      <c r="R6942" s="36" t="s">
        <v>28</v>
      </c>
      <c r="S6942" s="38">
        <v>469</v>
      </c>
      <c r="T6942" s="36" t="s">
        <v>106</v>
      </c>
      <c r="U6942" s="36" t="s">
        <v>4880</v>
      </c>
    </row>
    <row r="6943" spans="10:21" x14ac:dyDescent="0.25">
      <c r="J6943" s="37">
        <v>44166</v>
      </c>
      <c r="K6943" s="36">
        <f t="shared" si="655"/>
        <v>2020</v>
      </c>
      <c r="L6943" s="36" t="str">
        <f t="shared" si="656"/>
        <v>December</v>
      </c>
      <c r="M6943" s="36">
        <f t="shared" si="657"/>
        <v>49</v>
      </c>
      <c r="N6943" s="36">
        <f t="shared" si="658"/>
        <v>1</v>
      </c>
      <c r="O6943" s="36" t="str">
        <f t="shared" si="659"/>
        <v>202049</v>
      </c>
      <c r="P6943" s="51" t="str">
        <f>CONCATENATE(K6943,MONTH(ExpensesDBTable[[#This Row],[Date]]))</f>
        <v>202012</v>
      </c>
      <c r="Q6943" s="36" t="s">
        <v>182</v>
      </c>
      <c r="R6943" s="36" t="s">
        <v>25</v>
      </c>
      <c r="S6943" s="38">
        <v>120</v>
      </c>
      <c r="T6943" s="36" t="s">
        <v>106</v>
      </c>
      <c r="U6943" s="36" t="s">
        <v>4881</v>
      </c>
    </row>
    <row r="6944" spans="10:21" x14ac:dyDescent="0.25">
      <c r="J6944" s="37">
        <v>44166</v>
      </c>
      <c r="K6944" s="36">
        <f t="shared" si="655"/>
        <v>2020</v>
      </c>
      <c r="L6944" s="36" t="str">
        <f t="shared" si="656"/>
        <v>December</v>
      </c>
      <c r="M6944" s="36">
        <f t="shared" si="657"/>
        <v>49</v>
      </c>
      <c r="N6944" s="36">
        <f t="shared" si="658"/>
        <v>1</v>
      </c>
      <c r="O6944" s="36" t="str">
        <f t="shared" si="659"/>
        <v>202049</v>
      </c>
      <c r="P6944" s="51" t="str">
        <f>CONCATENATE(K6944,MONTH(ExpensesDBTable[[#This Row],[Date]]))</f>
        <v>202012</v>
      </c>
      <c r="Q6944" s="36" t="s">
        <v>3201</v>
      </c>
      <c r="R6944" s="36" t="s">
        <v>17</v>
      </c>
      <c r="S6944" s="38">
        <v>20</v>
      </c>
      <c r="T6944" s="36" t="s">
        <v>106</v>
      </c>
      <c r="U6944" s="36" t="s">
        <v>4882</v>
      </c>
    </row>
    <row r="6945" spans="10:21" x14ac:dyDescent="0.25">
      <c r="J6945" s="37">
        <v>44166</v>
      </c>
      <c r="K6945" s="36">
        <f t="shared" si="655"/>
        <v>2020</v>
      </c>
      <c r="L6945" s="36" t="str">
        <f t="shared" si="656"/>
        <v>December</v>
      </c>
      <c r="M6945" s="36">
        <f t="shared" si="657"/>
        <v>49</v>
      </c>
      <c r="N6945" s="36">
        <f t="shared" si="658"/>
        <v>1</v>
      </c>
      <c r="O6945" s="36" t="str">
        <f t="shared" si="659"/>
        <v>202049</v>
      </c>
      <c r="P6945" s="51" t="str">
        <f>CONCATENATE(K6945,MONTH(ExpensesDBTable[[#This Row],[Date]]))</f>
        <v>202012</v>
      </c>
      <c r="Q6945" s="36" t="s">
        <v>105</v>
      </c>
      <c r="R6945" s="36" t="s">
        <v>13</v>
      </c>
      <c r="S6945" s="38">
        <v>12.95</v>
      </c>
      <c r="T6945" s="36" t="s">
        <v>106</v>
      </c>
      <c r="U6945" s="36" t="s">
        <v>4883</v>
      </c>
    </row>
    <row r="6946" spans="10:21" x14ac:dyDescent="0.25">
      <c r="J6946" s="37">
        <v>44167</v>
      </c>
      <c r="K6946" s="36">
        <f t="shared" si="655"/>
        <v>2020</v>
      </c>
      <c r="L6946" s="36" t="str">
        <f t="shared" si="656"/>
        <v>December</v>
      </c>
      <c r="M6946" s="36">
        <f t="shared" si="657"/>
        <v>49</v>
      </c>
      <c r="N6946" s="36">
        <f t="shared" si="658"/>
        <v>2</v>
      </c>
      <c r="O6946" s="36" t="str">
        <f t="shared" si="659"/>
        <v>202049</v>
      </c>
      <c r="P6946" s="51" t="str">
        <f>CONCATENATE(K6946,MONTH(ExpensesDBTable[[#This Row],[Date]]))</f>
        <v>202012</v>
      </c>
      <c r="Q6946" s="36" t="s">
        <v>4049</v>
      </c>
      <c r="R6946" s="36" t="s">
        <v>23</v>
      </c>
      <c r="S6946" s="38">
        <v>89</v>
      </c>
      <c r="T6946" s="36" t="s">
        <v>106</v>
      </c>
      <c r="U6946" s="36" t="s">
        <v>1492</v>
      </c>
    </row>
    <row r="6947" spans="10:21" x14ac:dyDescent="0.25">
      <c r="J6947" s="37">
        <v>44167</v>
      </c>
      <c r="K6947" s="36">
        <f t="shared" si="655"/>
        <v>2020</v>
      </c>
      <c r="L6947" s="36" t="str">
        <f t="shared" si="656"/>
        <v>December</v>
      </c>
      <c r="M6947" s="36">
        <f t="shared" si="657"/>
        <v>49</v>
      </c>
      <c r="N6947" s="36">
        <f t="shared" si="658"/>
        <v>2</v>
      </c>
      <c r="O6947" s="36" t="str">
        <f t="shared" si="659"/>
        <v>202049</v>
      </c>
      <c r="P6947" s="51" t="str">
        <f>CONCATENATE(K6947,MONTH(ExpensesDBTable[[#This Row],[Date]]))</f>
        <v>202012</v>
      </c>
      <c r="Q6947" s="36" t="s">
        <v>3109</v>
      </c>
      <c r="R6947" s="36" t="s">
        <v>22</v>
      </c>
      <c r="S6947" s="38">
        <v>19.95</v>
      </c>
      <c r="T6947" s="36" t="s">
        <v>106</v>
      </c>
      <c r="U6947" s="36" t="s">
        <v>4884</v>
      </c>
    </row>
    <row r="6948" spans="10:21" x14ac:dyDescent="0.25">
      <c r="J6948" s="37">
        <v>44167</v>
      </c>
      <c r="K6948" s="36">
        <f t="shared" si="655"/>
        <v>2020</v>
      </c>
      <c r="L6948" s="36" t="str">
        <f t="shared" si="656"/>
        <v>December</v>
      </c>
      <c r="M6948" s="36">
        <f t="shared" si="657"/>
        <v>49</v>
      </c>
      <c r="N6948" s="36">
        <f t="shared" si="658"/>
        <v>2</v>
      </c>
      <c r="O6948" s="36" t="str">
        <f t="shared" si="659"/>
        <v>202049</v>
      </c>
      <c r="P6948" s="51" t="str">
        <f>CONCATENATE(K6948,MONTH(ExpensesDBTable[[#This Row],[Date]]))</f>
        <v>202012</v>
      </c>
      <c r="Q6948" s="36" t="s">
        <v>182</v>
      </c>
      <c r="R6948" s="36" t="s">
        <v>14</v>
      </c>
      <c r="S6948" s="38">
        <v>8.6999999999999993</v>
      </c>
      <c r="T6948" s="36" t="s">
        <v>100</v>
      </c>
      <c r="U6948" s="36" t="s">
        <v>4885</v>
      </c>
    </row>
    <row r="6949" spans="10:21" x14ac:dyDescent="0.25">
      <c r="J6949" s="37">
        <v>44168</v>
      </c>
      <c r="K6949" s="36">
        <f t="shared" ref="K6949:K6955" si="660">YEAR(J6949)</f>
        <v>2020</v>
      </c>
      <c r="L6949" s="36" t="str">
        <f t="shared" ref="L6949:L6955" si="661">TEXT(DATE(1,MONTH(J6949),1),"MMMM")</f>
        <v>December</v>
      </c>
      <c r="M6949" s="36">
        <f t="shared" ref="M6949:M6955" si="662">WEEKNUM(J6949,2)</f>
        <v>49</v>
      </c>
      <c r="N6949" s="36">
        <f t="shared" ref="N6949:N6955" si="663">DAY(J6949)</f>
        <v>3</v>
      </c>
      <c r="O6949" s="36" t="str">
        <f t="shared" ref="O6949:O6955" si="664">CONCATENATE(K6949,M6949)</f>
        <v>202049</v>
      </c>
      <c r="P6949" s="51" t="str">
        <f>CONCATENATE(K6949,MONTH(ExpensesDBTable[[#This Row],[Date]]))</f>
        <v>202012</v>
      </c>
      <c r="Q6949" s="36" t="s">
        <v>2939</v>
      </c>
      <c r="R6949" s="36" t="s">
        <v>13</v>
      </c>
      <c r="S6949" s="38">
        <v>1.99</v>
      </c>
      <c r="T6949" s="36" t="s">
        <v>106</v>
      </c>
      <c r="U6949" s="36" t="s">
        <v>4887</v>
      </c>
    </row>
    <row r="6950" spans="10:21" x14ac:dyDescent="0.25">
      <c r="J6950" s="37">
        <v>44168</v>
      </c>
      <c r="K6950" s="36">
        <f t="shared" si="660"/>
        <v>2020</v>
      </c>
      <c r="L6950" s="36" t="str">
        <f t="shared" si="661"/>
        <v>December</v>
      </c>
      <c r="M6950" s="36">
        <f t="shared" si="662"/>
        <v>49</v>
      </c>
      <c r="N6950" s="36">
        <f t="shared" si="663"/>
        <v>3</v>
      </c>
      <c r="O6950" s="36" t="str">
        <f t="shared" si="664"/>
        <v>202049</v>
      </c>
      <c r="P6950" s="51" t="str">
        <f>CONCATENATE(K6950,MONTH(ExpensesDBTable[[#This Row],[Date]]))</f>
        <v>202012</v>
      </c>
      <c r="Q6950" s="36" t="s">
        <v>182</v>
      </c>
      <c r="R6950" s="36" t="s">
        <v>19</v>
      </c>
      <c r="S6950" s="38">
        <v>36.799999999999997</v>
      </c>
      <c r="T6950" s="36" t="s">
        <v>106</v>
      </c>
      <c r="U6950" s="36" t="s">
        <v>4888</v>
      </c>
    </row>
    <row r="6951" spans="10:21" x14ac:dyDescent="0.25">
      <c r="J6951" s="37">
        <v>44170</v>
      </c>
      <c r="K6951" s="36">
        <f t="shared" si="660"/>
        <v>2020</v>
      </c>
      <c r="L6951" s="36" t="str">
        <f t="shared" si="661"/>
        <v>December</v>
      </c>
      <c r="M6951" s="36">
        <f t="shared" si="662"/>
        <v>49</v>
      </c>
      <c r="N6951" s="36">
        <f t="shared" si="663"/>
        <v>5</v>
      </c>
      <c r="O6951" s="36" t="str">
        <f t="shared" si="664"/>
        <v>202049</v>
      </c>
      <c r="P6951" s="51" t="str">
        <f>CONCATENATE(K6951,MONTH(ExpensesDBTable[[#This Row],[Date]]))</f>
        <v>202012</v>
      </c>
      <c r="Q6951" s="36" t="s">
        <v>199</v>
      </c>
      <c r="R6951" s="36" t="s">
        <v>14</v>
      </c>
      <c r="S6951" s="38">
        <v>9.9</v>
      </c>
      <c r="T6951" s="36" t="s">
        <v>100</v>
      </c>
      <c r="U6951" s="36" t="s">
        <v>2556</v>
      </c>
    </row>
    <row r="6952" spans="10:21" x14ac:dyDescent="0.25">
      <c r="J6952" s="37">
        <v>44170</v>
      </c>
      <c r="K6952" s="36">
        <f t="shared" si="660"/>
        <v>2020</v>
      </c>
      <c r="L6952" s="36" t="str">
        <f t="shared" si="661"/>
        <v>December</v>
      </c>
      <c r="M6952" s="36">
        <f t="shared" si="662"/>
        <v>49</v>
      </c>
      <c r="N6952" s="36">
        <f t="shared" si="663"/>
        <v>5</v>
      </c>
      <c r="O6952" s="36" t="str">
        <f t="shared" si="664"/>
        <v>202049</v>
      </c>
      <c r="P6952" s="51" t="str">
        <f>CONCATENATE(K6952,MONTH(ExpensesDBTable[[#This Row],[Date]]))</f>
        <v>202012</v>
      </c>
      <c r="Q6952" s="36" t="s">
        <v>119</v>
      </c>
      <c r="R6952" s="36" t="s">
        <v>14</v>
      </c>
      <c r="S6952" s="38">
        <v>18.670000000000002</v>
      </c>
      <c r="T6952" s="36" t="s">
        <v>100</v>
      </c>
      <c r="U6952" s="36" t="s">
        <v>1367</v>
      </c>
    </row>
    <row r="6953" spans="10:21" x14ac:dyDescent="0.25">
      <c r="J6953" s="37">
        <v>44170</v>
      </c>
      <c r="K6953" s="36">
        <f t="shared" si="660"/>
        <v>2020</v>
      </c>
      <c r="L6953" s="36" t="str">
        <f t="shared" si="661"/>
        <v>December</v>
      </c>
      <c r="M6953" s="36">
        <f t="shared" si="662"/>
        <v>49</v>
      </c>
      <c r="N6953" s="36">
        <f t="shared" si="663"/>
        <v>5</v>
      </c>
      <c r="O6953" s="36" t="str">
        <f t="shared" si="664"/>
        <v>202049</v>
      </c>
      <c r="P6953" s="51" t="str">
        <f>CONCATENATE(K6953,MONTH(ExpensesDBTable[[#This Row],[Date]]))</f>
        <v>202012</v>
      </c>
      <c r="Q6953" s="36" t="s">
        <v>182</v>
      </c>
      <c r="R6953" s="36" t="s">
        <v>14</v>
      </c>
      <c r="S6953" s="38">
        <v>6.5</v>
      </c>
      <c r="T6953" s="36" t="s">
        <v>100</v>
      </c>
      <c r="U6953" s="36" t="s">
        <v>4889</v>
      </c>
    </row>
    <row r="6954" spans="10:21" x14ac:dyDescent="0.25">
      <c r="J6954" s="37">
        <v>44170</v>
      </c>
      <c r="K6954" s="36">
        <f t="shared" si="660"/>
        <v>2020</v>
      </c>
      <c r="L6954" s="36" t="str">
        <f t="shared" si="661"/>
        <v>December</v>
      </c>
      <c r="M6954" s="36">
        <f t="shared" si="662"/>
        <v>49</v>
      </c>
      <c r="N6954" s="36">
        <f t="shared" si="663"/>
        <v>5</v>
      </c>
      <c r="O6954" s="36" t="str">
        <f t="shared" si="664"/>
        <v>202049</v>
      </c>
      <c r="P6954" s="51" t="str">
        <f>CONCATENATE(K6954,MONTH(ExpensesDBTable[[#This Row],[Date]]))</f>
        <v>202012</v>
      </c>
      <c r="Q6954" s="36" t="s">
        <v>620</v>
      </c>
      <c r="R6954" s="36" t="s">
        <v>18</v>
      </c>
      <c r="S6954" s="38">
        <v>4.0999999999999996</v>
      </c>
      <c r="T6954" s="36" t="s">
        <v>106</v>
      </c>
      <c r="U6954" s="36" t="s">
        <v>18</v>
      </c>
    </row>
    <row r="6955" spans="10:21" x14ac:dyDescent="0.25">
      <c r="J6955" s="37">
        <v>44170</v>
      </c>
      <c r="K6955" s="36">
        <f t="shared" si="660"/>
        <v>2020</v>
      </c>
      <c r="L6955" s="36" t="str">
        <f t="shared" si="661"/>
        <v>December</v>
      </c>
      <c r="M6955" s="36">
        <f t="shared" si="662"/>
        <v>49</v>
      </c>
      <c r="N6955" s="36">
        <f t="shared" si="663"/>
        <v>5</v>
      </c>
      <c r="O6955" s="36" t="str">
        <f t="shared" si="664"/>
        <v>202049</v>
      </c>
      <c r="P6955" s="51" t="str">
        <f>CONCATENATE(K6955,MONTH(ExpensesDBTable[[#This Row],[Date]]))</f>
        <v>202012</v>
      </c>
      <c r="Q6955" s="36" t="s">
        <v>4788</v>
      </c>
      <c r="R6955" s="36" t="s">
        <v>17</v>
      </c>
      <c r="S6955" s="38">
        <v>190.14</v>
      </c>
      <c r="T6955" s="36" t="s">
        <v>106</v>
      </c>
      <c r="U6955" s="36" t="s">
        <v>4890</v>
      </c>
    </row>
    <row r="6956" spans="10:21" x14ac:dyDescent="0.25">
      <c r="J6956" s="37">
        <v>44171</v>
      </c>
      <c r="K6956" s="36">
        <f t="shared" ref="K6956:K6964" si="665">YEAR(J6956)</f>
        <v>2020</v>
      </c>
      <c r="L6956" s="36" t="str">
        <f t="shared" ref="L6956:L6964" si="666">TEXT(DATE(1,MONTH(J6956),1),"MMMM")</f>
        <v>December</v>
      </c>
      <c r="M6956" s="36">
        <f t="shared" ref="M6956:M6964" si="667">WEEKNUM(J6956,2)</f>
        <v>49</v>
      </c>
      <c r="N6956" s="36">
        <f t="shared" ref="N6956:N6964" si="668">DAY(J6956)</f>
        <v>6</v>
      </c>
      <c r="O6956" s="36" t="str">
        <f t="shared" ref="O6956:O6964" si="669">CONCATENATE(K6956,M6956)</f>
        <v>202049</v>
      </c>
      <c r="P6956" s="51" t="str">
        <f>CONCATENATE(K6956,MONTH(ExpensesDBTable[[#This Row],[Date]]))</f>
        <v>202012</v>
      </c>
      <c r="Q6956" s="36" t="s">
        <v>319</v>
      </c>
      <c r="R6956" s="36" t="s">
        <v>18</v>
      </c>
      <c r="S6956" s="38">
        <v>0.1</v>
      </c>
      <c r="T6956" s="36" t="s">
        <v>106</v>
      </c>
      <c r="U6956" s="36" t="s">
        <v>4534</v>
      </c>
    </row>
    <row r="6957" spans="10:21" x14ac:dyDescent="0.25">
      <c r="J6957" s="37">
        <v>44171</v>
      </c>
      <c r="K6957" s="36">
        <f t="shared" si="665"/>
        <v>2020</v>
      </c>
      <c r="L6957" s="36" t="str">
        <f t="shared" si="666"/>
        <v>December</v>
      </c>
      <c r="M6957" s="36">
        <f t="shared" si="667"/>
        <v>49</v>
      </c>
      <c r="N6957" s="36">
        <f t="shared" si="668"/>
        <v>6</v>
      </c>
      <c r="O6957" s="36" t="str">
        <f t="shared" si="669"/>
        <v>202049</v>
      </c>
      <c r="P6957" s="51" t="str">
        <f>CONCATENATE(K6957,MONTH(ExpensesDBTable[[#This Row],[Date]]))</f>
        <v>202012</v>
      </c>
      <c r="Q6957" s="36" t="s">
        <v>182</v>
      </c>
      <c r="R6957" s="36" t="s">
        <v>19</v>
      </c>
      <c r="S6957" s="38">
        <v>39.35</v>
      </c>
      <c r="T6957" s="36" t="s">
        <v>106</v>
      </c>
      <c r="U6957" s="36" t="s">
        <v>3401</v>
      </c>
    </row>
    <row r="6958" spans="10:21" x14ac:dyDescent="0.25">
      <c r="J6958" s="37">
        <v>44171</v>
      </c>
      <c r="K6958" s="36">
        <f t="shared" si="665"/>
        <v>2020</v>
      </c>
      <c r="L6958" s="36" t="str">
        <f t="shared" si="666"/>
        <v>December</v>
      </c>
      <c r="M6958" s="36">
        <f t="shared" si="667"/>
        <v>49</v>
      </c>
      <c r="N6958" s="36">
        <f t="shared" si="668"/>
        <v>6</v>
      </c>
      <c r="O6958" s="36" t="str">
        <f t="shared" si="669"/>
        <v>202049</v>
      </c>
      <c r="P6958" s="51" t="str">
        <f>CONCATENATE(K6958,MONTH(ExpensesDBTable[[#This Row],[Date]]))</f>
        <v>202012</v>
      </c>
      <c r="Q6958" s="36" t="s">
        <v>182</v>
      </c>
      <c r="R6958" s="36" t="s">
        <v>19</v>
      </c>
      <c r="S6958" s="38">
        <v>17.149999999999999</v>
      </c>
      <c r="T6958" s="36" t="s">
        <v>106</v>
      </c>
      <c r="U6958" s="36" t="s">
        <v>2670</v>
      </c>
    </row>
    <row r="6959" spans="10:21" x14ac:dyDescent="0.25">
      <c r="J6959" s="37">
        <v>44171</v>
      </c>
      <c r="K6959" s="36">
        <f t="shared" si="665"/>
        <v>2020</v>
      </c>
      <c r="L6959" s="36" t="str">
        <f t="shared" si="666"/>
        <v>December</v>
      </c>
      <c r="M6959" s="36">
        <f t="shared" si="667"/>
        <v>49</v>
      </c>
      <c r="N6959" s="36">
        <f t="shared" si="668"/>
        <v>6</v>
      </c>
      <c r="O6959" s="36" t="str">
        <f t="shared" si="669"/>
        <v>202049</v>
      </c>
      <c r="P6959" s="51" t="str">
        <f>CONCATENATE(K6959,MONTH(ExpensesDBTable[[#This Row],[Date]]))</f>
        <v>202012</v>
      </c>
      <c r="Q6959" s="36" t="s">
        <v>1238</v>
      </c>
      <c r="R6959" s="36" t="s">
        <v>22</v>
      </c>
      <c r="S6959" s="38">
        <v>47.74</v>
      </c>
      <c r="T6959" s="36" t="s">
        <v>106</v>
      </c>
      <c r="U6959" s="36" t="s">
        <v>1238</v>
      </c>
    </row>
    <row r="6960" spans="10:21" x14ac:dyDescent="0.25">
      <c r="J6960" s="37">
        <v>44171</v>
      </c>
      <c r="K6960" s="36">
        <f t="shared" si="665"/>
        <v>2020</v>
      </c>
      <c r="L6960" s="36" t="str">
        <f t="shared" si="666"/>
        <v>December</v>
      </c>
      <c r="M6960" s="36">
        <f t="shared" si="667"/>
        <v>49</v>
      </c>
      <c r="N6960" s="36">
        <f t="shared" si="668"/>
        <v>6</v>
      </c>
      <c r="O6960" s="36" t="str">
        <f t="shared" si="669"/>
        <v>202049</v>
      </c>
      <c r="P6960" s="51" t="str">
        <f>CONCATENATE(K6960,MONTH(ExpensesDBTable[[#This Row],[Date]]))</f>
        <v>202012</v>
      </c>
      <c r="Q6960" s="36" t="s">
        <v>182</v>
      </c>
      <c r="R6960" s="36" t="s">
        <v>19</v>
      </c>
      <c r="S6960" s="38">
        <v>43.8</v>
      </c>
      <c r="T6960" s="36" t="s">
        <v>106</v>
      </c>
      <c r="U6960" s="36" t="s">
        <v>2008</v>
      </c>
    </row>
    <row r="6961" spans="10:21" x14ac:dyDescent="0.25">
      <c r="J6961" s="37">
        <v>44171</v>
      </c>
      <c r="K6961" s="36">
        <f t="shared" si="665"/>
        <v>2020</v>
      </c>
      <c r="L6961" s="36" t="str">
        <f t="shared" si="666"/>
        <v>December</v>
      </c>
      <c r="M6961" s="36">
        <f t="shared" si="667"/>
        <v>49</v>
      </c>
      <c r="N6961" s="36">
        <f t="shared" si="668"/>
        <v>6</v>
      </c>
      <c r="O6961" s="36" t="str">
        <f t="shared" si="669"/>
        <v>202049</v>
      </c>
      <c r="P6961" s="51" t="str">
        <f>CONCATENATE(K6961,MONTH(ExpensesDBTable[[#This Row],[Date]]))</f>
        <v>202012</v>
      </c>
      <c r="Q6961" s="36" t="s">
        <v>119</v>
      </c>
      <c r="R6961" s="36" t="s">
        <v>14</v>
      </c>
      <c r="S6961" s="38">
        <v>71.28</v>
      </c>
      <c r="T6961" s="36" t="s">
        <v>100</v>
      </c>
      <c r="U6961" s="36" t="s">
        <v>4608</v>
      </c>
    </row>
    <row r="6962" spans="10:21" x14ac:dyDescent="0.25">
      <c r="J6962" s="37">
        <v>44171</v>
      </c>
      <c r="K6962" s="36">
        <f t="shared" si="665"/>
        <v>2020</v>
      </c>
      <c r="L6962" s="36" t="str">
        <f t="shared" si="666"/>
        <v>December</v>
      </c>
      <c r="M6962" s="36">
        <f t="shared" si="667"/>
        <v>49</v>
      </c>
      <c r="N6962" s="36">
        <f t="shared" si="668"/>
        <v>6</v>
      </c>
      <c r="O6962" s="36" t="str">
        <f t="shared" si="669"/>
        <v>202049</v>
      </c>
      <c r="P6962" s="51" t="str">
        <f>CONCATENATE(K6962,MONTH(ExpensesDBTable[[#This Row],[Date]]))</f>
        <v>202012</v>
      </c>
      <c r="Q6962" s="36" t="s">
        <v>169</v>
      </c>
      <c r="R6962" s="36" t="s">
        <v>23</v>
      </c>
      <c r="S6962" s="38">
        <v>24</v>
      </c>
      <c r="T6962" s="36" t="s">
        <v>106</v>
      </c>
      <c r="U6962" s="36" t="s">
        <v>4891</v>
      </c>
    </row>
    <row r="6963" spans="10:21" x14ac:dyDescent="0.25">
      <c r="J6963" s="37">
        <v>44171</v>
      </c>
      <c r="K6963" s="36">
        <f t="shared" si="665"/>
        <v>2020</v>
      </c>
      <c r="L6963" s="36" t="str">
        <f t="shared" si="666"/>
        <v>December</v>
      </c>
      <c r="M6963" s="36">
        <f t="shared" si="667"/>
        <v>49</v>
      </c>
      <c r="N6963" s="36">
        <f t="shared" si="668"/>
        <v>6</v>
      </c>
      <c r="O6963" s="36" t="str">
        <f t="shared" si="669"/>
        <v>202049</v>
      </c>
      <c r="P6963" s="51" t="str">
        <f>CONCATENATE(K6963,MONTH(ExpensesDBTable[[#This Row],[Date]]))</f>
        <v>202012</v>
      </c>
      <c r="Q6963" s="36" t="s">
        <v>2470</v>
      </c>
      <c r="R6963" s="36" t="s">
        <v>17</v>
      </c>
      <c r="S6963" s="38">
        <v>9.69</v>
      </c>
      <c r="T6963" s="36" t="s">
        <v>106</v>
      </c>
      <c r="U6963" s="36" t="s">
        <v>3305</v>
      </c>
    </row>
    <row r="6964" spans="10:21" x14ac:dyDescent="0.25">
      <c r="J6964" s="37">
        <v>44171</v>
      </c>
      <c r="K6964" s="36">
        <f t="shared" si="665"/>
        <v>2020</v>
      </c>
      <c r="L6964" s="36" t="str">
        <f t="shared" si="666"/>
        <v>December</v>
      </c>
      <c r="M6964" s="36">
        <f t="shared" si="667"/>
        <v>49</v>
      </c>
      <c r="N6964" s="36">
        <f t="shared" si="668"/>
        <v>6</v>
      </c>
      <c r="O6964" s="36" t="str">
        <f t="shared" si="669"/>
        <v>202049</v>
      </c>
      <c r="P6964" s="51" t="str">
        <f>CONCATENATE(K6964,MONTH(ExpensesDBTable[[#This Row],[Date]]))</f>
        <v>202012</v>
      </c>
      <c r="Q6964" s="36" t="s">
        <v>119</v>
      </c>
      <c r="R6964" s="36" t="s">
        <v>14</v>
      </c>
      <c r="S6964" s="38">
        <v>19.14</v>
      </c>
      <c r="T6964" s="36" t="s">
        <v>100</v>
      </c>
      <c r="U6964" s="36" t="s">
        <v>1367</v>
      </c>
    </row>
    <row r="6965" spans="10:21" x14ac:dyDescent="0.25">
      <c r="J6965" s="37">
        <v>44175</v>
      </c>
      <c r="K6965" s="36">
        <f t="shared" ref="K6965:K6980" si="670">YEAR(J6965)</f>
        <v>2020</v>
      </c>
      <c r="L6965" s="36" t="str">
        <f t="shared" ref="L6965:L6980" si="671">TEXT(DATE(1,MONTH(J6965),1),"MMMM")</f>
        <v>December</v>
      </c>
      <c r="M6965" s="36">
        <f t="shared" ref="M6965:M6980" si="672">WEEKNUM(J6965,2)</f>
        <v>50</v>
      </c>
      <c r="N6965" s="36">
        <f t="shared" ref="N6965:N6980" si="673">DAY(J6965)</f>
        <v>10</v>
      </c>
      <c r="O6965" s="36" t="str">
        <f t="shared" ref="O6965:O6980" si="674">CONCATENATE(K6965,M6965)</f>
        <v>202050</v>
      </c>
      <c r="P6965" s="51" t="str">
        <f>CONCATENATE(K6965,MONTH(ExpensesDBTable[[#This Row],[Date]]))</f>
        <v>202012</v>
      </c>
      <c r="Q6965" s="36" t="s">
        <v>182</v>
      </c>
      <c r="R6965" s="36" t="s">
        <v>14</v>
      </c>
      <c r="S6965" s="38">
        <v>4.7</v>
      </c>
      <c r="T6965" s="36" t="s">
        <v>100</v>
      </c>
      <c r="U6965" s="36" t="s">
        <v>1392</v>
      </c>
    </row>
    <row r="6966" spans="10:21" x14ac:dyDescent="0.25">
      <c r="J6966" s="37">
        <v>44175</v>
      </c>
      <c r="K6966" s="36">
        <f t="shared" si="670"/>
        <v>2020</v>
      </c>
      <c r="L6966" s="36" t="str">
        <f t="shared" si="671"/>
        <v>December</v>
      </c>
      <c r="M6966" s="36">
        <f t="shared" si="672"/>
        <v>50</v>
      </c>
      <c r="N6966" s="36">
        <f t="shared" si="673"/>
        <v>10</v>
      </c>
      <c r="O6966" s="36" t="str">
        <f t="shared" si="674"/>
        <v>202050</v>
      </c>
      <c r="P6966" s="51" t="str">
        <f>CONCATENATE(K6966,MONTH(ExpensesDBTable[[#This Row],[Date]]))</f>
        <v>202012</v>
      </c>
      <c r="Q6966" s="36" t="s">
        <v>4892</v>
      </c>
      <c r="R6966" s="36" t="s">
        <v>16</v>
      </c>
      <c r="S6966" s="38">
        <v>71.78</v>
      </c>
      <c r="T6966" s="36" t="s">
        <v>106</v>
      </c>
      <c r="U6966" s="36" t="s">
        <v>4893</v>
      </c>
    </row>
    <row r="6967" spans="10:21" x14ac:dyDescent="0.25">
      <c r="J6967" s="37">
        <v>44175</v>
      </c>
      <c r="K6967" s="36">
        <f t="shared" si="670"/>
        <v>2020</v>
      </c>
      <c r="L6967" s="36" t="str">
        <f t="shared" si="671"/>
        <v>December</v>
      </c>
      <c r="M6967" s="36">
        <f t="shared" si="672"/>
        <v>50</v>
      </c>
      <c r="N6967" s="36">
        <f t="shared" si="673"/>
        <v>10</v>
      </c>
      <c r="O6967" s="36" t="str">
        <f t="shared" si="674"/>
        <v>202050</v>
      </c>
      <c r="P6967" s="51" t="str">
        <f>CONCATENATE(K6967,MONTH(ExpensesDBTable[[#This Row],[Date]]))</f>
        <v>202012</v>
      </c>
      <c r="Q6967" s="36" t="s">
        <v>4792</v>
      </c>
      <c r="R6967" s="36" t="s">
        <v>14</v>
      </c>
      <c r="S6967" s="38">
        <v>31</v>
      </c>
      <c r="T6967" s="36" t="s">
        <v>100</v>
      </c>
      <c r="U6967" s="36" t="s">
        <v>1555</v>
      </c>
    </row>
    <row r="6968" spans="10:21" x14ac:dyDescent="0.25">
      <c r="J6968" s="37">
        <v>44175</v>
      </c>
      <c r="K6968" s="36">
        <f t="shared" si="670"/>
        <v>2020</v>
      </c>
      <c r="L6968" s="36" t="str">
        <f t="shared" si="671"/>
        <v>December</v>
      </c>
      <c r="M6968" s="36">
        <f t="shared" si="672"/>
        <v>50</v>
      </c>
      <c r="N6968" s="36">
        <f t="shared" si="673"/>
        <v>10</v>
      </c>
      <c r="O6968" s="36" t="str">
        <f t="shared" si="674"/>
        <v>202050</v>
      </c>
      <c r="P6968" s="51" t="str">
        <f>CONCATENATE(K6968,MONTH(ExpensesDBTable[[#This Row],[Date]]))</f>
        <v>202012</v>
      </c>
      <c r="Q6968" s="36" t="s">
        <v>119</v>
      </c>
      <c r="R6968" s="36" t="s">
        <v>14</v>
      </c>
      <c r="S6968" s="38">
        <v>53.12</v>
      </c>
      <c r="T6968" s="36" t="s">
        <v>100</v>
      </c>
      <c r="U6968" s="36" t="s">
        <v>4127</v>
      </c>
    </row>
    <row r="6969" spans="10:21" x14ac:dyDescent="0.25">
      <c r="J6969" s="37">
        <v>44175</v>
      </c>
      <c r="K6969" s="36">
        <f t="shared" si="670"/>
        <v>2020</v>
      </c>
      <c r="L6969" s="36" t="str">
        <f t="shared" si="671"/>
        <v>December</v>
      </c>
      <c r="M6969" s="36">
        <f t="shared" si="672"/>
        <v>50</v>
      </c>
      <c r="N6969" s="36">
        <f t="shared" si="673"/>
        <v>10</v>
      </c>
      <c r="O6969" s="36" t="str">
        <f t="shared" si="674"/>
        <v>202050</v>
      </c>
      <c r="P6969" s="51" t="str">
        <f>CONCATENATE(K6969,MONTH(ExpensesDBTable[[#This Row],[Date]]))</f>
        <v>202012</v>
      </c>
      <c r="Q6969" s="36" t="s">
        <v>4773</v>
      </c>
      <c r="R6969" s="36" t="s">
        <v>11</v>
      </c>
      <c r="S6969" s="38">
        <v>51.27</v>
      </c>
      <c r="T6969" s="36" t="s">
        <v>106</v>
      </c>
      <c r="U6969" s="36" t="s">
        <v>4894</v>
      </c>
    </row>
    <row r="6970" spans="10:21" x14ac:dyDescent="0.25">
      <c r="J6970" s="37">
        <v>44175</v>
      </c>
      <c r="K6970" s="36">
        <f t="shared" si="670"/>
        <v>2020</v>
      </c>
      <c r="L6970" s="36" t="str">
        <f t="shared" si="671"/>
        <v>December</v>
      </c>
      <c r="M6970" s="36">
        <f t="shared" si="672"/>
        <v>50</v>
      </c>
      <c r="N6970" s="36">
        <f t="shared" si="673"/>
        <v>10</v>
      </c>
      <c r="O6970" s="36" t="str">
        <f t="shared" si="674"/>
        <v>202050</v>
      </c>
      <c r="P6970" s="51" t="str">
        <f>CONCATENATE(K6970,MONTH(ExpensesDBTable[[#This Row],[Date]]))</f>
        <v>202012</v>
      </c>
      <c r="Q6970" s="36" t="s">
        <v>182</v>
      </c>
      <c r="R6970" s="36" t="s">
        <v>16</v>
      </c>
      <c r="S6970" s="38">
        <v>9.9499999999999993</v>
      </c>
      <c r="T6970" s="36" t="s">
        <v>106</v>
      </c>
      <c r="U6970" s="36" t="s">
        <v>4895</v>
      </c>
    </row>
    <row r="6971" spans="10:21" x14ac:dyDescent="0.25">
      <c r="J6971" s="37">
        <v>44175</v>
      </c>
      <c r="K6971" s="36">
        <f t="shared" si="670"/>
        <v>2020</v>
      </c>
      <c r="L6971" s="36" t="str">
        <f t="shared" si="671"/>
        <v>December</v>
      </c>
      <c r="M6971" s="36">
        <f t="shared" si="672"/>
        <v>50</v>
      </c>
      <c r="N6971" s="36">
        <f t="shared" si="673"/>
        <v>10</v>
      </c>
      <c r="O6971" s="36" t="str">
        <f t="shared" si="674"/>
        <v>202050</v>
      </c>
      <c r="P6971" s="51" t="str">
        <f>CONCATENATE(K6971,MONTH(ExpensesDBTable[[#This Row],[Date]]))</f>
        <v>202012</v>
      </c>
      <c r="Q6971" s="36" t="s">
        <v>2939</v>
      </c>
      <c r="R6971" s="36" t="s">
        <v>16</v>
      </c>
      <c r="S6971" s="38">
        <v>219</v>
      </c>
      <c r="T6971" s="36" t="s">
        <v>106</v>
      </c>
      <c r="U6971" s="36" t="s">
        <v>4896</v>
      </c>
    </row>
    <row r="6972" spans="10:21" x14ac:dyDescent="0.25">
      <c r="J6972" s="37">
        <v>44175</v>
      </c>
      <c r="K6972" s="36">
        <f t="shared" si="670"/>
        <v>2020</v>
      </c>
      <c r="L6972" s="36" t="str">
        <f t="shared" si="671"/>
        <v>December</v>
      </c>
      <c r="M6972" s="36">
        <f t="shared" si="672"/>
        <v>50</v>
      </c>
      <c r="N6972" s="36">
        <f t="shared" si="673"/>
        <v>10</v>
      </c>
      <c r="O6972" s="36" t="str">
        <f t="shared" si="674"/>
        <v>202050</v>
      </c>
      <c r="P6972" s="51" t="str">
        <f>CONCATENATE(K6972,MONTH(ExpensesDBTable[[#This Row],[Date]]))</f>
        <v>202012</v>
      </c>
      <c r="Q6972" s="36" t="s">
        <v>3022</v>
      </c>
      <c r="R6972" s="36" t="s">
        <v>23</v>
      </c>
      <c r="S6972" s="38">
        <v>12</v>
      </c>
      <c r="T6972" s="36" t="s">
        <v>106</v>
      </c>
      <c r="U6972" s="36" t="s">
        <v>3972</v>
      </c>
    </row>
    <row r="6973" spans="10:21" x14ac:dyDescent="0.25">
      <c r="J6973" s="37">
        <v>44175</v>
      </c>
      <c r="K6973" s="36">
        <f t="shared" si="670"/>
        <v>2020</v>
      </c>
      <c r="L6973" s="36" t="str">
        <f t="shared" si="671"/>
        <v>December</v>
      </c>
      <c r="M6973" s="36">
        <f t="shared" si="672"/>
        <v>50</v>
      </c>
      <c r="N6973" s="36">
        <f t="shared" si="673"/>
        <v>10</v>
      </c>
      <c r="O6973" s="36" t="str">
        <f t="shared" si="674"/>
        <v>202050</v>
      </c>
      <c r="P6973" s="51" t="str">
        <f>CONCATENATE(K6973,MONTH(ExpensesDBTable[[#This Row],[Date]]))</f>
        <v>202012</v>
      </c>
      <c r="Q6973" s="36" t="s">
        <v>3480</v>
      </c>
      <c r="R6973" s="36" t="s">
        <v>27</v>
      </c>
      <c r="S6973" s="38">
        <v>249.62</v>
      </c>
      <c r="T6973" s="36" t="s">
        <v>106</v>
      </c>
      <c r="U6973" s="36" t="s">
        <v>3550</v>
      </c>
    </row>
    <row r="6974" spans="10:21" x14ac:dyDescent="0.25">
      <c r="J6974" s="37">
        <v>44175</v>
      </c>
      <c r="K6974" s="36">
        <f t="shared" si="670"/>
        <v>2020</v>
      </c>
      <c r="L6974" s="36" t="str">
        <f t="shared" si="671"/>
        <v>December</v>
      </c>
      <c r="M6974" s="36">
        <f t="shared" si="672"/>
        <v>50</v>
      </c>
      <c r="N6974" s="36">
        <f t="shared" si="673"/>
        <v>10</v>
      </c>
      <c r="O6974" s="36" t="str">
        <f t="shared" si="674"/>
        <v>202050</v>
      </c>
      <c r="P6974" s="51" t="str">
        <f>CONCATENATE(K6974,MONTH(ExpensesDBTable[[#This Row],[Date]]))</f>
        <v>202012</v>
      </c>
      <c r="Q6974" s="36" t="s">
        <v>119</v>
      </c>
      <c r="R6974" s="36" t="s">
        <v>14</v>
      </c>
      <c r="S6974" s="38">
        <v>10</v>
      </c>
      <c r="T6974" s="36" t="s">
        <v>100</v>
      </c>
      <c r="U6974" s="36" t="s">
        <v>1367</v>
      </c>
    </row>
    <row r="6975" spans="10:21" x14ac:dyDescent="0.25">
      <c r="J6975" s="37">
        <v>44175</v>
      </c>
      <c r="K6975" s="36">
        <f t="shared" si="670"/>
        <v>2020</v>
      </c>
      <c r="L6975" s="36" t="str">
        <f t="shared" si="671"/>
        <v>December</v>
      </c>
      <c r="M6975" s="36">
        <f t="shared" si="672"/>
        <v>50</v>
      </c>
      <c r="N6975" s="36">
        <f t="shared" si="673"/>
        <v>10</v>
      </c>
      <c r="O6975" s="36" t="str">
        <f t="shared" si="674"/>
        <v>202050</v>
      </c>
      <c r="P6975" s="51" t="str">
        <f>CONCATENATE(K6975,MONTH(ExpensesDBTable[[#This Row],[Date]]))</f>
        <v>202012</v>
      </c>
      <c r="Q6975" s="36" t="s">
        <v>2470</v>
      </c>
      <c r="R6975" s="36" t="s">
        <v>17</v>
      </c>
      <c r="S6975" s="38">
        <v>8</v>
      </c>
      <c r="T6975" s="36" t="s">
        <v>106</v>
      </c>
      <c r="U6975" s="36" t="s">
        <v>4897</v>
      </c>
    </row>
    <row r="6976" spans="10:21" x14ac:dyDescent="0.25">
      <c r="J6976" s="37">
        <v>44175</v>
      </c>
      <c r="K6976" s="36">
        <f t="shared" si="670"/>
        <v>2020</v>
      </c>
      <c r="L6976" s="36" t="str">
        <f t="shared" si="671"/>
        <v>December</v>
      </c>
      <c r="M6976" s="36">
        <f t="shared" si="672"/>
        <v>50</v>
      </c>
      <c r="N6976" s="36">
        <f t="shared" si="673"/>
        <v>10</v>
      </c>
      <c r="O6976" s="36" t="str">
        <f t="shared" si="674"/>
        <v>202050</v>
      </c>
      <c r="P6976" s="51" t="str">
        <f>CONCATENATE(K6976,MONTH(ExpensesDBTable[[#This Row],[Date]]))</f>
        <v>202012</v>
      </c>
      <c r="Q6976" s="36" t="s">
        <v>182</v>
      </c>
      <c r="R6976" s="36" t="s">
        <v>14</v>
      </c>
      <c r="S6976" s="38">
        <v>12.16</v>
      </c>
      <c r="T6976" s="36" t="s">
        <v>100</v>
      </c>
      <c r="U6976" s="36" t="s">
        <v>241</v>
      </c>
    </row>
    <row r="6977" spans="10:21" x14ac:dyDescent="0.25">
      <c r="J6977" s="37">
        <v>44175</v>
      </c>
      <c r="K6977" s="36">
        <f t="shared" si="670"/>
        <v>2020</v>
      </c>
      <c r="L6977" s="36" t="str">
        <f t="shared" si="671"/>
        <v>December</v>
      </c>
      <c r="M6977" s="36">
        <f t="shared" si="672"/>
        <v>50</v>
      </c>
      <c r="N6977" s="36">
        <f t="shared" si="673"/>
        <v>10</v>
      </c>
      <c r="O6977" s="36" t="str">
        <f t="shared" si="674"/>
        <v>202050</v>
      </c>
      <c r="P6977" s="51" t="str">
        <f>CONCATENATE(K6977,MONTH(ExpensesDBTable[[#This Row],[Date]]))</f>
        <v>202012</v>
      </c>
      <c r="Q6977" s="36" t="s">
        <v>182</v>
      </c>
      <c r="R6977" s="36" t="s">
        <v>27</v>
      </c>
      <c r="S6977" s="38">
        <v>996.88</v>
      </c>
      <c r="T6977" s="36" t="s">
        <v>106</v>
      </c>
      <c r="U6977" s="36" t="s">
        <v>4898</v>
      </c>
    </row>
    <row r="6978" spans="10:21" x14ac:dyDescent="0.25">
      <c r="J6978" s="37">
        <v>44175</v>
      </c>
      <c r="K6978" s="36">
        <f t="shared" si="670"/>
        <v>2020</v>
      </c>
      <c r="L6978" s="36" t="str">
        <f t="shared" si="671"/>
        <v>December</v>
      </c>
      <c r="M6978" s="36">
        <f t="shared" si="672"/>
        <v>50</v>
      </c>
      <c r="N6978" s="36">
        <f t="shared" si="673"/>
        <v>10</v>
      </c>
      <c r="O6978" s="36" t="str">
        <f t="shared" si="674"/>
        <v>202050</v>
      </c>
      <c r="P6978" s="51" t="str">
        <f>CONCATENATE(K6978,MONTH(ExpensesDBTable[[#This Row],[Date]]))</f>
        <v>202012</v>
      </c>
      <c r="Q6978" s="36" t="s">
        <v>2939</v>
      </c>
      <c r="R6978" s="36" t="s">
        <v>16</v>
      </c>
      <c r="S6978" s="38">
        <v>46.15</v>
      </c>
      <c r="T6978" s="36" t="s">
        <v>106</v>
      </c>
      <c r="U6978" s="36" t="s">
        <v>4900</v>
      </c>
    </row>
    <row r="6979" spans="10:21" x14ac:dyDescent="0.25">
      <c r="J6979" s="37">
        <v>44175</v>
      </c>
      <c r="K6979" s="36">
        <f t="shared" si="670"/>
        <v>2020</v>
      </c>
      <c r="L6979" s="36" t="str">
        <f t="shared" si="671"/>
        <v>December</v>
      </c>
      <c r="M6979" s="36">
        <f t="shared" si="672"/>
        <v>50</v>
      </c>
      <c r="N6979" s="36">
        <f t="shared" si="673"/>
        <v>10</v>
      </c>
      <c r="O6979" s="36" t="str">
        <f t="shared" si="674"/>
        <v>202050</v>
      </c>
      <c r="P6979" s="51" t="str">
        <f>CONCATENATE(K6979,MONTH(ExpensesDBTable[[#This Row],[Date]]))</f>
        <v>202012</v>
      </c>
      <c r="Q6979" s="36" t="s">
        <v>2939</v>
      </c>
      <c r="R6979" s="36" t="s">
        <v>16</v>
      </c>
      <c r="S6979" s="38">
        <v>21.25</v>
      </c>
      <c r="T6979" s="36" t="s">
        <v>106</v>
      </c>
      <c r="U6979" s="36" t="s">
        <v>4899</v>
      </c>
    </row>
    <row r="6980" spans="10:21" x14ac:dyDescent="0.25">
      <c r="J6980" s="37">
        <v>44175</v>
      </c>
      <c r="K6980" s="36">
        <f t="shared" si="670"/>
        <v>2020</v>
      </c>
      <c r="L6980" s="36" t="str">
        <f t="shared" si="671"/>
        <v>December</v>
      </c>
      <c r="M6980" s="36">
        <f t="shared" si="672"/>
        <v>50</v>
      </c>
      <c r="N6980" s="36">
        <f t="shared" si="673"/>
        <v>10</v>
      </c>
      <c r="O6980" s="36" t="str">
        <f t="shared" si="674"/>
        <v>202050</v>
      </c>
      <c r="P6980" s="51" t="str">
        <f>CONCATENATE(K6980,MONTH(ExpensesDBTable[[#This Row],[Date]]))</f>
        <v>202012</v>
      </c>
      <c r="Q6980" s="36" t="s">
        <v>3379</v>
      </c>
      <c r="R6980" s="36" t="s">
        <v>29</v>
      </c>
      <c r="S6980" s="38">
        <v>1009</v>
      </c>
      <c r="T6980" s="36" t="s">
        <v>106</v>
      </c>
      <c r="U6980" s="36" t="s">
        <v>4182</v>
      </c>
    </row>
    <row r="6981" spans="10:21" x14ac:dyDescent="0.25">
      <c r="J6981" s="37">
        <v>44178</v>
      </c>
      <c r="K6981" s="36">
        <f t="shared" ref="K6981:K6990" si="675">YEAR(J6981)</f>
        <v>2020</v>
      </c>
      <c r="L6981" s="36" t="str">
        <f t="shared" ref="L6981:L6990" si="676">TEXT(DATE(1,MONTH(J6981),1),"MMMM")</f>
        <v>December</v>
      </c>
      <c r="M6981" s="36">
        <f t="shared" ref="M6981:M6990" si="677">WEEKNUM(J6981,2)</f>
        <v>50</v>
      </c>
      <c r="N6981" s="36">
        <f t="shared" ref="N6981:N6990" si="678">DAY(J6981)</f>
        <v>13</v>
      </c>
      <c r="O6981" s="36" t="str">
        <f t="shared" ref="O6981:O6990" si="679">CONCATENATE(K6981,M6981)</f>
        <v>202050</v>
      </c>
      <c r="P6981" s="51" t="str">
        <f>CONCATENATE(K6981,MONTH(ExpensesDBTable[[#This Row],[Date]]))</f>
        <v>202012</v>
      </c>
      <c r="Q6981" s="36" t="s">
        <v>182</v>
      </c>
      <c r="R6981" s="36" t="s">
        <v>19</v>
      </c>
      <c r="S6981" s="38">
        <v>38.799999999999997</v>
      </c>
      <c r="T6981" s="36" t="s">
        <v>106</v>
      </c>
      <c r="U6981" s="36" t="s">
        <v>4901</v>
      </c>
    </row>
    <row r="6982" spans="10:21" x14ac:dyDescent="0.25">
      <c r="J6982" s="37">
        <v>44178</v>
      </c>
      <c r="K6982" s="36">
        <f t="shared" si="675"/>
        <v>2020</v>
      </c>
      <c r="L6982" s="36" t="str">
        <f t="shared" si="676"/>
        <v>December</v>
      </c>
      <c r="M6982" s="36">
        <f t="shared" si="677"/>
        <v>50</v>
      </c>
      <c r="N6982" s="36">
        <f t="shared" si="678"/>
        <v>13</v>
      </c>
      <c r="O6982" s="36" t="str">
        <f t="shared" si="679"/>
        <v>202050</v>
      </c>
      <c r="P6982" s="51" t="str">
        <f>CONCATENATE(K6982,MONTH(ExpensesDBTable[[#This Row],[Date]]))</f>
        <v>202012</v>
      </c>
      <c r="Q6982" s="36" t="s">
        <v>3443</v>
      </c>
      <c r="R6982" s="36" t="s">
        <v>13</v>
      </c>
      <c r="S6982" s="38">
        <v>25</v>
      </c>
      <c r="T6982" s="36" t="s">
        <v>106</v>
      </c>
      <c r="U6982" s="36" t="s">
        <v>4883</v>
      </c>
    </row>
    <row r="6983" spans="10:21" x14ac:dyDescent="0.25">
      <c r="J6983" s="37">
        <v>44178</v>
      </c>
      <c r="K6983" s="36">
        <f t="shared" si="675"/>
        <v>2020</v>
      </c>
      <c r="L6983" s="36" t="str">
        <f t="shared" si="676"/>
        <v>December</v>
      </c>
      <c r="M6983" s="36">
        <f t="shared" si="677"/>
        <v>50</v>
      </c>
      <c r="N6983" s="36">
        <f t="shared" si="678"/>
        <v>13</v>
      </c>
      <c r="O6983" s="36" t="str">
        <f t="shared" si="679"/>
        <v>202050</v>
      </c>
      <c r="P6983" s="51" t="str">
        <f>CONCATENATE(K6983,MONTH(ExpensesDBTable[[#This Row],[Date]]))</f>
        <v>202012</v>
      </c>
      <c r="Q6983" s="36" t="s">
        <v>2470</v>
      </c>
      <c r="R6983" s="36" t="s">
        <v>17</v>
      </c>
      <c r="S6983" s="38">
        <v>25.98</v>
      </c>
      <c r="T6983" s="36" t="s">
        <v>106</v>
      </c>
      <c r="U6983" s="36" t="s">
        <v>4902</v>
      </c>
    </row>
    <row r="6984" spans="10:21" x14ac:dyDescent="0.25">
      <c r="J6984" s="37">
        <v>44178</v>
      </c>
      <c r="K6984" s="36">
        <f t="shared" si="675"/>
        <v>2020</v>
      </c>
      <c r="L6984" s="36" t="str">
        <f t="shared" si="676"/>
        <v>December</v>
      </c>
      <c r="M6984" s="36">
        <f t="shared" si="677"/>
        <v>50</v>
      </c>
      <c r="N6984" s="36">
        <f t="shared" si="678"/>
        <v>13</v>
      </c>
      <c r="O6984" s="36" t="str">
        <f t="shared" si="679"/>
        <v>202050</v>
      </c>
      <c r="P6984" s="51" t="str">
        <f>CONCATENATE(K6984,MONTH(ExpensesDBTable[[#This Row],[Date]]))</f>
        <v>202012</v>
      </c>
      <c r="Q6984" s="36" t="s">
        <v>182</v>
      </c>
      <c r="R6984" s="36" t="s">
        <v>14</v>
      </c>
      <c r="S6984" s="38">
        <v>9.3000000000000007</v>
      </c>
      <c r="T6984" s="36" t="s">
        <v>106</v>
      </c>
      <c r="U6984" s="36" t="s">
        <v>4903</v>
      </c>
    </row>
    <row r="6985" spans="10:21" x14ac:dyDescent="0.25">
      <c r="J6985" s="37">
        <v>44178</v>
      </c>
      <c r="K6985" s="36">
        <f t="shared" si="675"/>
        <v>2020</v>
      </c>
      <c r="L6985" s="36" t="str">
        <f t="shared" si="676"/>
        <v>December</v>
      </c>
      <c r="M6985" s="36">
        <f t="shared" si="677"/>
        <v>50</v>
      </c>
      <c r="N6985" s="36">
        <f t="shared" si="678"/>
        <v>13</v>
      </c>
      <c r="O6985" s="36" t="str">
        <f t="shared" si="679"/>
        <v>202050</v>
      </c>
      <c r="P6985" s="51" t="str">
        <f>CONCATENATE(K6985,MONTH(ExpensesDBTable[[#This Row],[Date]]))</f>
        <v>202012</v>
      </c>
      <c r="Q6985" s="36" t="s">
        <v>182</v>
      </c>
      <c r="R6985" s="36" t="s">
        <v>17</v>
      </c>
      <c r="S6985" s="38">
        <v>300</v>
      </c>
      <c r="T6985" s="36" t="s">
        <v>106</v>
      </c>
      <c r="U6985" s="36" t="s">
        <v>4904</v>
      </c>
    </row>
    <row r="6986" spans="10:21" x14ac:dyDescent="0.25">
      <c r="J6986" s="37">
        <v>44178</v>
      </c>
      <c r="K6986" s="36">
        <f t="shared" si="675"/>
        <v>2020</v>
      </c>
      <c r="L6986" s="36" t="str">
        <f t="shared" si="676"/>
        <v>December</v>
      </c>
      <c r="M6986" s="36">
        <f t="shared" si="677"/>
        <v>50</v>
      </c>
      <c r="N6986" s="36">
        <f t="shared" si="678"/>
        <v>13</v>
      </c>
      <c r="O6986" s="36" t="str">
        <f t="shared" si="679"/>
        <v>202050</v>
      </c>
      <c r="P6986" s="51" t="str">
        <f>CONCATENATE(K6986,MONTH(ExpensesDBTable[[#This Row],[Date]]))</f>
        <v>202012</v>
      </c>
      <c r="Q6986" s="36" t="s">
        <v>182</v>
      </c>
      <c r="R6986" s="36" t="s">
        <v>14</v>
      </c>
      <c r="S6986" s="38">
        <v>14.6</v>
      </c>
      <c r="T6986" s="36" t="s">
        <v>100</v>
      </c>
      <c r="U6986" s="36" t="s">
        <v>4905</v>
      </c>
    </row>
    <row r="6987" spans="10:21" x14ac:dyDescent="0.25">
      <c r="J6987" s="37">
        <v>44178</v>
      </c>
      <c r="K6987" s="36">
        <f t="shared" si="675"/>
        <v>2020</v>
      </c>
      <c r="L6987" s="36" t="str">
        <f t="shared" si="676"/>
        <v>December</v>
      </c>
      <c r="M6987" s="36">
        <f t="shared" si="677"/>
        <v>50</v>
      </c>
      <c r="N6987" s="36">
        <f t="shared" si="678"/>
        <v>13</v>
      </c>
      <c r="O6987" s="36" t="str">
        <f t="shared" si="679"/>
        <v>202050</v>
      </c>
      <c r="P6987" s="51" t="str">
        <f>CONCATENATE(K6987,MONTH(ExpensesDBTable[[#This Row],[Date]]))</f>
        <v>202012</v>
      </c>
      <c r="Q6987" s="36" t="s">
        <v>182</v>
      </c>
      <c r="R6987" s="36" t="s">
        <v>14</v>
      </c>
      <c r="S6987" s="38">
        <v>25.3</v>
      </c>
      <c r="T6987" s="36" t="s">
        <v>106</v>
      </c>
      <c r="U6987" s="36" t="s">
        <v>2250</v>
      </c>
    </row>
    <row r="6988" spans="10:21" x14ac:dyDescent="0.25">
      <c r="J6988" s="37">
        <v>44178</v>
      </c>
      <c r="K6988" s="36">
        <f t="shared" si="675"/>
        <v>2020</v>
      </c>
      <c r="L6988" s="36" t="str">
        <f t="shared" si="676"/>
        <v>December</v>
      </c>
      <c r="M6988" s="36">
        <f t="shared" si="677"/>
        <v>50</v>
      </c>
      <c r="N6988" s="36">
        <f t="shared" si="678"/>
        <v>13</v>
      </c>
      <c r="O6988" s="36" t="str">
        <f t="shared" si="679"/>
        <v>202050</v>
      </c>
      <c r="P6988" s="51" t="str">
        <f>CONCATENATE(K6988,MONTH(ExpensesDBTable[[#This Row],[Date]]))</f>
        <v>202012</v>
      </c>
      <c r="Q6988" s="36" t="s">
        <v>182</v>
      </c>
      <c r="R6988" s="36" t="s">
        <v>14</v>
      </c>
      <c r="S6988" s="38">
        <v>8</v>
      </c>
      <c r="T6988" s="36" t="s">
        <v>106</v>
      </c>
      <c r="U6988" s="36" t="s">
        <v>2906</v>
      </c>
    </row>
    <row r="6989" spans="10:21" x14ac:dyDescent="0.25">
      <c r="J6989" s="37">
        <v>44178</v>
      </c>
      <c r="K6989" s="36">
        <f t="shared" si="675"/>
        <v>2020</v>
      </c>
      <c r="L6989" s="36" t="str">
        <f t="shared" si="676"/>
        <v>December</v>
      </c>
      <c r="M6989" s="36">
        <f t="shared" si="677"/>
        <v>50</v>
      </c>
      <c r="N6989" s="36">
        <f t="shared" si="678"/>
        <v>13</v>
      </c>
      <c r="O6989" s="36" t="str">
        <f t="shared" si="679"/>
        <v>202050</v>
      </c>
      <c r="P6989" s="51" t="str">
        <f>CONCATENATE(K6989,MONTH(ExpensesDBTable[[#This Row],[Date]]))</f>
        <v>202012</v>
      </c>
      <c r="Q6989" s="36" t="s">
        <v>119</v>
      </c>
      <c r="R6989" s="36" t="s">
        <v>14</v>
      </c>
      <c r="S6989" s="38">
        <v>65</v>
      </c>
      <c r="T6989" s="36" t="s">
        <v>100</v>
      </c>
      <c r="U6989" s="36" t="s">
        <v>3401</v>
      </c>
    </row>
    <row r="6990" spans="10:21" x14ac:dyDescent="0.25">
      <c r="J6990" s="37">
        <v>44178</v>
      </c>
      <c r="K6990" s="36">
        <f t="shared" si="675"/>
        <v>2020</v>
      </c>
      <c r="L6990" s="36" t="str">
        <f t="shared" si="676"/>
        <v>December</v>
      </c>
      <c r="M6990" s="36">
        <f t="shared" si="677"/>
        <v>50</v>
      </c>
      <c r="N6990" s="36">
        <f t="shared" si="678"/>
        <v>13</v>
      </c>
      <c r="O6990" s="36" t="str">
        <f t="shared" si="679"/>
        <v>202050</v>
      </c>
      <c r="P6990" s="51" t="str">
        <f>CONCATENATE(K6990,MONTH(ExpensesDBTable[[#This Row],[Date]]))</f>
        <v>202012</v>
      </c>
      <c r="Q6990" s="36" t="s">
        <v>182</v>
      </c>
      <c r="R6990" s="36" t="s">
        <v>16</v>
      </c>
      <c r="S6990" s="38">
        <v>83.27</v>
      </c>
      <c r="T6990" s="36" t="s">
        <v>106</v>
      </c>
      <c r="U6990" s="36" t="s">
        <v>4480</v>
      </c>
    </row>
    <row r="6991" spans="10:21" x14ac:dyDescent="0.25">
      <c r="J6991" s="37">
        <v>44179</v>
      </c>
      <c r="K6991" s="36">
        <f t="shared" ref="K6991:K6996" si="680">YEAR(J6991)</f>
        <v>2020</v>
      </c>
      <c r="L6991" s="36" t="str">
        <f t="shared" ref="L6991:L6996" si="681">TEXT(DATE(1,MONTH(J6991),1),"MMMM")</f>
        <v>December</v>
      </c>
      <c r="M6991" s="36">
        <f t="shared" ref="M6991:M6996" si="682">WEEKNUM(J6991,2)</f>
        <v>51</v>
      </c>
      <c r="N6991" s="36">
        <f t="shared" ref="N6991:N6996" si="683">DAY(J6991)</f>
        <v>14</v>
      </c>
      <c r="O6991" s="36" t="str">
        <f t="shared" ref="O6991:O6996" si="684">CONCATENATE(K6991,M6991)</f>
        <v>202051</v>
      </c>
      <c r="P6991" s="51" t="str">
        <f>CONCATENATE(K6991,MONTH(ExpensesDBTable[[#This Row],[Date]]))</f>
        <v>202012</v>
      </c>
      <c r="Q6991" s="36" t="s">
        <v>853</v>
      </c>
      <c r="R6991" s="36" t="s">
        <v>22</v>
      </c>
      <c r="S6991" s="38">
        <v>82.8</v>
      </c>
      <c r="T6991" s="36" t="s">
        <v>106</v>
      </c>
      <c r="U6991" s="36" t="s">
        <v>4906</v>
      </c>
    </row>
    <row r="6992" spans="10:21" x14ac:dyDescent="0.25">
      <c r="J6992" s="37">
        <v>44179</v>
      </c>
      <c r="K6992" s="36">
        <f t="shared" si="680"/>
        <v>2020</v>
      </c>
      <c r="L6992" s="36" t="str">
        <f t="shared" si="681"/>
        <v>December</v>
      </c>
      <c r="M6992" s="36">
        <f t="shared" si="682"/>
        <v>51</v>
      </c>
      <c r="N6992" s="36">
        <f t="shared" si="683"/>
        <v>14</v>
      </c>
      <c r="O6992" s="36" t="str">
        <f t="shared" si="684"/>
        <v>202051</v>
      </c>
      <c r="P6992" s="51" t="str">
        <f>CONCATENATE(K6992,MONTH(ExpensesDBTable[[#This Row],[Date]]))</f>
        <v>202012</v>
      </c>
      <c r="Q6992" s="36" t="s">
        <v>171</v>
      </c>
      <c r="R6992" s="36" t="s">
        <v>16</v>
      </c>
      <c r="S6992" s="38">
        <v>4</v>
      </c>
      <c r="T6992" s="36" t="s">
        <v>106</v>
      </c>
      <c r="U6992" s="36" t="s">
        <v>4907</v>
      </c>
    </row>
    <row r="6993" spans="10:21" x14ac:dyDescent="0.25">
      <c r="J6993" s="37">
        <v>44179</v>
      </c>
      <c r="K6993" s="36">
        <f t="shared" si="680"/>
        <v>2020</v>
      </c>
      <c r="L6993" s="36" t="str">
        <f t="shared" si="681"/>
        <v>December</v>
      </c>
      <c r="M6993" s="36">
        <f t="shared" si="682"/>
        <v>51</v>
      </c>
      <c r="N6993" s="36">
        <f t="shared" si="683"/>
        <v>14</v>
      </c>
      <c r="O6993" s="36" t="str">
        <f t="shared" si="684"/>
        <v>202051</v>
      </c>
      <c r="P6993" s="51" t="str">
        <f>CONCATENATE(K6993,MONTH(ExpensesDBTable[[#This Row],[Date]]))</f>
        <v>202012</v>
      </c>
      <c r="Q6993" s="36" t="s">
        <v>1238</v>
      </c>
      <c r="R6993" s="36" t="s">
        <v>22</v>
      </c>
      <c r="S6993" s="38">
        <v>40.61</v>
      </c>
      <c r="T6993" s="36" t="s">
        <v>106</v>
      </c>
      <c r="U6993" s="36" t="s">
        <v>2274</v>
      </c>
    </row>
    <row r="6994" spans="10:21" x14ac:dyDescent="0.25">
      <c r="J6994" s="37">
        <v>44179</v>
      </c>
      <c r="K6994" s="36">
        <f t="shared" si="680"/>
        <v>2020</v>
      </c>
      <c r="L6994" s="36" t="str">
        <f t="shared" si="681"/>
        <v>December</v>
      </c>
      <c r="M6994" s="36">
        <f t="shared" si="682"/>
        <v>51</v>
      </c>
      <c r="N6994" s="36">
        <f t="shared" si="683"/>
        <v>14</v>
      </c>
      <c r="O6994" s="36" t="str">
        <f t="shared" si="684"/>
        <v>202051</v>
      </c>
      <c r="P6994" s="51" t="str">
        <f>CONCATENATE(K6994,MONTH(ExpensesDBTable[[#This Row],[Date]]))</f>
        <v>202012</v>
      </c>
      <c r="Q6994" s="36" t="s">
        <v>1059</v>
      </c>
      <c r="R6994" s="36" t="s">
        <v>17</v>
      </c>
      <c r="S6994" s="38">
        <v>349.75</v>
      </c>
      <c r="T6994" s="36" t="s">
        <v>106</v>
      </c>
      <c r="U6994" s="36" t="s">
        <v>4908</v>
      </c>
    </row>
    <row r="6995" spans="10:21" x14ac:dyDescent="0.25">
      <c r="J6995" s="37">
        <v>44179</v>
      </c>
      <c r="K6995" s="36">
        <f t="shared" si="680"/>
        <v>2020</v>
      </c>
      <c r="L6995" s="36" t="str">
        <f t="shared" si="681"/>
        <v>December</v>
      </c>
      <c r="M6995" s="36">
        <f t="shared" si="682"/>
        <v>51</v>
      </c>
      <c r="N6995" s="36">
        <f t="shared" si="683"/>
        <v>14</v>
      </c>
      <c r="O6995" s="36" t="str">
        <f t="shared" si="684"/>
        <v>202051</v>
      </c>
      <c r="P6995" s="51" t="str">
        <f>CONCATENATE(K6995,MONTH(ExpensesDBTable[[#This Row],[Date]]))</f>
        <v>202012</v>
      </c>
      <c r="Q6995" s="36" t="s">
        <v>145</v>
      </c>
      <c r="R6995" s="36" t="s">
        <v>23</v>
      </c>
      <c r="S6995" s="38">
        <v>34.01</v>
      </c>
      <c r="T6995" s="36" t="s">
        <v>106</v>
      </c>
      <c r="U6995" s="36" t="s">
        <v>1537</v>
      </c>
    </row>
    <row r="6996" spans="10:21" x14ac:dyDescent="0.25">
      <c r="J6996" s="37">
        <v>44179</v>
      </c>
      <c r="K6996" s="36">
        <f t="shared" si="680"/>
        <v>2020</v>
      </c>
      <c r="L6996" s="36" t="str">
        <f t="shared" si="681"/>
        <v>December</v>
      </c>
      <c r="M6996" s="36">
        <f t="shared" si="682"/>
        <v>51</v>
      </c>
      <c r="N6996" s="36">
        <f t="shared" si="683"/>
        <v>14</v>
      </c>
      <c r="O6996" s="36" t="str">
        <f t="shared" si="684"/>
        <v>202051</v>
      </c>
      <c r="P6996" s="51" t="str">
        <f>CONCATENATE(K6996,MONTH(ExpensesDBTable[[#This Row],[Date]]))</f>
        <v>202012</v>
      </c>
      <c r="Q6996" s="36" t="s">
        <v>3480</v>
      </c>
      <c r="R6996" s="36" t="s">
        <v>27</v>
      </c>
      <c r="S6996" s="38">
        <v>249.62</v>
      </c>
      <c r="T6996" s="36" t="s">
        <v>106</v>
      </c>
      <c r="U6996" s="36" t="s">
        <v>4435</v>
      </c>
    </row>
    <row r="6997" spans="10:21" x14ac:dyDescent="0.25">
      <c r="J6997" s="37">
        <v>44180</v>
      </c>
      <c r="K6997" s="36">
        <f t="shared" ref="K6997:K7018" si="685">YEAR(J6997)</f>
        <v>2020</v>
      </c>
      <c r="L6997" s="36" t="str">
        <f t="shared" ref="L6997:L7018" si="686">TEXT(DATE(1,MONTH(J6997),1),"MMMM")</f>
        <v>December</v>
      </c>
      <c r="M6997" s="36">
        <f t="shared" ref="M6997:M7018" si="687">WEEKNUM(J6997,2)</f>
        <v>51</v>
      </c>
      <c r="N6997" s="36">
        <f t="shared" ref="N6997:N7018" si="688">DAY(J6997)</f>
        <v>15</v>
      </c>
      <c r="O6997" s="36" t="str">
        <f t="shared" ref="O6997:O7018" si="689">CONCATENATE(K6997,M6997)</f>
        <v>202051</v>
      </c>
      <c r="P6997" s="51" t="str">
        <f>CONCATENATE(K6997,MONTH(ExpensesDBTable[[#This Row],[Date]]))</f>
        <v>202012</v>
      </c>
      <c r="Q6997" s="36" t="s">
        <v>119</v>
      </c>
      <c r="R6997" s="36" t="s">
        <v>14</v>
      </c>
      <c r="S6997" s="38">
        <v>24.14</v>
      </c>
      <c r="T6997" s="36" t="s">
        <v>100</v>
      </c>
      <c r="U6997" s="36" t="s">
        <v>1367</v>
      </c>
    </row>
    <row r="6998" spans="10:21" x14ac:dyDescent="0.25">
      <c r="J6998" s="37">
        <v>44180</v>
      </c>
      <c r="K6998" s="36">
        <f t="shared" si="685"/>
        <v>2020</v>
      </c>
      <c r="L6998" s="36" t="str">
        <f t="shared" si="686"/>
        <v>December</v>
      </c>
      <c r="M6998" s="36">
        <f t="shared" si="687"/>
        <v>51</v>
      </c>
      <c r="N6998" s="36">
        <f t="shared" si="688"/>
        <v>15</v>
      </c>
      <c r="O6998" s="36" t="str">
        <f t="shared" si="689"/>
        <v>202051</v>
      </c>
      <c r="P6998" s="51" t="str">
        <f>CONCATENATE(K6998,MONTH(ExpensesDBTable[[#This Row],[Date]]))</f>
        <v>202012</v>
      </c>
      <c r="Q6998" s="36" t="s">
        <v>108</v>
      </c>
      <c r="R6998" s="36" t="s">
        <v>14</v>
      </c>
      <c r="S6998" s="38">
        <v>3.5</v>
      </c>
      <c r="T6998" s="36" t="s">
        <v>100</v>
      </c>
      <c r="U6998" s="36" t="s">
        <v>1367</v>
      </c>
    </row>
    <row r="6999" spans="10:21" x14ac:dyDescent="0.25">
      <c r="J6999" s="37">
        <v>44180</v>
      </c>
      <c r="K6999" s="36">
        <f t="shared" si="685"/>
        <v>2020</v>
      </c>
      <c r="L6999" s="36" t="str">
        <f t="shared" si="686"/>
        <v>December</v>
      </c>
      <c r="M6999" s="36">
        <f t="shared" si="687"/>
        <v>51</v>
      </c>
      <c r="N6999" s="36">
        <f t="shared" si="688"/>
        <v>15</v>
      </c>
      <c r="O6999" s="36" t="str">
        <f t="shared" si="689"/>
        <v>202051</v>
      </c>
      <c r="P6999" s="51" t="str">
        <f>CONCATENATE(K6999,MONTH(ExpensesDBTable[[#This Row],[Date]]))</f>
        <v>202012</v>
      </c>
      <c r="Q6999" s="36" t="s">
        <v>182</v>
      </c>
      <c r="R6999" s="36" t="s">
        <v>25</v>
      </c>
      <c r="S6999" s="38">
        <v>140</v>
      </c>
      <c r="T6999" s="36" t="s">
        <v>106</v>
      </c>
      <c r="U6999" s="36" t="s">
        <v>4910</v>
      </c>
    </row>
    <row r="7000" spans="10:21" x14ac:dyDescent="0.25">
      <c r="J7000" s="37">
        <v>44184</v>
      </c>
      <c r="K7000" s="36">
        <f t="shared" si="685"/>
        <v>2020</v>
      </c>
      <c r="L7000" s="36" t="str">
        <f t="shared" si="686"/>
        <v>December</v>
      </c>
      <c r="M7000" s="36">
        <f t="shared" si="687"/>
        <v>51</v>
      </c>
      <c r="N7000" s="36">
        <f t="shared" si="688"/>
        <v>19</v>
      </c>
      <c r="O7000" s="36" t="str">
        <f t="shared" si="689"/>
        <v>202051</v>
      </c>
      <c r="P7000" s="51" t="str">
        <f>CONCATENATE(K7000,MONTH(ExpensesDBTable[[#This Row],[Date]]))</f>
        <v>202012</v>
      </c>
      <c r="Q7000" s="36" t="s">
        <v>4773</v>
      </c>
      <c r="R7000" s="36" t="s">
        <v>11</v>
      </c>
      <c r="S7000" s="38">
        <v>55.77</v>
      </c>
      <c r="T7000" s="36" t="s">
        <v>106</v>
      </c>
      <c r="U7000" s="36" t="s">
        <v>2706</v>
      </c>
    </row>
    <row r="7001" spans="10:21" x14ac:dyDescent="0.25">
      <c r="J7001" s="37">
        <v>44184</v>
      </c>
      <c r="K7001" s="36">
        <f t="shared" si="685"/>
        <v>2020</v>
      </c>
      <c r="L7001" s="36" t="str">
        <f t="shared" si="686"/>
        <v>December</v>
      </c>
      <c r="M7001" s="36">
        <f t="shared" si="687"/>
        <v>51</v>
      </c>
      <c r="N7001" s="36">
        <f t="shared" si="688"/>
        <v>19</v>
      </c>
      <c r="O7001" s="36" t="str">
        <f t="shared" si="689"/>
        <v>202051</v>
      </c>
      <c r="P7001" s="51" t="str">
        <f>CONCATENATE(K7001,MONTH(ExpensesDBTable[[#This Row],[Date]]))</f>
        <v>202012</v>
      </c>
      <c r="Q7001" s="36" t="s">
        <v>119</v>
      </c>
      <c r="R7001" s="36" t="s">
        <v>14</v>
      </c>
      <c r="S7001" s="38">
        <v>19.100000000000001</v>
      </c>
      <c r="T7001" s="36" t="s">
        <v>100</v>
      </c>
      <c r="U7001" s="36" t="s">
        <v>1367</v>
      </c>
    </row>
    <row r="7002" spans="10:21" x14ac:dyDescent="0.25">
      <c r="J7002" s="37">
        <v>44184</v>
      </c>
      <c r="K7002" s="36">
        <f t="shared" si="685"/>
        <v>2020</v>
      </c>
      <c r="L7002" s="36" t="str">
        <f t="shared" si="686"/>
        <v>December</v>
      </c>
      <c r="M7002" s="36">
        <f t="shared" si="687"/>
        <v>51</v>
      </c>
      <c r="N7002" s="36">
        <f t="shared" si="688"/>
        <v>19</v>
      </c>
      <c r="O7002" s="36" t="str">
        <f t="shared" si="689"/>
        <v>202051</v>
      </c>
      <c r="P7002" s="51" t="str">
        <f>CONCATENATE(K7002,MONTH(ExpensesDBTable[[#This Row],[Date]]))</f>
        <v>202012</v>
      </c>
      <c r="Q7002" s="36" t="s">
        <v>182</v>
      </c>
      <c r="R7002" s="36" t="s">
        <v>14</v>
      </c>
      <c r="S7002" s="38">
        <v>11.19</v>
      </c>
      <c r="T7002" s="36" t="s">
        <v>100</v>
      </c>
      <c r="U7002" s="36" t="s">
        <v>4912</v>
      </c>
    </row>
    <row r="7003" spans="10:21" x14ac:dyDescent="0.25">
      <c r="J7003" s="37">
        <v>44184</v>
      </c>
      <c r="K7003" s="36">
        <f t="shared" si="685"/>
        <v>2020</v>
      </c>
      <c r="L7003" s="36" t="str">
        <f t="shared" si="686"/>
        <v>December</v>
      </c>
      <c r="M7003" s="36">
        <f t="shared" si="687"/>
        <v>51</v>
      </c>
      <c r="N7003" s="36">
        <f t="shared" si="688"/>
        <v>19</v>
      </c>
      <c r="O7003" s="36" t="str">
        <f t="shared" si="689"/>
        <v>202051</v>
      </c>
      <c r="P7003" s="51" t="str">
        <f>CONCATENATE(K7003,MONTH(ExpensesDBTable[[#This Row],[Date]]))</f>
        <v>202012</v>
      </c>
      <c r="Q7003" s="36" t="s">
        <v>182</v>
      </c>
      <c r="R7003" s="36" t="s">
        <v>19</v>
      </c>
      <c r="S7003" s="38">
        <v>14.4</v>
      </c>
      <c r="T7003" s="36" t="s">
        <v>106</v>
      </c>
      <c r="U7003" s="36" t="s">
        <v>4866</v>
      </c>
    </row>
    <row r="7004" spans="10:21" x14ac:dyDescent="0.25">
      <c r="J7004" s="37">
        <v>44184</v>
      </c>
      <c r="K7004" s="36">
        <f t="shared" si="685"/>
        <v>2020</v>
      </c>
      <c r="L7004" s="36" t="str">
        <f t="shared" si="686"/>
        <v>December</v>
      </c>
      <c r="M7004" s="36">
        <f t="shared" si="687"/>
        <v>51</v>
      </c>
      <c r="N7004" s="36">
        <f t="shared" si="688"/>
        <v>19</v>
      </c>
      <c r="O7004" s="36" t="str">
        <f t="shared" si="689"/>
        <v>202051</v>
      </c>
      <c r="P7004" s="51" t="str">
        <f>CONCATENATE(K7004,MONTH(ExpensesDBTable[[#This Row],[Date]]))</f>
        <v>202012</v>
      </c>
      <c r="Q7004" s="36" t="s">
        <v>1238</v>
      </c>
      <c r="R7004" s="36" t="s">
        <v>22</v>
      </c>
      <c r="S7004" s="38">
        <v>73.760000000000005</v>
      </c>
      <c r="T7004" s="36" t="s">
        <v>106</v>
      </c>
      <c r="U7004" s="36" t="s">
        <v>1238</v>
      </c>
    </row>
    <row r="7005" spans="10:21" x14ac:dyDescent="0.25">
      <c r="J7005" s="37">
        <v>44184</v>
      </c>
      <c r="K7005" s="36">
        <f t="shared" si="685"/>
        <v>2020</v>
      </c>
      <c r="L7005" s="36" t="str">
        <f t="shared" si="686"/>
        <v>December</v>
      </c>
      <c r="M7005" s="36">
        <f t="shared" si="687"/>
        <v>51</v>
      </c>
      <c r="N7005" s="36">
        <f t="shared" si="688"/>
        <v>19</v>
      </c>
      <c r="O7005" s="36" t="str">
        <f t="shared" si="689"/>
        <v>202051</v>
      </c>
      <c r="P7005" s="51" t="str">
        <f>CONCATENATE(K7005,MONTH(ExpensesDBTable[[#This Row],[Date]]))</f>
        <v>202012</v>
      </c>
      <c r="Q7005" s="36" t="s">
        <v>119</v>
      </c>
      <c r="R7005" s="36" t="s">
        <v>14</v>
      </c>
      <c r="S7005" s="38">
        <v>17.809999999999999</v>
      </c>
      <c r="T7005" s="36" t="s">
        <v>100</v>
      </c>
      <c r="U7005" s="36" t="s">
        <v>4913</v>
      </c>
    </row>
    <row r="7006" spans="10:21" x14ac:dyDescent="0.25">
      <c r="J7006" s="37">
        <v>44184</v>
      </c>
      <c r="K7006" s="36">
        <f t="shared" si="685"/>
        <v>2020</v>
      </c>
      <c r="L7006" s="36" t="str">
        <f t="shared" si="686"/>
        <v>December</v>
      </c>
      <c r="M7006" s="36">
        <f t="shared" si="687"/>
        <v>51</v>
      </c>
      <c r="N7006" s="36">
        <f t="shared" si="688"/>
        <v>19</v>
      </c>
      <c r="O7006" s="36" t="str">
        <f t="shared" si="689"/>
        <v>202051</v>
      </c>
      <c r="P7006" s="51" t="str">
        <f>CONCATENATE(K7006,MONTH(ExpensesDBTable[[#This Row],[Date]]))</f>
        <v>202012</v>
      </c>
      <c r="Q7006" s="36" t="s">
        <v>182</v>
      </c>
      <c r="R7006" s="36" t="s">
        <v>11</v>
      </c>
      <c r="S7006" s="38">
        <v>90</v>
      </c>
      <c r="T7006" s="36" t="s">
        <v>106</v>
      </c>
      <c r="U7006" s="36" t="s">
        <v>4914</v>
      </c>
    </row>
    <row r="7007" spans="10:21" x14ac:dyDescent="0.25">
      <c r="J7007" s="37">
        <v>44184</v>
      </c>
      <c r="K7007" s="36">
        <f t="shared" si="685"/>
        <v>2020</v>
      </c>
      <c r="L7007" s="36" t="str">
        <f t="shared" si="686"/>
        <v>December</v>
      </c>
      <c r="M7007" s="36">
        <f t="shared" si="687"/>
        <v>51</v>
      </c>
      <c r="N7007" s="36">
        <f t="shared" si="688"/>
        <v>19</v>
      </c>
      <c r="O7007" s="36" t="str">
        <f t="shared" si="689"/>
        <v>202051</v>
      </c>
      <c r="P7007" s="51" t="str">
        <f>CONCATENATE(K7007,MONTH(ExpensesDBTable[[#This Row],[Date]]))</f>
        <v>202012</v>
      </c>
      <c r="Q7007" s="36" t="s">
        <v>182</v>
      </c>
      <c r="R7007" s="36" t="s">
        <v>14</v>
      </c>
      <c r="S7007" s="38">
        <v>8.9</v>
      </c>
      <c r="T7007" s="36" t="s">
        <v>100</v>
      </c>
      <c r="U7007" s="36" t="s">
        <v>1153</v>
      </c>
    </row>
    <row r="7008" spans="10:21" x14ac:dyDescent="0.25">
      <c r="J7008" s="37">
        <v>44184</v>
      </c>
      <c r="K7008" s="36">
        <f t="shared" si="685"/>
        <v>2020</v>
      </c>
      <c r="L7008" s="36" t="str">
        <f t="shared" si="686"/>
        <v>December</v>
      </c>
      <c r="M7008" s="36">
        <f t="shared" si="687"/>
        <v>51</v>
      </c>
      <c r="N7008" s="36">
        <f t="shared" si="688"/>
        <v>19</v>
      </c>
      <c r="O7008" s="36" t="str">
        <f t="shared" si="689"/>
        <v>202051</v>
      </c>
      <c r="P7008" s="51" t="str">
        <f>CONCATENATE(K7008,MONTH(ExpensesDBTable[[#This Row],[Date]]))</f>
        <v>202012</v>
      </c>
      <c r="Q7008" s="36" t="s">
        <v>182</v>
      </c>
      <c r="R7008" s="36" t="s">
        <v>19</v>
      </c>
      <c r="S7008" s="38">
        <v>48</v>
      </c>
      <c r="T7008" s="36" t="s">
        <v>106</v>
      </c>
      <c r="U7008" s="36" t="s">
        <v>4915</v>
      </c>
    </row>
    <row r="7009" spans="10:21" x14ac:dyDescent="0.25">
      <c r="J7009" s="37">
        <v>44184</v>
      </c>
      <c r="K7009" s="36">
        <f t="shared" si="685"/>
        <v>2020</v>
      </c>
      <c r="L7009" s="36" t="str">
        <f t="shared" si="686"/>
        <v>December</v>
      </c>
      <c r="M7009" s="36">
        <f t="shared" si="687"/>
        <v>51</v>
      </c>
      <c r="N7009" s="36">
        <f t="shared" si="688"/>
        <v>19</v>
      </c>
      <c r="O7009" s="36" t="str">
        <f t="shared" si="689"/>
        <v>202051</v>
      </c>
      <c r="P7009" s="51" t="str">
        <f>CONCATENATE(K7009,MONTH(ExpensesDBTable[[#This Row],[Date]]))</f>
        <v>202012</v>
      </c>
      <c r="Q7009" s="36" t="s">
        <v>182</v>
      </c>
      <c r="R7009" s="36" t="s">
        <v>14</v>
      </c>
      <c r="S7009" s="38">
        <v>4</v>
      </c>
      <c r="T7009" s="36" t="s">
        <v>100</v>
      </c>
      <c r="U7009" s="36" t="s">
        <v>1367</v>
      </c>
    </row>
    <row r="7010" spans="10:21" x14ac:dyDescent="0.25">
      <c r="J7010" s="37">
        <v>44184</v>
      </c>
      <c r="K7010" s="36">
        <f t="shared" si="685"/>
        <v>2020</v>
      </c>
      <c r="L7010" s="36" t="str">
        <f t="shared" si="686"/>
        <v>December</v>
      </c>
      <c r="M7010" s="36">
        <f t="shared" si="687"/>
        <v>51</v>
      </c>
      <c r="N7010" s="36">
        <f t="shared" si="688"/>
        <v>19</v>
      </c>
      <c r="O7010" s="36" t="str">
        <f t="shared" si="689"/>
        <v>202051</v>
      </c>
      <c r="P7010" s="51" t="str">
        <f>CONCATENATE(K7010,MONTH(ExpensesDBTable[[#This Row],[Date]]))</f>
        <v>202012</v>
      </c>
      <c r="Q7010" s="36" t="s">
        <v>182</v>
      </c>
      <c r="R7010" s="36" t="s">
        <v>16</v>
      </c>
      <c r="S7010" s="38">
        <v>187.81</v>
      </c>
      <c r="T7010" s="36" t="s">
        <v>106</v>
      </c>
      <c r="U7010" s="36" t="s">
        <v>3696</v>
      </c>
    </row>
    <row r="7011" spans="10:21" x14ac:dyDescent="0.25">
      <c r="J7011" s="37">
        <v>44184</v>
      </c>
      <c r="K7011" s="36">
        <f t="shared" si="685"/>
        <v>2020</v>
      </c>
      <c r="L7011" s="36" t="str">
        <f t="shared" si="686"/>
        <v>December</v>
      </c>
      <c r="M7011" s="36">
        <f t="shared" si="687"/>
        <v>51</v>
      </c>
      <c r="N7011" s="36">
        <f t="shared" si="688"/>
        <v>19</v>
      </c>
      <c r="O7011" s="36" t="str">
        <f t="shared" si="689"/>
        <v>202051</v>
      </c>
      <c r="P7011" s="51" t="str">
        <f>CONCATENATE(K7011,MONTH(ExpensesDBTable[[#This Row],[Date]]))</f>
        <v>202012</v>
      </c>
      <c r="Q7011" s="36" t="s">
        <v>182</v>
      </c>
      <c r="R7011" s="36" t="s">
        <v>16</v>
      </c>
      <c r="S7011" s="38">
        <v>300</v>
      </c>
      <c r="T7011" s="36" t="s">
        <v>106</v>
      </c>
      <c r="U7011" s="36" t="s">
        <v>4916</v>
      </c>
    </row>
    <row r="7012" spans="10:21" x14ac:dyDescent="0.25">
      <c r="J7012" s="37">
        <v>44184</v>
      </c>
      <c r="K7012" s="36">
        <f t="shared" si="685"/>
        <v>2020</v>
      </c>
      <c r="L7012" s="36" t="str">
        <f t="shared" si="686"/>
        <v>December</v>
      </c>
      <c r="M7012" s="36">
        <f t="shared" si="687"/>
        <v>51</v>
      </c>
      <c r="N7012" s="36">
        <f t="shared" si="688"/>
        <v>19</v>
      </c>
      <c r="O7012" s="36" t="str">
        <f t="shared" si="689"/>
        <v>202051</v>
      </c>
      <c r="P7012" s="51" t="str">
        <f>CONCATENATE(K7012,MONTH(ExpensesDBTable[[#This Row],[Date]]))</f>
        <v>202012</v>
      </c>
      <c r="Q7012" s="36" t="s">
        <v>4911</v>
      </c>
      <c r="R7012" s="36" t="s">
        <v>3999</v>
      </c>
      <c r="S7012" s="38">
        <v>310</v>
      </c>
      <c r="T7012" s="36" t="s">
        <v>106</v>
      </c>
      <c r="U7012" s="36" t="s">
        <v>4917</v>
      </c>
    </row>
    <row r="7013" spans="10:21" x14ac:dyDescent="0.25">
      <c r="J7013" s="37">
        <v>44184</v>
      </c>
      <c r="K7013" s="36">
        <f t="shared" si="685"/>
        <v>2020</v>
      </c>
      <c r="L7013" s="36" t="str">
        <f t="shared" si="686"/>
        <v>December</v>
      </c>
      <c r="M7013" s="36">
        <f t="shared" si="687"/>
        <v>51</v>
      </c>
      <c r="N7013" s="36">
        <f t="shared" si="688"/>
        <v>19</v>
      </c>
      <c r="O7013" s="36" t="str">
        <f t="shared" si="689"/>
        <v>202051</v>
      </c>
      <c r="P7013" s="51" t="str">
        <f>CONCATENATE(K7013,MONTH(ExpensesDBTable[[#This Row],[Date]]))</f>
        <v>202012</v>
      </c>
      <c r="Q7013" s="36" t="s">
        <v>182</v>
      </c>
      <c r="R7013" s="36" t="s">
        <v>18</v>
      </c>
      <c r="S7013" s="38">
        <v>67.099999999999994</v>
      </c>
      <c r="T7013" s="36" t="s">
        <v>106</v>
      </c>
      <c r="U7013" s="36" t="s">
        <v>4918</v>
      </c>
    </row>
    <row r="7014" spans="10:21" x14ac:dyDescent="0.25">
      <c r="J7014" s="37">
        <v>44184</v>
      </c>
      <c r="K7014" s="36">
        <f t="shared" si="685"/>
        <v>2020</v>
      </c>
      <c r="L7014" s="36" t="str">
        <f t="shared" si="686"/>
        <v>December</v>
      </c>
      <c r="M7014" s="36">
        <f t="shared" si="687"/>
        <v>51</v>
      </c>
      <c r="N7014" s="36">
        <f t="shared" si="688"/>
        <v>19</v>
      </c>
      <c r="O7014" s="36" t="str">
        <f t="shared" si="689"/>
        <v>202051</v>
      </c>
      <c r="P7014" s="51" t="str">
        <f>CONCATENATE(K7014,MONTH(ExpensesDBTable[[#This Row],[Date]]))</f>
        <v>202012</v>
      </c>
      <c r="Q7014" s="36" t="s">
        <v>171</v>
      </c>
      <c r="R7014" s="36" t="s">
        <v>18</v>
      </c>
      <c r="S7014" s="38">
        <v>31.2</v>
      </c>
      <c r="T7014" s="36" t="s">
        <v>106</v>
      </c>
      <c r="U7014" s="36" t="s">
        <v>4918</v>
      </c>
    </row>
    <row r="7015" spans="10:21" x14ac:dyDescent="0.25">
      <c r="J7015" s="37">
        <v>44184</v>
      </c>
      <c r="K7015" s="36">
        <f t="shared" si="685"/>
        <v>2020</v>
      </c>
      <c r="L7015" s="36" t="str">
        <f t="shared" si="686"/>
        <v>December</v>
      </c>
      <c r="M7015" s="36">
        <f t="shared" si="687"/>
        <v>51</v>
      </c>
      <c r="N7015" s="36">
        <f t="shared" si="688"/>
        <v>19</v>
      </c>
      <c r="O7015" s="36" t="str">
        <f t="shared" si="689"/>
        <v>202051</v>
      </c>
      <c r="P7015" s="51" t="str">
        <f>CONCATENATE(K7015,MONTH(ExpensesDBTable[[#This Row],[Date]]))</f>
        <v>202012</v>
      </c>
      <c r="Q7015" s="36" t="s">
        <v>155</v>
      </c>
      <c r="R7015" s="36" t="s">
        <v>18</v>
      </c>
      <c r="S7015" s="38">
        <v>25.65</v>
      </c>
      <c r="T7015" s="36" t="s">
        <v>106</v>
      </c>
      <c r="U7015" s="36" t="s">
        <v>25</v>
      </c>
    </row>
    <row r="7016" spans="10:21" x14ac:dyDescent="0.25">
      <c r="J7016" s="37">
        <v>44184</v>
      </c>
      <c r="K7016" s="36">
        <f t="shared" si="685"/>
        <v>2020</v>
      </c>
      <c r="L7016" s="36" t="str">
        <f t="shared" si="686"/>
        <v>December</v>
      </c>
      <c r="M7016" s="36">
        <f t="shared" si="687"/>
        <v>51</v>
      </c>
      <c r="N7016" s="36">
        <f t="shared" si="688"/>
        <v>19</v>
      </c>
      <c r="O7016" s="36" t="str">
        <f t="shared" si="689"/>
        <v>202051</v>
      </c>
      <c r="P7016" s="51" t="str">
        <f>CONCATENATE(K7016,MONTH(ExpensesDBTable[[#This Row],[Date]]))</f>
        <v>202012</v>
      </c>
      <c r="Q7016" s="36" t="s">
        <v>182</v>
      </c>
      <c r="R7016" s="36" t="s">
        <v>19</v>
      </c>
      <c r="S7016" s="38">
        <v>12</v>
      </c>
      <c r="T7016" s="36" t="s">
        <v>106</v>
      </c>
      <c r="U7016" s="36" t="s">
        <v>1367</v>
      </c>
    </row>
    <row r="7017" spans="10:21" x14ac:dyDescent="0.25">
      <c r="J7017" s="37">
        <v>44184</v>
      </c>
      <c r="K7017" s="36">
        <f t="shared" si="685"/>
        <v>2020</v>
      </c>
      <c r="L7017" s="36" t="str">
        <f t="shared" si="686"/>
        <v>December</v>
      </c>
      <c r="M7017" s="36">
        <f t="shared" si="687"/>
        <v>51</v>
      </c>
      <c r="N7017" s="36">
        <f t="shared" si="688"/>
        <v>19</v>
      </c>
      <c r="O7017" s="36" t="str">
        <f t="shared" si="689"/>
        <v>202051</v>
      </c>
      <c r="P7017" s="51" t="str">
        <f>CONCATENATE(K7017,MONTH(ExpensesDBTable[[#This Row],[Date]]))</f>
        <v>202012</v>
      </c>
      <c r="Q7017" s="36" t="s">
        <v>3477</v>
      </c>
      <c r="R7017" s="36" t="s">
        <v>23</v>
      </c>
      <c r="S7017" s="38">
        <v>25</v>
      </c>
      <c r="T7017" s="36" t="s">
        <v>106</v>
      </c>
      <c r="U7017" s="36" t="s">
        <v>2902</v>
      </c>
    </row>
    <row r="7018" spans="10:21" x14ac:dyDescent="0.25">
      <c r="J7018" s="37">
        <v>44184</v>
      </c>
      <c r="K7018" s="36">
        <f t="shared" si="685"/>
        <v>2020</v>
      </c>
      <c r="L7018" s="36" t="str">
        <f t="shared" si="686"/>
        <v>December</v>
      </c>
      <c r="M7018" s="36">
        <f t="shared" si="687"/>
        <v>51</v>
      </c>
      <c r="N7018" s="36">
        <f t="shared" si="688"/>
        <v>19</v>
      </c>
      <c r="O7018" s="36" t="str">
        <f t="shared" si="689"/>
        <v>202051</v>
      </c>
      <c r="P7018" s="51" t="str">
        <f>CONCATENATE(K7018,MONTH(ExpensesDBTable[[#This Row],[Date]]))</f>
        <v>202012</v>
      </c>
      <c r="Q7018" s="36" t="s">
        <v>182</v>
      </c>
      <c r="R7018" s="36" t="s">
        <v>18</v>
      </c>
      <c r="S7018" s="38">
        <v>51.07</v>
      </c>
      <c r="T7018" s="36" t="s">
        <v>106</v>
      </c>
      <c r="U7018" s="36" t="s">
        <v>4918</v>
      </c>
    </row>
    <row r="7019" spans="10:21" x14ac:dyDescent="0.25">
      <c r="J7019" s="37">
        <v>44185</v>
      </c>
      <c r="K7019" s="36">
        <f t="shared" ref="K7019:K7050" si="690">YEAR(J7019)</f>
        <v>2020</v>
      </c>
      <c r="L7019" s="36" t="str">
        <f t="shared" ref="L7019:L7050" si="691">TEXT(DATE(1,MONTH(J7019),1),"MMMM")</f>
        <v>December</v>
      </c>
      <c r="M7019" s="36">
        <f t="shared" ref="M7019:M7050" si="692">WEEKNUM(J7019,2)</f>
        <v>51</v>
      </c>
      <c r="N7019" s="36">
        <f t="shared" ref="N7019:N7050" si="693">DAY(J7019)</f>
        <v>20</v>
      </c>
      <c r="O7019" s="36" t="str">
        <f t="shared" ref="O7019:O7050" si="694">CONCATENATE(K7019,M7019)</f>
        <v>202051</v>
      </c>
      <c r="P7019" s="51" t="str">
        <f>CONCATENATE(K7019,MONTH(ExpensesDBTable[[#This Row],[Date]]))</f>
        <v>202012</v>
      </c>
      <c r="Q7019" s="36" t="s">
        <v>119</v>
      </c>
      <c r="R7019" s="36" t="s">
        <v>14</v>
      </c>
      <c r="S7019" s="38">
        <v>18.649999999999999</v>
      </c>
      <c r="T7019" s="36" t="s">
        <v>100</v>
      </c>
      <c r="U7019" s="36" t="s">
        <v>1367</v>
      </c>
    </row>
    <row r="7020" spans="10:21" x14ac:dyDescent="0.25">
      <c r="J7020" s="37">
        <v>44185</v>
      </c>
      <c r="K7020" s="36">
        <f t="shared" si="690"/>
        <v>2020</v>
      </c>
      <c r="L7020" s="36" t="str">
        <f t="shared" si="691"/>
        <v>December</v>
      </c>
      <c r="M7020" s="36">
        <f t="shared" si="692"/>
        <v>51</v>
      </c>
      <c r="N7020" s="36">
        <f t="shared" si="693"/>
        <v>20</v>
      </c>
      <c r="O7020" s="36" t="str">
        <f t="shared" si="694"/>
        <v>202051</v>
      </c>
      <c r="P7020" s="51" t="str">
        <f>CONCATENATE(K7020,MONTH(ExpensesDBTable[[#This Row],[Date]]))</f>
        <v>202012</v>
      </c>
      <c r="Q7020" s="36" t="s">
        <v>4773</v>
      </c>
      <c r="R7020" s="36" t="s">
        <v>11</v>
      </c>
      <c r="S7020" s="38">
        <v>27</v>
      </c>
      <c r="T7020" s="36" t="s">
        <v>106</v>
      </c>
      <c r="U7020" s="36" t="s">
        <v>886</v>
      </c>
    </row>
    <row r="7021" spans="10:21" x14ac:dyDescent="0.25">
      <c r="J7021" s="37">
        <v>44185</v>
      </c>
      <c r="K7021" s="36">
        <f t="shared" si="690"/>
        <v>2020</v>
      </c>
      <c r="L7021" s="36" t="str">
        <f t="shared" si="691"/>
        <v>December</v>
      </c>
      <c r="M7021" s="36">
        <f t="shared" si="692"/>
        <v>51</v>
      </c>
      <c r="N7021" s="36">
        <f t="shared" si="693"/>
        <v>20</v>
      </c>
      <c r="O7021" s="36" t="str">
        <f t="shared" si="694"/>
        <v>202051</v>
      </c>
      <c r="P7021" s="51" t="str">
        <f>CONCATENATE(K7021,MONTH(ExpensesDBTable[[#This Row],[Date]]))</f>
        <v>202012</v>
      </c>
      <c r="Q7021" s="36" t="s">
        <v>182</v>
      </c>
      <c r="R7021" s="36" t="s">
        <v>14</v>
      </c>
      <c r="S7021" s="38">
        <v>11.1</v>
      </c>
      <c r="T7021" s="36" t="s">
        <v>100</v>
      </c>
      <c r="U7021" s="36" t="s">
        <v>3401</v>
      </c>
    </row>
    <row r="7022" spans="10:21" x14ac:dyDescent="0.25">
      <c r="J7022" s="37">
        <v>44185</v>
      </c>
      <c r="K7022" s="36">
        <f t="shared" si="690"/>
        <v>2020</v>
      </c>
      <c r="L7022" s="36" t="str">
        <f t="shared" si="691"/>
        <v>December</v>
      </c>
      <c r="M7022" s="36">
        <f t="shared" si="692"/>
        <v>51</v>
      </c>
      <c r="N7022" s="36">
        <f t="shared" si="693"/>
        <v>20</v>
      </c>
      <c r="O7022" s="36" t="str">
        <f t="shared" si="694"/>
        <v>202051</v>
      </c>
      <c r="P7022" s="51" t="str">
        <f>CONCATENATE(K7022,MONTH(ExpensesDBTable[[#This Row],[Date]]))</f>
        <v>202012</v>
      </c>
      <c r="Q7022" s="36" t="s">
        <v>182</v>
      </c>
      <c r="R7022" s="36" t="s">
        <v>18</v>
      </c>
      <c r="S7022" s="38">
        <v>139.94999999999999</v>
      </c>
      <c r="T7022" s="36" t="s">
        <v>106</v>
      </c>
      <c r="U7022" s="36" t="s">
        <v>4919</v>
      </c>
    </row>
    <row r="7023" spans="10:21" x14ac:dyDescent="0.25">
      <c r="J7023" s="37">
        <v>44185</v>
      </c>
      <c r="K7023" s="36">
        <f t="shared" si="690"/>
        <v>2020</v>
      </c>
      <c r="L7023" s="36" t="str">
        <f t="shared" si="691"/>
        <v>December</v>
      </c>
      <c r="M7023" s="36">
        <f t="shared" si="692"/>
        <v>51</v>
      </c>
      <c r="N7023" s="36">
        <f t="shared" si="693"/>
        <v>20</v>
      </c>
      <c r="O7023" s="36" t="str">
        <f t="shared" si="694"/>
        <v>202051</v>
      </c>
      <c r="P7023" s="51" t="str">
        <f>CONCATENATE(K7023,MONTH(ExpensesDBTable[[#This Row],[Date]]))</f>
        <v>202012</v>
      </c>
      <c r="Q7023" s="36" t="s">
        <v>171</v>
      </c>
      <c r="R7023" s="36" t="s">
        <v>16</v>
      </c>
      <c r="S7023" s="38">
        <v>5</v>
      </c>
      <c r="T7023" s="36" t="s">
        <v>100</v>
      </c>
      <c r="U7023" s="36" t="s">
        <v>4920</v>
      </c>
    </row>
    <row r="7024" spans="10:21" x14ac:dyDescent="0.25">
      <c r="J7024" s="37">
        <v>44185</v>
      </c>
      <c r="K7024" s="36">
        <f t="shared" si="690"/>
        <v>2020</v>
      </c>
      <c r="L7024" s="36" t="str">
        <f t="shared" si="691"/>
        <v>December</v>
      </c>
      <c r="M7024" s="36">
        <f t="shared" si="692"/>
        <v>51</v>
      </c>
      <c r="N7024" s="36">
        <f t="shared" si="693"/>
        <v>20</v>
      </c>
      <c r="O7024" s="36" t="str">
        <f t="shared" si="694"/>
        <v>202051</v>
      </c>
      <c r="P7024" s="51" t="str">
        <f>CONCATENATE(K7024,MONTH(ExpensesDBTable[[#This Row],[Date]]))</f>
        <v>202012</v>
      </c>
      <c r="Q7024" s="36" t="s">
        <v>182</v>
      </c>
      <c r="R7024" s="36" t="s">
        <v>14</v>
      </c>
      <c r="S7024" s="38">
        <v>10.84</v>
      </c>
      <c r="T7024" s="36" t="s">
        <v>100</v>
      </c>
      <c r="U7024" s="36" t="s">
        <v>4921</v>
      </c>
    </row>
    <row r="7025" spans="10:21" x14ac:dyDescent="0.25">
      <c r="J7025" s="37">
        <v>44186</v>
      </c>
      <c r="K7025" s="36">
        <f t="shared" si="690"/>
        <v>2020</v>
      </c>
      <c r="L7025" s="36" t="str">
        <f t="shared" si="691"/>
        <v>December</v>
      </c>
      <c r="M7025" s="36">
        <f t="shared" si="692"/>
        <v>52</v>
      </c>
      <c r="N7025" s="36">
        <f t="shared" si="693"/>
        <v>21</v>
      </c>
      <c r="O7025" s="36" t="str">
        <f t="shared" si="694"/>
        <v>202052</v>
      </c>
      <c r="P7025" s="51" t="str">
        <f>CONCATENATE(K7025,MONTH(ExpensesDBTable[[#This Row],[Date]]))</f>
        <v>202012</v>
      </c>
      <c r="Q7025" s="36" t="s">
        <v>3480</v>
      </c>
      <c r="R7025" s="36" t="s">
        <v>27</v>
      </c>
      <c r="S7025" s="38">
        <v>249.62</v>
      </c>
      <c r="T7025" s="36" t="s">
        <v>106</v>
      </c>
      <c r="U7025" s="36" t="s">
        <v>4435</v>
      </c>
    </row>
    <row r="7026" spans="10:21" x14ac:dyDescent="0.25">
      <c r="J7026" s="37">
        <v>44186</v>
      </c>
      <c r="K7026" s="36">
        <f t="shared" si="690"/>
        <v>2020</v>
      </c>
      <c r="L7026" s="36" t="str">
        <f t="shared" si="691"/>
        <v>December</v>
      </c>
      <c r="M7026" s="36">
        <f t="shared" si="692"/>
        <v>52</v>
      </c>
      <c r="N7026" s="36">
        <f t="shared" si="693"/>
        <v>21</v>
      </c>
      <c r="O7026" s="36" t="str">
        <f t="shared" si="694"/>
        <v>202052</v>
      </c>
      <c r="P7026" s="51" t="str">
        <f>CONCATENATE(K7026,MONTH(ExpensesDBTable[[#This Row],[Date]]))</f>
        <v>202012</v>
      </c>
      <c r="Q7026" s="36" t="s">
        <v>108</v>
      </c>
      <c r="R7026" s="36" t="s">
        <v>14</v>
      </c>
      <c r="S7026" s="38">
        <v>50</v>
      </c>
      <c r="T7026" s="36" t="s">
        <v>100</v>
      </c>
      <c r="U7026" s="36" t="s">
        <v>4922</v>
      </c>
    </row>
    <row r="7027" spans="10:21" x14ac:dyDescent="0.25">
      <c r="J7027" s="37">
        <v>44186</v>
      </c>
      <c r="K7027" s="36">
        <f t="shared" si="690"/>
        <v>2020</v>
      </c>
      <c r="L7027" s="36" t="str">
        <f t="shared" si="691"/>
        <v>December</v>
      </c>
      <c r="M7027" s="36">
        <f t="shared" si="692"/>
        <v>52</v>
      </c>
      <c r="N7027" s="36">
        <f t="shared" si="693"/>
        <v>21</v>
      </c>
      <c r="O7027" s="36" t="str">
        <f t="shared" si="694"/>
        <v>202052</v>
      </c>
      <c r="P7027" s="51" t="str">
        <f>CONCATENATE(K7027,MONTH(ExpensesDBTable[[#This Row],[Date]]))</f>
        <v>202012</v>
      </c>
      <c r="Q7027" s="36" t="s">
        <v>182</v>
      </c>
      <c r="R7027" s="36" t="s">
        <v>14</v>
      </c>
      <c r="S7027" s="38">
        <v>16.920000000000002</v>
      </c>
      <c r="T7027" s="36" t="s">
        <v>100</v>
      </c>
      <c r="U7027" s="36" t="s">
        <v>2008</v>
      </c>
    </row>
    <row r="7028" spans="10:21" x14ac:dyDescent="0.25">
      <c r="J7028" s="37">
        <v>44186</v>
      </c>
      <c r="K7028" s="36">
        <f t="shared" si="690"/>
        <v>2020</v>
      </c>
      <c r="L7028" s="36" t="str">
        <f t="shared" si="691"/>
        <v>December</v>
      </c>
      <c r="M7028" s="36">
        <f t="shared" si="692"/>
        <v>52</v>
      </c>
      <c r="N7028" s="36">
        <f t="shared" si="693"/>
        <v>21</v>
      </c>
      <c r="O7028" s="36" t="str">
        <f t="shared" si="694"/>
        <v>202052</v>
      </c>
      <c r="P7028" s="51" t="str">
        <f>CONCATENATE(K7028,MONTH(ExpensesDBTable[[#This Row],[Date]]))</f>
        <v>202012</v>
      </c>
      <c r="Q7028" s="36" t="s">
        <v>182</v>
      </c>
      <c r="R7028" s="36" t="s">
        <v>14</v>
      </c>
      <c r="S7028" s="38">
        <v>1.2</v>
      </c>
      <c r="T7028" s="36" t="s">
        <v>100</v>
      </c>
      <c r="U7028" s="36" t="s">
        <v>4923</v>
      </c>
    </row>
    <row r="7029" spans="10:21" x14ac:dyDescent="0.25">
      <c r="J7029" s="37">
        <v>44187</v>
      </c>
      <c r="K7029" s="36">
        <f t="shared" si="690"/>
        <v>2020</v>
      </c>
      <c r="L7029" s="36" t="str">
        <f t="shared" si="691"/>
        <v>December</v>
      </c>
      <c r="M7029" s="36">
        <f t="shared" si="692"/>
        <v>52</v>
      </c>
      <c r="N7029" s="36">
        <f t="shared" si="693"/>
        <v>22</v>
      </c>
      <c r="O7029" s="36" t="str">
        <f t="shared" si="694"/>
        <v>202052</v>
      </c>
      <c r="P7029" s="51" t="str">
        <f>CONCATENATE(K7029,MONTH(ExpensesDBTable[[#This Row],[Date]]))</f>
        <v>202012</v>
      </c>
      <c r="Q7029" s="36" t="s">
        <v>108</v>
      </c>
      <c r="R7029" s="36" t="s">
        <v>14</v>
      </c>
      <c r="S7029" s="38">
        <v>25</v>
      </c>
      <c r="T7029" s="36" t="s">
        <v>100</v>
      </c>
      <c r="U7029" s="36" t="s">
        <v>3401</v>
      </c>
    </row>
    <row r="7030" spans="10:21" x14ac:dyDescent="0.25">
      <c r="J7030" s="37">
        <v>44187</v>
      </c>
      <c r="K7030" s="36">
        <f t="shared" si="690"/>
        <v>2020</v>
      </c>
      <c r="L7030" s="36" t="str">
        <f t="shared" si="691"/>
        <v>December</v>
      </c>
      <c r="M7030" s="36">
        <f t="shared" si="692"/>
        <v>52</v>
      </c>
      <c r="N7030" s="36">
        <f t="shared" si="693"/>
        <v>22</v>
      </c>
      <c r="O7030" s="36" t="str">
        <f t="shared" si="694"/>
        <v>202052</v>
      </c>
      <c r="P7030" s="51" t="str">
        <f>CONCATENATE(K7030,MONTH(ExpensesDBTable[[#This Row],[Date]]))</f>
        <v>202012</v>
      </c>
      <c r="Q7030" s="36" t="s">
        <v>1238</v>
      </c>
      <c r="R7030" s="36" t="s">
        <v>22</v>
      </c>
      <c r="S7030" s="38">
        <v>68.92</v>
      </c>
      <c r="T7030" s="36" t="s">
        <v>106</v>
      </c>
      <c r="U7030" s="36" t="s">
        <v>4924</v>
      </c>
    </row>
    <row r="7031" spans="10:21" x14ac:dyDescent="0.25">
      <c r="J7031" s="37">
        <v>44188</v>
      </c>
      <c r="K7031" s="36">
        <f t="shared" si="690"/>
        <v>2020</v>
      </c>
      <c r="L7031" s="36" t="str">
        <f t="shared" si="691"/>
        <v>December</v>
      </c>
      <c r="M7031" s="36">
        <f t="shared" si="692"/>
        <v>52</v>
      </c>
      <c r="N7031" s="36">
        <f t="shared" si="693"/>
        <v>23</v>
      </c>
      <c r="O7031" s="36" t="str">
        <f t="shared" si="694"/>
        <v>202052</v>
      </c>
      <c r="P7031" s="51" t="str">
        <f>CONCATENATE(K7031,MONTH(ExpensesDBTable[[#This Row],[Date]]))</f>
        <v>202012</v>
      </c>
      <c r="Q7031" s="36" t="s">
        <v>4773</v>
      </c>
      <c r="R7031" s="36" t="s">
        <v>11</v>
      </c>
      <c r="S7031" s="38">
        <v>25</v>
      </c>
      <c r="T7031" s="36" t="s">
        <v>106</v>
      </c>
      <c r="U7031" s="36" t="s">
        <v>4925</v>
      </c>
    </row>
    <row r="7032" spans="10:21" x14ac:dyDescent="0.25">
      <c r="J7032" s="37">
        <v>44188</v>
      </c>
      <c r="K7032" s="36">
        <f t="shared" si="690"/>
        <v>2020</v>
      </c>
      <c r="L7032" s="36" t="str">
        <f t="shared" si="691"/>
        <v>December</v>
      </c>
      <c r="M7032" s="36">
        <f t="shared" si="692"/>
        <v>52</v>
      </c>
      <c r="N7032" s="36">
        <f t="shared" si="693"/>
        <v>23</v>
      </c>
      <c r="O7032" s="36" t="str">
        <f t="shared" si="694"/>
        <v>202052</v>
      </c>
      <c r="P7032" s="51" t="str">
        <f>CONCATENATE(K7032,MONTH(ExpensesDBTable[[#This Row],[Date]]))</f>
        <v>202012</v>
      </c>
      <c r="Q7032" s="36" t="s">
        <v>119</v>
      </c>
      <c r="R7032" s="36" t="s">
        <v>14</v>
      </c>
      <c r="S7032" s="38">
        <v>36.020000000000003</v>
      </c>
      <c r="T7032" s="36" t="s">
        <v>100</v>
      </c>
      <c r="U7032" s="36" t="s">
        <v>4926</v>
      </c>
    </row>
    <row r="7033" spans="10:21" x14ac:dyDescent="0.25">
      <c r="J7033" s="37">
        <v>44188</v>
      </c>
      <c r="K7033" s="36">
        <f t="shared" si="690"/>
        <v>2020</v>
      </c>
      <c r="L7033" s="36" t="str">
        <f t="shared" si="691"/>
        <v>December</v>
      </c>
      <c r="M7033" s="36">
        <f t="shared" si="692"/>
        <v>52</v>
      </c>
      <c r="N7033" s="36">
        <f t="shared" si="693"/>
        <v>23</v>
      </c>
      <c r="O7033" s="36" t="str">
        <f t="shared" si="694"/>
        <v>202052</v>
      </c>
      <c r="P7033" s="51" t="str">
        <f>CONCATENATE(K7033,MONTH(ExpensesDBTable[[#This Row],[Date]]))</f>
        <v>202012</v>
      </c>
      <c r="Q7033" s="36" t="s">
        <v>182</v>
      </c>
      <c r="R7033" s="36" t="s">
        <v>14</v>
      </c>
      <c r="S7033" s="38">
        <v>28</v>
      </c>
      <c r="T7033" s="36" t="s">
        <v>100</v>
      </c>
      <c r="U7033" s="36" t="s">
        <v>4927</v>
      </c>
    </row>
    <row r="7034" spans="10:21" x14ac:dyDescent="0.25">
      <c r="J7034" s="37">
        <v>44188</v>
      </c>
      <c r="K7034" s="36">
        <f t="shared" si="690"/>
        <v>2020</v>
      </c>
      <c r="L7034" s="36" t="str">
        <f t="shared" si="691"/>
        <v>December</v>
      </c>
      <c r="M7034" s="36">
        <f t="shared" si="692"/>
        <v>52</v>
      </c>
      <c r="N7034" s="36">
        <f t="shared" si="693"/>
        <v>23</v>
      </c>
      <c r="O7034" s="36" t="str">
        <f t="shared" si="694"/>
        <v>202052</v>
      </c>
      <c r="P7034" s="51" t="str">
        <f>CONCATENATE(K7034,MONTH(ExpensesDBTable[[#This Row],[Date]]))</f>
        <v>202012</v>
      </c>
      <c r="Q7034" s="36" t="s">
        <v>1476</v>
      </c>
      <c r="R7034" s="36" t="s">
        <v>23</v>
      </c>
      <c r="S7034" s="38">
        <v>16</v>
      </c>
      <c r="T7034" s="36" t="s">
        <v>106</v>
      </c>
      <c r="U7034" s="36" t="s">
        <v>4928</v>
      </c>
    </row>
    <row r="7035" spans="10:21" x14ac:dyDescent="0.25">
      <c r="J7035" s="37">
        <v>44189</v>
      </c>
      <c r="K7035" s="36">
        <f t="shared" si="690"/>
        <v>2020</v>
      </c>
      <c r="L7035" s="36" t="str">
        <f t="shared" si="691"/>
        <v>December</v>
      </c>
      <c r="M7035" s="36">
        <f t="shared" si="692"/>
        <v>52</v>
      </c>
      <c r="N7035" s="36">
        <f t="shared" si="693"/>
        <v>24</v>
      </c>
      <c r="O7035" s="36" t="str">
        <f t="shared" si="694"/>
        <v>202052</v>
      </c>
      <c r="P7035" s="51" t="str">
        <f>CONCATENATE(K7035,MONTH(ExpensesDBTable[[#This Row],[Date]]))</f>
        <v>202012</v>
      </c>
      <c r="Q7035" s="36" t="s">
        <v>1204</v>
      </c>
      <c r="R7035" s="36" t="s">
        <v>23</v>
      </c>
      <c r="S7035" s="38">
        <v>118</v>
      </c>
      <c r="T7035" s="36" t="s">
        <v>106</v>
      </c>
      <c r="U7035" s="36" t="s">
        <v>4929</v>
      </c>
    </row>
    <row r="7036" spans="10:21" x14ac:dyDescent="0.25">
      <c r="J7036" s="37">
        <v>44189</v>
      </c>
      <c r="K7036" s="36">
        <f t="shared" si="690"/>
        <v>2020</v>
      </c>
      <c r="L7036" s="36" t="str">
        <f t="shared" si="691"/>
        <v>December</v>
      </c>
      <c r="M7036" s="36">
        <f t="shared" si="692"/>
        <v>52</v>
      </c>
      <c r="N7036" s="36">
        <f t="shared" si="693"/>
        <v>24</v>
      </c>
      <c r="O7036" s="36" t="str">
        <f t="shared" si="694"/>
        <v>202052</v>
      </c>
      <c r="P7036" s="51" t="str">
        <f>CONCATENATE(K7036,MONTH(ExpensesDBTable[[#This Row],[Date]]))</f>
        <v>202012</v>
      </c>
      <c r="Q7036" s="36" t="s">
        <v>182</v>
      </c>
      <c r="R7036" s="36" t="s">
        <v>14</v>
      </c>
      <c r="S7036" s="38">
        <v>37.5</v>
      </c>
      <c r="T7036" s="36" t="s">
        <v>100</v>
      </c>
      <c r="U7036" s="36" t="s">
        <v>4930</v>
      </c>
    </row>
    <row r="7037" spans="10:21" x14ac:dyDescent="0.25">
      <c r="J7037" s="37">
        <v>44189</v>
      </c>
      <c r="K7037" s="36">
        <f t="shared" si="690"/>
        <v>2020</v>
      </c>
      <c r="L7037" s="36" t="str">
        <f t="shared" si="691"/>
        <v>December</v>
      </c>
      <c r="M7037" s="36">
        <f t="shared" si="692"/>
        <v>52</v>
      </c>
      <c r="N7037" s="36">
        <f t="shared" si="693"/>
        <v>24</v>
      </c>
      <c r="O7037" s="36" t="str">
        <f t="shared" si="694"/>
        <v>202052</v>
      </c>
      <c r="P7037" s="51" t="str">
        <f>CONCATENATE(K7037,MONTH(ExpensesDBTable[[#This Row],[Date]]))</f>
        <v>202012</v>
      </c>
      <c r="Q7037" s="36" t="s">
        <v>108</v>
      </c>
      <c r="R7037" s="36" t="s">
        <v>14</v>
      </c>
      <c r="S7037" s="38">
        <v>8.5500000000000007</v>
      </c>
      <c r="T7037" s="36" t="s">
        <v>100</v>
      </c>
      <c r="U7037" s="36" t="s">
        <v>4931</v>
      </c>
    </row>
    <row r="7038" spans="10:21" x14ac:dyDescent="0.25">
      <c r="J7038" s="37">
        <v>44189</v>
      </c>
      <c r="K7038" s="36">
        <f t="shared" si="690"/>
        <v>2020</v>
      </c>
      <c r="L7038" s="36" t="str">
        <f t="shared" si="691"/>
        <v>December</v>
      </c>
      <c r="M7038" s="36">
        <f t="shared" si="692"/>
        <v>52</v>
      </c>
      <c r="N7038" s="36">
        <f t="shared" si="693"/>
        <v>24</v>
      </c>
      <c r="O7038" s="36" t="str">
        <f t="shared" si="694"/>
        <v>202052</v>
      </c>
      <c r="P7038" s="51" t="str">
        <f>CONCATENATE(K7038,MONTH(ExpensesDBTable[[#This Row],[Date]]))</f>
        <v>202012</v>
      </c>
      <c r="Q7038" s="36" t="s">
        <v>145</v>
      </c>
      <c r="R7038" s="36" t="s">
        <v>23</v>
      </c>
      <c r="S7038" s="38">
        <v>10.41</v>
      </c>
      <c r="T7038" s="36" t="s">
        <v>106</v>
      </c>
      <c r="U7038" s="36" t="s">
        <v>3027</v>
      </c>
    </row>
    <row r="7039" spans="10:21" x14ac:dyDescent="0.25">
      <c r="J7039" s="37">
        <v>44189</v>
      </c>
      <c r="K7039" s="36">
        <f t="shared" si="690"/>
        <v>2020</v>
      </c>
      <c r="L7039" s="36" t="str">
        <f t="shared" si="691"/>
        <v>December</v>
      </c>
      <c r="M7039" s="36">
        <f t="shared" si="692"/>
        <v>52</v>
      </c>
      <c r="N7039" s="36">
        <f t="shared" si="693"/>
        <v>24</v>
      </c>
      <c r="O7039" s="36" t="str">
        <f t="shared" si="694"/>
        <v>202052</v>
      </c>
      <c r="P7039" s="51" t="str">
        <f>CONCATENATE(K7039,MONTH(ExpensesDBTable[[#This Row],[Date]]))</f>
        <v>202012</v>
      </c>
      <c r="Q7039" s="36" t="s">
        <v>119</v>
      </c>
      <c r="R7039" s="36" t="s">
        <v>14</v>
      </c>
      <c r="S7039" s="38">
        <v>19.399999999999999</v>
      </c>
      <c r="T7039" s="36" t="s">
        <v>100</v>
      </c>
      <c r="U7039" s="36" t="s">
        <v>3401</v>
      </c>
    </row>
    <row r="7040" spans="10:21" x14ac:dyDescent="0.25">
      <c r="J7040" s="37">
        <v>44189</v>
      </c>
      <c r="K7040" s="36">
        <f t="shared" si="690"/>
        <v>2020</v>
      </c>
      <c r="L7040" s="36" t="str">
        <f t="shared" si="691"/>
        <v>December</v>
      </c>
      <c r="M7040" s="36">
        <f t="shared" si="692"/>
        <v>52</v>
      </c>
      <c r="N7040" s="36">
        <f t="shared" si="693"/>
        <v>24</v>
      </c>
      <c r="O7040" s="36" t="str">
        <f t="shared" si="694"/>
        <v>202052</v>
      </c>
      <c r="P7040" s="51" t="str">
        <f>CONCATENATE(K7040,MONTH(ExpensesDBTable[[#This Row],[Date]]))</f>
        <v>202012</v>
      </c>
      <c r="Q7040" s="36" t="s">
        <v>182</v>
      </c>
      <c r="R7040" s="36" t="s">
        <v>14</v>
      </c>
      <c r="S7040" s="38">
        <v>25.19</v>
      </c>
      <c r="T7040" s="36" t="s">
        <v>100</v>
      </c>
      <c r="U7040" s="36" t="s">
        <v>1367</v>
      </c>
    </row>
    <row r="7041" spans="10:21" x14ac:dyDescent="0.25">
      <c r="J7041" s="37">
        <v>44190</v>
      </c>
      <c r="K7041" s="36">
        <f t="shared" si="690"/>
        <v>2020</v>
      </c>
      <c r="L7041" s="36" t="str">
        <f t="shared" si="691"/>
        <v>December</v>
      </c>
      <c r="M7041" s="36">
        <f t="shared" si="692"/>
        <v>52</v>
      </c>
      <c r="N7041" s="36">
        <f t="shared" si="693"/>
        <v>25</v>
      </c>
      <c r="O7041" s="36" t="str">
        <f t="shared" si="694"/>
        <v>202052</v>
      </c>
      <c r="P7041" s="51" t="str">
        <f>CONCATENATE(K7041,MONTH(ExpensesDBTable[[#This Row],[Date]]))</f>
        <v>202012</v>
      </c>
      <c r="Q7041" s="36" t="s">
        <v>177</v>
      </c>
      <c r="R7041" s="36" t="s">
        <v>14</v>
      </c>
      <c r="S7041" s="38">
        <v>15</v>
      </c>
      <c r="T7041" s="36" t="s">
        <v>100</v>
      </c>
      <c r="U7041" s="36" t="s">
        <v>462</v>
      </c>
    </row>
    <row r="7042" spans="10:21" x14ac:dyDescent="0.25">
      <c r="J7042" s="37">
        <v>44190</v>
      </c>
      <c r="K7042" s="36">
        <f t="shared" si="690"/>
        <v>2020</v>
      </c>
      <c r="L7042" s="36" t="str">
        <f t="shared" si="691"/>
        <v>December</v>
      </c>
      <c r="M7042" s="36">
        <f t="shared" si="692"/>
        <v>52</v>
      </c>
      <c r="N7042" s="36">
        <f t="shared" si="693"/>
        <v>25</v>
      </c>
      <c r="O7042" s="36" t="str">
        <f t="shared" si="694"/>
        <v>202052</v>
      </c>
      <c r="P7042" s="51" t="str">
        <f>CONCATENATE(K7042,MONTH(ExpensesDBTable[[#This Row],[Date]]))</f>
        <v>202012</v>
      </c>
      <c r="Q7042" s="36" t="s">
        <v>182</v>
      </c>
      <c r="R7042" s="36" t="s">
        <v>14</v>
      </c>
      <c r="S7042" s="38">
        <v>12</v>
      </c>
      <c r="T7042" s="36" t="s">
        <v>100</v>
      </c>
      <c r="U7042" s="36" t="s">
        <v>2670</v>
      </c>
    </row>
    <row r="7043" spans="10:21" x14ac:dyDescent="0.25">
      <c r="J7043" s="37">
        <v>44190</v>
      </c>
      <c r="K7043" s="36">
        <f t="shared" si="690"/>
        <v>2020</v>
      </c>
      <c r="L7043" s="36" t="str">
        <f t="shared" si="691"/>
        <v>December</v>
      </c>
      <c r="M7043" s="36">
        <f t="shared" si="692"/>
        <v>52</v>
      </c>
      <c r="N7043" s="36">
        <f t="shared" si="693"/>
        <v>25</v>
      </c>
      <c r="O7043" s="36" t="str">
        <f t="shared" si="694"/>
        <v>202052</v>
      </c>
      <c r="P7043" s="51" t="str">
        <f>CONCATENATE(K7043,MONTH(ExpensesDBTable[[#This Row],[Date]]))</f>
        <v>202012</v>
      </c>
      <c r="Q7043" s="36" t="s">
        <v>182</v>
      </c>
      <c r="R7043" s="36" t="s">
        <v>14</v>
      </c>
      <c r="S7043" s="38">
        <v>3.2</v>
      </c>
      <c r="T7043" s="36" t="s">
        <v>100</v>
      </c>
      <c r="U7043" s="36" t="s">
        <v>347</v>
      </c>
    </row>
    <row r="7044" spans="10:21" x14ac:dyDescent="0.25">
      <c r="J7044" s="37">
        <v>44191</v>
      </c>
      <c r="K7044" s="36">
        <f t="shared" si="690"/>
        <v>2020</v>
      </c>
      <c r="L7044" s="36" t="str">
        <f t="shared" si="691"/>
        <v>December</v>
      </c>
      <c r="M7044" s="36">
        <f t="shared" si="692"/>
        <v>52</v>
      </c>
      <c r="N7044" s="36">
        <f t="shared" si="693"/>
        <v>26</v>
      </c>
      <c r="O7044" s="36" t="str">
        <f t="shared" si="694"/>
        <v>202052</v>
      </c>
      <c r="P7044" s="51" t="str">
        <f>CONCATENATE(K7044,MONTH(ExpensesDBTable[[#This Row],[Date]]))</f>
        <v>202012</v>
      </c>
      <c r="Q7044" s="36" t="s">
        <v>2470</v>
      </c>
      <c r="R7044" s="36" t="s">
        <v>17</v>
      </c>
      <c r="S7044" s="38">
        <v>40</v>
      </c>
      <c r="T7044" s="36" t="s">
        <v>106</v>
      </c>
      <c r="U7044" s="36" t="s">
        <v>1952</v>
      </c>
    </row>
    <row r="7045" spans="10:21" x14ac:dyDescent="0.25">
      <c r="J7045" s="37">
        <v>44191</v>
      </c>
      <c r="K7045" s="36">
        <f t="shared" si="690"/>
        <v>2020</v>
      </c>
      <c r="L7045" s="36" t="str">
        <f t="shared" si="691"/>
        <v>December</v>
      </c>
      <c r="M7045" s="36">
        <f t="shared" si="692"/>
        <v>52</v>
      </c>
      <c r="N7045" s="36">
        <f t="shared" si="693"/>
        <v>26</v>
      </c>
      <c r="O7045" s="36" t="str">
        <f t="shared" si="694"/>
        <v>202052</v>
      </c>
      <c r="P7045" s="51" t="str">
        <f>CONCATENATE(K7045,MONTH(ExpensesDBTable[[#This Row],[Date]]))</f>
        <v>202012</v>
      </c>
      <c r="Q7045" s="36" t="s">
        <v>119</v>
      </c>
      <c r="R7045" s="36" t="s">
        <v>14</v>
      </c>
      <c r="S7045" s="38">
        <v>30</v>
      </c>
      <c r="T7045" s="36" t="s">
        <v>100</v>
      </c>
      <c r="U7045" s="36" t="s">
        <v>4932</v>
      </c>
    </row>
    <row r="7046" spans="10:21" x14ac:dyDescent="0.25">
      <c r="J7046" s="37">
        <v>44191</v>
      </c>
      <c r="K7046" s="36">
        <f t="shared" si="690"/>
        <v>2020</v>
      </c>
      <c r="L7046" s="36" t="str">
        <f t="shared" si="691"/>
        <v>December</v>
      </c>
      <c r="M7046" s="36">
        <f t="shared" si="692"/>
        <v>52</v>
      </c>
      <c r="N7046" s="36">
        <f t="shared" si="693"/>
        <v>26</v>
      </c>
      <c r="O7046" s="36" t="str">
        <f t="shared" si="694"/>
        <v>202052</v>
      </c>
      <c r="P7046" s="51" t="str">
        <f>CONCATENATE(K7046,MONTH(ExpensesDBTable[[#This Row],[Date]]))</f>
        <v>202012</v>
      </c>
      <c r="Q7046" s="36" t="s">
        <v>4773</v>
      </c>
      <c r="R7046" s="36" t="s">
        <v>11</v>
      </c>
      <c r="S7046" s="38">
        <v>30</v>
      </c>
      <c r="T7046" s="36" t="s">
        <v>106</v>
      </c>
      <c r="U7046" s="36" t="s">
        <v>4933</v>
      </c>
    </row>
    <row r="7047" spans="10:21" x14ac:dyDescent="0.25">
      <c r="J7047" s="37">
        <v>44191</v>
      </c>
      <c r="K7047" s="36">
        <f t="shared" si="690"/>
        <v>2020</v>
      </c>
      <c r="L7047" s="36" t="str">
        <f t="shared" si="691"/>
        <v>December</v>
      </c>
      <c r="M7047" s="36">
        <f t="shared" si="692"/>
        <v>52</v>
      </c>
      <c r="N7047" s="36">
        <f t="shared" si="693"/>
        <v>26</v>
      </c>
      <c r="O7047" s="36" t="str">
        <f t="shared" si="694"/>
        <v>202052</v>
      </c>
      <c r="P7047" s="51" t="str">
        <f>CONCATENATE(K7047,MONTH(ExpensesDBTable[[#This Row],[Date]]))</f>
        <v>202012</v>
      </c>
      <c r="Q7047" s="36" t="s">
        <v>182</v>
      </c>
      <c r="R7047" s="36" t="s">
        <v>14</v>
      </c>
      <c r="S7047" s="38">
        <v>20</v>
      </c>
      <c r="T7047" s="36" t="s">
        <v>106</v>
      </c>
      <c r="U7047" s="36" t="s">
        <v>16</v>
      </c>
    </row>
    <row r="7048" spans="10:21" x14ac:dyDescent="0.25">
      <c r="J7048" s="37">
        <v>44191</v>
      </c>
      <c r="K7048" s="36">
        <f t="shared" si="690"/>
        <v>2020</v>
      </c>
      <c r="L7048" s="36" t="str">
        <f t="shared" si="691"/>
        <v>December</v>
      </c>
      <c r="M7048" s="36">
        <f t="shared" si="692"/>
        <v>52</v>
      </c>
      <c r="N7048" s="36">
        <f t="shared" si="693"/>
        <v>26</v>
      </c>
      <c r="O7048" s="36" t="str">
        <f t="shared" si="694"/>
        <v>202052</v>
      </c>
      <c r="P7048" s="51" t="str">
        <f>CONCATENATE(K7048,MONTH(ExpensesDBTable[[#This Row],[Date]]))</f>
        <v>202012</v>
      </c>
      <c r="Q7048" s="36" t="s">
        <v>3379</v>
      </c>
      <c r="R7048" s="36" t="s">
        <v>29</v>
      </c>
      <c r="S7048" s="38">
        <v>1009</v>
      </c>
      <c r="T7048" s="36" t="s">
        <v>106</v>
      </c>
      <c r="U7048" s="36" t="s">
        <v>4182</v>
      </c>
    </row>
    <row r="7049" spans="10:21" x14ac:dyDescent="0.25">
      <c r="J7049" s="37">
        <v>44192</v>
      </c>
      <c r="K7049" s="36">
        <f t="shared" si="690"/>
        <v>2020</v>
      </c>
      <c r="L7049" s="36" t="str">
        <f t="shared" si="691"/>
        <v>December</v>
      </c>
      <c r="M7049" s="36">
        <f t="shared" si="692"/>
        <v>52</v>
      </c>
      <c r="N7049" s="36">
        <f t="shared" si="693"/>
        <v>27</v>
      </c>
      <c r="O7049" s="36" t="str">
        <f t="shared" si="694"/>
        <v>202052</v>
      </c>
      <c r="P7049" s="51" t="str">
        <f>CONCATENATE(K7049,MONTH(ExpensesDBTable[[#This Row],[Date]]))</f>
        <v>202012</v>
      </c>
      <c r="Q7049" s="36" t="s">
        <v>2939</v>
      </c>
      <c r="R7049" s="36" t="s">
        <v>16</v>
      </c>
      <c r="S7049" s="38">
        <v>15.95</v>
      </c>
      <c r="T7049" s="36" t="s">
        <v>106</v>
      </c>
      <c r="U7049" s="36" t="s">
        <v>4920</v>
      </c>
    </row>
    <row r="7050" spans="10:21" x14ac:dyDescent="0.25">
      <c r="J7050" s="37">
        <v>44192</v>
      </c>
      <c r="K7050" s="36">
        <f t="shared" si="690"/>
        <v>2020</v>
      </c>
      <c r="L7050" s="36" t="str">
        <f t="shared" si="691"/>
        <v>December</v>
      </c>
      <c r="M7050" s="36">
        <f t="shared" si="692"/>
        <v>52</v>
      </c>
      <c r="N7050" s="36">
        <f t="shared" si="693"/>
        <v>27</v>
      </c>
      <c r="O7050" s="36" t="str">
        <f t="shared" si="694"/>
        <v>202052</v>
      </c>
      <c r="P7050" s="51" t="str">
        <f>CONCATENATE(K7050,MONTH(ExpensesDBTable[[#This Row],[Date]]))</f>
        <v>202012</v>
      </c>
      <c r="Q7050" s="36" t="s">
        <v>4773</v>
      </c>
      <c r="R7050" s="36" t="s">
        <v>11</v>
      </c>
      <c r="S7050" s="38">
        <v>9</v>
      </c>
      <c r="T7050" s="36" t="s">
        <v>106</v>
      </c>
      <c r="U7050" s="36" t="s">
        <v>1121</v>
      </c>
    </row>
    <row r="7051" spans="10:21" x14ac:dyDescent="0.25">
      <c r="J7051" s="37">
        <v>44192</v>
      </c>
      <c r="K7051" s="36">
        <f t="shared" ref="K7051:K7077" si="695">YEAR(J7051)</f>
        <v>2020</v>
      </c>
      <c r="L7051" s="36" t="str">
        <f t="shared" ref="L7051:L7077" si="696">TEXT(DATE(1,MONTH(J7051),1),"MMMM")</f>
        <v>December</v>
      </c>
      <c r="M7051" s="36">
        <f t="shared" ref="M7051:M7077" si="697">WEEKNUM(J7051,2)</f>
        <v>52</v>
      </c>
      <c r="N7051" s="36">
        <f t="shared" ref="N7051:N7077" si="698">DAY(J7051)</f>
        <v>27</v>
      </c>
      <c r="O7051" s="36" t="str">
        <f t="shared" ref="O7051:O7077" si="699">CONCATENATE(K7051,M7051)</f>
        <v>202052</v>
      </c>
      <c r="P7051" s="51" t="str">
        <f>CONCATENATE(K7051,MONTH(ExpensesDBTable[[#This Row],[Date]]))</f>
        <v>202012</v>
      </c>
      <c r="Q7051" s="36" t="s">
        <v>119</v>
      </c>
      <c r="R7051" s="36" t="s">
        <v>14</v>
      </c>
      <c r="S7051" s="38">
        <v>48.14</v>
      </c>
      <c r="T7051" s="36" t="s">
        <v>106</v>
      </c>
      <c r="U7051" s="36" t="s">
        <v>4934</v>
      </c>
    </row>
    <row r="7052" spans="10:21" x14ac:dyDescent="0.25">
      <c r="J7052" s="37">
        <v>44192</v>
      </c>
      <c r="K7052" s="36">
        <f t="shared" si="695"/>
        <v>2020</v>
      </c>
      <c r="L7052" s="36" t="str">
        <f t="shared" si="696"/>
        <v>December</v>
      </c>
      <c r="M7052" s="36">
        <f t="shared" si="697"/>
        <v>52</v>
      </c>
      <c r="N7052" s="36">
        <f t="shared" si="698"/>
        <v>27</v>
      </c>
      <c r="O7052" s="36" t="str">
        <f t="shared" si="699"/>
        <v>202052</v>
      </c>
      <c r="P7052" s="51" t="str">
        <f>CONCATENATE(K7052,MONTH(ExpensesDBTable[[#This Row],[Date]]))</f>
        <v>202012</v>
      </c>
      <c r="Q7052" s="36" t="s">
        <v>108</v>
      </c>
      <c r="R7052" s="36" t="s">
        <v>14</v>
      </c>
      <c r="S7052" s="38">
        <v>20.65</v>
      </c>
      <c r="T7052" s="36" t="s">
        <v>106</v>
      </c>
      <c r="U7052" s="36" t="s">
        <v>4608</v>
      </c>
    </row>
    <row r="7053" spans="10:21" x14ac:dyDescent="0.25">
      <c r="J7053" s="37">
        <v>44192</v>
      </c>
      <c r="K7053" s="36">
        <f t="shared" si="695"/>
        <v>2020</v>
      </c>
      <c r="L7053" s="36" t="str">
        <f t="shared" si="696"/>
        <v>December</v>
      </c>
      <c r="M7053" s="36">
        <f t="shared" si="697"/>
        <v>52</v>
      </c>
      <c r="N7053" s="36">
        <f t="shared" si="698"/>
        <v>27</v>
      </c>
      <c r="O7053" s="36" t="str">
        <f t="shared" si="699"/>
        <v>202052</v>
      </c>
      <c r="P7053" s="51" t="str">
        <f>CONCATENATE(K7053,MONTH(ExpensesDBTable[[#This Row],[Date]]))</f>
        <v>202012</v>
      </c>
      <c r="Q7053" s="36" t="s">
        <v>182</v>
      </c>
      <c r="R7053" s="36" t="s">
        <v>14</v>
      </c>
      <c r="S7053" s="38">
        <v>3.23</v>
      </c>
      <c r="T7053" s="36" t="s">
        <v>100</v>
      </c>
      <c r="U7053" s="36" t="s">
        <v>1367</v>
      </c>
    </row>
    <row r="7054" spans="10:21" x14ac:dyDescent="0.25">
      <c r="J7054" s="37">
        <v>44192</v>
      </c>
      <c r="K7054" s="36">
        <f t="shared" si="695"/>
        <v>2020</v>
      </c>
      <c r="L7054" s="36" t="str">
        <f t="shared" si="696"/>
        <v>December</v>
      </c>
      <c r="M7054" s="36">
        <f t="shared" si="697"/>
        <v>52</v>
      </c>
      <c r="N7054" s="36">
        <f t="shared" si="698"/>
        <v>27</v>
      </c>
      <c r="O7054" s="36" t="str">
        <f t="shared" si="699"/>
        <v>202052</v>
      </c>
      <c r="P7054" s="51" t="str">
        <f>CONCATENATE(K7054,MONTH(ExpensesDBTable[[#This Row],[Date]]))</f>
        <v>202012</v>
      </c>
      <c r="Q7054" s="36" t="s">
        <v>2939</v>
      </c>
      <c r="R7054" s="36" t="s">
        <v>16</v>
      </c>
      <c r="S7054" s="38">
        <v>3.88</v>
      </c>
      <c r="T7054" s="36" t="s">
        <v>106</v>
      </c>
      <c r="U7054" s="36" t="s">
        <v>4935</v>
      </c>
    </row>
    <row r="7055" spans="10:21" x14ac:dyDescent="0.25">
      <c r="J7055" s="37">
        <v>44194</v>
      </c>
      <c r="K7055" s="36">
        <f t="shared" si="695"/>
        <v>2020</v>
      </c>
      <c r="L7055" s="36" t="str">
        <f t="shared" si="696"/>
        <v>December</v>
      </c>
      <c r="M7055" s="36">
        <f t="shared" si="697"/>
        <v>53</v>
      </c>
      <c r="N7055" s="36">
        <f t="shared" si="698"/>
        <v>29</v>
      </c>
      <c r="O7055" s="36" t="str">
        <f t="shared" si="699"/>
        <v>202053</v>
      </c>
      <c r="P7055" s="51" t="str">
        <f>CONCATENATE(K7055,MONTH(ExpensesDBTable[[#This Row],[Date]]))</f>
        <v>202012</v>
      </c>
      <c r="Q7055" s="36" t="s">
        <v>3480</v>
      </c>
      <c r="R7055" s="36" t="s">
        <v>27</v>
      </c>
      <c r="S7055" s="38">
        <v>124.76</v>
      </c>
      <c r="T7055" s="36" t="s">
        <v>106</v>
      </c>
      <c r="U7055" s="36" t="s">
        <v>4936</v>
      </c>
    </row>
    <row r="7056" spans="10:21" x14ac:dyDescent="0.25">
      <c r="J7056" s="37">
        <v>44194</v>
      </c>
      <c r="K7056" s="36">
        <f t="shared" si="695"/>
        <v>2020</v>
      </c>
      <c r="L7056" s="36" t="str">
        <f t="shared" si="696"/>
        <v>December</v>
      </c>
      <c r="M7056" s="36">
        <f t="shared" si="697"/>
        <v>53</v>
      </c>
      <c r="N7056" s="36">
        <f t="shared" si="698"/>
        <v>29</v>
      </c>
      <c r="O7056" s="36" t="str">
        <f t="shared" si="699"/>
        <v>202053</v>
      </c>
      <c r="P7056" s="51" t="str">
        <f>CONCATENATE(K7056,MONTH(ExpensesDBTable[[#This Row],[Date]]))</f>
        <v>202012</v>
      </c>
      <c r="Q7056" s="36" t="s">
        <v>1292</v>
      </c>
      <c r="R7056" s="36" t="s">
        <v>18</v>
      </c>
      <c r="S7056" s="38">
        <v>56.37</v>
      </c>
      <c r="T7056" s="36" t="s">
        <v>106</v>
      </c>
      <c r="U7056" s="36" t="s">
        <v>4937</v>
      </c>
    </row>
    <row r="7057" spans="10:21" x14ac:dyDescent="0.25">
      <c r="J7057" s="37">
        <v>44194</v>
      </c>
      <c r="K7057" s="36">
        <f t="shared" si="695"/>
        <v>2020</v>
      </c>
      <c r="L7057" s="36" t="str">
        <f t="shared" si="696"/>
        <v>December</v>
      </c>
      <c r="M7057" s="36">
        <f t="shared" si="697"/>
        <v>53</v>
      </c>
      <c r="N7057" s="36">
        <f t="shared" si="698"/>
        <v>29</v>
      </c>
      <c r="O7057" s="36" t="str">
        <f t="shared" si="699"/>
        <v>202053</v>
      </c>
      <c r="P7057" s="51" t="str">
        <f>CONCATENATE(K7057,MONTH(ExpensesDBTable[[#This Row],[Date]]))</f>
        <v>202012</v>
      </c>
      <c r="Q7057" s="36" t="s">
        <v>155</v>
      </c>
      <c r="R7057" s="36" t="s">
        <v>18</v>
      </c>
      <c r="S7057" s="38">
        <v>31.35</v>
      </c>
      <c r="T7057" s="36" t="s">
        <v>106</v>
      </c>
      <c r="U7057" s="36" t="s">
        <v>4938</v>
      </c>
    </row>
    <row r="7058" spans="10:21" x14ac:dyDescent="0.25">
      <c r="J7058" s="37">
        <v>44194</v>
      </c>
      <c r="K7058" s="36">
        <f t="shared" si="695"/>
        <v>2020</v>
      </c>
      <c r="L7058" s="36" t="str">
        <f t="shared" si="696"/>
        <v>December</v>
      </c>
      <c r="M7058" s="36">
        <f t="shared" si="697"/>
        <v>53</v>
      </c>
      <c r="N7058" s="36">
        <f t="shared" si="698"/>
        <v>29</v>
      </c>
      <c r="O7058" s="36" t="str">
        <f t="shared" si="699"/>
        <v>202053</v>
      </c>
      <c r="P7058" s="51" t="str">
        <f>CONCATENATE(K7058,MONTH(ExpensesDBTable[[#This Row],[Date]]))</f>
        <v>202012</v>
      </c>
      <c r="Q7058" s="36" t="s">
        <v>182</v>
      </c>
      <c r="R7058" s="36" t="s">
        <v>14</v>
      </c>
      <c r="S7058" s="38">
        <v>25</v>
      </c>
      <c r="T7058" s="36" t="s">
        <v>100</v>
      </c>
      <c r="U7058" s="36" t="s">
        <v>2008</v>
      </c>
    </row>
    <row r="7059" spans="10:21" x14ac:dyDescent="0.25">
      <c r="J7059" s="37">
        <v>44194</v>
      </c>
      <c r="K7059" s="36">
        <f t="shared" si="695"/>
        <v>2020</v>
      </c>
      <c r="L7059" s="36" t="str">
        <f t="shared" si="696"/>
        <v>December</v>
      </c>
      <c r="M7059" s="36">
        <f t="shared" si="697"/>
        <v>53</v>
      </c>
      <c r="N7059" s="36">
        <f t="shared" si="698"/>
        <v>29</v>
      </c>
      <c r="O7059" s="36" t="str">
        <f t="shared" si="699"/>
        <v>202053</v>
      </c>
      <c r="P7059" s="51" t="str">
        <f>CONCATENATE(K7059,MONTH(ExpensesDBTable[[#This Row],[Date]]))</f>
        <v>202012</v>
      </c>
      <c r="Q7059" s="36" t="s">
        <v>182</v>
      </c>
      <c r="R7059" s="36" t="s">
        <v>14</v>
      </c>
      <c r="S7059" s="38">
        <v>3.3</v>
      </c>
      <c r="T7059" s="36" t="s">
        <v>100</v>
      </c>
      <c r="U7059" s="36" t="s">
        <v>1153</v>
      </c>
    </row>
    <row r="7060" spans="10:21" x14ac:dyDescent="0.25">
      <c r="J7060" s="37">
        <v>44194</v>
      </c>
      <c r="K7060" s="36">
        <f t="shared" si="695"/>
        <v>2020</v>
      </c>
      <c r="L7060" s="36" t="str">
        <f t="shared" si="696"/>
        <v>December</v>
      </c>
      <c r="M7060" s="36">
        <f t="shared" si="697"/>
        <v>53</v>
      </c>
      <c r="N7060" s="36">
        <f t="shared" si="698"/>
        <v>29</v>
      </c>
      <c r="O7060" s="36" t="str">
        <f t="shared" si="699"/>
        <v>202053</v>
      </c>
      <c r="P7060" s="51" t="str">
        <f>CONCATENATE(K7060,MONTH(ExpensesDBTable[[#This Row],[Date]]))</f>
        <v>202012</v>
      </c>
      <c r="Q7060" s="36" t="s">
        <v>456</v>
      </c>
      <c r="R7060" s="36" t="s">
        <v>18</v>
      </c>
      <c r="S7060" s="38">
        <v>348.38</v>
      </c>
      <c r="T7060" s="36" t="s">
        <v>106</v>
      </c>
      <c r="U7060" s="36" t="s">
        <v>4939</v>
      </c>
    </row>
    <row r="7061" spans="10:21" x14ac:dyDescent="0.25">
      <c r="J7061" s="37">
        <v>44194</v>
      </c>
      <c r="K7061" s="36">
        <f t="shared" si="695"/>
        <v>2020</v>
      </c>
      <c r="L7061" s="36" t="str">
        <f t="shared" si="696"/>
        <v>December</v>
      </c>
      <c r="M7061" s="36">
        <f t="shared" si="697"/>
        <v>53</v>
      </c>
      <c r="N7061" s="36">
        <f t="shared" si="698"/>
        <v>29</v>
      </c>
      <c r="O7061" s="36" t="str">
        <f t="shared" si="699"/>
        <v>202053</v>
      </c>
      <c r="P7061" s="51" t="str">
        <f>CONCATENATE(K7061,MONTH(ExpensesDBTable[[#This Row],[Date]]))</f>
        <v>202012</v>
      </c>
      <c r="Q7061" s="36" t="s">
        <v>182</v>
      </c>
      <c r="R7061" s="36" t="s">
        <v>17</v>
      </c>
      <c r="S7061" s="38">
        <v>16</v>
      </c>
      <c r="T7061" s="36" t="s">
        <v>106</v>
      </c>
      <c r="U7061" s="36" t="s">
        <v>4940</v>
      </c>
    </row>
    <row r="7062" spans="10:21" x14ac:dyDescent="0.25">
      <c r="J7062" s="37">
        <v>44195</v>
      </c>
      <c r="K7062" s="36">
        <f t="shared" si="695"/>
        <v>2020</v>
      </c>
      <c r="L7062" s="36" t="str">
        <f t="shared" si="696"/>
        <v>December</v>
      </c>
      <c r="M7062" s="36">
        <f t="shared" si="697"/>
        <v>53</v>
      </c>
      <c r="N7062" s="36">
        <f t="shared" si="698"/>
        <v>30</v>
      </c>
      <c r="O7062" s="36" t="str">
        <f t="shared" si="699"/>
        <v>202053</v>
      </c>
      <c r="P7062" s="51" t="str">
        <f>CONCATENATE(K7062,MONTH(ExpensesDBTable[[#This Row],[Date]]))</f>
        <v>202012</v>
      </c>
      <c r="Q7062" s="36" t="s">
        <v>4773</v>
      </c>
      <c r="R7062" s="36" t="s">
        <v>11</v>
      </c>
      <c r="S7062" s="38">
        <v>18</v>
      </c>
      <c r="T7062" s="36" t="s">
        <v>106</v>
      </c>
      <c r="U7062" s="36" t="s">
        <v>548</v>
      </c>
    </row>
    <row r="7063" spans="10:21" x14ac:dyDescent="0.25">
      <c r="J7063" s="37">
        <v>44195</v>
      </c>
      <c r="K7063" s="36">
        <f t="shared" si="695"/>
        <v>2020</v>
      </c>
      <c r="L7063" s="36" t="str">
        <f t="shared" si="696"/>
        <v>December</v>
      </c>
      <c r="M7063" s="36">
        <f t="shared" si="697"/>
        <v>53</v>
      </c>
      <c r="N7063" s="36">
        <f t="shared" si="698"/>
        <v>30</v>
      </c>
      <c r="O7063" s="36" t="str">
        <f t="shared" si="699"/>
        <v>202053</v>
      </c>
      <c r="P7063" s="51" t="str">
        <f>CONCATENATE(K7063,MONTH(ExpensesDBTable[[#This Row],[Date]]))</f>
        <v>202012</v>
      </c>
      <c r="Q7063" s="36" t="s">
        <v>182</v>
      </c>
      <c r="R7063" s="36" t="s">
        <v>16</v>
      </c>
      <c r="S7063" s="38">
        <v>286.10000000000002</v>
      </c>
      <c r="T7063" s="36" t="s">
        <v>106</v>
      </c>
      <c r="U7063" s="36" t="s">
        <v>4941</v>
      </c>
    </row>
    <row r="7064" spans="10:21" x14ac:dyDescent="0.25">
      <c r="J7064" s="37">
        <v>44195</v>
      </c>
      <c r="K7064" s="36">
        <f t="shared" si="695"/>
        <v>2020</v>
      </c>
      <c r="L7064" s="36" t="str">
        <f t="shared" si="696"/>
        <v>December</v>
      </c>
      <c r="M7064" s="36">
        <f t="shared" si="697"/>
        <v>53</v>
      </c>
      <c r="N7064" s="36">
        <f t="shared" si="698"/>
        <v>30</v>
      </c>
      <c r="O7064" s="36" t="str">
        <f t="shared" si="699"/>
        <v>202053</v>
      </c>
      <c r="P7064" s="51" t="str">
        <f>CONCATENATE(K7064,MONTH(ExpensesDBTable[[#This Row],[Date]]))</f>
        <v>202012</v>
      </c>
      <c r="Q7064" s="36" t="s">
        <v>182</v>
      </c>
      <c r="R7064" s="36" t="s">
        <v>17</v>
      </c>
      <c r="S7064" s="38">
        <v>20</v>
      </c>
      <c r="T7064" s="36" t="s">
        <v>106</v>
      </c>
      <c r="U7064" s="36" t="s">
        <v>4942</v>
      </c>
    </row>
    <row r="7065" spans="10:21" x14ac:dyDescent="0.25">
      <c r="J7065" s="37">
        <v>44195</v>
      </c>
      <c r="K7065" s="36">
        <f t="shared" si="695"/>
        <v>2020</v>
      </c>
      <c r="L7065" s="36" t="str">
        <f t="shared" si="696"/>
        <v>December</v>
      </c>
      <c r="M7065" s="36">
        <f t="shared" si="697"/>
        <v>53</v>
      </c>
      <c r="N7065" s="36">
        <f t="shared" si="698"/>
        <v>30</v>
      </c>
      <c r="O7065" s="36" t="str">
        <f t="shared" si="699"/>
        <v>202053</v>
      </c>
      <c r="P7065" s="51" t="str">
        <f>CONCATENATE(K7065,MONTH(ExpensesDBTable[[#This Row],[Date]]))</f>
        <v>202012</v>
      </c>
      <c r="Q7065" s="36" t="s">
        <v>1238</v>
      </c>
      <c r="R7065" s="36" t="s">
        <v>22</v>
      </c>
      <c r="S7065" s="38">
        <v>57.8</v>
      </c>
      <c r="T7065" s="36" t="s">
        <v>106</v>
      </c>
      <c r="U7065" s="36" t="s">
        <v>2274</v>
      </c>
    </row>
    <row r="7066" spans="10:21" x14ac:dyDescent="0.25">
      <c r="J7066" s="37">
        <v>44195</v>
      </c>
      <c r="K7066" s="36">
        <f t="shared" si="695"/>
        <v>2020</v>
      </c>
      <c r="L7066" s="36" t="str">
        <f t="shared" si="696"/>
        <v>December</v>
      </c>
      <c r="M7066" s="36">
        <f t="shared" si="697"/>
        <v>53</v>
      </c>
      <c r="N7066" s="36">
        <f t="shared" si="698"/>
        <v>30</v>
      </c>
      <c r="O7066" s="36" t="str">
        <f t="shared" si="699"/>
        <v>202053</v>
      </c>
      <c r="P7066" s="51" t="str">
        <f>CONCATENATE(K7066,MONTH(ExpensesDBTable[[#This Row],[Date]]))</f>
        <v>202012</v>
      </c>
      <c r="Q7066" s="36" t="s">
        <v>1292</v>
      </c>
      <c r="R7066" s="36" t="s">
        <v>18</v>
      </c>
      <c r="S7066" s="38">
        <v>44.78</v>
      </c>
      <c r="T7066" s="36" t="s">
        <v>106</v>
      </c>
      <c r="U7066" s="36" t="s">
        <v>4943</v>
      </c>
    </row>
    <row r="7067" spans="10:21" x14ac:dyDescent="0.25">
      <c r="J7067" s="37">
        <v>44195</v>
      </c>
      <c r="K7067" s="36">
        <f t="shared" si="695"/>
        <v>2020</v>
      </c>
      <c r="L7067" s="36" t="str">
        <f t="shared" si="696"/>
        <v>December</v>
      </c>
      <c r="M7067" s="36">
        <f t="shared" si="697"/>
        <v>53</v>
      </c>
      <c r="N7067" s="36">
        <f t="shared" si="698"/>
        <v>30</v>
      </c>
      <c r="O7067" s="36" t="str">
        <f t="shared" si="699"/>
        <v>202053</v>
      </c>
      <c r="P7067" s="51" t="str">
        <f>CONCATENATE(K7067,MONTH(ExpensesDBTable[[#This Row],[Date]]))</f>
        <v>202012</v>
      </c>
      <c r="Q7067" s="36" t="s">
        <v>182</v>
      </c>
      <c r="R7067" s="36" t="s">
        <v>14</v>
      </c>
      <c r="S7067" s="38">
        <v>4.7</v>
      </c>
      <c r="T7067" s="36" t="s">
        <v>100</v>
      </c>
      <c r="U7067" s="36" t="s">
        <v>1392</v>
      </c>
    </row>
    <row r="7068" spans="10:21" x14ac:dyDescent="0.25">
      <c r="J7068" s="37">
        <v>44195</v>
      </c>
      <c r="K7068" s="36">
        <f t="shared" si="695"/>
        <v>2020</v>
      </c>
      <c r="L7068" s="36" t="str">
        <f t="shared" si="696"/>
        <v>December</v>
      </c>
      <c r="M7068" s="36">
        <f t="shared" si="697"/>
        <v>53</v>
      </c>
      <c r="N7068" s="36">
        <f t="shared" si="698"/>
        <v>30</v>
      </c>
      <c r="O7068" s="36" t="str">
        <f t="shared" si="699"/>
        <v>202053</v>
      </c>
      <c r="P7068" s="51" t="str">
        <f>CONCATENATE(K7068,MONTH(ExpensesDBTable[[#This Row],[Date]]))</f>
        <v>202012</v>
      </c>
      <c r="Q7068" s="36" t="s">
        <v>155</v>
      </c>
      <c r="R7068" s="36" t="s">
        <v>18</v>
      </c>
      <c r="S7068" s="38">
        <v>19</v>
      </c>
      <c r="T7068" s="36" t="s">
        <v>106</v>
      </c>
      <c r="U7068" s="36" t="s">
        <v>4944</v>
      </c>
    </row>
    <row r="7069" spans="10:21" x14ac:dyDescent="0.25">
      <c r="J7069" s="37">
        <v>44195</v>
      </c>
      <c r="K7069" s="36">
        <f t="shared" si="695"/>
        <v>2020</v>
      </c>
      <c r="L7069" s="36" t="str">
        <f t="shared" si="696"/>
        <v>December</v>
      </c>
      <c r="M7069" s="36">
        <f t="shared" si="697"/>
        <v>53</v>
      </c>
      <c r="N7069" s="36">
        <f t="shared" si="698"/>
        <v>30</v>
      </c>
      <c r="O7069" s="36" t="str">
        <f t="shared" si="699"/>
        <v>202053</v>
      </c>
      <c r="P7069" s="51" t="str">
        <f>CONCATENATE(K7069,MONTH(ExpensesDBTable[[#This Row],[Date]]))</f>
        <v>202012</v>
      </c>
      <c r="Q7069" s="36" t="s">
        <v>2470</v>
      </c>
      <c r="R7069" s="36" t="s">
        <v>17</v>
      </c>
      <c r="S7069" s="38">
        <v>27</v>
      </c>
      <c r="T7069" s="36" t="s">
        <v>106</v>
      </c>
      <c r="U7069" s="36" t="s">
        <v>4897</v>
      </c>
    </row>
    <row r="7070" spans="10:21" x14ac:dyDescent="0.25">
      <c r="J7070" s="37">
        <v>44195</v>
      </c>
      <c r="K7070" s="36">
        <f t="shared" si="695"/>
        <v>2020</v>
      </c>
      <c r="L7070" s="36" t="str">
        <f t="shared" si="696"/>
        <v>December</v>
      </c>
      <c r="M7070" s="36">
        <f t="shared" si="697"/>
        <v>53</v>
      </c>
      <c r="N7070" s="36">
        <f t="shared" si="698"/>
        <v>30</v>
      </c>
      <c r="O7070" s="36" t="str">
        <f t="shared" si="699"/>
        <v>202053</v>
      </c>
      <c r="P7070" s="51" t="str">
        <f>CONCATENATE(K7070,MONTH(ExpensesDBTable[[#This Row],[Date]]))</f>
        <v>202012</v>
      </c>
      <c r="Q7070" s="36" t="s">
        <v>119</v>
      </c>
      <c r="R7070" s="36" t="s">
        <v>14</v>
      </c>
      <c r="S7070" s="38">
        <v>27</v>
      </c>
      <c r="T7070" s="36" t="s">
        <v>100</v>
      </c>
      <c r="U7070" s="36" t="s">
        <v>3401</v>
      </c>
    </row>
    <row r="7071" spans="10:21" x14ac:dyDescent="0.25">
      <c r="J7071" s="37">
        <v>44195</v>
      </c>
      <c r="K7071" s="36">
        <f t="shared" si="695"/>
        <v>2020</v>
      </c>
      <c r="L7071" s="36" t="str">
        <f t="shared" si="696"/>
        <v>December</v>
      </c>
      <c r="M7071" s="36">
        <f t="shared" si="697"/>
        <v>53</v>
      </c>
      <c r="N7071" s="36">
        <f t="shared" si="698"/>
        <v>30</v>
      </c>
      <c r="O7071" s="36" t="str">
        <f t="shared" si="699"/>
        <v>202053</v>
      </c>
      <c r="P7071" s="51" t="str">
        <f>CONCATENATE(K7071,MONTH(ExpensesDBTable[[#This Row],[Date]]))</f>
        <v>202012</v>
      </c>
      <c r="Q7071" s="36" t="s">
        <v>1051</v>
      </c>
      <c r="R7071" s="36" t="s">
        <v>14</v>
      </c>
      <c r="S7071" s="38">
        <v>49.65</v>
      </c>
      <c r="T7071" s="36" t="s">
        <v>106</v>
      </c>
      <c r="U7071" s="36" t="s">
        <v>4945</v>
      </c>
    </row>
    <row r="7072" spans="10:21" x14ac:dyDescent="0.25">
      <c r="J7072" s="37">
        <v>44195</v>
      </c>
      <c r="K7072" s="36">
        <f t="shared" si="695"/>
        <v>2020</v>
      </c>
      <c r="L7072" s="36" t="str">
        <f t="shared" si="696"/>
        <v>December</v>
      </c>
      <c r="M7072" s="36">
        <f t="shared" si="697"/>
        <v>53</v>
      </c>
      <c r="N7072" s="36">
        <f t="shared" si="698"/>
        <v>30</v>
      </c>
      <c r="O7072" s="36" t="str">
        <f t="shared" si="699"/>
        <v>202053</v>
      </c>
      <c r="P7072" s="51" t="str">
        <f>CONCATENATE(K7072,MONTH(ExpensesDBTable[[#This Row],[Date]]))</f>
        <v>202012</v>
      </c>
      <c r="Q7072" s="36" t="s">
        <v>182</v>
      </c>
      <c r="R7072" s="36" t="s">
        <v>14</v>
      </c>
      <c r="S7072" s="38">
        <v>9.69</v>
      </c>
      <c r="T7072" s="36" t="s">
        <v>100</v>
      </c>
      <c r="U7072" s="36" t="s">
        <v>3401</v>
      </c>
    </row>
    <row r="7073" spans="10:21" x14ac:dyDescent="0.25">
      <c r="J7073" s="37">
        <v>44195</v>
      </c>
      <c r="K7073" s="36">
        <f t="shared" si="695"/>
        <v>2020</v>
      </c>
      <c r="L7073" s="36" t="str">
        <f t="shared" si="696"/>
        <v>December</v>
      </c>
      <c r="M7073" s="36">
        <f t="shared" si="697"/>
        <v>53</v>
      </c>
      <c r="N7073" s="36">
        <f t="shared" si="698"/>
        <v>30</v>
      </c>
      <c r="O7073" s="36" t="str">
        <f t="shared" si="699"/>
        <v>202053</v>
      </c>
      <c r="P7073" s="51" t="str">
        <f>CONCATENATE(K7073,MONTH(ExpensesDBTable[[#This Row],[Date]]))</f>
        <v>202012</v>
      </c>
      <c r="Q7073" s="36" t="s">
        <v>155</v>
      </c>
      <c r="R7073" s="36" t="s">
        <v>14</v>
      </c>
      <c r="S7073" s="38">
        <v>22.2</v>
      </c>
      <c r="T7073" s="36" t="s">
        <v>106</v>
      </c>
      <c r="U7073" s="36" t="s">
        <v>4946</v>
      </c>
    </row>
    <row r="7074" spans="10:21" x14ac:dyDescent="0.25">
      <c r="J7074" s="37">
        <v>44195</v>
      </c>
      <c r="K7074" s="36">
        <f t="shared" si="695"/>
        <v>2020</v>
      </c>
      <c r="L7074" s="36" t="str">
        <f t="shared" si="696"/>
        <v>December</v>
      </c>
      <c r="M7074" s="36">
        <f t="shared" si="697"/>
        <v>53</v>
      </c>
      <c r="N7074" s="36">
        <f t="shared" si="698"/>
        <v>30</v>
      </c>
      <c r="O7074" s="36" t="str">
        <f t="shared" si="699"/>
        <v>202053</v>
      </c>
      <c r="P7074" s="51" t="str">
        <f>CONCATENATE(K7074,MONTH(ExpensesDBTable[[#This Row],[Date]]))</f>
        <v>202012</v>
      </c>
      <c r="Q7074" s="36" t="s">
        <v>182</v>
      </c>
      <c r="R7074" s="36" t="s">
        <v>19</v>
      </c>
      <c r="S7074" s="38">
        <v>150</v>
      </c>
      <c r="T7074" s="36" t="s">
        <v>106</v>
      </c>
      <c r="U7074" s="36" t="s">
        <v>4947</v>
      </c>
    </row>
    <row r="7075" spans="10:21" x14ac:dyDescent="0.25">
      <c r="J7075" s="37">
        <v>44195</v>
      </c>
      <c r="K7075" s="36">
        <f t="shared" si="695"/>
        <v>2020</v>
      </c>
      <c r="L7075" s="36" t="str">
        <f t="shared" si="696"/>
        <v>December</v>
      </c>
      <c r="M7075" s="36">
        <f t="shared" si="697"/>
        <v>53</v>
      </c>
      <c r="N7075" s="36">
        <f t="shared" si="698"/>
        <v>30</v>
      </c>
      <c r="O7075" s="36" t="str">
        <f t="shared" si="699"/>
        <v>202053</v>
      </c>
      <c r="P7075" s="51" t="str">
        <f>CONCATENATE(K7075,MONTH(ExpensesDBTable[[#This Row],[Date]]))</f>
        <v>202012</v>
      </c>
      <c r="Q7075" s="36" t="s">
        <v>182</v>
      </c>
      <c r="R7075" s="36" t="s">
        <v>16</v>
      </c>
      <c r="S7075" s="38">
        <v>66</v>
      </c>
      <c r="T7075" s="36" t="s">
        <v>106</v>
      </c>
      <c r="U7075" s="36" t="s">
        <v>4948</v>
      </c>
    </row>
    <row r="7076" spans="10:21" x14ac:dyDescent="0.25">
      <c r="J7076" s="37">
        <v>44195</v>
      </c>
      <c r="K7076" s="36">
        <f t="shared" si="695"/>
        <v>2020</v>
      </c>
      <c r="L7076" s="36" t="str">
        <f t="shared" si="696"/>
        <v>December</v>
      </c>
      <c r="M7076" s="36">
        <f t="shared" si="697"/>
        <v>53</v>
      </c>
      <c r="N7076" s="36">
        <f t="shared" si="698"/>
        <v>30</v>
      </c>
      <c r="O7076" s="36" t="str">
        <f t="shared" si="699"/>
        <v>202053</v>
      </c>
      <c r="P7076" s="51" t="str">
        <f>CONCATENATE(K7076,MONTH(ExpensesDBTable[[#This Row],[Date]]))</f>
        <v>202012</v>
      </c>
      <c r="Q7076" s="36" t="s">
        <v>569</v>
      </c>
      <c r="R7076" s="36" t="s">
        <v>16</v>
      </c>
      <c r="S7076" s="38">
        <v>359</v>
      </c>
      <c r="T7076" s="36" t="s">
        <v>106</v>
      </c>
      <c r="U7076" s="36" t="s">
        <v>4949</v>
      </c>
    </row>
    <row r="7077" spans="10:21" x14ac:dyDescent="0.25">
      <c r="J7077" s="37">
        <v>44195</v>
      </c>
      <c r="K7077" s="36">
        <f t="shared" si="695"/>
        <v>2020</v>
      </c>
      <c r="L7077" s="36" t="str">
        <f t="shared" si="696"/>
        <v>December</v>
      </c>
      <c r="M7077" s="36">
        <f t="shared" si="697"/>
        <v>53</v>
      </c>
      <c r="N7077" s="36">
        <f t="shared" si="698"/>
        <v>30</v>
      </c>
      <c r="O7077" s="36" t="str">
        <f t="shared" si="699"/>
        <v>202053</v>
      </c>
      <c r="P7077" s="51" t="str">
        <f>CONCATENATE(K7077,MONTH(ExpensesDBTable[[#This Row],[Date]]))</f>
        <v>202012</v>
      </c>
      <c r="Q7077" s="36" t="s">
        <v>2066</v>
      </c>
      <c r="R7077" s="36" t="s">
        <v>16</v>
      </c>
      <c r="S7077" s="38">
        <v>1026.05</v>
      </c>
      <c r="T7077" s="36" t="s">
        <v>106</v>
      </c>
      <c r="U7077" s="36" t="s">
        <v>4951</v>
      </c>
    </row>
    <row r="7078" spans="10:21" x14ac:dyDescent="0.25">
      <c r="J7078" s="37">
        <v>44196</v>
      </c>
      <c r="K7078" s="36">
        <f t="shared" ref="K7078:K7084" si="700">YEAR(J7078)</f>
        <v>2020</v>
      </c>
      <c r="L7078" s="36" t="str">
        <f t="shared" ref="L7078:L7084" si="701">TEXT(DATE(1,MONTH(J7078),1),"MMMM")</f>
        <v>December</v>
      </c>
      <c r="M7078" s="36">
        <f t="shared" ref="M7078:M7084" si="702">WEEKNUM(J7078,2)</f>
        <v>53</v>
      </c>
      <c r="N7078" s="36">
        <f t="shared" ref="N7078:N7084" si="703">DAY(J7078)</f>
        <v>31</v>
      </c>
      <c r="O7078" s="36" t="str">
        <f t="shared" ref="O7078:O7084" si="704">CONCATENATE(K7078,M7078)</f>
        <v>202053</v>
      </c>
      <c r="P7078" s="51" t="str">
        <f>CONCATENATE(K7078,MONTH(ExpensesDBTable[[#This Row],[Date]]))</f>
        <v>202012</v>
      </c>
      <c r="Q7078" s="36" t="s">
        <v>119</v>
      </c>
      <c r="R7078" s="36" t="s">
        <v>19</v>
      </c>
      <c r="S7078" s="38">
        <v>44.57</v>
      </c>
      <c r="T7078" s="36" t="s">
        <v>100</v>
      </c>
      <c r="U7078" s="36" t="s">
        <v>4952</v>
      </c>
    </row>
    <row r="7079" spans="10:21" x14ac:dyDescent="0.25">
      <c r="J7079" s="37">
        <v>44196</v>
      </c>
      <c r="K7079" s="36">
        <f t="shared" si="700"/>
        <v>2020</v>
      </c>
      <c r="L7079" s="36" t="str">
        <f t="shared" si="701"/>
        <v>December</v>
      </c>
      <c r="M7079" s="36">
        <f t="shared" si="702"/>
        <v>53</v>
      </c>
      <c r="N7079" s="36">
        <f t="shared" si="703"/>
        <v>31</v>
      </c>
      <c r="O7079" s="36" t="str">
        <f t="shared" si="704"/>
        <v>202053</v>
      </c>
      <c r="P7079" s="51" t="str">
        <f>CONCATENATE(K7079,MONTH(ExpensesDBTable[[#This Row],[Date]]))</f>
        <v>202012</v>
      </c>
      <c r="Q7079" s="36" t="s">
        <v>4773</v>
      </c>
      <c r="R7079" s="36" t="s">
        <v>11</v>
      </c>
      <c r="S7079" s="38">
        <v>55.79</v>
      </c>
      <c r="T7079" s="36" t="s">
        <v>106</v>
      </c>
      <c r="U7079" s="36" t="s">
        <v>4953</v>
      </c>
    </row>
    <row r="7080" spans="10:21" x14ac:dyDescent="0.25">
      <c r="J7080" s="37">
        <v>44196</v>
      </c>
      <c r="K7080" s="36">
        <f t="shared" si="700"/>
        <v>2020</v>
      </c>
      <c r="L7080" s="36" t="str">
        <f t="shared" si="701"/>
        <v>December</v>
      </c>
      <c r="M7080" s="36">
        <f t="shared" si="702"/>
        <v>53</v>
      </c>
      <c r="N7080" s="36">
        <f t="shared" si="703"/>
        <v>31</v>
      </c>
      <c r="O7080" s="36" t="str">
        <f t="shared" si="704"/>
        <v>202053</v>
      </c>
      <c r="P7080" s="51" t="str">
        <f>CONCATENATE(K7080,MONTH(ExpensesDBTable[[#This Row],[Date]]))</f>
        <v>202012</v>
      </c>
      <c r="Q7080" s="36" t="s">
        <v>182</v>
      </c>
      <c r="R7080" s="36" t="s">
        <v>16</v>
      </c>
      <c r="S7080" s="38">
        <v>21.98</v>
      </c>
      <c r="T7080" s="36" t="s">
        <v>106</v>
      </c>
      <c r="U7080" s="36" t="s">
        <v>4954</v>
      </c>
    </row>
    <row r="7081" spans="10:21" x14ac:dyDescent="0.25">
      <c r="J7081" s="37">
        <v>44196</v>
      </c>
      <c r="K7081" s="36">
        <f t="shared" si="700"/>
        <v>2020</v>
      </c>
      <c r="L7081" s="36" t="str">
        <f t="shared" si="701"/>
        <v>December</v>
      </c>
      <c r="M7081" s="36">
        <f t="shared" si="702"/>
        <v>53</v>
      </c>
      <c r="N7081" s="36">
        <f t="shared" si="703"/>
        <v>31</v>
      </c>
      <c r="O7081" s="36" t="str">
        <f t="shared" si="704"/>
        <v>202053</v>
      </c>
      <c r="P7081" s="51" t="str">
        <f>CONCATENATE(K7081,MONTH(ExpensesDBTable[[#This Row],[Date]]))</f>
        <v>202012</v>
      </c>
      <c r="Q7081" s="36" t="s">
        <v>182</v>
      </c>
      <c r="R7081" s="36" t="s">
        <v>19</v>
      </c>
      <c r="S7081" s="38">
        <v>45</v>
      </c>
      <c r="T7081" s="36" t="s">
        <v>106</v>
      </c>
      <c r="U7081" s="36" t="s">
        <v>4955</v>
      </c>
    </row>
    <row r="7082" spans="10:21" x14ac:dyDescent="0.25">
      <c r="J7082" s="37">
        <v>44196</v>
      </c>
      <c r="K7082" s="36">
        <f t="shared" si="700"/>
        <v>2020</v>
      </c>
      <c r="L7082" s="36" t="str">
        <f t="shared" si="701"/>
        <v>December</v>
      </c>
      <c r="M7082" s="36">
        <f t="shared" si="702"/>
        <v>53</v>
      </c>
      <c r="N7082" s="36">
        <f t="shared" si="703"/>
        <v>31</v>
      </c>
      <c r="O7082" s="36" t="str">
        <f t="shared" si="704"/>
        <v>202053</v>
      </c>
      <c r="P7082" s="51" t="str">
        <f>CONCATENATE(K7082,MONTH(ExpensesDBTable[[#This Row],[Date]]))</f>
        <v>202012</v>
      </c>
      <c r="Q7082" s="36" t="s">
        <v>182</v>
      </c>
      <c r="R7082" s="36" t="s">
        <v>17</v>
      </c>
      <c r="S7082" s="38">
        <v>160</v>
      </c>
      <c r="T7082" s="36" t="s">
        <v>106</v>
      </c>
      <c r="U7082" s="36" t="s">
        <v>1634</v>
      </c>
    </row>
    <row r="7083" spans="10:21" x14ac:dyDescent="0.25">
      <c r="J7083" s="37">
        <v>44197</v>
      </c>
      <c r="K7083" s="36">
        <f t="shared" si="700"/>
        <v>2021</v>
      </c>
      <c r="L7083" s="36" t="str">
        <f t="shared" si="701"/>
        <v>January</v>
      </c>
      <c r="M7083" s="36">
        <f t="shared" si="702"/>
        <v>1</v>
      </c>
      <c r="N7083" s="36">
        <f t="shared" si="703"/>
        <v>1</v>
      </c>
      <c r="O7083" s="36" t="str">
        <f t="shared" si="704"/>
        <v>20211</v>
      </c>
      <c r="P7083" s="51" t="str">
        <f>CONCATENATE(K7083,MONTH(ExpensesDBTable[[#This Row],[Date]]))</f>
        <v>20211</v>
      </c>
      <c r="Q7083" s="36" t="s">
        <v>4049</v>
      </c>
      <c r="R7083" s="36" t="s">
        <v>23</v>
      </c>
      <c r="S7083" s="38">
        <v>89</v>
      </c>
      <c r="T7083" s="36" t="s">
        <v>106</v>
      </c>
      <c r="U7083" s="36" t="s">
        <v>1492</v>
      </c>
    </row>
    <row r="7084" spans="10:21" x14ac:dyDescent="0.25">
      <c r="J7084" s="37">
        <v>44197</v>
      </c>
      <c r="K7084" s="36">
        <f t="shared" si="700"/>
        <v>2021</v>
      </c>
      <c r="L7084" s="36" t="str">
        <f t="shared" si="701"/>
        <v>January</v>
      </c>
      <c r="M7084" s="36">
        <f t="shared" si="702"/>
        <v>1</v>
      </c>
      <c r="N7084" s="36">
        <f t="shared" si="703"/>
        <v>1</v>
      </c>
      <c r="O7084" s="36" t="str">
        <f t="shared" si="704"/>
        <v>20211</v>
      </c>
      <c r="P7084" s="51" t="str">
        <f>CONCATENATE(K7084,MONTH(ExpensesDBTable[[#This Row],[Date]]))</f>
        <v>20211</v>
      </c>
      <c r="Q7084" s="36" t="s">
        <v>2939</v>
      </c>
      <c r="R7084" s="36" t="s">
        <v>16</v>
      </c>
      <c r="S7084" s="38">
        <v>640</v>
      </c>
      <c r="T7084" s="36" t="s">
        <v>106</v>
      </c>
      <c r="U7084" s="36" t="s">
        <v>4957</v>
      </c>
    </row>
    <row r="7085" spans="10:21" x14ac:dyDescent="0.25">
      <c r="J7085" s="37">
        <v>44199</v>
      </c>
      <c r="K7085" s="36">
        <f t="shared" ref="K7085:K7098" si="705">YEAR(J7085)</f>
        <v>2021</v>
      </c>
      <c r="L7085" s="36" t="str">
        <f t="shared" ref="L7085:L7098" si="706">TEXT(DATE(1,MONTH(J7085),1),"MMMM")</f>
        <v>January</v>
      </c>
      <c r="M7085" s="36">
        <f t="shared" ref="M7085:M7098" si="707">WEEKNUM(J7085,2)</f>
        <v>1</v>
      </c>
      <c r="N7085" s="36">
        <f t="shared" ref="N7085:N7098" si="708">DAY(J7085)</f>
        <v>3</v>
      </c>
      <c r="O7085" s="36" t="str">
        <f t="shared" ref="O7085:O7098" si="709">CONCATENATE(K7085,M7085)</f>
        <v>20211</v>
      </c>
      <c r="P7085" s="51" t="str">
        <f>CONCATENATE(K7085,MONTH(ExpensesDBTable[[#This Row],[Date]]))</f>
        <v>20211</v>
      </c>
      <c r="Q7085" s="36" t="s">
        <v>4792</v>
      </c>
      <c r="R7085" s="36" t="s">
        <v>14</v>
      </c>
      <c r="S7085" s="38">
        <v>15</v>
      </c>
      <c r="T7085" s="36" t="s">
        <v>100</v>
      </c>
      <c r="U7085" s="36" t="s">
        <v>4958</v>
      </c>
    </row>
    <row r="7086" spans="10:21" x14ac:dyDescent="0.25">
      <c r="J7086" s="37">
        <v>44199</v>
      </c>
      <c r="K7086" s="36">
        <f t="shared" si="705"/>
        <v>2021</v>
      </c>
      <c r="L7086" s="36" t="str">
        <f t="shared" si="706"/>
        <v>January</v>
      </c>
      <c r="M7086" s="36">
        <f t="shared" si="707"/>
        <v>1</v>
      </c>
      <c r="N7086" s="36">
        <f t="shared" si="708"/>
        <v>3</v>
      </c>
      <c r="O7086" s="36" t="str">
        <f t="shared" si="709"/>
        <v>20211</v>
      </c>
      <c r="P7086" s="51" t="str">
        <f>CONCATENATE(K7086,MONTH(ExpensesDBTable[[#This Row],[Date]]))</f>
        <v>20211</v>
      </c>
      <c r="Q7086" s="36" t="s">
        <v>182</v>
      </c>
      <c r="R7086" s="36" t="s">
        <v>14</v>
      </c>
      <c r="S7086" s="38">
        <v>4</v>
      </c>
      <c r="T7086" s="36" t="s">
        <v>100</v>
      </c>
      <c r="U7086" s="36" t="s">
        <v>1153</v>
      </c>
    </row>
    <row r="7087" spans="10:21" x14ac:dyDescent="0.25">
      <c r="J7087" s="37">
        <v>44199</v>
      </c>
      <c r="K7087" s="36">
        <f t="shared" si="705"/>
        <v>2021</v>
      </c>
      <c r="L7087" s="36" t="str">
        <f t="shared" si="706"/>
        <v>January</v>
      </c>
      <c r="M7087" s="36">
        <f t="shared" si="707"/>
        <v>1</v>
      </c>
      <c r="N7087" s="36">
        <f t="shared" si="708"/>
        <v>3</v>
      </c>
      <c r="O7087" s="36" t="str">
        <f t="shared" si="709"/>
        <v>20211</v>
      </c>
      <c r="P7087" s="51" t="str">
        <f>CONCATENATE(K7087,MONTH(ExpensesDBTable[[#This Row],[Date]]))</f>
        <v>20211</v>
      </c>
      <c r="Q7087" s="36" t="s">
        <v>1013</v>
      </c>
      <c r="R7087" s="36" t="s">
        <v>16</v>
      </c>
      <c r="S7087" s="38">
        <v>175</v>
      </c>
      <c r="T7087" s="36" t="s">
        <v>106</v>
      </c>
      <c r="U7087" s="36" t="s">
        <v>4959</v>
      </c>
    </row>
    <row r="7088" spans="10:21" x14ac:dyDescent="0.25">
      <c r="J7088" s="37">
        <v>44199</v>
      </c>
      <c r="K7088" s="36">
        <f t="shared" si="705"/>
        <v>2021</v>
      </c>
      <c r="L7088" s="36" t="str">
        <f t="shared" si="706"/>
        <v>January</v>
      </c>
      <c r="M7088" s="36">
        <f t="shared" si="707"/>
        <v>1</v>
      </c>
      <c r="N7088" s="36">
        <f t="shared" si="708"/>
        <v>3</v>
      </c>
      <c r="O7088" s="36" t="str">
        <f t="shared" si="709"/>
        <v>20211</v>
      </c>
      <c r="P7088" s="51" t="str">
        <f>CONCATENATE(K7088,MONTH(ExpensesDBTable[[#This Row],[Date]]))</f>
        <v>20211</v>
      </c>
      <c r="Q7088" s="36" t="s">
        <v>182</v>
      </c>
      <c r="R7088" s="36" t="s">
        <v>14</v>
      </c>
      <c r="S7088" s="38">
        <v>6.7</v>
      </c>
      <c r="T7088" s="36" t="s">
        <v>100</v>
      </c>
      <c r="U7088" s="36" t="s">
        <v>2670</v>
      </c>
    </row>
    <row r="7089" spans="10:21" x14ac:dyDescent="0.25">
      <c r="J7089" s="37">
        <v>44199</v>
      </c>
      <c r="K7089" s="36">
        <f t="shared" si="705"/>
        <v>2021</v>
      </c>
      <c r="L7089" s="36" t="str">
        <f t="shared" si="706"/>
        <v>January</v>
      </c>
      <c r="M7089" s="36">
        <f t="shared" si="707"/>
        <v>1</v>
      </c>
      <c r="N7089" s="36">
        <f t="shared" si="708"/>
        <v>3</v>
      </c>
      <c r="O7089" s="36" t="str">
        <f t="shared" si="709"/>
        <v>20211</v>
      </c>
      <c r="P7089" s="51" t="str">
        <f>CONCATENATE(K7089,MONTH(ExpensesDBTable[[#This Row],[Date]]))</f>
        <v>20211</v>
      </c>
      <c r="Q7089" s="36" t="s">
        <v>182</v>
      </c>
      <c r="R7089" s="36" t="s">
        <v>14</v>
      </c>
      <c r="S7089" s="38">
        <v>6.6</v>
      </c>
      <c r="T7089" s="36" t="s">
        <v>100</v>
      </c>
      <c r="U7089" s="36" t="s">
        <v>1153</v>
      </c>
    </row>
    <row r="7090" spans="10:21" x14ac:dyDescent="0.25">
      <c r="J7090" s="37">
        <v>44199</v>
      </c>
      <c r="K7090" s="36">
        <f t="shared" si="705"/>
        <v>2021</v>
      </c>
      <c r="L7090" s="36" t="str">
        <f t="shared" si="706"/>
        <v>January</v>
      </c>
      <c r="M7090" s="36">
        <f t="shared" si="707"/>
        <v>1</v>
      </c>
      <c r="N7090" s="36">
        <f t="shared" si="708"/>
        <v>3</v>
      </c>
      <c r="O7090" s="36" t="str">
        <f t="shared" si="709"/>
        <v>20211</v>
      </c>
      <c r="P7090" s="51" t="str">
        <f>CONCATENATE(K7090,MONTH(ExpensesDBTable[[#This Row],[Date]]))</f>
        <v>20211</v>
      </c>
      <c r="Q7090" s="36" t="s">
        <v>4792</v>
      </c>
      <c r="R7090" s="36" t="s">
        <v>14</v>
      </c>
      <c r="S7090" s="38">
        <v>11</v>
      </c>
      <c r="T7090" s="36" t="s">
        <v>100</v>
      </c>
      <c r="U7090" s="36" t="s">
        <v>1392</v>
      </c>
    </row>
    <row r="7091" spans="10:21" x14ac:dyDescent="0.25">
      <c r="J7091" s="37">
        <v>44199</v>
      </c>
      <c r="K7091" s="36">
        <f t="shared" si="705"/>
        <v>2021</v>
      </c>
      <c r="L7091" s="36" t="str">
        <f t="shared" si="706"/>
        <v>January</v>
      </c>
      <c r="M7091" s="36">
        <f t="shared" si="707"/>
        <v>1</v>
      </c>
      <c r="N7091" s="36">
        <f t="shared" si="708"/>
        <v>3</v>
      </c>
      <c r="O7091" s="36" t="str">
        <f t="shared" si="709"/>
        <v>20211</v>
      </c>
      <c r="P7091" s="51" t="str">
        <f>CONCATENATE(K7091,MONTH(ExpensesDBTable[[#This Row],[Date]]))</f>
        <v>20211</v>
      </c>
      <c r="Q7091" s="36" t="s">
        <v>182</v>
      </c>
      <c r="R7091" s="36" t="s">
        <v>19</v>
      </c>
      <c r="S7091" s="38">
        <v>12.9</v>
      </c>
      <c r="T7091" s="36" t="s">
        <v>106</v>
      </c>
      <c r="U7091" s="36" t="s">
        <v>462</v>
      </c>
    </row>
    <row r="7092" spans="10:21" x14ac:dyDescent="0.25">
      <c r="J7092" s="37">
        <v>44199</v>
      </c>
      <c r="K7092" s="36">
        <f t="shared" si="705"/>
        <v>2021</v>
      </c>
      <c r="L7092" s="36" t="str">
        <f t="shared" si="706"/>
        <v>January</v>
      </c>
      <c r="M7092" s="36">
        <f t="shared" si="707"/>
        <v>1</v>
      </c>
      <c r="N7092" s="36">
        <f t="shared" si="708"/>
        <v>3</v>
      </c>
      <c r="O7092" s="36" t="str">
        <f t="shared" si="709"/>
        <v>20211</v>
      </c>
      <c r="P7092" s="51" t="str">
        <f>CONCATENATE(K7092,MONTH(ExpensesDBTable[[#This Row],[Date]]))</f>
        <v>20211</v>
      </c>
      <c r="Q7092" s="36" t="s">
        <v>182</v>
      </c>
      <c r="R7092" s="36" t="s">
        <v>16</v>
      </c>
      <c r="S7092" s="38">
        <v>30</v>
      </c>
      <c r="T7092" s="36" t="s">
        <v>106</v>
      </c>
      <c r="U7092" s="36" t="s">
        <v>4960</v>
      </c>
    </row>
    <row r="7093" spans="10:21" x14ac:dyDescent="0.25">
      <c r="J7093" s="37">
        <v>44199</v>
      </c>
      <c r="K7093" s="36">
        <f t="shared" si="705"/>
        <v>2021</v>
      </c>
      <c r="L7093" s="36" t="str">
        <f t="shared" si="706"/>
        <v>January</v>
      </c>
      <c r="M7093" s="36">
        <f t="shared" si="707"/>
        <v>1</v>
      </c>
      <c r="N7093" s="36">
        <f t="shared" si="708"/>
        <v>3</v>
      </c>
      <c r="O7093" s="36" t="str">
        <f t="shared" si="709"/>
        <v>20211</v>
      </c>
      <c r="P7093" s="51" t="str">
        <f>CONCATENATE(K7093,MONTH(ExpensesDBTable[[#This Row],[Date]]))</f>
        <v>20211</v>
      </c>
      <c r="Q7093" s="36" t="s">
        <v>119</v>
      </c>
      <c r="R7093" s="36" t="s">
        <v>14</v>
      </c>
      <c r="S7093" s="38">
        <v>12.55</v>
      </c>
      <c r="T7093" s="36" t="s">
        <v>100</v>
      </c>
      <c r="U7093" s="36" t="s">
        <v>4934</v>
      </c>
    </row>
    <row r="7094" spans="10:21" x14ac:dyDescent="0.25">
      <c r="J7094" s="37">
        <v>44199</v>
      </c>
      <c r="K7094" s="36">
        <f t="shared" si="705"/>
        <v>2021</v>
      </c>
      <c r="L7094" s="36" t="str">
        <f t="shared" si="706"/>
        <v>January</v>
      </c>
      <c r="M7094" s="36">
        <f t="shared" si="707"/>
        <v>1</v>
      </c>
      <c r="N7094" s="36">
        <f t="shared" si="708"/>
        <v>3</v>
      </c>
      <c r="O7094" s="36" t="str">
        <f t="shared" si="709"/>
        <v>20211</v>
      </c>
      <c r="P7094" s="51" t="str">
        <f>CONCATENATE(K7094,MONTH(ExpensesDBTable[[#This Row],[Date]]))</f>
        <v>20211</v>
      </c>
      <c r="Q7094" s="36" t="s">
        <v>182</v>
      </c>
      <c r="R7094" s="36" t="s">
        <v>17</v>
      </c>
      <c r="S7094" s="38">
        <v>65</v>
      </c>
      <c r="T7094" s="36" t="s">
        <v>106</v>
      </c>
      <c r="U7094" s="36" t="s">
        <v>4961</v>
      </c>
    </row>
    <row r="7095" spans="10:21" x14ac:dyDescent="0.25">
      <c r="J7095" s="37">
        <v>44199</v>
      </c>
      <c r="K7095" s="36">
        <f t="shared" si="705"/>
        <v>2021</v>
      </c>
      <c r="L7095" s="36" t="str">
        <f t="shared" si="706"/>
        <v>January</v>
      </c>
      <c r="M7095" s="36">
        <f t="shared" si="707"/>
        <v>1</v>
      </c>
      <c r="N7095" s="36">
        <f t="shared" si="708"/>
        <v>3</v>
      </c>
      <c r="O7095" s="36" t="str">
        <f t="shared" si="709"/>
        <v>20211</v>
      </c>
      <c r="P7095" s="51" t="str">
        <f>CONCATENATE(K7095,MONTH(ExpensesDBTable[[#This Row],[Date]]))</f>
        <v>20211</v>
      </c>
      <c r="Q7095" s="36" t="s">
        <v>4788</v>
      </c>
      <c r="R7095" s="36" t="s">
        <v>17</v>
      </c>
      <c r="S7095" s="38">
        <v>213.55</v>
      </c>
      <c r="T7095" s="36" t="s">
        <v>106</v>
      </c>
      <c r="U7095" s="36" t="s">
        <v>4962</v>
      </c>
    </row>
    <row r="7096" spans="10:21" x14ac:dyDescent="0.25">
      <c r="J7096" s="37">
        <v>44200</v>
      </c>
      <c r="K7096" s="36">
        <f t="shared" si="705"/>
        <v>2021</v>
      </c>
      <c r="L7096" s="36" t="str">
        <f t="shared" si="706"/>
        <v>January</v>
      </c>
      <c r="M7096" s="36">
        <f t="shared" si="707"/>
        <v>2</v>
      </c>
      <c r="N7096" s="36">
        <f t="shared" si="708"/>
        <v>4</v>
      </c>
      <c r="O7096" s="36" t="str">
        <f t="shared" si="709"/>
        <v>20212</v>
      </c>
      <c r="P7096" s="51" t="str">
        <f>CONCATENATE(K7096,MONTH(ExpensesDBTable[[#This Row],[Date]]))</f>
        <v>20211</v>
      </c>
      <c r="Q7096" s="36" t="s">
        <v>182</v>
      </c>
      <c r="R7096" s="36" t="s">
        <v>18</v>
      </c>
      <c r="S7096" s="38">
        <v>120</v>
      </c>
      <c r="T7096" s="36" t="s">
        <v>106</v>
      </c>
      <c r="U7096" s="36" t="s">
        <v>4963</v>
      </c>
    </row>
    <row r="7097" spans="10:21" x14ac:dyDescent="0.25">
      <c r="J7097" s="37">
        <v>44200</v>
      </c>
      <c r="K7097" s="36">
        <f t="shared" si="705"/>
        <v>2021</v>
      </c>
      <c r="L7097" s="36" t="str">
        <f t="shared" si="706"/>
        <v>January</v>
      </c>
      <c r="M7097" s="36">
        <f t="shared" si="707"/>
        <v>2</v>
      </c>
      <c r="N7097" s="36">
        <f t="shared" si="708"/>
        <v>4</v>
      </c>
      <c r="O7097" s="36" t="str">
        <f t="shared" si="709"/>
        <v>20212</v>
      </c>
      <c r="P7097" s="51" t="str">
        <f>CONCATENATE(K7097,MONTH(ExpensesDBTable[[#This Row],[Date]]))</f>
        <v>20211</v>
      </c>
      <c r="Q7097" s="36" t="s">
        <v>620</v>
      </c>
      <c r="R7097" s="36" t="s">
        <v>18</v>
      </c>
      <c r="S7097" s="38">
        <v>22.56</v>
      </c>
      <c r="T7097" s="36" t="s">
        <v>106</v>
      </c>
      <c r="U7097" s="36" t="s">
        <v>4964</v>
      </c>
    </row>
    <row r="7098" spans="10:21" x14ac:dyDescent="0.25">
      <c r="J7098" s="37">
        <v>44200</v>
      </c>
      <c r="K7098" s="36">
        <f t="shared" si="705"/>
        <v>2021</v>
      </c>
      <c r="L7098" s="36" t="str">
        <f t="shared" si="706"/>
        <v>January</v>
      </c>
      <c r="M7098" s="36">
        <f t="shared" si="707"/>
        <v>2</v>
      </c>
      <c r="N7098" s="36">
        <f t="shared" si="708"/>
        <v>4</v>
      </c>
      <c r="O7098" s="36" t="str">
        <f t="shared" si="709"/>
        <v>20212</v>
      </c>
      <c r="P7098" s="51" t="str">
        <f>CONCATENATE(K7098,MONTH(ExpensesDBTable[[#This Row],[Date]]))</f>
        <v>20211</v>
      </c>
      <c r="Q7098" s="36" t="s">
        <v>171</v>
      </c>
      <c r="R7098" s="36" t="s">
        <v>25</v>
      </c>
      <c r="S7098" s="38">
        <v>36.950000000000003</v>
      </c>
      <c r="T7098" s="36" t="s">
        <v>106</v>
      </c>
      <c r="U7098" s="36" t="s">
        <v>4965</v>
      </c>
    </row>
    <row r="7099" spans="10:21" x14ac:dyDescent="0.25">
      <c r="J7099" s="37">
        <v>44201</v>
      </c>
      <c r="K7099" s="36">
        <f t="shared" ref="K7099:K7106" si="710">YEAR(J7099)</f>
        <v>2021</v>
      </c>
      <c r="L7099" s="36" t="str">
        <f t="shared" ref="L7099:L7106" si="711">TEXT(DATE(1,MONTH(J7099),1),"MMMM")</f>
        <v>January</v>
      </c>
      <c r="M7099" s="36">
        <f t="shared" ref="M7099:M7106" si="712">WEEKNUM(J7099,2)</f>
        <v>2</v>
      </c>
      <c r="N7099" s="36">
        <f t="shared" ref="N7099:N7106" si="713">DAY(J7099)</f>
        <v>5</v>
      </c>
      <c r="O7099" s="36" t="str">
        <f t="shared" ref="O7099:O7106" si="714">CONCATENATE(K7099,M7099)</f>
        <v>20212</v>
      </c>
      <c r="P7099" s="51" t="str">
        <f>CONCATENATE(K7099,MONTH(ExpensesDBTable[[#This Row],[Date]]))</f>
        <v>20211</v>
      </c>
      <c r="Q7099" s="36" t="s">
        <v>620</v>
      </c>
      <c r="R7099" s="36" t="s">
        <v>16</v>
      </c>
      <c r="S7099" s="38">
        <v>32</v>
      </c>
      <c r="T7099" s="36" t="s">
        <v>106</v>
      </c>
      <c r="U7099" s="36" t="s">
        <v>4966</v>
      </c>
    </row>
    <row r="7100" spans="10:21" x14ac:dyDescent="0.25">
      <c r="J7100" s="37">
        <v>44201</v>
      </c>
      <c r="K7100" s="36">
        <f t="shared" si="710"/>
        <v>2021</v>
      </c>
      <c r="L7100" s="36" t="str">
        <f t="shared" si="711"/>
        <v>January</v>
      </c>
      <c r="M7100" s="36">
        <f t="shared" si="712"/>
        <v>2</v>
      </c>
      <c r="N7100" s="36">
        <f t="shared" si="713"/>
        <v>5</v>
      </c>
      <c r="O7100" s="36" t="str">
        <f t="shared" si="714"/>
        <v>20212</v>
      </c>
      <c r="P7100" s="51" t="str">
        <f>CONCATENATE(K7100,MONTH(ExpensesDBTable[[#This Row],[Date]]))</f>
        <v>20211</v>
      </c>
      <c r="Q7100" s="36" t="s">
        <v>3480</v>
      </c>
      <c r="R7100" s="36" t="s">
        <v>27</v>
      </c>
      <c r="S7100" s="38">
        <v>311.89</v>
      </c>
      <c r="T7100" s="36" t="s">
        <v>106</v>
      </c>
      <c r="U7100" s="36" t="s">
        <v>4967</v>
      </c>
    </row>
    <row r="7101" spans="10:21" x14ac:dyDescent="0.25">
      <c r="J7101" s="37">
        <v>44201</v>
      </c>
      <c r="K7101" s="36">
        <f t="shared" si="710"/>
        <v>2021</v>
      </c>
      <c r="L7101" s="36" t="str">
        <f t="shared" si="711"/>
        <v>January</v>
      </c>
      <c r="M7101" s="36">
        <f t="shared" si="712"/>
        <v>2</v>
      </c>
      <c r="N7101" s="36">
        <f t="shared" si="713"/>
        <v>5</v>
      </c>
      <c r="O7101" s="36" t="str">
        <f t="shared" si="714"/>
        <v>20212</v>
      </c>
      <c r="P7101" s="51" t="str">
        <f>CONCATENATE(K7101,MONTH(ExpensesDBTable[[#This Row],[Date]]))</f>
        <v>20211</v>
      </c>
      <c r="Q7101" s="36" t="s">
        <v>182</v>
      </c>
      <c r="R7101" s="36" t="s">
        <v>14</v>
      </c>
      <c r="S7101" s="38">
        <v>4</v>
      </c>
      <c r="T7101" s="36" t="s">
        <v>106</v>
      </c>
      <c r="U7101" s="36" t="s">
        <v>4968</v>
      </c>
    </row>
    <row r="7102" spans="10:21" x14ac:dyDescent="0.25">
      <c r="J7102" s="37">
        <v>44201</v>
      </c>
      <c r="K7102" s="36">
        <f t="shared" si="710"/>
        <v>2021</v>
      </c>
      <c r="L7102" s="36" t="str">
        <f t="shared" si="711"/>
        <v>January</v>
      </c>
      <c r="M7102" s="36">
        <f t="shared" si="712"/>
        <v>2</v>
      </c>
      <c r="N7102" s="36">
        <f t="shared" si="713"/>
        <v>5</v>
      </c>
      <c r="O7102" s="36" t="str">
        <f t="shared" si="714"/>
        <v>20212</v>
      </c>
      <c r="P7102" s="51" t="str">
        <f>CONCATENATE(K7102,MONTH(ExpensesDBTable[[#This Row],[Date]]))</f>
        <v>20211</v>
      </c>
      <c r="Q7102" s="36" t="s">
        <v>119</v>
      </c>
      <c r="R7102" s="36" t="s">
        <v>14</v>
      </c>
      <c r="S7102" s="38">
        <v>18.079999999999998</v>
      </c>
      <c r="T7102" s="36" t="s">
        <v>100</v>
      </c>
      <c r="U7102" s="36" t="s">
        <v>1367</v>
      </c>
    </row>
    <row r="7103" spans="10:21" x14ac:dyDescent="0.25">
      <c r="J7103" s="37">
        <v>44201</v>
      </c>
      <c r="K7103" s="36">
        <f t="shared" si="710"/>
        <v>2021</v>
      </c>
      <c r="L7103" s="36" t="str">
        <f t="shared" si="711"/>
        <v>January</v>
      </c>
      <c r="M7103" s="36">
        <f t="shared" si="712"/>
        <v>2</v>
      </c>
      <c r="N7103" s="36">
        <f t="shared" si="713"/>
        <v>5</v>
      </c>
      <c r="O7103" s="36" t="str">
        <f t="shared" si="714"/>
        <v>20212</v>
      </c>
      <c r="P7103" s="51" t="str">
        <f>CONCATENATE(K7103,MONTH(ExpensesDBTable[[#This Row],[Date]]))</f>
        <v>20211</v>
      </c>
      <c r="Q7103" s="36" t="s">
        <v>171</v>
      </c>
      <c r="R7103" s="36" t="s">
        <v>16</v>
      </c>
      <c r="S7103" s="38">
        <v>57.15</v>
      </c>
      <c r="T7103" s="36" t="s">
        <v>106</v>
      </c>
      <c r="U7103" s="36" t="s">
        <v>4969</v>
      </c>
    </row>
    <row r="7104" spans="10:21" x14ac:dyDescent="0.25">
      <c r="J7104" s="37">
        <v>44201</v>
      </c>
      <c r="K7104" s="36">
        <f t="shared" si="710"/>
        <v>2021</v>
      </c>
      <c r="L7104" s="36" t="str">
        <f t="shared" si="711"/>
        <v>January</v>
      </c>
      <c r="M7104" s="36">
        <f t="shared" si="712"/>
        <v>2</v>
      </c>
      <c r="N7104" s="36">
        <f t="shared" si="713"/>
        <v>5</v>
      </c>
      <c r="O7104" s="36" t="str">
        <f t="shared" si="714"/>
        <v>20212</v>
      </c>
      <c r="P7104" s="51" t="str">
        <f>CONCATENATE(K7104,MONTH(ExpensesDBTable[[#This Row],[Date]]))</f>
        <v>20211</v>
      </c>
      <c r="Q7104" s="36" t="s">
        <v>182</v>
      </c>
      <c r="R7104" s="36" t="s">
        <v>16</v>
      </c>
      <c r="S7104" s="38">
        <v>24.93</v>
      </c>
      <c r="T7104" s="36" t="s">
        <v>106</v>
      </c>
      <c r="U7104" s="36" t="s">
        <v>4966</v>
      </c>
    </row>
    <row r="7105" spans="10:21" x14ac:dyDescent="0.25">
      <c r="J7105" s="37">
        <v>44201</v>
      </c>
      <c r="K7105" s="36">
        <f t="shared" si="710"/>
        <v>2021</v>
      </c>
      <c r="L7105" s="36" t="str">
        <f t="shared" si="711"/>
        <v>January</v>
      </c>
      <c r="M7105" s="36">
        <f t="shared" si="712"/>
        <v>2</v>
      </c>
      <c r="N7105" s="36">
        <f t="shared" si="713"/>
        <v>5</v>
      </c>
      <c r="O7105" s="36" t="str">
        <f t="shared" si="714"/>
        <v>20212</v>
      </c>
      <c r="P7105" s="51" t="str">
        <f>CONCATENATE(K7105,MONTH(ExpensesDBTable[[#This Row],[Date]]))</f>
        <v>20211</v>
      </c>
      <c r="Q7105" s="36" t="s">
        <v>182</v>
      </c>
      <c r="R7105" s="36" t="s">
        <v>16</v>
      </c>
      <c r="S7105" s="38">
        <v>55</v>
      </c>
      <c r="T7105" s="36" t="s">
        <v>106</v>
      </c>
      <c r="U7105" s="36" t="s">
        <v>4236</v>
      </c>
    </row>
    <row r="7106" spans="10:21" x14ac:dyDescent="0.25">
      <c r="J7106" s="37">
        <v>44201</v>
      </c>
      <c r="K7106" s="36">
        <f t="shared" si="710"/>
        <v>2021</v>
      </c>
      <c r="L7106" s="36" t="str">
        <f t="shared" si="711"/>
        <v>January</v>
      </c>
      <c r="M7106" s="36">
        <f t="shared" si="712"/>
        <v>2</v>
      </c>
      <c r="N7106" s="36">
        <f t="shared" si="713"/>
        <v>5</v>
      </c>
      <c r="O7106" s="36" t="str">
        <f t="shared" si="714"/>
        <v>20212</v>
      </c>
      <c r="P7106" s="51" t="str">
        <f>CONCATENATE(K7106,MONTH(ExpensesDBTable[[#This Row],[Date]]))</f>
        <v>20211</v>
      </c>
      <c r="Q7106" s="36" t="s">
        <v>3379</v>
      </c>
      <c r="R7106" s="36" t="s">
        <v>29</v>
      </c>
      <c r="S7106" s="38">
        <v>1009</v>
      </c>
      <c r="T7106" s="36" t="s">
        <v>106</v>
      </c>
      <c r="U7106" s="36" t="s">
        <v>4666</v>
      </c>
    </row>
    <row r="7107" spans="10:21" x14ac:dyDescent="0.25">
      <c r="J7107" s="37">
        <v>44208</v>
      </c>
      <c r="K7107" s="36">
        <f t="shared" ref="K7107:K7130" si="715">YEAR(J7107)</f>
        <v>2021</v>
      </c>
      <c r="L7107" s="36" t="str">
        <f t="shared" ref="L7107:L7130" si="716">TEXT(DATE(1,MONTH(J7107),1),"MMMM")</f>
        <v>January</v>
      </c>
      <c r="M7107" s="36">
        <f t="shared" ref="M7107:M7130" si="717">WEEKNUM(J7107,2)</f>
        <v>3</v>
      </c>
      <c r="N7107" s="36">
        <f t="shared" ref="N7107:N7130" si="718">DAY(J7107)</f>
        <v>12</v>
      </c>
      <c r="O7107" s="36" t="str">
        <f t="shared" ref="O7107:O7130" si="719">CONCATENATE(K7107,M7107)</f>
        <v>20213</v>
      </c>
      <c r="P7107" s="51" t="str">
        <f>CONCATENATE(K7107,MONTH(ExpensesDBTable[[#This Row],[Date]]))</f>
        <v>20211</v>
      </c>
      <c r="Q7107" s="36" t="s">
        <v>4865</v>
      </c>
      <c r="R7107" s="36" t="s">
        <v>17</v>
      </c>
      <c r="S7107" s="38">
        <v>220</v>
      </c>
      <c r="T7107" s="36" t="s">
        <v>106</v>
      </c>
      <c r="U7107" s="36" t="s">
        <v>4970</v>
      </c>
    </row>
    <row r="7108" spans="10:21" x14ac:dyDescent="0.25">
      <c r="J7108" s="37">
        <v>44208</v>
      </c>
      <c r="K7108" s="36">
        <f t="shared" si="715"/>
        <v>2021</v>
      </c>
      <c r="L7108" s="36" t="str">
        <f t="shared" si="716"/>
        <v>January</v>
      </c>
      <c r="M7108" s="36">
        <f t="shared" si="717"/>
        <v>3</v>
      </c>
      <c r="N7108" s="36">
        <f t="shared" si="718"/>
        <v>12</v>
      </c>
      <c r="O7108" s="36" t="str">
        <f t="shared" si="719"/>
        <v>20213</v>
      </c>
      <c r="P7108" s="51" t="str">
        <f>CONCATENATE(K7108,MONTH(ExpensesDBTable[[#This Row],[Date]]))</f>
        <v>20211</v>
      </c>
      <c r="Q7108" s="36" t="s">
        <v>182</v>
      </c>
      <c r="R7108" s="36" t="s">
        <v>14</v>
      </c>
      <c r="S7108" s="38">
        <v>15</v>
      </c>
      <c r="T7108" s="36" t="s">
        <v>100</v>
      </c>
      <c r="U7108" s="36" t="s">
        <v>4971</v>
      </c>
    </row>
    <row r="7109" spans="10:21" x14ac:dyDescent="0.25">
      <c r="J7109" s="37">
        <v>44208</v>
      </c>
      <c r="K7109" s="36">
        <f t="shared" si="715"/>
        <v>2021</v>
      </c>
      <c r="L7109" s="36" t="str">
        <f t="shared" si="716"/>
        <v>January</v>
      </c>
      <c r="M7109" s="36">
        <f t="shared" si="717"/>
        <v>3</v>
      </c>
      <c r="N7109" s="36">
        <f t="shared" si="718"/>
        <v>12</v>
      </c>
      <c r="O7109" s="36" t="str">
        <f t="shared" si="719"/>
        <v>20213</v>
      </c>
      <c r="P7109" s="51" t="str">
        <f>CONCATENATE(K7109,MONTH(ExpensesDBTable[[#This Row],[Date]]))</f>
        <v>20211</v>
      </c>
      <c r="Q7109" s="36" t="s">
        <v>182</v>
      </c>
      <c r="R7109" s="36" t="s">
        <v>16</v>
      </c>
      <c r="S7109" s="38">
        <v>12.16</v>
      </c>
      <c r="T7109" s="36" t="s">
        <v>106</v>
      </c>
      <c r="U7109" s="36" t="s">
        <v>4972</v>
      </c>
    </row>
    <row r="7110" spans="10:21" x14ac:dyDescent="0.25">
      <c r="J7110" s="37">
        <v>44208</v>
      </c>
      <c r="K7110" s="36">
        <f t="shared" si="715"/>
        <v>2021</v>
      </c>
      <c r="L7110" s="36" t="str">
        <f t="shared" si="716"/>
        <v>January</v>
      </c>
      <c r="M7110" s="36">
        <f t="shared" si="717"/>
        <v>3</v>
      </c>
      <c r="N7110" s="36">
        <f t="shared" si="718"/>
        <v>12</v>
      </c>
      <c r="O7110" s="36" t="str">
        <f t="shared" si="719"/>
        <v>20213</v>
      </c>
      <c r="P7110" s="51" t="str">
        <f>CONCATENATE(K7110,MONTH(ExpensesDBTable[[#This Row],[Date]]))</f>
        <v>20211</v>
      </c>
      <c r="Q7110" s="36" t="s">
        <v>620</v>
      </c>
      <c r="R7110" s="36" t="s">
        <v>18</v>
      </c>
      <c r="S7110" s="38">
        <v>10.92</v>
      </c>
      <c r="T7110" s="36" t="s">
        <v>106</v>
      </c>
      <c r="U7110" s="36" t="s">
        <v>2129</v>
      </c>
    </row>
    <row r="7111" spans="10:21" x14ac:dyDescent="0.25">
      <c r="J7111" s="37">
        <v>44208</v>
      </c>
      <c r="K7111" s="36">
        <f t="shared" si="715"/>
        <v>2021</v>
      </c>
      <c r="L7111" s="36" t="str">
        <f t="shared" si="716"/>
        <v>January</v>
      </c>
      <c r="M7111" s="36">
        <f t="shared" si="717"/>
        <v>3</v>
      </c>
      <c r="N7111" s="36">
        <f t="shared" si="718"/>
        <v>12</v>
      </c>
      <c r="O7111" s="36" t="str">
        <f t="shared" si="719"/>
        <v>20213</v>
      </c>
      <c r="P7111" s="51" t="str">
        <f>CONCATENATE(K7111,MONTH(ExpensesDBTable[[#This Row],[Date]]))</f>
        <v>20211</v>
      </c>
      <c r="Q7111" s="36" t="s">
        <v>119</v>
      </c>
      <c r="R7111" s="36" t="s">
        <v>14</v>
      </c>
      <c r="S7111" s="38">
        <v>5.12</v>
      </c>
      <c r="T7111" s="36" t="s">
        <v>100</v>
      </c>
      <c r="U7111" s="36" t="s">
        <v>1367</v>
      </c>
    </row>
    <row r="7112" spans="10:21" x14ac:dyDescent="0.25">
      <c r="J7112" s="37">
        <v>44208</v>
      </c>
      <c r="K7112" s="36">
        <f t="shared" si="715"/>
        <v>2021</v>
      </c>
      <c r="L7112" s="36" t="str">
        <f t="shared" si="716"/>
        <v>January</v>
      </c>
      <c r="M7112" s="36">
        <f t="shared" si="717"/>
        <v>3</v>
      </c>
      <c r="N7112" s="36">
        <f t="shared" si="718"/>
        <v>12</v>
      </c>
      <c r="O7112" s="36" t="str">
        <f t="shared" si="719"/>
        <v>20213</v>
      </c>
      <c r="P7112" s="51" t="str">
        <f>CONCATENATE(K7112,MONTH(ExpensesDBTable[[#This Row],[Date]]))</f>
        <v>20211</v>
      </c>
      <c r="Q7112" s="36" t="s">
        <v>182</v>
      </c>
      <c r="R7112" s="36" t="s">
        <v>16</v>
      </c>
      <c r="S7112" s="38">
        <v>12</v>
      </c>
      <c r="T7112" s="36" t="s">
        <v>106</v>
      </c>
      <c r="U7112" s="36" t="s">
        <v>3984</v>
      </c>
    </row>
    <row r="7113" spans="10:21" x14ac:dyDescent="0.25">
      <c r="J7113" s="37">
        <v>44208</v>
      </c>
      <c r="K7113" s="36">
        <f t="shared" si="715"/>
        <v>2021</v>
      </c>
      <c r="L7113" s="36" t="str">
        <f t="shared" si="716"/>
        <v>January</v>
      </c>
      <c r="M7113" s="36">
        <f t="shared" si="717"/>
        <v>3</v>
      </c>
      <c r="N7113" s="36">
        <f t="shared" si="718"/>
        <v>12</v>
      </c>
      <c r="O7113" s="36" t="str">
        <f t="shared" si="719"/>
        <v>20213</v>
      </c>
      <c r="P7113" s="51" t="str">
        <f>CONCATENATE(K7113,MONTH(ExpensesDBTable[[#This Row],[Date]]))</f>
        <v>20211</v>
      </c>
      <c r="Q7113" s="36" t="s">
        <v>182</v>
      </c>
      <c r="R7113" s="36" t="s">
        <v>16</v>
      </c>
      <c r="S7113" s="38">
        <v>56.2</v>
      </c>
      <c r="T7113" s="36" t="s">
        <v>106</v>
      </c>
      <c r="U7113" s="36" t="s">
        <v>4973</v>
      </c>
    </row>
    <row r="7114" spans="10:21" x14ac:dyDescent="0.25">
      <c r="J7114" s="37">
        <v>44208</v>
      </c>
      <c r="K7114" s="36">
        <f t="shared" si="715"/>
        <v>2021</v>
      </c>
      <c r="L7114" s="36" t="str">
        <f t="shared" si="716"/>
        <v>January</v>
      </c>
      <c r="M7114" s="36">
        <f t="shared" si="717"/>
        <v>3</v>
      </c>
      <c r="N7114" s="36">
        <f t="shared" si="718"/>
        <v>12</v>
      </c>
      <c r="O7114" s="36" t="str">
        <f t="shared" si="719"/>
        <v>20213</v>
      </c>
      <c r="P7114" s="51" t="str">
        <f>CONCATENATE(K7114,MONTH(ExpensesDBTable[[#This Row],[Date]]))</f>
        <v>20211</v>
      </c>
      <c r="Q7114" s="36" t="s">
        <v>1238</v>
      </c>
      <c r="R7114" s="36" t="s">
        <v>22</v>
      </c>
      <c r="S7114" s="38">
        <v>20.22</v>
      </c>
      <c r="T7114" s="36" t="s">
        <v>106</v>
      </c>
      <c r="U7114" s="36" t="s">
        <v>4974</v>
      </c>
    </row>
    <row r="7115" spans="10:21" x14ac:dyDescent="0.25">
      <c r="J7115" s="37">
        <v>44208</v>
      </c>
      <c r="K7115" s="36">
        <f t="shared" si="715"/>
        <v>2021</v>
      </c>
      <c r="L7115" s="36" t="str">
        <f t="shared" si="716"/>
        <v>January</v>
      </c>
      <c r="M7115" s="36">
        <f t="shared" si="717"/>
        <v>3</v>
      </c>
      <c r="N7115" s="36">
        <f t="shared" si="718"/>
        <v>12</v>
      </c>
      <c r="O7115" s="36" t="str">
        <f t="shared" si="719"/>
        <v>20213</v>
      </c>
      <c r="P7115" s="51" t="str">
        <f>CONCATENATE(K7115,MONTH(ExpensesDBTable[[#This Row],[Date]]))</f>
        <v>20211</v>
      </c>
      <c r="Q7115" s="36" t="s">
        <v>182</v>
      </c>
      <c r="R7115" s="36" t="s">
        <v>14</v>
      </c>
      <c r="S7115" s="38">
        <v>11.5</v>
      </c>
      <c r="T7115" s="36" t="s">
        <v>100</v>
      </c>
      <c r="U7115" s="36" t="s">
        <v>4975</v>
      </c>
    </row>
    <row r="7116" spans="10:21" x14ac:dyDescent="0.25">
      <c r="J7116" s="37">
        <v>44208</v>
      </c>
      <c r="K7116" s="36">
        <f t="shared" si="715"/>
        <v>2021</v>
      </c>
      <c r="L7116" s="36" t="str">
        <f t="shared" si="716"/>
        <v>January</v>
      </c>
      <c r="M7116" s="36">
        <f t="shared" si="717"/>
        <v>3</v>
      </c>
      <c r="N7116" s="36">
        <f t="shared" si="718"/>
        <v>12</v>
      </c>
      <c r="O7116" s="36" t="str">
        <f t="shared" si="719"/>
        <v>20213</v>
      </c>
      <c r="P7116" s="51" t="str">
        <f>CONCATENATE(K7116,MONTH(ExpensesDBTable[[#This Row],[Date]]))</f>
        <v>20211</v>
      </c>
      <c r="Q7116" s="36" t="s">
        <v>4773</v>
      </c>
      <c r="R7116" s="36" t="s">
        <v>11</v>
      </c>
      <c r="S7116" s="38">
        <v>53</v>
      </c>
      <c r="T7116" s="36" t="s">
        <v>106</v>
      </c>
      <c r="U7116" s="36" t="s">
        <v>4976</v>
      </c>
    </row>
    <row r="7117" spans="10:21" x14ac:dyDescent="0.25">
      <c r="J7117" s="37">
        <v>44208</v>
      </c>
      <c r="K7117" s="36">
        <f t="shared" si="715"/>
        <v>2021</v>
      </c>
      <c r="L7117" s="36" t="str">
        <f t="shared" si="716"/>
        <v>January</v>
      </c>
      <c r="M7117" s="36">
        <f t="shared" si="717"/>
        <v>3</v>
      </c>
      <c r="N7117" s="36">
        <f t="shared" si="718"/>
        <v>12</v>
      </c>
      <c r="O7117" s="36" t="str">
        <f t="shared" si="719"/>
        <v>20213</v>
      </c>
      <c r="P7117" s="51" t="str">
        <f>CONCATENATE(K7117,MONTH(ExpensesDBTable[[#This Row],[Date]]))</f>
        <v>20211</v>
      </c>
      <c r="Q7117" s="36" t="s">
        <v>119</v>
      </c>
      <c r="R7117" s="36" t="s">
        <v>14</v>
      </c>
      <c r="S7117" s="38">
        <v>33.67</v>
      </c>
      <c r="T7117" s="36" t="s">
        <v>100</v>
      </c>
      <c r="U7117" s="36" t="s">
        <v>3401</v>
      </c>
    </row>
    <row r="7118" spans="10:21" x14ac:dyDescent="0.25">
      <c r="J7118" s="37">
        <v>44208</v>
      </c>
      <c r="K7118" s="36">
        <f t="shared" si="715"/>
        <v>2021</v>
      </c>
      <c r="L7118" s="36" t="str">
        <f t="shared" si="716"/>
        <v>January</v>
      </c>
      <c r="M7118" s="36">
        <f t="shared" si="717"/>
        <v>3</v>
      </c>
      <c r="N7118" s="36">
        <f t="shared" si="718"/>
        <v>12</v>
      </c>
      <c r="O7118" s="36" t="str">
        <f t="shared" si="719"/>
        <v>20213</v>
      </c>
      <c r="P7118" s="51" t="str">
        <f>CONCATENATE(K7118,MONTH(ExpensesDBTable[[#This Row],[Date]]))</f>
        <v>20211</v>
      </c>
      <c r="Q7118" s="36" t="s">
        <v>155</v>
      </c>
      <c r="R7118" s="36" t="s">
        <v>18</v>
      </c>
      <c r="S7118" s="38">
        <v>45</v>
      </c>
      <c r="T7118" s="36" t="s">
        <v>106</v>
      </c>
      <c r="U7118" s="36" t="s">
        <v>4977</v>
      </c>
    </row>
    <row r="7119" spans="10:21" x14ac:dyDescent="0.25">
      <c r="J7119" s="37">
        <v>44208</v>
      </c>
      <c r="K7119" s="36">
        <f t="shared" si="715"/>
        <v>2021</v>
      </c>
      <c r="L7119" s="36" t="str">
        <f t="shared" si="716"/>
        <v>January</v>
      </c>
      <c r="M7119" s="36">
        <f t="shared" si="717"/>
        <v>3</v>
      </c>
      <c r="N7119" s="36">
        <f t="shared" si="718"/>
        <v>12</v>
      </c>
      <c r="O7119" s="36" t="str">
        <f t="shared" si="719"/>
        <v>20213</v>
      </c>
      <c r="P7119" s="51" t="str">
        <f>CONCATENATE(K7119,MONTH(ExpensesDBTable[[#This Row],[Date]]))</f>
        <v>20211</v>
      </c>
      <c r="Q7119" s="36" t="s">
        <v>182</v>
      </c>
      <c r="R7119" s="36" t="s">
        <v>14</v>
      </c>
      <c r="S7119" s="38">
        <v>7.6</v>
      </c>
      <c r="T7119" s="36" t="s">
        <v>100</v>
      </c>
      <c r="U7119" s="36" t="s">
        <v>1153</v>
      </c>
    </row>
    <row r="7120" spans="10:21" x14ac:dyDescent="0.25">
      <c r="J7120" s="37">
        <v>44208</v>
      </c>
      <c r="K7120" s="36">
        <f t="shared" si="715"/>
        <v>2021</v>
      </c>
      <c r="L7120" s="36" t="str">
        <f t="shared" si="716"/>
        <v>January</v>
      </c>
      <c r="M7120" s="36">
        <f t="shared" si="717"/>
        <v>3</v>
      </c>
      <c r="N7120" s="36">
        <f t="shared" si="718"/>
        <v>12</v>
      </c>
      <c r="O7120" s="36" t="str">
        <f t="shared" si="719"/>
        <v>20213</v>
      </c>
      <c r="P7120" s="51" t="str">
        <f>CONCATENATE(K7120,MONTH(ExpensesDBTable[[#This Row],[Date]]))</f>
        <v>20211</v>
      </c>
      <c r="Q7120" s="36" t="s">
        <v>119</v>
      </c>
      <c r="R7120" s="36" t="s">
        <v>14</v>
      </c>
      <c r="S7120" s="38">
        <v>18.05</v>
      </c>
      <c r="T7120" s="36" t="s">
        <v>106</v>
      </c>
      <c r="U7120" s="36" t="s">
        <v>4978</v>
      </c>
    </row>
    <row r="7121" spans="10:21" x14ac:dyDescent="0.25">
      <c r="J7121" s="37">
        <v>44208</v>
      </c>
      <c r="K7121" s="36">
        <f t="shared" si="715"/>
        <v>2021</v>
      </c>
      <c r="L7121" s="36" t="str">
        <f t="shared" si="716"/>
        <v>January</v>
      </c>
      <c r="M7121" s="36">
        <f t="shared" si="717"/>
        <v>3</v>
      </c>
      <c r="N7121" s="36">
        <f t="shared" si="718"/>
        <v>12</v>
      </c>
      <c r="O7121" s="36" t="str">
        <f t="shared" si="719"/>
        <v>20213</v>
      </c>
      <c r="P7121" s="51" t="str">
        <f>CONCATENATE(K7121,MONTH(ExpensesDBTable[[#This Row],[Date]]))</f>
        <v>20211</v>
      </c>
      <c r="Q7121" s="36" t="s">
        <v>119</v>
      </c>
      <c r="R7121" s="36" t="s">
        <v>14</v>
      </c>
      <c r="S7121" s="38">
        <v>58.18</v>
      </c>
      <c r="T7121" s="36" t="s">
        <v>100</v>
      </c>
      <c r="U7121" s="36" t="s">
        <v>4978</v>
      </c>
    </row>
    <row r="7122" spans="10:21" x14ac:dyDescent="0.25">
      <c r="J7122" s="37">
        <v>44208</v>
      </c>
      <c r="K7122" s="36">
        <f t="shared" si="715"/>
        <v>2021</v>
      </c>
      <c r="L7122" s="36" t="str">
        <f t="shared" si="716"/>
        <v>January</v>
      </c>
      <c r="M7122" s="36">
        <f t="shared" si="717"/>
        <v>3</v>
      </c>
      <c r="N7122" s="36">
        <f t="shared" si="718"/>
        <v>12</v>
      </c>
      <c r="O7122" s="36" t="str">
        <f t="shared" si="719"/>
        <v>20213</v>
      </c>
      <c r="P7122" s="51" t="str">
        <f>CONCATENATE(K7122,MONTH(ExpensesDBTable[[#This Row],[Date]]))</f>
        <v>20211</v>
      </c>
      <c r="Q7122" s="36" t="s">
        <v>119</v>
      </c>
      <c r="R7122" s="36" t="s">
        <v>14</v>
      </c>
      <c r="S7122" s="38">
        <v>5.81</v>
      </c>
      <c r="T7122" s="36" t="s">
        <v>100</v>
      </c>
      <c r="U7122" s="36" t="s">
        <v>4978</v>
      </c>
    </row>
    <row r="7123" spans="10:21" x14ac:dyDescent="0.25">
      <c r="J7123" s="37">
        <v>44208</v>
      </c>
      <c r="K7123" s="36">
        <f t="shared" si="715"/>
        <v>2021</v>
      </c>
      <c r="L7123" s="36" t="str">
        <f t="shared" si="716"/>
        <v>January</v>
      </c>
      <c r="M7123" s="36">
        <f t="shared" si="717"/>
        <v>3</v>
      </c>
      <c r="N7123" s="36">
        <f t="shared" si="718"/>
        <v>12</v>
      </c>
      <c r="O7123" s="36" t="str">
        <f t="shared" si="719"/>
        <v>20213</v>
      </c>
      <c r="P7123" s="51" t="str">
        <f>CONCATENATE(K7123,MONTH(ExpensesDBTable[[#This Row],[Date]]))</f>
        <v>20211</v>
      </c>
      <c r="Q7123" s="36" t="s">
        <v>2470</v>
      </c>
      <c r="R7123" s="36" t="s">
        <v>17</v>
      </c>
      <c r="S7123" s="38">
        <v>14</v>
      </c>
      <c r="T7123" s="36" t="s">
        <v>106</v>
      </c>
      <c r="U7123" s="36" t="s">
        <v>4979</v>
      </c>
    </row>
    <row r="7124" spans="10:21" x14ac:dyDescent="0.25">
      <c r="J7124" s="37">
        <v>44208</v>
      </c>
      <c r="K7124" s="36">
        <f t="shared" si="715"/>
        <v>2021</v>
      </c>
      <c r="L7124" s="36" t="str">
        <f t="shared" si="716"/>
        <v>January</v>
      </c>
      <c r="M7124" s="36">
        <f t="shared" si="717"/>
        <v>3</v>
      </c>
      <c r="N7124" s="36">
        <f t="shared" si="718"/>
        <v>12</v>
      </c>
      <c r="O7124" s="36" t="str">
        <f t="shared" si="719"/>
        <v>20213</v>
      </c>
      <c r="P7124" s="51" t="str">
        <f>CONCATENATE(K7124,MONTH(ExpensesDBTable[[#This Row],[Date]]))</f>
        <v>20211</v>
      </c>
      <c r="Q7124" s="36" t="s">
        <v>119</v>
      </c>
      <c r="R7124" s="36" t="s">
        <v>17</v>
      </c>
      <c r="S7124" s="38">
        <v>3.6</v>
      </c>
      <c r="T7124" s="36" t="s">
        <v>100</v>
      </c>
      <c r="U7124" s="36" t="s">
        <v>4980</v>
      </c>
    </row>
    <row r="7125" spans="10:21" x14ac:dyDescent="0.25">
      <c r="J7125" s="37">
        <v>44208</v>
      </c>
      <c r="K7125" s="36">
        <f t="shared" si="715"/>
        <v>2021</v>
      </c>
      <c r="L7125" s="36" t="str">
        <f t="shared" si="716"/>
        <v>January</v>
      </c>
      <c r="M7125" s="36">
        <f t="shared" si="717"/>
        <v>3</v>
      </c>
      <c r="N7125" s="36">
        <f t="shared" si="718"/>
        <v>12</v>
      </c>
      <c r="O7125" s="36" t="str">
        <f t="shared" si="719"/>
        <v>20213</v>
      </c>
      <c r="P7125" s="51" t="str">
        <f>CONCATENATE(K7125,MONTH(ExpensesDBTable[[#This Row],[Date]]))</f>
        <v>20211</v>
      </c>
      <c r="Q7125" s="36" t="s">
        <v>1238</v>
      </c>
      <c r="R7125" s="36" t="s">
        <v>22</v>
      </c>
      <c r="S7125" s="38">
        <v>53.61</v>
      </c>
      <c r="T7125" s="36" t="s">
        <v>106</v>
      </c>
      <c r="U7125" s="36" t="s">
        <v>2274</v>
      </c>
    </row>
    <row r="7126" spans="10:21" x14ac:dyDescent="0.25">
      <c r="J7126" s="37">
        <v>44208</v>
      </c>
      <c r="K7126" s="36">
        <f t="shared" si="715"/>
        <v>2021</v>
      </c>
      <c r="L7126" s="36" t="str">
        <f t="shared" si="716"/>
        <v>January</v>
      </c>
      <c r="M7126" s="36">
        <f t="shared" si="717"/>
        <v>3</v>
      </c>
      <c r="N7126" s="36">
        <f t="shared" si="718"/>
        <v>12</v>
      </c>
      <c r="O7126" s="36" t="str">
        <f t="shared" si="719"/>
        <v>20213</v>
      </c>
      <c r="P7126" s="51" t="str">
        <f>CONCATENATE(K7126,MONTH(ExpensesDBTable[[#This Row],[Date]]))</f>
        <v>20211</v>
      </c>
      <c r="Q7126" s="36" t="s">
        <v>119</v>
      </c>
      <c r="R7126" s="36" t="s">
        <v>14</v>
      </c>
      <c r="S7126" s="38">
        <v>30.46</v>
      </c>
      <c r="T7126" s="36" t="s">
        <v>100</v>
      </c>
      <c r="U7126" s="36" t="s">
        <v>3401</v>
      </c>
    </row>
    <row r="7127" spans="10:21" x14ac:dyDescent="0.25">
      <c r="J7127" s="37">
        <v>44208</v>
      </c>
      <c r="K7127" s="36">
        <f t="shared" si="715"/>
        <v>2021</v>
      </c>
      <c r="L7127" s="36" t="str">
        <f t="shared" si="716"/>
        <v>January</v>
      </c>
      <c r="M7127" s="36">
        <f t="shared" si="717"/>
        <v>3</v>
      </c>
      <c r="N7127" s="36">
        <f t="shared" si="718"/>
        <v>12</v>
      </c>
      <c r="O7127" s="36" t="str">
        <f t="shared" si="719"/>
        <v>20213</v>
      </c>
      <c r="P7127" s="51" t="str">
        <f>CONCATENATE(K7127,MONTH(ExpensesDBTable[[#This Row],[Date]]))</f>
        <v>20211</v>
      </c>
      <c r="Q7127" s="36" t="s">
        <v>182</v>
      </c>
      <c r="R7127" s="36" t="s">
        <v>19</v>
      </c>
      <c r="S7127" s="38">
        <v>9.75</v>
      </c>
      <c r="T7127" s="36" t="s">
        <v>100</v>
      </c>
      <c r="U7127" s="36" t="s">
        <v>2670</v>
      </c>
    </row>
    <row r="7128" spans="10:21" x14ac:dyDescent="0.25">
      <c r="J7128" s="37">
        <v>44208</v>
      </c>
      <c r="K7128" s="36">
        <f t="shared" si="715"/>
        <v>2021</v>
      </c>
      <c r="L7128" s="36" t="str">
        <f t="shared" si="716"/>
        <v>January</v>
      </c>
      <c r="M7128" s="36">
        <f t="shared" si="717"/>
        <v>3</v>
      </c>
      <c r="N7128" s="36">
        <f t="shared" si="718"/>
        <v>12</v>
      </c>
      <c r="O7128" s="36" t="str">
        <f t="shared" si="719"/>
        <v>20213</v>
      </c>
      <c r="P7128" s="51" t="str">
        <f>CONCATENATE(K7128,MONTH(ExpensesDBTable[[#This Row],[Date]]))</f>
        <v>20211</v>
      </c>
      <c r="Q7128" s="36" t="s">
        <v>3022</v>
      </c>
      <c r="R7128" s="36" t="s">
        <v>18</v>
      </c>
      <c r="S7128" s="38">
        <v>12</v>
      </c>
      <c r="T7128" s="36" t="s">
        <v>106</v>
      </c>
      <c r="U7128" s="36" t="s">
        <v>4981</v>
      </c>
    </row>
    <row r="7129" spans="10:21" x14ac:dyDescent="0.25">
      <c r="J7129" s="37">
        <v>44208</v>
      </c>
      <c r="K7129" s="36">
        <f t="shared" si="715"/>
        <v>2021</v>
      </c>
      <c r="L7129" s="36" t="str">
        <f t="shared" si="716"/>
        <v>January</v>
      </c>
      <c r="M7129" s="36">
        <f t="shared" si="717"/>
        <v>3</v>
      </c>
      <c r="N7129" s="36">
        <f t="shared" si="718"/>
        <v>12</v>
      </c>
      <c r="O7129" s="36" t="str">
        <f t="shared" si="719"/>
        <v>20213</v>
      </c>
      <c r="P7129" s="51" t="str">
        <f>CONCATENATE(K7129,MONTH(ExpensesDBTable[[#This Row],[Date]]))</f>
        <v>20211</v>
      </c>
      <c r="Q7129" s="36" t="s">
        <v>182</v>
      </c>
      <c r="R7129" s="36" t="s">
        <v>14</v>
      </c>
      <c r="S7129" s="38">
        <v>9.7899999999999991</v>
      </c>
      <c r="T7129" s="36" t="s">
        <v>100</v>
      </c>
      <c r="U7129" s="36" t="s">
        <v>3401</v>
      </c>
    </row>
    <row r="7130" spans="10:21" x14ac:dyDescent="0.25">
      <c r="J7130" s="37">
        <v>44208</v>
      </c>
      <c r="K7130" s="36">
        <f t="shared" si="715"/>
        <v>2021</v>
      </c>
      <c r="L7130" s="36" t="str">
        <f t="shared" si="716"/>
        <v>January</v>
      </c>
      <c r="M7130" s="36">
        <f t="shared" si="717"/>
        <v>3</v>
      </c>
      <c r="N7130" s="36">
        <f t="shared" si="718"/>
        <v>12</v>
      </c>
      <c r="O7130" s="36" t="str">
        <f t="shared" si="719"/>
        <v>20213</v>
      </c>
      <c r="P7130" s="51" t="str">
        <f>CONCATENATE(K7130,MONTH(ExpensesDBTable[[#This Row],[Date]]))</f>
        <v>20211</v>
      </c>
      <c r="Q7130" s="36" t="s">
        <v>3480</v>
      </c>
      <c r="R7130" s="36" t="s">
        <v>27</v>
      </c>
      <c r="S7130" s="38">
        <v>249.7</v>
      </c>
      <c r="T7130" s="36" t="s">
        <v>100</v>
      </c>
      <c r="U7130" s="36" t="s">
        <v>4982</v>
      </c>
    </row>
    <row r="7131" spans="10:21" x14ac:dyDescent="0.25">
      <c r="J7131" s="37">
        <v>44213</v>
      </c>
      <c r="K7131" s="36">
        <f t="shared" ref="K7131:K7145" si="720">YEAR(J7131)</f>
        <v>2021</v>
      </c>
      <c r="L7131" s="36" t="str">
        <f t="shared" ref="L7131:L7145" si="721">TEXT(DATE(1,MONTH(J7131),1),"MMMM")</f>
        <v>January</v>
      </c>
      <c r="M7131" s="36">
        <f t="shared" ref="M7131:M7145" si="722">WEEKNUM(J7131,2)</f>
        <v>3</v>
      </c>
      <c r="N7131" s="36">
        <f t="shared" ref="N7131:N7145" si="723">DAY(J7131)</f>
        <v>17</v>
      </c>
      <c r="O7131" s="36" t="str">
        <f t="shared" ref="O7131:O7145" si="724">CONCATENATE(K7131,M7131)</f>
        <v>20213</v>
      </c>
      <c r="P7131" s="51" t="str">
        <f>CONCATENATE(K7131,MONTH(ExpensesDBTable[[#This Row],[Date]]))</f>
        <v>20211</v>
      </c>
      <c r="Q7131" s="36" t="s">
        <v>2939</v>
      </c>
      <c r="R7131" s="36" t="s">
        <v>18</v>
      </c>
      <c r="S7131" s="38">
        <v>4.26</v>
      </c>
      <c r="T7131" s="36" t="s">
        <v>106</v>
      </c>
      <c r="U7131" s="36" t="s">
        <v>4985</v>
      </c>
    </row>
    <row r="7132" spans="10:21" x14ac:dyDescent="0.25">
      <c r="J7132" s="37">
        <v>44213</v>
      </c>
      <c r="K7132" s="36">
        <f t="shared" si="720"/>
        <v>2021</v>
      </c>
      <c r="L7132" s="36" t="str">
        <f t="shared" si="721"/>
        <v>January</v>
      </c>
      <c r="M7132" s="36">
        <f t="shared" si="722"/>
        <v>3</v>
      </c>
      <c r="N7132" s="36">
        <f t="shared" si="723"/>
        <v>17</v>
      </c>
      <c r="O7132" s="36" t="str">
        <f t="shared" si="724"/>
        <v>20213</v>
      </c>
      <c r="P7132" s="51" t="str">
        <f>CONCATENATE(K7132,MONTH(ExpensesDBTable[[#This Row],[Date]]))</f>
        <v>20211</v>
      </c>
      <c r="Q7132" s="36" t="s">
        <v>119</v>
      </c>
      <c r="R7132" s="36" t="s">
        <v>14</v>
      </c>
      <c r="S7132" s="38">
        <v>19.2</v>
      </c>
      <c r="T7132" s="36" t="s">
        <v>100</v>
      </c>
      <c r="U7132" s="36" t="s">
        <v>1367</v>
      </c>
    </row>
    <row r="7133" spans="10:21" x14ac:dyDescent="0.25">
      <c r="J7133" s="37">
        <v>44213</v>
      </c>
      <c r="K7133" s="36">
        <f t="shared" si="720"/>
        <v>2021</v>
      </c>
      <c r="L7133" s="36" t="str">
        <f t="shared" si="721"/>
        <v>January</v>
      </c>
      <c r="M7133" s="36">
        <f t="shared" si="722"/>
        <v>3</v>
      </c>
      <c r="N7133" s="36">
        <f t="shared" si="723"/>
        <v>17</v>
      </c>
      <c r="O7133" s="36" t="str">
        <f t="shared" si="724"/>
        <v>20213</v>
      </c>
      <c r="P7133" s="51" t="str">
        <f>CONCATENATE(K7133,MONTH(ExpensesDBTable[[#This Row],[Date]]))</f>
        <v>20211</v>
      </c>
      <c r="Q7133" s="36" t="s">
        <v>182</v>
      </c>
      <c r="R7133" s="36" t="s">
        <v>19</v>
      </c>
      <c r="S7133" s="38">
        <v>70.14</v>
      </c>
      <c r="T7133" s="36" t="s">
        <v>106</v>
      </c>
      <c r="U7133" s="36" t="s">
        <v>4986</v>
      </c>
    </row>
    <row r="7134" spans="10:21" x14ac:dyDescent="0.25">
      <c r="J7134" s="37">
        <v>44213</v>
      </c>
      <c r="K7134" s="36">
        <f t="shared" si="720"/>
        <v>2021</v>
      </c>
      <c r="L7134" s="36" t="str">
        <f t="shared" si="721"/>
        <v>January</v>
      </c>
      <c r="M7134" s="36">
        <f t="shared" si="722"/>
        <v>3</v>
      </c>
      <c r="N7134" s="36">
        <f t="shared" si="723"/>
        <v>17</v>
      </c>
      <c r="O7134" s="36" t="str">
        <f t="shared" si="724"/>
        <v>20213</v>
      </c>
      <c r="P7134" s="51" t="str">
        <f>CONCATENATE(K7134,MONTH(ExpensesDBTable[[#This Row],[Date]]))</f>
        <v>20211</v>
      </c>
      <c r="Q7134" s="36" t="s">
        <v>3201</v>
      </c>
      <c r="R7134" s="36" t="s">
        <v>17</v>
      </c>
      <c r="S7134" s="38">
        <v>440</v>
      </c>
      <c r="T7134" s="36" t="s">
        <v>106</v>
      </c>
      <c r="U7134" s="36" t="s">
        <v>1818</v>
      </c>
    </row>
    <row r="7135" spans="10:21" x14ac:dyDescent="0.25">
      <c r="J7135" s="37">
        <v>44213</v>
      </c>
      <c r="K7135" s="36">
        <f t="shared" si="720"/>
        <v>2021</v>
      </c>
      <c r="L7135" s="36" t="str">
        <f t="shared" si="721"/>
        <v>January</v>
      </c>
      <c r="M7135" s="36">
        <f t="shared" si="722"/>
        <v>3</v>
      </c>
      <c r="N7135" s="36">
        <f t="shared" si="723"/>
        <v>17</v>
      </c>
      <c r="O7135" s="36" t="str">
        <f t="shared" si="724"/>
        <v>20213</v>
      </c>
      <c r="P7135" s="51" t="str">
        <f>CONCATENATE(K7135,MONTH(ExpensesDBTable[[#This Row],[Date]]))</f>
        <v>20211</v>
      </c>
      <c r="Q7135" s="36" t="s">
        <v>182</v>
      </c>
      <c r="R7135" s="36" t="s">
        <v>17</v>
      </c>
      <c r="S7135" s="38">
        <v>231</v>
      </c>
      <c r="T7135" s="36" t="s">
        <v>106</v>
      </c>
      <c r="U7135" s="36" t="s">
        <v>4987</v>
      </c>
    </row>
    <row r="7136" spans="10:21" x14ac:dyDescent="0.25">
      <c r="J7136" s="37">
        <v>44213</v>
      </c>
      <c r="K7136" s="36">
        <f t="shared" si="720"/>
        <v>2021</v>
      </c>
      <c r="L7136" s="36" t="str">
        <f t="shared" si="721"/>
        <v>January</v>
      </c>
      <c r="M7136" s="36">
        <f t="shared" si="722"/>
        <v>3</v>
      </c>
      <c r="N7136" s="36">
        <f t="shared" si="723"/>
        <v>17</v>
      </c>
      <c r="O7136" s="36" t="str">
        <f t="shared" si="724"/>
        <v>20213</v>
      </c>
      <c r="P7136" s="51" t="str">
        <f>CONCATENATE(K7136,MONTH(ExpensesDBTable[[#This Row],[Date]]))</f>
        <v>20211</v>
      </c>
      <c r="Q7136" s="36" t="s">
        <v>182</v>
      </c>
      <c r="R7136" s="36" t="s">
        <v>14</v>
      </c>
      <c r="S7136" s="38">
        <v>9.9</v>
      </c>
      <c r="T7136" s="36" t="s">
        <v>100</v>
      </c>
      <c r="U7136" s="36" t="s">
        <v>1367</v>
      </c>
    </row>
    <row r="7137" spans="10:21" x14ac:dyDescent="0.25">
      <c r="J7137" s="37">
        <v>44213</v>
      </c>
      <c r="K7137" s="36">
        <f t="shared" si="720"/>
        <v>2021</v>
      </c>
      <c r="L7137" s="36" t="str">
        <f t="shared" si="721"/>
        <v>January</v>
      </c>
      <c r="M7137" s="36">
        <f t="shared" si="722"/>
        <v>3</v>
      </c>
      <c r="N7137" s="36">
        <f t="shared" si="723"/>
        <v>17</v>
      </c>
      <c r="O7137" s="36" t="str">
        <f t="shared" si="724"/>
        <v>20213</v>
      </c>
      <c r="P7137" s="51" t="str">
        <f>CONCATENATE(K7137,MONTH(ExpensesDBTable[[#This Row],[Date]]))</f>
        <v>20211</v>
      </c>
      <c r="Q7137" s="36" t="s">
        <v>119</v>
      </c>
      <c r="R7137" s="36" t="s">
        <v>14</v>
      </c>
      <c r="S7137" s="38">
        <v>12.1</v>
      </c>
      <c r="T7137" s="36" t="s">
        <v>100</v>
      </c>
      <c r="U7137" s="36" t="s">
        <v>1367</v>
      </c>
    </row>
    <row r="7138" spans="10:21" x14ac:dyDescent="0.25">
      <c r="J7138" s="37">
        <v>44213</v>
      </c>
      <c r="K7138" s="36">
        <f t="shared" si="720"/>
        <v>2021</v>
      </c>
      <c r="L7138" s="36" t="str">
        <f t="shared" si="721"/>
        <v>January</v>
      </c>
      <c r="M7138" s="36">
        <f t="shared" si="722"/>
        <v>3</v>
      </c>
      <c r="N7138" s="36">
        <f t="shared" si="723"/>
        <v>17</v>
      </c>
      <c r="O7138" s="36" t="str">
        <f t="shared" si="724"/>
        <v>20213</v>
      </c>
      <c r="P7138" s="51" t="str">
        <f>CONCATENATE(K7138,MONTH(ExpensesDBTable[[#This Row],[Date]]))</f>
        <v>20211</v>
      </c>
      <c r="Q7138" s="36" t="s">
        <v>1238</v>
      </c>
      <c r="R7138" s="36" t="s">
        <v>22</v>
      </c>
      <c r="S7138" s="38">
        <v>55.38</v>
      </c>
      <c r="T7138" s="36" t="s">
        <v>106</v>
      </c>
      <c r="U7138" s="36" t="s">
        <v>4988</v>
      </c>
    </row>
    <row r="7139" spans="10:21" x14ac:dyDescent="0.25">
      <c r="J7139" s="37">
        <v>44213</v>
      </c>
      <c r="K7139" s="36">
        <f t="shared" si="720"/>
        <v>2021</v>
      </c>
      <c r="L7139" s="36" t="str">
        <f t="shared" si="721"/>
        <v>January</v>
      </c>
      <c r="M7139" s="36">
        <f t="shared" si="722"/>
        <v>3</v>
      </c>
      <c r="N7139" s="36">
        <f t="shared" si="723"/>
        <v>17</v>
      </c>
      <c r="O7139" s="36" t="str">
        <f t="shared" si="724"/>
        <v>20213</v>
      </c>
      <c r="P7139" s="51" t="str">
        <f>CONCATENATE(K7139,MONTH(ExpensesDBTable[[#This Row],[Date]]))</f>
        <v>20211</v>
      </c>
      <c r="Q7139" s="36" t="s">
        <v>182</v>
      </c>
      <c r="R7139" s="36" t="s">
        <v>14</v>
      </c>
      <c r="S7139" s="38">
        <v>21.8</v>
      </c>
      <c r="T7139" s="36" t="s">
        <v>100</v>
      </c>
      <c r="U7139" s="36" t="s">
        <v>1153</v>
      </c>
    </row>
    <row r="7140" spans="10:21" x14ac:dyDescent="0.25">
      <c r="J7140" s="37">
        <v>44213</v>
      </c>
      <c r="K7140" s="36">
        <f t="shared" si="720"/>
        <v>2021</v>
      </c>
      <c r="L7140" s="36" t="str">
        <f t="shared" si="721"/>
        <v>January</v>
      </c>
      <c r="M7140" s="36">
        <f t="shared" si="722"/>
        <v>3</v>
      </c>
      <c r="N7140" s="36">
        <f t="shared" si="723"/>
        <v>17</v>
      </c>
      <c r="O7140" s="36" t="str">
        <f t="shared" si="724"/>
        <v>20213</v>
      </c>
      <c r="P7140" s="51" t="str">
        <f>CONCATENATE(K7140,MONTH(ExpensesDBTable[[#This Row],[Date]]))</f>
        <v>20211</v>
      </c>
      <c r="Q7140" s="36" t="s">
        <v>182</v>
      </c>
      <c r="R7140" s="36" t="s">
        <v>14</v>
      </c>
      <c r="S7140" s="38">
        <v>11</v>
      </c>
      <c r="T7140" s="36" t="s">
        <v>100</v>
      </c>
      <c r="U7140" s="36" t="s">
        <v>2670</v>
      </c>
    </row>
    <row r="7141" spans="10:21" x14ac:dyDescent="0.25">
      <c r="J7141" s="37">
        <v>44213</v>
      </c>
      <c r="K7141" s="36">
        <f t="shared" si="720"/>
        <v>2021</v>
      </c>
      <c r="L7141" s="36" t="str">
        <f t="shared" si="721"/>
        <v>January</v>
      </c>
      <c r="M7141" s="36">
        <f t="shared" si="722"/>
        <v>3</v>
      </c>
      <c r="N7141" s="36">
        <f t="shared" si="723"/>
        <v>17</v>
      </c>
      <c r="O7141" s="36" t="str">
        <f t="shared" si="724"/>
        <v>20213</v>
      </c>
      <c r="P7141" s="51" t="str">
        <f>CONCATENATE(K7141,MONTH(ExpensesDBTable[[#This Row],[Date]]))</f>
        <v>20211</v>
      </c>
      <c r="Q7141" s="36" t="s">
        <v>119</v>
      </c>
      <c r="R7141" s="36" t="s">
        <v>14</v>
      </c>
      <c r="S7141" s="38">
        <v>94.6</v>
      </c>
      <c r="T7141" s="36" t="s">
        <v>100</v>
      </c>
      <c r="U7141" s="36" t="s">
        <v>1367</v>
      </c>
    </row>
    <row r="7142" spans="10:21" x14ac:dyDescent="0.25">
      <c r="J7142" s="37">
        <v>44213</v>
      </c>
      <c r="K7142" s="36">
        <f t="shared" si="720"/>
        <v>2021</v>
      </c>
      <c r="L7142" s="36" t="str">
        <f t="shared" si="721"/>
        <v>January</v>
      </c>
      <c r="M7142" s="36">
        <f t="shared" si="722"/>
        <v>3</v>
      </c>
      <c r="N7142" s="36">
        <f t="shared" si="723"/>
        <v>17</v>
      </c>
      <c r="O7142" s="36" t="str">
        <f t="shared" si="724"/>
        <v>20213</v>
      </c>
      <c r="P7142" s="51" t="str">
        <f>CONCATENATE(K7142,MONTH(ExpensesDBTable[[#This Row],[Date]]))</f>
        <v>20211</v>
      </c>
      <c r="Q7142" s="36" t="s">
        <v>4773</v>
      </c>
      <c r="R7142" s="36" t="s">
        <v>11</v>
      </c>
      <c r="S7142" s="38">
        <v>38</v>
      </c>
      <c r="T7142" s="36" t="s">
        <v>106</v>
      </c>
      <c r="U7142" s="36" t="s">
        <v>2706</v>
      </c>
    </row>
    <row r="7143" spans="10:21" x14ac:dyDescent="0.25">
      <c r="J7143" s="37">
        <v>44213</v>
      </c>
      <c r="K7143" s="36">
        <f t="shared" si="720"/>
        <v>2021</v>
      </c>
      <c r="L7143" s="36" t="str">
        <f t="shared" si="721"/>
        <v>January</v>
      </c>
      <c r="M7143" s="36">
        <f t="shared" si="722"/>
        <v>3</v>
      </c>
      <c r="N7143" s="36">
        <f t="shared" si="723"/>
        <v>17</v>
      </c>
      <c r="O7143" s="36" t="str">
        <f t="shared" si="724"/>
        <v>20213</v>
      </c>
      <c r="P7143" s="51" t="str">
        <f>CONCATENATE(K7143,MONTH(ExpensesDBTable[[#This Row],[Date]]))</f>
        <v>20211</v>
      </c>
      <c r="Q7143" s="36" t="s">
        <v>182</v>
      </c>
      <c r="R7143" s="36" t="s">
        <v>18</v>
      </c>
      <c r="S7143" s="38">
        <v>24</v>
      </c>
      <c r="T7143" s="36" t="s">
        <v>106</v>
      </c>
      <c r="U7143" s="36" t="s">
        <v>4989</v>
      </c>
    </row>
    <row r="7144" spans="10:21" x14ac:dyDescent="0.25">
      <c r="J7144" s="37">
        <v>44213</v>
      </c>
      <c r="K7144" s="36">
        <f t="shared" si="720"/>
        <v>2021</v>
      </c>
      <c r="L7144" s="36" t="str">
        <f t="shared" si="721"/>
        <v>January</v>
      </c>
      <c r="M7144" s="36">
        <f t="shared" si="722"/>
        <v>3</v>
      </c>
      <c r="N7144" s="36">
        <f t="shared" si="723"/>
        <v>17</v>
      </c>
      <c r="O7144" s="36" t="str">
        <f t="shared" si="724"/>
        <v>20213</v>
      </c>
      <c r="P7144" s="51" t="str">
        <f>CONCATENATE(K7144,MONTH(ExpensesDBTable[[#This Row],[Date]]))</f>
        <v>20211</v>
      </c>
      <c r="Q7144" s="36" t="s">
        <v>182</v>
      </c>
      <c r="R7144" s="36" t="s">
        <v>19</v>
      </c>
      <c r="S7144" s="38">
        <v>23.6</v>
      </c>
      <c r="T7144" s="36" t="s">
        <v>106</v>
      </c>
      <c r="U7144" s="36" t="s">
        <v>4122</v>
      </c>
    </row>
    <row r="7145" spans="10:21" x14ac:dyDescent="0.25">
      <c r="J7145" s="37">
        <v>44213</v>
      </c>
      <c r="K7145" s="36">
        <f t="shared" si="720"/>
        <v>2021</v>
      </c>
      <c r="L7145" s="36" t="str">
        <f t="shared" si="721"/>
        <v>January</v>
      </c>
      <c r="M7145" s="36">
        <f t="shared" si="722"/>
        <v>3</v>
      </c>
      <c r="N7145" s="36">
        <f t="shared" si="723"/>
        <v>17</v>
      </c>
      <c r="O7145" s="36" t="str">
        <f t="shared" si="724"/>
        <v>20213</v>
      </c>
      <c r="P7145" s="51" t="str">
        <f>CONCATENATE(K7145,MONTH(ExpensesDBTable[[#This Row],[Date]]))</f>
        <v>20211</v>
      </c>
      <c r="Q7145" s="36" t="s">
        <v>145</v>
      </c>
      <c r="R7145" s="36" t="s">
        <v>23</v>
      </c>
      <c r="S7145" s="38">
        <v>50</v>
      </c>
      <c r="T7145" s="36" t="s">
        <v>106</v>
      </c>
      <c r="U7145" s="36" t="s">
        <v>1537</v>
      </c>
    </row>
    <row r="7146" spans="10:21" x14ac:dyDescent="0.25">
      <c r="J7146" s="37">
        <v>44216</v>
      </c>
      <c r="K7146" s="36">
        <f t="shared" ref="K7146:K7160" si="725">YEAR(J7146)</f>
        <v>2021</v>
      </c>
      <c r="L7146" s="36" t="str">
        <f t="shared" ref="L7146:L7160" si="726">TEXT(DATE(1,MONTH(J7146),1),"MMMM")</f>
        <v>January</v>
      </c>
      <c r="M7146" s="36">
        <f t="shared" ref="M7146:M7160" si="727">WEEKNUM(J7146,2)</f>
        <v>4</v>
      </c>
      <c r="N7146" s="36">
        <f t="shared" ref="N7146:N7160" si="728">DAY(J7146)</f>
        <v>20</v>
      </c>
      <c r="O7146" s="36" t="str">
        <f t="shared" ref="O7146:O7160" si="729">CONCATENATE(K7146,M7146)</f>
        <v>20214</v>
      </c>
      <c r="P7146" s="51" t="str">
        <f>CONCATENATE(K7146,MONTH(ExpensesDBTable[[#This Row],[Date]]))</f>
        <v>20211</v>
      </c>
      <c r="Q7146" s="36" t="s">
        <v>3480</v>
      </c>
      <c r="R7146" s="36" t="s">
        <v>27</v>
      </c>
      <c r="S7146" s="38">
        <v>312.02999999999997</v>
      </c>
      <c r="T7146" s="36" t="s">
        <v>106</v>
      </c>
      <c r="U7146" s="36" t="s">
        <v>3550</v>
      </c>
    </row>
    <row r="7147" spans="10:21" x14ac:dyDescent="0.25">
      <c r="J7147" s="37">
        <v>44216</v>
      </c>
      <c r="K7147" s="36">
        <f t="shared" si="725"/>
        <v>2021</v>
      </c>
      <c r="L7147" s="36" t="str">
        <f t="shared" si="726"/>
        <v>January</v>
      </c>
      <c r="M7147" s="36">
        <f t="shared" si="727"/>
        <v>4</v>
      </c>
      <c r="N7147" s="36">
        <f t="shared" si="728"/>
        <v>20</v>
      </c>
      <c r="O7147" s="36" t="str">
        <f t="shared" si="729"/>
        <v>20214</v>
      </c>
      <c r="P7147" s="51" t="str">
        <f>CONCATENATE(K7147,MONTH(ExpensesDBTable[[#This Row],[Date]]))</f>
        <v>20211</v>
      </c>
      <c r="Q7147" s="36" t="s">
        <v>182</v>
      </c>
      <c r="R7147" s="36" t="s">
        <v>25</v>
      </c>
      <c r="S7147" s="38">
        <v>130</v>
      </c>
      <c r="T7147" s="36" t="s">
        <v>106</v>
      </c>
      <c r="U7147" s="36" t="s">
        <v>4991</v>
      </c>
    </row>
    <row r="7148" spans="10:21" x14ac:dyDescent="0.25">
      <c r="J7148" s="37">
        <v>44216</v>
      </c>
      <c r="K7148" s="36">
        <f t="shared" si="725"/>
        <v>2021</v>
      </c>
      <c r="L7148" s="36" t="str">
        <f t="shared" si="726"/>
        <v>January</v>
      </c>
      <c r="M7148" s="36">
        <f t="shared" si="727"/>
        <v>4</v>
      </c>
      <c r="N7148" s="36">
        <f t="shared" si="728"/>
        <v>20</v>
      </c>
      <c r="O7148" s="36" t="str">
        <f t="shared" si="729"/>
        <v>20214</v>
      </c>
      <c r="P7148" s="51" t="str">
        <f>CONCATENATE(K7148,MONTH(ExpensesDBTable[[#This Row],[Date]]))</f>
        <v>20211</v>
      </c>
      <c r="Q7148" s="36" t="s">
        <v>108</v>
      </c>
      <c r="R7148" s="36" t="s">
        <v>14</v>
      </c>
      <c r="S7148" s="38">
        <v>10.02</v>
      </c>
      <c r="T7148" s="36" t="s">
        <v>100</v>
      </c>
      <c r="U7148" s="36" t="s">
        <v>1367</v>
      </c>
    </row>
    <row r="7149" spans="10:21" x14ac:dyDescent="0.25">
      <c r="J7149" s="37">
        <v>44216</v>
      </c>
      <c r="K7149" s="36">
        <f t="shared" si="725"/>
        <v>2021</v>
      </c>
      <c r="L7149" s="36" t="str">
        <f t="shared" si="726"/>
        <v>January</v>
      </c>
      <c r="M7149" s="36">
        <f t="shared" si="727"/>
        <v>4</v>
      </c>
      <c r="N7149" s="36">
        <f t="shared" si="728"/>
        <v>20</v>
      </c>
      <c r="O7149" s="36" t="str">
        <f t="shared" si="729"/>
        <v>20214</v>
      </c>
      <c r="P7149" s="51" t="str">
        <f>CONCATENATE(K7149,MONTH(ExpensesDBTable[[#This Row],[Date]]))</f>
        <v>20211</v>
      </c>
      <c r="Q7149" s="36" t="s">
        <v>182</v>
      </c>
      <c r="R7149" s="36" t="s">
        <v>19</v>
      </c>
      <c r="S7149" s="38">
        <v>228</v>
      </c>
      <c r="T7149" s="36" t="s">
        <v>106</v>
      </c>
      <c r="U7149" s="36" t="s">
        <v>4992</v>
      </c>
    </row>
    <row r="7150" spans="10:21" x14ac:dyDescent="0.25">
      <c r="J7150" s="37">
        <v>44220</v>
      </c>
      <c r="K7150" s="36">
        <f t="shared" si="725"/>
        <v>2021</v>
      </c>
      <c r="L7150" s="36" t="str">
        <f t="shared" si="726"/>
        <v>January</v>
      </c>
      <c r="M7150" s="36">
        <f t="shared" si="727"/>
        <v>4</v>
      </c>
      <c r="N7150" s="36">
        <f t="shared" si="728"/>
        <v>24</v>
      </c>
      <c r="O7150" s="36" t="str">
        <f t="shared" si="729"/>
        <v>20214</v>
      </c>
      <c r="P7150" s="51" t="str">
        <f>CONCATENATE(K7150,MONTH(ExpensesDBTable[[#This Row],[Date]]))</f>
        <v>20211</v>
      </c>
      <c r="Q7150" s="36" t="s">
        <v>182</v>
      </c>
      <c r="R7150" s="36" t="s">
        <v>19</v>
      </c>
      <c r="S7150" s="38">
        <v>22.8</v>
      </c>
      <c r="T7150" s="36" t="s">
        <v>106</v>
      </c>
      <c r="U7150" s="36" t="s">
        <v>4993</v>
      </c>
    </row>
    <row r="7151" spans="10:21" x14ac:dyDescent="0.25">
      <c r="J7151" s="37">
        <v>44220</v>
      </c>
      <c r="K7151" s="36">
        <f t="shared" si="725"/>
        <v>2021</v>
      </c>
      <c r="L7151" s="36" t="str">
        <f t="shared" si="726"/>
        <v>January</v>
      </c>
      <c r="M7151" s="36">
        <f t="shared" si="727"/>
        <v>4</v>
      </c>
      <c r="N7151" s="36">
        <f t="shared" si="728"/>
        <v>24</v>
      </c>
      <c r="O7151" s="36" t="str">
        <f t="shared" si="729"/>
        <v>20214</v>
      </c>
      <c r="P7151" s="51" t="str">
        <f>CONCATENATE(K7151,MONTH(ExpensesDBTable[[#This Row],[Date]]))</f>
        <v>20211</v>
      </c>
      <c r="Q7151" s="36" t="s">
        <v>119</v>
      </c>
      <c r="R7151" s="36" t="s">
        <v>14</v>
      </c>
      <c r="S7151" s="38">
        <v>7.21</v>
      </c>
      <c r="T7151" s="36" t="s">
        <v>100</v>
      </c>
      <c r="U7151" s="36" t="s">
        <v>3401</v>
      </c>
    </row>
    <row r="7152" spans="10:21" x14ac:dyDescent="0.25">
      <c r="J7152" s="37">
        <v>44220</v>
      </c>
      <c r="K7152" s="36">
        <f t="shared" si="725"/>
        <v>2021</v>
      </c>
      <c r="L7152" s="36" t="str">
        <f t="shared" si="726"/>
        <v>January</v>
      </c>
      <c r="M7152" s="36">
        <f t="shared" si="727"/>
        <v>4</v>
      </c>
      <c r="N7152" s="36">
        <f t="shared" si="728"/>
        <v>24</v>
      </c>
      <c r="O7152" s="36" t="str">
        <f t="shared" si="729"/>
        <v>20214</v>
      </c>
      <c r="P7152" s="51" t="str">
        <f>CONCATENATE(K7152,MONTH(ExpensesDBTable[[#This Row],[Date]]))</f>
        <v>20211</v>
      </c>
      <c r="Q7152" s="36" t="s">
        <v>122</v>
      </c>
      <c r="R7152" s="36" t="s">
        <v>11</v>
      </c>
      <c r="S7152" s="38">
        <v>50</v>
      </c>
      <c r="T7152" s="36" t="s">
        <v>106</v>
      </c>
      <c r="U7152" s="36" t="s">
        <v>2706</v>
      </c>
    </row>
    <row r="7153" spans="10:21" x14ac:dyDescent="0.25">
      <c r="J7153" s="37">
        <v>44220</v>
      </c>
      <c r="K7153" s="36">
        <f t="shared" si="725"/>
        <v>2021</v>
      </c>
      <c r="L7153" s="36" t="str">
        <f t="shared" si="726"/>
        <v>January</v>
      </c>
      <c r="M7153" s="36">
        <f t="shared" si="727"/>
        <v>4</v>
      </c>
      <c r="N7153" s="36">
        <f t="shared" si="728"/>
        <v>24</v>
      </c>
      <c r="O7153" s="36" t="str">
        <f t="shared" si="729"/>
        <v>20214</v>
      </c>
      <c r="P7153" s="51" t="str">
        <f>CONCATENATE(K7153,MONTH(ExpensesDBTable[[#This Row],[Date]]))</f>
        <v>20211</v>
      </c>
      <c r="Q7153" s="36" t="s">
        <v>119</v>
      </c>
      <c r="R7153" s="36" t="s">
        <v>14</v>
      </c>
      <c r="S7153" s="38">
        <v>16.850000000000001</v>
      </c>
      <c r="T7153" s="36" t="s">
        <v>100</v>
      </c>
      <c r="U7153" s="36" t="s">
        <v>1367</v>
      </c>
    </row>
    <row r="7154" spans="10:21" x14ac:dyDescent="0.25">
      <c r="J7154" s="37">
        <v>44220</v>
      </c>
      <c r="K7154" s="36">
        <f t="shared" si="725"/>
        <v>2021</v>
      </c>
      <c r="L7154" s="36" t="str">
        <f t="shared" si="726"/>
        <v>January</v>
      </c>
      <c r="M7154" s="36">
        <f t="shared" si="727"/>
        <v>4</v>
      </c>
      <c r="N7154" s="36">
        <f t="shared" si="728"/>
        <v>24</v>
      </c>
      <c r="O7154" s="36" t="str">
        <f t="shared" si="729"/>
        <v>20214</v>
      </c>
      <c r="P7154" s="51" t="str">
        <f>CONCATENATE(K7154,MONTH(ExpensesDBTable[[#This Row],[Date]]))</f>
        <v>20211</v>
      </c>
      <c r="Q7154" s="36" t="s">
        <v>1476</v>
      </c>
      <c r="R7154" s="36" t="s">
        <v>23</v>
      </c>
      <c r="S7154" s="38">
        <v>16</v>
      </c>
      <c r="T7154" s="36" t="s">
        <v>106</v>
      </c>
      <c r="U7154" s="36" t="s">
        <v>1476</v>
      </c>
    </row>
    <row r="7155" spans="10:21" x14ac:dyDescent="0.25">
      <c r="J7155" s="37">
        <v>44220</v>
      </c>
      <c r="K7155" s="36">
        <f t="shared" si="725"/>
        <v>2021</v>
      </c>
      <c r="L7155" s="36" t="str">
        <f t="shared" si="726"/>
        <v>January</v>
      </c>
      <c r="M7155" s="36">
        <f t="shared" si="727"/>
        <v>4</v>
      </c>
      <c r="N7155" s="36">
        <f t="shared" si="728"/>
        <v>24</v>
      </c>
      <c r="O7155" s="36" t="str">
        <f t="shared" si="729"/>
        <v>20214</v>
      </c>
      <c r="P7155" s="51" t="str">
        <f>CONCATENATE(K7155,MONTH(ExpensesDBTable[[#This Row],[Date]]))</f>
        <v>20211</v>
      </c>
      <c r="Q7155" s="36" t="s">
        <v>1238</v>
      </c>
      <c r="R7155" s="36" t="s">
        <v>22</v>
      </c>
      <c r="S7155" s="38">
        <v>35.869999999999997</v>
      </c>
      <c r="T7155" s="36" t="s">
        <v>106</v>
      </c>
      <c r="U7155" s="36" t="s">
        <v>2274</v>
      </c>
    </row>
    <row r="7156" spans="10:21" x14ac:dyDescent="0.25">
      <c r="J7156" s="37">
        <v>44220</v>
      </c>
      <c r="K7156" s="36">
        <f t="shared" si="725"/>
        <v>2021</v>
      </c>
      <c r="L7156" s="36" t="str">
        <f t="shared" si="726"/>
        <v>January</v>
      </c>
      <c r="M7156" s="36">
        <f t="shared" si="727"/>
        <v>4</v>
      </c>
      <c r="N7156" s="36">
        <f t="shared" si="728"/>
        <v>24</v>
      </c>
      <c r="O7156" s="36" t="str">
        <f t="shared" si="729"/>
        <v>20214</v>
      </c>
      <c r="P7156" s="51" t="str">
        <f>CONCATENATE(K7156,MONTH(ExpensesDBTable[[#This Row],[Date]]))</f>
        <v>20211</v>
      </c>
      <c r="Q7156" s="36" t="s">
        <v>182</v>
      </c>
      <c r="R7156" s="36" t="s">
        <v>19</v>
      </c>
      <c r="S7156" s="38">
        <v>65.099999999999994</v>
      </c>
      <c r="T7156" s="36" t="s">
        <v>106</v>
      </c>
      <c r="U7156" s="36" t="s">
        <v>4994</v>
      </c>
    </row>
    <row r="7157" spans="10:21" x14ac:dyDescent="0.25">
      <c r="J7157" s="37">
        <v>44220</v>
      </c>
      <c r="K7157" s="36">
        <f t="shared" si="725"/>
        <v>2021</v>
      </c>
      <c r="L7157" s="36" t="str">
        <f t="shared" si="726"/>
        <v>January</v>
      </c>
      <c r="M7157" s="36">
        <f t="shared" si="727"/>
        <v>4</v>
      </c>
      <c r="N7157" s="36">
        <f t="shared" si="728"/>
        <v>24</v>
      </c>
      <c r="O7157" s="36" t="str">
        <f t="shared" si="729"/>
        <v>20214</v>
      </c>
      <c r="P7157" s="51" t="str">
        <f>CONCATENATE(K7157,MONTH(ExpensesDBTable[[#This Row],[Date]]))</f>
        <v>20211</v>
      </c>
      <c r="Q7157" s="36" t="s">
        <v>182</v>
      </c>
      <c r="R7157" s="36" t="s">
        <v>19</v>
      </c>
      <c r="S7157" s="38">
        <v>10.8</v>
      </c>
      <c r="T7157" s="36" t="s">
        <v>106</v>
      </c>
      <c r="U7157" s="36" t="s">
        <v>357</v>
      </c>
    </row>
    <row r="7158" spans="10:21" x14ac:dyDescent="0.25">
      <c r="J7158" s="37">
        <v>44220</v>
      </c>
      <c r="K7158" s="36">
        <f t="shared" si="725"/>
        <v>2021</v>
      </c>
      <c r="L7158" s="36" t="str">
        <f t="shared" si="726"/>
        <v>January</v>
      </c>
      <c r="M7158" s="36">
        <f t="shared" si="727"/>
        <v>4</v>
      </c>
      <c r="N7158" s="36">
        <f t="shared" si="728"/>
        <v>24</v>
      </c>
      <c r="O7158" s="36" t="str">
        <f t="shared" si="729"/>
        <v>20214</v>
      </c>
      <c r="P7158" s="51" t="str">
        <f>CONCATENATE(K7158,MONTH(ExpensesDBTable[[#This Row],[Date]]))</f>
        <v>20211</v>
      </c>
      <c r="Q7158" s="36" t="s">
        <v>1059</v>
      </c>
      <c r="R7158" s="36" t="s">
        <v>17</v>
      </c>
      <c r="S7158" s="38">
        <v>696.44</v>
      </c>
      <c r="T7158" s="36" t="s">
        <v>106</v>
      </c>
      <c r="U7158" s="36" t="s">
        <v>4995</v>
      </c>
    </row>
    <row r="7159" spans="10:21" x14ac:dyDescent="0.25">
      <c r="J7159" s="37">
        <v>44220</v>
      </c>
      <c r="K7159" s="36">
        <f t="shared" si="725"/>
        <v>2021</v>
      </c>
      <c r="L7159" s="36" t="str">
        <f t="shared" si="726"/>
        <v>January</v>
      </c>
      <c r="M7159" s="36">
        <f t="shared" si="727"/>
        <v>4</v>
      </c>
      <c r="N7159" s="36">
        <f t="shared" si="728"/>
        <v>24</v>
      </c>
      <c r="O7159" s="36" t="str">
        <f t="shared" si="729"/>
        <v>20214</v>
      </c>
      <c r="P7159" s="51" t="str">
        <f>CONCATENATE(K7159,MONTH(ExpensesDBTable[[#This Row],[Date]]))</f>
        <v>20211</v>
      </c>
      <c r="Q7159" s="36" t="s">
        <v>119</v>
      </c>
      <c r="R7159" s="36" t="s">
        <v>14</v>
      </c>
      <c r="S7159" s="38">
        <v>126.39</v>
      </c>
      <c r="T7159" s="36" t="s">
        <v>100</v>
      </c>
      <c r="U7159" s="36" t="s">
        <v>3401</v>
      </c>
    </row>
    <row r="7160" spans="10:21" x14ac:dyDescent="0.25">
      <c r="J7160" s="37">
        <v>44220</v>
      </c>
      <c r="K7160" s="36">
        <f t="shared" si="725"/>
        <v>2021</v>
      </c>
      <c r="L7160" s="36" t="str">
        <f t="shared" si="726"/>
        <v>January</v>
      </c>
      <c r="M7160" s="36">
        <f t="shared" si="727"/>
        <v>4</v>
      </c>
      <c r="N7160" s="36">
        <f t="shared" si="728"/>
        <v>24</v>
      </c>
      <c r="O7160" s="36" t="str">
        <f t="shared" si="729"/>
        <v>20214</v>
      </c>
      <c r="P7160" s="51" t="str">
        <f>CONCATENATE(K7160,MONTH(ExpensesDBTable[[#This Row],[Date]]))</f>
        <v>20211</v>
      </c>
      <c r="Q7160" s="36" t="s">
        <v>3379</v>
      </c>
      <c r="R7160" s="36" t="s">
        <v>29</v>
      </c>
      <c r="S7160" s="38">
        <v>1009</v>
      </c>
      <c r="T7160" s="36" t="s">
        <v>106</v>
      </c>
      <c r="U7160" s="36" t="s">
        <v>4996</v>
      </c>
    </row>
    <row r="7161" spans="10:21" x14ac:dyDescent="0.25">
      <c r="J7161" s="37">
        <v>44222</v>
      </c>
      <c r="K7161" s="36">
        <f t="shared" ref="K7161:K7170" si="730">YEAR(J7161)</f>
        <v>2021</v>
      </c>
      <c r="L7161" s="36" t="str">
        <f t="shared" ref="L7161:L7170" si="731">TEXT(DATE(1,MONTH(J7161),1),"MMMM")</f>
        <v>January</v>
      </c>
      <c r="M7161" s="36">
        <f t="shared" ref="M7161:M7170" si="732">WEEKNUM(J7161,2)</f>
        <v>5</v>
      </c>
      <c r="N7161" s="36">
        <f t="shared" ref="N7161:N7170" si="733">DAY(J7161)</f>
        <v>26</v>
      </c>
      <c r="O7161" s="36" t="str">
        <f t="shared" ref="O7161:O7170" si="734">CONCATENATE(K7161,M7161)</f>
        <v>20215</v>
      </c>
      <c r="P7161" s="51" t="str">
        <f>CONCATENATE(K7161,MONTH(ExpensesDBTable[[#This Row],[Date]]))</f>
        <v>20211</v>
      </c>
      <c r="Q7161" s="36" t="s">
        <v>182</v>
      </c>
      <c r="R7161" s="36" t="s">
        <v>14</v>
      </c>
      <c r="S7161" s="38">
        <v>9.6</v>
      </c>
      <c r="T7161" s="36" t="s">
        <v>100</v>
      </c>
      <c r="U7161" s="36" t="s">
        <v>1392</v>
      </c>
    </row>
    <row r="7162" spans="10:21" x14ac:dyDescent="0.25">
      <c r="J7162" s="37">
        <v>44222</v>
      </c>
      <c r="K7162" s="36">
        <f t="shared" si="730"/>
        <v>2021</v>
      </c>
      <c r="L7162" s="36" t="str">
        <f t="shared" si="731"/>
        <v>January</v>
      </c>
      <c r="M7162" s="36">
        <f t="shared" si="732"/>
        <v>5</v>
      </c>
      <c r="N7162" s="36">
        <f t="shared" si="733"/>
        <v>26</v>
      </c>
      <c r="O7162" s="36" t="str">
        <f t="shared" si="734"/>
        <v>20215</v>
      </c>
      <c r="P7162" s="51" t="str">
        <f>CONCATENATE(K7162,MONTH(ExpensesDBTable[[#This Row],[Date]]))</f>
        <v>20211</v>
      </c>
      <c r="Q7162" s="36" t="s">
        <v>119</v>
      </c>
      <c r="R7162" s="36" t="s">
        <v>19</v>
      </c>
      <c r="S7162" s="38">
        <v>17.149999999999999</v>
      </c>
      <c r="T7162" s="36" t="s">
        <v>106</v>
      </c>
      <c r="U7162" s="36" t="s">
        <v>4997</v>
      </c>
    </row>
    <row r="7163" spans="10:21" x14ac:dyDescent="0.25">
      <c r="J7163" s="37">
        <v>44222</v>
      </c>
      <c r="K7163" s="36">
        <f t="shared" si="730"/>
        <v>2021</v>
      </c>
      <c r="L7163" s="36" t="str">
        <f t="shared" si="731"/>
        <v>January</v>
      </c>
      <c r="M7163" s="36">
        <f t="shared" si="732"/>
        <v>5</v>
      </c>
      <c r="N7163" s="36">
        <f t="shared" si="733"/>
        <v>26</v>
      </c>
      <c r="O7163" s="36" t="str">
        <f t="shared" si="734"/>
        <v>20215</v>
      </c>
      <c r="P7163" s="51" t="str">
        <f>CONCATENATE(K7163,MONTH(ExpensesDBTable[[#This Row],[Date]]))</f>
        <v>20211</v>
      </c>
      <c r="Q7163" s="36" t="s">
        <v>4773</v>
      </c>
      <c r="R7163" s="36" t="s">
        <v>11</v>
      </c>
      <c r="S7163" s="38">
        <v>12</v>
      </c>
      <c r="T7163" s="36" t="s">
        <v>106</v>
      </c>
      <c r="U7163" s="36" t="s">
        <v>4998</v>
      </c>
    </row>
    <row r="7164" spans="10:21" x14ac:dyDescent="0.25">
      <c r="J7164" s="37">
        <v>44222</v>
      </c>
      <c r="K7164" s="36">
        <f t="shared" si="730"/>
        <v>2021</v>
      </c>
      <c r="L7164" s="36" t="str">
        <f t="shared" si="731"/>
        <v>January</v>
      </c>
      <c r="M7164" s="36">
        <f t="shared" si="732"/>
        <v>5</v>
      </c>
      <c r="N7164" s="36">
        <f t="shared" si="733"/>
        <v>26</v>
      </c>
      <c r="O7164" s="36" t="str">
        <f t="shared" si="734"/>
        <v>20215</v>
      </c>
      <c r="P7164" s="51" t="str">
        <f>CONCATENATE(K7164,MONTH(ExpensesDBTable[[#This Row],[Date]]))</f>
        <v>20211</v>
      </c>
      <c r="Q7164" s="36" t="s">
        <v>182</v>
      </c>
      <c r="R7164" s="36" t="s">
        <v>14</v>
      </c>
      <c r="S7164" s="38">
        <v>7.8</v>
      </c>
      <c r="T7164" s="36" t="s">
        <v>100</v>
      </c>
      <c r="U7164" s="36" t="s">
        <v>357</v>
      </c>
    </row>
    <row r="7165" spans="10:21" x14ac:dyDescent="0.25">
      <c r="J7165" s="37">
        <v>44222</v>
      </c>
      <c r="K7165" s="36">
        <f t="shared" si="730"/>
        <v>2021</v>
      </c>
      <c r="L7165" s="36" t="str">
        <f t="shared" si="731"/>
        <v>January</v>
      </c>
      <c r="M7165" s="36">
        <f t="shared" si="732"/>
        <v>5</v>
      </c>
      <c r="N7165" s="36">
        <f t="shared" si="733"/>
        <v>26</v>
      </c>
      <c r="O7165" s="36" t="str">
        <f t="shared" si="734"/>
        <v>20215</v>
      </c>
      <c r="P7165" s="51" t="str">
        <f>CONCATENATE(K7165,MONTH(ExpensesDBTable[[#This Row],[Date]]))</f>
        <v>20211</v>
      </c>
      <c r="Q7165" s="36" t="s">
        <v>1292</v>
      </c>
      <c r="R7165" s="36" t="s">
        <v>18</v>
      </c>
      <c r="S7165" s="38">
        <v>69.98</v>
      </c>
      <c r="T7165" s="36" t="s">
        <v>106</v>
      </c>
      <c r="U7165" s="36" t="s">
        <v>4999</v>
      </c>
    </row>
    <row r="7166" spans="10:21" x14ac:dyDescent="0.25">
      <c r="J7166" s="37">
        <v>44222</v>
      </c>
      <c r="K7166" s="36">
        <f t="shared" si="730"/>
        <v>2021</v>
      </c>
      <c r="L7166" s="36" t="str">
        <f t="shared" si="731"/>
        <v>January</v>
      </c>
      <c r="M7166" s="36">
        <f t="shared" si="732"/>
        <v>5</v>
      </c>
      <c r="N7166" s="36">
        <f t="shared" si="733"/>
        <v>26</v>
      </c>
      <c r="O7166" s="36" t="str">
        <f t="shared" si="734"/>
        <v>20215</v>
      </c>
      <c r="P7166" s="51" t="str">
        <f>CONCATENATE(K7166,MONTH(ExpensesDBTable[[#This Row],[Date]]))</f>
        <v>20211</v>
      </c>
      <c r="Q7166" s="36" t="s">
        <v>119</v>
      </c>
      <c r="R7166" s="36" t="s">
        <v>14</v>
      </c>
      <c r="S7166" s="38">
        <v>19.63</v>
      </c>
      <c r="T7166" s="36" t="s">
        <v>100</v>
      </c>
      <c r="U7166" s="36" t="s">
        <v>5000</v>
      </c>
    </row>
    <row r="7167" spans="10:21" x14ac:dyDescent="0.25">
      <c r="J7167" s="37">
        <v>44222</v>
      </c>
      <c r="K7167" s="36">
        <f t="shared" si="730"/>
        <v>2021</v>
      </c>
      <c r="L7167" s="36" t="str">
        <f t="shared" si="731"/>
        <v>January</v>
      </c>
      <c r="M7167" s="36">
        <f t="shared" si="732"/>
        <v>5</v>
      </c>
      <c r="N7167" s="36">
        <f t="shared" si="733"/>
        <v>26</v>
      </c>
      <c r="O7167" s="36" t="str">
        <f t="shared" si="734"/>
        <v>20215</v>
      </c>
      <c r="P7167" s="51" t="str">
        <f>CONCATENATE(K7167,MONTH(ExpensesDBTable[[#This Row],[Date]]))</f>
        <v>20211</v>
      </c>
      <c r="Q7167" s="36" t="s">
        <v>145</v>
      </c>
      <c r="R7167" s="36" t="s">
        <v>23</v>
      </c>
      <c r="S7167" s="38">
        <v>22.31</v>
      </c>
      <c r="T7167" s="36" t="s">
        <v>106</v>
      </c>
      <c r="U7167" s="36" t="s">
        <v>1590</v>
      </c>
    </row>
    <row r="7168" spans="10:21" x14ac:dyDescent="0.25">
      <c r="J7168" s="37">
        <v>44222</v>
      </c>
      <c r="K7168" s="36">
        <f t="shared" si="730"/>
        <v>2021</v>
      </c>
      <c r="L7168" s="36" t="str">
        <f t="shared" si="731"/>
        <v>January</v>
      </c>
      <c r="M7168" s="36">
        <f t="shared" si="732"/>
        <v>5</v>
      </c>
      <c r="N7168" s="36">
        <f t="shared" si="733"/>
        <v>26</v>
      </c>
      <c r="O7168" s="36" t="str">
        <f t="shared" si="734"/>
        <v>20215</v>
      </c>
      <c r="P7168" s="51" t="str">
        <f>CONCATENATE(K7168,MONTH(ExpensesDBTable[[#This Row],[Date]]))</f>
        <v>20211</v>
      </c>
      <c r="Q7168" s="36" t="s">
        <v>3480</v>
      </c>
      <c r="R7168" s="36" t="s">
        <v>27</v>
      </c>
      <c r="S7168" s="38">
        <v>249.62</v>
      </c>
      <c r="T7168" s="36" t="s">
        <v>106</v>
      </c>
      <c r="U7168" s="36" t="s">
        <v>3550</v>
      </c>
    </row>
    <row r="7169" spans="10:21" x14ac:dyDescent="0.25">
      <c r="J7169" s="37">
        <v>44222</v>
      </c>
      <c r="K7169" s="36">
        <f t="shared" si="730"/>
        <v>2021</v>
      </c>
      <c r="L7169" s="36" t="str">
        <f t="shared" si="731"/>
        <v>January</v>
      </c>
      <c r="M7169" s="36">
        <f t="shared" si="732"/>
        <v>5</v>
      </c>
      <c r="N7169" s="36">
        <f t="shared" si="733"/>
        <v>26</v>
      </c>
      <c r="O7169" s="36" t="str">
        <f t="shared" si="734"/>
        <v>20215</v>
      </c>
      <c r="P7169" s="51" t="str">
        <f>CONCATENATE(K7169,MONTH(ExpensesDBTable[[#This Row],[Date]]))</f>
        <v>20211</v>
      </c>
      <c r="Q7169" s="36" t="s">
        <v>182</v>
      </c>
      <c r="R7169" s="36" t="s">
        <v>19</v>
      </c>
      <c r="S7169" s="38">
        <v>4</v>
      </c>
      <c r="T7169" s="36" t="s">
        <v>106</v>
      </c>
      <c r="U7169" s="36" t="s">
        <v>5001</v>
      </c>
    </row>
    <row r="7170" spans="10:21" x14ac:dyDescent="0.25">
      <c r="J7170" s="37">
        <v>44222</v>
      </c>
      <c r="K7170" s="36">
        <f t="shared" si="730"/>
        <v>2021</v>
      </c>
      <c r="L7170" s="36" t="str">
        <f t="shared" si="731"/>
        <v>January</v>
      </c>
      <c r="M7170" s="36">
        <f t="shared" si="732"/>
        <v>5</v>
      </c>
      <c r="N7170" s="36">
        <f t="shared" si="733"/>
        <v>26</v>
      </c>
      <c r="O7170" s="36" t="str">
        <f t="shared" si="734"/>
        <v>20215</v>
      </c>
      <c r="P7170" s="51" t="str">
        <f>CONCATENATE(K7170,MONTH(ExpensesDBTable[[#This Row],[Date]]))</f>
        <v>20211</v>
      </c>
      <c r="Q7170" s="36" t="s">
        <v>2939</v>
      </c>
      <c r="R7170" s="36" t="s">
        <v>23</v>
      </c>
      <c r="S7170" s="38">
        <v>4</v>
      </c>
      <c r="T7170" s="36" t="s">
        <v>106</v>
      </c>
      <c r="U7170" s="36" t="s">
        <v>5002</v>
      </c>
    </row>
    <row r="7171" spans="10:21" x14ac:dyDescent="0.25">
      <c r="J7171" s="37">
        <v>44226</v>
      </c>
      <c r="K7171" s="36">
        <f t="shared" ref="K7171:K7180" si="735">YEAR(J7171)</f>
        <v>2021</v>
      </c>
      <c r="L7171" s="36" t="str">
        <f t="shared" ref="L7171:L7180" si="736">TEXT(DATE(1,MONTH(J7171),1),"MMMM")</f>
        <v>January</v>
      </c>
      <c r="M7171" s="36">
        <f t="shared" ref="M7171:M7180" si="737">WEEKNUM(J7171,2)</f>
        <v>5</v>
      </c>
      <c r="N7171" s="36">
        <f t="shared" ref="N7171:N7180" si="738">DAY(J7171)</f>
        <v>30</v>
      </c>
      <c r="O7171" s="36" t="str">
        <f t="shared" ref="O7171:O7180" si="739">CONCATENATE(K7171,M7171)</f>
        <v>20215</v>
      </c>
      <c r="P7171" s="51" t="str">
        <f>CONCATENATE(K7171,MONTH(ExpensesDBTable[[#This Row],[Date]]))</f>
        <v>20211</v>
      </c>
      <c r="Q7171" s="36" t="s">
        <v>3651</v>
      </c>
      <c r="R7171" s="36" t="s">
        <v>28</v>
      </c>
      <c r="S7171" s="38">
        <v>469</v>
      </c>
      <c r="T7171" s="36" t="s">
        <v>106</v>
      </c>
      <c r="U7171" s="36" t="s">
        <v>4471</v>
      </c>
    </row>
    <row r="7172" spans="10:21" x14ac:dyDescent="0.25">
      <c r="J7172" s="37">
        <v>44226</v>
      </c>
      <c r="K7172" s="36">
        <f t="shared" si="735"/>
        <v>2021</v>
      </c>
      <c r="L7172" s="36" t="str">
        <f t="shared" si="736"/>
        <v>January</v>
      </c>
      <c r="M7172" s="36">
        <f t="shared" si="737"/>
        <v>5</v>
      </c>
      <c r="N7172" s="36">
        <f t="shared" si="738"/>
        <v>30</v>
      </c>
      <c r="O7172" s="36" t="str">
        <f t="shared" si="739"/>
        <v>20215</v>
      </c>
      <c r="P7172" s="51" t="str">
        <f>CONCATENATE(K7172,MONTH(ExpensesDBTable[[#This Row],[Date]]))</f>
        <v>20211</v>
      </c>
      <c r="Q7172" s="36" t="s">
        <v>4792</v>
      </c>
      <c r="R7172" s="36" t="s">
        <v>14</v>
      </c>
      <c r="S7172" s="38">
        <v>23.2</v>
      </c>
      <c r="T7172" s="36" t="s">
        <v>100</v>
      </c>
      <c r="U7172" s="36" t="s">
        <v>5003</v>
      </c>
    </row>
    <row r="7173" spans="10:21" x14ac:dyDescent="0.25">
      <c r="J7173" s="37">
        <v>44226</v>
      </c>
      <c r="K7173" s="36">
        <f t="shared" si="735"/>
        <v>2021</v>
      </c>
      <c r="L7173" s="36" t="str">
        <f t="shared" si="736"/>
        <v>January</v>
      </c>
      <c r="M7173" s="36">
        <f t="shared" si="737"/>
        <v>5</v>
      </c>
      <c r="N7173" s="36">
        <f t="shared" si="738"/>
        <v>30</v>
      </c>
      <c r="O7173" s="36" t="str">
        <f t="shared" si="739"/>
        <v>20215</v>
      </c>
      <c r="P7173" s="51" t="str">
        <f>CONCATENATE(K7173,MONTH(ExpensesDBTable[[#This Row],[Date]]))</f>
        <v>20211</v>
      </c>
      <c r="Q7173" s="36" t="s">
        <v>989</v>
      </c>
      <c r="R7173" s="36" t="s">
        <v>19</v>
      </c>
      <c r="S7173" s="38">
        <v>52.5</v>
      </c>
      <c r="T7173" s="36" t="s">
        <v>106</v>
      </c>
      <c r="U7173" s="36" t="s">
        <v>5004</v>
      </c>
    </row>
    <row r="7174" spans="10:21" x14ac:dyDescent="0.25">
      <c r="J7174" s="37">
        <v>44226</v>
      </c>
      <c r="K7174" s="36">
        <f t="shared" si="735"/>
        <v>2021</v>
      </c>
      <c r="L7174" s="36" t="str">
        <f t="shared" si="736"/>
        <v>January</v>
      </c>
      <c r="M7174" s="36">
        <f t="shared" si="737"/>
        <v>5</v>
      </c>
      <c r="N7174" s="36">
        <f t="shared" si="738"/>
        <v>30</v>
      </c>
      <c r="O7174" s="36" t="str">
        <f t="shared" si="739"/>
        <v>20215</v>
      </c>
      <c r="P7174" s="51" t="str">
        <f>CONCATENATE(K7174,MONTH(ExpensesDBTable[[#This Row],[Date]]))</f>
        <v>20211</v>
      </c>
      <c r="Q7174" s="36" t="s">
        <v>1051</v>
      </c>
      <c r="R7174" s="36" t="s">
        <v>14</v>
      </c>
      <c r="S7174" s="38">
        <v>7.24</v>
      </c>
      <c r="T7174" s="36" t="s">
        <v>100</v>
      </c>
      <c r="U7174" s="36" t="s">
        <v>241</v>
      </c>
    </row>
    <row r="7175" spans="10:21" x14ac:dyDescent="0.25">
      <c r="J7175" s="37">
        <v>44226</v>
      </c>
      <c r="K7175" s="36">
        <f t="shared" si="735"/>
        <v>2021</v>
      </c>
      <c r="L7175" s="36" t="str">
        <f t="shared" si="736"/>
        <v>January</v>
      </c>
      <c r="M7175" s="36">
        <f t="shared" si="737"/>
        <v>5</v>
      </c>
      <c r="N7175" s="36">
        <f t="shared" si="738"/>
        <v>30</v>
      </c>
      <c r="O7175" s="36" t="str">
        <f t="shared" si="739"/>
        <v>20215</v>
      </c>
      <c r="P7175" s="51" t="str">
        <f>CONCATENATE(K7175,MONTH(ExpensesDBTable[[#This Row],[Date]]))</f>
        <v>20211</v>
      </c>
      <c r="Q7175" s="36" t="s">
        <v>4792</v>
      </c>
      <c r="R7175" s="36" t="s">
        <v>5005</v>
      </c>
      <c r="S7175" s="38">
        <v>33.5</v>
      </c>
      <c r="T7175" s="36" t="s">
        <v>100</v>
      </c>
      <c r="U7175" s="36" t="s">
        <v>1153</v>
      </c>
    </row>
    <row r="7176" spans="10:21" x14ac:dyDescent="0.25">
      <c r="J7176" s="37">
        <v>44226</v>
      </c>
      <c r="K7176" s="36">
        <f t="shared" si="735"/>
        <v>2021</v>
      </c>
      <c r="L7176" s="36" t="str">
        <f t="shared" si="736"/>
        <v>January</v>
      </c>
      <c r="M7176" s="36">
        <f t="shared" si="737"/>
        <v>5</v>
      </c>
      <c r="N7176" s="36">
        <f t="shared" si="738"/>
        <v>30</v>
      </c>
      <c r="O7176" s="36" t="str">
        <f t="shared" si="739"/>
        <v>20215</v>
      </c>
      <c r="P7176" s="51" t="str">
        <f>CONCATENATE(K7176,MONTH(ExpensesDBTable[[#This Row],[Date]]))</f>
        <v>20211</v>
      </c>
      <c r="Q7176" s="36" t="s">
        <v>182</v>
      </c>
      <c r="R7176" s="36" t="s">
        <v>18</v>
      </c>
      <c r="S7176" s="38">
        <v>300</v>
      </c>
      <c r="T7176" s="36" t="s">
        <v>106</v>
      </c>
      <c r="U7176" s="36" t="s">
        <v>5006</v>
      </c>
    </row>
    <row r="7177" spans="10:21" x14ac:dyDescent="0.25">
      <c r="J7177" s="37">
        <v>44226</v>
      </c>
      <c r="K7177" s="36">
        <f t="shared" si="735"/>
        <v>2021</v>
      </c>
      <c r="L7177" s="36" t="str">
        <f t="shared" si="736"/>
        <v>January</v>
      </c>
      <c r="M7177" s="36">
        <f t="shared" si="737"/>
        <v>5</v>
      </c>
      <c r="N7177" s="36">
        <f t="shared" si="738"/>
        <v>30</v>
      </c>
      <c r="O7177" s="36" t="str">
        <f t="shared" si="739"/>
        <v>20215</v>
      </c>
      <c r="P7177" s="51" t="str">
        <f>CONCATENATE(K7177,MONTH(ExpensesDBTable[[#This Row],[Date]]))</f>
        <v>20211</v>
      </c>
      <c r="Q7177" s="36" t="s">
        <v>119</v>
      </c>
      <c r="R7177" s="36" t="s">
        <v>14</v>
      </c>
      <c r="S7177" s="38">
        <v>136.75</v>
      </c>
      <c r="T7177" s="36" t="s">
        <v>100</v>
      </c>
      <c r="U7177" s="36" t="s">
        <v>4934</v>
      </c>
    </row>
    <row r="7178" spans="10:21" x14ac:dyDescent="0.25">
      <c r="J7178" s="37">
        <v>44226</v>
      </c>
      <c r="K7178" s="36">
        <f t="shared" si="735"/>
        <v>2021</v>
      </c>
      <c r="L7178" s="36" t="str">
        <f t="shared" si="736"/>
        <v>January</v>
      </c>
      <c r="M7178" s="36">
        <f t="shared" si="737"/>
        <v>5</v>
      </c>
      <c r="N7178" s="36">
        <f t="shared" si="738"/>
        <v>30</v>
      </c>
      <c r="O7178" s="36" t="str">
        <f t="shared" si="739"/>
        <v>20215</v>
      </c>
      <c r="P7178" s="51" t="str">
        <f>CONCATENATE(K7178,MONTH(ExpensesDBTable[[#This Row],[Date]]))</f>
        <v>20211</v>
      </c>
      <c r="Q7178" s="36" t="s">
        <v>4773</v>
      </c>
      <c r="R7178" s="36" t="s">
        <v>11</v>
      </c>
      <c r="S7178" s="38">
        <v>12</v>
      </c>
      <c r="T7178" s="36" t="s">
        <v>100</v>
      </c>
      <c r="U7178" s="36" t="s">
        <v>886</v>
      </c>
    </row>
    <row r="7179" spans="10:21" x14ac:dyDescent="0.25">
      <c r="J7179" s="37">
        <v>44226</v>
      </c>
      <c r="K7179" s="36">
        <f t="shared" si="735"/>
        <v>2021</v>
      </c>
      <c r="L7179" s="36" t="str">
        <f t="shared" si="736"/>
        <v>January</v>
      </c>
      <c r="M7179" s="36">
        <f t="shared" si="737"/>
        <v>5</v>
      </c>
      <c r="N7179" s="36">
        <f t="shared" si="738"/>
        <v>30</v>
      </c>
      <c r="O7179" s="36" t="str">
        <f t="shared" si="739"/>
        <v>20215</v>
      </c>
      <c r="P7179" s="51" t="str">
        <f>CONCATENATE(K7179,MONTH(ExpensesDBTable[[#This Row],[Date]]))</f>
        <v>20211</v>
      </c>
      <c r="Q7179" s="36" t="s">
        <v>182</v>
      </c>
      <c r="R7179" s="36" t="s">
        <v>19</v>
      </c>
      <c r="S7179" s="38">
        <v>30.75</v>
      </c>
      <c r="T7179" s="36" t="s">
        <v>106</v>
      </c>
      <c r="U7179" s="36" t="s">
        <v>5007</v>
      </c>
    </row>
    <row r="7180" spans="10:21" x14ac:dyDescent="0.25">
      <c r="J7180" s="37">
        <v>44226</v>
      </c>
      <c r="K7180" s="36">
        <f t="shared" si="735"/>
        <v>2021</v>
      </c>
      <c r="L7180" s="36" t="str">
        <f t="shared" si="736"/>
        <v>January</v>
      </c>
      <c r="M7180" s="36">
        <f t="shared" si="737"/>
        <v>5</v>
      </c>
      <c r="N7180" s="36">
        <f t="shared" si="738"/>
        <v>30</v>
      </c>
      <c r="O7180" s="36" t="str">
        <f t="shared" si="739"/>
        <v>20215</v>
      </c>
      <c r="P7180" s="51" t="str">
        <f>CONCATENATE(K7180,MONTH(ExpensesDBTable[[#This Row],[Date]]))</f>
        <v>20211</v>
      </c>
      <c r="Q7180" s="36" t="s">
        <v>182</v>
      </c>
      <c r="R7180" s="36" t="s">
        <v>18</v>
      </c>
      <c r="S7180" s="38">
        <v>338</v>
      </c>
      <c r="T7180" s="36" t="s">
        <v>106</v>
      </c>
      <c r="U7180" s="36" t="s">
        <v>5008</v>
      </c>
    </row>
    <row r="7181" spans="10:21" x14ac:dyDescent="0.25">
      <c r="J7181" s="37">
        <v>44227</v>
      </c>
      <c r="K7181" s="36">
        <f t="shared" ref="K7181:K7187" si="740">YEAR(J7181)</f>
        <v>2021</v>
      </c>
      <c r="L7181" s="36" t="str">
        <f t="shared" ref="L7181:L7187" si="741">TEXT(DATE(1,MONTH(J7181),1),"MMMM")</f>
        <v>January</v>
      </c>
      <c r="M7181" s="36">
        <f t="shared" ref="M7181:M7187" si="742">WEEKNUM(J7181,2)</f>
        <v>5</v>
      </c>
      <c r="N7181" s="36">
        <f t="shared" ref="N7181:N7187" si="743">DAY(J7181)</f>
        <v>31</v>
      </c>
      <c r="O7181" s="36" t="str">
        <f t="shared" ref="O7181:O7187" si="744">CONCATENATE(K7181,M7181)</f>
        <v>20215</v>
      </c>
      <c r="P7181" s="51" t="str">
        <f>CONCATENATE(K7181,MONTH(ExpensesDBTable[[#This Row],[Date]]))</f>
        <v>20211</v>
      </c>
      <c r="Q7181" s="36" t="s">
        <v>1238</v>
      </c>
      <c r="R7181" s="36" t="s">
        <v>22</v>
      </c>
      <c r="S7181" s="38">
        <v>74.53</v>
      </c>
      <c r="T7181" s="36" t="s">
        <v>106</v>
      </c>
      <c r="U7181" s="36" t="s">
        <v>5011</v>
      </c>
    </row>
    <row r="7182" spans="10:21" x14ac:dyDescent="0.25">
      <c r="J7182" s="37">
        <v>44227</v>
      </c>
      <c r="K7182" s="36">
        <f t="shared" si="740"/>
        <v>2021</v>
      </c>
      <c r="L7182" s="36" t="str">
        <f t="shared" si="741"/>
        <v>January</v>
      </c>
      <c r="M7182" s="36">
        <f t="shared" si="742"/>
        <v>5</v>
      </c>
      <c r="N7182" s="36">
        <f t="shared" si="743"/>
        <v>31</v>
      </c>
      <c r="O7182" s="36" t="str">
        <f t="shared" si="744"/>
        <v>20215</v>
      </c>
      <c r="P7182" s="51" t="str">
        <f>CONCATENATE(K7182,MONTH(ExpensesDBTable[[#This Row],[Date]]))</f>
        <v>20211</v>
      </c>
      <c r="Q7182" s="36" t="s">
        <v>182</v>
      </c>
      <c r="R7182" s="36" t="s">
        <v>17</v>
      </c>
      <c r="S7182" s="38">
        <v>15</v>
      </c>
      <c r="T7182" s="36" t="s">
        <v>106</v>
      </c>
      <c r="U7182" s="36" t="s">
        <v>5012</v>
      </c>
    </row>
    <row r="7183" spans="10:21" x14ac:dyDescent="0.25">
      <c r="J7183" s="37">
        <v>44227</v>
      </c>
      <c r="K7183" s="36">
        <f t="shared" si="740"/>
        <v>2021</v>
      </c>
      <c r="L7183" s="36" t="str">
        <f t="shared" si="741"/>
        <v>January</v>
      </c>
      <c r="M7183" s="36">
        <f t="shared" si="742"/>
        <v>5</v>
      </c>
      <c r="N7183" s="36">
        <f t="shared" si="743"/>
        <v>31</v>
      </c>
      <c r="O7183" s="36" t="str">
        <f t="shared" si="744"/>
        <v>20215</v>
      </c>
      <c r="P7183" s="51" t="str">
        <f>CONCATENATE(K7183,MONTH(ExpensesDBTable[[#This Row],[Date]]))</f>
        <v>20211</v>
      </c>
      <c r="Q7183" s="36" t="s">
        <v>182</v>
      </c>
      <c r="R7183" s="36" t="s">
        <v>14</v>
      </c>
      <c r="S7183" s="38">
        <v>14.5</v>
      </c>
      <c r="T7183" s="36" t="s">
        <v>100</v>
      </c>
      <c r="U7183" s="36" t="s">
        <v>1392</v>
      </c>
    </row>
    <row r="7184" spans="10:21" x14ac:dyDescent="0.25">
      <c r="J7184" s="37">
        <v>44227</v>
      </c>
      <c r="K7184" s="36">
        <f t="shared" si="740"/>
        <v>2021</v>
      </c>
      <c r="L7184" s="36" t="str">
        <f t="shared" si="741"/>
        <v>January</v>
      </c>
      <c r="M7184" s="36">
        <f t="shared" si="742"/>
        <v>5</v>
      </c>
      <c r="N7184" s="36">
        <f t="shared" si="743"/>
        <v>31</v>
      </c>
      <c r="O7184" s="36" t="str">
        <f t="shared" si="744"/>
        <v>20215</v>
      </c>
      <c r="P7184" s="51" t="str">
        <f>CONCATENATE(K7184,MONTH(ExpensesDBTable[[#This Row],[Date]]))</f>
        <v>20211</v>
      </c>
      <c r="Q7184" s="36" t="s">
        <v>182</v>
      </c>
      <c r="R7184" s="36" t="s">
        <v>19</v>
      </c>
      <c r="S7184" s="38">
        <v>20</v>
      </c>
      <c r="T7184" s="36" t="s">
        <v>106</v>
      </c>
      <c r="U7184" s="36" t="s">
        <v>5013</v>
      </c>
    </row>
    <row r="7185" spans="10:21" x14ac:dyDescent="0.25">
      <c r="J7185" s="37">
        <v>44229</v>
      </c>
      <c r="K7185" s="36">
        <f t="shared" si="740"/>
        <v>2021</v>
      </c>
      <c r="L7185" s="36" t="str">
        <f t="shared" si="741"/>
        <v>February</v>
      </c>
      <c r="M7185" s="36">
        <f t="shared" si="742"/>
        <v>6</v>
      </c>
      <c r="N7185" s="36">
        <f t="shared" si="743"/>
        <v>2</v>
      </c>
      <c r="O7185" s="36" t="str">
        <f t="shared" si="744"/>
        <v>20216</v>
      </c>
      <c r="P7185" s="51" t="str">
        <f>CONCATENATE(K7185,MONTH(ExpensesDBTable[[#This Row],[Date]]))</f>
        <v>20212</v>
      </c>
      <c r="Q7185" s="36" t="s">
        <v>4049</v>
      </c>
      <c r="R7185" s="36" t="s">
        <v>23</v>
      </c>
      <c r="S7185" s="38">
        <v>89</v>
      </c>
      <c r="T7185" s="36" t="s">
        <v>106</v>
      </c>
      <c r="U7185" s="36" t="s">
        <v>2414</v>
      </c>
    </row>
    <row r="7186" spans="10:21" x14ac:dyDescent="0.25">
      <c r="J7186" s="37">
        <v>44229</v>
      </c>
      <c r="K7186" s="36">
        <f t="shared" si="740"/>
        <v>2021</v>
      </c>
      <c r="L7186" s="36" t="str">
        <f t="shared" si="741"/>
        <v>February</v>
      </c>
      <c r="M7186" s="36">
        <f t="shared" si="742"/>
        <v>6</v>
      </c>
      <c r="N7186" s="36">
        <f t="shared" si="743"/>
        <v>2</v>
      </c>
      <c r="O7186" s="36" t="str">
        <f t="shared" si="744"/>
        <v>20216</v>
      </c>
      <c r="P7186" s="51" t="str">
        <f>CONCATENATE(K7186,MONTH(ExpensesDBTable[[#This Row],[Date]]))</f>
        <v>20212</v>
      </c>
      <c r="Q7186" s="36" t="s">
        <v>182</v>
      </c>
      <c r="R7186" s="36" t="s">
        <v>18</v>
      </c>
      <c r="S7186" s="38">
        <v>110</v>
      </c>
      <c r="T7186" s="36" t="s">
        <v>106</v>
      </c>
      <c r="U7186" s="36" t="s">
        <v>4910</v>
      </c>
    </row>
    <row r="7187" spans="10:21" x14ac:dyDescent="0.25">
      <c r="J7187" s="37">
        <v>44229</v>
      </c>
      <c r="K7187" s="36">
        <f t="shared" si="740"/>
        <v>2021</v>
      </c>
      <c r="L7187" s="36" t="str">
        <f t="shared" si="741"/>
        <v>February</v>
      </c>
      <c r="M7187" s="36">
        <f t="shared" si="742"/>
        <v>6</v>
      </c>
      <c r="N7187" s="36">
        <f t="shared" si="743"/>
        <v>2</v>
      </c>
      <c r="O7187" s="36" t="str">
        <f t="shared" si="744"/>
        <v>20216</v>
      </c>
      <c r="P7187" s="51" t="str">
        <f>CONCATENATE(K7187,MONTH(ExpensesDBTable[[#This Row],[Date]]))</f>
        <v>20212</v>
      </c>
      <c r="Q7187" s="36" t="s">
        <v>3480</v>
      </c>
      <c r="R7187" s="36" t="s">
        <v>27</v>
      </c>
      <c r="S7187" s="38">
        <v>312.02999999999997</v>
      </c>
      <c r="T7187" s="36" t="s">
        <v>106</v>
      </c>
      <c r="U7187" s="36" t="s">
        <v>4196</v>
      </c>
    </row>
    <row r="7188" spans="10:21" x14ac:dyDescent="0.25">
      <c r="J7188" s="37">
        <v>44230</v>
      </c>
      <c r="K7188" s="36">
        <f t="shared" ref="K7188:K7194" si="745">YEAR(J7188)</f>
        <v>2021</v>
      </c>
      <c r="L7188" s="36" t="str">
        <f t="shared" ref="L7188:L7194" si="746">TEXT(DATE(1,MONTH(J7188),1),"MMMM")</f>
        <v>February</v>
      </c>
      <c r="M7188" s="36">
        <f t="shared" ref="M7188:M7194" si="747">WEEKNUM(J7188,2)</f>
        <v>6</v>
      </c>
      <c r="N7188" s="36">
        <f t="shared" ref="N7188:N7194" si="748">DAY(J7188)</f>
        <v>3</v>
      </c>
      <c r="O7188" s="36" t="str">
        <f t="shared" ref="O7188:O7194" si="749">CONCATENATE(K7188,M7188)</f>
        <v>20216</v>
      </c>
      <c r="P7188" s="51" t="str">
        <f>CONCATENATE(K7188,MONTH(ExpensesDBTable[[#This Row],[Date]]))</f>
        <v>20212</v>
      </c>
      <c r="Q7188" s="36" t="s">
        <v>119</v>
      </c>
      <c r="R7188" s="36" t="s">
        <v>14</v>
      </c>
      <c r="S7188" s="38">
        <v>30.64</v>
      </c>
      <c r="T7188" s="36" t="s">
        <v>100</v>
      </c>
      <c r="U7188" s="36" t="s">
        <v>1367</v>
      </c>
    </row>
    <row r="7189" spans="10:21" x14ac:dyDescent="0.25">
      <c r="J7189" s="37">
        <v>44230</v>
      </c>
      <c r="K7189" s="36">
        <f t="shared" si="745"/>
        <v>2021</v>
      </c>
      <c r="L7189" s="36" t="str">
        <f t="shared" si="746"/>
        <v>February</v>
      </c>
      <c r="M7189" s="36">
        <f t="shared" si="747"/>
        <v>6</v>
      </c>
      <c r="N7189" s="36">
        <f t="shared" si="748"/>
        <v>3</v>
      </c>
      <c r="O7189" s="36" t="str">
        <f t="shared" si="749"/>
        <v>20216</v>
      </c>
      <c r="P7189" s="51" t="str">
        <f>CONCATENATE(K7189,MONTH(ExpensesDBTable[[#This Row],[Date]]))</f>
        <v>20212</v>
      </c>
      <c r="Q7189" s="36" t="s">
        <v>2939</v>
      </c>
      <c r="R7189" s="36" t="s">
        <v>25</v>
      </c>
      <c r="S7189" s="38">
        <v>16.45</v>
      </c>
      <c r="T7189" s="36" t="s">
        <v>106</v>
      </c>
      <c r="U7189" s="36" t="s">
        <v>5015</v>
      </c>
    </row>
    <row r="7190" spans="10:21" x14ac:dyDescent="0.25">
      <c r="J7190" s="37">
        <v>44230</v>
      </c>
      <c r="K7190" s="36">
        <f t="shared" si="745"/>
        <v>2021</v>
      </c>
      <c r="L7190" s="36" t="str">
        <f t="shared" si="746"/>
        <v>February</v>
      </c>
      <c r="M7190" s="36">
        <f t="shared" si="747"/>
        <v>6</v>
      </c>
      <c r="N7190" s="36">
        <f t="shared" si="748"/>
        <v>3</v>
      </c>
      <c r="O7190" s="36" t="str">
        <f t="shared" si="749"/>
        <v>20216</v>
      </c>
      <c r="P7190" s="51" t="str">
        <f>CONCATENATE(K7190,MONTH(ExpensesDBTable[[#This Row],[Date]]))</f>
        <v>20212</v>
      </c>
      <c r="Q7190" s="36" t="s">
        <v>182</v>
      </c>
      <c r="R7190" s="36" t="s">
        <v>14</v>
      </c>
      <c r="S7190" s="38">
        <v>0.86</v>
      </c>
      <c r="T7190" s="36" t="s">
        <v>100</v>
      </c>
      <c r="U7190" s="36" t="s">
        <v>241</v>
      </c>
    </row>
    <row r="7191" spans="10:21" x14ac:dyDescent="0.25">
      <c r="J7191" s="37">
        <v>44231</v>
      </c>
      <c r="K7191" s="36">
        <f t="shared" si="745"/>
        <v>2021</v>
      </c>
      <c r="L7191" s="36" t="str">
        <f t="shared" si="746"/>
        <v>February</v>
      </c>
      <c r="M7191" s="36">
        <f t="shared" si="747"/>
        <v>6</v>
      </c>
      <c r="N7191" s="36">
        <f t="shared" si="748"/>
        <v>4</v>
      </c>
      <c r="O7191" s="36" t="str">
        <f t="shared" si="749"/>
        <v>20216</v>
      </c>
      <c r="P7191" s="51" t="str">
        <f>CONCATENATE(K7191,MONTH(ExpensesDBTable[[#This Row],[Date]]))</f>
        <v>20212</v>
      </c>
      <c r="Q7191" s="36" t="s">
        <v>182</v>
      </c>
      <c r="R7191" s="36" t="s">
        <v>19</v>
      </c>
      <c r="S7191" s="38">
        <v>81.95</v>
      </c>
      <c r="T7191" s="36" t="s">
        <v>106</v>
      </c>
      <c r="U7191" s="36" t="s">
        <v>5016</v>
      </c>
    </row>
    <row r="7192" spans="10:21" x14ac:dyDescent="0.25">
      <c r="J7192" s="37">
        <v>44231</v>
      </c>
      <c r="K7192" s="36">
        <f t="shared" si="745"/>
        <v>2021</v>
      </c>
      <c r="L7192" s="36" t="str">
        <f t="shared" si="746"/>
        <v>February</v>
      </c>
      <c r="M7192" s="36">
        <f t="shared" si="747"/>
        <v>6</v>
      </c>
      <c r="N7192" s="36">
        <f t="shared" si="748"/>
        <v>4</v>
      </c>
      <c r="O7192" s="36" t="str">
        <f t="shared" si="749"/>
        <v>20216</v>
      </c>
      <c r="P7192" s="51" t="str">
        <f>CONCATENATE(K7192,MONTH(ExpensesDBTable[[#This Row],[Date]]))</f>
        <v>20212</v>
      </c>
      <c r="Q7192" s="36" t="s">
        <v>182</v>
      </c>
      <c r="R7192" s="36" t="s">
        <v>19</v>
      </c>
      <c r="S7192" s="38">
        <v>11</v>
      </c>
      <c r="T7192" s="36" t="s">
        <v>106</v>
      </c>
      <c r="U7192" s="36" t="s">
        <v>2670</v>
      </c>
    </row>
    <row r="7193" spans="10:21" x14ac:dyDescent="0.25">
      <c r="J7193" s="37">
        <v>44232</v>
      </c>
      <c r="K7193" s="36">
        <f t="shared" si="745"/>
        <v>2021</v>
      </c>
      <c r="L7193" s="36" t="str">
        <f t="shared" si="746"/>
        <v>February</v>
      </c>
      <c r="M7193" s="36">
        <f t="shared" si="747"/>
        <v>6</v>
      </c>
      <c r="N7193" s="36">
        <f t="shared" si="748"/>
        <v>5</v>
      </c>
      <c r="O7193" s="36" t="str">
        <f t="shared" si="749"/>
        <v>20216</v>
      </c>
      <c r="P7193" s="51" t="str">
        <f>CONCATENATE(K7193,MONTH(ExpensesDBTable[[#This Row],[Date]]))</f>
        <v>20212</v>
      </c>
      <c r="Q7193" s="36" t="s">
        <v>182</v>
      </c>
      <c r="R7193" s="36" t="s">
        <v>17</v>
      </c>
      <c r="S7193" s="38">
        <v>300</v>
      </c>
      <c r="T7193" s="36" t="s">
        <v>106</v>
      </c>
      <c r="U7193" s="36" t="s">
        <v>5018</v>
      </c>
    </row>
    <row r="7194" spans="10:21" x14ac:dyDescent="0.25">
      <c r="J7194" s="37">
        <v>44232</v>
      </c>
      <c r="K7194" s="36">
        <f t="shared" si="745"/>
        <v>2021</v>
      </c>
      <c r="L7194" s="36" t="str">
        <f t="shared" si="746"/>
        <v>February</v>
      </c>
      <c r="M7194" s="36">
        <f t="shared" si="747"/>
        <v>6</v>
      </c>
      <c r="N7194" s="36">
        <f t="shared" si="748"/>
        <v>5</v>
      </c>
      <c r="O7194" s="36" t="str">
        <f t="shared" si="749"/>
        <v>20216</v>
      </c>
      <c r="P7194" s="51" t="str">
        <f>CONCATENATE(K7194,MONTH(ExpensesDBTable[[#This Row],[Date]]))</f>
        <v>20212</v>
      </c>
      <c r="Q7194" s="36" t="s">
        <v>182</v>
      </c>
      <c r="R7194" s="36" t="s">
        <v>14</v>
      </c>
      <c r="S7194" s="38">
        <v>10.1</v>
      </c>
      <c r="T7194" s="36" t="s">
        <v>100</v>
      </c>
      <c r="U7194" s="36" t="s">
        <v>1392</v>
      </c>
    </row>
    <row r="7195" spans="10:21" x14ac:dyDescent="0.25">
      <c r="J7195" s="37">
        <v>44234</v>
      </c>
      <c r="K7195" s="36">
        <f t="shared" ref="K7195:K7202" si="750">YEAR(J7195)</f>
        <v>2021</v>
      </c>
      <c r="L7195" s="36" t="str">
        <f t="shared" ref="L7195:L7202" si="751">TEXT(DATE(1,MONTH(J7195),1),"MMMM")</f>
        <v>February</v>
      </c>
      <c r="M7195" s="36">
        <f t="shared" ref="M7195:M7202" si="752">WEEKNUM(J7195,2)</f>
        <v>6</v>
      </c>
      <c r="N7195" s="36">
        <f t="shared" ref="N7195:N7202" si="753">DAY(J7195)</f>
        <v>7</v>
      </c>
      <c r="O7195" s="36" t="str">
        <f t="shared" ref="O7195:O7202" si="754">CONCATENATE(K7195,M7195)</f>
        <v>20216</v>
      </c>
      <c r="P7195" s="51" t="str">
        <f>CONCATENATE(K7195,MONTH(ExpensesDBTable[[#This Row],[Date]]))</f>
        <v>20212</v>
      </c>
      <c r="Q7195" s="36" t="s">
        <v>119</v>
      </c>
      <c r="R7195" s="36" t="s">
        <v>14</v>
      </c>
      <c r="S7195" s="38">
        <v>23.36</v>
      </c>
      <c r="T7195" s="36" t="s">
        <v>100</v>
      </c>
      <c r="U7195" s="36" t="s">
        <v>1367</v>
      </c>
    </row>
    <row r="7196" spans="10:21" x14ac:dyDescent="0.25">
      <c r="J7196" s="37">
        <v>44234</v>
      </c>
      <c r="K7196" s="36">
        <f t="shared" si="750"/>
        <v>2021</v>
      </c>
      <c r="L7196" s="36" t="str">
        <f t="shared" si="751"/>
        <v>February</v>
      </c>
      <c r="M7196" s="36">
        <f t="shared" si="752"/>
        <v>6</v>
      </c>
      <c r="N7196" s="36">
        <f t="shared" si="753"/>
        <v>7</v>
      </c>
      <c r="O7196" s="36" t="str">
        <f t="shared" si="754"/>
        <v>20216</v>
      </c>
      <c r="P7196" s="51" t="str">
        <f>CONCATENATE(K7196,MONTH(ExpensesDBTable[[#This Row],[Date]]))</f>
        <v>20212</v>
      </c>
      <c r="Q7196" s="36" t="s">
        <v>4773</v>
      </c>
      <c r="R7196" s="36" t="s">
        <v>11</v>
      </c>
      <c r="S7196" s="38">
        <v>38</v>
      </c>
      <c r="T7196" s="36" t="s">
        <v>106</v>
      </c>
      <c r="U7196" s="36" t="s">
        <v>2706</v>
      </c>
    </row>
    <row r="7197" spans="10:21" x14ac:dyDescent="0.25">
      <c r="J7197" s="37">
        <v>44234</v>
      </c>
      <c r="K7197" s="36">
        <f t="shared" si="750"/>
        <v>2021</v>
      </c>
      <c r="L7197" s="36" t="str">
        <f t="shared" si="751"/>
        <v>February</v>
      </c>
      <c r="M7197" s="36">
        <f t="shared" si="752"/>
        <v>6</v>
      </c>
      <c r="N7197" s="36">
        <f t="shared" si="753"/>
        <v>7</v>
      </c>
      <c r="O7197" s="36" t="str">
        <f t="shared" si="754"/>
        <v>20216</v>
      </c>
      <c r="P7197" s="51" t="str">
        <f>CONCATENATE(K7197,MONTH(ExpensesDBTable[[#This Row],[Date]]))</f>
        <v>20212</v>
      </c>
      <c r="Q7197" s="36" t="s">
        <v>182</v>
      </c>
      <c r="R7197" s="36" t="s">
        <v>14</v>
      </c>
      <c r="S7197" s="38">
        <v>5.09</v>
      </c>
      <c r="T7197" s="36" t="s">
        <v>100</v>
      </c>
      <c r="U7197" s="36" t="s">
        <v>2826</v>
      </c>
    </row>
    <row r="7198" spans="10:21" x14ac:dyDescent="0.25">
      <c r="J7198" s="37">
        <v>44234</v>
      </c>
      <c r="K7198" s="36">
        <f t="shared" si="750"/>
        <v>2021</v>
      </c>
      <c r="L7198" s="36" t="str">
        <f t="shared" si="751"/>
        <v>February</v>
      </c>
      <c r="M7198" s="36">
        <f t="shared" si="752"/>
        <v>6</v>
      </c>
      <c r="N7198" s="36">
        <f t="shared" si="753"/>
        <v>7</v>
      </c>
      <c r="O7198" s="36" t="str">
        <f t="shared" si="754"/>
        <v>20216</v>
      </c>
      <c r="P7198" s="51" t="str">
        <f>CONCATENATE(K7198,MONTH(ExpensesDBTable[[#This Row],[Date]]))</f>
        <v>20212</v>
      </c>
      <c r="Q7198" s="36" t="s">
        <v>182</v>
      </c>
      <c r="R7198" s="36" t="s">
        <v>14</v>
      </c>
      <c r="S7198" s="38">
        <v>4.2</v>
      </c>
      <c r="T7198" s="36" t="s">
        <v>100</v>
      </c>
      <c r="U7198" s="36" t="s">
        <v>1153</v>
      </c>
    </row>
    <row r="7199" spans="10:21" x14ac:dyDescent="0.25">
      <c r="J7199" s="37">
        <v>44234</v>
      </c>
      <c r="K7199" s="36">
        <f t="shared" si="750"/>
        <v>2021</v>
      </c>
      <c r="L7199" s="36" t="str">
        <f t="shared" si="751"/>
        <v>February</v>
      </c>
      <c r="M7199" s="36">
        <f t="shared" si="752"/>
        <v>6</v>
      </c>
      <c r="N7199" s="36">
        <f t="shared" si="753"/>
        <v>7</v>
      </c>
      <c r="O7199" s="36" t="str">
        <f t="shared" si="754"/>
        <v>20216</v>
      </c>
      <c r="P7199" s="51" t="str">
        <f>CONCATENATE(K7199,MONTH(ExpensesDBTable[[#This Row],[Date]]))</f>
        <v>20212</v>
      </c>
      <c r="Q7199" s="36" t="s">
        <v>182</v>
      </c>
      <c r="R7199" s="36" t="s">
        <v>14</v>
      </c>
      <c r="S7199" s="38">
        <v>18.8</v>
      </c>
      <c r="T7199" s="36" t="s">
        <v>100</v>
      </c>
      <c r="U7199" s="36" t="s">
        <v>1392</v>
      </c>
    </row>
    <row r="7200" spans="10:21" x14ac:dyDescent="0.25">
      <c r="J7200" s="37">
        <v>44234</v>
      </c>
      <c r="K7200" s="36">
        <f t="shared" si="750"/>
        <v>2021</v>
      </c>
      <c r="L7200" s="36" t="str">
        <f t="shared" si="751"/>
        <v>February</v>
      </c>
      <c r="M7200" s="36">
        <f t="shared" si="752"/>
        <v>6</v>
      </c>
      <c r="N7200" s="36">
        <f t="shared" si="753"/>
        <v>7</v>
      </c>
      <c r="O7200" s="36" t="str">
        <f t="shared" si="754"/>
        <v>20216</v>
      </c>
      <c r="P7200" s="51" t="str">
        <f>CONCATENATE(K7200,MONTH(ExpensesDBTable[[#This Row],[Date]]))</f>
        <v>20212</v>
      </c>
      <c r="Q7200" s="36" t="s">
        <v>119</v>
      </c>
      <c r="R7200" s="36" t="s">
        <v>14</v>
      </c>
      <c r="S7200" s="38">
        <v>129.88999999999999</v>
      </c>
      <c r="T7200" s="36" t="s">
        <v>100</v>
      </c>
      <c r="U7200" s="36" t="s">
        <v>1367</v>
      </c>
    </row>
    <row r="7201" spans="10:21" x14ac:dyDescent="0.25">
      <c r="J7201" s="37">
        <v>44234</v>
      </c>
      <c r="K7201" s="36">
        <f t="shared" si="750"/>
        <v>2021</v>
      </c>
      <c r="L7201" s="36" t="str">
        <f t="shared" si="751"/>
        <v>February</v>
      </c>
      <c r="M7201" s="36">
        <f t="shared" si="752"/>
        <v>6</v>
      </c>
      <c r="N7201" s="36">
        <f t="shared" si="753"/>
        <v>7</v>
      </c>
      <c r="O7201" s="36" t="str">
        <f t="shared" si="754"/>
        <v>20216</v>
      </c>
      <c r="P7201" s="51" t="str">
        <f>CONCATENATE(K7201,MONTH(ExpensesDBTable[[#This Row],[Date]]))</f>
        <v>20212</v>
      </c>
      <c r="Q7201" s="36" t="s">
        <v>4792</v>
      </c>
      <c r="R7201" s="36" t="s">
        <v>14</v>
      </c>
      <c r="S7201" s="38">
        <v>5.7</v>
      </c>
      <c r="T7201" s="36" t="s">
        <v>100</v>
      </c>
      <c r="U7201" s="36" t="s">
        <v>1392</v>
      </c>
    </row>
    <row r="7202" spans="10:21" x14ac:dyDescent="0.25">
      <c r="J7202" s="37">
        <v>44234</v>
      </c>
      <c r="K7202" s="36">
        <f t="shared" si="750"/>
        <v>2021</v>
      </c>
      <c r="L7202" s="36" t="str">
        <f t="shared" si="751"/>
        <v>February</v>
      </c>
      <c r="M7202" s="36">
        <f t="shared" si="752"/>
        <v>6</v>
      </c>
      <c r="N7202" s="36">
        <f t="shared" si="753"/>
        <v>7</v>
      </c>
      <c r="O7202" s="36" t="str">
        <f t="shared" si="754"/>
        <v>20216</v>
      </c>
      <c r="P7202" s="51" t="str">
        <f>CONCATENATE(K7202,MONTH(ExpensesDBTable[[#This Row],[Date]]))</f>
        <v>20212</v>
      </c>
      <c r="Q7202" s="36" t="s">
        <v>3379</v>
      </c>
      <c r="R7202" s="36" t="s">
        <v>29</v>
      </c>
      <c r="S7202" s="38">
        <v>1009</v>
      </c>
      <c r="T7202" s="36" t="s">
        <v>106</v>
      </c>
      <c r="U7202" s="36" t="s">
        <v>4441</v>
      </c>
    </row>
    <row r="7203" spans="10:21" x14ac:dyDescent="0.25">
      <c r="J7203" s="37">
        <v>44238</v>
      </c>
      <c r="K7203" s="36">
        <f t="shared" ref="K7203:K7208" si="755">YEAR(J7203)</f>
        <v>2021</v>
      </c>
      <c r="L7203" s="36" t="str">
        <f t="shared" ref="L7203:L7208" si="756">TEXT(DATE(1,MONTH(J7203),1),"MMMM")</f>
        <v>February</v>
      </c>
      <c r="M7203" s="36">
        <f t="shared" ref="M7203:M7208" si="757">WEEKNUM(J7203,2)</f>
        <v>7</v>
      </c>
      <c r="N7203" s="36">
        <f t="shared" ref="N7203:N7208" si="758">DAY(J7203)</f>
        <v>11</v>
      </c>
      <c r="O7203" s="36" t="str">
        <f t="shared" ref="O7203:O7208" si="759">CONCATENATE(K7203,M7203)</f>
        <v>20217</v>
      </c>
      <c r="P7203" s="51" t="str">
        <f>CONCATENATE(K7203,MONTH(ExpensesDBTable[[#This Row],[Date]]))</f>
        <v>20212</v>
      </c>
      <c r="Q7203" s="36" t="s">
        <v>155</v>
      </c>
      <c r="R7203" s="36" t="s">
        <v>13</v>
      </c>
      <c r="S7203" s="38">
        <v>35</v>
      </c>
      <c r="T7203" s="36" t="s">
        <v>106</v>
      </c>
      <c r="U7203" s="36" t="s">
        <v>5020</v>
      </c>
    </row>
    <row r="7204" spans="10:21" x14ac:dyDescent="0.25">
      <c r="J7204" s="37">
        <v>44238</v>
      </c>
      <c r="K7204" s="36">
        <f t="shared" si="755"/>
        <v>2021</v>
      </c>
      <c r="L7204" s="36" t="str">
        <f t="shared" si="756"/>
        <v>February</v>
      </c>
      <c r="M7204" s="36">
        <f t="shared" si="757"/>
        <v>7</v>
      </c>
      <c r="N7204" s="36">
        <f t="shared" si="758"/>
        <v>11</v>
      </c>
      <c r="O7204" s="36" t="str">
        <f t="shared" si="759"/>
        <v>20217</v>
      </c>
      <c r="P7204" s="51" t="str">
        <f>CONCATENATE(K7204,MONTH(ExpensesDBTable[[#This Row],[Date]]))</f>
        <v>20212</v>
      </c>
      <c r="Q7204" s="36" t="s">
        <v>1238</v>
      </c>
      <c r="R7204" s="36" t="s">
        <v>22</v>
      </c>
      <c r="S7204" s="38">
        <v>70.44</v>
      </c>
      <c r="T7204" s="36" t="s">
        <v>106</v>
      </c>
      <c r="U7204" s="36" t="s">
        <v>1238</v>
      </c>
    </row>
    <row r="7205" spans="10:21" x14ac:dyDescent="0.25">
      <c r="J7205" s="37">
        <v>44238</v>
      </c>
      <c r="K7205" s="36">
        <f t="shared" si="755"/>
        <v>2021</v>
      </c>
      <c r="L7205" s="36" t="str">
        <f t="shared" si="756"/>
        <v>February</v>
      </c>
      <c r="M7205" s="36">
        <f t="shared" si="757"/>
        <v>7</v>
      </c>
      <c r="N7205" s="36">
        <f t="shared" si="758"/>
        <v>11</v>
      </c>
      <c r="O7205" s="36" t="str">
        <f t="shared" si="759"/>
        <v>20217</v>
      </c>
      <c r="P7205" s="51" t="str">
        <f>CONCATENATE(K7205,MONTH(ExpensesDBTable[[#This Row],[Date]]))</f>
        <v>20212</v>
      </c>
      <c r="Q7205" s="36" t="s">
        <v>3022</v>
      </c>
      <c r="R7205" s="36" t="s">
        <v>23</v>
      </c>
      <c r="S7205" s="38">
        <v>12</v>
      </c>
      <c r="T7205" s="36" t="s">
        <v>106</v>
      </c>
      <c r="U7205" s="36" t="s">
        <v>3022</v>
      </c>
    </row>
    <row r="7206" spans="10:21" x14ac:dyDescent="0.25">
      <c r="J7206" s="37">
        <v>44238</v>
      </c>
      <c r="K7206" s="36">
        <f t="shared" si="755"/>
        <v>2021</v>
      </c>
      <c r="L7206" s="36" t="str">
        <f t="shared" si="756"/>
        <v>February</v>
      </c>
      <c r="M7206" s="36">
        <f t="shared" si="757"/>
        <v>7</v>
      </c>
      <c r="N7206" s="36">
        <f t="shared" si="758"/>
        <v>11</v>
      </c>
      <c r="O7206" s="36" t="str">
        <f t="shared" si="759"/>
        <v>20217</v>
      </c>
      <c r="P7206" s="51" t="str">
        <f>CONCATENATE(K7206,MONTH(ExpensesDBTable[[#This Row],[Date]]))</f>
        <v>20212</v>
      </c>
      <c r="Q7206" s="36" t="s">
        <v>2470</v>
      </c>
      <c r="R7206" s="36" t="s">
        <v>17</v>
      </c>
      <c r="S7206" s="38">
        <v>9.98</v>
      </c>
      <c r="T7206" s="36" t="s">
        <v>106</v>
      </c>
      <c r="U7206" s="36" t="s">
        <v>5021</v>
      </c>
    </row>
    <row r="7207" spans="10:21" x14ac:dyDescent="0.25">
      <c r="J7207" s="37">
        <v>44238</v>
      </c>
      <c r="K7207" s="36">
        <f t="shared" si="755"/>
        <v>2021</v>
      </c>
      <c r="L7207" s="36" t="str">
        <f t="shared" si="756"/>
        <v>February</v>
      </c>
      <c r="M7207" s="36">
        <f t="shared" si="757"/>
        <v>7</v>
      </c>
      <c r="N7207" s="36">
        <f t="shared" si="758"/>
        <v>11</v>
      </c>
      <c r="O7207" s="36" t="str">
        <f t="shared" si="759"/>
        <v>20217</v>
      </c>
      <c r="P7207" s="51" t="str">
        <f>CONCATENATE(K7207,MONTH(ExpensesDBTable[[#This Row],[Date]]))</f>
        <v>20212</v>
      </c>
      <c r="Q7207" s="36" t="s">
        <v>3480</v>
      </c>
      <c r="R7207" s="36" t="s">
        <v>27</v>
      </c>
      <c r="S7207" s="38">
        <v>320.38</v>
      </c>
      <c r="T7207" s="36" t="s">
        <v>106</v>
      </c>
      <c r="U7207" s="36" t="s">
        <v>4435</v>
      </c>
    </row>
    <row r="7208" spans="10:21" x14ac:dyDescent="0.25">
      <c r="J7208" s="37">
        <v>44238</v>
      </c>
      <c r="K7208" s="36">
        <f t="shared" si="755"/>
        <v>2021</v>
      </c>
      <c r="L7208" s="36" t="str">
        <f t="shared" si="756"/>
        <v>February</v>
      </c>
      <c r="M7208" s="36">
        <f t="shared" si="757"/>
        <v>7</v>
      </c>
      <c r="N7208" s="36">
        <f t="shared" si="758"/>
        <v>11</v>
      </c>
      <c r="O7208" s="36" t="str">
        <f t="shared" si="759"/>
        <v>20217</v>
      </c>
      <c r="P7208" s="51" t="str">
        <f>CONCATENATE(K7208,MONTH(ExpensesDBTable[[#This Row],[Date]]))</f>
        <v>20212</v>
      </c>
      <c r="Q7208" s="36" t="s">
        <v>4788</v>
      </c>
      <c r="R7208" s="36" t="s">
        <v>17</v>
      </c>
      <c r="S7208" s="38">
        <v>210.51</v>
      </c>
      <c r="T7208" s="36" t="s">
        <v>106</v>
      </c>
      <c r="U7208" s="36" t="s">
        <v>4789</v>
      </c>
    </row>
    <row r="7209" spans="10:21" x14ac:dyDescent="0.25">
      <c r="J7209" s="37">
        <v>44238</v>
      </c>
      <c r="K7209" s="36">
        <f t="shared" ref="K7209:K7220" si="760">YEAR(J7209)</f>
        <v>2021</v>
      </c>
      <c r="L7209" s="36" t="str">
        <f t="shared" ref="L7209:L7220" si="761">TEXT(DATE(1,MONTH(J7209),1),"MMMM")</f>
        <v>February</v>
      </c>
      <c r="M7209" s="36">
        <f t="shared" ref="M7209:M7220" si="762">WEEKNUM(J7209,2)</f>
        <v>7</v>
      </c>
      <c r="N7209" s="36">
        <f t="shared" ref="N7209:N7220" si="763">DAY(J7209)</f>
        <v>11</v>
      </c>
      <c r="O7209" s="36" t="str">
        <f t="shared" ref="O7209:O7220" si="764">CONCATENATE(K7209,M7209)</f>
        <v>20217</v>
      </c>
      <c r="P7209" s="51" t="str">
        <f>CONCATENATE(K7209,MONTH(ExpensesDBTable[[#This Row],[Date]]))</f>
        <v>20212</v>
      </c>
      <c r="Q7209" s="36" t="s">
        <v>182</v>
      </c>
      <c r="R7209" s="36" t="s">
        <v>19</v>
      </c>
      <c r="S7209" s="38">
        <v>51.26</v>
      </c>
      <c r="T7209" s="36" t="s">
        <v>106</v>
      </c>
      <c r="U7209" s="36" t="s">
        <v>4901</v>
      </c>
    </row>
    <row r="7210" spans="10:21" x14ac:dyDescent="0.25">
      <c r="J7210" s="37">
        <v>44238</v>
      </c>
      <c r="K7210" s="36">
        <f t="shared" si="760"/>
        <v>2021</v>
      </c>
      <c r="L7210" s="36" t="str">
        <f t="shared" si="761"/>
        <v>February</v>
      </c>
      <c r="M7210" s="36">
        <f t="shared" si="762"/>
        <v>7</v>
      </c>
      <c r="N7210" s="36">
        <f t="shared" si="763"/>
        <v>11</v>
      </c>
      <c r="O7210" s="36" t="str">
        <f t="shared" si="764"/>
        <v>20217</v>
      </c>
      <c r="P7210" s="51" t="str">
        <f>CONCATENATE(K7210,MONTH(ExpensesDBTable[[#This Row],[Date]]))</f>
        <v>20212</v>
      </c>
      <c r="Q7210" s="36" t="s">
        <v>3601</v>
      </c>
      <c r="R7210" s="36" t="s">
        <v>23</v>
      </c>
      <c r="S7210" s="38">
        <v>129.30000000000001</v>
      </c>
      <c r="T7210" s="36" t="s">
        <v>106</v>
      </c>
      <c r="U7210" s="36" t="s">
        <v>5022</v>
      </c>
    </row>
    <row r="7211" spans="10:21" x14ac:dyDescent="0.25">
      <c r="J7211" s="37">
        <v>44238</v>
      </c>
      <c r="K7211" s="36">
        <f t="shared" si="760"/>
        <v>2021</v>
      </c>
      <c r="L7211" s="36" t="str">
        <f t="shared" si="761"/>
        <v>February</v>
      </c>
      <c r="M7211" s="36">
        <f t="shared" si="762"/>
        <v>7</v>
      </c>
      <c r="N7211" s="36">
        <f t="shared" si="763"/>
        <v>11</v>
      </c>
      <c r="O7211" s="36" t="str">
        <f t="shared" si="764"/>
        <v>20217</v>
      </c>
      <c r="P7211" s="51" t="str">
        <f>CONCATENATE(K7211,MONTH(ExpensesDBTable[[#This Row],[Date]]))</f>
        <v>20212</v>
      </c>
      <c r="Q7211" s="36" t="s">
        <v>3603</v>
      </c>
      <c r="R7211" s="36" t="s">
        <v>23</v>
      </c>
      <c r="S7211" s="38">
        <v>396.62</v>
      </c>
      <c r="T7211" s="36" t="s">
        <v>106</v>
      </c>
      <c r="U7211" s="36" t="s">
        <v>5023</v>
      </c>
    </row>
    <row r="7212" spans="10:21" x14ac:dyDescent="0.25">
      <c r="J7212" s="37">
        <v>44240</v>
      </c>
      <c r="K7212" s="36">
        <f t="shared" si="760"/>
        <v>2021</v>
      </c>
      <c r="L7212" s="36" t="str">
        <f t="shared" si="761"/>
        <v>February</v>
      </c>
      <c r="M7212" s="36">
        <f t="shared" si="762"/>
        <v>7</v>
      </c>
      <c r="N7212" s="36">
        <f t="shared" si="763"/>
        <v>13</v>
      </c>
      <c r="O7212" s="36" t="str">
        <f t="shared" si="764"/>
        <v>20217</v>
      </c>
      <c r="P7212" s="51" t="str">
        <f>CONCATENATE(K7212,MONTH(ExpensesDBTable[[#This Row],[Date]]))</f>
        <v>20212</v>
      </c>
      <c r="Q7212" s="36" t="s">
        <v>119</v>
      </c>
      <c r="R7212" s="36" t="s">
        <v>14</v>
      </c>
      <c r="S7212" s="38">
        <v>11.78</v>
      </c>
      <c r="T7212" s="36" t="s">
        <v>100</v>
      </c>
      <c r="U7212" s="36" t="s">
        <v>3401</v>
      </c>
    </row>
    <row r="7213" spans="10:21" x14ac:dyDescent="0.25">
      <c r="J7213" s="37">
        <v>44240</v>
      </c>
      <c r="K7213" s="36">
        <f t="shared" si="760"/>
        <v>2021</v>
      </c>
      <c r="L7213" s="36" t="str">
        <f t="shared" si="761"/>
        <v>February</v>
      </c>
      <c r="M7213" s="36">
        <f t="shared" si="762"/>
        <v>7</v>
      </c>
      <c r="N7213" s="36">
        <f t="shared" si="763"/>
        <v>13</v>
      </c>
      <c r="O7213" s="36" t="str">
        <f t="shared" si="764"/>
        <v>20217</v>
      </c>
      <c r="P7213" s="51" t="str">
        <f>CONCATENATE(K7213,MONTH(ExpensesDBTable[[#This Row],[Date]]))</f>
        <v>20212</v>
      </c>
      <c r="Q7213" s="36" t="s">
        <v>182</v>
      </c>
      <c r="R7213" s="36" t="s">
        <v>14</v>
      </c>
      <c r="S7213" s="38">
        <v>11.02</v>
      </c>
      <c r="T7213" s="36" t="s">
        <v>100</v>
      </c>
      <c r="U7213" s="36" t="s">
        <v>3401</v>
      </c>
    </row>
    <row r="7214" spans="10:21" x14ac:dyDescent="0.25">
      <c r="J7214" s="37">
        <v>44240</v>
      </c>
      <c r="K7214" s="36">
        <f t="shared" si="760"/>
        <v>2021</v>
      </c>
      <c r="L7214" s="36" t="str">
        <f t="shared" si="761"/>
        <v>February</v>
      </c>
      <c r="M7214" s="36">
        <f t="shared" si="762"/>
        <v>7</v>
      </c>
      <c r="N7214" s="36">
        <f t="shared" si="763"/>
        <v>13</v>
      </c>
      <c r="O7214" s="36" t="str">
        <f t="shared" si="764"/>
        <v>20217</v>
      </c>
      <c r="P7214" s="51" t="str">
        <f>CONCATENATE(K7214,MONTH(ExpensesDBTable[[#This Row],[Date]]))</f>
        <v>20212</v>
      </c>
      <c r="Q7214" s="36" t="s">
        <v>119</v>
      </c>
      <c r="R7214" s="36" t="s">
        <v>14</v>
      </c>
      <c r="S7214" s="38">
        <v>85.45</v>
      </c>
      <c r="T7214" s="36" t="s">
        <v>100</v>
      </c>
      <c r="U7214" s="36" t="s">
        <v>1367</v>
      </c>
    </row>
    <row r="7215" spans="10:21" x14ac:dyDescent="0.25">
      <c r="J7215" s="37">
        <v>44240</v>
      </c>
      <c r="K7215" s="36">
        <f t="shared" si="760"/>
        <v>2021</v>
      </c>
      <c r="L7215" s="36" t="str">
        <f t="shared" si="761"/>
        <v>February</v>
      </c>
      <c r="M7215" s="36">
        <f t="shared" si="762"/>
        <v>7</v>
      </c>
      <c r="N7215" s="36">
        <f t="shared" si="763"/>
        <v>13</v>
      </c>
      <c r="O7215" s="36" t="str">
        <f t="shared" si="764"/>
        <v>20217</v>
      </c>
      <c r="P7215" s="51" t="str">
        <f>CONCATENATE(K7215,MONTH(ExpensesDBTable[[#This Row],[Date]]))</f>
        <v>20212</v>
      </c>
      <c r="Q7215" s="36" t="s">
        <v>182</v>
      </c>
      <c r="R7215" s="36" t="s">
        <v>14</v>
      </c>
      <c r="S7215" s="38">
        <v>17</v>
      </c>
      <c r="T7215" s="36" t="s">
        <v>100</v>
      </c>
      <c r="U7215" s="36" t="s">
        <v>587</v>
      </c>
    </row>
    <row r="7216" spans="10:21" x14ac:dyDescent="0.25">
      <c r="J7216" s="37">
        <v>44240</v>
      </c>
      <c r="K7216" s="36">
        <f t="shared" si="760"/>
        <v>2021</v>
      </c>
      <c r="L7216" s="36" t="str">
        <f t="shared" si="761"/>
        <v>February</v>
      </c>
      <c r="M7216" s="36">
        <f t="shared" si="762"/>
        <v>7</v>
      </c>
      <c r="N7216" s="36">
        <f t="shared" si="763"/>
        <v>13</v>
      </c>
      <c r="O7216" s="36" t="str">
        <f t="shared" si="764"/>
        <v>20217</v>
      </c>
      <c r="P7216" s="51" t="str">
        <f>CONCATENATE(K7216,MONTH(ExpensesDBTable[[#This Row],[Date]]))</f>
        <v>20212</v>
      </c>
      <c r="Q7216" s="36" t="s">
        <v>182</v>
      </c>
      <c r="R7216" s="36" t="s">
        <v>14</v>
      </c>
      <c r="S7216" s="38">
        <v>5.0999999999999996</v>
      </c>
      <c r="T7216" s="36" t="s">
        <v>100</v>
      </c>
      <c r="U7216" s="36" t="s">
        <v>357</v>
      </c>
    </row>
    <row r="7217" spans="10:21" x14ac:dyDescent="0.25">
      <c r="J7217" s="37">
        <v>44240</v>
      </c>
      <c r="K7217" s="36">
        <f t="shared" si="760"/>
        <v>2021</v>
      </c>
      <c r="L7217" s="36" t="str">
        <f t="shared" si="761"/>
        <v>February</v>
      </c>
      <c r="M7217" s="36">
        <f t="shared" si="762"/>
        <v>7</v>
      </c>
      <c r="N7217" s="36">
        <f t="shared" si="763"/>
        <v>13</v>
      </c>
      <c r="O7217" s="36" t="str">
        <f t="shared" si="764"/>
        <v>20217</v>
      </c>
      <c r="P7217" s="51" t="str">
        <f>CONCATENATE(K7217,MONTH(ExpensesDBTable[[#This Row],[Date]]))</f>
        <v>20212</v>
      </c>
      <c r="Q7217" s="36" t="s">
        <v>119</v>
      </c>
      <c r="R7217" s="36" t="s">
        <v>14</v>
      </c>
      <c r="S7217" s="38">
        <v>19.239999999999998</v>
      </c>
      <c r="T7217" s="36" t="s">
        <v>100</v>
      </c>
      <c r="U7217" s="36" t="s">
        <v>1367</v>
      </c>
    </row>
    <row r="7218" spans="10:21" x14ac:dyDescent="0.25">
      <c r="J7218" s="37">
        <v>44240</v>
      </c>
      <c r="K7218" s="36">
        <f t="shared" si="760"/>
        <v>2021</v>
      </c>
      <c r="L7218" s="36" t="str">
        <f t="shared" si="761"/>
        <v>February</v>
      </c>
      <c r="M7218" s="36">
        <f t="shared" si="762"/>
        <v>7</v>
      </c>
      <c r="N7218" s="36">
        <f t="shared" si="763"/>
        <v>13</v>
      </c>
      <c r="O7218" s="36" t="str">
        <f t="shared" si="764"/>
        <v>20217</v>
      </c>
      <c r="P7218" s="51" t="str">
        <f>CONCATENATE(K7218,MONTH(ExpensesDBTable[[#This Row],[Date]]))</f>
        <v>20212</v>
      </c>
      <c r="Q7218" s="36" t="s">
        <v>4773</v>
      </c>
      <c r="R7218" s="36" t="s">
        <v>11</v>
      </c>
      <c r="S7218" s="38">
        <v>65</v>
      </c>
      <c r="T7218" s="36" t="s">
        <v>106</v>
      </c>
      <c r="U7218" s="36" t="s">
        <v>4796</v>
      </c>
    </row>
    <row r="7219" spans="10:21" x14ac:dyDescent="0.25">
      <c r="J7219" s="37">
        <v>44240</v>
      </c>
      <c r="K7219" s="36">
        <f t="shared" si="760"/>
        <v>2021</v>
      </c>
      <c r="L7219" s="36" t="str">
        <f t="shared" si="761"/>
        <v>February</v>
      </c>
      <c r="M7219" s="36">
        <f t="shared" si="762"/>
        <v>7</v>
      </c>
      <c r="N7219" s="36">
        <f t="shared" si="763"/>
        <v>13</v>
      </c>
      <c r="O7219" s="36" t="str">
        <f t="shared" si="764"/>
        <v>20217</v>
      </c>
      <c r="P7219" s="51" t="str">
        <f>CONCATENATE(K7219,MONTH(ExpensesDBTable[[#This Row],[Date]]))</f>
        <v>20212</v>
      </c>
      <c r="Q7219" s="36" t="s">
        <v>119</v>
      </c>
      <c r="R7219" s="36" t="s">
        <v>14</v>
      </c>
      <c r="S7219" s="38">
        <v>8.5</v>
      </c>
      <c r="T7219" s="36" t="s">
        <v>100</v>
      </c>
      <c r="U7219" s="36" t="s">
        <v>2997</v>
      </c>
    </row>
    <row r="7220" spans="10:21" x14ac:dyDescent="0.25">
      <c r="J7220" s="37">
        <v>44240</v>
      </c>
      <c r="K7220" s="36">
        <f t="shared" si="760"/>
        <v>2021</v>
      </c>
      <c r="L7220" s="36" t="str">
        <f t="shared" si="761"/>
        <v>February</v>
      </c>
      <c r="M7220" s="36">
        <f t="shared" si="762"/>
        <v>7</v>
      </c>
      <c r="N7220" s="36">
        <f t="shared" si="763"/>
        <v>13</v>
      </c>
      <c r="O7220" s="36" t="str">
        <f t="shared" si="764"/>
        <v>20217</v>
      </c>
      <c r="P7220" s="51" t="str">
        <f>CONCATENATE(K7220,MONTH(ExpensesDBTable[[#This Row],[Date]]))</f>
        <v>20212</v>
      </c>
      <c r="Q7220" s="36" t="s">
        <v>1204</v>
      </c>
      <c r="R7220" s="36" t="s">
        <v>23</v>
      </c>
      <c r="S7220" s="38">
        <v>59.39</v>
      </c>
      <c r="T7220" s="36" t="s">
        <v>106</v>
      </c>
      <c r="U7220" s="36" t="s">
        <v>3334</v>
      </c>
    </row>
    <row r="7221" spans="10:21" x14ac:dyDescent="0.25">
      <c r="J7221" s="37">
        <v>44241</v>
      </c>
      <c r="K7221" s="36">
        <f t="shared" ref="K7221:K7228" si="765">YEAR(J7221)</f>
        <v>2021</v>
      </c>
      <c r="L7221" s="36" t="str">
        <f t="shared" ref="L7221:L7228" si="766">TEXT(DATE(1,MONTH(J7221),1),"MMMM")</f>
        <v>February</v>
      </c>
      <c r="M7221" s="36">
        <f t="shared" ref="M7221:M7228" si="767">WEEKNUM(J7221,2)</f>
        <v>7</v>
      </c>
      <c r="N7221" s="36">
        <f t="shared" ref="N7221:N7228" si="768">DAY(J7221)</f>
        <v>14</v>
      </c>
      <c r="O7221" s="36" t="str">
        <f t="shared" ref="O7221:O7228" si="769">CONCATENATE(K7221,M7221)</f>
        <v>20217</v>
      </c>
      <c r="P7221" s="51" t="str">
        <f>CONCATENATE(K7221,MONTH(ExpensesDBTable[[#This Row],[Date]]))</f>
        <v>20212</v>
      </c>
      <c r="Q7221" s="36" t="s">
        <v>182</v>
      </c>
      <c r="R7221" s="36" t="s">
        <v>19</v>
      </c>
      <c r="S7221" s="38">
        <v>10.95</v>
      </c>
      <c r="T7221" s="36" t="s">
        <v>100</v>
      </c>
      <c r="U7221" s="36" t="s">
        <v>5024</v>
      </c>
    </row>
    <row r="7222" spans="10:21" x14ac:dyDescent="0.25">
      <c r="J7222" s="37">
        <v>44242</v>
      </c>
      <c r="K7222" s="36">
        <f t="shared" si="765"/>
        <v>2021</v>
      </c>
      <c r="L7222" s="36" t="str">
        <f t="shared" si="766"/>
        <v>February</v>
      </c>
      <c r="M7222" s="36">
        <f t="shared" si="767"/>
        <v>8</v>
      </c>
      <c r="N7222" s="36">
        <f t="shared" si="768"/>
        <v>15</v>
      </c>
      <c r="O7222" s="36" t="str">
        <f t="shared" si="769"/>
        <v>20218</v>
      </c>
      <c r="P7222" s="51" t="str">
        <f>CONCATENATE(K7222,MONTH(ExpensesDBTable[[#This Row],[Date]]))</f>
        <v>20212</v>
      </c>
      <c r="Q7222" s="36" t="s">
        <v>4792</v>
      </c>
      <c r="R7222" s="36" t="s">
        <v>14</v>
      </c>
      <c r="S7222" s="38">
        <v>16.5</v>
      </c>
      <c r="T7222" s="36" t="s">
        <v>100</v>
      </c>
      <c r="U7222" s="36" t="s">
        <v>1392</v>
      </c>
    </row>
    <row r="7223" spans="10:21" x14ac:dyDescent="0.25">
      <c r="J7223" s="37">
        <v>44242</v>
      </c>
      <c r="K7223" s="36">
        <f t="shared" si="765"/>
        <v>2021</v>
      </c>
      <c r="L7223" s="36" t="str">
        <f t="shared" si="766"/>
        <v>February</v>
      </c>
      <c r="M7223" s="36">
        <f t="shared" si="767"/>
        <v>8</v>
      </c>
      <c r="N7223" s="36">
        <f t="shared" si="768"/>
        <v>15</v>
      </c>
      <c r="O7223" s="36" t="str">
        <f t="shared" si="769"/>
        <v>20218</v>
      </c>
      <c r="P7223" s="51" t="str">
        <f>CONCATENATE(K7223,MONTH(ExpensesDBTable[[#This Row],[Date]]))</f>
        <v>20212</v>
      </c>
      <c r="Q7223" s="36" t="s">
        <v>119</v>
      </c>
      <c r="R7223" s="36" t="s">
        <v>14</v>
      </c>
      <c r="S7223" s="38">
        <v>11.3</v>
      </c>
      <c r="T7223" s="36" t="s">
        <v>100</v>
      </c>
      <c r="U7223" s="36" t="s">
        <v>5025</v>
      </c>
    </row>
    <row r="7224" spans="10:21" x14ac:dyDescent="0.25">
      <c r="J7224" s="37">
        <v>44242</v>
      </c>
      <c r="K7224" s="36">
        <f t="shared" si="765"/>
        <v>2021</v>
      </c>
      <c r="L7224" s="36" t="str">
        <f t="shared" si="766"/>
        <v>February</v>
      </c>
      <c r="M7224" s="36">
        <f t="shared" si="767"/>
        <v>8</v>
      </c>
      <c r="N7224" s="36">
        <f t="shared" si="768"/>
        <v>15</v>
      </c>
      <c r="O7224" s="36" t="str">
        <f t="shared" si="769"/>
        <v>20218</v>
      </c>
      <c r="P7224" s="51" t="str">
        <f>CONCATENATE(K7224,MONTH(ExpensesDBTable[[#This Row],[Date]]))</f>
        <v>20212</v>
      </c>
      <c r="Q7224" s="36" t="s">
        <v>3480</v>
      </c>
      <c r="R7224" s="36" t="s">
        <v>27</v>
      </c>
      <c r="S7224" s="38">
        <v>320.88</v>
      </c>
      <c r="T7224" s="36" t="s">
        <v>106</v>
      </c>
      <c r="U7224" s="36" t="s">
        <v>4435</v>
      </c>
    </row>
    <row r="7225" spans="10:21" x14ac:dyDescent="0.25">
      <c r="J7225" s="37">
        <v>44242</v>
      </c>
      <c r="K7225" s="36">
        <f t="shared" si="765"/>
        <v>2021</v>
      </c>
      <c r="L7225" s="36" t="str">
        <f t="shared" si="766"/>
        <v>February</v>
      </c>
      <c r="M7225" s="36">
        <f t="shared" si="767"/>
        <v>8</v>
      </c>
      <c r="N7225" s="36">
        <f t="shared" si="768"/>
        <v>15</v>
      </c>
      <c r="O7225" s="36" t="str">
        <f t="shared" si="769"/>
        <v>20218</v>
      </c>
      <c r="P7225" s="51" t="str">
        <f>CONCATENATE(K7225,MONTH(ExpensesDBTable[[#This Row],[Date]]))</f>
        <v>20212</v>
      </c>
      <c r="Q7225" s="36" t="s">
        <v>182</v>
      </c>
      <c r="R7225" s="36" t="s">
        <v>14</v>
      </c>
      <c r="S7225" s="38">
        <v>10</v>
      </c>
      <c r="T7225" s="36" t="s">
        <v>100</v>
      </c>
      <c r="U7225" s="36" t="s">
        <v>5026</v>
      </c>
    </row>
    <row r="7226" spans="10:21" x14ac:dyDescent="0.25">
      <c r="J7226" s="37">
        <v>44242</v>
      </c>
      <c r="K7226" s="36">
        <f t="shared" si="765"/>
        <v>2021</v>
      </c>
      <c r="L7226" s="36" t="str">
        <f t="shared" si="766"/>
        <v>February</v>
      </c>
      <c r="M7226" s="36">
        <f t="shared" si="767"/>
        <v>8</v>
      </c>
      <c r="N7226" s="36">
        <f t="shared" si="768"/>
        <v>15</v>
      </c>
      <c r="O7226" s="36" t="str">
        <f t="shared" si="769"/>
        <v>20218</v>
      </c>
      <c r="P7226" s="51" t="str">
        <f>CONCATENATE(K7226,MONTH(ExpensesDBTable[[#This Row],[Date]]))</f>
        <v>20212</v>
      </c>
      <c r="Q7226" s="36" t="s">
        <v>119</v>
      </c>
      <c r="R7226" s="36" t="s">
        <v>14</v>
      </c>
      <c r="S7226" s="38">
        <v>8.2100000000000009</v>
      </c>
      <c r="T7226" s="36" t="s">
        <v>100</v>
      </c>
      <c r="U7226" s="36" t="s">
        <v>2826</v>
      </c>
    </row>
    <row r="7227" spans="10:21" x14ac:dyDescent="0.25">
      <c r="J7227" s="37">
        <v>44242</v>
      </c>
      <c r="K7227" s="36">
        <f t="shared" si="765"/>
        <v>2021</v>
      </c>
      <c r="L7227" s="36" t="str">
        <f t="shared" si="766"/>
        <v>February</v>
      </c>
      <c r="M7227" s="36">
        <f t="shared" si="767"/>
        <v>8</v>
      </c>
      <c r="N7227" s="36">
        <f t="shared" si="768"/>
        <v>15</v>
      </c>
      <c r="O7227" s="36" t="str">
        <f t="shared" si="769"/>
        <v>20218</v>
      </c>
      <c r="P7227" s="51" t="str">
        <f>CONCATENATE(K7227,MONTH(ExpensesDBTable[[#This Row],[Date]]))</f>
        <v>20212</v>
      </c>
      <c r="Q7227" s="36" t="s">
        <v>3477</v>
      </c>
      <c r="R7227" s="36" t="s">
        <v>23</v>
      </c>
      <c r="S7227" s="38">
        <v>25</v>
      </c>
      <c r="T7227" s="36" t="s">
        <v>106</v>
      </c>
      <c r="U7227" s="36" t="s">
        <v>3334</v>
      </c>
    </row>
    <row r="7228" spans="10:21" x14ac:dyDescent="0.25">
      <c r="J7228" s="37">
        <v>44242</v>
      </c>
      <c r="K7228" s="36">
        <f t="shared" si="765"/>
        <v>2021</v>
      </c>
      <c r="L7228" s="36" t="str">
        <f t="shared" si="766"/>
        <v>February</v>
      </c>
      <c r="M7228" s="36">
        <f t="shared" si="767"/>
        <v>8</v>
      </c>
      <c r="N7228" s="36">
        <f t="shared" si="768"/>
        <v>15</v>
      </c>
      <c r="O7228" s="36" t="str">
        <f t="shared" si="769"/>
        <v>20218</v>
      </c>
      <c r="P7228" s="51" t="str">
        <f>CONCATENATE(K7228,MONTH(ExpensesDBTable[[#This Row],[Date]]))</f>
        <v>20212</v>
      </c>
      <c r="Q7228" s="36" t="s">
        <v>5029</v>
      </c>
      <c r="R7228" s="36" t="s">
        <v>4644</v>
      </c>
      <c r="S7228" s="38">
        <v>10</v>
      </c>
      <c r="T7228" s="36" t="s">
        <v>106</v>
      </c>
      <c r="U7228" s="36" t="s">
        <v>5027</v>
      </c>
    </row>
    <row r="7229" spans="10:21" x14ac:dyDescent="0.25">
      <c r="J7229" s="37">
        <v>44245</v>
      </c>
      <c r="K7229" s="36">
        <f t="shared" ref="K7229:K7243" si="770">YEAR(J7229)</f>
        <v>2021</v>
      </c>
      <c r="L7229" s="36" t="str">
        <f t="shared" ref="L7229:L7243" si="771">TEXT(DATE(1,MONTH(J7229),1),"MMMM")</f>
        <v>February</v>
      </c>
      <c r="M7229" s="36">
        <f t="shared" ref="M7229:M7243" si="772">WEEKNUM(J7229,2)</f>
        <v>8</v>
      </c>
      <c r="N7229" s="36">
        <f t="shared" ref="N7229:N7243" si="773">DAY(J7229)</f>
        <v>18</v>
      </c>
      <c r="O7229" s="36" t="str">
        <f t="shared" ref="O7229:O7243" si="774">CONCATENATE(K7229,M7229)</f>
        <v>20218</v>
      </c>
      <c r="P7229" s="51" t="str">
        <f>CONCATENATE(K7229,MONTH(ExpensesDBTable[[#This Row],[Date]]))</f>
        <v>20212</v>
      </c>
      <c r="Q7229" s="36" t="s">
        <v>4792</v>
      </c>
      <c r="R7229" s="36" t="s">
        <v>14</v>
      </c>
      <c r="S7229" s="38">
        <v>10</v>
      </c>
      <c r="T7229" s="36" t="s">
        <v>100</v>
      </c>
      <c r="U7229" s="36" t="s">
        <v>1872</v>
      </c>
    </row>
    <row r="7230" spans="10:21" x14ac:dyDescent="0.25">
      <c r="J7230" s="37">
        <v>44245</v>
      </c>
      <c r="K7230" s="36">
        <f t="shared" si="770"/>
        <v>2021</v>
      </c>
      <c r="L7230" s="36" t="str">
        <f t="shared" si="771"/>
        <v>February</v>
      </c>
      <c r="M7230" s="36">
        <f t="shared" si="772"/>
        <v>8</v>
      </c>
      <c r="N7230" s="36">
        <f t="shared" si="773"/>
        <v>18</v>
      </c>
      <c r="O7230" s="36" t="str">
        <f t="shared" si="774"/>
        <v>20218</v>
      </c>
      <c r="P7230" s="51" t="str">
        <f>CONCATENATE(K7230,MONTH(ExpensesDBTable[[#This Row],[Date]]))</f>
        <v>20212</v>
      </c>
      <c r="Q7230" s="36" t="s">
        <v>4865</v>
      </c>
      <c r="R7230" s="36" t="s">
        <v>17</v>
      </c>
      <c r="S7230" s="38">
        <v>2500</v>
      </c>
      <c r="T7230" s="36" t="s">
        <v>106</v>
      </c>
      <c r="U7230" s="36" t="s">
        <v>5030</v>
      </c>
    </row>
    <row r="7231" spans="10:21" x14ac:dyDescent="0.25">
      <c r="J7231" s="37">
        <v>44245</v>
      </c>
      <c r="K7231" s="36">
        <f t="shared" si="770"/>
        <v>2021</v>
      </c>
      <c r="L7231" s="36" t="str">
        <f t="shared" si="771"/>
        <v>February</v>
      </c>
      <c r="M7231" s="36">
        <f t="shared" si="772"/>
        <v>8</v>
      </c>
      <c r="N7231" s="36">
        <f t="shared" si="773"/>
        <v>18</v>
      </c>
      <c r="O7231" s="36" t="str">
        <f t="shared" si="774"/>
        <v>20218</v>
      </c>
      <c r="P7231" s="51" t="str">
        <f>CONCATENATE(K7231,MONTH(ExpensesDBTable[[#This Row],[Date]]))</f>
        <v>20212</v>
      </c>
      <c r="Q7231" s="36" t="s">
        <v>182</v>
      </c>
      <c r="R7231" s="36" t="s">
        <v>19</v>
      </c>
      <c r="S7231" s="38">
        <v>37.700000000000003</v>
      </c>
      <c r="T7231" s="36" t="s">
        <v>100</v>
      </c>
      <c r="U7231" s="36" t="s">
        <v>5031</v>
      </c>
    </row>
    <row r="7232" spans="10:21" x14ac:dyDescent="0.25">
      <c r="J7232" s="37">
        <v>44248</v>
      </c>
      <c r="K7232" s="36">
        <f t="shared" si="770"/>
        <v>2021</v>
      </c>
      <c r="L7232" s="36" t="str">
        <f t="shared" si="771"/>
        <v>February</v>
      </c>
      <c r="M7232" s="36">
        <f t="shared" si="772"/>
        <v>8</v>
      </c>
      <c r="N7232" s="36">
        <f t="shared" si="773"/>
        <v>21</v>
      </c>
      <c r="O7232" s="36" t="str">
        <f t="shared" si="774"/>
        <v>20218</v>
      </c>
      <c r="P7232" s="51" t="str">
        <f>CONCATENATE(K7232,MONTH(ExpensesDBTable[[#This Row],[Date]]))</f>
        <v>20212</v>
      </c>
      <c r="Q7232" s="36" t="s">
        <v>1238</v>
      </c>
      <c r="R7232" s="36" t="s">
        <v>22</v>
      </c>
      <c r="S7232" s="38">
        <v>58.62</v>
      </c>
      <c r="T7232" s="36" t="s">
        <v>106</v>
      </c>
      <c r="U7232" s="36" t="s">
        <v>1238</v>
      </c>
    </row>
    <row r="7233" spans="10:21" x14ac:dyDescent="0.25">
      <c r="J7233" s="37">
        <v>44248</v>
      </c>
      <c r="K7233" s="36">
        <f t="shared" si="770"/>
        <v>2021</v>
      </c>
      <c r="L7233" s="36" t="str">
        <f t="shared" si="771"/>
        <v>February</v>
      </c>
      <c r="M7233" s="36">
        <f t="shared" si="772"/>
        <v>8</v>
      </c>
      <c r="N7233" s="36">
        <f t="shared" si="773"/>
        <v>21</v>
      </c>
      <c r="O7233" s="36" t="str">
        <f t="shared" si="774"/>
        <v>20218</v>
      </c>
      <c r="P7233" s="51" t="str">
        <f>CONCATENATE(K7233,MONTH(ExpensesDBTable[[#This Row],[Date]]))</f>
        <v>20212</v>
      </c>
      <c r="Q7233" s="36" t="s">
        <v>119</v>
      </c>
      <c r="R7233" s="36" t="s">
        <v>14</v>
      </c>
      <c r="S7233" s="38">
        <v>28.84</v>
      </c>
      <c r="T7233" s="36" t="s">
        <v>100</v>
      </c>
      <c r="U7233" s="36" t="s">
        <v>5032</v>
      </c>
    </row>
    <row r="7234" spans="10:21" x14ac:dyDescent="0.25">
      <c r="J7234" s="37">
        <v>44248</v>
      </c>
      <c r="K7234" s="36">
        <f t="shared" si="770"/>
        <v>2021</v>
      </c>
      <c r="L7234" s="36" t="str">
        <f t="shared" si="771"/>
        <v>February</v>
      </c>
      <c r="M7234" s="36">
        <f t="shared" si="772"/>
        <v>8</v>
      </c>
      <c r="N7234" s="36">
        <f t="shared" si="773"/>
        <v>21</v>
      </c>
      <c r="O7234" s="36" t="str">
        <f t="shared" si="774"/>
        <v>20218</v>
      </c>
      <c r="P7234" s="51" t="str">
        <f>CONCATENATE(K7234,MONTH(ExpensesDBTable[[#This Row],[Date]]))</f>
        <v>20212</v>
      </c>
      <c r="Q7234" s="36" t="s">
        <v>4773</v>
      </c>
      <c r="R7234" s="36" t="s">
        <v>11</v>
      </c>
      <c r="S7234" s="38">
        <v>53</v>
      </c>
      <c r="T7234" s="36" t="s">
        <v>106</v>
      </c>
      <c r="U7234" s="36" t="s">
        <v>2706</v>
      </c>
    </row>
    <row r="7235" spans="10:21" x14ac:dyDescent="0.25">
      <c r="J7235" s="37">
        <v>44248</v>
      </c>
      <c r="K7235" s="36">
        <f t="shared" si="770"/>
        <v>2021</v>
      </c>
      <c r="L7235" s="36" t="str">
        <f t="shared" si="771"/>
        <v>February</v>
      </c>
      <c r="M7235" s="36">
        <f t="shared" si="772"/>
        <v>8</v>
      </c>
      <c r="N7235" s="36">
        <f t="shared" si="773"/>
        <v>21</v>
      </c>
      <c r="O7235" s="36" t="str">
        <f t="shared" si="774"/>
        <v>20218</v>
      </c>
      <c r="P7235" s="51" t="str">
        <f>CONCATENATE(K7235,MONTH(ExpensesDBTable[[#This Row],[Date]]))</f>
        <v>20212</v>
      </c>
      <c r="Q7235" s="36" t="s">
        <v>182</v>
      </c>
      <c r="R7235" s="36" t="s">
        <v>14</v>
      </c>
      <c r="S7235" s="38">
        <v>11</v>
      </c>
      <c r="T7235" s="36" t="s">
        <v>100</v>
      </c>
      <c r="U7235" s="36" t="s">
        <v>1153</v>
      </c>
    </row>
    <row r="7236" spans="10:21" x14ac:dyDescent="0.25">
      <c r="J7236" s="37">
        <v>44248</v>
      </c>
      <c r="K7236" s="36">
        <f t="shared" si="770"/>
        <v>2021</v>
      </c>
      <c r="L7236" s="36" t="str">
        <f t="shared" si="771"/>
        <v>February</v>
      </c>
      <c r="M7236" s="36">
        <f t="shared" si="772"/>
        <v>8</v>
      </c>
      <c r="N7236" s="36">
        <f t="shared" si="773"/>
        <v>21</v>
      </c>
      <c r="O7236" s="36" t="str">
        <f t="shared" si="774"/>
        <v>20218</v>
      </c>
      <c r="P7236" s="51" t="str">
        <f>CONCATENATE(K7236,MONTH(ExpensesDBTable[[#This Row],[Date]]))</f>
        <v>20212</v>
      </c>
      <c r="Q7236" s="36" t="s">
        <v>108</v>
      </c>
      <c r="R7236" s="36" t="s">
        <v>14</v>
      </c>
      <c r="S7236" s="38">
        <v>3.37</v>
      </c>
      <c r="T7236" s="36" t="s">
        <v>100</v>
      </c>
      <c r="U7236" s="36" t="s">
        <v>5033</v>
      </c>
    </row>
    <row r="7237" spans="10:21" x14ac:dyDescent="0.25">
      <c r="J7237" s="37">
        <v>44248</v>
      </c>
      <c r="K7237" s="36">
        <f t="shared" si="770"/>
        <v>2021</v>
      </c>
      <c r="L7237" s="36" t="str">
        <f t="shared" si="771"/>
        <v>February</v>
      </c>
      <c r="M7237" s="36">
        <f t="shared" si="772"/>
        <v>8</v>
      </c>
      <c r="N7237" s="36">
        <f t="shared" si="773"/>
        <v>21</v>
      </c>
      <c r="O7237" s="36" t="str">
        <f t="shared" si="774"/>
        <v>20218</v>
      </c>
      <c r="P7237" s="51" t="str">
        <f>CONCATENATE(K7237,MONTH(ExpensesDBTable[[#This Row],[Date]]))</f>
        <v>20212</v>
      </c>
      <c r="Q7237" s="36" t="s">
        <v>119</v>
      </c>
      <c r="R7237" s="36" t="s">
        <v>14</v>
      </c>
      <c r="S7237" s="38">
        <v>92.98</v>
      </c>
      <c r="T7237" s="36" t="s">
        <v>100</v>
      </c>
      <c r="U7237" s="36" t="s">
        <v>4137</v>
      </c>
    </row>
    <row r="7238" spans="10:21" x14ac:dyDescent="0.25">
      <c r="J7238" s="37">
        <v>44248</v>
      </c>
      <c r="K7238" s="36">
        <f t="shared" si="770"/>
        <v>2021</v>
      </c>
      <c r="L7238" s="36" t="str">
        <f t="shared" si="771"/>
        <v>February</v>
      </c>
      <c r="M7238" s="36">
        <f t="shared" si="772"/>
        <v>8</v>
      </c>
      <c r="N7238" s="36">
        <f t="shared" si="773"/>
        <v>21</v>
      </c>
      <c r="O7238" s="36" t="str">
        <f t="shared" si="774"/>
        <v>20218</v>
      </c>
      <c r="P7238" s="51" t="str">
        <f>CONCATENATE(K7238,MONTH(ExpensesDBTable[[#This Row],[Date]]))</f>
        <v>20212</v>
      </c>
      <c r="Q7238" s="36" t="s">
        <v>4773</v>
      </c>
      <c r="R7238" s="36" t="s">
        <v>11</v>
      </c>
      <c r="S7238" s="38">
        <v>8</v>
      </c>
      <c r="T7238" s="36" t="s">
        <v>106</v>
      </c>
      <c r="U7238" s="36" t="s">
        <v>1121</v>
      </c>
    </row>
    <row r="7239" spans="10:21" x14ac:dyDescent="0.25">
      <c r="J7239" s="37">
        <v>44248</v>
      </c>
      <c r="K7239" s="36">
        <f t="shared" si="770"/>
        <v>2021</v>
      </c>
      <c r="L7239" s="36" t="str">
        <f t="shared" si="771"/>
        <v>February</v>
      </c>
      <c r="M7239" s="36">
        <f t="shared" si="772"/>
        <v>8</v>
      </c>
      <c r="N7239" s="36">
        <f t="shared" si="773"/>
        <v>21</v>
      </c>
      <c r="O7239" s="36" t="str">
        <f t="shared" si="774"/>
        <v>20218</v>
      </c>
      <c r="P7239" s="51" t="str">
        <f>CONCATENATE(K7239,MONTH(ExpensesDBTable[[#This Row],[Date]]))</f>
        <v>20212</v>
      </c>
      <c r="Q7239" s="36" t="s">
        <v>2470</v>
      </c>
      <c r="R7239" s="36" t="s">
        <v>17</v>
      </c>
      <c r="S7239" s="38">
        <v>18.98</v>
      </c>
      <c r="T7239" s="36" t="s">
        <v>106</v>
      </c>
      <c r="U7239" s="36" t="s">
        <v>5034</v>
      </c>
    </row>
    <row r="7240" spans="10:21" x14ac:dyDescent="0.25">
      <c r="J7240" s="37">
        <v>44248</v>
      </c>
      <c r="K7240" s="36">
        <f t="shared" si="770"/>
        <v>2021</v>
      </c>
      <c r="L7240" s="36" t="str">
        <f t="shared" si="771"/>
        <v>February</v>
      </c>
      <c r="M7240" s="36">
        <f t="shared" si="772"/>
        <v>8</v>
      </c>
      <c r="N7240" s="36">
        <f t="shared" si="773"/>
        <v>21</v>
      </c>
      <c r="O7240" s="36" t="str">
        <f t="shared" si="774"/>
        <v>20218</v>
      </c>
      <c r="P7240" s="51" t="str">
        <f>CONCATENATE(K7240,MONTH(ExpensesDBTable[[#This Row],[Date]]))</f>
        <v>20212</v>
      </c>
      <c r="Q7240" s="36" t="s">
        <v>182</v>
      </c>
      <c r="R7240" s="36" t="s">
        <v>16</v>
      </c>
      <c r="S7240" s="38">
        <v>35.5</v>
      </c>
      <c r="T7240" s="36" t="s">
        <v>106</v>
      </c>
      <c r="U7240" s="36" t="s">
        <v>5035</v>
      </c>
    </row>
    <row r="7241" spans="10:21" x14ac:dyDescent="0.25">
      <c r="J7241" s="37">
        <v>44248</v>
      </c>
      <c r="K7241" s="36">
        <f t="shared" si="770"/>
        <v>2021</v>
      </c>
      <c r="L7241" s="36" t="str">
        <f t="shared" si="771"/>
        <v>February</v>
      </c>
      <c r="M7241" s="36">
        <f t="shared" si="772"/>
        <v>8</v>
      </c>
      <c r="N7241" s="36">
        <f t="shared" si="773"/>
        <v>21</v>
      </c>
      <c r="O7241" s="36" t="str">
        <f t="shared" si="774"/>
        <v>20218</v>
      </c>
      <c r="P7241" s="51" t="str">
        <f>CONCATENATE(K7241,MONTH(ExpensesDBTable[[#This Row],[Date]]))</f>
        <v>20212</v>
      </c>
      <c r="Q7241" s="36" t="s">
        <v>182</v>
      </c>
      <c r="R7241" s="36" t="s">
        <v>19</v>
      </c>
      <c r="S7241" s="38">
        <v>53</v>
      </c>
      <c r="T7241" s="36" t="s">
        <v>106</v>
      </c>
      <c r="U7241" s="36" t="s">
        <v>5036</v>
      </c>
    </row>
    <row r="7242" spans="10:21" x14ac:dyDescent="0.25">
      <c r="J7242" s="37">
        <v>44248</v>
      </c>
      <c r="K7242" s="36">
        <f t="shared" si="770"/>
        <v>2021</v>
      </c>
      <c r="L7242" s="36" t="str">
        <f t="shared" si="771"/>
        <v>February</v>
      </c>
      <c r="M7242" s="36">
        <f t="shared" si="772"/>
        <v>8</v>
      </c>
      <c r="N7242" s="36">
        <f t="shared" si="773"/>
        <v>21</v>
      </c>
      <c r="O7242" s="36" t="str">
        <f t="shared" si="774"/>
        <v>20218</v>
      </c>
      <c r="P7242" s="51" t="str">
        <f>CONCATENATE(K7242,MONTH(ExpensesDBTable[[#This Row],[Date]]))</f>
        <v>20212</v>
      </c>
      <c r="Q7242" s="36" t="s">
        <v>182</v>
      </c>
      <c r="R7242" s="36" t="s">
        <v>14</v>
      </c>
      <c r="S7242" s="38">
        <v>8.4</v>
      </c>
      <c r="T7242" s="36" t="s">
        <v>100</v>
      </c>
      <c r="U7242" s="36" t="s">
        <v>2670</v>
      </c>
    </row>
    <row r="7243" spans="10:21" x14ac:dyDescent="0.25">
      <c r="J7243" s="37">
        <v>44248</v>
      </c>
      <c r="K7243" s="36">
        <f t="shared" si="770"/>
        <v>2021</v>
      </c>
      <c r="L7243" s="36" t="str">
        <f t="shared" si="771"/>
        <v>February</v>
      </c>
      <c r="M7243" s="36">
        <f t="shared" si="772"/>
        <v>8</v>
      </c>
      <c r="N7243" s="36">
        <f t="shared" si="773"/>
        <v>21</v>
      </c>
      <c r="O7243" s="36" t="str">
        <f t="shared" si="774"/>
        <v>20218</v>
      </c>
      <c r="P7243" s="51" t="str">
        <f>CONCATENATE(K7243,MONTH(ExpensesDBTable[[#This Row],[Date]]))</f>
        <v>20212</v>
      </c>
      <c r="Q7243" s="36" t="s">
        <v>2470</v>
      </c>
      <c r="R7243" s="36" t="s">
        <v>17</v>
      </c>
      <c r="S7243" s="38">
        <v>83.93</v>
      </c>
      <c r="T7243" s="36" t="s">
        <v>106</v>
      </c>
      <c r="U7243" s="36" t="s">
        <v>2470</v>
      </c>
    </row>
    <row r="7244" spans="10:21" x14ac:dyDescent="0.25">
      <c r="J7244" s="37">
        <v>44251</v>
      </c>
      <c r="K7244" s="36">
        <f t="shared" ref="K7244:K7255" si="775">YEAR(J7244)</f>
        <v>2021</v>
      </c>
      <c r="L7244" s="36" t="str">
        <f t="shared" ref="L7244:L7255" si="776">TEXT(DATE(1,MONTH(J7244),1),"MMMM")</f>
        <v>February</v>
      </c>
      <c r="M7244" s="36">
        <f t="shared" ref="M7244:M7255" si="777">WEEKNUM(J7244,2)</f>
        <v>9</v>
      </c>
      <c r="N7244" s="36">
        <f t="shared" ref="N7244:N7255" si="778">DAY(J7244)</f>
        <v>24</v>
      </c>
      <c r="O7244" s="36" t="str">
        <f t="shared" ref="O7244:O7255" si="779">CONCATENATE(K7244,M7244)</f>
        <v>20219</v>
      </c>
      <c r="P7244" s="51" t="str">
        <f>CONCATENATE(K7244,MONTH(ExpensesDBTable[[#This Row],[Date]]))</f>
        <v>20212</v>
      </c>
      <c r="Q7244" s="36" t="s">
        <v>3379</v>
      </c>
      <c r="R7244" s="36" t="s">
        <v>29</v>
      </c>
      <c r="S7244" s="38">
        <v>1009</v>
      </c>
      <c r="T7244" s="36" t="s">
        <v>106</v>
      </c>
      <c r="U7244" s="36" t="s">
        <v>4182</v>
      </c>
    </row>
    <row r="7245" spans="10:21" x14ac:dyDescent="0.25">
      <c r="J7245" s="37">
        <v>44251</v>
      </c>
      <c r="K7245" s="36">
        <f t="shared" si="775"/>
        <v>2021</v>
      </c>
      <c r="L7245" s="36" t="str">
        <f t="shared" si="776"/>
        <v>February</v>
      </c>
      <c r="M7245" s="36">
        <f t="shared" si="777"/>
        <v>9</v>
      </c>
      <c r="N7245" s="36">
        <f t="shared" si="778"/>
        <v>24</v>
      </c>
      <c r="O7245" s="36" t="str">
        <f t="shared" si="779"/>
        <v>20219</v>
      </c>
      <c r="P7245" s="51" t="str">
        <f>CONCATENATE(K7245,MONTH(ExpensesDBTable[[#This Row],[Date]]))</f>
        <v>20212</v>
      </c>
      <c r="Q7245" s="36" t="s">
        <v>155</v>
      </c>
      <c r="R7245" s="36" t="s">
        <v>18</v>
      </c>
      <c r="S7245" s="38">
        <v>18</v>
      </c>
      <c r="T7245" s="36" t="s">
        <v>106</v>
      </c>
      <c r="U7245" s="36" t="s">
        <v>5037</v>
      </c>
    </row>
    <row r="7246" spans="10:21" x14ac:dyDescent="0.25">
      <c r="J7246" s="37">
        <v>44251</v>
      </c>
      <c r="K7246" s="36">
        <f t="shared" si="775"/>
        <v>2021</v>
      </c>
      <c r="L7246" s="36" t="str">
        <f t="shared" si="776"/>
        <v>February</v>
      </c>
      <c r="M7246" s="36">
        <f t="shared" si="777"/>
        <v>9</v>
      </c>
      <c r="N7246" s="36">
        <f t="shared" si="778"/>
        <v>24</v>
      </c>
      <c r="O7246" s="36" t="str">
        <f t="shared" si="779"/>
        <v>20219</v>
      </c>
      <c r="P7246" s="51" t="str">
        <f>CONCATENATE(K7246,MONTH(ExpensesDBTable[[#This Row],[Date]]))</f>
        <v>20212</v>
      </c>
      <c r="Q7246" s="36" t="s">
        <v>1059</v>
      </c>
      <c r="R7246" s="36" t="s">
        <v>17</v>
      </c>
      <c r="S7246" s="38">
        <v>412.1</v>
      </c>
      <c r="T7246" s="36" t="s">
        <v>106</v>
      </c>
      <c r="U7246" s="36" t="s">
        <v>5038</v>
      </c>
    </row>
    <row r="7247" spans="10:21" x14ac:dyDescent="0.25">
      <c r="J7247" s="37">
        <v>44251</v>
      </c>
      <c r="K7247" s="36">
        <f t="shared" si="775"/>
        <v>2021</v>
      </c>
      <c r="L7247" s="36" t="str">
        <f t="shared" si="776"/>
        <v>February</v>
      </c>
      <c r="M7247" s="36">
        <f t="shared" si="777"/>
        <v>9</v>
      </c>
      <c r="N7247" s="36">
        <f t="shared" si="778"/>
        <v>24</v>
      </c>
      <c r="O7247" s="36" t="str">
        <f t="shared" si="779"/>
        <v>20219</v>
      </c>
      <c r="P7247" s="51" t="str">
        <f>CONCATENATE(K7247,MONTH(ExpensesDBTable[[#This Row],[Date]]))</f>
        <v>20212</v>
      </c>
      <c r="Q7247" s="36" t="s">
        <v>145</v>
      </c>
      <c r="R7247" s="36" t="s">
        <v>23</v>
      </c>
      <c r="S7247" s="38">
        <v>25.75</v>
      </c>
      <c r="T7247" s="36" t="s">
        <v>106</v>
      </c>
      <c r="U7247" s="36" t="s">
        <v>1537</v>
      </c>
    </row>
    <row r="7248" spans="10:21" x14ac:dyDescent="0.25">
      <c r="J7248" s="37">
        <v>44251</v>
      </c>
      <c r="K7248" s="36">
        <f t="shared" si="775"/>
        <v>2021</v>
      </c>
      <c r="L7248" s="36" t="str">
        <f t="shared" si="776"/>
        <v>February</v>
      </c>
      <c r="M7248" s="36">
        <f t="shared" si="777"/>
        <v>9</v>
      </c>
      <c r="N7248" s="36">
        <f t="shared" si="778"/>
        <v>24</v>
      </c>
      <c r="O7248" s="36" t="str">
        <f t="shared" si="779"/>
        <v>20219</v>
      </c>
      <c r="P7248" s="51" t="str">
        <f>CONCATENATE(K7248,MONTH(ExpensesDBTable[[#This Row],[Date]]))</f>
        <v>20212</v>
      </c>
      <c r="Q7248" s="36" t="s">
        <v>3480</v>
      </c>
      <c r="R7248" s="36" t="s">
        <v>27</v>
      </c>
      <c r="S7248" s="38">
        <v>320.38</v>
      </c>
      <c r="T7248" s="36" t="s">
        <v>106</v>
      </c>
      <c r="U7248" s="36" t="s">
        <v>3550</v>
      </c>
    </row>
    <row r="7249" spans="10:21" x14ac:dyDescent="0.25">
      <c r="J7249" s="37">
        <v>44251</v>
      </c>
      <c r="K7249" s="36">
        <f t="shared" si="775"/>
        <v>2021</v>
      </c>
      <c r="L7249" s="36" t="str">
        <f t="shared" si="776"/>
        <v>February</v>
      </c>
      <c r="M7249" s="36">
        <f t="shared" si="777"/>
        <v>9</v>
      </c>
      <c r="N7249" s="36">
        <f t="shared" si="778"/>
        <v>24</v>
      </c>
      <c r="O7249" s="36" t="str">
        <f t="shared" si="779"/>
        <v>20219</v>
      </c>
      <c r="P7249" s="51" t="str">
        <f>CONCATENATE(K7249,MONTH(ExpensesDBTable[[#This Row],[Date]]))</f>
        <v>20212</v>
      </c>
      <c r="Q7249" s="36" t="s">
        <v>4792</v>
      </c>
      <c r="R7249" s="36" t="s">
        <v>16</v>
      </c>
      <c r="S7249" s="38">
        <v>13.5</v>
      </c>
      <c r="T7249" s="36" t="s">
        <v>106</v>
      </c>
      <c r="U7249" s="36" t="s">
        <v>5039</v>
      </c>
    </row>
    <row r="7250" spans="10:21" x14ac:dyDescent="0.25">
      <c r="J7250" s="37">
        <v>44251</v>
      </c>
      <c r="K7250" s="36">
        <f t="shared" si="775"/>
        <v>2021</v>
      </c>
      <c r="L7250" s="36" t="str">
        <f t="shared" si="776"/>
        <v>February</v>
      </c>
      <c r="M7250" s="36">
        <f t="shared" si="777"/>
        <v>9</v>
      </c>
      <c r="N7250" s="36">
        <f t="shared" si="778"/>
        <v>24</v>
      </c>
      <c r="O7250" s="36" t="str">
        <f t="shared" si="779"/>
        <v>20219</v>
      </c>
      <c r="P7250" s="51" t="str">
        <f>CONCATENATE(K7250,MONTH(ExpensesDBTable[[#This Row],[Date]]))</f>
        <v>20212</v>
      </c>
      <c r="Q7250" s="36" t="s">
        <v>182</v>
      </c>
      <c r="R7250" s="36" t="s">
        <v>19</v>
      </c>
      <c r="S7250" s="38">
        <v>40.28</v>
      </c>
      <c r="T7250" s="36" t="s">
        <v>106</v>
      </c>
      <c r="U7250" s="36" t="s">
        <v>5040</v>
      </c>
    </row>
    <row r="7251" spans="10:21" x14ac:dyDescent="0.25">
      <c r="J7251" s="37">
        <v>44251</v>
      </c>
      <c r="K7251" s="36">
        <f t="shared" si="775"/>
        <v>2021</v>
      </c>
      <c r="L7251" s="36" t="str">
        <f t="shared" si="776"/>
        <v>February</v>
      </c>
      <c r="M7251" s="36">
        <f t="shared" si="777"/>
        <v>9</v>
      </c>
      <c r="N7251" s="36">
        <f t="shared" si="778"/>
        <v>24</v>
      </c>
      <c r="O7251" s="36" t="str">
        <f t="shared" si="779"/>
        <v>20219</v>
      </c>
      <c r="P7251" s="51" t="str">
        <f>CONCATENATE(K7251,MONTH(ExpensesDBTable[[#This Row],[Date]]))</f>
        <v>20212</v>
      </c>
      <c r="Q7251" s="36" t="s">
        <v>182</v>
      </c>
      <c r="R7251" s="36" t="s">
        <v>14</v>
      </c>
      <c r="S7251" s="38">
        <v>5.0999999999999996</v>
      </c>
      <c r="T7251" s="36" t="s">
        <v>100</v>
      </c>
      <c r="U7251" s="36" t="s">
        <v>3526</v>
      </c>
    </row>
    <row r="7252" spans="10:21" x14ac:dyDescent="0.25">
      <c r="J7252" s="37">
        <v>44251</v>
      </c>
      <c r="K7252" s="36">
        <f t="shared" si="775"/>
        <v>2021</v>
      </c>
      <c r="L7252" s="36" t="str">
        <f t="shared" si="776"/>
        <v>February</v>
      </c>
      <c r="M7252" s="36">
        <f t="shared" si="777"/>
        <v>9</v>
      </c>
      <c r="N7252" s="36">
        <f t="shared" si="778"/>
        <v>24</v>
      </c>
      <c r="O7252" s="36" t="str">
        <f t="shared" si="779"/>
        <v>20219</v>
      </c>
      <c r="P7252" s="51" t="str">
        <f>CONCATENATE(K7252,MONTH(ExpensesDBTable[[#This Row],[Date]]))</f>
        <v>20212</v>
      </c>
      <c r="Q7252" s="36" t="s">
        <v>3480</v>
      </c>
      <c r="R7252" s="36" t="s">
        <v>27</v>
      </c>
      <c r="S7252" s="38">
        <v>12</v>
      </c>
      <c r="T7252" s="36" t="s">
        <v>106</v>
      </c>
      <c r="U7252" s="36" t="s">
        <v>3237</v>
      </c>
    </row>
    <row r="7253" spans="10:21" x14ac:dyDescent="0.25">
      <c r="J7253" s="37">
        <v>44251</v>
      </c>
      <c r="K7253" s="36">
        <f t="shared" si="775"/>
        <v>2021</v>
      </c>
      <c r="L7253" s="36" t="str">
        <f t="shared" si="776"/>
        <v>February</v>
      </c>
      <c r="M7253" s="36">
        <f t="shared" si="777"/>
        <v>9</v>
      </c>
      <c r="N7253" s="36">
        <f t="shared" si="778"/>
        <v>24</v>
      </c>
      <c r="O7253" s="36" t="str">
        <f t="shared" si="779"/>
        <v>20219</v>
      </c>
      <c r="P7253" s="51" t="str">
        <f>CONCATENATE(K7253,MONTH(ExpensesDBTable[[#This Row],[Date]]))</f>
        <v>20212</v>
      </c>
      <c r="Q7253" s="36" t="s">
        <v>119</v>
      </c>
      <c r="R7253" s="36" t="s">
        <v>14</v>
      </c>
      <c r="S7253" s="38">
        <v>27.71</v>
      </c>
      <c r="T7253" s="36" t="s">
        <v>100</v>
      </c>
      <c r="U7253" s="36" t="s">
        <v>5041</v>
      </c>
    </row>
    <row r="7254" spans="10:21" x14ac:dyDescent="0.25">
      <c r="J7254" s="37">
        <v>44251</v>
      </c>
      <c r="K7254" s="36">
        <f t="shared" si="775"/>
        <v>2021</v>
      </c>
      <c r="L7254" s="36" t="str">
        <f t="shared" si="776"/>
        <v>February</v>
      </c>
      <c r="M7254" s="36">
        <f t="shared" si="777"/>
        <v>9</v>
      </c>
      <c r="N7254" s="36">
        <f t="shared" si="778"/>
        <v>24</v>
      </c>
      <c r="O7254" s="36" t="str">
        <f t="shared" si="779"/>
        <v>20219</v>
      </c>
      <c r="P7254" s="51" t="str">
        <f>CONCATENATE(K7254,MONTH(ExpensesDBTable[[#This Row],[Date]]))</f>
        <v>20212</v>
      </c>
      <c r="Q7254" s="36" t="s">
        <v>1476</v>
      </c>
      <c r="R7254" s="36" t="s">
        <v>23</v>
      </c>
      <c r="S7254" s="38">
        <v>16</v>
      </c>
      <c r="T7254" s="36" t="s">
        <v>106</v>
      </c>
      <c r="U7254" s="36" t="s">
        <v>1476</v>
      </c>
    </row>
    <row r="7255" spans="10:21" x14ac:dyDescent="0.25">
      <c r="J7255" s="37">
        <v>44251</v>
      </c>
      <c r="K7255" s="36">
        <f t="shared" si="775"/>
        <v>2021</v>
      </c>
      <c r="L7255" s="36" t="str">
        <f t="shared" si="776"/>
        <v>February</v>
      </c>
      <c r="M7255" s="36">
        <f t="shared" si="777"/>
        <v>9</v>
      </c>
      <c r="N7255" s="36">
        <f t="shared" si="778"/>
        <v>24</v>
      </c>
      <c r="O7255" s="36" t="str">
        <f t="shared" si="779"/>
        <v>20219</v>
      </c>
      <c r="P7255" s="51" t="str">
        <f>CONCATENATE(K7255,MONTH(ExpensesDBTable[[#This Row],[Date]]))</f>
        <v>20212</v>
      </c>
      <c r="Q7255" s="36" t="s">
        <v>5050</v>
      </c>
      <c r="R7255" s="36" t="s">
        <v>4644</v>
      </c>
      <c r="S7255" s="38">
        <v>200</v>
      </c>
      <c r="T7255" s="36" t="s">
        <v>106</v>
      </c>
      <c r="U7255" s="36" t="s">
        <v>5042</v>
      </c>
    </row>
    <row r="7256" spans="10:21" x14ac:dyDescent="0.25">
      <c r="J7256" s="37">
        <v>44255</v>
      </c>
      <c r="K7256" s="36">
        <f t="shared" ref="K7256:K7272" si="780">YEAR(J7256)</f>
        <v>2021</v>
      </c>
      <c r="L7256" s="36" t="str">
        <f t="shared" ref="L7256:L7272" si="781">TEXT(DATE(1,MONTH(J7256),1),"MMMM")</f>
        <v>February</v>
      </c>
      <c r="M7256" s="36">
        <f t="shared" ref="M7256:M7272" si="782">WEEKNUM(J7256,2)</f>
        <v>9</v>
      </c>
      <c r="N7256" s="36">
        <f t="shared" ref="N7256:N7272" si="783">DAY(J7256)</f>
        <v>28</v>
      </c>
      <c r="O7256" s="36" t="str">
        <f t="shared" ref="O7256:O7272" si="784">CONCATENATE(K7256,M7256)</f>
        <v>20219</v>
      </c>
      <c r="P7256" s="51" t="str">
        <f>CONCATENATE(K7256,MONTH(ExpensesDBTable[[#This Row],[Date]]))</f>
        <v>20212</v>
      </c>
      <c r="Q7256" s="36" t="s">
        <v>199</v>
      </c>
      <c r="R7256" s="36" t="s">
        <v>14</v>
      </c>
      <c r="S7256" s="38">
        <v>23.1</v>
      </c>
      <c r="T7256" s="36" t="s">
        <v>106</v>
      </c>
      <c r="U7256" s="36" t="s">
        <v>5043</v>
      </c>
    </row>
    <row r="7257" spans="10:21" x14ac:dyDescent="0.25">
      <c r="J7257" s="37">
        <v>44255</v>
      </c>
      <c r="K7257" s="36">
        <f t="shared" si="780"/>
        <v>2021</v>
      </c>
      <c r="L7257" s="36" t="str">
        <f t="shared" si="781"/>
        <v>February</v>
      </c>
      <c r="M7257" s="36">
        <f t="shared" si="782"/>
        <v>9</v>
      </c>
      <c r="N7257" s="36">
        <f t="shared" si="783"/>
        <v>28</v>
      </c>
      <c r="O7257" s="36" t="str">
        <f t="shared" si="784"/>
        <v>20219</v>
      </c>
      <c r="P7257" s="51" t="str">
        <f>CONCATENATE(K7257,MONTH(ExpensesDBTable[[#This Row],[Date]]))</f>
        <v>20212</v>
      </c>
      <c r="Q7257" s="36" t="s">
        <v>1238</v>
      </c>
      <c r="R7257" s="36" t="s">
        <v>22</v>
      </c>
      <c r="S7257" s="38">
        <v>58.92</v>
      </c>
      <c r="T7257" s="36" t="s">
        <v>106</v>
      </c>
      <c r="U7257" s="36" t="s">
        <v>1238</v>
      </c>
    </row>
    <row r="7258" spans="10:21" x14ac:dyDescent="0.25">
      <c r="J7258" s="37">
        <v>44255</v>
      </c>
      <c r="K7258" s="36">
        <f t="shared" si="780"/>
        <v>2021</v>
      </c>
      <c r="L7258" s="36" t="str">
        <f t="shared" si="781"/>
        <v>February</v>
      </c>
      <c r="M7258" s="36">
        <f t="shared" si="782"/>
        <v>9</v>
      </c>
      <c r="N7258" s="36">
        <f t="shared" si="783"/>
        <v>28</v>
      </c>
      <c r="O7258" s="36" t="str">
        <f t="shared" si="784"/>
        <v>20219</v>
      </c>
      <c r="P7258" s="51" t="str">
        <f>CONCATENATE(K7258,MONTH(ExpensesDBTable[[#This Row],[Date]]))</f>
        <v>20212</v>
      </c>
      <c r="Q7258" s="36" t="s">
        <v>182</v>
      </c>
      <c r="R7258" s="36" t="s">
        <v>17</v>
      </c>
      <c r="S7258" s="38">
        <v>1096.8</v>
      </c>
      <c r="T7258" s="36" t="s">
        <v>106</v>
      </c>
      <c r="U7258" s="36" t="s">
        <v>1535</v>
      </c>
    </row>
    <row r="7259" spans="10:21" x14ac:dyDescent="0.25">
      <c r="J7259" s="37">
        <v>44255</v>
      </c>
      <c r="K7259" s="36">
        <f t="shared" si="780"/>
        <v>2021</v>
      </c>
      <c r="L7259" s="36" t="str">
        <f t="shared" si="781"/>
        <v>February</v>
      </c>
      <c r="M7259" s="36">
        <f t="shared" si="782"/>
        <v>9</v>
      </c>
      <c r="N7259" s="36">
        <f t="shared" si="783"/>
        <v>28</v>
      </c>
      <c r="O7259" s="36" t="str">
        <f t="shared" si="784"/>
        <v>20219</v>
      </c>
      <c r="P7259" s="51" t="str">
        <f>CONCATENATE(K7259,MONTH(ExpensesDBTable[[#This Row],[Date]]))</f>
        <v>20212</v>
      </c>
      <c r="Q7259" s="36" t="s">
        <v>182</v>
      </c>
      <c r="R7259" s="36" t="s">
        <v>14</v>
      </c>
      <c r="S7259" s="38">
        <v>14</v>
      </c>
      <c r="T7259" s="36" t="s">
        <v>100</v>
      </c>
      <c r="U7259" s="36" t="s">
        <v>1392</v>
      </c>
    </row>
    <row r="7260" spans="10:21" x14ac:dyDescent="0.25">
      <c r="J7260" s="37">
        <v>44255</v>
      </c>
      <c r="K7260" s="36">
        <f t="shared" si="780"/>
        <v>2021</v>
      </c>
      <c r="L7260" s="36" t="str">
        <f t="shared" si="781"/>
        <v>February</v>
      </c>
      <c r="M7260" s="36">
        <f t="shared" si="782"/>
        <v>9</v>
      </c>
      <c r="N7260" s="36">
        <f t="shared" si="783"/>
        <v>28</v>
      </c>
      <c r="O7260" s="36" t="str">
        <f t="shared" si="784"/>
        <v>20219</v>
      </c>
      <c r="P7260" s="51" t="str">
        <f>CONCATENATE(K7260,MONTH(ExpensesDBTable[[#This Row],[Date]]))</f>
        <v>20212</v>
      </c>
      <c r="Q7260" s="36" t="s">
        <v>4773</v>
      </c>
      <c r="R7260" s="36" t="s">
        <v>11</v>
      </c>
      <c r="S7260" s="38">
        <v>53</v>
      </c>
      <c r="T7260" s="36" t="s">
        <v>106</v>
      </c>
      <c r="U7260" s="36" t="s">
        <v>2706</v>
      </c>
    </row>
    <row r="7261" spans="10:21" x14ac:dyDescent="0.25">
      <c r="J7261" s="37">
        <v>44255</v>
      </c>
      <c r="K7261" s="36">
        <f t="shared" si="780"/>
        <v>2021</v>
      </c>
      <c r="L7261" s="36" t="str">
        <f t="shared" si="781"/>
        <v>February</v>
      </c>
      <c r="M7261" s="36">
        <f t="shared" si="782"/>
        <v>9</v>
      </c>
      <c r="N7261" s="36">
        <f t="shared" si="783"/>
        <v>28</v>
      </c>
      <c r="O7261" s="36" t="str">
        <f t="shared" si="784"/>
        <v>20219</v>
      </c>
      <c r="P7261" s="51" t="str">
        <f>CONCATENATE(K7261,MONTH(ExpensesDBTable[[#This Row],[Date]]))</f>
        <v>20212</v>
      </c>
      <c r="Q7261" s="36" t="s">
        <v>119</v>
      </c>
      <c r="R7261" s="36" t="s">
        <v>14</v>
      </c>
      <c r="S7261" s="38">
        <v>6.6</v>
      </c>
      <c r="T7261" s="36" t="s">
        <v>100</v>
      </c>
      <c r="U7261" s="36" t="s">
        <v>1367</v>
      </c>
    </row>
    <row r="7262" spans="10:21" x14ac:dyDescent="0.25">
      <c r="J7262" s="37">
        <v>44255</v>
      </c>
      <c r="K7262" s="36">
        <f t="shared" si="780"/>
        <v>2021</v>
      </c>
      <c r="L7262" s="36" t="str">
        <f t="shared" si="781"/>
        <v>February</v>
      </c>
      <c r="M7262" s="36">
        <f t="shared" si="782"/>
        <v>9</v>
      </c>
      <c r="N7262" s="36">
        <f t="shared" si="783"/>
        <v>28</v>
      </c>
      <c r="O7262" s="36" t="str">
        <f t="shared" si="784"/>
        <v>20219</v>
      </c>
      <c r="P7262" s="51" t="str">
        <f>CONCATENATE(K7262,MONTH(ExpensesDBTable[[#This Row],[Date]]))</f>
        <v>20212</v>
      </c>
      <c r="Q7262" s="36" t="s">
        <v>182</v>
      </c>
      <c r="R7262" s="36" t="s">
        <v>14</v>
      </c>
      <c r="S7262" s="38">
        <v>15</v>
      </c>
      <c r="T7262" s="36" t="s">
        <v>100</v>
      </c>
      <c r="U7262" s="36" t="s">
        <v>1392</v>
      </c>
    </row>
    <row r="7263" spans="10:21" x14ac:dyDescent="0.25">
      <c r="J7263" s="37">
        <v>44255</v>
      </c>
      <c r="K7263" s="36">
        <f t="shared" si="780"/>
        <v>2021</v>
      </c>
      <c r="L7263" s="36" t="str">
        <f t="shared" si="781"/>
        <v>February</v>
      </c>
      <c r="M7263" s="36">
        <f t="shared" si="782"/>
        <v>9</v>
      </c>
      <c r="N7263" s="36">
        <f t="shared" si="783"/>
        <v>28</v>
      </c>
      <c r="O7263" s="36" t="str">
        <f t="shared" si="784"/>
        <v>20219</v>
      </c>
      <c r="P7263" s="51" t="str">
        <f>CONCATENATE(K7263,MONTH(ExpensesDBTable[[#This Row],[Date]]))</f>
        <v>20212</v>
      </c>
      <c r="Q7263" s="36" t="s">
        <v>182</v>
      </c>
      <c r="R7263" s="36" t="s">
        <v>17</v>
      </c>
      <c r="S7263" s="38">
        <v>300</v>
      </c>
      <c r="T7263" s="36" t="s">
        <v>106</v>
      </c>
      <c r="U7263" s="36" t="s">
        <v>5044</v>
      </c>
    </row>
    <row r="7264" spans="10:21" x14ac:dyDescent="0.25">
      <c r="J7264" s="37">
        <v>44255</v>
      </c>
      <c r="K7264" s="36">
        <f t="shared" si="780"/>
        <v>2021</v>
      </c>
      <c r="L7264" s="36" t="str">
        <f t="shared" si="781"/>
        <v>February</v>
      </c>
      <c r="M7264" s="36">
        <f t="shared" si="782"/>
        <v>9</v>
      </c>
      <c r="N7264" s="36">
        <f t="shared" si="783"/>
        <v>28</v>
      </c>
      <c r="O7264" s="36" t="str">
        <f t="shared" si="784"/>
        <v>20219</v>
      </c>
      <c r="P7264" s="51" t="str">
        <f>CONCATENATE(K7264,MONTH(ExpensesDBTable[[#This Row],[Date]]))</f>
        <v>20212</v>
      </c>
      <c r="Q7264" s="36" t="s">
        <v>182</v>
      </c>
      <c r="R7264" s="36" t="s">
        <v>19</v>
      </c>
      <c r="S7264" s="38">
        <v>60.66</v>
      </c>
      <c r="T7264" s="36" t="s">
        <v>106</v>
      </c>
      <c r="U7264" s="36" t="s">
        <v>5045</v>
      </c>
    </row>
    <row r="7265" spans="10:21" x14ac:dyDescent="0.25">
      <c r="J7265" s="37">
        <v>44255</v>
      </c>
      <c r="K7265" s="36">
        <f t="shared" si="780"/>
        <v>2021</v>
      </c>
      <c r="L7265" s="36" t="str">
        <f t="shared" si="781"/>
        <v>February</v>
      </c>
      <c r="M7265" s="36">
        <f t="shared" si="782"/>
        <v>9</v>
      </c>
      <c r="N7265" s="36">
        <f t="shared" si="783"/>
        <v>28</v>
      </c>
      <c r="O7265" s="36" t="str">
        <f t="shared" si="784"/>
        <v>20219</v>
      </c>
      <c r="P7265" s="51" t="str">
        <f>CONCATENATE(K7265,MONTH(ExpensesDBTable[[#This Row],[Date]]))</f>
        <v>20212</v>
      </c>
      <c r="Q7265" s="36" t="s">
        <v>182</v>
      </c>
      <c r="R7265" s="36" t="s">
        <v>14</v>
      </c>
      <c r="S7265" s="38">
        <v>11.7</v>
      </c>
      <c r="T7265" s="36" t="s">
        <v>100</v>
      </c>
      <c r="U7265" s="36" t="s">
        <v>2670</v>
      </c>
    </row>
    <row r="7266" spans="10:21" x14ac:dyDescent="0.25">
      <c r="J7266" s="37">
        <v>44255</v>
      </c>
      <c r="K7266" s="36">
        <f t="shared" si="780"/>
        <v>2021</v>
      </c>
      <c r="L7266" s="36" t="str">
        <f t="shared" si="781"/>
        <v>February</v>
      </c>
      <c r="M7266" s="36">
        <f t="shared" si="782"/>
        <v>9</v>
      </c>
      <c r="N7266" s="36">
        <f t="shared" si="783"/>
        <v>28</v>
      </c>
      <c r="O7266" s="36" t="str">
        <f t="shared" si="784"/>
        <v>20219</v>
      </c>
      <c r="P7266" s="51" t="str">
        <f>CONCATENATE(K7266,MONTH(ExpensesDBTable[[#This Row],[Date]]))</f>
        <v>20212</v>
      </c>
      <c r="Q7266" s="36" t="s">
        <v>119</v>
      </c>
      <c r="R7266" s="36" t="s">
        <v>14</v>
      </c>
      <c r="S7266" s="38">
        <v>30.37</v>
      </c>
      <c r="T7266" s="36" t="s">
        <v>106</v>
      </c>
      <c r="U7266" s="36" t="s">
        <v>427</v>
      </c>
    </row>
    <row r="7267" spans="10:21" x14ac:dyDescent="0.25">
      <c r="J7267" s="37">
        <v>44255</v>
      </c>
      <c r="K7267" s="36">
        <f t="shared" si="780"/>
        <v>2021</v>
      </c>
      <c r="L7267" s="36" t="str">
        <f t="shared" si="781"/>
        <v>February</v>
      </c>
      <c r="M7267" s="36">
        <f t="shared" si="782"/>
        <v>9</v>
      </c>
      <c r="N7267" s="36">
        <f t="shared" si="783"/>
        <v>28</v>
      </c>
      <c r="O7267" s="36" t="str">
        <f t="shared" si="784"/>
        <v>20219</v>
      </c>
      <c r="P7267" s="51" t="str">
        <f>CONCATENATE(K7267,MONTH(ExpensesDBTable[[#This Row],[Date]]))</f>
        <v>20212</v>
      </c>
      <c r="Q7267" s="36" t="s">
        <v>4792</v>
      </c>
      <c r="R7267" s="36" t="s">
        <v>14</v>
      </c>
      <c r="S7267" s="38">
        <v>8.1999999999999993</v>
      </c>
      <c r="T7267" s="36" t="s">
        <v>100</v>
      </c>
      <c r="U7267" s="36" t="s">
        <v>1392</v>
      </c>
    </row>
    <row r="7268" spans="10:21" x14ac:dyDescent="0.25">
      <c r="J7268" s="37">
        <v>44255</v>
      </c>
      <c r="K7268" s="36">
        <f t="shared" si="780"/>
        <v>2021</v>
      </c>
      <c r="L7268" s="36" t="str">
        <f t="shared" si="781"/>
        <v>February</v>
      </c>
      <c r="M7268" s="36">
        <f t="shared" si="782"/>
        <v>9</v>
      </c>
      <c r="N7268" s="36">
        <f t="shared" si="783"/>
        <v>28</v>
      </c>
      <c r="O7268" s="36" t="str">
        <f t="shared" si="784"/>
        <v>20219</v>
      </c>
      <c r="P7268" s="51" t="str">
        <f>CONCATENATE(K7268,MONTH(ExpensesDBTable[[#This Row],[Date]]))</f>
        <v>20212</v>
      </c>
      <c r="Q7268" s="36" t="s">
        <v>119</v>
      </c>
      <c r="R7268" s="36" t="s">
        <v>14</v>
      </c>
      <c r="S7268" s="38">
        <v>127.35</v>
      </c>
      <c r="T7268" s="36" t="s">
        <v>100</v>
      </c>
      <c r="U7268" s="36" t="s">
        <v>5046</v>
      </c>
    </row>
    <row r="7269" spans="10:21" x14ac:dyDescent="0.25">
      <c r="J7269" s="37">
        <v>44255</v>
      </c>
      <c r="K7269" s="36">
        <f t="shared" si="780"/>
        <v>2021</v>
      </c>
      <c r="L7269" s="36" t="str">
        <f t="shared" si="781"/>
        <v>February</v>
      </c>
      <c r="M7269" s="36">
        <f t="shared" si="782"/>
        <v>9</v>
      </c>
      <c r="N7269" s="36">
        <f t="shared" si="783"/>
        <v>28</v>
      </c>
      <c r="O7269" s="36" t="str">
        <f t="shared" si="784"/>
        <v>20219</v>
      </c>
      <c r="P7269" s="51" t="str">
        <f>CONCATENATE(K7269,MONTH(ExpensesDBTable[[#This Row],[Date]]))</f>
        <v>20212</v>
      </c>
      <c r="Q7269" s="36" t="s">
        <v>5029</v>
      </c>
      <c r="R7269" s="36" t="s">
        <v>4644</v>
      </c>
      <c r="S7269" s="38">
        <v>10</v>
      </c>
      <c r="T7269" s="36" t="s">
        <v>106</v>
      </c>
      <c r="U7269" s="36" t="s">
        <v>5029</v>
      </c>
    </row>
    <row r="7270" spans="10:21" x14ac:dyDescent="0.25">
      <c r="J7270" s="37">
        <v>44255</v>
      </c>
      <c r="K7270" s="36">
        <f t="shared" si="780"/>
        <v>2021</v>
      </c>
      <c r="L7270" s="36" t="str">
        <f t="shared" si="781"/>
        <v>February</v>
      </c>
      <c r="M7270" s="36">
        <f t="shared" si="782"/>
        <v>9</v>
      </c>
      <c r="N7270" s="36">
        <f t="shared" si="783"/>
        <v>28</v>
      </c>
      <c r="O7270" s="36" t="str">
        <f t="shared" si="784"/>
        <v>20219</v>
      </c>
      <c r="P7270" s="51" t="str">
        <f>CONCATENATE(K7270,MONTH(ExpensesDBTable[[#This Row],[Date]]))</f>
        <v>20212</v>
      </c>
      <c r="Q7270" s="36" t="s">
        <v>2939</v>
      </c>
      <c r="R7270" s="36" t="s">
        <v>18</v>
      </c>
      <c r="S7270" s="38">
        <v>19.37</v>
      </c>
      <c r="T7270" s="36" t="s">
        <v>106</v>
      </c>
      <c r="U7270" s="36" t="s">
        <v>5047</v>
      </c>
    </row>
    <row r="7271" spans="10:21" x14ac:dyDescent="0.25">
      <c r="J7271" s="37">
        <v>44255</v>
      </c>
      <c r="K7271" s="36">
        <f t="shared" si="780"/>
        <v>2021</v>
      </c>
      <c r="L7271" s="36" t="str">
        <f t="shared" si="781"/>
        <v>February</v>
      </c>
      <c r="M7271" s="36">
        <f t="shared" si="782"/>
        <v>9</v>
      </c>
      <c r="N7271" s="36">
        <f t="shared" si="783"/>
        <v>28</v>
      </c>
      <c r="O7271" s="36" t="str">
        <f t="shared" si="784"/>
        <v>20219</v>
      </c>
      <c r="P7271" s="51" t="str">
        <f>CONCATENATE(K7271,MONTH(ExpensesDBTable[[#This Row],[Date]]))</f>
        <v>20212</v>
      </c>
      <c r="Q7271" s="36" t="s">
        <v>5050</v>
      </c>
      <c r="R7271" s="36" t="s">
        <v>4644</v>
      </c>
      <c r="S7271" s="38">
        <v>100</v>
      </c>
      <c r="T7271" s="36" t="s">
        <v>106</v>
      </c>
      <c r="U7271" s="36" t="s">
        <v>5048</v>
      </c>
    </row>
    <row r="7272" spans="10:21" x14ac:dyDescent="0.25">
      <c r="J7272" s="37">
        <v>44255</v>
      </c>
      <c r="K7272" s="36">
        <f t="shared" si="780"/>
        <v>2021</v>
      </c>
      <c r="L7272" s="36" t="str">
        <f t="shared" si="781"/>
        <v>February</v>
      </c>
      <c r="M7272" s="36">
        <f t="shared" si="782"/>
        <v>9</v>
      </c>
      <c r="N7272" s="36">
        <f t="shared" si="783"/>
        <v>28</v>
      </c>
      <c r="O7272" s="36" t="str">
        <f t="shared" si="784"/>
        <v>20219</v>
      </c>
      <c r="P7272" s="51" t="str">
        <f>CONCATENATE(K7272,MONTH(ExpensesDBTable[[#This Row],[Date]]))</f>
        <v>20212</v>
      </c>
      <c r="Q7272" s="36" t="s">
        <v>5049</v>
      </c>
      <c r="R7272" s="36" t="s">
        <v>4644</v>
      </c>
      <c r="S7272" s="38">
        <v>1500</v>
      </c>
      <c r="T7272" s="36" t="s">
        <v>106</v>
      </c>
      <c r="U7272" s="36" t="s">
        <v>5051</v>
      </c>
    </row>
    <row r="7273" spans="10:21" x14ac:dyDescent="0.25">
      <c r="J7273" s="37">
        <v>44262</v>
      </c>
      <c r="K7273" s="36">
        <f t="shared" ref="K7273:K7298" si="785">YEAR(J7273)</f>
        <v>2021</v>
      </c>
      <c r="L7273" s="36" t="str">
        <f t="shared" ref="L7273:L7298" si="786">TEXT(DATE(1,MONTH(J7273),1),"MMMM")</f>
        <v>March</v>
      </c>
      <c r="M7273" s="36">
        <f t="shared" ref="M7273:M7298" si="787">WEEKNUM(J7273,2)</f>
        <v>10</v>
      </c>
      <c r="N7273" s="36">
        <f t="shared" ref="N7273:N7298" si="788">DAY(J7273)</f>
        <v>7</v>
      </c>
      <c r="O7273" s="36" t="str">
        <f t="shared" ref="O7273:O7298" si="789">CONCATENATE(K7273,M7273)</f>
        <v>202110</v>
      </c>
      <c r="P7273" s="51" t="str">
        <f>CONCATENATE(K7273,MONTH(ExpensesDBTable[[#This Row],[Date]]))</f>
        <v>20213</v>
      </c>
      <c r="Q7273" s="36" t="s">
        <v>182</v>
      </c>
      <c r="R7273" s="36" t="s">
        <v>16</v>
      </c>
      <c r="S7273" s="38">
        <v>227.86</v>
      </c>
      <c r="T7273" s="36" t="s">
        <v>106</v>
      </c>
      <c r="U7273" s="36" t="s">
        <v>4626</v>
      </c>
    </row>
    <row r="7274" spans="10:21" x14ac:dyDescent="0.25">
      <c r="J7274" s="37">
        <v>44262</v>
      </c>
      <c r="K7274" s="36">
        <f t="shared" si="785"/>
        <v>2021</v>
      </c>
      <c r="L7274" s="36" t="str">
        <f t="shared" si="786"/>
        <v>March</v>
      </c>
      <c r="M7274" s="36">
        <f t="shared" si="787"/>
        <v>10</v>
      </c>
      <c r="N7274" s="36">
        <f t="shared" si="788"/>
        <v>7</v>
      </c>
      <c r="O7274" s="36" t="str">
        <f t="shared" si="789"/>
        <v>202110</v>
      </c>
      <c r="P7274" s="51" t="str">
        <f>CONCATENATE(K7274,MONTH(ExpensesDBTable[[#This Row],[Date]]))</f>
        <v>20213</v>
      </c>
      <c r="Q7274" s="36" t="s">
        <v>119</v>
      </c>
      <c r="R7274" s="36" t="s">
        <v>14</v>
      </c>
      <c r="S7274" s="38">
        <v>12.15</v>
      </c>
      <c r="T7274" s="36" t="s">
        <v>100</v>
      </c>
      <c r="U7274" s="36" t="s">
        <v>3401</v>
      </c>
    </row>
    <row r="7275" spans="10:21" x14ac:dyDescent="0.25">
      <c r="J7275" s="37">
        <v>44262</v>
      </c>
      <c r="K7275" s="36">
        <f t="shared" si="785"/>
        <v>2021</v>
      </c>
      <c r="L7275" s="36" t="str">
        <f t="shared" si="786"/>
        <v>March</v>
      </c>
      <c r="M7275" s="36">
        <f t="shared" si="787"/>
        <v>10</v>
      </c>
      <c r="N7275" s="36">
        <f t="shared" si="788"/>
        <v>7</v>
      </c>
      <c r="O7275" s="36" t="str">
        <f t="shared" si="789"/>
        <v>202110</v>
      </c>
      <c r="P7275" s="51" t="str">
        <f>CONCATENATE(K7275,MONTH(ExpensesDBTable[[#This Row],[Date]]))</f>
        <v>20213</v>
      </c>
      <c r="Q7275" s="36" t="s">
        <v>3480</v>
      </c>
      <c r="R7275" s="36" t="s">
        <v>27</v>
      </c>
      <c r="S7275" s="38">
        <v>320.38</v>
      </c>
      <c r="T7275" s="36" t="s">
        <v>106</v>
      </c>
      <c r="U7275" s="36" t="s">
        <v>3550</v>
      </c>
    </row>
    <row r="7276" spans="10:21" x14ac:dyDescent="0.25">
      <c r="J7276" s="37">
        <v>44262</v>
      </c>
      <c r="K7276" s="36">
        <f t="shared" si="785"/>
        <v>2021</v>
      </c>
      <c r="L7276" s="36" t="str">
        <f t="shared" si="786"/>
        <v>March</v>
      </c>
      <c r="M7276" s="36">
        <f t="shared" si="787"/>
        <v>10</v>
      </c>
      <c r="N7276" s="36">
        <f t="shared" si="788"/>
        <v>7</v>
      </c>
      <c r="O7276" s="36" t="str">
        <f t="shared" si="789"/>
        <v>202110</v>
      </c>
      <c r="P7276" s="51" t="str">
        <f>CONCATENATE(K7276,MONTH(ExpensesDBTable[[#This Row],[Date]]))</f>
        <v>20213</v>
      </c>
      <c r="Q7276" s="36" t="s">
        <v>1238</v>
      </c>
      <c r="R7276" s="36" t="s">
        <v>22</v>
      </c>
      <c r="S7276" s="38">
        <v>72.09</v>
      </c>
      <c r="T7276" s="36" t="s">
        <v>106</v>
      </c>
      <c r="U7276" s="36" t="s">
        <v>5052</v>
      </c>
    </row>
    <row r="7277" spans="10:21" x14ac:dyDescent="0.25">
      <c r="J7277" s="37">
        <v>44262</v>
      </c>
      <c r="K7277" s="36">
        <f t="shared" si="785"/>
        <v>2021</v>
      </c>
      <c r="L7277" s="36" t="str">
        <f t="shared" si="786"/>
        <v>March</v>
      </c>
      <c r="M7277" s="36">
        <f t="shared" si="787"/>
        <v>10</v>
      </c>
      <c r="N7277" s="36">
        <f t="shared" si="788"/>
        <v>7</v>
      </c>
      <c r="O7277" s="36" t="str">
        <f t="shared" si="789"/>
        <v>202110</v>
      </c>
      <c r="P7277" s="51" t="str">
        <f>CONCATENATE(K7277,MONTH(ExpensesDBTable[[#This Row],[Date]]))</f>
        <v>20213</v>
      </c>
      <c r="Q7277" s="36" t="s">
        <v>182</v>
      </c>
      <c r="R7277" s="36" t="s">
        <v>23</v>
      </c>
      <c r="S7277" s="38">
        <v>140</v>
      </c>
      <c r="T7277" s="36" t="s">
        <v>106</v>
      </c>
      <c r="U7277" s="36" t="s">
        <v>4910</v>
      </c>
    </row>
    <row r="7278" spans="10:21" x14ac:dyDescent="0.25">
      <c r="J7278" s="37">
        <v>44262</v>
      </c>
      <c r="K7278" s="36">
        <f t="shared" si="785"/>
        <v>2021</v>
      </c>
      <c r="L7278" s="36" t="str">
        <f t="shared" si="786"/>
        <v>March</v>
      </c>
      <c r="M7278" s="36">
        <f t="shared" si="787"/>
        <v>10</v>
      </c>
      <c r="N7278" s="36">
        <f t="shared" si="788"/>
        <v>7</v>
      </c>
      <c r="O7278" s="36" t="str">
        <f t="shared" si="789"/>
        <v>202110</v>
      </c>
      <c r="P7278" s="51" t="str">
        <f>CONCATENATE(K7278,MONTH(ExpensesDBTable[[#This Row],[Date]]))</f>
        <v>20213</v>
      </c>
      <c r="Q7278" s="36" t="s">
        <v>108</v>
      </c>
      <c r="R7278" s="36" t="s">
        <v>14</v>
      </c>
      <c r="S7278" s="38">
        <v>6.5</v>
      </c>
      <c r="T7278" s="36" t="s">
        <v>100</v>
      </c>
      <c r="U7278" s="36" t="s">
        <v>1367</v>
      </c>
    </row>
    <row r="7279" spans="10:21" x14ac:dyDescent="0.25">
      <c r="J7279" s="37">
        <v>44262</v>
      </c>
      <c r="K7279" s="36">
        <f t="shared" si="785"/>
        <v>2021</v>
      </c>
      <c r="L7279" s="36" t="str">
        <f t="shared" si="786"/>
        <v>March</v>
      </c>
      <c r="M7279" s="36">
        <f t="shared" si="787"/>
        <v>10</v>
      </c>
      <c r="N7279" s="36">
        <f t="shared" si="788"/>
        <v>7</v>
      </c>
      <c r="O7279" s="36" t="str">
        <f t="shared" si="789"/>
        <v>202110</v>
      </c>
      <c r="P7279" s="51" t="str">
        <f>CONCATENATE(K7279,MONTH(ExpensesDBTable[[#This Row],[Date]]))</f>
        <v>20213</v>
      </c>
      <c r="Q7279" s="36" t="s">
        <v>119</v>
      </c>
      <c r="R7279" s="36" t="s">
        <v>14</v>
      </c>
      <c r="S7279" s="38">
        <v>16</v>
      </c>
      <c r="T7279" s="36" t="s">
        <v>100</v>
      </c>
      <c r="U7279" s="36" t="s">
        <v>3401</v>
      </c>
    </row>
    <row r="7280" spans="10:21" x14ac:dyDescent="0.25">
      <c r="J7280" s="37">
        <v>44262</v>
      </c>
      <c r="K7280" s="36">
        <f t="shared" si="785"/>
        <v>2021</v>
      </c>
      <c r="L7280" s="36" t="str">
        <f t="shared" si="786"/>
        <v>March</v>
      </c>
      <c r="M7280" s="36">
        <f t="shared" si="787"/>
        <v>10</v>
      </c>
      <c r="N7280" s="36">
        <f t="shared" si="788"/>
        <v>7</v>
      </c>
      <c r="O7280" s="36" t="str">
        <f t="shared" si="789"/>
        <v>202110</v>
      </c>
      <c r="P7280" s="51" t="str">
        <f>CONCATENATE(K7280,MONTH(ExpensesDBTable[[#This Row],[Date]]))</f>
        <v>20213</v>
      </c>
      <c r="Q7280" s="36" t="s">
        <v>182</v>
      </c>
      <c r="R7280" s="36" t="s">
        <v>19</v>
      </c>
      <c r="S7280" s="38">
        <v>54.7</v>
      </c>
      <c r="T7280" s="36" t="s">
        <v>106</v>
      </c>
      <c r="U7280" s="36" t="s">
        <v>4866</v>
      </c>
    </row>
    <row r="7281" spans="10:21" x14ac:dyDescent="0.25">
      <c r="J7281" s="37">
        <v>44262</v>
      </c>
      <c r="K7281" s="36">
        <f t="shared" si="785"/>
        <v>2021</v>
      </c>
      <c r="L7281" s="36" t="str">
        <f t="shared" si="786"/>
        <v>March</v>
      </c>
      <c r="M7281" s="36">
        <f t="shared" si="787"/>
        <v>10</v>
      </c>
      <c r="N7281" s="36">
        <f t="shared" si="788"/>
        <v>7</v>
      </c>
      <c r="O7281" s="36" t="str">
        <f t="shared" si="789"/>
        <v>202110</v>
      </c>
      <c r="P7281" s="51" t="str">
        <f>CONCATENATE(K7281,MONTH(ExpensesDBTable[[#This Row],[Date]]))</f>
        <v>20213</v>
      </c>
      <c r="Q7281" s="36" t="s">
        <v>119</v>
      </c>
      <c r="R7281" s="36" t="s">
        <v>14</v>
      </c>
      <c r="S7281" s="38">
        <v>2.5</v>
      </c>
      <c r="T7281" s="36" t="s">
        <v>100</v>
      </c>
      <c r="U7281" s="36" t="s">
        <v>2520</v>
      </c>
    </row>
    <row r="7282" spans="10:21" x14ac:dyDescent="0.25">
      <c r="J7282" s="37">
        <v>44262</v>
      </c>
      <c r="K7282" s="36">
        <f t="shared" si="785"/>
        <v>2021</v>
      </c>
      <c r="L7282" s="36" t="str">
        <f t="shared" si="786"/>
        <v>March</v>
      </c>
      <c r="M7282" s="36">
        <f t="shared" si="787"/>
        <v>10</v>
      </c>
      <c r="N7282" s="36">
        <f t="shared" si="788"/>
        <v>7</v>
      </c>
      <c r="O7282" s="36" t="str">
        <f t="shared" si="789"/>
        <v>202110</v>
      </c>
      <c r="P7282" s="51" t="str">
        <f>CONCATENATE(K7282,MONTH(ExpensesDBTable[[#This Row],[Date]]))</f>
        <v>20213</v>
      </c>
      <c r="Q7282" s="36" t="s">
        <v>4773</v>
      </c>
      <c r="R7282" s="36" t="s">
        <v>11</v>
      </c>
      <c r="S7282" s="38">
        <v>65</v>
      </c>
      <c r="T7282" s="36" t="s">
        <v>106</v>
      </c>
      <c r="U7282" s="36" t="s">
        <v>2706</v>
      </c>
    </row>
    <row r="7283" spans="10:21" x14ac:dyDescent="0.25">
      <c r="J7283" s="37">
        <v>44262</v>
      </c>
      <c r="K7283" s="36">
        <f t="shared" si="785"/>
        <v>2021</v>
      </c>
      <c r="L7283" s="36" t="str">
        <f t="shared" si="786"/>
        <v>March</v>
      </c>
      <c r="M7283" s="36">
        <f t="shared" si="787"/>
        <v>10</v>
      </c>
      <c r="N7283" s="36">
        <f t="shared" si="788"/>
        <v>7</v>
      </c>
      <c r="O7283" s="36" t="str">
        <f t="shared" si="789"/>
        <v>202110</v>
      </c>
      <c r="P7283" s="51" t="str">
        <f>CONCATENATE(K7283,MONTH(ExpensesDBTable[[#This Row],[Date]]))</f>
        <v>20213</v>
      </c>
      <c r="Q7283" s="36" t="s">
        <v>119</v>
      </c>
      <c r="R7283" s="36" t="s">
        <v>14</v>
      </c>
      <c r="S7283" s="38">
        <v>13.95</v>
      </c>
      <c r="T7283" s="36" t="s">
        <v>100</v>
      </c>
      <c r="U7283" s="36" t="s">
        <v>1367</v>
      </c>
    </row>
    <row r="7284" spans="10:21" x14ac:dyDescent="0.25">
      <c r="J7284" s="37">
        <v>44262</v>
      </c>
      <c r="K7284" s="36">
        <f t="shared" si="785"/>
        <v>2021</v>
      </c>
      <c r="L7284" s="36" t="str">
        <f t="shared" si="786"/>
        <v>March</v>
      </c>
      <c r="M7284" s="36">
        <f t="shared" si="787"/>
        <v>10</v>
      </c>
      <c r="N7284" s="36">
        <f t="shared" si="788"/>
        <v>7</v>
      </c>
      <c r="O7284" s="36" t="str">
        <f t="shared" si="789"/>
        <v>202110</v>
      </c>
      <c r="P7284" s="51" t="str">
        <f>CONCATENATE(K7284,MONTH(ExpensesDBTable[[#This Row],[Date]]))</f>
        <v>20213</v>
      </c>
      <c r="Q7284" s="36" t="s">
        <v>4792</v>
      </c>
      <c r="R7284" s="36" t="s">
        <v>14</v>
      </c>
      <c r="S7284" s="38">
        <v>16.5</v>
      </c>
      <c r="T7284" s="36" t="s">
        <v>100</v>
      </c>
      <c r="U7284" s="36" t="s">
        <v>5053</v>
      </c>
    </row>
    <row r="7285" spans="10:21" x14ac:dyDescent="0.25">
      <c r="J7285" s="37">
        <v>44262</v>
      </c>
      <c r="K7285" s="36">
        <f t="shared" si="785"/>
        <v>2021</v>
      </c>
      <c r="L7285" s="36" t="str">
        <f t="shared" si="786"/>
        <v>March</v>
      </c>
      <c r="M7285" s="36">
        <f t="shared" si="787"/>
        <v>10</v>
      </c>
      <c r="N7285" s="36">
        <f t="shared" si="788"/>
        <v>7</v>
      </c>
      <c r="O7285" s="36" t="str">
        <f t="shared" si="789"/>
        <v>202110</v>
      </c>
      <c r="P7285" s="51" t="str">
        <f>CONCATENATE(K7285,MONTH(ExpensesDBTable[[#This Row],[Date]]))</f>
        <v>20213</v>
      </c>
      <c r="Q7285" s="36" t="s">
        <v>182</v>
      </c>
      <c r="R7285" s="36" t="s">
        <v>19</v>
      </c>
      <c r="S7285" s="38">
        <v>81.599999999999994</v>
      </c>
      <c r="T7285" s="36" t="s">
        <v>106</v>
      </c>
      <c r="U7285" s="36" t="s">
        <v>5054</v>
      </c>
    </row>
    <row r="7286" spans="10:21" x14ac:dyDescent="0.25">
      <c r="J7286" s="37">
        <v>44262</v>
      </c>
      <c r="K7286" s="36">
        <f t="shared" si="785"/>
        <v>2021</v>
      </c>
      <c r="L7286" s="36" t="str">
        <f t="shared" si="786"/>
        <v>March</v>
      </c>
      <c r="M7286" s="36">
        <f t="shared" si="787"/>
        <v>10</v>
      </c>
      <c r="N7286" s="36">
        <f t="shared" si="788"/>
        <v>7</v>
      </c>
      <c r="O7286" s="36" t="str">
        <f t="shared" si="789"/>
        <v>202110</v>
      </c>
      <c r="P7286" s="51" t="str">
        <f>CONCATENATE(K7286,MONTH(ExpensesDBTable[[#This Row],[Date]]))</f>
        <v>20213</v>
      </c>
      <c r="Q7286" s="36" t="s">
        <v>182</v>
      </c>
      <c r="R7286" s="36" t="s">
        <v>16</v>
      </c>
      <c r="S7286" s="38">
        <v>9.9499999999999993</v>
      </c>
      <c r="T7286" s="36" t="s">
        <v>106</v>
      </c>
      <c r="U7286" s="36" t="s">
        <v>5055</v>
      </c>
    </row>
    <row r="7287" spans="10:21" x14ac:dyDescent="0.25">
      <c r="J7287" s="37">
        <v>44262</v>
      </c>
      <c r="K7287" s="36">
        <f t="shared" si="785"/>
        <v>2021</v>
      </c>
      <c r="L7287" s="36" t="str">
        <f t="shared" si="786"/>
        <v>March</v>
      </c>
      <c r="M7287" s="36">
        <f t="shared" si="787"/>
        <v>10</v>
      </c>
      <c r="N7287" s="36">
        <f t="shared" si="788"/>
        <v>7</v>
      </c>
      <c r="O7287" s="36" t="str">
        <f t="shared" si="789"/>
        <v>202110</v>
      </c>
      <c r="P7287" s="51" t="str">
        <f>CONCATENATE(K7287,MONTH(ExpensesDBTable[[#This Row],[Date]]))</f>
        <v>20213</v>
      </c>
      <c r="Q7287" s="36" t="s">
        <v>119</v>
      </c>
      <c r="R7287" s="36" t="s">
        <v>14</v>
      </c>
      <c r="S7287" s="38">
        <v>9</v>
      </c>
      <c r="T7287" s="36" t="s">
        <v>100</v>
      </c>
      <c r="U7287" s="36" t="s">
        <v>5056</v>
      </c>
    </row>
    <row r="7288" spans="10:21" x14ac:dyDescent="0.25">
      <c r="J7288" s="37">
        <v>44262</v>
      </c>
      <c r="K7288" s="36">
        <f t="shared" si="785"/>
        <v>2021</v>
      </c>
      <c r="L7288" s="36" t="str">
        <f t="shared" si="786"/>
        <v>March</v>
      </c>
      <c r="M7288" s="36">
        <f t="shared" si="787"/>
        <v>10</v>
      </c>
      <c r="N7288" s="36">
        <f t="shared" si="788"/>
        <v>7</v>
      </c>
      <c r="O7288" s="36" t="str">
        <f t="shared" si="789"/>
        <v>202110</v>
      </c>
      <c r="P7288" s="51" t="str">
        <f>CONCATENATE(K7288,MONTH(ExpensesDBTable[[#This Row],[Date]]))</f>
        <v>20213</v>
      </c>
      <c r="Q7288" s="36" t="s">
        <v>108</v>
      </c>
      <c r="R7288" s="36" t="s">
        <v>14</v>
      </c>
      <c r="S7288" s="38">
        <v>50.78</v>
      </c>
      <c r="T7288" s="36" t="s">
        <v>100</v>
      </c>
      <c r="U7288" s="36" t="s">
        <v>4127</v>
      </c>
    </row>
    <row r="7289" spans="10:21" x14ac:dyDescent="0.25">
      <c r="J7289" s="37">
        <v>44262</v>
      </c>
      <c r="K7289" s="36">
        <f t="shared" si="785"/>
        <v>2021</v>
      </c>
      <c r="L7289" s="36" t="str">
        <f t="shared" si="786"/>
        <v>March</v>
      </c>
      <c r="M7289" s="36">
        <f t="shared" si="787"/>
        <v>10</v>
      </c>
      <c r="N7289" s="36">
        <f t="shared" si="788"/>
        <v>7</v>
      </c>
      <c r="O7289" s="36" t="str">
        <f t="shared" si="789"/>
        <v>202110</v>
      </c>
      <c r="P7289" s="51" t="str">
        <f>CONCATENATE(K7289,MONTH(ExpensesDBTable[[#This Row],[Date]]))</f>
        <v>20213</v>
      </c>
      <c r="Q7289" s="36" t="s">
        <v>119</v>
      </c>
      <c r="R7289" s="36" t="s">
        <v>14</v>
      </c>
      <c r="S7289" s="38">
        <v>62.42</v>
      </c>
      <c r="T7289" s="36" t="s">
        <v>100</v>
      </c>
      <c r="U7289" s="36" t="s">
        <v>4155</v>
      </c>
    </row>
    <row r="7290" spans="10:21" x14ac:dyDescent="0.25">
      <c r="J7290" s="37">
        <v>44262</v>
      </c>
      <c r="K7290" s="36">
        <f t="shared" si="785"/>
        <v>2021</v>
      </c>
      <c r="L7290" s="36" t="str">
        <f t="shared" si="786"/>
        <v>March</v>
      </c>
      <c r="M7290" s="36">
        <f t="shared" si="787"/>
        <v>10</v>
      </c>
      <c r="N7290" s="36">
        <f t="shared" si="788"/>
        <v>7</v>
      </c>
      <c r="O7290" s="36" t="str">
        <f t="shared" si="789"/>
        <v>202110</v>
      </c>
      <c r="P7290" s="51" t="str">
        <f>CONCATENATE(K7290,MONTH(ExpensesDBTable[[#This Row],[Date]]))</f>
        <v>20213</v>
      </c>
      <c r="Q7290" s="36" t="s">
        <v>5029</v>
      </c>
      <c r="R7290" s="36" t="s">
        <v>4644</v>
      </c>
      <c r="S7290" s="38">
        <v>10</v>
      </c>
      <c r="T7290" s="36" t="s">
        <v>106</v>
      </c>
      <c r="U7290" s="36" t="s">
        <v>5057</v>
      </c>
    </row>
    <row r="7291" spans="10:21" x14ac:dyDescent="0.25">
      <c r="J7291" s="37">
        <v>44262</v>
      </c>
      <c r="K7291" s="36">
        <f t="shared" si="785"/>
        <v>2021</v>
      </c>
      <c r="L7291" s="36" t="str">
        <f t="shared" si="786"/>
        <v>March</v>
      </c>
      <c r="M7291" s="36">
        <f t="shared" si="787"/>
        <v>10</v>
      </c>
      <c r="N7291" s="36">
        <f t="shared" si="788"/>
        <v>7</v>
      </c>
      <c r="O7291" s="36" t="str">
        <f t="shared" si="789"/>
        <v>202110</v>
      </c>
      <c r="P7291" s="51" t="str">
        <f>CONCATENATE(K7291,MONTH(ExpensesDBTable[[#This Row],[Date]]))</f>
        <v>20213</v>
      </c>
      <c r="Q7291" s="36" t="s">
        <v>4049</v>
      </c>
      <c r="R7291" s="36" t="s">
        <v>23</v>
      </c>
      <c r="S7291" s="38">
        <v>89</v>
      </c>
      <c r="T7291" s="36" t="s">
        <v>106</v>
      </c>
      <c r="U7291" s="36" t="s">
        <v>1492</v>
      </c>
    </row>
    <row r="7292" spans="10:21" x14ac:dyDescent="0.25">
      <c r="J7292" s="37">
        <v>44264</v>
      </c>
      <c r="K7292" s="36">
        <f t="shared" si="785"/>
        <v>2021</v>
      </c>
      <c r="L7292" s="36" t="str">
        <f t="shared" si="786"/>
        <v>March</v>
      </c>
      <c r="M7292" s="36">
        <f t="shared" si="787"/>
        <v>11</v>
      </c>
      <c r="N7292" s="36">
        <f t="shared" si="788"/>
        <v>9</v>
      </c>
      <c r="O7292" s="36" t="str">
        <f t="shared" si="789"/>
        <v>202111</v>
      </c>
      <c r="P7292" s="51" t="str">
        <f>CONCATENATE(K7292,MONTH(ExpensesDBTable[[#This Row],[Date]]))</f>
        <v>20213</v>
      </c>
      <c r="Q7292" s="36" t="s">
        <v>3379</v>
      </c>
      <c r="R7292" s="36" t="s">
        <v>29</v>
      </c>
      <c r="S7292" s="38">
        <v>1009</v>
      </c>
      <c r="T7292" s="36" t="s">
        <v>106</v>
      </c>
      <c r="U7292" s="36" t="s">
        <v>4666</v>
      </c>
    </row>
    <row r="7293" spans="10:21" x14ac:dyDescent="0.25">
      <c r="J7293" s="37">
        <v>44264</v>
      </c>
      <c r="K7293" s="36">
        <f t="shared" si="785"/>
        <v>2021</v>
      </c>
      <c r="L7293" s="36" t="str">
        <f t="shared" si="786"/>
        <v>March</v>
      </c>
      <c r="M7293" s="36">
        <f t="shared" si="787"/>
        <v>11</v>
      </c>
      <c r="N7293" s="36">
        <f t="shared" si="788"/>
        <v>9</v>
      </c>
      <c r="O7293" s="36" t="str">
        <f t="shared" si="789"/>
        <v>202111</v>
      </c>
      <c r="P7293" s="51" t="str">
        <f>CONCATENATE(K7293,MONTH(ExpensesDBTable[[#This Row],[Date]]))</f>
        <v>20213</v>
      </c>
      <c r="Q7293" s="36" t="s">
        <v>119</v>
      </c>
      <c r="R7293" s="36" t="s">
        <v>14</v>
      </c>
      <c r="S7293" s="38">
        <v>12.89</v>
      </c>
      <c r="T7293" s="36" t="s">
        <v>100</v>
      </c>
      <c r="U7293" s="36" t="s">
        <v>3401</v>
      </c>
    </row>
    <row r="7294" spans="10:21" x14ac:dyDescent="0.25">
      <c r="J7294" s="37">
        <v>44264</v>
      </c>
      <c r="K7294" s="36">
        <f t="shared" si="785"/>
        <v>2021</v>
      </c>
      <c r="L7294" s="36" t="str">
        <f t="shared" si="786"/>
        <v>March</v>
      </c>
      <c r="M7294" s="36">
        <f t="shared" si="787"/>
        <v>11</v>
      </c>
      <c r="N7294" s="36">
        <f t="shared" si="788"/>
        <v>9</v>
      </c>
      <c r="O7294" s="36" t="str">
        <f t="shared" si="789"/>
        <v>202111</v>
      </c>
      <c r="P7294" s="51" t="str">
        <f>CONCATENATE(K7294,MONTH(ExpensesDBTable[[#This Row],[Date]]))</f>
        <v>20213</v>
      </c>
      <c r="Q7294" s="36" t="s">
        <v>3480</v>
      </c>
      <c r="R7294" s="36" t="s">
        <v>27</v>
      </c>
      <c r="S7294" s="38">
        <v>320.38</v>
      </c>
      <c r="T7294" s="36" t="s">
        <v>106</v>
      </c>
      <c r="U7294" s="36" t="s">
        <v>3550</v>
      </c>
    </row>
    <row r="7295" spans="10:21" x14ac:dyDescent="0.25">
      <c r="J7295" s="37">
        <v>44264</v>
      </c>
      <c r="K7295" s="36">
        <f t="shared" si="785"/>
        <v>2021</v>
      </c>
      <c r="L7295" s="36" t="str">
        <f t="shared" si="786"/>
        <v>March</v>
      </c>
      <c r="M7295" s="36">
        <f t="shared" si="787"/>
        <v>11</v>
      </c>
      <c r="N7295" s="36">
        <f t="shared" si="788"/>
        <v>9</v>
      </c>
      <c r="O7295" s="36" t="str">
        <f t="shared" si="789"/>
        <v>202111</v>
      </c>
      <c r="P7295" s="51" t="str">
        <f>CONCATENATE(K7295,MONTH(ExpensesDBTable[[#This Row],[Date]]))</f>
        <v>20213</v>
      </c>
      <c r="Q7295" s="36" t="s">
        <v>182</v>
      </c>
      <c r="R7295" s="36" t="s">
        <v>16</v>
      </c>
      <c r="S7295" s="38">
        <v>19.59</v>
      </c>
      <c r="T7295" s="36" t="s">
        <v>106</v>
      </c>
      <c r="U7295" s="36" t="s">
        <v>4626</v>
      </c>
    </row>
    <row r="7296" spans="10:21" x14ac:dyDescent="0.25">
      <c r="J7296" s="37">
        <v>44264</v>
      </c>
      <c r="K7296" s="36">
        <f t="shared" si="785"/>
        <v>2021</v>
      </c>
      <c r="L7296" s="36" t="str">
        <f t="shared" si="786"/>
        <v>March</v>
      </c>
      <c r="M7296" s="36">
        <f t="shared" si="787"/>
        <v>11</v>
      </c>
      <c r="N7296" s="36">
        <f t="shared" si="788"/>
        <v>9</v>
      </c>
      <c r="O7296" s="36" t="str">
        <f t="shared" si="789"/>
        <v>202111</v>
      </c>
      <c r="P7296" s="51" t="str">
        <f>CONCATENATE(K7296,MONTH(ExpensesDBTable[[#This Row],[Date]]))</f>
        <v>20213</v>
      </c>
      <c r="Q7296" s="36" t="s">
        <v>182</v>
      </c>
      <c r="R7296" s="36" t="s">
        <v>19</v>
      </c>
      <c r="S7296" s="38">
        <v>5.14</v>
      </c>
      <c r="T7296" s="36" t="s">
        <v>106</v>
      </c>
      <c r="U7296" s="36" t="s">
        <v>5058</v>
      </c>
    </row>
    <row r="7297" spans="10:21" x14ac:dyDescent="0.25">
      <c r="J7297" s="37">
        <v>44264</v>
      </c>
      <c r="K7297" s="36">
        <f t="shared" si="785"/>
        <v>2021</v>
      </c>
      <c r="L7297" s="36" t="str">
        <f t="shared" si="786"/>
        <v>March</v>
      </c>
      <c r="M7297" s="36">
        <f t="shared" si="787"/>
        <v>11</v>
      </c>
      <c r="N7297" s="36">
        <f t="shared" si="788"/>
        <v>9</v>
      </c>
      <c r="O7297" s="36" t="str">
        <f t="shared" si="789"/>
        <v>202111</v>
      </c>
      <c r="P7297" s="51" t="str">
        <f>CONCATENATE(K7297,MONTH(ExpensesDBTable[[#This Row],[Date]]))</f>
        <v>20213</v>
      </c>
      <c r="Q7297" s="36" t="s">
        <v>4788</v>
      </c>
      <c r="R7297" s="36" t="s">
        <v>17</v>
      </c>
      <c r="S7297" s="38">
        <v>198.58</v>
      </c>
      <c r="T7297" s="36" t="s">
        <v>106</v>
      </c>
      <c r="U7297" s="36" t="s">
        <v>5059</v>
      </c>
    </row>
    <row r="7298" spans="10:21" x14ac:dyDescent="0.25">
      <c r="J7298" s="37">
        <v>44264</v>
      </c>
      <c r="K7298" s="36">
        <f t="shared" si="785"/>
        <v>2021</v>
      </c>
      <c r="L7298" s="36" t="str">
        <f t="shared" si="786"/>
        <v>March</v>
      </c>
      <c r="M7298" s="36">
        <f t="shared" si="787"/>
        <v>11</v>
      </c>
      <c r="N7298" s="36">
        <f t="shared" si="788"/>
        <v>9</v>
      </c>
      <c r="O7298" s="36" t="str">
        <f t="shared" si="789"/>
        <v>202111</v>
      </c>
      <c r="P7298" s="51" t="str">
        <f>CONCATENATE(K7298,MONTH(ExpensesDBTable[[#This Row],[Date]]))</f>
        <v>20213</v>
      </c>
      <c r="Q7298" s="36" t="s">
        <v>2939</v>
      </c>
      <c r="R7298" s="36" t="s">
        <v>27</v>
      </c>
      <c r="S7298" s="38">
        <v>4</v>
      </c>
      <c r="T7298" s="36" t="s">
        <v>106</v>
      </c>
      <c r="U7298" s="36" t="s">
        <v>5002</v>
      </c>
    </row>
    <row r="7299" spans="10:21" x14ac:dyDescent="0.25">
      <c r="J7299" s="37">
        <v>44265</v>
      </c>
      <c r="K7299" s="36">
        <f t="shared" ref="K7299:K7312" si="790">YEAR(J7299)</f>
        <v>2021</v>
      </c>
      <c r="L7299" s="36" t="str">
        <f t="shared" ref="L7299:L7312" si="791">TEXT(DATE(1,MONTH(J7299),1),"MMMM")</f>
        <v>March</v>
      </c>
      <c r="M7299" s="36">
        <f t="shared" ref="M7299:M7312" si="792">WEEKNUM(J7299,2)</f>
        <v>11</v>
      </c>
      <c r="N7299" s="36">
        <f t="shared" ref="N7299:N7312" si="793">DAY(J7299)</f>
        <v>10</v>
      </c>
      <c r="O7299" s="36" t="str">
        <f t="shared" ref="O7299:O7312" si="794">CONCATENATE(K7299,M7299)</f>
        <v>202111</v>
      </c>
      <c r="P7299" s="51" t="str">
        <f>CONCATENATE(K7299,MONTH(ExpensesDBTable[[#This Row],[Date]]))</f>
        <v>20213</v>
      </c>
      <c r="Q7299" s="36" t="s">
        <v>3022</v>
      </c>
      <c r="R7299" s="36" t="s">
        <v>23</v>
      </c>
      <c r="S7299" s="38">
        <v>12</v>
      </c>
      <c r="T7299" s="36" t="s">
        <v>106</v>
      </c>
      <c r="U7299" s="36" t="s">
        <v>3022</v>
      </c>
    </row>
    <row r="7300" spans="10:21" x14ac:dyDescent="0.25">
      <c r="J7300" s="37">
        <v>44269</v>
      </c>
      <c r="K7300" s="36">
        <f t="shared" si="790"/>
        <v>2021</v>
      </c>
      <c r="L7300" s="36" t="str">
        <f t="shared" si="791"/>
        <v>March</v>
      </c>
      <c r="M7300" s="36">
        <f t="shared" si="792"/>
        <v>11</v>
      </c>
      <c r="N7300" s="36">
        <f t="shared" si="793"/>
        <v>14</v>
      </c>
      <c r="O7300" s="36" t="str">
        <f t="shared" si="794"/>
        <v>202111</v>
      </c>
      <c r="P7300" s="51" t="str">
        <f>CONCATENATE(K7300,MONTH(ExpensesDBTable[[#This Row],[Date]]))</f>
        <v>20213</v>
      </c>
      <c r="Q7300" s="36" t="s">
        <v>182</v>
      </c>
      <c r="R7300" s="36" t="s">
        <v>19</v>
      </c>
      <c r="S7300" s="38">
        <v>39.22</v>
      </c>
      <c r="T7300" s="36" t="s">
        <v>106</v>
      </c>
      <c r="U7300" s="36" t="s">
        <v>4866</v>
      </c>
    </row>
    <row r="7301" spans="10:21" x14ac:dyDescent="0.25">
      <c r="J7301" s="37">
        <v>44269</v>
      </c>
      <c r="K7301" s="36">
        <f t="shared" si="790"/>
        <v>2021</v>
      </c>
      <c r="L7301" s="36" t="str">
        <f t="shared" si="791"/>
        <v>March</v>
      </c>
      <c r="M7301" s="36">
        <f t="shared" si="792"/>
        <v>11</v>
      </c>
      <c r="N7301" s="36">
        <f t="shared" si="793"/>
        <v>14</v>
      </c>
      <c r="O7301" s="36" t="str">
        <f t="shared" si="794"/>
        <v>202111</v>
      </c>
      <c r="P7301" s="51" t="str">
        <f>CONCATENATE(K7301,MONTH(ExpensesDBTable[[#This Row],[Date]]))</f>
        <v>20213</v>
      </c>
      <c r="Q7301" s="36" t="s">
        <v>119</v>
      </c>
      <c r="R7301" s="36" t="s">
        <v>14</v>
      </c>
      <c r="S7301" s="38">
        <v>13.7</v>
      </c>
      <c r="T7301" s="36" t="s">
        <v>100</v>
      </c>
      <c r="U7301" s="36" t="s">
        <v>1367</v>
      </c>
    </row>
    <row r="7302" spans="10:21" x14ac:dyDescent="0.25">
      <c r="J7302" s="37">
        <v>44269</v>
      </c>
      <c r="K7302" s="36">
        <f t="shared" si="790"/>
        <v>2021</v>
      </c>
      <c r="L7302" s="36" t="str">
        <f t="shared" si="791"/>
        <v>March</v>
      </c>
      <c r="M7302" s="36">
        <f t="shared" si="792"/>
        <v>11</v>
      </c>
      <c r="N7302" s="36">
        <f t="shared" si="793"/>
        <v>14</v>
      </c>
      <c r="O7302" s="36" t="str">
        <f t="shared" si="794"/>
        <v>202111</v>
      </c>
      <c r="P7302" s="51" t="str">
        <f>CONCATENATE(K7302,MONTH(ExpensesDBTable[[#This Row],[Date]]))</f>
        <v>20213</v>
      </c>
      <c r="Q7302" s="36" t="s">
        <v>119</v>
      </c>
      <c r="R7302" s="36" t="s">
        <v>14</v>
      </c>
      <c r="S7302" s="38">
        <v>16.329999999999998</v>
      </c>
      <c r="T7302" s="36" t="s">
        <v>100</v>
      </c>
      <c r="U7302" s="36" t="s">
        <v>1367</v>
      </c>
    </row>
    <row r="7303" spans="10:21" x14ac:dyDescent="0.25">
      <c r="J7303" s="37">
        <v>44269</v>
      </c>
      <c r="K7303" s="36">
        <f t="shared" si="790"/>
        <v>2021</v>
      </c>
      <c r="L7303" s="36" t="str">
        <f t="shared" si="791"/>
        <v>March</v>
      </c>
      <c r="M7303" s="36">
        <f t="shared" si="792"/>
        <v>11</v>
      </c>
      <c r="N7303" s="36">
        <f t="shared" si="793"/>
        <v>14</v>
      </c>
      <c r="O7303" s="36" t="str">
        <f t="shared" si="794"/>
        <v>202111</v>
      </c>
      <c r="P7303" s="51" t="str">
        <f>CONCATENATE(K7303,MONTH(ExpensesDBTable[[#This Row],[Date]]))</f>
        <v>20213</v>
      </c>
      <c r="Q7303" s="36" t="s">
        <v>4773</v>
      </c>
      <c r="R7303" s="36" t="s">
        <v>11</v>
      </c>
      <c r="S7303" s="38">
        <v>12</v>
      </c>
      <c r="T7303" s="36" t="s">
        <v>106</v>
      </c>
      <c r="U7303" s="36" t="s">
        <v>4861</v>
      </c>
    </row>
    <row r="7304" spans="10:21" x14ac:dyDescent="0.25">
      <c r="J7304" s="37">
        <v>44269</v>
      </c>
      <c r="K7304" s="36">
        <f t="shared" si="790"/>
        <v>2021</v>
      </c>
      <c r="L7304" s="36" t="str">
        <f t="shared" si="791"/>
        <v>March</v>
      </c>
      <c r="M7304" s="36">
        <f t="shared" si="792"/>
        <v>11</v>
      </c>
      <c r="N7304" s="36">
        <f t="shared" si="793"/>
        <v>14</v>
      </c>
      <c r="O7304" s="36" t="str">
        <f t="shared" si="794"/>
        <v>202111</v>
      </c>
      <c r="P7304" s="51" t="str">
        <f>CONCATENATE(K7304,MONTH(ExpensesDBTable[[#This Row],[Date]]))</f>
        <v>20213</v>
      </c>
      <c r="Q7304" s="36" t="s">
        <v>182</v>
      </c>
      <c r="R7304" s="36" t="s">
        <v>19</v>
      </c>
      <c r="S7304" s="38">
        <v>5</v>
      </c>
      <c r="T7304" s="36" t="s">
        <v>106</v>
      </c>
      <c r="U7304" s="36" t="s">
        <v>5060</v>
      </c>
    </row>
    <row r="7305" spans="10:21" x14ac:dyDescent="0.25">
      <c r="J7305" s="37">
        <v>44269</v>
      </c>
      <c r="K7305" s="36">
        <f t="shared" si="790"/>
        <v>2021</v>
      </c>
      <c r="L7305" s="36" t="str">
        <f t="shared" si="791"/>
        <v>March</v>
      </c>
      <c r="M7305" s="36">
        <f t="shared" si="792"/>
        <v>11</v>
      </c>
      <c r="N7305" s="36">
        <f t="shared" si="793"/>
        <v>14</v>
      </c>
      <c r="O7305" s="36" t="str">
        <f t="shared" si="794"/>
        <v>202111</v>
      </c>
      <c r="P7305" s="51" t="str">
        <f>CONCATENATE(K7305,MONTH(ExpensesDBTable[[#This Row],[Date]]))</f>
        <v>20213</v>
      </c>
      <c r="Q7305" s="36" t="s">
        <v>182</v>
      </c>
      <c r="R7305" s="36" t="s">
        <v>14</v>
      </c>
      <c r="S7305" s="38">
        <v>13</v>
      </c>
      <c r="T7305" s="36" t="s">
        <v>100</v>
      </c>
      <c r="U7305" s="36" t="s">
        <v>1153</v>
      </c>
    </row>
    <row r="7306" spans="10:21" x14ac:dyDescent="0.25">
      <c r="J7306" s="37">
        <v>44269</v>
      </c>
      <c r="K7306" s="36">
        <f t="shared" si="790"/>
        <v>2021</v>
      </c>
      <c r="L7306" s="36" t="str">
        <f t="shared" si="791"/>
        <v>March</v>
      </c>
      <c r="M7306" s="36">
        <f t="shared" si="792"/>
        <v>11</v>
      </c>
      <c r="N7306" s="36">
        <f t="shared" si="793"/>
        <v>14</v>
      </c>
      <c r="O7306" s="36" t="str">
        <f t="shared" si="794"/>
        <v>202111</v>
      </c>
      <c r="P7306" s="51" t="str">
        <f>CONCATENATE(K7306,MONTH(ExpensesDBTable[[#This Row],[Date]]))</f>
        <v>20213</v>
      </c>
      <c r="Q7306" s="36" t="s">
        <v>4792</v>
      </c>
      <c r="R7306" s="36" t="s">
        <v>19</v>
      </c>
      <c r="S7306" s="38">
        <v>31</v>
      </c>
      <c r="T7306" s="36" t="s">
        <v>106</v>
      </c>
      <c r="U7306" s="36" t="s">
        <v>4240</v>
      </c>
    </row>
    <row r="7307" spans="10:21" x14ac:dyDescent="0.25">
      <c r="J7307" s="37">
        <v>44269</v>
      </c>
      <c r="K7307" s="36">
        <f t="shared" si="790"/>
        <v>2021</v>
      </c>
      <c r="L7307" s="36" t="str">
        <f t="shared" si="791"/>
        <v>March</v>
      </c>
      <c r="M7307" s="36">
        <f t="shared" si="792"/>
        <v>11</v>
      </c>
      <c r="N7307" s="36">
        <f t="shared" si="793"/>
        <v>14</v>
      </c>
      <c r="O7307" s="36" t="str">
        <f t="shared" si="794"/>
        <v>202111</v>
      </c>
      <c r="P7307" s="51" t="str">
        <f>CONCATENATE(K7307,MONTH(ExpensesDBTable[[#This Row],[Date]]))</f>
        <v>20213</v>
      </c>
      <c r="Q7307" s="36" t="s">
        <v>119</v>
      </c>
      <c r="R7307" s="36" t="s">
        <v>14</v>
      </c>
      <c r="S7307" s="38">
        <v>96.35</v>
      </c>
      <c r="T7307" s="36" t="s">
        <v>100</v>
      </c>
      <c r="U7307" s="36" t="s">
        <v>4127</v>
      </c>
    </row>
    <row r="7308" spans="10:21" x14ac:dyDescent="0.25">
      <c r="J7308" s="37">
        <v>44269</v>
      </c>
      <c r="K7308" s="36">
        <f t="shared" si="790"/>
        <v>2021</v>
      </c>
      <c r="L7308" s="36" t="str">
        <f t="shared" si="791"/>
        <v>March</v>
      </c>
      <c r="M7308" s="36">
        <f t="shared" si="792"/>
        <v>11</v>
      </c>
      <c r="N7308" s="36">
        <f t="shared" si="793"/>
        <v>14</v>
      </c>
      <c r="O7308" s="36" t="str">
        <f t="shared" si="794"/>
        <v>202111</v>
      </c>
      <c r="P7308" s="51" t="str">
        <f>CONCATENATE(K7308,MONTH(ExpensesDBTable[[#This Row],[Date]]))</f>
        <v>20213</v>
      </c>
      <c r="Q7308" s="36" t="s">
        <v>4773</v>
      </c>
      <c r="R7308" s="36" t="s">
        <v>11</v>
      </c>
      <c r="S7308" s="38">
        <v>12</v>
      </c>
      <c r="T7308" s="36" t="s">
        <v>106</v>
      </c>
      <c r="U7308" s="36" t="s">
        <v>1121</v>
      </c>
    </row>
    <row r="7309" spans="10:21" x14ac:dyDescent="0.25">
      <c r="J7309" s="37">
        <v>44269</v>
      </c>
      <c r="K7309" s="36">
        <f t="shared" si="790"/>
        <v>2021</v>
      </c>
      <c r="L7309" s="36" t="str">
        <f t="shared" si="791"/>
        <v>March</v>
      </c>
      <c r="M7309" s="36">
        <f t="shared" si="792"/>
        <v>11</v>
      </c>
      <c r="N7309" s="36">
        <f t="shared" si="793"/>
        <v>14</v>
      </c>
      <c r="O7309" s="36" t="str">
        <f t="shared" si="794"/>
        <v>202111</v>
      </c>
      <c r="P7309" s="51" t="str">
        <f>CONCATENATE(K7309,MONTH(ExpensesDBTable[[#This Row],[Date]]))</f>
        <v>20213</v>
      </c>
      <c r="Q7309" s="36" t="s">
        <v>182</v>
      </c>
      <c r="R7309" s="36" t="s">
        <v>14</v>
      </c>
      <c r="S7309" s="38">
        <v>7.28</v>
      </c>
      <c r="T7309" s="36" t="s">
        <v>100</v>
      </c>
      <c r="U7309" s="36" t="s">
        <v>1847</v>
      </c>
    </row>
    <row r="7310" spans="10:21" x14ac:dyDescent="0.25">
      <c r="J7310" s="37">
        <v>44270</v>
      </c>
      <c r="K7310" s="36">
        <f t="shared" si="790"/>
        <v>2021</v>
      </c>
      <c r="L7310" s="36" t="str">
        <f t="shared" si="791"/>
        <v>March</v>
      </c>
      <c r="M7310" s="36">
        <f t="shared" si="792"/>
        <v>12</v>
      </c>
      <c r="N7310" s="36">
        <f t="shared" si="793"/>
        <v>15</v>
      </c>
      <c r="O7310" s="36" t="str">
        <f t="shared" si="794"/>
        <v>202112</v>
      </c>
      <c r="P7310" s="51" t="str">
        <f>CONCATENATE(K7310,MONTH(ExpensesDBTable[[#This Row],[Date]]))</f>
        <v>20213</v>
      </c>
      <c r="Q7310" s="36" t="s">
        <v>1238</v>
      </c>
      <c r="R7310" s="36" t="s">
        <v>22</v>
      </c>
      <c r="S7310" s="38">
        <v>72.17</v>
      </c>
      <c r="T7310" s="36" t="s">
        <v>106</v>
      </c>
      <c r="U7310" s="36" t="s">
        <v>1238</v>
      </c>
    </row>
    <row r="7311" spans="10:21" x14ac:dyDescent="0.25">
      <c r="J7311" s="37">
        <v>44270</v>
      </c>
      <c r="K7311" s="36">
        <f t="shared" si="790"/>
        <v>2021</v>
      </c>
      <c r="L7311" s="36" t="str">
        <f t="shared" si="791"/>
        <v>March</v>
      </c>
      <c r="M7311" s="36">
        <f t="shared" si="792"/>
        <v>12</v>
      </c>
      <c r="N7311" s="36">
        <f t="shared" si="793"/>
        <v>15</v>
      </c>
      <c r="O7311" s="36" t="str">
        <f t="shared" si="794"/>
        <v>202112</v>
      </c>
      <c r="P7311" s="51" t="str">
        <f>CONCATENATE(K7311,MONTH(ExpensesDBTable[[#This Row],[Date]]))</f>
        <v>20213</v>
      </c>
      <c r="Q7311" s="36" t="s">
        <v>4639</v>
      </c>
      <c r="R7311" s="36" t="s">
        <v>5061</v>
      </c>
      <c r="S7311" s="38">
        <v>18828.55</v>
      </c>
      <c r="T7311" s="36" t="s">
        <v>106</v>
      </c>
      <c r="U7311" s="36" t="s">
        <v>5062</v>
      </c>
    </row>
    <row r="7312" spans="10:21" x14ac:dyDescent="0.25">
      <c r="J7312" s="37">
        <v>44270</v>
      </c>
      <c r="K7312" s="36">
        <f t="shared" si="790"/>
        <v>2021</v>
      </c>
      <c r="L7312" s="36" t="str">
        <f t="shared" si="791"/>
        <v>March</v>
      </c>
      <c r="M7312" s="36">
        <f t="shared" si="792"/>
        <v>12</v>
      </c>
      <c r="N7312" s="36">
        <f t="shared" si="793"/>
        <v>15</v>
      </c>
      <c r="O7312" s="36" t="str">
        <f t="shared" si="794"/>
        <v>202112</v>
      </c>
      <c r="P7312" s="51" t="str">
        <f>CONCATENATE(K7312,MONTH(ExpensesDBTable[[#This Row],[Date]]))</f>
        <v>20213</v>
      </c>
      <c r="Q7312" s="36" t="s">
        <v>182</v>
      </c>
      <c r="R7312" s="36" t="s">
        <v>5061</v>
      </c>
      <c r="S7312" s="38">
        <v>594</v>
      </c>
      <c r="T7312" s="36" t="s">
        <v>106</v>
      </c>
      <c r="U7312" s="36" t="s">
        <v>5063</v>
      </c>
    </row>
    <row r="7313" spans="10:21" x14ac:dyDescent="0.25">
      <c r="J7313" s="37">
        <v>44271</v>
      </c>
      <c r="K7313" s="36">
        <f t="shared" ref="K7313:K7360" si="795">YEAR(J7313)</f>
        <v>2021</v>
      </c>
      <c r="L7313" s="36" t="str">
        <f t="shared" ref="L7313:L7360" si="796">TEXT(DATE(1,MONTH(J7313),1),"MMMM")</f>
        <v>March</v>
      </c>
      <c r="M7313" s="36">
        <f t="shared" ref="M7313:M7360" si="797">WEEKNUM(J7313,2)</f>
        <v>12</v>
      </c>
      <c r="N7313" s="36">
        <f t="shared" ref="N7313:N7360" si="798">DAY(J7313)</f>
        <v>16</v>
      </c>
      <c r="O7313" s="36" t="str">
        <f t="shared" ref="O7313:O7360" si="799">CONCATENATE(K7313,M7313)</f>
        <v>202112</v>
      </c>
      <c r="P7313" s="51" t="str">
        <f>CONCATENATE(K7313,MONTH(ExpensesDBTable[[#This Row],[Date]]))</f>
        <v>20213</v>
      </c>
      <c r="Q7313" s="36" t="s">
        <v>108</v>
      </c>
      <c r="R7313" s="36" t="s">
        <v>14</v>
      </c>
      <c r="S7313" s="38">
        <v>14.6</v>
      </c>
      <c r="T7313" s="36" t="s">
        <v>100</v>
      </c>
      <c r="U7313" s="36" t="s">
        <v>5064</v>
      </c>
    </row>
    <row r="7314" spans="10:21" x14ac:dyDescent="0.25">
      <c r="J7314" s="37">
        <v>44271</v>
      </c>
      <c r="K7314" s="36">
        <f t="shared" si="795"/>
        <v>2021</v>
      </c>
      <c r="L7314" s="36" t="str">
        <f t="shared" si="796"/>
        <v>March</v>
      </c>
      <c r="M7314" s="36">
        <f t="shared" si="797"/>
        <v>12</v>
      </c>
      <c r="N7314" s="36">
        <f t="shared" si="798"/>
        <v>16</v>
      </c>
      <c r="O7314" s="36" t="str">
        <f t="shared" si="799"/>
        <v>202112</v>
      </c>
      <c r="P7314" s="51" t="str">
        <f>CONCATENATE(K7314,MONTH(ExpensesDBTable[[#This Row],[Date]]))</f>
        <v>20213</v>
      </c>
      <c r="Q7314" s="36" t="s">
        <v>182</v>
      </c>
      <c r="R7314" s="36" t="s">
        <v>18</v>
      </c>
      <c r="S7314" s="38">
        <v>120</v>
      </c>
      <c r="T7314" s="36" t="s">
        <v>106</v>
      </c>
      <c r="U7314" s="36" t="s">
        <v>4910</v>
      </c>
    </row>
    <row r="7315" spans="10:21" x14ac:dyDescent="0.25">
      <c r="J7315" s="37">
        <v>44271</v>
      </c>
      <c r="K7315" s="36">
        <f t="shared" si="795"/>
        <v>2021</v>
      </c>
      <c r="L7315" s="36" t="str">
        <f t="shared" si="796"/>
        <v>March</v>
      </c>
      <c r="M7315" s="36">
        <f t="shared" si="797"/>
        <v>12</v>
      </c>
      <c r="N7315" s="36">
        <f t="shared" si="798"/>
        <v>16</v>
      </c>
      <c r="O7315" s="36" t="str">
        <f t="shared" si="799"/>
        <v>202112</v>
      </c>
      <c r="P7315" s="51" t="str">
        <f>CONCATENATE(K7315,MONTH(ExpensesDBTable[[#This Row],[Date]]))</f>
        <v>20213</v>
      </c>
      <c r="Q7315" s="36" t="s">
        <v>4911</v>
      </c>
      <c r="R7315" s="36" t="s">
        <v>24</v>
      </c>
      <c r="S7315" s="38">
        <v>5195.6499999999996</v>
      </c>
      <c r="T7315" s="36" t="s">
        <v>106</v>
      </c>
      <c r="U7315" s="36" t="s">
        <v>5065</v>
      </c>
    </row>
    <row r="7316" spans="10:21" x14ac:dyDescent="0.25">
      <c r="J7316" s="37">
        <v>44285</v>
      </c>
      <c r="K7316" s="36">
        <f t="shared" si="795"/>
        <v>2021</v>
      </c>
      <c r="L7316" s="36" t="str">
        <f t="shared" si="796"/>
        <v>March</v>
      </c>
      <c r="M7316" s="36">
        <f t="shared" si="797"/>
        <v>14</v>
      </c>
      <c r="N7316" s="36">
        <f t="shared" si="798"/>
        <v>30</v>
      </c>
      <c r="O7316" s="36" t="str">
        <f t="shared" si="799"/>
        <v>202114</v>
      </c>
      <c r="P7316" s="51" t="str">
        <f>CONCATENATE(K7316,MONTH(ExpensesDBTable[[#This Row],[Date]]))</f>
        <v>20213</v>
      </c>
      <c r="Q7316" s="36" t="s">
        <v>5029</v>
      </c>
      <c r="R7316" s="36" t="s">
        <v>4644</v>
      </c>
      <c r="S7316" s="38">
        <v>20</v>
      </c>
      <c r="T7316" s="36" t="s">
        <v>106</v>
      </c>
      <c r="U7316" s="36" t="s">
        <v>5066</v>
      </c>
    </row>
    <row r="7317" spans="10:21" x14ac:dyDescent="0.25">
      <c r="J7317" s="37">
        <v>44285</v>
      </c>
      <c r="K7317" s="36">
        <f t="shared" si="795"/>
        <v>2021</v>
      </c>
      <c r="L7317" s="36" t="str">
        <f t="shared" si="796"/>
        <v>March</v>
      </c>
      <c r="M7317" s="36">
        <f t="shared" si="797"/>
        <v>14</v>
      </c>
      <c r="N7317" s="36">
        <f t="shared" si="798"/>
        <v>30</v>
      </c>
      <c r="O7317" s="36" t="str">
        <f t="shared" si="799"/>
        <v>202114</v>
      </c>
      <c r="P7317" s="51" t="str">
        <f>CONCATENATE(K7317,MONTH(ExpensesDBTable[[#This Row],[Date]]))</f>
        <v>20213</v>
      </c>
      <c r="Q7317" s="36" t="s">
        <v>182</v>
      </c>
      <c r="R7317" s="36" t="s">
        <v>22</v>
      </c>
      <c r="S7317" s="38">
        <v>10</v>
      </c>
      <c r="T7317" s="36" t="s">
        <v>106</v>
      </c>
      <c r="U7317" s="36" t="s">
        <v>5067</v>
      </c>
    </row>
    <row r="7318" spans="10:21" x14ac:dyDescent="0.25">
      <c r="J7318" s="37">
        <v>44285</v>
      </c>
      <c r="K7318" s="36">
        <f t="shared" si="795"/>
        <v>2021</v>
      </c>
      <c r="L7318" s="36" t="str">
        <f t="shared" si="796"/>
        <v>March</v>
      </c>
      <c r="M7318" s="36">
        <f t="shared" si="797"/>
        <v>14</v>
      </c>
      <c r="N7318" s="36">
        <f t="shared" si="798"/>
        <v>30</v>
      </c>
      <c r="O7318" s="36" t="str">
        <f t="shared" si="799"/>
        <v>202114</v>
      </c>
      <c r="P7318" s="51" t="str">
        <f>CONCATENATE(K7318,MONTH(ExpensesDBTable[[#This Row],[Date]]))</f>
        <v>20213</v>
      </c>
      <c r="Q7318" s="36" t="s">
        <v>1476</v>
      </c>
      <c r="R7318" s="36" t="s">
        <v>23</v>
      </c>
      <c r="S7318" s="38">
        <v>16</v>
      </c>
      <c r="T7318" s="36" t="s">
        <v>106</v>
      </c>
      <c r="U7318" s="36" t="s">
        <v>1476</v>
      </c>
    </row>
    <row r="7319" spans="10:21" x14ac:dyDescent="0.25">
      <c r="J7319" s="37">
        <v>44285</v>
      </c>
      <c r="K7319" s="36">
        <f t="shared" si="795"/>
        <v>2021</v>
      </c>
      <c r="L7319" s="36" t="str">
        <f t="shared" si="796"/>
        <v>March</v>
      </c>
      <c r="M7319" s="36">
        <f t="shared" si="797"/>
        <v>14</v>
      </c>
      <c r="N7319" s="36">
        <f t="shared" si="798"/>
        <v>30</v>
      </c>
      <c r="O7319" s="36" t="str">
        <f t="shared" si="799"/>
        <v>202114</v>
      </c>
      <c r="P7319" s="51" t="str">
        <f>CONCATENATE(K7319,MONTH(ExpensesDBTable[[#This Row],[Date]]))</f>
        <v>20213</v>
      </c>
      <c r="Q7319" s="36" t="s">
        <v>182</v>
      </c>
      <c r="R7319" s="36" t="s">
        <v>27</v>
      </c>
      <c r="S7319" s="38">
        <v>375</v>
      </c>
      <c r="T7319" s="36" t="s">
        <v>106</v>
      </c>
      <c r="U7319" s="36" t="s">
        <v>5068</v>
      </c>
    </row>
    <row r="7320" spans="10:21" x14ac:dyDescent="0.25">
      <c r="J7320" s="37">
        <v>44285</v>
      </c>
      <c r="K7320" s="36">
        <f t="shared" si="795"/>
        <v>2021</v>
      </c>
      <c r="L7320" s="36" t="str">
        <f t="shared" si="796"/>
        <v>March</v>
      </c>
      <c r="M7320" s="36">
        <f t="shared" si="797"/>
        <v>14</v>
      </c>
      <c r="N7320" s="36">
        <f t="shared" si="798"/>
        <v>30</v>
      </c>
      <c r="O7320" s="36" t="str">
        <f t="shared" si="799"/>
        <v>202114</v>
      </c>
      <c r="P7320" s="51" t="str">
        <f>CONCATENATE(K7320,MONTH(ExpensesDBTable[[#This Row],[Date]]))</f>
        <v>20213</v>
      </c>
      <c r="Q7320" s="36" t="s">
        <v>119</v>
      </c>
      <c r="R7320" s="36" t="s">
        <v>14</v>
      </c>
      <c r="S7320" s="38">
        <v>15.53</v>
      </c>
      <c r="T7320" s="36" t="s">
        <v>100</v>
      </c>
      <c r="U7320" s="36" t="s">
        <v>1367</v>
      </c>
    </row>
    <row r="7321" spans="10:21" x14ac:dyDescent="0.25">
      <c r="J7321" s="37">
        <v>44285</v>
      </c>
      <c r="K7321" s="36">
        <f t="shared" si="795"/>
        <v>2021</v>
      </c>
      <c r="L7321" s="36" t="str">
        <f t="shared" si="796"/>
        <v>March</v>
      </c>
      <c r="M7321" s="36">
        <f t="shared" si="797"/>
        <v>14</v>
      </c>
      <c r="N7321" s="36">
        <f t="shared" si="798"/>
        <v>30</v>
      </c>
      <c r="O7321" s="36" t="str">
        <f t="shared" si="799"/>
        <v>202114</v>
      </c>
      <c r="P7321" s="51" t="str">
        <f>CONCATENATE(K7321,MONTH(ExpensesDBTable[[#This Row],[Date]]))</f>
        <v>20213</v>
      </c>
      <c r="Q7321" s="36" t="s">
        <v>4773</v>
      </c>
      <c r="R7321" s="36" t="s">
        <v>11</v>
      </c>
      <c r="S7321" s="38">
        <v>10</v>
      </c>
      <c r="T7321" s="36" t="s">
        <v>106</v>
      </c>
      <c r="U7321" s="36" t="s">
        <v>1121</v>
      </c>
    </row>
    <row r="7322" spans="10:21" x14ac:dyDescent="0.25">
      <c r="J7322" s="37">
        <v>44285</v>
      </c>
      <c r="K7322" s="36">
        <f t="shared" si="795"/>
        <v>2021</v>
      </c>
      <c r="L7322" s="36" t="str">
        <f t="shared" si="796"/>
        <v>March</v>
      </c>
      <c r="M7322" s="36">
        <f t="shared" si="797"/>
        <v>14</v>
      </c>
      <c r="N7322" s="36">
        <f t="shared" si="798"/>
        <v>30</v>
      </c>
      <c r="O7322" s="36" t="str">
        <f t="shared" si="799"/>
        <v>202114</v>
      </c>
      <c r="P7322" s="51" t="str">
        <f>CONCATENATE(K7322,MONTH(ExpensesDBTable[[#This Row],[Date]]))</f>
        <v>20213</v>
      </c>
      <c r="Q7322" s="36" t="s">
        <v>199</v>
      </c>
      <c r="R7322" s="36" t="s">
        <v>14</v>
      </c>
      <c r="S7322" s="38">
        <v>14.9</v>
      </c>
      <c r="T7322" s="36" t="s">
        <v>100</v>
      </c>
      <c r="U7322" s="36" t="s">
        <v>1367</v>
      </c>
    </row>
    <row r="7323" spans="10:21" x14ac:dyDescent="0.25">
      <c r="J7323" s="37">
        <v>44285</v>
      </c>
      <c r="K7323" s="36">
        <f t="shared" si="795"/>
        <v>2021</v>
      </c>
      <c r="L7323" s="36" t="str">
        <f t="shared" si="796"/>
        <v>March</v>
      </c>
      <c r="M7323" s="36">
        <f t="shared" si="797"/>
        <v>14</v>
      </c>
      <c r="N7323" s="36">
        <f t="shared" si="798"/>
        <v>30</v>
      </c>
      <c r="O7323" s="36" t="str">
        <f t="shared" si="799"/>
        <v>202114</v>
      </c>
      <c r="P7323" s="51" t="str">
        <f>CONCATENATE(K7323,MONTH(ExpensesDBTable[[#This Row],[Date]]))</f>
        <v>20213</v>
      </c>
      <c r="Q7323" s="36" t="s">
        <v>182</v>
      </c>
      <c r="R7323" s="36" t="s">
        <v>14</v>
      </c>
      <c r="S7323" s="38">
        <v>21</v>
      </c>
      <c r="T7323" s="36" t="s">
        <v>100</v>
      </c>
      <c r="U7323" s="36" t="s">
        <v>3401</v>
      </c>
    </row>
    <row r="7324" spans="10:21" x14ac:dyDescent="0.25">
      <c r="J7324" s="37">
        <v>44285</v>
      </c>
      <c r="K7324" s="36">
        <f t="shared" si="795"/>
        <v>2021</v>
      </c>
      <c r="L7324" s="36" t="str">
        <f t="shared" si="796"/>
        <v>March</v>
      </c>
      <c r="M7324" s="36">
        <f t="shared" si="797"/>
        <v>14</v>
      </c>
      <c r="N7324" s="36">
        <f t="shared" si="798"/>
        <v>30</v>
      </c>
      <c r="O7324" s="36" t="str">
        <f t="shared" si="799"/>
        <v>202114</v>
      </c>
      <c r="P7324" s="51" t="str">
        <f>CONCATENATE(K7324,MONTH(ExpensesDBTable[[#This Row],[Date]]))</f>
        <v>20213</v>
      </c>
      <c r="Q7324" s="36" t="s">
        <v>182</v>
      </c>
      <c r="R7324" s="36" t="s">
        <v>17</v>
      </c>
      <c r="S7324" s="38">
        <v>1000</v>
      </c>
      <c r="T7324" s="36" t="s">
        <v>106</v>
      </c>
      <c r="U7324" s="36" t="s">
        <v>3952</v>
      </c>
    </row>
    <row r="7325" spans="10:21" x14ac:dyDescent="0.25">
      <c r="J7325" s="37">
        <v>44285</v>
      </c>
      <c r="K7325" s="36">
        <f t="shared" si="795"/>
        <v>2021</v>
      </c>
      <c r="L7325" s="36" t="str">
        <f t="shared" si="796"/>
        <v>March</v>
      </c>
      <c r="M7325" s="36">
        <f t="shared" si="797"/>
        <v>14</v>
      </c>
      <c r="N7325" s="36">
        <f t="shared" si="798"/>
        <v>30</v>
      </c>
      <c r="O7325" s="36" t="str">
        <f t="shared" si="799"/>
        <v>202114</v>
      </c>
      <c r="P7325" s="51" t="str">
        <f>CONCATENATE(K7325,MONTH(ExpensesDBTable[[#This Row],[Date]]))</f>
        <v>20213</v>
      </c>
      <c r="Q7325" s="36" t="s">
        <v>182</v>
      </c>
      <c r="R7325" s="36" t="s">
        <v>14</v>
      </c>
      <c r="S7325" s="38">
        <v>12</v>
      </c>
      <c r="T7325" s="36" t="s">
        <v>100</v>
      </c>
      <c r="U7325" s="36" t="s">
        <v>1367</v>
      </c>
    </row>
    <row r="7326" spans="10:21" x14ac:dyDescent="0.25">
      <c r="J7326" s="37">
        <v>44285</v>
      </c>
      <c r="K7326" s="36">
        <f t="shared" si="795"/>
        <v>2021</v>
      </c>
      <c r="L7326" s="36" t="str">
        <f t="shared" si="796"/>
        <v>March</v>
      </c>
      <c r="M7326" s="36">
        <f t="shared" si="797"/>
        <v>14</v>
      </c>
      <c r="N7326" s="36">
        <f t="shared" si="798"/>
        <v>30</v>
      </c>
      <c r="O7326" s="36" t="str">
        <f t="shared" si="799"/>
        <v>202114</v>
      </c>
      <c r="P7326" s="51" t="str">
        <f>CONCATENATE(K7326,MONTH(ExpensesDBTable[[#This Row],[Date]]))</f>
        <v>20213</v>
      </c>
      <c r="Q7326" s="36" t="s">
        <v>182</v>
      </c>
      <c r="R7326" s="36" t="s">
        <v>19</v>
      </c>
      <c r="S7326" s="38">
        <v>20</v>
      </c>
      <c r="T7326" s="36" t="s">
        <v>106</v>
      </c>
      <c r="U7326" s="36" t="s">
        <v>5069</v>
      </c>
    </row>
    <row r="7327" spans="10:21" x14ac:dyDescent="0.25">
      <c r="J7327" s="37">
        <v>44285</v>
      </c>
      <c r="K7327" s="36">
        <f t="shared" si="795"/>
        <v>2021</v>
      </c>
      <c r="L7327" s="36" t="str">
        <f t="shared" si="796"/>
        <v>March</v>
      </c>
      <c r="M7327" s="36">
        <f t="shared" si="797"/>
        <v>14</v>
      </c>
      <c r="N7327" s="36">
        <f t="shared" si="798"/>
        <v>30</v>
      </c>
      <c r="O7327" s="36" t="str">
        <f t="shared" si="799"/>
        <v>202114</v>
      </c>
      <c r="P7327" s="51" t="str">
        <f>CONCATENATE(K7327,MONTH(ExpensesDBTable[[#This Row],[Date]]))</f>
        <v>20213</v>
      </c>
      <c r="Q7327" s="36" t="s">
        <v>119</v>
      </c>
      <c r="R7327" s="36" t="s">
        <v>14</v>
      </c>
      <c r="S7327" s="38">
        <v>16.940000000000001</v>
      </c>
      <c r="T7327" s="36" t="s">
        <v>100</v>
      </c>
      <c r="U7327" s="36" t="s">
        <v>1367</v>
      </c>
    </row>
    <row r="7328" spans="10:21" x14ac:dyDescent="0.25">
      <c r="J7328" s="37">
        <v>44285</v>
      </c>
      <c r="K7328" s="36">
        <f t="shared" si="795"/>
        <v>2021</v>
      </c>
      <c r="L7328" s="36" t="str">
        <f t="shared" si="796"/>
        <v>March</v>
      </c>
      <c r="M7328" s="36">
        <f t="shared" si="797"/>
        <v>14</v>
      </c>
      <c r="N7328" s="36">
        <f t="shared" si="798"/>
        <v>30</v>
      </c>
      <c r="O7328" s="36" t="str">
        <f t="shared" si="799"/>
        <v>202114</v>
      </c>
      <c r="P7328" s="51" t="str">
        <f>CONCATENATE(K7328,MONTH(ExpensesDBTable[[#This Row],[Date]]))</f>
        <v>20213</v>
      </c>
      <c r="Q7328" s="36" t="s">
        <v>182</v>
      </c>
      <c r="R7328" s="36" t="s">
        <v>17</v>
      </c>
      <c r="S7328" s="38">
        <v>80</v>
      </c>
      <c r="T7328" s="36" t="s">
        <v>106</v>
      </c>
      <c r="U7328" s="36" t="s">
        <v>1664</v>
      </c>
    </row>
    <row r="7329" spans="10:21" x14ac:dyDescent="0.25">
      <c r="J7329" s="37">
        <v>44285</v>
      </c>
      <c r="K7329" s="36">
        <f t="shared" si="795"/>
        <v>2021</v>
      </c>
      <c r="L7329" s="36" t="str">
        <f t="shared" si="796"/>
        <v>March</v>
      </c>
      <c r="M7329" s="36">
        <f t="shared" si="797"/>
        <v>14</v>
      </c>
      <c r="N7329" s="36">
        <f t="shared" si="798"/>
        <v>30</v>
      </c>
      <c r="O7329" s="36" t="str">
        <f t="shared" si="799"/>
        <v>202114</v>
      </c>
      <c r="P7329" s="51" t="str">
        <f>CONCATENATE(K7329,MONTH(ExpensesDBTable[[#This Row],[Date]]))</f>
        <v>20213</v>
      </c>
      <c r="Q7329" s="36" t="s">
        <v>3477</v>
      </c>
      <c r="R7329" s="36" t="s">
        <v>23</v>
      </c>
      <c r="S7329" s="38">
        <v>25</v>
      </c>
      <c r="T7329" s="36" t="s">
        <v>106</v>
      </c>
      <c r="U7329" s="36" t="s">
        <v>4702</v>
      </c>
    </row>
    <row r="7330" spans="10:21" x14ac:dyDescent="0.25">
      <c r="J7330" s="37">
        <v>44285</v>
      </c>
      <c r="K7330" s="36">
        <f t="shared" si="795"/>
        <v>2021</v>
      </c>
      <c r="L7330" s="36" t="str">
        <f t="shared" si="796"/>
        <v>March</v>
      </c>
      <c r="M7330" s="36">
        <f t="shared" si="797"/>
        <v>14</v>
      </c>
      <c r="N7330" s="36">
        <f t="shared" si="798"/>
        <v>30</v>
      </c>
      <c r="O7330" s="36" t="str">
        <f t="shared" si="799"/>
        <v>202114</v>
      </c>
      <c r="P7330" s="51" t="str">
        <f>CONCATENATE(K7330,MONTH(ExpensesDBTable[[#This Row],[Date]]))</f>
        <v>20213</v>
      </c>
      <c r="Q7330" s="36" t="s">
        <v>182</v>
      </c>
      <c r="R7330" s="36" t="s">
        <v>19</v>
      </c>
      <c r="S7330" s="38">
        <v>38.950000000000003</v>
      </c>
      <c r="T7330" s="36" t="s">
        <v>106</v>
      </c>
      <c r="U7330" s="36" t="s">
        <v>5070</v>
      </c>
    </row>
    <row r="7331" spans="10:21" x14ac:dyDescent="0.25">
      <c r="J7331" s="37">
        <v>44285</v>
      </c>
      <c r="K7331" s="36">
        <f t="shared" si="795"/>
        <v>2021</v>
      </c>
      <c r="L7331" s="36" t="str">
        <f t="shared" si="796"/>
        <v>March</v>
      </c>
      <c r="M7331" s="36">
        <f t="shared" si="797"/>
        <v>14</v>
      </c>
      <c r="N7331" s="36">
        <f t="shared" si="798"/>
        <v>30</v>
      </c>
      <c r="O7331" s="36" t="str">
        <f t="shared" si="799"/>
        <v>202114</v>
      </c>
      <c r="P7331" s="51" t="str">
        <f>CONCATENATE(K7331,MONTH(ExpensesDBTable[[#This Row],[Date]]))</f>
        <v>20213</v>
      </c>
      <c r="Q7331" s="36" t="s">
        <v>182</v>
      </c>
      <c r="R7331" s="36" t="s">
        <v>14</v>
      </c>
      <c r="S7331" s="38">
        <v>12.5</v>
      </c>
      <c r="T7331" s="36" t="s">
        <v>100</v>
      </c>
      <c r="U7331" s="36" t="s">
        <v>1392</v>
      </c>
    </row>
    <row r="7332" spans="10:21" x14ac:dyDescent="0.25">
      <c r="J7332" s="37">
        <v>44285</v>
      </c>
      <c r="K7332" s="36">
        <f t="shared" si="795"/>
        <v>2021</v>
      </c>
      <c r="L7332" s="36" t="str">
        <f t="shared" si="796"/>
        <v>March</v>
      </c>
      <c r="M7332" s="36">
        <f t="shared" si="797"/>
        <v>14</v>
      </c>
      <c r="N7332" s="36">
        <f t="shared" si="798"/>
        <v>30</v>
      </c>
      <c r="O7332" s="36" t="str">
        <f t="shared" si="799"/>
        <v>202114</v>
      </c>
      <c r="P7332" s="51" t="str">
        <f>CONCATENATE(K7332,MONTH(ExpensesDBTable[[#This Row],[Date]]))</f>
        <v>20213</v>
      </c>
      <c r="Q7332" s="36" t="s">
        <v>119</v>
      </c>
      <c r="R7332" s="36" t="s">
        <v>14</v>
      </c>
      <c r="S7332" s="38">
        <v>130.02000000000001</v>
      </c>
      <c r="T7332" s="36" t="s">
        <v>100</v>
      </c>
      <c r="U7332" s="36" t="s">
        <v>1367</v>
      </c>
    </row>
    <row r="7333" spans="10:21" x14ac:dyDescent="0.25">
      <c r="J7333" s="37">
        <v>44285</v>
      </c>
      <c r="K7333" s="36">
        <f t="shared" si="795"/>
        <v>2021</v>
      </c>
      <c r="L7333" s="36" t="str">
        <f t="shared" si="796"/>
        <v>March</v>
      </c>
      <c r="M7333" s="36">
        <f t="shared" si="797"/>
        <v>14</v>
      </c>
      <c r="N7333" s="36">
        <f t="shared" si="798"/>
        <v>30</v>
      </c>
      <c r="O7333" s="36" t="str">
        <f t="shared" si="799"/>
        <v>202114</v>
      </c>
      <c r="P7333" s="51" t="str">
        <f>CONCATENATE(K7333,MONTH(ExpensesDBTable[[#This Row],[Date]]))</f>
        <v>20213</v>
      </c>
      <c r="Q7333" s="36" t="s">
        <v>4773</v>
      </c>
      <c r="R7333" s="36" t="s">
        <v>11</v>
      </c>
      <c r="S7333" s="38">
        <v>13</v>
      </c>
      <c r="T7333" s="36" t="s">
        <v>106</v>
      </c>
      <c r="U7333" s="36" t="s">
        <v>509</v>
      </c>
    </row>
    <row r="7334" spans="10:21" x14ac:dyDescent="0.25">
      <c r="J7334" s="37">
        <v>44285</v>
      </c>
      <c r="K7334" s="36">
        <f t="shared" si="795"/>
        <v>2021</v>
      </c>
      <c r="L7334" s="36" t="str">
        <f t="shared" si="796"/>
        <v>March</v>
      </c>
      <c r="M7334" s="36">
        <f t="shared" si="797"/>
        <v>14</v>
      </c>
      <c r="N7334" s="36">
        <f t="shared" si="798"/>
        <v>30</v>
      </c>
      <c r="O7334" s="36" t="str">
        <f t="shared" si="799"/>
        <v>202114</v>
      </c>
      <c r="P7334" s="51" t="str">
        <f>CONCATENATE(K7334,MONTH(ExpensesDBTable[[#This Row],[Date]]))</f>
        <v>20213</v>
      </c>
      <c r="Q7334" s="36" t="s">
        <v>108</v>
      </c>
      <c r="R7334" s="36" t="s">
        <v>14</v>
      </c>
      <c r="S7334" s="38">
        <v>12.45</v>
      </c>
      <c r="T7334" s="36" t="s">
        <v>100</v>
      </c>
      <c r="U7334" s="36" t="s">
        <v>3401</v>
      </c>
    </row>
    <row r="7335" spans="10:21" x14ac:dyDescent="0.25">
      <c r="J7335" s="37">
        <v>44285</v>
      </c>
      <c r="K7335" s="36">
        <f t="shared" si="795"/>
        <v>2021</v>
      </c>
      <c r="L7335" s="36" t="str">
        <f t="shared" si="796"/>
        <v>March</v>
      </c>
      <c r="M7335" s="36">
        <f t="shared" si="797"/>
        <v>14</v>
      </c>
      <c r="N7335" s="36">
        <f t="shared" si="798"/>
        <v>30</v>
      </c>
      <c r="O7335" s="36" t="str">
        <f t="shared" si="799"/>
        <v>202114</v>
      </c>
      <c r="P7335" s="51" t="str">
        <f>CONCATENATE(K7335,MONTH(ExpensesDBTable[[#This Row],[Date]]))</f>
        <v>20213</v>
      </c>
      <c r="Q7335" s="36" t="s">
        <v>3201</v>
      </c>
      <c r="R7335" s="36" t="s">
        <v>17</v>
      </c>
      <c r="S7335" s="38">
        <v>660</v>
      </c>
      <c r="T7335" s="36" t="s">
        <v>106</v>
      </c>
      <c r="U7335" s="36" t="s">
        <v>3201</v>
      </c>
    </row>
    <row r="7336" spans="10:21" x14ac:dyDescent="0.25">
      <c r="J7336" s="37">
        <v>44285</v>
      </c>
      <c r="K7336" s="36">
        <f t="shared" si="795"/>
        <v>2021</v>
      </c>
      <c r="L7336" s="36" t="str">
        <f t="shared" si="796"/>
        <v>March</v>
      </c>
      <c r="M7336" s="36">
        <f t="shared" si="797"/>
        <v>14</v>
      </c>
      <c r="N7336" s="36">
        <f t="shared" si="798"/>
        <v>30</v>
      </c>
      <c r="O7336" s="36" t="str">
        <f t="shared" si="799"/>
        <v>202114</v>
      </c>
      <c r="P7336" s="51" t="str">
        <f>CONCATENATE(K7336,MONTH(ExpensesDBTable[[#This Row],[Date]]))</f>
        <v>20213</v>
      </c>
      <c r="Q7336" s="36" t="s">
        <v>119</v>
      </c>
      <c r="R7336" s="36" t="s">
        <v>14</v>
      </c>
      <c r="S7336" s="38">
        <v>30.11</v>
      </c>
      <c r="T7336" s="36" t="s">
        <v>100</v>
      </c>
      <c r="U7336" s="36" t="s">
        <v>1367</v>
      </c>
    </row>
    <row r="7337" spans="10:21" x14ac:dyDescent="0.25">
      <c r="J7337" s="37">
        <v>44285</v>
      </c>
      <c r="K7337" s="36">
        <f t="shared" si="795"/>
        <v>2021</v>
      </c>
      <c r="L7337" s="36" t="str">
        <f t="shared" si="796"/>
        <v>March</v>
      </c>
      <c r="M7337" s="36">
        <f t="shared" si="797"/>
        <v>14</v>
      </c>
      <c r="N7337" s="36">
        <f t="shared" si="798"/>
        <v>30</v>
      </c>
      <c r="O7337" s="36" t="str">
        <f t="shared" si="799"/>
        <v>202114</v>
      </c>
      <c r="P7337" s="51" t="str">
        <f>CONCATENATE(K7337,MONTH(ExpensesDBTable[[#This Row],[Date]]))</f>
        <v>20213</v>
      </c>
      <c r="Q7337" s="36" t="s">
        <v>1059</v>
      </c>
      <c r="R7337" s="36" t="s">
        <v>17</v>
      </c>
      <c r="S7337" s="38">
        <v>416</v>
      </c>
      <c r="T7337" s="36" t="s">
        <v>106</v>
      </c>
      <c r="U7337" s="36" t="s">
        <v>1927</v>
      </c>
    </row>
    <row r="7338" spans="10:21" x14ac:dyDescent="0.25">
      <c r="J7338" s="37">
        <v>44285</v>
      </c>
      <c r="K7338" s="36">
        <f t="shared" si="795"/>
        <v>2021</v>
      </c>
      <c r="L7338" s="36" t="str">
        <f t="shared" si="796"/>
        <v>March</v>
      </c>
      <c r="M7338" s="36">
        <f t="shared" si="797"/>
        <v>14</v>
      </c>
      <c r="N7338" s="36">
        <f t="shared" si="798"/>
        <v>30</v>
      </c>
      <c r="O7338" s="36" t="str">
        <f t="shared" si="799"/>
        <v>202114</v>
      </c>
      <c r="P7338" s="51" t="str">
        <f>CONCATENATE(K7338,MONTH(ExpensesDBTable[[#This Row],[Date]]))</f>
        <v>20213</v>
      </c>
      <c r="Q7338" s="36" t="s">
        <v>3480</v>
      </c>
      <c r="R7338" s="36" t="s">
        <v>27</v>
      </c>
      <c r="S7338" s="38">
        <v>320.38</v>
      </c>
      <c r="T7338" s="36" t="s">
        <v>106</v>
      </c>
      <c r="U7338" s="36" t="s">
        <v>4435</v>
      </c>
    </row>
    <row r="7339" spans="10:21" x14ac:dyDescent="0.25">
      <c r="J7339" s="37">
        <v>44285</v>
      </c>
      <c r="K7339" s="36">
        <f t="shared" si="795"/>
        <v>2021</v>
      </c>
      <c r="L7339" s="36" t="str">
        <f t="shared" si="796"/>
        <v>March</v>
      </c>
      <c r="M7339" s="36">
        <f t="shared" si="797"/>
        <v>14</v>
      </c>
      <c r="N7339" s="36">
        <f t="shared" si="798"/>
        <v>30</v>
      </c>
      <c r="O7339" s="36" t="str">
        <f t="shared" si="799"/>
        <v>202114</v>
      </c>
      <c r="P7339" s="51" t="str">
        <f>CONCATENATE(K7339,MONTH(ExpensesDBTable[[#This Row],[Date]]))</f>
        <v>20213</v>
      </c>
      <c r="Q7339" s="36" t="s">
        <v>182</v>
      </c>
      <c r="R7339" s="36" t="s">
        <v>4644</v>
      </c>
      <c r="S7339" s="38">
        <v>1500</v>
      </c>
      <c r="T7339" s="36" t="s">
        <v>106</v>
      </c>
      <c r="U7339" s="36" t="s">
        <v>4644</v>
      </c>
    </row>
    <row r="7340" spans="10:21" x14ac:dyDescent="0.25">
      <c r="J7340" s="37">
        <v>44285</v>
      </c>
      <c r="K7340" s="36">
        <f t="shared" si="795"/>
        <v>2021</v>
      </c>
      <c r="L7340" s="36" t="str">
        <f t="shared" si="796"/>
        <v>March</v>
      </c>
      <c r="M7340" s="36">
        <f t="shared" si="797"/>
        <v>14</v>
      </c>
      <c r="N7340" s="36">
        <f t="shared" si="798"/>
        <v>30</v>
      </c>
      <c r="O7340" s="36" t="str">
        <f t="shared" si="799"/>
        <v>202114</v>
      </c>
      <c r="P7340" s="51" t="str">
        <f>CONCATENATE(K7340,MONTH(ExpensesDBTable[[#This Row],[Date]]))</f>
        <v>20213</v>
      </c>
      <c r="Q7340" s="36" t="s">
        <v>3379</v>
      </c>
      <c r="R7340" s="36" t="s">
        <v>29</v>
      </c>
      <c r="S7340" s="38">
        <v>1009</v>
      </c>
      <c r="T7340" s="36" t="s">
        <v>106</v>
      </c>
      <c r="U7340" s="36" t="s">
        <v>4666</v>
      </c>
    </row>
    <row r="7341" spans="10:21" x14ac:dyDescent="0.25">
      <c r="J7341" s="37">
        <v>44285</v>
      </c>
      <c r="K7341" s="36">
        <f t="shared" si="795"/>
        <v>2021</v>
      </c>
      <c r="L7341" s="36" t="str">
        <f t="shared" si="796"/>
        <v>March</v>
      </c>
      <c r="M7341" s="36">
        <f t="shared" si="797"/>
        <v>14</v>
      </c>
      <c r="N7341" s="36">
        <f t="shared" si="798"/>
        <v>30</v>
      </c>
      <c r="O7341" s="36" t="str">
        <f t="shared" si="799"/>
        <v>202114</v>
      </c>
      <c r="P7341" s="51" t="str">
        <f>CONCATENATE(K7341,MONTH(ExpensesDBTable[[#This Row],[Date]]))</f>
        <v>20213</v>
      </c>
      <c r="Q7341" s="36" t="s">
        <v>145</v>
      </c>
      <c r="R7341" s="36" t="s">
        <v>23</v>
      </c>
      <c r="S7341" s="38">
        <v>50</v>
      </c>
      <c r="T7341" s="36" t="s">
        <v>106</v>
      </c>
      <c r="U7341" s="36" t="s">
        <v>5071</v>
      </c>
    </row>
    <row r="7342" spans="10:21" x14ac:dyDescent="0.25">
      <c r="J7342" s="37">
        <v>44285</v>
      </c>
      <c r="K7342" s="36">
        <f t="shared" si="795"/>
        <v>2021</v>
      </c>
      <c r="L7342" s="36" t="str">
        <f t="shared" si="796"/>
        <v>March</v>
      </c>
      <c r="M7342" s="36">
        <f t="shared" si="797"/>
        <v>14</v>
      </c>
      <c r="N7342" s="36">
        <f t="shared" si="798"/>
        <v>30</v>
      </c>
      <c r="O7342" s="36" t="str">
        <f t="shared" si="799"/>
        <v>202114</v>
      </c>
      <c r="P7342" s="51" t="str">
        <f>CONCATENATE(K7342,MONTH(ExpensesDBTable[[#This Row],[Date]]))</f>
        <v>20213</v>
      </c>
      <c r="Q7342" s="36" t="s">
        <v>4773</v>
      </c>
      <c r="R7342" s="36" t="s">
        <v>11</v>
      </c>
      <c r="S7342" s="38">
        <v>44</v>
      </c>
      <c r="T7342" s="36" t="s">
        <v>106</v>
      </c>
      <c r="U7342" s="36" t="s">
        <v>2706</v>
      </c>
    </row>
    <row r="7343" spans="10:21" x14ac:dyDescent="0.25">
      <c r="J7343" s="37">
        <v>44285</v>
      </c>
      <c r="K7343" s="36">
        <f t="shared" si="795"/>
        <v>2021</v>
      </c>
      <c r="L7343" s="36" t="str">
        <f t="shared" si="796"/>
        <v>March</v>
      </c>
      <c r="M7343" s="36">
        <f t="shared" si="797"/>
        <v>14</v>
      </c>
      <c r="N7343" s="36">
        <f t="shared" si="798"/>
        <v>30</v>
      </c>
      <c r="O7343" s="36" t="str">
        <f t="shared" si="799"/>
        <v>202114</v>
      </c>
      <c r="P7343" s="51" t="str">
        <f>CONCATENATE(K7343,MONTH(ExpensesDBTable[[#This Row],[Date]]))</f>
        <v>20213</v>
      </c>
      <c r="Q7343" s="36" t="s">
        <v>2470</v>
      </c>
      <c r="R7343" s="36" t="s">
        <v>17</v>
      </c>
      <c r="S7343" s="38">
        <v>41.97</v>
      </c>
      <c r="T7343" s="36" t="s">
        <v>106</v>
      </c>
      <c r="U7343" s="36" t="s">
        <v>1220</v>
      </c>
    </row>
    <row r="7344" spans="10:21" x14ac:dyDescent="0.25">
      <c r="J7344" s="37">
        <v>44285</v>
      </c>
      <c r="K7344" s="36">
        <f t="shared" si="795"/>
        <v>2021</v>
      </c>
      <c r="L7344" s="36" t="str">
        <f t="shared" si="796"/>
        <v>March</v>
      </c>
      <c r="M7344" s="36">
        <f t="shared" si="797"/>
        <v>14</v>
      </c>
      <c r="N7344" s="36">
        <f t="shared" si="798"/>
        <v>30</v>
      </c>
      <c r="O7344" s="36" t="str">
        <f t="shared" si="799"/>
        <v>202114</v>
      </c>
      <c r="P7344" s="51" t="str">
        <f>CONCATENATE(K7344,MONTH(ExpensesDBTable[[#This Row],[Date]]))</f>
        <v>20213</v>
      </c>
      <c r="Q7344" s="36" t="s">
        <v>182</v>
      </c>
      <c r="R7344" s="36" t="s">
        <v>14</v>
      </c>
      <c r="S7344" s="38">
        <v>9.9499999999999993</v>
      </c>
      <c r="T7344" s="36" t="s">
        <v>100</v>
      </c>
      <c r="U7344" s="36" t="s">
        <v>1367</v>
      </c>
    </row>
    <row r="7345" spans="10:21" x14ac:dyDescent="0.25">
      <c r="J7345" s="37">
        <v>44285</v>
      </c>
      <c r="K7345" s="36">
        <f t="shared" si="795"/>
        <v>2021</v>
      </c>
      <c r="L7345" s="36" t="str">
        <f t="shared" si="796"/>
        <v>March</v>
      </c>
      <c r="M7345" s="36">
        <f t="shared" si="797"/>
        <v>14</v>
      </c>
      <c r="N7345" s="36">
        <f t="shared" si="798"/>
        <v>30</v>
      </c>
      <c r="O7345" s="36" t="str">
        <f t="shared" si="799"/>
        <v>202114</v>
      </c>
      <c r="P7345" s="51" t="str">
        <f>CONCATENATE(K7345,MONTH(ExpensesDBTable[[#This Row],[Date]]))</f>
        <v>20213</v>
      </c>
      <c r="Q7345" s="36" t="s">
        <v>182</v>
      </c>
      <c r="R7345" s="36" t="s">
        <v>27</v>
      </c>
      <c r="S7345" s="38">
        <v>375</v>
      </c>
      <c r="T7345" s="36" t="s">
        <v>106</v>
      </c>
      <c r="U7345" s="36" t="s">
        <v>5068</v>
      </c>
    </row>
    <row r="7346" spans="10:21" x14ac:dyDescent="0.25">
      <c r="J7346" s="37">
        <v>44285</v>
      </c>
      <c r="K7346" s="36">
        <f t="shared" si="795"/>
        <v>2021</v>
      </c>
      <c r="L7346" s="36" t="str">
        <f t="shared" si="796"/>
        <v>March</v>
      </c>
      <c r="M7346" s="36">
        <f t="shared" si="797"/>
        <v>14</v>
      </c>
      <c r="N7346" s="36">
        <f t="shared" si="798"/>
        <v>30</v>
      </c>
      <c r="O7346" s="36" t="str">
        <f t="shared" si="799"/>
        <v>202114</v>
      </c>
      <c r="P7346" s="51" t="str">
        <f>CONCATENATE(K7346,MONTH(ExpensesDBTable[[#This Row],[Date]]))</f>
        <v>20213</v>
      </c>
      <c r="Q7346" s="36" t="s">
        <v>1238</v>
      </c>
      <c r="R7346" s="36" t="s">
        <v>22</v>
      </c>
      <c r="S7346" s="38">
        <v>66.290000000000006</v>
      </c>
      <c r="T7346" s="36" t="s">
        <v>106</v>
      </c>
      <c r="U7346" s="36" t="s">
        <v>1238</v>
      </c>
    </row>
    <row r="7347" spans="10:21" x14ac:dyDescent="0.25">
      <c r="J7347" s="37">
        <v>44285</v>
      </c>
      <c r="K7347" s="36">
        <f t="shared" si="795"/>
        <v>2021</v>
      </c>
      <c r="L7347" s="36" t="str">
        <f t="shared" si="796"/>
        <v>March</v>
      </c>
      <c r="M7347" s="36">
        <f t="shared" si="797"/>
        <v>14</v>
      </c>
      <c r="N7347" s="36">
        <f t="shared" si="798"/>
        <v>30</v>
      </c>
      <c r="O7347" s="36" t="str">
        <f t="shared" si="799"/>
        <v>202114</v>
      </c>
      <c r="P7347" s="51" t="str">
        <f>CONCATENATE(K7347,MONTH(ExpensesDBTable[[#This Row],[Date]]))</f>
        <v>20213</v>
      </c>
      <c r="Q7347" s="36" t="s">
        <v>119</v>
      </c>
      <c r="R7347" s="36" t="s">
        <v>14</v>
      </c>
      <c r="S7347" s="38">
        <v>15.24</v>
      </c>
      <c r="T7347" s="36" t="s">
        <v>100</v>
      </c>
      <c r="U7347" s="36" t="s">
        <v>1367</v>
      </c>
    </row>
    <row r="7348" spans="10:21" x14ac:dyDescent="0.25">
      <c r="J7348" s="37">
        <v>44285</v>
      </c>
      <c r="K7348" s="36">
        <f t="shared" si="795"/>
        <v>2021</v>
      </c>
      <c r="L7348" s="36" t="str">
        <f t="shared" si="796"/>
        <v>March</v>
      </c>
      <c r="M7348" s="36">
        <f t="shared" si="797"/>
        <v>14</v>
      </c>
      <c r="N7348" s="36">
        <f t="shared" si="798"/>
        <v>30</v>
      </c>
      <c r="O7348" s="36" t="str">
        <f t="shared" si="799"/>
        <v>202114</v>
      </c>
      <c r="P7348" s="51" t="str">
        <f>CONCATENATE(K7348,MONTH(ExpensesDBTable[[#This Row],[Date]]))</f>
        <v>20213</v>
      </c>
      <c r="Q7348" s="36" t="s">
        <v>182</v>
      </c>
      <c r="R7348" s="36" t="s">
        <v>14</v>
      </c>
      <c r="S7348" s="38">
        <v>37.700000000000003</v>
      </c>
      <c r="T7348" s="36" t="s">
        <v>100</v>
      </c>
      <c r="U7348" s="36" t="s">
        <v>3401</v>
      </c>
    </row>
    <row r="7349" spans="10:21" x14ac:dyDescent="0.25">
      <c r="J7349" s="37">
        <v>44285</v>
      </c>
      <c r="K7349" s="36">
        <f t="shared" si="795"/>
        <v>2021</v>
      </c>
      <c r="L7349" s="36" t="str">
        <f t="shared" si="796"/>
        <v>March</v>
      </c>
      <c r="M7349" s="36">
        <f t="shared" si="797"/>
        <v>14</v>
      </c>
      <c r="N7349" s="36">
        <f t="shared" si="798"/>
        <v>30</v>
      </c>
      <c r="O7349" s="36" t="str">
        <f t="shared" si="799"/>
        <v>202114</v>
      </c>
      <c r="P7349" s="51" t="str">
        <f>CONCATENATE(K7349,MONTH(ExpensesDBTable[[#This Row],[Date]]))</f>
        <v>20213</v>
      </c>
      <c r="Q7349" s="36" t="s">
        <v>119</v>
      </c>
      <c r="R7349" s="36" t="s">
        <v>14</v>
      </c>
      <c r="S7349" s="38">
        <v>2.2999999999999998</v>
      </c>
      <c r="T7349" s="36" t="s">
        <v>100</v>
      </c>
      <c r="U7349" s="36" t="s">
        <v>3401</v>
      </c>
    </row>
    <row r="7350" spans="10:21" x14ac:dyDescent="0.25">
      <c r="J7350" s="37">
        <v>44285</v>
      </c>
      <c r="K7350" s="36">
        <f t="shared" si="795"/>
        <v>2021</v>
      </c>
      <c r="L7350" s="36" t="str">
        <f t="shared" si="796"/>
        <v>March</v>
      </c>
      <c r="M7350" s="36">
        <f t="shared" si="797"/>
        <v>14</v>
      </c>
      <c r="N7350" s="36">
        <f t="shared" si="798"/>
        <v>30</v>
      </c>
      <c r="O7350" s="36" t="str">
        <f t="shared" si="799"/>
        <v>202114</v>
      </c>
      <c r="P7350" s="51" t="str">
        <f>CONCATENATE(K7350,MONTH(ExpensesDBTable[[#This Row],[Date]]))</f>
        <v>20213</v>
      </c>
      <c r="Q7350" s="36" t="s">
        <v>4773</v>
      </c>
      <c r="R7350" s="36" t="s">
        <v>11</v>
      </c>
      <c r="S7350" s="38">
        <v>14</v>
      </c>
      <c r="T7350" s="36" t="s">
        <v>100</v>
      </c>
      <c r="U7350" s="36" t="s">
        <v>1121</v>
      </c>
    </row>
    <row r="7351" spans="10:21" x14ac:dyDescent="0.25">
      <c r="J7351" s="37">
        <v>44285</v>
      </c>
      <c r="K7351" s="36">
        <f t="shared" si="795"/>
        <v>2021</v>
      </c>
      <c r="L7351" s="36" t="str">
        <f t="shared" si="796"/>
        <v>March</v>
      </c>
      <c r="M7351" s="36">
        <f t="shared" si="797"/>
        <v>14</v>
      </c>
      <c r="N7351" s="36">
        <f t="shared" si="798"/>
        <v>30</v>
      </c>
      <c r="O7351" s="36" t="str">
        <f t="shared" si="799"/>
        <v>202114</v>
      </c>
      <c r="P7351" s="51" t="str">
        <f>CONCATENATE(K7351,MONTH(ExpensesDBTable[[#This Row],[Date]]))</f>
        <v>20213</v>
      </c>
      <c r="Q7351" s="36" t="s">
        <v>4792</v>
      </c>
      <c r="R7351" s="36" t="s">
        <v>14</v>
      </c>
      <c r="S7351" s="38">
        <v>5.7</v>
      </c>
      <c r="T7351" s="36" t="s">
        <v>100</v>
      </c>
      <c r="U7351" s="36" t="s">
        <v>1153</v>
      </c>
    </row>
    <row r="7352" spans="10:21" x14ac:dyDescent="0.25">
      <c r="J7352" s="37">
        <v>44285</v>
      </c>
      <c r="K7352" s="36">
        <f t="shared" si="795"/>
        <v>2021</v>
      </c>
      <c r="L7352" s="36" t="str">
        <f t="shared" si="796"/>
        <v>March</v>
      </c>
      <c r="M7352" s="36">
        <f t="shared" si="797"/>
        <v>14</v>
      </c>
      <c r="N7352" s="36">
        <f t="shared" si="798"/>
        <v>30</v>
      </c>
      <c r="O7352" s="36" t="str">
        <f t="shared" si="799"/>
        <v>202114</v>
      </c>
      <c r="P7352" s="51" t="str">
        <f>CONCATENATE(K7352,MONTH(ExpensesDBTable[[#This Row],[Date]]))</f>
        <v>20213</v>
      </c>
      <c r="Q7352" s="36" t="s">
        <v>145</v>
      </c>
      <c r="R7352" s="36" t="s">
        <v>23</v>
      </c>
      <c r="S7352" s="38">
        <v>36.29</v>
      </c>
      <c r="T7352" s="36" t="s">
        <v>106</v>
      </c>
      <c r="U7352" s="36" t="s">
        <v>3027</v>
      </c>
    </row>
    <row r="7353" spans="10:21" x14ac:dyDescent="0.25">
      <c r="J7353" s="37">
        <v>44285</v>
      </c>
      <c r="K7353" s="36">
        <f t="shared" si="795"/>
        <v>2021</v>
      </c>
      <c r="L7353" s="36" t="str">
        <f t="shared" si="796"/>
        <v>March</v>
      </c>
      <c r="M7353" s="36">
        <f t="shared" si="797"/>
        <v>14</v>
      </c>
      <c r="N7353" s="36">
        <f t="shared" si="798"/>
        <v>30</v>
      </c>
      <c r="O7353" s="36" t="str">
        <f t="shared" si="799"/>
        <v>202114</v>
      </c>
      <c r="P7353" s="51" t="str">
        <f>CONCATENATE(K7353,MONTH(ExpensesDBTable[[#This Row],[Date]]))</f>
        <v>20213</v>
      </c>
      <c r="Q7353" s="36" t="s">
        <v>182</v>
      </c>
      <c r="R7353" s="36" t="s">
        <v>14</v>
      </c>
      <c r="S7353" s="38">
        <v>15</v>
      </c>
      <c r="T7353" s="36" t="s">
        <v>100</v>
      </c>
      <c r="U7353" s="36" t="s">
        <v>1153</v>
      </c>
    </row>
    <row r="7354" spans="10:21" x14ac:dyDescent="0.25">
      <c r="J7354" s="37">
        <v>44285</v>
      </c>
      <c r="K7354" s="36">
        <f t="shared" si="795"/>
        <v>2021</v>
      </c>
      <c r="L7354" s="36" t="str">
        <f t="shared" si="796"/>
        <v>March</v>
      </c>
      <c r="M7354" s="36">
        <f t="shared" si="797"/>
        <v>14</v>
      </c>
      <c r="N7354" s="36">
        <f t="shared" si="798"/>
        <v>30</v>
      </c>
      <c r="O7354" s="36" t="str">
        <f t="shared" si="799"/>
        <v>202114</v>
      </c>
      <c r="P7354" s="51" t="str">
        <f>CONCATENATE(K7354,MONTH(ExpensesDBTable[[#This Row],[Date]]))</f>
        <v>20213</v>
      </c>
      <c r="Q7354" s="36" t="s">
        <v>182</v>
      </c>
      <c r="R7354" s="36" t="s">
        <v>17</v>
      </c>
      <c r="S7354" s="38">
        <v>300</v>
      </c>
      <c r="T7354" s="36" t="s">
        <v>106</v>
      </c>
      <c r="U7354" s="36" t="s">
        <v>5072</v>
      </c>
    </row>
    <row r="7355" spans="10:21" x14ac:dyDescent="0.25">
      <c r="J7355" s="37">
        <v>44285</v>
      </c>
      <c r="K7355" s="36">
        <f t="shared" si="795"/>
        <v>2021</v>
      </c>
      <c r="L7355" s="36" t="str">
        <f t="shared" si="796"/>
        <v>March</v>
      </c>
      <c r="M7355" s="36">
        <f t="shared" si="797"/>
        <v>14</v>
      </c>
      <c r="N7355" s="36">
        <f t="shared" si="798"/>
        <v>30</v>
      </c>
      <c r="O7355" s="36" t="str">
        <f t="shared" si="799"/>
        <v>202114</v>
      </c>
      <c r="P7355" s="51" t="str">
        <f>CONCATENATE(K7355,MONTH(ExpensesDBTable[[#This Row],[Date]]))</f>
        <v>20213</v>
      </c>
      <c r="Q7355" s="36" t="s">
        <v>182</v>
      </c>
      <c r="R7355" s="36" t="s">
        <v>19</v>
      </c>
      <c r="S7355" s="38">
        <v>276.86</v>
      </c>
      <c r="T7355" s="36" t="s">
        <v>106</v>
      </c>
      <c r="U7355" s="36" t="s">
        <v>5073</v>
      </c>
    </row>
    <row r="7356" spans="10:21" x14ac:dyDescent="0.25">
      <c r="J7356" s="37">
        <v>44285</v>
      </c>
      <c r="K7356" s="36">
        <f t="shared" si="795"/>
        <v>2021</v>
      </c>
      <c r="L7356" s="36" t="str">
        <f t="shared" si="796"/>
        <v>March</v>
      </c>
      <c r="M7356" s="36">
        <f t="shared" si="797"/>
        <v>14</v>
      </c>
      <c r="N7356" s="36">
        <f t="shared" si="798"/>
        <v>30</v>
      </c>
      <c r="O7356" s="36" t="str">
        <f t="shared" si="799"/>
        <v>202114</v>
      </c>
      <c r="P7356" s="51" t="str">
        <f>CONCATENATE(K7356,MONTH(ExpensesDBTable[[#This Row],[Date]]))</f>
        <v>20213</v>
      </c>
      <c r="Q7356" s="36" t="s">
        <v>119</v>
      </c>
      <c r="R7356" s="36" t="s">
        <v>14</v>
      </c>
      <c r="S7356" s="38">
        <v>96.78</v>
      </c>
      <c r="T7356" s="36" t="s">
        <v>100</v>
      </c>
      <c r="U7356" s="36" t="s">
        <v>3401</v>
      </c>
    </row>
    <row r="7357" spans="10:21" x14ac:dyDescent="0.25">
      <c r="J7357" s="37">
        <v>44285</v>
      </c>
      <c r="K7357" s="36">
        <f t="shared" si="795"/>
        <v>2021</v>
      </c>
      <c r="L7357" s="36" t="str">
        <f t="shared" si="796"/>
        <v>March</v>
      </c>
      <c r="M7357" s="36">
        <f t="shared" si="797"/>
        <v>14</v>
      </c>
      <c r="N7357" s="36">
        <f t="shared" si="798"/>
        <v>30</v>
      </c>
      <c r="O7357" s="36" t="str">
        <f t="shared" si="799"/>
        <v>202114</v>
      </c>
      <c r="P7357" s="51" t="str">
        <f>CONCATENATE(K7357,MONTH(ExpensesDBTable[[#This Row],[Date]]))</f>
        <v>20213</v>
      </c>
      <c r="Q7357" s="36" t="s">
        <v>108</v>
      </c>
      <c r="R7357" s="36" t="s">
        <v>14</v>
      </c>
      <c r="S7357" s="38">
        <v>21.1</v>
      </c>
      <c r="T7357" s="36" t="s">
        <v>100</v>
      </c>
      <c r="U7357" s="36" t="s">
        <v>1367</v>
      </c>
    </row>
    <row r="7358" spans="10:21" x14ac:dyDescent="0.25">
      <c r="J7358" s="37">
        <v>44285</v>
      </c>
      <c r="K7358" s="36">
        <f t="shared" si="795"/>
        <v>2021</v>
      </c>
      <c r="L7358" s="36" t="str">
        <f t="shared" si="796"/>
        <v>March</v>
      </c>
      <c r="M7358" s="36">
        <f t="shared" si="797"/>
        <v>14</v>
      </c>
      <c r="N7358" s="36">
        <f t="shared" si="798"/>
        <v>30</v>
      </c>
      <c r="O7358" s="36" t="str">
        <f t="shared" si="799"/>
        <v>202114</v>
      </c>
      <c r="P7358" s="51" t="str">
        <f>CONCATENATE(K7358,MONTH(ExpensesDBTable[[#This Row],[Date]]))</f>
        <v>20213</v>
      </c>
      <c r="Q7358" s="36" t="s">
        <v>2470</v>
      </c>
      <c r="R7358" s="36" t="s">
        <v>17</v>
      </c>
      <c r="S7358" s="38">
        <v>10.48</v>
      </c>
      <c r="T7358" s="36" t="s">
        <v>100</v>
      </c>
      <c r="U7358" s="36" t="s">
        <v>1220</v>
      </c>
    </row>
    <row r="7359" spans="10:21" x14ac:dyDescent="0.25">
      <c r="J7359" s="37">
        <v>44285</v>
      </c>
      <c r="K7359" s="36">
        <f t="shared" si="795"/>
        <v>2021</v>
      </c>
      <c r="L7359" s="36" t="str">
        <f t="shared" si="796"/>
        <v>March</v>
      </c>
      <c r="M7359" s="36">
        <f t="shared" si="797"/>
        <v>14</v>
      </c>
      <c r="N7359" s="36">
        <f t="shared" si="798"/>
        <v>30</v>
      </c>
      <c r="O7359" s="36" t="str">
        <f t="shared" si="799"/>
        <v>202114</v>
      </c>
      <c r="P7359" s="51" t="str">
        <f>CONCATENATE(K7359,MONTH(ExpensesDBTable[[#This Row],[Date]]))</f>
        <v>20213</v>
      </c>
      <c r="Q7359" s="36" t="s">
        <v>3480</v>
      </c>
      <c r="R7359" s="36" t="s">
        <v>27</v>
      </c>
      <c r="S7359" s="38">
        <v>320.45</v>
      </c>
      <c r="T7359" s="36" t="s">
        <v>106</v>
      </c>
      <c r="U7359" s="36" t="s">
        <v>27</v>
      </c>
    </row>
    <row r="7360" spans="10:21" x14ac:dyDescent="0.25">
      <c r="J7360" s="37">
        <v>44285</v>
      </c>
      <c r="K7360" s="36">
        <f t="shared" si="795"/>
        <v>2021</v>
      </c>
      <c r="L7360" s="36" t="str">
        <f t="shared" si="796"/>
        <v>March</v>
      </c>
      <c r="M7360" s="36">
        <f t="shared" si="797"/>
        <v>14</v>
      </c>
      <c r="N7360" s="36">
        <f t="shared" si="798"/>
        <v>30</v>
      </c>
      <c r="O7360" s="36" t="str">
        <f t="shared" si="799"/>
        <v>202114</v>
      </c>
      <c r="P7360" s="51" t="str">
        <f>CONCATENATE(K7360,MONTH(ExpensesDBTable[[#This Row],[Date]]))</f>
        <v>20213</v>
      </c>
      <c r="Q7360" s="36" t="s">
        <v>119</v>
      </c>
      <c r="R7360" s="36" t="s">
        <v>14</v>
      </c>
      <c r="S7360" s="38">
        <v>18.45</v>
      </c>
      <c r="T7360" s="36" t="s">
        <v>100</v>
      </c>
      <c r="U7360" s="36" t="s">
        <v>1367</v>
      </c>
    </row>
    <row r="7361" spans="10:21" x14ac:dyDescent="0.25">
      <c r="J7361" s="37">
        <v>44285</v>
      </c>
      <c r="K7361" s="36">
        <f t="shared" ref="K7361:K7392" si="800">YEAR(J7361)</f>
        <v>2021</v>
      </c>
      <c r="L7361" s="36" t="str">
        <f t="shared" ref="L7361:L7392" si="801">TEXT(DATE(1,MONTH(J7361),1),"MMMM")</f>
        <v>March</v>
      </c>
      <c r="M7361" s="36">
        <f t="shared" ref="M7361:M7392" si="802">WEEKNUM(J7361,2)</f>
        <v>14</v>
      </c>
      <c r="N7361" s="36">
        <f t="shared" ref="N7361:N7392" si="803">DAY(J7361)</f>
        <v>30</v>
      </c>
      <c r="O7361" s="36" t="str">
        <f t="shared" ref="O7361:O7392" si="804">CONCATENATE(K7361,M7361)</f>
        <v>202114</v>
      </c>
      <c r="P7361" s="51" t="str">
        <f>CONCATENATE(K7361,MONTH(ExpensesDBTable[[#This Row],[Date]]))</f>
        <v>20213</v>
      </c>
      <c r="Q7361" s="36" t="s">
        <v>3201</v>
      </c>
      <c r="R7361" s="36" t="s">
        <v>27</v>
      </c>
      <c r="S7361" s="38">
        <v>55</v>
      </c>
      <c r="T7361" s="36" t="s">
        <v>106</v>
      </c>
      <c r="U7361" s="36" t="s">
        <v>5075</v>
      </c>
    </row>
    <row r="7362" spans="10:21" x14ac:dyDescent="0.25">
      <c r="J7362" s="37">
        <v>44285</v>
      </c>
      <c r="K7362" s="36">
        <f t="shared" si="800"/>
        <v>2021</v>
      </c>
      <c r="L7362" s="36" t="str">
        <f t="shared" si="801"/>
        <v>March</v>
      </c>
      <c r="M7362" s="36">
        <f t="shared" si="802"/>
        <v>14</v>
      </c>
      <c r="N7362" s="36">
        <f t="shared" si="803"/>
        <v>30</v>
      </c>
      <c r="O7362" s="36" t="str">
        <f t="shared" si="804"/>
        <v>202114</v>
      </c>
      <c r="P7362" s="51" t="str">
        <f>CONCATENATE(K7362,MONTH(ExpensesDBTable[[#This Row],[Date]]))</f>
        <v>20213</v>
      </c>
      <c r="Q7362" s="36" t="s">
        <v>5029</v>
      </c>
      <c r="R7362" s="36" t="s">
        <v>4644</v>
      </c>
      <c r="S7362" s="38">
        <v>10</v>
      </c>
      <c r="T7362" s="36" t="s">
        <v>106</v>
      </c>
      <c r="U7362" s="36" t="s">
        <v>5076</v>
      </c>
    </row>
    <row r="7363" spans="10:21" x14ac:dyDescent="0.25">
      <c r="J7363" s="37">
        <v>44285</v>
      </c>
      <c r="K7363" s="36">
        <f t="shared" si="800"/>
        <v>2021</v>
      </c>
      <c r="L7363" s="36" t="str">
        <f t="shared" si="801"/>
        <v>March</v>
      </c>
      <c r="M7363" s="36">
        <f t="shared" si="802"/>
        <v>14</v>
      </c>
      <c r="N7363" s="36">
        <f t="shared" si="803"/>
        <v>30</v>
      </c>
      <c r="O7363" s="36" t="str">
        <f t="shared" si="804"/>
        <v>202114</v>
      </c>
      <c r="P7363" s="51" t="str">
        <f>CONCATENATE(K7363,MONTH(ExpensesDBTable[[#This Row],[Date]]))</f>
        <v>20213</v>
      </c>
      <c r="Q7363" s="36" t="s">
        <v>119</v>
      </c>
      <c r="R7363" s="36" t="s">
        <v>14</v>
      </c>
      <c r="S7363" s="38">
        <v>18.45</v>
      </c>
      <c r="T7363" s="36" t="s">
        <v>100</v>
      </c>
      <c r="U7363" s="36" t="s">
        <v>3401</v>
      </c>
    </row>
    <row r="7364" spans="10:21" x14ac:dyDescent="0.25">
      <c r="J7364" s="37">
        <v>44285</v>
      </c>
      <c r="K7364" s="36">
        <f t="shared" si="800"/>
        <v>2021</v>
      </c>
      <c r="L7364" s="36" t="str">
        <f t="shared" si="801"/>
        <v>March</v>
      </c>
      <c r="M7364" s="36">
        <f t="shared" si="802"/>
        <v>14</v>
      </c>
      <c r="N7364" s="36">
        <f t="shared" si="803"/>
        <v>30</v>
      </c>
      <c r="O7364" s="36" t="str">
        <f t="shared" si="804"/>
        <v>202114</v>
      </c>
      <c r="P7364" s="51" t="str">
        <f>CONCATENATE(K7364,MONTH(ExpensesDBTable[[#This Row],[Date]]))</f>
        <v>20213</v>
      </c>
      <c r="Q7364" s="36" t="s">
        <v>4792</v>
      </c>
      <c r="R7364" s="36" t="s">
        <v>5005</v>
      </c>
      <c r="S7364" s="38">
        <v>10.5</v>
      </c>
      <c r="T7364" s="36" t="s">
        <v>100</v>
      </c>
      <c r="U7364" s="36" t="s">
        <v>5077</v>
      </c>
    </row>
    <row r="7365" spans="10:21" x14ac:dyDescent="0.25">
      <c r="J7365" s="37">
        <v>44287</v>
      </c>
      <c r="K7365" s="36">
        <f t="shared" si="800"/>
        <v>2021</v>
      </c>
      <c r="L7365" s="36" t="str">
        <f t="shared" si="801"/>
        <v>April</v>
      </c>
      <c r="M7365" s="36">
        <f t="shared" si="802"/>
        <v>14</v>
      </c>
      <c r="N7365" s="36">
        <f t="shared" si="803"/>
        <v>1</v>
      </c>
      <c r="O7365" s="36" t="str">
        <f t="shared" si="804"/>
        <v>202114</v>
      </c>
      <c r="P7365" s="51" t="str">
        <f>CONCATENATE(K7365,MONTH(ExpensesDBTable[[#This Row],[Date]]))</f>
        <v>20214</v>
      </c>
      <c r="Q7365" s="36" t="s">
        <v>182</v>
      </c>
      <c r="R7365" s="36" t="s">
        <v>19</v>
      </c>
      <c r="S7365" s="38">
        <v>61.5</v>
      </c>
      <c r="T7365" s="36" t="s">
        <v>106</v>
      </c>
      <c r="U7365" s="36" t="s">
        <v>5078</v>
      </c>
    </row>
    <row r="7366" spans="10:21" x14ac:dyDescent="0.25">
      <c r="J7366" s="37">
        <v>44287</v>
      </c>
      <c r="K7366" s="36">
        <f t="shared" si="800"/>
        <v>2021</v>
      </c>
      <c r="L7366" s="36" t="str">
        <f t="shared" si="801"/>
        <v>April</v>
      </c>
      <c r="M7366" s="36">
        <f t="shared" si="802"/>
        <v>14</v>
      </c>
      <c r="N7366" s="36">
        <f t="shared" si="803"/>
        <v>1</v>
      </c>
      <c r="O7366" s="36" t="str">
        <f t="shared" si="804"/>
        <v>202114</v>
      </c>
      <c r="P7366" s="51" t="str">
        <f>CONCATENATE(K7366,MONTH(ExpensesDBTable[[#This Row],[Date]]))</f>
        <v>20214</v>
      </c>
      <c r="Q7366" s="36" t="s">
        <v>4049</v>
      </c>
      <c r="R7366" s="36" t="s">
        <v>23</v>
      </c>
      <c r="S7366" s="38">
        <v>89</v>
      </c>
      <c r="T7366" s="36" t="s">
        <v>106</v>
      </c>
      <c r="U7366" s="36" t="s">
        <v>2414</v>
      </c>
    </row>
    <row r="7367" spans="10:21" x14ac:dyDescent="0.25">
      <c r="J7367" s="37">
        <v>44287</v>
      </c>
      <c r="K7367" s="36">
        <f t="shared" si="800"/>
        <v>2021</v>
      </c>
      <c r="L7367" s="36" t="str">
        <f t="shared" si="801"/>
        <v>April</v>
      </c>
      <c r="M7367" s="36">
        <f t="shared" si="802"/>
        <v>14</v>
      </c>
      <c r="N7367" s="36">
        <f t="shared" si="803"/>
        <v>1</v>
      </c>
      <c r="O7367" s="36" t="str">
        <f t="shared" si="804"/>
        <v>202114</v>
      </c>
      <c r="P7367" s="51" t="str">
        <f>CONCATENATE(K7367,MONTH(ExpensesDBTable[[#This Row],[Date]]))</f>
        <v>20214</v>
      </c>
      <c r="Q7367" s="36" t="s">
        <v>119</v>
      </c>
      <c r="R7367" s="36" t="s">
        <v>14</v>
      </c>
      <c r="S7367" s="38">
        <v>3.59</v>
      </c>
      <c r="T7367" s="36" t="s">
        <v>100</v>
      </c>
      <c r="U7367" s="36" t="s">
        <v>3401</v>
      </c>
    </row>
    <row r="7368" spans="10:21" x14ac:dyDescent="0.25">
      <c r="J7368" s="37">
        <v>44287</v>
      </c>
      <c r="K7368" s="36">
        <f t="shared" si="800"/>
        <v>2021</v>
      </c>
      <c r="L7368" s="36" t="str">
        <f t="shared" si="801"/>
        <v>April</v>
      </c>
      <c r="M7368" s="36">
        <f t="shared" si="802"/>
        <v>14</v>
      </c>
      <c r="N7368" s="36">
        <f t="shared" si="803"/>
        <v>1</v>
      </c>
      <c r="O7368" s="36" t="str">
        <f t="shared" si="804"/>
        <v>202114</v>
      </c>
      <c r="P7368" s="51" t="str">
        <f>CONCATENATE(K7368,MONTH(ExpensesDBTable[[#This Row],[Date]]))</f>
        <v>20214</v>
      </c>
      <c r="Q7368" s="36" t="s">
        <v>4792</v>
      </c>
      <c r="R7368" s="36" t="s">
        <v>14</v>
      </c>
      <c r="S7368" s="38">
        <v>5.7</v>
      </c>
      <c r="T7368" s="36" t="s">
        <v>100</v>
      </c>
      <c r="U7368" s="36" t="s">
        <v>1367</v>
      </c>
    </row>
    <row r="7369" spans="10:21" x14ac:dyDescent="0.25">
      <c r="J7369" s="37">
        <v>44287</v>
      </c>
      <c r="K7369" s="36">
        <f t="shared" si="800"/>
        <v>2021</v>
      </c>
      <c r="L7369" s="36" t="str">
        <f t="shared" si="801"/>
        <v>April</v>
      </c>
      <c r="M7369" s="36">
        <f t="shared" si="802"/>
        <v>14</v>
      </c>
      <c r="N7369" s="36">
        <f t="shared" si="803"/>
        <v>1</v>
      </c>
      <c r="O7369" s="36" t="str">
        <f t="shared" si="804"/>
        <v>202114</v>
      </c>
      <c r="P7369" s="51" t="str">
        <f>CONCATENATE(K7369,MONTH(ExpensesDBTable[[#This Row],[Date]]))</f>
        <v>20214</v>
      </c>
      <c r="Q7369" s="36" t="s">
        <v>182</v>
      </c>
      <c r="R7369" s="36" t="s">
        <v>16</v>
      </c>
      <c r="S7369" s="38">
        <v>89.9</v>
      </c>
      <c r="T7369" s="36" t="s">
        <v>106</v>
      </c>
      <c r="U7369" s="36" t="s">
        <v>5079</v>
      </c>
    </row>
    <row r="7370" spans="10:21" x14ac:dyDescent="0.25">
      <c r="J7370" s="37">
        <v>44287</v>
      </c>
      <c r="K7370" s="36">
        <f t="shared" si="800"/>
        <v>2021</v>
      </c>
      <c r="L7370" s="36" t="str">
        <f t="shared" si="801"/>
        <v>April</v>
      </c>
      <c r="M7370" s="36">
        <f t="shared" si="802"/>
        <v>14</v>
      </c>
      <c r="N7370" s="36">
        <f t="shared" si="803"/>
        <v>1</v>
      </c>
      <c r="O7370" s="36" t="str">
        <f t="shared" si="804"/>
        <v>202114</v>
      </c>
      <c r="P7370" s="51" t="str">
        <f>CONCATENATE(K7370,MONTH(ExpensesDBTable[[#This Row],[Date]]))</f>
        <v>20214</v>
      </c>
      <c r="Q7370" s="36" t="s">
        <v>4792</v>
      </c>
      <c r="R7370" s="36" t="s">
        <v>19</v>
      </c>
      <c r="S7370" s="38">
        <v>27.5</v>
      </c>
      <c r="T7370" s="36" t="s">
        <v>106</v>
      </c>
      <c r="U7370" s="36" t="s">
        <v>2008</v>
      </c>
    </row>
    <row r="7371" spans="10:21" x14ac:dyDescent="0.25">
      <c r="J7371" s="37">
        <v>44287</v>
      </c>
      <c r="K7371" s="36">
        <f t="shared" si="800"/>
        <v>2021</v>
      </c>
      <c r="L7371" s="36" t="str">
        <f t="shared" si="801"/>
        <v>April</v>
      </c>
      <c r="M7371" s="36">
        <f t="shared" si="802"/>
        <v>14</v>
      </c>
      <c r="N7371" s="36">
        <f t="shared" si="803"/>
        <v>1</v>
      </c>
      <c r="O7371" s="36" t="str">
        <f t="shared" si="804"/>
        <v>202114</v>
      </c>
      <c r="P7371" s="51" t="str">
        <f>CONCATENATE(K7371,MONTH(ExpensesDBTable[[#This Row],[Date]]))</f>
        <v>20214</v>
      </c>
      <c r="Q7371" s="36" t="s">
        <v>119</v>
      </c>
      <c r="R7371" s="36" t="s">
        <v>14</v>
      </c>
      <c r="S7371" s="38">
        <v>122.52</v>
      </c>
      <c r="T7371" s="36" t="s">
        <v>100</v>
      </c>
      <c r="U7371" s="36" t="s">
        <v>4155</v>
      </c>
    </row>
    <row r="7372" spans="10:21" x14ac:dyDescent="0.25">
      <c r="J7372" s="37">
        <v>44287</v>
      </c>
      <c r="K7372" s="36">
        <f t="shared" si="800"/>
        <v>2021</v>
      </c>
      <c r="L7372" s="36" t="str">
        <f t="shared" si="801"/>
        <v>April</v>
      </c>
      <c r="M7372" s="36">
        <f t="shared" si="802"/>
        <v>14</v>
      </c>
      <c r="N7372" s="36">
        <f t="shared" si="803"/>
        <v>1</v>
      </c>
      <c r="O7372" s="36" t="str">
        <f t="shared" si="804"/>
        <v>202114</v>
      </c>
      <c r="P7372" s="51" t="str">
        <f>CONCATENATE(K7372,MONTH(ExpensesDBTable[[#This Row],[Date]]))</f>
        <v>20214</v>
      </c>
      <c r="Q7372" s="36" t="s">
        <v>1292</v>
      </c>
      <c r="R7372" s="36" t="s">
        <v>18</v>
      </c>
      <c r="S7372" s="38">
        <v>179</v>
      </c>
      <c r="T7372" s="36" t="s">
        <v>106</v>
      </c>
      <c r="U7372" s="36" t="s">
        <v>5080</v>
      </c>
    </row>
    <row r="7373" spans="10:21" x14ac:dyDescent="0.25">
      <c r="J7373" s="37">
        <v>44287</v>
      </c>
      <c r="K7373" s="36">
        <f t="shared" si="800"/>
        <v>2021</v>
      </c>
      <c r="L7373" s="36" t="str">
        <f t="shared" si="801"/>
        <v>April</v>
      </c>
      <c r="M7373" s="36">
        <f t="shared" si="802"/>
        <v>14</v>
      </c>
      <c r="N7373" s="36">
        <f t="shared" si="803"/>
        <v>1</v>
      </c>
      <c r="O7373" s="36" t="str">
        <f t="shared" si="804"/>
        <v>202114</v>
      </c>
      <c r="P7373" s="51" t="str">
        <f>CONCATENATE(K7373,MONTH(ExpensesDBTable[[#This Row],[Date]]))</f>
        <v>20214</v>
      </c>
      <c r="Q7373" s="36" t="s">
        <v>182</v>
      </c>
      <c r="R7373" s="36" t="s">
        <v>19</v>
      </c>
      <c r="S7373" s="38">
        <v>43.7</v>
      </c>
      <c r="T7373" s="36" t="s">
        <v>106</v>
      </c>
      <c r="U7373" s="36" t="s">
        <v>5081</v>
      </c>
    </row>
    <row r="7374" spans="10:21" x14ac:dyDescent="0.25">
      <c r="J7374" s="37">
        <v>44287</v>
      </c>
      <c r="K7374" s="36">
        <f t="shared" si="800"/>
        <v>2021</v>
      </c>
      <c r="L7374" s="36" t="str">
        <f t="shared" si="801"/>
        <v>April</v>
      </c>
      <c r="M7374" s="36">
        <f t="shared" si="802"/>
        <v>14</v>
      </c>
      <c r="N7374" s="36">
        <f t="shared" si="803"/>
        <v>1</v>
      </c>
      <c r="O7374" s="36" t="str">
        <f t="shared" si="804"/>
        <v>202114</v>
      </c>
      <c r="P7374" s="51" t="str">
        <f>CONCATENATE(K7374,MONTH(ExpensesDBTable[[#This Row],[Date]]))</f>
        <v>20214</v>
      </c>
      <c r="Q7374" s="36" t="s">
        <v>1238</v>
      </c>
      <c r="R7374" s="36" t="s">
        <v>22</v>
      </c>
      <c r="S7374" s="38">
        <v>34.56</v>
      </c>
      <c r="T7374" s="36" t="s">
        <v>106</v>
      </c>
      <c r="U7374" s="36" t="s">
        <v>1238</v>
      </c>
    </row>
    <row r="7375" spans="10:21" x14ac:dyDescent="0.25">
      <c r="J7375" s="37">
        <v>44287</v>
      </c>
      <c r="K7375" s="36">
        <f t="shared" si="800"/>
        <v>2021</v>
      </c>
      <c r="L7375" s="36" t="str">
        <f t="shared" si="801"/>
        <v>April</v>
      </c>
      <c r="M7375" s="36">
        <f t="shared" si="802"/>
        <v>14</v>
      </c>
      <c r="N7375" s="36">
        <f t="shared" si="803"/>
        <v>1</v>
      </c>
      <c r="O7375" s="36" t="str">
        <f t="shared" si="804"/>
        <v>202114</v>
      </c>
      <c r="P7375" s="51" t="str">
        <f>CONCATENATE(K7375,MONTH(ExpensesDBTable[[#This Row],[Date]]))</f>
        <v>20214</v>
      </c>
      <c r="Q7375" s="36" t="s">
        <v>182</v>
      </c>
      <c r="R7375" s="36" t="s">
        <v>16</v>
      </c>
      <c r="S7375" s="38">
        <v>30</v>
      </c>
      <c r="T7375" s="36" t="s">
        <v>106</v>
      </c>
      <c r="U7375" s="36" t="s">
        <v>2129</v>
      </c>
    </row>
    <row r="7376" spans="10:21" x14ac:dyDescent="0.25">
      <c r="J7376" s="37">
        <v>44287</v>
      </c>
      <c r="K7376" s="36">
        <f t="shared" si="800"/>
        <v>2021</v>
      </c>
      <c r="L7376" s="36" t="str">
        <f t="shared" si="801"/>
        <v>April</v>
      </c>
      <c r="M7376" s="36">
        <f t="shared" si="802"/>
        <v>14</v>
      </c>
      <c r="N7376" s="36">
        <f t="shared" si="803"/>
        <v>1</v>
      </c>
      <c r="O7376" s="36" t="str">
        <f t="shared" si="804"/>
        <v>202114</v>
      </c>
      <c r="P7376" s="51" t="str">
        <f>CONCATENATE(K7376,MONTH(ExpensesDBTable[[#This Row],[Date]]))</f>
        <v>20214</v>
      </c>
      <c r="Q7376" s="36" t="s">
        <v>182</v>
      </c>
      <c r="R7376" s="36" t="s">
        <v>14</v>
      </c>
      <c r="S7376" s="38">
        <v>11</v>
      </c>
      <c r="T7376" s="36" t="s">
        <v>106</v>
      </c>
      <c r="U7376" s="36" t="s">
        <v>1220</v>
      </c>
    </row>
    <row r="7377" spans="10:21" x14ac:dyDescent="0.25">
      <c r="J7377" s="37">
        <v>44287</v>
      </c>
      <c r="K7377" s="36">
        <f t="shared" si="800"/>
        <v>2021</v>
      </c>
      <c r="L7377" s="36" t="str">
        <f t="shared" si="801"/>
        <v>April</v>
      </c>
      <c r="M7377" s="36">
        <f t="shared" si="802"/>
        <v>14</v>
      </c>
      <c r="N7377" s="36">
        <f t="shared" si="803"/>
        <v>1</v>
      </c>
      <c r="O7377" s="36" t="str">
        <f t="shared" si="804"/>
        <v>202114</v>
      </c>
      <c r="P7377" s="51" t="str">
        <f>CONCATENATE(K7377,MONTH(ExpensesDBTable[[#This Row],[Date]]))</f>
        <v>20214</v>
      </c>
      <c r="Q7377" s="36" t="s">
        <v>348</v>
      </c>
      <c r="R7377" s="36" t="s">
        <v>13</v>
      </c>
      <c r="S7377" s="38">
        <v>39.700000000000003</v>
      </c>
      <c r="T7377" s="36" t="s">
        <v>106</v>
      </c>
      <c r="U7377" s="36" t="s">
        <v>1914</v>
      </c>
    </row>
    <row r="7378" spans="10:21" x14ac:dyDescent="0.25">
      <c r="J7378" s="37">
        <v>44287</v>
      </c>
      <c r="K7378" s="36">
        <f t="shared" si="800"/>
        <v>2021</v>
      </c>
      <c r="L7378" s="36" t="str">
        <f t="shared" si="801"/>
        <v>April</v>
      </c>
      <c r="M7378" s="36">
        <f t="shared" si="802"/>
        <v>14</v>
      </c>
      <c r="N7378" s="36">
        <f t="shared" si="803"/>
        <v>1</v>
      </c>
      <c r="O7378" s="36" t="str">
        <f t="shared" si="804"/>
        <v>202114</v>
      </c>
      <c r="P7378" s="51" t="str">
        <f>CONCATENATE(K7378,MONTH(ExpensesDBTable[[#This Row],[Date]]))</f>
        <v>20214</v>
      </c>
      <c r="Q7378" s="36" t="s">
        <v>108</v>
      </c>
      <c r="R7378" s="36" t="s">
        <v>14</v>
      </c>
      <c r="S7378" s="38">
        <v>6.23</v>
      </c>
      <c r="T7378" s="36" t="s">
        <v>100</v>
      </c>
      <c r="U7378" s="36" t="s">
        <v>1367</v>
      </c>
    </row>
    <row r="7379" spans="10:21" x14ac:dyDescent="0.25">
      <c r="J7379" s="37">
        <v>44287</v>
      </c>
      <c r="K7379" s="36">
        <f t="shared" si="800"/>
        <v>2021</v>
      </c>
      <c r="L7379" s="36" t="str">
        <f t="shared" si="801"/>
        <v>April</v>
      </c>
      <c r="M7379" s="36">
        <f t="shared" si="802"/>
        <v>14</v>
      </c>
      <c r="N7379" s="36">
        <f t="shared" si="803"/>
        <v>1</v>
      </c>
      <c r="O7379" s="36" t="str">
        <f t="shared" si="804"/>
        <v>202114</v>
      </c>
      <c r="P7379" s="51" t="str">
        <f>CONCATENATE(K7379,MONTH(ExpensesDBTable[[#This Row],[Date]]))</f>
        <v>20214</v>
      </c>
      <c r="Q7379" s="36" t="s">
        <v>182</v>
      </c>
      <c r="R7379" s="36" t="s">
        <v>14</v>
      </c>
      <c r="S7379" s="38">
        <v>1.9</v>
      </c>
      <c r="T7379" s="36" t="s">
        <v>100</v>
      </c>
      <c r="U7379" s="36" t="s">
        <v>4923</v>
      </c>
    </row>
    <row r="7380" spans="10:21" x14ac:dyDescent="0.25">
      <c r="J7380" s="37">
        <v>44287</v>
      </c>
      <c r="K7380" s="36">
        <f t="shared" si="800"/>
        <v>2021</v>
      </c>
      <c r="L7380" s="36" t="str">
        <f t="shared" si="801"/>
        <v>April</v>
      </c>
      <c r="M7380" s="36">
        <f t="shared" si="802"/>
        <v>14</v>
      </c>
      <c r="N7380" s="36">
        <f t="shared" si="803"/>
        <v>1</v>
      </c>
      <c r="O7380" s="36" t="str">
        <f t="shared" si="804"/>
        <v>202114</v>
      </c>
      <c r="P7380" s="51" t="str">
        <f>CONCATENATE(K7380,MONTH(ExpensesDBTable[[#This Row],[Date]]))</f>
        <v>20214</v>
      </c>
      <c r="Q7380" s="36" t="s">
        <v>182</v>
      </c>
      <c r="R7380" s="36" t="s">
        <v>14</v>
      </c>
      <c r="S7380" s="38">
        <v>8.4</v>
      </c>
      <c r="T7380" s="36" t="s">
        <v>100</v>
      </c>
      <c r="U7380" s="36" t="s">
        <v>2670</v>
      </c>
    </row>
    <row r="7381" spans="10:21" x14ac:dyDescent="0.25">
      <c r="J7381" s="37">
        <v>44287</v>
      </c>
      <c r="K7381" s="36">
        <f t="shared" si="800"/>
        <v>2021</v>
      </c>
      <c r="L7381" s="36" t="str">
        <f t="shared" si="801"/>
        <v>April</v>
      </c>
      <c r="M7381" s="36">
        <f t="shared" si="802"/>
        <v>14</v>
      </c>
      <c r="N7381" s="36">
        <f t="shared" si="803"/>
        <v>1</v>
      </c>
      <c r="O7381" s="36" t="str">
        <f t="shared" si="804"/>
        <v>202114</v>
      </c>
      <c r="P7381" s="51" t="str">
        <f>CONCATENATE(K7381,MONTH(ExpensesDBTable[[#This Row],[Date]]))</f>
        <v>20214</v>
      </c>
      <c r="Q7381" s="36" t="s">
        <v>119</v>
      </c>
      <c r="R7381" s="36" t="s">
        <v>14</v>
      </c>
      <c r="S7381" s="38">
        <v>11.35</v>
      </c>
      <c r="T7381" s="36" t="s">
        <v>100</v>
      </c>
      <c r="U7381" s="36" t="s">
        <v>3401</v>
      </c>
    </row>
    <row r="7382" spans="10:21" x14ac:dyDescent="0.25">
      <c r="J7382" s="37">
        <v>44287</v>
      </c>
      <c r="K7382" s="36">
        <f t="shared" si="800"/>
        <v>2021</v>
      </c>
      <c r="L7382" s="36" t="str">
        <f t="shared" si="801"/>
        <v>April</v>
      </c>
      <c r="M7382" s="36">
        <f t="shared" si="802"/>
        <v>14</v>
      </c>
      <c r="N7382" s="36">
        <f t="shared" si="803"/>
        <v>1</v>
      </c>
      <c r="O7382" s="36" t="str">
        <f t="shared" si="804"/>
        <v>202114</v>
      </c>
      <c r="P7382" s="51" t="str">
        <f>CONCATENATE(K7382,MONTH(ExpensesDBTable[[#This Row],[Date]]))</f>
        <v>20214</v>
      </c>
      <c r="Q7382" s="36" t="s">
        <v>4773</v>
      </c>
      <c r="R7382" s="36" t="s">
        <v>11</v>
      </c>
      <c r="S7382" s="38">
        <v>14</v>
      </c>
      <c r="T7382" s="36" t="s">
        <v>106</v>
      </c>
      <c r="U7382" s="36" t="s">
        <v>886</v>
      </c>
    </row>
    <row r="7383" spans="10:21" x14ac:dyDescent="0.25">
      <c r="J7383" s="37">
        <v>44287</v>
      </c>
      <c r="K7383" s="36">
        <f t="shared" si="800"/>
        <v>2021</v>
      </c>
      <c r="L7383" s="36" t="str">
        <f t="shared" si="801"/>
        <v>April</v>
      </c>
      <c r="M7383" s="36">
        <f t="shared" si="802"/>
        <v>14</v>
      </c>
      <c r="N7383" s="36">
        <f t="shared" si="803"/>
        <v>1</v>
      </c>
      <c r="O7383" s="36" t="str">
        <f t="shared" si="804"/>
        <v>202114</v>
      </c>
      <c r="P7383" s="51" t="str">
        <f>CONCATENATE(K7383,MONTH(ExpensesDBTable[[#This Row],[Date]]))</f>
        <v>20214</v>
      </c>
      <c r="Q7383" s="36" t="s">
        <v>3480</v>
      </c>
      <c r="R7383" s="36" t="s">
        <v>27</v>
      </c>
      <c r="S7383" s="38">
        <v>320.38</v>
      </c>
      <c r="T7383" s="36" t="s">
        <v>106</v>
      </c>
      <c r="U7383" s="36" t="s">
        <v>4435</v>
      </c>
    </row>
    <row r="7384" spans="10:21" x14ac:dyDescent="0.25">
      <c r="J7384" s="37">
        <v>44287</v>
      </c>
      <c r="K7384" s="36">
        <f t="shared" si="800"/>
        <v>2021</v>
      </c>
      <c r="L7384" s="36" t="str">
        <f t="shared" si="801"/>
        <v>April</v>
      </c>
      <c r="M7384" s="36">
        <f t="shared" si="802"/>
        <v>14</v>
      </c>
      <c r="N7384" s="36">
        <f t="shared" si="803"/>
        <v>1</v>
      </c>
      <c r="O7384" s="36" t="str">
        <f t="shared" si="804"/>
        <v>202114</v>
      </c>
      <c r="P7384" s="51" t="str">
        <f>CONCATENATE(K7384,MONTH(ExpensesDBTable[[#This Row],[Date]]))</f>
        <v>20214</v>
      </c>
      <c r="Q7384" s="36" t="s">
        <v>119</v>
      </c>
      <c r="R7384" s="36" t="s">
        <v>14</v>
      </c>
      <c r="S7384" s="38">
        <v>5.93</v>
      </c>
      <c r="T7384" s="36" t="s">
        <v>100</v>
      </c>
      <c r="U7384" s="36" t="s">
        <v>3401</v>
      </c>
    </row>
    <row r="7385" spans="10:21" x14ac:dyDescent="0.25">
      <c r="J7385" s="37">
        <v>44287</v>
      </c>
      <c r="K7385" s="36">
        <f t="shared" si="800"/>
        <v>2021</v>
      </c>
      <c r="L7385" s="36" t="str">
        <f t="shared" si="801"/>
        <v>April</v>
      </c>
      <c r="M7385" s="36">
        <f t="shared" si="802"/>
        <v>14</v>
      </c>
      <c r="N7385" s="36">
        <f t="shared" si="803"/>
        <v>1</v>
      </c>
      <c r="O7385" s="36" t="str">
        <f t="shared" si="804"/>
        <v>202114</v>
      </c>
      <c r="P7385" s="51" t="str">
        <f>CONCATENATE(K7385,MONTH(ExpensesDBTable[[#This Row],[Date]]))</f>
        <v>20214</v>
      </c>
      <c r="Q7385" s="36" t="s">
        <v>3109</v>
      </c>
      <c r="R7385" s="36" t="s">
        <v>18</v>
      </c>
      <c r="S7385" s="38">
        <v>15.3</v>
      </c>
      <c r="T7385" s="36" t="s">
        <v>106</v>
      </c>
      <c r="U7385" s="36" t="s">
        <v>5082</v>
      </c>
    </row>
    <row r="7386" spans="10:21" x14ac:dyDescent="0.25">
      <c r="J7386" s="37">
        <v>44287</v>
      </c>
      <c r="K7386" s="36">
        <f t="shared" si="800"/>
        <v>2021</v>
      </c>
      <c r="L7386" s="36" t="str">
        <f t="shared" si="801"/>
        <v>April</v>
      </c>
      <c r="M7386" s="36">
        <f t="shared" si="802"/>
        <v>14</v>
      </c>
      <c r="N7386" s="36">
        <f t="shared" si="803"/>
        <v>1</v>
      </c>
      <c r="O7386" s="36" t="str">
        <f t="shared" si="804"/>
        <v>202114</v>
      </c>
      <c r="P7386" s="51" t="str">
        <f>CONCATENATE(K7386,MONTH(ExpensesDBTable[[#This Row],[Date]]))</f>
        <v>20214</v>
      </c>
      <c r="Q7386" s="36" t="s">
        <v>119</v>
      </c>
      <c r="R7386" s="36" t="s">
        <v>14</v>
      </c>
      <c r="S7386" s="38">
        <v>14.86</v>
      </c>
      <c r="T7386" s="36" t="s">
        <v>100</v>
      </c>
      <c r="U7386" s="36" t="s">
        <v>3401</v>
      </c>
    </row>
    <row r="7387" spans="10:21" x14ac:dyDescent="0.25">
      <c r="J7387" s="37">
        <v>44287</v>
      </c>
      <c r="K7387" s="36">
        <f t="shared" si="800"/>
        <v>2021</v>
      </c>
      <c r="L7387" s="36" t="str">
        <f t="shared" si="801"/>
        <v>April</v>
      </c>
      <c r="M7387" s="36">
        <f t="shared" si="802"/>
        <v>14</v>
      </c>
      <c r="N7387" s="36">
        <f t="shared" si="803"/>
        <v>1</v>
      </c>
      <c r="O7387" s="36" t="str">
        <f t="shared" si="804"/>
        <v>202114</v>
      </c>
      <c r="P7387" s="51" t="str">
        <f>CONCATENATE(K7387,MONTH(ExpensesDBTable[[#This Row],[Date]]))</f>
        <v>20214</v>
      </c>
      <c r="Q7387" s="36" t="s">
        <v>182</v>
      </c>
      <c r="R7387" s="36" t="s">
        <v>18</v>
      </c>
      <c r="S7387" s="38">
        <v>85</v>
      </c>
      <c r="T7387" s="36" t="s">
        <v>106</v>
      </c>
      <c r="U7387" s="36" t="s">
        <v>5083</v>
      </c>
    </row>
    <row r="7388" spans="10:21" x14ac:dyDescent="0.25">
      <c r="J7388" s="37">
        <v>44287</v>
      </c>
      <c r="K7388" s="36">
        <f t="shared" si="800"/>
        <v>2021</v>
      </c>
      <c r="L7388" s="36" t="str">
        <f t="shared" si="801"/>
        <v>April</v>
      </c>
      <c r="M7388" s="36">
        <f t="shared" si="802"/>
        <v>14</v>
      </c>
      <c r="N7388" s="36">
        <f t="shared" si="803"/>
        <v>1</v>
      </c>
      <c r="O7388" s="36" t="str">
        <f t="shared" si="804"/>
        <v>202114</v>
      </c>
      <c r="P7388" s="51" t="str">
        <f>CONCATENATE(K7388,MONTH(ExpensesDBTable[[#This Row],[Date]]))</f>
        <v>20214</v>
      </c>
      <c r="Q7388" s="36" t="s">
        <v>3379</v>
      </c>
      <c r="R7388" s="36" t="s">
        <v>29</v>
      </c>
      <c r="S7388" s="38">
        <v>1009</v>
      </c>
      <c r="T7388" s="36" t="s">
        <v>106</v>
      </c>
      <c r="U7388" s="36" t="s">
        <v>5084</v>
      </c>
    </row>
    <row r="7389" spans="10:21" x14ac:dyDescent="0.25">
      <c r="J7389" s="37">
        <v>44287</v>
      </c>
      <c r="K7389" s="36">
        <f t="shared" si="800"/>
        <v>2021</v>
      </c>
      <c r="L7389" s="36" t="str">
        <f t="shared" si="801"/>
        <v>April</v>
      </c>
      <c r="M7389" s="36">
        <f t="shared" si="802"/>
        <v>14</v>
      </c>
      <c r="N7389" s="36">
        <f t="shared" si="803"/>
        <v>1</v>
      </c>
      <c r="O7389" s="36" t="str">
        <f t="shared" si="804"/>
        <v>202114</v>
      </c>
      <c r="P7389" s="51" t="str">
        <f>CONCATENATE(K7389,MONTH(ExpensesDBTable[[#This Row],[Date]]))</f>
        <v>20214</v>
      </c>
      <c r="Q7389" s="36" t="s">
        <v>1238</v>
      </c>
      <c r="R7389" s="36" t="s">
        <v>22</v>
      </c>
      <c r="S7389" s="38">
        <v>32.619999999999997</v>
      </c>
      <c r="T7389" s="36" t="s">
        <v>106</v>
      </c>
      <c r="U7389" s="36" t="s">
        <v>2274</v>
      </c>
    </row>
    <row r="7390" spans="10:21" x14ac:dyDescent="0.25">
      <c r="J7390" s="37">
        <v>44287</v>
      </c>
      <c r="K7390" s="36">
        <f t="shared" si="800"/>
        <v>2021</v>
      </c>
      <c r="L7390" s="36" t="str">
        <f t="shared" si="801"/>
        <v>April</v>
      </c>
      <c r="M7390" s="36">
        <f t="shared" si="802"/>
        <v>14</v>
      </c>
      <c r="N7390" s="36">
        <f t="shared" si="803"/>
        <v>1</v>
      </c>
      <c r="O7390" s="36" t="str">
        <f t="shared" si="804"/>
        <v>202114</v>
      </c>
      <c r="P7390" s="51" t="str">
        <f>CONCATENATE(K7390,MONTH(ExpensesDBTable[[#This Row],[Date]]))</f>
        <v>20214</v>
      </c>
      <c r="Q7390" s="36" t="s">
        <v>119</v>
      </c>
      <c r="R7390" s="36" t="s">
        <v>14</v>
      </c>
      <c r="S7390" s="38">
        <v>17.82</v>
      </c>
      <c r="T7390" s="36" t="s">
        <v>100</v>
      </c>
      <c r="U7390" s="36" t="s">
        <v>3401</v>
      </c>
    </row>
    <row r="7391" spans="10:21" x14ac:dyDescent="0.25">
      <c r="J7391" s="37">
        <v>44287</v>
      </c>
      <c r="K7391" s="36">
        <f t="shared" si="800"/>
        <v>2021</v>
      </c>
      <c r="L7391" s="36" t="str">
        <f t="shared" si="801"/>
        <v>April</v>
      </c>
      <c r="M7391" s="36">
        <f t="shared" si="802"/>
        <v>14</v>
      </c>
      <c r="N7391" s="36">
        <f t="shared" si="803"/>
        <v>1</v>
      </c>
      <c r="O7391" s="36" t="str">
        <f t="shared" si="804"/>
        <v>202114</v>
      </c>
      <c r="P7391" s="51" t="str">
        <f>CONCATENATE(K7391,MONTH(ExpensesDBTable[[#This Row],[Date]]))</f>
        <v>20214</v>
      </c>
      <c r="Q7391" s="36" t="s">
        <v>182</v>
      </c>
      <c r="R7391" s="36" t="s">
        <v>14</v>
      </c>
      <c r="S7391" s="38">
        <v>4.5</v>
      </c>
      <c r="T7391" s="36" t="s">
        <v>100</v>
      </c>
      <c r="U7391" s="36" t="s">
        <v>1153</v>
      </c>
    </row>
    <row r="7392" spans="10:21" x14ac:dyDescent="0.25">
      <c r="J7392" s="37">
        <v>44287</v>
      </c>
      <c r="K7392" s="36">
        <f t="shared" si="800"/>
        <v>2021</v>
      </c>
      <c r="L7392" s="36" t="str">
        <f t="shared" si="801"/>
        <v>April</v>
      </c>
      <c r="M7392" s="36">
        <f t="shared" si="802"/>
        <v>14</v>
      </c>
      <c r="N7392" s="36">
        <f t="shared" si="803"/>
        <v>1</v>
      </c>
      <c r="O7392" s="36" t="str">
        <f t="shared" si="804"/>
        <v>202114</v>
      </c>
      <c r="P7392" s="51" t="str">
        <f>CONCATENATE(K7392,MONTH(ExpensesDBTable[[#This Row],[Date]]))</f>
        <v>20214</v>
      </c>
      <c r="Q7392" s="36" t="s">
        <v>4792</v>
      </c>
      <c r="R7392" s="36" t="s">
        <v>14</v>
      </c>
      <c r="S7392" s="38">
        <v>12.5</v>
      </c>
      <c r="T7392" s="36" t="s">
        <v>100</v>
      </c>
      <c r="U7392" s="36" t="s">
        <v>1392</v>
      </c>
    </row>
    <row r="7393" spans="10:21" x14ac:dyDescent="0.25">
      <c r="J7393" s="37">
        <v>44287</v>
      </c>
      <c r="K7393" s="36">
        <f t="shared" ref="K7393:K7418" si="805">YEAR(J7393)</f>
        <v>2021</v>
      </c>
      <c r="L7393" s="36" t="str">
        <f t="shared" ref="L7393:L7418" si="806">TEXT(DATE(1,MONTH(J7393),1),"MMMM")</f>
        <v>April</v>
      </c>
      <c r="M7393" s="36">
        <f t="shared" ref="M7393:M7418" si="807">WEEKNUM(J7393,2)</f>
        <v>14</v>
      </c>
      <c r="N7393" s="36">
        <f t="shared" ref="N7393:N7418" si="808">DAY(J7393)</f>
        <v>1</v>
      </c>
      <c r="O7393" s="36" t="str">
        <f t="shared" ref="O7393:O7418" si="809">CONCATENATE(K7393,M7393)</f>
        <v>202114</v>
      </c>
      <c r="P7393" s="51" t="str">
        <f>CONCATENATE(K7393,MONTH(ExpensesDBTable[[#This Row],[Date]]))</f>
        <v>20214</v>
      </c>
      <c r="Q7393" s="36" t="s">
        <v>4792</v>
      </c>
      <c r="R7393" s="36" t="s">
        <v>14</v>
      </c>
      <c r="S7393" s="38">
        <v>5.7</v>
      </c>
      <c r="T7393" s="36" t="s">
        <v>100</v>
      </c>
      <c r="U7393" s="36" t="s">
        <v>1392</v>
      </c>
    </row>
    <row r="7394" spans="10:21" x14ac:dyDescent="0.25">
      <c r="J7394" s="37">
        <v>44287</v>
      </c>
      <c r="K7394" s="36">
        <f t="shared" si="805"/>
        <v>2021</v>
      </c>
      <c r="L7394" s="36" t="str">
        <f t="shared" si="806"/>
        <v>April</v>
      </c>
      <c r="M7394" s="36">
        <f t="shared" si="807"/>
        <v>14</v>
      </c>
      <c r="N7394" s="36">
        <f t="shared" si="808"/>
        <v>1</v>
      </c>
      <c r="O7394" s="36" t="str">
        <f t="shared" si="809"/>
        <v>202114</v>
      </c>
      <c r="P7394" s="51" t="str">
        <f>CONCATENATE(K7394,MONTH(ExpensesDBTable[[#This Row],[Date]]))</f>
        <v>20214</v>
      </c>
      <c r="Q7394" s="36" t="s">
        <v>1238</v>
      </c>
      <c r="R7394" s="36" t="s">
        <v>22</v>
      </c>
      <c r="S7394" s="38">
        <v>32.049999999999997</v>
      </c>
      <c r="T7394" s="36" t="s">
        <v>106</v>
      </c>
      <c r="U7394" s="36" t="s">
        <v>1238</v>
      </c>
    </row>
    <row r="7395" spans="10:21" x14ac:dyDescent="0.25">
      <c r="J7395" s="37">
        <v>44287</v>
      </c>
      <c r="K7395" s="36">
        <f t="shared" si="805"/>
        <v>2021</v>
      </c>
      <c r="L7395" s="36" t="str">
        <f t="shared" si="806"/>
        <v>April</v>
      </c>
      <c r="M7395" s="36">
        <f t="shared" si="807"/>
        <v>14</v>
      </c>
      <c r="N7395" s="36">
        <f t="shared" si="808"/>
        <v>1</v>
      </c>
      <c r="O7395" s="36" t="str">
        <f t="shared" si="809"/>
        <v>202114</v>
      </c>
      <c r="P7395" s="51" t="str">
        <f>CONCATENATE(K7395,MONTH(ExpensesDBTable[[#This Row],[Date]]))</f>
        <v>20214</v>
      </c>
      <c r="Q7395" s="36" t="s">
        <v>182</v>
      </c>
      <c r="R7395" s="36" t="s">
        <v>14</v>
      </c>
      <c r="S7395" s="38">
        <v>4.3</v>
      </c>
      <c r="T7395" s="36" t="s">
        <v>100</v>
      </c>
      <c r="U7395" s="36" t="s">
        <v>1153</v>
      </c>
    </row>
    <row r="7396" spans="10:21" x14ac:dyDescent="0.25">
      <c r="J7396" s="37">
        <v>44287</v>
      </c>
      <c r="K7396" s="36">
        <f t="shared" si="805"/>
        <v>2021</v>
      </c>
      <c r="L7396" s="36" t="str">
        <f t="shared" si="806"/>
        <v>April</v>
      </c>
      <c r="M7396" s="36">
        <f t="shared" si="807"/>
        <v>14</v>
      </c>
      <c r="N7396" s="36">
        <f t="shared" si="808"/>
        <v>1</v>
      </c>
      <c r="O7396" s="36" t="str">
        <f t="shared" si="809"/>
        <v>202114</v>
      </c>
      <c r="P7396" s="51" t="str">
        <f>CONCATENATE(K7396,MONTH(ExpensesDBTable[[#This Row],[Date]]))</f>
        <v>20214</v>
      </c>
      <c r="Q7396" s="36" t="s">
        <v>119</v>
      </c>
      <c r="R7396" s="36" t="s">
        <v>14</v>
      </c>
      <c r="S7396" s="38">
        <v>22.63</v>
      </c>
      <c r="T7396" s="36" t="s">
        <v>100</v>
      </c>
      <c r="U7396" s="36" t="s">
        <v>3401</v>
      </c>
    </row>
    <row r="7397" spans="10:21" x14ac:dyDescent="0.25">
      <c r="J7397" s="37">
        <v>44287</v>
      </c>
      <c r="K7397" s="36">
        <f t="shared" si="805"/>
        <v>2021</v>
      </c>
      <c r="L7397" s="36" t="str">
        <f t="shared" si="806"/>
        <v>April</v>
      </c>
      <c r="M7397" s="36">
        <f t="shared" si="807"/>
        <v>14</v>
      </c>
      <c r="N7397" s="36">
        <f t="shared" si="808"/>
        <v>1</v>
      </c>
      <c r="O7397" s="36" t="str">
        <f t="shared" si="809"/>
        <v>202114</v>
      </c>
      <c r="P7397" s="51" t="str">
        <f>CONCATENATE(K7397,MONTH(ExpensesDBTable[[#This Row],[Date]]))</f>
        <v>20214</v>
      </c>
      <c r="Q7397" s="36" t="s">
        <v>2470</v>
      </c>
      <c r="R7397" s="36" t="s">
        <v>17</v>
      </c>
      <c r="S7397" s="38">
        <v>8</v>
      </c>
      <c r="T7397" s="36" t="s">
        <v>106</v>
      </c>
      <c r="U7397" s="36" t="s">
        <v>4453</v>
      </c>
    </row>
    <row r="7398" spans="10:21" x14ac:dyDescent="0.25">
      <c r="J7398" s="37">
        <v>44287</v>
      </c>
      <c r="K7398" s="36">
        <f t="shared" si="805"/>
        <v>2021</v>
      </c>
      <c r="L7398" s="36" t="str">
        <f t="shared" si="806"/>
        <v>April</v>
      </c>
      <c r="M7398" s="36">
        <f t="shared" si="807"/>
        <v>14</v>
      </c>
      <c r="N7398" s="36">
        <f t="shared" si="808"/>
        <v>1</v>
      </c>
      <c r="O7398" s="36" t="str">
        <f t="shared" si="809"/>
        <v>202114</v>
      </c>
      <c r="P7398" s="51" t="str">
        <f>CONCATENATE(K7398,MONTH(ExpensesDBTable[[#This Row],[Date]]))</f>
        <v>20214</v>
      </c>
      <c r="Q7398" s="36" t="s">
        <v>554</v>
      </c>
      <c r="R7398" s="36" t="s">
        <v>14</v>
      </c>
      <c r="S7398" s="38">
        <v>11.35</v>
      </c>
      <c r="T7398" s="36" t="s">
        <v>100</v>
      </c>
      <c r="U7398" s="36" t="s">
        <v>2250</v>
      </c>
    </row>
    <row r="7399" spans="10:21" x14ac:dyDescent="0.25">
      <c r="J7399" s="37">
        <v>44287</v>
      </c>
      <c r="K7399" s="36">
        <f t="shared" si="805"/>
        <v>2021</v>
      </c>
      <c r="L7399" s="36" t="str">
        <f t="shared" si="806"/>
        <v>April</v>
      </c>
      <c r="M7399" s="36">
        <f t="shared" si="807"/>
        <v>14</v>
      </c>
      <c r="N7399" s="36">
        <f t="shared" si="808"/>
        <v>1</v>
      </c>
      <c r="O7399" s="36" t="str">
        <f t="shared" si="809"/>
        <v>202114</v>
      </c>
      <c r="P7399" s="51" t="str">
        <f>CONCATENATE(K7399,MONTH(ExpensesDBTable[[#This Row],[Date]]))</f>
        <v>20214</v>
      </c>
      <c r="Q7399" s="36" t="s">
        <v>182</v>
      </c>
      <c r="R7399" s="36" t="s">
        <v>14</v>
      </c>
      <c r="S7399" s="38">
        <v>4.3</v>
      </c>
      <c r="T7399" s="36" t="s">
        <v>100</v>
      </c>
      <c r="U7399" s="36" t="s">
        <v>5085</v>
      </c>
    </row>
    <row r="7400" spans="10:21" x14ac:dyDescent="0.25">
      <c r="J7400" s="37">
        <v>44287</v>
      </c>
      <c r="K7400" s="36">
        <f t="shared" si="805"/>
        <v>2021</v>
      </c>
      <c r="L7400" s="36" t="str">
        <f t="shared" si="806"/>
        <v>April</v>
      </c>
      <c r="M7400" s="36">
        <f t="shared" si="807"/>
        <v>14</v>
      </c>
      <c r="N7400" s="36">
        <f t="shared" si="808"/>
        <v>1</v>
      </c>
      <c r="O7400" s="36" t="str">
        <f t="shared" si="809"/>
        <v>202114</v>
      </c>
      <c r="P7400" s="51" t="str">
        <f>CONCATENATE(K7400,MONTH(ExpensesDBTable[[#This Row],[Date]]))</f>
        <v>20214</v>
      </c>
      <c r="Q7400" s="36" t="s">
        <v>182</v>
      </c>
      <c r="R7400" s="36" t="s">
        <v>14</v>
      </c>
      <c r="S7400" s="38">
        <v>7.3</v>
      </c>
      <c r="T7400" s="36" t="s">
        <v>100</v>
      </c>
      <c r="U7400" s="36" t="s">
        <v>2670</v>
      </c>
    </row>
    <row r="7401" spans="10:21" x14ac:dyDescent="0.25">
      <c r="J7401" s="37">
        <v>44287</v>
      </c>
      <c r="K7401" s="36">
        <f t="shared" si="805"/>
        <v>2021</v>
      </c>
      <c r="L7401" s="36" t="str">
        <f t="shared" si="806"/>
        <v>April</v>
      </c>
      <c r="M7401" s="36">
        <f t="shared" si="807"/>
        <v>14</v>
      </c>
      <c r="N7401" s="36">
        <f t="shared" si="808"/>
        <v>1</v>
      </c>
      <c r="O7401" s="36" t="str">
        <f t="shared" si="809"/>
        <v>202114</v>
      </c>
      <c r="P7401" s="51" t="str">
        <f>CONCATENATE(K7401,MONTH(ExpensesDBTable[[#This Row],[Date]]))</f>
        <v>20214</v>
      </c>
      <c r="Q7401" s="36" t="s">
        <v>4773</v>
      </c>
      <c r="R7401" s="36" t="s">
        <v>11</v>
      </c>
      <c r="S7401" s="38">
        <v>70</v>
      </c>
      <c r="T7401" s="36" t="s">
        <v>106</v>
      </c>
      <c r="U7401" s="36" t="s">
        <v>5086</v>
      </c>
    </row>
    <row r="7402" spans="10:21" x14ac:dyDescent="0.25">
      <c r="J7402" s="37">
        <v>44287</v>
      </c>
      <c r="K7402" s="36">
        <f t="shared" si="805"/>
        <v>2021</v>
      </c>
      <c r="L7402" s="36" t="str">
        <f t="shared" si="806"/>
        <v>April</v>
      </c>
      <c r="M7402" s="36">
        <f t="shared" si="807"/>
        <v>14</v>
      </c>
      <c r="N7402" s="36">
        <f t="shared" si="808"/>
        <v>1</v>
      </c>
      <c r="O7402" s="36" t="str">
        <f t="shared" si="809"/>
        <v>202114</v>
      </c>
      <c r="P7402" s="51" t="str">
        <f>CONCATENATE(K7402,MONTH(ExpensesDBTable[[#This Row],[Date]]))</f>
        <v>20214</v>
      </c>
      <c r="Q7402" s="36" t="s">
        <v>182</v>
      </c>
      <c r="R7402" s="36" t="s">
        <v>14</v>
      </c>
      <c r="S7402" s="38">
        <v>13.3</v>
      </c>
      <c r="T7402" s="36" t="s">
        <v>100</v>
      </c>
      <c r="U7402" s="36" t="s">
        <v>3401</v>
      </c>
    </row>
    <row r="7403" spans="10:21" x14ac:dyDescent="0.25">
      <c r="J7403" s="37">
        <v>44287</v>
      </c>
      <c r="K7403" s="36">
        <f t="shared" si="805"/>
        <v>2021</v>
      </c>
      <c r="L7403" s="36" t="str">
        <f t="shared" si="806"/>
        <v>April</v>
      </c>
      <c r="M7403" s="36">
        <f t="shared" si="807"/>
        <v>14</v>
      </c>
      <c r="N7403" s="36">
        <f t="shared" si="808"/>
        <v>1</v>
      </c>
      <c r="O7403" s="36" t="str">
        <f t="shared" si="809"/>
        <v>202114</v>
      </c>
      <c r="P7403" s="51" t="str">
        <f>CONCATENATE(K7403,MONTH(ExpensesDBTable[[#This Row],[Date]]))</f>
        <v>20214</v>
      </c>
      <c r="Q7403" s="36" t="s">
        <v>182</v>
      </c>
      <c r="R7403" s="36" t="s">
        <v>14</v>
      </c>
      <c r="S7403" s="38">
        <v>30</v>
      </c>
      <c r="T7403" s="36" t="s">
        <v>100</v>
      </c>
      <c r="U7403" s="36" t="s">
        <v>4240</v>
      </c>
    </row>
    <row r="7404" spans="10:21" x14ac:dyDescent="0.25">
      <c r="J7404" s="37">
        <v>44287</v>
      </c>
      <c r="K7404" s="36">
        <f t="shared" si="805"/>
        <v>2021</v>
      </c>
      <c r="L7404" s="36" t="str">
        <f t="shared" si="806"/>
        <v>April</v>
      </c>
      <c r="M7404" s="36">
        <f t="shared" si="807"/>
        <v>14</v>
      </c>
      <c r="N7404" s="36">
        <f t="shared" si="808"/>
        <v>1</v>
      </c>
      <c r="O7404" s="36" t="str">
        <f t="shared" si="809"/>
        <v>202114</v>
      </c>
      <c r="P7404" s="51" t="str">
        <f>CONCATENATE(K7404,MONTH(ExpensesDBTable[[#This Row],[Date]]))</f>
        <v>20214</v>
      </c>
      <c r="Q7404" s="36" t="s">
        <v>182</v>
      </c>
      <c r="R7404" s="36" t="s">
        <v>16</v>
      </c>
      <c r="S7404" s="38">
        <v>137.97</v>
      </c>
      <c r="T7404" s="36" t="s">
        <v>106</v>
      </c>
      <c r="U7404" s="36" t="s">
        <v>5087</v>
      </c>
    </row>
    <row r="7405" spans="10:21" x14ac:dyDescent="0.25">
      <c r="J7405" s="37">
        <v>44287</v>
      </c>
      <c r="K7405" s="36">
        <f t="shared" si="805"/>
        <v>2021</v>
      </c>
      <c r="L7405" s="36" t="str">
        <f t="shared" si="806"/>
        <v>April</v>
      </c>
      <c r="M7405" s="36">
        <f t="shared" si="807"/>
        <v>14</v>
      </c>
      <c r="N7405" s="36">
        <f t="shared" si="808"/>
        <v>1</v>
      </c>
      <c r="O7405" s="36" t="str">
        <f t="shared" si="809"/>
        <v>202114</v>
      </c>
      <c r="P7405" s="51" t="str">
        <f>CONCATENATE(K7405,MONTH(ExpensesDBTable[[#This Row],[Date]]))</f>
        <v>20214</v>
      </c>
      <c r="Q7405" s="36" t="s">
        <v>182</v>
      </c>
      <c r="R7405" s="36" t="s">
        <v>14</v>
      </c>
      <c r="S7405" s="38">
        <v>16.399999999999999</v>
      </c>
      <c r="T7405" s="36" t="s">
        <v>100</v>
      </c>
      <c r="U7405" s="36" t="s">
        <v>3401</v>
      </c>
    </row>
    <row r="7406" spans="10:21" x14ac:dyDescent="0.25">
      <c r="J7406" s="37">
        <v>44287</v>
      </c>
      <c r="K7406" s="36">
        <f t="shared" si="805"/>
        <v>2021</v>
      </c>
      <c r="L7406" s="36" t="str">
        <f t="shared" si="806"/>
        <v>April</v>
      </c>
      <c r="M7406" s="36">
        <f t="shared" si="807"/>
        <v>14</v>
      </c>
      <c r="N7406" s="36">
        <f t="shared" si="808"/>
        <v>1</v>
      </c>
      <c r="O7406" s="36" t="str">
        <f t="shared" si="809"/>
        <v>202114</v>
      </c>
      <c r="P7406" s="51" t="str">
        <f>CONCATENATE(K7406,MONTH(ExpensesDBTable[[#This Row],[Date]]))</f>
        <v>20214</v>
      </c>
      <c r="Q7406" s="36" t="s">
        <v>1238</v>
      </c>
      <c r="R7406" s="36" t="s">
        <v>22</v>
      </c>
      <c r="S7406" s="38">
        <v>63.68</v>
      </c>
      <c r="T7406" s="36" t="s">
        <v>106</v>
      </c>
      <c r="U7406" s="36" t="s">
        <v>2274</v>
      </c>
    </row>
    <row r="7407" spans="10:21" x14ac:dyDescent="0.25">
      <c r="J7407" s="37">
        <v>44287</v>
      </c>
      <c r="K7407" s="36">
        <f t="shared" si="805"/>
        <v>2021</v>
      </c>
      <c r="L7407" s="36" t="str">
        <f t="shared" si="806"/>
        <v>April</v>
      </c>
      <c r="M7407" s="36">
        <f t="shared" si="807"/>
        <v>14</v>
      </c>
      <c r="N7407" s="36">
        <f t="shared" si="808"/>
        <v>1</v>
      </c>
      <c r="O7407" s="36" t="str">
        <f t="shared" si="809"/>
        <v>202114</v>
      </c>
      <c r="P7407" s="51" t="str">
        <f>CONCATENATE(K7407,MONTH(ExpensesDBTable[[#This Row],[Date]]))</f>
        <v>20214</v>
      </c>
      <c r="Q7407" s="36" t="s">
        <v>155</v>
      </c>
      <c r="R7407" s="36" t="s">
        <v>13</v>
      </c>
      <c r="S7407" s="38">
        <v>38</v>
      </c>
      <c r="T7407" s="36" t="s">
        <v>106</v>
      </c>
      <c r="U7407" s="36" t="s">
        <v>5088</v>
      </c>
    </row>
    <row r="7408" spans="10:21" x14ac:dyDescent="0.25">
      <c r="J7408" s="37">
        <v>44287</v>
      </c>
      <c r="K7408" s="36">
        <f t="shared" si="805"/>
        <v>2021</v>
      </c>
      <c r="L7408" s="36" t="str">
        <f t="shared" si="806"/>
        <v>April</v>
      </c>
      <c r="M7408" s="36">
        <f t="shared" si="807"/>
        <v>14</v>
      </c>
      <c r="N7408" s="36">
        <f t="shared" si="808"/>
        <v>1</v>
      </c>
      <c r="O7408" s="36" t="str">
        <f t="shared" si="809"/>
        <v>202114</v>
      </c>
      <c r="P7408" s="51" t="str">
        <f>CONCATENATE(K7408,MONTH(ExpensesDBTable[[#This Row],[Date]]))</f>
        <v>20214</v>
      </c>
      <c r="Q7408" s="36" t="s">
        <v>182</v>
      </c>
      <c r="R7408" s="36" t="s">
        <v>14</v>
      </c>
      <c r="S7408" s="38">
        <v>22.5</v>
      </c>
      <c r="T7408" s="36" t="s">
        <v>100</v>
      </c>
      <c r="U7408" s="36" t="s">
        <v>2250</v>
      </c>
    </row>
    <row r="7409" spans="10:21" x14ac:dyDescent="0.25">
      <c r="J7409" s="37">
        <v>44287</v>
      </c>
      <c r="K7409" s="36">
        <f t="shared" si="805"/>
        <v>2021</v>
      </c>
      <c r="L7409" s="36" t="str">
        <f t="shared" si="806"/>
        <v>April</v>
      </c>
      <c r="M7409" s="36">
        <f t="shared" si="807"/>
        <v>14</v>
      </c>
      <c r="N7409" s="36">
        <f t="shared" si="808"/>
        <v>1</v>
      </c>
      <c r="O7409" s="36" t="str">
        <f t="shared" si="809"/>
        <v>202114</v>
      </c>
      <c r="P7409" s="51" t="str">
        <f>CONCATENATE(K7409,MONTH(ExpensesDBTable[[#This Row],[Date]]))</f>
        <v>20214</v>
      </c>
      <c r="Q7409" s="36" t="s">
        <v>108</v>
      </c>
      <c r="R7409" s="36" t="s">
        <v>14</v>
      </c>
      <c r="S7409" s="38">
        <v>89.47</v>
      </c>
      <c r="T7409" s="36" t="s">
        <v>100</v>
      </c>
      <c r="U7409" s="36" t="s">
        <v>3401</v>
      </c>
    </row>
    <row r="7410" spans="10:21" x14ac:dyDescent="0.25">
      <c r="J7410" s="37">
        <v>44287</v>
      </c>
      <c r="K7410" s="36">
        <f t="shared" si="805"/>
        <v>2021</v>
      </c>
      <c r="L7410" s="36" t="str">
        <f t="shared" si="806"/>
        <v>April</v>
      </c>
      <c r="M7410" s="36">
        <f t="shared" si="807"/>
        <v>14</v>
      </c>
      <c r="N7410" s="36">
        <f t="shared" si="808"/>
        <v>1</v>
      </c>
      <c r="O7410" s="36" t="str">
        <f t="shared" si="809"/>
        <v>202114</v>
      </c>
      <c r="P7410" s="51" t="str">
        <f>CONCATENATE(K7410,MONTH(ExpensesDBTable[[#This Row],[Date]]))</f>
        <v>20214</v>
      </c>
      <c r="Q7410" s="36" t="s">
        <v>182</v>
      </c>
      <c r="R7410" s="36" t="s">
        <v>14</v>
      </c>
      <c r="S7410" s="38">
        <v>9.74</v>
      </c>
      <c r="T7410" s="36" t="s">
        <v>100</v>
      </c>
      <c r="U7410" s="36" t="s">
        <v>3401</v>
      </c>
    </row>
    <row r="7411" spans="10:21" x14ac:dyDescent="0.25">
      <c r="J7411" s="37">
        <v>44287</v>
      </c>
      <c r="K7411" s="36">
        <f t="shared" si="805"/>
        <v>2021</v>
      </c>
      <c r="L7411" s="36" t="str">
        <f t="shared" si="806"/>
        <v>April</v>
      </c>
      <c r="M7411" s="36">
        <f t="shared" si="807"/>
        <v>14</v>
      </c>
      <c r="N7411" s="36">
        <f t="shared" si="808"/>
        <v>1</v>
      </c>
      <c r="O7411" s="36" t="str">
        <f t="shared" si="809"/>
        <v>202114</v>
      </c>
      <c r="P7411" s="51" t="str">
        <f>CONCATENATE(K7411,MONTH(ExpensesDBTable[[#This Row],[Date]]))</f>
        <v>20214</v>
      </c>
      <c r="Q7411" s="36" t="s">
        <v>3480</v>
      </c>
      <c r="R7411" s="36" t="s">
        <v>27</v>
      </c>
      <c r="S7411" s="38">
        <v>320.31</v>
      </c>
      <c r="T7411" s="36" t="s">
        <v>106</v>
      </c>
      <c r="U7411" s="36" t="s">
        <v>4435</v>
      </c>
    </row>
    <row r="7412" spans="10:21" x14ac:dyDescent="0.25">
      <c r="J7412" s="37">
        <v>44287</v>
      </c>
      <c r="K7412" s="36">
        <f t="shared" si="805"/>
        <v>2021</v>
      </c>
      <c r="L7412" s="36" t="str">
        <f t="shared" si="806"/>
        <v>April</v>
      </c>
      <c r="M7412" s="36">
        <f t="shared" si="807"/>
        <v>14</v>
      </c>
      <c r="N7412" s="36">
        <f t="shared" si="808"/>
        <v>1</v>
      </c>
      <c r="O7412" s="36" t="str">
        <f t="shared" si="809"/>
        <v>202114</v>
      </c>
      <c r="P7412" s="51" t="str">
        <f>CONCATENATE(K7412,MONTH(ExpensesDBTable[[#This Row],[Date]]))</f>
        <v>20214</v>
      </c>
      <c r="Q7412" s="36" t="s">
        <v>182</v>
      </c>
      <c r="R7412" s="36" t="s">
        <v>14</v>
      </c>
      <c r="S7412" s="38">
        <v>27.59</v>
      </c>
      <c r="T7412" s="36" t="s">
        <v>100</v>
      </c>
      <c r="U7412" s="36" t="s">
        <v>5089</v>
      </c>
    </row>
    <row r="7413" spans="10:21" x14ac:dyDescent="0.25">
      <c r="J7413" s="37">
        <v>44287</v>
      </c>
      <c r="K7413" s="36">
        <f t="shared" si="805"/>
        <v>2021</v>
      </c>
      <c r="L7413" s="36" t="str">
        <f t="shared" si="806"/>
        <v>April</v>
      </c>
      <c r="M7413" s="36">
        <f t="shared" si="807"/>
        <v>14</v>
      </c>
      <c r="N7413" s="36">
        <f t="shared" si="808"/>
        <v>1</v>
      </c>
      <c r="O7413" s="36" t="str">
        <f t="shared" si="809"/>
        <v>202114</v>
      </c>
      <c r="P7413" s="51" t="str">
        <f>CONCATENATE(K7413,MONTH(ExpensesDBTable[[#This Row],[Date]]))</f>
        <v>20214</v>
      </c>
      <c r="Q7413" s="36" t="s">
        <v>3109</v>
      </c>
      <c r="R7413" s="36" t="s">
        <v>18</v>
      </c>
      <c r="S7413" s="38">
        <v>17.8</v>
      </c>
      <c r="T7413" s="36" t="s">
        <v>106</v>
      </c>
      <c r="U7413" s="36" t="s">
        <v>5090</v>
      </c>
    </row>
    <row r="7414" spans="10:21" x14ac:dyDescent="0.25">
      <c r="J7414" s="37">
        <v>44287</v>
      </c>
      <c r="K7414" s="36">
        <f t="shared" si="805"/>
        <v>2021</v>
      </c>
      <c r="L7414" s="36" t="str">
        <f t="shared" si="806"/>
        <v>April</v>
      </c>
      <c r="M7414" s="36">
        <f t="shared" si="807"/>
        <v>14</v>
      </c>
      <c r="N7414" s="36">
        <f t="shared" si="808"/>
        <v>1</v>
      </c>
      <c r="O7414" s="36" t="str">
        <f t="shared" si="809"/>
        <v>202114</v>
      </c>
      <c r="P7414" s="51" t="str">
        <f>CONCATENATE(K7414,MONTH(ExpensesDBTable[[#This Row],[Date]]))</f>
        <v>20214</v>
      </c>
      <c r="Q7414" s="36" t="s">
        <v>4773</v>
      </c>
      <c r="R7414" s="36" t="s">
        <v>11</v>
      </c>
      <c r="S7414" s="38">
        <v>62</v>
      </c>
      <c r="T7414" s="36" t="s">
        <v>106</v>
      </c>
      <c r="U7414" s="36" t="s">
        <v>5091</v>
      </c>
    </row>
    <row r="7415" spans="10:21" x14ac:dyDescent="0.25">
      <c r="J7415" s="37">
        <v>44287</v>
      </c>
      <c r="K7415" s="36">
        <f t="shared" si="805"/>
        <v>2021</v>
      </c>
      <c r="L7415" s="36" t="str">
        <f t="shared" si="806"/>
        <v>April</v>
      </c>
      <c r="M7415" s="36">
        <f t="shared" si="807"/>
        <v>14</v>
      </c>
      <c r="N7415" s="36">
        <f t="shared" si="808"/>
        <v>1</v>
      </c>
      <c r="O7415" s="36" t="str">
        <f t="shared" si="809"/>
        <v>202114</v>
      </c>
      <c r="P7415" s="51" t="str">
        <f>CONCATENATE(K7415,MONTH(ExpensesDBTable[[#This Row],[Date]]))</f>
        <v>20214</v>
      </c>
      <c r="Q7415" s="36" t="s">
        <v>3201</v>
      </c>
      <c r="R7415" s="36" t="s">
        <v>17</v>
      </c>
      <c r="S7415" s="38">
        <v>55</v>
      </c>
      <c r="T7415" s="36" t="s">
        <v>106</v>
      </c>
      <c r="U7415" s="36" t="s">
        <v>5075</v>
      </c>
    </row>
    <row r="7416" spans="10:21" x14ac:dyDescent="0.25">
      <c r="J7416" s="37">
        <v>44287</v>
      </c>
      <c r="K7416" s="36">
        <f t="shared" si="805"/>
        <v>2021</v>
      </c>
      <c r="L7416" s="36" t="str">
        <f t="shared" si="806"/>
        <v>April</v>
      </c>
      <c r="M7416" s="36">
        <f t="shared" si="807"/>
        <v>14</v>
      </c>
      <c r="N7416" s="36">
        <f t="shared" si="808"/>
        <v>1</v>
      </c>
      <c r="O7416" s="36" t="str">
        <f t="shared" si="809"/>
        <v>202114</v>
      </c>
      <c r="P7416" s="51" t="str">
        <f>CONCATENATE(K7416,MONTH(ExpensesDBTable[[#This Row],[Date]]))</f>
        <v>20214</v>
      </c>
      <c r="Q7416" s="36" t="s">
        <v>5029</v>
      </c>
      <c r="R7416" s="36" t="s">
        <v>4644</v>
      </c>
      <c r="S7416" s="38">
        <v>10</v>
      </c>
      <c r="T7416" s="36" t="s">
        <v>106</v>
      </c>
      <c r="U7416" s="36" t="s">
        <v>5092</v>
      </c>
    </row>
    <row r="7417" spans="10:21" x14ac:dyDescent="0.25">
      <c r="J7417" s="37">
        <v>44300</v>
      </c>
      <c r="K7417" s="36">
        <f t="shared" si="805"/>
        <v>2021</v>
      </c>
      <c r="L7417" s="36" t="str">
        <f t="shared" si="806"/>
        <v>April</v>
      </c>
      <c r="M7417" s="36">
        <f t="shared" si="807"/>
        <v>16</v>
      </c>
      <c r="N7417" s="36">
        <f t="shared" si="808"/>
        <v>14</v>
      </c>
      <c r="O7417" s="36" t="str">
        <f t="shared" si="809"/>
        <v>202116</v>
      </c>
      <c r="P7417" s="51" t="str">
        <f>CONCATENATE(K7417,MONTH(ExpensesDBTable[[#This Row],[Date]]))</f>
        <v>20214</v>
      </c>
      <c r="Q7417" s="36" t="s">
        <v>3601</v>
      </c>
      <c r="R7417" s="36" t="s">
        <v>23</v>
      </c>
      <c r="S7417" s="38">
        <v>129.30000000000001</v>
      </c>
      <c r="T7417" s="36" t="s">
        <v>106</v>
      </c>
      <c r="U7417" s="36" t="s">
        <v>4185</v>
      </c>
    </row>
    <row r="7418" spans="10:21" x14ac:dyDescent="0.25">
      <c r="J7418" s="37">
        <v>44300</v>
      </c>
      <c r="K7418" s="36">
        <f t="shared" si="805"/>
        <v>2021</v>
      </c>
      <c r="L7418" s="36" t="str">
        <f t="shared" si="806"/>
        <v>April</v>
      </c>
      <c r="M7418" s="36">
        <f t="shared" si="807"/>
        <v>16</v>
      </c>
      <c r="N7418" s="36">
        <f t="shared" si="808"/>
        <v>14</v>
      </c>
      <c r="O7418" s="36" t="str">
        <f t="shared" si="809"/>
        <v>202116</v>
      </c>
      <c r="P7418" s="51" t="str">
        <f>CONCATENATE(K7418,MONTH(ExpensesDBTable[[#This Row],[Date]]))</f>
        <v>20214</v>
      </c>
      <c r="Q7418" s="36" t="s">
        <v>119</v>
      </c>
      <c r="R7418" s="36" t="s">
        <v>14</v>
      </c>
      <c r="S7418" s="38">
        <v>6.3</v>
      </c>
      <c r="T7418" s="36" t="s">
        <v>100</v>
      </c>
      <c r="U7418" s="36" t="s">
        <v>4166</v>
      </c>
    </row>
    <row r="7419" spans="10:21" x14ac:dyDescent="0.25">
      <c r="J7419" s="37">
        <v>44302</v>
      </c>
      <c r="K7419" s="36">
        <f t="shared" ref="K7419:K7435" si="810">YEAR(J7419)</f>
        <v>2021</v>
      </c>
      <c r="L7419" s="36" t="str">
        <f t="shared" ref="L7419:L7435" si="811">TEXT(DATE(1,MONTH(J7419),1),"MMMM")</f>
        <v>April</v>
      </c>
      <c r="M7419" s="36">
        <f t="shared" ref="M7419:M7435" si="812">WEEKNUM(J7419,2)</f>
        <v>16</v>
      </c>
      <c r="N7419" s="36">
        <f t="shared" ref="N7419:N7435" si="813">DAY(J7419)</f>
        <v>16</v>
      </c>
      <c r="O7419" s="36" t="str">
        <f t="shared" ref="O7419:O7435" si="814">CONCATENATE(K7419,M7419)</f>
        <v>202116</v>
      </c>
      <c r="P7419" s="51" t="str">
        <f>CONCATENATE(K7419,MONTH(ExpensesDBTable[[#This Row],[Date]]))</f>
        <v>20214</v>
      </c>
      <c r="Q7419" s="36" t="s">
        <v>182</v>
      </c>
      <c r="R7419" s="36" t="s">
        <v>27</v>
      </c>
      <c r="S7419" s="38">
        <v>176</v>
      </c>
      <c r="T7419" s="36" t="s">
        <v>106</v>
      </c>
      <c r="U7419" s="36" t="s">
        <v>5094</v>
      </c>
    </row>
    <row r="7420" spans="10:21" x14ac:dyDescent="0.25">
      <c r="J7420" s="37">
        <v>44304</v>
      </c>
      <c r="K7420" s="36">
        <f t="shared" si="810"/>
        <v>2021</v>
      </c>
      <c r="L7420" s="36" t="str">
        <f t="shared" si="811"/>
        <v>April</v>
      </c>
      <c r="M7420" s="36">
        <f t="shared" si="812"/>
        <v>16</v>
      </c>
      <c r="N7420" s="36">
        <f t="shared" si="813"/>
        <v>18</v>
      </c>
      <c r="O7420" s="36" t="str">
        <f t="shared" si="814"/>
        <v>202116</v>
      </c>
      <c r="P7420" s="51" t="str">
        <f>CONCATENATE(K7420,MONTH(ExpensesDBTable[[#This Row],[Date]]))</f>
        <v>20214</v>
      </c>
      <c r="Q7420" s="36" t="s">
        <v>122</v>
      </c>
      <c r="R7420" s="36" t="s">
        <v>11</v>
      </c>
      <c r="S7420" s="38">
        <v>62.95</v>
      </c>
      <c r="T7420" s="36" t="s">
        <v>106</v>
      </c>
      <c r="U7420" s="36" t="s">
        <v>5095</v>
      </c>
    </row>
    <row r="7421" spans="10:21" x14ac:dyDescent="0.25">
      <c r="J7421" s="37">
        <v>44304</v>
      </c>
      <c r="K7421" s="36">
        <f t="shared" si="810"/>
        <v>2021</v>
      </c>
      <c r="L7421" s="36" t="str">
        <f t="shared" si="811"/>
        <v>April</v>
      </c>
      <c r="M7421" s="36">
        <f t="shared" si="812"/>
        <v>16</v>
      </c>
      <c r="N7421" s="36">
        <f t="shared" si="813"/>
        <v>18</v>
      </c>
      <c r="O7421" s="36" t="str">
        <f t="shared" si="814"/>
        <v>202116</v>
      </c>
      <c r="P7421" s="51" t="str">
        <f>CONCATENATE(K7421,MONTH(ExpensesDBTable[[#This Row],[Date]]))</f>
        <v>20214</v>
      </c>
      <c r="Q7421" s="36" t="s">
        <v>119</v>
      </c>
      <c r="R7421" s="36" t="s">
        <v>14</v>
      </c>
      <c r="S7421" s="38">
        <v>16.04</v>
      </c>
      <c r="T7421" s="36" t="s">
        <v>100</v>
      </c>
      <c r="U7421" s="36" t="s">
        <v>3401</v>
      </c>
    </row>
    <row r="7422" spans="10:21" x14ac:dyDescent="0.25">
      <c r="J7422" s="37">
        <v>44304</v>
      </c>
      <c r="K7422" s="36">
        <f t="shared" si="810"/>
        <v>2021</v>
      </c>
      <c r="L7422" s="36" t="str">
        <f t="shared" si="811"/>
        <v>April</v>
      </c>
      <c r="M7422" s="36">
        <f t="shared" si="812"/>
        <v>16</v>
      </c>
      <c r="N7422" s="36">
        <f t="shared" si="813"/>
        <v>18</v>
      </c>
      <c r="O7422" s="36" t="str">
        <f t="shared" si="814"/>
        <v>202116</v>
      </c>
      <c r="P7422" s="51" t="str">
        <f>CONCATENATE(K7422,MONTH(ExpensesDBTable[[#This Row],[Date]]))</f>
        <v>20214</v>
      </c>
      <c r="Q7422" s="36" t="s">
        <v>199</v>
      </c>
      <c r="R7422" s="36" t="s">
        <v>14</v>
      </c>
      <c r="S7422" s="38">
        <v>11</v>
      </c>
      <c r="T7422" s="36" t="s">
        <v>100</v>
      </c>
      <c r="U7422" s="36" t="s">
        <v>5096</v>
      </c>
    </row>
    <row r="7423" spans="10:21" x14ac:dyDescent="0.25">
      <c r="J7423" s="37">
        <v>44304</v>
      </c>
      <c r="K7423" s="36">
        <f t="shared" si="810"/>
        <v>2021</v>
      </c>
      <c r="L7423" s="36" t="str">
        <f t="shared" si="811"/>
        <v>April</v>
      </c>
      <c r="M7423" s="36">
        <f t="shared" si="812"/>
        <v>16</v>
      </c>
      <c r="N7423" s="36">
        <f t="shared" si="813"/>
        <v>18</v>
      </c>
      <c r="O7423" s="36" t="str">
        <f t="shared" si="814"/>
        <v>202116</v>
      </c>
      <c r="P7423" s="51" t="str">
        <f>CONCATENATE(K7423,MONTH(ExpensesDBTable[[#This Row],[Date]]))</f>
        <v>20214</v>
      </c>
      <c r="Q7423" s="36" t="s">
        <v>4792</v>
      </c>
      <c r="R7423" s="36" t="s">
        <v>14</v>
      </c>
      <c r="S7423" s="38">
        <v>10</v>
      </c>
      <c r="T7423" s="36" t="s">
        <v>100</v>
      </c>
      <c r="U7423" s="36" t="s">
        <v>1153</v>
      </c>
    </row>
    <row r="7424" spans="10:21" x14ac:dyDescent="0.25">
      <c r="J7424" s="37">
        <v>44304</v>
      </c>
      <c r="K7424" s="36">
        <f t="shared" si="810"/>
        <v>2021</v>
      </c>
      <c r="L7424" s="36" t="str">
        <f t="shared" si="811"/>
        <v>April</v>
      </c>
      <c r="M7424" s="36">
        <f t="shared" si="812"/>
        <v>16</v>
      </c>
      <c r="N7424" s="36">
        <f t="shared" si="813"/>
        <v>18</v>
      </c>
      <c r="O7424" s="36" t="str">
        <f t="shared" si="814"/>
        <v>202116</v>
      </c>
      <c r="P7424" s="51" t="str">
        <f>CONCATENATE(K7424,MONTH(ExpensesDBTable[[#This Row],[Date]]))</f>
        <v>20214</v>
      </c>
      <c r="Q7424" s="36" t="s">
        <v>4792</v>
      </c>
      <c r="R7424" s="36" t="s">
        <v>14</v>
      </c>
      <c r="S7424" s="38">
        <v>17</v>
      </c>
      <c r="T7424" s="36" t="s">
        <v>100</v>
      </c>
      <c r="U7424" s="36" t="s">
        <v>1153</v>
      </c>
    </row>
    <row r="7425" spans="10:21" x14ac:dyDescent="0.25">
      <c r="J7425" s="37">
        <v>44304</v>
      </c>
      <c r="K7425" s="36">
        <f t="shared" si="810"/>
        <v>2021</v>
      </c>
      <c r="L7425" s="36" t="str">
        <f t="shared" si="811"/>
        <v>April</v>
      </c>
      <c r="M7425" s="36">
        <f t="shared" si="812"/>
        <v>16</v>
      </c>
      <c r="N7425" s="36">
        <f t="shared" si="813"/>
        <v>18</v>
      </c>
      <c r="O7425" s="36" t="str">
        <f t="shared" si="814"/>
        <v>202116</v>
      </c>
      <c r="P7425" s="51" t="str">
        <f>CONCATENATE(K7425,MONTH(ExpensesDBTable[[#This Row],[Date]]))</f>
        <v>20214</v>
      </c>
      <c r="Q7425" s="36" t="s">
        <v>182</v>
      </c>
      <c r="R7425" s="36" t="s">
        <v>14</v>
      </c>
      <c r="S7425" s="38">
        <v>8.5</v>
      </c>
      <c r="T7425" s="36" t="s">
        <v>100</v>
      </c>
      <c r="U7425" s="36" t="s">
        <v>1392</v>
      </c>
    </row>
    <row r="7426" spans="10:21" x14ac:dyDescent="0.25">
      <c r="J7426" s="37">
        <v>44304</v>
      </c>
      <c r="K7426" s="36">
        <f t="shared" si="810"/>
        <v>2021</v>
      </c>
      <c r="L7426" s="36" t="str">
        <f t="shared" si="811"/>
        <v>April</v>
      </c>
      <c r="M7426" s="36">
        <f t="shared" si="812"/>
        <v>16</v>
      </c>
      <c r="N7426" s="36">
        <f t="shared" si="813"/>
        <v>18</v>
      </c>
      <c r="O7426" s="36" t="str">
        <f t="shared" si="814"/>
        <v>202116</v>
      </c>
      <c r="P7426" s="51" t="str">
        <f>CONCATENATE(K7426,MONTH(ExpensesDBTable[[#This Row],[Date]]))</f>
        <v>20214</v>
      </c>
      <c r="Q7426" s="36" t="s">
        <v>182</v>
      </c>
      <c r="R7426" s="36" t="s">
        <v>14</v>
      </c>
      <c r="S7426" s="38">
        <v>8.5</v>
      </c>
      <c r="T7426" s="36" t="s">
        <v>100</v>
      </c>
      <c r="U7426" s="36" t="s">
        <v>2670</v>
      </c>
    </row>
    <row r="7427" spans="10:21" x14ac:dyDescent="0.25">
      <c r="J7427" s="37">
        <v>44304</v>
      </c>
      <c r="K7427" s="36">
        <f t="shared" si="810"/>
        <v>2021</v>
      </c>
      <c r="L7427" s="36" t="str">
        <f t="shared" si="811"/>
        <v>April</v>
      </c>
      <c r="M7427" s="36">
        <f t="shared" si="812"/>
        <v>16</v>
      </c>
      <c r="N7427" s="36">
        <f t="shared" si="813"/>
        <v>18</v>
      </c>
      <c r="O7427" s="36" t="str">
        <f t="shared" si="814"/>
        <v>202116</v>
      </c>
      <c r="P7427" s="51" t="str">
        <f>CONCATENATE(K7427,MONTH(ExpensesDBTable[[#This Row],[Date]]))</f>
        <v>20214</v>
      </c>
      <c r="Q7427" s="36" t="s">
        <v>182</v>
      </c>
      <c r="R7427" s="36" t="s">
        <v>14</v>
      </c>
      <c r="S7427" s="38">
        <v>9.5</v>
      </c>
      <c r="T7427" s="36" t="s">
        <v>106</v>
      </c>
      <c r="U7427" s="36" t="s">
        <v>3152</v>
      </c>
    </row>
    <row r="7428" spans="10:21" x14ac:dyDescent="0.25">
      <c r="J7428" s="37">
        <v>44304</v>
      </c>
      <c r="K7428" s="36">
        <f t="shared" si="810"/>
        <v>2021</v>
      </c>
      <c r="L7428" s="36" t="str">
        <f t="shared" si="811"/>
        <v>April</v>
      </c>
      <c r="M7428" s="36">
        <f t="shared" si="812"/>
        <v>16</v>
      </c>
      <c r="N7428" s="36">
        <f t="shared" si="813"/>
        <v>18</v>
      </c>
      <c r="O7428" s="36" t="str">
        <f t="shared" si="814"/>
        <v>202116</v>
      </c>
      <c r="P7428" s="51" t="str">
        <f>CONCATENATE(K7428,MONTH(ExpensesDBTable[[#This Row],[Date]]))</f>
        <v>20214</v>
      </c>
      <c r="Q7428" s="36" t="s">
        <v>182</v>
      </c>
      <c r="R7428" s="36" t="s">
        <v>14</v>
      </c>
      <c r="S7428" s="38">
        <v>10.5</v>
      </c>
      <c r="T7428" s="36" t="s">
        <v>100</v>
      </c>
      <c r="U7428" s="36" t="s">
        <v>1392</v>
      </c>
    </row>
    <row r="7429" spans="10:21" x14ac:dyDescent="0.25">
      <c r="J7429" s="37">
        <v>44304</v>
      </c>
      <c r="K7429" s="36">
        <f t="shared" si="810"/>
        <v>2021</v>
      </c>
      <c r="L7429" s="36" t="str">
        <f t="shared" si="811"/>
        <v>April</v>
      </c>
      <c r="M7429" s="36">
        <f t="shared" si="812"/>
        <v>16</v>
      </c>
      <c r="N7429" s="36">
        <f t="shared" si="813"/>
        <v>18</v>
      </c>
      <c r="O7429" s="36" t="str">
        <f t="shared" si="814"/>
        <v>202116</v>
      </c>
      <c r="P7429" s="51" t="str">
        <f>CONCATENATE(K7429,MONTH(ExpensesDBTable[[#This Row],[Date]]))</f>
        <v>20214</v>
      </c>
      <c r="Q7429" s="36" t="s">
        <v>182</v>
      </c>
      <c r="R7429" s="36" t="s">
        <v>19</v>
      </c>
      <c r="S7429" s="38">
        <v>72.239999999999995</v>
      </c>
      <c r="T7429" s="36" t="s">
        <v>106</v>
      </c>
      <c r="U7429" s="36" t="s">
        <v>3401</v>
      </c>
    </row>
    <row r="7430" spans="10:21" x14ac:dyDescent="0.25">
      <c r="J7430" s="37">
        <v>44304</v>
      </c>
      <c r="K7430" s="36">
        <f t="shared" si="810"/>
        <v>2021</v>
      </c>
      <c r="L7430" s="36" t="str">
        <f t="shared" si="811"/>
        <v>April</v>
      </c>
      <c r="M7430" s="36">
        <f t="shared" si="812"/>
        <v>16</v>
      </c>
      <c r="N7430" s="36">
        <f t="shared" si="813"/>
        <v>18</v>
      </c>
      <c r="O7430" s="36" t="str">
        <f t="shared" si="814"/>
        <v>202116</v>
      </c>
      <c r="P7430" s="51" t="str">
        <f>CONCATENATE(K7430,MONTH(ExpensesDBTable[[#This Row],[Date]]))</f>
        <v>20214</v>
      </c>
      <c r="Q7430" s="36" t="s">
        <v>182</v>
      </c>
      <c r="R7430" s="36" t="s">
        <v>13</v>
      </c>
      <c r="S7430" s="38">
        <v>40</v>
      </c>
      <c r="T7430" s="36" t="s">
        <v>106</v>
      </c>
      <c r="U7430" s="36" t="s">
        <v>5097</v>
      </c>
    </row>
    <row r="7431" spans="10:21" x14ac:dyDescent="0.25">
      <c r="J7431" s="37">
        <v>44304</v>
      </c>
      <c r="K7431" s="36">
        <f t="shared" si="810"/>
        <v>2021</v>
      </c>
      <c r="L7431" s="36" t="str">
        <f t="shared" si="811"/>
        <v>April</v>
      </c>
      <c r="M7431" s="36">
        <f t="shared" si="812"/>
        <v>16</v>
      </c>
      <c r="N7431" s="36">
        <f t="shared" si="813"/>
        <v>18</v>
      </c>
      <c r="O7431" s="36" t="str">
        <f t="shared" si="814"/>
        <v>202116</v>
      </c>
      <c r="P7431" s="51" t="str">
        <f>CONCATENATE(K7431,MONTH(ExpensesDBTable[[#This Row],[Date]]))</f>
        <v>20214</v>
      </c>
      <c r="Q7431" s="36" t="s">
        <v>182</v>
      </c>
      <c r="R7431" s="36" t="s">
        <v>13</v>
      </c>
      <c r="S7431" s="38">
        <v>35.49</v>
      </c>
      <c r="T7431" s="36" t="s">
        <v>106</v>
      </c>
      <c r="U7431" s="36" t="s">
        <v>5098</v>
      </c>
    </row>
    <row r="7432" spans="10:21" x14ac:dyDescent="0.25">
      <c r="J7432" s="37">
        <v>44304</v>
      </c>
      <c r="K7432" s="36">
        <f t="shared" si="810"/>
        <v>2021</v>
      </c>
      <c r="L7432" s="36" t="str">
        <f t="shared" si="811"/>
        <v>April</v>
      </c>
      <c r="M7432" s="36">
        <f t="shared" si="812"/>
        <v>16</v>
      </c>
      <c r="N7432" s="36">
        <f t="shared" si="813"/>
        <v>18</v>
      </c>
      <c r="O7432" s="36" t="str">
        <f t="shared" si="814"/>
        <v>202116</v>
      </c>
      <c r="P7432" s="51" t="str">
        <f>CONCATENATE(K7432,MONTH(ExpensesDBTable[[#This Row],[Date]]))</f>
        <v>20214</v>
      </c>
      <c r="Q7432" s="36" t="s">
        <v>1238</v>
      </c>
      <c r="R7432" s="36" t="s">
        <v>22</v>
      </c>
      <c r="S7432" s="38">
        <v>72.709999999999994</v>
      </c>
      <c r="T7432" s="36" t="s">
        <v>106</v>
      </c>
      <c r="U7432" s="36" t="s">
        <v>2274</v>
      </c>
    </row>
    <row r="7433" spans="10:21" x14ac:dyDescent="0.25">
      <c r="J7433" s="37">
        <v>44305</v>
      </c>
      <c r="K7433" s="36">
        <f t="shared" si="810"/>
        <v>2021</v>
      </c>
      <c r="L7433" s="36" t="str">
        <f t="shared" si="811"/>
        <v>April</v>
      </c>
      <c r="M7433" s="36">
        <f t="shared" si="812"/>
        <v>17</v>
      </c>
      <c r="N7433" s="36">
        <f t="shared" si="813"/>
        <v>19</v>
      </c>
      <c r="O7433" s="36" t="str">
        <f t="shared" si="814"/>
        <v>202117</v>
      </c>
      <c r="P7433" s="51" t="str">
        <f>CONCATENATE(K7433,MONTH(ExpensesDBTable[[#This Row],[Date]]))</f>
        <v>20214</v>
      </c>
      <c r="Q7433" s="36" t="s">
        <v>182</v>
      </c>
      <c r="R7433" s="36" t="s">
        <v>17</v>
      </c>
      <c r="S7433" s="38">
        <v>20</v>
      </c>
      <c r="T7433" s="36" t="s">
        <v>106</v>
      </c>
      <c r="U7433" s="36" t="s">
        <v>5099</v>
      </c>
    </row>
    <row r="7434" spans="10:21" x14ac:dyDescent="0.25">
      <c r="J7434" s="37">
        <v>44305</v>
      </c>
      <c r="K7434" s="36">
        <f t="shared" si="810"/>
        <v>2021</v>
      </c>
      <c r="L7434" s="36" t="str">
        <f t="shared" si="811"/>
        <v>April</v>
      </c>
      <c r="M7434" s="36">
        <f t="shared" si="812"/>
        <v>17</v>
      </c>
      <c r="N7434" s="36">
        <f t="shared" si="813"/>
        <v>19</v>
      </c>
      <c r="O7434" s="36" t="str">
        <f t="shared" si="814"/>
        <v>202117</v>
      </c>
      <c r="P7434" s="51" t="str">
        <f>CONCATENATE(K7434,MONTH(ExpensesDBTable[[#This Row],[Date]]))</f>
        <v>20214</v>
      </c>
      <c r="Q7434" s="36" t="s">
        <v>119</v>
      </c>
      <c r="R7434" s="36" t="s">
        <v>14</v>
      </c>
      <c r="S7434" s="38">
        <v>116.65</v>
      </c>
      <c r="T7434" s="36" t="s">
        <v>100</v>
      </c>
      <c r="U7434" s="36" t="s">
        <v>4934</v>
      </c>
    </row>
    <row r="7435" spans="10:21" x14ac:dyDescent="0.25">
      <c r="J7435" s="37">
        <v>44305</v>
      </c>
      <c r="K7435" s="36">
        <f t="shared" si="810"/>
        <v>2021</v>
      </c>
      <c r="L7435" s="36" t="str">
        <f t="shared" si="811"/>
        <v>April</v>
      </c>
      <c r="M7435" s="36">
        <f t="shared" si="812"/>
        <v>17</v>
      </c>
      <c r="N7435" s="36">
        <f t="shared" si="813"/>
        <v>19</v>
      </c>
      <c r="O7435" s="36" t="str">
        <f t="shared" si="814"/>
        <v>202117</v>
      </c>
      <c r="P7435" s="51" t="str">
        <f>CONCATENATE(K7435,MONTH(ExpensesDBTable[[#This Row],[Date]]))</f>
        <v>20214</v>
      </c>
      <c r="Q7435" s="36" t="s">
        <v>3480</v>
      </c>
      <c r="R7435" s="36" t="s">
        <v>27</v>
      </c>
      <c r="S7435" s="38">
        <v>320.38</v>
      </c>
      <c r="T7435" s="36" t="s">
        <v>106</v>
      </c>
      <c r="U7435" s="36" t="s">
        <v>5100</v>
      </c>
    </row>
    <row r="7436" spans="10:21" x14ac:dyDescent="0.25">
      <c r="J7436" s="37">
        <v>44309</v>
      </c>
      <c r="K7436" s="36">
        <f t="shared" ref="K7436:K7453" si="815">YEAR(J7436)</f>
        <v>2021</v>
      </c>
      <c r="L7436" s="36" t="str">
        <f t="shared" ref="L7436:L7453" si="816">TEXT(DATE(1,MONTH(J7436),1),"MMMM")</f>
        <v>April</v>
      </c>
      <c r="M7436" s="36">
        <f t="shared" ref="M7436:M7453" si="817">WEEKNUM(J7436,2)</f>
        <v>17</v>
      </c>
      <c r="N7436" s="36">
        <f t="shared" ref="N7436:N7453" si="818">DAY(J7436)</f>
        <v>23</v>
      </c>
      <c r="O7436" s="36" t="str">
        <f t="shared" ref="O7436:O7453" si="819">CONCATENATE(K7436,M7436)</f>
        <v>202117</v>
      </c>
      <c r="P7436" s="51" t="str">
        <f>CONCATENATE(K7436,MONTH(ExpensesDBTable[[#This Row],[Date]]))</f>
        <v>20214</v>
      </c>
      <c r="Q7436" s="36" t="s">
        <v>182</v>
      </c>
      <c r="R7436" s="36" t="s">
        <v>4644</v>
      </c>
      <c r="S7436" s="38">
        <v>100</v>
      </c>
      <c r="T7436" s="36" t="s">
        <v>106</v>
      </c>
      <c r="U7436" s="36" t="s">
        <v>5101</v>
      </c>
    </row>
    <row r="7437" spans="10:21" x14ac:dyDescent="0.25">
      <c r="J7437" s="37">
        <v>44309</v>
      </c>
      <c r="K7437" s="36">
        <f t="shared" si="815"/>
        <v>2021</v>
      </c>
      <c r="L7437" s="36" t="str">
        <f t="shared" si="816"/>
        <v>April</v>
      </c>
      <c r="M7437" s="36">
        <f t="shared" si="817"/>
        <v>17</v>
      </c>
      <c r="N7437" s="36">
        <f t="shared" si="818"/>
        <v>23</v>
      </c>
      <c r="O7437" s="36" t="str">
        <f t="shared" si="819"/>
        <v>202117</v>
      </c>
      <c r="P7437" s="51" t="str">
        <f>CONCATENATE(K7437,MONTH(ExpensesDBTable[[#This Row],[Date]]))</f>
        <v>20214</v>
      </c>
      <c r="Q7437" s="36" t="s">
        <v>182</v>
      </c>
      <c r="R7437" s="36" t="s">
        <v>4644</v>
      </c>
      <c r="S7437" s="38">
        <v>10</v>
      </c>
      <c r="T7437" s="36" t="s">
        <v>106</v>
      </c>
      <c r="U7437" s="36" t="s">
        <v>5027</v>
      </c>
    </row>
    <row r="7438" spans="10:21" x14ac:dyDescent="0.25">
      <c r="J7438" s="37">
        <v>44309</v>
      </c>
      <c r="K7438" s="36">
        <f t="shared" si="815"/>
        <v>2021</v>
      </c>
      <c r="L7438" s="36" t="str">
        <f t="shared" si="816"/>
        <v>April</v>
      </c>
      <c r="M7438" s="36">
        <f t="shared" si="817"/>
        <v>17</v>
      </c>
      <c r="N7438" s="36">
        <f t="shared" si="818"/>
        <v>23</v>
      </c>
      <c r="O7438" s="36" t="str">
        <f t="shared" si="819"/>
        <v>202117</v>
      </c>
      <c r="P7438" s="51" t="str">
        <f>CONCATENATE(K7438,MONTH(ExpensesDBTable[[#This Row],[Date]]))</f>
        <v>20214</v>
      </c>
      <c r="Q7438" s="36" t="s">
        <v>1476</v>
      </c>
      <c r="R7438" s="36" t="s">
        <v>23</v>
      </c>
      <c r="S7438" s="38">
        <v>16</v>
      </c>
      <c r="T7438" s="36" t="s">
        <v>106</v>
      </c>
      <c r="U7438" s="36" t="s">
        <v>1476</v>
      </c>
    </row>
    <row r="7439" spans="10:21" x14ac:dyDescent="0.25">
      <c r="J7439" s="37">
        <v>44309</v>
      </c>
      <c r="K7439" s="36">
        <f t="shared" si="815"/>
        <v>2021</v>
      </c>
      <c r="L7439" s="36" t="str">
        <f t="shared" si="816"/>
        <v>April</v>
      </c>
      <c r="M7439" s="36">
        <f t="shared" si="817"/>
        <v>17</v>
      </c>
      <c r="N7439" s="36">
        <f t="shared" si="818"/>
        <v>23</v>
      </c>
      <c r="O7439" s="36" t="str">
        <f t="shared" si="819"/>
        <v>202117</v>
      </c>
      <c r="P7439" s="51" t="str">
        <f>CONCATENATE(K7439,MONTH(ExpensesDBTable[[#This Row],[Date]]))</f>
        <v>20214</v>
      </c>
      <c r="Q7439" s="36" t="s">
        <v>182</v>
      </c>
      <c r="R7439" s="36" t="s">
        <v>27</v>
      </c>
      <c r="S7439" s="38">
        <v>191.4</v>
      </c>
      <c r="T7439" s="36" t="s">
        <v>106</v>
      </c>
      <c r="U7439" s="36" t="s">
        <v>5102</v>
      </c>
    </row>
    <row r="7440" spans="10:21" x14ac:dyDescent="0.25">
      <c r="J7440" s="37">
        <v>44309</v>
      </c>
      <c r="K7440" s="36">
        <f t="shared" si="815"/>
        <v>2021</v>
      </c>
      <c r="L7440" s="36" t="str">
        <f t="shared" si="816"/>
        <v>April</v>
      </c>
      <c r="M7440" s="36">
        <f t="shared" si="817"/>
        <v>17</v>
      </c>
      <c r="N7440" s="36">
        <f t="shared" si="818"/>
        <v>23</v>
      </c>
      <c r="O7440" s="36" t="str">
        <f t="shared" si="819"/>
        <v>202117</v>
      </c>
      <c r="P7440" s="51" t="str">
        <f>CONCATENATE(K7440,MONTH(ExpensesDBTable[[#This Row],[Date]]))</f>
        <v>20214</v>
      </c>
      <c r="Q7440" s="36" t="s">
        <v>182</v>
      </c>
      <c r="R7440" s="36" t="s">
        <v>17</v>
      </c>
      <c r="S7440" s="38">
        <v>40</v>
      </c>
      <c r="T7440" s="36" t="s">
        <v>106</v>
      </c>
      <c r="U7440" s="36" t="s">
        <v>5103</v>
      </c>
    </row>
    <row r="7441" spans="10:21" x14ac:dyDescent="0.25">
      <c r="J7441" s="37">
        <v>44309</v>
      </c>
      <c r="K7441" s="36">
        <f t="shared" si="815"/>
        <v>2021</v>
      </c>
      <c r="L7441" s="36" t="str">
        <f t="shared" si="816"/>
        <v>April</v>
      </c>
      <c r="M7441" s="36">
        <f t="shared" si="817"/>
        <v>17</v>
      </c>
      <c r="N7441" s="36">
        <f t="shared" si="818"/>
        <v>23</v>
      </c>
      <c r="O7441" s="36" t="str">
        <f t="shared" si="819"/>
        <v>202117</v>
      </c>
      <c r="P7441" s="51" t="str">
        <f>CONCATENATE(K7441,MONTH(ExpensesDBTable[[#This Row],[Date]]))</f>
        <v>20214</v>
      </c>
      <c r="Q7441" s="36" t="s">
        <v>4792</v>
      </c>
      <c r="R7441" s="36" t="s">
        <v>14</v>
      </c>
      <c r="S7441" s="38">
        <v>16.5</v>
      </c>
      <c r="T7441" s="36" t="s">
        <v>100</v>
      </c>
      <c r="U7441" s="36" t="s">
        <v>1392</v>
      </c>
    </row>
    <row r="7442" spans="10:21" x14ac:dyDescent="0.25">
      <c r="J7442" s="37">
        <v>44309</v>
      </c>
      <c r="K7442" s="36">
        <f t="shared" si="815"/>
        <v>2021</v>
      </c>
      <c r="L7442" s="36" t="str">
        <f t="shared" si="816"/>
        <v>April</v>
      </c>
      <c r="M7442" s="36">
        <f t="shared" si="817"/>
        <v>17</v>
      </c>
      <c r="N7442" s="36">
        <f t="shared" si="818"/>
        <v>23</v>
      </c>
      <c r="O7442" s="36" t="str">
        <f t="shared" si="819"/>
        <v>202117</v>
      </c>
      <c r="P7442" s="51" t="str">
        <f>CONCATENATE(K7442,MONTH(ExpensesDBTable[[#This Row],[Date]]))</f>
        <v>20214</v>
      </c>
      <c r="Q7442" s="36" t="s">
        <v>182</v>
      </c>
      <c r="R7442" s="36" t="s">
        <v>14</v>
      </c>
      <c r="S7442" s="38">
        <v>23.6</v>
      </c>
      <c r="T7442" s="36" t="s">
        <v>100</v>
      </c>
      <c r="U7442" s="36" t="s">
        <v>4905</v>
      </c>
    </row>
    <row r="7443" spans="10:21" x14ac:dyDescent="0.25">
      <c r="J7443" s="37">
        <v>44309</v>
      </c>
      <c r="K7443" s="36">
        <f t="shared" si="815"/>
        <v>2021</v>
      </c>
      <c r="L7443" s="36" t="str">
        <f t="shared" si="816"/>
        <v>April</v>
      </c>
      <c r="M7443" s="36">
        <f t="shared" si="817"/>
        <v>17</v>
      </c>
      <c r="N7443" s="36">
        <f t="shared" si="818"/>
        <v>23</v>
      </c>
      <c r="O7443" s="36" t="str">
        <f t="shared" si="819"/>
        <v>202117</v>
      </c>
      <c r="P7443" s="51" t="str">
        <f>CONCATENATE(K7443,MONTH(ExpensesDBTable[[#This Row],[Date]]))</f>
        <v>20214</v>
      </c>
      <c r="Q7443" s="36" t="s">
        <v>4865</v>
      </c>
      <c r="R7443" s="36" t="s">
        <v>17</v>
      </c>
      <c r="S7443" s="38">
        <v>1400</v>
      </c>
      <c r="T7443" s="36" t="s">
        <v>106</v>
      </c>
      <c r="U7443" s="36" t="s">
        <v>5104</v>
      </c>
    </row>
    <row r="7444" spans="10:21" x14ac:dyDescent="0.25">
      <c r="J7444" s="37">
        <v>44309</v>
      </c>
      <c r="K7444" s="36">
        <f t="shared" si="815"/>
        <v>2021</v>
      </c>
      <c r="L7444" s="36" t="str">
        <f t="shared" si="816"/>
        <v>April</v>
      </c>
      <c r="M7444" s="36">
        <f t="shared" si="817"/>
        <v>17</v>
      </c>
      <c r="N7444" s="36">
        <f t="shared" si="818"/>
        <v>23</v>
      </c>
      <c r="O7444" s="36" t="str">
        <f t="shared" si="819"/>
        <v>202117</v>
      </c>
      <c r="P7444" s="51" t="str">
        <f>CONCATENATE(K7444,MONTH(ExpensesDBTable[[#This Row],[Date]]))</f>
        <v>20214</v>
      </c>
      <c r="Q7444" s="36" t="s">
        <v>119</v>
      </c>
      <c r="R7444" s="36" t="s">
        <v>14</v>
      </c>
      <c r="S7444" s="38">
        <v>11.7</v>
      </c>
      <c r="T7444" s="36" t="s">
        <v>100</v>
      </c>
      <c r="U7444" s="36" t="s">
        <v>3401</v>
      </c>
    </row>
    <row r="7445" spans="10:21" x14ac:dyDescent="0.25">
      <c r="J7445" s="37">
        <v>44309</v>
      </c>
      <c r="K7445" s="36">
        <f t="shared" si="815"/>
        <v>2021</v>
      </c>
      <c r="L7445" s="36" t="str">
        <f t="shared" si="816"/>
        <v>April</v>
      </c>
      <c r="M7445" s="36">
        <f t="shared" si="817"/>
        <v>17</v>
      </c>
      <c r="N7445" s="36">
        <f t="shared" si="818"/>
        <v>23</v>
      </c>
      <c r="O7445" s="36" t="str">
        <f t="shared" si="819"/>
        <v>202117</v>
      </c>
      <c r="P7445" s="51" t="str">
        <f>CONCATENATE(K7445,MONTH(ExpensesDBTable[[#This Row],[Date]]))</f>
        <v>20214</v>
      </c>
      <c r="Q7445" s="36" t="s">
        <v>4773</v>
      </c>
      <c r="R7445" s="36" t="s">
        <v>11</v>
      </c>
      <c r="S7445" s="38">
        <v>12</v>
      </c>
      <c r="T7445" s="36" t="s">
        <v>100</v>
      </c>
      <c r="U7445" s="36" t="s">
        <v>1121</v>
      </c>
    </row>
    <row r="7446" spans="10:21" x14ac:dyDescent="0.25">
      <c r="J7446" s="37">
        <v>44309</v>
      </c>
      <c r="K7446" s="36">
        <f t="shared" si="815"/>
        <v>2021</v>
      </c>
      <c r="L7446" s="36" t="str">
        <f t="shared" si="816"/>
        <v>April</v>
      </c>
      <c r="M7446" s="36">
        <f t="shared" si="817"/>
        <v>17</v>
      </c>
      <c r="N7446" s="36">
        <f t="shared" si="818"/>
        <v>23</v>
      </c>
      <c r="O7446" s="36" t="str">
        <f t="shared" si="819"/>
        <v>202117</v>
      </c>
      <c r="P7446" s="51" t="str">
        <f>CONCATENATE(K7446,MONTH(ExpensesDBTable[[#This Row],[Date]]))</f>
        <v>20214</v>
      </c>
      <c r="Q7446" s="36" t="s">
        <v>182</v>
      </c>
      <c r="R7446" s="36" t="s">
        <v>14</v>
      </c>
      <c r="S7446" s="38">
        <v>28.7</v>
      </c>
      <c r="T7446" s="36" t="s">
        <v>100</v>
      </c>
      <c r="U7446" s="36" t="s">
        <v>5105</v>
      </c>
    </row>
    <row r="7447" spans="10:21" x14ac:dyDescent="0.25">
      <c r="J7447" s="37">
        <v>44309</v>
      </c>
      <c r="K7447" s="36">
        <f t="shared" si="815"/>
        <v>2021</v>
      </c>
      <c r="L7447" s="36" t="str">
        <f t="shared" si="816"/>
        <v>April</v>
      </c>
      <c r="M7447" s="36">
        <f t="shared" si="817"/>
        <v>17</v>
      </c>
      <c r="N7447" s="36">
        <f t="shared" si="818"/>
        <v>23</v>
      </c>
      <c r="O7447" s="36" t="str">
        <f t="shared" si="819"/>
        <v>202117</v>
      </c>
      <c r="P7447" s="51" t="str">
        <f>CONCATENATE(K7447,MONTH(ExpensesDBTable[[#This Row],[Date]]))</f>
        <v>20214</v>
      </c>
      <c r="Q7447" s="36" t="s">
        <v>1059</v>
      </c>
      <c r="R7447" s="36" t="s">
        <v>17</v>
      </c>
      <c r="S7447" s="38">
        <v>421.85</v>
      </c>
      <c r="T7447" s="36" t="s">
        <v>106</v>
      </c>
      <c r="U7447" s="36" t="s">
        <v>5106</v>
      </c>
    </row>
    <row r="7448" spans="10:21" x14ac:dyDescent="0.25">
      <c r="J7448" s="37">
        <v>44309</v>
      </c>
      <c r="K7448" s="36">
        <f t="shared" si="815"/>
        <v>2021</v>
      </c>
      <c r="L7448" s="36" t="str">
        <f t="shared" si="816"/>
        <v>April</v>
      </c>
      <c r="M7448" s="36">
        <f t="shared" si="817"/>
        <v>17</v>
      </c>
      <c r="N7448" s="36">
        <f t="shared" si="818"/>
        <v>23</v>
      </c>
      <c r="O7448" s="36" t="str">
        <f t="shared" si="819"/>
        <v>202117</v>
      </c>
      <c r="P7448" s="51" t="str">
        <f>CONCATENATE(K7448,MONTH(ExpensesDBTable[[#This Row],[Date]]))</f>
        <v>20214</v>
      </c>
      <c r="Q7448" s="36" t="s">
        <v>3379</v>
      </c>
      <c r="R7448" s="36" t="s">
        <v>29</v>
      </c>
      <c r="S7448" s="38">
        <v>1009</v>
      </c>
      <c r="T7448" s="36" t="s">
        <v>106</v>
      </c>
      <c r="U7448" s="36" t="s">
        <v>4666</v>
      </c>
    </row>
    <row r="7449" spans="10:21" x14ac:dyDescent="0.25">
      <c r="J7449" s="37">
        <v>44309</v>
      </c>
      <c r="K7449" s="36">
        <f t="shared" si="815"/>
        <v>2021</v>
      </c>
      <c r="L7449" s="36" t="str">
        <f t="shared" si="816"/>
        <v>April</v>
      </c>
      <c r="M7449" s="36">
        <f t="shared" si="817"/>
        <v>17</v>
      </c>
      <c r="N7449" s="36">
        <f t="shared" si="818"/>
        <v>23</v>
      </c>
      <c r="O7449" s="36" t="str">
        <f t="shared" si="819"/>
        <v>202117</v>
      </c>
      <c r="P7449" s="51" t="str">
        <f>CONCATENATE(K7449,MONTH(ExpensesDBTable[[#This Row],[Date]]))</f>
        <v>20214</v>
      </c>
      <c r="Q7449" s="36" t="s">
        <v>182</v>
      </c>
      <c r="R7449" s="36" t="s">
        <v>14</v>
      </c>
      <c r="S7449" s="38">
        <v>32.1</v>
      </c>
      <c r="T7449" s="36" t="s">
        <v>100</v>
      </c>
      <c r="U7449" s="36" t="s">
        <v>5107</v>
      </c>
    </row>
    <row r="7450" spans="10:21" x14ac:dyDescent="0.25">
      <c r="J7450" s="37">
        <v>44309</v>
      </c>
      <c r="K7450" s="36">
        <f t="shared" si="815"/>
        <v>2021</v>
      </c>
      <c r="L7450" s="36" t="str">
        <f t="shared" si="816"/>
        <v>April</v>
      </c>
      <c r="M7450" s="36">
        <f t="shared" si="817"/>
        <v>17</v>
      </c>
      <c r="N7450" s="36">
        <f t="shared" si="818"/>
        <v>23</v>
      </c>
      <c r="O7450" s="36" t="str">
        <f t="shared" si="819"/>
        <v>202117</v>
      </c>
      <c r="P7450" s="51" t="str">
        <f>CONCATENATE(K7450,MONTH(ExpensesDBTable[[#This Row],[Date]]))</f>
        <v>20214</v>
      </c>
      <c r="Q7450" s="36" t="s">
        <v>122</v>
      </c>
      <c r="R7450" s="36" t="s">
        <v>11</v>
      </c>
      <c r="S7450" s="38">
        <v>61.95</v>
      </c>
      <c r="T7450" s="36" t="s">
        <v>106</v>
      </c>
      <c r="U7450" s="36" t="s">
        <v>5108</v>
      </c>
    </row>
    <row r="7451" spans="10:21" x14ac:dyDescent="0.25">
      <c r="J7451" s="37">
        <v>44309</v>
      </c>
      <c r="K7451" s="36">
        <f t="shared" si="815"/>
        <v>2021</v>
      </c>
      <c r="L7451" s="36" t="str">
        <f t="shared" si="816"/>
        <v>April</v>
      </c>
      <c r="M7451" s="36">
        <f t="shared" si="817"/>
        <v>17</v>
      </c>
      <c r="N7451" s="36">
        <f t="shared" si="818"/>
        <v>23</v>
      </c>
      <c r="O7451" s="36" t="str">
        <f t="shared" si="819"/>
        <v>202117</v>
      </c>
      <c r="P7451" s="51" t="str">
        <f>CONCATENATE(K7451,MONTH(ExpensesDBTable[[#This Row],[Date]]))</f>
        <v>20214</v>
      </c>
      <c r="Q7451" s="36" t="s">
        <v>182</v>
      </c>
      <c r="R7451" s="36" t="s">
        <v>14</v>
      </c>
      <c r="S7451" s="38">
        <v>50</v>
      </c>
      <c r="T7451" s="36" t="s">
        <v>100</v>
      </c>
      <c r="U7451" s="36" t="s">
        <v>5109</v>
      </c>
    </row>
    <row r="7452" spans="10:21" x14ac:dyDescent="0.25">
      <c r="J7452" s="37">
        <v>44309</v>
      </c>
      <c r="K7452" s="36">
        <f t="shared" si="815"/>
        <v>2021</v>
      </c>
      <c r="L7452" s="36" t="str">
        <f t="shared" si="816"/>
        <v>April</v>
      </c>
      <c r="M7452" s="36">
        <f t="shared" si="817"/>
        <v>17</v>
      </c>
      <c r="N7452" s="36">
        <f t="shared" si="818"/>
        <v>23</v>
      </c>
      <c r="O7452" s="36" t="str">
        <f t="shared" si="819"/>
        <v>202117</v>
      </c>
      <c r="P7452" s="51" t="str">
        <f>CONCATENATE(K7452,MONTH(ExpensesDBTable[[#This Row],[Date]]))</f>
        <v>20214</v>
      </c>
      <c r="Q7452" s="36" t="s">
        <v>182</v>
      </c>
      <c r="R7452" s="36" t="s">
        <v>17</v>
      </c>
      <c r="S7452" s="38">
        <v>20</v>
      </c>
      <c r="T7452" s="36" t="s">
        <v>106</v>
      </c>
      <c r="U7452" s="36" t="s">
        <v>5110</v>
      </c>
    </row>
    <row r="7453" spans="10:21" x14ac:dyDescent="0.25">
      <c r="J7453" s="37">
        <v>44309</v>
      </c>
      <c r="K7453" s="36">
        <f t="shared" si="815"/>
        <v>2021</v>
      </c>
      <c r="L7453" s="36" t="str">
        <f t="shared" si="816"/>
        <v>April</v>
      </c>
      <c r="M7453" s="36">
        <f t="shared" si="817"/>
        <v>17</v>
      </c>
      <c r="N7453" s="36">
        <f t="shared" si="818"/>
        <v>23</v>
      </c>
      <c r="O7453" s="36" t="str">
        <f t="shared" si="819"/>
        <v>202117</v>
      </c>
      <c r="P7453" s="51" t="str">
        <f>CONCATENATE(K7453,MONTH(ExpensesDBTable[[#This Row],[Date]]))</f>
        <v>20214</v>
      </c>
      <c r="Q7453" s="36" t="s">
        <v>182</v>
      </c>
      <c r="R7453" s="36" t="s">
        <v>16</v>
      </c>
      <c r="S7453" s="38">
        <v>135</v>
      </c>
      <c r="T7453" s="36" t="s">
        <v>106</v>
      </c>
      <c r="U7453" s="36" t="s">
        <v>5111</v>
      </c>
    </row>
    <row r="7454" spans="10:21" x14ac:dyDescent="0.25">
      <c r="J7454" s="37">
        <v>44310</v>
      </c>
      <c r="K7454" s="36">
        <f t="shared" ref="K7454:K7464" si="820">YEAR(J7454)</f>
        <v>2021</v>
      </c>
      <c r="L7454" s="36" t="str">
        <f t="shared" ref="L7454:L7464" si="821">TEXT(DATE(1,MONTH(J7454),1),"MMMM")</f>
        <v>April</v>
      </c>
      <c r="M7454" s="36">
        <f t="shared" ref="M7454:M7464" si="822">WEEKNUM(J7454,2)</f>
        <v>17</v>
      </c>
      <c r="N7454" s="36">
        <f t="shared" ref="N7454:N7464" si="823">DAY(J7454)</f>
        <v>24</v>
      </c>
      <c r="O7454" s="36" t="str">
        <f t="shared" ref="O7454:O7464" si="824">CONCATENATE(K7454,M7454)</f>
        <v>202117</v>
      </c>
      <c r="P7454" s="51" t="str">
        <f>CONCATENATE(K7454,MONTH(ExpensesDBTable[[#This Row],[Date]]))</f>
        <v>20214</v>
      </c>
      <c r="Q7454" s="36" t="s">
        <v>3603</v>
      </c>
      <c r="R7454" s="36" t="s">
        <v>23</v>
      </c>
      <c r="S7454" s="38">
        <v>344.09</v>
      </c>
      <c r="T7454" s="36" t="s">
        <v>106</v>
      </c>
      <c r="U7454" s="36" t="s">
        <v>249</v>
      </c>
    </row>
    <row r="7455" spans="10:21" x14ac:dyDescent="0.25">
      <c r="J7455" s="37">
        <v>44310</v>
      </c>
      <c r="K7455" s="36">
        <f t="shared" si="820"/>
        <v>2021</v>
      </c>
      <c r="L7455" s="36" t="str">
        <f t="shared" si="821"/>
        <v>April</v>
      </c>
      <c r="M7455" s="36">
        <f t="shared" si="822"/>
        <v>17</v>
      </c>
      <c r="N7455" s="36">
        <f t="shared" si="823"/>
        <v>24</v>
      </c>
      <c r="O7455" s="36" t="str">
        <f t="shared" si="824"/>
        <v>202117</v>
      </c>
      <c r="P7455" s="51" t="str">
        <f>CONCATENATE(K7455,MONTH(ExpensesDBTable[[#This Row],[Date]]))</f>
        <v>20214</v>
      </c>
      <c r="Q7455" s="36" t="s">
        <v>182</v>
      </c>
      <c r="R7455" s="36" t="s">
        <v>14</v>
      </c>
      <c r="S7455" s="38">
        <v>18.600000000000001</v>
      </c>
      <c r="T7455" s="36" t="s">
        <v>100</v>
      </c>
      <c r="U7455" s="36" t="s">
        <v>1392</v>
      </c>
    </row>
    <row r="7456" spans="10:21" x14ac:dyDescent="0.25">
      <c r="J7456" s="37">
        <v>44311</v>
      </c>
      <c r="K7456" s="36">
        <f t="shared" si="820"/>
        <v>2021</v>
      </c>
      <c r="L7456" s="36" t="str">
        <f t="shared" si="821"/>
        <v>April</v>
      </c>
      <c r="M7456" s="36">
        <f t="shared" si="822"/>
        <v>17</v>
      </c>
      <c r="N7456" s="36">
        <f t="shared" si="823"/>
        <v>25</v>
      </c>
      <c r="O7456" s="36" t="str">
        <f t="shared" si="824"/>
        <v>202117</v>
      </c>
      <c r="P7456" s="51" t="str">
        <f>CONCATENATE(K7456,MONTH(ExpensesDBTable[[#This Row],[Date]]))</f>
        <v>20214</v>
      </c>
      <c r="Q7456" s="36" t="s">
        <v>122</v>
      </c>
      <c r="R7456" s="36" t="s">
        <v>11</v>
      </c>
      <c r="S7456" s="38">
        <v>61.95</v>
      </c>
      <c r="T7456" s="36" t="s">
        <v>106</v>
      </c>
      <c r="U7456" s="36" t="s">
        <v>2706</v>
      </c>
    </row>
    <row r="7457" spans="10:21" x14ac:dyDescent="0.25">
      <c r="J7457" s="37">
        <v>44311</v>
      </c>
      <c r="K7457" s="36">
        <f t="shared" si="820"/>
        <v>2021</v>
      </c>
      <c r="L7457" s="36" t="str">
        <f t="shared" si="821"/>
        <v>April</v>
      </c>
      <c r="M7457" s="36">
        <f t="shared" si="822"/>
        <v>17</v>
      </c>
      <c r="N7457" s="36">
        <f t="shared" si="823"/>
        <v>25</v>
      </c>
      <c r="O7457" s="36" t="str">
        <f t="shared" si="824"/>
        <v>202117</v>
      </c>
      <c r="P7457" s="51" t="str">
        <f>CONCATENATE(K7457,MONTH(ExpensesDBTable[[#This Row],[Date]]))</f>
        <v>20214</v>
      </c>
      <c r="Q7457" s="36" t="s">
        <v>2470</v>
      </c>
      <c r="R7457" s="36" t="s">
        <v>17</v>
      </c>
      <c r="S7457" s="38">
        <v>41.45</v>
      </c>
      <c r="T7457" s="36" t="s">
        <v>106</v>
      </c>
      <c r="U7457" s="36" t="s">
        <v>4453</v>
      </c>
    </row>
    <row r="7458" spans="10:21" x14ac:dyDescent="0.25">
      <c r="J7458" s="37">
        <v>44311</v>
      </c>
      <c r="K7458" s="36">
        <f t="shared" si="820"/>
        <v>2021</v>
      </c>
      <c r="L7458" s="36" t="str">
        <f t="shared" si="821"/>
        <v>April</v>
      </c>
      <c r="M7458" s="36">
        <f t="shared" si="822"/>
        <v>17</v>
      </c>
      <c r="N7458" s="36">
        <f t="shared" si="823"/>
        <v>25</v>
      </c>
      <c r="O7458" s="36" t="str">
        <f t="shared" si="824"/>
        <v>202117</v>
      </c>
      <c r="P7458" s="51" t="str">
        <f>CONCATENATE(K7458,MONTH(ExpensesDBTable[[#This Row],[Date]]))</f>
        <v>20214</v>
      </c>
      <c r="Q7458" s="36" t="s">
        <v>119</v>
      </c>
      <c r="R7458" s="36" t="s">
        <v>14</v>
      </c>
      <c r="S7458" s="38">
        <v>77.53</v>
      </c>
      <c r="T7458" s="36" t="s">
        <v>100</v>
      </c>
      <c r="U7458" s="36" t="s">
        <v>4565</v>
      </c>
    </row>
    <row r="7459" spans="10:21" x14ac:dyDescent="0.25">
      <c r="J7459" s="37">
        <v>44311</v>
      </c>
      <c r="K7459" s="36">
        <f t="shared" si="820"/>
        <v>2021</v>
      </c>
      <c r="L7459" s="36" t="str">
        <f t="shared" si="821"/>
        <v>April</v>
      </c>
      <c r="M7459" s="36">
        <f t="shared" si="822"/>
        <v>17</v>
      </c>
      <c r="N7459" s="36">
        <f t="shared" si="823"/>
        <v>25</v>
      </c>
      <c r="O7459" s="36" t="str">
        <f t="shared" si="824"/>
        <v>202117</v>
      </c>
      <c r="P7459" s="51" t="str">
        <f>CONCATENATE(K7459,MONTH(ExpensesDBTable[[#This Row],[Date]]))</f>
        <v>20214</v>
      </c>
      <c r="Q7459" s="36" t="s">
        <v>182</v>
      </c>
      <c r="R7459" s="36" t="s">
        <v>14</v>
      </c>
      <c r="S7459" s="38">
        <v>20</v>
      </c>
      <c r="T7459" s="36" t="s">
        <v>100</v>
      </c>
      <c r="U7459" s="36" t="s">
        <v>1367</v>
      </c>
    </row>
    <row r="7460" spans="10:21" x14ac:dyDescent="0.25">
      <c r="J7460" s="37">
        <v>44311</v>
      </c>
      <c r="K7460" s="36">
        <f t="shared" si="820"/>
        <v>2021</v>
      </c>
      <c r="L7460" s="36" t="str">
        <f t="shared" si="821"/>
        <v>April</v>
      </c>
      <c r="M7460" s="36">
        <f t="shared" si="822"/>
        <v>17</v>
      </c>
      <c r="N7460" s="36">
        <f t="shared" si="823"/>
        <v>25</v>
      </c>
      <c r="O7460" s="36" t="str">
        <f t="shared" si="824"/>
        <v>202117</v>
      </c>
      <c r="P7460" s="51" t="str">
        <f>CONCATENATE(K7460,MONTH(ExpensesDBTable[[#This Row],[Date]]))</f>
        <v>20214</v>
      </c>
      <c r="Q7460" s="36" t="s">
        <v>1238</v>
      </c>
      <c r="R7460" s="36" t="s">
        <v>22</v>
      </c>
      <c r="S7460" s="38">
        <v>68.569999999999993</v>
      </c>
      <c r="T7460" s="36" t="s">
        <v>106</v>
      </c>
      <c r="U7460" s="36" t="s">
        <v>1238</v>
      </c>
    </row>
    <row r="7461" spans="10:21" x14ac:dyDescent="0.25">
      <c r="J7461" s="37">
        <v>44311</v>
      </c>
      <c r="K7461" s="36">
        <f t="shared" si="820"/>
        <v>2021</v>
      </c>
      <c r="L7461" s="36" t="str">
        <f t="shared" si="821"/>
        <v>April</v>
      </c>
      <c r="M7461" s="36">
        <f t="shared" si="822"/>
        <v>17</v>
      </c>
      <c r="N7461" s="36">
        <f t="shared" si="823"/>
        <v>25</v>
      </c>
      <c r="O7461" s="36" t="str">
        <f t="shared" si="824"/>
        <v>202117</v>
      </c>
      <c r="P7461" s="51" t="str">
        <f>CONCATENATE(K7461,MONTH(ExpensesDBTable[[#This Row],[Date]]))</f>
        <v>20214</v>
      </c>
      <c r="Q7461" s="36" t="s">
        <v>182</v>
      </c>
      <c r="R7461" s="36" t="s">
        <v>14</v>
      </c>
      <c r="S7461" s="38">
        <v>21.5</v>
      </c>
      <c r="T7461" s="36" t="s">
        <v>100</v>
      </c>
      <c r="U7461" s="36" t="s">
        <v>5112</v>
      </c>
    </row>
    <row r="7462" spans="10:21" x14ac:dyDescent="0.25">
      <c r="J7462" s="37">
        <v>44313</v>
      </c>
      <c r="K7462" s="36">
        <f t="shared" si="820"/>
        <v>2021</v>
      </c>
      <c r="L7462" s="36" t="str">
        <f t="shared" si="821"/>
        <v>April</v>
      </c>
      <c r="M7462" s="36">
        <f t="shared" si="822"/>
        <v>18</v>
      </c>
      <c r="N7462" s="36">
        <f t="shared" si="823"/>
        <v>27</v>
      </c>
      <c r="O7462" s="36" t="str">
        <f t="shared" si="824"/>
        <v>202118</v>
      </c>
      <c r="P7462" s="51" t="str">
        <f>CONCATENATE(K7462,MONTH(ExpensesDBTable[[#This Row],[Date]]))</f>
        <v>20214</v>
      </c>
      <c r="Q7462" s="36" t="s">
        <v>182</v>
      </c>
      <c r="R7462" s="36" t="s">
        <v>14</v>
      </c>
      <c r="S7462" s="38">
        <v>17.7</v>
      </c>
      <c r="T7462" s="36" t="s">
        <v>106</v>
      </c>
      <c r="U7462" s="36" t="s">
        <v>5113</v>
      </c>
    </row>
    <row r="7463" spans="10:21" x14ac:dyDescent="0.25">
      <c r="J7463" s="37">
        <v>44313</v>
      </c>
      <c r="K7463" s="36">
        <f t="shared" si="820"/>
        <v>2021</v>
      </c>
      <c r="L7463" s="36" t="str">
        <f t="shared" si="821"/>
        <v>April</v>
      </c>
      <c r="M7463" s="36">
        <f t="shared" si="822"/>
        <v>18</v>
      </c>
      <c r="N7463" s="36">
        <f t="shared" si="823"/>
        <v>27</v>
      </c>
      <c r="O7463" s="36" t="str">
        <f t="shared" si="824"/>
        <v>202118</v>
      </c>
      <c r="P7463" s="51" t="str">
        <f>CONCATENATE(K7463,MONTH(ExpensesDBTable[[#This Row],[Date]]))</f>
        <v>20214</v>
      </c>
      <c r="Q7463" s="36" t="s">
        <v>182</v>
      </c>
      <c r="R7463" s="36" t="s">
        <v>18</v>
      </c>
      <c r="S7463" s="38">
        <v>120</v>
      </c>
      <c r="T7463" s="36" t="s">
        <v>106</v>
      </c>
      <c r="U7463" s="36" t="s">
        <v>5114</v>
      </c>
    </row>
    <row r="7464" spans="10:21" x14ac:dyDescent="0.25">
      <c r="J7464" s="37">
        <v>44313</v>
      </c>
      <c r="K7464" s="36">
        <f t="shared" si="820"/>
        <v>2021</v>
      </c>
      <c r="L7464" s="36" t="str">
        <f t="shared" si="821"/>
        <v>April</v>
      </c>
      <c r="M7464" s="36">
        <f t="shared" si="822"/>
        <v>18</v>
      </c>
      <c r="N7464" s="36">
        <f t="shared" si="823"/>
        <v>27</v>
      </c>
      <c r="O7464" s="36" t="str">
        <f t="shared" si="824"/>
        <v>202118</v>
      </c>
      <c r="P7464" s="51" t="str">
        <f>CONCATENATE(K7464,MONTH(ExpensesDBTable[[#This Row],[Date]]))</f>
        <v>20214</v>
      </c>
      <c r="Q7464" s="36" t="s">
        <v>2939</v>
      </c>
      <c r="R7464" s="36" t="s">
        <v>16</v>
      </c>
      <c r="S7464" s="38">
        <v>55.21</v>
      </c>
      <c r="T7464" s="36" t="s">
        <v>106</v>
      </c>
      <c r="U7464" s="36" t="s">
        <v>5115</v>
      </c>
    </row>
    <row r="7465" spans="10:21" x14ac:dyDescent="0.25">
      <c r="J7465" s="37">
        <v>44316</v>
      </c>
      <c r="K7465" s="36">
        <f t="shared" ref="K7465:K7473" si="825">YEAR(J7465)</f>
        <v>2021</v>
      </c>
      <c r="L7465" s="36" t="str">
        <f t="shared" ref="L7465:L7473" si="826">TEXT(DATE(1,MONTH(J7465),1),"MMMM")</f>
        <v>April</v>
      </c>
      <c r="M7465" s="36">
        <f t="shared" ref="M7465:M7473" si="827">WEEKNUM(J7465,2)</f>
        <v>18</v>
      </c>
      <c r="N7465" s="36">
        <f t="shared" ref="N7465:N7473" si="828">DAY(J7465)</f>
        <v>30</v>
      </c>
      <c r="O7465" s="36" t="str">
        <f t="shared" ref="O7465:O7473" si="829">CONCATENATE(K7465,M7465)</f>
        <v>202118</v>
      </c>
      <c r="P7465" s="51" t="str">
        <f>CONCATENATE(K7465,MONTH(ExpensesDBTable[[#This Row],[Date]]))</f>
        <v>20214</v>
      </c>
      <c r="Q7465" s="36" t="s">
        <v>5029</v>
      </c>
      <c r="R7465" s="36" t="s">
        <v>4644</v>
      </c>
      <c r="S7465" s="38">
        <v>10</v>
      </c>
      <c r="T7465" s="36" t="s">
        <v>106</v>
      </c>
      <c r="U7465" s="36" t="s">
        <v>5076</v>
      </c>
    </row>
    <row r="7466" spans="10:21" x14ac:dyDescent="0.25">
      <c r="J7466" s="37">
        <v>44316</v>
      </c>
      <c r="K7466" s="36">
        <f t="shared" si="825"/>
        <v>2021</v>
      </c>
      <c r="L7466" s="36" t="str">
        <f t="shared" si="826"/>
        <v>April</v>
      </c>
      <c r="M7466" s="36">
        <f t="shared" si="827"/>
        <v>18</v>
      </c>
      <c r="N7466" s="36">
        <f t="shared" si="828"/>
        <v>30</v>
      </c>
      <c r="O7466" s="36" t="str">
        <f t="shared" si="829"/>
        <v>202118</v>
      </c>
      <c r="P7466" s="51" t="str">
        <f>CONCATENATE(K7466,MONTH(ExpensesDBTable[[#This Row],[Date]]))</f>
        <v>20214</v>
      </c>
      <c r="Q7466" s="36" t="s">
        <v>3201</v>
      </c>
      <c r="R7466" s="36" t="s">
        <v>17</v>
      </c>
      <c r="S7466" s="38">
        <v>110</v>
      </c>
      <c r="T7466" s="36" t="s">
        <v>106</v>
      </c>
      <c r="U7466" s="36" t="s">
        <v>5116</v>
      </c>
    </row>
    <row r="7467" spans="10:21" x14ac:dyDescent="0.25">
      <c r="J7467" s="37">
        <v>44316</v>
      </c>
      <c r="K7467" s="36">
        <f t="shared" si="825"/>
        <v>2021</v>
      </c>
      <c r="L7467" s="36" t="str">
        <f t="shared" si="826"/>
        <v>April</v>
      </c>
      <c r="M7467" s="36">
        <f t="shared" si="827"/>
        <v>18</v>
      </c>
      <c r="N7467" s="36">
        <f t="shared" si="828"/>
        <v>30</v>
      </c>
      <c r="O7467" s="36" t="str">
        <f t="shared" si="829"/>
        <v>202118</v>
      </c>
      <c r="P7467" s="51" t="str">
        <f>CONCATENATE(K7467,MONTH(ExpensesDBTable[[#This Row],[Date]]))</f>
        <v>20214</v>
      </c>
      <c r="Q7467" s="36" t="s">
        <v>182</v>
      </c>
      <c r="R7467" s="36" t="s">
        <v>16</v>
      </c>
      <c r="S7467" s="38">
        <v>95</v>
      </c>
      <c r="T7467" s="36" t="s">
        <v>106</v>
      </c>
      <c r="U7467" s="36" t="s">
        <v>5117</v>
      </c>
    </row>
    <row r="7468" spans="10:21" x14ac:dyDescent="0.25">
      <c r="J7468" s="37">
        <v>44316</v>
      </c>
      <c r="K7468" s="36">
        <f t="shared" si="825"/>
        <v>2021</v>
      </c>
      <c r="L7468" s="36" t="str">
        <f t="shared" si="826"/>
        <v>April</v>
      </c>
      <c r="M7468" s="36">
        <f t="shared" si="827"/>
        <v>18</v>
      </c>
      <c r="N7468" s="36">
        <f t="shared" si="828"/>
        <v>30</v>
      </c>
      <c r="O7468" s="36" t="str">
        <f t="shared" si="829"/>
        <v>202118</v>
      </c>
      <c r="P7468" s="51" t="str">
        <f>CONCATENATE(K7468,MONTH(ExpensesDBTable[[#This Row],[Date]]))</f>
        <v>20214</v>
      </c>
      <c r="Q7468" s="36" t="s">
        <v>3480</v>
      </c>
      <c r="R7468" s="36" t="s">
        <v>27</v>
      </c>
      <c r="S7468" s="38">
        <v>320.38</v>
      </c>
      <c r="T7468" s="36" t="s">
        <v>106</v>
      </c>
      <c r="U7468" s="36" t="s">
        <v>5118</v>
      </c>
    </row>
    <row r="7469" spans="10:21" x14ac:dyDescent="0.25">
      <c r="J7469" s="37">
        <v>44316</v>
      </c>
      <c r="K7469" s="36">
        <f t="shared" si="825"/>
        <v>2021</v>
      </c>
      <c r="L7469" s="36" t="str">
        <f t="shared" si="826"/>
        <v>April</v>
      </c>
      <c r="M7469" s="36">
        <f t="shared" si="827"/>
        <v>18</v>
      </c>
      <c r="N7469" s="36">
        <f t="shared" si="828"/>
        <v>30</v>
      </c>
      <c r="O7469" s="36" t="str">
        <f t="shared" si="829"/>
        <v>202118</v>
      </c>
      <c r="P7469" s="51" t="str">
        <f>CONCATENATE(K7469,MONTH(ExpensesDBTable[[#This Row],[Date]]))</f>
        <v>20214</v>
      </c>
      <c r="Q7469" s="36" t="s">
        <v>4792</v>
      </c>
      <c r="R7469" s="36" t="s">
        <v>14</v>
      </c>
      <c r="S7469" s="38">
        <v>9.1999999999999993</v>
      </c>
      <c r="T7469" s="36" t="s">
        <v>100</v>
      </c>
      <c r="U7469" s="36" t="s">
        <v>1392</v>
      </c>
    </row>
    <row r="7470" spans="10:21" x14ac:dyDescent="0.25">
      <c r="J7470" s="37">
        <v>44316</v>
      </c>
      <c r="K7470" s="36">
        <f t="shared" si="825"/>
        <v>2021</v>
      </c>
      <c r="L7470" s="36" t="str">
        <f t="shared" si="826"/>
        <v>April</v>
      </c>
      <c r="M7470" s="36">
        <f t="shared" si="827"/>
        <v>18</v>
      </c>
      <c r="N7470" s="36">
        <f t="shared" si="828"/>
        <v>30</v>
      </c>
      <c r="O7470" s="36" t="str">
        <f t="shared" si="829"/>
        <v>202118</v>
      </c>
      <c r="P7470" s="51" t="str">
        <f>CONCATENATE(K7470,MONTH(ExpensesDBTable[[#This Row],[Date]]))</f>
        <v>20214</v>
      </c>
      <c r="Q7470" s="36" t="s">
        <v>1292</v>
      </c>
      <c r="R7470" s="36" t="s">
        <v>18</v>
      </c>
      <c r="S7470" s="38">
        <v>78.7</v>
      </c>
      <c r="T7470" s="36" t="s">
        <v>106</v>
      </c>
      <c r="U7470" s="36" t="s">
        <v>5119</v>
      </c>
    </row>
    <row r="7471" spans="10:21" x14ac:dyDescent="0.25">
      <c r="J7471" s="37">
        <v>44316</v>
      </c>
      <c r="K7471" s="36">
        <f t="shared" si="825"/>
        <v>2021</v>
      </c>
      <c r="L7471" s="36" t="str">
        <f t="shared" si="826"/>
        <v>April</v>
      </c>
      <c r="M7471" s="36">
        <f t="shared" si="827"/>
        <v>18</v>
      </c>
      <c r="N7471" s="36">
        <f t="shared" si="828"/>
        <v>30</v>
      </c>
      <c r="O7471" s="36" t="str">
        <f t="shared" si="829"/>
        <v>202118</v>
      </c>
      <c r="P7471" s="51" t="str">
        <f>CONCATENATE(K7471,MONTH(ExpensesDBTable[[#This Row],[Date]]))</f>
        <v>20214</v>
      </c>
      <c r="Q7471" s="36" t="s">
        <v>182</v>
      </c>
      <c r="R7471" s="36" t="s">
        <v>14</v>
      </c>
      <c r="S7471" s="38">
        <v>9.9499999999999993</v>
      </c>
      <c r="T7471" s="36" t="s">
        <v>106</v>
      </c>
      <c r="U7471" s="36" t="s">
        <v>643</v>
      </c>
    </row>
    <row r="7472" spans="10:21" x14ac:dyDescent="0.25">
      <c r="J7472" s="37">
        <v>44316</v>
      </c>
      <c r="K7472" s="36">
        <f t="shared" si="825"/>
        <v>2021</v>
      </c>
      <c r="L7472" s="36" t="str">
        <f t="shared" si="826"/>
        <v>April</v>
      </c>
      <c r="M7472" s="36">
        <f t="shared" si="827"/>
        <v>18</v>
      </c>
      <c r="N7472" s="36">
        <f t="shared" si="828"/>
        <v>30</v>
      </c>
      <c r="O7472" s="36" t="str">
        <f t="shared" si="829"/>
        <v>202118</v>
      </c>
      <c r="P7472" s="51" t="str">
        <f>CONCATENATE(K7472,MONTH(ExpensesDBTable[[#This Row],[Date]]))</f>
        <v>20214</v>
      </c>
      <c r="Q7472" s="36" t="s">
        <v>182</v>
      </c>
      <c r="R7472" s="36" t="s">
        <v>14</v>
      </c>
      <c r="S7472" s="38">
        <v>8.5500000000000007</v>
      </c>
      <c r="T7472" s="36" t="s">
        <v>100</v>
      </c>
      <c r="U7472" s="36" t="s">
        <v>5120</v>
      </c>
    </row>
    <row r="7473" spans="10:21" x14ac:dyDescent="0.25">
      <c r="J7473" s="37">
        <v>44316</v>
      </c>
      <c r="K7473" s="36">
        <f t="shared" si="825"/>
        <v>2021</v>
      </c>
      <c r="L7473" s="36" t="str">
        <f t="shared" si="826"/>
        <v>April</v>
      </c>
      <c r="M7473" s="36">
        <f t="shared" si="827"/>
        <v>18</v>
      </c>
      <c r="N7473" s="36">
        <f t="shared" si="828"/>
        <v>30</v>
      </c>
      <c r="O7473" s="36" t="str">
        <f t="shared" si="829"/>
        <v>202118</v>
      </c>
      <c r="P7473" s="51" t="str">
        <f>CONCATENATE(K7473,MONTH(ExpensesDBTable[[#This Row],[Date]]))</f>
        <v>20214</v>
      </c>
      <c r="Q7473" s="36" t="s">
        <v>3472</v>
      </c>
      <c r="R7473" s="36" t="s">
        <v>18</v>
      </c>
      <c r="S7473" s="38">
        <v>303.58999999999997</v>
      </c>
      <c r="T7473" s="36" t="s">
        <v>106</v>
      </c>
      <c r="U7473" s="36" t="s">
        <v>5121</v>
      </c>
    </row>
    <row r="7474" spans="10:21" x14ac:dyDescent="0.25">
      <c r="J7474" s="37">
        <v>44318</v>
      </c>
      <c r="K7474" s="36">
        <f t="shared" ref="K7474:K7488" si="830">YEAR(J7474)</f>
        <v>2021</v>
      </c>
      <c r="L7474" s="36" t="str">
        <f t="shared" ref="L7474:L7488" si="831">TEXT(DATE(1,MONTH(J7474),1),"MMMM")</f>
        <v>May</v>
      </c>
      <c r="M7474" s="36">
        <f t="shared" ref="M7474:M7488" si="832">WEEKNUM(J7474,2)</f>
        <v>18</v>
      </c>
      <c r="N7474" s="36">
        <f t="shared" ref="N7474:N7488" si="833">DAY(J7474)</f>
        <v>2</v>
      </c>
      <c r="O7474" s="36" t="str">
        <f t="shared" ref="O7474:O7488" si="834">CONCATENATE(K7474,M7474)</f>
        <v>202118</v>
      </c>
      <c r="P7474" s="51" t="str">
        <f>CONCATENATE(K7474,MONTH(ExpensesDBTable[[#This Row],[Date]]))</f>
        <v>20215</v>
      </c>
      <c r="Q7474" s="36" t="s">
        <v>182</v>
      </c>
      <c r="R7474" s="36" t="s">
        <v>14</v>
      </c>
      <c r="S7474" s="38">
        <v>12.1</v>
      </c>
      <c r="T7474" s="36" t="s">
        <v>100</v>
      </c>
      <c r="U7474" s="36" t="s">
        <v>5112</v>
      </c>
    </row>
    <row r="7475" spans="10:21" x14ac:dyDescent="0.25">
      <c r="J7475" s="37">
        <v>44318</v>
      </c>
      <c r="K7475" s="36">
        <f t="shared" si="830"/>
        <v>2021</v>
      </c>
      <c r="L7475" s="36" t="str">
        <f t="shared" si="831"/>
        <v>May</v>
      </c>
      <c r="M7475" s="36">
        <f t="shared" si="832"/>
        <v>18</v>
      </c>
      <c r="N7475" s="36">
        <f t="shared" si="833"/>
        <v>2</v>
      </c>
      <c r="O7475" s="36" t="str">
        <f t="shared" si="834"/>
        <v>202118</v>
      </c>
      <c r="P7475" s="51" t="str">
        <f>CONCATENATE(K7475,MONTH(ExpensesDBTable[[#This Row],[Date]]))</f>
        <v>20215</v>
      </c>
      <c r="Q7475" s="36" t="s">
        <v>182</v>
      </c>
      <c r="R7475" s="36" t="s">
        <v>19</v>
      </c>
      <c r="S7475" s="38">
        <v>20</v>
      </c>
      <c r="T7475" s="36" t="s">
        <v>106</v>
      </c>
      <c r="U7475" s="36" t="s">
        <v>5122</v>
      </c>
    </row>
    <row r="7476" spans="10:21" x14ac:dyDescent="0.25">
      <c r="J7476" s="37">
        <v>44318</v>
      </c>
      <c r="K7476" s="36">
        <f t="shared" si="830"/>
        <v>2021</v>
      </c>
      <c r="L7476" s="36" t="str">
        <f t="shared" si="831"/>
        <v>May</v>
      </c>
      <c r="M7476" s="36">
        <f t="shared" si="832"/>
        <v>18</v>
      </c>
      <c r="N7476" s="36">
        <f t="shared" si="833"/>
        <v>2</v>
      </c>
      <c r="O7476" s="36" t="str">
        <f t="shared" si="834"/>
        <v>202118</v>
      </c>
      <c r="P7476" s="51" t="str">
        <f>CONCATENATE(K7476,MONTH(ExpensesDBTable[[#This Row],[Date]]))</f>
        <v>20215</v>
      </c>
      <c r="Q7476" s="36" t="s">
        <v>182</v>
      </c>
      <c r="R7476" s="36" t="s">
        <v>16</v>
      </c>
      <c r="S7476" s="38">
        <v>27.5</v>
      </c>
      <c r="T7476" s="36" t="s">
        <v>106</v>
      </c>
      <c r="U7476" s="36" t="s">
        <v>5123</v>
      </c>
    </row>
    <row r="7477" spans="10:21" x14ac:dyDescent="0.25">
      <c r="J7477" s="37">
        <v>44318</v>
      </c>
      <c r="K7477" s="36">
        <f t="shared" si="830"/>
        <v>2021</v>
      </c>
      <c r="L7477" s="36" t="str">
        <f t="shared" si="831"/>
        <v>May</v>
      </c>
      <c r="M7477" s="36">
        <f t="shared" si="832"/>
        <v>18</v>
      </c>
      <c r="N7477" s="36">
        <f t="shared" si="833"/>
        <v>2</v>
      </c>
      <c r="O7477" s="36" t="str">
        <f t="shared" si="834"/>
        <v>202118</v>
      </c>
      <c r="P7477" s="51" t="str">
        <f>CONCATENATE(K7477,MONTH(ExpensesDBTable[[#This Row],[Date]]))</f>
        <v>20215</v>
      </c>
      <c r="Q7477" s="36" t="s">
        <v>1067</v>
      </c>
      <c r="R7477" s="36" t="s">
        <v>13</v>
      </c>
      <c r="S7477" s="38">
        <v>47.5</v>
      </c>
      <c r="T7477" s="36" t="s">
        <v>106</v>
      </c>
      <c r="U7477" s="36" t="s">
        <v>5124</v>
      </c>
    </row>
    <row r="7478" spans="10:21" x14ac:dyDescent="0.25">
      <c r="J7478" s="37">
        <v>44318</v>
      </c>
      <c r="K7478" s="36">
        <f t="shared" si="830"/>
        <v>2021</v>
      </c>
      <c r="L7478" s="36" t="str">
        <f t="shared" si="831"/>
        <v>May</v>
      </c>
      <c r="M7478" s="36">
        <f t="shared" si="832"/>
        <v>18</v>
      </c>
      <c r="N7478" s="36">
        <f t="shared" si="833"/>
        <v>2</v>
      </c>
      <c r="O7478" s="36" t="str">
        <f t="shared" si="834"/>
        <v>202118</v>
      </c>
      <c r="P7478" s="51" t="str">
        <f>CONCATENATE(K7478,MONTH(ExpensesDBTable[[#This Row],[Date]]))</f>
        <v>20215</v>
      </c>
      <c r="Q7478" s="36" t="s">
        <v>119</v>
      </c>
      <c r="R7478" s="36" t="s">
        <v>14</v>
      </c>
      <c r="S7478" s="38">
        <v>10.79</v>
      </c>
      <c r="T7478" s="36" t="s">
        <v>100</v>
      </c>
      <c r="U7478" s="36" t="s">
        <v>3401</v>
      </c>
    </row>
    <row r="7479" spans="10:21" x14ac:dyDescent="0.25">
      <c r="J7479" s="37">
        <v>44318</v>
      </c>
      <c r="K7479" s="36">
        <f t="shared" si="830"/>
        <v>2021</v>
      </c>
      <c r="L7479" s="36" t="str">
        <f t="shared" si="831"/>
        <v>May</v>
      </c>
      <c r="M7479" s="36">
        <f t="shared" si="832"/>
        <v>18</v>
      </c>
      <c r="N7479" s="36">
        <f t="shared" si="833"/>
        <v>2</v>
      </c>
      <c r="O7479" s="36" t="str">
        <f t="shared" si="834"/>
        <v>202118</v>
      </c>
      <c r="P7479" s="51" t="str">
        <f>CONCATENATE(K7479,MONTH(ExpensesDBTable[[#This Row],[Date]]))</f>
        <v>20215</v>
      </c>
      <c r="Q7479" s="36" t="s">
        <v>4773</v>
      </c>
      <c r="R7479" s="36" t="s">
        <v>11</v>
      </c>
      <c r="S7479" s="38">
        <v>12</v>
      </c>
      <c r="T7479" s="36" t="s">
        <v>100</v>
      </c>
      <c r="U7479" s="36" t="s">
        <v>1121</v>
      </c>
    </row>
    <row r="7480" spans="10:21" x14ac:dyDescent="0.25">
      <c r="J7480" s="37">
        <v>44318</v>
      </c>
      <c r="K7480" s="36">
        <f t="shared" si="830"/>
        <v>2021</v>
      </c>
      <c r="L7480" s="36" t="str">
        <f t="shared" si="831"/>
        <v>May</v>
      </c>
      <c r="M7480" s="36">
        <f t="shared" si="832"/>
        <v>18</v>
      </c>
      <c r="N7480" s="36">
        <f t="shared" si="833"/>
        <v>2</v>
      </c>
      <c r="O7480" s="36" t="str">
        <f t="shared" si="834"/>
        <v>202118</v>
      </c>
      <c r="P7480" s="51" t="str">
        <f>CONCATENATE(K7480,MONTH(ExpensesDBTable[[#This Row],[Date]]))</f>
        <v>20215</v>
      </c>
      <c r="Q7480" s="36" t="s">
        <v>182</v>
      </c>
      <c r="R7480" s="36" t="s">
        <v>17</v>
      </c>
      <c r="S7480" s="38">
        <v>10</v>
      </c>
      <c r="T7480" s="36" t="s">
        <v>106</v>
      </c>
      <c r="U7480" s="36" t="s">
        <v>5125</v>
      </c>
    </row>
    <row r="7481" spans="10:21" x14ac:dyDescent="0.25">
      <c r="J7481" s="37">
        <v>44318</v>
      </c>
      <c r="K7481" s="36">
        <f t="shared" si="830"/>
        <v>2021</v>
      </c>
      <c r="L7481" s="36" t="str">
        <f t="shared" si="831"/>
        <v>May</v>
      </c>
      <c r="M7481" s="36">
        <f t="shared" si="832"/>
        <v>18</v>
      </c>
      <c r="N7481" s="36">
        <f t="shared" si="833"/>
        <v>2</v>
      </c>
      <c r="O7481" s="36" t="str">
        <f t="shared" si="834"/>
        <v>202118</v>
      </c>
      <c r="P7481" s="51" t="str">
        <f>CONCATENATE(K7481,MONTH(ExpensesDBTable[[#This Row],[Date]]))</f>
        <v>20215</v>
      </c>
      <c r="Q7481" s="36" t="s">
        <v>2470</v>
      </c>
      <c r="R7481" s="36" t="s">
        <v>17</v>
      </c>
      <c r="S7481" s="38">
        <v>22.98</v>
      </c>
      <c r="T7481" s="36" t="s">
        <v>106</v>
      </c>
      <c r="U7481" s="36" t="s">
        <v>2129</v>
      </c>
    </row>
    <row r="7482" spans="10:21" x14ac:dyDescent="0.25">
      <c r="J7482" s="37">
        <v>44318</v>
      </c>
      <c r="K7482" s="36">
        <f t="shared" si="830"/>
        <v>2021</v>
      </c>
      <c r="L7482" s="36" t="str">
        <f t="shared" si="831"/>
        <v>May</v>
      </c>
      <c r="M7482" s="36">
        <f t="shared" si="832"/>
        <v>18</v>
      </c>
      <c r="N7482" s="36">
        <f t="shared" si="833"/>
        <v>2</v>
      </c>
      <c r="O7482" s="36" t="str">
        <f t="shared" si="834"/>
        <v>202118</v>
      </c>
      <c r="P7482" s="51" t="str">
        <f>CONCATENATE(K7482,MONTH(ExpensesDBTable[[#This Row],[Date]]))</f>
        <v>20215</v>
      </c>
      <c r="Q7482" s="36" t="s">
        <v>119</v>
      </c>
      <c r="R7482" s="36" t="s">
        <v>14</v>
      </c>
      <c r="S7482" s="38">
        <v>108.81</v>
      </c>
      <c r="T7482" s="36" t="s">
        <v>100</v>
      </c>
      <c r="U7482" s="36" t="s">
        <v>3401</v>
      </c>
    </row>
    <row r="7483" spans="10:21" x14ac:dyDescent="0.25">
      <c r="J7483" s="37">
        <v>44318</v>
      </c>
      <c r="K7483" s="36">
        <f t="shared" si="830"/>
        <v>2021</v>
      </c>
      <c r="L7483" s="36" t="str">
        <f t="shared" si="831"/>
        <v>May</v>
      </c>
      <c r="M7483" s="36">
        <f t="shared" si="832"/>
        <v>18</v>
      </c>
      <c r="N7483" s="36">
        <f t="shared" si="833"/>
        <v>2</v>
      </c>
      <c r="O7483" s="36" t="str">
        <f t="shared" si="834"/>
        <v>202118</v>
      </c>
      <c r="P7483" s="51" t="str">
        <f>CONCATENATE(K7483,MONTH(ExpensesDBTable[[#This Row],[Date]]))</f>
        <v>20215</v>
      </c>
      <c r="Q7483" s="36" t="s">
        <v>4773</v>
      </c>
      <c r="R7483" s="36" t="s">
        <v>11</v>
      </c>
      <c r="S7483" s="38">
        <v>12</v>
      </c>
      <c r="T7483" s="36" t="s">
        <v>100</v>
      </c>
      <c r="U7483" s="36" t="s">
        <v>886</v>
      </c>
    </row>
    <row r="7484" spans="10:21" x14ac:dyDescent="0.25">
      <c r="J7484" s="37">
        <v>44318</v>
      </c>
      <c r="K7484" s="36">
        <f t="shared" si="830"/>
        <v>2021</v>
      </c>
      <c r="L7484" s="36" t="str">
        <f t="shared" si="831"/>
        <v>May</v>
      </c>
      <c r="M7484" s="36">
        <f t="shared" si="832"/>
        <v>18</v>
      </c>
      <c r="N7484" s="36">
        <f t="shared" si="833"/>
        <v>2</v>
      </c>
      <c r="O7484" s="36" t="str">
        <f t="shared" si="834"/>
        <v>202118</v>
      </c>
      <c r="P7484" s="51" t="str">
        <f>CONCATENATE(K7484,MONTH(ExpensesDBTable[[#This Row],[Date]]))</f>
        <v>20215</v>
      </c>
      <c r="Q7484" s="36" t="s">
        <v>182</v>
      </c>
      <c r="R7484" s="36" t="s">
        <v>14</v>
      </c>
      <c r="S7484" s="38">
        <v>12.4</v>
      </c>
      <c r="T7484" s="36" t="s">
        <v>100</v>
      </c>
      <c r="U7484" s="36" t="s">
        <v>1153</v>
      </c>
    </row>
    <row r="7485" spans="10:21" x14ac:dyDescent="0.25">
      <c r="J7485" s="37">
        <v>44318</v>
      </c>
      <c r="K7485" s="36">
        <f t="shared" si="830"/>
        <v>2021</v>
      </c>
      <c r="L7485" s="36" t="str">
        <f t="shared" si="831"/>
        <v>May</v>
      </c>
      <c r="M7485" s="36">
        <f t="shared" si="832"/>
        <v>18</v>
      </c>
      <c r="N7485" s="36">
        <f t="shared" si="833"/>
        <v>2</v>
      </c>
      <c r="O7485" s="36" t="str">
        <f t="shared" si="834"/>
        <v>202118</v>
      </c>
      <c r="P7485" s="51" t="str">
        <f>CONCATENATE(K7485,MONTH(ExpensesDBTable[[#This Row],[Date]]))</f>
        <v>20215</v>
      </c>
      <c r="Q7485" s="36" t="s">
        <v>620</v>
      </c>
      <c r="R7485" s="36" t="s">
        <v>13</v>
      </c>
      <c r="S7485" s="38">
        <v>39</v>
      </c>
      <c r="T7485" s="36" t="s">
        <v>106</v>
      </c>
      <c r="U7485" s="36" t="s">
        <v>5126</v>
      </c>
    </row>
    <row r="7486" spans="10:21" x14ac:dyDescent="0.25">
      <c r="J7486" s="37">
        <v>44318</v>
      </c>
      <c r="K7486" s="36">
        <f t="shared" si="830"/>
        <v>2021</v>
      </c>
      <c r="L7486" s="36" t="str">
        <f t="shared" si="831"/>
        <v>May</v>
      </c>
      <c r="M7486" s="36">
        <f t="shared" si="832"/>
        <v>18</v>
      </c>
      <c r="N7486" s="36">
        <f t="shared" si="833"/>
        <v>2</v>
      </c>
      <c r="O7486" s="36" t="str">
        <f t="shared" si="834"/>
        <v>202118</v>
      </c>
      <c r="P7486" s="51" t="str">
        <f>CONCATENATE(K7486,MONTH(ExpensesDBTable[[#This Row],[Date]]))</f>
        <v>20215</v>
      </c>
      <c r="Q7486" s="36" t="s">
        <v>182</v>
      </c>
      <c r="R7486" s="36" t="s">
        <v>16</v>
      </c>
      <c r="S7486" s="38">
        <v>15</v>
      </c>
      <c r="T7486" s="36" t="s">
        <v>106</v>
      </c>
      <c r="U7486" s="36" t="s">
        <v>5127</v>
      </c>
    </row>
    <row r="7487" spans="10:21" x14ac:dyDescent="0.25">
      <c r="J7487" s="37">
        <v>44318</v>
      </c>
      <c r="K7487" s="36">
        <f t="shared" si="830"/>
        <v>2021</v>
      </c>
      <c r="L7487" s="36" t="str">
        <f t="shared" si="831"/>
        <v>May</v>
      </c>
      <c r="M7487" s="36">
        <f t="shared" si="832"/>
        <v>18</v>
      </c>
      <c r="N7487" s="36">
        <f t="shared" si="833"/>
        <v>2</v>
      </c>
      <c r="O7487" s="36" t="str">
        <f t="shared" si="834"/>
        <v>202118</v>
      </c>
      <c r="P7487" s="51" t="str">
        <f>CONCATENATE(K7487,MONTH(ExpensesDBTable[[#This Row],[Date]]))</f>
        <v>20215</v>
      </c>
      <c r="Q7487" s="36" t="s">
        <v>182</v>
      </c>
      <c r="R7487" s="36" t="s">
        <v>14</v>
      </c>
      <c r="S7487" s="38">
        <v>11.78</v>
      </c>
      <c r="T7487" s="36" t="s">
        <v>100</v>
      </c>
      <c r="U7487" s="36" t="s">
        <v>2670</v>
      </c>
    </row>
    <row r="7488" spans="10:21" x14ac:dyDescent="0.25">
      <c r="J7488" s="37">
        <v>44318</v>
      </c>
      <c r="K7488" s="36">
        <f t="shared" si="830"/>
        <v>2021</v>
      </c>
      <c r="L7488" s="36" t="str">
        <f t="shared" si="831"/>
        <v>May</v>
      </c>
      <c r="M7488" s="36">
        <f t="shared" si="832"/>
        <v>18</v>
      </c>
      <c r="N7488" s="36">
        <f t="shared" si="833"/>
        <v>2</v>
      </c>
      <c r="O7488" s="36" t="str">
        <f t="shared" si="834"/>
        <v>202118</v>
      </c>
      <c r="P7488" s="51" t="str">
        <f>CONCATENATE(K7488,MONTH(ExpensesDBTable[[#This Row],[Date]]))</f>
        <v>20215</v>
      </c>
      <c r="Q7488" s="36" t="s">
        <v>4049</v>
      </c>
      <c r="R7488" s="36" t="s">
        <v>23</v>
      </c>
      <c r="S7488" s="38">
        <v>89</v>
      </c>
      <c r="T7488" s="36" t="s">
        <v>106</v>
      </c>
      <c r="U7488" s="36" t="s">
        <v>2414</v>
      </c>
    </row>
    <row r="7489" spans="10:21" x14ac:dyDescent="0.25">
      <c r="J7489" s="37">
        <v>44325</v>
      </c>
      <c r="K7489" s="36">
        <f t="shared" ref="K7489:K7514" si="835">YEAR(J7489)</f>
        <v>2021</v>
      </c>
      <c r="L7489" s="36" t="str">
        <f t="shared" ref="L7489:L7514" si="836">TEXT(DATE(1,MONTH(J7489),1),"MMMM")</f>
        <v>May</v>
      </c>
      <c r="M7489" s="36">
        <f t="shared" ref="M7489:M7514" si="837">WEEKNUM(J7489,2)</f>
        <v>19</v>
      </c>
      <c r="N7489" s="36">
        <f t="shared" ref="N7489:N7514" si="838">DAY(J7489)</f>
        <v>9</v>
      </c>
      <c r="O7489" s="36" t="str">
        <f t="shared" ref="O7489:O7514" si="839">CONCATENATE(K7489,M7489)</f>
        <v>202119</v>
      </c>
      <c r="P7489" s="51" t="str">
        <f>CONCATENATE(K7489,MONTH(ExpensesDBTable[[#This Row],[Date]]))</f>
        <v>20215</v>
      </c>
      <c r="Q7489" s="36" t="s">
        <v>3201</v>
      </c>
      <c r="R7489" s="36" t="s">
        <v>17</v>
      </c>
      <c r="S7489" s="38">
        <v>55</v>
      </c>
      <c r="T7489" s="36" t="s">
        <v>106</v>
      </c>
      <c r="U7489" s="36" t="s">
        <v>1818</v>
      </c>
    </row>
    <row r="7490" spans="10:21" x14ac:dyDescent="0.25">
      <c r="J7490" s="37">
        <v>44325</v>
      </c>
      <c r="K7490" s="36">
        <f t="shared" si="835"/>
        <v>2021</v>
      </c>
      <c r="L7490" s="36" t="str">
        <f t="shared" si="836"/>
        <v>May</v>
      </c>
      <c r="M7490" s="36">
        <f t="shared" si="837"/>
        <v>19</v>
      </c>
      <c r="N7490" s="36">
        <f t="shared" si="838"/>
        <v>9</v>
      </c>
      <c r="O7490" s="36" t="str">
        <f t="shared" si="839"/>
        <v>202119</v>
      </c>
      <c r="P7490" s="51" t="str">
        <f>CONCATENATE(K7490,MONTH(ExpensesDBTable[[#This Row],[Date]]))</f>
        <v>20215</v>
      </c>
      <c r="Q7490" s="36" t="s">
        <v>5029</v>
      </c>
      <c r="R7490" s="36" t="s">
        <v>4644</v>
      </c>
      <c r="S7490" s="38">
        <v>10</v>
      </c>
      <c r="T7490" s="36" t="s">
        <v>106</v>
      </c>
      <c r="U7490" s="36" t="s">
        <v>5128</v>
      </c>
    </row>
    <row r="7491" spans="10:21" x14ac:dyDescent="0.25">
      <c r="J7491" s="37">
        <v>44325</v>
      </c>
      <c r="K7491" s="36">
        <f t="shared" si="835"/>
        <v>2021</v>
      </c>
      <c r="L7491" s="36" t="str">
        <f t="shared" si="836"/>
        <v>May</v>
      </c>
      <c r="M7491" s="36">
        <f t="shared" si="837"/>
        <v>19</v>
      </c>
      <c r="N7491" s="36">
        <f t="shared" si="838"/>
        <v>9</v>
      </c>
      <c r="O7491" s="36" t="str">
        <f t="shared" si="839"/>
        <v>202119</v>
      </c>
      <c r="P7491" s="51" t="str">
        <f>CONCATENATE(K7491,MONTH(ExpensesDBTable[[#This Row],[Date]]))</f>
        <v>20215</v>
      </c>
      <c r="Q7491" s="36" t="s">
        <v>3480</v>
      </c>
      <c r="R7491" s="36" t="s">
        <v>27</v>
      </c>
      <c r="S7491" s="38">
        <v>320.38</v>
      </c>
      <c r="T7491" s="36" t="s">
        <v>106</v>
      </c>
      <c r="U7491" s="36" t="s">
        <v>4435</v>
      </c>
    </row>
    <row r="7492" spans="10:21" x14ac:dyDescent="0.25">
      <c r="J7492" s="37">
        <v>44325</v>
      </c>
      <c r="K7492" s="36">
        <f t="shared" si="835"/>
        <v>2021</v>
      </c>
      <c r="L7492" s="36" t="str">
        <f t="shared" si="836"/>
        <v>May</v>
      </c>
      <c r="M7492" s="36">
        <f t="shared" si="837"/>
        <v>19</v>
      </c>
      <c r="N7492" s="36">
        <f t="shared" si="838"/>
        <v>9</v>
      </c>
      <c r="O7492" s="36" t="str">
        <f t="shared" si="839"/>
        <v>202119</v>
      </c>
      <c r="P7492" s="51" t="str">
        <f>CONCATENATE(K7492,MONTH(ExpensesDBTable[[#This Row],[Date]]))</f>
        <v>20215</v>
      </c>
      <c r="Q7492" s="36" t="s">
        <v>182</v>
      </c>
      <c r="R7492" s="36" t="s">
        <v>14</v>
      </c>
      <c r="S7492" s="38">
        <v>5.4</v>
      </c>
      <c r="T7492" s="36" t="s">
        <v>100</v>
      </c>
      <c r="U7492" s="36" t="s">
        <v>2826</v>
      </c>
    </row>
    <row r="7493" spans="10:21" x14ac:dyDescent="0.25">
      <c r="J7493" s="37">
        <v>44325</v>
      </c>
      <c r="K7493" s="36">
        <f t="shared" si="835"/>
        <v>2021</v>
      </c>
      <c r="L7493" s="36" t="str">
        <f t="shared" si="836"/>
        <v>May</v>
      </c>
      <c r="M7493" s="36">
        <f t="shared" si="837"/>
        <v>19</v>
      </c>
      <c r="N7493" s="36">
        <f t="shared" si="838"/>
        <v>9</v>
      </c>
      <c r="O7493" s="36" t="str">
        <f t="shared" si="839"/>
        <v>202119</v>
      </c>
      <c r="P7493" s="51" t="str">
        <f>CONCATENATE(K7493,MONTH(ExpensesDBTable[[#This Row],[Date]]))</f>
        <v>20215</v>
      </c>
      <c r="Q7493" s="36" t="s">
        <v>108</v>
      </c>
      <c r="R7493" s="36" t="s">
        <v>14</v>
      </c>
      <c r="S7493" s="38">
        <v>21.05</v>
      </c>
      <c r="T7493" s="36" t="s">
        <v>100</v>
      </c>
      <c r="U7493" s="36" t="s">
        <v>3401</v>
      </c>
    </row>
    <row r="7494" spans="10:21" x14ac:dyDescent="0.25">
      <c r="J7494" s="37">
        <v>44325</v>
      </c>
      <c r="K7494" s="36">
        <f t="shared" si="835"/>
        <v>2021</v>
      </c>
      <c r="L7494" s="36" t="str">
        <f t="shared" si="836"/>
        <v>May</v>
      </c>
      <c r="M7494" s="36">
        <f t="shared" si="837"/>
        <v>19</v>
      </c>
      <c r="N7494" s="36">
        <f t="shared" si="838"/>
        <v>9</v>
      </c>
      <c r="O7494" s="36" t="str">
        <f t="shared" si="839"/>
        <v>202119</v>
      </c>
      <c r="P7494" s="51" t="str">
        <f>CONCATENATE(K7494,MONTH(ExpensesDBTable[[#This Row],[Date]]))</f>
        <v>20215</v>
      </c>
      <c r="Q7494" s="36" t="s">
        <v>4792</v>
      </c>
      <c r="R7494" s="36" t="s">
        <v>14</v>
      </c>
      <c r="S7494" s="38">
        <v>9.1999999999999993</v>
      </c>
      <c r="T7494" s="36" t="s">
        <v>100</v>
      </c>
      <c r="U7494" s="36" t="s">
        <v>1153</v>
      </c>
    </row>
    <row r="7495" spans="10:21" x14ac:dyDescent="0.25">
      <c r="J7495" s="37">
        <v>44325</v>
      </c>
      <c r="K7495" s="36">
        <f t="shared" si="835"/>
        <v>2021</v>
      </c>
      <c r="L7495" s="36" t="str">
        <f t="shared" si="836"/>
        <v>May</v>
      </c>
      <c r="M7495" s="36">
        <f t="shared" si="837"/>
        <v>19</v>
      </c>
      <c r="N7495" s="36">
        <f t="shared" si="838"/>
        <v>9</v>
      </c>
      <c r="O7495" s="36" t="str">
        <f t="shared" si="839"/>
        <v>202119</v>
      </c>
      <c r="P7495" s="51" t="str">
        <f>CONCATENATE(K7495,MONTH(ExpensesDBTable[[#This Row],[Date]]))</f>
        <v>20215</v>
      </c>
      <c r="Q7495" s="36" t="s">
        <v>4084</v>
      </c>
      <c r="R7495" s="36" t="s">
        <v>22</v>
      </c>
      <c r="S7495" s="38">
        <v>437</v>
      </c>
      <c r="T7495" s="36" t="s">
        <v>106</v>
      </c>
      <c r="U7495" s="36" t="s">
        <v>5129</v>
      </c>
    </row>
    <row r="7496" spans="10:21" x14ac:dyDescent="0.25">
      <c r="J7496" s="37">
        <v>44325</v>
      </c>
      <c r="K7496" s="36">
        <f t="shared" si="835"/>
        <v>2021</v>
      </c>
      <c r="L7496" s="36" t="str">
        <f t="shared" si="836"/>
        <v>May</v>
      </c>
      <c r="M7496" s="36">
        <f t="shared" si="837"/>
        <v>19</v>
      </c>
      <c r="N7496" s="36">
        <f t="shared" si="838"/>
        <v>9</v>
      </c>
      <c r="O7496" s="36" t="str">
        <f t="shared" si="839"/>
        <v>202119</v>
      </c>
      <c r="P7496" s="51" t="str">
        <f>CONCATENATE(K7496,MONTH(ExpensesDBTable[[#This Row],[Date]]))</f>
        <v>20215</v>
      </c>
      <c r="Q7496" s="36" t="s">
        <v>1238</v>
      </c>
      <c r="R7496" s="36" t="s">
        <v>22</v>
      </c>
      <c r="S7496" s="38">
        <v>65.59</v>
      </c>
      <c r="T7496" s="36" t="s">
        <v>106</v>
      </c>
      <c r="U7496" s="36" t="s">
        <v>2274</v>
      </c>
    </row>
    <row r="7497" spans="10:21" x14ac:dyDescent="0.25">
      <c r="J7497" s="37">
        <v>44325</v>
      </c>
      <c r="K7497" s="36">
        <f t="shared" si="835"/>
        <v>2021</v>
      </c>
      <c r="L7497" s="36" t="str">
        <f t="shared" si="836"/>
        <v>May</v>
      </c>
      <c r="M7497" s="36">
        <f t="shared" si="837"/>
        <v>19</v>
      </c>
      <c r="N7497" s="36">
        <f t="shared" si="838"/>
        <v>9</v>
      </c>
      <c r="O7497" s="36" t="str">
        <f t="shared" si="839"/>
        <v>202119</v>
      </c>
      <c r="P7497" s="51" t="str">
        <f>CONCATENATE(K7497,MONTH(ExpensesDBTable[[#This Row],[Date]]))</f>
        <v>20215</v>
      </c>
      <c r="Q7497" s="36" t="s">
        <v>182</v>
      </c>
      <c r="R7497" s="36" t="s">
        <v>14</v>
      </c>
      <c r="S7497" s="38">
        <v>9</v>
      </c>
      <c r="T7497" s="36" t="s">
        <v>100</v>
      </c>
      <c r="U7497" s="36" t="s">
        <v>1153</v>
      </c>
    </row>
    <row r="7498" spans="10:21" x14ac:dyDescent="0.25">
      <c r="J7498" s="37">
        <v>44325</v>
      </c>
      <c r="K7498" s="36">
        <f t="shared" si="835"/>
        <v>2021</v>
      </c>
      <c r="L7498" s="36" t="str">
        <f t="shared" si="836"/>
        <v>May</v>
      </c>
      <c r="M7498" s="36">
        <f t="shared" si="837"/>
        <v>19</v>
      </c>
      <c r="N7498" s="36">
        <f t="shared" si="838"/>
        <v>9</v>
      </c>
      <c r="O7498" s="36" t="str">
        <f t="shared" si="839"/>
        <v>202119</v>
      </c>
      <c r="P7498" s="51" t="str">
        <f>CONCATENATE(K7498,MONTH(ExpensesDBTable[[#This Row],[Date]]))</f>
        <v>20215</v>
      </c>
      <c r="Q7498" s="36" t="s">
        <v>182</v>
      </c>
      <c r="R7498" s="36" t="s">
        <v>17</v>
      </c>
      <c r="S7498" s="38">
        <v>300</v>
      </c>
      <c r="T7498" s="36" t="s">
        <v>106</v>
      </c>
      <c r="U7498" s="36" t="s">
        <v>5130</v>
      </c>
    </row>
    <row r="7499" spans="10:21" x14ac:dyDescent="0.25">
      <c r="J7499" s="37">
        <v>44325</v>
      </c>
      <c r="K7499" s="36">
        <f t="shared" si="835"/>
        <v>2021</v>
      </c>
      <c r="L7499" s="36" t="str">
        <f t="shared" si="836"/>
        <v>May</v>
      </c>
      <c r="M7499" s="36">
        <f t="shared" si="837"/>
        <v>19</v>
      </c>
      <c r="N7499" s="36">
        <f t="shared" si="838"/>
        <v>9</v>
      </c>
      <c r="O7499" s="36" t="str">
        <f t="shared" si="839"/>
        <v>202119</v>
      </c>
      <c r="P7499" s="51" t="str">
        <f>CONCATENATE(K7499,MONTH(ExpensesDBTable[[#This Row],[Date]]))</f>
        <v>20215</v>
      </c>
      <c r="Q7499" s="36" t="s">
        <v>119</v>
      </c>
      <c r="R7499" s="36" t="s">
        <v>14</v>
      </c>
      <c r="S7499" s="38">
        <v>25.85</v>
      </c>
      <c r="T7499" s="36" t="s">
        <v>100</v>
      </c>
      <c r="U7499" s="36" t="s">
        <v>3401</v>
      </c>
    </row>
    <row r="7500" spans="10:21" x14ac:dyDescent="0.25">
      <c r="J7500" s="37">
        <v>44325</v>
      </c>
      <c r="K7500" s="36">
        <f t="shared" si="835"/>
        <v>2021</v>
      </c>
      <c r="L7500" s="36" t="str">
        <f t="shared" si="836"/>
        <v>May</v>
      </c>
      <c r="M7500" s="36">
        <f t="shared" si="837"/>
        <v>19</v>
      </c>
      <c r="N7500" s="36">
        <f t="shared" si="838"/>
        <v>9</v>
      </c>
      <c r="O7500" s="36" t="str">
        <f t="shared" si="839"/>
        <v>202119</v>
      </c>
      <c r="P7500" s="51" t="str">
        <f>CONCATENATE(K7500,MONTH(ExpensesDBTable[[#This Row],[Date]]))</f>
        <v>20215</v>
      </c>
      <c r="Q7500" s="36" t="s">
        <v>4773</v>
      </c>
      <c r="R7500" s="36" t="s">
        <v>11</v>
      </c>
      <c r="S7500" s="38">
        <v>12</v>
      </c>
      <c r="T7500" s="36" t="s">
        <v>106</v>
      </c>
      <c r="U7500" s="36" t="s">
        <v>1121</v>
      </c>
    </row>
    <row r="7501" spans="10:21" x14ac:dyDescent="0.25">
      <c r="J7501" s="37">
        <v>44325</v>
      </c>
      <c r="K7501" s="36">
        <f t="shared" si="835"/>
        <v>2021</v>
      </c>
      <c r="L7501" s="36" t="str">
        <f t="shared" si="836"/>
        <v>May</v>
      </c>
      <c r="M7501" s="36">
        <f t="shared" si="837"/>
        <v>19</v>
      </c>
      <c r="N7501" s="36">
        <f t="shared" si="838"/>
        <v>9</v>
      </c>
      <c r="O7501" s="36" t="str">
        <f t="shared" si="839"/>
        <v>202119</v>
      </c>
      <c r="P7501" s="51" t="str">
        <f>CONCATENATE(K7501,MONTH(ExpensesDBTable[[#This Row],[Date]]))</f>
        <v>20215</v>
      </c>
      <c r="Q7501" s="36" t="s">
        <v>4792</v>
      </c>
      <c r="R7501" s="36" t="s">
        <v>14</v>
      </c>
      <c r="S7501" s="38">
        <v>10</v>
      </c>
      <c r="T7501" s="36" t="s">
        <v>100</v>
      </c>
      <c r="U7501" s="36" t="s">
        <v>1153</v>
      </c>
    </row>
    <row r="7502" spans="10:21" x14ac:dyDescent="0.25">
      <c r="J7502" s="37">
        <v>44325</v>
      </c>
      <c r="K7502" s="36">
        <f t="shared" si="835"/>
        <v>2021</v>
      </c>
      <c r="L7502" s="36" t="str">
        <f t="shared" si="836"/>
        <v>May</v>
      </c>
      <c r="M7502" s="36">
        <f t="shared" si="837"/>
        <v>19</v>
      </c>
      <c r="N7502" s="36">
        <f t="shared" si="838"/>
        <v>9</v>
      </c>
      <c r="O7502" s="36" t="str">
        <f t="shared" si="839"/>
        <v>202119</v>
      </c>
      <c r="P7502" s="51" t="str">
        <f>CONCATENATE(K7502,MONTH(ExpensesDBTable[[#This Row],[Date]]))</f>
        <v>20215</v>
      </c>
      <c r="Q7502" s="36" t="s">
        <v>3379</v>
      </c>
      <c r="R7502" s="36" t="s">
        <v>29</v>
      </c>
      <c r="S7502" s="38">
        <v>1009</v>
      </c>
      <c r="T7502" s="36" t="s">
        <v>106</v>
      </c>
      <c r="U7502" s="36" t="s">
        <v>4666</v>
      </c>
    </row>
    <row r="7503" spans="10:21" x14ac:dyDescent="0.25">
      <c r="J7503" s="37">
        <v>44325</v>
      </c>
      <c r="K7503" s="36">
        <f t="shared" si="835"/>
        <v>2021</v>
      </c>
      <c r="L7503" s="36" t="str">
        <f t="shared" si="836"/>
        <v>May</v>
      </c>
      <c r="M7503" s="36">
        <f t="shared" si="837"/>
        <v>19</v>
      </c>
      <c r="N7503" s="36">
        <f t="shared" si="838"/>
        <v>9</v>
      </c>
      <c r="O7503" s="36" t="str">
        <f t="shared" si="839"/>
        <v>202119</v>
      </c>
      <c r="P7503" s="51" t="str">
        <f>CONCATENATE(K7503,MONTH(ExpensesDBTable[[#This Row],[Date]]))</f>
        <v>20215</v>
      </c>
      <c r="Q7503" s="36" t="s">
        <v>122</v>
      </c>
      <c r="R7503" s="36" t="s">
        <v>11</v>
      </c>
      <c r="S7503" s="38">
        <v>47.95</v>
      </c>
      <c r="T7503" s="36" t="s">
        <v>106</v>
      </c>
      <c r="U7503" s="36" t="s">
        <v>5091</v>
      </c>
    </row>
    <row r="7504" spans="10:21" x14ac:dyDescent="0.25">
      <c r="J7504" s="37">
        <v>44325</v>
      </c>
      <c r="K7504" s="36">
        <f t="shared" si="835"/>
        <v>2021</v>
      </c>
      <c r="L7504" s="36" t="str">
        <f t="shared" si="836"/>
        <v>May</v>
      </c>
      <c r="M7504" s="36">
        <f t="shared" si="837"/>
        <v>19</v>
      </c>
      <c r="N7504" s="36">
        <f t="shared" si="838"/>
        <v>9</v>
      </c>
      <c r="O7504" s="36" t="str">
        <f t="shared" si="839"/>
        <v>202119</v>
      </c>
      <c r="P7504" s="51" t="str">
        <f>CONCATENATE(K7504,MONTH(ExpensesDBTable[[#This Row],[Date]]))</f>
        <v>20215</v>
      </c>
      <c r="Q7504" s="36" t="s">
        <v>108</v>
      </c>
      <c r="R7504" s="36" t="s">
        <v>14</v>
      </c>
      <c r="S7504" s="38">
        <v>18.59</v>
      </c>
      <c r="T7504" s="36" t="s">
        <v>100</v>
      </c>
      <c r="U7504" s="36" t="s">
        <v>3401</v>
      </c>
    </row>
    <row r="7505" spans="10:21" x14ac:dyDescent="0.25">
      <c r="J7505" s="37">
        <v>44325</v>
      </c>
      <c r="K7505" s="36">
        <f t="shared" si="835"/>
        <v>2021</v>
      </c>
      <c r="L7505" s="36" t="str">
        <f t="shared" si="836"/>
        <v>May</v>
      </c>
      <c r="M7505" s="36">
        <f t="shared" si="837"/>
        <v>19</v>
      </c>
      <c r="N7505" s="36">
        <f t="shared" si="838"/>
        <v>9</v>
      </c>
      <c r="O7505" s="36" t="str">
        <f t="shared" si="839"/>
        <v>202119</v>
      </c>
      <c r="P7505" s="51" t="str">
        <f>CONCATENATE(K7505,MONTH(ExpensesDBTable[[#This Row],[Date]]))</f>
        <v>20215</v>
      </c>
      <c r="Q7505" s="36" t="s">
        <v>182</v>
      </c>
      <c r="R7505" s="36" t="s">
        <v>14</v>
      </c>
      <c r="S7505" s="38">
        <v>5</v>
      </c>
      <c r="T7505" s="36" t="s">
        <v>100</v>
      </c>
      <c r="U7505" s="36" t="s">
        <v>1153</v>
      </c>
    </row>
    <row r="7506" spans="10:21" x14ac:dyDescent="0.25">
      <c r="J7506" s="37">
        <v>44325</v>
      </c>
      <c r="K7506" s="36">
        <f t="shared" si="835"/>
        <v>2021</v>
      </c>
      <c r="L7506" s="36" t="str">
        <f t="shared" si="836"/>
        <v>May</v>
      </c>
      <c r="M7506" s="36">
        <f t="shared" si="837"/>
        <v>19</v>
      </c>
      <c r="N7506" s="36">
        <f t="shared" si="838"/>
        <v>9</v>
      </c>
      <c r="O7506" s="36" t="str">
        <f t="shared" si="839"/>
        <v>202119</v>
      </c>
      <c r="P7506" s="51" t="str">
        <f>CONCATENATE(K7506,MONTH(ExpensesDBTable[[#This Row],[Date]]))</f>
        <v>20215</v>
      </c>
      <c r="Q7506" s="36" t="s">
        <v>5131</v>
      </c>
      <c r="R7506" s="36" t="s">
        <v>23</v>
      </c>
      <c r="S7506" s="38">
        <v>50.31</v>
      </c>
      <c r="T7506" s="36" t="s">
        <v>106</v>
      </c>
      <c r="U7506" s="36" t="s">
        <v>3027</v>
      </c>
    </row>
    <row r="7507" spans="10:21" x14ac:dyDescent="0.25">
      <c r="J7507" s="37">
        <v>44325</v>
      </c>
      <c r="K7507" s="36">
        <f t="shared" si="835"/>
        <v>2021</v>
      </c>
      <c r="L7507" s="36" t="str">
        <f t="shared" si="836"/>
        <v>May</v>
      </c>
      <c r="M7507" s="36">
        <f t="shared" si="837"/>
        <v>19</v>
      </c>
      <c r="N7507" s="36">
        <f t="shared" si="838"/>
        <v>9</v>
      </c>
      <c r="O7507" s="36" t="str">
        <f t="shared" si="839"/>
        <v>202119</v>
      </c>
      <c r="P7507" s="51" t="str">
        <f>CONCATENATE(K7507,MONTH(ExpensesDBTable[[#This Row],[Date]]))</f>
        <v>20215</v>
      </c>
      <c r="Q7507" s="36" t="s">
        <v>182</v>
      </c>
      <c r="R7507" s="36" t="s">
        <v>19</v>
      </c>
      <c r="S7507" s="38">
        <v>13.2</v>
      </c>
      <c r="T7507" s="36" t="s">
        <v>106</v>
      </c>
      <c r="U7507" s="36" t="s">
        <v>5132</v>
      </c>
    </row>
    <row r="7508" spans="10:21" x14ac:dyDescent="0.25">
      <c r="J7508" s="37">
        <v>44325</v>
      </c>
      <c r="K7508" s="36">
        <f t="shared" si="835"/>
        <v>2021</v>
      </c>
      <c r="L7508" s="36" t="str">
        <f t="shared" si="836"/>
        <v>May</v>
      </c>
      <c r="M7508" s="36">
        <f t="shared" si="837"/>
        <v>19</v>
      </c>
      <c r="N7508" s="36">
        <f t="shared" si="838"/>
        <v>9</v>
      </c>
      <c r="O7508" s="36" t="str">
        <f t="shared" si="839"/>
        <v>202119</v>
      </c>
      <c r="P7508" s="51" t="str">
        <f>CONCATENATE(K7508,MONTH(ExpensesDBTable[[#This Row],[Date]]))</f>
        <v>20215</v>
      </c>
      <c r="Q7508" s="36" t="s">
        <v>128</v>
      </c>
      <c r="R7508" s="36" t="s">
        <v>22</v>
      </c>
      <c r="S7508" s="38">
        <v>10</v>
      </c>
      <c r="T7508" s="36" t="s">
        <v>106</v>
      </c>
      <c r="U7508" s="36" t="s">
        <v>5133</v>
      </c>
    </row>
    <row r="7509" spans="10:21" x14ac:dyDescent="0.25">
      <c r="J7509" s="37">
        <v>44325</v>
      </c>
      <c r="K7509" s="36">
        <f t="shared" si="835"/>
        <v>2021</v>
      </c>
      <c r="L7509" s="36" t="str">
        <f t="shared" si="836"/>
        <v>May</v>
      </c>
      <c r="M7509" s="36">
        <f t="shared" si="837"/>
        <v>19</v>
      </c>
      <c r="N7509" s="36">
        <f t="shared" si="838"/>
        <v>9</v>
      </c>
      <c r="O7509" s="36" t="str">
        <f t="shared" si="839"/>
        <v>202119</v>
      </c>
      <c r="P7509" s="51" t="str">
        <f>CONCATENATE(K7509,MONTH(ExpensesDBTable[[#This Row],[Date]]))</f>
        <v>20215</v>
      </c>
      <c r="Q7509" s="36" t="s">
        <v>119</v>
      </c>
      <c r="R7509" s="36" t="s">
        <v>14</v>
      </c>
      <c r="S7509" s="38">
        <v>6.6</v>
      </c>
      <c r="T7509" s="36" t="s">
        <v>100</v>
      </c>
      <c r="U7509" s="36" t="s">
        <v>5134</v>
      </c>
    </row>
    <row r="7510" spans="10:21" x14ac:dyDescent="0.25">
      <c r="J7510" s="37">
        <v>44325</v>
      </c>
      <c r="K7510" s="36">
        <f t="shared" si="835"/>
        <v>2021</v>
      </c>
      <c r="L7510" s="36" t="str">
        <f t="shared" si="836"/>
        <v>May</v>
      </c>
      <c r="M7510" s="36">
        <f t="shared" si="837"/>
        <v>19</v>
      </c>
      <c r="N7510" s="36">
        <f t="shared" si="838"/>
        <v>9</v>
      </c>
      <c r="O7510" s="36" t="str">
        <f t="shared" si="839"/>
        <v>202119</v>
      </c>
      <c r="P7510" s="51" t="str">
        <f>CONCATENATE(K7510,MONTH(ExpensesDBTable[[#This Row],[Date]]))</f>
        <v>20215</v>
      </c>
      <c r="Q7510" s="36" t="s">
        <v>3651</v>
      </c>
      <c r="R7510" s="36" t="s">
        <v>28</v>
      </c>
      <c r="S7510" s="38">
        <v>469</v>
      </c>
      <c r="T7510" s="36" t="s">
        <v>106</v>
      </c>
      <c r="U7510" s="36" t="s">
        <v>5135</v>
      </c>
    </row>
    <row r="7511" spans="10:21" x14ac:dyDescent="0.25">
      <c r="J7511" s="37">
        <v>44325</v>
      </c>
      <c r="K7511" s="36">
        <f t="shared" si="835"/>
        <v>2021</v>
      </c>
      <c r="L7511" s="36" t="str">
        <f t="shared" si="836"/>
        <v>May</v>
      </c>
      <c r="M7511" s="36">
        <f t="shared" si="837"/>
        <v>19</v>
      </c>
      <c r="N7511" s="36">
        <f t="shared" si="838"/>
        <v>9</v>
      </c>
      <c r="O7511" s="36" t="str">
        <f t="shared" si="839"/>
        <v>202119</v>
      </c>
      <c r="P7511" s="51" t="str">
        <f>CONCATENATE(K7511,MONTH(ExpensesDBTable[[#This Row],[Date]]))</f>
        <v>20215</v>
      </c>
      <c r="Q7511" s="36" t="s">
        <v>182</v>
      </c>
      <c r="R7511" s="36" t="s">
        <v>19</v>
      </c>
      <c r="S7511" s="38">
        <v>27.05</v>
      </c>
      <c r="T7511" s="36" t="s">
        <v>106</v>
      </c>
      <c r="U7511" s="36" t="s">
        <v>5136</v>
      </c>
    </row>
    <row r="7512" spans="10:21" x14ac:dyDescent="0.25">
      <c r="J7512" s="37">
        <v>44325</v>
      </c>
      <c r="K7512" s="36">
        <f t="shared" si="835"/>
        <v>2021</v>
      </c>
      <c r="L7512" s="36" t="str">
        <f t="shared" si="836"/>
        <v>May</v>
      </c>
      <c r="M7512" s="36">
        <f t="shared" si="837"/>
        <v>19</v>
      </c>
      <c r="N7512" s="36">
        <f t="shared" si="838"/>
        <v>9</v>
      </c>
      <c r="O7512" s="36" t="str">
        <f t="shared" si="839"/>
        <v>202119</v>
      </c>
      <c r="P7512" s="51" t="str">
        <f>CONCATENATE(K7512,MONTH(ExpensesDBTable[[#This Row],[Date]]))</f>
        <v>20215</v>
      </c>
      <c r="Q7512" s="36" t="s">
        <v>182</v>
      </c>
      <c r="R7512" s="36" t="s">
        <v>14</v>
      </c>
      <c r="S7512" s="38">
        <v>9</v>
      </c>
      <c r="T7512" s="36" t="s">
        <v>100</v>
      </c>
      <c r="U7512" s="36" t="s">
        <v>1153</v>
      </c>
    </row>
    <row r="7513" spans="10:21" x14ac:dyDescent="0.25">
      <c r="J7513" s="37">
        <v>44325</v>
      </c>
      <c r="K7513" s="36">
        <f t="shared" si="835"/>
        <v>2021</v>
      </c>
      <c r="L7513" s="36" t="str">
        <f t="shared" si="836"/>
        <v>May</v>
      </c>
      <c r="M7513" s="36">
        <f t="shared" si="837"/>
        <v>19</v>
      </c>
      <c r="N7513" s="36">
        <f t="shared" si="838"/>
        <v>9</v>
      </c>
      <c r="O7513" s="36" t="str">
        <f t="shared" si="839"/>
        <v>202119</v>
      </c>
      <c r="P7513" s="51" t="str">
        <f>CONCATENATE(K7513,MONTH(ExpensesDBTable[[#This Row],[Date]]))</f>
        <v>20215</v>
      </c>
      <c r="Q7513" s="36" t="s">
        <v>182</v>
      </c>
      <c r="R7513" s="36" t="s">
        <v>16</v>
      </c>
      <c r="S7513" s="38">
        <v>15</v>
      </c>
      <c r="T7513" s="36" t="s">
        <v>106</v>
      </c>
      <c r="U7513" s="36" t="s">
        <v>5137</v>
      </c>
    </row>
    <row r="7514" spans="10:21" x14ac:dyDescent="0.25">
      <c r="J7514" s="37">
        <v>44325</v>
      </c>
      <c r="K7514" s="36">
        <f t="shared" si="835"/>
        <v>2021</v>
      </c>
      <c r="L7514" s="36" t="str">
        <f t="shared" si="836"/>
        <v>May</v>
      </c>
      <c r="M7514" s="36">
        <f t="shared" si="837"/>
        <v>19</v>
      </c>
      <c r="N7514" s="36">
        <f t="shared" si="838"/>
        <v>9</v>
      </c>
      <c r="O7514" s="36" t="str">
        <f t="shared" si="839"/>
        <v>202119</v>
      </c>
      <c r="P7514" s="51" t="str">
        <f>CONCATENATE(K7514,MONTH(ExpensesDBTable[[#This Row],[Date]]))</f>
        <v>20215</v>
      </c>
      <c r="Q7514" s="36" t="s">
        <v>105</v>
      </c>
      <c r="R7514" s="36" t="s">
        <v>16</v>
      </c>
      <c r="S7514" s="38">
        <v>28.45</v>
      </c>
      <c r="T7514" s="36" t="s">
        <v>106</v>
      </c>
      <c r="U7514" s="36" t="s">
        <v>5138</v>
      </c>
    </row>
    <row r="7515" spans="10:21" x14ac:dyDescent="0.25">
      <c r="J7515" s="37">
        <v>44325</v>
      </c>
      <c r="K7515" s="36">
        <f t="shared" ref="K7515:K7538" si="840">YEAR(J7515)</f>
        <v>2021</v>
      </c>
      <c r="L7515" s="36" t="str">
        <f t="shared" ref="L7515:L7538" si="841">TEXT(DATE(1,MONTH(J7515),1),"MMMM")</f>
        <v>May</v>
      </c>
      <c r="M7515" s="36">
        <f t="shared" ref="M7515:M7538" si="842">WEEKNUM(J7515,2)</f>
        <v>19</v>
      </c>
      <c r="N7515" s="36">
        <f t="shared" ref="N7515:N7538" si="843">DAY(J7515)</f>
        <v>9</v>
      </c>
      <c r="O7515" s="36" t="str">
        <f t="shared" ref="O7515:O7538" si="844">CONCATENATE(K7515,M7515)</f>
        <v>202119</v>
      </c>
      <c r="P7515" s="51" t="str">
        <f>CONCATENATE(K7515,MONTH(ExpensesDBTable[[#This Row],[Date]]))</f>
        <v>20215</v>
      </c>
      <c r="Q7515" s="36" t="s">
        <v>119</v>
      </c>
      <c r="R7515" s="36" t="s">
        <v>14</v>
      </c>
      <c r="S7515" s="38">
        <v>89.44</v>
      </c>
      <c r="T7515" s="36" t="s">
        <v>100</v>
      </c>
      <c r="U7515" s="36" t="s">
        <v>4934</v>
      </c>
    </row>
    <row r="7516" spans="10:21" x14ac:dyDescent="0.25">
      <c r="J7516" s="37">
        <v>44325</v>
      </c>
      <c r="K7516" s="36">
        <f t="shared" si="840"/>
        <v>2021</v>
      </c>
      <c r="L7516" s="36" t="str">
        <f t="shared" si="841"/>
        <v>May</v>
      </c>
      <c r="M7516" s="36">
        <f t="shared" si="842"/>
        <v>19</v>
      </c>
      <c r="N7516" s="36">
        <f t="shared" si="843"/>
        <v>9</v>
      </c>
      <c r="O7516" s="36" t="str">
        <f t="shared" si="844"/>
        <v>202119</v>
      </c>
      <c r="P7516" s="51" t="str">
        <f>CONCATENATE(K7516,MONTH(ExpensesDBTable[[#This Row],[Date]]))</f>
        <v>20215</v>
      </c>
      <c r="Q7516" s="36" t="s">
        <v>4773</v>
      </c>
      <c r="R7516" s="36" t="s">
        <v>11</v>
      </c>
      <c r="S7516" s="38">
        <v>12</v>
      </c>
      <c r="T7516" s="36" t="s">
        <v>106</v>
      </c>
      <c r="U7516" s="36" t="s">
        <v>886</v>
      </c>
    </row>
    <row r="7517" spans="10:21" x14ac:dyDescent="0.25">
      <c r="J7517" s="37">
        <v>44325</v>
      </c>
      <c r="K7517" s="36">
        <f t="shared" si="840"/>
        <v>2021</v>
      </c>
      <c r="L7517" s="36" t="str">
        <f t="shared" si="841"/>
        <v>May</v>
      </c>
      <c r="M7517" s="36">
        <f t="shared" si="842"/>
        <v>19</v>
      </c>
      <c r="N7517" s="36">
        <f t="shared" si="843"/>
        <v>9</v>
      </c>
      <c r="O7517" s="36" t="str">
        <f t="shared" si="844"/>
        <v>202119</v>
      </c>
      <c r="P7517" s="51" t="str">
        <f>CONCATENATE(K7517,MONTH(ExpensesDBTable[[#This Row],[Date]]))</f>
        <v>20215</v>
      </c>
      <c r="Q7517" s="36" t="s">
        <v>182</v>
      </c>
      <c r="R7517" s="36" t="s">
        <v>18</v>
      </c>
      <c r="S7517" s="38">
        <v>11.05</v>
      </c>
      <c r="T7517" s="36" t="s">
        <v>106</v>
      </c>
      <c r="U7517" s="36" t="s">
        <v>5140</v>
      </c>
    </row>
    <row r="7518" spans="10:21" x14ac:dyDescent="0.25">
      <c r="J7518" s="37">
        <v>44332</v>
      </c>
      <c r="K7518" s="36">
        <f t="shared" si="840"/>
        <v>2021</v>
      </c>
      <c r="L7518" s="36" t="str">
        <f t="shared" si="841"/>
        <v>May</v>
      </c>
      <c r="M7518" s="36">
        <f t="shared" si="842"/>
        <v>20</v>
      </c>
      <c r="N7518" s="36">
        <f t="shared" si="843"/>
        <v>16</v>
      </c>
      <c r="O7518" s="36" t="str">
        <f t="shared" si="844"/>
        <v>202120</v>
      </c>
      <c r="P7518" s="51" t="str">
        <f>CONCATENATE(K7518,MONTH(ExpensesDBTable[[#This Row],[Date]]))</f>
        <v>20215</v>
      </c>
      <c r="Q7518" s="36" t="s">
        <v>3201</v>
      </c>
      <c r="R7518" s="36" t="s">
        <v>17</v>
      </c>
      <c r="S7518" s="38">
        <v>55</v>
      </c>
      <c r="T7518" s="36" t="s">
        <v>106</v>
      </c>
      <c r="U7518" s="36" t="s">
        <v>1818</v>
      </c>
    </row>
    <row r="7519" spans="10:21" x14ac:dyDescent="0.25">
      <c r="J7519" s="37">
        <v>44332</v>
      </c>
      <c r="K7519" s="36">
        <f t="shared" si="840"/>
        <v>2021</v>
      </c>
      <c r="L7519" s="36" t="str">
        <f t="shared" si="841"/>
        <v>May</v>
      </c>
      <c r="M7519" s="36">
        <f t="shared" si="842"/>
        <v>20</v>
      </c>
      <c r="N7519" s="36">
        <f t="shared" si="843"/>
        <v>16</v>
      </c>
      <c r="O7519" s="36" t="str">
        <f t="shared" si="844"/>
        <v>202120</v>
      </c>
      <c r="P7519" s="51" t="str">
        <f>CONCATENATE(K7519,MONTH(ExpensesDBTable[[#This Row],[Date]]))</f>
        <v>20215</v>
      </c>
      <c r="Q7519" s="36" t="s">
        <v>5029</v>
      </c>
      <c r="R7519" s="36" t="s">
        <v>4644</v>
      </c>
      <c r="S7519" s="38">
        <v>10</v>
      </c>
      <c r="T7519" s="36" t="s">
        <v>106</v>
      </c>
      <c r="U7519" s="36" t="s">
        <v>4644</v>
      </c>
    </row>
    <row r="7520" spans="10:21" x14ac:dyDescent="0.25">
      <c r="J7520" s="37">
        <v>44332</v>
      </c>
      <c r="K7520" s="36">
        <f t="shared" si="840"/>
        <v>2021</v>
      </c>
      <c r="L7520" s="36" t="str">
        <f t="shared" si="841"/>
        <v>May</v>
      </c>
      <c r="M7520" s="36">
        <f t="shared" si="842"/>
        <v>20</v>
      </c>
      <c r="N7520" s="36">
        <f t="shared" si="843"/>
        <v>16</v>
      </c>
      <c r="O7520" s="36" t="str">
        <f t="shared" si="844"/>
        <v>202120</v>
      </c>
      <c r="P7520" s="51" t="str">
        <f>CONCATENATE(K7520,MONTH(ExpensesDBTable[[#This Row],[Date]]))</f>
        <v>20215</v>
      </c>
      <c r="Q7520" s="36" t="s">
        <v>182</v>
      </c>
      <c r="R7520" s="36" t="s">
        <v>22</v>
      </c>
      <c r="S7520" s="38">
        <v>10.32</v>
      </c>
      <c r="T7520" s="36" t="s">
        <v>106</v>
      </c>
      <c r="U7520" s="36" t="s">
        <v>5141</v>
      </c>
    </row>
    <row r="7521" spans="10:21" x14ac:dyDescent="0.25">
      <c r="J7521" s="37">
        <v>44332</v>
      </c>
      <c r="K7521" s="36">
        <f t="shared" si="840"/>
        <v>2021</v>
      </c>
      <c r="L7521" s="36" t="str">
        <f t="shared" si="841"/>
        <v>May</v>
      </c>
      <c r="M7521" s="36">
        <f t="shared" si="842"/>
        <v>20</v>
      </c>
      <c r="N7521" s="36">
        <f t="shared" si="843"/>
        <v>16</v>
      </c>
      <c r="O7521" s="36" t="str">
        <f t="shared" si="844"/>
        <v>202120</v>
      </c>
      <c r="P7521" s="51" t="str">
        <f>CONCATENATE(K7521,MONTH(ExpensesDBTable[[#This Row],[Date]]))</f>
        <v>20215</v>
      </c>
      <c r="Q7521" s="36" t="s">
        <v>182</v>
      </c>
      <c r="R7521" s="36" t="s">
        <v>22</v>
      </c>
      <c r="S7521" s="38">
        <v>10</v>
      </c>
      <c r="T7521" s="36" t="s">
        <v>106</v>
      </c>
      <c r="U7521" s="36" t="s">
        <v>5142</v>
      </c>
    </row>
    <row r="7522" spans="10:21" x14ac:dyDescent="0.25">
      <c r="J7522" s="37">
        <v>44332</v>
      </c>
      <c r="K7522" s="36">
        <f t="shared" si="840"/>
        <v>2021</v>
      </c>
      <c r="L7522" s="36" t="str">
        <f t="shared" si="841"/>
        <v>May</v>
      </c>
      <c r="M7522" s="36">
        <f t="shared" si="842"/>
        <v>20</v>
      </c>
      <c r="N7522" s="36">
        <f t="shared" si="843"/>
        <v>16</v>
      </c>
      <c r="O7522" s="36" t="str">
        <f t="shared" si="844"/>
        <v>202120</v>
      </c>
      <c r="P7522" s="51" t="str">
        <f>CONCATENATE(K7522,MONTH(ExpensesDBTable[[#This Row],[Date]]))</f>
        <v>20215</v>
      </c>
      <c r="Q7522" s="36" t="s">
        <v>182</v>
      </c>
      <c r="R7522" s="36" t="s">
        <v>17</v>
      </c>
      <c r="S7522" s="38">
        <v>30.93</v>
      </c>
      <c r="T7522" s="36" t="s">
        <v>106</v>
      </c>
      <c r="U7522" s="36" t="s">
        <v>5144</v>
      </c>
    </row>
    <row r="7523" spans="10:21" x14ac:dyDescent="0.25">
      <c r="J7523" s="37">
        <v>44332</v>
      </c>
      <c r="K7523" s="36">
        <f t="shared" si="840"/>
        <v>2021</v>
      </c>
      <c r="L7523" s="36" t="str">
        <f t="shared" si="841"/>
        <v>May</v>
      </c>
      <c r="M7523" s="36">
        <f t="shared" si="842"/>
        <v>20</v>
      </c>
      <c r="N7523" s="36">
        <f t="shared" si="843"/>
        <v>16</v>
      </c>
      <c r="O7523" s="36" t="str">
        <f t="shared" si="844"/>
        <v>202120</v>
      </c>
      <c r="P7523" s="51" t="str">
        <f>CONCATENATE(K7523,MONTH(ExpensesDBTable[[#This Row],[Date]]))</f>
        <v>20215</v>
      </c>
      <c r="Q7523" s="36" t="s">
        <v>3480</v>
      </c>
      <c r="R7523" s="36" t="s">
        <v>27</v>
      </c>
      <c r="S7523" s="38">
        <v>320.38</v>
      </c>
      <c r="T7523" s="36" t="s">
        <v>106</v>
      </c>
      <c r="U7523" s="36" t="s">
        <v>4435</v>
      </c>
    </row>
    <row r="7524" spans="10:21" x14ac:dyDescent="0.25">
      <c r="J7524" s="37">
        <v>44332</v>
      </c>
      <c r="K7524" s="36">
        <f t="shared" si="840"/>
        <v>2021</v>
      </c>
      <c r="L7524" s="36" t="str">
        <f t="shared" si="841"/>
        <v>May</v>
      </c>
      <c r="M7524" s="36">
        <f t="shared" si="842"/>
        <v>20</v>
      </c>
      <c r="N7524" s="36">
        <f t="shared" si="843"/>
        <v>16</v>
      </c>
      <c r="O7524" s="36" t="str">
        <f t="shared" si="844"/>
        <v>202120</v>
      </c>
      <c r="P7524" s="51" t="str">
        <f>CONCATENATE(K7524,MONTH(ExpensesDBTable[[#This Row],[Date]]))</f>
        <v>20215</v>
      </c>
      <c r="Q7524" s="36" t="s">
        <v>4792</v>
      </c>
      <c r="R7524" s="36" t="s">
        <v>14</v>
      </c>
      <c r="S7524" s="38">
        <v>14.5</v>
      </c>
      <c r="T7524" s="36" t="s">
        <v>100</v>
      </c>
      <c r="U7524" s="36" t="s">
        <v>1392</v>
      </c>
    </row>
    <row r="7525" spans="10:21" x14ac:dyDescent="0.25">
      <c r="J7525" s="37">
        <v>44332</v>
      </c>
      <c r="K7525" s="36">
        <f t="shared" si="840"/>
        <v>2021</v>
      </c>
      <c r="L7525" s="36" t="str">
        <f t="shared" si="841"/>
        <v>May</v>
      </c>
      <c r="M7525" s="36">
        <f t="shared" si="842"/>
        <v>20</v>
      </c>
      <c r="N7525" s="36">
        <f t="shared" si="843"/>
        <v>16</v>
      </c>
      <c r="O7525" s="36" t="str">
        <f t="shared" si="844"/>
        <v>202120</v>
      </c>
      <c r="P7525" s="51" t="str">
        <f>CONCATENATE(K7525,MONTH(ExpensesDBTable[[#This Row],[Date]]))</f>
        <v>20215</v>
      </c>
      <c r="Q7525" s="36" t="s">
        <v>119</v>
      </c>
      <c r="R7525" s="36" t="s">
        <v>14</v>
      </c>
      <c r="S7525" s="38">
        <v>13.33</v>
      </c>
      <c r="T7525" s="36" t="s">
        <v>100</v>
      </c>
      <c r="U7525" s="36" t="s">
        <v>5134</v>
      </c>
    </row>
    <row r="7526" spans="10:21" x14ac:dyDescent="0.25">
      <c r="J7526" s="37">
        <v>44332</v>
      </c>
      <c r="K7526" s="36">
        <f t="shared" si="840"/>
        <v>2021</v>
      </c>
      <c r="L7526" s="36" t="str">
        <f t="shared" si="841"/>
        <v>May</v>
      </c>
      <c r="M7526" s="36">
        <f t="shared" si="842"/>
        <v>20</v>
      </c>
      <c r="N7526" s="36">
        <f t="shared" si="843"/>
        <v>16</v>
      </c>
      <c r="O7526" s="36" t="str">
        <f t="shared" si="844"/>
        <v>202120</v>
      </c>
      <c r="P7526" s="51" t="str">
        <f>CONCATENATE(K7526,MONTH(ExpensesDBTable[[#This Row],[Date]]))</f>
        <v>20215</v>
      </c>
      <c r="Q7526" s="36" t="s">
        <v>4773</v>
      </c>
      <c r="R7526" s="36" t="s">
        <v>11</v>
      </c>
      <c r="S7526" s="38">
        <v>12</v>
      </c>
      <c r="T7526" s="36" t="s">
        <v>106</v>
      </c>
      <c r="U7526" s="36" t="s">
        <v>1121</v>
      </c>
    </row>
    <row r="7527" spans="10:21" x14ac:dyDescent="0.25">
      <c r="J7527" s="37">
        <v>44332</v>
      </c>
      <c r="K7527" s="36">
        <f t="shared" si="840"/>
        <v>2021</v>
      </c>
      <c r="L7527" s="36" t="str">
        <f t="shared" si="841"/>
        <v>May</v>
      </c>
      <c r="M7527" s="36">
        <f t="shared" si="842"/>
        <v>20</v>
      </c>
      <c r="N7527" s="36">
        <f t="shared" si="843"/>
        <v>16</v>
      </c>
      <c r="O7527" s="36" t="str">
        <f t="shared" si="844"/>
        <v>202120</v>
      </c>
      <c r="P7527" s="51" t="str">
        <f>CONCATENATE(K7527,MONTH(ExpensesDBTable[[#This Row],[Date]]))</f>
        <v>20215</v>
      </c>
      <c r="Q7527" s="36" t="s">
        <v>182</v>
      </c>
      <c r="R7527" s="36" t="s">
        <v>14</v>
      </c>
      <c r="S7527" s="38">
        <v>13.5</v>
      </c>
      <c r="T7527" s="36" t="s">
        <v>106</v>
      </c>
      <c r="U7527" s="36" t="s">
        <v>1392</v>
      </c>
    </row>
    <row r="7528" spans="10:21" x14ac:dyDescent="0.25">
      <c r="J7528" s="37">
        <v>44332</v>
      </c>
      <c r="K7528" s="36">
        <f t="shared" si="840"/>
        <v>2021</v>
      </c>
      <c r="L7528" s="36" t="str">
        <f t="shared" si="841"/>
        <v>May</v>
      </c>
      <c r="M7528" s="36">
        <f t="shared" si="842"/>
        <v>20</v>
      </c>
      <c r="N7528" s="36">
        <f t="shared" si="843"/>
        <v>16</v>
      </c>
      <c r="O7528" s="36" t="str">
        <f t="shared" si="844"/>
        <v>202120</v>
      </c>
      <c r="P7528" s="51" t="str">
        <f>CONCATENATE(K7528,MONTH(ExpensesDBTable[[#This Row],[Date]]))</f>
        <v>20215</v>
      </c>
      <c r="Q7528" s="36" t="s">
        <v>1238</v>
      </c>
      <c r="R7528" s="36" t="s">
        <v>22</v>
      </c>
      <c r="S7528" s="38">
        <v>64.739999999999995</v>
      </c>
      <c r="T7528" s="36" t="s">
        <v>106</v>
      </c>
      <c r="U7528" s="36" t="s">
        <v>1238</v>
      </c>
    </row>
    <row r="7529" spans="10:21" x14ac:dyDescent="0.25">
      <c r="J7529" s="37">
        <v>44332</v>
      </c>
      <c r="K7529" s="36">
        <f t="shared" si="840"/>
        <v>2021</v>
      </c>
      <c r="L7529" s="36" t="str">
        <f t="shared" si="841"/>
        <v>May</v>
      </c>
      <c r="M7529" s="36">
        <f t="shared" si="842"/>
        <v>20</v>
      </c>
      <c r="N7529" s="36">
        <f t="shared" si="843"/>
        <v>16</v>
      </c>
      <c r="O7529" s="36" t="str">
        <f t="shared" si="844"/>
        <v>202120</v>
      </c>
      <c r="P7529" s="51" t="str">
        <f>CONCATENATE(K7529,MONTH(ExpensesDBTable[[#This Row],[Date]]))</f>
        <v>20215</v>
      </c>
      <c r="Q7529" s="36" t="s">
        <v>182</v>
      </c>
      <c r="R7529" s="36" t="s">
        <v>14</v>
      </c>
      <c r="S7529" s="38">
        <v>14.5</v>
      </c>
      <c r="T7529" s="36" t="s">
        <v>100</v>
      </c>
      <c r="U7529" s="36" t="s">
        <v>5145</v>
      </c>
    </row>
    <row r="7530" spans="10:21" x14ac:dyDescent="0.25">
      <c r="J7530" s="37">
        <v>44332</v>
      </c>
      <c r="K7530" s="36">
        <f t="shared" si="840"/>
        <v>2021</v>
      </c>
      <c r="L7530" s="36" t="str">
        <f t="shared" si="841"/>
        <v>May</v>
      </c>
      <c r="M7530" s="36">
        <f t="shared" si="842"/>
        <v>20</v>
      </c>
      <c r="N7530" s="36">
        <f t="shared" si="843"/>
        <v>16</v>
      </c>
      <c r="O7530" s="36" t="str">
        <f t="shared" si="844"/>
        <v>202120</v>
      </c>
      <c r="P7530" s="51" t="str">
        <f>CONCATENATE(K7530,MONTH(ExpensesDBTable[[#This Row],[Date]]))</f>
        <v>20215</v>
      </c>
      <c r="Q7530" s="36" t="s">
        <v>119</v>
      </c>
      <c r="R7530" s="36" t="s">
        <v>14</v>
      </c>
      <c r="S7530" s="38">
        <v>16.77</v>
      </c>
      <c r="T7530" s="36" t="s">
        <v>100</v>
      </c>
      <c r="U7530" s="36" t="s">
        <v>1367</v>
      </c>
    </row>
    <row r="7531" spans="10:21" x14ac:dyDescent="0.25">
      <c r="J7531" s="37">
        <v>44332</v>
      </c>
      <c r="K7531" s="36">
        <f t="shared" si="840"/>
        <v>2021</v>
      </c>
      <c r="L7531" s="36" t="str">
        <f t="shared" si="841"/>
        <v>May</v>
      </c>
      <c r="M7531" s="36">
        <f t="shared" si="842"/>
        <v>20</v>
      </c>
      <c r="N7531" s="36">
        <f t="shared" si="843"/>
        <v>16</v>
      </c>
      <c r="O7531" s="36" t="str">
        <f t="shared" si="844"/>
        <v>202120</v>
      </c>
      <c r="P7531" s="51" t="str">
        <f>CONCATENATE(K7531,MONTH(ExpensesDBTable[[#This Row],[Date]]))</f>
        <v>20215</v>
      </c>
      <c r="Q7531" s="36" t="s">
        <v>4773</v>
      </c>
      <c r="R7531" s="36" t="s">
        <v>11</v>
      </c>
      <c r="S7531" s="38">
        <v>48</v>
      </c>
      <c r="T7531" s="36" t="s">
        <v>106</v>
      </c>
      <c r="U7531" s="36" t="s">
        <v>5091</v>
      </c>
    </row>
    <row r="7532" spans="10:21" x14ac:dyDescent="0.25">
      <c r="J7532" s="37">
        <v>44332</v>
      </c>
      <c r="K7532" s="36">
        <f t="shared" si="840"/>
        <v>2021</v>
      </c>
      <c r="L7532" s="36" t="str">
        <f t="shared" si="841"/>
        <v>May</v>
      </c>
      <c r="M7532" s="36">
        <f t="shared" si="842"/>
        <v>20</v>
      </c>
      <c r="N7532" s="36">
        <f t="shared" si="843"/>
        <v>16</v>
      </c>
      <c r="O7532" s="36" t="str">
        <f t="shared" si="844"/>
        <v>202120</v>
      </c>
      <c r="P7532" s="51" t="str">
        <f>CONCATENATE(K7532,MONTH(ExpensesDBTable[[#This Row],[Date]]))</f>
        <v>20215</v>
      </c>
      <c r="Q7532" s="36" t="s">
        <v>2470</v>
      </c>
      <c r="R7532" s="36" t="s">
        <v>17</v>
      </c>
      <c r="S7532" s="38">
        <v>15.96</v>
      </c>
      <c r="T7532" s="36" t="s">
        <v>106</v>
      </c>
      <c r="U7532" s="36" t="s">
        <v>5146</v>
      </c>
    </row>
    <row r="7533" spans="10:21" x14ac:dyDescent="0.25">
      <c r="J7533" s="37">
        <v>44332</v>
      </c>
      <c r="K7533" s="36">
        <f t="shared" si="840"/>
        <v>2021</v>
      </c>
      <c r="L7533" s="36" t="str">
        <f t="shared" si="841"/>
        <v>May</v>
      </c>
      <c r="M7533" s="36">
        <f t="shared" si="842"/>
        <v>20</v>
      </c>
      <c r="N7533" s="36">
        <f t="shared" si="843"/>
        <v>16</v>
      </c>
      <c r="O7533" s="36" t="str">
        <f t="shared" si="844"/>
        <v>202120</v>
      </c>
      <c r="P7533" s="51" t="str">
        <f>CONCATENATE(K7533,MONTH(ExpensesDBTable[[#This Row],[Date]]))</f>
        <v>20215</v>
      </c>
      <c r="Q7533" s="36" t="s">
        <v>5050</v>
      </c>
      <c r="R7533" s="36" t="s">
        <v>4644</v>
      </c>
      <c r="S7533" s="38">
        <v>200</v>
      </c>
      <c r="T7533" s="36" t="s">
        <v>106</v>
      </c>
      <c r="U7533" s="36" t="s">
        <v>5147</v>
      </c>
    </row>
    <row r="7534" spans="10:21" x14ac:dyDescent="0.25">
      <c r="J7534" s="37">
        <v>44332</v>
      </c>
      <c r="K7534" s="36">
        <f t="shared" si="840"/>
        <v>2021</v>
      </c>
      <c r="L7534" s="36" t="str">
        <f t="shared" si="841"/>
        <v>May</v>
      </c>
      <c r="M7534" s="36">
        <f t="shared" si="842"/>
        <v>20</v>
      </c>
      <c r="N7534" s="36">
        <f t="shared" si="843"/>
        <v>16</v>
      </c>
      <c r="O7534" s="36" t="str">
        <f t="shared" si="844"/>
        <v>202120</v>
      </c>
      <c r="P7534" s="51" t="str">
        <f>CONCATENATE(K7534,MONTH(ExpensesDBTable[[#This Row],[Date]]))</f>
        <v>20215</v>
      </c>
      <c r="Q7534" s="36" t="s">
        <v>1225</v>
      </c>
      <c r="R7534" s="36" t="s">
        <v>22</v>
      </c>
      <c r="S7534" s="38">
        <v>1454.55</v>
      </c>
      <c r="T7534" s="36" t="s">
        <v>106</v>
      </c>
      <c r="U7534" s="36" t="s">
        <v>5148</v>
      </c>
    </row>
    <row r="7535" spans="10:21" x14ac:dyDescent="0.25">
      <c r="J7535" s="37">
        <v>44332</v>
      </c>
      <c r="K7535" s="36">
        <f t="shared" si="840"/>
        <v>2021</v>
      </c>
      <c r="L7535" s="36" t="str">
        <f t="shared" si="841"/>
        <v>May</v>
      </c>
      <c r="M7535" s="36">
        <f t="shared" si="842"/>
        <v>20</v>
      </c>
      <c r="N7535" s="36">
        <f t="shared" si="843"/>
        <v>16</v>
      </c>
      <c r="O7535" s="36" t="str">
        <f t="shared" si="844"/>
        <v>202120</v>
      </c>
      <c r="P7535" s="51" t="str">
        <f>CONCATENATE(K7535,MONTH(ExpensesDBTable[[#This Row],[Date]]))</f>
        <v>20215</v>
      </c>
      <c r="Q7535" s="36" t="s">
        <v>182</v>
      </c>
      <c r="R7535" s="36" t="s">
        <v>19</v>
      </c>
      <c r="S7535" s="38">
        <v>313.89</v>
      </c>
      <c r="T7535" s="36" t="s">
        <v>106</v>
      </c>
      <c r="U7535" s="36" t="s">
        <v>5149</v>
      </c>
    </row>
    <row r="7536" spans="10:21" x14ac:dyDescent="0.25">
      <c r="J7536" s="37">
        <v>44332</v>
      </c>
      <c r="K7536" s="36">
        <f t="shared" si="840"/>
        <v>2021</v>
      </c>
      <c r="L7536" s="36" t="str">
        <f t="shared" si="841"/>
        <v>May</v>
      </c>
      <c r="M7536" s="36">
        <f t="shared" si="842"/>
        <v>20</v>
      </c>
      <c r="N7536" s="36">
        <f t="shared" si="843"/>
        <v>16</v>
      </c>
      <c r="O7536" s="36" t="str">
        <f t="shared" si="844"/>
        <v>202120</v>
      </c>
      <c r="P7536" s="51" t="str">
        <f>CONCATENATE(K7536,MONTH(ExpensesDBTable[[#This Row],[Date]]))</f>
        <v>20215</v>
      </c>
      <c r="Q7536" s="36" t="s">
        <v>182</v>
      </c>
      <c r="R7536" s="36" t="s">
        <v>14</v>
      </c>
      <c r="S7536" s="38">
        <v>20.8</v>
      </c>
      <c r="T7536" s="36" t="s">
        <v>100</v>
      </c>
      <c r="U7536" s="36" t="s">
        <v>5150</v>
      </c>
    </row>
    <row r="7537" spans="10:21" x14ac:dyDescent="0.25">
      <c r="J7537" s="37">
        <v>44332</v>
      </c>
      <c r="K7537" s="36">
        <f t="shared" si="840"/>
        <v>2021</v>
      </c>
      <c r="L7537" s="36" t="str">
        <f t="shared" si="841"/>
        <v>May</v>
      </c>
      <c r="M7537" s="36">
        <f t="shared" si="842"/>
        <v>20</v>
      </c>
      <c r="N7537" s="36">
        <f t="shared" si="843"/>
        <v>16</v>
      </c>
      <c r="O7537" s="36" t="str">
        <f t="shared" si="844"/>
        <v>202120</v>
      </c>
      <c r="P7537" s="51" t="str">
        <f>CONCATENATE(K7537,MONTH(ExpensesDBTable[[#This Row],[Date]]))</f>
        <v>20215</v>
      </c>
      <c r="Q7537" s="36" t="s">
        <v>456</v>
      </c>
      <c r="R7537" s="36" t="s">
        <v>14</v>
      </c>
      <c r="S7537" s="38">
        <v>33.85</v>
      </c>
      <c r="T7537" s="36" t="s">
        <v>100</v>
      </c>
      <c r="U7537" s="36" t="s">
        <v>1367</v>
      </c>
    </row>
    <row r="7538" spans="10:21" x14ac:dyDescent="0.25">
      <c r="J7538" s="37">
        <v>44332</v>
      </c>
      <c r="K7538" s="36">
        <f t="shared" si="840"/>
        <v>2021</v>
      </c>
      <c r="L7538" s="36" t="str">
        <f t="shared" si="841"/>
        <v>May</v>
      </c>
      <c r="M7538" s="36">
        <f t="shared" si="842"/>
        <v>20</v>
      </c>
      <c r="N7538" s="36">
        <f t="shared" si="843"/>
        <v>16</v>
      </c>
      <c r="O7538" s="36" t="str">
        <f t="shared" si="844"/>
        <v>202120</v>
      </c>
      <c r="P7538" s="51" t="str">
        <f>CONCATENATE(K7538,MONTH(ExpensesDBTable[[#This Row],[Date]]))</f>
        <v>20215</v>
      </c>
      <c r="Q7538" s="36" t="s">
        <v>456</v>
      </c>
      <c r="R7538" s="36" t="s">
        <v>18</v>
      </c>
      <c r="S7538" s="38">
        <v>493.36</v>
      </c>
      <c r="T7538" s="36" t="s">
        <v>106</v>
      </c>
      <c r="U7538" s="36" t="s">
        <v>5152</v>
      </c>
    </row>
    <row r="7539" spans="10:21" x14ac:dyDescent="0.25">
      <c r="J7539" s="37">
        <v>44339</v>
      </c>
      <c r="K7539" s="36">
        <f t="shared" ref="K7539:K7568" si="845">YEAR(J7539)</f>
        <v>2021</v>
      </c>
      <c r="L7539" s="36" t="str">
        <f t="shared" ref="L7539:L7568" si="846">TEXT(DATE(1,MONTH(J7539),1),"MMMM")</f>
        <v>May</v>
      </c>
      <c r="M7539" s="36">
        <f t="shared" ref="M7539:M7568" si="847">WEEKNUM(J7539,2)</f>
        <v>21</v>
      </c>
      <c r="N7539" s="36">
        <f t="shared" ref="N7539:N7568" si="848">DAY(J7539)</f>
        <v>23</v>
      </c>
      <c r="O7539" s="36" t="str">
        <f t="shared" ref="O7539:O7568" si="849">CONCATENATE(K7539,M7539)</f>
        <v>202121</v>
      </c>
      <c r="P7539" s="51" t="str">
        <f>CONCATENATE(K7539,MONTH(ExpensesDBTable[[#This Row],[Date]]))</f>
        <v>20215</v>
      </c>
      <c r="Q7539" s="36" t="s">
        <v>3201</v>
      </c>
      <c r="R7539" s="36" t="s">
        <v>17</v>
      </c>
      <c r="S7539" s="38">
        <v>55</v>
      </c>
      <c r="T7539" s="36" t="s">
        <v>106</v>
      </c>
      <c r="U7539" s="36" t="s">
        <v>5075</v>
      </c>
    </row>
    <row r="7540" spans="10:21" x14ac:dyDescent="0.25">
      <c r="J7540" s="37">
        <v>44339</v>
      </c>
      <c r="K7540" s="36">
        <f t="shared" si="845"/>
        <v>2021</v>
      </c>
      <c r="L7540" s="36" t="str">
        <f t="shared" si="846"/>
        <v>May</v>
      </c>
      <c r="M7540" s="36">
        <f t="shared" si="847"/>
        <v>21</v>
      </c>
      <c r="N7540" s="36">
        <f t="shared" si="848"/>
        <v>23</v>
      </c>
      <c r="O7540" s="36" t="str">
        <f t="shared" si="849"/>
        <v>202121</v>
      </c>
      <c r="P7540" s="51" t="str">
        <f>CONCATENATE(K7540,MONTH(ExpensesDBTable[[#This Row],[Date]]))</f>
        <v>20215</v>
      </c>
      <c r="Q7540" s="36" t="s">
        <v>5029</v>
      </c>
      <c r="R7540" s="36" t="s">
        <v>4644</v>
      </c>
      <c r="S7540" s="38">
        <v>10</v>
      </c>
      <c r="T7540" s="36" t="s">
        <v>106</v>
      </c>
      <c r="U7540" s="36" t="s">
        <v>5076</v>
      </c>
    </row>
    <row r="7541" spans="10:21" x14ac:dyDescent="0.25">
      <c r="J7541" s="37">
        <v>44339</v>
      </c>
      <c r="K7541" s="36">
        <f t="shared" si="845"/>
        <v>2021</v>
      </c>
      <c r="L7541" s="36" t="str">
        <f t="shared" si="846"/>
        <v>May</v>
      </c>
      <c r="M7541" s="36">
        <f t="shared" si="847"/>
        <v>21</v>
      </c>
      <c r="N7541" s="36">
        <f t="shared" si="848"/>
        <v>23</v>
      </c>
      <c r="O7541" s="36" t="str">
        <f t="shared" si="849"/>
        <v>202121</v>
      </c>
      <c r="P7541" s="51" t="str">
        <f>CONCATENATE(K7541,MONTH(ExpensesDBTable[[#This Row],[Date]]))</f>
        <v>20215</v>
      </c>
      <c r="Q7541" s="36" t="s">
        <v>5050</v>
      </c>
      <c r="R7541" s="36" t="s">
        <v>4644</v>
      </c>
      <c r="S7541" s="38">
        <v>1200</v>
      </c>
      <c r="T7541" s="36" t="s">
        <v>106</v>
      </c>
      <c r="U7541" s="36" t="s">
        <v>5151</v>
      </c>
    </row>
    <row r="7542" spans="10:21" x14ac:dyDescent="0.25">
      <c r="J7542" s="37">
        <v>44339</v>
      </c>
      <c r="K7542" s="36">
        <f t="shared" si="845"/>
        <v>2021</v>
      </c>
      <c r="L7542" s="36" t="str">
        <f t="shared" si="846"/>
        <v>May</v>
      </c>
      <c r="M7542" s="36">
        <f t="shared" si="847"/>
        <v>21</v>
      </c>
      <c r="N7542" s="36">
        <f t="shared" si="848"/>
        <v>23</v>
      </c>
      <c r="O7542" s="36" t="str">
        <f t="shared" si="849"/>
        <v>202121</v>
      </c>
      <c r="P7542" s="51" t="str">
        <f>CONCATENATE(K7542,MONTH(ExpensesDBTable[[#This Row],[Date]]))</f>
        <v>20215</v>
      </c>
      <c r="Q7542" s="36" t="s">
        <v>1476</v>
      </c>
      <c r="R7542" s="36" t="s">
        <v>23</v>
      </c>
      <c r="S7542" s="38">
        <v>9.35</v>
      </c>
      <c r="T7542" s="36" t="s">
        <v>106</v>
      </c>
      <c r="U7542" s="36" t="s">
        <v>1476</v>
      </c>
    </row>
    <row r="7543" spans="10:21" x14ac:dyDescent="0.25">
      <c r="J7543" s="37">
        <v>44339</v>
      </c>
      <c r="K7543" s="36">
        <f t="shared" si="845"/>
        <v>2021</v>
      </c>
      <c r="L7543" s="36" t="str">
        <f t="shared" si="846"/>
        <v>May</v>
      </c>
      <c r="M7543" s="36">
        <f t="shared" si="847"/>
        <v>21</v>
      </c>
      <c r="N7543" s="36">
        <f t="shared" si="848"/>
        <v>23</v>
      </c>
      <c r="O7543" s="36" t="str">
        <f t="shared" si="849"/>
        <v>202121</v>
      </c>
      <c r="P7543" s="51" t="str">
        <f>CONCATENATE(K7543,MONTH(ExpensesDBTable[[#This Row],[Date]]))</f>
        <v>20215</v>
      </c>
      <c r="Q7543" s="36" t="s">
        <v>182</v>
      </c>
      <c r="R7543" s="36" t="s">
        <v>14</v>
      </c>
      <c r="S7543" s="38">
        <v>20.8</v>
      </c>
      <c r="T7543" s="36" t="s">
        <v>106</v>
      </c>
      <c r="U7543" s="36" t="s">
        <v>5153</v>
      </c>
    </row>
    <row r="7544" spans="10:21" x14ac:dyDescent="0.25">
      <c r="J7544" s="37">
        <v>44339</v>
      </c>
      <c r="K7544" s="36">
        <f t="shared" si="845"/>
        <v>2021</v>
      </c>
      <c r="L7544" s="36" t="str">
        <f t="shared" si="846"/>
        <v>May</v>
      </c>
      <c r="M7544" s="36">
        <f t="shared" si="847"/>
        <v>21</v>
      </c>
      <c r="N7544" s="36">
        <f t="shared" si="848"/>
        <v>23</v>
      </c>
      <c r="O7544" s="36" t="str">
        <f t="shared" si="849"/>
        <v>202121</v>
      </c>
      <c r="P7544" s="51" t="str">
        <f>CONCATENATE(K7544,MONTH(ExpensesDBTable[[#This Row],[Date]]))</f>
        <v>20215</v>
      </c>
      <c r="Q7544" s="36" t="s">
        <v>4792</v>
      </c>
      <c r="R7544" s="36" t="s">
        <v>14</v>
      </c>
      <c r="S7544" s="38">
        <v>9.1999999999999993</v>
      </c>
      <c r="T7544" s="36" t="s">
        <v>106</v>
      </c>
      <c r="U7544" s="36" t="s">
        <v>1153</v>
      </c>
    </row>
    <row r="7545" spans="10:21" x14ac:dyDescent="0.25">
      <c r="J7545" s="37">
        <v>44339</v>
      </c>
      <c r="K7545" s="36">
        <f t="shared" si="845"/>
        <v>2021</v>
      </c>
      <c r="L7545" s="36" t="str">
        <f t="shared" si="846"/>
        <v>May</v>
      </c>
      <c r="M7545" s="36">
        <f t="shared" si="847"/>
        <v>21</v>
      </c>
      <c r="N7545" s="36">
        <f t="shared" si="848"/>
        <v>23</v>
      </c>
      <c r="O7545" s="36" t="str">
        <f t="shared" si="849"/>
        <v>202121</v>
      </c>
      <c r="P7545" s="51" t="str">
        <f>CONCATENATE(K7545,MONTH(ExpensesDBTable[[#This Row],[Date]]))</f>
        <v>20215</v>
      </c>
      <c r="Q7545" s="36" t="s">
        <v>3480</v>
      </c>
      <c r="R7545" s="36" t="s">
        <v>27</v>
      </c>
      <c r="S7545" s="38">
        <v>320.38</v>
      </c>
      <c r="T7545" s="36" t="s">
        <v>106</v>
      </c>
      <c r="U7545" s="36" t="s">
        <v>3550</v>
      </c>
    </row>
    <row r="7546" spans="10:21" x14ac:dyDescent="0.25">
      <c r="J7546" s="37">
        <v>44339</v>
      </c>
      <c r="K7546" s="36">
        <f t="shared" si="845"/>
        <v>2021</v>
      </c>
      <c r="L7546" s="36" t="str">
        <f t="shared" si="846"/>
        <v>May</v>
      </c>
      <c r="M7546" s="36">
        <f t="shared" si="847"/>
        <v>21</v>
      </c>
      <c r="N7546" s="36">
        <f t="shared" si="848"/>
        <v>23</v>
      </c>
      <c r="O7546" s="36" t="str">
        <f t="shared" si="849"/>
        <v>202121</v>
      </c>
      <c r="P7546" s="51" t="str">
        <f>CONCATENATE(K7546,MONTH(ExpensesDBTable[[#This Row],[Date]]))</f>
        <v>20215</v>
      </c>
      <c r="Q7546" s="36" t="s">
        <v>119</v>
      </c>
      <c r="R7546" s="36" t="s">
        <v>14</v>
      </c>
      <c r="S7546" s="38">
        <v>10.130000000000001</v>
      </c>
      <c r="T7546" s="36" t="s">
        <v>100</v>
      </c>
      <c r="U7546" s="36" t="s">
        <v>2129</v>
      </c>
    </row>
    <row r="7547" spans="10:21" x14ac:dyDescent="0.25">
      <c r="J7547" s="37">
        <v>44339</v>
      </c>
      <c r="K7547" s="36">
        <f t="shared" si="845"/>
        <v>2021</v>
      </c>
      <c r="L7547" s="36" t="str">
        <f t="shared" si="846"/>
        <v>May</v>
      </c>
      <c r="M7547" s="36">
        <f t="shared" si="847"/>
        <v>21</v>
      </c>
      <c r="N7547" s="36">
        <f t="shared" si="848"/>
        <v>23</v>
      </c>
      <c r="O7547" s="36" t="str">
        <f t="shared" si="849"/>
        <v>202121</v>
      </c>
      <c r="P7547" s="51" t="str">
        <f>CONCATENATE(K7547,MONTH(ExpensesDBTable[[#This Row],[Date]]))</f>
        <v>20215</v>
      </c>
      <c r="Q7547" s="36" t="s">
        <v>182</v>
      </c>
      <c r="R7547" s="36" t="s">
        <v>14</v>
      </c>
      <c r="S7547" s="38">
        <v>17.95</v>
      </c>
      <c r="T7547" s="36" t="s">
        <v>106</v>
      </c>
      <c r="U7547" s="36" t="s">
        <v>5154</v>
      </c>
    </row>
    <row r="7548" spans="10:21" x14ac:dyDescent="0.25">
      <c r="J7548" s="37">
        <v>44339</v>
      </c>
      <c r="K7548" s="36">
        <f t="shared" si="845"/>
        <v>2021</v>
      </c>
      <c r="L7548" s="36" t="str">
        <f t="shared" si="846"/>
        <v>May</v>
      </c>
      <c r="M7548" s="36">
        <f t="shared" si="847"/>
        <v>21</v>
      </c>
      <c r="N7548" s="36">
        <f t="shared" si="848"/>
        <v>23</v>
      </c>
      <c r="O7548" s="36" t="str">
        <f t="shared" si="849"/>
        <v>202121</v>
      </c>
      <c r="P7548" s="51" t="str">
        <f>CONCATENATE(K7548,MONTH(ExpensesDBTable[[#This Row],[Date]]))</f>
        <v>20215</v>
      </c>
      <c r="Q7548" s="36" t="s">
        <v>1238</v>
      </c>
      <c r="R7548" s="36" t="s">
        <v>22</v>
      </c>
      <c r="S7548" s="38">
        <v>78.44</v>
      </c>
      <c r="T7548" s="36" t="s">
        <v>106</v>
      </c>
      <c r="U7548" s="36" t="s">
        <v>1238</v>
      </c>
    </row>
    <row r="7549" spans="10:21" x14ac:dyDescent="0.25">
      <c r="J7549" s="37">
        <v>44339</v>
      </c>
      <c r="K7549" s="36">
        <f t="shared" si="845"/>
        <v>2021</v>
      </c>
      <c r="L7549" s="36" t="str">
        <f t="shared" si="846"/>
        <v>May</v>
      </c>
      <c r="M7549" s="36">
        <f t="shared" si="847"/>
        <v>21</v>
      </c>
      <c r="N7549" s="36">
        <f t="shared" si="848"/>
        <v>23</v>
      </c>
      <c r="O7549" s="36" t="str">
        <f t="shared" si="849"/>
        <v>202121</v>
      </c>
      <c r="P7549" s="51" t="str">
        <f>CONCATENATE(K7549,MONTH(ExpensesDBTable[[#This Row],[Date]]))</f>
        <v>20215</v>
      </c>
      <c r="Q7549" s="36" t="s">
        <v>182</v>
      </c>
      <c r="R7549" s="36" t="s">
        <v>14</v>
      </c>
      <c r="S7549" s="38">
        <v>8</v>
      </c>
      <c r="T7549" s="36" t="s">
        <v>100</v>
      </c>
      <c r="U7549" s="36" t="s">
        <v>1153</v>
      </c>
    </row>
    <row r="7550" spans="10:21" x14ac:dyDescent="0.25">
      <c r="J7550" s="37">
        <v>44339</v>
      </c>
      <c r="K7550" s="36">
        <f t="shared" si="845"/>
        <v>2021</v>
      </c>
      <c r="L7550" s="36" t="str">
        <f t="shared" si="846"/>
        <v>May</v>
      </c>
      <c r="M7550" s="36">
        <f t="shared" si="847"/>
        <v>21</v>
      </c>
      <c r="N7550" s="36">
        <f t="shared" si="848"/>
        <v>23</v>
      </c>
      <c r="O7550" s="36" t="str">
        <f t="shared" si="849"/>
        <v>202121</v>
      </c>
      <c r="P7550" s="51" t="str">
        <f>CONCATENATE(K7550,MONTH(ExpensesDBTable[[#This Row],[Date]]))</f>
        <v>20215</v>
      </c>
      <c r="Q7550" s="36" t="s">
        <v>182</v>
      </c>
      <c r="R7550" s="36" t="s">
        <v>14</v>
      </c>
      <c r="S7550" s="38">
        <v>5.3</v>
      </c>
      <c r="T7550" s="36" t="s">
        <v>100</v>
      </c>
      <c r="U7550" s="36" t="s">
        <v>1392</v>
      </c>
    </row>
    <row r="7551" spans="10:21" x14ac:dyDescent="0.25">
      <c r="J7551" s="37">
        <v>44339</v>
      </c>
      <c r="K7551" s="36">
        <f t="shared" si="845"/>
        <v>2021</v>
      </c>
      <c r="L7551" s="36" t="str">
        <f t="shared" si="846"/>
        <v>May</v>
      </c>
      <c r="M7551" s="36">
        <f t="shared" si="847"/>
        <v>21</v>
      </c>
      <c r="N7551" s="36">
        <f t="shared" si="848"/>
        <v>23</v>
      </c>
      <c r="O7551" s="36" t="str">
        <f t="shared" si="849"/>
        <v>202121</v>
      </c>
      <c r="P7551" s="51" t="str">
        <f>CONCATENATE(K7551,MONTH(ExpensesDBTable[[#This Row],[Date]]))</f>
        <v>20215</v>
      </c>
      <c r="Q7551" s="36" t="s">
        <v>1225</v>
      </c>
      <c r="R7551" s="36" t="s">
        <v>22</v>
      </c>
      <c r="S7551" s="38">
        <v>108.3</v>
      </c>
      <c r="T7551" s="36" t="s">
        <v>106</v>
      </c>
      <c r="U7551" s="36" t="s">
        <v>5155</v>
      </c>
    </row>
    <row r="7552" spans="10:21" x14ac:dyDescent="0.25">
      <c r="J7552" s="37">
        <v>44339</v>
      </c>
      <c r="K7552" s="36">
        <f t="shared" si="845"/>
        <v>2021</v>
      </c>
      <c r="L7552" s="36" t="str">
        <f t="shared" si="846"/>
        <v>May</v>
      </c>
      <c r="M7552" s="36">
        <f t="shared" si="847"/>
        <v>21</v>
      </c>
      <c r="N7552" s="36">
        <f t="shared" si="848"/>
        <v>23</v>
      </c>
      <c r="O7552" s="36" t="str">
        <f t="shared" si="849"/>
        <v>202121</v>
      </c>
      <c r="P7552" s="51" t="str">
        <f>CONCATENATE(K7552,MONTH(ExpensesDBTable[[#This Row],[Date]]))</f>
        <v>20215</v>
      </c>
      <c r="Q7552" s="36" t="s">
        <v>3379</v>
      </c>
      <c r="R7552" s="36" t="s">
        <v>29</v>
      </c>
      <c r="S7552" s="38">
        <v>1009</v>
      </c>
      <c r="T7552" s="36" t="s">
        <v>106</v>
      </c>
      <c r="U7552" s="36" t="s">
        <v>5156</v>
      </c>
    </row>
    <row r="7553" spans="10:21" x14ac:dyDescent="0.25">
      <c r="J7553" s="37">
        <v>44339</v>
      </c>
      <c r="K7553" s="36">
        <f t="shared" si="845"/>
        <v>2021</v>
      </c>
      <c r="L7553" s="36" t="str">
        <f t="shared" si="846"/>
        <v>May</v>
      </c>
      <c r="M7553" s="36">
        <f t="shared" si="847"/>
        <v>21</v>
      </c>
      <c r="N7553" s="36">
        <f t="shared" si="848"/>
        <v>23</v>
      </c>
      <c r="O7553" s="36" t="str">
        <f t="shared" si="849"/>
        <v>202121</v>
      </c>
      <c r="P7553" s="51" t="str">
        <f>CONCATENATE(K7553,MONTH(ExpensesDBTable[[#This Row],[Date]]))</f>
        <v>20215</v>
      </c>
      <c r="Q7553" s="36" t="s">
        <v>1059</v>
      </c>
      <c r="R7553" s="36" t="s">
        <v>17</v>
      </c>
      <c r="S7553" s="38">
        <v>421.85</v>
      </c>
      <c r="T7553" s="36" t="s">
        <v>106</v>
      </c>
      <c r="U7553" s="36" t="s">
        <v>1927</v>
      </c>
    </row>
    <row r="7554" spans="10:21" x14ac:dyDescent="0.25">
      <c r="J7554" s="37">
        <v>44339</v>
      </c>
      <c r="K7554" s="36">
        <f t="shared" si="845"/>
        <v>2021</v>
      </c>
      <c r="L7554" s="36" t="str">
        <f t="shared" si="846"/>
        <v>May</v>
      </c>
      <c r="M7554" s="36">
        <f t="shared" si="847"/>
        <v>21</v>
      </c>
      <c r="N7554" s="36">
        <f t="shared" si="848"/>
        <v>23</v>
      </c>
      <c r="O7554" s="36" t="str">
        <f t="shared" si="849"/>
        <v>202121</v>
      </c>
      <c r="P7554" s="51" t="str">
        <f>CONCATENATE(K7554,MONTH(ExpensesDBTable[[#This Row],[Date]]))</f>
        <v>20215</v>
      </c>
      <c r="Q7554" s="36" t="s">
        <v>182</v>
      </c>
      <c r="R7554" s="36" t="s">
        <v>14</v>
      </c>
      <c r="S7554" s="38">
        <v>14.3</v>
      </c>
      <c r="T7554" s="36" t="s">
        <v>100</v>
      </c>
      <c r="U7554" s="36" t="s">
        <v>1153</v>
      </c>
    </row>
    <row r="7555" spans="10:21" x14ac:dyDescent="0.25">
      <c r="J7555" s="37">
        <v>44339</v>
      </c>
      <c r="K7555" s="36">
        <f t="shared" si="845"/>
        <v>2021</v>
      </c>
      <c r="L7555" s="36" t="str">
        <f t="shared" si="846"/>
        <v>May</v>
      </c>
      <c r="M7555" s="36">
        <f t="shared" si="847"/>
        <v>21</v>
      </c>
      <c r="N7555" s="36">
        <f t="shared" si="848"/>
        <v>23</v>
      </c>
      <c r="O7555" s="36" t="str">
        <f t="shared" si="849"/>
        <v>202121</v>
      </c>
      <c r="P7555" s="51" t="str">
        <f>CONCATENATE(K7555,MONTH(ExpensesDBTable[[#This Row],[Date]]))</f>
        <v>20215</v>
      </c>
      <c r="Q7555" s="36" t="s">
        <v>182</v>
      </c>
      <c r="R7555" s="36" t="s">
        <v>14</v>
      </c>
      <c r="S7555" s="38">
        <v>4.6399999999999997</v>
      </c>
      <c r="T7555" s="36" t="s">
        <v>100</v>
      </c>
      <c r="U7555" s="36" t="s">
        <v>1153</v>
      </c>
    </row>
    <row r="7556" spans="10:21" x14ac:dyDescent="0.25">
      <c r="J7556" s="37">
        <v>44339</v>
      </c>
      <c r="K7556" s="36">
        <f t="shared" si="845"/>
        <v>2021</v>
      </c>
      <c r="L7556" s="36" t="str">
        <f t="shared" si="846"/>
        <v>May</v>
      </c>
      <c r="M7556" s="36">
        <f t="shared" si="847"/>
        <v>21</v>
      </c>
      <c r="N7556" s="36">
        <f t="shared" si="848"/>
        <v>23</v>
      </c>
      <c r="O7556" s="36" t="str">
        <f t="shared" si="849"/>
        <v>202121</v>
      </c>
      <c r="P7556" s="51" t="str">
        <f>CONCATENATE(K7556,MONTH(ExpensesDBTable[[#This Row],[Date]]))</f>
        <v>20215</v>
      </c>
      <c r="Q7556" s="36" t="s">
        <v>182</v>
      </c>
      <c r="R7556" s="36" t="s">
        <v>14</v>
      </c>
      <c r="S7556" s="38">
        <v>34</v>
      </c>
      <c r="T7556" s="36" t="s">
        <v>100</v>
      </c>
      <c r="U7556" s="36" t="s">
        <v>2250</v>
      </c>
    </row>
    <row r="7557" spans="10:21" x14ac:dyDescent="0.25">
      <c r="J7557" s="37">
        <v>44339</v>
      </c>
      <c r="K7557" s="36">
        <f t="shared" si="845"/>
        <v>2021</v>
      </c>
      <c r="L7557" s="36" t="str">
        <f t="shared" si="846"/>
        <v>May</v>
      </c>
      <c r="M7557" s="36">
        <f t="shared" si="847"/>
        <v>21</v>
      </c>
      <c r="N7557" s="36">
        <f t="shared" si="848"/>
        <v>23</v>
      </c>
      <c r="O7557" s="36" t="str">
        <f t="shared" si="849"/>
        <v>202121</v>
      </c>
      <c r="P7557" s="51" t="str">
        <f>CONCATENATE(K7557,MONTH(ExpensesDBTable[[#This Row],[Date]]))</f>
        <v>20215</v>
      </c>
      <c r="Q7557" s="36" t="s">
        <v>182</v>
      </c>
      <c r="R7557" s="36" t="s">
        <v>14</v>
      </c>
      <c r="S7557" s="38">
        <v>4.04</v>
      </c>
      <c r="T7557" s="36" t="s">
        <v>100</v>
      </c>
      <c r="U7557" s="36" t="s">
        <v>1153</v>
      </c>
    </row>
    <row r="7558" spans="10:21" x14ac:dyDescent="0.25">
      <c r="J7558" s="37">
        <v>44339</v>
      </c>
      <c r="K7558" s="36">
        <f t="shared" si="845"/>
        <v>2021</v>
      </c>
      <c r="L7558" s="36" t="str">
        <f t="shared" si="846"/>
        <v>May</v>
      </c>
      <c r="M7558" s="36">
        <f t="shared" si="847"/>
        <v>21</v>
      </c>
      <c r="N7558" s="36">
        <f t="shared" si="848"/>
        <v>23</v>
      </c>
      <c r="O7558" s="36" t="str">
        <f t="shared" si="849"/>
        <v>202121</v>
      </c>
      <c r="P7558" s="51" t="str">
        <f>CONCATENATE(K7558,MONTH(ExpensesDBTable[[#This Row],[Date]]))</f>
        <v>20215</v>
      </c>
      <c r="Q7558" s="36" t="s">
        <v>182</v>
      </c>
      <c r="R7558" s="36" t="s">
        <v>13</v>
      </c>
      <c r="S7558" s="38">
        <v>38</v>
      </c>
      <c r="T7558" s="36" t="s">
        <v>106</v>
      </c>
      <c r="U7558" s="36" t="s">
        <v>5157</v>
      </c>
    </row>
    <row r="7559" spans="10:21" x14ac:dyDescent="0.25">
      <c r="J7559" s="37">
        <v>44339</v>
      </c>
      <c r="K7559" s="36">
        <f t="shared" si="845"/>
        <v>2021</v>
      </c>
      <c r="L7559" s="36" t="str">
        <f t="shared" si="846"/>
        <v>May</v>
      </c>
      <c r="M7559" s="36">
        <f t="shared" si="847"/>
        <v>21</v>
      </c>
      <c r="N7559" s="36">
        <f t="shared" si="848"/>
        <v>23</v>
      </c>
      <c r="O7559" s="36" t="str">
        <f t="shared" si="849"/>
        <v>202121</v>
      </c>
      <c r="P7559" s="51" t="str">
        <f>CONCATENATE(K7559,MONTH(ExpensesDBTable[[#This Row],[Date]]))</f>
        <v>20215</v>
      </c>
      <c r="Q7559" s="36" t="s">
        <v>4773</v>
      </c>
      <c r="R7559" s="36" t="s">
        <v>11</v>
      </c>
      <c r="S7559" s="38">
        <v>48</v>
      </c>
      <c r="T7559" s="36" t="s">
        <v>106</v>
      </c>
      <c r="U7559" s="36" t="s">
        <v>5091</v>
      </c>
    </row>
    <row r="7560" spans="10:21" x14ac:dyDescent="0.25">
      <c r="J7560" s="37">
        <v>44339</v>
      </c>
      <c r="K7560" s="36">
        <f t="shared" si="845"/>
        <v>2021</v>
      </c>
      <c r="L7560" s="36" t="str">
        <f t="shared" si="846"/>
        <v>May</v>
      </c>
      <c r="M7560" s="36">
        <f t="shared" si="847"/>
        <v>21</v>
      </c>
      <c r="N7560" s="36">
        <f t="shared" si="848"/>
        <v>23</v>
      </c>
      <c r="O7560" s="36" t="str">
        <f t="shared" si="849"/>
        <v>202121</v>
      </c>
      <c r="P7560" s="51" t="str">
        <f>CONCATENATE(K7560,MONTH(ExpensesDBTable[[#This Row],[Date]]))</f>
        <v>20215</v>
      </c>
      <c r="Q7560" s="36" t="s">
        <v>119</v>
      </c>
      <c r="R7560" s="36" t="s">
        <v>14</v>
      </c>
      <c r="S7560" s="38">
        <v>10.88</v>
      </c>
      <c r="T7560" s="36" t="s">
        <v>100</v>
      </c>
      <c r="U7560" s="36" t="s">
        <v>3401</v>
      </c>
    </row>
    <row r="7561" spans="10:21" x14ac:dyDescent="0.25">
      <c r="J7561" s="37">
        <v>44339</v>
      </c>
      <c r="K7561" s="36">
        <f t="shared" si="845"/>
        <v>2021</v>
      </c>
      <c r="L7561" s="36" t="str">
        <f t="shared" si="846"/>
        <v>May</v>
      </c>
      <c r="M7561" s="36">
        <f t="shared" si="847"/>
        <v>21</v>
      </c>
      <c r="N7561" s="36">
        <f t="shared" si="848"/>
        <v>23</v>
      </c>
      <c r="O7561" s="36" t="str">
        <f t="shared" si="849"/>
        <v>202121</v>
      </c>
      <c r="P7561" s="51" t="str">
        <f>CONCATENATE(K7561,MONTH(ExpensesDBTable[[#This Row],[Date]]))</f>
        <v>20215</v>
      </c>
      <c r="Q7561" s="36" t="s">
        <v>182</v>
      </c>
      <c r="R7561" s="36" t="s">
        <v>14</v>
      </c>
      <c r="S7561" s="38">
        <v>13.9</v>
      </c>
      <c r="T7561" s="36" t="s">
        <v>100</v>
      </c>
      <c r="U7561" s="36" t="s">
        <v>1153</v>
      </c>
    </row>
    <row r="7562" spans="10:21" x14ac:dyDescent="0.25">
      <c r="J7562" s="37">
        <v>44339</v>
      </c>
      <c r="K7562" s="36">
        <f t="shared" si="845"/>
        <v>2021</v>
      </c>
      <c r="L7562" s="36" t="str">
        <f t="shared" si="846"/>
        <v>May</v>
      </c>
      <c r="M7562" s="36">
        <f t="shared" si="847"/>
        <v>21</v>
      </c>
      <c r="N7562" s="36">
        <f t="shared" si="848"/>
        <v>23</v>
      </c>
      <c r="O7562" s="36" t="str">
        <f t="shared" si="849"/>
        <v>202121</v>
      </c>
      <c r="P7562" s="51" t="str">
        <f>CONCATENATE(K7562,MONTH(ExpensesDBTable[[#This Row],[Date]]))</f>
        <v>20215</v>
      </c>
      <c r="Q7562" s="36" t="s">
        <v>182</v>
      </c>
      <c r="R7562" s="36" t="s">
        <v>19</v>
      </c>
      <c r="S7562" s="38">
        <v>34</v>
      </c>
      <c r="T7562" s="36" t="s">
        <v>106</v>
      </c>
      <c r="U7562" s="36" t="s">
        <v>5158</v>
      </c>
    </row>
    <row r="7563" spans="10:21" x14ac:dyDescent="0.25">
      <c r="J7563" s="37">
        <v>44339</v>
      </c>
      <c r="K7563" s="36">
        <f t="shared" si="845"/>
        <v>2021</v>
      </c>
      <c r="L7563" s="36" t="str">
        <f t="shared" si="846"/>
        <v>May</v>
      </c>
      <c r="M7563" s="36">
        <f t="shared" si="847"/>
        <v>21</v>
      </c>
      <c r="N7563" s="36">
        <f t="shared" si="848"/>
        <v>23</v>
      </c>
      <c r="O7563" s="36" t="str">
        <f t="shared" si="849"/>
        <v>202121</v>
      </c>
      <c r="P7563" s="51" t="str">
        <f>CONCATENATE(K7563,MONTH(ExpensesDBTable[[#This Row],[Date]]))</f>
        <v>20215</v>
      </c>
      <c r="Q7563" s="36" t="s">
        <v>182</v>
      </c>
      <c r="R7563" s="36" t="s">
        <v>14</v>
      </c>
      <c r="S7563" s="38">
        <v>7.5</v>
      </c>
      <c r="T7563" s="36" t="s">
        <v>100</v>
      </c>
      <c r="U7563" s="36" t="s">
        <v>1872</v>
      </c>
    </row>
    <row r="7564" spans="10:21" x14ac:dyDescent="0.25">
      <c r="J7564" s="37">
        <v>44339</v>
      </c>
      <c r="K7564" s="36">
        <f t="shared" si="845"/>
        <v>2021</v>
      </c>
      <c r="L7564" s="36" t="str">
        <f t="shared" si="846"/>
        <v>May</v>
      </c>
      <c r="M7564" s="36">
        <f t="shared" si="847"/>
        <v>21</v>
      </c>
      <c r="N7564" s="36">
        <f t="shared" si="848"/>
        <v>23</v>
      </c>
      <c r="O7564" s="36" t="str">
        <f t="shared" si="849"/>
        <v>202121</v>
      </c>
      <c r="P7564" s="51" t="str">
        <f>CONCATENATE(K7564,MONTH(ExpensesDBTable[[#This Row],[Date]]))</f>
        <v>20215</v>
      </c>
      <c r="Q7564" s="36" t="s">
        <v>182</v>
      </c>
      <c r="R7564" s="36" t="s">
        <v>14</v>
      </c>
      <c r="S7564" s="38">
        <v>6.1</v>
      </c>
      <c r="T7564" s="36" t="s">
        <v>100</v>
      </c>
      <c r="U7564" s="36" t="s">
        <v>5159</v>
      </c>
    </row>
    <row r="7565" spans="10:21" x14ac:dyDescent="0.25">
      <c r="J7565" s="37">
        <v>44339</v>
      </c>
      <c r="K7565" s="36">
        <f t="shared" si="845"/>
        <v>2021</v>
      </c>
      <c r="L7565" s="36" t="str">
        <f t="shared" si="846"/>
        <v>May</v>
      </c>
      <c r="M7565" s="36">
        <f t="shared" si="847"/>
        <v>21</v>
      </c>
      <c r="N7565" s="36">
        <f t="shared" si="848"/>
        <v>23</v>
      </c>
      <c r="O7565" s="36" t="str">
        <f t="shared" si="849"/>
        <v>202121</v>
      </c>
      <c r="P7565" s="51" t="str">
        <f>CONCATENATE(K7565,MONTH(ExpensesDBTable[[#This Row],[Date]]))</f>
        <v>20215</v>
      </c>
      <c r="Q7565" s="36" t="s">
        <v>182</v>
      </c>
      <c r="R7565" s="36" t="s">
        <v>14</v>
      </c>
      <c r="S7565" s="38">
        <v>16.8</v>
      </c>
      <c r="T7565" s="36" t="s">
        <v>100</v>
      </c>
      <c r="U7565" s="36" t="s">
        <v>2250</v>
      </c>
    </row>
    <row r="7566" spans="10:21" x14ac:dyDescent="0.25">
      <c r="J7566" s="37">
        <v>44339</v>
      </c>
      <c r="K7566" s="36">
        <f t="shared" si="845"/>
        <v>2021</v>
      </c>
      <c r="L7566" s="36" t="str">
        <f t="shared" si="846"/>
        <v>May</v>
      </c>
      <c r="M7566" s="36">
        <f t="shared" si="847"/>
        <v>21</v>
      </c>
      <c r="N7566" s="36">
        <f t="shared" si="848"/>
        <v>23</v>
      </c>
      <c r="O7566" s="36" t="str">
        <f t="shared" si="849"/>
        <v>202121</v>
      </c>
      <c r="P7566" s="51" t="str">
        <f>CONCATENATE(K7566,MONTH(ExpensesDBTable[[#This Row],[Date]]))</f>
        <v>20215</v>
      </c>
      <c r="Q7566" s="36" t="s">
        <v>119</v>
      </c>
      <c r="R7566" s="36" t="s">
        <v>14</v>
      </c>
      <c r="S7566" s="38">
        <v>38.450000000000003</v>
      </c>
      <c r="T7566" s="36" t="s">
        <v>100</v>
      </c>
      <c r="U7566" s="36" t="s">
        <v>1367</v>
      </c>
    </row>
    <row r="7567" spans="10:21" x14ac:dyDescent="0.25">
      <c r="J7567" s="37">
        <v>44339</v>
      </c>
      <c r="K7567" s="36">
        <f t="shared" si="845"/>
        <v>2021</v>
      </c>
      <c r="L7567" s="36" t="str">
        <f t="shared" si="846"/>
        <v>May</v>
      </c>
      <c r="M7567" s="36">
        <f t="shared" si="847"/>
        <v>21</v>
      </c>
      <c r="N7567" s="36">
        <f t="shared" si="848"/>
        <v>23</v>
      </c>
      <c r="O7567" s="36" t="str">
        <f t="shared" si="849"/>
        <v>202121</v>
      </c>
      <c r="P7567" s="51" t="str">
        <f>CONCATENATE(K7567,MONTH(ExpensesDBTable[[#This Row],[Date]]))</f>
        <v>20215</v>
      </c>
      <c r="Q7567" s="36" t="s">
        <v>182</v>
      </c>
      <c r="R7567" s="36" t="s">
        <v>16</v>
      </c>
      <c r="S7567" s="38">
        <v>79.55</v>
      </c>
      <c r="T7567" s="36" t="s">
        <v>106</v>
      </c>
      <c r="U7567" s="36" t="s">
        <v>3984</v>
      </c>
    </row>
    <row r="7568" spans="10:21" x14ac:dyDescent="0.25">
      <c r="J7568" s="37">
        <v>44339</v>
      </c>
      <c r="K7568" s="36">
        <f t="shared" si="845"/>
        <v>2021</v>
      </c>
      <c r="L7568" s="36" t="str">
        <f t="shared" si="846"/>
        <v>May</v>
      </c>
      <c r="M7568" s="36">
        <f t="shared" si="847"/>
        <v>21</v>
      </c>
      <c r="N7568" s="36">
        <f t="shared" si="848"/>
        <v>23</v>
      </c>
      <c r="O7568" s="36" t="str">
        <f t="shared" si="849"/>
        <v>202121</v>
      </c>
      <c r="P7568" s="51" t="str">
        <f>CONCATENATE(K7568,MONTH(ExpensesDBTable[[#This Row],[Date]]))</f>
        <v>20215</v>
      </c>
      <c r="Q7568" s="36" t="s">
        <v>182</v>
      </c>
      <c r="R7568" s="36" t="s">
        <v>16</v>
      </c>
      <c r="S7568" s="38">
        <v>136</v>
      </c>
      <c r="T7568" s="36" t="s">
        <v>106</v>
      </c>
      <c r="U7568" s="36" t="s">
        <v>5160</v>
      </c>
    </row>
    <row r="7569" spans="10:21" x14ac:dyDescent="0.25">
      <c r="J7569" s="37">
        <v>44346</v>
      </c>
      <c r="K7569" s="36">
        <f t="shared" ref="K7569:K7590" si="850">YEAR(J7569)</f>
        <v>2021</v>
      </c>
      <c r="L7569" s="36" t="str">
        <f t="shared" ref="L7569:L7590" si="851">TEXT(DATE(1,MONTH(J7569),1),"MMMM")</f>
        <v>May</v>
      </c>
      <c r="M7569" s="36">
        <f t="shared" ref="M7569:M7590" si="852">WEEKNUM(J7569,2)</f>
        <v>22</v>
      </c>
      <c r="N7569" s="36">
        <f t="shared" ref="N7569:N7590" si="853">DAY(J7569)</f>
        <v>30</v>
      </c>
      <c r="O7569" s="36" t="str">
        <f t="shared" ref="O7569:O7590" si="854">CONCATENATE(K7569,M7569)</f>
        <v>202122</v>
      </c>
      <c r="P7569" s="51" t="str">
        <f>CONCATENATE(K7569,MONTH(ExpensesDBTable[[#This Row],[Date]]))</f>
        <v>20215</v>
      </c>
      <c r="Q7569" s="36" t="s">
        <v>182</v>
      </c>
      <c r="R7569" s="36" t="s">
        <v>16</v>
      </c>
      <c r="S7569" s="38">
        <v>159.30000000000001</v>
      </c>
      <c r="T7569" s="36" t="s">
        <v>106</v>
      </c>
      <c r="U7569" s="36" t="s">
        <v>5162</v>
      </c>
    </row>
    <row r="7570" spans="10:21" x14ac:dyDescent="0.25">
      <c r="J7570" s="37">
        <v>44346</v>
      </c>
      <c r="K7570" s="36">
        <f t="shared" si="850"/>
        <v>2021</v>
      </c>
      <c r="L7570" s="36" t="str">
        <f t="shared" si="851"/>
        <v>May</v>
      </c>
      <c r="M7570" s="36">
        <f t="shared" si="852"/>
        <v>22</v>
      </c>
      <c r="N7570" s="36">
        <f t="shared" si="853"/>
        <v>30</v>
      </c>
      <c r="O7570" s="36" t="str">
        <f t="shared" si="854"/>
        <v>202122</v>
      </c>
      <c r="P7570" s="51" t="str">
        <f>CONCATENATE(K7570,MONTH(ExpensesDBTable[[#This Row],[Date]]))</f>
        <v>20215</v>
      </c>
      <c r="Q7570" s="36" t="s">
        <v>3201</v>
      </c>
      <c r="R7570" s="36" t="s">
        <v>17</v>
      </c>
      <c r="S7570" s="38">
        <v>55</v>
      </c>
      <c r="T7570" s="36" t="s">
        <v>106</v>
      </c>
      <c r="U7570" s="36" t="s">
        <v>1818</v>
      </c>
    </row>
    <row r="7571" spans="10:21" x14ac:dyDescent="0.25">
      <c r="J7571" s="37">
        <v>44346</v>
      </c>
      <c r="K7571" s="36">
        <f t="shared" si="850"/>
        <v>2021</v>
      </c>
      <c r="L7571" s="36" t="str">
        <f t="shared" si="851"/>
        <v>May</v>
      </c>
      <c r="M7571" s="36">
        <f t="shared" si="852"/>
        <v>22</v>
      </c>
      <c r="N7571" s="36">
        <f t="shared" si="853"/>
        <v>30</v>
      </c>
      <c r="O7571" s="36" t="str">
        <f t="shared" si="854"/>
        <v>202122</v>
      </c>
      <c r="P7571" s="51" t="str">
        <f>CONCATENATE(K7571,MONTH(ExpensesDBTable[[#This Row],[Date]]))</f>
        <v>20215</v>
      </c>
      <c r="Q7571" s="36" t="s">
        <v>1476</v>
      </c>
      <c r="R7571" s="36" t="s">
        <v>23</v>
      </c>
      <c r="S7571" s="38">
        <v>9.6300000000000008</v>
      </c>
      <c r="T7571" s="36" t="s">
        <v>106</v>
      </c>
      <c r="U7571" s="36" t="s">
        <v>5163</v>
      </c>
    </row>
    <row r="7572" spans="10:21" x14ac:dyDescent="0.25">
      <c r="J7572" s="37">
        <v>44346</v>
      </c>
      <c r="K7572" s="36">
        <f t="shared" si="850"/>
        <v>2021</v>
      </c>
      <c r="L7572" s="36" t="str">
        <f t="shared" si="851"/>
        <v>May</v>
      </c>
      <c r="M7572" s="36">
        <f t="shared" si="852"/>
        <v>22</v>
      </c>
      <c r="N7572" s="36">
        <f t="shared" si="853"/>
        <v>30</v>
      </c>
      <c r="O7572" s="36" t="str">
        <f t="shared" si="854"/>
        <v>202122</v>
      </c>
      <c r="P7572" s="51" t="str">
        <f>CONCATENATE(K7572,MONTH(ExpensesDBTable[[#This Row],[Date]]))</f>
        <v>20215</v>
      </c>
      <c r="Q7572" s="36" t="s">
        <v>5029</v>
      </c>
      <c r="R7572" s="36" t="s">
        <v>4644</v>
      </c>
      <c r="S7572" s="38">
        <v>10</v>
      </c>
      <c r="T7572" s="36" t="s">
        <v>106</v>
      </c>
      <c r="U7572" s="36" t="s">
        <v>5164</v>
      </c>
    </row>
    <row r="7573" spans="10:21" x14ac:dyDescent="0.25">
      <c r="J7573" s="37">
        <v>44346</v>
      </c>
      <c r="K7573" s="36">
        <f t="shared" si="850"/>
        <v>2021</v>
      </c>
      <c r="L7573" s="36" t="str">
        <f t="shared" si="851"/>
        <v>May</v>
      </c>
      <c r="M7573" s="36">
        <f t="shared" si="852"/>
        <v>22</v>
      </c>
      <c r="N7573" s="36">
        <f t="shared" si="853"/>
        <v>30</v>
      </c>
      <c r="O7573" s="36" t="str">
        <f t="shared" si="854"/>
        <v>202122</v>
      </c>
      <c r="P7573" s="51" t="str">
        <f>CONCATENATE(K7573,MONTH(ExpensesDBTable[[#This Row],[Date]]))</f>
        <v>20215</v>
      </c>
      <c r="Q7573" s="36" t="s">
        <v>2939</v>
      </c>
      <c r="R7573" s="36" t="s">
        <v>16</v>
      </c>
      <c r="S7573" s="38">
        <v>16.09</v>
      </c>
      <c r="T7573" s="36" t="s">
        <v>106</v>
      </c>
      <c r="U7573" s="36" t="s">
        <v>5165</v>
      </c>
    </row>
    <row r="7574" spans="10:21" x14ac:dyDescent="0.25">
      <c r="J7574" s="37">
        <v>44346</v>
      </c>
      <c r="K7574" s="36">
        <f t="shared" si="850"/>
        <v>2021</v>
      </c>
      <c r="L7574" s="36" t="str">
        <f t="shared" si="851"/>
        <v>May</v>
      </c>
      <c r="M7574" s="36">
        <f t="shared" si="852"/>
        <v>22</v>
      </c>
      <c r="N7574" s="36">
        <f t="shared" si="853"/>
        <v>30</v>
      </c>
      <c r="O7574" s="36" t="str">
        <f t="shared" si="854"/>
        <v>202122</v>
      </c>
      <c r="P7574" s="51" t="str">
        <f>CONCATENATE(K7574,MONTH(ExpensesDBTable[[#This Row],[Date]]))</f>
        <v>20215</v>
      </c>
      <c r="Q7574" s="36" t="s">
        <v>182</v>
      </c>
      <c r="R7574" s="36" t="s">
        <v>14</v>
      </c>
      <c r="S7574" s="38">
        <v>4.8</v>
      </c>
      <c r="T7574" s="36" t="s">
        <v>100</v>
      </c>
      <c r="U7574" s="36" t="s">
        <v>1153</v>
      </c>
    </row>
    <row r="7575" spans="10:21" x14ac:dyDescent="0.25">
      <c r="J7575" s="37">
        <v>44346</v>
      </c>
      <c r="K7575" s="36">
        <f t="shared" si="850"/>
        <v>2021</v>
      </c>
      <c r="L7575" s="36" t="str">
        <f t="shared" si="851"/>
        <v>May</v>
      </c>
      <c r="M7575" s="36">
        <f t="shared" si="852"/>
        <v>22</v>
      </c>
      <c r="N7575" s="36">
        <f t="shared" si="853"/>
        <v>30</v>
      </c>
      <c r="O7575" s="36" t="str">
        <f t="shared" si="854"/>
        <v>202122</v>
      </c>
      <c r="P7575" s="51" t="str">
        <f>CONCATENATE(K7575,MONTH(ExpensesDBTable[[#This Row],[Date]]))</f>
        <v>20215</v>
      </c>
      <c r="Q7575" s="36" t="s">
        <v>3480</v>
      </c>
      <c r="R7575" s="36" t="s">
        <v>27</v>
      </c>
      <c r="S7575" s="38">
        <v>320.38</v>
      </c>
      <c r="T7575" s="36" t="s">
        <v>106</v>
      </c>
      <c r="U7575" s="36" t="s">
        <v>3550</v>
      </c>
    </row>
    <row r="7576" spans="10:21" x14ac:dyDescent="0.25">
      <c r="J7576" s="37">
        <v>44346</v>
      </c>
      <c r="K7576" s="36">
        <f t="shared" si="850"/>
        <v>2021</v>
      </c>
      <c r="L7576" s="36" t="str">
        <f t="shared" si="851"/>
        <v>May</v>
      </c>
      <c r="M7576" s="36">
        <f t="shared" si="852"/>
        <v>22</v>
      </c>
      <c r="N7576" s="36">
        <f t="shared" si="853"/>
        <v>30</v>
      </c>
      <c r="O7576" s="36" t="str">
        <f t="shared" si="854"/>
        <v>202122</v>
      </c>
      <c r="P7576" s="51" t="str">
        <f>CONCATENATE(K7576,MONTH(ExpensesDBTable[[#This Row],[Date]]))</f>
        <v>20215</v>
      </c>
      <c r="Q7576" s="36" t="s">
        <v>119</v>
      </c>
      <c r="R7576" s="36" t="s">
        <v>14</v>
      </c>
      <c r="S7576" s="38">
        <v>20.61</v>
      </c>
      <c r="T7576" s="36" t="s">
        <v>100</v>
      </c>
      <c r="U7576" s="36" t="s">
        <v>3401</v>
      </c>
    </row>
    <row r="7577" spans="10:21" x14ac:dyDescent="0.25">
      <c r="J7577" s="37">
        <v>44346</v>
      </c>
      <c r="K7577" s="36">
        <f t="shared" si="850"/>
        <v>2021</v>
      </c>
      <c r="L7577" s="36" t="str">
        <f t="shared" si="851"/>
        <v>May</v>
      </c>
      <c r="M7577" s="36">
        <f t="shared" si="852"/>
        <v>22</v>
      </c>
      <c r="N7577" s="36">
        <f t="shared" si="853"/>
        <v>30</v>
      </c>
      <c r="O7577" s="36" t="str">
        <f t="shared" si="854"/>
        <v>202122</v>
      </c>
      <c r="P7577" s="51" t="str">
        <f>CONCATENATE(K7577,MONTH(ExpensesDBTable[[#This Row],[Date]]))</f>
        <v>20215</v>
      </c>
      <c r="Q7577" s="36" t="s">
        <v>199</v>
      </c>
      <c r="R7577" s="36" t="s">
        <v>14</v>
      </c>
      <c r="S7577" s="38">
        <v>6.7</v>
      </c>
      <c r="T7577" s="36" t="s">
        <v>100</v>
      </c>
      <c r="U7577" s="36" t="s">
        <v>5166</v>
      </c>
    </row>
    <row r="7578" spans="10:21" x14ac:dyDescent="0.25">
      <c r="J7578" s="37">
        <v>44346</v>
      </c>
      <c r="K7578" s="36">
        <f t="shared" si="850"/>
        <v>2021</v>
      </c>
      <c r="L7578" s="36" t="str">
        <f t="shared" si="851"/>
        <v>May</v>
      </c>
      <c r="M7578" s="36">
        <f t="shared" si="852"/>
        <v>22</v>
      </c>
      <c r="N7578" s="36">
        <f t="shared" si="853"/>
        <v>30</v>
      </c>
      <c r="O7578" s="36" t="str">
        <f t="shared" si="854"/>
        <v>202122</v>
      </c>
      <c r="P7578" s="51" t="str">
        <f>CONCATENATE(K7578,MONTH(ExpensesDBTable[[#This Row],[Date]]))</f>
        <v>20215</v>
      </c>
      <c r="Q7578" s="36" t="s">
        <v>182</v>
      </c>
      <c r="R7578" s="36" t="s">
        <v>14</v>
      </c>
      <c r="S7578" s="38">
        <v>5.4</v>
      </c>
      <c r="T7578" s="36" t="s">
        <v>100</v>
      </c>
      <c r="U7578" s="36" t="s">
        <v>1153</v>
      </c>
    </row>
    <row r="7579" spans="10:21" x14ac:dyDescent="0.25">
      <c r="J7579" s="37">
        <v>44346</v>
      </c>
      <c r="K7579" s="36">
        <f t="shared" si="850"/>
        <v>2021</v>
      </c>
      <c r="L7579" s="36" t="str">
        <f t="shared" si="851"/>
        <v>May</v>
      </c>
      <c r="M7579" s="36">
        <f t="shared" si="852"/>
        <v>22</v>
      </c>
      <c r="N7579" s="36">
        <f t="shared" si="853"/>
        <v>30</v>
      </c>
      <c r="O7579" s="36" t="str">
        <f t="shared" si="854"/>
        <v>202122</v>
      </c>
      <c r="P7579" s="51" t="str">
        <f>CONCATENATE(K7579,MONTH(ExpensesDBTable[[#This Row],[Date]]))</f>
        <v>20215</v>
      </c>
      <c r="Q7579" s="36" t="s">
        <v>1238</v>
      </c>
      <c r="R7579" s="36" t="s">
        <v>22</v>
      </c>
      <c r="S7579" s="38">
        <v>72.19</v>
      </c>
      <c r="T7579" s="36" t="s">
        <v>106</v>
      </c>
      <c r="U7579" s="36" t="s">
        <v>2274</v>
      </c>
    </row>
    <row r="7580" spans="10:21" x14ac:dyDescent="0.25">
      <c r="J7580" s="37">
        <v>44346</v>
      </c>
      <c r="K7580" s="36">
        <f t="shared" si="850"/>
        <v>2021</v>
      </c>
      <c r="L7580" s="36" t="str">
        <f t="shared" si="851"/>
        <v>May</v>
      </c>
      <c r="M7580" s="36">
        <f t="shared" si="852"/>
        <v>22</v>
      </c>
      <c r="N7580" s="36">
        <f t="shared" si="853"/>
        <v>30</v>
      </c>
      <c r="O7580" s="36" t="str">
        <f t="shared" si="854"/>
        <v>202122</v>
      </c>
      <c r="P7580" s="51" t="str">
        <f>CONCATENATE(K7580,MONTH(ExpensesDBTable[[#This Row],[Date]]))</f>
        <v>20215</v>
      </c>
      <c r="Q7580" s="36" t="s">
        <v>4773</v>
      </c>
      <c r="R7580" s="36" t="s">
        <v>11</v>
      </c>
      <c r="S7580" s="38">
        <v>48</v>
      </c>
      <c r="T7580" s="36" t="s">
        <v>106</v>
      </c>
      <c r="U7580" s="36" t="s">
        <v>5091</v>
      </c>
    </row>
    <row r="7581" spans="10:21" x14ac:dyDescent="0.25">
      <c r="J7581" s="37">
        <v>44346</v>
      </c>
      <c r="K7581" s="36">
        <f t="shared" si="850"/>
        <v>2021</v>
      </c>
      <c r="L7581" s="36" t="str">
        <f t="shared" si="851"/>
        <v>May</v>
      </c>
      <c r="M7581" s="36">
        <f t="shared" si="852"/>
        <v>22</v>
      </c>
      <c r="N7581" s="36">
        <f t="shared" si="853"/>
        <v>30</v>
      </c>
      <c r="O7581" s="36" t="str">
        <f t="shared" si="854"/>
        <v>202122</v>
      </c>
      <c r="P7581" s="51" t="str">
        <f>CONCATENATE(K7581,MONTH(ExpensesDBTable[[#This Row],[Date]]))</f>
        <v>20215</v>
      </c>
      <c r="Q7581" s="36" t="s">
        <v>119</v>
      </c>
      <c r="R7581" s="36" t="s">
        <v>14</v>
      </c>
      <c r="S7581" s="38">
        <v>23.5</v>
      </c>
      <c r="T7581" s="36" t="s">
        <v>100</v>
      </c>
      <c r="U7581" s="36" t="s">
        <v>3401</v>
      </c>
    </row>
    <row r="7582" spans="10:21" x14ac:dyDescent="0.25">
      <c r="J7582" s="37">
        <v>44346</v>
      </c>
      <c r="K7582" s="36">
        <f t="shared" si="850"/>
        <v>2021</v>
      </c>
      <c r="L7582" s="36" t="str">
        <f t="shared" si="851"/>
        <v>May</v>
      </c>
      <c r="M7582" s="36">
        <f t="shared" si="852"/>
        <v>22</v>
      </c>
      <c r="N7582" s="36">
        <f t="shared" si="853"/>
        <v>30</v>
      </c>
      <c r="O7582" s="36" t="str">
        <f t="shared" si="854"/>
        <v>202122</v>
      </c>
      <c r="P7582" s="51" t="str">
        <f>CONCATENATE(K7582,MONTH(ExpensesDBTable[[#This Row],[Date]]))</f>
        <v>20215</v>
      </c>
      <c r="Q7582" s="36" t="s">
        <v>182</v>
      </c>
      <c r="R7582" s="36" t="s">
        <v>14</v>
      </c>
      <c r="S7582" s="38">
        <v>4.7</v>
      </c>
      <c r="T7582" s="36" t="s">
        <v>100</v>
      </c>
      <c r="U7582" s="36" t="s">
        <v>1153</v>
      </c>
    </row>
    <row r="7583" spans="10:21" x14ac:dyDescent="0.25">
      <c r="J7583" s="37">
        <v>44346</v>
      </c>
      <c r="K7583" s="36">
        <f t="shared" si="850"/>
        <v>2021</v>
      </c>
      <c r="L7583" s="36" t="str">
        <f t="shared" si="851"/>
        <v>May</v>
      </c>
      <c r="M7583" s="36">
        <f t="shared" si="852"/>
        <v>22</v>
      </c>
      <c r="N7583" s="36">
        <f t="shared" si="853"/>
        <v>30</v>
      </c>
      <c r="O7583" s="36" t="str">
        <f t="shared" si="854"/>
        <v>202122</v>
      </c>
      <c r="P7583" s="51" t="str">
        <f>CONCATENATE(K7583,MONTH(ExpensesDBTable[[#This Row],[Date]]))</f>
        <v>20215</v>
      </c>
      <c r="Q7583" s="36" t="s">
        <v>4792</v>
      </c>
      <c r="R7583" s="36" t="s">
        <v>14</v>
      </c>
      <c r="S7583" s="38">
        <v>10.5</v>
      </c>
      <c r="T7583" s="36" t="s">
        <v>100</v>
      </c>
      <c r="U7583" s="36" t="s">
        <v>1153</v>
      </c>
    </row>
    <row r="7584" spans="10:21" x14ac:dyDescent="0.25">
      <c r="J7584" s="37">
        <v>44346</v>
      </c>
      <c r="K7584" s="36">
        <f t="shared" si="850"/>
        <v>2021</v>
      </c>
      <c r="L7584" s="36" t="str">
        <f t="shared" si="851"/>
        <v>May</v>
      </c>
      <c r="M7584" s="36">
        <f t="shared" si="852"/>
        <v>22</v>
      </c>
      <c r="N7584" s="36">
        <f t="shared" si="853"/>
        <v>30</v>
      </c>
      <c r="O7584" s="36" t="str">
        <f t="shared" si="854"/>
        <v>202122</v>
      </c>
      <c r="P7584" s="51" t="str">
        <f>CONCATENATE(K7584,MONTH(ExpensesDBTable[[#This Row],[Date]]))</f>
        <v>20215</v>
      </c>
      <c r="Q7584" s="36" t="s">
        <v>119</v>
      </c>
      <c r="R7584" s="36" t="s">
        <v>14</v>
      </c>
      <c r="S7584" s="38">
        <v>2.25</v>
      </c>
      <c r="T7584" s="36" t="s">
        <v>100</v>
      </c>
      <c r="U7584" s="36" t="s">
        <v>3401</v>
      </c>
    </row>
    <row r="7585" spans="10:21" x14ac:dyDescent="0.25">
      <c r="J7585" s="37">
        <v>44346</v>
      </c>
      <c r="K7585" s="36">
        <f t="shared" si="850"/>
        <v>2021</v>
      </c>
      <c r="L7585" s="36" t="str">
        <f t="shared" si="851"/>
        <v>May</v>
      </c>
      <c r="M7585" s="36">
        <f t="shared" si="852"/>
        <v>22</v>
      </c>
      <c r="N7585" s="36">
        <f t="shared" si="853"/>
        <v>30</v>
      </c>
      <c r="O7585" s="36" t="str">
        <f t="shared" si="854"/>
        <v>202122</v>
      </c>
      <c r="P7585" s="51" t="str">
        <f>CONCATENATE(K7585,MONTH(ExpensesDBTable[[#This Row],[Date]]))</f>
        <v>20215</v>
      </c>
      <c r="Q7585" s="36" t="s">
        <v>4773</v>
      </c>
      <c r="R7585" s="36" t="s">
        <v>11</v>
      </c>
      <c r="S7585" s="38">
        <v>12</v>
      </c>
      <c r="T7585" s="36" t="s">
        <v>106</v>
      </c>
      <c r="U7585" s="36" t="s">
        <v>1121</v>
      </c>
    </row>
    <row r="7586" spans="10:21" x14ac:dyDescent="0.25">
      <c r="J7586" s="37">
        <v>44346</v>
      </c>
      <c r="K7586" s="36">
        <f t="shared" si="850"/>
        <v>2021</v>
      </c>
      <c r="L7586" s="36" t="str">
        <f t="shared" si="851"/>
        <v>May</v>
      </c>
      <c r="M7586" s="36">
        <f t="shared" si="852"/>
        <v>22</v>
      </c>
      <c r="N7586" s="36">
        <f t="shared" si="853"/>
        <v>30</v>
      </c>
      <c r="O7586" s="36" t="str">
        <f t="shared" si="854"/>
        <v>202122</v>
      </c>
      <c r="P7586" s="51" t="str">
        <f>CONCATENATE(K7586,MONTH(ExpensesDBTable[[#This Row],[Date]]))</f>
        <v>20215</v>
      </c>
      <c r="Q7586" s="36" t="s">
        <v>5131</v>
      </c>
      <c r="R7586" s="36" t="s">
        <v>23</v>
      </c>
      <c r="S7586" s="38">
        <v>36.92</v>
      </c>
      <c r="T7586" s="36" t="s">
        <v>106</v>
      </c>
      <c r="U7586" s="36" t="s">
        <v>4731</v>
      </c>
    </row>
    <row r="7587" spans="10:21" x14ac:dyDescent="0.25">
      <c r="J7587" s="37">
        <v>44346</v>
      </c>
      <c r="K7587" s="36">
        <f t="shared" si="850"/>
        <v>2021</v>
      </c>
      <c r="L7587" s="36" t="str">
        <f t="shared" si="851"/>
        <v>May</v>
      </c>
      <c r="M7587" s="36">
        <f t="shared" si="852"/>
        <v>22</v>
      </c>
      <c r="N7587" s="36">
        <f t="shared" si="853"/>
        <v>30</v>
      </c>
      <c r="O7587" s="36" t="str">
        <f t="shared" si="854"/>
        <v>202122</v>
      </c>
      <c r="P7587" s="51" t="str">
        <f>CONCATENATE(K7587,MONTH(ExpensesDBTable[[#This Row],[Date]]))</f>
        <v>20215</v>
      </c>
      <c r="Q7587" s="36" t="s">
        <v>182</v>
      </c>
      <c r="R7587" s="36" t="s">
        <v>14</v>
      </c>
      <c r="S7587" s="38">
        <v>12.2</v>
      </c>
      <c r="T7587" s="36" t="s">
        <v>100</v>
      </c>
      <c r="U7587" s="36" t="s">
        <v>1153</v>
      </c>
    </row>
    <row r="7588" spans="10:21" x14ac:dyDescent="0.25">
      <c r="J7588" s="37">
        <v>44346</v>
      </c>
      <c r="K7588" s="36">
        <f t="shared" si="850"/>
        <v>2021</v>
      </c>
      <c r="L7588" s="36" t="str">
        <f t="shared" si="851"/>
        <v>May</v>
      </c>
      <c r="M7588" s="36">
        <f t="shared" si="852"/>
        <v>22</v>
      </c>
      <c r="N7588" s="36">
        <f t="shared" si="853"/>
        <v>30</v>
      </c>
      <c r="O7588" s="36" t="str">
        <f t="shared" si="854"/>
        <v>202122</v>
      </c>
      <c r="P7588" s="51" t="str">
        <f>CONCATENATE(K7588,MONTH(ExpensesDBTable[[#This Row],[Date]]))</f>
        <v>20215</v>
      </c>
      <c r="Q7588" s="36" t="s">
        <v>182</v>
      </c>
      <c r="R7588" s="36" t="s">
        <v>14</v>
      </c>
      <c r="S7588" s="38">
        <v>8.6999999999999993</v>
      </c>
      <c r="T7588" s="36" t="s">
        <v>100</v>
      </c>
      <c r="U7588" s="36" t="s">
        <v>2670</v>
      </c>
    </row>
    <row r="7589" spans="10:21" x14ac:dyDescent="0.25">
      <c r="J7589" s="37">
        <v>44346</v>
      </c>
      <c r="K7589" s="36">
        <f t="shared" si="850"/>
        <v>2021</v>
      </c>
      <c r="L7589" s="36" t="str">
        <f t="shared" si="851"/>
        <v>May</v>
      </c>
      <c r="M7589" s="36">
        <f t="shared" si="852"/>
        <v>22</v>
      </c>
      <c r="N7589" s="36">
        <f t="shared" si="853"/>
        <v>30</v>
      </c>
      <c r="O7589" s="36" t="str">
        <f t="shared" si="854"/>
        <v>202122</v>
      </c>
      <c r="P7589" s="51" t="str">
        <f>CONCATENATE(K7589,MONTH(ExpensesDBTable[[#This Row],[Date]]))</f>
        <v>20215</v>
      </c>
      <c r="Q7589" s="36" t="s">
        <v>182</v>
      </c>
      <c r="R7589" s="36" t="s">
        <v>14</v>
      </c>
      <c r="S7589" s="38">
        <v>10.9</v>
      </c>
      <c r="T7589" s="36" t="s">
        <v>100</v>
      </c>
      <c r="U7589" s="36" t="s">
        <v>1153</v>
      </c>
    </row>
    <row r="7590" spans="10:21" x14ac:dyDescent="0.25">
      <c r="J7590" s="37">
        <v>44346</v>
      </c>
      <c r="K7590" s="36">
        <f t="shared" si="850"/>
        <v>2021</v>
      </c>
      <c r="L7590" s="36" t="str">
        <f t="shared" si="851"/>
        <v>May</v>
      </c>
      <c r="M7590" s="36">
        <f t="shared" si="852"/>
        <v>22</v>
      </c>
      <c r="N7590" s="36">
        <f t="shared" si="853"/>
        <v>30</v>
      </c>
      <c r="O7590" s="36" t="str">
        <f t="shared" si="854"/>
        <v>202122</v>
      </c>
      <c r="P7590" s="51" t="str">
        <f>CONCATENATE(K7590,MONTH(ExpensesDBTable[[#This Row],[Date]]))</f>
        <v>20215</v>
      </c>
      <c r="Q7590" s="36" t="s">
        <v>119</v>
      </c>
      <c r="R7590" s="36" t="s">
        <v>14</v>
      </c>
      <c r="S7590" s="38">
        <v>140.93</v>
      </c>
      <c r="T7590" s="36" t="s">
        <v>100</v>
      </c>
      <c r="U7590" s="36" t="s">
        <v>4934</v>
      </c>
    </row>
    <row r="7591" spans="10:21" x14ac:dyDescent="0.25">
      <c r="J7591" s="37">
        <v>44347</v>
      </c>
      <c r="K7591" s="36">
        <f t="shared" ref="K7591:K7607" si="855">YEAR(J7591)</f>
        <v>2021</v>
      </c>
      <c r="L7591" s="36" t="str">
        <f t="shared" ref="L7591:L7607" si="856">TEXT(DATE(1,MONTH(J7591),1),"MMMM")</f>
        <v>May</v>
      </c>
      <c r="M7591" s="36">
        <f t="shared" ref="M7591:M7607" si="857">WEEKNUM(J7591,2)</f>
        <v>23</v>
      </c>
      <c r="N7591" s="36">
        <f t="shared" ref="N7591:N7607" si="858">DAY(J7591)</f>
        <v>31</v>
      </c>
      <c r="O7591" s="36" t="str">
        <f t="shared" ref="O7591:O7607" si="859">CONCATENATE(K7591,M7591)</f>
        <v>202123</v>
      </c>
      <c r="P7591" s="51" t="str">
        <f>CONCATENATE(K7591,MONTH(ExpensesDBTable[[#This Row],[Date]]))</f>
        <v>20215</v>
      </c>
      <c r="Q7591" s="36" t="s">
        <v>119</v>
      </c>
      <c r="R7591" s="36" t="s">
        <v>14</v>
      </c>
      <c r="S7591" s="38">
        <v>3.54</v>
      </c>
      <c r="T7591" s="36" t="s">
        <v>100</v>
      </c>
      <c r="U7591" s="36" t="s">
        <v>1367</v>
      </c>
    </row>
    <row r="7592" spans="10:21" x14ac:dyDescent="0.25">
      <c r="J7592" s="37">
        <v>44347</v>
      </c>
      <c r="K7592" s="36">
        <f t="shared" si="855"/>
        <v>2021</v>
      </c>
      <c r="L7592" s="36" t="str">
        <f t="shared" si="856"/>
        <v>May</v>
      </c>
      <c r="M7592" s="36">
        <f t="shared" si="857"/>
        <v>23</v>
      </c>
      <c r="N7592" s="36">
        <f t="shared" si="858"/>
        <v>31</v>
      </c>
      <c r="O7592" s="36" t="str">
        <f t="shared" si="859"/>
        <v>202123</v>
      </c>
      <c r="P7592" s="51" t="str">
        <f>CONCATENATE(K7592,MONTH(ExpensesDBTable[[#This Row],[Date]]))</f>
        <v>20215</v>
      </c>
      <c r="Q7592" s="36" t="s">
        <v>119</v>
      </c>
      <c r="R7592" s="36" t="s">
        <v>14</v>
      </c>
      <c r="S7592" s="38">
        <v>11.03</v>
      </c>
      <c r="T7592" s="36" t="s">
        <v>100</v>
      </c>
      <c r="U7592" s="36" t="s">
        <v>3401</v>
      </c>
    </row>
    <row r="7593" spans="10:21" x14ac:dyDescent="0.25">
      <c r="J7593" s="37">
        <v>44347</v>
      </c>
      <c r="K7593" s="36">
        <f t="shared" si="855"/>
        <v>2021</v>
      </c>
      <c r="L7593" s="36" t="str">
        <f t="shared" si="856"/>
        <v>May</v>
      </c>
      <c r="M7593" s="36">
        <f t="shared" si="857"/>
        <v>23</v>
      </c>
      <c r="N7593" s="36">
        <f t="shared" si="858"/>
        <v>31</v>
      </c>
      <c r="O7593" s="36" t="str">
        <f t="shared" si="859"/>
        <v>202123</v>
      </c>
      <c r="P7593" s="51" t="str">
        <f>CONCATENATE(K7593,MONTH(ExpensesDBTable[[#This Row],[Date]]))</f>
        <v>20215</v>
      </c>
      <c r="Q7593" s="36" t="s">
        <v>4773</v>
      </c>
      <c r="R7593" s="36" t="s">
        <v>11</v>
      </c>
      <c r="S7593" s="38">
        <v>12</v>
      </c>
      <c r="T7593" s="36" t="s">
        <v>106</v>
      </c>
      <c r="U7593" s="36" t="s">
        <v>1121</v>
      </c>
    </row>
    <row r="7594" spans="10:21" x14ac:dyDescent="0.25">
      <c r="J7594" s="37">
        <v>44347</v>
      </c>
      <c r="K7594" s="36">
        <f t="shared" si="855"/>
        <v>2021</v>
      </c>
      <c r="L7594" s="36" t="str">
        <f t="shared" si="856"/>
        <v>May</v>
      </c>
      <c r="M7594" s="36">
        <f t="shared" si="857"/>
        <v>23</v>
      </c>
      <c r="N7594" s="36">
        <f t="shared" si="858"/>
        <v>31</v>
      </c>
      <c r="O7594" s="36" t="str">
        <f t="shared" si="859"/>
        <v>202123</v>
      </c>
      <c r="P7594" s="51" t="str">
        <f>CONCATENATE(K7594,MONTH(ExpensesDBTable[[#This Row],[Date]]))</f>
        <v>20215</v>
      </c>
      <c r="Q7594" s="36" t="s">
        <v>3480</v>
      </c>
      <c r="R7594" s="36" t="s">
        <v>27</v>
      </c>
      <c r="S7594" s="38">
        <v>320.27999999999997</v>
      </c>
      <c r="T7594" s="36" t="s">
        <v>106</v>
      </c>
      <c r="U7594" s="36" t="s">
        <v>3550</v>
      </c>
    </row>
    <row r="7595" spans="10:21" x14ac:dyDescent="0.25">
      <c r="J7595" s="37">
        <v>44353</v>
      </c>
      <c r="K7595" s="36">
        <f t="shared" si="855"/>
        <v>2021</v>
      </c>
      <c r="L7595" s="36" t="str">
        <f t="shared" si="856"/>
        <v>June</v>
      </c>
      <c r="M7595" s="36">
        <f t="shared" si="857"/>
        <v>23</v>
      </c>
      <c r="N7595" s="36">
        <f t="shared" si="858"/>
        <v>6</v>
      </c>
      <c r="O7595" s="36" t="str">
        <f t="shared" si="859"/>
        <v>202123</v>
      </c>
      <c r="P7595" s="51" t="str">
        <f>CONCATENATE(K7595,MONTH(ExpensesDBTable[[#This Row],[Date]]))</f>
        <v>20216</v>
      </c>
      <c r="Q7595" s="36" t="s">
        <v>4049</v>
      </c>
      <c r="R7595" s="36" t="s">
        <v>23</v>
      </c>
      <c r="S7595" s="38">
        <v>89</v>
      </c>
      <c r="T7595" s="36" t="s">
        <v>106</v>
      </c>
      <c r="U7595" s="36" t="s">
        <v>1492</v>
      </c>
    </row>
    <row r="7596" spans="10:21" x14ac:dyDescent="0.25">
      <c r="J7596" s="37">
        <v>44353</v>
      </c>
      <c r="K7596" s="36">
        <f t="shared" si="855"/>
        <v>2021</v>
      </c>
      <c r="L7596" s="36" t="str">
        <f t="shared" si="856"/>
        <v>June</v>
      </c>
      <c r="M7596" s="36">
        <f t="shared" si="857"/>
        <v>23</v>
      </c>
      <c r="N7596" s="36">
        <f t="shared" si="858"/>
        <v>6</v>
      </c>
      <c r="O7596" s="36" t="str">
        <f t="shared" si="859"/>
        <v>202123</v>
      </c>
      <c r="P7596" s="51" t="str">
        <f>CONCATENATE(K7596,MONTH(ExpensesDBTable[[#This Row],[Date]]))</f>
        <v>20216</v>
      </c>
      <c r="Q7596" s="36" t="s">
        <v>4792</v>
      </c>
      <c r="R7596" s="36" t="s">
        <v>14</v>
      </c>
      <c r="S7596" s="38">
        <v>10.5</v>
      </c>
      <c r="T7596" s="36" t="s">
        <v>100</v>
      </c>
      <c r="U7596" s="36" t="s">
        <v>1392</v>
      </c>
    </row>
    <row r="7597" spans="10:21" x14ac:dyDescent="0.25">
      <c r="J7597" s="37">
        <v>44353</v>
      </c>
      <c r="K7597" s="36">
        <f t="shared" si="855"/>
        <v>2021</v>
      </c>
      <c r="L7597" s="36" t="str">
        <f t="shared" si="856"/>
        <v>June</v>
      </c>
      <c r="M7597" s="36">
        <f t="shared" si="857"/>
        <v>23</v>
      </c>
      <c r="N7597" s="36">
        <f t="shared" si="858"/>
        <v>6</v>
      </c>
      <c r="O7597" s="36" t="str">
        <f t="shared" si="859"/>
        <v>202123</v>
      </c>
      <c r="P7597" s="51" t="str">
        <f>CONCATENATE(K7597,MONTH(ExpensesDBTable[[#This Row],[Date]]))</f>
        <v>20216</v>
      </c>
      <c r="Q7597" s="36" t="s">
        <v>119</v>
      </c>
      <c r="R7597" s="36" t="s">
        <v>14</v>
      </c>
      <c r="S7597" s="38">
        <v>56.76</v>
      </c>
      <c r="T7597" s="36" t="s">
        <v>100</v>
      </c>
      <c r="U7597" s="36" t="s">
        <v>1367</v>
      </c>
    </row>
    <row r="7598" spans="10:21" x14ac:dyDescent="0.25">
      <c r="J7598" s="37">
        <v>44353</v>
      </c>
      <c r="K7598" s="36">
        <f t="shared" si="855"/>
        <v>2021</v>
      </c>
      <c r="L7598" s="36" t="str">
        <f t="shared" si="856"/>
        <v>June</v>
      </c>
      <c r="M7598" s="36">
        <f t="shared" si="857"/>
        <v>23</v>
      </c>
      <c r="N7598" s="36">
        <f t="shared" si="858"/>
        <v>6</v>
      </c>
      <c r="O7598" s="36" t="str">
        <f t="shared" si="859"/>
        <v>202123</v>
      </c>
      <c r="P7598" s="51" t="str">
        <f>CONCATENATE(K7598,MONTH(ExpensesDBTable[[#This Row],[Date]]))</f>
        <v>20216</v>
      </c>
      <c r="Q7598" s="36" t="s">
        <v>4773</v>
      </c>
      <c r="R7598" s="36" t="s">
        <v>11</v>
      </c>
      <c r="S7598" s="38">
        <v>11.9</v>
      </c>
      <c r="T7598" s="36" t="s">
        <v>106</v>
      </c>
      <c r="U7598" s="36" t="s">
        <v>548</v>
      </c>
    </row>
    <row r="7599" spans="10:21" x14ac:dyDescent="0.25">
      <c r="J7599" s="37">
        <v>44353</v>
      </c>
      <c r="K7599" s="36">
        <f t="shared" si="855"/>
        <v>2021</v>
      </c>
      <c r="L7599" s="36" t="str">
        <f t="shared" si="856"/>
        <v>June</v>
      </c>
      <c r="M7599" s="36">
        <f t="shared" si="857"/>
        <v>23</v>
      </c>
      <c r="N7599" s="36">
        <f t="shared" si="858"/>
        <v>6</v>
      </c>
      <c r="O7599" s="36" t="str">
        <f t="shared" si="859"/>
        <v>202123</v>
      </c>
      <c r="P7599" s="51" t="str">
        <f>CONCATENATE(K7599,MONTH(ExpensesDBTable[[#This Row],[Date]]))</f>
        <v>20216</v>
      </c>
      <c r="Q7599" s="36" t="s">
        <v>4773</v>
      </c>
      <c r="R7599" s="36" t="s">
        <v>11</v>
      </c>
      <c r="S7599" s="38">
        <v>47</v>
      </c>
      <c r="T7599" s="36" t="s">
        <v>106</v>
      </c>
      <c r="U7599" s="36" t="s">
        <v>2706</v>
      </c>
    </row>
    <row r="7600" spans="10:21" x14ac:dyDescent="0.25">
      <c r="J7600" s="37">
        <v>44353</v>
      </c>
      <c r="K7600" s="36">
        <f t="shared" si="855"/>
        <v>2021</v>
      </c>
      <c r="L7600" s="36" t="str">
        <f t="shared" si="856"/>
        <v>June</v>
      </c>
      <c r="M7600" s="36">
        <f t="shared" si="857"/>
        <v>23</v>
      </c>
      <c r="N7600" s="36">
        <f t="shared" si="858"/>
        <v>6</v>
      </c>
      <c r="O7600" s="36" t="str">
        <f t="shared" si="859"/>
        <v>202123</v>
      </c>
      <c r="P7600" s="51" t="str">
        <f>CONCATENATE(K7600,MONTH(ExpensesDBTable[[#This Row],[Date]]))</f>
        <v>20216</v>
      </c>
      <c r="Q7600" s="36" t="s">
        <v>2470</v>
      </c>
      <c r="R7600" s="36" t="s">
        <v>17</v>
      </c>
      <c r="S7600" s="38">
        <v>29</v>
      </c>
      <c r="T7600" s="36" t="s">
        <v>106</v>
      </c>
      <c r="U7600" s="36" t="s">
        <v>1952</v>
      </c>
    </row>
    <row r="7601" spans="10:21" x14ac:dyDescent="0.25">
      <c r="J7601" s="37">
        <v>44353</v>
      </c>
      <c r="K7601" s="36">
        <f t="shared" si="855"/>
        <v>2021</v>
      </c>
      <c r="L7601" s="36" t="str">
        <f t="shared" si="856"/>
        <v>June</v>
      </c>
      <c r="M7601" s="36">
        <f t="shared" si="857"/>
        <v>23</v>
      </c>
      <c r="N7601" s="36">
        <f t="shared" si="858"/>
        <v>6</v>
      </c>
      <c r="O7601" s="36" t="str">
        <f t="shared" si="859"/>
        <v>202123</v>
      </c>
      <c r="P7601" s="51" t="str">
        <f>CONCATENATE(K7601,MONTH(ExpensesDBTable[[#This Row],[Date]]))</f>
        <v>20216</v>
      </c>
      <c r="Q7601" s="36" t="s">
        <v>4792</v>
      </c>
      <c r="R7601" s="36" t="s">
        <v>14</v>
      </c>
      <c r="S7601" s="38">
        <v>10</v>
      </c>
      <c r="T7601" s="36" t="s">
        <v>100</v>
      </c>
      <c r="U7601" s="36" t="s">
        <v>1392</v>
      </c>
    </row>
    <row r="7602" spans="10:21" x14ac:dyDescent="0.25">
      <c r="J7602" s="37">
        <v>44353</v>
      </c>
      <c r="K7602" s="36">
        <f t="shared" si="855"/>
        <v>2021</v>
      </c>
      <c r="L7602" s="36" t="str">
        <f t="shared" si="856"/>
        <v>June</v>
      </c>
      <c r="M7602" s="36">
        <f t="shared" si="857"/>
        <v>23</v>
      </c>
      <c r="N7602" s="36">
        <f t="shared" si="858"/>
        <v>6</v>
      </c>
      <c r="O7602" s="36" t="str">
        <f t="shared" si="859"/>
        <v>202123</v>
      </c>
      <c r="P7602" s="51" t="str">
        <f>CONCATENATE(K7602,MONTH(ExpensesDBTable[[#This Row],[Date]]))</f>
        <v>20216</v>
      </c>
      <c r="Q7602" s="36" t="s">
        <v>119</v>
      </c>
      <c r="R7602" s="36" t="s">
        <v>14</v>
      </c>
      <c r="S7602" s="38">
        <v>9.4600000000000009</v>
      </c>
      <c r="T7602" s="36" t="s">
        <v>100</v>
      </c>
      <c r="U7602" s="36" t="s">
        <v>3401</v>
      </c>
    </row>
    <row r="7603" spans="10:21" x14ac:dyDescent="0.25">
      <c r="J7603" s="37">
        <v>44353</v>
      </c>
      <c r="K7603" s="36">
        <f t="shared" si="855"/>
        <v>2021</v>
      </c>
      <c r="L7603" s="36" t="str">
        <f t="shared" si="856"/>
        <v>June</v>
      </c>
      <c r="M7603" s="36">
        <f t="shared" si="857"/>
        <v>23</v>
      </c>
      <c r="N7603" s="36">
        <f t="shared" si="858"/>
        <v>6</v>
      </c>
      <c r="O7603" s="36" t="str">
        <f t="shared" si="859"/>
        <v>202123</v>
      </c>
      <c r="P7603" s="51" t="str">
        <f>CONCATENATE(K7603,MONTH(ExpensesDBTable[[#This Row],[Date]]))</f>
        <v>20216</v>
      </c>
      <c r="Q7603" s="36" t="s">
        <v>4792</v>
      </c>
      <c r="R7603" s="36" t="s">
        <v>14</v>
      </c>
      <c r="S7603" s="38">
        <v>6.2</v>
      </c>
      <c r="T7603" s="36" t="s">
        <v>100</v>
      </c>
      <c r="U7603" s="36" t="s">
        <v>1392</v>
      </c>
    </row>
    <row r="7604" spans="10:21" x14ac:dyDescent="0.25">
      <c r="J7604" s="37">
        <v>44353</v>
      </c>
      <c r="K7604" s="36">
        <f t="shared" si="855"/>
        <v>2021</v>
      </c>
      <c r="L7604" s="36" t="str">
        <f t="shared" si="856"/>
        <v>June</v>
      </c>
      <c r="M7604" s="36">
        <f t="shared" si="857"/>
        <v>23</v>
      </c>
      <c r="N7604" s="36">
        <f t="shared" si="858"/>
        <v>6</v>
      </c>
      <c r="O7604" s="36" t="str">
        <f t="shared" si="859"/>
        <v>202123</v>
      </c>
      <c r="P7604" s="51" t="str">
        <f>CONCATENATE(K7604,MONTH(ExpensesDBTable[[#This Row],[Date]]))</f>
        <v>20216</v>
      </c>
      <c r="Q7604" s="36" t="s">
        <v>177</v>
      </c>
      <c r="R7604" s="36" t="s">
        <v>14</v>
      </c>
      <c r="S7604" s="38">
        <v>13</v>
      </c>
      <c r="T7604" s="36" t="s">
        <v>100</v>
      </c>
      <c r="U7604" s="36" t="s">
        <v>462</v>
      </c>
    </row>
    <row r="7605" spans="10:21" x14ac:dyDescent="0.25">
      <c r="J7605" s="37">
        <v>44353</v>
      </c>
      <c r="K7605" s="36">
        <f t="shared" si="855"/>
        <v>2021</v>
      </c>
      <c r="L7605" s="36" t="str">
        <f t="shared" si="856"/>
        <v>June</v>
      </c>
      <c r="M7605" s="36">
        <f t="shared" si="857"/>
        <v>23</v>
      </c>
      <c r="N7605" s="36">
        <f t="shared" si="858"/>
        <v>6</v>
      </c>
      <c r="O7605" s="36" t="str">
        <f t="shared" si="859"/>
        <v>202123</v>
      </c>
      <c r="P7605" s="51" t="str">
        <f>CONCATENATE(K7605,MONTH(ExpensesDBTable[[#This Row],[Date]]))</f>
        <v>20216</v>
      </c>
      <c r="Q7605" s="36" t="s">
        <v>4773</v>
      </c>
      <c r="R7605" s="36" t="s">
        <v>14</v>
      </c>
      <c r="S7605" s="38">
        <v>12.45</v>
      </c>
      <c r="T7605" s="36" t="s">
        <v>100</v>
      </c>
      <c r="U7605" s="36" t="s">
        <v>5167</v>
      </c>
    </row>
    <row r="7606" spans="10:21" x14ac:dyDescent="0.25">
      <c r="J7606" s="37">
        <v>44353</v>
      </c>
      <c r="K7606" s="36">
        <f t="shared" si="855"/>
        <v>2021</v>
      </c>
      <c r="L7606" s="36" t="str">
        <f t="shared" si="856"/>
        <v>June</v>
      </c>
      <c r="M7606" s="36">
        <f t="shared" si="857"/>
        <v>23</v>
      </c>
      <c r="N7606" s="36">
        <f t="shared" si="858"/>
        <v>6</v>
      </c>
      <c r="O7606" s="36" t="str">
        <f t="shared" si="859"/>
        <v>202123</v>
      </c>
      <c r="P7606" s="51" t="str">
        <f>CONCATENATE(K7606,MONTH(ExpensesDBTable[[#This Row],[Date]]))</f>
        <v>20216</v>
      </c>
      <c r="Q7606" s="36" t="s">
        <v>182</v>
      </c>
      <c r="R7606" s="36" t="s">
        <v>14</v>
      </c>
      <c r="S7606" s="38">
        <v>5.0999999999999996</v>
      </c>
      <c r="T7606" s="36" t="s">
        <v>100</v>
      </c>
      <c r="U7606" s="36" t="s">
        <v>2670</v>
      </c>
    </row>
    <row r="7607" spans="10:21" x14ac:dyDescent="0.25">
      <c r="J7607" s="37">
        <v>44353</v>
      </c>
      <c r="K7607" s="36">
        <f t="shared" si="855"/>
        <v>2021</v>
      </c>
      <c r="L7607" s="36" t="str">
        <f t="shared" si="856"/>
        <v>June</v>
      </c>
      <c r="M7607" s="36">
        <f t="shared" si="857"/>
        <v>23</v>
      </c>
      <c r="N7607" s="36">
        <f t="shared" si="858"/>
        <v>6</v>
      </c>
      <c r="O7607" s="36" t="str">
        <f t="shared" si="859"/>
        <v>202123</v>
      </c>
      <c r="P7607" s="51" t="str">
        <f>CONCATENATE(K7607,MONTH(ExpensesDBTable[[#This Row],[Date]]))</f>
        <v>20216</v>
      </c>
      <c r="Q7607" s="36" t="s">
        <v>4792</v>
      </c>
      <c r="R7607" s="36" t="s">
        <v>14</v>
      </c>
      <c r="S7607" s="38">
        <v>11.4</v>
      </c>
      <c r="T7607" s="36" t="s">
        <v>100</v>
      </c>
      <c r="U7607" s="36" t="s">
        <v>5168</v>
      </c>
    </row>
    <row r="7608" spans="10:21" x14ac:dyDescent="0.25">
      <c r="J7608" s="37">
        <v>44354</v>
      </c>
      <c r="K7608" s="36">
        <f t="shared" ref="K7608:K7623" si="860">YEAR(J7608)</f>
        <v>2021</v>
      </c>
      <c r="L7608" s="36" t="str">
        <f t="shared" ref="L7608:L7623" si="861">TEXT(DATE(1,MONTH(J7608),1),"MMMM")</f>
        <v>June</v>
      </c>
      <c r="M7608" s="36">
        <f t="shared" ref="M7608:M7623" si="862">WEEKNUM(J7608,2)</f>
        <v>24</v>
      </c>
      <c r="N7608" s="36">
        <f t="shared" ref="N7608:N7623" si="863">DAY(J7608)</f>
        <v>7</v>
      </c>
      <c r="O7608" s="36" t="str">
        <f t="shared" ref="O7608:O7623" si="864">CONCATENATE(K7608,M7608)</f>
        <v>202124</v>
      </c>
      <c r="P7608" s="51" t="str">
        <f>CONCATENATE(K7608,MONTH(ExpensesDBTable[[#This Row],[Date]]))</f>
        <v>20216</v>
      </c>
      <c r="Q7608" s="36" t="s">
        <v>2470</v>
      </c>
      <c r="R7608" s="36" t="s">
        <v>17</v>
      </c>
      <c r="S7608" s="38">
        <v>15.5</v>
      </c>
      <c r="T7608" s="36" t="s">
        <v>106</v>
      </c>
      <c r="U7608" s="36" t="s">
        <v>1952</v>
      </c>
    </row>
    <row r="7609" spans="10:21" x14ac:dyDescent="0.25">
      <c r="J7609" s="37">
        <v>44353</v>
      </c>
      <c r="K7609" s="36">
        <f t="shared" si="860"/>
        <v>2021</v>
      </c>
      <c r="L7609" s="36" t="str">
        <f t="shared" si="861"/>
        <v>June</v>
      </c>
      <c r="M7609" s="36">
        <f t="shared" si="862"/>
        <v>23</v>
      </c>
      <c r="N7609" s="36">
        <f t="shared" si="863"/>
        <v>6</v>
      </c>
      <c r="O7609" s="36" t="str">
        <f t="shared" si="864"/>
        <v>202123</v>
      </c>
      <c r="P7609" s="51" t="str">
        <f>CONCATENATE(K7609,MONTH(ExpensesDBTable[[#This Row],[Date]]))</f>
        <v>20216</v>
      </c>
      <c r="Q7609" s="36" t="s">
        <v>119</v>
      </c>
      <c r="R7609" s="36" t="s">
        <v>14</v>
      </c>
      <c r="S7609" s="38">
        <v>111.58</v>
      </c>
      <c r="T7609" s="36" t="s">
        <v>100</v>
      </c>
      <c r="U7609" s="36" t="s">
        <v>389</v>
      </c>
    </row>
    <row r="7610" spans="10:21" x14ac:dyDescent="0.25">
      <c r="J7610" s="37">
        <v>44358</v>
      </c>
      <c r="K7610" s="36">
        <f t="shared" si="860"/>
        <v>2021</v>
      </c>
      <c r="L7610" s="36" t="str">
        <f t="shared" si="861"/>
        <v>June</v>
      </c>
      <c r="M7610" s="36">
        <f t="shared" si="862"/>
        <v>24</v>
      </c>
      <c r="N7610" s="36">
        <f t="shared" si="863"/>
        <v>11</v>
      </c>
      <c r="O7610" s="36" t="str">
        <f t="shared" si="864"/>
        <v>202124</v>
      </c>
      <c r="P7610" s="51" t="str">
        <f>CONCATENATE(K7610,MONTH(ExpensesDBTable[[#This Row],[Date]]))</f>
        <v>20216</v>
      </c>
      <c r="Q7610" s="36" t="s">
        <v>5029</v>
      </c>
      <c r="R7610" s="36" t="s">
        <v>4644</v>
      </c>
      <c r="S7610" s="38">
        <v>10</v>
      </c>
      <c r="T7610" s="36" t="s">
        <v>106</v>
      </c>
      <c r="U7610" s="36" t="s">
        <v>5092</v>
      </c>
    </row>
    <row r="7611" spans="10:21" x14ac:dyDescent="0.25">
      <c r="J7611" s="37">
        <v>44358</v>
      </c>
      <c r="K7611" s="36">
        <f t="shared" si="860"/>
        <v>2021</v>
      </c>
      <c r="L7611" s="36" t="str">
        <f t="shared" si="861"/>
        <v>June</v>
      </c>
      <c r="M7611" s="36">
        <f t="shared" si="862"/>
        <v>24</v>
      </c>
      <c r="N7611" s="36">
        <f t="shared" si="863"/>
        <v>11</v>
      </c>
      <c r="O7611" s="36" t="str">
        <f t="shared" si="864"/>
        <v>202124</v>
      </c>
      <c r="P7611" s="51" t="str">
        <f>CONCATENATE(K7611,MONTH(ExpensesDBTable[[#This Row],[Date]]))</f>
        <v>20216</v>
      </c>
      <c r="Q7611" s="36" t="s">
        <v>2939</v>
      </c>
      <c r="R7611" s="36" t="s">
        <v>13</v>
      </c>
      <c r="S7611" s="38">
        <v>36.950000000000003</v>
      </c>
      <c r="T7611" s="36" t="s">
        <v>106</v>
      </c>
      <c r="U7611" s="36" t="s">
        <v>5169</v>
      </c>
    </row>
    <row r="7612" spans="10:21" x14ac:dyDescent="0.25">
      <c r="J7612" s="37">
        <v>44358</v>
      </c>
      <c r="K7612" s="36">
        <f t="shared" si="860"/>
        <v>2021</v>
      </c>
      <c r="L7612" s="36" t="str">
        <f t="shared" si="861"/>
        <v>June</v>
      </c>
      <c r="M7612" s="36">
        <f t="shared" si="862"/>
        <v>24</v>
      </c>
      <c r="N7612" s="36">
        <f t="shared" si="863"/>
        <v>11</v>
      </c>
      <c r="O7612" s="36" t="str">
        <f t="shared" si="864"/>
        <v>202124</v>
      </c>
      <c r="P7612" s="51" t="str">
        <f>CONCATENATE(K7612,MONTH(ExpensesDBTable[[#This Row],[Date]]))</f>
        <v>20216</v>
      </c>
      <c r="Q7612" s="36" t="s">
        <v>4773</v>
      </c>
      <c r="R7612" s="36" t="s">
        <v>11</v>
      </c>
      <c r="S7612" s="38">
        <v>16</v>
      </c>
      <c r="T7612" s="36" t="s">
        <v>100</v>
      </c>
      <c r="U7612" s="36" t="s">
        <v>1121</v>
      </c>
    </row>
    <row r="7613" spans="10:21" x14ac:dyDescent="0.25">
      <c r="J7613" s="37">
        <v>44358</v>
      </c>
      <c r="K7613" s="36">
        <f t="shared" si="860"/>
        <v>2021</v>
      </c>
      <c r="L7613" s="36" t="str">
        <f t="shared" si="861"/>
        <v>June</v>
      </c>
      <c r="M7613" s="36">
        <f t="shared" si="862"/>
        <v>24</v>
      </c>
      <c r="N7613" s="36">
        <f t="shared" si="863"/>
        <v>11</v>
      </c>
      <c r="O7613" s="36" t="str">
        <f t="shared" si="864"/>
        <v>202124</v>
      </c>
      <c r="P7613" s="51" t="str">
        <f>CONCATENATE(K7613,MONTH(ExpensesDBTable[[#This Row],[Date]]))</f>
        <v>20216</v>
      </c>
      <c r="Q7613" s="36" t="s">
        <v>3480</v>
      </c>
      <c r="R7613" s="36" t="s">
        <v>27</v>
      </c>
      <c r="S7613" s="38">
        <v>369.3</v>
      </c>
      <c r="T7613" s="36" t="s">
        <v>106</v>
      </c>
      <c r="U7613" s="36" t="s">
        <v>4435</v>
      </c>
    </row>
    <row r="7614" spans="10:21" x14ac:dyDescent="0.25">
      <c r="J7614" s="37">
        <v>44358</v>
      </c>
      <c r="K7614" s="36">
        <f t="shared" si="860"/>
        <v>2021</v>
      </c>
      <c r="L7614" s="36" t="str">
        <f t="shared" si="861"/>
        <v>June</v>
      </c>
      <c r="M7614" s="36">
        <f t="shared" si="862"/>
        <v>24</v>
      </c>
      <c r="N7614" s="36">
        <f t="shared" si="863"/>
        <v>11</v>
      </c>
      <c r="O7614" s="36" t="str">
        <f t="shared" si="864"/>
        <v>202124</v>
      </c>
      <c r="P7614" s="51" t="str">
        <f>CONCATENATE(K7614,MONTH(ExpensesDBTable[[#This Row],[Date]]))</f>
        <v>20216</v>
      </c>
      <c r="Q7614" s="36" t="s">
        <v>3379</v>
      </c>
      <c r="R7614" s="36" t="s">
        <v>29</v>
      </c>
      <c r="S7614" s="38">
        <v>1009</v>
      </c>
      <c r="T7614" s="36" t="s">
        <v>106</v>
      </c>
      <c r="U7614" s="36" t="s">
        <v>5084</v>
      </c>
    </row>
    <row r="7615" spans="10:21" x14ac:dyDescent="0.25">
      <c r="J7615" s="37">
        <v>44358</v>
      </c>
      <c r="K7615" s="36">
        <f t="shared" si="860"/>
        <v>2021</v>
      </c>
      <c r="L7615" s="36" t="str">
        <f t="shared" si="861"/>
        <v>June</v>
      </c>
      <c r="M7615" s="36">
        <f t="shared" si="862"/>
        <v>24</v>
      </c>
      <c r="N7615" s="36">
        <f t="shared" si="863"/>
        <v>11</v>
      </c>
      <c r="O7615" s="36" t="str">
        <f t="shared" si="864"/>
        <v>202124</v>
      </c>
      <c r="P7615" s="51" t="str">
        <f>CONCATENATE(K7615,MONTH(ExpensesDBTable[[#This Row],[Date]]))</f>
        <v>20216</v>
      </c>
      <c r="Q7615" s="36" t="s">
        <v>1292</v>
      </c>
      <c r="R7615" s="36" t="s">
        <v>25</v>
      </c>
      <c r="S7615" s="38">
        <v>2.95</v>
      </c>
      <c r="T7615" s="36" t="s">
        <v>106</v>
      </c>
      <c r="U7615" s="36" t="s">
        <v>5170</v>
      </c>
    </row>
    <row r="7616" spans="10:21" x14ac:dyDescent="0.25">
      <c r="J7616" s="37">
        <v>44358</v>
      </c>
      <c r="K7616" s="36">
        <f t="shared" si="860"/>
        <v>2021</v>
      </c>
      <c r="L7616" s="36" t="str">
        <f t="shared" si="861"/>
        <v>June</v>
      </c>
      <c r="M7616" s="36">
        <f t="shared" si="862"/>
        <v>24</v>
      </c>
      <c r="N7616" s="36">
        <f t="shared" si="863"/>
        <v>11</v>
      </c>
      <c r="O7616" s="36" t="str">
        <f t="shared" si="864"/>
        <v>202124</v>
      </c>
      <c r="P7616" s="51" t="str">
        <f>CONCATENATE(K7616,MONTH(ExpensesDBTable[[#This Row],[Date]]))</f>
        <v>20216</v>
      </c>
      <c r="Q7616" s="36" t="s">
        <v>2251</v>
      </c>
      <c r="R7616" s="36" t="s">
        <v>23</v>
      </c>
      <c r="S7616" s="38">
        <v>129.30000000000001</v>
      </c>
      <c r="T7616" s="36" t="s">
        <v>106</v>
      </c>
      <c r="U7616" s="36" t="s">
        <v>5171</v>
      </c>
    </row>
    <row r="7617" spans="10:21" x14ac:dyDescent="0.25">
      <c r="J7617" s="37">
        <v>44358</v>
      </c>
      <c r="K7617" s="36">
        <f t="shared" si="860"/>
        <v>2021</v>
      </c>
      <c r="L7617" s="36" t="str">
        <f t="shared" si="861"/>
        <v>June</v>
      </c>
      <c r="M7617" s="36">
        <f t="shared" si="862"/>
        <v>24</v>
      </c>
      <c r="N7617" s="36">
        <f t="shared" si="863"/>
        <v>11</v>
      </c>
      <c r="O7617" s="36" t="str">
        <f t="shared" si="864"/>
        <v>202124</v>
      </c>
      <c r="P7617" s="51" t="str">
        <f>CONCATENATE(K7617,MONTH(ExpensesDBTable[[#This Row],[Date]]))</f>
        <v>20216</v>
      </c>
      <c r="Q7617" s="36" t="s">
        <v>5131</v>
      </c>
      <c r="R7617" s="36" t="s">
        <v>23</v>
      </c>
      <c r="S7617" s="38">
        <v>78.510000000000005</v>
      </c>
      <c r="T7617" s="36" t="s">
        <v>106</v>
      </c>
      <c r="U7617" s="36" t="s">
        <v>1537</v>
      </c>
    </row>
    <row r="7618" spans="10:21" x14ac:dyDescent="0.25">
      <c r="J7618" s="37">
        <v>44358</v>
      </c>
      <c r="K7618" s="36">
        <f t="shared" si="860"/>
        <v>2021</v>
      </c>
      <c r="L7618" s="36" t="str">
        <f t="shared" si="861"/>
        <v>June</v>
      </c>
      <c r="M7618" s="36">
        <f t="shared" si="862"/>
        <v>24</v>
      </c>
      <c r="N7618" s="36">
        <f t="shared" si="863"/>
        <v>11</v>
      </c>
      <c r="O7618" s="36" t="str">
        <f t="shared" si="864"/>
        <v>202124</v>
      </c>
      <c r="P7618" s="51" t="str">
        <f>CONCATENATE(K7618,MONTH(ExpensesDBTable[[#This Row],[Date]]))</f>
        <v>20216</v>
      </c>
      <c r="Q7618" s="36" t="s">
        <v>4792</v>
      </c>
      <c r="R7618" s="36" t="s">
        <v>14</v>
      </c>
      <c r="S7618" s="38">
        <v>10.5</v>
      </c>
      <c r="T7618" s="36" t="s">
        <v>100</v>
      </c>
      <c r="U7618" s="36" t="s">
        <v>1392</v>
      </c>
    </row>
    <row r="7619" spans="10:21" x14ac:dyDescent="0.25">
      <c r="J7619" s="37">
        <v>44358</v>
      </c>
      <c r="K7619" s="36">
        <f t="shared" si="860"/>
        <v>2021</v>
      </c>
      <c r="L7619" s="36" t="str">
        <f t="shared" si="861"/>
        <v>June</v>
      </c>
      <c r="M7619" s="36">
        <f t="shared" si="862"/>
        <v>24</v>
      </c>
      <c r="N7619" s="36">
        <f t="shared" si="863"/>
        <v>11</v>
      </c>
      <c r="O7619" s="36" t="str">
        <f t="shared" si="864"/>
        <v>202124</v>
      </c>
      <c r="P7619" s="51" t="str">
        <f>CONCATENATE(K7619,MONTH(ExpensesDBTable[[#This Row],[Date]]))</f>
        <v>20216</v>
      </c>
      <c r="Q7619" s="36" t="s">
        <v>119</v>
      </c>
      <c r="R7619" s="36" t="s">
        <v>14</v>
      </c>
      <c r="S7619" s="38">
        <v>19.7</v>
      </c>
      <c r="T7619" s="36" t="s">
        <v>100</v>
      </c>
      <c r="U7619" s="36" t="s">
        <v>3401</v>
      </c>
    </row>
    <row r="7620" spans="10:21" x14ac:dyDescent="0.25">
      <c r="J7620" s="37">
        <v>44358</v>
      </c>
      <c r="K7620" s="36">
        <f t="shared" si="860"/>
        <v>2021</v>
      </c>
      <c r="L7620" s="36" t="str">
        <f t="shared" si="861"/>
        <v>June</v>
      </c>
      <c r="M7620" s="36">
        <f t="shared" si="862"/>
        <v>24</v>
      </c>
      <c r="N7620" s="36">
        <f t="shared" si="863"/>
        <v>11</v>
      </c>
      <c r="O7620" s="36" t="str">
        <f t="shared" si="864"/>
        <v>202124</v>
      </c>
      <c r="P7620" s="51" t="str">
        <f>CONCATENATE(K7620,MONTH(ExpensesDBTable[[#This Row],[Date]]))</f>
        <v>20216</v>
      </c>
      <c r="Q7620" s="36" t="s">
        <v>4773</v>
      </c>
      <c r="R7620" s="36" t="s">
        <v>11</v>
      </c>
      <c r="S7620" s="38">
        <v>12</v>
      </c>
      <c r="T7620" s="36" t="s">
        <v>100</v>
      </c>
      <c r="U7620" s="36" t="s">
        <v>548</v>
      </c>
    </row>
    <row r="7621" spans="10:21" x14ac:dyDescent="0.25">
      <c r="J7621" s="37">
        <v>44358</v>
      </c>
      <c r="K7621" s="36">
        <f t="shared" si="860"/>
        <v>2021</v>
      </c>
      <c r="L7621" s="36" t="str">
        <f t="shared" si="861"/>
        <v>June</v>
      </c>
      <c r="M7621" s="36">
        <f t="shared" si="862"/>
        <v>24</v>
      </c>
      <c r="N7621" s="36">
        <f t="shared" si="863"/>
        <v>11</v>
      </c>
      <c r="O7621" s="36" t="str">
        <f t="shared" si="864"/>
        <v>202124</v>
      </c>
      <c r="P7621" s="51" t="str">
        <f>CONCATENATE(K7621,MONTH(ExpensesDBTable[[#This Row],[Date]]))</f>
        <v>20216</v>
      </c>
      <c r="Q7621" s="36" t="s">
        <v>2470</v>
      </c>
      <c r="R7621" s="36" t="s">
        <v>17</v>
      </c>
      <c r="S7621" s="38">
        <v>8</v>
      </c>
      <c r="T7621" s="36" t="s">
        <v>106</v>
      </c>
      <c r="U7621" s="36" t="s">
        <v>1952</v>
      </c>
    </row>
    <row r="7622" spans="10:21" x14ac:dyDescent="0.25">
      <c r="J7622" s="37">
        <v>44358</v>
      </c>
      <c r="K7622" s="36">
        <f t="shared" si="860"/>
        <v>2021</v>
      </c>
      <c r="L7622" s="36" t="str">
        <f t="shared" si="861"/>
        <v>June</v>
      </c>
      <c r="M7622" s="36">
        <f t="shared" si="862"/>
        <v>24</v>
      </c>
      <c r="N7622" s="36">
        <f t="shared" si="863"/>
        <v>11</v>
      </c>
      <c r="O7622" s="36" t="str">
        <f t="shared" si="864"/>
        <v>202124</v>
      </c>
      <c r="P7622" s="51" t="str">
        <f>CONCATENATE(K7622,MONTH(ExpensesDBTable[[#This Row],[Date]]))</f>
        <v>20216</v>
      </c>
      <c r="Q7622" s="36" t="s">
        <v>119</v>
      </c>
      <c r="R7622" s="36" t="s">
        <v>14</v>
      </c>
      <c r="S7622" s="38">
        <v>4.5999999999999996</v>
      </c>
      <c r="T7622" s="36" t="s">
        <v>100</v>
      </c>
      <c r="U7622" s="36" t="s">
        <v>1367</v>
      </c>
    </row>
    <row r="7623" spans="10:21" x14ac:dyDescent="0.25">
      <c r="J7623" s="37">
        <v>44358</v>
      </c>
      <c r="K7623" s="36">
        <f t="shared" si="860"/>
        <v>2021</v>
      </c>
      <c r="L7623" s="36" t="str">
        <f t="shared" si="861"/>
        <v>June</v>
      </c>
      <c r="M7623" s="36">
        <f t="shared" si="862"/>
        <v>24</v>
      </c>
      <c r="N7623" s="36">
        <f t="shared" si="863"/>
        <v>11</v>
      </c>
      <c r="O7623" s="36" t="str">
        <f t="shared" si="864"/>
        <v>202124</v>
      </c>
      <c r="P7623" s="51" t="str">
        <f>CONCATENATE(K7623,MONTH(ExpensesDBTable[[#This Row],[Date]]))</f>
        <v>20216</v>
      </c>
      <c r="Q7623" s="36" t="s">
        <v>1238</v>
      </c>
      <c r="R7623" s="36" t="s">
        <v>22</v>
      </c>
      <c r="S7623" s="38">
        <v>64.95</v>
      </c>
      <c r="T7623" s="36" t="s">
        <v>106</v>
      </c>
      <c r="U7623" s="36" t="s">
        <v>2274</v>
      </c>
    </row>
    <row r="7624" spans="10:21" x14ac:dyDescent="0.25">
      <c r="J7624" s="37">
        <v>44360</v>
      </c>
      <c r="K7624" s="36">
        <f t="shared" ref="K7624:K7641" si="865">YEAR(J7624)</f>
        <v>2021</v>
      </c>
      <c r="L7624" s="36" t="str">
        <f t="shared" ref="L7624:L7641" si="866">TEXT(DATE(1,MONTH(J7624),1),"MMMM")</f>
        <v>June</v>
      </c>
      <c r="M7624" s="36">
        <f t="shared" ref="M7624:M7641" si="867">WEEKNUM(J7624,2)</f>
        <v>24</v>
      </c>
      <c r="N7624" s="36">
        <f t="shared" ref="N7624:N7641" si="868">DAY(J7624)</f>
        <v>13</v>
      </c>
      <c r="O7624" s="36" t="str">
        <f t="shared" ref="O7624:O7641" si="869">CONCATENATE(K7624,M7624)</f>
        <v>202124</v>
      </c>
      <c r="P7624" s="51" t="str">
        <f>CONCATENATE(K7624,MONTH(ExpensesDBTable[[#This Row],[Date]]))</f>
        <v>20216</v>
      </c>
      <c r="Q7624" s="36" t="s">
        <v>199</v>
      </c>
      <c r="R7624" s="36" t="s">
        <v>14</v>
      </c>
      <c r="S7624" s="38">
        <v>9.9</v>
      </c>
      <c r="T7624" s="36" t="s">
        <v>100</v>
      </c>
      <c r="U7624" s="36" t="s">
        <v>3401</v>
      </c>
    </row>
    <row r="7625" spans="10:21" x14ac:dyDescent="0.25">
      <c r="J7625" s="37">
        <v>44360</v>
      </c>
      <c r="K7625" s="36">
        <f t="shared" si="865"/>
        <v>2021</v>
      </c>
      <c r="L7625" s="36" t="str">
        <f t="shared" si="866"/>
        <v>June</v>
      </c>
      <c r="M7625" s="36">
        <f t="shared" si="867"/>
        <v>24</v>
      </c>
      <c r="N7625" s="36">
        <f t="shared" si="868"/>
        <v>13</v>
      </c>
      <c r="O7625" s="36" t="str">
        <f t="shared" si="869"/>
        <v>202124</v>
      </c>
      <c r="P7625" s="51" t="str">
        <f>CONCATENATE(K7625,MONTH(ExpensesDBTable[[#This Row],[Date]]))</f>
        <v>20216</v>
      </c>
      <c r="Q7625" s="36" t="s">
        <v>182</v>
      </c>
      <c r="R7625" s="36" t="s">
        <v>14</v>
      </c>
      <c r="S7625" s="38">
        <v>4.5</v>
      </c>
      <c r="T7625" s="36" t="s">
        <v>100</v>
      </c>
      <c r="U7625" s="36" t="s">
        <v>1153</v>
      </c>
    </row>
    <row r="7626" spans="10:21" x14ac:dyDescent="0.25">
      <c r="J7626" s="37">
        <v>44360</v>
      </c>
      <c r="K7626" s="36">
        <f t="shared" si="865"/>
        <v>2021</v>
      </c>
      <c r="L7626" s="36" t="str">
        <f t="shared" si="866"/>
        <v>June</v>
      </c>
      <c r="M7626" s="36">
        <f t="shared" si="867"/>
        <v>24</v>
      </c>
      <c r="N7626" s="36">
        <f t="shared" si="868"/>
        <v>13</v>
      </c>
      <c r="O7626" s="36" t="str">
        <f t="shared" si="869"/>
        <v>202124</v>
      </c>
      <c r="P7626" s="51" t="str">
        <f>CONCATENATE(K7626,MONTH(ExpensesDBTable[[#This Row],[Date]]))</f>
        <v>20216</v>
      </c>
      <c r="Q7626" s="36" t="s">
        <v>119</v>
      </c>
      <c r="R7626" s="36" t="s">
        <v>14</v>
      </c>
      <c r="S7626" s="38">
        <v>15.4</v>
      </c>
      <c r="T7626" s="36" t="s">
        <v>100</v>
      </c>
      <c r="U7626" s="36" t="s">
        <v>3401</v>
      </c>
    </row>
    <row r="7627" spans="10:21" x14ac:dyDescent="0.25">
      <c r="J7627" s="37">
        <v>44360</v>
      </c>
      <c r="K7627" s="36">
        <f t="shared" si="865"/>
        <v>2021</v>
      </c>
      <c r="L7627" s="36" t="str">
        <f t="shared" si="866"/>
        <v>June</v>
      </c>
      <c r="M7627" s="36">
        <f t="shared" si="867"/>
        <v>24</v>
      </c>
      <c r="N7627" s="36">
        <f t="shared" si="868"/>
        <v>13</v>
      </c>
      <c r="O7627" s="36" t="str">
        <f t="shared" si="869"/>
        <v>202124</v>
      </c>
      <c r="P7627" s="51" t="str">
        <f>CONCATENATE(K7627,MONTH(ExpensesDBTable[[#This Row],[Date]]))</f>
        <v>20216</v>
      </c>
      <c r="Q7627" s="36" t="s">
        <v>182</v>
      </c>
      <c r="R7627" s="36" t="s">
        <v>14</v>
      </c>
      <c r="S7627" s="38">
        <v>5.3</v>
      </c>
      <c r="T7627" s="36" t="s">
        <v>100</v>
      </c>
      <c r="U7627" s="36" t="s">
        <v>5172</v>
      </c>
    </row>
    <row r="7628" spans="10:21" x14ac:dyDescent="0.25">
      <c r="J7628" s="37">
        <v>44360</v>
      </c>
      <c r="K7628" s="36">
        <f t="shared" si="865"/>
        <v>2021</v>
      </c>
      <c r="L7628" s="36" t="str">
        <f t="shared" si="866"/>
        <v>June</v>
      </c>
      <c r="M7628" s="36">
        <f t="shared" si="867"/>
        <v>24</v>
      </c>
      <c r="N7628" s="36">
        <f t="shared" si="868"/>
        <v>13</v>
      </c>
      <c r="O7628" s="36" t="str">
        <f t="shared" si="869"/>
        <v>202124</v>
      </c>
      <c r="P7628" s="51" t="str">
        <f>CONCATENATE(K7628,MONTH(ExpensesDBTable[[#This Row],[Date]]))</f>
        <v>20216</v>
      </c>
      <c r="Q7628" s="36" t="s">
        <v>2768</v>
      </c>
      <c r="R7628" s="36" t="s">
        <v>26</v>
      </c>
      <c r="S7628" s="38">
        <v>232.61</v>
      </c>
      <c r="T7628" s="36" t="s">
        <v>106</v>
      </c>
      <c r="U7628" s="36" t="s">
        <v>5173</v>
      </c>
    </row>
    <row r="7629" spans="10:21" x14ac:dyDescent="0.25">
      <c r="J7629" s="37">
        <v>44360</v>
      </c>
      <c r="K7629" s="36">
        <f t="shared" si="865"/>
        <v>2021</v>
      </c>
      <c r="L7629" s="36" t="str">
        <f t="shared" si="866"/>
        <v>June</v>
      </c>
      <c r="M7629" s="36">
        <f t="shared" si="867"/>
        <v>24</v>
      </c>
      <c r="N7629" s="36">
        <f t="shared" si="868"/>
        <v>13</v>
      </c>
      <c r="O7629" s="36" t="str">
        <f t="shared" si="869"/>
        <v>202124</v>
      </c>
      <c r="P7629" s="51" t="str">
        <f>CONCATENATE(K7629,MONTH(ExpensesDBTable[[#This Row],[Date]]))</f>
        <v>20216</v>
      </c>
      <c r="Q7629" s="36" t="s">
        <v>182</v>
      </c>
      <c r="R7629" s="36" t="s">
        <v>19</v>
      </c>
      <c r="S7629" s="38">
        <v>53.2</v>
      </c>
      <c r="T7629" s="36" t="s">
        <v>106</v>
      </c>
      <c r="U7629" s="36" t="s">
        <v>1555</v>
      </c>
    </row>
    <row r="7630" spans="10:21" x14ac:dyDescent="0.25">
      <c r="J7630" s="37">
        <v>44360</v>
      </c>
      <c r="K7630" s="36">
        <f t="shared" si="865"/>
        <v>2021</v>
      </c>
      <c r="L7630" s="36" t="str">
        <f t="shared" si="866"/>
        <v>June</v>
      </c>
      <c r="M7630" s="36">
        <f t="shared" si="867"/>
        <v>24</v>
      </c>
      <c r="N7630" s="36">
        <f t="shared" si="868"/>
        <v>13</v>
      </c>
      <c r="O7630" s="36" t="str">
        <f t="shared" si="869"/>
        <v>202124</v>
      </c>
      <c r="P7630" s="51" t="str">
        <f>CONCATENATE(K7630,MONTH(ExpensesDBTable[[#This Row],[Date]]))</f>
        <v>20216</v>
      </c>
      <c r="Q7630" s="36" t="s">
        <v>3443</v>
      </c>
      <c r="R7630" s="36" t="s">
        <v>13</v>
      </c>
      <c r="S7630" s="38">
        <v>73.95</v>
      </c>
      <c r="T7630" s="36" t="s">
        <v>106</v>
      </c>
      <c r="U7630" s="36" t="s">
        <v>5174</v>
      </c>
    </row>
    <row r="7631" spans="10:21" x14ac:dyDescent="0.25">
      <c r="J7631" s="37">
        <v>44360</v>
      </c>
      <c r="K7631" s="36">
        <f t="shared" si="865"/>
        <v>2021</v>
      </c>
      <c r="L7631" s="36" t="str">
        <f t="shared" si="866"/>
        <v>June</v>
      </c>
      <c r="M7631" s="36">
        <f t="shared" si="867"/>
        <v>24</v>
      </c>
      <c r="N7631" s="36">
        <f t="shared" si="868"/>
        <v>13</v>
      </c>
      <c r="O7631" s="36" t="str">
        <f t="shared" si="869"/>
        <v>202124</v>
      </c>
      <c r="P7631" s="51" t="str">
        <f>CONCATENATE(K7631,MONTH(ExpensesDBTable[[#This Row],[Date]]))</f>
        <v>20216</v>
      </c>
      <c r="Q7631" s="36" t="s">
        <v>155</v>
      </c>
      <c r="R7631" s="36" t="s">
        <v>18</v>
      </c>
      <c r="S7631" s="38">
        <v>11</v>
      </c>
      <c r="T7631" s="36" t="s">
        <v>106</v>
      </c>
      <c r="U7631" s="36" t="s">
        <v>5175</v>
      </c>
    </row>
    <row r="7632" spans="10:21" x14ac:dyDescent="0.25">
      <c r="J7632" s="37">
        <v>44360</v>
      </c>
      <c r="K7632" s="36">
        <f t="shared" si="865"/>
        <v>2021</v>
      </c>
      <c r="L7632" s="36" t="str">
        <f t="shared" si="866"/>
        <v>June</v>
      </c>
      <c r="M7632" s="36">
        <f t="shared" si="867"/>
        <v>24</v>
      </c>
      <c r="N7632" s="36">
        <f t="shared" si="868"/>
        <v>13</v>
      </c>
      <c r="O7632" s="36" t="str">
        <f t="shared" si="869"/>
        <v>202124</v>
      </c>
      <c r="P7632" s="51" t="str">
        <f>CONCATENATE(K7632,MONTH(ExpensesDBTable[[#This Row],[Date]]))</f>
        <v>20216</v>
      </c>
      <c r="Q7632" s="36" t="s">
        <v>182</v>
      </c>
      <c r="R7632" s="36" t="s">
        <v>14</v>
      </c>
      <c r="S7632" s="38">
        <v>13.3</v>
      </c>
      <c r="T7632" s="36" t="s">
        <v>100</v>
      </c>
      <c r="U7632" s="36" t="s">
        <v>5112</v>
      </c>
    </row>
    <row r="7633" spans="10:21" x14ac:dyDescent="0.25">
      <c r="J7633" s="37">
        <v>44360</v>
      </c>
      <c r="K7633" s="36">
        <f t="shared" si="865"/>
        <v>2021</v>
      </c>
      <c r="L7633" s="36" t="str">
        <f t="shared" si="866"/>
        <v>June</v>
      </c>
      <c r="M7633" s="36">
        <f t="shared" si="867"/>
        <v>24</v>
      </c>
      <c r="N7633" s="36">
        <f t="shared" si="868"/>
        <v>13</v>
      </c>
      <c r="O7633" s="36" t="str">
        <f t="shared" si="869"/>
        <v>202124</v>
      </c>
      <c r="P7633" s="51" t="str">
        <f>CONCATENATE(K7633,MONTH(ExpensesDBTable[[#This Row],[Date]]))</f>
        <v>20216</v>
      </c>
      <c r="Q7633" s="36" t="s">
        <v>620</v>
      </c>
      <c r="R7633" s="36" t="s">
        <v>26</v>
      </c>
      <c r="S7633" s="38">
        <v>30</v>
      </c>
      <c r="T7633" s="36" t="s">
        <v>106</v>
      </c>
      <c r="U7633" s="36" t="s">
        <v>3081</v>
      </c>
    </row>
    <row r="7634" spans="10:21" x14ac:dyDescent="0.25">
      <c r="J7634" s="37">
        <v>44360</v>
      </c>
      <c r="K7634" s="36">
        <f t="shared" si="865"/>
        <v>2021</v>
      </c>
      <c r="L7634" s="36" t="str">
        <f t="shared" si="866"/>
        <v>June</v>
      </c>
      <c r="M7634" s="36">
        <f t="shared" si="867"/>
        <v>24</v>
      </c>
      <c r="N7634" s="36">
        <f t="shared" si="868"/>
        <v>13</v>
      </c>
      <c r="O7634" s="36" t="str">
        <f t="shared" si="869"/>
        <v>202124</v>
      </c>
      <c r="P7634" s="51" t="str">
        <f>CONCATENATE(K7634,MONTH(ExpensesDBTable[[#This Row],[Date]]))</f>
        <v>20216</v>
      </c>
      <c r="Q7634" s="36" t="s">
        <v>2470</v>
      </c>
      <c r="R7634" s="36" t="s">
        <v>17</v>
      </c>
      <c r="S7634" s="38">
        <v>16.97</v>
      </c>
      <c r="T7634" s="36" t="s">
        <v>106</v>
      </c>
      <c r="U7634" s="36" t="s">
        <v>1952</v>
      </c>
    </row>
    <row r="7635" spans="10:21" x14ac:dyDescent="0.25">
      <c r="J7635" s="37">
        <v>44360</v>
      </c>
      <c r="K7635" s="36">
        <f t="shared" si="865"/>
        <v>2021</v>
      </c>
      <c r="L7635" s="36" t="str">
        <f t="shared" si="866"/>
        <v>June</v>
      </c>
      <c r="M7635" s="36">
        <f t="shared" si="867"/>
        <v>24</v>
      </c>
      <c r="N7635" s="36">
        <f t="shared" si="868"/>
        <v>13</v>
      </c>
      <c r="O7635" s="36" t="str">
        <f t="shared" si="869"/>
        <v>202124</v>
      </c>
      <c r="P7635" s="51" t="str">
        <f>CONCATENATE(K7635,MONTH(ExpensesDBTable[[#This Row],[Date]]))</f>
        <v>20216</v>
      </c>
      <c r="Q7635" s="36" t="s">
        <v>155</v>
      </c>
      <c r="R7635" s="36" t="s">
        <v>18</v>
      </c>
      <c r="S7635" s="38">
        <v>51.5</v>
      </c>
      <c r="T7635" s="36" t="s">
        <v>106</v>
      </c>
      <c r="U7635" s="36" t="s">
        <v>5176</v>
      </c>
    </row>
    <row r="7636" spans="10:21" x14ac:dyDescent="0.25">
      <c r="J7636" s="37">
        <v>44360</v>
      </c>
      <c r="K7636" s="36">
        <f t="shared" si="865"/>
        <v>2021</v>
      </c>
      <c r="L7636" s="36" t="str">
        <f t="shared" si="866"/>
        <v>June</v>
      </c>
      <c r="M7636" s="36">
        <f t="shared" si="867"/>
        <v>24</v>
      </c>
      <c r="N7636" s="36">
        <f t="shared" si="868"/>
        <v>13</v>
      </c>
      <c r="O7636" s="36" t="str">
        <f t="shared" si="869"/>
        <v>202124</v>
      </c>
      <c r="P7636" s="51" t="str">
        <f>CONCATENATE(K7636,MONTH(ExpensesDBTable[[#This Row],[Date]]))</f>
        <v>20216</v>
      </c>
      <c r="Q7636" s="36" t="s">
        <v>119</v>
      </c>
      <c r="R7636" s="36" t="s">
        <v>14</v>
      </c>
      <c r="S7636" s="38">
        <v>118.76</v>
      </c>
      <c r="T7636" s="36" t="s">
        <v>100</v>
      </c>
      <c r="U7636" s="36" t="s">
        <v>4137</v>
      </c>
    </row>
    <row r="7637" spans="10:21" x14ac:dyDescent="0.25">
      <c r="J7637" s="37">
        <v>44360</v>
      </c>
      <c r="K7637" s="36">
        <f t="shared" si="865"/>
        <v>2021</v>
      </c>
      <c r="L7637" s="36" t="str">
        <f t="shared" si="866"/>
        <v>June</v>
      </c>
      <c r="M7637" s="36">
        <f t="shared" si="867"/>
        <v>24</v>
      </c>
      <c r="N7637" s="36">
        <f t="shared" si="868"/>
        <v>13</v>
      </c>
      <c r="O7637" s="36" t="str">
        <f t="shared" si="869"/>
        <v>202124</v>
      </c>
      <c r="P7637" s="51" t="str">
        <f>CONCATENATE(K7637,MONTH(ExpensesDBTable[[#This Row],[Date]]))</f>
        <v>20216</v>
      </c>
      <c r="Q7637" s="36" t="s">
        <v>4773</v>
      </c>
      <c r="R7637" s="36" t="s">
        <v>11</v>
      </c>
      <c r="S7637" s="38">
        <v>24</v>
      </c>
      <c r="T7637" s="36" t="s">
        <v>106</v>
      </c>
      <c r="U7637" s="36" t="s">
        <v>548</v>
      </c>
    </row>
    <row r="7638" spans="10:21" x14ac:dyDescent="0.25">
      <c r="J7638" s="37">
        <v>44360</v>
      </c>
      <c r="K7638" s="36">
        <f t="shared" si="865"/>
        <v>2021</v>
      </c>
      <c r="L7638" s="36" t="str">
        <f t="shared" si="866"/>
        <v>June</v>
      </c>
      <c r="M7638" s="36">
        <f t="shared" si="867"/>
        <v>24</v>
      </c>
      <c r="N7638" s="36">
        <f t="shared" si="868"/>
        <v>13</v>
      </c>
      <c r="O7638" s="36" t="str">
        <f t="shared" si="869"/>
        <v>202124</v>
      </c>
      <c r="P7638" s="51" t="str">
        <f>CONCATENATE(K7638,MONTH(ExpensesDBTable[[#This Row],[Date]]))</f>
        <v>20216</v>
      </c>
      <c r="Q7638" s="36" t="s">
        <v>182</v>
      </c>
      <c r="R7638" s="36" t="s">
        <v>14</v>
      </c>
      <c r="S7638" s="38">
        <v>7.61</v>
      </c>
      <c r="T7638" s="36" t="s">
        <v>100</v>
      </c>
      <c r="U7638" s="36" t="s">
        <v>5177</v>
      </c>
    </row>
    <row r="7639" spans="10:21" x14ac:dyDescent="0.25">
      <c r="J7639" s="37">
        <v>44361</v>
      </c>
      <c r="K7639" s="36">
        <f t="shared" si="865"/>
        <v>2021</v>
      </c>
      <c r="L7639" s="36" t="str">
        <f t="shared" si="866"/>
        <v>June</v>
      </c>
      <c r="M7639" s="36">
        <f t="shared" si="867"/>
        <v>25</v>
      </c>
      <c r="N7639" s="36">
        <f t="shared" si="868"/>
        <v>14</v>
      </c>
      <c r="O7639" s="36" t="str">
        <f t="shared" si="869"/>
        <v>202125</v>
      </c>
      <c r="P7639" s="51" t="str">
        <f>CONCATENATE(K7639,MONTH(ExpensesDBTable[[#This Row],[Date]]))</f>
        <v>20216</v>
      </c>
      <c r="Q7639" s="36" t="s">
        <v>182</v>
      </c>
      <c r="R7639" s="36" t="s">
        <v>25</v>
      </c>
      <c r="S7639" s="38">
        <v>9.5</v>
      </c>
      <c r="T7639" s="36" t="s">
        <v>106</v>
      </c>
      <c r="U7639" s="36" t="s">
        <v>5178</v>
      </c>
    </row>
    <row r="7640" spans="10:21" x14ac:dyDescent="0.25">
      <c r="J7640" s="37">
        <v>44361</v>
      </c>
      <c r="K7640" s="36">
        <f t="shared" si="865"/>
        <v>2021</v>
      </c>
      <c r="L7640" s="36" t="str">
        <f t="shared" si="866"/>
        <v>June</v>
      </c>
      <c r="M7640" s="36">
        <f t="shared" si="867"/>
        <v>25</v>
      </c>
      <c r="N7640" s="36">
        <f t="shared" si="868"/>
        <v>14</v>
      </c>
      <c r="O7640" s="36" t="str">
        <f t="shared" si="869"/>
        <v>202125</v>
      </c>
      <c r="P7640" s="51" t="str">
        <f>CONCATENATE(K7640,MONTH(ExpensesDBTable[[#This Row],[Date]]))</f>
        <v>20216</v>
      </c>
      <c r="Q7640" s="36" t="s">
        <v>182</v>
      </c>
      <c r="R7640" s="36" t="s">
        <v>14</v>
      </c>
      <c r="S7640" s="38">
        <v>8.86</v>
      </c>
      <c r="T7640" s="36" t="s">
        <v>100</v>
      </c>
      <c r="U7640" s="36" t="s">
        <v>4165</v>
      </c>
    </row>
    <row r="7641" spans="10:21" x14ac:dyDescent="0.25">
      <c r="J7641" s="37">
        <v>44361</v>
      </c>
      <c r="K7641" s="36">
        <f t="shared" si="865"/>
        <v>2021</v>
      </c>
      <c r="L7641" s="36" t="str">
        <f t="shared" si="866"/>
        <v>June</v>
      </c>
      <c r="M7641" s="36">
        <f t="shared" si="867"/>
        <v>25</v>
      </c>
      <c r="N7641" s="36">
        <f t="shared" si="868"/>
        <v>14</v>
      </c>
      <c r="O7641" s="36" t="str">
        <f t="shared" si="869"/>
        <v>202125</v>
      </c>
      <c r="P7641" s="51" t="str">
        <f>CONCATENATE(K7641,MONTH(ExpensesDBTable[[#This Row],[Date]]))</f>
        <v>20216</v>
      </c>
      <c r="Q7641" s="36" t="s">
        <v>119</v>
      </c>
      <c r="R7641" s="36" t="s">
        <v>14</v>
      </c>
      <c r="S7641" s="38">
        <v>8.89</v>
      </c>
      <c r="T7641" s="36" t="s">
        <v>100</v>
      </c>
      <c r="U7641" s="36" t="s">
        <v>3401</v>
      </c>
    </row>
    <row r="7642" spans="10:21" x14ac:dyDescent="0.25">
      <c r="J7642" s="37">
        <v>44361</v>
      </c>
      <c r="K7642" s="36">
        <f t="shared" ref="K7642:K7671" si="870">YEAR(J7642)</f>
        <v>2021</v>
      </c>
      <c r="L7642" s="36" t="str">
        <f t="shared" ref="L7642:L7671" si="871">TEXT(DATE(1,MONTH(J7642),1),"MMMM")</f>
        <v>June</v>
      </c>
      <c r="M7642" s="36">
        <f t="shared" ref="M7642:M7671" si="872">WEEKNUM(J7642,2)</f>
        <v>25</v>
      </c>
      <c r="N7642" s="36">
        <f t="shared" ref="N7642:N7671" si="873">DAY(J7642)</f>
        <v>14</v>
      </c>
      <c r="O7642" s="36" t="str">
        <f t="shared" ref="O7642:O7671" si="874">CONCATENATE(K7642,M7642)</f>
        <v>202125</v>
      </c>
      <c r="P7642" s="51" t="str">
        <f>CONCATENATE(K7642,MONTH(ExpensesDBTable[[#This Row],[Date]]))</f>
        <v>20216</v>
      </c>
      <c r="Q7642" s="36" t="s">
        <v>853</v>
      </c>
      <c r="R7642" s="36" t="s">
        <v>22</v>
      </c>
      <c r="S7642" s="38">
        <v>790.9</v>
      </c>
      <c r="T7642" s="36" t="s">
        <v>106</v>
      </c>
      <c r="U7642" s="36" t="s">
        <v>5180</v>
      </c>
    </row>
    <row r="7643" spans="10:21" x14ac:dyDescent="0.25">
      <c r="J7643" s="37">
        <v>44367</v>
      </c>
      <c r="K7643" s="36">
        <f t="shared" si="870"/>
        <v>2021</v>
      </c>
      <c r="L7643" s="36" t="str">
        <f t="shared" si="871"/>
        <v>June</v>
      </c>
      <c r="M7643" s="36">
        <f t="shared" si="872"/>
        <v>25</v>
      </c>
      <c r="N7643" s="36">
        <f t="shared" si="873"/>
        <v>20</v>
      </c>
      <c r="O7643" s="36" t="str">
        <f t="shared" si="874"/>
        <v>202125</v>
      </c>
      <c r="P7643" s="51" t="str">
        <f>CONCATENATE(K7643,MONTH(ExpensesDBTable[[#This Row],[Date]]))</f>
        <v>20216</v>
      </c>
      <c r="Q7643" s="36" t="s">
        <v>3480</v>
      </c>
      <c r="R7643" s="36" t="s">
        <v>27</v>
      </c>
      <c r="S7643" s="38">
        <v>555.05999999999995</v>
      </c>
      <c r="T7643" s="36" t="s">
        <v>106</v>
      </c>
      <c r="U7643" s="36" t="s">
        <v>3550</v>
      </c>
    </row>
    <row r="7644" spans="10:21" x14ac:dyDescent="0.25">
      <c r="J7644" s="37">
        <v>44367</v>
      </c>
      <c r="K7644" s="36">
        <f t="shared" si="870"/>
        <v>2021</v>
      </c>
      <c r="L7644" s="36" t="str">
        <f t="shared" si="871"/>
        <v>June</v>
      </c>
      <c r="M7644" s="36">
        <f t="shared" si="872"/>
        <v>25</v>
      </c>
      <c r="N7644" s="36">
        <f t="shared" si="873"/>
        <v>20</v>
      </c>
      <c r="O7644" s="36" t="str">
        <f t="shared" si="874"/>
        <v>202125</v>
      </c>
      <c r="P7644" s="51" t="str">
        <f>CONCATENATE(K7644,MONTH(ExpensesDBTable[[#This Row],[Date]]))</f>
        <v>20216</v>
      </c>
      <c r="Q7644" s="36" t="s">
        <v>4792</v>
      </c>
      <c r="R7644" s="36" t="s">
        <v>14</v>
      </c>
      <c r="S7644" s="38">
        <v>4.7</v>
      </c>
      <c r="T7644" s="36" t="s">
        <v>100</v>
      </c>
      <c r="U7644" s="36" t="s">
        <v>1153</v>
      </c>
    </row>
    <row r="7645" spans="10:21" x14ac:dyDescent="0.25">
      <c r="J7645" s="37">
        <v>44367</v>
      </c>
      <c r="K7645" s="36">
        <f t="shared" si="870"/>
        <v>2021</v>
      </c>
      <c r="L7645" s="36" t="str">
        <f t="shared" si="871"/>
        <v>June</v>
      </c>
      <c r="M7645" s="36">
        <f t="shared" si="872"/>
        <v>25</v>
      </c>
      <c r="N7645" s="36">
        <f t="shared" si="873"/>
        <v>20</v>
      </c>
      <c r="O7645" s="36" t="str">
        <f t="shared" si="874"/>
        <v>202125</v>
      </c>
      <c r="P7645" s="51" t="str">
        <f>CONCATENATE(K7645,MONTH(ExpensesDBTable[[#This Row],[Date]]))</f>
        <v>20216</v>
      </c>
      <c r="Q7645" s="36" t="s">
        <v>199</v>
      </c>
      <c r="R7645" s="36" t="s">
        <v>14</v>
      </c>
      <c r="S7645" s="38">
        <v>19.899999999999999</v>
      </c>
      <c r="T7645" s="36" t="s">
        <v>100</v>
      </c>
      <c r="U7645" s="36" t="s">
        <v>2250</v>
      </c>
    </row>
    <row r="7646" spans="10:21" x14ac:dyDescent="0.25">
      <c r="J7646" s="37">
        <v>44367</v>
      </c>
      <c r="K7646" s="36">
        <f t="shared" si="870"/>
        <v>2021</v>
      </c>
      <c r="L7646" s="36" t="str">
        <f t="shared" si="871"/>
        <v>June</v>
      </c>
      <c r="M7646" s="36">
        <f t="shared" si="872"/>
        <v>25</v>
      </c>
      <c r="N7646" s="36">
        <f t="shared" si="873"/>
        <v>20</v>
      </c>
      <c r="O7646" s="36" t="str">
        <f t="shared" si="874"/>
        <v>202125</v>
      </c>
      <c r="P7646" s="51" t="str">
        <f>CONCATENATE(K7646,MONTH(ExpensesDBTable[[#This Row],[Date]]))</f>
        <v>20216</v>
      </c>
      <c r="Q7646" s="36" t="s">
        <v>182</v>
      </c>
      <c r="R7646" s="36" t="s">
        <v>13</v>
      </c>
      <c r="S7646" s="38">
        <v>21</v>
      </c>
      <c r="T7646" s="36" t="s">
        <v>106</v>
      </c>
      <c r="U7646" s="36" t="s">
        <v>1551</v>
      </c>
    </row>
    <row r="7647" spans="10:21" x14ac:dyDescent="0.25">
      <c r="J7647" s="37">
        <v>44367</v>
      </c>
      <c r="K7647" s="36">
        <f t="shared" si="870"/>
        <v>2021</v>
      </c>
      <c r="L7647" s="36" t="str">
        <f t="shared" si="871"/>
        <v>June</v>
      </c>
      <c r="M7647" s="36">
        <f t="shared" si="872"/>
        <v>25</v>
      </c>
      <c r="N7647" s="36">
        <f t="shared" si="873"/>
        <v>20</v>
      </c>
      <c r="O7647" s="36" t="str">
        <f t="shared" si="874"/>
        <v>202125</v>
      </c>
      <c r="P7647" s="51" t="str">
        <f>CONCATENATE(K7647,MONTH(ExpensesDBTable[[#This Row],[Date]]))</f>
        <v>20216</v>
      </c>
      <c r="Q7647" s="36" t="s">
        <v>620</v>
      </c>
      <c r="R7647" s="36" t="s">
        <v>25</v>
      </c>
      <c r="S7647" s="38">
        <v>14</v>
      </c>
      <c r="T7647" s="36" t="s">
        <v>106</v>
      </c>
      <c r="U7647" s="36" t="s">
        <v>16</v>
      </c>
    </row>
    <row r="7648" spans="10:21" x14ac:dyDescent="0.25">
      <c r="J7648" s="37">
        <v>44367</v>
      </c>
      <c r="K7648" s="36">
        <f t="shared" si="870"/>
        <v>2021</v>
      </c>
      <c r="L7648" s="36" t="str">
        <f t="shared" si="871"/>
        <v>June</v>
      </c>
      <c r="M7648" s="36">
        <f t="shared" si="872"/>
        <v>25</v>
      </c>
      <c r="N7648" s="36">
        <f t="shared" si="873"/>
        <v>20</v>
      </c>
      <c r="O7648" s="36" t="str">
        <f t="shared" si="874"/>
        <v>202125</v>
      </c>
      <c r="P7648" s="51" t="str">
        <f>CONCATENATE(K7648,MONTH(ExpensesDBTable[[#This Row],[Date]]))</f>
        <v>20216</v>
      </c>
      <c r="Q7648" s="36" t="s">
        <v>182</v>
      </c>
      <c r="R7648" s="36" t="s">
        <v>14</v>
      </c>
      <c r="S7648" s="38">
        <v>5.8</v>
      </c>
      <c r="T7648" s="36" t="s">
        <v>100</v>
      </c>
      <c r="U7648" s="36" t="s">
        <v>3401</v>
      </c>
    </row>
    <row r="7649" spans="10:21" x14ac:dyDescent="0.25">
      <c r="J7649" s="37">
        <v>44367</v>
      </c>
      <c r="K7649" s="36">
        <f t="shared" si="870"/>
        <v>2021</v>
      </c>
      <c r="L7649" s="36" t="str">
        <f t="shared" si="871"/>
        <v>June</v>
      </c>
      <c r="M7649" s="36">
        <f t="shared" si="872"/>
        <v>25</v>
      </c>
      <c r="N7649" s="36">
        <f t="shared" si="873"/>
        <v>20</v>
      </c>
      <c r="O7649" s="36" t="str">
        <f t="shared" si="874"/>
        <v>202125</v>
      </c>
      <c r="P7649" s="51" t="str">
        <f>CONCATENATE(K7649,MONTH(ExpensesDBTable[[#This Row],[Date]]))</f>
        <v>20216</v>
      </c>
      <c r="Q7649" s="36" t="s">
        <v>108</v>
      </c>
      <c r="R7649" s="36" t="s">
        <v>14</v>
      </c>
      <c r="S7649" s="38">
        <v>10.9</v>
      </c>
      <c r="T7649" s="36" t="s">
        <v>100</v>
      </c>
      <c r="U7649" s="36" t="s">
        <v>1367</v>
      </c>
    </row>
    <row r="7650" spans="10:21" x14ac:dyDescent="0.25">
      <c r="J7650" s="37">
        <v>44367</v>
      </c>
      <c r="K7650" s="36">
        <f t="shared" si="870"/>
        <v>2021</v>
      </c>
      <c r="L7650" s="36" t="str">
        <f t="shared" si="871"/>
        <v>June</v>
      </c>
      <c r="M7650" s="36">
        <f t="shared" si="872"/>
        <v>25</v>
      </c>
      <c r="N7650" s="36">
        <f t="shared" si="873"/>
        <v>20</v>
      </c>
      <c r="O7650" s="36" t="str">
        <f t="shared" si="874"/>
        <v>202125</v>
      </c>
      <c r="P7650" s="51" t="str">
        <f>CONCATENATE(K7650,MONTH(ExpensesDBTable[[#This Row],[Date]]))</f>
        <v>20216</v>
      </c>
      <c r="Q7650" s="36" t="s">
        <v>4639</v>
      </c>
      <c r="R7650" s="36" t="s">
        <v>5061</v>
      </c>
      <c r="S7650" s="38">
        <v>3279.22</v>
      </c>
      <c r="T7650" s="36" t="s">
        <v>106</v>
      </c>
      <c r="U7650" s="36" t="s">
        <v>5181</v>
      </c>
    </row>
    <row r="7651" spans="10:21" x14ac:dyDescent="0.25">
      <c r="J7651" s="37">
        <v>44367</v>
      </c>
      <c r="K7651" s="36">
        <f t="shared" si="870"/>
        <v>2021</v>
      </c>
      <c r="L7651" s="36" t="str">
        <f t="shared" si="871"/>
        <v>June</v>
      </c>
      <c r="M7651" s="36">
        <f t="shared" si="872"/>
        <v>25</v>
      </c>
      <c r="N7651" s="36">
        <f t="shared" si="873"/>
        <v>20</v>
      </c>
      <c r="O7651" s="36" t="str">
        <f t="shared" si="874"/>
        <v>202125</v>
      </c>
      <c r="P7651" s="51" t="str">
        <f>CONCATENATE(K7651,MONTH(ExpensesDBTable[[#This Row],[Date]]))</f>
        <v>20216</v>
      </c>
      <c r="Q7651" s="36" t="s">
        <v>119</v>
      </c>
      <c r="R7651" s="36" t="s">
        <v>14</v>
      </c>
      <c r="S7651" s="38">
        <v>36.4</v>
      </c>
      <c r="T7651" s="36" t="s">
        <v>100</v>
      </c>
      <c r="U7651" s="36" t="s">
        <v>1367</v>
      </c>
    </row>
    <row r="7652" spans="10:21" x14ac:dyDescent="0.25">
      <c r="J7652" s="37">
        <v>44367</v>
      </c>
      <c r="K7652" s="36">
        <f t="shared" si="870"/>
        <v>2021</v>
      </c>
      <c r="L7652" s="36" t="str">
        <f t="shared" si="871"/>
        <v>June</v>
      </c>
      <c r="M7652" s="36">
        <f t="shared" si="872"/>
        <v>25</v>
      </c>
      <c r="N7652" s="36">
        <f t="shared" si="873"/>
        <v>20</v>
      </c>
      <c r="O7652" s="36" t="str">
        <f t="shared" si="874"/>
        <v>202125</v>
      </c>
      <c r="P7652" s="51" t="str">
        <f>CONCATENATE(K7652,MONTH(ExpensesDBTable[[#This Row],[Date]]))</f>
        <v>20216</v>
      </c>
      <c r="Q7652" s="36" t="s">
        <v>4773</v>
      </c>
      <c r="R7652" s="36" t="s">
        <v>11</v>
      </c>
      <c r="S7652" s="38">
        <v>12</v>
      </c>
      <c r="T7652" s="36" t="s">
        <v>100</v>
      </c>
      <c r="U7652" s="36" t="s">
        <v>548</v>
      </c>
    </row>
    <row r="7653" spans="10:21" x14ac:dyDescent="0.25">
      <c r="J7653" s="37">
        <v>44367</v>
      </c>
      <c r="K7653" s="36">
        <f t="shared" si="870"/>
        <v>2021</v>
      </c>
      <c r="L7653" s="36" t="str">
        <f t="shared" si="871"/>
        <v>June</v>
      </c>
      <c r="M7653" s="36">
        <f t="shared" si="872"/>
        <v>25</v>
      </c>
      <c r="N7653" s="36">
        <f t="shared" si="873"/>
        <v>20</v>
      </c>
      <c r="O7653" s="36" t="str">
        <f t="shared" si="874"/>
        <v>202125</v>
      </c>
      <c r="P7653" s="51" t="str">
        <f>CONCATENATE(K7653,MONTH(ExpensesDBTable[[#This Row],[Date]]))</f>
        <v>20216</v>
      </c>
      <c r="Q7653" s="36" t="s">
        <v>182</v>
      </c>
      <c r="R7653" s="36" t="s">
        <v>16</v>
      </c>
      <c r="S7653" s="38">
        <v>345.3</v>
      </c>
      <c r="T7653" s="36" t="s">
        <v>106</v>
      </c>
      <c r="U7653" s="36" t="s">
        <v>4719</v>
      </c>
    </row>
    <row r="7654" spans="10:21" x14ac:dyDescent="0.25">
      <c r="J7654" s="37">
        <v>44367</v>
      </c>
      <c r="K7654" s="36">
        <f t="shared" si="870"/>
        <v>2021</v>
      </c>
      <c r="L7654" s="36" t="str">
        <f t="shared" si="871"/>
        <v>June</v>
      </c>
      <c r="M7654" s="36">
        <f t="shared" si="872"/>
        <v>25</v>
      </c>
      <c r="N7654" s="36">
        <f t="shared" si="873"/>
        <v>20</v>
      </c>
      <c r="O7654" s="36" t="str">
        <f t="shared" si="874"/>
        <v>202125</v>
      </c>
      <c r="P7654" s="51" t="str">
        <f>CONCATENATE(K7654,MONTH(ExpensesDBTable[[#This Row],[Date]]))</f>
        <v>20216</v>
      </c>
      <c r="Q7654" s="36" t="s">
        <v>4792</v>
      </c>
      <c r="R7654" s="36" t="s">
        <v>14</v>
      </c>
      <c r="S7654" s="38">
        <v>7.2</v>
      </c>
      <c r="T7654" s="36" t="s">
        <v>100</v>
      </c>
      <c r="U7654" s="36" t="s">
        <v>5182</v>
      </c>
    </row>
    <row r="7655" spans="10:21" x14ac:dyDescent="0.25">
      <c r="J7655" s="37">
        <v>44367</v>
      </c>
      <c r="K7655" s="36">
        <f t="shared" si="870"/>
        <v>2021</v>
      </c>
      <c r="L7655" s="36" t="str">
        <f t="shared" si="871"/>
        <v>June</v>
      </c>
      <c r="M7655" s="36">
        <f t="shared" si="872"/>
        <v>25</v>
      </c>
      <c r="N7655" s="36">
        <f t="shared" si="873"/>
        <v>20</v>
      </c>
      <c r="O7655" s="36" t="str">
        <f t="shared" si="874"/>
        <v>202125</v>
      </c>
      <c r="P7655" s="51" t="str">
        <f>CONCATENATE(K7655,MONTH(ExpensesDBTable[[#This Row],[Date]]))</f>
        <v>20216</v>
      </c>
      <c r="Q7655" s="36" t="s">
        <v>3477</v>
      </c>
      <c r="R7655" s="36" t="s">
        <v>23</v>
      </c>
      <c r="S7655" s="38">
        <v>31.5</v>
      </c>
      <c r="T7655" s="36" t="s">
        <v>106</v>
      </c>
      <c r="U7655" s="36" t="s">
        <v>2902</v>
      </c>
    </row>
    <row r="7656" spans="10:21" x14ac:dyDescent="0.25">
      <c r="J7656" s="37">
        <v>44367</v>
      </c>
      <c r="K7656" s="36">
        <f t="shared" si="870"/>
        <v>2021</v>
      </c>
      <c r="L7656" s="36" t="str">
        <f t="shared" si="871"/>
        <v>June</v>
      </c>
      <c r="M7656" s="36">
        <f t="shared" si="872"/>
        <v>25</v>
      </c>
      <c r="N7656" s="36">
        <f t="shared" si="873"/>
        <v>20</v>
      </c>
      <c r="O7656" s="36" t="str">
        <f t="shared" si="874"/>
        <v>202125</v>
      </c>
      <c r="P7656" s="51" t="str">
        <f>CONCATENATE(K7656,MONTH(ExpensesDBTable[[#This Row],[Date]]))</f>
        <v>20216</v>
      </c>
      <c r="Q7656" s="36" t="s">
        <v>182</v>
      </c>
      <c r="R7656" s="36" t="s">
        <v>16</v>
      </c>
      <c r="S7656" s="38">
        <v>109.85</v>
      </c>
      <c r="T7656" s="36" t="s">
        <v>106</v>
      </c>
      <c r="U7656" s="36" t="s">
        <v>5183</v>
      </c>
    </row>
    <row r="7657" spans="10:21" x14ac:dyDescent="0.25">
      <c r="J7657" s="37">
        <v>44367</v>
      </c>
      <c r="K7657" s="36">
        <f t="shared" si="870"/>
        <v>2021</v>
      </c>
      <c r="L7657" s="36" t="str">
        <f t="shared" si="871"/>
        <v>June</v>
      </c>
      <c r="M7657" s="36">
        <f t="shared" si="872"/>
        <v>25</v>
      </c>
      <c r="N7657" s="36">
        <f t="shared" si="873"/>
        <v>20</v>
      </c>
      <c r="O7657" s="36" t="str">
        <f t="shared" si="874"/>
        <v>202125</v>
      </c>
      <c r="P7657" s="51" t="str">
        <f>CONCATENATE(K7657,MONTH(ExpensesDBTable[[#This Row],[Date]]))</f>
        <v>20216</v>
      </c>
      <c r="Q7657" s="36" t="s">
        <v>182</v>
      </c>
      <c r="R7657" s="36" t="s">
        <v>14</v>
      </c>
      <c r="S7657" s="38">
        <v>48.01</v>
      </c>
      <c r="T7657" s="36" t="s">
        <v>100</v>
      </c>
      <c r="U7657" s="36" t="s">
        <v>3896</v>
      </c>
    </row>
    <row r="7658" spans="10:21" x14ac:dyDescent="0.25">
      <c r="J7658" s="37">
        <v>44367</v>
      </c>
      <c r="K7658" s="36">
        <f t="shared" si="870"/>
        <v>2021</v>
      </c>
      <c r="L7658" s="36" t="str">
        <f t="shared" si="871"/>
        <v>June</v>
      </c>
      <c r="M7658" s="36">
        <f t="shared" si="872"/>
        <v>25</v>
      </c>
      <c r="N7658" s="36">
        <f t="shared" si="873"/>
        <v>20</v>
      </c>
      <c r="O7658" s="36" t="str">
        <f t="shared" si="874"/>
        <v>202125</v>
      </c>
      <c r="P7658" s="51" t="str">
        <f>CONCATENATE(K7658,MONTH(ExpensesDBTable[[#This Row],[Date]]))</f>
        <v>20216</v>
      </c>
      <c r="Q7658" s="36" t="s">
        <v>1238</v>
      </c>
      <c r="R7658" s="36" t="s">
        <v>22</v>
      </c>
      <c r="S7658" s="38">
        <v>60.65</v>
      </c>
      <c r="T7658" s="36" t="s">
        <v>106</v>
      </c>
      <c r="U7658" s="36" t="s">
        <v>1238</v>
      </c>
    </row>
    <row r="7659" spans="10:21" x14ac:dyDescent="0.25">
      <c r="J7659" s="37">
        <v>44367</v>
      </c>
      <c r="K7659" s="36">
        <f t="shared" si="870"/>
        <v>2021</v>
      </c>
      <c r="L7659" s="36" t="str">
        <f t="shared" si="871"/>
        <v>June</v>
      </c>
      <c r="M7659" s="36">
        <f t="shared" si="872"/>
        <v>25</v>
      </c>
      <c r="N7659" s="36">
        <f t="shared" si="873"/>
        <v>20</v>
      </c>
      <c r="O7659" s="36" t="str">
        <f t="shared" si="874"/>
        <v>202125</v>
      </c>
      <c r="P7659" s="51" t="str">
        <f>CONCATENATE(K7659,MONTH(ExpensesDBTable[[#This Row],[Date]]))</f>
        <v>20216</v>
      </c>
      <c r="Q7659" s="36" t="s">
        <v>4792</v>
      </c>
      <c r="R7659" s="36" t="s">
        <v>14</v>
      </c>
      <c r="S7659" s="38">
        <v>11</v>
      </c>
      <c r="T7659" s="36" t="s">
        <v>106</v>
      </c>
      <c r="U7659" s="36" t="s">
        <v>1392</v>
      </c>
    </row>
    <row r="7660" spans="10:21" x14ac:dyDescent="0.25">
      <c r="J7660" s="37">
        <v>44367</v>
      </c>
      <c r="K7660" s="36">
        <f t="shared" si="870"/>
        <v>2021</v>
      </c>
      <c r="L7660" s="36" t="str">
        <f t="shared" si="871"/>
        <v>June</v>
      </c>
      <c r="M7660" s="36">
        <f t="shared" si="872"/>
        <v>25</v>
      </c>
      <c r="N7660" s="36">
        <f t="shared" si="873"/>
        <v>20</v>
      </c>
      <c r="O7660" s="36" t="str">
        <f t="shared" si="874"/>
        <v>202125</v>
      </c>
      <c r="P7660" s="51" t="str">
        <f>CONCATENATE(K7660,MONTH(ExpensesDBTable[[#This Row],[Date]]))</f>
        <v>20216</v>
      </c>
      <c r="Q7660" s="36" t="s">
        <v>119</v>
      </c>
      <c r="R7660" s="36" t="s">
        <v>14</v>
      </c>
      <c r="S7660" s="38">
        <v>7.64</v>
      </c>
      <c r="T7660" s="36" t="s">
        <v>100</v>
      </c>
      <c r="U7660" s="36" t="s">
        <v>3401</v>
      </c>
    </row>
    <row r="7661" spans="10:21" x14ac:dyDescent="0.25">
      <c r="J7661" s="37">
        <v>44367</v>
      </c>
      <c r="K7661" s="36">
        <f t="shared" si="870"/>
        <v>2021</v>
      </c>
      <c r="L7661" s="36" t="str">
        <f t="shared" si="871"/>
        <v>June</v>
      </c>
      <c r="M7661" s="36">
        <f t="shared" si="872"/>
        <v>25</v>
      </c>
      <c r="N7661" s="36">
        <f t="shared" si="873"/>
        <v>20</v>
      </c>
      <c r="O7661" s="36" t="str">
        <f t="shared" si="874"/>
        <v>202125</v>
      </c>
      <c r="P7661" s="51" t="str">
        <f>CONCATENATE(K7661,MONTH(ExpensesDBTable[[#This Row],[Date]]))</f>
        <v>20216</v>
      </c>
      <c r="Q7661" s="36" t="s">
        <v>4773</v>
      </c>
      <c r="R7661" s="36" t="s">
        <v>11</v>
      </c>
      <c r="S7661" s="38">
        <v>12</v>
      </c>
      <c r="T7661" s="36" t="s">
        <v>100</v>
      </c>
      <c r="U7661" s="36" t="s">
        <v>548</v>
      </c>
    </row>
    <row r="7662" spans="10:21" x14ac:dyDescent="0.25">
      <c r="J7662" s="37">
        <v>44367</v>
      </c>
      <c r="K7662" s="36">
        <f t="shared" si="870"/>
        <v>2021</v>
      </c>
      <c r="L7662" s="36" t="str">
        <f t="shared" si="871"/>
        <v>June</v>
      </c>
      <c r="M7662" s="36">
        <f t="shared" si="872"/>
        <v>25</v>
      </c>
      <c r="N7662" s="36">
        <f t="shared" si="873"/>
        <v>20</v>
      </c>
      <c r="O7662" s="36" t="str">
        <f t="shared" si="874"/>
        <v>202125</v>
      </c>
      <c r="P7662" s="51" t="str">
        <f>CONCATENATE(K7662,MONTH(ExpensesDBTable[[#This Row],[Date]]))</f>
        <v>20216</v>
      </c>
      <c r="Q7662" s="36" t="s">
        <v>550</v>
      </c>
      <c r="R7662" s="36" t="s">
        <v>14</v>
      </c>
      <c r="S7662" s="38">
        <v>5</v>
      </c>
      <c r="T7662" s="36" t="s">
        <v>100</v>
      </c>
      <c r="U7662" s="36" t="s">
        <v>2478</v>
      </c>
    </row>
    <row r="7663" spans="10:21" x14ac:dyDescent="0.25">
      <c r="J7663" s="37">
        <v>44367</v>
      </c>
      <c r="K7663" s="36">
        <f t="shared" si="870"/>
        <v>2021</v>
      </c>
      <c r="L7663" s="36" t="str">
        <f t="shared" si="871"/>
        <v>June</v>
      </c>
      <c r="M7663" s="36">
        <f t="shared" si="872"/>
        <v>25</v>
      </c>
      <c r="N7663" s="36">
        <f t="shared" si="873"/>
        <v>20</v>
      </c>
      <c r="O7663" s="36" t="str">
        <f t="shared" si="874"/>
        <v>202125</v>
      </c>
      <c r="P7663" s="51" t="str">
        <f>CONCATENATE(K7663,MONTH(ExpensesDBTable[[#This Row],[Date]]))</f>
        <v>20216</v>
      </c>
      <c r="Q7663" s="36" t="s">
        <v>4792</v>
      </c>
      <c r="R7663" s="36" t="s">
        <v>14</v>
      </c>
      <c r="S7663" s="38">
        <v>10</v>
      </c>
      <c r="T7663" s="36" t="s">
        <v>100</v>
      </c>
      <c r="U7663" s="36" t="s">
        <v>1153</v>
      </c>
    </row>
    <row r="7664" spans="10:21" x14ac:dyDescent="0.25">
      <c r="J7664" s="37">
        <v>44367</v>
      </c>
      <c r="K7664" s="36">
        <f t="shared" si="870"/>
        <v>2021</v>
      </c>
      <c r="L7664" s="36" t="str">
        <f t="shared" si="871"/>
        <v>June</v>
      </c>
      <c r="M7664" s="36">
        <f t="shared" si="872"/>
        <v>25</v>
      </c>
      <c r="N7664" s="36">
        <f t="shared" si="873"/>
        <v>20</v>
      </c>
      <c r="O7664" s="36" t="str">
        <f t="shared" si="874"/>
        <v>202125</v>
      </c>
      <c r="P7664" s="51" t="str">
        <f>CONCATENATE(K7664,MONTH(ExpensesDBTable[[#This Row],[Date]]))</f>
        <v>20216</v>
      </c>
      <c r="Q7664" s="36" t="s">
        <v>182</v>
      </c>
      <c r="R7664" s="36" t="s">
        <v>14</v>
      </c>
      <c r="S7664" s="38">
        <v>5</v>
      </c>
      <c r="T7664" s="36" t="s">
        <v>100</v>
      </c>
      <c r="U7664" s="36" t="s">
        <v>5184</v>
      </c>
    </row>
    <row r="7665" spans="10:21" x14ac:dyDescent="0.25">
      <c r="J7665" s="37">
        <v>44367</v>
      </c>
      <c r="K7665" s="36">
        <f t="shared" si="870"/>
        <v>2021</v>
      </c>
      <c r="L7665" s="36" t="str">
        <f t="shared" si="871"/>
        <v>June</v>
      </c>
      <c r="M7665" s="36">
        <f t="shared" si="872"/>
        <v>25</v>
      </c>
      <c r="N7665" s="36">
        <f t="shared" si="873"/>
        <v>20</v>
      </c>
      <c r="O7665" s="36" t="str">
        <f t="shared" si="874"/>
        <v>202125</v>
      </c>
      <c r="P7665" s="51" t="str">
        <f>CONCATENATE(K7665,MONTH(ExpensesDBTable[[#This Row],[Date]]))</f>
        <v>20216</v>
      </c>
      <c r="Q7665" s="36" t="s">
        <v>108</v>
      </c>
      <c r="R7665" s="36" t="s">
        <v>14</v>
      </c>
      <c r="S7665" s="38">
        <v>19.5</v>
      </c>
      <c r="T7665" s="36" t="s">
        <v>100</v>
      </c>
      <c r="U7665" s="36" t="s">
        <v>5185</v>
      </c>
    </row>
    <row r="7666" spans="10:21" x14ac:dyDescent="0.25">
      <c r="J7666" s="37">
        <v>44367</v>
      </c>
      <c r="K7666" s="36">
        <f t="shared" si="870"/>
        <v>2021</v>
      </c>
      <c r="L7666" s="36" t="str">
        <f t="shared" si="871"/>
        <v>June</v>
      </c>
      <c r="M7666" s="36">
        <f t="shared" si="872"/>
        <v>25</v>
      </c>
      <c r="N7666" s="36">
        <f t="shared" si="873"/>
        <v>20</v>
      </c>
      <c r="O7666" s="36" t="str">
        <f t="shared" si="874"/>
        <v>202125</v>
      </c>
      <c r="P7666" s="51" t="str">
        <f>CONCATENATE(K7666,MONTH(ExpensesDBTable[[#This Row],[Date]]))</f>
        <v>20216</v>
      </c>
      <c r="Q7666" s="36" t="s">
        <v>2470</v>
      </c>
      <c r="R7666" s="36" t="s">
        <v>17</v>
      </c>
      <c r="S7666" s="38">
        <v>11.49</v>
      </c>
      <c r="T7666" s="36" t="s">
        <v>106</v>
      </c>
      <c r="U7666" s="36" t="s">
        <v>5186</v>
      </c>
    </row>
    <row r="7667" spans="10:21" x14ac:dyDescent="0.25">
      <c r="J7667" s="37">
        <v>44367</v>
      </c>
      <c r="K7667" s="36">
        <f t="shared" si="870"/>
        <v>2021</v>
      </c>
      <c r="L7667" s="36" t="str">
        <f t="shared" si="871"/>
        <v>June</v>
      </c>
      <c r="M7667" s="36">
        <f t="shared" si="872"/>
        <v>25</v>
      </c>
      <c r="N7667" s="36">
        <f t="shared" si="873"/>
        <v>20</v>
      </c>
      <c r="O7667" s="36" t="str">
        <f t="shared" si="874"/>
        <v>202125</v>
      </c>
      <c r="P7667" s="51" t="str">
        <f>CONCATENATE(K7667,MONTH(ExpensesDBTable[[#This Row],[Date]]))</f>
        <v>20216</v>
      </c>
      <c r="Q7667" s="36" t="s">
        <v>119</v>
      </c>
      <c r="R7667" s="36" t="s">
        <v>14</v>
      </c>
      <c r="S7667" s="38">
        <v>1.75</v>
      </c>
      <c r="T7667" s="36" t="s">
        <v>100</v>
      </c>
      <c r="U7667" s="36" t="s">
        <v>1367</v>
      </c>
    </row>
    <row r="7668" spans="10:21" x14ac:dyDescent="0.25">
      <c r="J7668" s="37">
        <v>44367</v>
      </c>
      <c r="K7668" s="36">
        <f t="shared" si="870"/>
        <v>2021</v>
      </c>
      <c r="L7668" s="36" t="str">
        <f t="shared" si="871"/>
        <v>June</v>
      </c>
      <c r="M7668" s="36">
        <f t="shared" si="872"/>
        <v>25</v>
      </c>
      <c r="N7668" s="36">
        <f t="shared" si="873"/>
        <v>20</v>
      </c>
      <c r="O7668" s="36" t="str">
        <f t="shared" si="874"/>
        <v>202125</v>
      </c>
      <c r="P7668" s="51" t="str">
        <f>CONCATENATE(K7668,MONTH(ExpensesDBTable[[#This Row],[Date]]))</f>
        <v>20216</v>
      </c>
      <c r="Q7668" s="36" t="s">
        <v>4773</v>
      </c>
      <c r="R7668" s="36" t="s">
        <v>11</v>
      </c>
      <c r="S7668" s="38">
        <v>12</v>
      </c>
      <c r="T7668" s="36" t="s">
        <v>100</v>
      </c>
      <c r="U7668" s="36" t="s">
        <v>1121</v>
      </c>
    </row>
    <row r="7669" spans="10:21" x14ac:dyDescent="0.25">
      <c r="J7669" s="37">
        <v>44367</v>
      </c>
      <c r="K7669" s="36">
        <f t="shared" si="870"/>
        <v>2021</v>
      </c>
      <c r="L7669" s="36" t="str">
        <f t="shared" si="871"/>
        <v>June</v>
      </c>
      <c r="M7669" s="36">
        <f t="shared" si="872"/>
        <v>25</v>
      </c>
      <c r="N7669" s="36">
        <f t="shared" si="873"/>
        <v>20</v>
      </c>
      <c r="O7669" s="36" t="str">
        <f t="shared" si="874"/>
        <v>202125</v>
      </c>
      <c r="P7669" s="51" t="str">
        <f>CONCATENATE(K7669,MONTH(ExpensesDBTable[[#This Row],[Date]]))</f>
        <v>20216</v>
      </c>
      <c r="Q7669" s="36" t="s">
        <v>4792</v>
      </c>
      <c r="R7669" s="36" t="s">
        <v>14</v>
      </c>
      <c r="S7669" s="38">
        <v>14.55</v>
      </c>
      <c r="T7669" s="36" t="s">
        <v>100</v>
      </c>
      <c r="U7669" s="36" t="s">
        <v>5168</v>
      </c>
    </row>
    <row r="7670" spans="10:21" x14ac:dyDescent="0.25">
      <c r="J7670" s="37">
        <v>44367</v>
      </c>
      <c r="K7670" s="36">
        <f t="shared" si="870"/>
        <v>2021</v>
      </c>
      <c r="L7670" s="36" t="str">
        <f t="shared" si="871"/>
        <v>June</v>
      </c>
      <c r="M7670" s="36">
        <f t="shared" si="872"/>
        <v>25</v>
      </c>
      <c r="N7670" s="36">
        <f t="shared" si="873"/>
        <v>20</v>
      </c>
      <c r="O7670" s="36" t="str">
        <f t="shared" si="874"/>
        <v>202125</v>
      </c>
      <c r="P7670" s="51" t="str">
        <f>CONCATENATE(K7670,MONTH(ExpensesDBTable[[#This Row],[Date]]))</f>
        <v>20216</v>
      </c>
      <c r="Q7670" s="36" t="s">
        <v>182</v>
      </c>
      <c r="R7670" s="36" t="s">
        <v>14</v>
      </c>
      <c r="S7670" s="38">
        <v>12.4</v>
      </c>
      <c r="T7670" s="36" t="s">
        <v>100</v>
      </c>
      <c r="U7670" s="36" t="s">
        <v>5058</v>
      </c>
    </row>
    <row r="7671" spans="10:21" x14ac:dyDescent="0.25">
      <c r="J7671" s="37">
        <v>44367</v>
      </c>
      <c r="K7671" s="36">
        <f t="shared" si="870"/>
        <v>2021</v>
      </c>
      <c r="L7671" s="36" t="str">
        <f t="shared" si="871"/>
        <v>June</v>
      </c>
      <c r="M7671" s="36">
        <f t="shared" si="872"/>
        <v>25</v>
      </c>
      <c r="N7671" s="36">
        <f t="shared" si="873"/>
        <v>20</v>
      </c>
      <c r="O7671" s="36" t="str">
        <f t="shared" si="874"/>
        <v>202125</v>
      </c>
      <c r="P7671" s="51" t="str">
        <f>CONCATENATE(K7671,MONTH(ExpensesDBTable[[#This Row],[Date]]))</f>
        <v>20216</v>
      </c>
      <c r="Q7671" s="36" t="s">
        <v>5029</v>
      </c>
      <c r="R7671" s="36" t="s">
        <v>4644</v>
      </c>
      <c r="S7671" s="38">
        <v>10</v>
      </c>
      <c r="T7671" s="36" t="s">
        <v>106</v>
      </c>
      <c r="U7671" s="36" t="s">
        <v>5076</v>
      </c>
    </row>
    <row r="7672" spans="10:21" x14ac:dyDescent="0.25">
      <c r="J7672" s="37">
        <v>44374</v>
      </c>
      <c r="K7672" s="36">
        <f t="shared" ref="K7672:K7719" si="875">YEAR(J7672)</f>
        <v>2021</v>
      </c>
      <c r="L7672" s="36" t="str">
        <f t="shared" ref="L7672:L7719" si="876">TEXT(DATE(1,MONTH(J7672),1),"MMMM")</f>
        <v>June</v>
      </c>
      <c r="M7672" s="36">
        <f t="shared" ref="M7672:M7719" si="877">WEEKNUM(J7672,2)</f>
        <v>26</v>
      </c>
      <c r="N7672" s="36">
        <f t="shared" ref="N7672:N7719" si="878">DAY(J7672)</f>
        <v>27</v>
      </c>
      <c r="O7672" s="36" t="str">
        <f t="shared" ref="O7672:O7719" si="879">CONCATENATE(K7672,M7672)</f>
        <v>202126</v>
      </c>
      <c r="P7672" s="51" t="str">
        <f>CONCATENATE(K7672,MONTH(ExpensesDBTable[[#This Row],[Date]]))</f>
        <v>20216</v>
      </c>
      <c r="Q7672" s="36" t="s">
        <v>1476</v>
      </c>
      <c r="R7672" s="36" t="s">
        <v>23</v>
      </c>
      <c r="S7672" s="38">
        <v>10.26</v>
      </c>
      <c r="T7672" s="36" t="s">
        <v>106</v>
      </c>
      <c r="U7672" s="36" t="s">
        <v>5163</v>
      </c>
    </row>
    <row r="7673" spans="10:21" x14ac:dyDescent="0.25">
      <c r="J7673" s="37">
        <v>44374</v>
      </c>
      <c r="K7673" s="36">
        <f t="shared" si="875"/>
        <v>2021</v>
      </c>
      <c r="L7673" s="36" t="str">
        <f t="shared" si="876"/>
        <v>June</v>
      </c>
      <c r="M7673" s="36">
        <f t="shared" si="877"/>
        <v>26</v>
      </c>
      <c r="N7673" s="36">
        <f t="shared" si="878"/>
        <v>27</v>
      </c>
      <c r="O7673" s="36" t="str">
        <f t="shared" si="879"/>
        <v>202126</v>
      </c>
      <c r="P7673" s="51" t="str">
        <f>CONCATENATE(K7673,MONTH(ExpensesDBTable[[#This Row],[Date]]))</f>
        <v>20216</v>
      </c>
      <c r="Q7673" s="36" t="s">
        <v>5029</v>
      </c>
      <c r="R7673" s="36" t="s">
        <v>4644</v>
      </c>
      <c r="S7673" s="38">
        <v>10</v>
      </c>
      <c r="T7673" s="36" t="s">
        <v>106</v>
      </c>
      <c r="U7673" s="36" t="s">
        <v>5187</v>
      </c>
    </row>
    <row r="7674" spans="10:21" x14ac:dyDescent="0.25">
      <c r="J7674" s="37">
        <v>44374</v>
      </c>
      <c r="K7674" s="36">
        <f t="shared" si="875"/>
        <v>2021</v>
      </c>
      <c r="L7674" s="36" t="str">
        <f t="shared" si="876"/>
        <v>June</v>
      </c>
      <c r="M7674" s="36">
        <f t="shared" si="877"/>
        <v>26</v>
      </c>
      <c r="N7674" s="36">
        <f t="shared" si="878"/>
        <v>27</v>
      </c>
      <c r="O7674" s="36" t="str">
        <f t="shared" si="879"/>
        <v>202126</v>
      </c>
      <c r="P7674" s="51" t="str">
        <f>CONCATENATE(K7674,MONTH(ExpensesDBTable[[#This Row],[Date]]))</f>
        <v>20216</v>
      </c>
      <c r="Q7674" s="36" t="s">
        <v>4792</v>
      </c>
      <c r="R7674" s="36" t="s">
        <v>14</v>
      </c>
      <c r="S7674" s="38">
        <v>118.55</v>
      </c>
      <c r="T7674" s="36" t="s">
        <v>106</v>
      </c>
      <c r="U7674" s="36" t="s">
        <v>5188</v>
      </c>
    </row>
    <row r="7675" spans="10:21" x14ac:dyDescent="0.25">
      <c r="J7675" s="37">
        <v>44374</v>
      </c>
      <c r="K7675" s="36">
        <f t="shared" si="875"/>
        <v>2021</v>
      </c>
      <c r="L7675" s="36" t="str">
        <f t="shared" si="876"/>
        <v>June</v>
      </c>
      <c r="M7675" s="36">
        <f t="shared" si="877"/>
        <v>26</v>
      </c>
      <c r="N7675" s="36">
        <f t="shared" si="878"/>
        <v>27</v>
      </c>
      <c r="O7675" s="36" t="str">
        <f t="shared" si="879"/>
        <v>202126</v>
      </c>
      <c r="P7675" s="51" t="str">
        <f>CONCATENATE(K7675,MONTH(ExpensesDBTable[[#This Row],[Date]]))</f>
        <v>20216</v>
      </c>
      <c r="Q7675" s="36" t="s">
        <v>119</v>
      </c>
      <c r="R7675" s="36" t="s">
        <v>14</v>
      </c>
      <c r="S7675" s="38">
        <v>36.21</v>
      </c>
      <c r="T7675" s="36" t="s">
        <v>100</v>
      </c>
      <c r="U7675" s="36" t="s">
        <v>1367</v>
      </c>
    </row>
    <row r="7676" spans="10:21" x14ac:dyDescent="0.25">
      <c r="J7676" s="37">
        <v>44374</v>
      </c>
      <c r="K7676" s="36">
        <f t="shared" si="875"/>
        <v>2021</v>
      </c>
      <c r="L7676" s="36" t="str">
        <f t="shared" si="876"/>
        <v>June</v>
      </c>
      <c r="M7676" s="36">
        <f t="shared" si="877"/>
        <v>26</v>
      </c>
      <c r="N7676" s="36">
        <f t="shared" si="878"/>
        <v>27</v>
      </c>
      <c r="O7676" s="36" t="str">
        <f t="shared" si="879"/>
        <v>202126</v>
      </c>
      <c r="P7676" s="51" t="str">
        <f>CONCATENATE(K7676,MONTH(ExpensesDBTable[[#This Row],[Date]]))</f>
        <v>20216</v>
      </c>
      <c r="Q7676" s="36" t="s">
        <v>122</v>
      </c>
      <c r="R7676" s="36" t="s">
        <v>11</v>
      </c>
      <c r="S7676" s="38">
        <v>223.9</v>
      </c>
      <c r="T7676" s="36" t="s">
        <v>106</v>
      </c>
      <c r="U7676" s="36" t="s">
        <v>5189</v>
      </c>
    </row>
    <row r="7677" spans="10:21" x14ac:dyDescent="0.25">
      <c r="J7677" s="37">
        <v>44374</v>
      </c>
      <c r="K7677" s="36">
        <f t="shared" si="875"/>
        <v>2021</v>
      </c>
      <c r="L7677" s="36" t="str">
        <f t="shared" si="876"/>
        <v>June</v>
      </c>
      <c r="M7677" s="36">
        <f t="shared" si="877"/>
        <v>26</v>
      </c>
      <c r="N7677" s="36">
        <f t="shared" si="878"/>
        <v>27</v>
      </c>
      <c r="O7677" s="36" t="str">
        <f t="shared" si="879"/>
        <v>202126</v>
      </c>
      <c r="P7677" s="51" t="str">
        <f>CONCATENATE(K7677,MONTH(ExpensesDBTable[[#This Row],[Date]]))</f>
        <v>20216</v>
      </c>
      <c r="Q7677" s="36" t="s">
        <v>182</v>
      </c>
      <c r="R7677" s="36" t="s">
        <v>16</v>
      </c>
      <c r="S7677" s="38">
        <v>80.989999999999995</v>
      </c>
      <c r="T7677" s="36" t="s">
        <v>106</v>
      </c>
      <c r="U7677" s="36" t="s">
        <v>5190</v>
      </c>
    </row>
    <row r="7678" spans="10:21" x14ac:dyDescent="0.25">
      <c r="J7678" s="37">
        <v>44374</v>
      </c>
      <c r="K7678" s="36">
        <f t="shared" si="875"/>
        <v>2021</v>
      </c>
      <c r="L7678" s="36" t="str">
        <f t="shared" si="876"/>
        <v>June</v>
      </c>
      <c r="M7678" s="36">
        <f t="shared" si="877"/>
        <v>26</v>
      </c>
      <c r="N7678" s="36">
        <f t="shared" si="878"/>
        <v>27</v>
      </c>
      <c r="O7678" s="36" t="str">
        <f t="shared" si="879"/>
        <v>202126</v>
      </c>
      <c r="P7678" s="51" t="str">
        <f>CONCATENATE(K7678,MONTH(ExpensesDBTable[[#This Row],[Date]]))</f>
        <v>20216</v>
      </c>
      <c r="Q7678" s="36" t="s">
        <v>182</v>
      </c>
      <c r="R7678" s="36" t="s">
        <v>16</v>
      </c>
      <c r="S7678" s="38">
        <v>27.3</v>
      </c>
      <c r="T7678" s="36" t="s">
        <v>106</v>
      </c>
      <c r="U7678" s="36" t="s">
        <v>5191</v>
      </c>
    </row>
    <row r="7679" spans="10:21" x14ac:dyDescent="0.25">
      <c r="J7679" s="37">
        <v>44374</v>
      </c>
      <c r="K7679" s="36">
        <f t="shared" si="875"/>
        <v>2021</v>
      </c>
      <c r="L7679" s="36" t="str">
        <f t="shared" si="876"/>
        <v>June</v>
      </c>
      <c r="M7679" s="36">
        <f t="shared" si="877"/>
        <v>26</v>
      </c>
      <c r="N7679" s="36">
        <f t="shared" si="878"/>
        <v>27</v>
      </c>
      <c r="O7679" s="36" t="str">
        <f t="shared" si="879"/>
        <v>202126</v>
      </c>
      <c r="P7679" s="51" t="str">
        <f>CONCATENATE(K7679,MONTH(ExpensesDBTable[[#This Row],[Date]]))</f>
        <v>20216</v>
      </c>
      <c r="Q7679" s="36" t="s">
        <v>182</v>
      </c>
      <c r="R7679" s="36" t="s">
        <v>14</v>
      </c>
      <c r="S7679" s="38">
        <v>5.4</v>
      </c>
      <c r="T7679" s="36" t="s">
        <v>100</v>
      </c>
      <c r="U7679" s="36" t="s">
        <v>3401</v>
      </c>
    </row>
    <row r="7680" spans="10:21" x14ac:dyDescent="0.25">
      <c r="J7680" s="37">
        <v>44374</v>
      </c>
      <c r="K7680" s="36">
        <f t="shared" si="875"/>
        <v>2021</v>
      </c>
      <c r="L7680" s="36" t="str">
        <f t="shared" si="876"/>
        <v>June</v>
      </c>
      <c r="M7680" s="36">
        <f t="shared" si="877"/>
        <v>26</v>
      </c>
      <c r="N7680" s="36">
        <f t="shared" si="878"/>
        <v>27</v>
      </c>
      <c r="O7680" s="36" t="str">
        <f t="shared" si="879"/>
        <v>202126</v>
      </c>
      <c r="P7680" s="51" t="str">
        <f>CONCATENATE(K7680,MONTH(ExpensesDBTable[[#This Row],[Date]]))</f>
        <v>20216</v>
      </c>
      <c r="Q7680" s="36" t="s">
        <v>182</v>
      </c>
      <c r="R7680" s="36" t="s">
        <v>16</v>
      </c>
      <c r="S7680" s="38">
        <v>19.95</v>
      </c>
      <c r="T7680" s="36" t="s">
        <v>106</v>
      </c>
      <c r="U7680" s="36" t="s">
        <v>5192</v>
      </c>
    </row>
    <row r="7681" spans="10:21" x14ac:dyDescent="0.25">
      <c r="J7681" s="37">
        <v>44374</v>
      </c>
      <c r="K7681" s="36">
        <f t="shared" si="875"/>
        <v>2021</v>
      </c>
      <c r="L7681" s="36" t="str">
        <f t="shared" si="876"/>
        <v>June</v>
      </c>
      <c r="M7681" s="36">
        <f t="shared" si="877"/>
        <v>26</v>
      </c>
      <c r="N7681" s="36">
        <f t="shared" si="878"/>
        <v>27</v>
      </c>
      <c r="O7681" s="36" t="str">
        <f t="shared" si="879"/>
        <v>202126</v>
      </c>
      <c r="P7681" s="51" t="str">
        <f>CONCATENATE(K7681,MONTH(ExpensesDBTable[[#This Row],[Date]]))</f>
        <v>20216</v>
      </c>
      <c r="Q7681" s="36" t="s">
        <v>1059</v>
      </c>
      <c r="R7681" s="36" t="s">
        <v>17</v>
      </c>
      <c r="S7681" s="38">
        <v>421.85</v>
      </c>
      <c r="T7681" s="36" t="s">
        <v>106</v>
      </c>
      <c r="U7681" s="36" t="s">
        <v>4908</v>
      </c>
    </row>
    <row r="7682" spans="10:21" x14ac:dyDescent="0.25">
      <c r="J7682" s="37">
        <v>44374</v>
      </c>
      <c r="K7682" s="36">
        <f t="shared" si="875"/>
        <v>2021</v>
      </c>
      <c r="L7682" s="36" t="str">
        <f t="shared" si="876"/>
        <v>June</v>
      </c>
      <c r="M7682" s="36">
        <f t="shared" si="877"/>
        <v>26</v>
      </c>
      <c r="N7682" s="36">
        <f t="shared" si="878"/>
        <v>27</v>
      </c>
      <c r="O7682" s="36" t="str">
        <f t="shared" si="879"/>
        <v>202126</v>
      </c>
      <c r="P7682" s="51" t="str">
        <f>CONCATENATE(K7682,MONTH(ExpensesDBTable[[#This Row],[Date]]))</f>
        <v>20216</v>
      </c>
      <c r="Q7682" s="36" t="s">
        <v>3480</v>
      </c>
      <c r="R7682" s="36" t="s">
        <v>27</v>
      </c>
      <c r="S7682" s="38">
        <v>509</v>
      </c>
      <c r="T7682" s="36" t="s">
        <v>106</v>
      </c>
      <c r="U7682" s="36" t="s">
        <v>4435</v>
      </c>
    </row>
    <row r="7683" spans="10:21" x14ac:dyDescent="0.25">
      <c r="J7683" s="37">
        <v>44374</v>
      </c>
      <c r="K7683" s="36">
        <f t="shared" si="875"/>
        <v>2021</v>
      </c>
      <c r="L7683" s="36" t="str">
        <f t="shared" si="876"/>
        <v>June</v>
      </c>
      <c r="M7683" s="36">
        <f t="shared" si="877"/>
        <v>26</v>
      </c>
      <c r="N7683" s="36">
        <f t="shared" si="878"/>
        <v>27</v>
      </c>
      <c r="O7683" s="36" t="str">
        <f t="shared" si="879"/>
        <v>202126</v>
      </c>
      <c r="P7683" s="51" t="str">
        <f>CONCATENATE(K7683,MONTH(ExpensesDBTable[[#This Row],[Date]]))</f>
        <v>20216</v>
      </c>
      <c r="Q7683" s="36" t="s">
        <v>119</v>
      </c>
      <c r="R7683" s="36" t="s">
        <v>14</v>
      </c>
      <c r="S7683" s="38">
        <v>27.32</v>
      </c>
      <c r="T7683" s="36" t="s">
        <v>100</v>
      </c>
      <c r="U7683" s="36" t="s">
        <v>3401</v>
      </c>
    </row>
    <row r="7684" spans="10:21" x14ac:dyDescent="0.25">
      <c r="J7684" s="37">
        <v>44374</v>
      </c>
      <c r="K7684" s="36">
        <f t="shared" si="875"/>
        <v>2021</v>
      </c>
      <c r="L7684" s="36" t="str">
        <f t="shared" si="876"/>
        <v>June</v>
      </c>
      <c r="M7684" s="36">
        <f t="shared" si="877"/>
        <v>26</v>
      </c>
      <c r="N7684" s="36">
        <f t="shared" si="878"/>
        <v>27</v>
      </c>
      <c r="O7684" s="36" t="str">
        <f t="shared" si="879"/>
        <v>202126</v>
      </c>
      <c r="P7684" s="51" t="str">
        <f>CONCATENATE(K7684,MONTH(ExpensesDBTable[[#This Row],[Date]]))</f>
        <v>20216</v>
      </c>
      <c r="Q7684" s="36" t="s">
        <v>182</v>
      </c>
      <c r="R7684" s="36" t="s">
        <v>14</v>
      </c>
      <c r="S7684" s="38">
        <v>10.1</v>
      </c>
      <c r="T7684" s="36" t="s">
        <v>100</v>
      </c>
      <c r="U7684" s="36" t="s">
        <v>3401</v>
      </c>
    </row>
    <row r="7685" spans="10:21" x14ac:dyDescent="0.25">
      <c r="J7685" s="37">
        <v>44374</v>
      </c>
      <c r="K7685" s="36">
        <f t="shared" si="875"/>
        <v>2021</v>
      </c>
      <c r="L7685" s="36" t="str">
        <f t="shared" si="876"/>
        <v>June</v>
      </c>
      <c r="M7685" s="36">
        <f t="shared" si="877"/>
        <v>26</v>
      </c>
      <c r="N7685" s="36">
        <f t="shared" si="878"/>
        <v>27</v>
      </c>
      <c r="O7685" s="36" t="str">
        <f t="shared" si="879"/>
        <v>202126</v>
      </c>
      <c r="P7685" s="51" t="str">
        <f>CONCATENATE(K7685,MONTH(ExpensesDBTable[[#This Row],[Date]]))</f>
        <v>20216</v>
      </c>
      <c r="Q7685" s="36" t="s">
        <v>182</v>
      </c>
      <c r="R7685" s="36" t="s">
        <v>16</v>
      </c>
      <c r="S7685" s="38">
        <v>27.3</v>
      </c>
      <c r="T7685" s="36" t="s">
        <v>106</v>
      </c>
      <c r="U7685" s="36" t="s">
        <v>5193</v>
      </c>
    </row>
    <row r="7686" spans="10:21" x14ac:dyDescent="0.25">
      <c r="J7686" s="37">
        <v>44374</v>
      </c>
      <c r="K7686" s="36">
        <f t="shared" si="875"/>
        <v>2021</v>
      </c>
      <c r="L7686" s="36" t="str">
        <f t="shared" si="876"/>
        <v>June</v>
      </c>
      <c r="M7686" s="36">
        <f t="shared" si="877"/>
        <v>26</v>
      </c>
      <c r="N7686" s="36">
        <f t="shared" si="878"/>
        <v>27</v>
      </c>
      <c r="O7686" s="36" t="str">
        <f t="shared" si="879"/>
        <v>202126</v>
      </c>
      <c r="P7686" s="51" t="str">
        <f>CONCATENATE(K7686,MONTH(ExpensesDBTable[[#This Row],[Date]]))</f>
        <v>20216</v>
      </c>
      <c r="Q7686" s="36" t="s">
        <v>119</v>
      </c>
      <c r="R7686" s="36" t="s">
        <v>14</v>
      </c>
      <c r="S7686" s="38">
        <v>24.5</v>
      </c>
      <c r="T7686" s="36" t="s">
        <v>100</v>
      </c>
      <c r="U7686" s="36" t="s">
        <v>3401</v>
      </c>
    </row>
    <row r="7687" spans="10:21" x14ac:dyDescent="0.25">
      <c r="J7687" s="37">
        <v>44374</v>
      </c>
      <c r="K7687" s="36">
        <f t="shared" si="875"/>
        <v>2021</v>
      </c>
      <c r="L7687" s="36" t="str">
        <f t="shared" si="876"/>
        <v>June</v>
      </c>
      <c r="M7687" s="36">
        <f t="shared" si="877"/>
        <v>26</v>
      </c>
      <c r="N7687" s="36">
        <f t="shared" si="878"/>
        <v>27</v>
      </c>
      <c r="O7687" s="36" t="str">
        <f t="shared" si="879"/>
        <v>202126</v>
      </c>
      <c r="P7687" s="51" t="str">
        <f>CONCATENATE(K7687,MONTH(ExpensesDBTable[[#This Row],[Date]]))</f>
        <v>20216</v>
      </c>
      <c r="Q7687" s="36" t="s">
        <v>4773</v>
      </c>
      <c r="R7687" s="36" t="s">
        <v>11</v>
      </c>
      <c r="S7687" s="38">
        <v>12</v>
      </c>
      <c r="T7687" s="36" t="s">
        <v>100</v>
      </c>
      <c r="U7687" s="36" t="s">
        <v>1121</v>
      </c>
    </row>
    <row r="7688" spans="10:21" x14ac:dyDescent="0.25">
      <c r="J7688" s="37">
        <v>44374</v>
      </c>
      <c r="K7688" s="36">
        <f t="shared" si="875"/>
        <v>2021</v>
      </c>
      <c r="L7688" s="36" t="str">
        <f t="shared" si="876"/>
        <v>June</v>
      </c>
      <c r="M7688" s="36">
        <f t="shared" si="877"/>
        <v>26</v>
      </c>
      <c r="N7688" s="36">
        <f t="shared" si="878"/>
        <v>27</v>
      </c>
      <c r="O7688" s="36" t="str">
        <f t="shared" si="879"/>
        <v>202126</v>
      </c>
      <c r="P7688" s="51" t="str">
        <f>CONCATENATE(K7688,MONTH(ExpensesDBTable[[#This Row],[Date]]))</f>
        <v>20216</v>
      </c>
      <c r="Q7688" s="36" t="s">
        <v>3379</v>
      </c>
      <c r="R7688" s="36" t="s">
        <v>29</v>
      </c>
      <c r="S7688" s="38">
        <v>1009</v>
      </c>
      <c r="T7688" s="36" t="s">
        <v>106</v>
      </c>
      <c r="U7688" s="36" t="s">
        <v>4666</v>
      </c>
    </row>
    <row r="7689" spans="10:21" x14ac:dyDescent="0.25">
      <c r="J7689" s="37">
        <v>44374</v>
      </c>
      <c r="K7689" s="36">
        <f t="shared" si="875"/>
        <v>2021</v>
      </c>
      <c r="L7689" s="36" t="str">
        <f t="shared" si="876"/>
        <v>June</v>
      </c>
      <c r="M7689" s="36">
        <f t="shared" si="877"/>
        <v>26</v>
      </c>
      <c r="N7689" s="36">
        <f t="shared" si="878"/>
        <v>27</v>
      </c>
      <c r="O7689" s="36" t="str">
        <f t="shared" si="879"/>
        <v>202126</v>
      </c>
      <c r="P7689" s="51" t="str">
        <f>CONCATENATE(K7689,MONTH(ExpensesDBTable[[#This Row],[Date]]))</f>
        <v>20216</v>
      </c>
      <c r="Q7689" s="36" t="s">
        <v>182</v>
      </c>
      <c r="R7689" s="36" t="s">
        <v>14</v>
      </c>
      <c r="S7689" s="38">
        <v>22.8</v>
      </c>
      <c r="T7689" s="36" t="s">
        <v>100</v>
      </c>
      <c r="U7689" s="36" t="s">
        <v>5194</v>
      </c>
    </row>
    <row r="7690" spans="10:21" x14ac:dyDescent="0.25">
      <c r="J7690" s="37">
        <v>44374</v>
      </c>
      <c r="K7690" s="36">
        <f t="shared" si="875"/>
        <v>2021</v>
      </c>
      <c r="L7690" s="36" t="str">
        <f t="shared" si="876"/>
        <v>June</v>
      </c>
      <c r="M7690" s="36">
        <f t="shared" si="877"/>
        <v>26</v>
      </c>
      <c r="N7690" s="36">
        <f t="shared" si="878"/>
        <v>27</v>
      </c>
      <c r="O7690" s="36" t="str">
        <f t="shared" si="879"/>
        <v>202126</v>
      </c>
      <c r="P7690" s="51" t="str">
        <f>CONCATENATE(K7690,MONTH(ExpensesDBTable[[#This Row],[Date]]))</f>
        <v>20216</v>
      </c>
      <c r="Q7690" s="36" t="s">
        <v>1238</v>
      </c>
      <c r="R7690" s="36" t="s">
        <v>22</v>
      </c>
      <c r="S7690" s="38">
        <v>57.67</v>
      </c>
      <c r="T7690" s="36" t="s">
        <v>106</v>
      </c>
      <c r="U7690" s="36" t="s">
        <v>2274</v>
      </c>
    </row>
    <row r="7691" spans="10:21" x14ac:dyDescent="0.25">
      <c r="J7691" s="37">
        <v>44374</v>
      </c>
      <c r="K7691" s="36">
        <f t="shared" si="875"/>
        <v>2021</v>
      </c>
      <c r="L7691" s="36" t="str">
        <f t="shared" si="876"/>
        <v>June</v>
      </c>
      <c r="M7691" s="36">
        <f t="shared" si="877"/>
        <v>26</v>
      </c>
      <c r="N7691" s="36">
        <f t="shared" si="878"/>
        <v>27</v>
      </c>
      <c r="O7691" s="36" t="str">
        <f t="shared" si="879"/>
        <v>202126</v>
      </c>
      <c r="P7691" s="51" t="str">
        <f>CONCATENATE(K7691,MONTH(ExpensesDBTable[[#This Row],[Date]]))</f>
        <v>20216</v>
      </c>
      <c r="Q7691" s="36" t="s">
        <v>119</v>
      </c>
      <c r="R7691" s="36" t="s">
        <v>14</v>
      </c>
      <c r="S7691" s="38">
        <v>6.1</v>
      </c>
      <c r="T7691" s="36" t="s">
        <v>100</v>
      </c>
      <c r="U7691" s="36" t="s">
        <v>3401</v>
      </c>
    </row>
    <row r="7692" spans="10:21" x14ac:dyDescent="0.25">
      <c r="J7692" s="37">
        <v>44374</v>
      </c>
      <c r="K7692" s="36">
        <f t="shared" si="875"/>
        <v>2021</v>
      </c>
      <c r="L7692" s="36" t="str">
        <f t="shared" si="876"/>
        <v>June</v>
      </c>
      <c r="M7692" s="36">
        <f t="shared" si="877"/>
        <v>26</v>
      </c>
      <c r="N7692" s="36">
        <f t="shared" si="878"/>
        <v>27</v>
      </c>
      <c r="O7692" s="36" t="str">
        <f t="shared" si="879"/>
        <v>202126</v>
      </c>
      <c r="P7692" s="51" t="str">
        <f>CONCATENATE(K7692,MONTH(ExpensesDBTable[[#This Row],[Date]]))</f>
        <v>20216</v>
      </c>
      <c r="Q7692" s="36" t="s">
        <v>4773</v>
      </c>
      <c r="R7692" s="36" t="s">
        <v>11</v>
      </c>
      <c r="S7692" s="38">
        <v>12</v>
      </c>
      <c r="T7692" s="36" t="s">
        <v>106</v>
      </c>
      <c r="U7692" s="36" t="s">
        <v>1121</v>
      </c>
    </row>
    <row r="7693" spans="10:21" x14ac:dyDescent="0.25">
      <c r="J7693" s="37">
        <v>44374</v>
      </c>
      <c r="K7693" s="36">
        <f t="shared" si="875"/>
        <v>2021</v>
      </c>
      <c r="L7693" s="36" t="str">
        <f t="shared" si="876"/>
        <v>June</v>
      </c>
      <c r="M7693" s="36">
        <f t="shared" si="877"/>
        <v>26</v>
      </c>
      <c r="N7693" s="36">
        <f t="shared" si="878"/>
        <v>27</v>
      </c>
      <c r="O7693" s="36" t="str">
        <f t="shared" si="879"/>
        <v>202126</v>
      </c>
      <c r="P7693" s="51" t="str">
        <f>CONCATENATE(K7693,MONTH(ExpensesDBTable[[#This Row],[Date]]))</f>
        <v>20216</v>
      </c>
      <c r="Q7693" s="36" t="s">
        <v>122</v>
      </c>
      <c r="R7693" s="36" t="s">
        <v>11</v>
      </c>
      <c r="S7693" s="38">
        <v>44.9</v>
      </c>
      <c r="T7693" s="36" t="s">
        <v>106</v>
      </c>
      <c r="U7693" s="36" t="s">
        <v>5195</v>
      </c>
    </row>
    <row r="7694" spans="10:21" x14ac:dyDescent="0.25">
      <c r="J7694" s="37">
        <v>44374</v>
      </c>
      <c r="K7694" s="36">
        <f t="shared" si="875"/>
        <v>2021</v>
      </c>
      <c r="L7694" s="36" t="str">
        <f t="shared" si="876"/>
        <v>June</v>
      </c>
      <c r="M7694" s="36">
        <f t="shared" si="877"/>
        <v>26</v>
      </c>
      <c r="N7694" s="36">
        <f t="shared" si="878"/>
        <v>27</v>
      </c>
      <c r="O7694" s="36" t="str">
        <f t="shared" si="879"/>
        <v>202126</v>
      </c>
      <c r="P7694" s="51" t="str">
        <f>CONCATENATE(K7694,MONTH(ExpensesDBTable[[#This Row],[Date]]))</f>
        <v>20216</v>
      </c>
      <c r="Q7694" s="36" t="s">
        <v>108</v>
      </c>
      <c r="R7694" s="36" t="s">
        <v>14</v>
      </c>
      <c r="S7694" s="38">
        <v>50</v>
      </c>
      <c r="T7694" s="36" t="s">
        <v>100</v>
      </c>
      <c r="U7694" s="36" t="s">
        <v>5196</v>
      </c>
    </row>
    <row r="7695" spans="10:21" x14ac:dyDescent="0.25">
      <c r="J7695" s="37">
        <v>44374</v>
      </c>
      <c r="K7695" s="36">
        <f t="shared" si="875"/>
        <v>2021</v>
      </c>
      <c r="L7695" s="36" t="str">
        <f t="shared" si="876"/>
        <v>June</v>
      </c>
      <c r="M7695" s="36">
        <f t="shared" si="877"/>
        <v>26</v>
      </c>
      <c r="N7695" s="36">
        <f t="shared" si="878"/>
        <v>27</v>
      </c>
      <c r="O7695" s="36" t="str">
        <f t="shared" si="879"/>
        <v>202126</v>
      </c>
      <c r="P7695" s="51" t="str">
        <f>CONCATENATE(K7695,MONTH(ExpensesDBTable[[#This Row],[Date]]))</f>
        <v>20216</v>
      </c>
      <c r="Q7695" s="36" t="s">
        <v>4865</v>
      </c>
      <c r="R7695" s="36" t="s">
        <v>17</v>
      </c>
      <c r="S7695" s="38">
        <v>200</v>
      </c>
      <c r="T7695" s="36" t="s">
        <v>106</v>
      </c>
      <c r="U7695" s="36" t="s">
        <v>5197</v>
      </c>
    </row>
    <row r="7696" spans="10:21" x14ac:dyDescent="0.25">
      <c r="J7696" s="37">
        <v>44374</v>
      </c>
      <c r="K7696" s="36">
        <f t="shared" si="875"/>
        <v>2021</v>
      </c>
      <c r="L7696" s="36" t="str">
        <f t="shared" si="876"/>
        <v>June</v>
      </c>
      <c r="M7696" s="36">
        <f t="shared" si="877"/>
        <v>26</v>
      </c>
      <c r="N7696" s="36">
        <f t="shared" si="878"/>
        <v>27</v>
      </c>
      <c r="O7696" s="36" t="str">
        <f t="shared" si="879"/>
        <v>202126</v>
      </c>
      <c r="P7696" s="51" t="str">
        <f>CONCATENATE(K7696,MONTH(ExpensesDBTable[[#This Row],[Date]]))</f>
        <v>20216</v>
      </c>
      <c r="Q7696" s="36" t="s">
        <v>182</v>
      </c>
      <c r="R7696" s="36" t="s">
        <v>14</v>
      </c>
      <c r="S7696" s="38">
        <v>11.25</v>
      </c>
      <c r="T7696" s="36" t="s">
        <v>100</v>
      </c>
      <c r="U7696" s="36" t="s">
        <v>2670</v>
      </c>
    </row>
    <row r="7697" spans="10:21" x14ac:dyDescent="0.25">
      <c r="J7697" s="37">
        <v>44374</v>
      </c>
      <c r="K7697" s="36">
        <f t="shared" si="875"/>
        <v>2021</v>
      </c>
      <c r="L7697" s="36" t="str">
        <f t="shared" si="876"/>
        <v>June</v>
      </c>
      <c r="M7697" s="36">
        <f t="shared" si="877"/>
        <v>26</v>
      </c>
      <c r="N7697" s="36">
        <f t="shared" si="878"/>
        <v>27</v>
      </c>
      <c r="O7697" s="36" t="str">
        <f t="shared" si="879"/>
        <v>202126</v>
      </c>
      <c r="P7697" s="51" t="str">
        <f>CONCATENATE(K7697,MONTH(ExpensesDBTable[[#This Row],[Date]]))</f>
        <v>20216</v>
      </c>
      <c r="Q7697" s="36" t="s">
        <v>119</v>
      </c>
      <c r="R7697" s="36" t="s">
        <v>14</v>
      </c>
      <c r="S7697" s="38">
        <v>2.75</v>
      </c>
      <c r="T7697" s="36" t="s">
        <v>100</v>
      </c>
      <c r="U7697" s="36" t="s">
        <v>3401</v>
      </c>
    </row>
    <row r="7698" spans="10:21" x14ac:dyDescent="0.25">
      <c r="J7698" s="37">
        <v>44374</v>
      </c>
      <c r="K7698" s="36">
        <f t="shared" si="875"/>
        <v>2021</v>
      </c>
      <c r="L7698" s="36" t="str">
        <f t="shared" si="876"/>
        <v>June</v>
      </c>
      <c r="M7698" s="36">
        <f t="shared" si="877"/>
        <v>26</v>
      </c>
      <c r="N7698" s="36">
        <f t="shared" si="878"/>
        <v>27</v>
      </c>
      <c r="O7698" s="36" t="str">
        <f t="shared" si="879"/>
        <v>202126</v>
      </c>
      <c r="P7698" s="51" t="str">
        <f>CONCATENATE(K7698,MONTH(ExpensesDBTable[[#This Row],[Date]]))</f>
        <v>20216</v>
      </c>
      <c r="Q7698" s="36" t="s">
        <v>182</v>
      </c>
      <c r="R7698" s="36" t="s">
        <v>24</v>
      </c>
      <c r="S7698" s="38">
        <v>63</v>
      </c>
      <c r="T7698" s="36" t="s">
        <v>106</v>
      </c>
      <c r="U7698" s="36" t="s">
        <v>5198</v>
      </c>
    </row>
    <row r="7699" spans="10:21" x14ac:dyDescent="0.25">
      <c r="J7699" s="37">
        <v>44374</v>
      </c>
      <c r="K7699" s="36">
        <f t="shared" si="875"/>
        <v>2021</v>
      </c>
      <c r="L7699" s="36" t="str">
        <f t="shared" si="876"/>
        <v>June</v>
      </c>
      <c r="M7699" s="36">
        <f t="shared" si="877"/>
        <v>26</v>
      </c>
      <c r="N7699" s="36">
        <f t="shared" si="878"/>
        <v>27</v>
      </c>
      <c r="O7699" s="36" t="str">
        <f t="shared" si="879"/>
        <v>202126</v>
      </c>
      <c r="P7699" s="51" t="str">
        <f>CONCATENATE(K7699,MONTH(ExpensesDBTable[[#This Row],[Date]]))</f>
        <v>20216</v>
      </c>
      <c r="Q7699" s="36" t="s">
        <v>2939</v>
      </c>
      <c r="R7699" s="36" t="s">
        <v>26</v>
      </c>
      <c r="S7699" s="38">
        <v>35.090000000000003</v>
      </c>
      <c r="T7699" s="36" t="s">
        <v>106</v>
      </c>
      <c r="U7699" s="36" t="s">
        <v>5199</v>
      </c>
    </row>
    <row r="7700" spans="10:21" x14ac:dyDescent="0.25">
      <c r="J7700" s="37">
        <v>44374</v>
      </c>
      <c r="K7700" s="36">
        <f t="shared" si="875"/>
        <v>2021</v>
      </c>
      <c r="L7700" s="36" t="str">
        <f t="shared" si="876"/>
        <v>June</v>
      </c>
      <c r="M7700" s="36">
        <f t="shared" si="877"/>
        <v>26</v>
      </c>
      <c r="N7700" s="36">
        <f t="shared" si="878"/>
        <v>27</v>
      </c>
      <c r="O7700" s="36" t="str">
        <f t="shared" si="879"/>
        <v>202126</v>
      </c>
      <c r="P7700" s="51" t="str">
        <f>CONCATENATE(K7700,MONTH(ExpensesDBTable[[#This Row],[Date]]))</f>
        <v>20216</v>
      </c>
      <c r="Q7700" s="36" t="s">
        <v>2939</v>
      </c>
      <c r="R7700" s="36" t="s">
        <v>18</v>
      </c>
      <c r="S7700" s="38">
        <v>13.99</v>
      </c>
      <c r="T7700" s="36" t="s">
        <v>106</v>
      </c>
      <c r="U7700" s="36" t="s">
        <v>5200</v>
      </c>
    </row>
    <row r="7701" spans="10:21" x14ac:dyDescent="0.25">
      <c r="J7701" s="37">
        <v>44374</v>
      </c>
      <c r="K7701" s="36">
        <f t="shared" si="875"/>
        <v>2021</v>
      </c>
      <c r="L7701" s="36" t="str">
        <f t="shared" si="876"/>
        <v>June</v>
      </c>
      <c r="M7701" s="36">
        <f t="shared" si="877"/>
        <v>26</v>
      </c>
      <c r="N7701" s="36">
        <f t="shared" si="878"/>
        <v>27</v>
      </c>
      <c r="O7701" s="36" t="str">
        <f t="shared" si="879"/>
        <v>202126</v>
      </c>
      <c r="P7701" s="51" t="str">
        <f>CONCATENATE(K7701,MONTH(ExpensesDBTable[[#This Row],[Date]]))</f>
        <v>20216</v>
      </c>
      <c r="Q7701" s="36" t="s">
        <v>182</v>
      </c>
      <c r="R7701" s="36" t="s">
        <v>14</v>
      </c>
      <c r="S7701" s="38">
        <v>40</v>
      </c>
      <c r="T7701" s="36" t="s">
        <v>106</v>
      </c>
      <c r="U7701" s="36" t="s">
        <v>2478</v>
      </c>
    </row>
    <row r="7702" spans="10:21" x14ac:dyDescent="0.25">
      <c r="J7702" s="37">
        <v>44374</v>
      </c>
      <c r="K7702" s="36">
        <f t="shared" si="875"/>
        <v>2021</v>
      </c>
      <c r="L7702" s="36" t="str">
        <f t="shared" si="876"/>
        <v>June</v>
      </c>
      <c r="M7702" s="36">
        <f t="shared" si="877"/>
        <v>26</v>
      </c>
      <c r="N7702" s="36">
        <f t="shared" si="878"/>
        <v>27</v>
      </c>
      <c r="O7702" s="36" t="str">
        <f t="shared" si="879"/>
        <v>202126</v>
      </c>
      <c r="P7702" s="51" t="str">
        <f>CONCATENATE(K7702,MONTH(ExpensesDBTable[[#This Row],[Date]]))</f>
        <v>20216</v>
      </c>
      <c r="Q7702" s="36" t="s">
        <v>2939</v>
      </c>
      <c r="R7702" s="36" t="s">
        <v>18</v>
      </c>
      <c r="S7702" s="38">
        <v>22.95</v>
      </c>
      <c r="T7702" s="36" t="s">
        <v>106</v>
      </c>
      <c r="U7702" s="36" t="s">
        <v>5201</v>
      </c>
    </row>
    <row r="7703" spans="10:21" x14ac:dyDescent="0.25">
      <c r="J7703" s="37">
        <v>44375</v>
      </c>
      <c r="K7703" s="36">
        <f t="shared" si="875"/>
        <v>2021</v>
      </c>
      <c r="L7703" s="36" t="str">
        <f t="shared" si="876"/>
        <v>June</v>
      </c>
      <c r="M7703" s="36">
        <f t="shared" si="877"/>
        <v>27</v>
      </c>
      <c r="N7703" s="36">
        <f t="shared" si="878"/>
        <v>28</v>
      </c>
      <c r="O7703" s="36" t="str">
        <f t="shared" si="879"/>
        <v>202127</v>
      </c>
      <c r="P7703" s="51" t="str">
        <f>CONCATENATE(K7703,MONTH(ExpensesDBTable[[#This Row],[Date]]))</f>
        <v>20216</v>
      </c>
      <c r="Q7703" s="36" t="s">
        <v>182</v>
      </c>
      <c r="R7703" s="36" t="s">
        <v>18</v>
      </c>
      <c r="S7703" s="38">
        <v>8.9499999999999993</v>
      </c>
      <c r="T7703" s="36" t="s">
        <v>106</v>
      </c>
      <c r="U7703" s="36" t="s">
        <v>5202</v>
      </c>
    </row>
    <row r="7704" spans="10:21" x14ac:dyDescent="0.25">
      <c r="J7704" s="37">
        <v>44375</v>
      </c>
      <c r="K7704" s="36">
        <f t="shared" si="875"/>
        <v>2021</v>
      </c>
      <c r="L7704" s="36" t="str">
        <f t="shared" si="876"/>
        <v>June</v>
      </c>
      <c r="M7704" s="36">
        <f t="shared" si="877"/>
        <v>27</v>
      </c>
      <c r="N7704" s="36">
        <f t="shared" si="878"/>
        <v>28</v>
      </c>
      <c r="O7704" s="36" t="str">
        <f t="shared" si="879"/>
        <v>202127</v>
      </c>
      <c r="P7704" s="51" t="str">
        <f>CONCATENATE(K7704,MONTH(ExpensesDBTable[[#This Row],[Date]]))</f>
        <v>20216</v>
      </c>
      <c r="Q7704" s="36" t="s">
        <v>182</v>
      </c>
      <c r="R7704" s="36" t="s">
        <v>17</v>
      </c>
      <c r="S7704" s="38">
        <v>25</v>
      </c>
      <c r="T7704" s="36" t="s">
        <v>106</v>
      </c>
      <c r="U7704" s="36" t="s">
        <v>5203</v>
      </c>
    </row>
    <row r="7705" spans="10:21" x14ac:dyDescent="0.25">
      <c r="J7705" s="37">
        <v>44375</v>
      </c>
      <c r="K7705" s="36">
        <f t="shared" si="875"/>
        <v>2021</v>
      </c>
      <c r="L7705" s="36" t="str">
        <f t="shared" si="876"/>
        <v>June</v>
      </c>
      <c r="M7705" s="36">
        <f t="shared" si="877"/>
        <v>27</v>
      </c>
      <c r="N7705" s="36">
        <f t="shared" si="878"/>
        <v>28</v>
      </c>
      <c r="O7705" s="36" t="str">
        <f t="shared" si="879"/>
        <v>202127</v>
      </c>
      <c r="P7705" s="51" t="str">
        <f>CONCATENATE(K7705,MONTH(ExpensesDBTable[[#This Row],[Date]]))</f>
        <v>20216</v>
      </c>
      <c r="Q7705" s="36" t="s">
        <v>108</v>
      </c>
      <c r="R7705" s="36" t="s">
        <v>14</v>
      </c>
      <c r="S7705" s="38">
        <v>16.25</v>
      </c>
      <c r="T7705" s="36" t="s">
        <v>100</v>
      </c>
      <c r="U7705" s="36" t="s">
        <v>3401</v>
      </c>
    </row>
    <row r="7706" spans="10:21" x14ac:dyDescent="0.25">
      <c r="J7706" s="37">
        <v>44375</v>
      </c>
      <c r="K7706" s="36">
        <f t="shared" si="875"/>
        <v>2021</v>
      </c>
      <c r="L7706" s="36" t="str">
        <f t="shared" si="876"/>
        <v>June</v>
      </c>
      <c r="M7706" s="36">
        <f t="shared" si="877"/>
        <v>27</v>
      </c>
      <c r="N7706" s="36">
        <f t="shared" si="878"/>
        <v>28</v>
      </c>
      <c r="O7706" s="36" t="str">
        <f t="shared" si="879"/>
        <v>202127</v>
      </c>
      <c r="P7706" s="51" t="str">
        <f>CONCATENATE(K7706,MONTH(ExpensesDBTable[[#This Row],[Date]]))</f>
        <v>20216</v>
      </c>
      <c r="Q7706" s="36" t="s">
        <v>1051</v>
      </c>
      <c r="R7706" s="36" t="s">
        <v>14</v>
      </c>
      <c r="S7706" s="38">
        <v>14.75</v>
      </c>
      <c r="T7706" s="36" t="s">
        <v>100</v>
      </c>
      <c r="U7706" s="36" t="s">
        <v>3401</v>
      </c>
    </row>
    <row r="7707" spans="10:21" x14ac:dyDescent="0.25">
      <c r="J7707" s="37">
        <v>44375</v>
      </c>
      <c r="K7707" s="36">
        <f t="shared" si="875"/>
        <v>2021</v>
      </c>
      <c r="L7707" s="36" t="str">
        <f t="shared" si="876"/>
        <v>June</v>
      </c>
      <c r="M7707" s="36">
        <f t="shared" si="877"/>
        <v>27</v>
      </c>
      <c r="N7707" s="36">
        <f t="shared" si="878"/>
        <v>28</v>
      </c>
      <c r="O7707" s="36" t="str">
        <f t="shared" si="879"/>
        <v>202127</v>
      </c>
      <c r="P7707" s="51" t="str">
        <f>CONCATENATE(K7707,MONTH(ExpensesDBTable[[#This Row],[Date]]))</f>
        <v>20216</v>
      </c>
      <c r="Q7707" s="36" t="s">
        <v>119</v>
      </c>
      <c r="R7707" s="36" t="s">
        <v>14</v>
      </c>
      <c r="S7707" s="38">
        <v>46.73</v>
      </c>
      <c r="T7707" s="36" t="s">
        <v>100</v>
      </c>
      <c r="U7707" s="36" t="s">
        <v>3401</v>
      </c>
    </row>
    <row r="7708" spans="10:21" x14ac:dyDescent="0.25">
      <c r="J7708" s="37">
        <v>44375</v>
      </c>
      <c r="K7708" s="36">
        <f t="shared" si="875"/>
        <v>2021</v>
      </c>
      <c r="L7708" s="36" t="str">
        <f t="shared" si="876"/>
        <v>June</v>
      </c>
      <c r="M7708" s="36">
        <f t="shared" si="877"/>
        <v>27</v>
      </c>
      <c r="N7708" s="36">
        <f t="shared" si="878"/>
        <v>28</v>
      </c>
      <c r="O7708" s="36" t="str">
        <f t="shared" si="879"/>
        <v>202127</v>
      </c>
      <c r="P7708" s="51" t="str">
        <f>CONCATENATE(K7708,MONTH(ExpensesDBTable[[#This Row],[Date]]))</f>
        <v>20216</v>
      </c>
      <c r="Q7708" s="36" t="s">
        <v>4773</v>
      </c>
      <c r="R7708" s="36" t="s">
        <v>14</v>
      </c>
      <c r="S7708" s="38">
        <v>33</v>
      </c>
      <c r="T7708" s="36" t="s">
        <v>106</v>
      </c>
      <c r="U7708" s="36" t="s">
        <v>1121</v>
      </c>
    </row>
    <row r="7709" spans="10:21" x14ac:dyDescent="0.25">
      <c r="J7709" s="37">
        <v>44375</v>
      </c>
      <c r="K7709" s="36">
        <f t="shared" si="875"/>
        <v>2021</v>
      </c>
      <c r="L7709" s="36" t="str">
        <f t="shared" si="876"/>
        <v>June</v>
      </c>
      <c r="M7709" s="36">
        <f t="shared" si="877"/>
        <v>27</v>
      </c>
      <c r="N7709" s="36">
        <f t="shared" si="878"/>
        <v>28</v>
      </c>
      <c r="O7709" s="36" t="str">
        <f t="shared" si="879"/>
        <v>202127</v>
      </c>
      <c r="P7709" s="51" t="str">
        <f>CONCATENATE(K7709,MONTH(ExpensesDBTable[[#This Row],[Date]]))</f>
        <v>20216</v>
      </c>
      <c r="Q7709" s="36" t="s">
        <v>182</v>
      </c>
      <c r="R7709" s="36" t="s">
        <v>14</v>
      </c>
      <c r="S7709" s="38">
        <v>4</v>
      </c>
      <c r="T7709" s="36" t="s">
        <v>100</v>
      </c>
      <c r="U7709" s="36" t="s">
        <v>1153</v>
      </c>
    </row>
    <row r="7710" spans="10:21" x14ac:dyDescent="0.25">
      <c r="J7710" s="37">
        <v>44375</v>
      </c>
      <c r="K7710" s="36">
        <f t="shared" si="875"/>
        <v>2021</v>
      </c>
      <c r="L7710" s="36" t="str">
        <f t="shared" si="876"/>
        <v>June</v>
      </c>
      <c r="M7710" s="36">
        <f t="shared" si="877"/>
        <v>27</v>
      </c>
      <c r="N7710" s="36">
        <f t="shared" si="878"/>
        <v>28</v>
      </c>
      <c r="O7710" s="36" t="str">
        <f t="shared" si="879"/>
        <v>202127</v>
      </c>
      <c r="P7710" s="51" t="str">
        <f>CONCATENATE(K7710,MONTH(ExpensesDBTable[[#This Row],[Date]]))</f>
        <v>20216</v>
      </c>
      <c r="Q7710" s="36" t="s">
        <v>182</v>
      </c>
      <c r="R7710" s="36" t="s">
        <v>16</v>
      </c>
      <c r="S7710" s="38">
        <v>46</v>
      </c>
      <c r="T7710" s="36" t="s">
        <v>106</v>
      </c>
      <c r="U7710" s="36" t="s">
        <v>1753</v>
      </c>
    </row>
    <row r="7711" spans="10:21" x14ac:dyDescent="0.25">
      <c r="J7711" s="37">
        <v>44375</v>
      </c>
      <c r="K7711" s="36">
        <f t="shared" si="875"/>
        <v>2021</v>
      </c>
      <c r="L7711" s="36" t="str">
        <f t="shared" si="876"/>
        <v>June</v>
      </c>
      <c r="M7711" s="36">
        <f t="shared" si="877"/>
        <v>27</v>
      </c>
      <c r="N7711" s="36">
        <f t="shared" si="878"/>
        <v>28</v>
      </c>
      <c r="O7711" s="36" t="str">
        <f t="shared" si="879"/>
        <v>202127</v>
      </c>
      <c r="P7711" s="51" t="str">
        <f>CONCATENATE(K7711,MONTH(ExpensesDBTable[[#This Row],[Date]]))</f>
        <v>20216</v>
      </c>
      <c r="Q7711" s="36" t="s">
        <v>3480</v>
      </c>
      <c r="R7711" s="36" t="s">
        <v>27</v>
      </c>
      <c r="S7711" s="38">
        <v>565</v>
      </c>
      <c r="T7711" s="36" t="s">
        <v>106</v>
      </c>
      <c r="U7711" s="36" t="s">
        <v>4435</v>
      </c>
    </row>
    <row r="7712" spans="10:21" x14ac:dyDescent="0.25">
      <c r="J7712" s="37">
        <v>44375</v>
      </c>
      <c r="K7712" s="36">
        <f t="shared" si="875"/>
        <v>2021</v>
      </c>
      <c r="L7712" s="36" t="str">
        <f t="shared" si="876"/>
        <v>June</v>
      </c>
      <c r="M7712" s="36">
        <f t="shared" si="877"/>
        <v>27</v>
      </c>
      <c r="N7712" s="36">
        <f t="shared" si="878"/>
        <v>28</v>
      </c>
      <c r="O7712" s="36" t="str">
        <f t="shared" si="879"/>
        <v>202127</v>
      </c>
      <c r="P7712" s="51" t="str">
        <f>CONCATENATE(K7712,MONTH(ExpensesDBTable[[#This Row],[Date]]))</f>
        <v>20216</v>
      </c>
      <c r="Q7712" s="36" t="s">
        <v>4792</v>
      </c>
      <c r="R7712" s="36" t="s">
        <v>14</v>
      </c>
      <c r="S7712" s="38">
        <v>19.5</v>
      </c>
      <c r="T7712" s="36" t="s">
        <v>100</v>
      </c>
      <c r="U7712" s="36" t="s">
        <v>5204</v>
      </c>
    </row>
    <row r="7713" spans="10:21" x14ac:dyDescent="0.25">
      <c r="J7713" s="37">
        <v>44375</v>
      </c>
      <c r="K7713" s="36">
        <f t="shared" si="875"/>
        <v>2021</v>
      </c>
      <c r="L7713" s="36" t="str">
        <f t="shared" si="876"/>
        <v>June</v>
      </c>
      <c r="M7713" s="36">
        <f t="shared" si="877"/>
        <v>27</v>
      </c>
      <c r="N7713" s="36">
        <f t="shared" si="878"/>
        <v>28</v>
      </c>
      <c r="O7713" s="36" t="str">
        <f t="shared" si="879"/>
        <v>202127</v>
      </c>
      <c r="P7713" s="51" t="str">
        <f>CONCATENATE(K7713,MONTH(ExpensesDBTable[[#This Row],[Date]]))</f>
        <v>20216</v>
      </c>
      <c r="Q7713" s="36" t="s">
        <v>2470</v>
      </c>
      <c r="R7713" s="36" t="s">
        <v>17</v>
      </c>
      <c r="S7713" s="38">
        <v>42.97</v>
      </c>
      <c r="T7713" s="36" t="s">
        <v>106</v>
      </c>
      <c r="U7713" s="36" t="s">
        <v>4897</v>
      </c>
    </row>
    <row r="7714" spans="10:21" x14ac:dyDescent="0.25">
      <c r="J7714" s="37">
        <v>44375</v>
      </c>
      <c r="K7714" s="36">
        <f t="shared" si="875"/>
        <v>2021</v>
      </c>
      <c r="L7714" s="36" t="str">
        <f t="shared" si="876"/>
        <v>June</v>
      </c>
      <c r="M7714" s="36">
        <f t="shared" si="877"/>
        <v>27</v>
      </c>
      <c r="N7714" s="36">
        <f t="shared" si="878"/>
        <v>28</v>
      </c>
      <c r="O7714" s="36" t="str">
        <f t="shared" si="879"/>
        <v>202127</v>
      </c>
      <c r="P7714" s="51" t="str">
        <f>CONCATENATE(K7714,MONTH(ExpensesDBTable[[#This Row],[Date]]))</f>
        <v>20216</v>
      </c>
      <c r="Q7714" s="36" t="s">
        <v>182</v>
      </c>
      <c r="R7714" s="36" t="s">
        <v>14</v>
      </c>
      <c r="S7714" s="38">
        <v>4</v>
      </c>
      <c r="T7714" s="36" t="s">
        <v>100</v>
      </c>
      <c r="U7714" s="36" t="s">
        <v>3401</v>
      </c>
    </row>
    <row r="7715" spans="10:21" x14ac:dyDescent="0.25">
      <c r="J7715" s="37">
        <v>44375</v>
      </c>
      <c r="K7715" s="36">
        <f t="shared" si="875"/>
        <v>2021</v>
      </c>
      <c r="L7715" s="36" t="str">
        <f t="shared" si="876"/>
        <v>June</v>
      </c>
      <c r="M7715" s="36">
        <f t="shared" si="877"/>
        <v>27</v>
      </c>
      <c r="N7715" s="36">
        <f t="shared" si="878"/>
        <v>28</v>
      </c>
      <c r="O7715" s="36" t="str">
        <f t="shared" si="879"/>
        <v>202127</v>
      </c>
      <c r="P7715" s="51" t="str">
        <f>CONCATENATE(K7715,MONTH(ExpensesDBTable[[#This Row],[Date]]))</f>
        <v>20216</v>
      </c>
      <c r="Q7715" s="36" t="s">
        <v>1238</v>
      </c>
      <c r="R7715" s="36" t="s">
        <v>22</v>
      </c>
      <c r="S7715" s="38">
        <v>69.08</v>
      </c>
      <c r="T7715" s="36" t="s">
        <v>106</v>
      </c>
      <c r="U7715" s="36" t="s">
        <v>2274</v>
      </c>
    </row>
    <row r="7716" spans="10:21" x14ac:dyDescent="0.25">
      <c r="J7716" s="37">
        <v>44375</v>
      </c>
      <c r="K7716" s="36">
        <f t="shared" si="875"/>
        <v>2021</v>
      </c>
      <c r="L7716" s="36" t="str">
        <f t="shared" si="876"/>
        <v>June</v>
      </c>
      <c r="M7716" s="36">
        <f t="shared" si="877"/>
        <v>27</v>
      </c>
      <c r="N7716" s="36">
        <f t="shared" si="878"/>
        <v>28</v>
      </c>
      <c r="O7716" s="36" t="str">
        <f t="shared" si="879"/>
        <v>202127</v>
      </c>
      <c r="P7716" s="51" t="str">
        <f>CONCATENATE(K7716,MONTH(ExpensesDBTable[[#This Row],[Date]]))</f>
        <v>20216</v>
      </c>
      <c r="Q7716" s="36" t="s">
        <v>119</v>
      </c>
      <c r="R7716" s="36" t="s">
        <v>14</v>
      </c>
      <c r="S7716" s="38">
        <v>24.33</v>
      </c>
      <c r="T7716" s="36" t="s">
        <v>100</v>
      </c>
      <c r="U7716" s="36" t="s">
        <v>3401</v>
      </c>
    </row>
    <row r="7717" spans="10:21" x14ac:dyDescent="0.25">
      <c r="J7717" s="37">
        <v>44375</v>
      </c>
      <c r="K7717" s="36">
        <f t="shared" si="875"/>
        <v>2021</v>
      </c>
      <c r="L7717" s="36" t="str">
        <f t="shared" si="876"/>
        <v>June</v>
      </c>
      <c r="M7717" s="36">
        <f t="shared" si="877"/>
        <v>27</v>
      </c>
      <c r="N7717" s="36">
        <f t="shared" si="878"/>
        <v>28</v>
      </c>
      <c r="O7717" s="36" t="str">
        <f t="shared" si="879"/>
        <v>202127</v>
      </c>
      <c r="P7717" s="51" t="str">
        <f>CONCATENATE(K7717,MONTH(ExpensesDBTable[[#This Row],[Date]]))</f>
        <v>20216</v>
      </c>
      <c r="Q7717" s="36" t="s">
        <v>119</v>
      </c>
      <c r="R7717" s="36" t="s">
        <v>14</v>
      </c>
      <c r="S7717" s="38">
        <v>6</v>
      </c>
      <c r="T7717" s="36" t="s">
        <v>100</v>
      </c>
      <c r="U7717" s="36" t="s">
        <v>5033</v>
      </c>
    </row>
    <row r="7718" spans="10:21" x14ac:dyDescent="0.25">
      <c r="J7718" s="37">
        <v>44375</v>
      </c>
      <c r="K7718" s="36">
        <f t="shared" si="875"/>
        <v>2021</v>
      </c>
      <c r="L7718" s="36" t="str">
        <f t="shared" si="876"/>
        <v>June</v>
      </c>
      <c r="M7718" s="36">
        <f t="shared" si="877"/>
        <v>27</v>
      </c>
      <c r="N7718" s="36">
        <f t="shared" si="878"/>
        <v>28</v>
      </c>
      <c r="O7718" s="36" t="str">
        <f t="shared" si="879"/>
        <v>202127</v>
      </c>
      <c r="P7718" s="51" t="str">
        <f>CONCATENATE(K7718,MONTH(ExpensesDBTable[[#This Row],[Date]]))</f>
        <v>20216</v>
      </c>
      <c r="Q7718" s="36" t="s">
        <v>5131</v>
      </c>
      <c r="R7718" s="36" t="s">
        <v>23</v>
      </c>
      <c r="S7718" s="38">
        <v>48.99</v>
      </c>
      <c r="T7718" s="36" t="s">
        <v>106</v>
      </c>
      <c r="U7718" s="36" t="s">
        <v>3027</v>
      </c>
    </row>
    <row r="7719" spans="10:21" x14ac:dyDescent="0.25">
      <c r="J7719" s="37">
        <v>44375</v>
      </c>
      <c r="K7719" s="36">
        <f t="shared" si="875"/>
        <v>2021</v>
      </c>
      <c r="L7719" s="36" t="str">
        <f t="shared" si="876"/>
        <v>June</v>
      </c>
      <c r="M7719" s="36">
        <f t="shared" si="877"/>
        <v>27</v>
      </c>
      <c r="N7719" s="36">
        <f t="shared" si="878"/>
        <v>28</v>
      </c>
      <c r="O7719" s="36" t="str">
        <f t="shared" si="879"/>
        <v>202127</v>
      </c>
      <c r="P7719" s="51" t="str">
        <f>CONCATENATE(K7719,MONTH(ExpensesDBTable[[#This Row],[Date]]))</f>
        <v>20216</v>
      </c>
      <c r="Q7719" s="36" t="s">
        <v>182</v>
      </c>
      <c r="R7719" s="36" t="s">
        <v>14</v>
      </c>
      <c r="S7719" s="38">
        <v>11.8</v>
      </c>
      <c r="T7719" s="36" t="s">
        <v>100</v>
      </c>
      <c r="U7719" s="36" t="s">
        <v>1153</v>
      </c>
    </row>
    <row r="7720" spans="10:21" x14ac:dyDescent="0.25">
      <c r="J7720" s="37">
        <v>44381</v>
      </c>
      <c r="K7720" s="36">
        <f t="shared" ref="K7720:K7730" si="880">YEAR(J7720)</f>
        <v>2021</v>
      </c>
      <c r="L7720" s="36" t="str">
        <f t="shared" ref="L7720:L7730" si="881">TEXT(DATE(1,MONTH(J7720),1),"MMMM")</f>
        <v>July</v>
      </c>
      <c r="M7720" s="36">
        <f t="shared" ref="M7720:M7730" si="882">WEEKNUM(J7720,2)</f>
        <v>27</v>
      </c>
      <c r="N7720" s="36">
        <f t="shared" ref="N7720:N7730" si="883">DAY(J7720)</f>
        <v>4</v>
      </c>
      <c r="O7720" s="36" t="str">
        <f t="shared" ref="O7720:O7730" si="884">CONCATENATE(K7720,M7720)</f>
        <v>202127</v>
      </c>
      <c r="P7720" s="51" t="str">
        <f>CONCATENATE(K7720,MONTH(ExpensesDBTable[[#This Row],[Date]]))</f>
        <v>20217</v>
      </c>
      <c r="Q7720" s="36" t="s">
        <v>182</v>
      </c>
      <c r="R7720" s="36" t="s">
        <v>13</v>
      </c>
      <c r="S7720" s="38">
        <v>47</v>
      </c>
      <c r="T7720" s="36" t="s">
        <v>106</v>
      </c>
      <c r="U7720" s="36" t="s">
        <v>5205</v>
      </c>
    </row>
    <row r="7721" spans="10:21" x14ac:dyDescent="0.25">
      <c r="J7721" s="37">
        <v>44381</v>
      </c>
      <c r="K7721" s="36">
        <f t="shared" si="880"/>
        <v>2021</v>
      </c>
      <c r="L7721" s="36" t="str">
        <f t="shared" si="881"/>
        <v>July</v>
      </c>
      <c r="M7721" s="36">
        <f t="shared" si="882"/>
        <v>27</v>
      </c>
      <c r="N7721" s="36">
        <f t="shared" si="883"/>
        <v>4</v>
      </c>
      <c r="O7721" s="36" t="str">
        <f t="shared" si="884"/>
        <v>202127</v>
      </c>
      <c r="P7721" s="51" t="str">
        <f>CONCATENATE(K7721,MONTH(ExpensesDBTable[[#This Row],[Date]]))</f>
        <v>20217</v>
      </c>
      <c r="Q7721" s="36" t="s">
        <v>4049</v>
      </c>
      <c r="R7721" s="36" t="s">
        <v>23</v>
      </c>
      <c r="S7721" s="38">
        <v>89</v>
      </c>
      <c r="T7721" s="36" t="s">
        <v>106</v>
      </c>
      <c r="U7721" s="36" t="s">
        <v>1492</v>
      </c>
    </row>
    <row r="7722" spans="10:21" x14ac:dyDescent="0.25">
      <c r="J7722" s="37">
        <v>44381</v>
      </c>
      <c r="K7722" s="36">
        <f t="shared" si="880"/>
        <v>2021</v>
      </c>
      <c r="L7722" s="36" t="str">
        <f t="shared" si="881"/>
        <v>July</v>
      </c>
      <c r="M7722" s="36">
        <f t="shared" si="882"/>
        <v>27</v>
      </c>
      <c r="N7722" s="36">
        <f t="shared" si="883"/>
        <v>4</v>
      </c>
      <c r="O7722" s="36" t="str">
        <f t="shared" si="884"/>
        <v>202127</v>
      </c>
      <c r="P7722" s="51" t="str">
        <f>CONCATENATE(K7722,MONTH(ExpensesDBTable[[#This Row],[Date]]))</f>
        <v>20217</v>
      </c>
      <c r="Q7722" s="36" t="s">
        <v>108</v>
      </c>
      <c r="R7722" s="36" t="s">
        <v>14</v>
      </c>
      <c r="S7722" s="38">
        <v>6.05</v>
      </c>
      <c r="T7722" s="36" t="s">
        <v>100</v>
      </c>
      <c r="U7722" s="36" t="s">
        <v>3401</v>
      </c>
    </row>
    <row r="7723" spans="10:21" x14ac:dyDescent="0.25">
      <c r="J7723" s="37">
        <v>44381</v>
      </c>
      <c r="K7723" s="36">
        <f t="shared" si="880"/>
        <v>2021</v>
      </c>
      <c r="L7723" s="36" t="str">
        <f t="shared" si="881"/>
        <v>July</v>
      </c>
      <c r="M7723" s="36">
        <f t="shared" si="882"/>
        <v>27</v>
      </c>
      <c r="N7723" s="36">
        <f t="shared" si="883"/>
        <v>4</v>
      </c>
      <c r="O7723" s="36" t="str">
        <f t="shared" si="884"/>
        <v>202127</v>
      </c>
      <c r="P7723" s="51" t="str">
        <f>CONCATENATE(K7723,MONTH(ExpensesDBTable[[#This Row],[Date]]))</f>
        <v>20217</v>
      </c>
      <c r="Q7723" s="36" t="s">
        <v>3480</v>
      </c>
      <c r="R7723" s="36" t="s">
        <v>27</v>
      </c>
      <c r="S7723" s="38">
        <v>565</v>
      </c>
      <c r="T7723" s="36" t="s">
        <v>106</v>
      </c>
      <c r="U7723" s="36" t="s">
        <v>3550</v>
      </c>
    </row>
    <row r="7724" spans="10:21" x14ac:dyDescent="0.25">
      <c r="J7724" s="37">
        <v>44381</v>
      </c>
      <c r="K7724" s="36">
        <f t="shared" si="880"/>
        <v>2021</v>
      </c>
      <c r="L7724" s="36" t="str">
        <f t="shared" si="881"/>
        <v>July</v>
      </c>
      <c r="M7724" s="36">
        <f t="shared" si="882"/>
        <v>27</v>
      </c>
      <c r="N7724" s="36">
        <f t="shared" si="883"/>
        <v>4</v>
      </c>
      <c r="O7724" s="36" t="str">
        <f t="shared" si="884"/>
        <v>202127</v>
      </c>
      <c r="P7724" s="51" t="str">
        <f>CONCATENATE(K7724,MONTH(ExpensesDBTable[[#This Row],[Date]]))</f>
        <v>20217</v>
      </c>
      <c r="Q7724" s="36" t="s">
        <v>182</v>
      </c>
      <c r="R7724" s="36" t="s">
        <v>14</v>
      </c>
      <c r="S7724" s="38">
        <v>8.3000000000000007</v>
      </c>
      <c r="T7724" s="36" t="s">
        <v>100</v>
      </c>
      <c r="U7724" s="36" t="s">
        <v>1392</v>
      </c>
    </row>
    <row r="7725" spans="10:21" x14ac:dyDescent="0.25">
      <c r="J7725" s="37">
        <v>44381</v>
      </c>
      <c r="K7725" s="36">
        <f t="shared" si="880"/>
        <v>2021</v>
      </c>
      <c r="L7725" s="36" t="str">
        <f t="shared" si="881"/>
        <v>July</v>
      </c>
      <c r="M7725" s="36">
        <f t="shared" si="882"/>
        <v>27</v>
      </c>
      <c r="N7725" s="36">
        <f t="shared" si="883"/>
        <v>4</v>
      </c>
      <c r="O7725" s="36" t="str">
        <f t="shared" si="884"/>
        <v>202127</v>
      </c>
      <c r="P7725" s="51" t="str">
        <f>CONCATENATE(K7725,MONTH(ExpensesDBTable[[#This Row],[Date]]))</f>
        <v>20217</v>
      </c>
      <c r="Q7725" s="36" t="s">
        <v>199</v>
      </c>
      <c r="R7725" s="36" t="s">
        <v>14</v>
      </c>
      <c r="S7725" s="38">
        <v>14.9</v>
      </c>
      <c r="T7725" s="36" t="s">
        <v>100</v>
      </c>
      <c r="U7725" s="36" t="s">
        <v>1367</v>
      </c>
    </row>
    <row r="7726" spans="10:21" x14ac:dyDescent="0.25">
      <c r="J7726" s="37">
        <v>44381</v>
      </c>
      <c r="K7726" s="36">
        <f t="shared" si="880"/>
        <v>2021</v>
      </c>
      <c r="L7726" s="36" t="str">
        <f t="shared" si="881"/>
        <v>July</v>
      </c>
      <c r="M7726" s="36">
        <f t="shared" si="882"/>
        <v>27</v>
      </c>
      <c r="N7726" s="36">
        <f t="shared" si="883"/>
        <v>4</v>
      </c>
      <c r="O7726" s="36" t="str">
        <f t="shared" si="884"/>
        <v>202127</v>
      </c>
      <c r="P7726" s="51" t="str">
        <f>CONCATENATE(K7726,MONTH(ExpensesDBTable[[#This Row],[Date]]))</f>
        <v>20217</v>
      </c>
      <c r="Q7726" s="36" t="s">
        <v>119</v>
      </c>
      <c r="R7726" s="36" t="s">
        <v>14</v>
      </c>
      <c r="S7726" s="38">
        <v>44.94</v>
      </c>
      <c r="T7726" s="36" t="s">
        <v>100</v>
      </c>
      <c r="U7726" s="36" t="s">
        <v>3401</v>
      </c>
    </row>
    <row r="7727" spans="10:21" x14ac:dyDescent="0.25">
      <c r="J7727" s="37">
        <v>44381</v>
      </c>
      <c r="K7727" s="36">
        <f t="shared" si="880"/>
        <v>2021</v>
      </c>
      <c r="L7727" s="36" t="str">
        <f t="shared" si="881"/>
        <v>July</v>
      </c>
      <c r="M7727" s="36">
        <f t="shared" si="882"/>
        <v>27</v>
      </c>
      <c r="N7727" s="36">
        <f t="shared" si="883"/>
        <v>4</v>
      </c>
      <c r="O7727" s="36" t="str">
        <f t="shared" si="884"/>
        <v>202127</v>
      </c>
      <c r="P7727" s="51" t="str">
        <f>CONCATENATE(K7727,MONTH(ExpensesDBTable[[#This Row],[Date]]))</f>
        <v>20217</v>
      </c>
      <c r="Q7727" s="36" t="s">
        <v>4792</v>
      </c>
      <c r="R7727" s="36" t="s">
        <v>14</v>
      </c>
      <c r="S7727" s="38">
        <v>10.4</v>
      </c>
      <c r="T7727" s="36" t="s">
        <v>100</v>
      </c>
      <c r="U7727" s="36" t="s">
        <v>5206</v>
      </c>
    </row>
    <row r="7728" spans="10:21" x14ac:dyDescent="0.25">
      <c r="J7728" s="37">
        <v>44381</v>
      </c>
      <c r="K7728" s="36">
        <f t="shared" si="880"/>
        <v>2021</v>
      </c>
      <c r="L7728" s="36" t="str">
        <f t="shared" si="881"/>
        <v>July</v>
      </c>
      <c r="M7728" s="36">
        <f t="shared" si="882"/>
        <v>27</v>
      </c>
      <c r="N7728" s="36">
        <f t="shared" si="883"/>
        <v>4</v>
      </c>
      <c r="O7728" s="36" t="str">
        <f t="shared" si="884"/>
        <v>202127</v>
      </c>
      <c r="P7728" s="51" t="str">
        <f>CONCATENATE(K7728,MONTH(ExpensesDBTable[[#This Row],[Date]]))</f>
        <v>20217</v>
      </c>
      <c r="Q7728" s="36" t="s">
        <v>119</v>
      </c>
      <c r="R7728" s="36" t="s">
        <v>14</v>
      </c>
      <c r="S7728" s="38">
        <v>14.98</v>
      </c>
      <c r="T7728" s="36" t="s">
        <v>100</v>
      </c>
      <c r="U7728" s="36" t="s">
        <v>3401</v>
      </c>
    </row>
    <row r="7729" spans="10:21" x14ac:dyDescent="0.25">
      <c r="J7729" s="37">
        <v>44381</v>
      </c>
      <c r="K7729" s="36">
        <f t="shared" si="880"/>
        <v>2021</v>
      </c>
      <c r="L7729" s="36" t="str">
        <f t="shared" si="881"/>
        <v>July</v>
      </c>
      <c r="M7729" s="36">
        <f t="shared" si="882"/>
        <v>27</v>
      </c>
      <c r="N7729" s="36">
        <f t="shared" si="883"/>
        <v>4</v>
      </c>
      <c r="O7729" s="36" t="str">
        <f t="shared" si="884"/>
        <v>202127</v>
      </c>
      <c r="P7729" s="51" t="str">
        <f>CONCATENATE(K7729,MONTH(ExpensesDBTable[[#This Row],[Date]]))</f>
        <v>20217</v>
      </c>
      <c r="Q7729" s="36" t="s">
        <v>2066</v>
      </c>
      <c r="R7729" s="36" t="s">
        <v>18</v>
      </c>
      <c r="S7729" s="38">
        <v>30.99</v>
      </c>
      <c r="T7729" s="36" t="s">
        <v>106</v>
      </c>
      <c r="U7729" s="36" t="s">
        <v>5207</v>
      </c>
    </row>
    <row r="7730" spans="10:21" x14ac:dyDescent="0.25">
      <c r="J7730" s="37">
        <v>44381</v>
      </c>
      <c r="K7730" s="36">
        <f t="shared" si="880"/>
        <v>2021</v>
      </c>
      <c r="L7730" s="36" t="str">
        <f t="shared" si="881"/>
        <v>July</v>
      </c>
      <c r="M7730" s="36">
        <f t="shared" si="882"/>
        <v>27</v>
      </c>
      <c r="N7730" s="36">
        <f t="shared" si="883"/>
        <v>4</v>
      </c>
      <c r="O7730" s="36" t="str">
        <f t="shared" si="884"/>
        <v>202127</v>
      </c>
      <c r="P7730" s="51" t="str">
        <f>CONCATENATE(K7730,MONTH(ExpensesDBTable[[#This Row],[Date]]))</f>
        <v>20217</v>
      </c>
      <c r="Q7730" s="36" t="s">
        <v>182</v>
      </c>
      <c r="R7730" s="36" t="s">
        <v>26</v>
      </c>
      <c r="S7730" s="38">
        <v>16.3</v>
      </c>
      <c r="T7730" s="36" t="s">
        <v>106</v>
      </c>
      <c r="U7730" s="36" t="s">
        <v>5208</v>
      </c>
    </row>
    <row r="7731" spans="10:21" x14ac:dyDescent="0.25">
      <c r="J7731" s="37">
        <v>44383</v>
      </c>
      <c r="K7731" s="36">
        <f t="shared" ref="K7731:K7737" si="885">YEAR(J7731)</f>
        <v>2021</v>
      </c>
      <c r="L7731" s="36" t="str">
        <f t="shared" ref="L7731:L7737" si="886">TEXT(DATE(1,MONTH(J7731),1),"MMMM")</f>
        <v>July</v>
      </c>
      <c r="M7731" s="36">
        <f t="shared" ref="M7731:M7737" si="887">WEEKNUM(J7731,2)</f>
        <v>28</v>
      </c>
      <c r="N7731" s="36">
        <f t="shared" ref="N7731:N7737" si="888">DAY(J7731)</f>
        <v>6</v>
      </c>
      <c r="O7731" s="36" t="str">
        <f t="shared" ref="O7731:O7737" si="889">CONCATENATE(K7731,M7731)</f>
        <v>202128</v>
      </c>
      <c r="P7731" s="51" t="str">
        <f>CONCATENATE(K7731,MONTH(ExpensesDBTable[[#This Row],[Date]]))</f>
        <v>20217</v>
      </c>
      <c r="Q7731" s="36" t="s">
        <v>182</v>
      </c>
      <c r="R7731" s="36" t="s">
        <v>27</v>
      </c>
      <c r="S7731" s="38">
        <v>100.95</v>
      </c>
      <c r="T7731" s="36" t="s">
        <v>106</v>
      </c>
      <c r="U7731" s="36" t="s">
        <v>5209</v>
      </c>
    </row>
    <row r="7732" spans="10:21" x14ac:dyDescent="0.25">
      <c r="J7732" s="37">
        <v>44383</v>
      </c>
      <c r="K7732" s="36">
        <f t="shared" si="885"/>
        <v>2021</v>
      </c>
      <c r="L7732" s="36" t="str">
        <f t="shared" si="886"/>
        <v>July</v>
      </c>
      <c r="M7732" s="36">
        <f t="shared" si="887"/>
        <v>28</v>
      </c>
      <c r="N7732" s="36">
        <f t="shared" si="888"/>
        <v>6</v>
      </c>
      <c r="O7732" s="36" t="str">
        <f t="shared" si="889"/>
        <v>202128</v>
      </c>
      <c r="P7732" s="51" t="str">
        <f>CONCATENATE(K7732,MONTH(ExpensesDBTable[[#This Row],[Date]]))</f>
        <v>20217</v>
      </c>
      <c r="Q7732" s="36" t="s">
        <v>119</v>
      </c>
      <c r="R7732" s="36" t="s">
        <v>14</v>
      </c>
      <c r="S7732" s="38">
        <v>18.8</v>
      </c>
      <c r="T7732" s="36" t="s">
        <v>100</v>
      </c>
      <c r="U7732" s="36" t="s">
        <v>3401</v>
      </c>
    </row>
    <row r="7733" spans="10:21" x14ac:dyDescent="0.25">
      <c r="J7733" s="37">
        <v>44383</v>
      </c>
      <c r="K7733" s="36">
        <f t="shared" si="885"/>
        <v>2021</v>
      </c>
      <c r="L7733" s="36" t="str">
        <f t="shared" si="886"/>
        <v>July</v>
      </c>
      <c r="M7733" s="36">
        <f t="shared" si="887"/>
        <v>28</v>
      </c>
      <c r="N7733" s="36">
        <f t="shared" si="888"/>
        <v>6</v>
      </c>
      <c r="O7733" s="36" t="str">
        <f t="shared" si="889"/>
        <v>202128</v>
      </c>
      <c r="P7733" s="51" t="str">
        <f>CONCATENATE(K7733,MONTH(ExpensesDBTable[[#This Row],[Date]]))</f>
        <v>20217</v>
      </c>
      <c r="Q7733" s="36" t="s">
        <v>4773</v>
      </c>
      <c r="R7733" s="36" t="s">
        <v>11</v>
      </c>
      <c r="S7733" s="38">
        <v>58</v>
      </c>
      <c r="T7733" s="36" t="s">
        <v>106</v>
      </c>
      <c r="U7733" s="36" t="s">
        <v>5210</v>
      </c>
    </row>
    <row r="7734" spans="10:21" x14ac:dyDescent="0.25">
      <c r="J7734" s="37">
        <v>44383</v>
      </c>
      <c r="K7734" s="36">
        <f t="shared" si="885"/>
        <v>2021</v>
      </c>
      <c r="L7734" s="36" t="str">
        <f t="shared" si="886"/>
        <v>July</v>
      </c>
      <c r="M7734" s="36">
        <f t="shared" si="887"/>
        <v>28</v>
      </c>
      <c r="N7734" s="36">
        <f t="shared" si="888"/>
        <v>6</v>
      </c>
      <c r="O7734" s="36" t="str">
        <f t="shared" si="889"/>
        <v>202128</v>
      </c>
      <c r="P7734" s="51" t="str">
        <f>CONCATENATE(K7734,MONTH(ExpensesDBTable[[#This Row],[Date]]))</f>
        <v>20217</v>
      </c>
      <c r="Q7734" s="36" t="s">
        <v>4639</v>
      </c>
      <c r="R7734" s="36" t="s">
        <v>26</v>
      </c>
      <c r="S7734" s="38">
        <v>44.3</v>
      </c>
      <c r="T7734" s="36" t="s">
        <v>106</v>
      </c>
      <c r="U7734" s="36" t="s">
        <v>5211</v>
      </c>
    </row>
    <row r="7735" spans="10:21" x14ac:dyDescent="0.25">
      <c r="J7735" s="37">
        <v>44383</v>
      </c>
      <c r="K7735" s="36">
        <f t="shared" si="885"/>
        <v>2021</v>
      </c>
      <c r="L7735" s="36" t="str">
        <f t="shared" si="886"/>
        <v>July</v>
      </c>
      <c r="M7735" s="36">
        <f t="shared" si="887"/>
        <v>28</v>
      </c>
      <c r="N7735" s="36">
        <f t="shared" si="888"/>
        <v>6</v>
      </c>
      <c r="O7735" s="36" t="str">
        <f t="shared" si="889"/>
        <v>202128</v>
      </c>
      <c r="P7735" s="51" t="str">
        <f>CONCATENATE(K7735,MONTH(ExpensesDBTable[[#This Row],[Date]]))</f>
        <v>20217</v>
      </c>
      <c r="Q7735" s="36" t="s">
        <v>108</v>
      </c>
      <c r="R7735" s="36" t="s">
        <v>14</v>
      </c>
      <c r="S7735" s="38">
        <v>19</v>
      </c>
      <c r="T7735" s="36" t="s">
        <v>100</v>
      </c>
      <c r="U7735" s="36" t="s">
        <v>3401</v>
      </c>
    </row>
    <row r="7736" spans="10:21" x14ac:dyDescent="0.25">
      <c r="J7736" s="37">
        <v>44383</v>
      </c>
      <c r="K7736" s="36">
        <f t="shared" si="885"/>
        <v>2021</v>
      </c>
      <c r="L7736" s="36" t="str">
        <f t="shared" si="886"/>
        <v>July</v>
      </c>
      <c r="M7736" s="36">
        <f t="shared" si="887"/>
        <v>28</v>
      </c>
      <c r="N7736" s="36">
        <f t="shared" si="888"/>
        <v>6</v>
      </c>
      <c r="O7736" s="36" t="str">
        <f t="shared" si="889"/>
        <v>202128</v>
      </c>
      <c r="P7736" s="51" t="str">
        <f>CONCATENATE(K7736,MONTH(ExpensesDBTable[[#This Row],[Date]]))</f>
        <v>20217</v>
      </c>
      <c r="Q7736" s="36" t="s">
        <v>4792</v>
      </c>
      <c r="R7736" s="36" t="s">
        <v>14</v>
      </c>
      <c r="S7736" s="38">
        <v>10</v>
      </c>
      <c r="T7736" s="36" t="s">
        <v>100</v>
      </c>
      <c r="U7736" s="36" t="s">
        <v>1153</v>
      </c>
    </row>
    <row r="7737" spans="10:21" x14ac:dyDescent="0.25">
      <c r="J7737" s="37">
        <v>44383</v>
      </c>
      <c r="K7737" s="36">
        <f t="shared" si="885"/>
        <v>2021</v>
      </c>
      <c r="L7737" s="36" t="str">
        <f t="shared" si="886"/>
        <v>July</v>
      </c>
      <c r="M7737" s="36">
        <f t="shared" si="887"/>
        <v>28</v>
      </c>
      <c r="N7737" s="36">
        <f t="shared" si="888"/>
        <v>6</v>
      </c>
      <c r="O7737" s="36" t="str">
        <f t="shared" si="889"/>
        <v>202128</v>
      </c>
      <c r="P7737" s="51" t="str">
        <f>CONCATENATE(K7737,MONTH(ExpensesDBTable[[#This Row],[Date]]))</f>
        <v>20217</v>
      </c>
      <c r="Q7737" s="36" t="s">
        <v>182</v>
      </c>
      <c r="R7737" s="36" t="s">
        <v>14</v>
      </c>
      <c r="S7737" s="38">
        <v>25</v>
      </c>
      <c r="T7737" s="36" t="s">
        <v>106</v>
      </c>
      <c r="U7737" s="36" t="s">
        <v>5212</v>
      </c>
    </row>
    <row r="7738" spans="10:21" x14ac:dyDescent="0.25">
      <c r="J7738" s="37">
        <v>44388</v>
      </c>
      <c r="K7738" s="36">
        <f t="shared" ref="K7738:K7750" si="890">YEAR(J7738)</f>
        <v>2021</v>
      </c>
      <c r="L7738" s="36" t="str">
        <f t="shared" ref="L7738:L7750" si="891">TEXT(DATE(1,MONTH(J7738),1),"MMMM")</f>
        <v>July</v>
      </c>
      <c r="M7738" s="36">
        <f t="shared" ref="M7738:M7750" si="892">WEEKNUM(J7738,2)</f>
        <v>28</v>
      </c>
      <c r="N7738" s="36">
        <f t="shared" ref="N7738:N7750" si="893">DAY(J7738)</f>
        <v>11</v>
      </c>
      <c r="O7738" s="36" t="str">
        <f t="shared" ref="O7738:O7750" si="894">CONCATENATE(K7738,M7738)</f>
        <v>202128</v>
      </c>
      <c r="P7738" s="51" t="str">
        <f>CONCATENATE(K7738,MONTH(ExpensesDBTable[[#This Row],[Date]]))</f>
        <v>20217</v>
      </c>
      <c r="Q7738" s="36" t="s">
        <v>5029</v>
      </c>
      <c r="R7738" s="36" t="s">
        <v>4644</v>
      </c>
      <c r="S7738" s="38">
        <v>10</v>
      </c>
      <c r="T7738" s="36" t="s">
        <v>106</v>
      </c>
      <c r="U7738" s="36" t="s">
        <v>5213</v>
      </c>
    </row>
    <row r="7739" spans="10:21" x14ac:dyDescent="0.25">
      <c r="J7739" s="37">
        <v>44388</v>
      </c>
      <c r="K7739" s="36">
        <f t="shared" si="890"/>
        <v>2021</v>
      </c>
      <c r="L7739" s="36" t="str">
        <f t="shared" si="891"/>
        <v>July</v>
      </c>
      <c r="M7739" s="36">
        <f t="shared" si="892"/>
        <v>28</v>
      </c>
      <c r="N7739" s="36">
        <f t="shared" si="893"/>
        <v>11</v>
      </c>
      <c r="O7739" s="36" t="str">
        <f t="shared" si="894"/>
        <v>202128</v>
      </c>
      <c r="P7739" s="51" t="str">
        <f>CONCATENATE(K7739,MONTH(ExpensesDBTable[[#This Row],[Date]]))</f>
        <v>20217</v>
      </c>
      <c r="Q7739" s="36" t="s">
        <v>108</v>
      </c>
      <c r="R7739" s="36" t="s">
        <v>14</v>
      </c>
      <c r="S7739" s="38">
        <v>19</v>
      </c>
      <c r="T7739" s="36" t="s">
        <v>100</v>
      </c>
      <c r="U7739" s="36" t="s">
        <v>3401</v>
      </c>
    </row>
    <row r="7740" spans="10:21" x14ac:dyDescent="0.25">
      <c r="J7740" s="37">
        <v>44388</v>
      </c>
      <c r="K7740" s="36">
        <f t="shared" si="890"/>
        <v>2021</v>
      </c>
      <c r="L7740" s="36" t="str">
        <f t="shared" si="891"/>
        <v>July</v>
      </c>
      <c r="M7740" s="36">
        <f t="shared" si="892"/>
        <v>28</v>
      </c>
      <c r="N7740" s="36">
        <f t="shared" si="893"/>
        <v>11</v>
      </c>
      <c r="O7740" s="36" t="str">
        <f t="shared" si="894"/>
        <v>202128</v>
      </c>
      <c r="P7740" s="51" t="str">
        <f>CONCATENATE(K7740,MONTH(ExpensesDBTable[[#This Row],[Date]]))</f>
        <v>20217</v>
      </c>
      <c r="Q7740" s="36" t="s">
        <v>119</v>
      </c>
      <c r="R7740" s="36" t="s">
        <v>14</v>
      </c>
      <c r="S7740" s="38">
        <v>23.4</v>
      </c>
      <c r="T7740" s="36" t="s">
        <v>100</v>
      </c>
      <c r="U7740" s="36" t="s">
        <v>5214</v>
      </c>
    </row>
    <row r="7741" spans="10:21" x14ac:dyDescent="0.25">
      <c r="J7741" s="37">
        <v>44388</v>
      </c>
      <c r="K7741" s="36">
        <f t="shared" si="890"/>
        <v>2021</v>
      </c>
      <c r="L7741" s="36" t="str">
        <f t="shared" si="891"/>
        <v>July</v>
      </c>
      <c r="M7741" s="36">
        <f t="shared" si="892"/>
        <v>28</v>
      </c>
      <c r="N7741" s="36">
        <f t="shared" si="893"/>
        <v>11</v>
      </c>
      <c r="O7741" s="36" t="str">
        <f t="shared" si="894"/>
        <v>202128</v>
      </c>
      <c r="P7741" s="51" t="str">
        <f>CONCATENATE(K7741,MONTH(ExpensesDBTable[[#This Row],[Date]]))</f>
        <v>20217</v>
      </c>
      <c r="Q7741" s="36" t="s">
        <v>4773</v>
      </c>
      <c r="R7741" s="36" t="s">
        <v>11</v>
      </c>
      <c r="S7741" s="38">
        <v>10</v>
      </c>
      <c r="T7741" s="36" t="s">
        <v>106</v>
      </c>
      <c r="U7741" s="36" t="s">
        <v>886</v>
      </c>
    </row>
    <row r="7742" spans="10:21" x14ac:dyDescent="0.25">
      <c r="J7742" s="37">
        <v>44388</v>
      </c>
      <c r="K7742" s="36">
        <f t="shared" si="890"/>
        <v>2021</v>
      </c>
      <c r="L7742" s="36" t="str">
        <f t="shared" si="891"/>
        <v>July</v>
      </c>
      <c r="M7742" s="36">
        <f t="shared" si="892"/>
        <v>28</v>
      </c>
      <c r="N7742" s="36">
        <f t="shared" si="893"/>
        <v>11</v>
      </c>
      <c r="O7742" s="36" t="str">
        <f t="shared" si="894"/>
        <v>202128</v>
      </c>
      <c r="P7742" s="51" t="str">
        <f>CONCATENATE(K7742,MONTH(ExpensesDBTable[[#This Row],[Date]]))</f>
        <v>20217</v>
      </c>
      <c r="Q7742" s="36" t="s">
        <v>4792</v>
      </c>
      <c r="R7742" s="36" t="s">
        <v>14</v>
      </c>
      <c r="S7742" s="38">
        <v>6.7</v>
      </c>
      <c r="T7742" s="36" t="s">
        <v>100</v>
      </c>
      <c r="U7742" s="36" t="s">
        <v>1153</v>
      </c>
    </row>
    <row r="7743" spans="10:21" x14ac:dyDescent="0.25">
      <c r="J7743" s="37">
        <v>44388</v>
      </c>
      <c r="K7743" s="36">
        <f t="shared" si="890"/>
        <v>2021</v>
      </c>
      <c r="L7743" s="36" t="str">
        <f t="shared" si="891"/>
        <v>July</v>
      </c>
      <c r="M7743" s="36">
        <f t="shared" si="892"/>
        <v>28</v>
      </c>
      <c r="N7743" s="36">
        <f t="shared" si="893"/>
        <v>11</v>
      </c>
      <c r="O7743" s="36" t="str">
        <f t="shared" si="894"/>
        <v>202128</v>
      </c>
      <c r="P7743" s="51" t="str">
        <f>CONCATENATE(K7743,MONTH(ExpensesDBTable[[#This Row],[Date]]))</f>
        <v>20217</v>
      </c>
      <c r="Q7743" s="36" t="s">
        <v>182</v>
      </c>
      <c r="R7743" s="36" t="s">
        <v>17</v>
      </c>
      <c r="S7743" s="38">
        <v>20.95</v>
      </c>
      <c r="T7743" s="36" t="s">
        <v>106</v>
      </c>
      <c r="U7743" s="36" t="s">
        <v>5215</v>
      </c>
    </row>
    <row r="7744" spans="10:21" x14ac:dyDescent="0.25">
      <c r="J7744" s="37">
        <v>44388</v>
      </c>
      <c r="K7744" s="36">
        <f t="shared" si="890"/>
        <v>2021</v>
      </c>
      <c r="L7744" s="36" t="str">
        <f t="shared" si="891"/>
        <v>July</v>
      </c>
      <c r="M7744" s="36">
        <f t="shared" si="892"/>
        <v>28</v>
      </c>
      <c r="N7744" s="36">
        <f t="shared" si="893"/>
        <v>11</v>
      </c>
      <c r="O7744" s="36" t="str">
        <f t="shared" si="894"/>
        <v>202128</v>
      </c>
      <c r="P7744" s="51" t="str">
        <f>CONCATENATE(K7744,MONTH(ExpensesDBTable[[#This Row],[Date]]))</f>
        <v>20217</v>
      </c>
      <c r="Q7744" s="36" t="s">
        <v>119</v>
      </c>
      <c r="R7744" s="36" t="s">
        <v>14</v>
      </c>
      <c r="S7744" s="38">
        <v>27.94</v>
      </c>
      <c r="T7744" s="36" t="s">
        <v>100</v>
      </c>
      <c r="U7744" s="36" t="s">
        <v>1367</v>
      </c>
    </row>
    <row r="7745" spans="10:21" x14ac:dyDescent="0.25">
      <c r="J7745" s="37">
        <v>44388</v>
      </c>
      <c r="K7745" s="36">
        <f t="shared" si="890"/>
        <v>2021</v>
      </c>
      <c r="L7745" s="36" t="str">
        <f t="shared" si="891"/>
        <v>July</v>
      </c>
      <c r="M7745" s="36">
        <f t="shared" si="892"/>
        <v>28</v>
      </c>
      <c r="N7745" s="36">
        <f t="shared" si="893"/>
        <v>11</v>
      </c>
      <c r="O7745" s="36" t="str">
        <f t="shared" si="894"/>
        <v>202128</v>
      </c>
      <c r="P7745" s="51" t="str">
        <f>CONCATENATE(K7745,MONTH(ExpensesDBTable[[#This Row],[Date]]))</f>
        <v>20217</v>
      </c>
      <c r="Q7745" s="36" t="s">
        <v>4773</v>
      </c>
      <c r="R7745" s="36" t="s">
        <v>11</v>
      </c>
      <c r="S7745" s="38">
        <v>12</v>
      </c>
      <c r="T7745" s="36" t="s">
        <v>106</v>
      </c>
      <c r="U7745" s="36" t="s">
        <v>548</v>
      </c>
    </row>
    <row r="7746" spans="10:21" x14ac:dyDescent="0.25">
      <c r="J7746" s="37">
        <v>44388</v>
      </c>
      <c r="K7746" s="36">
        <f t="shared" si="890"/>
        <v>2021</v>
      </c>
      <c r="L7746" s="36" t="str">
        <f t="shared" si="891"/>
        <v>July</v>
      </c>
      <c r="M7746" s="36">
        <f t="shared" si="892"/>
        <v>28</v>
      </c>
      <c r="N7746" s="36">
        <f t="shared" si="893"/>
        <v>11</v>
      </c>
      <c r="O7746" s="36" t="str">
        <f t="shared" si="894"/>
        <v>202128</v>
      </c>
      <c r="P7746" s="51" t="str">
        <f>CONCATENATE(K7746,MONTH(ExpensesDBTable[[#This Row],[Date]]))</f>
        <v>20217</v>
      </c>
      <c r="Q7746" s="36" t="s">
        <v>5131</v>
      </c>
      <c r="R7746" s="36" t="s">
        <v>23</v>
      </c>
      <c r="S7746" s="38">
        <v>93.43</v>
      </c>
      <c r="T7746" s="36" t="s">
        <v>106</v>
      </c>
      <c r="U7746" s="36" t="s">
        <v>1590</v>
      </c>
    </row>
    <row r="7747" spans="10:21" x14ac:dyDescent="0.25">
      <c r="J7747" s="37">
        <v>44388</v>
      </c>
      <c r="K7747" s="36">
        <f t="shared" si="890"/>
        <v>2021</v>
      </c>
      <c r="L7747" s="36" t="str">
        <f t="shared" si="891"/>
        <v>July</v>
      </c>
      <c r="M7747" s="36">
        <f t="shared" si="892"/>
        <v>28</v>
      </c>
      <c r="N7747" s="36">
        <f t="shared" si="893"/>
        <v>11</v>
      </c>
      <c r="O7747" s="36" t="str">
        <f t="shared" si="894"/>
        <v>202128</v>
      </c>
      <c r="P7747" s="51" t="str">
        <f>CONCATENATE(K7747,MONTH(ExpensesDBTable[[#This Row],[Date]]))</f>
        <v>20217</v>
      </c>
      <c r="Q7747" s="36" t="s">
        <v>569</v>
      </c>
      <c r="R7747" s="36" t="s">
        <v>18</v>
      </c>
      <c r="S7747" s="38">
        <v>44.9</v>
      </c>
      <c r="T7747" s="36" t="s">
        <v>106</v>
      </c>
      <c r="U7747" s="36" t="s">
        <v>3471</v>
      </c>
    </row>
    <row r="7748" spans="10:21" x14ac:dyDescent="0.25">
      <c r="J7748" s="37">
        <v>44388</v>
      </c>
      <c r="K7748" s="36">
        <f t="shared" si="890"/>
        <v>2021</v>
      </c>
      <c r="L7748" s="36" t="str">
        <f t="shared" si="891"/>
        <v>July</v>
      </c>
      <c r="M7748" s="36">
        <f t="shared" si="892"/>
        <v>28</v>
      </c>
      <c r="N7748" s="36">
        <f t="shared" si="893"/>
        <v>11</v>
      </c>
      <c r="O7748" s="36" t="str">
        <f t="shared" si="894"/>
        <v>202128</v>
      </c>
      <c r="P7748" s="51" t="str">
        <f>CONCATENATE(K7748,MONTH(ExpensesDBTable[[#This Row],[Date]]))</f>
        <v>20217</v>
      </c>
      <c r="Q7748" s="36" t="s">
        <v>182</v>
      </c>
      <c r="R7748" s="36" t="s">
        <v>14</v>
      </c>
      <c r="S7748" s="38">
        <v>7.15</v>
      </c>
      <c r="T7748" s="36" t="s">
        <v>100</v>
      </c>
      <c r="U7748" s="36" t="s">
        <v>4069</v>
      </c>
    </row>
    <row r="7749" spans="10:21" x14ac:dyDescent="0.25">
      <c r="J7749" s="37">
        <v>44388</v>
      </c>
      <c r="K7749" s="36">
        <f t="shared" si="890"/>
        <v>2021</v>
      </c>
      <c r="L7749" s="36" t="str">
        <f t="shared" si="891"/>
        <v>July</v>
      </c>
      <c r="M7749" s="36">
        <f t="shared" si="892"/>
        <v>28</v>
      </c>
      <c r="N7749" s="36">
        <f t="shared" si="893"/>
        <v>11</v>
      </c>
      <c r="O7749" s="36" t="str">
        <f t="shared" si="894"/>
        <v>202128</v>
      </c>
      <c r="P7749" s="51" t="str">
        <f>CONCATENATE(K7749,MONTH(ExpensesDBTable[[#This Row],[Date]]))</f>
        <v>20217</v>
      </c>
      <c r="Q7749" s="36" t="s">
        <v>119</v>
      </c>
      <c r="R7749" s="36" t="s">
        <v>14</v>
      </c>
      <c r="S7749" s="38">
        <v>29.55</v>
      </c>
      <c r="T7749" s="36" t="s">
        <v>100</v>
      </c>
      <c r="U7749" s="36" t="s">
        <v>3401</v>
      </c>
    </row>
    <row r="7750" spans="10:21" x14ac:dyDescent="0.25">
      <c r="J7750" s="37">
        <v>44388</v>
      </c>
      <c r="K7750" s="36">
        <f t="shared" si="890"/>
        <v>2021</v>
      </c>
      <c r="L7750" s="36" t="str">
        <f t="shared" si="891"/>
        <v>July</v>
      </c>
      <c r="M7750" s="36">
        <f t="shared" si="892"/>
        <v>28</v>
      </c>
      <c r="N7750" s="36">
        <f t="shared" si="893"/>
        <v>11</v>
      </c>
      <c r="O7750" s="36" t="str">
        <f t="shared" si="894"/>
        <v>202128</v>
      </c>
      <c r="P7750" s="51" t="str">
        <f>CONCATENATE(K7750,MONTH(ExpensesDBTable[[#This Row],[Date]]))</f>
        <v>20217</v>
      </c>
      <c r="Q7750" s="36" t="s">
        <v>182</v>
      </c>
      <c r="R7750" s="36" t="s">
        <v>14</v>
      </c>
      <c r="S7750" s="38">
        <v>14.8</v>
      </c>
      <c r="T7750" s="36" t="s">
        <v>100</v>
      </c>
      <c r="U7750" s="36" t="s">
        <v>5120</v>
      </c>
    </row>
    <row r="7751" spans="10:21" x14ac:dyDescent="0.25">
      <c r="J7751" s="37">
        <v>44392</v>
      </c>
      <c r="K7751" s="36">
        <f t="shared" ref="K7751:K7761" si="895">YEAR(J7751)</f>
        <v>2021</v>
      </c>
      <c r="L7751" s="36" t="str">
        <f t="shared" ref="L7751:L7761" si="896">TEXT(DATE(1,MONTH(J7751),1),"MMMM")</f>
        <v>July</v>
      </c>
      <c r="M7751" s="36">
        <f t="shared" ref="M7751:M7761" si="897">WEEKNUM(J7751,2)</f>
        <v>29</v>
      </c>
      <c r="N7751" s="36">
        <f t="shared" ref="N7751:N7761" si="898">DAY(J7751)</f>
        <v>15</v>
      </c>
      <c r="O7751" s="36" t="str">
        <f t="shared" ref="O7751:O7761" si="899">CONCATENATE(K7751,M7751)</f>
        <v>202129</v>
      </c>
      <c r="P7751" s="51" t="str">
        <f>CONCATENATE(K7751,MONTH(ExpensesDBTable[[#This Row],[Date]]))</f>
        <v>20217</v>
      </c>
      <c r="Q7751" s="36" t="s">
        <v>5029</v>
      </c>
      <c r="R7751" s="36" t="s">
        <v>4644</v>
      </c>
      <c r="S7751" s="38">
        <v>10</v>
      </c>
      <c r="T7751" s="36" t="s">
        <v>106</v>
      </c>
      <c r="U7751" s="36" t="s">
        <v>5216</v>
      </c>
    </row>
    <row r="7752" spans="10:21" x14ac:dyDescent="0.25">
      <c r="J7752" s="37">
        <v>44392</v>
      </c>
      <c r="K7752" s="36">
        <f t="shared" si="895"/>
        <v>2021</v>
      </c>
      <c r="L7752" s="36" t="str">
        <f t="shared" si="896"/>
        <v>July</v>
      </c>
      <c r="M7752" s="36">
        <f t="shared" si="897"/>
        <v>29</v>
      </c>
      <c r="N7752" s="36">
        <f t="shared" si="898"/>
        <v>15</v>
      </c>
      <c r="O7752" s="36" t="str">
        <f t="shared" si="899"/>
        <v>202129</v>
      </c>
      <c r="P7752" s="51" t="str">
        <f>CONCATENATE(K7752,MONTH(ExpensesDBTable[[#This Row],[Date]]))</f>
        <v>20217</v>
      </c>
      <c r="Q7752" s="36" t="s">
        <v>2470</v>
      </c>
      <c r="R7752" s="36" t="s">
        <v>17</v>
      </c>
      <c r="S7752" s="38">
        <v>8</v>
      </c>
      <c r="T7752" s="36" t="s">
        <v>106</v>
      </c>
      <c r="U7752" s="36" t="s">
        <v>5217</v>
      </c>
    </row>
    <row r="7753" spans="10:21" x14ac:dyDescent="0.25">
      <c r="J7753" s="37">
        <v>44392</v>
      </c>
      <c r="K7753" s="36">
        <f t="shared" si="895"/>
        <v>2021</v>
      </c>
      <c r="L7753" s="36" t="str">
        <f t="shared" si="896"/>
        <v>July</v>
      </c>
      <c r="M7753" s="36">
        <f t="shared" si="897"/>
        <v>29</v>
      </c>
      <c r="N7753" s="36">
        <f t="shared" si="898"/>
        <v>15</v>
      </c>
      <c r="O7753" s="36" t="str">
        <f t="shared" si="899"/>
        <v>202129</v>
      </c>
      <c r="P7753" s="51" t="str">
        <f>CONCATENATE(K7753,MONTH(ExpensesDBTable[[#This Row],[Date]]))</f>
        <v>20217</v>
      </c>
      <c r="Q7753" s="36" t="s">
        <v>119</v>
      </c>
      <c r="R7753" s="36" t="s">
        <v>14</v>
      </c>
      <c r="S7753" s="38">
        <v>37.49</v>
      </c>
      <c r="T7753" s="36" t="s">
        <v>100</v>
      </c>
      <c r="U7753" s="36" t="s">
        <v>3401</v>
      </c>
    </row>
    <row r="7754" spans="10:21" x14ac:dyDescent="0.25">
      <c r="J7754" s="37">
        <v>44392</v>
      </c>
      <c r="K7754" s="36">
        <f t="shared" si="895"/>
        <v>2021</v>
      </c>
      <c r="L7754" s="36" t="str">
        <f t="shared" si="896"/>
        <v>July</v>
      </c>
      <c r="M7754" s="36">
        <f t="shared" si="897"/>
        <v>29</v>
      </c>
      <c r="N7754" s="36">
        <f t="shared" si="898"/>
        <v>15</v>
      </c>
      <c r="O7754" s="36" t="str">
        <f t="shared" si="899"/>
        <v>202129</v>
      </c>
      <c r="P7754" s="51" t="str">
        <f>CONCATENATE(K7754,MONTH(ExpensesDBTable[[#This Row],[Date]]))</f>
        <v>20217</v>
      </c>
      <c r="Q7754" s="36" t="s">
        <v>4773</v>
      </c>
      <c r="R7754" s="36" t="s">
        <v>11</v>
      </c>
      <c r="S7754" s="38">
        <v>12</v>
      </c>
      <c r="T7754" s="36" t="s">
        <v>100</v>
      </c>
      <c r="U7754" s="36" t="s">
        <v>1121</v>
      </c>
    </row>
    <row r="7755" spans="10:21" x14ac:dyDescent="0.25">
      <c r="J7755" s="37">
        <v>44392</v>
      </c>
      <c r="K7755" s="36">
        <f t="shared" si="895"/>
        <v>2021</v>
      </c>
      <c r="L7755" s="36" t="str">
        <f t="shared" si="896"/>
        <v>July</v>
      </c>
      <c r="M7755" s="36">
        <f t="shared" si="897"/>
        <v>29</v>
      </c>
      <c r="N7755" s="36">
        <f t="shared" si="898"/>
        <v>15</v>
      </c>
      <c r="O7755" s="36" t="str">
        <f t="shared" si="899"/>
        <v>202129</v>
      </c>
      <c r="P7755" s="51" t="str">
        <f>CONCATENATE(K7755,MONTH(ExpensesDBTable[[#This Row],[Date]]))</f>
        <v>20217</v>
      </c>
      <c r="Q7755" s="36" t="s">
        <v>177</v>
      </c>
      <c r="R7755" s="36" t="s">
        <v>14</v>
      </c>
      <c r="S7755" s="38">
        <v>6</v>
      </c>
      <c r="T7755" s="36" t="s">
        <v>100</v>
      </c>
      <c r="U7755" s="36" t="s">
        <v>2478</v>
      </c>
    </row>
    <row r="7756" spans="10:21" x14ac:dyDescent="0.25">
      <c r="J7756" s="37">
        <v>44392</v>
      </c>
      <c r="K7756" s="36">
        <f t="shared" si="895"/>
        <v>2021</v>
      </c>
      <c r="L7756" s="36" t="str">
        <f t="shared" si="896"/>
        <v>July</v>
      </c>
      <c r="M7756" s="36">
        <f t="shared" si="897"/>
        <v>29</v>
      </c>
      <c r="N7756" s="36">
        <f t="shared" si="898"/>
        <v>15</v>
      </c>
      <c r="O7756" s="36" t="str">
        <f t="shared" si="899"/>
        <v>202129</v>
      </c>
      <c r="P7756" s="51" t="str">
        <f>CONCATENATE(K7756,MONTH(ExpensesDBTable[[#This Row],[Date]]))</f>
        <v>20217</v>
      </c>
      <c r="Q7756" s="36" t="s">
        <v>1204</v>
      </c>
      <c r="R7756" s="36" t="s">
        <v>23</v>
      </c>
      <c r="S7756" s="38">
        <v>29.5</v>
      </c>
      <c r="T7756" s="36" t="s">
        <v>106</v>
      </c>
      <c r="U7756" s="36" t="s">
        <v>5218</v>
      </c>
    </row>
    <row r="7757" spans="10:21" x14ac:dyDescent="0.25">
      <c r="J7757" s="37">
        <v>44392</v>
      </c>
      <c r="K7757" s="36">
        <f t="shared" si="895"/>
        <v>2021</v>
      </c>
      <c r="L7757" s="36" t="str">
        <f t="shared" si="896"/>
        <v>July</v>
      </c>
      <c r="M7757" s="36">
        <f t="shared" si="897"/>
        <v>29</v>
      </c>
      <c r="N7757" s="36">
        <f t="shared" si="898"/>
        <v>15</v>
      </c>
      <c r="O7757" s="36" t="str">
        <f t="shared" si="899"/>
        <v>202129</v>
      </c>
      <c r="P7757" s="51" t="str">
        <f>CONCATENATE(K7757,MONTH(ExpensesDBTable[[#This Row],[Date]]))</f>
        <v>20217</v>
      </c>
      <c r="Q7757" s="36" t="s">
        <v>3379</v>
      </c>
      <c r="R7757" s="36" t="s">
        <v>29</v>
      </c>
      <c r="S7757" s="38">
        <v>1009</v>
      </c>
      <c r="T7757" s="36" t="s">
        <v>106</v>
      </c>
      <c r="U7757" s="36" t="s">
        <v>4666</v>
      </c>
    </row>
    <row r="7758" spans="10:21" x14ac:dyDescent="0.25">
      <c r="J7758" s="37">
        <v>44392</v>
      </c>
      <c r="K7758" s="36">
        <f t="shared" si="895"/>
        <v>2021</v>
      </c>
      <c r="L7758" s="36" t="str">
        <f t="shared" si="896"/>
        <v>July</v>
      </c>
      <c r="M7758" s="36">
        <f t="shared" si="897"/>
        <v>29</v>
      </c>
      <c r="N7758" s="36">
        <f t="shared" si="898"/>
        <v>15</v>
      </c>
      <c r="O7758" s="36" t="str">
        <f t="shared" si="899"/>
        <v>202129</v>
      </c>
      <c r="P7758" s="51" t="str">
        <f>CONCATENATE(K7758,MONTH(ExpensesDBTable[[#This Row],[Date]]))</f>
        <v>20217</v>
      </c>
      <c r="Q7758" s="36" t="s">
        <v>4792</v>
      </c>
      <c r="R7758" s="36" t="s">
        <v>14</v>
      </c>
      <c r="S7758" s="38">
        <v>14.3</v>
      </c>
      <c r="T7758" s="36" t="s">
        <v>100</v>
      </c>
      <c r="U7758" s="36" t="s">
        <v>5167</v>
      </c>
    </row>
    <row r="7759" spans="10:21" x14ac:dyDescent="0.25">
      <c r="J7759" s="37">
        <v>44392</v>
      </c>
      <c r="K7759" s="36">
        <f t="shared" si="895"/>
        <v>2021</v>
      </c>
      <c r="L7759" s="36" t="str">
        <f t="shared" si="896"/>
        <v>July</v>
      </c>
      <c r="M7759" s="36">
        <f t="shared" si="897"/>
        <v>29</v>
      </c>
      <c r="N7759" s="36">
        <f t="shared" si="898"/>
        <v>15</v>
      </c>
      <c r="O7759" s="36" t="str">
        <f t="shared" si="899"/>
        <v>202129</v>
      </c>
      <c r="P7759" s="51" t="str">
        <f>CONCATENATE(K7759,MONTH(ExpensesDBTable[[#This Row],[Date]]))</f>
        <v>20217</v>
      </c>
      <c r="Q7759" s="36" t="s">
        <v>182</v>
      </c>
      <c r="R7759" s="36" t="s">
        <v>25</v>
      </c>
      <c r="S7759" s="38">
        <v>240</v>
      </c>
      <c r="T7759" s="36" t="s">
        <v>106</v>
      </c>
      <c r="U7759" s="36" t="s">
        <v>5219</v>
      </c>
    </row>
    <row r="7760" spans="10:21" x14ac:dyDescent="0.25">
      <c r="J7760" s="37">
        <v>44392</v>
      </c>
      <c r="K7760" s="36">
        <f t="shared" si="895"/>
        <v>2021</v>
      </c>
      <c r="L7760" s="36" t="str">
        <f t="shared" si="896"/>
        <v>July</v>
      </c>
      <c r="M7760" s="36">
        <f t="shared" si="897"/>
        <v>29</v>
      </c>
      <c r="N7760" s="36">
        <f t="shared" si="898"/>
        <v>15</v>
      </c>
      <c r="O7760" s="36" t="str">
        <f t="shared" si="899"/>
        <v>202129</v>
      </c>
      <c r="P7760" s="51" t="str">
        <f>CONCATENATE(K7760,MONTH(ExpensesDBTable[[#This Row],[Date]]))</f>
        <v>20217</v>
      </c>
      <c r="Q7760" s="36" t="s">
        <v>108</v>
      </c>
      <c r="R7760" s="36" t="s">
        <v>14</v>
      </c>
      <c r="S7760" s="38">
        <v>42</v>
      </c>
      <c r="T7760" s="36" t="s">
        <v>100</v>
      </c>
      <c r="U7760" s="36" t="s">
        <v>3401</v>
      </c>
    </row>
    <row r="7761" spans="10:21" x14ac:dyDescent="0.25">
      <c r="J7761" s="37">
        <v>44392</v>
      </c>
      <c r="K7761" s="36">
        <f t="shared" si="895"/>
        <v>2021</v>
      </c>
      <c r="L7761" s="36" t="str">
        <f t="shared" si="896"/>
        <v>July</v>
      </c>
      <c r="M7761" s="36">
        <f t="shared" si="897"/>
        <v>29</v>
      </c>
      <c r="N7761" s="36">
        <f t="shared" si="898"/>
        <v>15</v>
      </c>
      <c r="O7761" s="36" t="str">
        <f t="shared" si="899"/>
        <v>202129</v>
      </c>
      <c r="P7761" s="51" t="str">
        <f>CONCATENATE(K7761,MONTH(ExpensesDBTable[[#This Row],[Date]]))</f>
        <v>20217</v>
      </c>
      <c r="Q7761" s="36" t="s">
        <v>4773</v>
      </c>
      <c r="R7761" s="36" t="s">
        <v>11</v>
      </c>
      <c r="S7761" s="38">
        <v>71</v>
      </c>
      <c r="T7761" s="36" t="s">
        <v>106</v>
      </c>
      <c r="U7761" s="36" t="s">
        <v>5091</v>
      </c>
    </row>
    <row r="7762" spans="10:21" x14ac:dyDescent="0.25">
      <c r="J7762" s="37">
        <v>44395</v>
      </c>
      <c r="K7762" s="36">
        <f>YEAR(J7762)</f>
        <v>2021</v>
      </c>
      <c r="L7762" s="36" t="str">
        <f>TEXT(DATE(1,MONTH(J7762),1),"MMMM")</f>
        <v>July</v>
      </c>
      <c r="M7762" s="36">
        <f>WEEKNUM(J7762,2)</f>
        <v>29</v>
      </c>
      <c r="N7762" s="36">
        <f>DAY(J7762)</f>
        <v>18</v>
      </c>
      <c r="O7762" s="36" t="str">
        <f>CONCATENATE(K7762,M7762)</f>
        <v>202129</v>
      </c>
      <c r="P7762" s="51" t="str">
        <f>CONCATENATE(K7762,MONTH(ExpensesDBTable[[#This Row],[Date]]))</f>
        <v>20217</v>
      </c>
      <c r="Q7762" s="36" t="s">
        <v>182</v>
      </c>
      <c r="R7762" s="36" t="s">
        <v>27</v>
      </c>
      <c r="S7762" s="38">
        <v>20.95</v>
      </c>
      <c r="T7762" s="36" t="s">
        <v>106</v>
      </c>
      <c r="U7762" s="36" t="s">
        <v>5221</v>
      </c>
    </row>
    <row r="7763" spans="10:21" x14ac:dyDescent="0.25">
      <c r="J7763" s="37">
        <v>44395</v>
      </c>
      <c r="K7763" s="36">
        <f>YEAR(J7763)</f>
        <v>2021</v>
      </c>
      <c r="L7763" s="36" t="str">
        <f>TEXT(DATE(1,MONTH(J7763),1),"MMMM")</f>
        <v>July</v>
      </c>
      <c r="M7763" s="36">
        <f>WEEKNUM(J7763,2)</f>
        <v>29</v>
      </c>
      <c r="N7763" s="36">
        <f>DAY(J7763)</f>
        <v>18</v>
      </c>
      <c r="O7763" s="36" t="str">
        <f>CONCATENATE(K7763,M7763)</f>
        <v>202129</v>
      </c>
      <c r="P7763" s="51" t="str">
        <f>CONCATENATE(K7763,MONTH(ExpensesDBTable[[#This Row],[Date]]))</f>
        <v>20217</v>
      </c>
      <c r="Q7763" s="36" t="s">
        <v>119</v>
      </c>
      <c r="R7763" s="36" t="s">
        <v>14</v>
      </c>
      <c r="S7763" s="38">
        <v>13.59</v>
      </c>
      <c r="T7763" s="36" t="s">
        <v>100</v>
      </c>
      <c r="U7763" s="36" t="s">
        <v>3401</v>
      </c>
    </row>
    <row r="7764" spans="10:21" x14ac:dyDescent="0.25">
      <c r="J7764" s="37">
        <v>44395</v>
      </c>
      <c r="K7764" s="36">
        <f>YEAR(J7764)</f>
        <v>2021</v>
      </c>
      <c r="L7764" s="36" t="str">
        <f>TEXT(DATE(1,MONTH(J7764),1),"MMMM")</f>
        <v>July</v>
      </c>
      <c r="M7764" s="36">
        <f>WEEKNUM(J7764,2)</f>
        <v>29</v>
      </c>
      <c r="N7764" s="36">
        <f>DAY(J7764)</f>
        <v>18</v>
      </c>
      <c r="O7764" s="36" t="str">
        <f>CONCATENATE(K7764,M7764)</f>
        <v>202129</v>
      </c>
      <c r="P7764" s="51" t="str">
        <f>CONCATENATE(K7764,MONTH(ExpensesDBTable[[#This Row],[Date]]))</f>
        <v>20217</v>
      </c>
      <c r="Q7764" s="36" t="s">
        <v>182</v>
      </c>
      <c r="R7764" s="36" t="s">
        <v>16</v>
      </c>
      <c r="S7764" s="38">
        <v>71</v>
      </c>
      <c r="T7764" s="36" t="s">
        <v>106</v>
      </c>
      <c r="U7764" s="36" t="s">
        <v>5222</v>
      </c>
    </row>
    <row r="7765" spans="10:21" x14ac:dyDescent="0.25">
      <c r="J7765" s="37">
        <v>44395</v>
      </c>
      <c r="K7765" s="36">
        <f>YEAR(J7765)</f>
        <v>2021</v>
      </c>
      <c r="L7765" s="36" t="str">
        <f>TEXT(DATE(1,MONTH(J7765),1),"MMMM")</f>
        <v>July</v>
      </c>
      <c r="M7765" s="36">
        <f>WEEKNUM(J7765,2)</f>
        <v>29</v>
      </c>
      <c r="N7765" s="36">
        <f>DAY(J7765)</f>
        <v>18</v>
      </c>
      <c r="O7765" s="36" t="str">
        <f>CONCATENATE(K7765,M7765)</f>
        <v>202129</v>
      </c>
      <c r="P7765" s="51" t="str">
        <f>CONCATENATE(K7765,MONTH(ExpensesDBTable[[#This Row],[Date]]))</f>
        <v>20217</v>
      </c>
      <c r="Q7765" s="36" t="s">
        <v>3480</v>
      </c>
      <c r="R7765" s="36" t="s">
        <v>27</v>
      </c>
      <c r="S7765" s="38">
        <v>300</v>
      </c>
      <c r="T7765" s="36" t="s">
        <v>106</v>
      </c>
      <c r="U7765" s="36" t="s">
        <v>5223</v>
      </c>
    </row>
    <row r="7766" spans="10:21" x14ac:dyDescent="0.25">
      <c r="J7766" s="37">
        <v>44395</v>
      </c>
      <c r="K7766" s="36">
        <f>YEAR(J7766)</f>
        <v>2021</v>
      </c>
      <c r="L7766" s="36" t="str">
        <f>TEXT(DATE(1,MONTH(J7766),1),"MMMM")</f>
        <v>July</v>
      </c>
      <c r="M7766" s="36">
        <f>WEEKNUM(J7766,2)</f>
        <v>29</v>
      </c>
      <c r="N7766" s="36">
        <f>DAY(J7766)</f>
        <v>18</v>
      </c>
      <c r="O7766" s="36" t="str">
        <f>CONCATENATE(K7766,M7766)</f>
        <v>202129</v>
      </c>
      <c r="P7766" s="51" t="str">
        <f>CONCATENATE(K7766,MONTH(ExpensesDBTable[[#This Row],[Date]]))</f>
        <v>20217</v>
      </c>
      <c r="Q7766" s="36" t="s">
        <v>119</v>
      </c>
      <c r="R7766" s="36" t="s">
        <v>14</v>
      </c>
      <c r="S7766" s="38">
        <v>29.54</v>
      </c>
      <c r="T7766" s="36" t="s">
        <v>100</v>
      </c>
      <c r="U7766" s="36" t="s">
        <v>3401</v>
      </c>
    </row>
    <row r="7767" spans="10:21" x14ac:dyDescent="0.25">
      <c r="J7767" s="37">
        <v>44395</v>
      </c>
      <c r="K7767" s="36">
        <f>YEAR(J7767)</f>
        <v>2021</v>
      </c>
      <c r="L7767" s="36" t="str">
        <f>TEXT(DATE(1,MONTH(J7767),1),"MMMM")</f>
        <v>July</v>
      </c>
      <c r="M7767" s="36">
        <f>WEEKNUM(J7767,2)</f>
        <v>29</v>
      </c>
      <c r="N7767" s="36">
        <f>DAY(J7767)</f>
        <v>18</v>
      </c>
      <c r="O7767" s="36" t="str">
        <f>CONCATENATE(K7767,M7767)</f>
        <v>202129</v>
      </c>
      <c r="P7767" s="51" t="str">
        <f>CONCATENATE(K7767,MONTH(ExpensesDBTable[[#This Row],[Date]]))</f>
        <v>20217</v>
      </c>
      <c r="Q7767" s="36" t="s">
        <v>4773</v>
      </c>
      <c r="R7767" s="36" t="s">
        <v>11</v>
      </c>
      <c r="S7767" s="38">
        <v>12</v>
      </c>
      <c r="T7767" s="36" t="s">
        <v>106</v>
      </c>
      <c r="U7767" s="36" t="s">
        <v>1121</v>
      </c>
    </row>
    <row r="7768" spans="10:21" x14ac:dyDescent="0.25">
      <c r="J7768" s="37">
        <v>44395</v>
      </c>
      <c r="K7768" s="36">
        <f>YEAR(J7768)</f>
        <v>2021</v>
      </c>
      <c r="L7768" s="36" t="str">
        <f>TEXT(DATE(1,MONTH(J7768),1),"MMMM")</f>
        <v>July</v>
      </c>
      <c r="M7768" s="36">
        <f>WEEKNUM(J7768,2)</f>
        <v>29</v>
      </c>
      <c r="N7768" s="36">
        <f>DAY(J7768)</f>
        <v>18</v>
      </c>
      <c r="O7768" s="36" t="str">
        <f>CONCATENATE(K7768,M7768)</f>
        <v>202129</v>
      </c>
      <c r="P7768" s="51" t="str">
        <f>CONCATENATE(K7768,MONTH(ExpensesDBTable[[#This Row],[Date]]))</f>
        <v>20217</v>
      </c>
      <c r="Q7768" s="36" t="s">
        <v>4792</v>
      </c>
      <c r="R7768" s="36" t="s">
        <v>14</v>
      </c>
      <c r="S7768" s="38">
        <v>11.3</v>
      </c>
      <c r="T7768" s="36" t="s">
        <v>100</v>
      </c>
      <c r="U7768" s="36" t="s">
        <v>5224</v>
      </c>
    </row>
    <row r="7769" spans="10:21" x14ac:dyDescent="0.25">
      <c r="J7769" s="37">
        <v>44395</v>
      </c>
      <c r="K7769" s="36">
        <f>YEAR(J7769)</f>
        <v>2021</v>
      </c>
      <c r="L7769" s="36" t="str">
        <f>TEXT(DATE(1,MONTH(J7769),1),"MMMM")</f>
        <v>July</v>
      </c>
      <c r="M7769" s="36">
        <f>WEEKNUM(J7769,2)</f>
        <v>29</v>
      </c>
      <c r="N7769" s="36">
        <f>DAY(J7769)</f>
        <v>18</v>
      </c>
      <c r="O7769" s="36" t="str">
        <f>CONCATENATE(K7769,M7769)</f>
        <v>202129</v>
      </c>
      <c r="P7769" s="51" t="str">
        <f>CONCATENATE(K7769,MONTH(ExpensesDBTable[[#This Row],[Date]]))</f>
        <v>20217</v>
      </c>
      <c r="Q7769" s="36" t="s">
        <v>119</v>
      </c>
      <c r="R7769" s="36" t="s">
        <v>14</v>
      </c>
      <c r="S7769" s="38">
        <v>25.14</v>
      </c>
      <c r="T7769" s="36" t="s">
        <v>100</v>
      </c>
      <c r="U7769" s="36" t="s">
        <v>3401</v>
      </c>
    </row>
    <row r="7770" spans="10:21" x14ac:dyDescent="0.25">
      <c r="J7770" s="37">
        <v>44395</v>
      </c>
      <c r="K7770" s="36">
        <f>YEAR(J7770)</f>
        <v>2021</v>
      </c>
      <c r="L7770" s="36" t="str">
        <f>TEXT(DATE(1,MONTH(J7770),1),"MMMM")</f>
        <v>July</v>
      </c>
      <c r="M7770" s="36">
        <f>WEEKNUM(J7770,2)</f>
        <v>29</v>
      </c>
      <c r="N7770" s="36">
        <f>DAY(J7770)</f>
        <v>18</v>
      </c>
      <c r="O7770" s="36" t="str">
        <f>CONCATENATE(K7770,M7770)</f>
        <v>202129</v>
      </c>
      <c r="P7770" s="51" t="str">
        <f>CONCATENATE(K7770,MONTH(ExpensesDBTable[[#This Row],[Date]]))</f>
        <v>20217</v>
      </c>
      <c r="Q7770" s="36" t="s">
        <v>4773</v>
      </c>
      <c r="R7770" s="36" t="s">
        <v>11</v>
      </c>
      <c r="S7770" s="38">
        <v>12</v>
      </c>
      <c r="T7770" s="36" t="s">
        <v>106</v>
      </c>
      <c r="U7770" s="36" t="s">
        <v>1121</v>
      </c>
    </row>
    <row r="7771" spans="10:21" x14ac:dyDescent="0.25">
      <c r="J7771" s="37">
        <v>44395</v>
      </c>
      <c r="K7771" s="36">
        <f>YEAR(J7771)</f>
        <v>2021</v>
      </c>
      <c r="L7771" s="36" t="str">
        <f>TEXT(DATE(1,MONTH(J7771),1),"MMMM")</f>
        <v>July</v>
      </c>
      <c r="M7771" s="36">
        <f>WEEKNUM(J7771,2)</f>
        <v>29</v>
      </c>
      <c r="N7771" s="36">
        <f>DAY(J7771)</f>
        <v>18</v>
      </c>
      <c r="O7771" s="36" t="str">
        <f>CONCATENATE(K7771,M7771)</f>
        <v>202129</v>
      </c>
      <c r="P7771" s="51" t="str">
        <f>CONCATENATE(K7771,MONTH(ExpensesDBTable[[#This Row],[Date]]))</f>
        <v>20217</v>
      </c>
      <c r="Q7771" s="36" t="s">
        <v>182</v>
      </c>
      <c r="R7771" s="36" t="s">
        <v>14</v>
      </c>
      <c r="S7771" s="38">
        <v>6</v>
      </c>
      <c r="T7771" s="36" t="s">
        <v>100</v>
      </c>
      <c r="U7771" s="36" t="s">
        <v>2478</v>
      </c>
    </row>
    <row r="7772" spans="10:21" x14ac:dyDescent="0.25">
      <c r="J7772" s="37">
        <v>44395</v>
      </c>
      <c r="K7772" s="36">
        <f>YEAR(J7772)</f>
        <v>2021</v>
      </c>
      <c r="L7772" s="36" t="str">
        <f>TEXT(DATE(1,MONTH(J7772),1),"MMMM")</f>
        <v>July</v>
      </c>
      <c r="M7772" s="36">
        <f>WEEKNUM(J7772,2)</f>
        <v>29</v>
      </c>
      <c r="N7772" s="36">
        <f>DAY(J7772)</f>
        <v>18</v>
      </c>
      <c r="O7772" s="36" t="str">
        <f>CONCATENATE(K7772,M7772)</f>
        <v>202129</v>
      </c>
      <c r="P7772" s="51" t="str">
        <f>CONCATENATE(K7772,MONTH(ExpensesDBTable[[#This Row],[Date]]))</f>
        <v>20217</v>
      </c>
      <c r="Q7772" s="36" t="s">
        <v>182</v>
      </c>
      <c r="R7772" s="36" t="s">
        <v>14</v>
      </c>
      <c r="S7772" s="38">
        <v>10.95</v>
      </c>
      <c r="T7772" s="36" t="s">
        <v>106</v>
      </c>
      <c r="U7772" s="36" t="s">
        <v>5212</v>
      </c>
    </row>
    <row r="7773" spans="10:21" x14ac:dyDescent="0.25">
      <c r="J7773" s="37">
        <v>44395</v>
      </c>
      <c r="K7773" s="36">
        <f>YEAR(J7773)</f>
        <v>2021</v>
      </c>
      <c r="L7773" s="36" t="str">
        <f>TEXT(DATE(1,MONTH(J7773),1),"MMMM")</f>
        <v>July</v>
      </c>
      <c r="M7773" s="36">
        <f>WEEKNUM(J7773,2)</f>
        <v>29</v>
      </c>
      <c r="N7773" s="36">
        <f>DAY(J7773)</f>
        <v>18</v>
      </c>
      <c r="O7773" s="36" t="str">
        <f>CONCATENATE(K7773,M7773)</f>
        <v>202129</v>
      </c>
      <c r="P7773" s="51" t="str">
        <f>CONCATENATE(K7773,MONTH(ExpensesDBTable[[#This Row],[Date]]))</f>
        <v>20217</v>
      </c>
      <c r="Q7773" s="36" t="s">
        <v>3477</v>
      </c>
      <c r="R7773" s="36" t="s">
        <v>23</v>
      </c>
      <c r="S7773" s="38">
        <v>30.12</v>
      </c>
      <c r="T7773" s="36" t="s">
        <v>106</v>
      </c>
      <c r="U7773" s="36" t="s">
        <v>5225</v>
      </c>
    </row>
    <row r="7774" spans="10:21" x14ac:dyDescent="0.25">
      <c r="J7774" s="37">
        <v>44395</v>
      </c>
      <c r="K7774" s="36">
        <f>YEAR(J7774)</f>
        <v>2021</v>
      </c>
      <c r="L7774" s="36" t="str">
        <f>TEXT(DATE(1,MONTH(J7774),1),"MMMM")</f>
        <v>July</v>
      </c>
      <c r="M7774" s="36">
        <f>WEEKNUM(J7774,2)</f>
        <v>29</v>
      </c>
      <c r="N7774" s="36">
        <f>DAY(J7774)</f>
        <v>18</v>
      </c>
      <c r="O7774" s="36" t="str">
        <f>CONCATENATE(K7774,M7774)</f>
        <v>202129</v>
      </c>
      <c r="P7774" s="51" t="str">
        <f>CONCATENATE(K7774,MONTH(ExpensesDBTable[[#This Row],[Date]]))</f>
        <v>20217</v>
      </c>
      <c r="Q7774" s="36" t="s">
        <v>4792</v>
      </c>
      <c r="R7774" s="36" t="s">
        <v>14</v>
      </c>
      <c r="S7774" s="38">
        <v>19.350000000000001</v>
      </c>
      <c r="T7774" s="36" t="s">
        <v>106</v>
      </c>
      <c r="U7774" s="36" t="s">
        <v>5226</v>
      </c>
    </row>
    <row r="7775" spans="10:21" x14ac:dyDescent="0.25">
      <c r="J7775" s="37">
        <v>44395</v>
      </c>
      <c r="K7775" s="36">
        <f>YEAR(J7775)</f>
        <v>2021</v>
      </c>
      <c r="L7775" s="36" t="str">
        <f>TEXT(DATE(1,MONTH(J7775),1),"MMMM")</f>
        <v>July</v>
      </c>
      <c r="M7775" s="36">
        <f>WEEKNUM(J7775,2)</f>
        <v>29</v>
      </c>
      <c r="N7775" s="36">
        <f>DAY(J7775)</f>
        <v>18</v>
      </c>
      <c r="O7775" s="36" t="str">
        <f>CONCATENATE(K7775,M7775)</f>
        <v>202129</v>
      </c>
      <c r="P7775" s="51" t="str">
        <f>CONCATENATE(K7775,MONTH(ExpensesDBTable[[#This Row],[Date]]))</f>
        <v>20217</v>
      </c>
      <c r="Q7775" s="36" t="s">
        <v>119</v>
      </c>
      <c r="R7775" s="36" t="s">
        <v>14</v>
      </c>
      <c r="S7775" s="38">
        <v>24.4</v>
      </c>
      <c r="T7775" s="36" t="s">
        <v>100</v>
      </c>
      <c r="U7775" s="36" t="s">
        <v>3401</v>
      </c>
    </row>
    <row r="7776" spans="10:21" x14ac:dyDescent="0.25">
      <c r="J7776" s="37">
        <v>44395</v>
      </c>
      <c r="K7776" s="36">
        <f>YEAR(J7776)</f>
        <v>2021</v>
      </c>
      <c r="L7776" s="36" t="str">
        <f>TEXT(DATE(1,MONTH(J7776),1),"MMMM")</f>
        <v>July</v>
      </c>
      <c r="M7776" s="36">
        <f>WEEKNUM(J7776,2)</f>
        <v>29</v>
      </c>
      <c r="N7776" s="36">
        <f>DAY(J7776)</f>
        <v>18</v>
      </c>
      <c r="O7776" s="36" t="str">
        <f>CONCATENATE(K7776,M7776)</f>
        <v>202129</v>
      </c>
      <c r="P7776" s="51" t="str">
        <f>CONCATENATE(K7776,MONTH(ExpensesDBTable[[#This Row],[Date]]))</f>
        <v>20217</v>
      </c>
      <c r="Q7776" s="36" t="s">
        <v>182</v>
      </c>
      <c r="R7776" s="36" t="s">
        <v>14</v>
      </c>
      <c r="S7776" s="38">
        <v>0.9</v>
      </c>
      <c r="T7776" s="36" t="s">
        <v>100</v>
      </c>
      <c r="U7776" s="36" t="s">
        <v>3920</v>
      </c>
    </row>
  </sheetData>
  <mergeCells count="1">
    <mergeCell ref="J3:U7"/>
  </mergeCells>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J3:S384"/>
  <sheetViews>
    <sheetView showGridLines="0" zoomScale="85" zoomScaleNormal="85" zoomScalePageLayoutView="85" workbookViewId="0">
      <pane xSplit="19" ySplit="10" topLeftCell="T325" activePane="bottomRight" state="frozen"/>
      <selection pane="topRight" activeCell="T1" sqref="T1"/>
      <selection pane="bottomLeft" activeCell="A11" sqref="A11"/>
      <selection pane="bottomRight" activeCell="R383" sqref="R383"/>
    </sheetView>
  </sheetViews>
  <sheetFormatPr defaultColWidth="8.85546875" defaultRowHeight="15" x14ac:dyDescent="0.25"/>
  <cols>
    <col min="2" max="2" width="5.7109375" customWidth="1"/>
    <col min="3" max="9" width="0" hidden="1" customWidth="1"/>
    <col min="10" max="10" width="33.5703125" customWidth="1"/>
    <col min="12" max="12" width="11" bestFit="1" customWidth="1"/>
    <col min="15" max="16" width="10.7109375" customWidth="1"/>
    <col min="17" max="17" width="11.42578125" bestFit="1" customWidth="1"/>
    <col min="18" max="18" width="11.5703125" bestFit="1" customWidth="1"/>
    <col min="19" max="19" width="36.7109375" bestFit="1" customWidth="1"/>
  </cols>
  <sheetData>
    <row r="3" spans="10:19" x14ac:dyDescent="0.25">
      <c r="J3" s="92" t="s">
        <v>4248</v>
      </c>
      <c r="K3" s="92"/>
      <c r="L3" s="92"/>
      <c r="M3" s="92"/>
      <c r="N3" s="92"/>
      <c r="O3" s="92"/>
      <c r="P3" s="92"/>
      <c r="Q3" s="92"/>
      <c r="R3" s="92"/>
      <c r="S3" s="92"/>
    </row>
    <row r="4" spans="10:19" x14ac:dyDescent="0.25">
      <c r="J4" s="92"/>
      <c r="K4" s="92"/>
      <c r="L4" s="92"/>
      <c r="M4" s="92"/>
      <c r="N4" s="92"/>
      <c r="O4" s="92"/>
      <c r="P4" s="92"/>
      <c r="Q4" s="92"/>
      <c r="R4" s="92"/>
      <c r="S4" s="92"/>
    </row>
    <row r="5" spans="10:19" x14ac:dyDescent="0.25">
      <c r="J5" s="92"/>
      <c r="K5" s="92"/>
      <c r="L5" s="92"/>
      <c r="M5" s="92"/>
      <c r="N5" s="92"/>
      <c r="O5" s="92"/>
      <c r="P5" s="92"/>
      <c r="Q5" s="92"/>
      <c r="R5" s="92"/>
      <c r="S5" s="92"/>
    </row>
    <row r="6" spans="10:19" x14ac:dyDescent="0.25">
      <c r="J6" s="92"/>
      <c r="K6" s="92"/>
      <c r="L6" s="92"/>
      <c r="M6" s="92"/>
      <c r="N6" s="92"/>
      <c r="O6" s="92"/>
      <c r="P6" s="92"/>
      <c r="Q6" s="92"/>
      <c r="R6" s="92"/>
      <c r="S6" s="92"/>
    </row>
    <row r="7" spans="10:19" x14ac:dyDescent="0.25">
      <c r="J7" s="92"/>
      <c r="K7" s="92"/>
      <c r="L7" s="92"/>
      <c r="M7" s="92"/>
      <c r="N7" s="92"/>
      <c r="O7" s="92"/>
      <c r="P7" s="92"/>
      <c r="Q7" s="92"/>
      <c r="R7" s="92"/>
      <c r="S7" s="92"/>
    </row>
    <row r="10" spans="10:19" x14ac:dyDescent="0.25">
      <c r="J10" t="s">
        <v>88</v>
      </c>
      <c r="K10" t="s">
        <v>4</v>
      </c>
      <c r="L10" t="s">
        <v>89</v>
      </c>
      <c r="M10" t="s">
        <v>94</v>
      </c>
      <c r="N10" t="s">
        <v>35</v>
      </c>
      <c r="O10" t="s">
        <v>6</v>
      </c>
      <c r="P10" t="s">
        <v>96</v>
      </c>
      <c r="Q10" t="s">
        <v>55</v>
      </c>
      <c r="R10" t="s">
        <v>97</v>
      </c>
      <c r="S10" t="s">
        <v>98</v>
      </c>
    </row>
    <row r="11" spans="10:19" x14ac:dyDescent="0.25">
      <c r="J11" s="1">
        <v>41649</v>
      </c>
      <c r="K11">
        <f>YEAR(J11)</f>
        <v>2014</v>
      </c>
      <c r="L11" t="str">
        <f>TEXT(DATE(1,MONTH(J11),1),"MMMM")</f>
        <v>January</v>
      </c>
      <c r="M11">
        <f>WEEKNUM(J11,2)</f>
        <v>2</v>
      </c>
      <c r="N11">
        <f>DAY(J11)</f>
        <v>10</v>
      </c>
      <c r="O11" t="str">
        <f>CONCATENATE(K11,M11)</f>
        <v>20142</v>
      </c>
      <c r="P11" t="str">
        <f>CONCATENATE(K11,MONTH(IncomeDBTable[[#This Row],[Date]]))</f>
        <v>20141</v>
      </c>
      <c r="Q11" t="s">
        <v>4249</v>
      </c>
      <c r="R11" s="3">
        <v>37402.26</v>
      </c>
      <c r="S11" t="s">
        <v>4249</v>
      </c>
    </row>
    <row r="12" spans="10:19" x14ac:dyDescent="0.25">
      <c r="J12" s="1">
        <v>41669</v>
      </c>
      <c r="K12">
        <f t="shared" ref="K12:K49" si="0">YEAR(J12)</f>
        <v>2014</v>
      </c>
      <c r="L12" t="str">
        <f t="shared" ref="L12:L49" si="1">TEXT(DATE(1,MONTH(J12),1),"MMMM")</f>
        <v>January</v>
      </c>
      <c r="M12">
        <f t="shared" ref="M12:M49" si="2">WEEKNUM(J12,2)</f>
        <v>5</v>
      </c>
      <c r="N12">
        <f t="shared" ref="N12:N49" si="3">DAY(J12)</f>
        <v>30</v>
      </c>
      <c r="O12" t="str">
        <f t="shared" ref="O12:O49" si="4">CONCATENATE(K12,M12)</f>
        <v>20145</v>
      </c>
      <c r="P12" t="str">
        <f>CONCATENATE(K12,MONTH(IncomeDBTable[[#This Row],[Date]]))</f>
        <v>20141</v>
      </c>
      <c r="Q12" t="s">
        <v>56</v>
      </c>
      <c r="R12" s="3">
        <v>2658.46</v>
      </c>
      <c r="S12" t="s">
        <v>57</v>
      </c>
    </row>
    <row r="13" spans="10:19" x14ac:dyDescent="0.25">
      <c r="J13" s="1">
        <v>41671</v>
      </c>
      <c r="K13">
        <f t="shared" si="0"/>
        <v>2014</v>
      </c>
      <c r="L13" t="str">
        <f t="shared" si="1"/>
        <v>February</v>
      </c>
      <c r="M13">
        <f t="shared" si="2"/>
        <v>5</v>
      </c>
      <c r="N13">
        <f t="shared" si="3"/>
        <v>1</v>
      </c>
      <c r="O13" t="str">
        <f t="shared" si="4"/>
        <v>20145</v>
      </c>
      <c r="P13" t="str">
        <f>CONCATENATE(K13,MONTH(IncomeDBTable[[#This Row],[Date]]))</f>
        <v>20142</v>
      </c>
      <c r="Q13" t="s">
        <v>4250</v>
      </c>
      <c r="R13" s="3">
        <v>20</v>
      </c>
      <c r="S13" t="s">
        <v>4251</v>
      </c>
    </row>
    <row r="14" spans="10:19" x14ac:dyDescent="0.25">
      <c r="J14" s="1">
        <v>41671</v>
      </c>
      <c r="K14">
        <f t="shared" si="0"/>
        <v>2014</v>
      </c>
      <c r="L14" t="str">
        <f t="shared" si="1"/>
        <v>February</v>
      </c>
      <c r="M14">
        <f t="shared" si="2"/>
        <v>5</v>
      </c>
      <c r="N14">
        <f t="shared" si="3"/>
        <v>1</v>
      </c>
      <c r="O14" t="str">
        <f t="shared" si="4"/>
        <v>20145</v>
      </c>
      <c r="P14" t="str">
        <f>CONCATENATE(K14,MONTH(IncomeDBTable[[#This Row],[Date]]))</f>
        <v>20142</v>
      </c>
      <c r="Q14" t="s">
        <v>4250</v>
      </c>
      <c r="R14" s="3">
        <v>20</v>
      </c>
      <c r="S14" t="s">
        <v>4252</v>
      </c>
    </row>
    <row r="15" spans="10:19" x14ac:dyDescent="0.25">
      <c r="J15" s="1">
        <v>41671</v>
      </c>
      <c r="K15">
        <f t="shared" si="0"/>
        <v>2014</v>
      </c>
      <c r="L15" t="str">
        <f t="shared" si="1"/>
        <v>February</v>
      </c>
      <c r="M15">
        <f t="shared" si="2"/>
        <v>5</v>
      </c>
      <c r="N15">
        <f t="shared" si="3"/>
        <v>1</v>
      </c>
      <c r="O15" t="str">
        <f t="shared" si="4"/>
        <v>20145</v>
      </c>
      <c r="P15" t="str">
        <f>CONCATENATE(K15,MONTH(IncomeDBTable[[#This Row],[Date]]))</f>
        <v>20142</v>
      </c>
      <c r="Q15" t="s">
        <v>4250</v>
      </c>
      <c r="R15" s="3">
        <v>20</v>
      </c>
      <c r="S15" t="s">
        <v>4252</v>
      </c>
    </row>
    <row r="16" spans="10:19" x14ac:dyDescent="0.25">
      <c r="J16" s="1">
        <v>41671</v>
      </c>
      <c r="K16">
        <f t="shared" si="0"/>
        <v>2014</v>
      </c>
      <c r="L16" t="str">
        <f t="shared" si="1"/>
        <v>February</v>
      </c>
      <c r="M16">
        <f t="shared" si="2"/>
        <v>5</v>
      </c>
      <c r="N16">
        <f t="shared" si="3"/>
        <v>1</v>
      </c>
      <c r="O16" t="str">
        <f t="shared" si="4"/>
        <v>20145</v>
      </c>
      <c r="P16" t="str">
        <f>CONCATENATE(K16,MONTH(IncomeDBTable[[#This Row],[Date]]))</f>
        <v>20142</v>
      </c>
      <c r="Q16" t="s">
        <v>4253</v>
      </c>
      <c r="R16" s="3">
        <v>73.66</v>
      </c>
      <c r="S16" t="s">
        <v>4254</v>
      </c>
    </row>
    <row r="17" spans="10:19" x14ac:dyDescent="0.25">
      <c r="J17" s="1">
        <v>41676</v>
      </c>
      <c r="K17">
        <f t="shared" si="0"/>
        <v>2014</v>
      </c>
      <c r="L17" t="str">
        <f t="shared" si="1"/>
        <v>February</v>
      </c>
      <c r="M17">
        <f t="shared" si="2"/>
        <v>6</v>
      </c>
      <c r="N17">
        <f t="shared" si="3"/>
        <v>6</v>
      </c>
      <c r="O17" t="str">
        <f t="shared" si="4"/>
        <v>20146</v>
      </c>
      <c r="P17" t="str">
        <f>CONCATENATE(K17,MONTH(IncomeDBTable[[#This Row],[Date]]))</f>
        <v>20142</v>
      </c>
      <c r="Q17" t="s">
        <v>56</v>
      </c>
      <c r="R17" s="3">
        <v>2274</v>
      </c>
      <c r="S17" t="s">
        <v>57</v>
      </c>
    </row>
    <row r="18" spans="10:19" x14ac:dyDescent="0.25">
      <c r="J18" s="1">
        <v>41684</v>
      </c>
      <c r="K18">
        <f t="shared" si="0"/>
        <v>2014</v>
      </c>
      <c r="L18" t="str">
        <f t="shared" si="1"/>
        <v>February</v>
      </c>
      <c r="M18">
        <f t="shared" si="2"/>
        <v>7</v>
      </c>
      <c r="N18">
        <f t="shared" si="3"/>
        <v>14</v>
      </c>
      <c r="O18" t="str">
        <f t="shared" si="4"/>
        <v>20147</v>
      </c>
      <c r="P18" t="str">
        <f>CONCATENATE(K18,MONTH(IncomeDBTable[[#This Row],[Date]]))</f>
        <v>20142</v>
      </c>
      <c r="Q18" t="s">
        <v>56</v>
      </c>
      <c r="R18" s="3">
        <v>3840</v>
      </c>
      <c r="S18" t="s">
        <v>57</v>
      </c>
    </row>
    <row r="19" spans="10:19" x14ac:dyDescent="0.25">
      <c r="J19" s="1">
        <v>41691</v>
      </c>
      <c r="K19">
        <f t="shared" si="0"/>
        <v>2014</v>
      </c>
      <c r="L19" t="str">
        <f t="shared" si="1"/>
        <v>February</v>
      </c>
      <c r="M19">
        <f t="shared" si="2"/>
        <v>8</v>
      </c>
      <c r="N19">
        <f t="shared" si="3"/>
        <v>21</v>
      </c>
      <c r="O19" t="str">
        <f t="shared" si="4"/>
        <v>20148</v>
      </c>
      <c r="P19" t="str">
        <f>CONCATENATE(K19,MONTH(IncomeDBTable[[#This Row],[Date]]))</f>
        <v>20142</v>
      </c>
      <c r="Q19" t="s">
        <v>4255</v>
      </c>
      <c r="R19" s="3">
        <v>552.48</v>
      </c>
      <c r="S19" t="s">
        <v>4256</v>
      </c>
    </row>
    <row r="20" spans="10:19" x14ac:dyDescent="0.25">
      <c r="J20" s="1">
        <v>41699</v>
      </c>
      <c r="K20">
        <f t="shared" si="0"/>
        <v>2014</v>
      </c>
      <c r="L20" t="str">
        <f t="shared" si="1"/>
        <v>March</v>
      </c>
      <c r="M20">
        <f t="shared" si="2"/>
        <v>9</v>
      </c>
      <c r="N20">
        <f t="shared" si="3"/>
        <v>1</v>
      </c>
      <c r="O20" t="str">
        <f t="shared" si="4"/>
        <v>20149</v>
      </c>
      <c r="P20" t="str">
        <f>CONCATENATE(K20,MONTH(IncomeDBTable[[#This Row],[Date]]))</f>
        <v>20143</v>
      </c>
      <c r="Q20" t="s">
        <v>4253</v>
      </c>
      <c r="R20" s="3">
        <v>71.739999999999995</v>
      </c>
      <c r="S20" t="s">
        <v>4257</v>
      </c>
    </row>
    <row r="21" spans="10:19" x14ac:dyDescent="0.25">
      <c r="J21" s="1">
        <v>41714</v>
      </c>
      <c r="K21">
        <f t="shared" si="0"/>
        <v>2014</v>
      </c>
      <c r="L21" t="str">
        <f t="shared" si="1"/>
        <v>March</v>
      </c>
      <c r="M21">
        <f t="shared" si="2"/>
        <v>11</v>
      </c>
      <c r="N21">
        <f t="shared" si="3"/>
        <v>16</v>
      </c>
      <c r="O21" t="str">
        <f t="shared" si="4"/>
        <v>201411</v>
      </c>
      <c r="P21" t="str">
        <f>CONCATENATE(K21,MONTH(IncomeDBTable[[#This Row],[Date]]))</f>
        <v>20143</v>
      </c>
      <c r="Q21" t="s">
        <v>56</v>
      </c>
      <c r="R21" s="3">
        <v>3839.99</v>
      </c>
      <c r="S21" t="s">
        <v>57</v>
      </c>
    </row>
    <row r="22" spans="10:19" x14ac:dyDescent="0.25">
      <c r="J22" s="1">
        <v>41726</v>
      </c>
      <c r="K22">
        <f t="shared" si="0"/>
        <v>2014</v>
      </c>
      <c r="L22" t="str">
        <f t="shared" si="1"/>
        <v>March</v>
      </c>
      <c r="M22">
        <f t="shared" si="2"/>
        <v>13</v>
      </c>
      <c r="N22">
        <f t="shared" si="3"/>
        <v>28</v>
      </c>
      <c r="O22" t="str">
        <f t="shared" si="4"/>
        <v>201413</v>
      </c>
      <c r="P22" t="str">
        <f>CONCATENATE(K22,MONTH(IncomeDBTable[[#This Row],[Date]]))</f>
        <v>20143</v>
      </c>
      <c r="Q22" t="s">
        <v>4255</v>
      </c>
      <c r="R22" s="3">
        <v>115.14</v>
      </c>
      <c r="S22" t="s">
        <v>4258</v>
      </c>
    </row>
    <row r="23" spans="10:19" x14ac:dyDescent="0.25">
      <c r="J23" s="1">
        <v>41730</v>
      </c>
      <c r="K23">
        <f t="shared" si="0"/>
        <v>2014</v>
      </c>
      <c r="L23" t="str">
        <f t="shared" si="1"/>
        <v>April</v>
      </c>
      <c r="M23">
        <f t="shared" si="2"/>
        <v>14</v>
      </c>
      <c r="N23">
        <f t="shared" si="3"/>
        <v>1</v>
      </c>
      <c r="O23" t="str">
        <f t="shared" si="4"/>
        <v>201414</v>
      </c>
      <c r="P23" t="str">
        <f>CONCATENATE(K23,MONTH(IncomeDBTable[[#This Row],[Date]]))</f>
        <v>20144</v>
      </c>
      <c r="Q23" t="s">
        <v>4253</v>
      </c>
      <c r="R23" s="3">
        <v>68.45</v>
      </c>
      <c r="S23" t="s">
        <v>4259</v>
      </c>
    </row>
    <row r="24" spans="10:19" x14ac:dyDescent="0.25">
      <c r="J24" s="1">
        <v>41743</v>
      </c>
      <c r="K24">
        <f t="shared" si="0"/>
        <v>2014</v>
      </c>
      <c r="L24" t="str">
        <f t="shared" si="1"/>
        <v>April</v>
      </c>
      <c r="M24">
        <f t="shared" si="2"/>
        <v>16</v>
      </c>
      <c r="N24">
        <f t="shared" si="3"/>
        <v>14</v>
      </c>
      <c r="O24" t="str">
        <f t="shared" si="4"/>
        <v>201416</v>
      </c>
      <c r="P24" t="str">
        <f>CONCATENATE(K24,MONTH(IncomeDBTable[[#This Row],[Date]]))</f>
        <v>20144</v>
      </c>
      <c r="Q24" t="s">
        <v>56</v>
      </c>
      <c r="R24" s="3">
        <v>3839.99</v>
      </c>
      <c r="S24" t="s">
        <v>57</v>
      </c>
    </row>
    <row r="25" spans="10:19" x14ac:dyDescent="0.25">
      <c r="J25" s="1">
        <v>41760</v>
      </c>
      <c r="K25">
        <f t="shared" si="0"/>
        <v>2014</v>
      </c>
      <c r="L25" t="str">
        <f t="shared" si="1"/>
        <v>May</v>
      </c>
      <c r="M25">
        <f t="shared" si="2"/>
        <v>18</v>
      </c>
      <c r="N25">
        <f t="shared" si="3"/>
        <v>1</v>
      </c>
      <c r="O25" t="str">
        <f t="shared" si="4"/>
        <v>201418</v>
      </c>
      <c r="P25" t="str">
        <f>CONCATENATE(K25,MONTH(IncomeDBTable[[#This Row],[Date]]))</f>
        <v>20145</v>
      </c>
      <c r="Q25" t="s">
        <v>4253</v>
      </c>
      <c r="R25" s="3">
        <v>46.07</v>
      </c>
      <c r="S25" t="s">
        <v>4260</v>
      </c>
    </row>
    <row r="26" spans="10:19" x14ac:dyDescent="0.25">
      <c r="J26" s="1">
        <v>41773</v>
      </c>
      <c r="K26">
        <f t="shared" si="0"/>
        <v>2014</v>
      </c>
      <c r="L26" t="str">
        <f t="shared" si="1"/>
        <v>May</v>
      </c>
      <c r="M26">
        <f t="shared" si="2"/>
        <v>20</v>
      </c>
      <c r="N26">
        <f t="shared" si="3"/>
        <v>14</v>
      </c>
      <c r="O26" t="str">
        <f t="shared" si="4"/>
        <v>201420</v>
      </c>
      <c r="P26" t="str">
        <f>CONCATENATE(K26,MONTH(IncomeDBTable[[#This Row],[Date]]))</f>
        <v>20145</v>
      </c>
      <c r="Q26" t="s">
        <v>56</v>
      </c>
      <c r="R26" s="3">
        <v>3839.99</v>
      </c>
      <c r="S26" t="s">
        <v>57</v>
      </c>
    </row>
    <row r="27" spans="10:19" x14ac:dyDescent="0.25">
      <c r="J27" s="1">
        <v>41777</v>
      </c>
      <c r="K27">
        <f t="shared" si="0"/>
        <v>2014</v>
      </c>
      <c r="L27" t="str">
        <f t="shared" si="1"/>
        <v>May</v>
      </c>
      <c r="M27">
        <f t="shared" si="2"/>
        <v>20</v>
      </c>
      <c r="N27">
        <f t="shared" si="3"/>
        <v>18</v>
      </c>
      <c r="O27" t="str">
        <f t="shared" si="4"/>
        <v>201420</v>
      </c>
      <c r="P27" t="str">
        <f>CONCATENATE(K27,MONTH(IncomeDBTable[[#This Row],[Date]]))</f>
        <v>20145</v>
      </c>
      <c r="Q27" t="s">
        <v>4250</v>
      </c>
      <c r="R27" s="3">
        <v>20</v>
      </c>
      <c r="S27" t="s">
        <v>4261</v>
      </c>
    </row>
    <row r="28" spans="10:19" x14ac:dyDescent="0.25">
      <c r="J28" s="1">
        <v>41786</v>
      </c>
      <c r="K28">
        <f t="shared" si="0"/>
        <v>2014</v>
      </c>
      <c r="L28" t="str">
        <f t="shared" si="1"/>
        <v>May</v>
      </c>
      <c r="M28">
        <f t="shared" si="2"/>
        <v>22</v>
      </c>
      <c r="N28">
        <f t="shared" si="3"/>
        <v>27</v>
      </c>
      <c r="O28" t="str">
        <f t="shared" si="4"/>
        <v>201422</v>
      </c>
      <c r="P28" t="str">
        <f>CONCATENATE(K28,MONTH(IncomeDBTable[[#This Row],[Date]]))</f>
        <v>20145</v>
      </c>
      <c r="Q28" t="s">
        <v>182</v>
      </c>
      <c r="R28" s="3">
        <v>405</v>
      </c>
      <c r="S28" t="s">
        <v>4262</v>
      </c>
    </row>
    <row r="29" spans="10:19" x14ac:dyDescent="0.25">
      <c r="J29" s="1">
        <v>41789</v>
      </c>
      <c r="K29">
        <f t="shared" si="0"/>
        <v>2014</v>
      </c>
      <c r="L29" t="str">
        <f t="shared" si="1"/>
        <v>May</v>
      </c>
      <c r="M29">
        <f t="shared" si="2"/>
        <v>22</v>
      </c>
      <c r="N29">
        <f t="shared" si="3"/>
        <v>30</v>
      </c>
      <c r="O29" t="str">
        <f t="shared" si="4"/>
        <v>201422</v>
      </c>
      <c r="P29" t="str">
        <f>CONCATENATE(K29,MONTH(IncomeDBTable[[#This Row],[Date]]))</f>
        <v>20145</v>
      </c>
      <c r="Q29" t="s">
        <v>56</v>
      </c>
      <c r="R29" s="3">
        <v>258.01</v>
      </c>
      <c r="S29" t="s">
        <v>57</v>
      </c>
    </row>
    <row r="30" spans="10:19" x14ac:dyDescent="0.25">
      <c r="J30" s="1">
        <v>41791</v>
      </c>
      <c r="K30">
        <f t="shared" si="0"/>
        <v>2014</v>
      </c>
      <c r="L30" t="str">
        <f t="shared" si="1"/>
        <v>June</v>
      </c>
      <c r="M30">
        <f t="shared" si="2"/>
        <v>22</v>
      </c>
      <c r="N30">
        <f t="shared" si="3"/>
        <v>1</v>
      </c>
      <c r="O30" t="str">
        <f t="shared" si="4"/>
        <v>201422</v>
      </c>
      <c r="P30" t="str">
        <f>CONCATENATE(K30,MONTH(IncomeDBTable[[#This Row],[Date]]))</f>
        <v>20146</v>
      </c>
      <c r="Q30" t="s">
        <v>4253</v>
      </c>
      <c r="R30" s="3">
        <v>49.69</v>
      </c>
      <c r="S30" t="s">
        <v>4263</v>
      </c>
    </row>
    <row r="31" spans="10:19" x14ac:dyDescent="0.25">
      <c r="J31" s="1">
        <v>41803</v>
      </c>
      <c r="K31">
        <f t="shared" si="0"/>
        <v>2014</v>
      </c>
      <c r="L31" t="str">
        <f t="shared" si="1"/>
        <v>June</v>
      </c>
      <c r="M31">
        <f t="shared" si="2"/>
        <v>24</v>
      </c>
      <c r="N31">
        <f t="shared" si="3"/>
        <v>13</v>
      </c>
      <c r="O31" t="str">
        <f t="shared" si="4"/>
        <v>201424</v>
      </c>
      <c r="P31" t="str">
        <f>CONCATENATE(K31,MONTH(IncomeDBTable[[#This Row],[Date]]))</f>
        <v>20146</v>
      </c>
      <c r="Q31" t="s">
        <v>56</v>
      </c>
      <c r="R31" s="3">
        <v>3840</v>
      </c>
      <c r="S31" t="s">
        <v>57</v>
      </c>
    </row>
    <row r="32" spans="10:19" x14ac:dyDescent="0.25">
      <c r="J32" s="1">
        <v>41821</v>
      </c>
      <c r="K32">
        <f t="shared" si="0"/>
        <v>2014</v>
      </c>
      <c r="L32" t="str">
        <f t="shared" si="1"/>
        <v>July</v>
      </c>
      <c r="M32">
        <f t="shared" si="2"/>
        <v>27</v>
      </c>
      <c r="N32">
        <f t="shared" si="3"/>
        <v>1</v>
      </c>
      <c r="O32" t="str">
        <f t="shared" si="4"/>
        <v>201427</v>
      </c>
      <c r="P32" t="str">
        <f>CONCATENATE(K32,MONTH(IncomeDBTable[[#This Row],[Date]]))</f>
        <v>20147</v>
      </c>
      <c r="Q32" t="s">
        <v>4253</v>
      </c>
      <c r="R32" s="3">
        <v>48.95</v>
      </c>
      <c r="S32" t="s">
        <v>4264</v>
      </c>
    </row>
    <row r="33" spans="10:19" x14ac:dyDescent="0.25">
      <c r="J33" s="1">
        <v>41835</v>
      </c>
      <c r="K33">
        <f t="shared" si="0"/>
        <v>2014</v>
      </c>
      <c r="L33" t="str">
        <f t="shared" si="1"/>
        <v>July</v>
      </c>
      <c r="M33">
        <f t="shared" si="2"/>
        <v>29</v>
      </c>
      <c r="N33">
        <f t="shared" si="3"/>
        <v>15</v>
      </c>
      <c r="O33" t="str">
        <f t="shared" si="4"/>
        <v>201429</v>
      </c>
      <c r="P33" t="str">
        <f>CONCATENATE(K33,MONTH(IncomeDBTable[[#This Row],[Date]]))</f>
        <v>20147</v>
      </c>
      <c r="Q33" t="s">
        <v>56</v>
      </c>
      <c r="R33" s="3">
        <v>3814</v>
      </c>
      <c r="S33" t="s">
        <v>57</v>
      </c>
    </row>
    <row r="34" spans="10:19" x14ac:dyDescent="0.25">
      <c r="J34" s="1">
        <v>41838</v>
      </c>
      <c r="K34">
        <f t="shared" si="0"/>
        <v>2014</v>
      </c>
      <c r="L34" t="str">
        <f t="shared" si="1"/>
        <v>July</v>
      </c>
      <c r="M34">
        <f t="shared" si="2"/>
        <v>29</v>
      </c>
      <c r="N34">
        <f t="shared" si="3"/>
        <v>18</v>
      </c>
      <c r="O34" t="str">
        <f t="shared" si="4"/>
        <v>201429</v>
      </c>
      <c r="P34" t="str">
        <f>CONCATENATE(K34,MONTH(IncomeDBTable[[#This Row],[Date]]))</f>
        <v>20147</v>
      </c>
      <c r="Q34" t="s">
        <v>182</v>
      </c>
      <c r="R34" s="3">
        <v>140</v>
      </c>
      <c r="S34" t="s">
        <v>4265</v>
      </c>
    </row>
    <row r="35" spans="10:19" x14ac:dyDescent="0.25">
      <c r="J35" s="1">
        <v>41852</v>
      </c>
      <c r="K35">
        <f t="shared" si="0"/>
        <v>2014</v>
      </c>
      <c r="L35" t="str">
        <f t="shared" si="1"/>
        <v>August</v>
      </c>
      <c r="M35">
        <f t="shared" si="2"/>
        <v>31</v>
      </c>
      <c r="N35">
        <f t="shared" si="3"/>
        <v>1</v>
      </c>
      <c r="O35" t="str">
        <f t="shared" si="4"/>
        <v>201431</v>
      </c>
      <c r="P35" t="str">
        <f>CONCATENATE(K35,MONTH(IncomeDBTable[[#This Row],[Date]]))</f>
        <v>20148</v>
      </c>
      <c r="Q35" t="s">
        <v>4253</v>
      </c>
      <c r="R35" s="3">
        <v>43.66</v>
      </c>
      <c r="S35" t="s">
        <v>49</v>
      </c>
    </row>
    <row r="36" spans="10:19" x14ac:dyDescent="0.25">
      <c r="J36" s="1">
        <v>41865</v>
      </c>
      <c r="K36">
        <f t="shared" si="0"/>
        <v>2014</v>
      </c>
      <c r="L36" t="str">
        <f t="shared" si="1"/>
        <v>August</v>
      </c>
      <c r="M36">
        <f t="shared" si="2"/>
        <v>33</v>
      </c>
      <c r="N36">
        <f t="shared" si="3"/>
        <v>14</v>
      </c>
      <c r="O36" t="str">
        <f t="shared" si="4"/>
        <v>201433</v>
      </c>
      <c r="P36" t="str">
        <f>CONCATENATE(K36,MONTH(IncomeDBTable[[#This Row],[Date]]))</f>
        <v>20148</v>
      </c>
      <c r="Q36" t="s">
        <v>182</v>
      </c>
      <c r="R36" s="3">
        <v>2130</v>
      </c>
      <c r="S36" t="s">
        <v>4266</v>
      </c>
    </row>
    <row r="37" spans="10:19" x14ac:dyDescent="0.25">
      <c r="J37" s="1">
        <v>41865</v>
      </c>
      <c r="K37">
        <f t="shared" si="0"/>
        <v>2014</v>
      </c>
      <c r="L37" t="str">
        <f t="shared" si="1"/>
        <v>August</v>
      </c>
      <c r="M37">
        <f t="shared" si="2"/>
        <v>33</v>
      </c>
      <c r="N37">
        <f t="shared" si="3"/>
        <v>14</v>
      </c>
      <c r="O37" t="str">
        <f t="shared" si="4"/>
        <v>201433</v>
      </c>
      <c r="P37" t="str">
        <f>CONCATENATE(K37,MONTH(IncomeDBTable[[#This Row],[Date]]))</f>
        <v>20148</v>
      </c>
      <c r="Q37" t="s">
        <v>56</v>
      </c>
      <c r="R37" s="3">
        <v>3814</v>
      </c>
      <c r="S37" t="s">
        <v>57</v>
      </c>
    </row>
    <row r="38" spans="10:19" x14ac:dyDescent="0.25">
      <c r="J38" s="1">
        <v>41879</v>
      </c>
      <c r="K38">
        <f t="shared" si="0"/>
        <v>2014</v>
      </c>
      <c r="L38" t="str">
        <f t="shared" si="1"/>
        <v>August</v>
      </c>
      <c r="M38">
        <f t="shared" si="2"/>
        <v>35</v>
      </c>
      <c r="N38">
        <f t="shared" si="3"/>
        <v>28</v>
      </c>
      <c r="O38" t="str">
        <f t="shared" si="4"/>
        <v>201435</v>
      </c>
      <c r="P38" t="str">
        <f>CONCATENATE(K38,MONTH(IncomeDBTable[[#This Row],[Date]]))</f>
        <v>20148</v>
      </c>
      <c r="Q38" t="s">
        <v>182</v>
      </c>
      <c r="R38" s="3">
        <v>5</v>
      </c>
      <c r="S38" t="s">
        <v>4267</v>
      </c>
    </row>
    <row r="39" spans="10:19" x14ac:dyDescent="0.25">
      <c r="J39" s="1">
        <v>41883</v>
      </c>
      <c r="K39">
        <f t="shared" si="0"/>
        <v>2014</v>
      </c>
      <c r="L39" t="str">
        <f t="shared" si="1"/>
        <v>September</v>
      </c>
      <c r="M39">
        <f t="shared" si="2"/>
        <v>36</v>
      </c>
      <c r="N39">
        <f t="shared" si="3"/>
        <v>1</v>
      </c>
      <c r="O39" t="str">
        <f t="shared" si="4"/>
        <v>201436</v>
      </c>
      <c r="P39" t="str">
        <f>CONCATENATE(K39,MONTH(IncomeDBTable[[#This Row],[Date]]))</f>
        <v>20149</v>
      </c>
      <c r="Q39" t="s">
        <v>4253</v>
      </c>
      <c r="R39" s="3">
        <v>43.75</v>
      </c>
      <c r="S39" t="s">
        <v>4268</v>
      </c>
    </row>
    <row r="40" spans="10:19" x14ac:dyDescent="0.25">
      <c r="J40" s="1">
        <v>41890</v>
      </c>
      <c r="K40">
        <f t="shared" si="0"/>
        <v>2014</v>
      </c>
      <c r="L40" t="str">
        <f t="shared" si="1"/>
        <v>September</v>
      </c>
      <c r="M40">
        <f t="shared" si="2"/>
        <v>37</v>
      </c>
      <c r="N40">
        <f t="shared" si="3"/>
        <v>8</v>
      </c>
      <c r="O40" t="str">
        <f t="shared" si="4"/>
        <v>201437</v>
      </c>
      <c r="P40" t="str">
        <f>CONCATENATE(K40,MONTH(IncomeDBTable[[#This Row],[Date]]))</f>
        <v>20149</v>
      </c>
      <c r="Q40" t="s">
        <v>182</v>
      </c>
      <c r="R40" s="3">
        <v>1511</v>
      </c>
      <c r="S40" t="s">
        <v>4269</v>
      </c>
    </row>
    <row r="41" spans="10:19" x14ac:dyDescent="0.25">
      <c r="J41" s="1">
        <v>41894</v>
      </c>
      <c r="K41">
        <f t="shared" si="0"/>
        <v>2014</v>
      </c>
      <c r="L41" t="str">
        <f t="shared" si="1"/>
        <v>September</v>
      </c>
      <c r="M41">
        <f t="shared" si="2"/>
        <v>37</v>
      </c>
      <c r="N41">
        <f t="shared" si="3"/>
        <v>12</v>
      </c>
      <c r="O41" t="str">
        <f t="shared" si="4"/>
        <v>201437</v>
      </c>
      <c r="P41" t="str">
        <f>CONCATENATE(K41,MONTH(IncomeDBTable[[#This Row],[Date]]))</f>
        <v>20149</v>
      </c>
      <c r="Q41" t="s">
        <v>56</v>
      </c>
      <c r="R41" s="3">
        <v>3814</v>
      </c>
      <c r="S41" t="s">
        <v>57</v>
      </c>
    </row>
    <row r="42" spans="10:19" x14ac:dyDescent="0.25">
      <c r="J42" s="1">
        <v>41917</v>
      </c>
      <c r="K42">
        <f t="shared" si="0"/>
        <v>2014</v>
      </c>
      <c r="L42" t="str">
        <f t="shared" si="1"/>
        <v>October</v>
      </c>
      <c r="M42">
        <f t="shared" si="2"/>
        <v>40</v>
      </c>
      <c r="N42">
        <f t="shared" si="3"/>
        <v>5</v>
      </c>
      <c r="O42" t="str">
        <f t="shared" si="4"/>
        <v>201440</v>
      </c>
      <c r="P42" t="str">
        <f>CONCATENATE(K42,MONTH(IncomeDBTable[[#This Row],[Date]]))</f>
        <v>201410</v>
      </c>
      <c r="Q42" t="s">
        <v>4253</v>
      </c>
      <c r="R42" s="3">
        <v>42.43</v>
      </c>
      <c r="S42" t="s">
        <v>4270</v>
      </c>
    </row>
    <row r="43" spans="10:19" x14ac:dyDescent="0.25">
      <c r="J43" s="1">
        <v>41921</v>
      </c>
      <c r="K43">
        <f t="shared" si="0"/>
        <v>2014</v>
      </c>
      <c r="L43" t="str">
        <f t="shared" si="1"/>
        <v>October</v>
      </c>
      <c r="M43">
        <f t="shared" si="2"/>
        <v>41</v>
      </c>
      <c r="N43">
        <f t="shared" si="3"/>
        <v>9</v>
      </c>
      <c r="O43" t="str">
        <f t="shared" si="4"/>
        <v>201441</v>
      </c>
      <c r="P43" t="str">
        <f>CONCATENATE(K43,MONTH(IncomeDBTable[[#This Row],[Date]]))</f>
        <v>201410</v>
      </c>
      <c r="Q43" t="s">
        <v>4250</v>
      </c>
      <c r="R43" s="3">
        <v>200</v>
      </c>
      <c r="S43" t="s">
        <v>4271</v>
      </c>
    </row>
    <row r="44" spans="10:19" x14ac:dyDescent="0.25">
      <c r="J44" s="1">
        <v>41927</v>
      </c>
      <c r="K44">
        <f t="shared" si="0"/>
        <v>2014</v>
      </c>
      <c r="L44" t="str">
        <f t="shared" si="1"/>
        <v>October</v>
      </c>
      <c r="M44">
        <f t="shared" si="2"/>
        <v>42</v>
      </c>
      <c r="N44">
        <f t="shared" si="3"/>
        <v>15</v>
      </c>
      <c r="O44" t="str">
        <f t="shared" si="4"/>
        <v>201442</v>
      </c>
      <c r="P44" t="str">
        <f>CONCATENATE(K44,MONTH(IncomeDBTable[[#This Row],[Date]]))</f>
        <v>201410</v>
      </c>
      <c r="Q44" t="s">
        <v>56</v>
      </c>
      <c r="R44" s="3">
        <v>3814</v>
      </c>
      <c r="S44" t="s">
        <v>57</v>
      </c>
    </row>
    <row r="45" spans="10:19" x14ac:dyDescent="0.25">
      <c r="J45" s="1">
        <v>41944</v>
      </c>
      <c r="K45">
        <f t="shared" si="0"/>
        <v>2014</v>
      </c>
      <c r="L45" t="str">
        <f t="shared" si="1"/>
        <v>November</v>
      </c>
      <c r="M45">
        <f t="shared" si="2"/>
        <v>44</v>
      </c>
      <c r="N45">
        <f t="shared" si="3"/>
        <v>1</v>
      </c>
      <c r="O45" t="str">
        <f t="shared" si="4"/>
        <v>201444</v>
      </c>
      <c r="P45" t="str">
        <f>CONCATENATE(K45,MONTH(IncomeDBTable[[#This Row],[Date]]))</f>
        <v>201411</v>
      </c>
      <c r="Q45" t="s">
        <v>4253</v>
      </c>
      <c r="R45" s="3">
        <v>46.85</v>
      </c>
      <c r="S45" t="s">
        <v>4272</v>
      </c>
    </row>
    <row r="46" spans="10:19" x14ac:dyDescent="0.25">
      <c r="J46" s="1">
        <v>41946</v>
      </c>
      <c r="K46">
        <f t="shared" si="0"/>
        <v>2014</v>
      </c>
      <c r="L46" t="str">
        <f t="shared" si="1"/>
        <v>November</v>
      </c>
      <c r="M46">
        <f t="shared" si="2"/>
        <v>45</v>
      </c>
      <c r="N46">
        <f t="shared" si="3"/>
        <v>3</v>
      </c>
      <c r="O46" t="str">
        <f t="shared" si="4"/>
        <v>201445</v>
      </c>
      <c r="P46" t="str">
        <f>CONCATENATE(K46,MONTH(IncomeDBTable[[#This Row],[Date]]))</f>
        <v>201411</v>
      </c>
      <c r="Q46" t="s">
        <v>182</v>
      </c>
      <c r="R46" s="3">
        <v>260</v>
      </c>
      <c r="S46" t="s">
        <v>4273</v>
      </c>
    </row>
    <row r="47" spans="10:19" x14ac:dyDescent="0.25">
      <c r="J47" s="1">
        <v>41957</v>
      </c>
      <c r="K47">
        <f t="shared" si="0"/>
        <v>2014</v>
      </c>
      <c r="L47" t="str">
        <f t="shared" si="1"/>
        <v>November</v>
      </c>
      <c r="M47">
        <f t="shared" si="2"/>
        <v>46</v>
      </c>
      <c r="N47">
        <f t="shared" si="3"/>
        <v>14</v>
      </c>
      <c r="O47" t="str">
        <f t="shared" si="4"/>
        <v>201446</v>
      </c>
      <c r="P47" t="str">
        <f>CONCATENATE(K47,MONTH(IncomeDBTable[[#This Row],[Date]]))</f>
        <v>201411</v>
      </c>
      <c r="Q47" t="s">
        <v>56</v>
      </c>
      <c r="R47" s="3">
        <v>3814</v>
      </c>
      <c r="S47" t="s">
        <v>57</v>
      </c>
    </row>
    <row r="48" spans="10:19" x14ac:dyDescent="0.25">
      <c r="J48" s="1">
        <v>41974</v>
      </c>
      <c r="K48">
        <f t="shared" si="0"/>
        <v>2014</v>
      </c>
      <c r="L48" t="str">
        <f t="shared" si="1"/>
        <v>December</v>
      </c>
      <c r="M48">
        <f t="shared" si="2"/>
        <v>49</v>
      </c>
      <c r="N48">
        <f t="shared" si="3"/>
        <v>1</v>
      </c>
      <c r="O48" t="str">
        <f t="shared" si="4"/>
        <v>201449</v>
      </c>
      <c r="P48" t="str">
        <f>CONCATENATE(K48,MONTH(IncomeDBTable[[#This Row],[Date]]))</f>
        <v>201412</v>
      </c>
      <c r="Q48" t="s">
        <v>4253</v>
      </c>
      <c r="R48" s="3">
        <v>57</v>
      </c>
      <c r="S48" t="s">
        <v>4274</v>
      </c>
    </row>
    <row r="49" spans="10:19" x14ac:dyDescent="0.25">
      <c r="J49" s="1">
        <v>41986</v>
      </c>
      <c r="K49">
        <f t="shared" si="0"/>
        <v>2014</v>
      </c>
      <c r="L49" t="str">
        <f t="shared" si="1"/>
        <v>December</v>
      </c>
      <c r="M49">
        <f t="shared" si="2"/>
        <v>50</v>
      </c>
      <c r="N49">
        <f t="shared" si="3"/>
        <v>13</v>
      </c>
      <c r="O49" t="str">
        <f t="shared" si="4"/>
        <v>201450</v>
      </c>
      <c r="P49" t="str">
        <f>CONCATENATE(K49,MONTH(IncomeDBTable[[#This Row],[Date]]))</f>
        <v>201412</v>
      </c>
      <c r="Q49" t="s">
        <v>56</v>
      </c>
      <c r="R49" s="3">
        <v>5205</v>
      </c>
      <c r="S49" t="s">
        <v>57</v>
      </c>
    </row>
    <row r="50" spans="10:19" x14ac:dyDescent="0.25">
      <c r="J50" s="1">
        <v>41997</v>
      </c>
      <c r="K50">
        <f t="shared" ref="K50:K55" si="5">YEAR(J50)</f>
        <v>2014</v>
      </c>
      <c r="L50" t="str">
        <f t="shared" ref="L50:L55" si="6">TEXT(DATE(1,MONTH(J50),1),"MMMM")</f>
        <v>December</v>
      </c>
      <c r="M50">
        <f t="shared" ref="M50:M55" si="7">WEEKNUM(J50,2)</f>
        <v>52</v>
      </c>
      <c r="N50">
        <f t="shared" ref="N50:N55" si="8">DAY(J50)</f>
        <v>24</v>
      </c>
      <c r="O50" t="str">
        <f t="shared" ref="O50:O55" si="9">CONCATENATE(K50,M50)</f>
        <v>201452</v>
      </c>
      <c r="P50" t="str">
        <f>CONCATENATE(K50,MONTH(IncomeDBTable[[#This Row],[Date]]))</f>
        <v>201412</v>
      </c>
      <c r="Q50" t="s">
        <v>4250</v>
      </c>
      <c r="R50" s="3">
        <v>40</v>
      </c>
      <c r="S50" t="s">
        <v>4275</v>
      </c>
    </row>
    <row r="51" spans="10:19" x14ac:dyDescent="0.25">
      <c r="J51" s="1">
        <v>42005</v>
      </c>
      <c r="K51">
        <f t="shared" si="5"/>
        <v>2015</v>
      </c>
      <c r="L51" t="str">
        <f t="shared" si="6"/>
        <v>January</v>
      </c>
      <c r="M51">
        <f t="shared" si="7"/>
        <v>1</v>
      </c>
      <c r="N51">
        <f t="shared" si="8"/>
        <v>1</v>
      </c>
      <c r="O51" t="str">
        <f t="shared" si="9"/>
        <v>20151</v>
      </c>
      <c r="P51" t="str">
        <f>CONCATENATE(K51,MONTH(IncomeDBTable[[#This Row],[Date]]))</f>
        <v>20151</v>
      </c>
      <c r="Q51" t="s">
        <v>4253</v>
      </c>
      <c r="R51" s="3">
        <v>70</v>
      </c>
      <c r="S51" t="s">
        <v>4276</v>
      </c>
    </row>
    <row r="52" spans="10:19" x14ac:dyDescent="0.25">
      <c r="J52" s="1">
        <v>42019</v>
      </c>
      <c r="K52">
        <f t="shared" si="5"/>
        <v>2015</v>
      </c>
      <c r="L52" t="str">
        <f t="shared" si="6"/>
        <v>January</v>
      </c>
      <c r="M52">
        <f t="shared" si="7"/>
        <v>3</v>
      </c>
      <c r="N52">
        <f t="shared" si="8"/>
        <v>15</v>
      </c>
      <c r="O52" t="str">
        <f t="shared" si="9"/>
        <v>20153</v>
      </c>
      <c r="P52" t="str">
        <f>CONCATENATE(K52,MONTH(IncomeDBTable[[#This Row],[Date]]))</f>
        <v>20151</v>
      </c>
      <c r="Q52" t="s">
        <v>56</v>
      </c>
      <c r="R52" s="3">
        <v>3896</v>
      </c>
      <c r="S52" t="s">
        <v>57</v>
      </c>
    </row>
    <row r="53" spans="10:19" x14ac:dyDescent="0.25">
      <c r="J53" s="1">
        <v>42037</v>
      </c>
      <c r="K53">
        <f t="shared" si="5"/>
        <v>2015</v>
      </c>
      <c r="L53" t="str">
        <f t="shared" si="6"/>
        <v>February</v>
      </c>
      <c r="M53">
        <f t="shared" si="7"/>
        <v>6</v>
      </c>
      <c r="N53">
        <f t="shared" si="8"/>
        <v>2</v>
      </c>
      <c r="O53" t="str">
        <f t="shared" si="9"/>
        <v>20156</v>
      </c>
      <c r="P53" t="str">
        <f>CONCATENATE(K53,MONTH(IncomeDBTable[[#This Row],[Date]]))</f>
        <v>20152</v>
      </c>
      <c r="Q53" t="s">
        <v>4253</v>
      </c>
      <c r="R53" s="3">
        <v>69</v>
      </c>
      <c r="S53" t="s">
        <v>4277</v>
      </c>
    </row>
    <row r="54" spans="10:19" x14ac:dyDescent="0.25">
      <c r="J54" s="1">
        <v>42049</v>
      </c>
      <c r="K54">
        <f t="shared" si="5"/>
        <v>2015</v>
      </c>
      <c r="L54" t="str">
        <f t="shared" si="6"/>
        <v>February</v>
      </c>
      <c r="M54">
        <f t="shared" si="7"/>
        <v>7</v>
      </c>
      <c r="N54">
        <f t="shared" si="8"/>
        <v>14</v>
      </c>
      <c r="O54" t="str">
        <f t="shared" si="9"/>
        <v>20157</v>
      </c>
      <c r="P54" t="str">
        <f>CONCATENATE(K54,MONTH(IncomeDBTable[[#This Row],[Date]]))</f>
        <v>20152</v>
      </c>
      <c r="Q54" t="s">
        <v>56</v>
      </c>
      <c r="R54" s="3">
        <v>3896</v>
      </c>
      <c r="S54" t="s">
        <v>57</v>
      </c>
    </row>
    <row r="55" spans="10:19" x14ac:dyDescent="0.25">
      <c r="J55" s="1">
        <v>42062</v>
      </c>
      <c r="K55">
        <f t="shared" si="5"/>
        <v>2015</v>
      </c>
      <c r="L55" t="str">
        <f t="shared" si="6"/>
        <v>February</v>
      </c>
      <c r="M55">
        <f t="shared" si="7"/>
        <v>9</v>
      </c>
      <c r="N55">
        <f t="shared" si="8"/>
        <v>27</v>
      </c>
      <c r="O55" t="str">
        <f t="shared" si="9"/>
        <v>20159</v>
      </c>
      <c r="P55" t="str">
        <f>CONCATENATE(K55,MONTH(IncomeDBTable[[#This Row],[Date]]))</f>
        <v>20152</v>
      </c>
      <c r="Q55" t="s">
        <v>56</v>
      </c>
      <c r="R55" s="3">
        <v>1788</v>
      </c>
      <c r="S55" t="s">
        <v>58</v>
      </c>
    </row>
    <row r="56" spans="10:19" x14ac:dyDescent="0.25">
      <c r="J56" s="1">
        <v>42064</v>
      </c>
      <c r="K56">
        <f t="shared" ref="K56:K61" si="10">YEAR(J56)</f>
        <v>2015</v>
      </c>
      <c r="L56" t="str">
        <f t="shared" ref="L56:L61" si="11">TEXT(DATE(1,MONTH(J56),1),"MMMM")</f>
        <v>March</v>
      </c>
      <c r="M56">
        <f t="shared" ref="M56:M61" si="12">WEEKNUM(J56,2)</f>
        <v>9</v>
      </c>
      <c r="N56">
        <f t="shared" ref="N56:N61" si="13">DAY(J56)</f>
        <v>1</v>
      </c>
      <c r="O56" t="str">
        <f t="shared" ref="O56:O61" si="14">CONCATENATE(K56,M56)</f>
        <v>20159</v>
      </c>
      <c r="P56" t="str">
        <f>CONCATENATE(K56,MONTH(IncomeDBTable[[#This Row],[Date]]))</f>
        <v>20153</v>
      </c>
      <c r="Q56" t="s">
        <v>4253</v>
      </c>
      <c r="R56" s="3">
        <v>60.24</v>
      </c>
      <c r="S56" t="s">
        <v>4278</v>
      </c>
    </row>
    <row r="57" spans="10:19" x14ac:dyDescent="0.25">
      <c r="J57" s="1">
        <v>42079</v>
      </c>
      <c r="K57">
        <f t="shared" si="10"/>
        <v>2015</v>
      </c>
      <c r="L57" t="str">
        <f t="shared" si="11"/>
        <v>March</v>
      </c>
      <c r="M57">
        <f t="shared" si="12"/>
        <v>12</v>
      </c>
      <c r="N57">
        <f t="shared" si="13"/>
        <v>16</v>
      </c>
      <c r="O57" t="str">
        <f t="shared" si="14"/>
        <v>201512</v>
      </c>
      <c r="P57" t="str">
        <f>CONCATENATE(K57,MONTH(IncomeDBTable[[#This Row],[Date]]))</f>
        <v>20153</v>
      </c>
      <c r="Q57" t="s">
        <v>56</v>
      </c>
      <c r="R57" s="3">
        <v>3867.33</v>
      </c>
      <c r="S57" t="s">
        <v>58</v>
      </c>
    </row>
    <row r="58" spans="10:19" x14ac:dyDescent="0.25">
      <c r="J58" s="1">
        <v>42079</v>
      </c>
      <c r="K58">
        <f t="shared" si="10"/>
        <v>2015</v>
      </c>
      <c r="L58" t="str">
        <f t="shared" si="11"/>
        <v>March</v>
      </c>
      <c r="M58">
        <f t="shared" si="12"/>
        <v>12</v>
      </c>
      <c r="N58">
        <f t="shared" si="13"/>
        <v>16</v>
      </c>
      <c r="O58" t="str">
        <f t="shared" si="14"/>
        <v>201512</v>
      </c>
      <c r="P58" t="str">
        <f>CONCATENATE(K58,MONTH(IncomeDBTable[[#This Row],[Date]]))</f>
        <v>20153</v>
      </c>
      <c r="Q58" t="s">
        <v>182</v>
      </c>
      <c r="R58" s="3">
        <v>17.98</v>
      </c>
      <c r="S58" t="s">
        <v>4279</v>
      </c>
    </row>
    <row r="59" spans="10:19" x14ac:dyDescent="0.25">
      <c r="J59" s="1">
        <v>42079</v>
      </c>
      <c r="K59">
        <f t="shared" si="10"/>
        <v>2015</v>
      </c>
      <c r="L59" t="str">
        <f t="shared" si="11"/>
        <v>March</v>
      </c>
      <c r="M59">
        <f t="shared" si="12"/>
        <v>12</v>
      </c>
      <c r="N59">
        <f t="shared" si="13"/>
        <v>16</v>
      </c>
      <c r="O59" t="str">
        <f t="shared" si="14"/>
        <v>201512</v>
      </c>
      <c r="P59" t="str">
        <f>CONCATENATE(K59,MONTH(IncomeDBTable[[#This Row],[Date]]))</f>
        <v>20153</v>
      </c>
      <c r="Q59" t="s">
        <v>56</v>
      </c>
      <c r="R59" s="3">
        <v>3896</v>
      </c>
      <c r="S59" t="s">
        <v>57</v>
      </c>
    </row>
    <row r="60" spans="10:19" x14ac:dyDescent="0.25">
      <c r="J60" s="1">
        <v>42084</v>
      </c>
      <c r="K60">
        <f t="shared" si="10"/>
        <v>2015</v>
      </c>
      <c r="L60" t="str">
        <f t="shared" si="11"/>
        <v>March</v>
      </c>
      <c r="M60">
        <f t="shared" si="12"/>
        <v>12</v>
      </c>
      <c r="N60">
        <f t="shared" si="13"/>
        <v>21</v>
      </c>
      <c r="O60" t="str">
        <f t="shared" si="14"/>
        <v>201512</v>
      </c>
      <c r="P60" t="str">
        <f>CONCATENATE(K60,MONTH(IncomeDBTable[[#This Row],[Date]]))</f>
        <v>20153</v>
      </c>
      <c r="Q60" t="s">
        <v>4255</v>
      </c>
      <c r="R60" s="3">
        <v>757</v>
      </c>
      <c r="S60" t="s">
        <v>4280</v>
      </c>
    </row>
    <row r="61" spans="10:19" x14ac:dyDescent="0.25">
      <c r="J61" s="1">
        <v>42095</v>
      </c>
      <c r="K61">
        <f t="shared" si="10"/>
        <v>2015</v>
      </c>
      <c r="L61" t="str">
        <f t="shared" si="11"/>
        <v>April</v>
      </c>
      <c r="M61">
        <f t="shared" si="12"/>
        <v>14</v>
      </c>
      <c r="N61">
        <f t="shared" si="13"/>
        <v>1</v>
      </c>
      <c r="O61" t="str">
        <f t="shared" si="14"/>
        <v>201514</v>
      </c>
      <c r="P61" t="str">
        <f>CONCATENATE(K61,MONTH(IncomeDBTable[[#This Row],[Date]]))</f>
        <v>20154</v>
      </c>
      <c r="Q61" t="s">
        <v>4253</v>
      </c>
      <c r="R61" s="3">
        <v>72.2</v>
      </c>
      <c r="S61" t="s">
        <v>4281</v>
      </c>
    </row>
    <row r="62" spans="10:19" x14ac:dyDescent="0.25">
      <c r="J62" s="1">
        <v>42105</v>
      </c>
      <c r="K62">
        <f t="shared" ref="K62:K67" si="15">YEAR(J62)</f>
        <v>2015</v>
      </c>
      <c r="L62" t="str">
        <f t="shared" ref="L62:L67" si="16">TEXT(DATE(1,MONTH(J62),1),"MMMM")</f>
        <v>April</v>
      </c>
      <c r="M62">
        <f t="shared" ref="M62:M67" si="17">WEEKNUM(J62,2)</f>
        <v>15</v>
      </c>
      <c r="N62">
        <f t="shared" ref="N62:N67" si="18">DAY(J62)</f>
        <v>11</v>
      </c>
      <c r="O62" t="str">
        <f t="shared" ref="O62:O67" si="19">CONCATENATE(K62,M62)</f>
        <v>201515</v>
      </c>
      <c r="P62" t="str">
        <f>CONCATENATE(K62,MONTH(IncomeDBTable[[#This Row],[Date]]))</f>
        <v>20154</v>
      </c>
      <c r="Q62" t="s">
        <v>4255</v>
      </c>
      <c r="R62" s="3">
        <v>45.67</v>
      </c>
      <c r="S62" t="s">
        <v>4282</v>
      </c>
    </row>
    <row r="63" spans="10:19" x14ac:dyDescent="0.25">
      <c r="J63" s="1">
        <v>42111</v>
      </c>
      <c r="K63">
        <f t="shared" si="15"/>
        <v>2015</v>
      </c>
      <c r="L63" t="str">
        <f t="shared" si="16"/>
        <v>April</v>
      </c>
      <c r="M63">
        <f t="shared" si="17"/>
        <v>16</v>
      </c>
      <c r="N63">
        <f t="shared" si="18"/>
        <v>17</v>
      </c>
      <c r="O63" t="str">
        <f t="shared" si="19"/>
        <v>201516</v>
      </c>
      <c r="P63" t="str">
        <f>CONCATENATE(K63,MONTH(IncomeDBTable[[#This Row],[Date]]))</f>
        <v>20154</v>
      </c>
      <c r="Q63" t="s">
        <v>56</v>
      </c>
      <c r="R63" s="3">
        <v>3896</v>
      </c>
      <c r="S63" t="s">
        <v>57</v>
      </c>
    </row>
    <row r="64" spans="10:19" x14ac:dyDescent="0.25">
      <c r="J64" s="1">
        <v>42111</v>
      </c>
      <c r="K64">
        <f t="shared" si="15"/>
        <v>2015</v>
      </c>
      <c r="L64" t="str">
        <f t="shared" si="16"/>
        <v>April</v>
      </c>
      <c r="M64">
        <f t="shared" si="17"/>
        <v>16</v>
      </c>
      <c r="N64">
        <f t="shared" si="18"/>
        <v>17</v>
      </c>
      <c r="O64" t="str">
        <f t="shared" si="19"/>
        <v>201516</v>
      </c>
      <c r="P64" t="str">
        <f>CONCATENATE(K64,MONTH(IncomeDBTable[[#This Row],[Date]]))</f>
        <v>20154</v>
      </c>
      <c r="Q64" t="s">
        <v>56</v>
      </c>
      <c r="R64" s="3">
        <v>3867</v>
      </c>
      <c r="S64" t="s">
        <v>58</v>
      </c>
    </row>
    <row r="65" spans="10:19" x14ac:dyDescent="0.25">
      <c r="J65" s="1">
        <v>42127</v>
      </c>
      <c r="K65">
        <f t="shared" si="15"/>
        <v>2015</v>
      </c>
      <c r="L65" t="str">
        <f t="shared" si="16"/>
        <v>May</v>
      </c>
      <c r="M65">
        <f t="shared" si="17"/>
        <v>18</v>
      </c>
      <c r="N65">
        <f t="shared" si="18"/>
        <v>3</v>
      </c>
      <c r="O65" t="str">
        <f t="shared" si="19"/>
        <v>201518</v>
      </c>
      <c r="P65" t="str">
        <f>CONCATENATE(K65,MONTH(IncomeDBTable[[#This Row],[Date]]))</f>
        <v>20155</v>
      </c>
      <c r="Q65" t="s">
        <v>4253</v>
      </c>
      <c r="R65" s="3">
        <v>3.73</v>
      </c>
      <c r="S65" t="s">
        <v>4283</v>
      </c>
    </row>
    <row r="66" spans="10:19" x14ac:dyDescent="0.25">
      <c r="J66" s="1">
        <v>42138</v>
      </c>
      <c r="K66">
        <f t="shared" si="15"/>
        <v>2015</v>
      </c>
      <c r="L66" t="str">
        <f t="shared" si="16"/>
        <v>May</v>
      </c>
      <c r="M66">
        <f t="shared" si="17"/>
        <v>20</v>
      </c>
      <c r="N66">
        <f t="shared" si="18"/>
        <v>14</v>
      </c>
      <c r="O66" t="str">
        <f t="shared" si="19"/>
        <v>201520</v>
      </c>
      <c r="P66" t="str">
        <f>CONCATENATE(K66,MONTH(IncomeDBTable[[#This Row],[Date]]))</f>
        <v>20155</v>
      </c>
      <c r="Q66" t="s">
        <v>56</v>
      </c>
      <c r="R66" s="3">
        <v>3896</v>
      </c>
      <c r="S66" t="s">
        <v>57</v>
      </c>
    </row>
    <row r="67" spans="10:19" x14ac:dyDescent="0.25">
      <c r="J67" s="1">
        <v>42138</v>
      </c>
      <c r="K67">
        <f t="shared" si="15"/>
        <v>2015</v>
      </c>
      <c r="L67" t="str">
        <f t="shared" si="16"/>
        <v>May</v>
      </c>
      <c r="M67">
        <f t="shared" si="17"/>
        <v>20</v>
      </c>
      <c r="N67">
        <f t="shared" si="18"/>
        <v>14</v>
      </c>
      <c r="O67" t="str">
        <f t="shared" si="19"/>
        <v>201520</v>
      </c>
      <c r="P67" t="str">
        <f>CONCATENATE(K67,MONTH(IncomeDBTable[[#This Row],[Date]]))</f>
        <v>20155</v>
      </c>
      <c r="Q67" t="s">
        <v>56</v>
      </c>
      <c r="R67" s="3">
        <v>3867.33</v>
      </c>
      <c r="S67" t="s">
        <v>58</v>
      </c>
    </row>
    <row r="68" spans="10:19" x14ac:dyDescent="0.25">
      <c r="J68" s="1">
        <v>42154</v>
      </c>
      <c r="K68">
        <f t="shared" ref="K68:K73" si="20">YEAR(J68)</f>
        <v>2015</v>
      </c>
      <c r="L68" t="str">
        <f t="shared" ref="L68:L73" si="21">TEXT(DATE(1,MONTH(J68),1),"MMMM")</f>
        <v>May</v>
      </c>
      <c r="M68">
        <f t="shared" ref="M68:M73" si="22">WEEKNUM(J68,2)</f>
        <v>22</v>
      </c>
      <c r="N68">
        <f t="shared" ref="N68:N73" si="23">DAY(J68)</f>
        <v>30</v>
      </c>
      <c r="O68" t="str">
        <f t="shared" ref="O68:O73" si="24">CONCATENATE(K68,M68)</f>
        <v>201522</v>
      </c>
      <c r="P68" t="str">
        <f>CONCATENATE(K68,MONTH(IncomeDBTable[[#This Row],[Date]]))</f>
        <v>20155</v>
      </c>
      <c r="Q68" t="s">
        <v>182</v>
      </c>
      <c r="R68" s="3">
        <v>188.45</v>
      </c>
      <c r="S68" t="s">
        <v>4284</v>
      </c>
    </row>
    <row r="69" spans="10:19" x14ac:dyDescent="0.25">
      <c r="J69" s="1">
        <v>42154</v>
      </c>
      <c r="K69">
        <f t="shared" si="20"/>
        <v>2015</v>
      </c>
      <c r="L69" t="str">
        <f t="shared" si="21"/>
        <v>May</v>
      </c>
      <c r="M69">
        <f t="shared" si="22"/>
        <v>22</v>
      </c>
      <c r="N69">
        <f t="shared" si="23"/>
        <v>30</v>
      </c>
      <c r="O69" t="str">
        <f t="shared" si="24"/>
        <v>201522</v>
      </c>
      <c r="P69" t="str">
        <f>CONCATENATE(K69,MONTH(IncomeDBTable[[#This Row],[Date]]))</f>
        <v>20155</v>
      </c>
      <c r="Q69" t="s">
        <v>182</v>
      </c>
      <c r="R69" s="3">
        <v>1965</v>
      </c>
      <c r="S69" t="s">
        <v>4285</v>
      </c>
    </row>
    <row r="70" spans="10:19" x14ac:dyDescent="0.25">
      <c r="J70" s="1">
        <v>42157</v>
      </c>
      <c r="K70">
        <f t="shared" si="20"/>
        <v>2015</v>
      </c>
      <c r="L70" t="str">
        <f t="shared" si="21"/>
        <v>June</v>
      </c>
      <c r="M70">
        <f t="shared" si="22"/>
        <v>23</v>
      </c>
      <c r="N70">
        <f t="shared" si="23"/>
        <v>2</v>
      </c>
      <c r="O70" t="str">
        <f t="shared" si="24"/>
        <v>201523</v>
      </c>
      <c r="P70" t="str">
        <f>CONCATENATE(K70,MONTH(IncomeDBTable[[#This Row],[Date]]))</f>
        <v>20156</v>
      </c>
      <c r="Q70" t="s">
        <v>4253</v>
      </c>
      <c r="R70" s="3">
        <v>55</v>
      </c>
      <c r="S70" t="s">
        <v>47</v>
      </c>
    </row>
    <row r="71" spans="10:19" x14ac:dyDescent="0.25">
      <c r="J71" s="1">
        <v>42167</v>
      </c>
      <c r="K71">
        <f t="shared" si="20"/>
        <v>2015</v>
      </c>
      <c r="L71" t="str">
        <f t="shared" si="21"/>
        <v>June</v>
      </c>
      <c r="M71">
        <f t="shared" si="22"/>
        <v>24</v>
      </c>
      <c r="N71">
        <f t="shared" si="23"/>
        <v>12</v>
      </c>
      <c r="O71" t="str">
        <f t="shared" si="24"/>
        <v>201524</v>
      </c>
      <c r="P71" t="str">
        <f>CONCATENATE(K71,MONTH(IncomeDBTable[[#This Row],[Date]]))</f>
        <v>20156</v>
      </c>
      <c r="Q71" t="s">
        <v>56</v>
      </c>
      <c r="R71" s="3">
        <v>4222</v>
      </c>
      <c r="S71" t="s">
        <v>57</v>
      </c>
    </row>
    <row r="72" spans="10:19" x14ac:dyDescent="0.25">
      <c r="J72" s="1">
        <v>42167</v>
      </c>
      <c r="K72">
        <f t="shared" si="20"/>
        <v>2015</v>
      </c>
      <c r="L72" t="str">
        <f t="shared" si="21"/>
        <v>June</v>
      </c>
      <c r="M72">
        <f t="shared" si="22"/>
        <v>24</v>
      </c>
      <c r="N72">
        <f t="shared" si="23"/>
        <v>12</v>
      </c>
      <c r="O72" t="str">
        <f t="shared" si="24"/>
        <v>201524</v>
      </c>
      <c r="P72" t="str">
        <f>CONCATENATE(K72,MONTH(IncomeDBTable[[#This Row],[Date]]))</f>
        <v>20156</v>
      </c>
      <c r="Q72" t="s">
        <v>56</v>
      </c>
      <c r="R72" s="3">
        <v>3867.33</v>
      </c>
      <c r="S72" t="s">
        <v>58</v>
      </c>
    </row>
    <row r="73" spans="10:19" x14ac:dyDescent="0.25">
      <c r="J73" s="1">
        <v>42186</v>
      </c>
      <c r="K73">
        <f t="shared" si="20"/>
        <v>2015</v>
      </c>
      <c r="L73" t="str">
        <f t="shared" si="21"/>
        <v>July</v>
      </c>
      <c r="M73">
        <f t="shared" si="22"/>
        <v>27</v>
      </c>
      <c r="N73">
        <f t="shared" si="23"/>
        <v>1</v>
      </c>
      <c r="O73" t="str">
        <f t="shared" si="24"/>
        <v>201527</v>
      </c>
      <c r="P73" t="str">
        <f>CONCATENATE(K73,MONTH(IncomeDBTable[[#This Row],[Date]]))</f>
        <v>20157</v>
      </c>
      <c r="Q73" t="s">
        <v>4253</v>
      </c>
      <c r="R73" s="3">
        <v>53.86</v>
      </c>
      <c r="S73" t="s">
        <v>4264</v>
      </c>
    </row>
    <row r="74" spans="10:19" x14ac:dyDescent="0.25">
      <c r="J74" s="1">
        <v>42192</v>
      </c>
      <c r="K74">
        <f t="shared" ref="K74:K79" si="25">YEAR(J74)</f>
        <v>2015</v>
      </c>
      <c r="L74" t="str">
        <f t="shared" ref="L74:L79" si="26">TEXT(DATE(1,MONTH(J74),1),"MMMM")</f>
        <v>July</v>
      </c>
      <c r="M74">
        <f t="shared" ref="M74:M79" si="27">WEEKNUM(J74,2)</f>
        <v>28</v>
      </c>
      <c r="N74">
        <f t="shared" ref="N74:N79" si="28">DAY(J74)</f>
        <v>7</v>
      </c>
      <c r="O74" t="str">
        <f t="shared" ref="O74:O79" si="29">CONCATENATE(K74,M74)</f>
        <v>201528</v>
      </c>
      <c r="P74" t="str">
        <f>CONCATENATE(K74,MONTH(IncomeDBTable[[#This Row],[Date]]))</f>
        <v>20157</v>
      </c>
      <c r="Q74" t="s">
        <v>182</v>
      </c>
      <c r="R74" s="3">
        <v>37.5</v>
      </c>
      <c r="S74" t="s">
        <v>4286</v>
      </c>
    </row>
    <row r="75" spans="10:19" x14ac:dyDescent="0.25">
      <c r="J75" s="1">
        <v>42192</v>
      </c>
      <c r="K75">
        <f t="shared" si="25"/>
        <v>2015</v>
      </c>
      <c r="L75" t="str">
        <f t="shared" si="26"/>
        <v>July</v>
      </c>
      <c r="M75">
        <f t="shared" si="27"/>
        <v>28</v>
      </c>
      <c r="N75">
        <f t="shared" si="28"/>
        <v>7</v>
      </c>
      <c r="O75" t="str">
        <f t="shared" si="29"/>
        <v>201528</v>
      </c>
      <c r="P75" t="str">
        <f>CONCATENATE(K75,MONTH(IncomeDBTable[[#This Row],[Date]]))</f>
        <v>20157</v>
      </c>
      <c r="Q75" t="s">
        <v>182</v>
      </c>
      <c r="R75" s="3">
        <v>52.5</v>
      </c>
      <c r="S75" t="s">
        <v>4287</v>
      </c>
    </row>
    <row r="76" spans="10:19" x14ac:dyDescent="0.25">
      <c r="J76" s="1">
        <v>42192</v>
      </c>
      <c r="K76">
        <f t="shared" si="25"/>
        <v>2015</v>
      </c>
      <c r="L76" t="str">
        <f t="shared" si="26"/>
        <v>July</v>
      </c>
      <c r="M76">
        <f t="shared" si="27"/>
        <v>28</v>
      </c>
      <c r="N76">
        <f t="shared" si="28"/>
        <v>7</v>
      </c>
      <c r="O76" t="str">
        <f t="shared" si="29"/>
        <v>201528</v>
      </c>
      <c r="P76" t="str">
        <f>CONCATENATE(K76,MONTH(IncomeDBTable[[#This Row],[Date]]))</f>
        <v>20157</v>
      </c>
      <c r="Q76" t="s">
        <v>182</v>
      </c>
      <c r="R76" s="3">
        <v>2040</v>
      </c>
      <c r="S76" t="s">
        <v>4288</v>
      </c>
    </row>
    <row r="77" spans="10:19" x14ac:dyDescent="0.25">
      <c r="J77" s="1">
        <v>42200</v>
      </c>
      <c r="K77">
        <f t="shared" si="25"/>
        <v>2015</v>
      </c>
      <c r="L77" t="str">
        <f t="shared" si="26"/>
        <v>July</v>
      </c>
      <c r="M77">
        <f t="shared" si="27"/>
        <v>29</v>
      </c>
      <c r="N77">
        <f t="shared" si="28"/>
        <v>15</v>
      </c>
      <c r="O77" t="str">
        <f t="shared" si="29"/>
        <v>201529</v>
      </c>
      <c r="P77" t="str">
        <f>CONCATENATE(K77,MONTH(IncomeDBTable[[#This Row],[Date]]))</f>
        <v>20157</v>
      </c>
      <c r="Q77" t="s">
        <v>56</v>
      </c>
      <c r="R77" s="3">
        <v>5204</v>
      </c>
      <c r="S77" t="s">
        <v>57</v>
      </c>
    </row>
    <row r="78" spans="10:19" x14ac:dyDescent="0.25">
      <c r="J78" s="1">
        <v>42200</v>
      </c>
      <c r="K78">
        <f t="shared" si="25"/>
        <v>2015</v>
      </c>
      <c r="L78" t="str">
        <f t="shared" si="26"/>
        <v>July</v>
      </c>
      <c r="M78">
        <f t="shared" si="27"/>
        <v>29</v>
      </c>
      <c r="N78">
        <f t="shared" si="28"/>
        <v>15</v>
      </c>
      <c r="O78" t="str">
        <f t="shared" si="29"/>
        <v>201529</v>
      </c>
      <c r="P78" t="str">
        <f>CONCATENATE(K78,MONTH(IncomeDBTable[[#This Row],[Date]]))</f>
        <v>20157</v>
      </c>
      <c r="Q78" t="s">
        <v>56</v>
      </c>
      <c r="R78" s="3">
        <v>3867.33</v>
      </c>
      <c r="S78" t="s">
        <v>58</v>
      </c>
    </row>
    <row r="79" spans="10:19" x14ac:dyDescent="0.25">
      <c r="J79" s="1">
        <v>42218</v>
      </c>
      <c r="K79">
        <f t="shared" si="25"/>
        <v>2015</v>
      </c>
      <c r="L79" t="str">
        <f t="shared" si="26"/>
        <v>August</v>
      </c>
      <c r="M79">
        <f t="shared" si="27"/>
        <v>31</v>
      </c>
      <c r="N79">
        <f t="shared" si="28"/>
        <v>2</v>
      </c>
      <c r="O79" t="str">
        <f t="shared" si="29"/>
        <v>201531</v>
      </c>
      <c r="P79" t="str">
        <f>CONCATENATE(K79,MONTH(IncomeDBTable[[#This Row],[Date]]))</f>
        <v>20158</v>
      </c>
      <c r="Q79" t="s">
        <v>4253</v>
      </c>
      <c r="R79" s="3">
        <v>66.5</v>
      </c>
      <c r="S79" t="s">
        <v>49</v>
      </c>
    </row>
    <row r="80" spans="10:19" x14ac:dyDescent="0.25">
      <c r="J80" s="1">
        <v>42230</v>
      </c>
      <c r="K80">
        <f t="shared" ref="K80:K85" si="30">YEAR(J80)</f>
        <v>2015</v>
      </c>
      <c r="L80" t="str">
        <f t="shared" ref="L80:L85" si="31">TEXT(DATE(1,MONTH(J80),1),"MMMM")</f>
        <v>August</v>
      </c>
      <c r="M80">
        <f t="shared" ref="M80:M85" si="32">WEEKNUM(J80,2)</f>
        <v>33</v>
      </c>
      <c r="N80">
        <f t="shared" ref="N80:N85" si="33">DAY(J80)</f>
        <v>14</v>
      </c>
      <c r="O80" t="str">
        <f t="shared" ref="O80:O85" si="34">CONCATENATE(K80,M80)</f>
        <v>201533</v>
      </c>
      <c r="P80" t="str">
        <f>CONCATENATE(K80,MONTH(IncomeDBTable[[#This Row],[Date]]))</f>
        <v>20158</v>
      </c>
      <c r="Q80" t="s">
        <v>56</v>
      </c>
      <c r="R80" s="3">
        <v>4222</v>
      </c>
      <c r="S80" t="s">
        <v>57</v>
      </c>
    </row>
    <row r="81" spans="10:19" x14ac:dyDescent="0.25">
      <c r="J81" s="1">
        <v>42230</v>
      </c>
      <c r="K81">
        <f t="shared" si="30"/>
        <v>2015</v>
      </c>
      <c r="L81" t="str">
        <f t="shared" si="31"/>
        <v>August</v>
      </c>
      <c r="M81">
        <f t="shared" si="32"/>
        <v>33</v>
      </c>
      <c r="N81">
        <f t="shared" si="33"/>
        <v>14</v>
      </c>
      <c r="O81" t="str">
        <f t="shared" si="34"/>
        <v>201533</v>
      </c>
      <c r="P81" t="str">
        <f>CONCATENATE(K81,MONTH(IncomeDBTable[[#This Row],[Date]]))</f>
        <v>20158</v>
      </c>
      <c r="Q81" t="s">
        <v>56</v>
      </c>
      <c r="R81" s="3">
        <v>3867.33</v>
      </c>
      <c r="S81" t="s">
        <v>58</v>
      </c>
    </row>
    <row r="82" spans="10:19" x14ac:dyDescent="0.25">
      <c r="J82" s="1">
        <v>42230</v>
      </c>
      <c r="K82">
        <f t="shared" si="30"/>
        <v>2015</v>
      </c>
      <c r="L82" t="str">
        <f t="shared" si="31"/>
        <v>August</v>
      </c>
      <c r="M82">
        <f t="shared" si="32"/>
        <v>33</v>
      </c>
      <c r="N82">
        <f t="shared" si="33"/>
        <v>14</v>
      </c>
      <c r="O82" t="str">
        <f t="shared" si="34"/>
        <v>201533</v>
      </c>
      <c r="P82" t="str">
        <f>CONCATENATE(K82,MONTH(IncomeDBTable[[#This Row],[Date]]))</f>
        <v>20158</v>
      </c>
      <c r="Q82" t="s">
        <v>1371</v>
      </c>
      <c r="R82" s="3">
        <v>72.75</v>
      </c>
      <c r="S82" t="s">
        <v>4289</v>
      </c>
    </row>
    <row r="83" spans="10:19" x14ac:dyDescent="0.25">
      <c r="J83" s="1">
        <v>42237</v>
      </c>
      <c r="K83">
        <f t="shared" si="30"/>
        <v>2015</v>
      </c>
      <c r="L83" t="str">
        <f t="shared" si="31"/>
        <v>August</v>
      </c>
      <c r="M83">
        <f t="shared" si="32"/>
        <v>34</v>
      </c>
      <c r="N83">
        <f t="shared" si="33"/>
        <v>21</v>
      </c>
      <c r="O83" t="str">
        <f t="shared" si="34"/>
        <v>201534</v>
      </c>
      <c r="P83" t="str">
        <f>CONCATENATE(K83,MONTH(IncomeDBTable[[#This Row],[Date]]))</f>
        <v>20158</v>
      </c>
      <c r="Q83" t="s">
        <v>182</v>
      </c>
      <c r="R83" s="3">
        <v>52.88</v>
      </c>
      <c r="S83" t="s">
        <v>2971</v>
      </c>
    </row>
    <row r="84" spans="10:19" x14ac:dyDescent="0.25">
      <c r="J84" s="1">
        <v>42245</v>
      </c>
      <c r="K84">
        <f t="shared" si="30"/>
        <v>2015</v>
      </c>
      <c r="L84" t="str">
        <f t="shared" si="31"/>
        <v>August</v>
      </c>
      <c r="M84">
        <f t="shared" si="32"/>
        <v>35</v>
      </c>
      <c r="N84">
        <f t="shared" si="33"/>
        <v>29</v>
      </c>
      <c r="O84" t="str">
        <f t="shared" si="34"/>
        <v>201535</v>
      </c>
      <c r="P84" t="str">
        <f>CONCATENATE(K84,MONTH(IncomeDBTable[[#This Row],[Date]]))</f>
        <v>20158</v>
      </c>
      <c r="Q84" t="s">
        <v>182</v>
      </c>
      <c r="R84" s="3">
        <v>200</v>
      </c>
      <c r="S84" t="s">
        <v>4290</v>
      </c>
    </row>
    <row r="85" spans="10:19" x14ac:dyDescent="0.25">
      <c r="J85" s="1">
        <v>42248</v>
      </c>
      <c r="K85">
        <f t="shared" si="30"/>
        <v>2015</v>
      </c>
      <c r="L85" t="str">
        <f t="shared" si="31"/>
        <v>September</v>
      </c>
      <c r="M85">
        <f t="shared" si="32"/>
        <v>36</v>
      </c>
      <c r="N85">
        <f t="shared" si="33"/>
        <v>1</v>
      </c>
      <c r="O85" t="str">
        <f t="shared" si="34"/>
        <v>201536</v>
      </c>
      <c r="P85" t="str">
        <f>CONCATENATE(K85,MONTH(IncomeDBTable[[#This Row],[Date]]))</f>
        <v>20159</v>
      </c>
      <c r="Q85" t="s">
        <v>4253</v>
      </c>
      <c r="R85" s="3">
        <v>71.599999999999994</v>
      </c>
      <c r="S85" t="s">
        <v>4268</v>
      </c>
    </row>
    <row r="86" spans="10:19" x14ac:dyDescent="0.25">
      <c r="J86" s="1">
        <v>42261</v>
      </c>
      <c r="K86">
        <f t="shared" ref="K86:K92" si="35">YEAR(J86)</f>
        <v>2015</v>
      </c>
      <c r="L86" t="str">
        <f t="shared" ref="L86:L92" si="36">TEXT(DATE(1,MONTH(J86),1),"MMMM")</f>
        <v>September</v>
      </c>
      <c r="M86">
        <f t="shared" ref="M86:M92" si="37">WEEKNUM(J86,2)</f>
        <v>38</v>
      </c>
      <c r="N86">
        <f t="shared" ref="N86:N92" si="38">DAY(J86)</f>
        <v>14</v>
      </c>
      <c r="O86" t="str">
        <f t="shared" ref="O86:O92" si="39">CONCATENATE(K86,M86)</f>
        <v>201538</v>
      </c>
      <c r="P86" t="str">
        <f>CONCATENATE(K86,MONTH(IncomeDBTable[[#This Row],[Date]]))</f>
        <v>20159</v>
      </c>
      <c r="Q86" t="s">
        <v>56</v>
      </c>
      <c r="R86" s="3">
        <v>4222</v>
      </c>
      <c r="S86" t="s">
        <v>57</v>
      </c>
    </row>
    <row r="87" spans="10:19" x14ac:dyDescent="0.25">
      <c r="J87" s="1">
        <v>42261</v>
      </c>
      <c r="K87">
        <f t="shared" si="35"/>
        <v>2015</v>
      </c>
      <c r="L87" t="str">
        <f t="shared" si="36"/>
        <v>September</v>
      </c>
      <c r="M87">
        <f t="shared" si="37"/>
        <v>38</v>
      </c>
      <c r="N87">
        <f t="shared" si="38"/>
        <v>14</v>
      </c>
      <c r="O87" t="str">
        <f t="shared" si="39"/>
        <v>201538</v>
      </c>
      <c r="P87" t="str">
        <f>CONCATENATE(K87,MONTH(IncomeDBTable[[#This Row],[Date]]))</f>
        <v>20159</v>
      </c>
      <c r="Q87" t="s">
        <v>56</v>
      </c>
      <c r="R87" s="3">
        <v>3867.33</v>
      </c>
      <c r="S87" t="s">
        <v>58</v>
      </c>
    </row>
    <row r="88" spans="10:19" x14ac:dyDescent="0.25">
      <c r="J88" s="1">
        <v>42271</v>
      </c>
      <c r="K88">
        <f t="shared" si="35"/>
        <v>2015</v>
      </c>
      <c r="L88" t="str">
        <f t="shared" si="36"/>
        <v>September</v>
      </c>
      <c r="M88">
        <f t="shared" si="37"/>
        <v>39</v>
      </c>
      <c r="N88">
        <f t="shared" si="38"/>
        <v>24</v>
      </c>
      <c r="O88" t="str">
        <f t="shared" si="39"/>
        <v>201539</v>
      </c>
      <c r="P88" t="str">
        <f>CONCATENATE(K88,MONTH(IncomeDBTable[[#This Row],[Date]]))</f>
        <v>20159</v>
      </c>
      <c r="Q88" t="s">
        <v>4639</v>
      </c>
      <c r="R88" s="3">
        <v>4410</v>
      </c>
      <c r="S88" t="s">
        <v>4291</v>
      </c>
    </row>
    <row r="89" spans="10:19" x14ac:dyDescent="0.25">
      <c r="J89" s="1">
        <v>42275</v>
      </c>
      <c r="K89">
        <f t="shared" si="35"/>
        <v>2015</v>
      </c>
      <c r="L89" t="str">
        <f t="shared" si="36"/>
        <v>September</v>
      </c>
      <c r="M89">
        <f t="shared" si="37"/>
        <v>40</v>
      </c>
      <c r="N89">
        <f t="shared" si="38"/>
        <v>28</v>
      </c>
      <c r="O89" t="str">
        <f t="shared" si="39"/>
        <v>201540</v>
      </c>
      <c r="P89" t="str">
        <f>CONCATENATE(K89,MONTH(IncomeDBTable[[#This Row],[Date]]))</f>
        <v>20159</v>
      </c>
      <c r="Q89" t="s">
        <v>182</v>
      </c>
      <c r="R89" s="3">
        <v>200</v>
      </c>
      <c r="S89" t="s">
        <v>4292</v>
      </c>
    </row>
    <row r="90" spans="10:19" x14ac:dyDescent="0.25">
      <c r="J90" s="1">
        <v>42278</v>
      </c>
      <c r="K90">
        <f t="shared" si="35"/>
        <v>2015</v>
      </c>
      <c r="L90" t="str">
        <f t="shared" si="36"/>
        <v>October</v>
      </c>
      <c r="M90">
        <f t="shared" si="37"/>
        <v>40</v>
      </c>
      <c r="N90">
        <f t="shared" si="38"/>
        <v>1</v>
      </c>
      <c r="O90" t="str">
        <f t="shared" si="39"/>
        <v>201540</v>
      </c>
      <c r="P90" t="str">
        <f>CONCATENATE(K90,MONTH(IncomeDBTable[[#This Row],[Date]]))</f>
        <v>201510</v>
      </c>
      <c r="Q90" t="s">
        <v>4253</v>
      </c>
      <c r="R90" s="3">
        <v>73</v>
      </c>
      <c r="S90" t="s">
        <v>4270</v>
      </c>
    </row>
    <row r="91" spans="10:19" x14ac:dyDescent="0.25">
      <c r="J91" s="1">
        <v>42291</v>
      </c>
      <c r="K91">
        <f t="shared" si="35"/>
        <v>2015</v>
      </c>
      <c r="L91" t="str">
        <f t="shared" si="36"/>
        <v>October</v>
      </c>
      <c r="M91">
        <f t="shared" si="37"/>
        <v>42</v>
      </c>
      <c r="N91">
        <f t="shared" si="38"/>
        <v>14</v>
      </c>
      <c r="O91" t="str">
        <f t="shared" si="39"/>
        <v>201542</v>
      </c>
      <c r="P91" t="str">
        <f>CONCATENATE(K91,MONTH(IncomeDBTable[[#This Row],[Date]]))</f>
        <v>201510</v>
      </c>
      <c r="Q91" t="s">
        <v>56</v>
      </c>
      <c r="R91" s="3">
        <v>3867.33</v>
      </c>
      <c r="S91" t="s">
        <v>58</v>
      </c>
    </row>
    <row r="92" spans="10:19" x14ac:dyDescent="0.25">
      <c r="J92" s="1">
        <v>42291</v>
      </c>
      <c r="K92">
        <f t="shared" si="35"/>
        <v>2015</v>
      </c>
      <c r="L92" t="str">
        <f t="shared" si="36"/>
        <v>October</v>
      </c>
      <c r="M92">
        <f t="shared" si="37"/>
        <v>42</v>
      </c>
      <c r="N92">
        <f t="shared" si="38"/>
        <v>14</v>
      </c>
      <c r="O92" t="str">
        <f t="shared" si="39"/>
        <v>201542</v>
      </c>
      <c r="P92" t="str">
        <f>CONCATENATE(K92,MONTH(IncomeDBTable[[#This Row],[Date]]))</f>
        <v>201510</v>
      </c>
      <c r="Q92" t="s">
        <v>56</v>
      </c>
      <c r="R92" s="3">
        <v>4222</v>
      </c>
      <c r="S92" t="s">
        <v>57</v>
      </c>
    </row>
    <row r="93" spans="10:19" x14ac:dyDescent="0.25">
      <c r="J93" s="1">
        <v>42294</v>
      </c>
      <c r="K93">
        <f t="shared" ref="K93:K98" si="40">YEAR(J93)</f>
        <v>2015</v>
      </c>
      <c r="L93" t="str">
        <f t="shared" ref="L93:L98" si="41">TEXT(DATE(1,MONTH(J93),1),"MMMM")</f>
        <v>October</v>
      </c>
      <c r="M93">
        <f t="shared" ref="M93:M98" si="42">WEEKNUM(J93,2)</f>
        <v>42</v>
      </c>
      <c r="N93">
        <f t="shared" ref="N93:N98" si="43">DAY(J93)</f>
        <v>17</v>
      </c>
      <c r="O93" t="str">
        <f t="shared" ref="O93:O98" si="44">CONCATENATE(K93,M93)</f>
        <v>201542</v>
      </c>
      <c r="P93" t="str">
        <f>CONCATENATE(K93,MONTH(IncomeDBTable[[#This Row],[Date]]))</f>
        <v>201510</v>
      </c>
      <c r="Q93" t="s">
        <v>4639</v>
      </c>
      <c r="R93" s="3">
        <v>354.16</v>
      </c>
      <c r="S93" t="s">
        <v>4293</v>
      </c>
    </row>
    <row r="94" spans="10:19" x14ac:dyDescent="0.25">
      <c r="J94" s="1">
        <v>42305</v>
      </c>
      <c r="K94">
        <f t="shared" si="40"/>
        <v>2015</v>
      </c>
      <c r="L94" t="str">
        <f t="shared" si="41"/>
        <v>October</v>
      </c>
      <c r="M94">
        <f t="shared" si="42"/>
        <v>44</v>
      </c>
      <c r="N94">
        <f t="shared" si="43"/>
        <v>28</v>
      </c>
      <c r="O94" t="str">
        <f t="shared" si="44"/>
        <v>201544</v>
      </c>
      <c r="P94" t="str">
        <f>CONCATENATE(K94,MONTH(IncomeDBTable[[#This Row],[Date]]))</f>
        <v>201510</v>
      </c>
      <c r="Q94" t="s">
        <v>182</v>
      </c>
      <c r="R94" s="3">
        <v>200</v>
      </c>
      <c r="S94" t="s">
        <v>4294</v>
      </c>
    </row>
    <row r="95" spans="10:19" x14ac:dyDescent="0.25">
      <c r="J95" s="1">
        <v>42307</v>
      </c>
      <c r="K95">
        <f t="shared" si="40"/>
        <v>2015</v>
      </c>
      <c r="L95" t="str">
        <f t="shared" si="41"/>
        <v>October</v>
      </c>
      <c r="M95">
        <f t="shared" si="42"/>
        <v>44</v>
      </c>
      <c r="N95">
        <f t="shared" si="43"/>
        <v>30</v>
      </c>
      <c r="O95" t="str">
        <f t="shared" si="44"/>
        <v>201544</v>
      </c>
      <c r="P95" t="str">
        <f>CONCATENATE(K95,MONTH(IncomeDBTable[[#This Row],[Date]]))</f>
        <v>201510</v>
      </c>
      <c r="Q95" t="s">
        <v>1059</v>
      </c>
      <c r="R95" s="3">
        <v>63</v>
      </c>
      <c r="S95" t="s">
        <v>4295</v>
      </c>
    </row>
    <row r="96" spans="10:19" x14ac:dyDescent="0.25">
      <c r="J96" s="1">
        <v>42309</v>
      </c>
      <c r="K96">
        <f t="shared" si="40"/>
        <v>2015</v>
      </c>
      <c r="L96" t="str">
        <f t="shared" si="41"/>
        <v>November</v>
      </c>
      <c r="M96">
        <f t="shared" si="42"/>
        <v>44</v>
      </c>
      <c r="N96">
        <f t="shared" si="43"/>
        <v>1</v>
      </c>
      <c r="O96" t="str">
        <f t="shared" si="44"/>
        <v>201544</v>
      </c>
      <c r="P96" t="str">
        <f>CONCATENATE(K96,MONTH(IncomeDBTable[[#This Row],[Date]]))</f>
        <v>201511</v>
      </c>
      <c r="Q96" t="s">
        <v>4253</v>
      </c>
      <c r="R96" s="3">
        <v>88.7</v>
      </c>
      <c r="S96" t="s">
        <v>4296</v>
      </c>
    </row>
    <row r="97" spans="10:19" x14ac:dyDescent="0.25">
      <c r="J97" s="1">
        <v>42321</v>
      </c>
      <c r="K97">
        <f t="shared" si="40"/>
        <v>2015</v>
      </c>
      <c r="L97" t="str">
        <f t="shared" si="41"/>
        <v>November</v>
      </c>
      <c r="M97">
        <f t="shared" si="42"/>
        <v>46</v>
      </c>
      <c r="N97">
        <f t="shared" si="43"/>
        <v>13</v>
      </c>
      <c r="O97" t="str">
        <f t="shared" si="44"/>
        <v>201546</v>
      </c>
      <c r="P97" t="str">
        <f>CONCATENATE(K97,MONTH(IncomeDBTable[[#This Row],[Date]]))</f>
        <v>201511</v>
      </c>
      <c r="Q97" t="s">
        <v>56</v>
      </c>
      <c r="R97" s="3">
        <v>3867.33</v>
      </c>
      <c r="S97" t="s">
        <v>58</v>
      </c>
    </row>
    <row r="98" spans="10:19" x14ac:dyDescent="0.25">
      <c r="J98" s="1">
        <v>42321</v>
      </c>
      <c r="K98">
        <f t="shared" si="40"/>
        <v>2015</v>
      </c>
      <c r="L98" t="str">
        <f t="shared" si="41"/>
        <v>November</v>
      </c>
      <c r="M98">
        <f t="shared" si="42"/>
        <v>46</v>
      </c>
      <c r="N98">
        <f t="shared" si="43"/>
        <v>13</v>
      </c>
      <c r="O98" t="str">
        <f t="shared" si="44"/>
        <v>201546</v>
      </c>
      <c r="P98" t="str">
        <f>CONCATENATE(K98,MONTH(IncomeDBTable[[#This Row],[Date]]))</f>
        <v>201511</v>
      </c>
      <c r="Q98" t="s">
        <v>56</v>
      </c>
      <c r="R98" s="3">
        <v>4222</v>
      </c>
      <c r="S98" t="s">
        <v>57</v>
      </c>
    </row>
    <row r="99" spans="10:19" x14ac:dyDescent="0.25">
      <c r="J99" s="1">
        <v>42326</v>
      </c>
      <c r="K99">
        <f t="shared" ref="K99:K105" si="45">YEAR(J99)</f>
        <v>2015</v>
      </c>
      <c r="L99" t="str">
        <f t="shared" ref="L99:L105" si="46">TEXT(DATE(1,MONTH(J99),1),"MMMM")</f>
        <v>November</v>
      </c>
      <c r="M99">
        <f t="shared" ref="M99:M105" si="47">WEEKNUM(J99,2)</f>
        <v>47</v>
      </c>
      <c r="N99">
        <f t="shared" ref="N99:N105" si="48">DAY(J99)</f>
        <v>18</v>
      </c>
      <c r="O99" t="str">
        <f t="shared" ref="O99:O105" si="49">CONCATENATE(K99,M99)</f>
        <v>201547</v>
      </c>
      <c r="P99" t="str">
        <f>CONCATENATE(K99,MONTH(IncomeDBTable[[#This Row],[Date]]))</f>
        <v>201511</v>
      </c>
      <c r="Q99" t="s">
        <v>182</v>
      </c>
      <c r="R99" s="3">
        <v>457.09</v>
      </c>
      <c r="S99" t="s">
        <v>4297</v>
      </c>
    </row>
    <row r="100" spans="10:19" x14ac:dyDescent="0.25">
      <c r="J100" s="1">
        <v>42339</v>
      </c>
      <c r="K100">
        <f t="shared" si="45"/>
        <v>2015</v>
      </c>
      <c r="L100" t="str">
        <f t="shared" si="46"/>
        <v>December</v>
      </c>
      <c r="M100">
        <f t="shared" si="47"/>
        <v>49</v>
      </c>
      <c r="N100">
        <f t="shared" si="48"/>
        <v>1</v>
      </c>
      <c r="O100" t="str">
        <f t="shared" si="49"/>
        <v>201549</v>
      </c>
      <c r="P100" t="str">
        <f>CONCATENATE(K100,MONTH(IncomeDBTable[[#This Row],[Date]]))</f>
        <v>201512</v>
      </c>
      <c r="Q100" t="s">
        <v>4253</v>
      </c>
      <c r="R100" s="3">
        <v>94</v>
      </c>
      <c r="S100" t="s">
        <v>4298</v>
      </c>
    </row>
    <row r="101" spans="10:19" x14ac:dyDescent="0.25">
      <c r="J101" s="1">
        <v>42342</v>
      </c>
      <c r="K101">
        <f t="shared" si="45"/>
        <v>2015</v>
      </c>
      <c r="L101" t="str">
        <f t="shared" si="46"/>
        <v>December</v>
      </c>
      <c r="M101">
        <f t="shared" si="47"/>
        <v>49</v>
      </c>
      <c r="N101">
        <f t="shared" si="48"/>
        <v>4</v>
      </c>
      <c r="O101" t="str">
        <f t="shared" si="49"/>
        <v>201549</v>
      </c>
      <c r="P101" t="str">
        <f>CONCATENATE(K101,MONTH(IncomeDBTable[[#This Row],[Date]]))</f>
        <v>201512</v>
      </c>
      <c r="Q101" t="s">
        <v>182</v>
      </c>
      <c r="R101" s="3">
        <v>200</v>
      </c>
      <c r="S101" t="s">
        <v>4299</v>
      </c>
    </row>
    <row r="102" spans="10:19" x14ac:dyDescent="0.25">
      <c r="J102" s="1">
        <v>42353</v>
      </c>
      <c r="K102">
        <f t="shared" si="45"/>
        <v>2015</v>
      </c>
      <c r="L102" t="str">
        <f t="shared" si="46"/>
        <v>December</v>
      </c>
      <c r="M102">
        <f t="shared" si="47"/>
        <v>51</v>
      </c>
      <c r="N102">
        <f t="shared" si="48"/>
        <v>15</v>
      </c>
      <c r="O102" t="str">
        <f t="shared" si="49"/>
        <v>201551</v>
      </c>
      <c r="P102" t="str">
        <f>CONCATENATE(K102,MONTH(IncomeDBTable[[#This Row],[Date]]))</f>
        <v>201512</v>
      </c>
      <c r="Q102" t="s">
        <v>56</v>
      </c>
      <c r="R102" s="3">
        <v>5947</v>
      </c>
      <c r="S102" t="s">
        <v>58</v>
      </c>
    </row>
    <row r="103" spans="10:19" x14ac:dyDescent="0.25">
      <c r="J103" s="1">
        <v>42353</v>
      </c>
      <c r="K103">
        <f t="shared" si="45"/>
        <v>2015</v>
      </c>
      <c r="L103" t="str">
        <f t="shared" si="46"/>
        <v>December</v>
      </c>
      <c r="M103">
        <f t="shared" si="47"/>
        <v>51</v>
      </c>
      <c r="N103">
        <f t="shared" si="48"/>
        <v>15</v>
      </c>
      <c r="O103" t="str">
        <f t="shared" si="49"/>
        <v>201551</v>
      </c>
      <c r="P103" t="str">
        <f>CONCATENATE(K103,MONTH(IncomeDBTable[[#This Row],[Date]]))</f>
        <v>201512</v>
      </c>
      <c r="Q103" t="s">
        <v>56</v>
      </c>
      <c r="R103" s="3">
        <v>9011</v>
      </c>
      <c r="S103" t="s">
        <v>57</v>
      </c>
    </row>
    <row r="104" spans="10:19" x14ac:dyDescent="0.25">
      <c r="J104" s="1">
        <v>42387</v>
      </c>
      <c r="K104">
        <f t="shared" si="45"/>
        <v>2016</v>
      </c>
      <c r="L104" t="str">
        <f t="shared" si="46"/>
        <v>January</v>
      </c>
      <c r="M104">
        <f t="shared" si="47"/>
        <v>4</v>
      </c>
      <c r="N104">
        <f t="shared" si="48"/>
        <v>18</v>
      </c>
      <c r="O104" t="str">
        <f t="shared" si="49"/>
        <v>20164</v>
      </c>
      <c r="P104" t="str">
        <f>CONCATENATE(K104,MONTH(IncomeDBTable[[#This Row],[Date]]))</f>
        <v>20161</v>
      </c>
      <c r="Q104" t="s">
        <v>56</v>
      </c>
      <c r="R104" s="3">
        <v>4466.99</v>
      </c>
      <c r="S104" t="s">
        <v>57</v>
      </c>
    </row>
    <row r="105" spans="10:19" x14ac:dyDescent="0.25">
      <c r="J105" s="1">
        <v>42387</v>
      </c>
      <c r="K105">
        <f t="shared" si="45"/>
        <v>2016</v>
      </c>
      <c r="L105" t="str">
        <f t="shared" si="46"/>
        <v>January</v>
      </c>
      <c r="M105">
        <f t="shared" si="47"/>
        <v>4</v>
      </c>
      <c r="N105">
        <f t="shared" si="48"/>
        <v>18</v>
      </c>
      <c r="O105" t="str">
        <f t="shared" si="49"/>
        <v>20164</v>
      </c>
      <c r="P105" t="str">
        <f>CONCATENATE(K105,MONTH(IncomeDBTable[[#This Row],[Date]]))</f>
        <v>20161</v>
      </c>
      <c r="Q105" t="s">
        <v>56</v>
      </c>
      <c r="R105" s="3">
        <v>3977.01</v>
      </c>
      <c r="S105" t="s">
        <v>58</v>
      </c>
    </row>
    <row r="106" spans="10:19" x14ac:dyDescent="0.25">
      <c r="J106" s="1">
        <v>42401</v>
      </c>
      <c r="K106">
        <f t="shared" ref="K106:K111" si="50">YEAR(J106)</f>
        <v>2016</v>
      </c>
      <c r="L106" t="str">
        <f t="shared" ref="L106:L111" si="51">TEXT(DATE(1,MONTH(J106),1),"MMMM")</f>
        <v>February</v>
      </c>
      <c r="M106">
        <f t="shared" ref="M106:M111" si="52">WEEKNUM(J106,2)</f>
        <v>6</v>
      </c>
      <c r="N106">
        <f t="shared" ref="N106:N111" si="53">DAY(J106)</f>
        <v>1</v>
      </c>
      <c r="O106" t="str">
        <f t="shared" ref="O106:O111" si="54">CONCATENATE(K106,M106)</f>
        <v>20166</v>
      </c>
      <c r="P106" t="str">
        <f>CONCATENATE(K106,MONTH(IncomeDBTable[[#This Row],[Date]]))</f>
        <v>20162</v>
      </c>
      <c r="Q106" t="s">
        <v>4253</v>
      </c>
      <c r="R106" s="3">
        <v>105</v>
      </c>
      <c r="S106" t="s">
        <v>4300</v>
      </c>
    </row>
    <row r="107" spans="10:19" x14ac:dyDescent="0.25">
      <c r="J107" s="1">
        <v>42401</v>
      </c>
      <c r="K107">
        <f t="shared" si="50"/>
        <v>2016</v>
      </c>
      <c r="L107" t="str">
        <f t="shared" si="51"/>
        <v>February</v>
      </c>
      <c r="M107">
        <f t="shared" si="52"/>
        <v>6</v>
      </c>
      <c r="N107">
        <f t="shared" si="53"/>
        <v>1</v>
      </c>
      <c r="O107" t="str">
        <f t="shared" si="54"/>
        <v>20166</v>
      </c>
      <c r="P107" t="str">
        <f>CONCATENATE(K107,MONTH(IncomeDBTable[[#This Row],[Date]]))</f>
        <v>20162</v>
      </c>
      <c r="Q107" t="s">
        <v>182</v>
      </c>
      <c r="R107" s="3">
        <v>200</v>
      </c>
      <c r="S107" t="s">
        <v>4301</v>
      </c>
    </row>
    <row r="108" spans="10:19" x14ac:dyDescent="0.25">
      <c r="J108" s="1">
        <v>42411</v>
      </c>
      <c r="K108">
        <f t="shared" si="50"/>
        <v>2016</v>
      </c>
      <c r="L108" t="str">
        <f t="shared" si="51"/>
        <v>February</v>
      </c>
      <c r="M108">
        <f t="shared" si="52"/>
        <v>7</v>
      </c>
      <c r="N108">
        <f t="shared" si="53"/>
        <v>11</v>
      </c>
      <c r="O108" t="str">
        <f t="shared" si="54"/>
        <v>20167</v>
      </c>
      <c r="P108" t="str">
        <f>CONCATENATE(K108,MONTH(IncomeDBTable[[#This Row],[Date]]))</f>
        <v>20162</v>
      </c>
      <c r="Q108" t="s">
        <v>1059</v>
      </c>
      <c r="R108" s="3">
        <v>126</v>
      </c>
      <c r="S108" t="s">
        <v>4302</v>
      </c>
    </row>
    <row r="109" spans="10:19" x14ac:dyDescent="0.25">
      <c r="J109" s="1">
        <v>42412</v>
      </c>
      <c r="K109">
        <f t="shared" si="50"/>
        <v>2016</v>
      </c>
      <c r="L109" t="str">
        <f t="shared" si="51"/>
        <v>February</v>
      </c>
      <c r="M109">
        <f t="shared" si="52"/>
        <v>7</v>
      </c>
      <c r="N109">
        <f t="shared" si="53"/>
        <v>12</v>
      </c>
      <c r="O109" t="str">
        <f t="shared" si="54"/>
        <v>20167</v>
      </c>
      <c r="P109" t="str">
        <f>CONCATENATE(K109,MONTH(IncomeDBTable[[#This Row],[Date]]))</f>
        <v>20162</v>
      </c>
      <c r="Q109" t="s">
        <v>56</v>
      </c>
      <c r="R109" s="3">
        <v>4467</v>
      </c>
      <c r="S109" t="s">
        <v>57</v>
      </c>
    </row>
    <row r="110" spans="10:19" x14ac:dyDescent="0.25">
      <c r="J110" s="1">
        <v>42412</v>
      </c>
      <c r="K110">
        <f t="shared" si="50"/>
        <v>2016</v>
      </c>
      <c r="L110" t="str">
        <f t="shared" si="51"/>
        <v>February</v>
      </c>
      <c r="M110">
        <f t="shared" si="52"/>
        <v>7</v>
      </c>
      <c r="N110">
        <f t="shared" si="53"/>
        <v>12</v>
      </c>
      <c r="O110" t="str">
        <f t="shared" si="54"/>
        <v>20167</v>
      </c>
      <c r="P110" t="str">
        <f>CONCATENATE(K110,MONTH(IncomeDBTable[[#This Row],[Date]]))</f>
        <v>20162</v>
      </c>
      <c r="Q110" t="s">
        <v>56</v>
      </c>
      <c r="R110" s="3">
        <v>3977</v>
      </c>
      <c r="S110" t="s">
        <v>58</v>
      </c>
    </row>
    <row r="111" spans="10:19" x14ac:dyDescent="0.25">
      <c r="J111" s="1">
        <v>42422</v>
      </c>
      <c r="K111">
        <f t="shared" si="50"/>
        <v>2016</v>
      </c>
      <c r="L111" t="str">
        <f t="shared" si="51"/>
        <v>February</v>
      </c>
      <c r="M111">
        <f t="shared" si="52"/>
        <v>9</v>
      </c>
      <c r="N111">
        <f t="shared" si="53"/>
        <v>22</v>
      </c>
      <c r="O111" t="str">
        <f t="shared" si="54"/>
        <v>20169</v>
      </c>
      <c r="P111" t="str">
        <f>CONCATENATE(K111,MONTH(IncomeDBTable[[#This Row],[Date]]))</f>
        <v>20162</v>
      </c>
      <c r="Q111" t="s">
        <v>4250</v>
      </c>
      <c r="R111" s="3">
        <v>100</v>
      </c>
      <c r="S111" t="s">
        <v>4303</v>
      </c>
    </row>
    <row r="112" spans="10:19" x14ac:dyDescent="0.25">
      <c r="J112" s="1">
        <v>42424</v>
      </c>
      <c r="K112">
        <f t="shared" ref="K112:K117" si="55">YEAR(J112)</f>
        <v>2016</v>
      </c>
      <c r="L112" t="str">
        <f t="shared" ref="L112:L117" si="56">TEXT(DATE(1,MONTH(J112),1),"MMMM")</f>
        <v>February</v>
      </c>
      <c r="M112">
        <f t="shared" ref="M112:M117" si="57">WEEKNUM(J112,2)</f>
        <v>9</v>
      </c>
      <c r="N112">
        <f t="shared" ref="N112:N117" si="58">DAY(J112)</f>
        <v>24</v>
      </c>
      <c r="O112" t="str">
        <f t="shared" ref="O112:O117" si="59">CONCATENATE(K112,M112)</f>
        <v>20169</v>
      </c>
      <c r="P112" t="str">
        <f>CONCATENATE(K112,MONTH(IncomeDBTable[[#This Row],[Date]]))</f>
        <v>20162</v>
      </c>
      <c r="Q112" t="s">
        <v>1059</v>
      </c>
      <c r="R112" s="3">
        <v>48.6</v>
      </c>
      <c r="S112" t="s">
        <v>1673</v>
      </c>
    </row>
    <row r="113" spans="10:19" x14ac:dyDescent="0.25">
      <c r="J113" s="1">
        <v>42430</v>
      </c>
      <c r="K113">
        <f t="shared" si="55"/>
        <v>2016</v>
      </c>
      <c r="L113" t="str">
        <f t="shared" si="56"/>
        <v>March</v>
      </c>
      <c r="M113">
        <f t="shared" si="57"/>
        <v>10</v>
      </c>
      <c r="N113">
        <f t="shared" si="58"/>
        <v>1</v>
      </c>
      <c r="O113" t="str">
        <f t="shared" si="59"/>
        <v>201610</v>
      </c>
      <c r="P113" t="str">
        <f>CONCATENATE(K113,MONTH(IncomeDBTable[[#This Row],[Date]]))</f>
        <v>20163</v>
      </c>
      <c r="Q113" t="s">
        <v>4253</v>
      </c>
      <c r="R113" s="3">
        <v>123</v>
      </c>
      <c r="S113" t="s">
        <v>4304</v>
      </c>
    </row>
    <row r="114" spans="10:19" x14ac:dyDescent="0.25">
      <c r="J114" s="1">
        <v>42434</v>
      </c>
      <c r="K114">
        <f t="shared" si="55"/>
        <v>2016</v>
      </c>
      <c r="L114" t="str">
        <f t="shared" si="56"/>
        <v>March</v>
      </c>
      <c r="M114">
        <f t="shared" si="57"/>
        <v>10</v>
      </c>
      <c r="N114">
        <f t="shared" si="58"/>
        <v>5</v>
      </c>
      <c r="O114" t="str">
        <f t="shared" si="59"/>
        <v>201610</v>
      </c>
      <c r="P114" t="str">
        <f>CONCATENATE(K114,MONTH(IncomeDBTable[[#This Row],[Date]]))</f>
        <v>20163</v>
      </c>
      <c r="Q114" t="s">
        <v>182</v>
      </c>
      <c r="R114" s="3">
        <v>200</v>
      </c>
      <c r="S114" t="s">
        <v>4305</v>
      </c>
    </row>
    <row r="115" spans="10:19" x14ac:dyDescent="0.25">
      <c r="J115" s="1">
        <v>42443</v>
      </c>
      <c r="K115">
        <f t="shared" si="55"/>
        <v>2016</v>
      </c>
      <c r="L115" t="str">
        <f t="shared" si="56"/>
        <v>March</v>
      </c>
      <c r="M115">
        <f t="shared" si="57"/>
        <v>12</v>
      </c>
      <c r="N115">
        <f t="shared" si="58"/>
        <v>14</v>
      </c>
      <c r="O115" t="str">
        <f t="shared" si="59"/>
        <v>201612</v>
      </c>
      <c r="P115" t="str">
        <f>CONCATENATE(K115,MONTH(IncomeDBTable[[#This Row],[Date]]))</f>
        <v>20163</v>
      </c>
      <c r="Q115" t="s">
        <v>56</v>
      </c>
      <c r="R115" s="3">
        <v>4467</v>
      </c>
      <c r="S115" t="s">
        <v>57</v>
      </c>
    </row>
    <row r="116" spans="10:19" x14ac:dyDescent="0.25">
      <c r="J116" s="1">
        <v>42443</v>
      </c>
      <c r="K116">
        <f t="shared" si="55"/>
        <v>2016</v>
      </c>
      <c r="L116" t="str">
        <f t="shared" si="56"/>
        <v>March</v>
      </c>
      <c r="M116">
        <f t="shared" si="57"/>
        <v>12</v>
      </c>
      <c r="N116">
        <f t="shared" si="58"/>
        <v>14</v>
      </c>
      <c r="O116" t="str">
        <f t="shared" si="59"/>
        <v>201612</v>
      </c>
      <c r="P116" t="str">
        <f>CONCATENATE(K116,MONTH(IncomeDBTable[[#This Row],[Date]]))</f>
        <v>20163</v>
      </c>
      <c r="Q116" t="s">
        <v>56</v>
      </c>
      <c r="R116" s="3">
        <v>3977.01</v>
      </c>
      <c r="S116" t="s">
        <v>58</v>
      </c>
    </row>
    <row r="117" spans="10:19" x14ac:dyDescent="0.25">
      <c r="J117" s="1">
        <v>42451</v>
      </c>
      <c r="K117">
        <f t="shared" si="55"/>
        <v>2016</v>
      </c>
      <c r="L117" t="str">
        <f t="shared" si="56"/>
        <v>March</v>
      </c>
      <c r="M117">
        <f t="shared" si="57"/>
        <v>13</v>
      </c>
      <c r="N117">
        <f t="shared" si="58"/>
        <v>22</v>
      </c>
      <c r="O117" t="str">
        <f t="shared" si="59"/>
        <v>201613</v>
      </c>
      <c r="P117" t="str">
        <f>CONCATENATE(K117,MONTH(IncomeDBTable[[#This Row],[Date]]))</f>
        <v>20163</v>
      </c>
      <c r="Q117" t="s">
        <v>182</v>
      </c>
      <c r="R117" s="3">
        <v>600</v>
      </c>
      <c r="S117" t="s">
        <v>4306</v>
      </c>
    </row>
    <row r="118" spans="10:19" x14ac:dyDescent="0.25">
      <c r="J118" s="1">
        <v>42461</v>
      </c>
      <c r="K118">
        <f t="shared" ref="K118:K124" si="60">YEAR(J118)</f>
        <v>2016</v>
      </c>
      <c r="L118" t="str">
        <f t="shared" ref="L118:L124" si="61">TEXT(DATE(1,MONTH(J118),1),"MMMM")</f>
        <v>April</v>
      </c>
      <c r="M118">
        <f t="shared" ref="M118:M124" si="62">WEEKNUM(J118,2)</f>
        <v>14</v>
      </c>
      <c r="N118">
        <f t="shared" ref="N118:N124" si="63">DAY(J118)</f>
        <v>1</v>
      </c>
      <c r="O118" t="str">
        <f t="shared" ref="O118:O124" si="64">CONCATENATE(K118,M118)</f>
        <v>201614</v>
      </c>
      <c r="P118" t="str">
        <f>CONCATENATE(K118,MONTH(IncomeDBTable[[#This Row],[Date]]))</f>
        <v>20164</v>
      </c>
      <c r="Q118" t="s">
        <v>4253</v>
      </c>
      <c r="R118" s="3">
        <v>138.5</v>
      </c>
      <c r="S118" t="s">
        <v>4281</v>
      </c>
    </row>
    <row r="119" spans="10:19" x14ac:dyDescent="0.25">
      <c r="J119" s="1">
        <v>42474</v>
      </c>
      <c r="K119">
        <f t="shared" si="60"/>
        <v>2016</v>
      </c>
      <c r="L119" t="str">
        <f t="shared" si="61"/>
        <v>April</v>
      </c>
      <c r="M119">
        <f t="shared" si="62"/>
        <v>16</v>
      </c>
      <c r="N119">
        <f t="shared" si="63"/>
        <v>14</v>
      </c>
      <c r="O119" t="str">
        <f t="shared" si="64"/>
        <v>201616</v>
      </c>
      <c r="P119" t="str">
        <f>CONCATENATE(K119,MONTH(IncomeDBTable[[#This Row],[Date]]))</f>
        <v>20164</v>
      </c>
      <c r="Q119" t="s">
        <v>56</v>
      </c>
      <c r="R119" s="3">
        <v>3977</v>
      </c>
      <c r="S119" t="s">
        <v>58</v>
      </c>
    </row>
    <row r="120" spans="10:19" x14ac:dyDescent="0.25">
      <c r="J120" s="1">
        <v>42474</v>
      </c>
      <c r="K120">
        <f t="shared" si="60"/>
        <v>2016</v>
      </c>
      <c r="L120" t="str">
        <f t="shared" si="61"/>
        <v>April</v>
      </c>
      <c r="M120">
        <f t="shared" si="62"/>
        <v>16</v>
      </c>
      <c r="N120">
        <f t="shared" si="63"/>
        <v>14</v>
      </c>
      <c r="O120" t="str">
        <f t="shared" si="64"/>
        <v>201616</v>
      </c>
      <c r="P120" t="str">
        <f>CONCATENATE(K120,MONTH(IncomeDBTable[[#This Row],[Date]]))</f>
        <v>20164</v>
      </c>
      <c r="Q120" t="s">
        <v>56</v>
      </c>
      <c r="R120" s="3">
        <v>4467</v>
      </c>
      <c r="S120" t="s">
        <v>57</v>
      </c>
    </row>
    <row r="121" spans="10:19" x14ac:dyDescent="0.25">
      <c r="J121" s="1">
        <v>42482</v>
      </c>
      <c r="K121">
        <f t="shared" si="60"/>
        <v>2016</v>
      </c>
      <c r="L121" t="str">
        <f t="shared" si="61"/>
        <v>April</v>
      </c>
      <c r="M121">
        <f t="shared" si="62"/>
        <v>17</v>
      </c>
      <c r="N121">
        <f t="shared" si="63"/>
        <v>22</v>
      </c>
      <c r="O121" t="str">
        <f t="shared" si="64"/>
        <v>201617</v>
      </c>
      <c r="P121" t="str">
        <f>CONCATENATE(K121,MONTH(IncomeDBTable[[#This Row],[Date]]))</f>
        <v>20164</v>
      </c>
      <c r="Q121" t="s">
        <v>182</v>
      </c>
      <c r="R121" s="3">
        <v>300</v>
      </c>
      <c r="S121" t="s">
        <v>4307</v>
      </c>
    </row>
    <row r="122" spans="10:19" x14ac:dyDescent="0.25">
      <c r="J122" s="1">
        <v>42491</v>
      </c>
      <c r="K122">
        <f t="shared" si="60"/>
        <v>2016</v>
      </c>
      <c r="L122" t="str">
        <f t="shared" si="61"/>
        <v>May</v>
      </c>
      <c r="M122">
        <f t="shared" si="62"/>
        <v>18</v>
      </c>
      <c r="N122">
        <f t="shared" si="63"/>
        <v>1</v>
      </c>
      <c r="O122" t="str">
        <f t="shared" si="64"/>
        <v>201618</v>
      </c>
      <c r="P122" t="str">
        <f>CONCATENATE(K122,MONTH(IncomeDBTable[[#This Row],[Date]]))</f>
        <v>20165</v>
      </c>
      <c r="Q122" t="s">
        <v>4253</v>
      </c>
      <c r="R122" s="3">
        <v>140.86000000000001</v>
      </c>
      <c r="S122" t="s">
        <v>4260</v>
      </c>
    </row>
    <row r="123" spans="10:19" x14ac:dyDescent="0.25">
      <c r="J123" s="1">
        <v>42503</v>
      </c>
      <c r="K123">
        <f t="shared" si="60"/>
        <v>2016</v>
      </c>
      <c r="L123" t="str">
        <f t="shared" si="61"/>
        <v>May</v>
      </c>
      <c r="M123">
        <f t="shared" si="62"/>
        <v>20</v>
      </c>
      <c r="N123">
        <f t="shared" si="63"/>
        <v>13</v>
      </c>
      <c r="O123" t="str">
        <f t="shared" si="64"/>
        <v>201620</v>
      </c>
      <c r="P123" t="str">
        <f>CONCATENATE(K123,MONTH(IncomeDBTable[[#This Row],[Date]]))</f>
        <v>20165</v>
      </c>
      <c r="Q123" t="s">
        <v>56</v>
      </c>
      <c r="R123" s="3">
        <v>4467</v>
      </c>
      <c r="S123" t="s">
        <v>57</v>
      </c>
    </row>
    <row r="124" spans="10:19" x14ac:dyDescent="0.25">
      <c r="J124" s="1">
        <v>42503</v>
      </c>
      <c r="K124">
        <f t="shared" si="60"/>
        <v>2016</v>
      </c>
      <c r="L124" t="str">
        <f t="shared" si="61"/>
        <v>May</v>
      </c>
      <c r="M124">
        <f t="shared" si="62"/>
        <v>20</v>
      </c>
      <c r="N124">
        <f t="shared" si="63"/>
        <v>13</v>
      </c>
      <c r="O124" t="str">
        <f t="shared" si="64"/>
        <v>201620</v>
      </c>
      <c r="P124" t="str">
        <f>CONCATENATE(K124,MONTH(IncomeDBTable[[#This Row],[Date]]))</f>
        <v>20165</v>
      </c>
      <c r="Q124" t="s">
        <v>56</v>
      </c>
      <c r="R124" s="3">
        <v>3977</v>
      </c>
      <c r="S124" t="s">
        <v>58</v>
      </c>
    </row>
    <row r="125" spans="10:19" x14ac:dyDescent="0.25">
      <c r="J125" s="1">
        <v>42521</v>
      </c>
      <c r="K125">
        <f t="shared" ref="K125:K130" si="65">YEAR(J125)</f>
        <v>2016</v>
      </c>
      <c r="L125" t="str">
        <f t="shared" ref="L125:L130" si="66">TEXT(DATE(1,MONTH(J125),1),"MMMM")</f>
        <v>May</v>
      </c>
      <c r="M125">
        <f t="shared" ref="M125:M130" si="67">WEEKNUM(J125,2)</f>
        <v>23</v>
      </c>
      <c r="N125">
        <f t="shared" ref="N125:N130" si="68">DAY(J125)</f>
        <v>31</v>
      </c>
      <c r="O125" t="str">
        <f t="shared" ref="O125:O130" si="69">CONCATENATE(K125,M125)</f>
        <v>201623</v>
      </c>
      <c r="P125" t="str">
        <f>CONCATENATE(K125,MONTH(IncomeDBTable[[#This Row],[Date]]))</f>
        <v>20165</v>
      </c>
      <c r="Q125" t="s">
        <v>182</v>
      </c>
      <c r="R125" s="3">
        <v>1310</v>
      </c>
      <c r="S125" t="s">
        <v>4308</v>
      </c>
    </row>
    <row r="126" spans="10:19" x14ac:dyDescent="0.25">
      <c r="J126" s="1">
        <v>42522</v>
      </c>
      <c r="K126">
        <f t="shared" si="65"/>
        <v>2016</v>
      </c>
      <c r="L126" t="str">
        <f t="shared" si="66"/>
        <v>June</v>
      </c>
      <c r="M126">
        <f t="shared" si="67"/>
        <v>23</v>
      </c>
      <c r="N126">
        <f t="shared" si="68"/>
        <v>1</v>
      </c>
      <c r="O126" t="str">
        <f t="shared" si="69"/>
        <v>201623</v>
      </c>
      <c r="P126" t="str">
        <f>CONCATENATE(K126,MONTH(IncomeDBTable[[#This Row],[Date]]))</f>
        <v>20166</v>
      </c>
      <c r="Q126" t="s">
        <v>4253</v>
      </c>
      <c r="R126" s="3">
        <v>133.61000000000001</v>
      </c>
      <c r="S126" t="s">
        <v>4309</v>
      </c>
    </row>
    <row r="127" spans="10:19" x14ac:dyDescent="0.25">
      <c r="J127" s="1">
        <v>42536</v>
      </c>
      <c r="K127">
        <f t="shared" si="65"/>
        <v>2016</v>
      </c>
      <c r="L127" t="str">
        <f t="shared" si="66"/>
        <v>June</v>
      </c>
      <c r="M127">
        <f t="shared" si="67"/>
        <v>25</v>
      </c>
      <c r="N127">
        <f t="shared" si="68"/>
        <v>15</v>
      </c>
      <c r="O127" t="str">
        <f t="shared" si="69"/>
        <v>201625</v>
      </c>
      <c r="P127" t="str">
        <f>CONCATENATE(K127,MONTH(IncomeDBTable[[#This Row],[Date]]))</f>
        <v>20166</v>
      </c>
      <c r="Q127" t="s">
        <v>56</v>
      </c>
      <c r="R127" s="3">
        <v>4369</v>
      </c>
      <c r="S127" t="s">
        <v>58</v>
      </c>
    </row>
    <row r="128" spans="10:19" x14ac:dyDescent="0.25">
      <c r="J128" s="1">
        <v>42536</v>
      </c>
      <c r="K128">
        <f t="shared" si="65"/>
        <v>2016</v>
      </c>
      <c r="L128" t="str">
        <f t="shared" si="66"/>
        <v>June</v>
      </c>
      <c r="M128">
        <f t="shared" si="67"/>
        <v>25</v>
      </c>
      <c r="N128">
        <f t="shared" si="68"/>
        <v>15</v>
      </c>
      <c r="O128" t="str">
        <f t="shared" si="69"/>
        <v>201625</v>
      </c>
      <c r="P128" t="str">
        <f>CONCATENATE(K128,MONTH(IncomeDBTable[[#This Row],[Date]]))</f>
        <v>20166</v>
      </c>
      <c r="Q128" t="s">
        <v>56</v>
      </c>
      <c r="R128" s="3">
        <v>4920.67</v>
      </c>
      <c r="S128" t="s">
        <v>57</v>
      </c>
    </row>
    <row r="129" spans="10:19" x14ac:dyDescent="0.25">
      <c r="J129" s="1">
        <v>42538</v>
      </c>
      <c r="K129">
        <f t="shared" si="65"/>
        <v>2016</v>
      </c>
      <c r="L129" t="str">
        <f t="shared" si="66"/>
        <v>June</v>
      </c>
      <c r="M129">
        <f t="shared" si="67"/>
        <v>25</v>
      </c>
      <c r="N129">
        <f t="shared" si="68"/>
        <v>17</v>
      </c>
      <c r="O129" t="str">
        <f t="shared" si="69"/>
        <v>201625</v>
      </c>
      <c r="P129" t="str">
        <f>CONCATENATE(K129,MONTH(IncomeDBTable[[#This Row],[Date]]))</f>
        <v>20166</v>
      </c>
      <c r="Q129" t="s">
        <v>1059</v>
      </c>
      <c r="R129" s="3">
        <v>80.7</v>
      </c>
      <c r="S129" t="s">
        <v>4310</v>
      </c>
    </row>
    <row r="130" spans="10:19" x14ac:dyDescent="0.25">
      <c r="J130" s="1">
        <v>42538</v>
      </c>
      <c r="K130">
        <f t="shared" si="65"/>
        <v>2016</v>
      </c>
      <c r="L130" t="str">
        <f t="shared" si="66"/>
        <v>June</v>
      </c>
      <c r="M130">
        <f t="shared" si="67"/>
        <v>25</v>
      </c>
      <c r="N130">
        <f t="shared" si="68"/>
        <v>17</v>
      </c>
      <c r="O130" t="str">
        <f t="shared" si="69"/>
        <v>201625</v>
      </c>
      <c r="P130" t="str">
        <f>CONCATENATE(K130,MONTH(IncomeDBTable[[#This Row],[Date]]))</f>
        <v>20166</v>
      </c>
      <c r="Q130" t="s">
        <v>182</v>
      </c>
      <c r="R130" s="3">
        <v>165</v>
      </c>
      <c r="S130" t="s">
        <v>4311</v>
      </c>
    </row>
    <row r="131" spans="10:19" x14ac:dyDescent="0.25">
      <c r="J131" s="1">
        <v>42544</v>
      </c>
      <c r="K131">
        <f t="shared" ref="K131:K136" si="70">YEAR(J131)</f>
        <v>2016</v>
      </c>
      <c r="L131" t="str">
        <f t="shared" ref="L131:L136" si="71">TEXT(DATE(1,MONTH(J131),1),"MMMM")</f>
        <v>June</v>
      </c>
      <c r="M131">
        <f t="shared" ref="M131:M136" si="72">WEEKNUM(J131,2)</f>
        <v>26</v>
      </c>
      <c r="N131">
        <f t="shared" ref="N131:N136" si="73">DAY(J131)</f>
        <v>23</v>
      </c>
      <c r="O131" t="str">
        <f t="shared" ref="O131:O136" si="74">CONCATENATE(K131,M131)</f>
        <v>201626</v>
      </c>
      <c r="P131" t="str">
        <f>CONCATENATE(K131,MONTH(IncomeDBTable[[#This Row],[Date]]))</f>
        <v>20166</v>
      </c>
      <c r="Q131" t="s">
        <v>182</v>
      </c>
      <c r="R131" s="3">
        <v>132</v>
      </c>
      <c r="S131" t="s">
        <v>4312</v>
      </c>
    </row>
    <row r="132" spans="10:19" x14ac:dyDescent="0.25">
      <c r="J132" s="1">
        <v>42552</v>
      </c>
      <c r="K132">
        <f t="shared" si="70"/>
        <v>2016</v>
      </c>
      <c r="L132" t="str">
        <f t="shared" si="71"/>
        <v>July</v>
      </c>
      <c r="M132">
        <f t="shared" si="72"/>
        <v>27</v>
      </c>
      <c r="N132">
        <f t="shared" si="73"/>
        <v>1</v>
      </c>
      <c r="O132" t="str">
        <f t="shared" si="74"/>
        <v>201627</v>
      </c>
      <c r="P132" t="str">
        <f>CONCATENATE(K132,MONTH(IncomeDBTable[[#This Row],[Date]]))</f>
        <v>20167</v>
      </c>
      <c r="Q132" t="s">
        <v>4253</v>
      </c>
      <c r="R132" s="3">
        <v>131.93</v>
      </c>
      <c r="S132" t="s">
        <v>4313</v>
      </c>
    </row>
    <row r="133" spans="10:19" x14ac:dyDescent="0.25">
      <c r="J133" s="1">
        <v>42566</v>
      </c>
      <c r="K133">
        <f t="shared" si="70"/>
        <v>2016</v>
      </c>
      <c r="L133" t="str">
        <f t="shared" si="71"/>
        <v>July</v>
      </c>
      <c r="M133">
        <f t="shared" si="72"/>
        <v>29</v>
      </c>
      <c r="N133">
        <f t="shared" si="73"/>
        <v>15</v>
      </c>
      <c r="O133" t="str">
        <f t="shared" si="74"/>
        <v>201629</v>
      </c>
      <c r="P133" t="str">
        <f>CONCATENATE(K133,MONTH(IncomeDBTable[[#This Row],[Date]]))</f>
        <v>20167</v>
      </c>
      <c r="Q133" t="s">
        <v>56</v>
      </c>
      <c r="R133" s="3">
        <v>9320.67</v>
      </c>
      <c r="S133" t="s">
        <v>58</v>
      </c>
    </row>
    <row r="134" spans="10:19" x14ac:dyDescent="0.25">
      <c r="J134" s="1">
        <v>42588</v>
      </c>
      <c r="K134">
        <f t="shared" si="70"/>
        <v>2016</v>
      </c>
      <c r="L134" t="str">
        <f t="shared" si="71"/>
        <v>August</v>
      </c>
      <c r="M134">
        <f t="shared" si="72"/>
        <v>32</v>
      </c>
      <c r="N134">
        <f t="shared" si="73"/>
        <v>6</v>
      </c>
      <c r="O134" t="str">
        <f t="shared" si="74"/>
        <v>201632</v>
      </c>
      <c r="P134" t="str">
        <f>CONCATENATE(K134,MONTH(IncomeDBTable[[#This Row],[Date]]))</f>
        <v>20168</v>
      </c>
      <c r="Q134" t="s">
        <v>4253</v>
      </c>
      <c r="R134" s="3">
        <v>131.75</v>
      </c>
      <c r="S134" t="s">
        <v>4314</v>
      </c>
    </row>
    <row r="135" spans="10:19" x14ac:dyDescent="0.25">
      <c r="J135" s="1">
        <v>42596</v>
      </c>
      <c r="K135">
        <f t="shared" si="70"/>
        <v>2016</v>
      </c>
      <c r="L135" t="str">
        <f t="shared" si="71"/>
        <v>August</v>
      </c>
      <c r="M135">
        <f t="shared" si="72"/>
        <v>33</v>
      </c>
      <c r="N135">
        <f t="shared" si="73"/>
        <v>14</v>
      </c>
      <c r="O135" t="str">
        <f t="shared" si="74"/>
        <v>201633</v>
      </c>
      <c r="P135" t="str">
        <f>CONCATENATE(K135,MONTH(IncomeDBTable[[#This Row],[Date]]))</f>
        <v>20168</v>
      </c>
      <c r="Q135" t="s">
        <v>56</v>
      </c>
      <c r="R135" s="3">
        <v>4696</v>
      </c>
      <c r="S135" t="s">
        <v>58</v>
      </c>
    </row>
    <row r="136" spans="10:19" x14ac:dyDescent="0.25">
      <c r="J136" s="1">
        <v>42596</v>
      </c>
      <c r="K136">
        <f t="shared" si="70"/>
        <v>2016</v>
      </c>
      <c r="L136" t="str">
        <f t="shared" si="71"/>
        <v>August</v>
      </c>
      <c r="M136">
        <f t="shared" si="72"/>
        <v>33</v>
      </c>
      <c r="N136">
        <f t="shared" si="73"/>
        <v>14</v>
      </c>
      <c r="O136" t="str">
        <f t="shared" si="74"/>
        <v>201633</v>
      </c>
      <c r="P136" t="str">
        <f>CONCATENATE(K136,MONTH(IncomeDBTable[[#This Row],[Date]]))</f>
        <v>20168</v>
      </c>
      <c r="Q136" t="s">
        <v>56</v>
      </c>
      <c r="R136" s="3">
        <v>4920.67</v>
      </c>
      <c r="S136" t="s">
        <v>57</v>
      </c>
    </row>
    <row r="137" spans="10:19" x14ac:dyDescent="0.25">
      <c r="J137" s="1">
        <v>42614</v>
      </c>
      <c r="K137">
        <f t="shared" ref="K137:K142" si="75">YEAR(J137)</f>
        <v>2016</v>
      </c>
      <c r="L137" t="str">
        <f t="shared" ref="L137:L142" si="76">TEXT(DATE(1,MONTH(J137),1),"MMMM")</f>
        <v>September</v>
      </c>
      <c r="M137">
        <f t="shared" ref="M137:M142" si="77">WEEKNUM(J137,2)</f>
        <v>36</v>
      </c>
      <c r="N137">
        <f t="shared" ref="N137:N142" si="78">DAY(J137)</f>
        <v>1</v>
      </c>
      <c r="O137" t="str">
        <f t="shared" ref="O137:O142" si="79">CONCATENATE(K137,M137)</f>
        <v>201636</v>
      </c>
      <c r="P137" t="str">
        <f>CONCATENATE(K137,MONTH(IncomeDBTable[[#This Row],[Date]]))</f>
        <v>20169</v>
      </c>
      <c r="Q137" t="s">
        <v>4253</v>
      </c>
      <c r="R137" s="3">
        <v>148.33000000000001</v>
      </c>
      <c r="S137" t="s">
        <v>4268</v>
      </c>
    </row>
    <row r="138" spans="10:19" x14ac:dyDescent="0.25">
      <c r="J138" s="1">
        <v>42615</v>
      </c>
      <c r="K138">
        <f t="shared" si="75"/>
        <v>2016</v>
      </c>
      <c r="L138" t="str">
        <f t="shared" si="76"/>
        <v>September</v>
      </c>
      <c r="M138">
        <f t="shared" si="77"/>
        <v>36</v>
      </c>
      <c r="N138">
        <f t="shared" si="78"/>
        <v>2</v>
      </c>
      <c r="O138" t="str">
        <f t="shared" si="79"/>
        <v>201636</v>
      </c>
      <c r="P138" t="str">
        <f>CONCATENATE(K138,MONTH(IncomeDBTable[[#This Row],[Date]]))</f>
        <v>20169</v>
      </c>
      <c r="Q138" t="s">
        <v>4639</v>
      </c>
      <c r="R138" s="3">
        <v>3529.72</v>
      </c>
      <c r="S138" t="s">
        <v>4315</v>
      </c>
    </row>
    <row r="139" spans="10:19" x14ac:dyDescent="0.25">
      <c r="J139" s="1">
        <v>42628</v>
      </c>
      <c r="K139">
        <f t="shared" si="75"/>
        <v>2016</v>
      </c>
      <c r="L139" t="str">
        <f t="shared" si="76"/>
        <v>September</v>
      </c>
      <c r="M139">
        <f t="shared" si="77"/>
        <v>38</v>
      </c>
      <c r="N139">
        <f t="shared" si="78"/>
        <v>15</v>
      </c>
      <c r="O139" t="str">
        <f t="shared" si="79"/>
        <v>201638</v>
      </c>
      <c r="P139" t="str">
        <f>CONCATENATE(K139,MONTH(IncomeDBTable[[#This Row],[Date]]))</f>
        <v>20169</v>
      </c>
      <c r="Q139" t="s">
        <v>56</v>
      </c>
      <c r="R139" s="3">
        <v>4920.67</v>
      </c>
      <c r="S139" t="s">
        <v>57</v>
      </c>
    </row>
    <row r="140" spans="10:19" x14ac:dyDescent="0.25">
      <c r="J140" s="1">
        <v>42628</v>
      </c>
      <c r="K140">
        <f t="shared" si="75"/>
        <v>2016</v>
      </c>
      <c r="L140" t="str">
        <f t="shared" si="76"/>
        <v>September</v>
      </c>
      <c r="M140">
        <f t="shared" si="77"/>
        <v>38</v>
      </c>
      <c r="N140">
        <f t="shared" si="78"/>
        <v>15</v>
      </c>
      <c r="O140" t="str">
        <f t="shared" si="79"/>
        <v>201638</v>
      </c>
      <c r="P140" t="str">
        <f>CONCATENATE(K140,MONTH(IncomeDBTable[[#This Row],[Date]]))</f>
        <v>20169</v>
      </c>
      <c r="Q140" t="s">
        <v>56</v>
      </c>
      <c r="R140" s="3">
        <v>3177.71</v>
      </c>
      <c r="S140" t="s">
        <v>58</v>
      </c>
    </row>
    <row r="141" spans="10:19" x14ac:dyDescent="0.25">
      <c r="J141" s="1">
        <v>42643</v>
      </c>
      <c r="K141">
        <f t="shared" si="75"/>
        <v>2016</v>
      </c>
      <c r="L141" t="str">
        <f t="shared" si="76"/>
        <v>September</v>
      </c>
      <c r="M141">
        <f t="shared" si="77"/>
        <v>40</v>
      </c>
      <c r="N141">
        <f t="shared" si="78"/>
        <v>30</v>
      </c>
      <c r="O141" t="str">
        <f t="shared" si="79"/>
        <v>201640</v>
      </c>
      <c r="P141" t="str">
        <f>CONCATENATE(K141,MONTH(IncomeDBTable[[#This Row],[Date]]))</f>
        <v>20169</v>
      </c>
      <c r="Q141" t="s">
        <v>56</v>
      </c>
      <c r="R141" s="3">
        <v>1488.63</v>
      </c>
      <c r="S141" t="s">
        <v>58</v>
      </c>
    </row>
    <row r="142" spans="10:19" x14ac:dyDescent="0.25">
      <c r="J142" s="1">
        <v>42644</v>
      </c>
      <c r="K142">
        <f t="shared" si="75"/>
        <v>2016</v>
      </c>
      <c r="L142" t="str">
        <f t="shared" si="76"/>
        <v>October</v>
      </c>
      <c r="M142">
        <f t="shared" si="77"/>
        <v>40</v>
      </c>
      <c r="N142">
        <f t="shared" si="78"/>
        <v>1</v>
      </c>
      <c r="O142" t="str">
        <f t="shared" si="79"/>
        <v>201640</v>
      </c>
      <c r="P142" t="str">
        <f>CONCATENATE(K142,MONTH(IncomeDBTable[[#This Row],[Date]]))</f>
        <v>201610</v>
      </c>
      <c r="Q142" t="s">
        <v>4253</v>
      </c>
      <c r="R142" s="3">
        <v>142.69</v>
      </c>
      <c r="S142" t="s">
        <v>4316</v>
      </c>
    </row>
    <row r="143" spans="10:19" x14ac:dyDescent="0.25">
      <c r="J143" s="1">
        <v>42650</v>
      </c>
      <c r="K143">
        <f t="shared" ref="K143:K148" si="80">YEAR(J143)</f>
        <v>2016</v>
      </c>
      <c r="L143" t="str">
        <f t="shared" ref="L143:L148" si="81">TEXT(DATE(1,MONTH(J143),1),"MMMM")</f>
        <v>October</v>
      </c>
      <c r="M143">
        <f t="shared" ref="M143:M148" si="82">WEEKNUM(J143,2)</f>
        <v>41</v>
      </c>
      <c r="N143">
        <f t="shared" ref="N143:N148" si="83">DAY(J143)</f>
        <v>7</v>
      </c>
      <c r="O143" t="str">
        <f t="shared" ref="O143:O148" si="84">CONCATENATE(K143,M143)</f>
        <v>201641</v>
      </c>
      <c r="P143" t="str">
        <f>CONCATENATE(K143,MONTH(IncomeDBTable[[#This Row],[Date]]))</f>
        <v>201610</v>
      </c>
      <c r="Q143" t="s">
        <v>4639</v>
      </c>
      <c r="R143" s="3">
        <v>487.67</v>
      </c>
      <c r="S143" t="s">
        <v>4317</v>
      </c>
    </row>
    <row r="144" spans="10:19" x14ac:dyDescent="0.25">
      <c r="J144" s="1">
        <v>42658</v>
      </c>
      <c r="K144">
        <f t="shared" si="80"/>
        <v>2016</v>
      </c>
      <c r="L144" t="str">
        <f t="shared" si="81"/>
        <v>October</v>
      </c>
      <c r="M144">
        <f t="shared" si="82"/>
        <v>42</v>
      </c>
      <c r="N144">
        <f t="shared" si="83"/>
        <v>15</v>
      </c>
      <c r="O144" t="str">
        <f t="shared" si="84"/>
        <v>201642</v>
      </c>
      <c r="P144" t="str">
        <f>CONCATENATE(K144,MONTH(IncomeDBTable[[#This Row],[Date]]))</f>
        <v>201610</v>
      </c>
      <c r="Q144" t="s">
        <v>56</v>
      </c>
      <c r="R144" s="3">
        <v>4920.67</v>
      </c>
      <c r="S144" t="s">
        <v>57</v>
      </c>
    </row>
    <row r="145" spans="10:19" x14ac:dyDescent="0.25">
      <c r="J145" s="1">
        <v>42675</v>
      </c>
      <c r="K145">
        <f t="shared" si="80"/>
        <v>2016</v>
      </c>
      <c r="L145" t="str">
        <f t="shared" si="81"/>
        <v>November</v>
      </c>
      <c r="M145">
        <f t="shared" si="82"/>
        <v>45</v>
      </c>
      <c r="N145">
        <f t="shared" si="83"/>
        <v>1</v>
      </c>
      <c r="O145" t="str">
        <f t="shared" si="84"/>
        <v>201645</v>
      </c>
      <c r="P145" t="str">
        <f>CONCATENATE(K145,MONTH(IncomeDBTable[[#This Row],[Date]]))</f>
        <v>201611</v>
      </c>
      <c r="Q145" t="s">
        <v>4253</v>
      </c>
      <c r="R145" s="3">
        <v>150</v>
      </c>
      <c r="S145" t="s">
        <v>4318</v>
      </c>
    </row>
    <row r="146" spans="10:19" x14ac:dyDescent="0.25">
      <c r="J146" s="1">
        <v>42688</v>
      </c>
      <c r="K146">
        <f t="shared" si="80"/>
        <v>2016</v>
      </c>
      <c r="L146" t="str">
        <f t="shared" si="81"/>
        <v>November</v>
      </c>
      <c r="M146">
        <f t="shared" si="82"/>
        <v>47</v>
      </c>
      <c r="N146">
        <f t="shared" si="83"/>
        <v>14</v>
      </c>
      <c r="O146" t="str">
        <f t="shared" si="84"/>
        <v>201647</v>
      </c>
      <c r="P146" t="str">
        <f>CONCATENATE(K146,MONTH(IncomeDBTable[[#This Row],[Date]]))</f>
        <v>201611</v>
      </c>
      <c r="Q146" t="s">
        <v>56</v>
      </c>
      <c r="R146" s="3">
        <v>4920.67</v>
      </c>
      <c r="S146" t="s">
        <v>57</v>
      </c>
    </row>
    <row r="147" spans="10:19" x14ac:dyDescent="0.25">
      <c r="J147" s="1">
        <v>42705</v>
      </c>
      <c r="K147">
        <f t="shared" si="80"/>
        <v>2016</v>
      </c>
      <c r="L147" t="str">
        <f t="shared" si="81"/>
        <v>December</v>
      </c>
      <c r="M147">
        <f t="shared" si="82"/>
        <v>49</v>
      </c>
      <c r="N147">
        <f t="shared" si="83"/>
        <v>1</v>
      </c>
      <c r="O147" t="str">
        <f t="shared" si="84"/>
        <v>201649</v>
      </c>
      <c r="P147" t="str">
        <f>CONCATENATE(K147,MONTH(IncomeDBTable[[#This Row],[Date]]))</f>
        <v>201612</v>
      </c>
      <c r="Q147" t="s">
        <v>4253</v>
      </c>
      <c r="R147" s="3">
        <v>143.82</v>
      </c>
      <c r="S147" t="s">
        <v>4319</v>
      </c>
    </row>
    <row r="148" spans="10:19" x14ac:dyDescent="0.25">
      <c r="J148" s="1">
        <v>42720</v>
      </c>
      <c r="K148">
        <f t="shared" si="80"/>
        <v>2016</v>
      </c>
      <c r="L148" t="str">
        <f t="shared" si="81"/>
        <v>December</v>
      </c>
      <c r="M148">
        <f t="shared" si="82"/>
        <v>51</v>
      </c>
      <c r="N148">
        <f t="shared" si="83"/>
        <v>16</v>
      </c>
      <c r="O148" t="str">
        <f t="shared" si="84"/>
        <v>201651</v>
      </c>
      <c r="P148" t="str">
        <f>CONCATENATE(K148,MONTH(IncomeDBTable[[#This Row],[Date]]))</f>
        <v>201612</v>
      </c>
      <c r="Q148" t="s">
        <v>56</v>
      </c>
      <c r="R148" s="3">
        <v>7120</v>
      </c>
      <c r="S148" t="s">
        <v>57</v>
      </c>
    </row>
    <row r="149" spans="10:19" x14ac:dyDescent="0.25">
      <c r="J149" s="1">
        <v>42734</v>
      </c>
      <c r="K149">
        <f t="shared" ref="K149:K154" si="85">YEAR(J149)</f>
        <v>2016</v>
      </c>
      <c r="L149" t="str">
        <f t="shared" ref="L149:L154" si="86">TEXT(DATE(1,MONTH(J149),1),"MMMM")</f>
        <v>December</v>
      </c>
      <c r="M149">
        <f t="shared" ref="M149:M154" si="87">WEEKNUM(J149,2)</f>
        <v>53</v>
      </c>
      <c r="N149">
        <f t="shared" ref="N149:N154" si="88">DAY(J149)</f>
        <v>30</v>
      </c>
      <c r="O149" t="str">
        <f t="shared" ref="O149:O154" si="89">CONCATENATE(K149,M149)</f>
        <v>201653</v>
      </c>
      <c r="P149" t="str">
        <f>CONCATENATE(K149,MONTH(IncomeDBTable[[#This Row],[Date]]))</f>
        <v>201612</v>
      </c>
      <c r="Q149" t="s">
        <v>56</v>
      </c>
      <c r="R149" s="3">
        <v>19592</v>
      </c>
      <c r="S149" t="s">
        <v>58</v>
      </c>
    </row>
    <row r="150" spans="10:19" x14ac:dyDescent="0.25">
      <c r="J150" s="1">
        <v>42750</v>
      </c>
      <c r="K150">
        <f t="shared" si="85"/>
        <v>2017</v>
      </c>
      <c r="L150" t="str">
        <f t="shared" si="86"/>
        <v>January</v>
      </c>
      <c r="M150">
        <f t="shared" si="87"/>
        <v>3</v>
      </c>
      <c r="N150">
        <f t="shared" si="88"/>
        <v>15</v>
      </c>
      <c r="O150" t="str">
        <f t="shared" si="89"/>
        <v>20173</v>
      </c>
      <c r="P150" t="str">
        <f>CONCATENATE(K150,MONTH(IncomeDBTable[[#This Row],[Date]]))</f>
        <v>20171</v>
      </c>
      <c r="Q150" t="s">
        <v>56</v>
      </c>
      <c r="R150" s="3">
        <v>5308</v>
      </c>
      <c r="S150" t="s">
        <v>57</v>
      </c>
    </row>
    <row r="151" spans="10:19" x14ac:dyDescent="0.25">
      <c r="J151" s="1">
        <v>42759</v>
      </c>
      <c r="K151">
        <f t="shared" si="85"/>
        <v>2017</v>
      </c>
      <c r="L151" t="str">
        <f t="shared" si="86"/>
        <v>January</v>
      </c>
      <c r="M151">
        <f t="shared" si="87"/>
        <v>5</v>
      </c>
      <c r="N151">
        <f t="shared" si="88"/>
        <v>24</v>
      </c>
      <c r="O151" t="str">
        <f t="shared" si="89"/>
        <v>20175</v>
      </c>
      <c r="P151" t="str">
        <f>CONCATENATE(K151,MONTH(IncomeDBTable[[#This Row],[Date]]))</f>
        <v>20171</v>
      </c>
      <c r="Q151" t="s">
        <v>56</v>
      </c>
      <c r="R151" s="3">
        <v>2632.07</v>
      </c>
      <c r="S151" t="s">
        <v>58</v>
      </c>
    </row>
    <row r="152" spans="10:19" x14ac:dyDescent="0.25">
      <c r="J152" s="1">
        <v>42768</v>
      </c>
      <c r="K152">
        <f t="shared" si="85"/>
        <v>2017</v>
      </c>
      <c r="L152" t="str">
        <f t="shared" si="86"/>
        <v>February</v>
      </c>
      <c r="M152">
        <f t="shared" si="87"/>
        <v>6</v>
      </c>
      <c r="N152">
        <f t="shared" si="88"/>
        <v>2</v>
      </c>
      <c r="O152" t="str">
        <f t="shared" si="89"/>
        <v>20176</v>
      </c>
      <c r="P152" t="str">
        <f>CONCATENATE(K152,MONTH(IncomeDBTable[[#This Row],[Date]]))</f>
        <v>20172</v>
      </c>
      <c r="Q152" t="s">
        <v>4253</v>
      </c>
      <c r="R152" s="3">
        <v>230</v>
      </c>
      <c r="S152" t="s">
        <v>4277</v>
      </c>
    </row>
    <row r="153" spans="10:19" x14ac:dyDescent="0.25">
      <c r="J153" s="1">
        <v>42774</v>
      </c>
      <c r="K153">
        <f t="shared" si="85"/>
        <v>2017</v>
      </c>
      <c r="L153" t="str">
        <f t="shared" si="86"/>
        <v>February</v>
      </c>
      <c r="M153">
        <f t="shared" si="87"/>
        <v>7</v>
      </c>
      <c r="N153">
        <f t="shared" si="88"/>
        <v>8</v>
      </c>
      <c r="O153" t="str">
        <f t="shared" si="89"/>
        <v>20177</v>
      </c>
      <c r="P153" t="str">
        <f>CONCATENATE(K153,MONTH(IncomeDBTable[[#This Row],[Date]]))</f>
        <v>20172</v>
      </c>
      <c r="Q153" t="s">
        <v>56</v>
      </c>
      <c r="R153" s="3">
        <v>2871.47</v>
      </c>
      <c r="S153" t="s">
        <v>58</v>
      </c>
    </row>
    <row r="154" spans="10:19" x14ac:dyDescent="0.25">
      <c r="J154" s="1">
        <v>42781</v>
      </c>
      <c r="K154">
        <f t="shared" si="85"/>
        <v>2017</v>
      </c>
      <c r="L154" t="str">
        <f t="shared" si="86"/>
        <v>February</v>
      </c>
      <c r="M154">
        <f t="shared" si="87"/>
        <v>8</v>
      </c>
      <c r="N154">
        <f t="shared" si="88"/>
        <v>15</v>
      </c>
      <c r="O154" t="str">
        <f t="shared" si="89"/>
        <v>20178</v>
      </c>
      <c r="P154" t="str">
        <f>CONCATENATE(K154,MONTH(IncomeDBTable[[#This Row],[Date]]))</f>
        <v>20172</v>
      </c>
      <c r="Q154" t="s">
        <v>56</v>
      </c>
      <c r="R154" s="3">
        <v>5308</v>
      </c>
      <c r="S154" t="s">
        <v>57</v>
      </c>
    </row>
    <row r="155" spans="10:19" x14ac:dyDescent="0.25">
      <c r="J155" s="1">
        <v>42787</v>
      </c>
      <c r="K155">
        <f t="shared" ref="K155:K160" si="90">YEAR(J155)</f>
        <v>2017</v>
      </c>
      <c r="L155" t="str">
        <f t="shared" ref="L155:L160" si="91">TEXT(DATE(1,MONTH(J155),1),"MMMM")</f>
        <v>February</v>
      </c>
      <c r="M155">
        <f t="shared" ref="M155:M160" si="92">WEEKNUM(J155,2)</f>
        <v>9</v>
      </c>
      <c r="N155">
        <f t="shared" ref="N155:N160" si="93">DAY(J155)</f>
        <v>21</v>
      </c>
      <c r="O155" t="str">
        <f t="shared" ref="O155:O160" si="94">CONCATENATE(K155,M155)</f>
        <v>20179</v>
      </c>
      <c r="P155" t="str">
        <f>CONCATENATE(K155,MONTH(IncomeDBTable[[#This Row],[Date]]))</f>
        <v>20172</v>
      </c>
      <c r="Q155" t="s">
        <v>56</v>
      </c>
      <c r="R155" s="3">
        <v>2871.47</v>
      </c>
      <c r="S155" t="s">
        <v>58</v>
      </c>
    </row>
    <row r="156" spans="10:19" x14ac:dyDescent="0.25">
      <c r="J156" s="1">
        <v>42795</v>
      </c>
      <c r="K156">
        <f t="shared" si="90"/>
        <v>2017</v>
      </c>
      <c r="L156" t="str">
        <f t="shared" si="91"/>
        <v>March</v>
      </c>
      <c r="M156">
        <f t="shared" si="92"/>
        <v>10</v>
      </c>
      <c r="N156">
        <f t="shared" si="93"/>
        <v>1</v>
      </c>
      <c r="O156" t="str">
        <f t="shared" si="94"/>
        <v>201710</v>
      </c>
      <c r="P156" t="str">
        <f>CONCATENATE(K156,MONTH(IncomeDBTable[[#This Row],[Date]]))</f>
        <v>20173</v>
      </c>
      <c r="Q156" t="s">
        <v>4253</v>
      </c>
      <c r="R156" s="3">
        <v>176.07</v>
      </c>
      <c r="S156" t="s">
        <v>4320</v>
      </c>
    </row>
    <row r="157" spans="10:19" x14ac:dyDescent="0.25">
      <c r="J157" s="1">
        <v>42801</v>
      </c>
      <c r="K157">
        <f t="shared" si="90"/>
        <v>2017</v>
      </c>
      <c r="L157" t="str">
        <f t="shared" si="91"/>
        <v>March</v>
      </c>
      <c r="M157">
        <f t="shared" si="92"/>
        <v>11</v>
      </c>
      <c r="N157">
        <f t="shared" si="93"/>
        <v>7</v>
      </c>
      <c r="O157" t="str">
        <f t="shared" si="94"/>
        <v>201711</v>
      </c>
      <c r="P157" t="str">
        <f>CONCATENATE(K157,MONTH(IncomeDBTable[[#This Row],[Date]]))</f>
        <v>20173</v>
      </c>
      <c r="Q157" t="s">
        <v>56</v>
      </c>
      <c r="R157" s="3">
        <v>3014.4</v>
      </c>
      <c r="S157" t="s">
        <v>58</v>
      </c>
    </row>
    <row r="158" spans="10:19" x14ac:dyDescent="0.25">
      <c r="J158" s="1">
        <v>42808</v>
      </c>
      <c r="K158">
        <f t="shared" si="90"/>
        <v>2017</v>
      </c>
      <c r="L158" t="str">
        <f t="shared" si="91"/>
        <v>March</v>
      </c>
      <c r="M158">
        <f t="shared" si="92"/>
        <v>12</v>
      </c>
      <c r="N158">
        <f t="shared" si="93"/>
        <v>14</v>
      </c>
      <c r="O158" t="str">
        <f t="shared" si="94"/>
        <v>201712</v>
      </c>
      <c r="P158" t="str">
        <f>CONCATENATE(K158,MONTH(IncomeDBTable[[#This Row],[Date]]))</f>
        <v>20173</v>
      </c>
      <c r="Q158" t="s">
        <v>56</v>
      </c>
      <c r="R158" s="3">
        <v>5308.33</v>
      </c>
      <c r="S158" t="s">
        <v>57</v>
      </c>
    </row>
    <row r="159" spans="10:19" x14ac:dyDescent="0.25">
      <c r="J159" s="1">
        <v>42815</v>
      </c>
      <c r="K159">
        <f t="shared" si="90"/>
        <v>2017</v>
      </c>
      <c r="L159" t="str">
        <f t="shared" si="91"/>
        <v>March</v>
      </c>
      <c r="M159">
        <f t="shared" si="92"/>
        <v>13</v>
      </c>
      <c r="N159">
        <f t="shared" si="93"/>
        <v>21</v>
      </c>
      <c r="O159" t="str">
        <f t="shared" si="94"/>
        <v>201713</v>
      </c>
      <c r="P159" t="str">
        <f>CONCATENATE(K159,MONTH(IncomeDBTable[[#This Row],[Date]]))</f>
        <v>20173</v>
      </c>
      <c r="Q159" t="s">
        <v>56</v>
      </c>
      <c r="R159" s="3">
        <v>2871.47</v>
      </c>
      <c r="S159" t="s">
        <v>58</v>
      </c>
    </row>
    <row r="160" spans="10:19" x14ac:dyDescent="0.25">
      <c r="J160" s="1">
        <v>42826</v>
      </c>
      <c r="K160">
        <f t="shared" si="90"/>
        <v>2017</v>
      </c>
      <c r="L160" t="str">
        <f t="shared" si="91"/>
        <v>April</v>
      </c>
      <c r="M160">
        <f t="shared" si="92"/>
        <v>14</v>
      </c>
      <c r="N160">
        <f t="shared" si="93"/>
        <v>1</v>
      </c>
      <c r="O160" t="str">
        <f t="shared" si="94"/>
        <v>201714</v>
      </c>
      <c r="P160" t="str">
        <f>CONCATENATE(K160,MONTH(IncomeDBTable[[#This Row],[Date]]))</f>
        <v>20174</v>
      </c>
      <c r="Q160" t="s">
        <v>4253</v>
      </c>
      <c r="R160" s="3">
        <v>195.74</v>
      </c>
      <c r="S160" t="s">
        <v>4321</v>
      </c>
    </row>
    <row r="161" spans="10:19" x14ac:dyDescent="0.25">
      <c r="J161" s="1">
        <v>42829</v>
      </c>
      <c r="K161">
        <f t="shared" ref="K161:K166" si="95">YEAR(J161)</f>
        <v>2017</v>
      </c>
      <c r="L161" t="str">
        <f t="shared" ref="L161:L166" si="96">TEXT(DATE(1,MONTH(J161),1),"MMMM")</f>
        <v>April</v>
      </c>
      <c r="M161">
        <f t="shared" ref="M161:M166" si="97">WEEKNUM(J161,2)</f>
        <v>15</v>
      </c>
      <c r="N161">
        <f t="shared" ref="N161:N166" si="98">DAY(J161)</f>
        <v>4</v>
      </c>
      <c r="O161" t="str">
        <f t="shared" ref="O161:O166" si="99">CONCATENATE(K161,M161)</f>
        <v>201715</v>
      </c>
      <c r="P161" t="str">
        <f>CONCATENATE(K161,MONTH(IncomeDBTable[[#This Row],[Date]]))</f>
        <v>20174</v>
      </c>
      <c r="Q161" t="s">
        <v>56</v>
      </c>
      <c r="R161" s="3">
        <v>2871.47</v>
      </c>
      <c r="S161" t="s">
        <v>58</v>
      </c>
    </row>
    <row r="162" spans="10:19" x14ac:dyDescent="0.25">
      <c r="J162" s="1">
        <v>42839</v>
      </c>
      <c r="K162">
        <f t="shared" si="95"/>
        <v>2017</v>
      </c>
      <c r="L162" t="str">
        <f t="shared" si="96"/>
        <v>April</v>
      </c>
      <c r="M162">
        <f t="shared" si="97"/>
        <v>16</v>
      </c>
      <c r="N162">
        <f t="shared" si="98"/>
        <v>14</v>
      </c>
      <c r="O162" t="str">
        <f t="shared" si="99"/>
        <v>201716</v>
      </c>
      <c r="P162" t="str">
        <f>CONCATENATE(K162,MONTH(IncomeDBTable[[#This Row],[Date]]))</f>
        <v>20174</v>
      </c>
      <c r="Q162" t="s">
        <v>56</v>
      </c>
      <c r="R162" s="3">
        <v>5308.33</v>
      </c>
      <c r="S162" t="s">
        <v>57</v>
      </c>
    </row>
    <row r="163" spans="10:19" x14ac:dyDescent="0.25">
      <c r="J163" s="1">
        <v>42844</v>
      </c>
      <c r="K163">
        <f t="shared" si="95"/>
        <v>2017</v>
      </c>
      <c r="L163" t="str">
        <f t="shared" si="96"/>
        <v>April</v>
      </c>
      <c r="M163">
        <f t="shared" si="97"/>
        <v>17</v>
      </c>
      <c r="N163">
        <f t="shared" si="98"/>
        <v>19</v>
      </c>
      <c r="O163" t="str">
        <f t="shared" si="99"/>
        <v>201717</v>
      </c>
      <c r="P163" t="str">
        <f>CONCATENATE(K163,MONTH(IncomeDBTable[[#This Row],[Date]]))</f>
        <v>20174</v>
      </c>
      <c r="Q163" t="s">
        <v>56</v>
      </c>
      <c r="R163" s="3">
        <v>3014.4</v>
      </c>
      <c r="S163" t="s">
        <v>58</v>
      </c>
    </row>
    <row r="164" spans="10:19" x14ac:dyDescent="0.25">
      <c r="J164" s="1">
        <v>42855</v>
      </c>
      <c r="K164">
        <f t="shared" si="95"/>
        <v>2017</v>
      </c>
      <c r="L164" t="str">
        <f t="shared" si="96"/>
        <v>April</v>
      </c>
      <c r="M164">
        <f t="shared" si="97"/>
        <v>18</v>
      </c>
      <c r="N164">
        <f t="shared" si="98"/>
        <v>30</v>
      </c>
      <c r="O164" t="str">
        <f t="shared" si="99"/>
        <v>201718</v>
      </c>
      <c r="P164" t="str">
        <f>CONCATENATE(K164,MONTH(IncomeDBTable[[#This Row],[Date]]))</f>
        <v>20174</v>
      </c>
      <c r="Q164" t="s">
        <v>182</v>
      </c>
      <c r="R164" s="3">
        <v>150</v>
      </c>
      <c r="S164" t="s">
        <v>4322</v>
      </c>
    </row>
    <row r="165" spans="10:19" x14ac:dyDescent="0.25">
      <c r="J165" s="1">
        <v>42856</v>
      </c>
      <c r="K165">
        <f t="shared" si="95"/>
        <v>2017</v>
      </c>
      <c r="L165" t="str">
        <f t="shared" si="96"/>
        <v>May</v>
      </c>
      <c r="M165">
        <f t="shared" si="97"/>
        <v>19</v>
      </c>
      <c r="N165">
        <f t="shared" si="98"/>
        <v>1</v>
      </c>
      <c r="O165" t="str">
        <f t="shared" si="99"/>
        <v>201719</v>
      </c>
      <c r="P165" t="str">
        <f>CONCATENATE(K165,MONTH(IncomeDBTable[[#This Row],[Date]]))</f>
        <v>20175</v>
      </c>
      <c r="Q165" t="s">
        <v>4253</v>
      </c>
      <c r="R165" s="3">
        <v>154.44</v>
      </c>
      <c r="S165" t="s">
        <v>4260</v>
      </c>
    </row>
    <row r="166" spans="10:19" x14ac:dyDescent="0.25">
      <c r="J166" s="1">
        <v>42857</v>
      </c>
      <c r="K166">
        <f t="shared" si="95"/>
        <v>2017</v>
      </c>
      <c r="L166" t="str">
        <f t="shared" si="96"/>
        <v>May</v>
      </c>
      <c r="M166">
        <f t="shared" si="97"/>
        <v>19</v>
      </c>
      <c r="N166">
        <f t="shared" si="98"/>
        <v>2</v>
      </c>
      <c r="O166" t="str">
        <f t="shared" si="99"/>
        <v>201719</v>
      </c>
      <c r="P166" t="str">
        <f>CONCATENATE(K166,MONTH(IncomeDBTable[[#This Row],[Date]]))</f>
        <v>20175</v>
      </c>
      <c r="Q166" t="s">
        <v>56</v>
      </c>
      <c r="R166" s="3">
        <v>2871.47</v>
      </c>
      <c r="S166" t="s">
        <v>58</v>
      </c>
    </row>
    <row r="167" spans="10:19" x14ac:dyDescent="0.25">
      <c r="J167" s="1">
        <v>42869</v>
      </c>
      <c r="K167">
        <f t="shared" ref="K167:K172" si="100">YEAR(J167)</f>
        <v>2017</v>
      </c>
      <c r="L167" t="str">
        <f t="shared" ref="L167:L172" si="101">TEXT(DATE(1,MONTH(J167),1),"MMMM")</f>
        <v>May</v>
      </c>
      <c r="M167">
        <f t="shared" ref="M167:M172" si="102">WEEKNUM(J167,2)</f>
        <v>20</v>
      </c>
      <c r="N167">
        <f t="shared" ref="N167:N172" si="103">DAY(J167)</f>
        <v>14</v>
      </c>
      <c r="O167" t="str">
        <f t="shared" ref="O167:O172" si="104">CONCATENATE(K167,M167)</f>
        <v>201720</v>
      </c>
      <c r="P167" t="str">
        <f>CONCATENATE(K167,MONTH(IncomeDBTable[[#This Row],[Date]]))</f>
        <v>20175</v>
      </c>
      <c r="Q167" t="s">
        <v>56</v>
      </c>
      <c r="R167" s="3">
        <v>5308.33</v>
      </c>
      <c r="S167" t="s">
        <v>57</v>
      </c>
    </row>
    <row r="168" spans="10:19" x14ac:dyDescent="0.25">
      <c r="J168" s="1">
        <v>42871</v>
      </c>
      <c r="K168">
        <f t="shared" si="100"/>
        <v>2017</v>
      </c>
      <c r="L168" t="str">
        <f t="shared" si="101"/>
        <v>May</v>
      </c>
      <c r="M168">
        <f t="shared" si="102"/>
        <v>21</v>
      </c>
      <c r="N168">
        <f t="shared" si="103"/>
        <v>16</v>
      </c>
      <c r="O168" t="str">
        <f t="shared" si="104"/>
        <v>201721</v>
      </c>
      <c r="P168" t="str">
        <f>CONCATENATE(K168,MONTH(IncomeDBTable[[#This Row],[Date]]))</f>
        <v>20175</v>
      </c>
      <c r="Q168" t="s">
        <v>56</v>
      </c>
      <c r="R168" s="3">
        <v>2871.47</v>
      </c>
      <c r="S168" t="s">
        <v>58</v>
      </c>
    </row>
    <row r="169" spans="10:19" x14ac:dyDescent="0.25">
      <c r="J169" s="1">
        <v>42885</v>
      </c>
      <c r="K169">
        <f t="shared" si="100"/>
        <v>2017</v>
      </c>
      <c r="L169" t="str">
        <f t="shared" si="101"/>
        <v>May</v>
      </c>
      <c r="M169">
        <f t="shared" si="102"/>
        <v>23</v>
      </c>
      <c r="N169">
        <f t="shared" si="103"/>
        <v>30</v>
      </c>
      <c r="O169" t="str">
        <f t="shared" si="104"/>
        <v>201723</v>
      </c>
      <c r="P169" t="str">
        <f>CONCATENATE(K169,MONTH(IncomeDBTable[[#This Row],[Date]]))</f>
        <v>20175</v>
      </c>
      <c r="Q169" t="s">
        <v>56</v>
      </c>
      <c r="R169" s="3">
        <v>2871.47</v>
      </c>
      <c r="S169" t="s">
        <v>58</v>
      </c>
    </row>
    <row r="170" spans="10:19" x14ac:dyDescent="0.25">
      <c r="J170" s="1">
        <v>42886</v>
      </c>
      <c r="K170">
        <f t="shared" si="100"/>
        <v>2017</v>
      </c>
      <c r="L170" t="str">
        <f t="shared" si="101"/>
        <v>May</v>
      </c>
      <c r="M170">
        <f t="shared" si="102"/>
        <v>23</v>
      </c>
      <c r="N170">
        <f t="shared" si="103"/>
        <v>31</v>
      </c>
      <c r="O170" t="str">
        <f t="shared" si="104"/>
        <v>201723</v>
      </c>
      <c r="P170" t="str">
        <f>CONCATENATE(K170,MONTH(IncomeDBTable[[#This Row],[Date]]))</f>
        <v>20175</v>
      </c>
      <c r="Q170" t="s">
        <v>56</v>
      </c>
      <c r="R170" s="3">
        <v>655</v>
      </c>
      <c r="S170" t="s">
        <v>57</v>
      </c>
    </row>
    <row r="171" spans="10:19" x14ac:dyDescent="0.25">
      <c r="J171" s="1">
        <v>42887</v>
      </c>
      <c r="K171">
        <f t="shared" si="100"/>
        <v>2017</v>
      </c>
      <c r="L171" t="str">
        <f t="shared" si="101"/>
        <v>June</v>
      </c>
      <c r="M171">
        <f t="shared" si="102"/>
        <v>23</v>
      </c>
      <c r="N171">
        <f t="shared" si="103"/>
        <v>1</v>
      </c>
      <c r="O171" t="str">
        <f t="shared" si="104"/>
        <v>201723</v>
      </c>
      <c r="P171" t="str">
        <f>CONCATENATE(K171,MONTH(IncomeDBTable[[#This Row],[Date]]))</f>
        <v>20176</v>
      </c>
      <c r="Q171" t="s">
        <v>4253</v>
      </c>
      <c r="R171" s="3">
        <v>131.33000000000001</v>
      </c>
      <c r="S171" t="s">
        <v>4263</v>
      </c>
    </row>
    <row r="172" spans="10:19" x14ac:dyDescent="0.25">
      <c r="J172" s="1">
        <v>42899</v>
      </c>
      <c r="K172">
        <f t="shared" si="100"/>
        <v>2017</v>
      </c>
      <c r="L172" t="str">
        <f t="shared" si="101"/>
        <v>June</v>
      </c>
      <c r="M172">
        <f t="shared" si="102"/>
        <v>25</v>
      </c>
      <c r="N172">
        <f t="shared" si="103"/>
        <v>13</v>
      </c>
      <c r="O172" t="str">
        <f t="shared" si="104"/>
        <v>201725</v>
      </c>
      <c r="P172" t="str">
        <f>CONCATENATE(K172,MONTH(IncomeDBTable[[#This Row],[Date]]))</f>
        <v>20176</v>
      </c>
      <c r="Q172" t="s">
        <v>56</v>
      </c>
      <c r="R172" s="3">
        <v>2871.47</v>
      </c>
      <c r="S172" t="s">
        <v>58</v>
      </c>
    </row>
    <row r="173" spans="10:19" x14ac:dyDescent="0.25">
      <c r="J173" s="1">
        <v>42900</v>
      </c>
      <c r="K173">
        <f t="shared" ref="K173:K178" si="105">YEAR(J173)</f>
        <v>2017</v>
      </c>
      <c r="L173" t="str">
        <f t="shared" ref="L173:L178" si="106">TEXT(DATE(1,MONTH(J173),1),"MMMM")</f>
        <v>June</v>
      </c>
      <c r="M173">
        <f t="shared" ref="M173:M178" si="107">WEEKNUM(J173,2)</f>
        <v>25</v>
      </c>
      <c r="N173">
        <f t="shared" ref="N173:N178" si="108">DAY(J173)</f>
        <v>14</v>
      </c>
      <c r="O173" t="str">
        <f t="shared" ref="O173:O178" si="109">CONCATENATE(K173,M173)</f>
        <v>201725</v>
      </c>
      <c r="P173" t="str">
        <f>CONCATENATE(K173,MONTH(IncomeDBTable[[#This Row],[Date]]))</f>
        <v>20176</v>
      </c>
      <c r="Q173" t="s">
        <v>56</v>
      </c>
      <c r="R173" s="3">
        <v>5746</v>
      </c>
      <c r="S173" t="s">
        <v>57</v>
      </c>
    </row>
    <row r="174" spans="10:19" x14ac:dyDescent="0.25">
      <c r="J174" s="1">
        <v>42902</v>
      </c>
      <c r="K174">
        <f t="shared" si="105"/>
        <v>2017</v>
      </c>
      <c r="L174" t="str">
        <f t="shared" si="106"/>
        <v>June</v>
      </c>
      <c r="M174">
        <f t="shared" si="107"/>
        <v>25</v>
      </c>
      <c r="N174">
        <f t="shared" si="108"/>
        <v>16</v>
      </c>
      <c r="O174" t="str">
        <f t="shared" si="109"/>
        <v>201725</v>
      </c>
      <c r="P174" t="str">
        <f>CONCATENATE(K174,MONTH(IncomeDBTable[[#This Row],[Date]]))</f>
        <v>20176</v>
      </c>
      <c r="Q174" t="s">
        <v>1059</v>
      </c>
      <c r="R174" s="3">
        <v>72.75</v>
      </c>
      <c r="S174" t="s">
        <v>4323</v>
      </c>
    </row>
    <row r="175" spans="10:19" x14ac:dyDescent="0.25">
      <c r="J175" s="1">
        <v>42913</v>
      </c>
      <c r="K175">
        <f t="shared" si="105"/>
        <v>2017</v>
      </c>
      <c r="L175" t="str">
        <f t="shared" si="106"/>
        <v>June</v>
      </c>
      <c r="M175">
        <f t="shared" si="107"/>
        <v>27</v>
      </c>
      <c r="N175">
        <f t="shared" si="108"/>
        <v>27</v>
      </c>
      <c r="O175" t="str">
        <f t="shared" si="109"/>
        <v>201727</v>
      </c>
      <c r="P175" t="str">
        <f>CONCATENATE(K175,MONTH(IncomeDBTable[[#This Row],[Date]]))</f>
        <v>20176</v>
      </c>
      <c r="Q175" t="s">
        <v>56</v>
      </c>
      <c r="R175" s="3">
        <v>2871.47</v>
      </c>
      <c r="S175" t="s">
        <v>58</v>
      </c>
    </row>
    <row r="176" spans="10:19" x14ac:dyDescent="0.25">
      <c r="J176" s="1">
        <v>42917</v>
      </c>
      <c r="K176">
        <f t="shared" si="105"/>
        <v>2017</v>
      </c>
      <c r="L176" t="str">
        <f t="shared" si="106"/>
        <v>July</v>
      </c>
      <c r="M176">
        <f t="shared" si="107"/>
        <v>27</v>
      </c>
      <c r="N176">
        <f t="shared" si="108"/>
        <v>1</v>
      </c>
      <c r="O176" t="str">
        <f t="shared" si="109"/>
        <v>201727</v>
      </c>
      <c r="P176" t="str">
        <f>CONCATENATE(K176,MONTH(IncomeDBTable[[#This Row],[Date]]))</f>
        <v>20177</v>
      </c>
      <c r="Q176" t="s">
        <v>4253</v>
      </c>
      <c r="R176" s="3">
        <v>100.99</v>
      </c>
      <c r="S176" t="s">
        <v>4324</v>
      </c>
    </row>
    <row r="177" spans="10:19" x14ac:dyDescent="0.25">
      <c r="J177" s="1">
        <v>42927</v>
      </c>
      <c r="K177">
        <f t="shared" si="105"/>
        <v>2017</v>
      </c>
      <c r="L177" t="str">
        <f t="shared" si="106"/>
        <v>July</v>
      </c>
      <c r="M177">
        <f t="shared" si="107"/>
        <v>29</v>
      </c>
      <c r="N177">
        <f t="shared" si="108"/>
        <v>11</v>
      </c>
      <c r="O177" t="str">
        <f t="shared" si="109"/>
        <v>201729</v>
      </c>
      <c r="P177" t="str">
        <f>CONCATENATE(K177,MONTH(IncomeDBTable[[#This Row],[Date]]))</f>
        <v>20177</v>
      </c>
      <c r="Q177" t="s">
        <v>56</v>
      </c>
      <c r="R177" s="3">
        <v>2871.47</v>
      </c>
      <c r="S177" t="s">
        <v>58</v>
      </c>
    </row>
    <row r="178" spans="10:19" x14ac:dyDescent="0.25">
      <c r="J178" s="1">
        <v>42930</v>
      </c>
      <c r="K178">
        <f t="shared" si="105"/>
        <v>2017</v>
      </c>
      <c r="L178" t="str">
        <f t="shared" si="106"/>
        <v>July</v>
      </c>
      <c r="M178">
        <f t="shared" si="107"/>
        <v>29</v>
      </c>
      <c r="N178">
        <f t="shared" si="108"/>
        <v>14</v>
      </c>
      <c r="O178" t="str">
        <f t="shared" si="109"/>
        <v>201729</v>
      </c>
      <c r="P178" t="str">
        <f>CONCATENATE(K178,MONTH(IncomeDBTable[[#This Row],[Date]]))</f>
        <v>20177</v>
      </c>
      <c r="Q178" t="s">
        <v>56</v>
      </c>
      <c r="R178" s="3">
        <v>5746</v>
      </c>
      <c r="S178" t="s">
        <v>57</v>
      </c>
    </row>
    <row r="179" spans="10:19" x14ac:dyDescent="0.25">
      <c r="J179" s="1">
        <v>42941</v>
      </c>
      <c r="K179">
        <f t="shared" ref="K179:K184" si="110">YEAR(J179)</f>
        <v>2017</v>
      </c>
      <c r="L179" t="str">
        <f t="shared" ref="L179:L184" si="111">TEXT(DATE(1,MONTH(J179),1),"MMMM")</f>
        <v>July</v>
      </c>
      <c r="M179">
        <f t="shared" ref="M179:M184" si="112">WEEKNUM(J179,2)</f>
        <v>31</v>
      </c>
      <c r="N179">
        <f t="shared" ref="N179:N184" si="113">DAY(J179)</f>
        <v>25</v>
      </c>
      <c r="O179" t="str">
        <f t="shared" ref="O179:O184" si="114">CONCATENATE(K179,M179)</f>
        <v>201731</v>
      </c>
      <c r="P179" t="str">
        <f>CONCATENATE(K179,MONTH(IncomeDBTable[[#This Row],[Date]]))</f>
        <v>20177</v>
      </c>
      <c r="Q179" t="s">
        <v>56</v>
      </c>
      <c r="R179" s="3">
        <v>2966.76</v>
      </c>
      <c r="S179" t="s">
        <v>58</v>
      </c>
    </row>
    <row r="180" spans="10:19" x14ac:dyDescent="0.25">
      <c r="J180" s="1">
        <v>42948</v>
      </c>
      <c r="K180">
        <f t="shared" si="110"/>
        <v>2017</v>
      </c>
      <c r="L180" t="str">
        <f t="shared" si="111"/>
        <v>August</v>
      </c>
      <c r="M180">
        <f t="shared" si="112"/>
        <v>32</v>
      </c>
      <c r="N180">
        <f t="shared" si="113"/>
        <v>1</v>
      </c>
      <c r="O180" t="str">
        <f t="shared" si="114"/>
        <v>201732</v>
      </c>
      <c r="P180" t="str">
        <f>CONCATENATE(K180,MONTH(IncomeDBTable[[#This Row],[Date]]))</f>
        <v>20178</v>
      </c>
      <c r="Q180" t="s">
        <v>4253</v>
      </c>
      <c r="R180" s="3">
        <v>20.97</v>
      </c>
      <c r="S180" t="s">
        <v>4325</v>
      </c>
    </row>
    <row r="181" spans="10:19" x14ac:dyDescent="0.25">
      <c r="J181" s="1">
        <v>42956</v>
      </c>
      <c r="K181">
        <f t="shared" si="110"/>
        <v>2017</v>
      </c>
      <c r="L181" t="str">
        <f t="shared" si="111"/>
        <v>August</v>
      </c>
      <c r="M181">
        <f t="shared" si="112"/>
        <v>33</v>
      </c>
      <c r="N181">
        <f t="shared" si="113"/>
        <v>9</v>
      </c>
      <c r="O181" t="str">
        <f t="shared" si="114"/>
        <v>201733</v>
      </c>
      <c r="P181" t="str">
        <f>CONCATENATE(K181,MONTH(IncomeDBTable[[#This Row],[Date]]))</f>
        <v>20178</v>
      </c>
      <c r="Q181" t="s">
        <v>56</v>
      </c>
      <c r="R181" s="3">
        <v>2871.47</v>
      </c>
      <c r="S181" t="s">
        <v>58</v>
      </c>
    </row>
    <row r="182" spans="10:19" x14ac:dyDescent="0.25">
      <c r="J182" s="1">
        <v>42961</v>
      </c>
      <c r="K182">
        <f t="shared" si="110"/>
        <v>2017</v>
      </c>
      <c r="L182" t="str">
        <f t="shared" si="111"/>
        <v>August</v>
      </c>
      <c r="M182">
        <f t="shared" si="112"/>
        <v>34</v>
      </c>
      <c r="N182">
        <f t="shared" si="113"/>
        <v>14</v>
      </c>
      <c r="O182" t="str">
        <f t="shared" si="114"/>
        <v>201734</v>
      </c>
      <c r="P182" t="str">
        <f>CONCATENATE(K182,MONTH(IncomeDBTable[[#This Row],[Date]]))</f>
        <v>20178</v>
      </c>
      <c r="Q182" t="s">
        <v>56</v>
      </c>
      <c r="R182" s="3">
        <v>5746</v>
      </c>
      <c r="S182" t="s">
        <v>57</v>
      </c>
    </row>
    <row r="183" spans="10:19" x14ac:dyDescent="0.25">
      <c r="J183" s="1">
        <v>42969</v>
      </c>
      <c r="K183">
        <f t="shared" si="110"/>
        <v>2017</v>
      </c>
      <c r="L183" t="str">
        <f t="shared" si="111"/>
        <v>August</v>
      </c>
      <c r="M183">
        <f t="shared" si="112"/>
        <v>35</v>
      </c>
      <c r="N183">
        <f t="shared" si="113"/>
        <v>22</v>
      </c>
      <c r="O183" t="str">
        <f t="shared" si="114"/>
        <v>201735</v>
      </c>
      <c r="P183" t="str">
        <f>CONCATENATE(K183,MONTH(IncomeDBTable[[#This Row],[Date]]))</f>
        <v>20178</v>
      </c>
      <c r="Q183" t="s">
        <v>56</v>
      </c>
      <c r="R183" s="3">
        <v>2871.47</v>
      </c>
      <c r="S183" t="s">
        <v>58</v>
      </c>
    </row>
    <row r="184" spans="10:19" x14ac:dyDescent="0.25">
      <c r="J184" s="1">
        <v>42983</v>
      </c>
      <c r="K184">
        <f t="shared" si="110"/>
        <v>2017</v>
      </c>
      <c r="L184" t="str">
        <f t="shared" si="111"/>
        <v>September</v>
      </c>
      <c r="M184">
        <f t="shared" si="112"/>
        <v>37</v>
      </c>
      <c r="N184">
        <f t="shared" si="113"/>
        <v>5</v>
      </c>
      <c r="O184" t="str">
        <f t="shared" si="114"/>
        <v>201737</v>
      </c>
      <c r="P184" t="str">
        <f>CONCATENATE(K184,MONTH(IncomeDBTable[[#This Row],[Date]]))</f>
        <v>20179</v>
      </c>
      <c r="Q184" t="s">
        <v>56</v>
      </c>
      <c r="R184" s="3">
        <v>2871.47</v>
      </c>
      <c r="S184" t="s">
        <v>58</v>
      </c>
    </row>
    <row r="185" spans="10:19" x14ac:dyDescent="0.25">
      <c r="J185" s="1">
        <v>42984</v>
      </c>
      <c r="K185">
        <f t="shared" ref="K185:K190" si="115">YEAR(J185)</f>
        <v>2017</v>
      </c>
      <c r="L185" t="str">
        <f t="shared" ref="L185:L190" si="116">TEXT(DATE(1,MONTH(J185),1),"MMMM")</f>
        <v>September</v>
      </c>
      <c r="M185">
        <f t="shared" ref="M185:M190" si="117">WEEKNUM(J185,2)</f>
        <v>37</v>
      </c>
      <c r="N185">
        <f t="shared" ref="N185:N190" si="118">DAY(J185)</f>
        <v>6</v>
      </c>
      <c r="O185" t="str">
        <f t="shared" ref="O185:O190" si="119">CONCATENATE(K185,M185)</f>
        <v>201737</v>
      </c>
      <c r="P185" t="str">
        <f>CONCATENATE(K185,MONTH(IncomeDBTable[[#This Row],[Date]]))</f>
        <v>20179</v>
      </c>
      <c r="Q185" t="s">
        <v>4253</v>
      </c>
      <c r="R185" s="3">
        <v>20.440000000000001</v>
      </c>
      <c r="S185" t="s">
        <v>4253</v>
      </c>
    </row>
    <row r="186" spans="10:19" x14ac:dyDescent="0.25">
      <c r="J186" s="1">
        <v>42992</v>
      </c>
      <c r="K186">
        <f t="shared" si="115"/>
        <v>2017</v>
      </c>
      <c r="L186" t="str">
        <f t="shared" si="116"/>
        <v>September</v>
      </c>
      <c r="M186">
        <f t="shared" si="117"/>
        <v>38</v>
      </c>
      <c r="N186">
        <f t="shared" si="118"/>
        <v>14</v>
      </c>
      <c r="O186" t="str">
        <f t="shared" si="119"/>
        <v>201738</v>
      </c>
      <c r="P186" t="str">
        <f>CONCATENATE(K186,MONTH(IncomeDBTable[[#This Row],[Date]]))</f>
        <v>20179</v>
      </c>
      <c r="Q186" t="s">
        <v>56</v>
      </c>
      <c r="R186" s="3">
        <v>5746</v>
      </c>
      <c r="S186" t="s">
        <v>67</v>
      </c>
    </row>
    <row r="187" spans="10:19" x14ac:dyDescent="0.25">
      <c r="J187" s="1">
        <v>42992</v>
      </c>
      <c r="K187">
        <f t="shared" si="115"/>
        <v>2017</v>
      </c>
      <c r="L187" t="str">
        <f t="shared" si="116"/>
        <v>September</v>
      </c>
      <c r="M187">
        <f t="shared" si="117"/>
        <v>38</v>
      </c>
      <c r="N187">
        <f t="shared" si="118"/>
        <v>14</v>
      </c>
      <c r="O187" t="str">
        <f t="shared" si="119"/>
        <v>201738</v>
      </c>
      <c r="P187" t="str">
        <f>CONCATENATE(K187,MONTH(IncomeDBTable[[#This Row],[Date]]))</f>
        <v>20179</v>
      </c>
      <c r="Q187" t="s">
        <v>4250</v>
      </c>
      <c r="R187" s="3">
        <v>351.16</v>
      </c>
      <c r="S187" t="s">
        <v>4326</v>
      </c>
    </row>
    <row r="188" spans="10:19" x14ac:dyDescent="0.25">
      <c r="J188" s="1">
        <v>42997</v>
      </c>
      <c r="K188">
        <f t="shared" si="115"/>
        <v>2017</v>
      </c>
      <c r="L188" t="str">
        <f t="shared" si="116"/>
        <v>September</v>
      </c>
      <c r="M188">
        <f t="shared" si="117"/>
        <v>39</v>
      </c>
      <c r="N188">
        <f t="shared" si="118"/>
        <v>19</v>
      </c>
      <c r="O188" t="str">
        <f t="shared" si="119"/>
        <v>201739</v>
      </c>
      <c r="P188" t="str">
        <f>CONCATENATE(K188,MONTH(IncomeDBTable[[#This Row],[Date]]))</f>
        <v>20179</v>
      </c>
      <c r="Q188" t="s">
        <v>56</v>
      </c>
      <c r="R188" s="3">
        <v>2871.47</v>
      </c>
      <c r="S188" t="s">
        <v>58</v>
      </c>
    </row>
    <row r="189" spans="10:19" x14ac:dyDescent="0.25">
      <c r="J189" s="1">
        <v>43009</v>
      </c>
      <c r="K189">
        <f t="shared" si="115"/>
        <v>2017</v>
      </c>
      <c r="L189" t="str">
        <f t="shared" si="116"/>
        <v>October</v>
      </c>
      <c r="M189">
        <f t="shared" si="117"/>
        <v>40</v>
      </c>
      <c r="N189">
        <f t="shared" si="118"/>
        <v>1</v>
      </c>
      <c r="O189" t="str">
        <f t="shared" si="119"/>
        <v>201740</v>
      </c>
      <c r="P189" t="str">
        <f>CONCATENATE(K189,MONTH(IncomeDBTable[[#This Row],[Date]]))</f>
        <v>201710</v>
      </c>
      <c r="Q189" t="s">
        <v>4253</v>
      </c>
      <c r="R189" s="3">
        <v>26</v>
      </c>
      <c r="S189" t="s">
        <v>4327</v>
      </c>
    </row>
    <row r="190" spans="10:19" x14ac:dyDescent="0.25">
      <c r="J190" s="1">
        <v>43011</v>
      </c>
      <c r="K190">
        <f t="shared" si="115"/>
        <v>2017</v>
      </c>
      <c r="L190" t="str">
        <f t="shared" si="116"/>
        <v>October</v>
      </c>
      <c r="M190">
        <f t="shared" si="117"/>
        <v>41</v>
      </c>
      <c r="N190">
        <f t="shared" si="118"/>
        <v>3</v>
      </c>
      <c r="O190" t="str">
        <f t="shared" si="119"/>
        <v>201741</v>
      </c>
      <c r="P190" t="str">
        <f>CONCATENATE(K190,MONTH(IncomeDBTable[[#This Row],[Date]]))</f>
        <v>201710</v>
      </c>
      <c r="Q190" t="s">
        <v>56</v>
      </c>
      <c r="R190" s="3">
        <v>2871.47</v>
      </c>
      <c r="S190" t="s">
        <v>58</v>
      </c>
    </row>
    <row r="191" spans="10:19" x14ac:dyDescent="0.25">
      <c r="J191" s="1">
        <v>43021</v>
      </c>
      <c r="K191">
        <f t="shared" ref="K191:K196" si="120">YEAR(J191)</f>
        <v>2017</v>
      </c>
      <c r="L191" t="str">
        <f t="shared" ref="L191:L196" si="121">TEXT(DATE(1,MONTH(J191),1),"MMMM")</f>
        <v>October</v>
      </c>
      <c r="M191">
        <f t="shared" ref="M191:M196" si="122">WEEKNUM(J191,2)</f>
        <v>42</v>
      </c>
      <c r="N191">
        <f t="shared" ref="N191:N196" si="123">DAY(J191)</f>
        <v>13</v>
      </c>
      <c r="O191" t="str">
        <f t="shared" ref="O191:O196" si="124">CONCATENATE(K191,M191)</f>
        <v>201742</v>
      </c>
      <c r="P191" t="str">
        <f>CONCATENATE(K191,MONTH(IncomeDBTable[[#This Row],[Date]]))</f>
        <v>201710</v>
      </c>
      <c r="Q191" t="s">
        <v>56</v>
      </c>
      <c r="R191" s="3">
        <v>6661</v>
      </c>
      <c r="S191" t="s">
        <v>69</v>
      </c>
    </row>
    <row r="192" spans="10:19" x14ac:dyDescent="0.25">
      <c r="J192" s="1">
        <v>43026</v>
      </c>
      <c r="K192">
        <f t="shared" si="120"/>
        <v>2017</v>
      </c>
      <c r="L192" t="str">
        <f t="shared" si="121"/>
        <v>October</v>
      </c>
      <c r="M192">
        <f t="shared" si="122"/>
        <v>43</v>
      </c>
      <c r="N192">
        <f t="shared" si="123"/>
        <v>18</v>
      </c>
      <c r="O192" t="str">
        <f t="shared" si="124"/>
        <v>201743</v>
      </c>
      <c r="P192" t="str">
        <f>CONCATENATE(K192,MONTH(IncomeDBTable[[#This Row],[Date]]))</f>
        <v>201710</v>
      </c>
      <c r="Q192" t="s">
        <v>56</v>
      </c>
      <c r="R192" s="3">
        <v>3014.4</v>
      </c>
      <c r="S192" t="s">
        <v>70</v>
      </c>
    </row>
    <row r="193" spans="10:19" x14ac:dyDescent="0.25">
      <c r="J193" s="1">
        <v>43028</v>
      </c>
      <c r="K193">
        <f t="shared" si="120"/>
        <v>2017</v>
      </c>
      <c r="L193" t="str">
        <f t="shared" si="121"/>
        <v>October</v>
      </c>
      <c r="M193">
        <f t="shared" si="122"/>
        <v>43</v>
      </c>
      <c r="N193">
        <f t="shared" si="123"/>
        <v>20</v>
      </c>
      <c r="O193" t="str">
        <f t="shared" si="124"/>
        <v>201743</v>
      </c>
      <c r="P193" t="str">
        <f>CONCATENATE(K193,MONTH(IncomeDBTable[[#This Row],[Date]]))</f>
        <v>201710</v>
      </c>
      <c r="Q193" t="s">
        <v>4639</v>
      </c>
      <c r="R193" s="3">
        <v>5485.75</v>
      </c>
      <c r="S193" t="s">
        <v>4328</v>
      </c>
    </row>
    <row r="194" spans="10:19" x14ac:dyDescent="0.25">
      <c r="J194" s="1">
        <v>43029</v>
      </c>
      <c r="K194">
        <f t="shared" si="120"/>
        <v>2017</v>
      </c>
      <c r="L194" t="str">
        <f t="shared" si="121"/>
        <v>October</v>
      </c>
      <c r="M194">
        <f t="shared" si="122"/>
        <v>43</v>
      </c>
      <c r="N194">
        <f t="shared" si="123"/>
        <v>21</v>
      </c>
      <c r="O194" t="str">
        <f t="shared" si="124"/>
        <v>201743</v>
      </c>
      <c r="P194" t="str">
        <f>CONCATENATE(K194,MONTH(IncomeDBTable[[#This Row],[Date]]))</f>
        <v>201710</v>
      </c>
      <c r="Q194" t="s">
        <v>4639</v>
      </c>
      <c r="R194" s="3">
        <v>766.75</v>
      </c>
      <c r="S194" t="s">
        <v>4329</v>
      </c>
    </row>
    <row r="195" spans="10:19" x14ac:dyDescent="0.25">
      <c r="J195" s="1">
        <v>43039</v>
      </c>
      <c r="K195">
        <f t="shared" si="120"/>
        <v>2017</v>
      </c>
      <c r="L195" t="str">
        <f t="shared" si="121"/>
        <v>October</v>
      </c>
      <c r="M195">
        <f t="shared" si="122"/>
        <v>45</v>
      </c>
      <c r="N195">
        <f t="shared" si="123"/>
        <v>31</v>
      </c>
      <c r="O195" t="str">
        <f t="shared" si="124"/>
        <v>201745</v>
      </c>
      <c r="P195" t="str">
        <f>CONCATENATE(K195,MONTH(IncomeDBTable[[#This Row],[Date]]))</f>
        <v>201710</v>
      </c>
      <c r="Q195" t="s">
        <v>56</v>
      </c>
      <c r="R195" s="3">
        <v>2871.47</v>
      </c>
      <c r="S195" t="s">
        <v>58</v>
      </c>
    </row>
    <row r="196" spans="10:19" x14ac:dyDescent="0.25">
      <c r="J196" s="1">
        <v>43040</v>
      </c>
      <c r="K196">
        <f t="shared" si="120"/>
        <v>2017</v>
      </c>
      <c r="L196" t="str">
        <f t="shared" si="121"/>
        <v>November</v>
      </c>
      <c r="M196">
        <f t="shared" si="122"/>
        <v>45</v>
      </c>
      <c r="N196">
        <f t="shared" si="123"/>
        <v>1</v>
      </c>
      <c r="O196" t="str">
        <f t="shared" si="124"/>
        <v>201745</v>
      </c>
      <c r="P196" t="str">
        <f>CONCATENATE(K196,MONTH(IncomeDBTable[[#This Row],[Date]]))</f>
        <v>201711</v>
      </c>
      <c r="Q196" t="s">
        <v>4253</v>
      </c>
      <c r="R196" s="3">
        <v>32.15</v>
      </c>
      <c r="S196" t="s">
        <v>4330</v>
      </c>
    </row>
    <row r="197" spans="10:19" x14ac:dyDescent="0.25">
      <c r="J197" s="1">
        <v>43053</v>
      </c>
      <c r="K197">
        <f t="shared" ref="K197:K202" si="125">YEAR(J197)</f>
        <v>2017</v>
      </c>
      <c r="L197" t="str">
        <f t="shared" ref="L197:L202" si="126">TEXT(DATE(1,MONTH(J197),1),"MMMM")</f>
        <v>November</v>
      </c>
      <c r="M197">
        <f t="shared" ref="M197:M202" si="127">WEEKNUM(J197,2)</f>
        <v>47</v>
      </c>
      <c r="N197">
        <f t="shared" ref="N197:N202" si="128">DAY(J197)</f>
        <v>14</v>
      </c>
      <c r="O197" t="str">
        <f t="shared" ref="O197:O202" si="129">CONCATENATE(K197,M197)</f>
        <v>201747</v>
      </c>
      <c r="P197" t="str">
        <f>CONCATENATE(K197,MONTH(IncomeDBTable[[#This Row],[Date]]))</f>
        <v>201711</v>
      </c>
      <c r="Q197" t="s">
        <v>56</v>
      </c>
      <c r="R197" s="3">
        <v>2871.47</v>
      </c>
      <c r="S197" t="s">
        <v>58</v>
      </c>
    </row>
    <row r="198" spans="10:19" x14ac:dyDescent="0.25">
      <c r="J198" s="1">
        <v>43053</v>
      </c>
      <c r="K198">
        <f t="shared" si="125"/>
        <v>2017</v>
      </c>
      <c r="L198" t="str">
        <f t="shared" si="126"/>
        <v>November</v>
      </c>
      <c r="M198">
        <f t="shared" si="127"/>
        <v>47</v>
      </c>
      <c r="N198">
        <f t="shared" si="128"/>
        <v>14</v>
      </c>
      <c r="O198" t="str">
        <f t="shared" si="129"/>
        <v>201747</v>
      </c>
      <c r="P198" t="str">
        <f>CONCATENATE(K198,MONTH(IncomeDBTable[[#This Row],[Date]]))</f>
        <v>201711</v>
      </c>
      <c r="Q198" t="s">
        <v>56</v>
      </c>
      <c r="R198" s="3">
        <v>5746</v>
      </c>
      <c r="S198" t="s">
        <v>57</v>
      </c>
    </row>
    <row r="199" spans="10:19" x14ac:dyDescent="0.25">
      <c r="J199" s="1">
        <v>43067</v>
      </c>
      <c r="K199">
        <f t="shared" si="125"/>
        <v>2017</v>
      </c>
      <c r="L199" t="str">
        <f t="shared" si="126"/>
        <v>November</v>
      </c>
      <c r="M199">
        <f t="shared" si="127"/>
        <v>49</v>
      </c>
      <c r="N199">
        <f t="shared" si="128"/>
        <v>28</v>
      </c>
      <c r="O199" t="str">
        <f t="shared" si="129"/>
        <v>201749</v>
      </c>
      <c r="P199" t="str">
        <f>CONCATENATE(K199,MONTH(IncomeDBTable[[#This Row],[Date]]))</f>
        <v>201711</v>
      </c>
      <c r="Q199" t="s">
        <v>56</v>
      </c>
      <c r="R199" s="3">
        <v>3343.91</v>
      </c>
      <c r="S199" t="s">
        <v>72</v>
      </c>
    </row>
    <row r="200" spans="10:19" x14ac:dyDescent="0.25">
      <c r="J200" s="1">
        <v>43077</v>
      </c>
      <c r="K200">
        <f t="shared" si="125"/>
        <v>2017</v>
      </c>
      <c r="L200" t="str">
        <f t="shared" si="126"/>
        <v>December</v>
      </c>
      <c r="M200">
        <f t="shared" si="127"/>
        <v>50</v>
      </c>
      <c r="N200">
        <f t="shared" si="128"/>
        <v>8</v>
      </c>
      <c r="O200" t="str">
        <f t="shared" si="129"/>
        <v>201750</v>
      </c>
      <c r="P200" t="str">
        <f>CONCATENATE(K200,MONTH(IncomeDBTable[[#This Row],[Date]]))</f>
        <v>201712</v>
      </c>
      <c r="Q200" t="s">
        <v>4253</v>
      </c>
      <c r="R200" s="3">
        <v>44.55</v>
      </c>
      <c r="S200" t="s">
        <v>4331</v>
      </c>
    </row>
    <row r="201" spans="10:19" x14ac:dyDescent="0.25">
      <c r="J201" s="1">
        <v>43081</v>
      </c>
      <c r="K201">
        <f t="shared" si="125"/>
        <v>2017</v>
      </c>
      <c r="L201" t="str">
        <f t="shared" si="126"/>
        <v>December</v>
      </c>
      <c r="M201">
        <f t="shared" si="127"/>
        <v>51</v>
      </c>
      <c r="N201">
        <f t="shared" si="128"/>
        <v>12</v>
      </c>
      <c r="O201" t="str">
        <f t="shared" si="129"/>
        <v>201751</v>
      </c>
      <c r="P201" t="str">
        <f>CONCATENATE(K201,MONTH(IncomeDBTable[[#This Row],[Date]]))</f>
        <v>201712</v>
      </c>
      <c r="Q201" t="s">
        <v>56</v>
      </c>
      <c r="R201" s="3">
        <v>3416.38</v>
      </c>
      <c r="S201" t="s">
        <v>74</v>
      </c>
    </row>
    <row r="202" spans="10:19" x14ac:dyDescent="0.25">
      <c r="J202" s="1">
        <v>43085</v>
      </c>
      <c r="K202">
        <f t="shared" si="125"/>
        <v>2017</v>
      </c>
      <c r="L202" t="str">
        <f t="shared" si="126"/>
        <v>December</v>
      </c>
      <c r="M202">
        <f t="shared" si="127"/>
        <v>51</v>
      </c>
      <c r="N202">
        <f t="shared" si="128"/>
        <v>16</v>
      </c>
      <c r="O202" t="str">
        <f t="shared" si="129"/>
        <v>201751</v>
      </c>
      <c r="P202" t="str">
        <f>CONCATENATE(K202,MONTH(IncomeDBTable[[#This Row],[Date]]))</f>
        <v>201712</v>
      </c>
      <c r="Q202" t="s">
        <v>56</v>
      </c>
      <c r="R202" s="3">
        <v>9050.32</v>
      </c>
      <c r="S202" t="s">
        <v>75</v>
      </c>
    </row>
    <row r="203" spans="10:19" x14ac:dyDescent="0.25">
      <c r="J203" s="1">
        <v>43090</v>
      </c>
      <c r="K203">
        <f t="shared" ref="K203:K208" si="130">YEAR(J203)</f>
        <v>2017</v>
      </c>
      <c r="L203" t="str">
        <f t="shared" ref="L203:L208" si="131">TEXT(DATE(1,MONTH(J203),1),"MMMM")</f>
        <v>December</v>
      </c>
      <c r="M203">
        <f t="shared" ref="M203:M208" si="132">WEEKNUM(J203,2)</f>
        <v>52</v>
      </c>
      <c r="N203">
        <f t="shared" ref="N203:N208" si="133">DAY(J203)</f>
        <v>21</v>
      </c>
      <c r="O203" t="str">
        <f t="shared" ref="O203:O208" si="134">CONCATENATE(K203,M203)</f>
        <v>201752</v>
      </c>
      <c r="P203" t="str">
        <f>CONCATENATE(K203,MONTH(IncomeDBTable[[#This Row],[Date]]))</f>
        <v>201712</v>
      </c>
      <c r="Q203" t="s">
        <v>56</v>
      </c>
      <c r="R203" s="3">
        <v>2871.48</v>
      </c>
      <c r="S203" t="s">
        <v>58</v>
      </c>
    </row>
    <row r="204" spans="10:19" x14ac:dyDescent="0.25">
      <c r="J204" s="1">
        <v>43092</v>
      </c>
      <c r="K204">
        <f t="shared" si="130"/>
        <v>2017</v>
      </c>
      <c r="L204" t="str">
        <f t="shared" si="131"/>
        <v>December</v>
      </c>
      <c r="M204">
        <f t="shared" si="132"/>
        <v>52</v>
      </c>
      <c r="N204">
        <f t="shared" si="133"/>
        <v>23</v>
      </c>
      <c r="O204" t="str">
        <f t="shared" si="134"/>
        <v>201752</v>
      </c>
      <c r="P204" t="str">
        <f>CONCATENATE(K204,MONTH(IncomeDBTable[[#This Row],[Date]]))</f>
        <v>201712</v>
      </c>
      <c r="Q204" t="s">
        <v>4253</v>
      </c>
      <c r="R204" s="3">
        <v>1323.62</v>
      </c>
      <c r="S204" t="s">
        <v>4332</v>
      </c>
    </row>
    <row r="205" spans="10:19" x14ac:dyDescent="0.25">
      <c r="J205" s="1">
        <v>43101</v>
      </c>
      <c r="K205">
        <f t="shared" si="130"/>
        <v>2018</v>
      </c>
      <c r="L205" t="str">
        <f t="shared" si="131"/>
        <v>January</v>
      </c>
      <c r="M205">
        <f t="shared" si="132"/>
        <v>1</v>
      </c>
      <c r="N205">
        <f t="shared" si="133"/>
        <v>1</v>
      </c>
      <c r="O205" t="str">
        <f t="shared" si="134"/>
        <v>20181</v>
      </c>
      <c r="P205" t="str">
        <f>CONCATENATE(K205,MONTH(IncomeDBTable[[#This Row],[Date]]))</f>
        <v>20181</v>
      </c>
      <c r="Q205" t="s">
        <v>4253</v>
      </c>
      <c r="R205" s="3">
        <v>74.92</v>
      </c>
      <c r="S205" t="s">
        <v>4330</v>
      </c>
    </row>
    <row r="206" spans="10:19" x14ac:dyDescent="0.25">
      <c r="J206" s="1">
        <v>43111</v>
      </c>
      <c r="K206">
        <f t="shared" si="130"/>
        <v>2018</v>
      </c>
      <c r="L206" t="str">
        <f t="shared" si="131"/>
        <v>January</v>
      </c>
      <c r="M206">
        <f t="shared" si="132"/>
        <v>2</v>
      </c>
      <c r="N206">
        <f t="shared" si="133"/>
        <v>11</v>
      </c>
      <c r="O206" t="str">
        <f t="shared" si="134"/>
        <v>20182</v>
      </c>
      <c r="P206" t="str">
        <f>CONCATENATE(K206,MONTH(IncomeDBTable[[#This Row],[Date]]))</f>
        <v>20181</v>
      </c>
      <c r="Q206" t="s">
        <v>56</v>
      </c>
      <c r="R206" s="3">
        <v>2871.47</v>
      </c>
      <c r="S206" t="s">
        <v>58</v>
      </c>
    </row>
    <row r="207" spans="10:19" x14ac:dyDescent="0.25">
      <c r="J207" s="1">
        <v>43112</v>
      </c>
      <c r="K207">
        <f t="shared" si="130"/>
        <v>2018</v>
      </c>
      <c r="L207" t="str">
        <f t="shared" si="131"/>
        <v>January</v>
      </c>
      <c r="M207">
        <f t="shared" si="132"/>
        <v>2</v>
      </c>
      <c r="N207">
        <f t="shared" si="133"/>
        <v>12</v>
      </c>
      <c r="O207" t="str">
        <f t="shared" si="134"/>
        <v>20182</v>
      </c>
      <c r="P207" t="str">
        <f>CONCATENATE(K207,MONTH(IncomeDBTable[[#This Row],[Date]]))</f>
        <v>20181</v>
      </c>
      <c r="Q207" t="s">
        <v>56</v>
      </c>
      <c r="R207" s="3">
        <v>6659.32</v>
      </c>
      <c r="S207" t="s">
        <v>57</v>
      </c>
    </row>
    <row r="208" spans="10:19" x14ac:dyDescent="0.25">
      <c r="J208" s="1">
        <v>43123</v>
      </c>
      <c r="K208">
        <f t="shared" si="130"/>
        <v>2018</v>
      </c>
      <c r="L208" t="str">
        <f t="shared" si="131"/>
        <v>January</v>
      </c>
      <c r="M208">
        <f t="shared" si="132"/>
        <v>4</v>
      </c>
      <c r="N208">
        <f t="shared" si="133"/>
        <v>23</v>
      </c>
      <c r="O208" t="str">
        <f t="shared" si="134"/>
        <v>20184</v>
      </c>
      <c r="P208" t="str">
        <f>CONCATENATE(K208,MONTH(IncomeDBTable[[#This Row],[Date]]))</f>
        <v>20181</v>
      </c>
      <c r="Q208" t="s">
        <v>56</v>
      </c>
      <c r="R208" s="3">
        <v>3086.71</v>
      </c>
      <c r="S208" t="s">
        <v>58</v>
      </c>
    </row>
    <row r="209" spans="10:19" x14ac:dyDescent="0.25">
      <c r="J209" s="1">
        <v>43132</v>
      </c>
      <c r="K209">
        <f t="shared" ref="K209:K214" si="135">YEAR(J209)</f>
        <v>2018</v>
      </c>
      <c r="L209" t="str">
        <f t="shared" ref="L209:L214" si="136">TEXT(DATE(1,MONTH(J209),1),"MMMM")</f>
        <v>February</v>
      </c>
      <c r="M209">
        <f t="shared" ref="M209:M214" si="137">WEEKNUM(J209,2)</f>
        <v>5</v>
      </c>
      <c r="N209">
        <f t="shared" ref="N209:N214" si="138">DAY(J209)</f>
        <v>1</v>
      </c>
      <c r="O209" t="str">
        <f t="shared" ref="O209:O214" si="139">CONCATENATE(K209,M209)</f>
        <v>20185</v>
      </c>
      <c r="P209" t="str">
        <f>CONCATENATE(K209,MONTH(IncomeDBTable[[#This Row],[Date]]))</f>
        <v>20182</v>
      </c>
      <c r="Q209" t="s">
        <v>4253</v>
      </c>
      <c r="R209" s="3">
        <v>275.67</v>
      </c>
      <c r="S209" t="s">
        <v>4330</v>
      </c>
    </row>
    <row r="210" spans="10:19" x14ac:dyDescent="0.25">
      <c r="J210" s="1">
        <v>43137</v>
      </c>
      <c r="K210">
        <f t="shared" si="135"/>
        <v>2018</v>
      </c>
      <c r="L210" t="str">
        <f t="shared" si="136"/>
        <v>February</v>
      </c>
      <c r="M210">
        <f t="shared" si="137"/>
        <v>6</v>
      </c>
      <c r="N210">
        <f t="shared" si="138"/>
        <v>6</v>
      </c>
      <c r="O210" t="str">
        <f t="shared" si="139"/>
        <v>20186</v>
      </c>
      <c r="P210" t="str">
        <f>CONCATENATE(K210,MONTH(IncomeDBTable[[#This Row],[Date]]))</f>
        <v>20182</v>
      </c>
      <c r="Q210" t="s">
        <v>56</v>
      </c>
      <c r="R210" s="3">
        <v>3138.52</v>
      </c>
      <c r="S210" t="s">
        <v>58</v>
      </c>
    </row>
    <row r="211" spans="10:19" x14ac:dyDescent="0.25">
      <c r="J211" s="1">
        <v>43145</v>
      </c>
      <c r="K211">
        <f t="shared" si="135"/>
        <v>2018</v>
      </c>
      <c r="L211" t="str">
        <f t="shared" si="136"/>
        <v>February</v>
      </c>
      <c r="M211">
        <f t="shared" si="137"/>
        <v>7</v>
      </c>
      <c r="N211">
        <f t="shared" si="138"/>
        <v>14</v>
      </c>
      <c r="O211" t="str">
        <f t="shared" si="139"/>
        <v>20187</v>
      </c>
      <c r="P211" t="str">
        <f>CONCATENATE(K211,MONTH(IncomeDBTable[[#This Row],[Date]]))</f>
        <v>20182</v>
      </c>
      <c r="Q211" t="s">
        <v>56</v>
      </c>
      <c r="R211" s="3">
        <v>8186.32</v>
      </c>
      <c r="S211" t="s">
        <v>57</v>
      </c>
    </row>
    <row r="212" spans="10:19" x14ac:dyDescent="0.25">
      <c r="J212" s="1">
        <v>43151</v>
      </c>
      <c r="K212">
        <f t="shared" si="135"/>
        <v>2018</v>
      </c>
      <c r="L212" t="str">
        <f t="shared" si="136"/>
        <v>February</v>
      </c>
      <c r="M212">
        <f t="shared" si="137"/>
        <v>8</v>
      </c>
      <c r="N212">
        <f t="shared" si="138"/>
        <v>20</v>
      </c>
      <c r="O212" t="str">
        <f t="shared" si="139"/>
        <v>20188</v>
      </c>
      <c r="P212" t="str">
        <f>CONCATENATE(K212,MONTH(IncomeDBTable[[#This Row],[Date]]))</f>
        <v>20182</v>
      </c>
      <c r="Q212" t="s">
        <v>56</v>
      </c>
      <c r="R212" s="3">
        <v>3138.52</v>
      </c>
      <c r="S212" t="s">
        <v>58</v>
      </c>
    </row>
    <row r="213" spans="10:19" x14ac:dyDescent="0.25">
      <c r="J213" s="1">
        <v>43160</v>
      </c>
      <c r="K213">
        <f t="shared" si="135"/>
        <v>2018</v>
      </c>
      <c r="L213" t="str">
        <f t="shared" si="136"/>
        <v>March</v>
      </c>
      <c r="M213">
        <f t="shared" si="137"/>
        <v>9</v>
      </c>
      <c r="N213">
        <f t="shared" si="138"/>
        <v>1</v>
      </c>
      <c r="O213" t="str">
        <f t="shared" si="139"/>
        <v>20189</v>
      </c>
      <c r="P213" t="str">
        <f>CONCATENATE(K213,MONTH(IncomeDBTable[[#This Row],[Date]]))</f>
        <v>20183</v>
      </c>
      <c r="Q213" t="s">
        <v>4253</v>
      </c>
      <c r="R213" s="3">
        <v>256.32</v>
      </c>
      <c r="S213" t="s">
        <v>4320</v>
      </c>
    </row>
    <row r="214" spans="10:19" x14ac:dyDescent="0.25">
      <c r="J214" s="1">
        <v>43165</v>
      </c>
      <c r="K214">
        <f t="shared" si="135"/>
        <v>2018</v>
      </c>
      <c r="L214" t="str">
        <f t="shared" si="136"/>
        <v>March</v>
      </c>
      <c r="M214">
        <f t="shared" si="137"/>
        <v>10</v>
      </c>
      <c r="N214">
        <f t="shared" si="138"/>
        <v>6</v>
      </c>
      <c r="O214" t="str">
        <f t="shared" si="139"/>
        <v>201810</v>
      </c>
      <c r="P214" t="str">
        <f>CONCATENATE(K214,MONTH(IncomeDBTable[[#This Row],[Date]]))</f>
        <v>20183</v>
      </c>
      <c r="Q214" t="s">
        <v>56</v>
      </c>
      <c r="R214" s="3">
        <v>3138.52</v>
      </c>
      <c r="S214" t="s">
        <v>58</v>
      </c>
    </row>
    <row r="215" spans="10:19" x14ac:dyDescent="0.25">
      <c r="J215" s="1">
        <v>43173</v>
      </c>
      <c r="K215">
        <f t="shared" ref="K215:K220" si="140">YEAR(J215)</f>
        <v>2018</v>
      </c>
      <c r="L215" t="str">
        <f t="shared" ref="L215:L220" si="141">TEXT(DATE(1,MONTH(J215),1),"MMMM")</f>
        <v>March</v>
      </c>
      <c r="M215">
        <f t="shared" ref="M215:M220" si="142">WEEKNUM(J215,2)</f>
        <v>11</v>
      </c>
      <c r="N215">
        <f t="shared" ref="N215:N220" si="143">DAY(J215)</f>
        <v>14</v>
      </c>
      <c r="O215" t="str">
        <f t="shared" ref="O215:O220" si="144">CONCATENATE(K215,M215)</f>
        <v>201811</v>
      </c>
      <c r="P215" t="str">
        <f>CONCATENATE(K215,MONTH(IncomeDBTable[[#This Row],[Date]]))</f>
        <v>20183</v>
      </c>
      <c r="Q215" t="s">
        <v>56</v>
      </c>
      <c r="R215" s="3">
        <v>1430</v>
      </c>
      <c r="S215" t="s">
        <v>4333</v>
      </c>
    </row>
    <row r="216" spans="10:19" x14ac:dyDescent="0.25">
      <c r="J216" s="1">
        <v>43180</v>
      </c>
      <c r="K216">
        <f t="shared" si="140"/>
        <v>2018</v>
      </c>
      <c r="L216" t="str">
        <f t="shared" si="141"/>
        <v>March</v>
      </c>
      <c r="M216">
        <f t="shared" si="142"/>
        <v>12</v>
      </c>
      <c r="N216">
        <f t="shared" si="143"/>
        <v>21</v>
      </c>
      <c r="O216" t="str">
        <f t="shared" si="144"/>
        <v>201812</v>
      </c>
      <c r="P216" t="str">
        <f>CONCATENATE(K216,MONTH(IncomeDBTable[[#This Row],[Date]]))</f>
        <v>20183</v>
      </c>
      <c r="Q216" t="s">
        <v>56</v>
      </c>
      <c r="R216" s="3">
        <v>3374.21</v>
      </c>
      <c r="S216" t="s">
        <v>58</v>
      </c>
    </row>
    <row r="217" spans="10:19" x14ac:dyDescent="0.25">
      <c r="J217" s="1">
        <v>43186</v>
      </c>
      <c r="K217">
        <f t="shared" si="140"/>
        <v>2018</v>
      </c>
      <c r="L217" t="str">
        <f t="shared" si="141"/>
        <v>March</v>
      </c>
      <c r="M217">
        <f t="shared" si="142"/>
        <v>13</v>
      </c>
      <c r="N217">
        <f t="shared" si="143"/>
        <v>27</v>
      </c>
      <c r="O217" t="str">
        <f t="shared" si="144"/>
        <v>201813</v>
      </c>
      <c r="P217" t="str">
        <f>CONCATENATE(K217,MONTH(IncomeDBTable[[#This Row],[Date]]))</f>
        <v>20183</v>
      </c>
      <c r="Q217" t="s">
        <v>56</v>
      </c>
      <c r="R217" s="3">
        <v>5972.87</v>
      </c>
      <c r="S217" t="s">
        <v>4334</v>
      </c>
    </row>
    <row r="218" spans="10:19" x14ac:dyDescent="0.25">
      <c r="J218" s="1">
        <v>43192</v>
      </c>
      <c r="K218">
        <f t="shared" si="140"/>
        <v>2018</v>
      </c>
      <c r="L218" t="str">
        <f t="shared" si="141"/>
        <v>April</v>
      </c>
      <c r="M218">
        <f t="shared" si="142"/>
        <v>14</v>
      </c>
      <c r="N218">
        <f t="shared" si="143"/>
        <v>2</v>
      </c>
      <c r="O218" t="str">
        <f t="shared" si="144"/>
        <v>201814</v>
      </c>
      <c r="P218" t="str">
        <f>CONCATENATE(K218,MONTH(IncomeDBTable[[#This Row],[Date]]))</f>
        <v>20184</v>
      </c>
      <c r="Q218" t="s">
        <v>4253</v>
      </c>
      <c r="R218" s="3">
        <v>291.33999999999997</v>
      </c>
      <c r="S218" t="s">
        <v>4281</v>
      </c>
    </row>
    <row r="219" spans="10:19" x14ac:dyDescent="0.25">
      <c r="J219" s="1">
        <v>43195</v>
      </c>
      <c r="K219">
        <f t="shared" si="140"/>
        <v>2018</v>
      </c>
      <c r="L219" t="str">
        <f t="shared" si="141"/>
        <v>April</v>
      </c>
      <c r="M219">
        <f t="shared" si="142"/>
        <v>14</v>
      </c>
      <c r="N219">
        <f t="shared" si="143"/>
        <v>5</v>
      </c>
      <c r="O219" t="str">
        <f t="shared" si="144"/>
        <v>201814</v>
      </c>
      <c r="P219" t="str">
        <f>CONCATENATE(K219,MONTH(IncomeDBTable[[#This Row],[Date]]))</f>
        <v>20184</v>
      </c>
      <c r="Q219" t="s">
        <v>56</v>
      </c>
      <c r="R219" s="3">
        <v>1883.62</v>
      </c>
      <c r="S219" t="s">
        <v>4335</v>
      </c>
    </row>
    <row r="220" spans="10:19" x14ac:dyDescent="0.25">
      <c r="J220" s="1">
        <v>43202</v>
      </c>
      <c r="K220">
        <f t="shared" si="140"/>
        <v>2018</v>
      </c>
      <c r="L220" t="str">
        <f t="shared" si="141"/>
        <v>April</v>
      </c>
      <c r="M220">
        <f t="shared" si="142"/>
        <v>15</v>
      </c>
      <c r="N220">
        <f t="shared" si="143"/>
        <v>12</v>
      </c>
      <c r="O220" t="str">
        <f t="shared" si="144"/>
        <v>201815</v>
      </c>
      <c r="P220" t="str">
        <f>CONCATENATE(K220,MONTH(IncomeDBTable[[#This Row],[Date]]))</f>
        <v>20184</v>
      </c>
      <c r="Q220" t="s">
        <v>56</v>
      </c>
      <c r="R220" s="3">
        <v>1883.62</v>
      </c>
      <c r="S220" t="s">
        <v>4336</v>
      </c>
    </row>
    <row r="221" spans="10:19" x14ac:dyDescent="0.25">
      <c r="J221" s="1">
        <v>43203</v>
      </c>
      <c r="K221">
        <f t="shared" ref="K221:K226" si="145">YEAR(J221)</f>
        <v>2018</v>
      </c>
      <c r="L221" t="str">
        <f t="shared" ref="L221:L226" si="146">TEXT(DATE(1,MONTH(J221),1),"MMMM")</f>
        <v>April</v>
      </c>
      <c r="M221">
        <f t="shared" ref="M221:M226" si="147">WEEKNUM(J221,2)</f>
        <v>15</v>
      </c>
      <c r="N221">
        <f t="shared" ref="N221:N226" si="148">DAY(J221)</f>
        <v>13</v>
      </c>
      <c r="O221" t="str">
        <f t="shared" ref="O221:O226" si="149">CONCATENATE(K221,M221)</f>
        <v>201815</v>
      </c>
      <c r="P221" t="str">
        <f>CONCATENATE(K221,MONTH(IncomeDBTable[[#This Row],[Date]]))</f>
        <v>20184</v>
      </c>
      <c r="Q221" t="s">
        <v>56</v>
      </c>
      <c r="R221" s="3">
        <v>4704.2700000000004</v>
      </c>
      <c r="S221" t="s">
        <v>4337</v>
      </c>
    </row>
    <row r="222" spans="10:19" x14ac:dyDescent="0.25">
      <c r="J222" s="1">
        <v>43208</v>
      </c>
      <c r="K222">
        <f t="shared" si="145"/>
        <v>2018</v>
      </c>
      <c r="L222" t="str">
        <f t="shared" si="146"/>
        <v>April</v>
      </c>
      <c r="M222">
        <f t="shared" si="147"/>
        <v>16</v>
      </c>
      <c r="N222">
        <f t="shared" si="148"/>
        <v>18</v>
      </c>
      <c r="O222" t="str">
        <f t="shared" si="149"/>
        <v>201816</v>
      </c>
      <c r="P222" t="str">
        <f>CONCATENATE(K222,MONTH(IncomeDBTable[[#This Row],[Date]]))</f>
        <v>20184</v>
      </c>
      <c r="Q222" t="s">
        <v>56</v>
      </c>
      <c r="R222" s="3">
        <v>2294.2800000000002</v>
      </c>
      <c r="S222" t="s">
        <v>58</v>
      </c>
    </row>
    <row r="223" spans="10:19" x14ac:dyDescent="0.25">
      <c r="J223" s="1">
        <v>43216</v>
      </c>
      <c r="K223">
        <f t="shared" si="145"/>
        <v>2018</v>
      </c>
      <c r="L223" t="str">
        <f t="shared" si="146"/>
        <v>April</v>
      </c>
      <c r="M223">
        <f t="shared" si="147"/>
        <v>17</v>
      </c>
      <c r="N223">
        <f t="shared" si="148"/>
        <v>26</v>
      </c>
      <c r="O223" t="str">
        <f t="shared" si="149"/>
        <v>201817</v>
      </c>
      <c r="P223" t="str">
        <f>CONCATENATE(K223,MONTH(IncomeDBTable[[#This Row],[Date]]))</f>
        <v>20184</v>
      </c>
      <c r="Q223" t="s">
        <v>56</v>
      </c>
      <c r="R223" s="3">
        <v>2294.2800000000002</v>
      </c>
      <c r="S223" t="s">
        <v>4338</v>
      </c>
    </row>
    <row r="224" spans="10:19" x14ac:dyDescent="0.25">
      <c r="J224" s="1">
        <v>43221</v>
      </c>
      <c r="K224">
        <f t="shared" si="145"/>
        <v>2018</v>
      </c>
      <c r="L224" t="str">
        <f t="shared" si="146"/>
        <v>May</v>
      </c>
      <c r="M224">
        <f t="shared" si="147"/>
        <v>18</v>
      </c>
      <c r="N224">
        <f t="shared" si="148"/>
        <v>1</v>
      </c>
      <c r="O224" t="str">
        <f t="shared" si="149"/>
        <v>201818</v>
      </c>
      <c r="P224" t="str">
        <f>CONCATENATE(K224,MONTH(IncomeDBTable[[#This Row],[Date]]))</f>
        <v>20185</v>
      </c>
      <c r="Q224" t="s">
        <v>4253</v>
      </c>
      <c r="R224" s="3">
        <v>297.36</v>
      </c>
      <c r="S224" t="s">
        <v>4330</v>
      </c>
    </row>
    <row r="225" spans="10:19" x14ac:dyDescent="0.25">
      <c r="J225" s="1">
        <v>43223</v>
      </c>
      <c r="K225">
        <f t="shared" si="145"/>
        <v>2018</v>
      </c>
      <c r="L225" t="str">
        <f t="shared" si="146"/>
        <v>May</v>
      </c>
      <c r="M225">
        <f t="shared" si="147"/>
        <v>18</v>
      </c>
      <c r="N225">
        <f t="shared" si="148"/>
        <v>3</v>
      </c>
      <c r="O225" t="str">
        <f t="shared" si="149"/>
        <v>201818</v>
      </c>
      <c r="P225" t="str">
        <f>CONCATENATE(K225,MONTH(IncomeDBTable[[#This Row],[Date]]))</f>
        <v>20185</v>
      </c>
      <c r="Q225" t="s">
        <v>56</v>
      </c>
      <c r="R225" s="3">
        <v>1883.62</v>
      </c>
      <c r="S225" t="s">
        <v>4338</v>
      </c>
    </row>
    <row r="226" spans="10:19" x14ac:dyDescent="0.25">
      <c r="J226" s="1">
        <v>43229</v>
      </c>
      <c r="K226">
        <f t="shared" si="145"/>
        <v>2018</v>
      </c>
      <c r="L226" t="str">
        <f t="shared" si="146"/>
        <v>May</v>
      </c>
      <c r="M226">
        <f t="shared" si="147"/>
        <v>19</v>
      </c>
      <c r="N226">
        <f t="shared" si="148"/>
        <v>9</v>
      </c>
      <c r="O226" t="str">
        <f t="shared" si="149"/>
        <v>201819</v>
      </c>
      <c r="P226" t="str">
        <f>CONCATENATE(K226,MONTH(IncomeDBTable[[#This Row],[Date]]))</f>
        <v>20185</v>
      </c>
      <c r="Q226" t="s">
        <v>56</v>
      </c>
      <c r="R226" s="3">
        <v>2294.2800000000002</v>
      </c>
      <c r="S226" t="s">
        <v>56</v>
      </c>
    </row>
    <row r="227" spans="10:19" x14ac:dyDescent="0.25">
      <c r="J227" s="1">
        <v>43235</v>
      </c>
      <c r="K227">
        <f t="shared" ref="K227:K232" si="150">YEAR(J227)</f>
        <v>2018</v>
      </c>
      <c r="L227" t="str">
        <f t="shared" ref="L227:L232" si="151">TEXT(DATE(1,MONTH(J227),1),"MMMM")</f>
        <v>May</v>
      </c>
      <c r="M227">
        <f t="shared" ref="M227:M232" si="152">WEEKNUM(J227,2)</f>
        <v>20</v>
      </c>
      <c r="N227">
        <f t="shared" ref="N227:N232" si="153">DAY(J227)</f>
        <v>15</v>
      </c>
      <c r="O227" t="str">
        <f t="shared" ref="O227:O232" si="154">CONCATENATE(K227,M227)</f>
        <v>201820</v>
      </c>
      <c r="P227" t="str">
        <f>CONCATENATE(K227,MONTH(IncomeDBTable[[#This Row],[Date]]))</f>
        <v>20185</v>
      </c>
      <c r="Q227" t="s">
        <v>56</v>
      </c>
      <c r="R227" s="3">
        <v>6385.67</v>
      </c>
      <c r="S227" t="s">
        <v>4337</v>
      </c>
    </row>
    <row r="228" spans="10:19" x14ac:dyDescent="0.25">
      <c r="J228" s="1">
        <v>43236</v>
      </c>
      <c r="K228">
        <f t="shared" si="150"/>
        <v>2018</v>
      </c>
      <c r="L228" t="str">
        <f t="shared" si="151"/>
        <v>May</v>
      </c>
      <c r="M228">
        <f t="shared" si="152"/>
        <v>20</v>
      </c>
      <c r="N228">
        <f t="shared" si="153"/>
        <v>16</v>
      </c>
      <c r="O228" t="str">
        <f t="shared" si="154"/>
        <v>201820</v>
      </c>
      <c r="P228" t="str">
        <f>CONCATENATE(K228,MONTH(IncomeDBTable[[#This Row],[Date]]))</f>
        <v>20185</v>
      </c>
      <c r="Q228" t="s">
        <v>56</v>
      </c>
      <c r="R228" s="3">
        <v>2294.2800000000002</v>
      </c>
      <c r="S228" t="s">
        <v>4338</v>
      </c>
    </row>
    <row r="229" spans="10:19" x14ac:dyDescent="0.25">
      <c r="J229" s="1">
        <v>43244</v>
      </c>
      <c r="K229">
        <f t="shared" si="150"/>
        <v>2018</v>
      </c>
      <c r="L229" t="str">
        <f t="shared" si="151"/>
        <v>May</v>
      </c>
      <c r="M229">
        <f t="shared" si="152"/>
        <v>21</v>
      </c>
      <c r="N229">
        <f t="shared" si="153"/>
        <v>24</v>
      </c>
      <c r="O229" t="str">
        <f t="shared" si="154"/>
        <v>201821</v>
      </c>
      <c r="P229" t="str">
        <f>CONCATENATE(K229,MONTH(IncomeDBTable[[#This Row],[Date]]))</f>
        <v>20185</v>
      </c>
      <c r="Q229" t="s">
        <v>56</v>
      </c>
      <c r="R229" s="3">
        <v>2294.2800000000002</v>
      </c>
      <c r="S229" t="s">
        <v>56</v>
      </c>
    </row>
    <row r="230" spans="10:19" x14ac:dyDescent="0.25">
      <c r="J230" s="1">
        <v>43244</v>
      </c>
      <c r="K230">
        <f t="shared" si="150"/>
        <v>2018</v>
      </c>
      <c r="L230" t="str">
        <f t="shared" si="151"/>
        <v>May</v>
      </c>
      <c r="M230">
        <f t="shared" si="152"/>
        <v>21</v>
      </c>
      <c r="N230">
        <f t="shared" si="153"/>
        <v>24</v>
      </c>
      <c r="O230" t="str">
        <f t="shared" si="154"/>
        <v>201821</v>
      </c>
      <c r="P230" t="str">
        <f>CONCATENATE(K230,MONTH(IncomeDBTable[[#This Row],[Date]]))</f>
        <v>20185</v>
      </c>
      <c r="Q230" t="s">
        <v>182</v>
      </c>
      <c r="R230" s="3">
        <v>799</v>
      </c>
      <c r="S230" t="s">
        <v>2066</v>
      </c>
    </row>
    <row r="231" spans="10:19" x14ac:dyDescent="0.25">
      <c r="J231" s="1">
        <v>43250</v>
      </c>
      <c r="K231">
        <f t="shared" si="150"/>
        <v>2018</v>
      </c>
      <c r="L231" t="str">
        <f t="shared" si="151"/>
        <v>May</v>
      </c>
      <c r="M231">
        <f t="shared" si="152"/>
        <v>22</v>
      </c>
      <c r="N231">
        <f t="shared" si="153"/>
        <v>30</v>
      </c>
      <c r="O231" t="str">
        <f t="shared" si="154"/>
        <v>201822</v>
      </c>
      <c r="P231" t="str">
        <f>CONCATENATE(K231,MONTH(IncomeDBTable[[#This Row],[Date]]))</f>
        <v>20185</v>
      </c>
      <c r="Q231" t="s">
        <v>56</v>
      </c>
      <c r="R231" s="3">
        <v>2294.2800000000002</v>
      </c>
      <c r="S231" t="s">
        <v>56</v>
      </c>
    </row>
    <row r="232" spans="10:19" x14ac:dyDescent="0.25">
      <c r="J232" s="1">
        <v>43250</v>
      </c>
      <c r="K232">
        <f t="shared" si="150"/>
        <v>2018</v>
      </c>
      <c r="L232" t="str">
        <f t="shared" si="151"/>
        <v>May</v>
      </c>
      <c r="M232">
        <f t="shared" si="152"/>
        <v>22</v>
      </c>
      <c r="N232">
        <f t="shared" si="153"/>
        <v>30</v>
      </c>
      <c r="O232" t="str">
        <f t="shared" si="154"/>
        <v>201822</v>
      </c>
      <c r="P232" t="str">
        <f>CONCATENATE(K232,MONTH(IncomeDBTable[[#This Row],[Date]]))</f>
        <v>20185</v>
      </c>
      <c r="Q232" t="s">
        <v>182</v>
      </c>
      <c r="R232" s="3">
        <v>1219.3699999999999</v>
      </c>
      <c r="S232" t="s">
        <v>4339</v>
      </c>
    </row>
    <row r="233" spans="10:19" x14ac:dyDescent="0.25">
      <c r="J233" s="1">
        <v>43252</v>
      </c>
      <c r="K233">
        <f t="shared" ref="K233:K239" si="155">YEAR(J233)</f>
        <v>2018</v>
      </c>
      <c r="L233" t="str">
        <f t="shared" ref="L233:L239" si="156">TEXT(DATE(1,MONTH(J233),1),"MMMM")</f>
        <v>June</v>
      </c>
      <c r="M233">
        <f t="shared" ref="M233:M239" si="157">WEEKNUM(J233,2)</f>
        <v>22</v>
      </c>
      <c r="N233">
        <f t="shared" ref="N233:N239" si="158">DAY(J233)</f>
        <v>1</v>
      </c>
      <c r="O233" t="str">
        <f t="shared" ref="O233:O239" si="159">CONCATENATE(K233,M233)</f>
        <v>201822</v>
      </c>
      <c r="P233" t="str">
        <f>CONCATENATE(K233,MONTH(IncomeDBTable[[#This Row],[Date]]))</f>
        <v>20186</v>
      </c>
      <c r="Q233" t="s">
        <v>4253</v>
      </c>
      <c r="R233" s="3">
        <v>323.95999999999998</v>
      </c>
      <c r="S233" t="s">
        <v>4330</v>
      </c>
    </row>
    <row r="234" spans="10:19" x14ac:dyDescent="0.25">
      <c r="J234" s="1">
        <v>43256</v>
      </c>
      <c r="K234">
        <f t="shared" si="155"/>
        <v>2018</v>
      </c>
      <c r="L234" t="str">
        <f t="shared" si="156"/>
        <v>June</v>
      </c>
      <c r="M234">
        <f t="shared" si="157"/>
        <v>23</v>
      </c>
      <c r="N234">
        <f t="shared" si="158"/>
        <v>5</v>
      </c>
      <c r="O234" t="str">
        <f t="shared" si="159"/>
        <v>201823</v>
      </c>
      <c r="P234" t="str">
        <f>CONCATENATE(K234,MONTH(IncomeDBTable[[#This Row],[Date]]))</f>
        <v>20186</v>
      </c>
      <c r="Q234" t="s">
        <v>1059</v>
      </c>
      <c r="R234" s="3">
        <v>188.35</v>
      </c>
      <c r="S234" t="s">
        <v>4340</v>
      </c>
    </row>
    <row r="235" spans="10:19" x14ac:dyDescent="0.25">
      <c r="J235" s="1">
        <v>43257</v>
      </c>
      <c r="K235">
        <f t="shared" si="155"/>
        <v>2018</v>
      </c>
      <c r="L235" t="str">
        <f t="shared" si="156"/>
        <v>June</v>
      </c>
      <c r="M235">
        <f t="shared" si="157"/>
        <v>23</v>
      </c>
      <c r="N235">
        <f t="shared" si="158"/>
        <v>6</v>
      </c>
      <c r="O235" t="str">
        <f t="shared" si="159"/>
        <v>201823</v>
      </c>
      <c r="P235" t="str">
        <f>CONCATENATE(K235,MONTH(IncomeDBTable[[#This Row],[Date]]))</f>
        <v>20186</v>
      </c>
      <c r="Q235" t="s">
        <v>56</v>
      </c>
      <c r="R235" s="3">
        <v>2294.2800000000002</v>
      </c>
      <c r="S235" t="s">
        <v>58</v>
      </c>
    </row>
    <row r="236" spans="10:19" x14ac:dyDescent="0.25">
      <c r="J236" s="1">
        <v>43275</v>
      </c>
      <c r="K236">
        <f t="shared" si="155"/>
        <v>2018</v>
      </c>
      <c r="L236" t="str">
        <f t="shared" si="156"/>
        <v>June</v>
      </c>
      <c r="M236">
        <f t="shared" si="157"/>
        <v>25</v>
      </c>
      <c r="N236">
        <f t="shared" si="158"/>
        <v>24</v>
      </c>
      <c r="O236" t="str">
        <f t="shared" si="159"/>
        <v>201825</v>
      </c>
      <c r="P236" t="str">
        <f>CONCATENATE(K236,MONTH(IncomeDBTable[[#This Row],[Date]]))</f>
        <v>20186</v>
      </c>
      <c r="Q236" t="s">
        <v>56</v>
      </c>
      <c r="R236" s="3">
        <v>2294.2800000000002</v>
      </c>
      <c r="S236" t="s">
        <v>56</v>
      </c>
    </row>
    <row r="237" spans="10:19" x14ac:dyDescent="0.25">
      <c r="J237" s="1">
        <v>43275</v>
      </c>
      <c r="K237">
        <f t="shared" si="155"/>
        <v>2018</v>
      </c>
      <c r="L237" t="str">
        <f t="shared" si="156"/>
        <v>June</v>
      </c>
      <c r="M237">
        <f t="shared" si="157"/>
        <v>25</v>
      </c>
      <c r="N237">
        <f t="shared" si="158"/>
        <v>24</v>
      </c>
      <c r="O237" t="str">
        <f t="shared" si="159"/>
        <v>201825</v>
      </c>
      <c r="P237" t="str">
        <f>CONCATENATE(K237,MONTH(IncomeDBTable[[#This Row],[Date]]))</f>
        <v>20186</v>
      </c>
      <c r="Q237" t="s">
        <v>56</v>
      </c>
      <c r="R237" s="3">
        <v>3728.67</v>
      </c>
      <c r="S237" t="s">
        <v>4341</v>
      </c>
    </row>
    <row r="238" spans="10:19" x14ac:dyDescent="0.25">
      <c r="J238" s="1">
        <v>43275</v>
      </c>
      <c r="K238">
        <f t="shared" si="155"/>
        <v>2018</v>
      </c>
      <c r="L238" t="str">
        <f t="shared" si="156"/>
        <v>June</v>
      </c>
      <c r="M238">
        <f t="shared" si="157"/>
        <v>25</v>
      </c>
      <c r="N238">
        <f t="shared" si="158"/>
        <v>24</v>
      </c>
      <c r="O238" t="str">
        <f t="shared" si="159"/>
        <v>201825</v>
      </c>
      <c r="P238" t="str">
        <f>CONCATENATE(K238,MONTH(IncomeDBTable[[#This Row],[Date]]))</f>
        <v>20186</v>
      </c>
      <c r="Q238" t="s">
        <v>182</v>
      </c>
      <c r="R238" s="3">
        <v>40.32</v>
      </c>
      <c r="S238" t="s">
        <v>4342</v>
      </c>
    </row>
    <row r="239" spans="10:19" x14ac:dyDescent="0.25">
      <c r="J239" s="1">
        <v>43275</v>
      </c>
      <c r="K239">
        <f t="shared" si="155"/>
        <v>2018</v>
      </c>
      <c r="L239" t="str">
        <f t="shared" si="156"/>
        <v>June</v>
      </c>
      <c r="M239">
        <f t="shared" si="157"/>
        <v>25</v>
      </c>
      <c r="N239">
        <f t="shared" si="158"/>
        <v>24</v>
      </c>
      <c r="O239" t="str">
        <f t="shared" si="159"/>
        <v>201825</v>
      </c>
      <c r="P239" t="str">
        <f>CONCATENATE(K239,MONTH(IncomeDBTable[[#This Row],[Date]]))</f>
        <v>20186</v>
      </c>
      <c r="Q239" t="s">
        <v>182</v>
      </c>
      <c r="R239" s="3">
        <v>918</v>
      </c>
      <c r="S239" t="s">
        <v>4343</v>
      </c>
    </row>
    <row r="240" spans="10:19" x14ac:dyDescent="0.25">
      <c r="J240" s="1">
        <v>43282</v>
      </c>
      <c r="K240">
        <f t="shared" ref="K240:K245" si="160">YEAR(J240)</f>
        <v>2018</v>
      </c>
      <c r="L240" t="str">
        <f t="shared" ref="L240:L245" si="161">TEXT(DATE(1,MONTH(J240),1),"MMMM")</f>
        <v>July</v>
      </c>
      <c r="M240">
        <f t="shared" ref="M240:M245" si="162">WEEKNUM(J240,2)</f>
        <v>26</v>
      </c>
      <c r="N240">
        <f t="shared" ref="N240:N245" si="163">DAY(J240)</f>
        <v>1</v>
      </c>
      <c r="O240" t="str">
        <f t="shared" ref="O240:O245" si="164">CONCATENATE(K240,M240)</f>
        <v>201826</v>
      </c>
      <c r="P240" t="str">
        <f>CONCATENATE(K240,MONTH(IncomeDBTable[[#This Row],[Date]]))</f>
        <v>20187</v>
      </c>
      <c r="Q240" t="s">
        <v>4253</v>
      </c>
      <c r="R240" s="3">
        <v>331.53</v>
      </c>
      <c r="S240" t="s">
        <v>4330</v>
      </c>
    </row>
    <row r="241" spans="10:19" x14ac:dyDescent="0.25">
      <c r="J241" s="1">
        <v>43286</v>
      </c>
      <c r="K241">
        <f t="shared" si="160"/>
        <v>2018</v>
      </c>
      <c r="L241" t="str">
        <f t="shared" si="161"/>
        <v>July</v>
      </c>
      <c r="M241">
        <f t="shared" si="162"/>
        <v>27</v>
      </c>
      <c r="N241">
        <f t="shared" si="163"/>
        <v>5</v>
      </c>
      <c r="O241" t="str">
        <f t="shared" si="164"/>
        <v>201827</v>
      </c>
      <c r="P241" t="str">
        <f>CONCATENATE(K241,MONTH(IncomeDBTable[[#This Row],[Date]]))</f>
        <v>20187</v>
      </c>
      <c r="Q241" t="s">
        <v>56</v>
      </c>
      <c r="R241" s="3">
        <v>2297.2800000000002</v>
      </c>
      <c r="S241" t="s">
        <v>56</v>
      </c>
    </row>
    <row r="242" spans="10:19" x14ac:dyDescent="0.25">
      <c r="J242" s="1">
        <v>43291</v>
      </c>
      <c r="K242">
        <f t="shared" si="160"/>
        <v>2018</v>
      </c>
      <c r="L242" t="str">
        <f t="shared" si="161"/>
        <v>July</v>
      </c>
      <c r="M242">
        <f t="shared" si="162"/>
        <v>28</v>
      </c>
      <c r="N242">
        <f t="shared" si="163"/>
        <v>10</v>
      </c>
      <c r="O242" t="str">
        <f t="shared" si="164"/>
        <v>201828</v>
      </c>
      <c r="P242" t="str">
        <f>CONCATENATE(K242,MONTH(IncomeDBTable[[#This Row],[Date]]))</f>
        <v>20187</v>
      </c>
      <c r="Q242" t="s">
        <v>182</v>
      </c>
      <c r="R242" s="3">
        <v>569.17999999999995</v>
      </c>
      <c r="S242" t="s">
        <v>4344</v>
      </c>
    </row>
    <row r="243" spans="10:19" x14ac:dyDescent="0.25">
      <c r="J243" s="1">
        <v>43291</v>
      </c>
      <c r="K243">
        <f t="shared" si="160"/>
        <v>2018</v>
      </c>
      <c r="L243" t="str">
        <f t="shared" si="161"/>
        <v>July</v>
      </c>
      <c r="M243">
        <f t="shared" si="162"/>
        <v>28</v>
      </c>
      <c r="N243">
        <f t="shared" si="163"/>
        <v>10</v>
      </c>
      <c r="O243" t="str">
        <f t="shared" si="164"/>
        <v>201828</v>
      </c>
      <c r="P243" t="str">
        <f>CONCATENATE(K243,MONTH(IncomeDBTable[[#This Row],[Date]]))</f>
        <v>20187</v>
      </c>
      <c r="Q243" t="s">
        <v>1059</v>
      </c>
      <c r="R243" s="3">
        <v>106.9</v>
      </c>
      <c r="S243" t="s">
        <v>4345</v>
      </c>
    </row>
    <row r="244" spans="10:19" x14ac:dyDescent="0.25">
      <c r="J244" s="1">
        <v>43292</v>
      </c>
      <c r="K244">
        <f t="shared" si="160"/>
        <v>2018</v>
      </c>
      <c r="L244" t="str">
        <f t="shared" si="161"/>
        <v>July</v>
      </c>
      <c r="M244">
        <f t="shared" si="162"/>
        <v>28</v>
      </c>
      <c r="N244">
        <f t="shared" si="163"/>
        <v>11</v>
      </c>
      <c r="O244" t="str">
        <f t="shared" si="164"/>
        <v>201828</v>
      </c>
      <c r="P244" t="str">
        <f>CONCATENATE(K244,MONTH(IncomeDBTable[[#This Row],[Date]]))</f>
        <v>20187</v>
      </c>
      <c r="Q244" t="s">
        <v>56</v>
      </c>
      <c r="R244" s="3">
        <v>2297.2800000000002</v>
      </c>
      <c r="S244" t="s">
        <v>56</v>
      </c>
    </row>
    <row r="245" spans="10:19" x14ac:dyDescent="0.25">
      <c r="J245" s="1">
        <v>43298</v>
      </c>
      <c r="K245">
        <f t="shared" si="160"/>
        <v>2018</v>
      </c>
      <c r="L245" t="str">
        <f t="shared" si="161"/>
        <v>July</v>
      </c>
      <c r="M245">
        <f t="shared" si="162"/>
        <v>29</v>
      </c>
      <c r="N245">
        <f t="shared" si="163"/>
        <v>17</v>
      </c>
      <c r="O245" t="str">
        <f t="shared" si="164"/>
        <v>201829</v>
      </c>
      <c r="P245" t="str">
        <f>CONCATENATE(K245,MONTH(IncomeDBTable[[#This Row],[Date]]))</f>
        <v>20187</v>
      </c>
      <c r="Q245" t="s">
        <v>56</v>
      </c>
      <c r="R245" s="3">
        <v>1674.61</v>
      </c>
      <c r="S245" t="s">
        <v>4337</v>
      </c>
    </row>
    <row r="246" spans="10:19" x14ac:dyDescent="0.25">
      <c r="J246" s="1">
        <v>43299</v>
      </c>
      <c r="K246">
        <f t="shared" ref="K246:K251" si="165">YEAR(J246)</f>
        <v>2018</v>
      </c>
      <c r="L246" t="str">
        <f t="shared" ref="L246:L251" si="166">TEXT(DATE(1,MONTH(J246),1),"MMMM")</f>
        <v>July</v>
      </c>
      <c r="M246">
        <f t="shared" ref="M246:M251" si="167">WEEKNUM(J246,2)</f>
        <v>29</v>
      </c>
      <c r="N246">
        <f t="shared" ref="N246:N251" si="168">DAY(J246)</f>
        <v>18</v>
      </c>
      <c r="O246" t="str">
        <f t="shared" ref="O246:O251" si="169">CONCATENATE(K246,M246)</f>
        <v>201829</v>
      </c>
      <c r="P246" t="str">
        <f>CONCATENATE(K246,MONTH(IncomeDBTable[[#This Row],[Date]]))</f>
        <v>20187</v>
      </c>
      <c r="Q246" t="s">
        <v>56</v>
      </c>
      <c r="R246" s="3">
        <v>2297.2800000000002</v>
      </c>
      <c r="S246" t="s">
        <v>56</v>
      </c>
    </row>
    <row r="247" spans="10:19" x14ac:dyDescent="0.25">
      <c r="J247" s="1">
        <v>43306</v>
      </c>
      <c r="K247">
        <f t="shared" si="165"/>
        <v>2018</v>
      </c>
      <c r="L247" t="str">
        <f t="shared" si="166"/>
        <v>July</v>
      </c>
      <c r="M247">
        <f t="shared" si="167"/>
        <v>30</v>
      </c>
      <c r="N247">
        <f t="shared" si="168"/>
        <v>25</v>
      </c>
      <c r="O247" t="str">
        <f t="shared" si="169"/>
        <v>201830</v>
      </c>
      <c r="P247" t="str">
        <f>CONCATENATE(K247,MONTH(IncomeDBTable[[#This Row],[Date]]))</f>
        <v>20187</v>
      </c>
      <c r="Q247" t="s">
        <v>56</v>
      </c>
      <c r="R247" s="3">
        <v>2297.2800000000002</v>
      </c>
      <c r="S247" t="s">
        <v>4338</v>
      </c>
    </row>
    <row r="248" spans="10:19" x14ac:dyDescent="0.25">
      <c r="J248" s="1">
        <v>43313</v>
      </c>
      <c r="K248">
        <f t="shared" si="165"/>
        <v>2018</v>
      </c>
      <c r="L248" t="str">
        <f t="shared" si="166"/>
        <v>August</v>
      </c>
      <c r="M248">
        <f t="shared" si="167"/>
        <v>31</v>
      </c>
      <c r="N248">
        <f t="shared" si="168"/>
        <v>1</v>
      </c>
      <c r="O248" t="str">
        <f t="shared" si="169"/>
        <v>201831</v>
      </c>
      <c r="P248" t="str">
        <f>CONCATENATE(K248,MONTH(IncomeDBTable[[#This Row],[Date]]))</f>
        <v>20188</v>
      </c>
      <c r="Q248" t="s">
        <v>56</v>
      </c>
      <c r="R248" s="3">
        <v>2297.2800000000002</v>
      </c>
      <c r="S248" t="s">
        <v>4346</v>
      </c>
    </row>
    <row r="249" spans="10:19" x14ac:dyDescent="0.25">
      <c r="J249" s="1">
        <v>43320</v>
      </c>
      <c r="K249">
        <f t="shared" si="165"/>
        <v>2018</v>
      </c>
      <c r="L249" t="str">
        <f t="shared" si="166"/>
        <v>August</v>
      </c>
      <c r="M249">
        <f t="shared" si="167"/>
        <v>32</v>
      </c>
      <c r="N249">
        <f t="shared" si="168"/>
        <v>8</v>
      </c>
      <c r="O249" t="str">
        <f t="shared" si="169"/>
        <v>201832</v>
      </c>
      <c r="P249" t="str">
        <f>CONCATENATE(K249,MONTH(IncomeDBTable[[#This Row],[Date]]))</f>
        <v>20188</v>
      </c>
      <c r="Q249" t="s">
        <v>56</v>
      </c>
      <c r="R249" s="3">
        <v>2297.2800000000002</v>
      </c>
      <c r="S249" t="s">
        <v>4347</v>
      </c>
    </row>
    <row r="250" spans="10:19" x14ac:dyDescent="0.25">
      <c r="J250" s="1">
        <v>43327</v>
      </c>
      <c r="K250">
        <f t="shared" si="165"/>
        <v>2018</v>
      </c>
      <c r="L250" t="str">
        <f t="shared" si="166"/>
        <v>August</v>
      </c>
      <c r="M250">
        <f t="shared" si="167"/>
        <v>33</v>
      </c>
      <c r="N250">
        <f t="shared" si="168"/>
        <v>15</v>
      </c>
      <c r="O250" t="str">
        <f t="shared" si="169"/>
        <v>201833</v>
      </c>
      <c r="P250" t="str">
        <f>CONCATENATE(K250,MONTH(IncomeDBTable[[#This Row],[Date]]))</f>
        <v>20188</v>
      </c>
      <c r="Q250" t="s">
        <v>1059</v>
      </c>
      <c r="R250" s="3">
        <v>106.9</v>
      </c>
      <c r="S250" t="s">
        <v>1818</v>
      </c>
    </row>
    <row r="251" spans="10:19" x14ac:dyDescent="0.25">
      <c r="J251" s="1">
        <v>43327</v>
      </c>
      <c r="K251">
        <f t="shared" si="165"/>
        <v>2018</v>
      </c>
      <c r="L251" t="str">
        <f t="shared" si="166"/>
        <v>August</v>
      </c>
      <c r="M251">
        <f t="shared" si="167"/>
        <v>33</v>
      </c>
      <c r="N251">
        <f t="shared" si="168"/>
        <v>15</v>
      </c>
      <c r="O251" t="str">
        <f t="shared" si="169"/>
        <v>201833</v>
      </c>
      <c r="P251" t="str">
        <f>CONCATENATE(K251,MONTH(IncomeDBTable[[#This Row],[Date]]))</f>
        <v>20188</v>
      </c>
      <c r="Q251" t="s">
        <v>56</v>
      </c>
      <c r="R251" s="3">
        <v>2297.2800000000002</v>
      </c>
      <c r="S251" t="s">
        <v>56</v>
      </c>
    </row>
    <row r="252" spans="10:19" x14ac:dyDescent="0.25">
      <c r="J252" s="1">
        <v>43334</v>
      </c>
      <c r="K252">
        <f t="shared" ref="K252:K257" si="170">YEAR(J252)</f>
        <v>2018</v>
      </c>
      <c r="L252" t="str">
        <f t="shared" ref="L252:L257" si="171">TEXT(DATE(1,MONTH(J252),1),"MMMM")</f>
        <v>August</v>
      </c>
      <c r="M252">
        <f t="shared" ref="M252:M257" si="172">WEEKNUM(J252,2)</f>
        <v>34</v>
      </c>
      <c r="N252">
        <f t="shared" ref="N252:N257" si="173">DAY(J252)</f>
        <v>22</v>
      </c>
      <c r="O252" t="str">
        <f t="shared" ref="O252:O257" si="174">CONCATENATE(K252,M252)</f>
        <v>201834</v>
      </c>
      <c r="P252" t="str">
        <f>CONCATENATE(K252,MONTH(IncomeDBTable[[#This Row],[Date]]))</f>
        <v>20188</v>
      </c>
      <c r="Q252" t="s">
        <v>56</v>
      </c>
      <c r="R252" s="3">
        <v>2297.2800000000002</v>
      </c>
      <c r="S252" t="s">
        <v>56</v>
      </c>
    </row>
    <row r="253" spans="10:19" x14ac:dyDescent="0.25">
      <c r="J253" s="1">
        <v>43335</v>
      </c>
      <c r="K253">
        <f t="shared" si="170"/>
        <v>2018</v>
      </c>
      <c r="L253" t="str">
        <f t="shared" si="171"/>
        <v>August</v>
      </c>
      <c r="M253">
        <f t="shared" si="172"/>
        <v>34</v>
      </c>
      <c r="N253">
        <f t="shared" si="173"/>
        <v>23</v>
      </c>
      <c r="O253" t="str">
        <f t="shared" si="174"/>
        <v>201834</v>
      </c>
      <c r="P253" t="str">
        <f>CONCATENATE(K253,MONTH(IncomeDBTable[[#This Row],[Date]]))</f>
        <v>20188</v>
      </c>
      <c r="Q253" t="s">
        <v>1059</v>
      </c>
      <c r="R253" s="3">
        <v>162.9</v>
      </c>
      <c r="S253" t="s">
        <v>4348</v>
      </c>
    </row>
    <row r="254" spans="10:19" x14ac:dyDescent="0.25">
      <c r="J254" s="1">
        <v>43337</v>
      </c>
      <c r="K254">
        <f t="shared" si="170"/>
        <v>2018</v>
      </c>
      <c r="L254" t="str">
        <f t="shared" si="171"/>
        <v>August</v>
      </c>
      <c r="M254">
        <f t="shared" si="172"/>
        <v>34</v>
      </c>
      <c r="N254">
        <f t="shared" si="173"/>
        <v>25</v>
      </c>
      <c r="O254" t="str">
        <f t="shared" si="174"/>
        <v>201834</v>
      </c>
      <c r="P254" t="str">
        <f>CONCATENATE(K254,MONTH(IncomeDBTable[[#This Row],[Date]]))</f>
        <v>20188</v>
      </c>
      <c r="Q254" t="s">
        <v>182</v>
      </c>
      <c r="R254" s="3">
        <v>625</v>
      </c>
      <c r="S254" t="s">
        <v>4349</v>
      </c>
    </row>
    <row r="255" spans="10:19" x14ac:dyDescent="0.25">
      <c r="J255" s="1">
        <v>43341</v>
      </c>
      <c r="K255">
        <f t="shared" si="170"/>
        <v>2018</v>
      </c>
      <c r="L255" t="str">
        <f t="shared" si="171"/>
        <v>August</v>
      </c>
      <c r="M255">
        <f t="shared" si="172"/>
        <v>35</v>
      </c>
      <c r="N255">
        <f t="shared" si="173"/>
        <v>29</v>
      </c>
      <c r="O255" t="str">
        <f t="shared" si="174"/>
        <v>201835</v>
      </c>
      <c r="P255" t="str">
        <f>CONCATENATE(K255,MONTH(IncomeDBTable[[#This Row],[Date]]))</f>
        <v>20188</v>
      </c>
      <c r="Q255" t="s">
        <v>56</v>
      </c>
      <c r="R255" s="3">
        <v>2297.2800000000002</v>
      </c>
      <c r="S255" t="s">
        <v>56</v>
      </c>
    </row>
    <row r="256" spans="10:19" x14ac:dyDescent="0.25">
      <c r="J256" s="1">
        <v>43348</v>
      </c>
      <c r="K256">
        <f t="shared" si="170"/>
        <v>2018</v>
      </c>
      <c r="L256" t="str">
        <f t="shared" si="171"/>
        <v>September</v>
      </c>
      <c r="M256">
        <f t="shared" si="172"/>
        <v>36</v>
      </c>
      <c r="N256">
        <f t="shared" si="173"/>
        <v>5</v>
      </c>
      <c r="O256" t="str">
        <f t="shared" si="174"/>
        <v>201836</v>
      </c>
      <c r="P256" t="str">
        <f>CONCATENATE(K256,MONTH(IncomeDBTable[[#This Row],[Date]]))</f>
        <v>20189</v>
      </c>
      <c r="Q256" t="s">
        <v>56</v>
      </c>
      <c r="R256" s="3">
        <v>2297.2800000000002</v>
      </c>
      <c r="S256" t="s">
        <v>56</v>
      </c>
    </row>
    <row r="257" spans="10:19" x14ac:dyDescent="0.25">
      <c r="J257" s="1">
        <v>43355</v>
      </c>
      <c r="K257">
        <f t="shared" si="170"/>
        <v>2018</v>
      </c>
      <c r="L257" t="str">
        <f t="shared" si="171"/>
        <v>September</v>
      </c>
      <c r="M257">
        <f t="shared" si="172"/>
        <v>37</v>
      </c>
      <c r="N257">
        <f t="shared" si="173"/>
        <v>12</v>
      </c>
      <c r="O257" t="str">
        <f t="shared" si="174"/>
        <v>201837</v>
      </c>
      <c r="P257" t="str">
        <f>CONCATENATE(K257,MONTH(IncomeDBTable[[#This Row],[Date]]))</f>
        <v>20189</v>
      </c>
      <c r="Q257" t="s">
        <v>56</v>
      </c>
      <c r="R257" s="3">
        <v>2297.2800000000002</v>
      </c>
      <c r="S257" t="s">
        <v>58</v>
      </c>
    </row>
    <row r="258" spans="10:19" x14ac:dyDescent="0.25">
      <c r="J258" s="1">
        <v>43356</v>
      </c>
      <c r="K258">
        <f t="shared" ref="K258:K263" si="175">YEAR(J258)</f>
        <v>2018</v>
      </c>
      <c r="L258" t="str">
        <f t="shared" ref="L258:L263" si="176">TEXT(DATE(1,MONTH(J258),1),"MMMM")</f>
        <v>September</v>
      </c>
      <c r="M258">
        <f t="shared" ref="M258:M263" si="177">WEEKNUM(J258,2)</f>
        <v>37</v>
      </c>
      <c r="N258">
        <f t="shared" ref="N258:N263" si="178">DAY(J258)</f>
        <v>13</v>
      </c>
      <c r="O258" t="str">
        <f t="shared" ref="O258:O263" si="179">CONCATENATE(K258,M258)</f>
        <v>201837</v>
      </c>
      <c r="P258" t="str">
        <f>CONCATENATE(K258,MONTH(IncomeDBTable[[#This Row],[Date]]))</f>
        <v>20189</v>
      </c>
      <c r="Q258" t="s">
        <v>56</v>
      </c>
      <c r="R258" s="3">
        <v>1000</v>
      </c>
      <c r="S258" t="s">
        <v>4350</v>
      </c>
    </row>
    <row r="259" spans="10:19" x14ac:dyDescent="0.25">
      <c r="J259" s="1">
        <v>43362</v>
      </c>
      <c r="K259">
        <f t="shared" si="175"/>
        <v>2018</v>
      </c>
      <c r="L259" t="str">
        <f t="shared" si="176"/>
        <v>September</v>
      </c>
      <c r="M259">
        <f t="shared" si="177"/>
        <v>38</v>
      </c>
      <c r="N259">
        <f t="shared" si="178"/>
        <v>19</v>
      </c>
      <c r="O259" t="str">
        <f t="shared" si="179"/>
        <v>201838</v>
      </c>
      <c r="P259" t="str">
        <f>CONCATENATE(K259,MONTH(IncomeDBTable[[#This Row],[Date]]))</f>
        <v>20189</v>
      </c>
      <c r="Q259" t="s">
        <v>56</v>
      </c>
      <c r="R259" s="3">
        <v>2297.2800000000002</v>
      </c>
      <c r="S259" t="s">
        <v>58</v>
      </c>
    </row>
    <row r="260" spans="10:19" x14ac:dyDescent="0.25">
      <c r="J260" s="1">
        <v>43368</v>
      </c>
      <c r="K260">
        <f t="shared" si="175"/>
        <v>2018</v>
      </c>
      <c r="L260" t="str">
        <f t="shared" si="176"/>
        <v>September</v>
      </c>
      <c r="M260">
        <f t="shared" si="177"/>
        <v>39</v>
      </c>
      <c r="N260">
        <f t="shared" si="178"/>
        <v>25</v>
      </c>
      <c r="O260" t="str">
        <f t="shared" si="179"/>
        <v>201839</v>
      </c>
      <c r="P260" t="str">
        <f>CONCATENATE(K260,MONTH(IncomeDBTable[[#This Row],[Date]]))</f>
        <v>20189</v>
      </c>
      <c r="Q260" t="s">
        <v>4639</v>
      </c>
      <c r="R260" s="3">
        <v>395.51</v>
      </c>
      <c r="S260" t="s">
        <v>4351</v>
      </c>
    </row>
    <row r="261" spans="10:19" x14ac:dyDescent="0.25">
      <c r="J261" s="1">
        <v>43369</v>
      </c>
      <c r="K261">
        <f t="shared" si="175"/>
        <v>2018</v>
      </c>
      <c r="L261" t="str">
        <f t="shared" si="176"/>
        <v>September</v>
      </c>
      <c r="M261">
        <f t="shared" si="177"/>
        <v>39</v>
      </c>
      <c r="N261">
        <f t="shared" si="178"/>
        <v>26</v>
      </c>
      <c r="O261" t="str">
        <f t="shared" si="179"/>
        <v>201839</v>
      </c>
      <c r="P261" t="str">
        <f>CONCATENATE(K261,MONTH(IncomeDBTable[[#This Row],[Date]]))</f>
        <v>20189</v>
      </c>
      <c r="Q261" t="s">
        <v>56</v>
      </c>
      <c r="R261" s="3">
        <v>2297.2800000000002</v>
      </c>
      <c r="S261" t="s">
        <v>56</v>
      </c>
    </row>
    <row r="262" spans="10:19" x14ac:dyDescent="0.25">
      <c r="J262" s="1">
        <v>43377</v>
      </c>
      <c r="K262">
        <f t="shared" si="175"/>
        <v>2018</v>
      </c>
      <c r="L262" t="str">
        <f t="shared" si="176"/>
        <v>October</v>
      </c>
      <c r="M262">
        <f t="shared" si="177"/>
        <v>40</v>
      </c>
      <c r="N262">
        <f t="shared" si="178"/>
        <v>4</v>
      </c>
      <c r="O262" t="str">
        <f t="shared" si="179"/>
        <v>201840</v>
      </c>
      <c r="P262" t="str">
        <f>CONCATENATE(K262,MONTH(IncomeDBTable[[#This Row],[Date]]))</f>
        <v>201810</v>
      </c>
      <c r="Q262" t="s">
        <v>56</v>
      </c>
      <c r="R262" s="3">
        <v>1885.62</v>
      </c>
      <c r="S262" t="s">
        <v>4352</v>
      </c>
    </row>
    <row r="263" spans="10:19" x14ac:dyDescent="0.25">
      <c r="J263" s="1">
        <v>43377</v>
      </c>
      <c r="K263">
        <f t="shared" si="175"/>
        <v>2018</v>
      </c>
      <c r="L263" t="str">
        <f t="shared" si="176"/>
        <v>October</v>
      </c>
      <c r="M263">
        <f t="shared" si="177"/>
        <v>40</v>
      </c>
      <c r="N263">
        <f t="shared" si="178"/>
        <v>4</v>
      </c>
      <c r="O263" t="str">
        <f t="shared" si="179"/>
        <v>201840</v>
      </c>
      <c r="P263" t="str">
        <f>CONCATENATE(K263,MONTH(IncomeDBTable[[#This Row],[Date]]))</f>
        <v>201810</v>
      </c>
      <c r="Q263" t="s">
        <v>4639</v>
      </c>
      <c r="R263" s="3">
        <v>1345.94</v>
      </c>
      <c r="S263" t="s">
        <v>4353</v>
      </c>
    </row>
    <row r="264" spans="10:19" x14ac:dyDescent="0.25">
      <c r="J264" s="1">
        <v>43384</v>
      </c>
      <c r="K264">
        <f t="shared" ref="K264:K269" si="180">YEAR(J264)</f>
        <v>2018</v>
      </c>
      <c r="L264" t="str">
        <f t="shared" ref="L264:L269" si="181">TEXT(DATE(1,MONTH(J264),1),"MMMM")</f>
        <v>October</v>
      </c>
      <c r="M264">
        <f t="shared" ref="M264:M269" si="182">WEEKNUM(J264,2)</f>
        <v>41</v>
      </c>
      <c r="N264">
        <f t="shared" ref="N264:N269" si="183">DAY(J264)</f>
        <v>11</v>
      </c>
      <c r="O264" t="str">
        <f t="shared" ref="O264:O269" si="184">CONCATENATE(K264,M264)</f>
        <v>201841</v>
      </c>
      <c r="P264" t="str">
        <f>CONCATENATE(K264,MONTH(IncomeDBTable[[#This Row],[Date]]))</f>
        <v>201810</v>
      </c>
      <c r="Q264" t="s">
        <v>56</v>
      </c>
      <c r="R264" s="3">
        <v>2297.2800000000002</v>
      </c>
      <c r="S264" t="s">
        <v>56</v>
      </c>
    </row>
    <row r="265" spans="10:19" x14ac:dyDescent="0.25">
      <c r="J265" s="1">
        <v>43385</v>
      </c>
      <c r="K265">
        <f t="shared" si="180"/>
        <v>2018</v>
      </c>
      <c r="L265" t="str">
        <f t="shared" si="181"/>
        <v>October</v>
      </c>
      <c r="M265">
        <f t="shared" si="182"/>
        <v>41</v>
      </c>
      <c r="N265">
        <f t="shared" si="183"/>
        <v>12</v>
      </c>
      <c r="O265" t="str">
        <f t="shared" si="184"/>
        <v>201841</v>
      </c>
      <c r="P265" t="str">
        <f>CONCATENATE(K265,MONTH(IncomeDBTable[[#This Row],[Date]]))</f>
        <v>201810</v>
      </c>
      <c r="Q265" t="s">
        <v>56</v>
      </c>
      <c r="R265" s="3">
        <v>1577</v>
      </c>
      <c r="S265" t="s">
        <v>4354</v>
      </c>
    </row>
    <row r="266" spans="10:19" x14ac:dyDescent="0.25">
      <c r="J266" s="1">
        <v>43390</v>
      </c>
      <c r="K266">
        <f t="shared" si="180"/>
        <v>2018</v>
      </c>
      <c r="L266" t="str">
        <f t="shared" si="181"/>
        <v>October</v>
      </c>
      <c r="M266">
        <f t="shared" si="182"/>
        <v>42</v>
      </c>
      <c r="N266">
        <f t="shared" si="183"/>
        <v>17</v>
      </c>
      <c r="O266" t="str">
        <f t="shared" si="184"/>
        <v>201842</v>
      </c>
      <c r="P266" t="str">
        <f>CONCATENATE(K266,MONTH(IncomeDBTable[[#This Row],[Date]]))</f>
        <v>201810</v>
      </c>
      <c r="Q266" t="s">
        <v>56</v>
      </c>
      <c r="R266" s="3">
        <v>2297.2800000000002</v>
      </c>
      <c r="S266" t="s">
        <v>56</v>
      </c>
    </row>
    <row r="267" spans="10:19" x14ac:dyDescent="0.25">
      <c r="J267" s="1">
        <v>43397</v>
      </c>
      <c r="K267">
        <f t="shared" si="180"/>
        <v>2018</v>
      </c>
      <c r="L267" t="str">
        <f t="shared" si="181"/>
        <v>October</v>
      </c>
      <c r="M267">
        <f t="shared" si="182"/>
        <v>43</v>
      </c>
      <c r="N267">
        <f t="shared" si="183"/>
        <v>24</v>
      </c>
      <c r="O267" t="str">
        <f t="shared" si="184"/>
        <v>201843</v>
      </c>
      <c r="P267" t="str">
        <f>CONCATENATE(K267,MONTH(IncomeDBTable[[#This Row],[Date]]))</f>
        <v>201810</v>
      </c>
      <c r="Q267" t="s">
        <v>56</v>
      </c>
      <c r="R267" s="3">
        <v>2297.2800000000002</v>
      </c>
      <c r="S267" t="s">
        <v>58</v>
      </c>
    </row>
    <row r="268" spans="10:19" x14ac:dyDescent="0.25">
      <c r="J268" s="1">
        <v>43398</v>
      </c>
      <c r="K268">
        <f t="shared" si="180"/>
        <v>2018</v>
      </c>
      <c r="L268" t="str">
        <f t="shared" si="181"/>
        <v>October</v>
      </c>
      <c r="M268">
        <f t="shared" si="182"/>
        <v>43</v>
      </c>
      <c r="N268">
        <f t="shared" si="183"/>
        <v>25</v>
      </c>
      <c r="O268" t="str">
        <f t="shared" si="184"/>
        <v>201843</v>
      </c>
      <c r="P268" t="str">
        <f>CONCATENATE(K268,MONTH(IncomeDBTable[[#This Row],[Date]]))</f>
        <v>201810</v>
      </c>
      <c r="Q268" t="s">
        <v>1059</v>
      </c>
      <c r="R268" s="3">
        <v>53.45</v>
      </c>
      <c r="S268" t="s">
        <v>2905</v>
      </c>
    </row>
    <row r="269" spans="10:19" x14ac:dyDescent="0.25">
      <c r="J269" s="1">
        <v>43404</v>
      </c>
      <c r="K269">
        <f t="shared" si="180"/>
        <v>2018</v>
      </c>
      <c r="L269" t="str">
        <f t="shared" si="181"/>
        <v>October</v>
      </c>
      <c r="M269">
        <f t="shared" si="182"/>
        <v>44</v>
      </c>
      <c r="N269">
        <f t="shared" si="183"/>
        <v>31</v>
      </c>
      <c r="O269" t="str">
        <f t="shared" si="184"/>
        <v>201844</v>
      </c>
      <c r="P269" t="str">
        <f>CONCATENATE(K269,MONTH(IncomeDBTable[[#This Row],[Date]]))</f>
        <v>201810</v>
      </c>
      <c r="Q269" t="s">
        <v>56</v>
      </c>
      <c r="R269" s="3">
        <v>2297.2800000000002</v>
      </c>
      <c r="S269" t="s">
        <v>56</v>
      </c>
    </row>
    <row r="270" spans="10:19" x14ac:dyDescent="0.25">
      <c r="J270" s="1">
        <v>43411</v>
      </c>
      <c r="K270">
        <f t="shared" ref="K270:K275" si="185">YEAR(J270)</f>
        <v>2018</v>
      </c>
      <c r="L270" t="str">
        <f t="shared" ref="L270:L275" si="186">TEXT(DATE(1,MONTH(J270),1),"MMMM")</f>
        <v>November</v>
      </c>
      <c r="M270">
        <f t="shared" ref="M270:M275" si="187">WEEKNUM(J270,2)</f>
        <v>45</v>
      </c>
      <c r="N270">
        <f t="shared" ref="N270:N275" si="188">DAY(J270)</f>
        <v>7</v>
      </c>
      <c r="O270" t="str">
        <f t="shared" ref="O270:O275" si="189">CONCATENATE(K270,M270)</f>
        <v>201845</v>
      </c>
      <c r="P270" t="str">
        <f>CONCATENATE(K270,MONTH(IncomeDBTable[[#This Row],[Date]]))</f>
        <v>201811</v>
      </c>
      <c r="Q270" t="s">
        <v>56</v>
      </c>
      <c r="R270" s="3">
        <v>2297.2800000000002</v>
      </c>
      <c r="S270" t="s">
        <v>56</v>
      </c>
    </row>
    <row r="271" spans="10:19" x14ac:dyDescent="0.25">
      <c r="J271" s="1">
        <v>43419</v>
      </c>
      <c r="K271">
        <f t="shared" si="185"/>
        <v>2018</v>
      </c>
      <c r="L271" t="str">
        <f t="shared" si="186"/>
        <v>November</v>
      </c>
      <c r="M271">
        <f t="shared" si="187"/>
        <v>46</v>
      </c>
      <c r="N271">
        <f t="shared" si="188"/>
        <v>15</v>
      </c>
      <c r="O271" t="str">
        <f t="shared" si="189"/>
        <v>201846</v>
      </c>
      <c r="P271" t="str">
        <f>CONCATENATE(K271,MONTH(IncomeDBTable[[#This Row],[Date]]))</f>
        <v>201811</v>
      </c>
      <c r="Q271" t="s">
        <v>56</v>
      </c>
      <c r="R271" s="3">
        <v>1885.62</v>
      </c>
      <c r="S271" t="s">
        <v>56</v>
      </c>
    </row>
    <row r="272" spans="10:19" x14ac:dyDescent="0.25">
      <c r="J272" s="1">
        <v>43440</v>
      </c>
      <c r="K272">
        <f t="shared" si="185"/>
        <v>2018</v>
      </c>
      <c r="L272" t="str">
        <f t="shared" si="186"/>
        <v>December</v>
      </c>
      <c r="M272">
        <f t="shared" si="187"/>
        <v>49</v>
      </c>
      <c r="N272">
        <f t="shared" si="188"/>
        <v>6</v>
      </c>
      <c r="O272" t="str">
        <f t="shared" si="189"/>
        <v>201849</v>
      </c>
      <c r="P272" t="str">
        <f>CONCATENATE(K272,MONTH(IncomeDBTable[[#This Row],[Date]]))</f>
        <v>201812</v>
      </c>
      <c r="Q272" t="s">
        <v>56</v>
      </c>
      <c r="R272" s="3">
        <v>7719.84</v>
      </c>
      <c r="S272" t="s">
        <v>4355</v>
      </c>
    </row>
    <row r="273" spans="10:19" x14ac:dyDescent="0.25">
      <c r="J273" s="1">
        <v>43430</v>
      </c>
      <c r="K273">
        <f t="shared" si="185"/>
        <v>2018</v>
      </c>
      <c r="L273" t="str">
        <f t="shared" si="186"/>
        <v>November</v>
      </c>
      <c r="M273">
        <f t="shared" si="187"/>
        <v>48</v>
      </c>
      <c r="N273">
        <f t="shared" si="188"/>
        <v>26</v>
      </c>
      <c r="O273" t="str">
        <f t="shared" si="189"/>
        <v>201848</v>
      </c>
      <c r="P273" t="str">
        <f>CONCATENATE(K273,MONTH(IncomeDBTable[[#This Row],[Date]]))</f>
        <v>201811</v>
      </c>
      <c r="Q273" t="s">
        <v>56</v>
      </c>
      <c r="R273" s="3">
        <v>923.49</v>
      </c>
      <c r="S273" t="s">
        <v>56</v>
      </c>
    </row>
    <row r="274" spans="10:19" x14ac:dyDescent="0.25">
      <c r="J274" s="1">
        <v>43482</v>
      </c>
      <c r="K274">
        <f t="shared" si="185"/>
        <v>2019</v>
      </c>
      <c r="L274" t="str">
        <f t="shared" si="186"/>
        <v>January</v>
      </c>
      <c r="M274">
        <f t="shared" si="187"/>
        <v>3</v>
      </c>
      <c r="N274">
        <f t="shared" si="188"/>
        <v>17</v>
      </c>
      <c r="O274" t="str">
        <f t="shared" si="189"/>
        <v>20193</v>
      </c>
      <c r="P274" t="str">
        <f>CONCATENATE(K274,MONTH(IncomeDBTable[[#This Row],[Date]]))</f>
        <v>20191</v>
      </c>
      <c r="Q274" t="s">
        <v>56</v>
      </c>
      <c r="R274" s="3">
        <v>6066.69</v>
      </c>
      <c r="S274" t="s">
        <v>4356</v>
      </c>
    </row>
    <row r="275" spans="10:19" x14ac:dyDescent="0.25">
      <c r="J275" s="1">
        <v>43485</v>
      </c>
      <c r="K275">
        <f t="shared" si="185"/>
        <v>2019</v>
      </c>
      <c r="L275" t="str">
        <f t="shared" si="186"/>
        <v>January</v>
      </c>
      <c r="M275">
        <f t="shared" si="187"/>
        <v>3</v>
      </c>
      <c r="N275">
        <f t="shared" si="188"/>
        <v>20</v>
      </c>
      <c r="O275" t="str">
        <f t="shared" si="189"/>
        <v>20193</v>
      </c>
      <c r="P275" t="str">
        <f>CONCATENATE(K275,MONTH(IncomeDBTable[[#This Row],[Date]]))</f>
        <v>20191</v>
      </c>
      <c r="Q275" t="s">
        <v>182</v>
      </c>
      <c r="R275" s="3">
        <v>73.33</v>
      </c>
      <c r="S275" t="s">
        <v>4357</v>
      </c>
    </row>
    <row r="276" spans="10:19" x14ac:dyDescent="0.25">
      <c r="J276" s="1">
        <v>43496</v>
      </c>
      <c r="K276">
        <f t="shared" ref="K276:K281" si="190">YEAR(J276)</f>
        <v>2019</v>
      </c>
      <c r="L276" t="str">
        <f t="shared" ref="L276:L281" si="191">TEXT(DATE(1,MONTH(J276),1),"MMMM")</f>
        <v>January</v>
      </c>
      <c r="M276">
        <f t="shared" ref="M276:M281" si="192">WEEKNUM(J276,2)</f>
        <v>5</v>
      </c>
      <c r="N276">
        <f t="shared" ref="N276:N281" si="193">DAY(J276)</f>
        <v>31</v>
      </c>
      <c r="O276" t="str">
        <f t="shared" ref="O276:O281" si="194">CONCATENATE(K276,M276)</f>
        <v>20195</v>
      </c>
      <c r="P276" t="str">
        <f>CONCATENATE(K276,MONTH(IncomeDBTable[[#This Row],[Date]]))</f>
        <v>20191</v>
      </c>
      <c r="Q276" t="s">
        <v>56</v>
      </c>
      <c r="R276" s="3">
        <v>3193.28</v>
      </c>
      <c r="S276" t="s">
        <v>56</v>
      </c>
    </row>
    <row r="277" spans="10:19" x14ac:dyDescent="0.25">
      <c r="J277" s="1">
        <v>43511</v>
      </c>
      <c r="K277">
        <f t="shared" si="190"/>
        <v>2019</v>
      </c>
      <c r="L277" t="str">
        <f t="shared" si="191"/>
        <v>February</v>
      </c>
      <c r="M277">
        <f t="shared" si="192"/>
        <v>7</v>
      </c>
      <c r="N277">
        <f t="shared" si="193"/>
        <v>15</v>
      </c>
      <c r="O277" t="str">
        <f t="shared" si="194"/>
        <v>20197</v>
      </c>
      <c r="P277" t="str">
        <f>CONCATENATE(K277,MONTH(IncomeDBTable[[#This Row],[Date]]))</f>
        <v>20192</v>
      </c>
      <c r="Q277" t="s">
        <v>56</v>
      </c>
      <c r="R277" s="3">
        <v>6147.86</v>
      </c>
      <c r="S277" t="s">
        <v>4358</v>
      </c>
    </row>
    <row r="278" spans="10:19" x14ac:dyDescent="0.25">
      <c r="J278" s="1">
        <v>43524</v>
      </c>
      <c r="K278">
        <f t="shared" si="190"/>
        <v>2019</v>
      </c>
      <c r="L278" t="str">
        <f t="shared" si="191"/>
        <v>February</v>
      </c>
      <c r="M278">
        <f t="shared" si="192"/>
        <v>9</v>
      </c>
      <c r="N278">
        <f t="shared" si="193"/>
        <v>28</v>
      </c>
      <c r="O278" t="str">
        <f t="shared" si="194"/>
        <v>20199</v>
      </c>
      <c r="P278" t="str">
        <f>CONCATENATE(K278,MONTH(IncomeDBTable[[#This Row],[Date]]))</f>
        <v>20192</v>
      </c>
      <c r="Q278" t="s">
        <v>56</v>
      </c>
      <c r="R278" s="3">
        <v>12382.14</v>
      </c>
      <c r="S278" t="s">
        <v>4359</v>
      </c>
    </row>
    <row r="279" spans="10:19" x14ac:dyDescent="0.25">
      <c r="J279" s="1">
        <v>43538</v>
      </c>
      <c r="K279">
        <f t="shared" si="190"/>
        <v>2019</v>
      </c>
      <c r="L279" t="str">
        <f t="shared" si="191"/>
        <v>March</v>
      </c>
      <c r="M279">
        <f t="shared" si="192"/>
        <v>11</v>
      </c>
      <c r="N279">
        <f t="shared" si="193"/>
        <v>14</v>
      </c>
      <c r="O279" t="str">
        <f t="shared" si="194"/>
        <v>201911</v>
      </c>
      <c r="P279" t="str">
        <f>CONCATENATE(K279,MONTH(IncomeDBTable[[#This Row],[Date]]))</f>
        <v>20193</v>
      </c>
      <c r="Q279" t="s">
        <v>56</v>
      </c>
      <c r="R279" s="3">
        <v>4327</v>
      </c>
      <c r="S279" t="s">
        <v>4360</v>
      </c>
    </row>
    <row r="280" spans="10:19" x14ac:dyDescent="0.25">
      <c r="J280" s="1">
        <v>43560</v>
      </c>
      <c r="K280">
        <f t="shared" si="190"/>
        <v>2019</v>
      </c>
      <c r="L280" t="str">
        <f t="shared" si="191"/>
        <v>April</v>
      </c>
      <c r="M280">
        <f t="shared" si="192"/>
        <v>14</v>
      </c>
      <c r="N280">
        <f t="shared" si="193"/>
        <v>5</v>
      </c>
      <c r="O280" t="str">
        <f t="shared" si="194"/>
        <v>201914</v>
      </c>
      <c r="P280" t="str">
        <f>CONCATENATE(K280,MONTH(IncomeDBTable[[#This Row],[Date]]))</f>
        <v>20194</v>
      </c>
      <c r="Q280" t="s">
        <v>1059</v>
      </c>
      <c r="R280" s="3">
        <v>80.75</v>
      </c>
      <c r="S280" t="s">
        <v>4361</v>
      </c>
    </row>
    <row r="281" spans="10:19" x14ac:dyDescent="0.25">
      <c r="J281" s="1">
        <v>43560</v>
      </c>
      <c r="K281">
        <f t="shared" si="190"/>
        <v>2019</v>
      </c>
      <c r="L281" t="str">
        <f t="shared" si="191"/>
        <v>April</v>
      </c>
      <c r="M281">
        <f t="shared" si="192"/>
        <v>14</v>
      </c>
      <c r="N281">
        <f t="shared" si="193"/>
        <v>5</v>
      </c>
      <c r="O281" t="str">
        <f t="shared" si="194"/>
        <v>201914</v>
      </c>
      <c r="P281" t="str">
        <f>CONCATENATE(K281,MONTH(IncomeDBTable[[#This Row],[Date]]))</f>
        <v>20194</v>
      </c>
      <c r="Q281" t="s">
        <v>56</v>
      </c>
      <c r="R281" s="3">
        <v>12455.14</v>
      </c>
      <c r="S281" t="s">
        <v>56</v>
      </c>
    </row>
    <row r="282" spans="10:19" x14ac:dyDescent="0.25">
      <c r="J282" s="1">
        <v>43561</v>
      </c>
      <c r="K282">
        <f t="shared" ref="K282:K287" si="195">YEAR(J282)</f>
        <v>2019</v>
      </c>
      <c r="L282" t="str">
        <f t="shared" ref="L282:L287" si="196">TEXT(DATE(1,MONTH(J282),1),"MMMM")</f>
        <v>April</v>
      </c>
      <c r="M282">
        <f t="shared" ref="M282:M287" si="197">WEEKNUM(J282,2)</f>
        <v>14</v>
      </c>
      <c r="N282">
        <f t="shared" ref="N282:N287" si="198">DAY(J282)</f>
        <v>6</v>
      </c>
      <c r="O282" t="str">
        <f t="shared" ref="O282:O287" si="199">CONCATENATE(K282,M282)</f>
        <v>201914</v>
      </c>
      <c r="P282" t="str">
        <f>CONCATENATE(K282,MONTH(IncomeDBTable[[#This Row],[Date]]))</f>
        <v>20194</v>
      </c>
      <c r="Q282" t="s">
        <v>56</v>
      </c>
      <c r="R282" s="3">
        <v>45.31</v>
      </c>
      <c r="S282" t="s">
        <v>4362</v>
      </c>
    </row>
    <row r="283" spans="10:19" x14ac:dyDescent="0.25">
      <c r="J283" s="1">
        <v>43568</v>
      </c>
      <c r="K283">
        <f t="shared" si="195"/>
        <v>2019</v>
      </c>
      <c r="L283" t="str">
        <f t="shared" si="196"/>
        <v>April</v>
      </c>
      <c r="M283">
        <f t="shared" si="197"/>
        <v>15</v>
      </c>
      <c r="N283">
        <f t="shared" si="198"/>
        <v>13</v>
      </c>
      <c r="O283" t="str">
        <f t="shared" si="199"/>
        <v>201915</v>
      </c>
      <c r="P283" s="53" t="str">
        <f>CONCATENATE(K283,MONTH(IncomeDBTable[[#This Row],[Date]]))</f>
        <v>20194</v>
      </c>
      <c r="Q283" t="s">
        <v>56</v>
      </c>
      <c r="R283" s="3">
        <v>4427</v>
      </c>
      <c r="S283" t="s">
        <v>56</v>
      </c>
    </row>
    <row r="284" spans="10:19" x14ac:dyDescent="0.25">
      <c r="J284" s="1">
        <v>43580</v>
      </c>
      <c r="K284">
        <f t="shared" si="195"/>
        <v>2019</v>
      </c>
      <c r="L284" t="str">
        <f t="shared" si="196"/>
        <v>April</v>
      </c>
      <c r="M284">
        <f t="shared" si="197"/>
        <v>17</v>
      </c>
      <c r="N284">
        <f t="shared" si="198"/>
        <v>25</v>
      </c>
      <c r="O284" t="str">
        <f t="shared" si="199"/>
        <v>201917</v>
      </c>
      <c r="P284" s="53" t="str">
        <f>CONCATENATE(K284,MONTH(IncomeDBTable[[#This Row],[Date]]))</f>
        <v>20194</v>
      </c>
      <c r="Q284" t="s">
        <v>182</v>
      </c>
      <c r="R284" s="3">
        <v>200</v>
      </c>
      <c r="S284" t="s">
        <v>4363</v>
      </c>
    </row>
    <row r="285" spans="10:19" x14ac:dyDescent="0.25">
      <c r="J285" s="1">
        <v>43588</v>
      </c>
      <c r="K285">
        <f t="shared" si="195"/>
        <v>2019</v>
      </c>
      <c r="L285" t="str">
        <f t="shared" si="196"/>
        <v>May</v>
      </c>
      <c r="M285">
        <f t="shared" si="197"/>
        <v>18</v>
      </c>
      <c r="N285">
        <f t="shared" si="198"/>
        <v>3</v>
      </c>
      <c r="O285" t="str">
        <f t="shared" si="199"/>
        <v>201918</v>
      </c>
      <c r="P285" s="53" t="str">
        <f>CONCATENATE(K285,MONTH(IncomeDBTable[[#This Row],[Date]]))</f>
        <v>20195</v>
      </c>
      <c r="Q285" t="s">
        <v>56</v>
      </c>
      <c r="R285" s="3">
        <v>9008.35</v>
      </c>
      <c r="S285" t="s">
        <v>4364</v>
      </c>
    </row>
    <row r="286" spans="10:19" x14ac:dyDescent="0.25">
      <c r="J286" s="1">
        <v>43597</v>
      </c>
      <c r="K286">
        <f t="shared" si="195"/>
        <v>2019</v>
      </c>
      <c r="L286" t="str">
        <f t="shared" si="196"/>
        <v>May</v>
      </c>
      <c r="M286">
        <f t="shared" si="197"/>
        <v>19</v>
      </c>
      <c r="N286">
        <f t="shared" si="198"/>
        <v>12</v>
      </c>
      <c r="O286" t="str">
        <f t="shared" si="199"/>
        <v>201919</v>
      </c>
      <c r="P286" s="53" t="str">
        <f>CONCATENATE(K286,MONTH(IncomeDBTable[[#This Row],[Date]]))</f>
        <v>20195</v>
      </c>
      <c r="Q286" t="s">
        <v>56</v>
      </c>
      <c r="R286" s="3">
        <v>4643</v>
      </c>
      <c r="S286" t="s">
        <v>4365</v>
      </c>
    </row>
    <row r="287" spans="10:19" x14ac:dyDescent="0.25">
      <c r="J287" s="1">
        <v>43617</v>
      </c>
      <c r="K287">
        <f t="shared" si="195"/>
        <v>2019</v>
      </c>
      <c r="L287" t="str">
        <f t="shared" si="196"/>
        <v>June</v>
      </c>
      <c r="M287">
        <f t="shared" si="197"/>
        <v>22</v>
      </c>
      <c r="N287">
        <f t="shared" si="198"/>
        <v>1</v>
      </c>
      <c r="O287" t="str">
        <f t="shared" si="199"/>
        <v>201922</v>
      </c>
      <c r="P287" s="53" t="str">
        <f>CONCATENATE(K287,MONTH(IncomeDBTable[[#This Row],[Date]]))</f>
        <v>20196</v>
      </c>
      <c r="Q287" t="s">
        <v>182</v>
      </c>
      <c r="R287" s="3">
        <v>10000</v>
      </c>
      <c r="S287" t="s">
        <v>4366</v>
      </c>
    </row>
    <row r="288" spans="10:19" x14ac:dyDescent="0.25">
      <c r="J288" s="1">
        <v>43621</v>
      </c>
      <c r="K288">
        <f t="shared" ref="K288:K294" si="200">YEAR(J288)</f>
        <v>2019</v>
      </c>
      <c r="L288" t="str">
        <f t="shared" ref="L288:L294" si="201">TEXT(DATE(1,MONTH(J288),1),"MMMM")</f>
        <v>June</v>
      </c>
      <c r="M288">
        <f t="shared" ref="M288:M294" si="202">WEEKNUM(J288,2)</f>
        <v>23</v>
      </c>
      <c r="N288">
        <f t="shared" ref="N288:N294" si="203">DAY(J288)</f>
        <v>5</v>
      </c>
      <c r="O288" t="str">
        <f t="shared" ref="O288:O294" si="204">CONCATENATE(K288,M288)</f>
        <v>201923</v>
      </c>
      <c r="P288" s="53" t="str">
        <f>CONCATENATE(K288,MONTH(IncomeDBTable[[#This Row],[Date]]))</f>
        <v>20196</v>
      </c>
      <c r="Q288" t="s">
        <v>182</v>
      </c>
      <c r="R288" s="3">
        <v>25782.5</v>
      </c>
      <c r="S288" t="s">
        <v>4367</v>
      </c>
    </row>
    <row r="289" spans="10:19" x14ac:dyDescent="0.25">
      <c r="J289" s="1">
        <v>43628</v>
      </c>
      <c r="K289">
        <f t="shared" si="200"/>
        <v>2019</v>
      </c>
      <c r="L289" t="str">
        <f t="shared" si="201"/>
        <v>June</v>
      </c>
      <c r="M289">
        <f t="shared" si="202"/>
        <v>24</v>
      </c>
      <c r="N289">
        <f t="shared" si="203"/>
        <v>12</v>
      </c>
      <c r="O289" t="str">
        <f t="shared" si="204"/>
        <v>201924</v>
      </c>
      <c r="P289" s="53" t="str">
        <f>CONCATENATE(K289,MONTH(IncomeDBTable[[#This Row],[Date]]))</f>
        <v>20196</v>
      </c>
      <c r="Q289" t="s">
        <v>56</v>
      </c>
      <c r="R289" s="3">
        <v>18.75</v>
      </c>
      <c r="S289" t="s">
        <v>4368</v>
      </c>
    </row>
    <row r="290" spans="10:19" x14ac:dyDescent="0.25">
      <c r="J290" s="1">
        <v>43631</v>
      </c>
      <c r="K290">
        <f t="shared" si="200"/>
        <v>2019</v>
      </c>
      <c r="L290" t="str">
        <f t="shared" si="201"/>
        <v>June</v>
      </c>
      <c r="M290">
        <f t="shared" si="202"/>
        <v>24</v>
      </c>
      <c r="N290">
        <f t="shared" si="203"/>
        <v>15</v>
      </c>
      <c r="O290" t="str">
        <f t="shared" si="204"/>
        <v>201924</v>
      </c>
      <c r="P290" s="53" t="str">
        <f>CONCATENATE(K290,MONTH(IncomeDBTable[[#This Row],[Date]]))</f>
        <v>20196</v>
      </c>
      <c r="Q290" t="s">
        <v>56</v>
      </c>
      <c r="R290" s="3">
        <v>4427.01</v>
      </c>
      <c r="S290" t="s">
        <v>4369</v>
      </c>
    </row>
    <row r="291" spans="10:19" x14ac:dyDescent="0.25">
      <c r="J291" s="1">
        <v>43631</v>
      </c>
      <c r="K291">
        <f t="shared" si="200"/>
        <v>2019</v>
      </c>
      <c r="L291" t="str">
        <f t="shared" si="201"/>
        <v>June</v>
      </c>
      <c r="M291">
        <f t="shared" si="202"/>
        <v>24</v>
      </c>
      <c r="N291">
        <f t="shared" si="203"/>
        <v>15</v>
      </c>
      <c r="O291" t="str">
        <f t="shared" si="204"/>
        <v>201924</v>
      </c>
      <c r="P291" s="53" t="str">
        <f>CONCATENATE(K291,MONTH(IncomeDBTable[[#This Row],[Date]]))</f>
        <v>20196</v>
      </c>
      <c r="Q291" t="s">
        <v>56</v>
      </c>
      <c r="R291" s="3">
        <v>10670.11</v>
      </c>
      <c r="S291" t="s">
        <v>4338</v>
      </c>
    </row>
    <row r="292" spans="10:19" x14ac:dyDescent="0.25">
      <c r="J292" s="1">
        <v>43654</v>
      </c>
      <c r="K292">
        <f t="shared" si="200"/>
        <v>2019</v>
      </c>
      <c r="L292" t="str">
        <f t="shared" si="201"/>
        <v>July</v>
      </c>
      <c r="M292">
        <f t="shared" si="202"/>
        <v>28</v>
      </c>
      <c r="N292">
        <f t="shared" si="203"/>
        <v>8</v>
      </c>
      <c r="O292" t="str">
        <f t="shared" si="204"/>
        <v>201928</v>
      </c>
      <c r="P292" s="53" t="str">
        <f>CONCATENATE(K292,MONTH(IncomeDBTable[[#This Row],[Date]]))</f>
        <v>20197</v>
      </c>
      <c r="Q292" t="s">
        <v>182</v>
      </c>
      <c r="R292" s="3">
        <v>85.49</v>
      </c>
      <c r="S292" t="s">
        <v>4370</v>
      </c>
    </row>
    <row r="293" spans="10:19" x14ac:dyDescent="0.25">
      <c r="J293" s="1">
        <v>43654</v>
      </c>
      <c r="K293">
        <f t="shared" si="200"/>
        <v>2019</v>
      </c>
      <c r="L293" t="str">
        <f t="shared" si="201"/>
        <v>July</v>
      </c>
      <c r="M293">
        <f t="shared" si="202"/>
        <v>28</v>
      </c>
      <c r="N293">
        <f t="shared" si="203"/>
        <v>8</v>
      </c>
      <c r="O293" t="str">
        <f t="shared" si="204"/>
        <v>201928</v>
      </c>
      <c r="P293" s="53" t="str">
        <f>CONCATENATE(K293,MONTH(IncomeDBTable[[#This Row],[Date]]))</f>
        <v>20197</v>
      </c>
      <c r="Q293" t="s">
        <v>56</v>
      </c>
      <c r="R293" s="3">
        <v>5222.3</v>
      </c>
      <c r="S293" t="s">
        <v>4371</v>
      </c>
    </row>
    <row r="294" spans="10:19" x14ac:dyDescent="0.25">
      <c r="J294" s="1">
        <v>43655</v>
      </c>
      <c r="K294">
        <f t="shared" si="200"/>
        <v>2019</v>
      </c>
      <c r="L294" t="str">
        <f t="shared" si="201"/>
        <v>July</v>
      </c>
      <c r="M294">
        <f t="shared" si="202"/>
        <v>28</v>
      </c>
      <c r="N294">
        <f t="shared" si="203"/>
        <v>9</v>
      </c>
      <c r="O294" t="str">
        <f t="shared" si="204"/>
        <v>201928</v>
      </c>
      <c r="P294" s="53" t="str">
        <f>CONCATENATE(K294,MONTH(IncomeDBTable[[#This Row],[Date]]))</f>
        <v>20197</v>
      </c>
      <c r="Q294" t="s">
        <v>182</v>
      </c>
      <c r="R294" s="3">
        <v>18.75</v>
      </c>
      <c r="S294" t="s">
        <v>4372</v>
      </c>
    </row>
    <row r="295" spans="10:19" x14ac:dyDescent="0.25">
      <c r="J295" s="1">
        <v>43660</v>
      </c>
      <c r="K295">
        <f t="shared" ref="K295:K301" si="205">YEAR(J295)</f>
        <v>2019</v>
      </c>
      <c r="L295" t="str">
        <f t="shared" ref="L295:L301" si="206">TEXT(DATE(1,MONTH(J295),1),"MMMM")</f>
        <v>July</v>
      </c>
      <c r="M295">
        <f t="shared" ref="M295:M301" si="207">WEEKNUM(J295,2)</f>
        <v>28</v>
      </c>
      <c r="N295">
        <f t="shared" ref="N295:N301" si="208">DAY(J295)</f>
        <v>14</v>
      </c>
      <c r="O295" t="str">
        <f t="shared" ref="O295:O301" si="209">CONCATENATE(K295,M295)</f>
        <v>201928</v>
      </c>
      <c r="P295" s="53" t="str">
        <f>CONCATENATE(K295,MONTH(IncomeDBTable[[#This Row],[Date]]))</f>
        <v>20197</v>
      </c>
      <c r="Q295" t="s">
        <v>56</v>
      </c>
      <c r="R295" s="3">
        <v>4427</v>
      </c>
      <c r="S295" t="s">
        <v>56</v>
      </c>
    </row>
    <row r="296" spans="10:19" x14ac:dyDescent="0.25">
      <c r="J296" s="1">
        <v>43670</v>
      </c>
      <c r="K296">
        <f t="shared" si="205"/>
        <v>2019</v>
      </c>
      <c r="L296" t="str">
        <f t="shared" si="206"/>
        <v>July</v>
      </c>
      <c r="M296">
        <f t="shared" si="207"/>
        <v>30</v>
      </c>
      <c r="N296">
        <f t="shared" si="208"/>
        <v>24</v>
      </c>
      <c r="O296" t="str">
        <f t="shared" si="209"/>
        <v>201930</v>
      </c>
      <c r="P296" s="53" t="str">
        <f>CONCATENATE(K296,MONTH(IncomeDBTable[[#This Row],[Date]]))</f>
        <v>20197</v>
      </c>
      <c r="Q296" t="s">
        <v>182</v>
      </c>
      <c r="R296" s="3">
        <v>18.75</v>
      </c>
      <c r="S296" t="s">
        <v>56</v>
      </c>
    </row>
    <row r="297" spans="10:19" x14ac:dyDescent="0.25">
      <c r="J297" s="1">
        <v>43673</v>
      </c>
      <c r="K297">
        <f t="shared" si="205"/>
        <v>2019</v>
      </c>
      <c r="L297" t="str">
        <f t="shared" si="206"/>
        <v>July</v>
      </c>
      <c r="M297">
        <f t="shared" si="207"/>
        <v>30</v>
      </c>
      <c r="N297">
        <f t="shared" si="208"/>
        <v>27</v>
      </c>
      <c r="O297" t="str">
        <f t="shared" si="209"/>
        <v>201930</v>
      </c>
      <c r="P297" s="53" t="str">
        <f>CONCATENATE(K297,MONTH(IncomeDBTable[[#This Row],[Date]]))</f>
        <v>20197</v>
      </c>
      <c r="Q297" t="s">
        <v>182</v>
      </c>
      <c r="R297" s="3">
        <v>109.93</v>
      </c>
      <c r="S297" t="s">
        <v>4373</v>
      </c>
    </row>
    <row r="298" spans="10:19" x14ac:dyDescent="0.25">
      <c r="J298" s="1">
        <v>43678</v>
      </c>
      <c r="K298">
        <f t="shared" si="205"/>
        <v>2019</v>
      </c>
      <c r="L298" t="str">
        <f t="shared" si="206"/>
        <v>August</v>
      </c>
      <c r="M298">
        <f t="shared" si="207"/>
        <v>31</v>
      </c>
      <c r="N298">
        <f t="shared" si="208"/>
        <v>1</v>
      </c>
      <c r="O298" t="str">
        <f t="shared" si="209"/>
        <v>201931</v>
      </c>
      <c r="P298" s="53" t="str">
        <f>CONCATENATE(K298,MONTH(IncomeDBTable[[#This Row],[Date]]))</f>
        <v>20198</v>
      </c>
      <c r="Q298" t="s">
        <v>182</v>
      </c>
      <c r="R298" s="3">
        <v>33.979999999999997</v>
      </c>
      <c r="S298" t="s">
        <v>4374</v>
      </c>
    </row>
    <row r="299" spans="10:19" x14ac:dyDescent="0.25">
      <c r="J299" s="1">
        <v>43678</v>
      </c>
      <c r="K299">
        <f t="shared" si="205"/>
        <v>2019</v>
      </c>
      <c r="L299" t="str">
        <f t="shared" si="206"/>
        <v>August</v>
      </c>
      <c r="M299">
        <f t="shared" si="207"/>
        <v>31</v>
      </c>
      <c r="N299">
        <f t="shared" si="208"/>
        <v>1</v>
      </c>
      <c r="O299" t="str">
        <f t="shared" si="209"/>
        <v>201931</v>
      </c>
      <c r="P299" s="53" t="str">
        <f>CONCATENATE(K299,MONTH(IncomeDBTable[[#This Row],[Date]]))</f>
        <v>20198</v>
      </c>
      <c r="Q299" t="s">
        <v>56</v>
      </c>
      <c r="R299" s="3">
        <v>14951.67</v>
      </c>
      <c r="S299" t="s">
        <v>4375</v>
      </c>
    </row>
    <row r="300" spans="10:19" x14ac:dyDescent="0.25">
      <c r="J300" s="1">
        <v>43691</v>
      </c>
      <c r="K300">
        <f t="shared" si="205"/>
        <v>2019</v>
      </c>
      <c r="L300" t="str">
        <f t="shared" si="206"/>
        <v>August</v>
      </c>
      <c r="M300">
        <f t="shared" si="207"/>
        <v>33</v>
      </c>
      <c r="N300">
        <f t="shared" si="208"/>
        <v>14</v>
      </c>
      <c r="O300" t="str">
        <f t="shared" si="209"/>
        <v>201933</v>
      </c>
      <c r="P300" s="53" t="str">
        <f>CONCATENATE(K300,MONTH(IncomeDBTable[[#This Row],[Date]]))</f>
        <v>20198</v>
      </c>
      <c r="Q300" t="s">
        <v>182</v>
      </c>
      <c r="R300" s="3">
        <v>1620</v>
      </c>
      <c r="S300" t="s">
        <v>4376</v>
      </c>
    </row>
    <row r="301" spans="10:19" x14ac:dyDescent="0.25">
      <c r="J301" s="1">
        <v>43691</v>
      </c>
      <c r="K301">
        <f t="shared" si="205"/>
        <v>2019</v>
      </c>
      <c r="L301" t="str">
        <f t="shared" si="206"/>
        <v>August</v>
      </c>
      <c r="M301">
        <f t="shared" si="207"/>
        <v>33</v>
      </c>
      <c r="N301">
        <f t="shared" si="208"/>
        <v>14</v>
      </c>
      <c r="O301" t="str">
        <f t="shared" si="209"/>
        <v>201933</v>
      </c>
      <c r="P301" s="53" t="str">
        <f>CONCATENATE(K301,MONTH(IncomeDBTable[[#This Row],[Date]]))</f>
        <v>20198</v>
      </c>
      <c r="Q301" t="s">
        <v>56</v>
      </c>
      <c r="R301" s="3">
        <v>4427</v>
      </c>
      <c r="S301" t="s">
        <v>4369</v>
      </c>
    </row>
    <row r="302" spans="10:19" x14ac:dyDescent="0.25">
      <c r="J302" s="1">
        <v>43703</v>
      </c>
      <c r="K302">
        <f t="shared" ref="K302:K307" si="210">YEAR(J302)</f>
        <v>2019</v>
      </c>
      <c r="L302" t="str">
        <f t="shared" ref="L302:L307" si="211">TEXT(DATE(1,MONTH(J302),1),"MMMM")</f>
        <v>August</v>
      </c>
      <c r="M302">
        <f t="shared" ref="M302:M307" si="212">WEEKNUM(J302,2)</f>
        <v>35</v>
      </c>
      <c r="N302">
        <f t="shared" ref="N302:N307" si="213">DAY(J302)</f>
        <v>26</v>
      </c>
      <c r="O302" t="str">
        <f t="shared" ref="O302:O307" si="214">CONCATENATE(K302,M302)</f>
        <v>201935</v>
      </c>
      <c r="P302" s="53" t="str">
        <f>CONCATENATE(K302,MONTH(IncomeDBTable[[#This Row],[Date]]))</f>
        <v>20198</v>
      </c>
      <c r="Q302" t="s">
        <v>182</v>
      </c>
      <c r="R302" s="3">
        <v>13.65</v>
      </c>
      <c r="S302" t="s">
        <v>4377</v>
      </c>
    </row>
    <row r="303" spans="10:19" x14ac:dyDescent="0.25">
      <c r="J303" s="1">
        <v>43703</v>
      </c>
      <c r="K303">
        <f t="shared" si="210"/>
        <v>2019</v>
      </c>
      <c r="L303" t="str">
        <f t="shared" si="211"/>
        <v>August</v>
      </c>
      <c r="M303">
        <f t="shared" si="212"/>
        <v>35</v>
      </c>
      <c r="N303">
        <f t="shared" si="213"/>
        <v>26</v>
      </c>
      <c r="O303" t="str">
        <f t="shared" si="214"/>
        <v>201935</v>
      </c>
      <c r="P303" s="53" t="str">
        <f>CONCATENATE(K303,MONTH(IncomeDBTable[[#This Row],[Date]]))</f>
        <v>20198</v>
      </c>
      <c r="Q303" t="s">
        <v>182</v>
      </c>
      <c r="R303" s="3">
        <v>28.75</v>
      </c>
      <c r="S303" t="s">
        <v>4378</v>
      </c>
    </row>
    <row r="304" spans="10:19" x14ac:dyDescent="0.25">
      <c r="J304" s="1">
        <v>43703</v>
      </c>
      <c r="K304">
        <f t="shared" si="210"/>
        <v>2019</v>
      </c>
      <c r="L304" t="str">
        <f t="shared" si="211"/>
        <v>August</v>
      </c>
      <c r="M304">
        <f t="shared" si="212"/>
        <v>35</v>
      </c>
      <c r="N304">
        <f t="shared" si="213"/>
        <v>26</v>
      </c>
      <c r="O304" t="str">
        <f t="shared" si="214"/>
        <v>201935</v>
      </c>
      <c r="P304" s="53" t="str">
        <f>CONCATENATE(K304,MONTH(IncomeDBTable[[#This Row],[Date]]))</f>
        <v>20198</v>
      </c>
      <c r="Q304" t="s">
        <v>4088</v>
      </c>
      <c r="R304" s="3">
        <v>4459</v>
      </c>
      <c r="S304" t="s">
        <v>4379</v>
      </c>
    </row>
    <row r="305" spans="10:19" x14ac:dyDescent="0.25">
      <c r="J305" s="1">
        <v>43714</v>
      </c>
      <c r="K305">
        <f t="shared" si="210"/>
        <v>2019</v>
      </c>
      <c r="L305" t="str">
        <f t="shared" si="211"/>
        <v>September</v>
      </c>
      <c r="M305">
        <f t="shared" si="212"/>
        <v>36</v>
      </c>
      <c r="N305">
        <f t="shared" si="213"/>
        <v>6</v>
      </c>
      <c r="O305" t="str">
        <f t="shared" si="214"/>
        <v>201936</v>
      </c>
      <c r="P305" s="53" t="str">
        <f>CONCATENATE(K305,MONTH(IncomeDBTable[[#This Row],[Date]]))</f>
        <v>20199</v>
      </c>
      <c r="Q305" t="s">
        <v>56</v>
      </c>
      <c r="R305" s="3">
        <v>12866.39</v>
      </c>
      <c r="S305" t="s">
        <v>56</v>
      </c>
    </row>
    <row r="306" spans="10:19" x14ac:dyDescent="0.25">
      <c r="J306" s="1">
        <v>43717</v>
      </c>
      <c r="K306">
        <f t="shared" si="210"/>
        <v>2019</v>
      </c>
      <c r="L306" t="str">
        <f t="shared" si="211"/>
        <v>September</v>
      </c>
      <c r="M306">
        <f t="shared" si="212"/>
        <v>37</v>
      </c>
      <c r="N306">
        <f t="shared" si="213"/>
        <v>9</v>
      </c>
      <c r="O306" t="str">
        <f t="shared" si="214"/>
        <v>201937</v>
      </c>
      <c r="P306" s="53" t="str">
        <f>CONCATENATE(K306,MONTH(IncomeDBTable[[#This Row],[Date]]))</f>
        <v>20199</v>
      </c>
      <c r="Q306" t="s">
        <v>182</v>
      </c>
      <c r="R306" s="3">
        <v>113.85</v>
      </c>
      <c r="S306" t="s">
        <v>4380</v>
      </c>
    </row>
    <row r="307" spans="10:19" x14ac:dyDescent="0.25">
      <c r="J307" s="1">
        <v>43722</v>
      </c>
      <c r="K307">
        <f t="shared" si="210"/>
        <v>2019</v>
      </c>
      <c r="L307" t="str">
        <f t="shared" si="211"/>
        <v>September</v>
      </c>
      <c r="M307">
        <f t="shared" si="212"/>
        <v>37</v>
      </c>
      <c r="N307">
        <f t="shared" si="213"/>
        <v>14</v>
      </c>
      <c r="O307" t="str">
        <f t="shared" si="214"/>
        <v>201937</v>
      </c>
      <c r="P307" s="53" t="str">
        <f>CONCATENATE(K307,MONTH(IncomeDBTable[[#This Row],[Date]]))</f>
        <v>20199</v>
      </c>
      <c r="Q307" t="s">
        <v>56</v>
      </c>
      <c r="R307" s="3">
        <v>4467</v>
      </c>
      <c r="S307" t="s">
        <v>4369</v>
      </c>
    </row>
    <row r="308" spans="10:19" x14ac:dyDescent="0.25">
      <c r="J308" s="1">
        <v>43726</v>
      </c>
      <c r="K308">
        <f t="shared" ref="K308:K313" si="215">YEAR(J308)</f>
        <v>2019</v>
      </c>
      <c r="L308" t="str">
        <f t="shared" ref="L308:L313" si="216">TEXT(DATE(1,MONTH(J308),1),"MMMM")</f>
        <v>September</v>
      </c>
      <c r="M308">
        <f t="shared" ref="M308:M313" si="217">WEEKNUM(J308,2)</f>
        <v>38</v>
      </c>
      <c r="N308">
        <f t="shared" ref="N308:N313" si="218">DAY(J308)</f>
        <v>18</v>
      </c>
      <c r="O308" t="str">
        <f t="shared" ref="O308:O313" si="219">CONCATENATE(K308,M308)</f>
        <v>201938</v>
      </c>
      <c r="P308" s="53" t="str">
        <f>CONCATENATE(K308,MONTH(IncomeDBTable[[#This Row],[Date]]))</f>
        <v>20199</v>
      </c>
      <c r="Q308" t="s">
        <v>1371</v>
      </c>
      <c r="R308" s="3">
        <v>75.05</v>
      </c>
      <c r="S308" t="s">
        <v>1220</v>
      </c>
    </row>
    <row r="309" spans="10:19" x14ac:dyDescent="0.25">
      <c r="J309" s="1">
        <v>43738</v>
      </c>
      <c r="K309">
        <f t="shared" si="215"/>
        <v>2019</v>
      </c>
      <c r="L309" t="str">
        <f t="shared" si="216"/>
        <v>September</v>
      </c>
      <c r="M309">
        <f t="shared" si="217"/>
        <v>40</v>
      </c>
      <c r="N309">
        <f t="shared" si="218"/>
        <v>30</v>
      </c>
      <c r="O309" t="str">
        <f t="shared" si="219"/>
        <v>201940</v>
      </c>
      <c r="P309" s="53" t="str">
        <f>CONCATENATE(K309,MONTH(IncomeDBTable[[#This Row],[Date]]))</f>
        <v>20199</v>
      </c>
      <c r="Q309" t="s">
        <v>4088</v>
      </c>
      <c r="R309" s="3">
        <v>4675</v>
      </c>
      <c r="S309" t="s">
        <v>4381</v>
      </c>
    </row>
    <row r="310" spans="10:19" x14ac:dyDescent="0.25">
      <c r="J310" s="1">
        <v>43742</v>
      </c>
      <c r="K310">
        <f t="shared" si="215"/>
        <v>2019</v>
      </c>
      <c r="L310" t="str">
        <f t="shared" si="216"/>
        <v>October</v>
      </c>
      <c r="M310">
        <f t="shared" si="217"/>
        <v>40</v>
      </c>
      <c r="N310">
        <f t="shared" si="218"/>
        <v>4</v>
      </c>
      <c r="O310" t="str">
        <f t="shared" si="219"/>
        <v>201940</v>
      </c>
      <c r="P310" s="53" t="str">
        <f>CONCATENATE(K310,MONTH(IncomeDBTable[[#This Row],[Date]]))</f>
        <v>201910</v>
      </c>
      <c r="Q310" t="s">
        <v>56</v>
      </c>
      <c r="R310" s="3">
        <v>9880.86</v>
      </c>
      <c r="S310" t="s">
        <v>56</v>
      </c>
    </row>
    <row r="311" spans="10:19" x14ac:dyDescent="0.25">
      <c r="J311" s="1">
        <v>43747</v>
      </c>
      <c r="K311">
        <f t="shared" si="215"/>
        <v>2019</v>
      </c>
      <c r="L311" t="str">
        <f t="shared" si="216"/>
        <v>October</v>
      </c>
      <c r="M311">
        <f t="shared" si="217"/>
        <v>41</v>
      </c>
      <c r="N311">
        <f t="shared" si="218"/>
        <v>9</v>
      </c>
      <c r="O311" t="str">
        <f t="shared" si="219"/>
        <v>201941</v>
      </c>
      <c r="P311" s="53" t="str">
        <f>CONCATENATE(K311,MONTH(IncomeDBTable[[#This Row],[Date]]))</f>
        <v>201910</v>
      </c>
      <c r="Q311" t="s">
        <v>182</v>
      </c>
      <c r="R311" s="3">
        <v>50</v>
      </c>
      <c r="S311" t="s">
        <v>4382</v>
      </c>
    </row>
    <row r="312" spans="10:19" x14ac:dyDescent="0.25">
      <c r="J312" s="1">
        <v>43751</v>
      </c>
      <c r="K312">
        <f t="shared" si="215"/>
        <v>2019</v>
      </c>
      <c r="L312" t="str">
        <f t="shared" si="216"/>
        <v>October</v>
      </c>
      <c r="M312">
        <f t="shared" si="217"/>
        <v>41</v>
      </c>
      <c r="N312">
        <f t="shared" si="218"/>
        <v>13</v>
      </c>
      <c r="O312" t="str">
        <f t="shared" si="219"/>
        <v>201941</v>
      </c>
      <c r="P312" s="53" t="str">
        <f>CONCATENATE(K312,MONTH(IncomeDBTable[[#This Row],[Date]]))</f>
        <v>201910</v>
      </c>
      <c r="Q312" t="s">
        <v>4639</v>
      </c>
      <c r="R312" s="3">
        <v>3321.83</v>
      </c>
      <c r="S312" t="s">
        <v>4412</v>
      </c>
    </row>
    <row r="313" spans="10:19" x14ac:dyDescent="0.25">
      <c r="J313" s="1">
        <v>43753</v>
      </c>
      <c r="K313">
        <f t="shared" si="215"/>
        <v>2019</v>
      </c>
      <c r="L313" t="str">
        <f t="shared" si="216"/>
        <v>October</v>
      </c>
      <c r="M313">
        <f t="shared" si="217"/>
        <v>42</v>
      </c>
      <c r="N313">
        <f t="shared" si="218"/>
        <v>15</v>
      </c>
      <c r="O313" t="str">
        <f t="shared" si="219"/>
        <v>201942</v>
      </c>
      <c r="P313" s="53" t="str">
        <f>CONCATENATE(K313,MONTH(IncomeDBTable[[#This Row],[Date]]))</f>
        <v>201910</v>
      </c>
      <c r="Q313" t="s">
        <v>56</v>
      </c>
      <c r="R313" s="3">
        <v>5412.71</v>
      </c>
      <c r="S313" t="s">
        <v>4419</v>
      </c>
    </row>
    <row r="314" spans="10:19" x14ac:dyDescent="0.25">
      <c r="J314" s="1">
        <v>43755</v>
      </c>
      <c r="K314">
        <f t="shared" ref="K314:K319" si="220">YEAR(J314)</f>
        <v>2019</v>
      </c>
      <c r="L314" t="str">
        <f t="shared" ref="L314:L319" si="221">TEXT(DATE(1,MONTH(J314),1),"MMMM")</f>
        <v>October</v>
      </c>
      <c r="M314">
        <f t="shared" ref="M314:M319" si="222">WEEKNUM(J314,2)</f>
        <v>42</v>
      </c>
      <c r="N314">
        <f t="shared" ref="N314:N319" si="223">DAY(J314)</f>
        <v>17</v>
      </c>
      <c r="O314" t="str">
        <f t="shared" ref="O314:O319" si="224">CONCATENATE(K314,M314)</f>
        <v>201942</v>
      </c>
      <c r="P314" s="53" t="str">
        <f>CONCATENATE(K314,MONTH(IncomeDBTable[[#This Row],[Date]]))</f>
        <v>201910</v>
      </c>
      <c r="Q314" t="s">
        <v>1371</v>
      </c>
      <c r="R314" s="3">
        <v>37.700000000000003</v>
      </c>
      <c r="S314" t="s">
        <v>4420</v>
      </c>
    </row>
    <row r="315" spans="10:19" x14ac:dyDescent="0.25">
      <c r="J315" s="1">
        <v>43763</v>
      </c>
      <c r="K315">
        <f t="shared" si="220"/>
        <v>2019</v>
      </c>
      <c r="L315" t="str">
        <f t="shared" si="221"/>
        <v>October</v>
      </c>
      <c r="M315">
        <f t="shared" si="222"/>
        <v>43</v>
      </c>
      <c r="N315">
        <f t="shared" si="223"/>
        <v>25</v>
      </c>
      <c r="O315" t="str">
        <f t="shared" si="224"/>
        <v>201943</v>
      </c>
      <c r="P315" s="53" t="str">
        <f>CONCATENATE(K315,MONTH(IncomeDBTable[[#This Row],[Date]]))</f>
        <v>201910</v>
      </c>
      <c r="Q315" t="s">
        <v>4639</v>
      </c>
      <c r="R315" s="3">
        <v>4054.56</v>
      </c>
      <c r="S315" t="s">
        <v>4432</v>
      </c>
    </row>
    <row r="316" spans="10:19" x14ac:dyDescent="0.25">
      <c r="J316" s="1">
        <v>43767</v>
      </c>
      <c r="K316">
        <f t="shared" si="220"/>
        <v>2019</v>
      </c>
      <c r="L316" t="str">
        <f t="shared" si="221"/>
        <v>October</v>
      </c>
      <c r="M316">
        <f t="shared" si="222"/>
        <v>44</v>
      </c>
      <c r="N316">
        <f t="shared" si="223"/>
        <v>29</v>
      </c>
      <c r="O316" t="str">
        <f t="shared" si="224"/>
        <v>201944</v>
      </c>
      <c r="P316" s="53" t="str">
        <f>CONCATENATE(K316,MONTH(IncomeDBTable[[#This Row],[Date]]))</f>
        <v>201910</v>
      </c>
      <c r="Q316" t="s">
        <v>4088</v>
      </c>
      <c r="R316" s="3">
        <v>5836.25</v>
      </c>
      <c r="S316" t="s">
        <v>4440</v>
      </c>
    </row>
    <row r="317" spans="10:19" x14ac:dyDescent="0.25">
      <c r="J317" s="1">
        <v>43769</v>
      </c>
      <c r="K317">
        <f t="shared" si="220"/>
        <v>2019</v>
      </c>
      <c r="L317" t="str">
        <f t="shared" si="221"/>
        <v>October</v>
      </c>
      <c r="M317">
        <f t="shared" si="222"/>
        <v>44</v>
      </c>
      <c r="N317">
        <f t="shared" si="223"/>
        <v>31</v>
      </c>
      <c r="O317" t="str">
        <f t="shared" si="224"/>
        <v>201944</v>
      </c>
      <c r="P317" s="53" t="str">
        <f>CONCATENATE(K317,MONTH(IncomeDBTable[[#This Row],[Date]]))</f>
        <v>201910</v>
      </c>
      <c r="Q317" t="s">
        <v>56</v>
      </c>
      <c r="R317" s="3">
        <v>10293.11</v>
      </c>
      <c r="S317" t="s">
        <v>56</v>
      </c>
    </row>
    <row r="318" spans="10:19" x14ac:dyDescent="0.25">
      <c r="J318" s="1">
        <v>43784</v>
      </c>
      <c r="K318">
        <f t="shared" si="220"/>
        <v>2019</v>
      </c>
      <c r="L318" t="str">
        <f t="shared" si="221"/>
        <v>November</v>
      </c>
      <c r="M318">
        <f t="shared" si="222"/>
        <v>46</v>
      </c>
      <c r="N318">
        <f t="shared" si="223"/>
        <v>15</v>
      </c>
      <c r="O318" t="str">
        <f t="shared" si="224"/>
        <v>201946</v>
      </c>
      <c r="P318" s="53" t="str">
        <f>CONCATENATE(K318,MONTH(IncomeDBTable[[#This Row],[Date]]))</f>
        <v>201911</v>
      </c>
      <c r="Q318" t="s">
        <v>56</v>
      </c>
      <c r="R318" s="3">
        <v>4467</v>
      </c>
      <c r="S318" t="s">
        <v>56</v>
      </c>
    </row>
    <row r="319" spans="10:19" x14ac:dyDescent="0.25">
      <c r="J319" s="1">
        <v>43799</v>
      </c>
      <c r="K319">
        <f t="shared" si="220"/>
        <v>2019</v>
      </c>
      <c r="L319" t="str">
        <f t="shared" si="221"/>
        <v>November</v>
      </c>
      <c r="M319">
        <f t="shared" si="222"/>
        <v>48</v>
      </c>
      <c r="N319">
        <f t="shared" si="223"/>
        <v>30</v>
      </c>
      <c r="O319" t="str">
        <f t="shared" si="224"/>
        <v>201948</v>
      </c>
      <c r="P319" s="53" t="str">
        <f>CONCATENATE(K319,MONTH(IncomeDBTable[[#This Row],[Date]]))</f>
        <v>201911</v>
      </c>
      <c r="Q319" t="s">
        <v>4088</v>
      </c>
      <c r="R319" s="3">
        <v>4950.8599999999997</v>
      </c>
      <c r="S319" t="s">
        <v>4473</v>
      </c>
    </row>
    <row r="320" spans="10:19" x14ac:dyDescent="0.25">
      <c r="J320" s="1">
        <v>43804</v>
      </c>
      <c r="K320">
        <f t="shared" ref="K320:K326" si="225">YEAR(J320)</f>
        <v>2019</v>
      </c>
      <c r="L320" t="str">
        <f t="shared" ref="L320:L326" si="226">TEXT(DATE(1,MONTH(J320),1),"MMMM")</f>
        <v>December</v>
      </c>
      <c r="M320">
        <f t="shared" ref="M320:M326" si="227">WEEKNUM(J320,2)</f>
        <v>49</v>
      </c>
      <c r="N320">
        <f t="shared" ref="N320:N326" si="228">DAY(J320)</f>
        <v>5</v>
      </c>
      <c r="O320" t="str">
        <f t="shared" ref="O320:O326" si="229">CONCATENATE(K320,M320)</f>
        <v>201949</v>
      </c>
      <c r="P320" s="53" t="str">
        <f>CONCATENATE(K320,MONTH(IncomeDBTable[[#This Row],[Date]]))</f>
        <v>201912</v>
      </c>
      <c r="Q320" t="s">
        <v>56</v>
      </c>
      <c r="R320" s="3">
        <v>10193.86</v>
      </c>
      <c r="S320" t="s">
        <v>4487</v>
      </c>
    </row>
    <row r="321" spans="10:19" x14ac:dyDescent="0.25">
      <c r="J321" s="1">
        <v>43813</v>
      </c>
      <c r="K321">
        <f t="shared" si="225"/>
        <v>2019</v>
      </c>
      <c r="L321" t="str">
        <f t="shared" si="226"/>
        <v>December</v>
      </c>
      <c r="M321">
        <f t="shared" si="227"/>
        <v>50</v>
      </c>
      <c r="N321">
        <f t="shared" si="228"/>
        <v>14</v>
      </c>
      <c r="O321" t="str">
        <f t="shared" si="229"/>
        <v>201950</v>
      </c>
      <c r="P321" s="53" t="str">
        <f>CONCATENATE(K321,MONTH(IncomeDBTable[[#This Row],[Date]]))</f>
        <v>201912</v>
      </c>
      <c r="Q321" t="s">
        <v>56</v>
      </c>
      <c r="R321" s="3">
        <v>8417.48</v>
      </c>
      <c r="S321" t="s">
        <v>4507</v>
      </c>
    </row>
    <row r="322" spans="10:19" x14ac:dyDescent="0.25">
      <c r="J322" s="1">
        <v>43858</v>
      </c>
      <c r="K322">
        <f t="shared" ref="K322" si="230">YEAR(J322)</f>
        <v>2020</v>
      </c>
      <c r="L322" t="str">
        <f t="shared" ref="L322" si="231">TEXT(DATE(1,MONTH(J322),1),"MMMM")</f>
        <v>January</v>
      </c>
      <c r="M322">
        <f t="shared" ref="M322" si="232">WEEKNUM(J322,2)</f>
        <v>5</v>
      </c>
      <c r="N322">
        <f t="shared" ref="N322" si="233">DAY(J322)</f>
        <v>28</v>
      </c>
      <c r="O322" t="str">
        <f t="shared" ref="O322" si="234">CONCATENATE(K322,M322)</f>
        <v>20205</v>
      </c>
      <c r="P322" s="53" t="str">
        <f>CONCATENATE(K322,MONTH(IncomeDBTable[[#This Row],[Date]]))</f>
        <v>20201</v>
      </c>
      <c r="Q322" t="s">
        <v>4088</v>
      </c>
      <c r="R322" s="3">
        <v>4107</v>
      </c>
      <c r="S322" t="s">
        <v>4638</v>
      </c>
    </row>
    <row r="323" spans="10:19" x14ac:dyDescent="0.25">
      <c r="J323" s="1">
        <v>43858</v>
      </c>
      <c r="K323">
        <f t="shared" si="225"/>
        <v>2020</v>
      </c>
      <c r="L323" t="str">
        <f t="shared" si="226"/>
        <v>January</v>
      </c>
      <c r="M323">
        <f t="shared" si="227"/>
        <v>5</v>
      </c>
      <c r="N323">
        <f t="shared" si="228"/>
        <v>28</v>
      </c>
      <c r="O323" t="str">
        <f t="shared" si="229"/>
        <v>20205</v>
      </c>
      <c r="P323" s="53" t="str">
        <f>CONCATENATE(K323,MONTH(IncomeDBTable[[#This Row],[Date]]))</f>
        <v>20201</v>
      </c>
      <c r="Q323" t="s">
        <v>182</v>
      </c>
      <c r="R323" s="3">
        <v>9095.9599999999991</v>
      </c>
      <c r="S323" t="s">
        <v>4531</v>
      </c>
    </row>
    <row r="324" spans="10:19" x14ac:dyDescent="0.25">
      <c r="J324" s="1">
        <v>43864</v>
      </c>
      <c r="K324">
        <f t="shared" si="225"/>
        <v>2020</v>
      </c>
      <c r="L324" t="str">
        <f t="shared" si="226"/>
        <v>February</v>
      </c>
      <c r="M324">
        <f t="shared" si="227"/>
        <v>6</v>
      </c>
      <c r="N324">
        <f t="shared" si="228"/>
        <v>3</v>
      </c>
      <c r="O324" t="str">
        <f t="shared" si="229"/>
        <v>20206</v>
      </c>
      <c r="P324" s="53" t="str">
        <f>CONCATENATE(K324,MONTH(IncomeDBTable[[#This Row],[Date]]))</f>
        <v>20202</v>
      </c>
      <c r="Q324" t="s">
        <v>4088</v>
      </c>
      <c r="R324" s="3">
        <v>5000</v>
      </c>
      <c r="S324" t="s">
        <v>4547</v>
      </c>
    </row>
    <row r="325" spans="10:19" x14ac:dyDescent="0.25">
      <c r="J325" s="1">
        <v>43867</v>
      </c>
      <c r="K325">
        <f t="shared" si="225"/>
        <v>2020</v>
      </c>
      <c r="L325" t="str">
        <f t="shared" si="226"/>
        <v>February</v>
      </c>
      <c r="M325">
        <f t="shared" si="227"/>
        <v>6</v>
      </c>
      <c r="N325">
        <f t="shared" si="228"/>
        <v>6</v>
      </c>
      <c r="O325" t="str">
        <f t="shared" si="229"/>
        <v>20206</v>
      </c>
      <c r="P325" s="53" t="str">
        <f>CONCATENATE(K325,MONTH(IncomeDBTable[[#This Row],[Date]]))</f>
        <v>20202</v>
      </c>
      <c r="Q325" t="s">
        <v>56</v>
      </c>
      <c r="R325" s="3">
        <v>5274.3</v>
      </c>
      <c r="S325" t="s">
        <v>4555</v>
      </c>
    </row>
    <row r="326" spans="10:19" x14ac:dyDescent="0.25">
      <c r="J326" s="1">
        <v>43877</v>
      </c>
      <c r="K326">
        <f t="shared" si="225"/>
        <v>2020</v>
      </c>
      <c r="L326" t="str">
        <f t="shared" si="226"/>
        <v>February</v>
      </c>
      <c r="M326">
        <f t="shared" si="227"/>
        <v>7</v>
      </c>
      <c r="N326">
        <f t="shared" si="228"/>
        <v>16</v>
      </c>
      <c r="O326" t="str">
        <f t="shared" si="229"/>
        <v>20207</v>
      </c>
      <c r="P326" s="53" t="str">
        <f>CONCATENATE(K326,MONTH(IncomeDBTable[[#This Row],[Date]]))</f>
        <v>20202</v>
      </c>
      <c r="Q326" t="s">
        <v>56</v>
      </c>
      <c r="R326" s="3">
        <v>5988.31</v>
      </c>
      <c r="S326" t="s">
        <v>4337</v>
      </c>
    </row>
    <row r="327" spans="10:19" x14ac:dyDescent="0.25">
      <c r="J327" s="1">
        <v>43887</v>
      </c>
      <c r="K327">
        <f t="shared" ref="K327:K333" si="235">YEAR(J327)</f>
        <v>2020</v>
      </c>
      <c r="L327" t="str">
        <f t="shared" ref="L327:L333" si="236">TEXT(DATE(1,MONTH(J327),1),"MMMM")</f>
        <v>February</v>
      </c>
      <c r="M327">
        <f t="shared" ref="M327:M333" si="237">WEEKNUM(J327,2)</f>
        <v>9</v>
      </c>
      <c r="N327">
        <f t="shared" ref="N327:N333" si="238">DAY(J327)</f>
        <v>26</v>
      </c>
      <c r="O327" t="str">
        <f t="shared" ref="O327:O333" si="239">CONCATENATE(K327,M327)</f>
        <v>20209</v>
      </c>
      <c r="P327" s="53" t="str">
        <f>CONCATENATE(K327,MONTH(IncomeDBTable[[#This Row],[Date]]))</f>
        <v>20202</v>
      </c>
      <c r="Q327" t="s">
        <v>1059</v>
      </c>
      <c r="R327" s="3">
        <v>538.65</v>
      </c>
      <c r="S327" t="s">
        <v>4604</v>
      </c>
    </row>
    <row r="328" spans="10:19" x14ac:dyDescent="0.25">
      <c r="J328" s="1">
        <v>43895</v>
      </c>
      <c r="K328">
        <f t="shared" si="235"/>
        <v>2020</v>
      </c>
      <c r="L328" t="str">
        <f t="shared" si="236"/>
        <v>March</v>
      </c>
      <c r="M328">
        <f t="shared" si="237"/>
        <v>10</v>
      </c>
      <c r="N328">
        <f t="shared" si="238"/>
        <v>5</v>
      </c>
      <c r="O328" t="str">
        <f t="shared" si="239"/>
        <v>202010</v>
      </c>
      <c r="P328" s="53" t="str">
        <f>CONCATENATE(K328,MONTH(IncomeDBTable[[#This Row],[Date]]))</f>
        <v>20203</v>
      </c>
      <c r="Q328" t="s">
        <v>56</v>
      </c>
      <c r="R328" s="3">
        <v>10468.11</v>
      </c>
      <c r="S328" t="s">
        <v>56</v>
      </c>
    </row>
    <row r="329" spans="10:19" x14ac:dyDescent="0.25">
      <c r="J329" s="1">
        <v>43903</v>
      </c>
      <c r="K329">
        <f t="shared" si="235"/>
        <v>2020</v>
      </c>
      <c r="L329" t="str">
        <f t="shared" si="236"/>
        <v>March</v>
      </c>
      <c r="M329">
        <f t="shared" si="237"/>
        <v>11</v>
      </c>
      <c r="N329">
        <f t="shared" si="238"/>
        <v>13</v>
      </c>
      <c r="O329" t="str">
        <f t="shared" si="239"/>
        <v>202011</v>
      </c>
      <c r="P329" s="53" t="str">
        <f>CONCATENATE(K329,MONTH(IncomeDBTable[[#This Row],[Date]]))</f>
        <v>20203</v>
      </c>
      <c r="Q329" t="s">
        <v>56</v>
      </c>
      <c r="R329" s="3">
        <v>5988.31</v>
      </c>
      <c r="S329" t="s">
        <v>4337</v>
      </c>
    </row>
    <row r="330" spans="10:19" x14ac:dyDescent="0.25">
      <c r="J330" s="1">
        <v>43907</v>
      </c>
      <c r="K330">
        <f t="shared" si="235"/>
        <v>2020</v>
      </c>
      <c r="L330" t="str">
        <f t="shared" si="236"/>
        <v>March</v>
      </c>
      <c r="M330">
        <f t="shared" si="237"/>
        <v>12</v>
      </c>
      <c r="N330">
        <f t="shared" si="238"/>
        <v>17</v>
      </c>
      <c r="O330" t="str">
        <f t="shared" si="239"/>
        <v>202012</v>
      </c>
      <c r="P330" s="53" t="str">
        <f>CONCATENATE(K330,MONTH(IncomeDBTable[[#This Row],[Date]]))</f>
        <v>20203</v>
      </c>
      <c r="Q330" t="s">
        <v>4088</v>
      </c>
      <c r="R330" s="3">
        <v>3500</v>
      </c>
      <c r="S330" t="s">
        <v>4637</v>
      </c>
    </row>
    <row r="331" spans="10:19" x14ac:dyDescent="0.25">
      <c r="J331" s="1">
        <v>43928</v>
      </c>
      <c r="K331">
        <f t="shared" si="235"/>
        <v>2020</v>
      </c>
      <c r="L331" t="str">
        <f t="shared" si="236"/>
        <v>April</v>
      </c>
      <c r="M331">
        <f t="shared" si="237"/>
        <v>15</v>
      </c>
      <c r="N331">
        <f t="shared" si="238"/>
        <v>7</v>
      </c>
      <c r="O331" t="str">
        <f t="shared" si="239"/>
        <v>202015</v>
      </c>
      <c r="P331" s="53" t="str">
        <f>CONCATENATE(K331,MONTH(IncomeDBTable[[#This Row],[Date]]))</f>
        <v>20204</v>
      </c>
      <c r="Q331" t="s">
        <v>56</v>
      </c>
      <c r="R331" s="3">
        <v>10880.37</v>
      </c>
      <c r="S331" t="s">
        <v>56</v>
      </c>
    </row>
    <row r="332" spans="10:19" x14ac:dyDescent="0.25">
      <c r="J332" s="1">
        <v>43935</v>
      </c>
      <c r="K332">
        <f t="shared" si="235"/>
        <v>2020</v>
      </c>
      <c r="L332" t="str">
        <f t="shared" si="236"/>
        <v>April</v>
      </c>
      <c r="M332">
        <f t="shared" si="237"/>
        <v>16</v>
      </c>
      <c r="N332">
        <f t="shared" si="238"/>
        <v>14</v>
      </c>
      <c r="O332" t="str">
        <f t="shared" si="239"/>
        <v>202016</v>
      </c>
      <c r="P332" s="53" t="str">
        <f>CONCATENATE(K332,MONTH(IncomeDBTable[[#This Row],[Date]]))</f>
        <v>20204</v>
      </c>
      <c r="Q332" t="s">
        <v>56</v>
      </c>
      <c r="R332" s="3">
        <v>7992.19</v>
      </c>
      <c r="S332" t="s">
        <v>4659</v>
      </c>
    </row>
    <row r="333" spans="10:19" x14ac:dyDescent="0.25">
      <c r="J333" s="1">
        <v>43935</v>
      </c>
      <c r="K333">
        <f t="shared" si="235"/>
        <v>2020</v>
      </c>
      <c r="L333" t="str">
        <f t="shared" si="236"/>
        <v>April</v>
      </c>
      <c r="M333">
        <f t="shared" si="237"/>
        <v>16</v>
      </c>
      <c r="N333">
        <f t="shared" si="238"/>
        <v>14</v>
      </c>
      <c r="O333" t="str">
        <f t="shared" si="239"/>
        <v>202016</v>
      </c>
      <c r="P333" s="53" t="str">
        <f>CONCATENATE(K333,MONTH(IncomeDBTable[[#This Row],[Date]]))</f>
        <v>20204</v>
      </c>
      <c r="Q333" t="s">
        <v>56</v>
      </c>
      <c r="R333" s="3">
        <v>7053.34</v>
      </c>
      <c r="S333" t="s">
        <v>4660</v>
      </c>
    </row>
    <row r="334" spans="10:19" x14ac:dyDescent="0.25">
      <c r="J334" s="1">
        <v>43956</v>
      </c>
      <c r="K334">
        <f t="shared" ref="K334:K340" si="240">YEAR(J334)</f>
        <v>2020</v>
      </c>
      <c r="L334" t="str">
        <f t="shared" ref="L334:L340" si="241">TEXT(DATE(1,MONTH(J334),1),"MMMM")</f>
        <v>May</v>
      </c>
      <c r="M334">
        <f t="shared" ref="M334:M340" si="242">WEEKNUM(J334,2)</f>
        <v>19</v>
      </c>
      <c r="N334">
        <f t="shared" ref="N334:N340" si="243">DAY(J334)</f>
        <v>5</v>
      </c>
      <c r="O334" t="str">
        <f t="shared" ref="O334:O340" si="244">CONCATENATE(K334,M334)</f>
        <v>202019</v>
      </c>
      <c r="P334" s="53" t="str">
        <f>CONCATENATE(K334,MONTH(IncomeDBTable[[#This Row],[Date]]))</f>
        <v>20205</v>
      </c>
      <c r="Q334" t="s">
        <v>56</v>
      </c>
      <c r="R334" s="3">
        <v>3000</v>
      </c>
      <c r="S334" t="s">
        <v>4680</v>
      </c>
    </row>
    <row r="335" spans="10:19" x14ac:dyDescent="0.25">
      <c r="J335" s="1">
        <v>43965</v>
      </c>
      <c r="K335">
        <f t="shared" si="240"/>
        <v>2020</v>
      </c>
      <c r="L335" t="str">
        <f t="shared" si="241"/>
        <v>May</v>
      </c>
      <c r="M335">
        <f t="shared" si="242"/>
        <v>20</v>
      </c>
      <c r="N335">
        <f t="shared" si="243"/>
        <v>14</v>
      </c>
      <c r="O335" t="str">
        <f t="shared" si="244"/>
        <v>202020</v>
      </c>
      <c r="P335" s="53" t="str">
        <f>CONCATENATE(K335,MONTH(IncomeDBTable[[#This Row],[Date]]))</f>
        <v>20205</v>
      </c>
      <c r="Q335" t="s">
        <v>56</v>
      </c>
      <c r="R335" s="3">
        <v>5988.31</v>
      </c>
      <c r="S335" t="s">
        <v>4369</v>
      </c>
    </row>
    <row r="336" spans="10:19" x14ac:dyDescent="0.25">
      <c r="J336" s="1">
        <v>43965</v>
      </c>
      <c r="K336">
        <f t="shared" si="240"/>
        <v>2020</v>
      </c>
      <c r="L336" t="str">
        <f t="shared" si="241"/>
        <v>May</v>
      </c>
      <c r="M336">
        <f t="shared" si="242"/>
        <v>20</v>
      </c>
      <c r="N336">
        <f t="shared" si="243"/>
        <v>14</v>
      </c>
      <c r="O336" t="str">
        <f t="shared" si="244"/>
        <v>202020</v>
      </c>
      <c r="P336" s="53" t="str">
        <f>CONCATENATE(K336,MONTH(IncomeDBTable[[#This Row],[Date]]))</f>
        <v>20205</v>
      </c>
      <c r="Q336" t="s">
        <v>56</v>
      </c>
      <c r="R336" s="3">
        <v>9089.91</v>
      </c>
      <c r="S336" t="s">
        <v>4693</v>
      </c>
    </row>
    <row r="337" spans="10:19" x14ac:dyDescent="0.25">
      <c r="J337" s="1">
        <v>43994</v>
      </c>
      <c r="K337">
        <f t="shared" si="240"/>
        <v>2020</v>
      </c>
      <c r="L337" t="str">
        <f t="shared" si="241"/>
        <v>June</v>
      </c>
      <c r="M337">
        <f t="shared" si="242"/>
        <v>24</v>
      </c>
      <c r="N337">
        <f t="shared" si="243"/>
        <v>12</v>
      </c>
      <c r="O337" t="str">
        <f t="shared" si="244"/>
        <v>202024</v>
      </c>
      <c r="P337" s="53" t="str">
        <f>CONCATENATE(K337,MONTH(IncomeDBTable[[#This Row],[Date]]))</f>
        <v>20206</v>
      </c>
      <c r="Q337" t="s">
        <v>56</v>
      </c>
      <c r="R337" s="3">
        <v>9089.91</v>
      </c>
      <c r="S337" t="s">
        <v>119</v>
      </c>
    </row>
    <row r="338" spans="10:19" x14ac:dyDescent="0.25">
      <c r="J338" s="1">
        <v>43994</v>
      </c>
      <c r="K338">
        <f t="shared" si="240"/>
        <v>2020</v>
      </c>
      <c r="L338" t="str">
        <f t="shared" si="241"/>
        <v>June</v>
      </c>
      <c r="M338">
        <f t="shared" si="242"/>
        <v>24</v>
      </c>
      <c r="N338">
        <f t="shared" si="243"/>
        <v>12</v>
      </c>
      <c r="O338" t="str">
        <f t="shared" si="244"/>
        <v>202024</v>
      </c>
      <c r="P338" s="53" t="str">
        <f>CONCATENATE(K338,MONTH(IncomeDBTable[[#This Row],[Date]]))</f>
        <v>20206</v>
      </c>
      <c r="Q338" t="s">
        <v>56</v>
      </c>
      <c r="R338" s="3">
        <v>5988.31</v>
      </c>
      <c r="S338" t="s">
        <v>12</v>
      </c>
    </row>
    <row r="339" spans="10:19" x14ac:dyDescent="0.25">
      <c r="J339" s="1">
        <v>44026</v>
      </c>
      <c r="K339">
        <f t="shared" si="240"/>
        <v>2020</v>
      </c>
      <c r="L339" t="str">
        <f t="shared" si="241"/>
        <v>July</v>
      </c>
      <c r="M339">
        <f t="shared" si="242"/>
        <v>29</v>
      </c>
      <c r="N339">
        <f t="shared" si="243"/>
        <v>14</v>
      </c>
      <c r="O339" t="str">
        <f t="shared" si="244"/>
        <v>202029</v>
      </c>
      <c r="P339" s="53" t="str">
        <f>CONCATENATE(K339,MONTH(IncomeDBTable[[#This Row],[Date]]))</f>
        <v>20207</v>
      </c>
      <c r="Q339" t="s">
        <v>56</v>
      </c>
      <c r="R339" s="3">
        <v>5988.31</v>
      </c>
      <c r="S339" t="s">
        <v>4369</v>
      </c>
    </row>
    <row r="340" spans="10:19" x14ac:dyDescent="0.25">
      <c r="J340" s="1">
        <v>44026</v>
      </c>
      <c r="K340">
        <f t="shared" si="240"/>
        <v>2020</v>
      </c>
      <c r="L340" t="str">
        <f t="shared" si="241"/>
        <v>July</v>
      </c>
      <c r="M340">
        <f t="shared" si="242"/>
        <v>29</v>
      </c>
      <c r="N340">
        <f t="shared" si="243"/>
        <v>14</v>
      </c>
      <c r="O340" t="str">
        <f t="shared" si="244"/>
        <v>202029</v>
      </c>
      <c r="P340" s="53" t="str">
        <f>CONCATENATE(K340,MONTH(IncomeDBTable[[#This Row],[Date]]))</f>
        <v>20207</v>
      </c>
      <c r="Q340" t="s">
        <v>56</v>
      </c>
      <c r="R340" s="3">
        <v>9089.91</v>
      </c>
      <c r="S340" t="s">
        <v>4745</v>
      </c>
    </row>
    <row r="341" spans="10:19" x14ac:dyDescent="0.25">
      <c r="J341" s="1">
        <v>44031</v>
      </c>
      <c r="K341">
        <f t="shared" ref="K341:K346" si="245">YEAR(J341)</f>
        <v>2020</v>
      </c>
      <c r="L341" t="str">
        <f t="shared" ref="L341:L346" si="246">TEXT(DATE(1,MONTH(J341),1),"MMMM")</f>
        <v>July</v>
      </c>
      <c r="M341">
        <f t="shared" ref="M341:M346" si="247">WEEKNUM(J341,2)</f>
        <v>29</v>
      </c>
      <c r="N341">
        <f t="shared" ref="N341:N346" si="248">DAY(J341)</f>
        <v>19</v>
      </c>
      <c r="O341" t="str">
        <f t="shared" ref="O341:O346" si="249">CONCATENATE(K341,M341)</f>
        <v>202029</v>
      </c>
      <c r="P341" s="53" t="str">
        <f>CONCATENATE(K341,MONTH(IncomeDBTable[[#This Row],[Date]]))</f>
        <v>20207</v>
      </c>
      <c r="Q341" t="s">
        <v>56</v>
      </c>
      <c r="R341" s="3">
        <v>10000</v>
      </c>
      <c r="S341" t="s">
        <v>4680</v>
      </c>
    </row>
    <row r="342" spans="10:19" x14ac:dyDescent="0.25">
      <c r="J342" s="1">
        <v>44058</v>
      </c>
      <c r="K342">
        <f t="shared" si="245"/>
        <v>2020</v>
      </c>
      <c r="L342" t="str">
        <f t="shared" si="246"/>
        <v>August</v>
      </c>
      <c r="M342">
        <f t="shared" si="247"/>
        <v>33</v>
      </c>
      <c r="N342">
        <f t="shared" si="248"/>
        <v>15</v>
      </c>
      <c r="O342" t="str">
        <f t="shared" si="249"/>
        <v>202033</v>
      </c>
      <c r="P342" s="53" t="str">
        <f>CONCATENATE(K342,MONTH(IncomeDBTable[[#This Row],[Date]]))</f>
        <v>20208</v>
      </c>
      <c r="Q342" t="s">
        <v>56</v>
      </c>
      <c r="R342" s="3">
        <v>5988.31</v>
      </c>
      <c r="S342" t="s">
        <v>4369</v>
      </c>
    </row>
    <row r="343" spans="10:19" x14ac:dyDescent="0.25">
      <c r="J343" s="1">
        <v>44058</v>
      </c>
      <c r="K343">
        <f t="shared" si="245"/>
        <v>2020</v>
      </c>
      <c r="L343" t="str">
        <f t="shared" si="246"/>
        <v>August</v>
      </c>
      <c r="M343">
        <f t="shared" si="247"/>
        <v>33</v>
      </c>
      <c r="N343">
        <f t="shared" si="248"/>
        <v>15</v>
      </c>
      <c r="O343" t="str">
        <f t="shared" si="249"/>
        <v>202033</v>
      </c>
      <c r="P343" s="53" t="str">
        <f>CONCATENATE(K343,MONTH(IncomeDBTable[[#This Row],[Date]]))</f>
        <v>20208</v>
      </c>
      <c r="Q343" t="s">
        <v>56</v>
      </c>
      <c r="R343" s="3">
        <v>9089.91</v>
      </c>
      <c r="S343" t="s">
        <v>4693</v>
      </c>
    </row>
    <row r="344" spans="10:19" x14ac:dyDescent="0.25">
      <c r="J344" s="1">
        <v>44077</v>
      </c>
      <c r="K344">
        <f t="shared" si="245"/>
        <v>2020</v>
      </c>
      <c r="L344" t="str">
        <f t="shared" si="246"/>
        <v>September</v>
      </c>
      <c r="M344">
        <f t="shared" si="247"/>
        <v>36</v>
      </c>
      <c r="N344">
        <f t="shared" si="248"/>
        <v>3</v>
      </c>
      <c r="O344" t="str">
        <f t="shared" si="249"/>
        <v>202036</v>
      </c>
      <c r="P344" s="53" t="str">
        <f>CONCATENATE(K344,MONTH(IncomeDBTable[[#This Row],[Date]]))</f>
        <v>20209</v>
      </c>
      <c r="Q344" t="s">
        <v>1059</v>
      </c>
      <c r="R344" s="3">
        <v>198</v>
      </c>
      <c r="S344" t="s">
        <v>1535</v>
      </c>
    </row>
    <row r="345" spans="10:19" x14ac:dyDescent="0.25">
      <c r="J345" s="1">
        <v>44082</v>
      </c>
      <c r="K345">
        <f t="shared" si="245"/>
        <v>2020</v>
      </c>
      <c r="L345" t="str">
        <f t="shared" si="246"/>
        <v>September</v>
      </c>
      <c r="M345">
        <f t="shared" si="247"/>
        <v>37</v>
      </c>
      <c r="N345">
        <f t="shared" si="248"/>
        <v>8</v>
      </c>
      <c r="O345" t="str">
        <f t="shared" si="249"/>
        <v>202037</v>
      </c>
      <c r="P345" s="53" t="str">
        <f>CONCATENATE(K345,MONTH(IncomeDBTable[[#This Row],[Date]]))</f>
        <v>20209</v>
      </c>
      <c r="Q345" t="s">
        <v>1371</v>
      </c>
      <c r="R345" s="3">
        <v>76.150000000000006</v>
      </c>
      <c r="S345" t="s">
        <v>4784</v>
      </c>
    </row>
    <row r="346" spans="10:19" x14ac:dyDescent="0.25">
      <c r="J346" s="1">
        <v>44086</v>
      </c>
      <c r="K346">
        <f t="shared" si="245"/>
        <v>2020</v>
      </c>
      <c r="L346" t="str">
        <f t="shared" si="246"/>
        <v>September</v>
      </c>
      <c r="M346">
        <f t="shared" si="247"/>
        <v>37</v>
      </c>
      <c r="N346">
        <f t="shared" si="248"/>
        <v>12</v>
      </c>
      <c r="O346" t="str">
        <f t="shared" si="249"/>
        <v>202037</v>
      </c>
      <c r="P346" s="53" t="str">
        <f>CONCATENATE(K346,MONTH(IncomeDBTable[[#This Row],[Date]]))</f>
        <v>20209</v>
      </c>
      <c r="Q346" t="s">
        <v>56</v>
      </c>
      <c r="R346" s="3">
        <v>9089.91</v>
      </c>
      <c r="S346" t="s">
        <v>4790</v>
      </c>
    </row>
    <row r="347" spans="10:19" x14ac:dyDescent="0.25">
      <c r="J347" s="1">
        <v>44094</v>
      </c>
      <c r="K347">
        <f t="shared" ref="K347:K352" si="250">YEAR(J347)</f>
        <v>2020</v>
      </c>
      <c r="L347" t="str">
        <f t="shared" ref="L347:L352" si="251">TEXT(DATE(1,MONTH(J347),1),"MMMM")</f>
        <v>September</v>
      </c>
      <c r="M347">
        <f t="shared" ref="M347:M352" si="252">WEEKNUM(J347,2)</f>
        <v>38</v>
      </c>
      <c r="N347">
        <f t="shared" ref="N347:N352" si="253">DAY(J347)</f>
        <v>20</v>
      </c>
      <c r="O347" t="str">
        <f t="shared" ref="O347:O352" si="254">CONCATENATE(K347,M347)</f>
        <v>202038</v>
      </c>
      <c r="P347" s="53" t="str">
        <f>CONCATENATE(K347,MONTH(IncomeDBTable[[#This Row],[Date]]))</f>
        <v>20209</v>
      </c>
      <c r="Q347" t="s">
        <v>56</v>
      </c>
      <c r="R347" s="3">
        <v>5988.31</v>
      </c>
      <c r="S347" t="s">
        <v>4795</v>
      </c>
    </row>
    <row r="348" spans="10:19" x14ac:dyDescent="0.25">
      <c r="J348" s="1">
        <v>44118</v>
      </c>
      <c r="K348">
        <f t="shared" si="250"/>
        <v>2020</v>
      </c>
      <c r="L348" t="str">
        <f t="shared" si="251"/>
        <v>October</v>
      </c>
      <c r="M348">
        <f t="shared" si="252"/>
        <v>42</v>
      </c>
      <c r="N348">
        <f t="shared" si="253"/>
        <v>14</v>
      </c>
      <c r="O348" t="str">
        <f t="shared" si="254"/>
        <v>202042</v>
      </c>
      <c r="P348" s="53" t="str">
        <f>CONCATENATE(K348,MONTH(IncomeDBTable[[#This Row],[Date]]))</f>
        <v>202010</v>
      </c>
      <c r="Q348" t="s">
        <v>56</v>
      </c>
      <c r="R348" s="3">
        <v>9089.91</v>
      </c>
      <c r="S348" t="s">
        <v>119</v>
      </c>
    </row>
    <row r="349" spans="10:19" x14ac:dyDescent="0.25">
      <c r="J349" s="1">
        <v>44118</v>
      </c>
      <c r="K349">
        <f t="shared" si="250"/>
        <v>2020</v>
      </c>
      <c r="L349" t="str">
        <f t="shared" si="251"/>
        <v>October</v>
      </c>
      <c r="M349">
        <f t="shared" si="252"/>
        <v>42</v>
      </c>
      <c r="N349">
        <f t="shared" si="253"/>
        <v>14</v>
      </c>
      <c r="O349" t="str">
        <f t="shared" si="254"/>
        <v>202042</v>
      </c>
      <c r="P349" s="53" t="str">
        <f>CONCATENATE(K349,MONTH(IncomeDBTable[[#This Row],[Date]]))</f>
        <v>202010</v>
      </c>
      <c r="Q349" t="s">
        <v>56</v>
      </c>
      <c r="R349" s="3">
        <v>6287.31</v>
      </c>
      <c r="S349" t="s">
        <v>12</v>
      </c>
    </row>
    <row r="350" spans="10:19" x14ac:dyDescent="0.25">
      <c r="J350" s="1">
        <v>44126</v>
      </c>
      <c r="K350">
        <f t="shared" si="250"/>
        <v>2020</v>
      </c>
      <c r="L350" t="str">
        <f t="shared" si="251"/>
        <v>October</v>
      </c>
      <c r="M350">
        <f t="shared" si="252"/>
        <v>43</v>
      </c>
      <c r="N350">
        <f t="shared" si="253"/>
        <v>22</v>
      </c>
      <c r="O350" t="str">
        <f t="shared" si="254"/>
        <v>202043</v>
      </c>
      <c r="P350" s="53" t="str">
        <f>CONCATENATE(K350,MONTH(IncomeDBTable[[#This Row],[Date]]))</f>
        <v>202010</v>
      </c>
      <c r="Q350" t="s">
        <v>1371</v>
      </c>
      <c r="R350" s="3">
        <v>134.30000000000001</v>
      </c>
      <c r="S350" t="s">
        <v>4821</v>
      </c>
    </row>
    <row r="351" spans="10:19" x14ac:dyDescent="0.25">
      <c r="J351" s="1">
        <v>44151</v>
      </c>
      <c r="K351">
        <f t="shared" si="250"/>
        <v>2020</v>
      </c>
      <c r="L351" t="str">
        <f t="shared" si="251"/>
        <v>November</v>
      </c>
      <c r="M351">
        <f t="shared" si="252"/>
        <v>47</v>
      </c>
      <c r="N351">
        <f t="shared" si="253"/>
        <v>16</v>
      </c>
      <c r="O351" t="str">
        <f t="shared" si="254"/>
        <v>202047</v>
      </c>
      <c r="P351" s="53" t="str">
        <f>CONCATENATE(K351,MONTH(IncomeDBTable[[#This Row],[Date]]))</f>
        <v>202011</v>
      </c>
      <c r="Q351" t="s">
        <v>56</v>
      </c>
      <c r="R351" s="3">
        <v>9497.91</v>
      </c>
      <c r="S351" t="s">
        <v>56</v>
      </c>
    </row>
    <row r="352" spans="10:19" x14ac:dyDescent="0.25">
      <c r="J352" s="1">
        <v>44151</v>
      </c>
      <c r="K352">
        <f t="shared" si="250"/>
        <v>2020</v>
      </c>
      <c r="L352" t="str">
        <f t="shared" si="251"/>
        <v>November</v>
      </c>
      <c r="M352">
        <f t="shared" si="252"/>
        <v>47</v>
      </c>
      <c r="N352">
        <f t="shared" si="253"/>
        <v>16</v>
      </c>
      <c r="O352" t="str">
        <f t="shared" si="254"/>
        <v>202047</v>
      </c>
      <c r="P352" s="53" t="str">
        <f>CONCATENATE(K352,MONTH(IncomeDBTable[[#This Row],[Date]]))</f>
        <v>202011</v>
      </c>
      <c r="Q352" t="s">
        <v>56</v>
      </c>
      <c r="R352" s="3">
        <v>6105.31</v>
      </c>
      <c r="S352" t="s">
        <v>56</v>
      </c>
    </row>
    <row r="353" spans="10:19" x14ac:dyDescent="0.25">
      <c r="J353" s="1">
        <v>44164</v>
      </c>
      <c r="K353">
        <f t="shared" ref="K353:K358" si="255">YEAR(J353)</f>
        <v>2020</v>
      </c>
      <c r="L353" t="str">
        <f t="shared" ref="L353:L358" si="256">TEXT(DATE(1,MONTH(J353),1),"MMMM")</f>
        <v>November</v>
      </c>
      <c r="M353">
        <f t="shared" ref="M353:M358" si="257">WEEKNUM(J353,2)</f>
        <v>48</v>
      </c>
      <c r="N353">
        <f t="shared" ref="N353:N358" si="258">DAY(J353)</f>
        <v>29</v>
      </c>
      <c r="O353" t="str">
        <f t="shared" ref="O353:O358" si="259">CONCATENATE(K353,M353)</f>
        <v>202048</v>
      </c>
      <c r="P353" s="53" t="str">
        <f>CONCATENATE(K353,MONTH(IncomeDBTable[[#This Row],[Date]]))</f>
        <v>202011</v>
      </c>
      <c r="Q353" t="s">
        <v>1371</v>
      </c>
      <c r="R353" s="3">
        <v>147</v>
      </c>
      <c r="S353" t="s">
        <v>4872</v>
      </c>
    </row>
    <row r="354" spans="10:19" x14ac:dyDescent="0.25">
      <c r="J354" s="1">
        <v>44167</v>
      </c>
      <c r="K354">
        <f t="shared" si="255"/>
        <v>2020</v>
      </c>
      <c r="L354" t="str">
        <f t="shared" si="256"/>
        <v>December</v>
      </c>
      <c r="M354">
        <f t="shared" si="257"/>
        <v>49</v>
      </c>
      <c r="N354">
        <f t="shared" si="258"/>
        <v>2</v>
      </c>
      <c r="O354" t="str">
        <f t="shared" si="259"/>
        <v>202049</v>
      </c>
      <c r="P354" s="53" t="str">
        <f>CONCATENATE(K354,MONTH(IncomeDBTable[[#This Row],[Date]]))</f>
        <v>202012</v>
      </c>
      <c r="Q354" t="s">
        <v>1059</v>
      </c>
      <c r="R354" s="3">
        <v>72</v>
      </c>
      <c r="S354" t="s">
        <v>4886</v>
      </c>
    </row>
    <row r="355" spans="10:19" x14ac:dyDescent="0.25">
      <c r="J355" s="1">
        <v>44179</v>
      </c>
      <c r="K355">
        <f t="shared" si="255"/>
        <v>2020</v>
      </c>
      <c r="L355" t="str">
        <f t="shared" si="256"/>
        <v>December</v>
      </c>
      <c r="M355">
        <f t="shared" si="257"/>
        <v>51</v>
      </c>
      <c r="N355">
        <f t="shared" si="258"/>
        <v>14</v>
      </c>
      <c r="O355" t="str">
        <f t="shared" si="259"/>
        <v>202051</v>
      </c>
      <c r="P355" s="53" t="str">
        <f>CONCATENATE(K355,MONTH(IncomeDBTable[[#This Row],[Date]]))</f>
        <v>202012</v>
      </c>
      <c r="Q355" t="s">
        <v>56</v>
      </c>
      <c r="R355" s="3">
        <v>9293.91</v>
      </c>
      <c r="S355" t="s">
        <v>4790</v>
      </c>
    </row>
    <row r="356" spans="10:19" x14ac:dyDescent="0.25">
      <c r="J356" s="1">
        <v>44179</v>
      </c>
      <c r="K356">
        <f t="shared" si="255"/>
        <v>2020</v>
      </c>
      <c r="L356" t="str">
        <f t="shared" si="256"/>
        <v>December</v>
      </c>
      <c r="M356">
        <f t="shared" si="257"/>
        <v>51</v>
      </c>
      <c r="N356">
        <f t="shared" si="258"/>
        <v>14</v>
      </c>
      <c r="O356" t="str">
        <f t="shared" si="259"/>
        <v>202051</v>
      </c>
      <c r="P356" s="53" t="str">
        <f>CONCATENATE(K356,MONTH(IncomeDBTable[[#This Row],[Date]]))</f>
        <v>202012</v>
      </c>
      <c r="Q356" t="s">
        <v>56</v>
      </c>
      <c r="R356" s="3">
        <v>8977.31</v>
      </c>
      <c r="S356" t="s">
        <v>4909</v>
      </c>
    </row>
    <row r="357" spans="10:19" x14ac:dyDescent="0.25">
      <c r="J357" s="1">
        <v>44195</v>
      </c>
      <c r="K357">
        <f t="shared" si="255"/>
        <v>2020</v>
      </c>
      <c r="L357" t="str">
        <f t="shared" si="256"/>
        <v>December</v>
      </c>
      <c r="M357">
        <f t="shared" si="257"/>
        <v>53</v>
      </c>
      <c r="N357">
        <f t="shared" si="258"/>
        <v>30</v>
      </c>
      <c r="O357" t="str">
        <f t="shared" si="259"/>
        <v>202053</v>
      </c>
      <c r="P357" s="53" t="str">
        <f>CONCATENATE(K357,MONTH(IncomeDBTable[[#This Row],[Date]]))</f>
        <v>202012</v>
      </c>
      <c r="Q357" t="s">
        <v>182</v>
      </c>
      <c r="R357" s="3">
        <v>740</v>
      </c>
      <c r="S357" t="s">
        <v>4950</v>
      </c>
    </row>
    <row r="358" spans="10:19" x14ac:dyDescent="0.25">
      <c r="J358" s="1">
        <v>44196</v>
      </c>
      <c r="K358">
        <f t="shared" si="255"/>
        <v>2020</v>
      </c>
      <c r="L358" t="str">
        <f t="shared" si="256"/>
        <v>December</v>
      </c>
      <c r="M358">
        <f t="shared" si="257"/>
        <v>53</v>
      </c>
      <c r="N358">
        <f t="shared" si="258"/>
        <v>31</v>
      </c>
      <c r="O358" t="str">
        <f t="shared" si="259"/>
        <v>202053</v>
      </c>
      <c r="P358" s="53" t="str">
        <f>CONCATENATE(K358,MONTH(IncomeDBTable[[#This Row],[Date]]))</f>
        <v>202012</v>
      </c>
      <c r="Q358" t="s">
        <v>182</v>
      </c>
      <c r="R358" s="3">
        <v>1439</v>
      </c>
      <c r="S358" t="s">
        <v>4956</v>
      </c>
    </row>
    <row r="359" spans="10:19" x14ac:dyDescent="0.25">
      <c r="J359" s="1">
        <v>44208</v>
      </c>
      <c r="K359">
        <f t="shared" ref="K359:K364" si="260">YEAR(J359)</f>
        <v>2021</v>
      </c>
      <c r="L359" t="str">
        <f t="shared" ref="L359:L364" si="261">TEXT(DATE(1,MONTH(J359),1),"MMMM")</f>
        <v>January</v>
      </c>
      <c r="M359">
        <f t="shared" ref="M359:M364" si="262">WEEKNUM(J359,2)</f>
        <v>3</v>
      </c>
      <c r="N359">
        <f t="shared" ref="N359:N364" si="263">DAY(J359)</f>
        <v>12</v>
      </c>
      <c r="O359" t="str">
        <f t="shared" ref="O359:O364" si="264">CONCATENATE(K359,M359)</f>
        <v>20213</v>
      </c>
      <c r="P359" s="53" t="str">
        <f>CONCATENATE(K359,MONTH(IncomeDBTable[[#This Row],[Date]]))</f>
        <v>20211</v>
      </c>
      <c r="Q359" t="s">
        <v>1371</v>
      </c>
      <c r="R359" s="3">
        <v>41.35</v>
      </c>
      <c r="S359" t="s">
        <v>4983</v>
      </c>
    </row>
    <row r="360" spans="10:19" x14ac:dyDescent="0.25">
      <c r="J360" s="1">
        <v>44208</v>
      </c>
      <c r="K360">
        <f t="shared" si="260"/>
        <v>2021</v>
      </c>
      <c r="L360" t="str">
        <f t="shared" si="261"/>
        <v>January</v>
      </c>
      <c r="M360">
        <f t="shared" si="262"/>
        <v>3</v>
      </c>
      <c r="N360">
        <f t="shared" si="263"/>
        <v>12</v>
      </c>
      <c r="O360" t="str">
        <f t="shared" si="264"/>
        <v>20213</v>
      </c>
      <c r="P360" s="53" t="str">
        <f>CONCATENATE(K360,MONTH(IncomeDBTable[[#This Row],[Date]]))</f>
        <v>20211</v>
      </c>
      <c r="Q360" t="s">
        <v>56</v>
      </c>
      <c r="R360" s="3">
        <v>3963.54</v>
      </c>
      <c r="S360" t="s">
        <v>4984</v>
      </c>
    </row>
    <row r="361" spans="10:19" x14ac:dyDescent="0.25">
      <c r="J361" s="1">
        <v>44214</v>
      </c>
      <c r="K361">
        <f t="shared" si="260"/>
        <v>2021</v>
      </c>
      <c r="L361" t="str">
        <f t="shared" si="261"/>
        <v>January</v>
      </c>
      <c r="M361">
        <f t="shared" si="262"/>
        <v>4</v>
      </c>
      <c r="N361">
        <f t="shared" si="263"/>
        <v>18</v>
      </c>
      <c r="O361" t="str">
        <f t="shared" si="264"/>
        <v>20214</v>
      </c>
      <c r="P361" s="53" t="str">
        <f>CONCATENATE(K361,MONTH(IncomeDBTable[[#This Row],[Date]]))</f>
        <v>20211</v>
      </c>
      <c r="Q361" t="s">
        <v>56</v>
      </c>
      <c r="R361" s="3">
        <v>8632.9500000000007</v>
      </c>
      <c r="S361" t="s">
        <v>4990</v>
      </c>
    </row>
    <row r="362" spans="10:19" x14ac:dyDescent="0.25">
      <c r="J362" s="1">
        <v>44221</v>
      </c>
      <c r="K362">
        <f t="shared" si="260"/>
        <v>2021</v>
      </c>
      <c r="L362" t="str">
        <f t="shared" si="261"/>
        <v>January</v>
      </c>
      <c r="M362">
        <f t="shared" si="262"/>
        <v>5</v>
      </c>
      <c r="N362">
        <f t="shared" si="263"/>
        <v>25</v>
      </c>
      <c r="O362" t="str">
        <f t="shared" si="264"/>
        <v>20215</v>
      </c>
      <c r="P362" s="53" t="str">
        <f>CONCATENATE(K362,MONTH(IncomeDBTable[[#This Row],[Date]]))</f>
        <v>20211</v>
      </c>
      <c r="Q362" t="s">
        <v>1059</v>
      </c>
      <c r="R362" s="3">
        <v>184.8</v>
      </c>
      <c r="S362" t="s">
        <v>3708</v>
      </c>
    </row>
    <row r="363" spans="10:19" x14ac:dyDescent="0.25">
      <c r="J363" s="1">
        <v>44226</v>
      </c>
      <c r="K363">
        <f t="shared" si="260"/>
        <v>2021</v>
      </c>
      <c r="L363" t="str">
        <f t="shared" si="261"/>
        <v>January</v>
      </c>
      <c r="M363">
        <f t="shared" si="262"/>
        <v>5</v>
      </c>
      <c r="N363">
        <f t="shared" si="263"/>
        <v>30</v>
      </c>
      <c r="O363" t="str">
        <f t="shared" si="264"/>
        <v>20215</v>
      </c>
      <c r="P363" s="53" t="str">
        <f>CONCATENATE(K363,MONTH(IncomeDBTable[[#This Row],[Date]]))</f>
        <v>20211</v>
      </c>
      <c r="Q363" t="s">
        <v>56</v>
      </c>
      <c r="R363" s="3">
        <v>19395.09</v>
      </c>
      <c r="S363" t="s">
        <v>5009</v>
      </c>
    </row>
    <row r="364" spans="10:19" x14ac:dyDescent="0.25">
      <c r="J364" s="1">
        <v>44226</v>
      </c>
      <c r="K364">
        <f t="shared" si="260"/>
        <v>2021</v>
      </c>
      <c r="L364" t="str">
        <f t="shared" si="261"/>
        <v>January</v>
      </c>
      <c r="M364">
        <f t="shared" si="262"/>
        <v>5</v>
      </c>
      <c r="N364">
        <f t="shared" si="263"/>
        <v>30</v>
      </c>
      <c r="O364" t="str">
        <f t="shared" si="264"/>
        <v>20215</v>
      </c>
      <c r="P364" s="53" t="str">
        <f>CONCATENATE(K364,MONTH(IncomeDBTable[[#This Row],[Date]]))</f>
        <v>20211</v>
      </c>
      <c r="Q364" t="s">
        <v>56</v>
      </c>
      <c r="R364" s="3">
        <v>28482.95</v>
      </c>
      <c r="S364" t="s">
        <v>5010</v>
      </c>
    </row>
    <row r="365" spans="10:19" x14ac:dyDescent="0.25">
      <c r="J365" s="1">
        <v>44229</v>
      </c>
      <c r="K365">
        <f t="shared" ref="K365:K370" si="265">YEAR(J365)</f>
        <v>2021</v>
      </c>
      <c r="L365" t="str">
        <f t="shared" ref="L365:L370" si="266">TEXT(DATE(1,MONTH(J365),1),"MMMM")</f>
        <v>February</v>
      </c>
      <c r="M365">
        <f t="shared" ref="M365:M370" si="267">WEEKNUM(J365,2)</f>
        <v>6</v>
      </c>
      <c r="N365">
        <f t="shared" ref="N365:N370" si="268">DAY(J365)</f>
        <v>2</v>
      </c>
      <c r="O365" t="str">
        <f t="shared" ref="O365:O370" si="269">CONCATENATE(K365,M365)</f>
        <v>20216</v>
      </c>
      <c r="P365" s="53" t="str">
        <f>CONCATENATE(K365,MONTH(IncomeDBTable[[#This Row],[Date]]))</f>
        <v>20212</v>
      </c>
      <c r="Q365" t="s">
        <v>1059</v>
      </c>
      <c r="R365" s="3">
        <v>72</v>
      </c>
      <c r="S365" t="s">
        <v>5014</v>
      </c>
    </row>
    <row r="366" spans="10:19" x14ac:dyDescent="0.25">
      <c r="J366" s="1">
        <v>44230</v>
      </c>
      <c r="K366">
        <f t="shared" si="265"/>
        <v>2021</v>
      </c>
      <c r="L366" t="str">
        <f t="shared" si="266"/>
        <v>February</v>
      </c>
      <c r="M366">
        <f t="shared" si="267"/>
        <v>6</v>
      </c>
      <c r="N366">
        <f t="shared" si="268"/>
        <v>3</v>
      </c>
      <c r="O366" t="str">
        <f t="shared" si="269"/>
        <v>20216</v>
      </c>
      <c r="P366" s="53" t="str">
        <f>CONCATENATE(K366,MONTH(IncomeDBTable[[#This Row],[Date]]))</f>
        <v>20212</v>
      </c>
      <c r="Q366" t="s">
        <v>1059</v>
      </c>
      <c r="R366" s="3">
        <v>72</v>
      </c>
      <c r="S366" t="s">
        <v>5017</v>
      </c>
    </row>
    <row r="367" spans="10:19" x14ac:dyDescent="0.25">
      <c r="J367" s="1">
        <v>44234</v>
      </c>
      <c r="K367">
        <f t="shared" si="265"/>
        <v>2021</v>
      </c>
      <c r="L367" t="str">
        <f t="shared" si="266"/>
        <v>February</v>
      </c>
      <c r="M367">
        <f t="shared" si="267"/>
        <v>6</v>
      </c>
      <c r="N367">
        <f t="shared" si="268"/>
        <v>7</v>
      </c>
      <c r="O367" t="str">
        <f t="shared" si="269"/>
        <v>20216</v>
      </c>
      <c r="P367" s="53" t="str">
        <f>CONCATENATE(K367,MONTH(IncomeDBTable[[#This Row],[Date]]))</f>
        <v>20212</v>
      </c>
      <c r="Q367" t="s">
        <v>1371</v>
      </c>
      <c r="R367" s="3">
        <v>86.3</v>
      </c>
      <c r="S367" t="s">
        <v>5019</v>
      </c>
    </row>
    <row r="368" spans="10:19" x14ac:dyDescent="0.25">
      <c r="J368" s="1">
        <v>44240</v>
      </c>
      <c r="K368">
        <f t="shared" si="265"/>
        <v>2021</v>
      </c>
      <c r="L368" t="str">
        <f t="shared" si="266"/>
        <v>February</v>
      </c>
      <c r="M368">
        <f t="shared" si="267"/>
        <v>7</v>
      </c>
      <c r="N368">
        <f t="shared" si="268"/>
        <v>13</v>
      </c>
      <c r="O368" t="str">
        <f t="shared" si="269"/>
        <v>20217</v>
      </c>
      <c r="P368" s="53" t="str">
        <f>CONCATENATE(K368,MONTH(IncomeDBTable[[#This Row],[Date]]))</f>
        <v>20212</v>
      </c>
      <c r="Q368" t="s">
        <v>56</v>
      </c>
      <c r="R368" s="3">
        <v>8917.33</v>
      </c>
      <c r="S368" t="s">
        <v>4693</v>
      </c>
    </row>
    <row r="369" spans="10:19" x14ac:dyDescent="0.25">
      <c r="J369" s="1">
        <v>44240</v>
      </c>
      <c r="K369">
        <f t="shared" si="265"/>
        <v>2021</v>
      </c>
      <c r="L369" t="str">
        <f t="shared" si="266"/>
        <v>February</v>
      </c>
      <c r="M369">
        <f t="shared" si="267"/>
        <v>7</v>
      </c>
      <c r="N369">
        <f t="shared" si="268"/>
        <v>13</v>
      </c>
      <c r="O369" t="str">
        <f t="shared" si="269"/>
        <v>20217</v>
      </c>
      <c r="P369" s="53" t="str">
        <f>CONCATENATE(K369,MONTH(IncomeDBTable[[#This Row],[Date]]))</f>
        <v>20212</v>
      </c>
      <c r="Q369" t="s">
        <v>56</v>
      </c>
      <c r="R369" s="3">
        <v>10864</v>
      </c>
      <c r="S369" t="s">
        <v>4369</v>
      </c>
    </row>
    <row r="370" spans="10:19" x14ac:dyDescent="0.25">
      <c r="J370" s="1">
        <v>44244</v>
      </c>
      <c r="K370">
        <f t="shared" si="265"/>
        <v>2021</v>
      </c>
      <c r="L370" t="str">
        <f t="shared" si="266"/>
        <v>February</v>
      </c>
      <c r="M370">
        <f t="shared" si="267"/>
        <v>8</v>
      </c>
      <c r="N370">
        <f t="shared" si="268"/>
        <v>17</v>
      </c>
      <c r="O370" t="str">
        <f t="shared" si="269"/>
        <v>20218</v>
      </c>
      <c r="P370" s="53" t="str">
        <f>CONCATENATE(K370,MONTH(IncomeDBTable[[#This Row],[Date]]))</f>
        <v>20212</v>
      </c>
      <c r="Q370" t="s">
        <v>182</v>
      </c>
      <c r="R370" s="3">
        <v>299</v>
      </c>
      <c r="S370" t="s">
        <v>5028</v>
      </c>
    </row>
    <row r="371" spans="10:19" x14ac:dyDescent="0.25">
      <c r="J371" s="1">
        <v>44270</v>
      </c>
      <c r="K371">
        <f t="shared" ref="K371:K377" si="270">YEAR(J371)</f>
        <v>2021</v>
      </c>
      <c r="L371" t="str">
        <f t="shared" ref="L371:L377" si="271">TEXT(DATE(1,MONTH(J371),1),"MMMM")</f>
        <v>March</v>
      </c>
      <c r="M371">
        <f t="shared" ref="M371:M377" si="272">WEEKNUM(J371,2)</f>
        <v>12</v>
      </c>
      <c r="N371">
        <f t="shared" ref="N371:N377" si="273">DAY(J371)</f>
        <v>15</v>
      </c>
      <c r="O371" t="str">
        <f t="shared" ref="O371:O377" si="274">CONCATENATE(K371,M371)</f>
        <v>202112</v>
      </c>
      <c r="P371" s="53" t="str">
        <f>CONCATENATE(K371,MONTH(IncomeDBTable[[#This Row],[Date]]))</f>
        <v>20213</v>
      </c>
      <c r="Q371" t="s">
        <v>56</v>
      </c>
      <c r="R371" s="3">
        <v>8917.33</v>
      </c>
      <c r="S371" t="s">
        <v>4693</v>
      </c>
    </row>
    <row r="372" spans="10:19" x14ac:dyDescent="0.25">
      <c r="J372" s="1">
        <v>44270</v>
      </c>
      <c r="K372">
        <f t="shared" si="270"/>
        <v>2021</v>
      </c>
      <c r="L372" t="str">
        <f t="shared" si="271"/>
        <v>March</v>
      </c>
      <c r="M372">
        <f t="shared" si="272"/>
        <v>12</v>
      </c>
      <c r="N372">
        <f t="shared" si="273"/>
        <v>15</v>
      </c>
      <c r="O372" t="str">
        <f t="shared" si="274"/>
        <v>202112</v>
      </c>
      <c r="P372" s="53" t="str">
        <f>CONCATENATE(K372,MONTH(IncomeDBTable[[#This Row],[Date]]))</f>
        <v>20213</v>
      </c>
      <c r="Q372" t="s">
        <v>56</v>
      </c>
      <c r="R372" s="3">
        <v>10864</v>
      </c>
      <c r="S372" t="s">
        <v>4369</v>
      </c>
    </row>
    <row r="373" spans="10:19" x14ac:dyDescent="0.25">
      <c r="J373" s="1">
        <v>44285</v>
      </c>
      <c r="K373">
        <f t="shared" si="270"/>
        <v>2021</v>
      </c>
      <c r="L373" t="str">
        <f t="shared" si="271"/>
        <v>March</v>
      </c>
      <c r="M373">
        <f t="shared" si="272"/>
        <v>14</v>
      </c>
      <c r="N373">
        <f t="shared" si="273"/>
        <v>30</v>
      </c>
      <c r="O373" t="str">
        <f t="shared" si="274"/>
        <v>202114</v>
      </c>
      <c r="P373" s="53" t="str">
        <f>CONCATENATE(K373,MONTH(IncomeDBTable[[#This Row],[Date]]))</f>
        <v>20213</v>
      </c>
      <c r="Q373" t="s">
        <v>1371</v>
      </c>
      <c r="R373" s="3">
        <v>99.2</v>
      </c>
      <c r="S373" t="s">
        <v>5074</v>
      </c>
    </row>
    <row r="374" spans="10:19" x14ac:dyDescent="0.25">
      <c r="J374" s="1">
        <v>44299</v>
      </c>
      <c r="K374">
        <f t="shared" si="270"/>
        <v>2021</v>
      </c>
      <c r="L374" t="str">
        <f t="shared" si="271"/>
        <v>April</v>
      </c>
      <c r="M374">
        <f t="shared" si="272"/>
        <v>16</v>
      </c>
      <c r="N374">
        <f t="shared" si="273"/>
        <v>13</v>
      </c>
      <c r="O374" t="str">
        <f t="shared" si="274"/>
        <v>202116</v>
      </c>
      <c r="P374" s="53" t="str">
        <f>CONCATENATE(K374,MONTH(IncomeDBTable[[#This Row],[Date]]))</f>
        <v>20214</v>
      </c>
      <c r="Q374" t="s">
        <v>182</v>
      </c>
      <c r="R374" s="3">
        <v>29.24</v>
      </c>
      <c r="S374" t="s">
        <v>5093</v>
      </c>
    </row>
    <row r="375" spans="10:19" x14ac:dyDescent="0.25">
      <c r="J375" s="1">
        <v>44299</v>
      </c>
      <c r="K375">
        <f t="shared" si="270"/>
        <v>2021</v>
      </c>
      <c r="L375" t="str">
        <f t="shared" si="271"/>
        <v>April</v>
      </c>
      <c r="M375">
        <f t="shared" si="272"/>
        <v>16</v>
      </c>
      <c r="N375">
        <f t="shared" si="273"/>
        <v>13</v>
      </c>
      <c r="O375" t="str">
        <f t="shared" si="274"/>
        <v>202116</v>
      </c>
      <c r="P375" s="53" t="str">
        <f>CONCATENATE(K375,MONTH(IncomeDBTable[[#This Row],[Date]]))</f>
        <v>20214</v>
      </c>
      <c r="Q375" t="s">
        <v>1059</v>
      </c>
      <c r="R375" s="3">
        <v>64</v>
      </c>
      <c r="S375" t="s">
        <v>1664</v>
      </c>
    </row>
    <row r="376" spans="10:19" x14ac:dyDescent="0.25">
      <c r="J376" s="1">
        <v>44300</v>
      </c>
      <c r="K376">
        <f t="shared" si="270"/>
        <v>2021</v>
      </c>
      <c r="L376" t="str">
        <f t="shared" si="271"/>
        <v>April</v>
      </c>
      <c r="M376">
        <f t="shared" si="272"/>
        <v>16</v>
      </c>
      <c r="N376">
        <f t="shared" si="273"/>
        <v>14</v>
      </c>
      <c r="O376" t="str">
        <f t="shared" si="274"/>
        <v>202116</v>
      </c>
      <c r="P376" s="53" t="str">
        <f>CONCATENATE(K376,MONTH(IncomeDBTable[[#This Row],[Date]]))</f>
        <v>20214</v>
      </c>
      <c r="Q376" t="s">
        <v>56</v>
      </c>
      <c r="R376" s="3">
        <v>8917.33</v>
      </c>
      <c r="S376" t="s">
        <v>4693</v>
      </c>
    </row>
    <row r="377" spans="10:19" x14ac:dyDescent="0.25">
      <c r="J377" s="1">
        <v>44300</v>
      </c>
      <c r="K377">
        <f t="shared" si="270"/>
        <v>2021</v>
      </c>
      <c r="L377" t="str">
        <f t="shared" si="271"/>
        <v>April</v>
      </c>
      <c r="M377">
        <f t="shared" si="272"/>
        <v>16</v>
      </c>
      <c r="N377">
        <f t="shared" si="273"/>
        <v>14</v>
      </c>
      <c r="O377" t="str">
        <f t="shared" si="274"/>
        <v>202116</v>
      </c>
      <c r="P377" s="53" t="str">
        <f>CONCATENATE(K377,MONTH(IncomeDBTable[[#This Row],[Date]]))</f>
        <v>20214</v>
      </c>
      <c r="Q377" t="s">
        <v>56</v>
      </c>
      <c r="R377" s="3">
        <v>10864</v>
      </c>
      <c r="S377" t="s">
        <v>4369</v>
      </c>
    </row>
    <row r="378" spans="10:19" x14ac:dyDescent="0.25">
      <c r="J378" s="1">
        <v>44325</v>
      </c>
      <c r="K378">
        <f t="shared" ref="K378:K383" si="275">YEAR(J378)</f>
        <v>2021</v>
      </c>
      <c r="L378" t="str">
        <f t="shared" ref="L378:L383" si="276">TEXT(DATE(1,MONTH(J378),1),"MMMM")</f>
        <v>May</v>
      </c>
      <c r="M378">
        <f t="shared" ref="M378:M383" si="277">WEEKNUM(J378,2)</f>
        <v>19</v>
      </c>
      <c r="N378">
        <f t="shared" ref="N378:N383" si="278">DAY(J378)</f>
        <v>9</v>
      </c>
      <c r="O378" t="str">
        <f t="shared" ref="O378:O383" si="279">CONCATENATE(K378,M378)</f>
        <v>202119</v>
      </c>
      <c r="P378" s="53" t="str">
        <f>CONCATENATE(K378,MONTH(IncomeDBTable[[#This Row],[Date]]))</f>
        <v>20215</v>
      </c>
      <c r="Q378" t="s">
        <v>1371</v>
      </c>
      <c r="R378" s="3">
        <v>165.55</v>
      </c>
      <c r="S378" t="s">
        <v>5139</v>
      </c>
    </row>
    <row r="379" spans="10:19" x14ac:dyDescent="0.25">
      <c r="J379" s="1">
        <v>44332</v>
      </c>
      <c r="K379">
        <f t="shared" si="275"/>
        <v>2021</v>
      </c>
      <c r="L379" t="str">
        <f t="shared" si="276"/>
        <v>May</v>
      </c>
      <c r="M379">
        <f t="shared" si="277"/>
        <v>20</v>
      </c>
      <c r="N379">
        <f t="shared" si="278"/>
        <v>16</v>
      </c>
      <c r="O379" t="str">
        <f t="shared" si="279"/>
        <v>202120</v>
      </c>
      <c r="P379" s="53" t="str">
        <f>CONCATENATE(K379,MONTH(IncomeDBTable[[#This Row],[Date]]))</f>
        <v>20215</v>
      </c>
      <c r="Q379" t="s">
        <v>56</v>
      </c>
      <c r="R379" s="3">
        <v>8917.33</v>
      </c>
      <c r="S379" t="s">
        <v>5143</v>
      </c>
    </row>
    <row r="380" spans="10:19" x14ac:dyDescent="0.25">
      <c r="J380" s="1">
        <v>44339</v>
      </c>
      <c r="K380">
        <f t="shared" si="275"/>
        <v>2021</v>
      </c>
      <c r="L380" t="str">
        <f t="shared" si="276"/>
        <v>May</v>
      </c>
      <c r="M380">
        <f t="shared" si="277"/>
        <v>21</v>
      </c>
      <c r="N380">
        <f t="shared" si="278"/>
        <v>23</v>
      </c>
      <c r="O380" t="str">
        <f t="shared" si="279"/>
        <v>202121</v>
      </c>
      <c r="P380" s="53" t="str">
        <f>CONCATENATE(K380,MONTH(IncomeDBTable[[#This Row],[Date]]))</f>
        <v>20215</v>
      </c>
      <c r="Q380" t="s">
        <v>56</v>
      </c>
      <c r="R380" s="3">
        <v>9365</v>
      </c>
      <c r="S380" t="s">
        <v>5161</v>
      </c>
    </row>
    <row r="381" spans="10:19" x14ac:dyDescent="0.25">
      <c r="J381" s="1">
        <v>44361</v>
      </c>
      <c r="K381">
        <f t="shared" si="275"/>
        <v>2021</v>
      </c>
      <c r="L381" t="str">
        <f t="shared" si="276"/>
        <v>June</v>
      </c>
      <c r="M381">
        <f t="shared" si="277"/>
        <v>25</v>
      </c>
      <c r="N381">
        <f t="shared" si="278"/>
        <v>14</v>
      </c>
      <c r="O381" t="str">
        <f t="shared" si="279"/>
        <v>202125</v>
      </c>
      <c r="P381" s="53" t="str">
        <f>CONCATENATE(K381,MONTH(IncomeDBTable[[#This Row],[Date]]))</f>
        <v>20216</v>
      </c>
      <c r="Q381" t="s">
        <v>56</v>
      </c>
      <c r="R381" s="3">
        <v>7522.45</v>
      </c>
      <c r="S381" t="s">
        <v>5179</v>
      </c>
    </row>
    <row r="382" spans="10:19" x14ac:dyDescent="0.25">
      <c r="J382" s="1">
        <v>44377</v>
      </c>
      <c r="K382">
        <f t="shared" si="275"/>
        <v>2021</v>
      </c>
      <c r="L382" t="str">
        <f t="shared" si="276"/>
        <v>June</v>
      </c>
      <c r="M382">
        <f t="shared" si="277"/>
        <v>27</v>
      </c>
      <c r="N382">
        <f t="shared" si="278"/>
        <v>30</v>
      </c>
      <c r="O382" t="str">
        <f t="shared" si="279"/>
        <v>202127</v>
      </c>
      <c r="P382" s="53" t="str">
        <f>CONCATENATE(K382,MONTH(IncomeDBTable[[#This Row],[Date]]))</f>
        <v>20216</v>
      </c>
      <c r="Q382" t="s">
        <v>56</v>
      </c>
      <c r="R382" s="3">
        <v>6700</v>
      </c>
      <c r="S382" t="s">
        <v>4369</v>
      </c>
    </row>
    <row r="383" spans="10:19" x14ac:dyDescent="0.25">
      <c r="J383" s="1">
        <v>44392</v>
      </c>
      <c r="K383">
        <f t="shared" si="275"/>
        <v>2021</v>
      </c>
      <c r="L383" t="str">
        <f t="shared" si="276"/>
        <v>July</v>
      </c>
      <c r="M383">
        <f t="shared" si="277"/>
        <v>29</v>
      </c>
      <c r="N383">
        <f t="shared" si="278"/>
        <v>15</v>
      </c>
      <c r="O383" t="str">
        <f t="shared" si="279"/>
        <v>202129</v>
      </c>
      <c r="P383" s="53" t="str">
        <f>CONCATENATE(K383,MONTH(IncomeDBTable[[#This Row],[Date]]))</f>
        <v>20217</v>
      </c>
      <c r="Q383" t="s">
        <v>56</v>
      </c>
      <c r="R383" s="3">
        <v>4913.67</v>
      </c>
      <c r="S383" t="s">
        <v>5220</v>
      </c>
    </row>
    <row r="384" spans="10:19" x14ac:dyDescent="0.25">
      <c r="J384" s="1">
        <v>44392</v>
      </c>
      <c r="K384">
        <f>YEAR(J384)</f>
        <v>2021</v>
      </c>
      <c r="L384" t="str">
        <f>TEXT(DATE(1,MONTH(J384),1),"MMMM")</f>
        <v>July</v>
      </c>
      <c r="M384">
        <f>WEEKNUM(J384,2)</f>
        <v>29</v>
      </c>
      <c r="N384">
        <f>DAY(J384)</f>
        <v>15</v>
      </c>
      <c r="O384" t="str">
        <f>CONCATENATE(K384,M384)</f>
        <v>202129</v>
      </c>
      <c r="P384" s="53" t="str">
        <f>CONCATENATE(K384,MONTH(IncomeDBTable[[#This Row],[Date]]))</f>
        <v>20217</v>
      </c>
      <c r="Q384" t="s">
        <v>56</v>
      </c>
      <c r="R384" s="3">
        <v>5218.33</v>
      </c>
      <c r="S384" t="s">
        <v>5161</v>
      </c>
    </row>
  </sheetData>
  <mergeCells count="1">
    <mergeCell ref="J3:S7"/>
  </mergeCell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J3:U385"/>
  <sheetViews>
    <sheetView showGridLines="0" zoomScaleNormal="100" zoomScalePageLayoutView="70" workbookViewId="0">
      <pane xSplit="17" ySplit="10" topLeftCell="R14" activePane="bottomRight" state="frozen"/>
      <selection pane="topRight" activeCell="R1" sqref="R1"/>
      <selection pane="bottomLeft" activeCell="A11" sqref="A11"/>
      <selection pane="bottomRight" activeCell="M310" sqref="M310:M350"/>
    </sheetView>
  </sheetViews>
  <sheetFormatPr defaultColWidth="8.85546875" defaultRowHeight="15" x14ac:dyDescent="0.25"/>
  <cols>
    <col min="2" max="2" width="5.7109375" customWidth="1"/>
    <col min="3" max="9" width="0" hidden="1" customWidth="1"/>
    <col min="12" max="12" width="10.7109375" customWidth="1"/>
    <col min="13" max="13" width="11.7109375" bestFit="1" customWidth="1"/>
    <col min="14" max="14" width="12.140625" bestFit="1" customWidth="1"/>
    <col min="16" max="16" width="17.42578125" bestFit="1" customWidth="1"/>
    <col min="17" max="17" width="19.140625" customWidth="1"/>
  </cols>
  <sheetData>
    <row r="3" spans="10:17" x14ac:dyDescent="0.25">
      <c r="J3" s="95" t="s">
        <v>4383</v>
      </c>
      <c r="K3" s="95"/>
      <c r="L3" s="95"/>
      <c r="M3" s="95"/>
      <c r="N3" s="95"/>
      <c r="P3" s="96" t="s">
        <v>4384</v>
      </c>
      <c r="Q3" s="94">
        <v>200</v>
      </c>
    </row>
    <row r="4" spans="10:17" ht="23.25" customHeight="1" x14ac:dyDescent="0.25">
      <c r="J4" s="95"/>
      <c r="K4" s="95"/>
      <c r="L4" s="95"/>
      <c r="M4" s="95"/>
      <c r="N4" s="95"/>
      <c r="P4" s="96"/>
      <c r="Q4" s="94"/>
    </row>
    <row r="5" spans="10:17" x14ac:dyDescent="0.25">
      <c r="J5" s="95"/>
      <c r="K5" s="95"/>
      <c r="L5" s="95"/>
      <c r="M5" s="95"/>
      <c r="N5" s="95"/>
      <c r="P5" s="93" t="s">
        <v>4385</v>
      </c>
      <c r="Q5" s="94">
        <f>AVERAGE(WeeklyReportTable[Spent])</f>
        <v>162.38629333333338</v>
      </c>
    </row>
    <row r="6" spans="10:17" x14ac:dyDescent="0.25">
      <c r="J6" s="95"/>
      <c r="K6" s="95"/>
      <c r="L6" s="95"/>
      <c r="M6" s="95"/>
      <c r="N6" s="95"/>
      <c r="P6" s="93"/>
      <c r="Q6" s="94"/>
    </row>
    <row r="7" spans="10:17" x14ac:dyDescent="0.25">
      <c r="J7" s="95"/>
      <c r="K7" s="95"/>
      <c r="L7" s="95"/>
      <c r="M7" s="95"/>
      <c r="N7" s="95"/>
      <c r="P7" s="93" t="s">
        <v>4386</v>
      </c>
      <c r="Q7" s="94">
        <f>SUM(WeeklyReportTable[Saved])</f>
        <v>14105.139999999987</v>
      </c>
    </row>
    <row r="8" spans="10:17" x14ac:dyDescent="0.25">
      <c r="P8" s="93"/>
      <c r="Q8" s="94"/>
    </row>
    <row r="10" spans="10:17" x14ac:dyDescent="0.25">
      <c r="J10" t="s">
        <v>4</v>
      </c>
      <c r="K10" t="s">
        <v>94</v>
      </c>
      <c r="L10" t="s">
        <v>6</v>
      </c>
      <c r="M10" t="s">
        <v>4387</v>
      </c>
      <c r="N10" t="s">
        <v>4388</v>
      </c>
    </row>
    <row r="11" spans="10:17" x14ac:dyDescent="0.25">
      <c r="J11">
        <v>2014</v>
      </c>
      <c r="K11">
        <v>2</v>
      </c>
      <c r="L11" t="str">
        <f>CONCATENATE(J11,K11)</f>
        <v>20142</v>
      </c>
      <c r="M11" s="2">
        <f>SUMIFS(ExpensesDBTable[Amount],ExpensesDBTable[Week ID],"="&amp;WeeklyReportTable[[#This Row],[Week ID]],ExpensesDBTable[Exclude in WE],"=no")</f>
        <v>33.76</v>
      </c>
      <c r="N11" s="2">
        <f>$Q$3-M11</f>
        <v>166.24</v>
      </c>
    </row>
    <row r="12" spans="10:17" x14ac:dyDescent="0.25">
      <c r="J12">
        <v>2014</v>
      </c>
      <c r="K12">
        <v>3</v>
      </c>
      <c r="L12" t="str">
        <f t="shared" ref="L12:L59" si="0">CONCATENATE(J12,K12)</f>
        <v>20143</v>
      </c>
      <c r="M12" s="2">
        <f>SUMIFS(ExpensesDBTable[Amount],ExpensesDBTable[Week ID],"="&amp;WeeklyReportTable[[#This Row],[Week ID]],ExpensesDBTable[Exclude in WE],"=no")</f>
        <v>139.66999999999999</v>
      </c>
      <c r="N12" s="2">
        <f t="shared" ref="N12:N59" si="1">$Q$3-M12</f>
        <v>60.330000000000013</v>
      </c>
    </row>
    <row r="13" spans="10:17" x14ac:dyDescent="0.25">
      <c r="J13">
        <v>2014</v>
      </c>
      <c r="K13">
        <v>4</v>
      </c>
      <c r="L13" t="str">
        <f t="shared" si="0"/>
        <v>20144</v>
      </c>
      <c r="M13" s="2">
        <f>SUMIFS(ExpensesDBTable[Amount],ExpensesDBTable[Week ID],"="&amp;WeeklyReportTable[[#This Row],[Week ID]],ExpensesDBTable[Exclude in WE],"=no")</f>
        <v>106.65000000000002</v>
      </c>
      <c r="N13" s="2">
        <f t="shared" si="1"/>
        <v>93.34999999999998</v>
      </c>
    </row>
    <row r="14" spans="10:17" x14ac:dyDescent="0.25">
      <c r="J14">
        <v>2014</v>
      </c>
      <c r="K14">
        <v>5</v>
      </c>
      <c r="L14" t="str">
        <f t="shared" si="0"/>
        <v>20145</v>
      </c>
      <c r="M14" s="2">
        <f>SUMIFS(ExpensesDBTable[Amount],ExpensesDBTable[Week ID],"="&amp;WeeklyReportTable[[#This Row],[Week ID]],ExpensesDBTable[Exclude in WE],"=no")</f>
        <v>154.9</v>
      </c>
      <c r="N14" s="2">
        <f t="shared" si="1"/>
        <v>45.099999999999994</v>
      </c>
    </row>
    <row r="15" spans="10:17" x14ac:dyDescent="0.25">
      <c r="J15">
        <v>2014</v>
      </c>
      <c r="K15">
        <v>6</v>
      </c>
      <c r="L15" t="str">
        <f t="shared" si="0"/>
        <v>20146</v>
      </c>
      <c r="M15" s="2">
        <f>SUMIFS(ExpensesDBTable[Amount],ExpensesDBTable[Week ID],"="&amp;WeeklyReportTable[[#This Row],[Week ID]],ExpensesDBTable[Exclude in WE],"=no")</f>
        <v>87.939999999999984</v>
      </c>
      <c r="N15" s="2">
        <f t="shared" si="1"/>
        <v>112.06000000000002</v>
      </c>
    </row>
    <row r="16" spans="10:17" x14ac:dyDescent="0.25">
      <c r="J16">
        <v>2014</v>
      </c>
      <c r="K16">
        <v>7</v>
      </c>
      <c r="L16" t="str">
        <f t="shared" si="0"/>
        <v>20147</v>
      </c>
      <c r="M16" s="2">
        <f>SUMIFS(ExpensesDBTable[Amount],ExpensesDBTable[Week ID],"="&amp;WeeklyReportTable[[#This Row],[Week ID]],ExpensesDBTable[Exclude in WE],"=no")</f>
        <v>169.37</v>
      </c>
      <c r="N16" s="2">
        <f t="shared" si="1"/>
        <v>30.629999999999995</v>
      </c>
    </row>
    <row r="17" spans="10:14" x14ac:dyDescent="0.25">
      <c r="J17">
        <v>2014</v>
      </c>
      <c r="K17">
        <v>8</v>
      </c>
      <c r="L17" t="str">
        <f t="shared" si="0"/>
        <v>20148</v>
      </c>
      <c r="M17" s="2">
        <f>SUMIFS(ExpensesDBTable[Amount],ExpensesDBTable[Week ID],"="&amp;WeeklyReportTable[[#This Row],[Week ID]],ExpensesDBTable[Exclude in WE],"=no")</f>
        <v>143.44999999999999</v>
      </c>
      <c r="N17" s="2">
        <f t="shared" si="1"/>
        <v>56.550000000000011</v>
      </c>
    </row>
    <row r="18" spans="10:14" x14ac:dyDescent="0.25">
      <c r="J18">
        <v>2014</v>
      </c>
      <c r="K18">
        <v>9</v>
      </c>
      <c r="L18" t="str">
        <f t="shared" si="0"/>
        <v>20149</v>
      </c>
      <c r="M18" s="2">
        <f>SUMIFS(ExpensesDBTable[Amount],ExpensesDBTable[Week ID],"="&amp;WeeklyReportTable[[#This Row],[Week ID]],ExpensesDBTable[Exclude in WE],"=no")</f>
        <v>130.60999999999999</v>
      </c>
      <c r="N18" s="2">
        <f t="shared" si="1"/>
        <v>69.390000000000015</v>
      </c>
    </row>
    <row r="19" spans="10:14" x14ac:dyDescent="0.25">
      <c r="J19">
        <v>2014</v>
      </c>
      <c r="K19">
        <v>10</v>
      </c>
      <c r="L19" t="str">
        <f t="shared" si="0"/>
        <v>201410</v>
      </c>
      <c r="M19" s="2">
        <f>SUMIFS(ExpensesDBTable[Amount],ExpensesDBTable[Week ID],"="&amp;WeeklyReportTable[[#This Row],[Week ID]],ExpensesDBTable[Exclude in WE],"=no")</f>
        <v>115.49</v>
      </c>
      <c r="N19" s="2">
        <f t="shared" si="1"/>
        <v>84.51</v>
      </c>
    </row>
    <row r="20" spans="10:14" x14ac:dyDescent="0.25">
      <c r="J20">
        <v>2014</v>
      </c>
      <c r="K20">
        <v>11</v>
      </c>
      <c r="L20" t="str">
        <f t="shared" si="0"/>
        <v>201411</v>
      </c>
      <c r="M20" s="2">
        <f>SUMIFS(ExpensesDBTable[Amount],ExpensesDBTable[Week ID],"="&amp;WeeklyReportTable[[#This Row],[Week ID]],ExpensesDBTable[Exclude in WE],"=no")</f>
        <v>195.65</v>
      </c>
      <c r="N20" s="2">
        <f t="shared" si="1"/>
        <v>4.3499999999999943</v>
      </c>
    </row>
    <row r="21" spans="10:14" x14ac:dyDescent="0.25">
      <c r="J21">
        <v>2014</v>
      </c>
      <c r="K21">
        <v>12</v>
      </c>
      <c r="L21" t="str">
        <f t="shared" si="0"/>
        <v>201412</v>
      </c>
      <c r="M21" s="2">
        <f>SUMIFS(ExpensesDBTable[Amount],ExpensesDBTable[Week ID],"="&amp;WeeklyReportTable[[#This Row],[Week ID]],ExpensesDBTable[Exclude in WE],"=no")</f>
        <v>107.94999999999999</v>
      </c>
      <c r="N21" s="2">
        <f t="shared" si="1"/>
        <v>92.050000000000011</v>
      </c>
    </row>
    <row r="22" spans="10:14" x14ac:dyDescent="0.25">
      <c r="J22">
        <v>2014</v>
      </c>
      <c r="K22">
        <v>13</v>
      </c>
      <c r="L22" t="str">
        <f t="shared" si="0"/>
        <v>201413</v>
      </c>
      <c r="M22" s="2">
        <f>SUMIFS(ExpensesDBTable[Amount],ExpensesDBTable[Week ID],"="&amp;WeeklyReportTable[[#This Row],[Week ID]],ExpensesDBTable[Exclude in WE],"=no")</f>
        <v>105.36</v>
      </c>
      <c r="N22" s="2">
        <f t="shared" si="1"/>
        <v>94.64</v>
      </c>
    </row>
    <row r="23" spans="10:14" x14ac:dyDescent="0.25">
      <c r="J23">
        <v>2014</v>
      </c>
      <c r="K23">
        <v>14</v>
      </c>
      <c r="L23" t="str">
        <f t="shared" si="0"/>
        <v>201414</v>
      </c>
      <c r="M23" s="2">
        <f>SUMIFS(ExpensesDBTable[Amount],ExpensesDBTable[Week ID],"="&amp;WeeklyReportTable[[#This Row],[Week ID]],ExpensesDBTable[Exclude in WE],"=no")</f>
        <v>100.16</v>
      </c>
      <c r="N23" s="2">
        <f t="shared" si="1"/>
        <v>99.84</v>
      </c>
    </row>
    <row r="24" spans="10:14" x14ac:dyDescent="0.25">
      <c r="J24">
        <v>2014</v>
      </c>
      <c r="K24">
        <v>15</v>
      </c>
      <c r="L24" t="str">
        <f t="shared" si="0"/>
        <v>201415</v>
      </c>
      <c r="M24" s="2">
        <f>SUMIFS(ExpensesDBTable[Amount],ExpensesDBTable[Week ID],"="&amp;WeeklyReportTable[[#This Row],[Week ID]],ExpensesDBTable[Exclude in WE],"=no")</f>
        <v>75.16</v>
      </c>
      <c r="N24" s="2">
        <f t="shared" si="1"/>
        <v>124.84</v>
      </c>
    </row>
    <row r="25" spans="10:14" x14ac:dyDescent="0.25">
      <c r="J25">
        <v>2014</v>
      </c>
      <c r="K25">
        <v>16</v>
      </c>
      <c r="L25" t="str">
        <f t="shared" si="0"/>
        <v>201416</v>
      </c>
      <c r="M25" s="2">
        <f>SUMIFS(ExpensesDBTable[Amount],ExpensesDBTable[Week ID],"="&amp;WeeklyReportTable[[#This Row],[Week ID]],ExpensesDBTable[Exclude in WE],"=no")</f>
        <v>106.89</v>
      </c>
      <c r="N25" s="2">
        <f t="shared" si="1"/>
        <v>93.11</v>
      </c>
    </row>
    <row r="26" spans="10:14" x14ac:dyDescent="0.25">
      <c r="J26">
        <v>2014</v>
      </c>
      <c r="K26">
        <v>17</v>
      </c>
      <c r="L26" t="str">
        <f t="shared" si="0"/>
        <v>201417</v>
      </c>
      <c r="M26" s="2">
        <f>SUMIFS(ExpensesDBTable[Amount],ExpensesDBTable[Week ID],"="&amp;WeeklyReportTable[[#This Row],[Week ID]],ExpensesDBTable[Exclude in WE],"=no")</f>
        <v>155.19</v>
      </c>
      <c r="N26" s="2">
        <f t="shared" si="1"/>
        <v>44.81</v>
      </c>
    </row>
    <row r="27" spans="10:14" x14ac:dyDescent="0.25">
      <c r="J27">
        <v>2014</v>
      </c>
      <c r="K27">
        <v>18</v>
      </c>
      <c r="L27" t="str">
        <f t="shared" si="0"/>
        <v>201418</v>
      </c>
      <c r="M27" s="2">
        <f>SUMIFS(ExpensesDBTable[Amount],ExpensesDBTable[Week ID],"="&amp;WeeklyReportTable[[#This Row],[Week ID]],ExpensesDBTable[Exclude in WE],"=no")</f>
        <v>136.36000000000001</v>
      </c>
      <c r="N27" s="2">
        <f t="shared" si="1"/>
        <v>63.639999999999986</v>
      </c>
    </row>
    <row r="28" spans="10:14" x14ac:dyDescent="0.25">
      <c r="J28">
        <v>2014</v>
      </c>
      <c r="K28">
        <v>19</v>
      </c>
      <c r="L28" t="str">
        <f t="shared" si="0"/>
        <v>201419</v>
      </c>
      <c r="M28" s="2">
        <f>SUMIFS(ExpensesDBTable[Amount],ExpensesDBTable[Week ID],"="&amp;WeeklyReportTable[[#This Row],[Week ID]],ExpensesDBTable[Exclude in WE],"=no")</f>
        <v>88.759999999999991</v>
      </c>
      <c r="N28" s="2">
        <f t="shared" si="1"/>
        <v>111.24000000000001</v>
      </c>
    </row>
    <row r="29" spans="10:14" x14ac:dyDescent="0.25">
      <c r="J29">
        <v>2014</v>
      </c>
      <c r="K29">
        <v>20</v>
      </c>
      <c r="L29" t="str">
        <f t="shared" si="0"/>
        <v>201420</v>
      </c>
      <c r="M29" s="2">
        <f>SUMIFS(ExpensesDBTable[Amount],ExpensesDBTable[Week ID],"="&amp;WeeklyReportTable[[#This Row],[Week ID]],ExpensesDBTable[Exclude in WE],"=no")</f>
        <v>151.28</v>
      </c>
      <c r="N29" s="2">
        <f t="shared" si="1"/>
        <v>48.72</v>
      </c>
    </row>
    <row r="30" spans="10:14" x14ac:dyDescent="0.25">
      <c r="J30">
        <v>2014</v>
      </c>
      <c r="K30">
        <v>21</v>
      </c>
      <c r="L30" t="str">
        <f t="shared" si="0"/>
        <v>201421</v>
      </c>
      <c r="M30" s="2">
        <f>SUMIFS(ExpensesDBTable[Amount],ExpensesDBTable[Week ID],"="&amp;WeeklyReportTable[[#This Row],[Week ID]],ExpensesDBTable[Exclude in WE],"=no")</f>
        <v>124.14999999999999</v>
      </c>
      <c r="N30" s="2">
        <f t="shared" si="1"/>
        <v>75.850000000000009</v>
      </c>
    </row>
    <row r="31" spans="10:14" x14ac:dyDescent="0.25">
      <c r="J31">
        <v>2014</v>
      </c>
      <c r="K31">
        <v>22</v>
      </c>
      <c r="L31" t="str">
        <f t="shared" si="0"/>
        <v>201422</v>
      </c>
      <c r="M31" s="2">
        <f>SUMIFS(ExpensesDBTable[Amount],ExpensesDBTable[Week ID],"="&amp;WeeklyReportTable[[#This Row],[Week ID]],ExpensesDBTable[Exclude in WE],"=no")</f>
        <v>108.81</v>
      </c>
      <c r="N31" s="2">
        <f t="shared" si="1"/>
        <v>91.19</v>
      </c>
    </row>
    <row r="32" spans="10:14" x14ac:dyDescent="0.25">
      <c r="J32">
        <v>2014</v>
      </c>
      <c r="K32">
        <v>23</v>
      </c>
      <c r="L32" t="str">
        <f t="shared" si="0"/>
        <v>201423</v>
      </c>
      <c r="M32" s="2">
        <f>SUMIFS(ExpensesDBTable[Amount],ExpensesDBTable[Week ID],"="&amp;WeeklyReportTable[[#This Row],[Week ID]],ExpensesDBTable[Exclude in WE],"=no")</f>
        <v>139.13</v>
      </c>
      <c r="N32" s="2">
        <f t="shared" si="1"/>
        <v>60.870000000000005</v>
      </c>
    </row>
    <row r="33" spans="10:14" x14ac:dyDescent="0.25">
      <c r="J33">
        <v>2014</v>
      </c>
      <c r="K33">
        <v>24</v>
      </c>
      <c r="L33" t="str">
        <f t="shared" si="0"/>
        <v>201424</v>
      </c>
      <c r="M33" s="2">
        <f>SUMIFS(ExpensesDBTable[Amount],ExpensesDBTable[Week ID],"="&amp;WeeklyReportTable[[#This Row],[Week ID]],ExpensesDBTable[Exclude in WE],"=no")</f>
        <v>121.59</v>
      </c>
      <c r="N33" s="2">
        <f t="shared" si="1"/>
        <v>78.41</v>
      </c>
    </row>
    <row r="34" spans="10:14" x14ac:dyDescent="0.25">
      <c r="J34">
        <v>2014</v>
      </c>
      <c r="K34">
        <v>25</v>
      </c>
      <c r="L34" t="str">
        <f t="shared" si="0"/>
        <v>201425</v>
      </c>
      <c r="M34" s="2">
        <f>SUMIFS(ExpensesDBTable[Amount],ExpensesDBTable[Week ID],"="&amp;WeeklyReportTable[[#This Row],[Week ID]],ExpensesDBTable[Exclude in WE],"=no")</f>
        <v>124.5</v>
      </c>
      <c r="N34" s="2">
        <f t="shared" si="1"/>
        <v>75.5</v>
      </c>
    </row>
    <row r="35" spans="10:14" x14ac:dyDescent="0.25">
      <c r="J35">
        <v>2014</v>
      </c>
      <c r="K35">
        <v>26</v>
      </c>
      <c r="L35" t="str">
        <f t="shared" si="0"/>
        <v>201426</v>
      </c>
      <c r="M35" s="2">
        <f>SUMIFS(ExpensesDBTable[Amount],ExpensesDBTable[Week ID],"="&amp;WeeklyReportTable[[#This Row],[Week ID]],ExpensesDBTable[Exclude in WE],"=no")</f>
        <v>153.94</v>
      </c>
      <c r="N35" s="2">
        <f t="shared" si="1"/>
        <v>46.06</v>
      </c>
    </row>
    <row r="36" spans="10:14" x14ac:dyDescent="0.25">
      <c r="J36">
        <v>2014</v>
      </c>
      <c r="K36">
        <v>27</v>
      </c>
      <c r="L36" t="str">
        <f t="shared" si="0"/>
        <v>201427</v>
      </c>
      <c r="M36" s="2">
        <f>SUMIFS(ExpensesDBTable[Amount],ExpensesDBTable[Week ID],"="&amp;WeeklyReportTable[[#This Row],[Week ID]],ExpensesDBTable[Exclude in WE],"=no")</f>
        <v>130.57999999999998</v>
      </c>
      <c r="N36" s="2">
        <f t="shared" si="1"/>
        <v>69.420000000000016</v>
      </c>
    </row>
    <row r="37" spans="10:14" x14ac:dyDescent="0.25">
      <c r="J37">
        <v>2014</v>
      </c>
      <c r="K37">
        <v>28</v>
      </c>
      <c r="L37" t="str">
        <f t="shared" si="0"/>
        <v>201428</v>
      </c>
      <c r="M37" s="2">
        <f>SUMIFS(ExpensesDBTable[Amount],ExpensesDBTable[Week ID],"="&amp;WeeklyReportTable[[#This Row],[Week ID]],ExpensesDBTable[Exclude in WE],"=no")</f>
        <v>149.04</v>
      </c>
      <c r="N37" s="2">
        <f t="shared" si="1"/>
        <v>50.960000000000008</v>
      </c>
    </row>
    <row r="38" spans="10:14" x14ac:dyDescent="0.25">
      <c r="J38">
        <v>2014</v>
      </c>
      <c r="K38">
        <v>29</v>
      </c>
      <c r="L38" t="str">
        <f t="shared" si="0"/>
        <v>201429</v>
      </c>
      <c r="M38" s="2">
        <f>SUMIFS(ExpensesDBTable[Amount],ExpensesDBTable[Week ID],"="&amp;WeeklyReportTable[[#This Row],[Week ID]],ExpensesDBTable[Exclude in WE],"=no")</f>
        <v>156.81</v>
      </c>
      <c r="N38" s="2">
        <f t="shared" si="1"/>
        <v>43.19</v>
      </c>
    </row>
    <row r="39" spans="10:14" x14ac:dyDescent="0.25">
      <c r="J39">
        <v>2014</v>
      </c>
      <c r="K39">
        <v>30</v>
      </c>
      <c r="L39" t="str">
        <f t="shared" si="0"/>
        <v>201430</v>
      </c>
      <c r="M39" s="2">
        <f>SUMIFS(ExpensesDBTable[Amount],ExpensesDBTable[Week ID],"="&amp;WeeklyReportTable[[#This Row],[Week ID]],ExpensesDBTable[Exclude in WE],"=no")</f>
        <v>130.79000000000002</v>
      </c>
      <c r="N39" s="2">
        <f t="shared" si="1"/>
        <v>69.20999999999998</v>
      </c>
    </row>
    <row r="40" spans="10:14" x14ac:dyDescent="0.25">
      <c r="J40">
        <v>2014</v>
      </c>
      <c r="K40">
        <v>31</v>
      </c>
      <c r="L40" t="str">
        <f t="shared" si="0"/>
        <v>201431</v>
      </c>
      <c r="M40" s="2">
        <f>SUMIFS(ExpensesDBTable[Amount],ExpensesDBTable[Week ID],"="&amp;WeeklyReportTable[[#This Row],[Week ID]],ExpensesDBTable[Exclude in WE],"=no")</f>
        <v>139.92000000000002</v>
      </c>
      <c r="N40" s="2">
        <f t="shared" si="1"/>
        <v>60.079999999999984</v>
      </c>
    </row>
    <row r="41" spans="10:14" x14ac:dyDescent="0.25">
      <c r="J41">
        <v>2014</v>
      </c>
      <c r="K41">
        <v>32</v>
      </c>
      <c r="L41" t="str">
        <f t="shared" si="0"/>
        <v>201432</v>
      </c>
      <c r="M41" s="2">
        <f>SUMIFS(ExpensesDBTable[Amount],ExpensesDBTable[Week ID],"="&amp;WeeklyReportTable[[#This Row],[Week ID]],ExpensesDBTable[Exclude in WE],"=no")</f>
        <v>212.01</v>
      </c>
      <c r="N41" s="2">
        <f t="shared" si="1"/>
        <v>-12.009999999999991</v>
      </c>
    </row>
    <row r="42" spans="10:14" x14ac:dyDescent="0.25">
      <c r="J42">
        <v>2014</v>
      </c>
      <c r="K42">
        <v>33</v>
      </c>
      <c r="L42" t="str">
        <f t="shared" si="0"/>
        <v>201433</v>
      </c>
      <c r="M42" s="2">
        <f>SUMIFS(ExpensesDBTable[Amount],ExpensesDBTable[Week ID],"="&amp;WeeklyReportTable[[#This Row],[Week ID]],ExpensesDBTable[Exclude in WE],"=no")</f>
        <v>89.98</v>
      </c>
      <c r="N42" s="2">
        <f t="shared" si="1"/>
        <v>110.02</v>
      </c>
    </row>
    <row r="43" spans="10:14" x14ac:dyDescent="0.25">
      <c r="J43">
        <v>2014</v>
      </c>
      <c r="K43">
        <v>34</v>
      </c>
      <c r="L43" t="str">
        <f t="shared" si="0"/>
        <v>201434</v>
      </c>
      <c r="M43" s="2">
        <f>SUMIFS(ExpensesDBTable[Amount],ExpensesDBTable[Week ID],"="&amp;WeeklyReportTable[[#This Row],[Week ID]],ExpensesDBTable[Exclude in WE],"=no")</f>
        <v>156.97</v>
      </c>
      <c r="N43" s="2">
        <f t="shared" si="1"/>
        <v>43.03</v>
      </c>
    </row>
    <row r="44" spans="10:14" x14ac:dyDescent="0.25">
      <c r="J44">
        <v>2014</v>
      </c>
      <c r="K44">
        <v>35</v>
      </c>
      <c r="L44" t="str">
        <f t="shared" si="0"/>
        <v>201435</v>
      </c>
      <c r="M44" s="2">
        <f>SUMIFS(ExpensesDBTable[Amount],ExpensesDBTable[Week ID],"="&amp;WeeklyReportTable[[#This Row],[Week ID]],ExpensesDBTable[Exclude in WE],"=no")</f>
        <v>105.45</v>
      </c>
      <c r="N44" s="2">
        <f t="shared" si="1"/>
        <v>94.55</v>
      </c>
    </row>
    <row r="45" spans="10:14" x14ac:dyDescent="0.25">
      <c r="J45">
        <v>2014</v>
      </c>
      <c r="K45">
        <v>36</v>
      </c>
      <c r="L45" t="str">
        <f t="shared" si="0"/>
        <v>201436</v>
      </c>
      <c r="M45" s="2">
        <f>SUMIFS(ExpensesDBTable[Amount],ExpensesDBTable[Week ID],"="&amp;WeeklyReportTable[[#This Row],[Week ID]],ExpensesDBTable[Exclude in WE],"=no")</f>
        <v>114.64999999999999</v>
      </c>
      <c r="N45" s="2">
        <f t="shared" si="1"/>
        <v>85.350000000000009</v>
      </c>
    </row>
    <row r="46" spans="10:14" x14ac:dyDescent="0.25">
      <c r="J46">
        <v>2014</v>
      </c>
      <c r="K46">
        <v>37</v>
      </c>
      <c r="L46" t="str">
        <f t="shared" si="0"/>
        <v>201437</v>
      </c>
      <c r="M46" s="2">
        <f>SUMIFS(ExpensesDBTable[Amount],ExpensesDBTable[Week ID],"="&amp;WeeklyReportTable[[#This Row],[Week ID]],ExpensesDBTable[Exclude in WE],"=no")</f>
        <v>78.350000000000009</v>
      </c>
      <c r="N46" s="2">
        <f t="shared" si="1"/>
        <v>121.64999999999999</v>
      </c>
    </row>
    <row r="47" spans="10:14" x14ac:dyDescent="0.25">
      <c r="J47">
        <v>2014</v>
      </c>
      <c r="K47">
        <v>38</v>
      </c>
      <c r="L47" t="str">
        <f t="shared" si="0"/>
        <v>201438</v>
      </c>
      <c r="M47" s="2">
        <f>SUMIFS(ExpensesDBTable[Amount],ExpensesDBTable[Week ID],"="&amp;WeeklyReportTable[[#This Row],[Week ID]],ExpensesDBTable[Exclude in WE],"=no")</f>
        <v>151.26999999999998</v>
      </c>
      <c r="N47" s="2">
        <f t="shared" si="1"/>
        <v>48.730000000000018</v>
      </c>
    </row>
    <row r="48" spans="10:14" x14ac:dyDescent="0.25">
      <c r="J48">
        <v>2014</v>
      </c>
      <c r="K48">
        <v>39</v>
      </c>
      <c r="L48" t="str">
        <f t="shared" si="0"/>
        <v>201439</v>
      </c>
      <c r="M48" s="2">
        <f>SUMIFS(ExpensesDBTable[Amount],ExpensesDBTable[Week ID],"="&amp;WeeklyReportTable[[#This Row],[Week ID]],ExpensesDBTable[Exclude in WE],"=no")</f>
        <v>167.75</v>
      </c>
      <c r="N48" s="2">
        <f t="shared" si="1"/>
        <v>32.25</v>
      </c>
    </row>
    <row r="49" spans="10:14" x14ac:dyDescent="0.25">
      <c r="J49">
        <v>2014</v>
      </c>
      <c r="K49">
        <v>40</v>
      </c>
      <c r="L49" t="str">
        <f t="shared" si="0"/>
        <v>201440</v>
      </c>
      <c r="M49" s="2">
        <f>SUMIFS(ExpensesDBTable[Amount],ExpensesDBTable[Week ID],"="&amp;WeeklyReportTable[[#This Row],[Week ID]],ExpensesDBTable[Exclude in WE],"=no")</f>
        <v>109.2</v>
      </c>
      <c r="N49" s="2">
        <f t="shared" si="1"/>
        <v>90.8</v>
      </c>
    </row>
    <row r="50" spans="10:14" x14ac:dyDescent="0.25">
      <c r="J50">
        <v>2014</v>
      </c>
      <c r="K50">
        <v>41</v>
      </c>
      <c r="L50" t="str">
        <f t="shared" si="0"/>
        <v>201441</v>
      </c>
      <c r="M50" s="2">
        <f>SUMIFS(ExpensesDBTable[Amount],ExpensesDBTable[Week ID],"="&amp;WeeklyReportTable[[#This Row],[Week ID]],ExpensesDBTable[Exclude in WE],"=no")</f>
        <v>130.65</v>
      </c>
      <c r="N50" s="2">
        <f t="shared" si="1"/>
        <v>69.349999999999994</v>
      </c>
    </row>
    <row r="51" spans="10:14" x14ac:dyDescent="0.25">
      <c r="J51">
        <v>2014</v>
      </c>
      <c r="K51">
        <v>42</v>
      </c>
      <c r="L51" t="str">
        <f t="shared" si="0"/>
        <v>201442</v>
      </c>
      <c r="M51" s="2">
        <f>SUMIFS(ExpensesDBTable[Amount],ExpensesDBTable[Week ID],"="&amp;WeeklyReportTable[[#This Row],[Week ID]],ExpensesDBTable[Exclude in WE],"=no")</f>
        <v>131.31</v>
      </c>
      <c r="N51" s="2">
        <f t="shared" si="1"/>
        <v>68.69</v>
      </c>
    </row>
    <row r="52" spans="10:14" x14ac:dyDescent="0.25">
      <c r="J52">
        <v>2014</v>
      </c>
      <c r="K52">
        <v>43</v>
      </c>
      <c r="L52" t="str">
        <f t="shared" si="0"/>
        <v>201443</v>
      </c>
      <c r="M52" s="2">
        <f>SUMIFS(ExpensesDBTable[Amount],ExpensesDBTable[Week ID],"="&amp;WeeklyReportTable[[#This Row],[Week ID]],ExpensesDBTable[Exclude in WE],"=no")</f>
        <v>146.5</v>
      </c>
      <c r="N52" s="2">
        <f t="shared" si="1"/>
        <v>53.5</v>
      </c>
    </row>
    <row r="53" spans="10:14" x14ac:dyDescent="0.25">
      <c r="J53">
        <v>2014</v>
      </c>
      <c r="K53">
        <v>44</v>
      </c>
      <c r="L53" t="str">
        <f t="shared" si="0"/>
        <v>201444</v>
      </c>
      <c r="M53" s="2">
        <f>SUMIFS(ExpensesDBTable[Amount],ExpensesDBTable[Week ID],"="&amp;WeeklyReportTable[[#This Row],[Week ID]],ExpensesDBTable[Exclude in WE],"=no")</f>
        <v>166.69</v>
      </c>
      <c r="N53" s="2">
        <f t="shared" si="1"/>
        <v>33.31</v>
      </c>
    </row>
    <row r="54" spans="10:14" x14ac:dyDescent="0.25">
      <c r="J54">
        <v>2014</v>
      </c>
      <c r="K54">
        <v>45</v>
      </c>
      <c r="L54" t="str">
        <f t="shared" si="0"/>
        <v>201445</v>
      </c>
      <c r="M54" s="2">
        <f>SUMIFS(ExpensesDBTable[Amount],ExpensesDBTable[Week ID],"="&amp;WeeklyReportTable[[#This Row],[Week ID]],ExpensesDBTable[Exclude in WE],"=no")</f>
        <v>151.88</v>
      </c>
      <c r="N54" s="2">
        <f t="shared" si="1"/>
        <v>48.120000000000005</v>
      </c>
    </row>
    <row r="55" spans="10:14" x14ac:dyDescent="0.25">
      <c r="J55">
        <v>2014</v>
      </c>
      <c r="K55">
        <v>46</v>
      </c>
      <c r="L55" t="str">
        <f t="shared" si="0"/>
        <v>201446</v>
      </c>
      <c r="M55" s="2">
        <f>SUMIFS(ExpensesDBTable[Amount],ExpensesDBTable[Week ID],"="&amp;WeeklyReportTable[[#This Row],[Week ID]],ExpensesDBTable[Exclude in WE],"=no")</f>
        <v>137.64999999999998</v>
      </c>
      <c r="N55" s="2">
        <f t="shared" si="1"/>
        <v>62.350000000000023</v>
      </c>
    </row>
    <row r="56" spans="10:14" x14ac:dyDescent="0.25">
      <c r="J56">
        <v>2014</v>
      </c>
      <c r="K56">
        <v>47</v>
      </c>
      <c r="L56" t="str">
        <f t="shared" si="0"/>
        <v>201447</v>
      </c>
      <c r="M56" s="2">
        <f>SUMIFS(ExpensesDBTable[Amount],ExpensesDBTable[Week ID],"="&amp;WeeklyReportTable[[#This Row],[Week ID]],ExpensesDBTable[Exclude in WE],"=no")</f>
        <v>133.09</v>
      </c>
      <c r="N56" s="2">
        <f t="shared" si="1"/>
        <v>66.91</v>
      </c>
    </row>
    <row r="57" spans="10:14" x14ac:dyDescent="0.25">
      <c r="J57">
        <v>2014</v>
      </c>
      <c r="K57">
        <v>48</v>
      </c>
      <c r="L57" t="str">
        <f t="shared" si="0"/>
        <v>201448</v>
      </c>
      <c r="M57" s="2">
        <f>SUMIFS(ExpensesDBTable[Amount],ExpensesDBTable[Week ID],"="&amp;WeeklyReportTable[[#This Row],[Week ID]],ExpensesDBTable[Exclude in WE],"=no")</f>
        <v>109.98</v>
      </c>
      <c r="N57" s="2">
        <f t="shared" si="1"/>
        <v>90.02</v>
      </c>
    </row>
    <row r="58" spans="10:14" x14ac:dyDescent="0.25">
      <c r="J58">
        <v>2014</v>
      </c>
      <c r="K58">
        <v>49</v>
      </c>
      <c r="L58" t="str">
        <f t="shared" si="0"/>
        <v>201449</v>
      </c>
      <c r="M58" s="2">
        <f>SUMIFS(ExpensesDBTable[Amount],ExpensesDBTable[Week ID],"="&amp;WeeklyReportTable[[#This Row],[Week ID]],ExpensesDBTable[Exclude in WE],"=no")</f>
        <v>149.53</v>
      </c>
      <c r="N58" s="2">
        <f t="shared" si="1"/>
        <v>50.47</v>
      </c>
    </row>
    <row r="59" spans="10:14" x14ac:dyDescent="0.25">
      <c r="J59">
        <v>2014</v>
      </c>
      <c r="K59">
        <v>50</v>
      </c>
      <c r="L59" t="str">
        <f t="shared" si="0"/>
        <v>201450</v>
      </c>
      <c r="M59" s="2">
        <f>SUMIFS(ExpensesDBTable[Amount],ExpensesDBTable[Week ID],"="&amp;WeeklyReportTable[[#This Row],[Week ID]],ExpensesDBTable[Exclude in WE],"=no")</f>
        <v>144.22999999999999</v>
      </c>
      <c r="N59" s="2">
        <f t="shared" si="1"/>
        <v>55.77000000000001</v>
      </c>
    </row>
    <row r="60" spans="10:14" x14ac:dyDescent="0.25">
      <c r="J60">
        <v>2014</v>
      </c>
      <c r="K60">
        <v>51</v>
      </c>
      <c r="L60" t="str">
        <f t="shared" ref="L60:L65" si="2">CONCATENATE(J60,K60)</f>
        <v>201451</v>
      </c>
      <c r="M60" s="2">
        <f>SUMIFS(ExpensesDBTable[Amount],ExpensesDBTable[Week ID],"="&amp;WeeklyReportTable[[#This Row],[Week ID]],ExpensesDBTable[Exclude in WE],"=no")</f>
        <v>201.82000000000002</v>
      </c>
      <c r="N60" s="2">
        <f t="shared" ref="N60:N65" si="3">$Q$3-M60</f>
        <v>-1.8200000000000216</v>
      </c>
    </row>
    <row r="61" spans="10:14" x14ac:dyDescent="0.25">
      <c r="J61">
        <v>2014</v>
      </c>
      <c r="K61">
        <v>52</v>
      </c>
      <c r="L61" t="str">
        <f t="shared" si="2"/>
        <v>201452</v>
      </c>
      <c r="M61" s="2">
        <f>SUMIFS(ExpensesDBTable[Amount],ExpensesDBTable[Week ID],"="&amp;WeeklyReportTable[[#This Row],[Week ID]],ExpensesDBTable[Exclude in WE],"=no")</f>
        <v>151.25</v>
      </c>
      <c r="N61" s="2">
        <f t="shared" si="3"/>
        <v>48.75</v>
      </c>
    </row>
    <row r="62" spans="10:14" x14ac:dyDescent="0.25">
      <c r="J62">
        <v>2014</v>
      </c>
      <c r="K62">
        <v>53</v>
      </c>
      <c r="L62" t="str">
        <f t="shared" si="2"/>
        <v>201453</v>
      </c>
      <c r="M62" s="2">
        <f>SUMIFS(ExpensesDBTable[Amount],ExpensesDBTable[Week ID],"="&amp;WeeklyReportTable[[#This Row],[Week ID]],ExpensesDBTable[Exclude in WE],"=no")</f>
        <v>0</v>
      </c>
      <c r="N62" s="2">
        <f t="shared" si="3"/>
        <v>200</v>
      </c>
    </row>
    <row r="63" spans="10:14" x14ac:dyDescent="0.25">
      <c r="J63">
        <v>2015</v>
      </c>
      <c r="K63">
        <v>1</v>
      </c>
      <c r="L63" t="str">
        <f t="shared" si="2"/>
        <v>20151</v>
      </c>
      <c r="M63" s="2">
        <f>SUMIFS(ExpensesDBTable[Amount],ExpensesDBTable[Week ID],"="&amp;WeeklyReportTable[[#This Row],[Week ID]],ExpensesDBTable[Exclude in WE],"=no")</f>
        <v>0</v>
      </c>
      <c r="N63" s="2">
        <f t="shared" si="3"/>
        <v>200</v>
      </c>
    </row>
    <row r="64" spans="10:14" x14ac:dyDescent="0.25">
      <c r="J64">
        <v>2015</v>
      </c>
      <c r="K64">
        <v>2</v>
      </c>
      <c r="L64" t="str">
        <f t="shared" si="2"/>
        <v>20152</v>
      </c>
      <c r="M64" s="2">
        <f>SUMIFS(ExpensesDBTable[Amount],ExpensesDBTable[Week ID],"="&amp;WeeklyReportTable[[#This Row],[Week ID]],ExpensesDBTable[Exclude in WE],"=no")</f>
        <v>47.46</v>
      </c>
      <c r="N64" s="2">
        <f t="shared" si="3"/>
        <v>152.54</v>
      </c>
    </row>
    <row r="65" spans="10:21" x14ac:dyDescent="0.25">
      <c r="J65">
        <v>2015</v>
      </c>
      <c r="K65">
        <v>3</v>
      </c>
      <c r="L65" t="str">
        <f t="shared" si="2"/>
        <v>20153</v>
      </c>
      <c r="M65" s="2">
        <f>SUMIFS(ExpensesDBTable[Amount],ExpensesDBTable[Week ID],"="&amp;WeeklyReportTable[[#This Row],[Week ID]],ExpensesDBTable[Exclude in WE],"=no")</f>
        <v>148.86000000000001</v>
      </c>
      <c r="N65" s="2">
        <f t="shared" si="3"/>
        <v>51.139999999999986</v>
      </c>
    </row>
    <row r="66" spans="10:21" x14ac:dyDescent="0.25">
      <c r="J66">
        <v>2015</v>
      </c>
      <c r="K66">
        <v>4</v>
      </c>
      <c r="L66" t="str">
        <f t="shared" ref="L66:L71" si="4">CONCATENATE(J66,K66)</f>
        <v>20154</v>
      </c>
      <c r="M66" s="2">
        <f>SUMIFS(ExpensesDBTable[Amount],ExpensesDBTable[Week ID],"="&amp;WeeklyReportTable[[#This Row],[Week ID]],ExpensesDBTable[Exclude in WE],"=no")</f>
        <v>209.78</v>
      </c>
      <c r="N66" s="2">
        <f t="shared" ref="N66:N71" si="5">$Q$3-M66</f>
        <v>-9.7800000000000011</v>
      </c>
      <c r="U66" s="2"/>
    </row>
    <row r="67" spans="10:21" x14ac:dyDescent="0.25">
      <c r="J67">
        <v>2015</v>
      </c>
      <c r="K67">
        <v>5</v>
      </c>
      <c r="L67" t="str">
        <f t="shared" si="4"/>
        <v>20155</v>
      </c>
      <c r="M67" s="2">
        <f>SUMIFS(ExpensesDBTable[Amount],ExpensesDBTable[Week ID],"="&amp;WeeklyReportTable[[#This Row],[Week ID]],ExpensesDBTable[Exclude in WE],"=no")</f>
        <v>107.26</v>
      </c>
      <c r="N67" s="2">
        <f t="shared" si="5"/>
        <v>92.74</v>
      </c>
    </row>
    <row r="68" spans="10:21" x14ac:dyDescent="0.25">
      <c r="J68">
        <v>2015</v>
      </c>
      <c r="K68">
        <v>6</v>
      </c>
      <c r="L68" t="str">
        <f t="shared" si="4"/>
        <v>20156</v>
      </c>
      <c r="M68" s="2">
        <f>SUMIFS(ExpensesDBTable[Amount],ExpensesDBTable[Week ID],"="&amp;WeeklyReportTable[[#This Row],[Week ID]],ExpensesDBTable[Exclude in WE],"=no")</f>
        <v>146.19000000000003</v>
      </c>
      <c r="N68" s="2">
        <f t="shared" si="5"/>
        <v>53.809999999999974</v>
      </c>
    </row>
    <row r="69" spans="10:21" x14ac:dyDescent="0.25">
      <c r="J69">
        <v>2015</v>
      </c>
      <c r="K69">
        <v>7</v>
      </c>
      <c r="L69" t="str">
        <f t="shared" si="4"/>
        <v>20157</v>
      </c>
      <c r="M69" s="2">
        <f>SUMIFS(ExpensesDBTable[Amount],ExpensesDBTable[Week ID],"="&amp;WeeklyReportTable[[#This Row],[Week ID]],ExpensesDBTable[Exclude in WE],"=no")</f>
        <v>138.72</v>
      </c>
      <c r="N69" s="2">
        <f t="shared" si="5"/>
        <v>61.28</v>
      </c>
    </row>
    <row r="70" spans="10:21" x14ac:dyDescent="0.25">
      <c r="J70">
        <v>2015</v>
      </c>
      <c r="K70">
        <v>8</v>
      </c>
      <c r="L70" t="str">
        <f t="shared" si="4"/>
        <v>20158</v>
      </c>
      <c r="M70" s="2">
        <f>SUMIFS(ExpensesDBTable[Amount],ExpensesDBTable[Week ID],"="&amp;WeeklyReportTable[[#This Row],[Week ID]],ExpensesDBTable[Exclude in WE],"=no")</f>
        <v>149.98000000000002</v>
      </c>
      <c r="N70" s="2">
        <f t="shared" si="5"/>
        <v>50.019999999999982</v>
      </c>
    </row>
    <row r="71" spans="10:21" x14ac:dyDescent="0.25">
      <c r="J71">
        <v>2015</v>
      </c>
      <c r="K71">
        <v>9</v>
      </c>
      <c r="L71" t="str">
        <f t="shared" si="4"/>
        <v>20159</v>
      </c>
      <c r="M71" s="2">
        <f>SUMIFS(ExpensesDBTable[Amount],ExpensesDBTable[Week ID],"="&amp;WeeklyReportTable[[#This Row],[Week ID]],ExpensesDBTable[Exclude in WE],"=no")</f>
        <v>121.21000000000001</v>
      </c>
      <c r="N71" s="2">
        <f t="shared" si="5"/>
        <v>78.789999999999992</v>
      </c>
    </row>
    <row r="72" spans="10:21" x14ac:dyDescent="0.25">
      <c r="J72">
        <v>2015</v>
      </c>
      <c r="K72">
        <v>10</v>
      </c>
      <c r="L72" t="str">
        <f t="shared" ref="L72:L77" si="6">CONCATENATE(J72,K72)</f>
        <v>201510</v>
      </c>
      <c r="M72" s="2">
        <f>SUMIFS(ExpensesDBTable[Amount],ExpensesDBTable[Week ID],"="&amp;WeeklyReportTable[[#This Row],[Week ID]],ExpensesDBTable[Exclude in WE],"=no")</f>
        <v>78.609999999999985</v>
      </c>
      <c r="N72" s="2">
        <f t="shared" ref="N72:N77" si="7">$Q$3-M72</f>
        <v>121.39000000000001</v>
      </c>
    </row>
    <row r="73" spans="10:21" x14ac:dyDescent="0.25">
      <c r="J73">
        <v>2015</v>
      </c>
      <c r="K73">
        <v>11</v>
      </c>
      <c r="L73" t="str">
        <f t="shared" si="6"/>
        <v>201511</v>
      </c>
      <c r="M73" s="2">
        <f>SUMIFS(ExpensesDBTable[Amount],ExpensesDBTable[Week ID],"="&amp;WeeklyReportTable[[#This Row],[Week ID]],ExpensesDBTable[Exclude in WE],"=no")</f>
        <v>79.3</v>
      </c>
      <c r="N73" s="2">
        <f t="shared" si="7"/>
        <v>120.7</v>
      </c>
    </row>
    <row r="74" spans="10:21" x14ac:dyDescent="0.25">
      <c r="J74">
        <v>2015</v>
      </c>
      <c r="K74">
        <v>12</v>
      </c>
      <c r="L74" t="str">
        <f t="shared" si="6"/>
        <v>201512</v>
      </c>
      <c r="M74" s="2">
        <f>SUMIFS(ExpensesDBTable[Amount],ExpensesDBTable[Week ID],"="&amp;WeeklyReportTable[[#This Row],[Week ID]],ExpensesDBTable[Exclude in WE],"=no")</f>
        <v>154.01999999999998</v>
      </c>
      <c r="N74" s="2">
        <f t="shared" si="7"/>
        <v>45.980000000000018</v>
      </c>
    </row>
    <row r="75" spans="10:21" x14ac:dyDescent="0.25">
      <c r="J75">
        <v>2015</v>
      </c>
      <c r="K75">
        <v>13</v>
      </c>
      <c r="L75" t="str">
        <f t="shared" si="6"/>
        <v>201513</v>
      </c>
      <c r="M75" s="2">
        <f>SUMIFS(ExpensesDBTable[Amount],ExpensesDBTable[Week ID],"="&amp;WeeklyReportTable[[#This Row],[Week ID]],ExpensesDBTable[Exclude in WE],"=no")</f>
        <v>121.28999999999999</v>
      </c>
      <c r="N75" s="2">
        <f t="shared" si="7"/>
        <v>78.710000000000008</v>
      </c>
    </row>
    <row r="76" spans="10:21" x14ac:dyDescent="0.25">
      <c r="J76">
        <v>2015</v>
      </c>
      <c r="K76">
        <v>14</v>
      </c>
      <c r="L76" t="str">
        <f t="shared" si="6"/>
        <v>201514</v>
      </c>
      <c r="M76" s="2">
        <f>SUMIFS(ExpensesDBTable[Amount],ExpensesDBTable[Week ID],"="&amp;WeeklyReportTable[[#This Row],[Week ID]],ExpensesDBTable[Exclude in WE],"=no")</f>
        <v>151.85000000000002</v>
      </c>
      <c r="N76" s="2">
        <f t="shared" si="7"/>
        <v>48.149999999999977</v>
      </c>
    </row>
    <row r="77" spans="10:21" x14ac:dyDescent="0.25">
      <c r="J77">
        <v>2015</v>
      </c>
      <c r="K77">
        <v>15</v>
      </c>
      <c r="L77" t="str">
        <f t="shared" si="6"/>
        <v>201515</v>
      </c>
      <c r="M77" s="2">
        <f>SUMIFS(ExpensesDBTable[Amount],ExpensesDBTable[Week ID],"="&amp;WeeklyReportTable[[#This Row],[Week ID]],ExpensesDBTable[Exclude in WE],"=no")</f>
        <v>123.74000000000001</v>
      </c>
      <c r="N77" s="2">
        <f t="shared" si="7"/>
        <v>76.259999999999991</v>
      </c>
    </row>
    <row r="78" spans="10:21" x14ac:dyDescent="0.25">
      <c r="J78">
        <v>2015</v>
      </c>
      <c r="K78">
        <v>16</v>
      </c>
      <c r="L78" t="str">
        <f t="shared" ref="L78:L83" si="8">CONCATENATE(J78,K78)</f>
        <v>201516</v>
      </c>
      <c r="M78" s="2">
        <f>SUMIFS(ExpensesDBTable[Amount],ExpensesDBTable[Week ID],"="&amp;WeeklyReportTable[[#This Row],[Week ID]],ExpensesDBTable[Exclude in WE],"=no")</f>
        <v>77.389999999999986</v>
      </c>
      <c r="N78" s="2">
        <f t="shared" ref="N78:N83" si="9">$Q$3-M78</f>
        <v>122.61000000000001</v>
      </c>
    </row>
    <row r="79" spans="10:21" x14ac:dyDescent="0.25">
      <c r="J79">
        <v>2015</v>
      </c>
      <c r="K79">
        <v>17</v>
      </c>
      <c r="L79" t="str">
        <f t="shared" si="8"/>
        <v>201517</v>
      </c>
      <c r="M79" s="2">
        <f>SUMIFS(ExpensesDBTable[Amount],ExpensesDBTable[Week ID],"="&amp;WeeklyReportTable[[#This Row],[Week ID]],ExpensesDBTable[Exclude in WE],"=no")</f>
        <v>92.81</v>
      </c>
      <c r="N79" s="2">
        <f t="shared" si="9"/>
        <v>107.19</v>
      </c>
    </row>
    <row r="80" spans="10:21" x14ac:dyDescent="0.25">
      <c r="J80">
        <v>2015</v>
      </c>
      <c r="K80">
        <v>18</v>
      </c>
      <c r="L80" t="str">
        <f t="shared" si="8"/>
        <v>201518</v>
      </c>
      <c r="M80" s="2">
        <f>SUMIFS(ExpensesDBTable[Amount],ExpensesDBTable[Week ID],"="&amp;WeeklyReportTable[[#This Row],[Week ID]],ExpensesDBTable[Exclude in WE],"=no")</f>
        <v>147.63</v>
      </c>
      <c r="N80" s="2">
        <f t="shared" si="9"/>
        <v>52.370000000000005</v>
      </c>
    </row>
    <row r="81" spans="10:14" x14ac:dyDescent="0.25">
      <c r="J81">
        <v>2015</v>
      </c>
      <c r="K81">
        <v>19</v>
      </c>
      <c r="L81" t="str">
        <f t="shared" si="8"/>
        <v>201519</v>
      </c>
      <c r="M81" s="2">
        <f>SUMIFS(ExpensesDBTable[Amount],ExpensesDBTable[Week ID],"="&amp;WeeklyReportTable[[#This Row],[Week ID]],ExpensesDBTable[Exclude in WE],"=no")</f>
        <v>128.9</v>
      </c>
      <c r="N81" s="2">
        <f t="shared" si="9"/>
        <v>71.099999999999994</v>
      </c>
    </row>
    <row r="82" spans="10:14" x14ac:dyDescent="0.25">
      <c r="J82">
        <v>2015</v>
      </c>
      <c r="K82">
        <v>20</v>
      </c>
      <c r="L82" t="str">
        <f t="shared" si="8"/>
        <v>201520</v>
      </c>
      <c r="M82" s="2">
        <f>SUMIFS(ExpensesDBTable[Amount],ExpensesDBTable[Week ID],"="&amp;WeeklyReportTable[[#This Row],[Week ID]],ExpensesDBTable[Exclude in WE],"=no")</f>
        <v>98.42</v>
      </c>
      <c r="N82" s="2">
        <f t="shared" si="9"/>
        <v>101.58</v>
      </c>
    </row>
    <row r="83" spans="10:14" x14ac:dyDescent="0.25">
      <c r="J83">
        <v>2015</v>
      </c>
      <c r="K83">
        <v>21</v>
      </c>
      <c r="L83" t="str">
        <f t="shared" si="8"/>
        <v>201521</v>
      </c>
      <c r="M83" s="2">
        <f>SUMIFS(ExpensesDBTable[Amount],ExpensesDBTable[Week ID],"="&amp;WeeklyReportTable[[#This Row],[Week ID]],ExpensesDBTable[Exclude in WE],"=no")</f>
        <v>107.64</v>
      </c>
      <c r="N83" s="2">
        <f t="shared" si="9"/>
        <v>92.36</v>
      </c>
    </row>
    <row r="84" spans="10:14" x14ac:dyDescent="0.25">
      <c r="J84">
        <v>2015</v>
      </c>
      <c r="K84">
        <v>22</v>
      </c>
      <c r="L84" t="str">
        <f t="shared" ref="L84:L89" si="10">CONCATENATE(J84,K84)</f>
        <v>201522</v>
      </c>
      <c r="M84" s="2">
        <f>SUMIFS(ExpensesDBTable[Amount],ExpensesDBTable[Week ID],"="&amp;WeeklyReportTable[[#This Row],[Week ID]],ExpensesDBTable[Exclude in WE],"=no")</f>
        <v>117.59</v>
      </c>
      <c r="N84" s="2">
        <f t="shared" ref="N84:N89" si="11">$Q$3-M84</f>
        <v>82.41</v>
      </c>
    </row>
    <row r="85" spans="10:14" x14ac:dyDescent="0.25">
      <c r="J85">
        <v>2015</v>
      </c>
      <c r="K85">
        <v>23</v>
      </c>
      <c r="L85" t="str">
        <f t="shared" si="10"/>
        <v>201523</v>
      </c>
      <c r="M85" s="2">
        <f>SUMIFS(ExpensesDBTable[Amount],ExpensesDBTable[Week ID],"="&amp;WeeklyReportTable[[#This Row],[Week ID]],ExpensesDBTable[Exclude in WE],"=no")</f>
        <v>148.4</v>
      </c>
      <c r="N85" s="2">
        <f t="shared" si="11"/>
        <v>51.599999999999994</v>
      </c>
    </row>
    <row r="86" spans="10:14" x14ac:dyDescent="0.25">
      <c r="J86">
        <v>2015</v>
      </c>
      <c r="K86">
        <v>24</v>
      </c>
      <c r="L86" t="str">
        <f t="shared" si="10"/>
        <v>201524</v>
      </c>
      <c r="M86" s="2">
        <f>SUMIFS(ExpensesDBTable[Amount],ExpensesDBTable[Week ID],"="&amp;WeeklyReportTable[[#This Row],[Week ID]],ExpensesDBTable[Exclude in WE],"=no")</f>
        <v>142.73000000000002</v>
      </c>
      <c r="N86" s="2">
        <f t="shared" si="11"/>
        <v>57.269999999999982</v>
      </c>
    </row>
    <row r="87" spans="10:14" x14ac:dyDescent="0.25">
      <c r="J87">
        <v>2015</v>
      </c>
      <c r="K87">
        <v>25</v>
      </c>
      <c r="L87" t="str">
        <f t="shared" si="10"/>
        <v>201525</v>
      </c>
      <c r="M87" s="2">
        <f>SUMIFS(ExpensesDBTable[Amount],ExpensesDBTable[Week ID],"="&amp;WeeklyReportTable[[#This Row],[Week ID]],ExpensesDBTable[Exclude in WE],"=no")</f>
        <v>70.959999999999994</v>
      </c>
      <c r="N87" s="2">
        <f t="shared" si="11"/>
        <v>129.04000000000002</v>
      </c>
    </row>
    <row r="88" spans="10:14" x14ac:dyDescent="0.25">
      <c r="J88">
        <v>2015</v>
      </c>
      <c r="K88">
        <v>26</v>
      </c>
      <c r="L88" t="str">
        <f t="shared" si="10"/>
        <v>201526</v>
      </c>
      <c r="M88" s="2">
        <f>SUMIFS(ExpensesDBTable[Amount],ExpensesDBTable[Week ID],"="&amp;WeeklyReportTable[[#This Row],[Week ID]],ExpensesDBTable[Exclude in WE],"=no")</f>
        <v>113.45</v>
      </c>
      <c r="N88" s="2">
        <f t="shared" si="11"/>
        <v>86.55</v>
      </c>
    </row>
    <row r="89" spans="10:14" x14ac:dyDescent="0.25">
      <c r="J89">
        <v>2015</v>
      </c>
      <c r="K89">
        <v>27</v>
      </c>
      <c r="L89" t="str">
        <f t="shared" si="10"/>
        <v>201527</v>
      </c>
      <c r="M89" s="2">
        <f>SUMIFS(ExpensesDBTable[Amount],ExpensesDBTable[Week ID],"="&amp;WeeklyReportTable[[#This Row],[Week ID]],ExpensesDBTable[Exclude in WE],"=no")</f>
        <v>25.81</v>
      </c>
      <c r="N89" s="2">
        <f t="shared" si="11"/>
        <v>174.19</v>
      </c>
    </row>
    <row r="90" spans="10:14" x14ac:dyDescent="0.25">
      <c r="J90">
        <v>2015</v>
      </c>
      <c r="K90">
        <v>28</v>
      </c>
      <c r="L90" t="str">
        <f t="shared" ref="L90:L96" si="12">CONCATENATE(J90,K90)</f>
        <v>201528</v>
      </c>
      <c r="M90" s="2">
        <f>SUMIFS(ExpensesDBTable[Amount],ExpensesDBTable[Week ID],"="&amp;WeeklyReportTable[[#This Row],[Week ID]],ExpensesDBTable[Exclude in WE],"=no")</f>
        <v>120.73999999999998</v>
      </c>
      <c r="N90" s="2">
        <f t="shared" ref="N90:N96" si="13">$Q$3-M90</f>
        <v>79.260000000000019</v>
      </c>
    </row>
    <row r="91" spans="10:14" x14ac:dyDescent="0.25">
      <c r="J91">
        <v>2015</v>
      </c>
      <c r="K91">
        <v>29</v>
      </c>
      <c r="L91" t="str">
        <f t="shared" si="12"/>
        <v>201529</v>
      </c>
      <c r="M91" s="2">
        <f>SUMIFS(ExpensesDBTable[Amount],ExpensesDBTable[Week ID],"="&amp;WeeklyReportTable[[#This Row],[Week ID]],ExpensesDBTable[Exclude in WE],"=no")</f>
        <v>118.55</v>
      </c>
      <c r="N91" s="2">
        <f t="shared" si="13"/>
        <v>81.45</v>
      </c>
    </row>
    <row r="92" spans="10:14" x14ac:dyDescent="0.25">
      <c r="J92">
        <v>2015</v>
      </c>
      <c r="K92">
        <v>30</v>
      </c>
      <c r="L92" t="str">
        <f t="shared" si="12"/>
        <v>201530</v>
      </c>
      <c r="M92" s="2">
        <f>SUMIFS(ExpensesDBTable[Amount],ExpensesDBTable[Week ID],"="&amp;WeeklyReportTable[[#This Row],[Week ID]],ExpensesDBTable[Exclude in WE],"=no")</f>
        <v>170.43</v>
      </c>
      <c r="N92" s="2">
        <f t="shared" si="13"/>
        <v>29.569999999999993</v>
      </c>
    </row>
    <row r="93" spans="10:14" x14ac:dyDescent="0.25">
      <c r="J93">
        <v>2015</v>
      </c>
      <c r="K93">
        <v>31</v>
      </c>
      <c r="L93" t="str">
        <f t="shared" si="12"/>
        <v>201531</v>
      </c>
      <c r="M93" s="2">
        <f>SUMIFS(ExpensesDBTable[Amount],ExpensesDBTable[Week ID],"="&amp;WeeklyReportTable[[#This Row],[Week ID]],ExpensesDBTable[Exclude in WE],"=no")</f>
        <v>105.21000000000001</v>
      </c>
      <c r="N93" s="2">
        <f t="shared" si="13"/>
        <v>94.789999999999992</v>
      </c>
    </row>
    <row r="94" spans="10:14" x14ac:dyDescent="0.25">
      <c r="J94">
        <v>2015</v>
      </c>
      <c r="K94">
        <v>32</v>
      </c>
      <c r="L94" t="str">
        <f t="shared" si="12"/>
        <v>201532</v>
      </c>
      <c r="M94" s="2">
        <f>SUMIFS(ExpensesDBTable[Amount],ExpensesDBTable[Week ID],"="&amp;WeeklyReportTable[[#This Row],[Week ID]],ExpensesDBTable[Exclude in WE],"=no")</f>
        <v>96.01</v>
      </c>
      <c r="N94" s="2">
        <f t="shared" si="13"/>
        <v>103.99</v>
      </c>
    </row>
    <row r="95" spans="10:14" x14ac:dyDescent="0.25">
      <c r="J95">
        <v>2015</v>
      </c>
      <c r="K95">
        <v>33</v>
      </c>
      <c r="L95" t="str">
        <f t="shared" si="12"/>
        <v>201533</v>
      </c>
      <c r="M95" s="2">
        <f>SUMIFS(ExpensesDBTable[Amount],ExpensesDBTable[Week ID],"="&amp;WeeklyReportTable[[#This Row],[Week ID]],ExpensesDBTable[Exclude in WE],"=no")</f>
        <v>113.82999999999998</v>
      </c>
      <c r="N95" s="2">
        <f t="shared" si="13"/>
        <v>86.170000000000016</v>
      </c>
    </row>
    <row r="96" spans="10:14" x14ac:dyDescent="0.25">
      <c r="J96">
        <v>2015</v>
      </c>
      <c r="K96">
        <v>34</v>
      </c>
      <c r="L96" t="str">
        <f t="shared" si="12"/>
        <v>201534</v>
      </c>
      <c r="M96" s="2">
        <f>SUMIFS(ExpensesDBTable[Amount],ExpensesDBTable[Week ID],"="&amp;WeeklyReportTable[[#This Row],[Week ID]],ExpensesDBTable[Exclude in WE],"=no")</f>
        <v>75.570000000000007</v>
      </c>
      <c r="N96" s="2">
        <f t="shared" si="13"/>
        <v>124.42999999999999</v>
      </c>
    </row>
    <row r="97" spans="10:14" x14ac:dyDescent="0.25">
      <c r="J97">
        <v>2015</v>
      </c>
      <c r="K97">
        <v>35</v>
      </c>
      <c r="L97" t="str">
        <f t="shared" ref="L97:L102" si="14">CONCATENATE(J97,K97)</f>
        <v>201535</v>
      </c>
      <c r="M97" s="2">
        <f>SUMIFS(ExpensesDBTable[Amount],ExpensesDBTable[Week ID],"="&amp;WeeklyReportTable[[#This Row],[Week ID]],ExpensesDBTable[Exclude in WE],"=no")</f>
        <v>149.96999999999997</v>
      </c>
      <c r="N97" s="2">
        <f t="shared" ref="N97:N102" si="15">$Q$3-M97</f>
        <v>50.03000000000003</v>
      </c>
    </row>
    <row r="98" spans="10:14" x14ac:dyDescent="0.25">
      <c r="J98">
        <v>2015</v>
      </c>
      <c r="K98">
        <v>36</v>
      </c>
      <c r="L98" t="str">
        <f t="shared" si="14"/>
        <v>201536</v>
      </c>
      <c r="M98" s="2">
        <f>SUMIFS(ExpensesDBTable[Amount],ExpensesDBTable[Week ID],"="&amp;WeeklyReportTable[[#This Row],[Week ID]],ExpensesDBTable[Exclude in WE],"=no")</f>
        <v>63.81</v>
      </c>
      <c r="N98" s="2">
        <f t="shared" si="15"/>
        <v>136.19</v>
      </c>
    </row>
    <row r="99" spans="10:14" x14ac:dyDescent="0.25">
      <c r="J99">
        <v>2015</v>
      </c>
      <c r="K99">
        <v>37</v>
      </c>
      <c r="L99" t="str">
        <f t="shared" si="14"/>
        <v>201537</v>
      </c>
      <c r="M99" s="2">
        <f>SUMIFS(ExpensesDBTable[Amount],ExpensesDBTable[Week ID],"="&amp;WeeklyReportTable[[#This Row],[Week ID]],ExpensesDBTable[Exclude in WE],"=no")</f>
        <v>98.580000000000013</v>
      </c>
      <c r="N99" s="2">
        <f t="shared" si="15"/>
        <v>101.41999999999999</v>
      </c>
    </row>
    <row r="100" spans="10:14" x14ac:dyDescent="0.25">
      <c r="J100">
        <v>2015</v>
      </c>
      <c r="K100">
        <v>38</v>
      </c>
      <c r="L100" t="str">
        <f t="shared" si="14"/>
        <v>201538</v>
      </c>
      <c r="M100" s="2">
        <f>SUMIFS(ExpensesDBTable[Amount],ExpensesDBTable[Week ID],"="&amp;WeeklyReportTable[[#This Row],[Week ID]],ExpensesDBTable[Exclude in WE],"=no")</f>
        <v>157.59</v>
      </c>
      <c r="N100" s="2">
        <f t="shared" si="15"/>
        <v>42.41</v>
      </c>
    </row>
    <row r="101" spans="10:14" x14ac:dyDescent="0.25">
      <c r="J101">
        <v>2015</v>
      </c>
      <c r="K101">
        <v>39</v>
      </c>
      <c r="L101" t="str">
        <f t="shared" si="14"/>
        <v>201539</v>
      </c>
      <c r="M101" s="2">
        <f>SUMIFS(ExpensesDBTable[Amount],ExpensesDBTable[Week ID],"="&amp;WeeklyReportTable[[#This Row],[Week ID]],ExpensesDBTable[Exclude in WE],"=no")</f>
        <v>132.1</v>
      </c>
      <c r="N101" s="2">
        <f t="shared" si="15"/>
        <v>67.900000000000006</v>
      </c>
    </row>
    <row r="102" spans="10:14" x14ac:dyDescent="0.25">
      <c r="J102">
        <v>2015</v>
      </c>
      <c r="K102">
        <v>40</v>
      </c>
      <c r="L102" t="str">
        <f t="shared" si="14"/>
        <v>201540</v>
      </c>
      <c r="M102" s="2">
        <f>SUMIFS(ExpensesDBTable[Amount],ExpensesDBTable[Week ID],"="&amp;WeeklyReportTable[[#This Row],[Week ID]],ExpensesDBTable[Exclude in WE],"=no")</f>
        <v>175.48000000000002</v>
      </c>
      <c r="N102" s="2">
        <f t="shared" si="15"/>
        <v>24.519999999999982</v>
      </c>
    </row>
    <row r="103" spans="10:14" x14ac:dyDescent="0.25">
      <c r="J103">
        <v>2015</v>
      </c>
      <c r="K103">
        <v>41</v>
      </c>
      <c r="L103" t="str">
        <f t="shared" ref="L103:L108" si="16">CONCATENATE(J103,K103)</f>
        <v>201541</v>
      </c>
      <c r="M103" s="2">
        <f>SUMIFS(ExpensesDBTable[Amount],ExpensesDBTable[Week ID],"="&amp;WeeklyReportTable[[#This Row],[Week ID]],ExpensesDBTable[Exclude in WE],"=no")</f>
        <v>133.38</v>
      </c>
      <c r="N103" s="2">
        <f t="shared" ref="N103:N108" si="17">$Q$3-M103</f>
        <v>66.62</v>
      </c>
    </row>
    <row r="104" spans="10:14" x14ac:dyDescent="0.25">
      <c r="J104">
        <v>2015</v>
      </c>
      <c r="K104">
        <v>42</v>
      </c>
      <c r="L104" t="str">
        <f t="shared" si="16"/>
        <v>201542</v>
      </c>
      <c r="M104" s="2">
        <f>SUMIFS(ExpensesDBTable[Amount],ExpensesDBTable[Week ID],"="&amp;WeeklyReportTable[[#This Row],[Week ID]],ExpensesDBTable[Exclude in WE],"=no")</f>
        <v>168.07000000000002</v>
      </c>
      <c r="N104" s="2">
        <f t="shared" si="17"/>
        <v>31.929999999999978</v>
      </c>
    </row>
    <row r="105" spans="10:14" x14ac:dyDescent="0.25">
      <c r="J105">
        <v>2015</v>
      </c>
      <c r="K105">
        <v>43</v>
      </c>
      <c r="L105" t="str">
        <f t="shared" si="16"/>
        <v>201543</v>
      </c>
      <c r="M105" s="2">
        <f>SUMIFS(ExpensesDBTable[Amount],ExpensesDBTable[Week ID],"="&amp;WeeklyReportTable[[#This Row],[Week ID]],ExpensesDBTable[Exclude in WE],"=no")</f>
        <v>222.27</v>
      </c>
      <c r="N105" s="2">
        <f t="shared" si="17"/>
        <v>-22.27000000000001</v>
      </c>
    </row>
    <row r="106" spans="10:14" x14ac:dyDescent="0.25">
      <c r="J106">
        <v>2015</v>
      </c>
      <c r="K106">
        <v>44</v>
      </c>
      <c r="L106" t="str">
        <f t="shared" si="16"/>
        <v>201544</v>
      </c>
      <c r="M106" s="2">
        <f>SUMIFS(ExpensesDBTable[Amount],ExpensesDBTable[Week ID],"="&amp;WeeklyReportTable[[#This Row],[Week ID]],ExpensesDBTable[Exclude in WE],"=no")</f>
        <v>136.16999999999999</v>
      </c>
      <c r="N106" s="2">
        <f t="shared" si="17"/>
        <v>63.830000000000013</v>
      </c>
    </row>
    <row r="107" spans="10:14" x14ac:dyDescent="0.25">
      <c r="J107">
        <v>2015</v>
      </c>
      <c r="K107">
        <v>45</v>
      </c>
      <c r="L107" t="str">
        <f t="shared" si="16"/>
        <v>201545</v>
      </c>
      <c r="M107" s="2">
        <f>SUMIFS(ExpensesDBTable[Amount],ExpensesDBTable[Week ID],"="&amp;WeeklyReportTable[[#This Row],[Week ID]],ExpensesDBTable[Exclude in WE],"=no")</f>
        <v>117.34</v>
      </c>
      <c r="N107" s="2">
        <f t="shared" si="17"/>
        <v>82.66</v>
      </c>
    </row>
    <row r="108" spans="10:14" x14ac:dyDescent="0.25">
      <c r="J108">
        <v>2015</v>
      </c>
      <c r="K108">
        <v>46</v>
      </c>
      <c r="L108" t="str">
        <f t="shared" si="16"/>
        <v>201546</v>
      </c>
      <c r="M108" s="2">
        <f>SUMIFS(ExpensesDBTable[Amount],ExpensesDBTable[Week ID],"="&amp;WeeklyReportTable[[#This Row],[Week ID]],ExpensesDBTable[Exclude in WE],"=no")</f>
        <v>87.149999999999991</v>
      </c>
      <c r="N108" s="2">
        <f t="shared" si="17"/>
        <v>112.85000000000001</v>
      </c>
    </row>
    <row r="109" spans="10:14" x14ac:dyDescent="0.25">
      <c r="J109">
        <v>2015</v>
      </c>
      <c r="K109">
        <v>47</v>
      </c>
      <c r="L109" t="str">
        <f t="shared" ref="L109:L114" si="18">CONCATENATE(J109,K109)</f>
        <v>201547</v>
      </c>
      <c r="M109" s="2">
        <f>SUMIFS(ExpensesDBTable[Amount],ExpensesDBTable[Week ID],"="&amp;WeeklyReportTable[[#This Row],[Week ID]],ExpensesDBTable[Exclude in WE],"=no")</f>
        <v>140.27999999999997</v>
      </c>
      <c r="N109" s="2">
        <f t="shared" ref="N109:N114" si="19">$Q$3-M109</f>
        <v>59.720000000000027</v>
      </c>
    </row>
    <row r="110" spans="10:14" x14ac:dyDescent="0.25">
      <c r="J110">
        <v>2015</v>
      </c>
      <c r="K110">
        <v>48</v>
      </c>
      <c r="L110" t="str">
        <f t="shared" si="18"/>
        <v>201548</v>
      </c>
      <c r="M110" s="2">
        <f>SUMIFS(ExpensesDBTable[Amount],ExpensesDBTable[Week ID],"="&amp;WeeklyReportTable[[#This Row],[Week ID]],ExpensesDBTable[Exclude in WE],"=no")</f>
        <v>105.25</v>
      </c>
      <c r="N110" s="2">
        <f t="shared" si="19"/>
        <v>94.75</v>
      </c>
    </row>
    <row r="111" spans="10:14" x14ac:dyDescent="0.25">
      <c r="J111">
        <v>2015</v>
      </c>
      <c r="K111">
        <v>49</v>
      </c>
      <c r="L111" t="str">
        <f t="shared" si="18"/>
        <v>201549</v>
      </c>
      <c r="M111" s="2">
        <f>SUMIFS(ExpensesDBTable[Amount],ExpensesDBTable[Week ID],"="&amp;WeeklyReportTable[[#This Row],[Week ID]],ExpensesDBTable[Exclude in WE],"=no")</f>
        <v>128.41</v>
      </c>
      <c r="N111" s="2">
        <f t="shared" si="19"/>
        <v>71.59</v>
      </c>
    </row>
    <row r="112" spans="10:14" x14ac:dyDescent="0.25">
      <c r="J112">
        <v>2015</v>
      </c>
      <c r="K112">
        <v>50</v>
      </c>
      <c r="L112" t="str">
        <f t="shared" si="18"/>
        <v>201550</v>
      </c>
      <c r="M112" s="2">
        <f>SUMIFS(ExpensesDBTable[Amount],ExpensesDBTable[Week ID],"="&amp;WeeklyReportTable[[#This Row],[Week ID]],ExpensesDBTable[Exclude in WE],"=no")</f>
        <v>157.18</v>
      </c>
      <c r="N112" s="2">
        <f t="shared" si="19"/>
        <v>42.819999999999993</v>
      </c>
    </row>
    <row r="113" spans="10:14" x14ac:dyDescent="0.25">
      <c r="J113">
        <v>2015</v>
      </c>
      <c r="K113">
        <v>51</v>
      </c>
      <c r="L113" t="str">
        <f t="shared" si="18"/>
        <v>201551</v>
      </c>
      <c r="M113" s="2">
        <f>SUMIFS(ExpensesDBTable[Amount],ExpensesDBTable[Week ID],"="&amp;WeeklyReportTable[[#This Row],[Week ID]],ExpensesDBTable[Exclude in WE],"=no")</f>
        <v>24</v>
      </c>
      <c r="N113" s="2">
        <f t="shared" si="19"/>
        <v>176</v>
      </c>
    </row>
    <row r="114" spans="10:14" x14ac:dyDescent="0.25">
      <c r="J114">
        <v>2016</v>
      </c>
      <c r="K114">
        <v>4</v>
      </c>
      <c r="L114" t="str">
        <f t="shared" si="18"/>
        <v>20164</v>
      </c>
      <c r="M114" s="2">
        <f>SUMIFS(ExpensesDBTable[Amount],ExpensesDBTable[Week ID],"="&amp;WeeklyReportTable[[#This Row],[Week ID]],ExpensesDBTable[Exclude in WE],"=no")</f>
        <v>136.72999999999999</v>
      </c>
      <c r="N114" s="2">
        <f t="shared" si="19"/>
        <v>63.27000000000001</v>
      </c>
    </row>
    <row r="115" spans="10:14" x14ac:dyDescent="0.25">
      <c r="J115">
        <v>2016</v>
      </c>
      <c r="K115">
        <v>5</v>
      </c>
      <c r="L115" t="str">
        <f t="shared" ref="L115:L120" si="20">CONCATENATE(J115,K115)</f>
        <v>20165</v>
      </c>
      <c r="M115" s="2">
        <f>SUMIFS(ExpensesDBTable[Amount],ExpensesDBTable[Week ID],"="&amp;WeeklyReportTable[[#This Row],[Week ID]],ExpensesDBTable[Exclude in WE],"=no")</f>
        <v>156.42000000000002</v>
      </c>
      <c r="N115" s="2">
        <f t="shared" ref="N115:N120" si="21">$Q$3-M115</f>
        <v>43.579999999999984</v>
      </c>
    </row>
    <row r="116" spans="10:14" x14ac:dyDescent="0.25">
      <c r="J116">
        <v>2016</v>
      </c>
      <c r="K116">
        <v>6</v>
      </c>
      <c r="L116" t="str">
        <f t="shared" si="20"/>
        <v>20166</v>
      </c>
      <c r="M116" s="2">
        <f>SUMIFS(ExpensesDBTable[Amount],ExpensesDBTable[Week ID],"="&amp;WeeklyReportTable[[#This Row],[Week ID]],ExpensesDBTable[Exclude in WE],"=no")</f>
        <v>173.18</v>
      </c>
      <c r="N116" s="2">
        <f t="shared" si="21"/>
        <v>26.819999999999993</v>
      </c>
    </row>
    <row r="117" spans="10:14" x14ac:dyDescent="0.25">
      <c r="J117">
        <v>2016</v>
      </c>
      <c r="K117">
        <v>7</v>
      </c>
      <c r="L117" t="str">
        <f t="shared" si="20"/>
        <v>20167</v>
      </c>
      <c r="M117" s="2">
        <f>SUMIFS(ExpensesDBTable[Amount],ExpensesDBTable[Week ID],"="&amp;WeeklyReportTable[[#This Row],[Week ID]],ExpensesDBTable[Exclude in WE],"=no")</f>
        <v>132.38</v>
      </c>
      <c r="N117" s="2">
        <f t="shared" si="21"/>
        <v>67.62</v>
      </c>
    </row>
    <row r="118" spans="10:14" x14ac:dyDescent="0.25">
      <c r="J118">
        <v>2016</v>
      </c>
      <c r="K118">
        <v>8</v>
      </c>
      <c r="L118" t="str">
        <f t="shared" si="20"/>
        <v>20168</v>
      </c>
      <c r="M118" s="2">
        <f>SUMIFS(ExpensesDBTable[Amount],ExpensesDBTable[Week ID],"="&amp;WeeklyReportTable[[#This Row],[Week ID]],ExpensesDBTable[Exclude in WE],"=no")</f>
        <v>142.05999999999997</v>
      </c>
      <c r="N118" s="2">
        <f t="shared" si="21"/>
        <v>57.940000000000026</v>
      </c>
    </row>
    <row r="119" spans="10:14" x14ac:dyDescent="0.25">
      <c r="J119">
        <v>2016</v>
      </c>
      <c r="K119">
        <v>9</v>
      </c>
      <c r="L119" t="str">
        <f t="shared" si="20"/>
        <v>20169</v>
      </c>
      <c r="M119" s="2">
        <f>SUMIFS(ExpensesDBTable[Amount],ExpensesDBTable[Week ID],"="&amp;WeeklyReportTable[[#This Row],[Week ID]],ExpensesDBTable[Exclude in WE],"=no")</f>
        <v>144.76</v>
      </c>
      <c r="N119" s="2">
        <f t="shared" si="21"/>
        <v>55.240000000000009</v>
      </c>
    </row>
    <row r="120" spans="10:14" x14ac:dyDescent="0.25">
      <c r="J120">
        <v>2016</v>
      </c>
      <c r="K120">
        <v>10</v>
      </c>
      <c r="L120" t="str">
        <f t="shared" si="20"/>
        <v>201610</v>
      </c>
      <c r="M120" s="2">
        <f>SUMIFS(ExpensesDBTable[Amount],ExpensesDBTable[Week ID],"="&amp;WeeklyReportTable[[#This Row],[Week ID]],ExpensesDBTable[Exclude in WE],"=no")</f>
        <v>139.35000000000002</v>
      </c>
      <c r="N120" s="2">
        <f t="shared" si="21"/>
        <v>60.649999999999977</v>
      </c>
    </row>
    <row r="121" spans="10:14" x14ac:dyDescent="0.25">
      <c r="J121">
        <v>2016</v>
      </c>
      <c r="K121">
        <v>11</v>
      </c>
      <c r="L121" t="str">
        <f t="shared" ref="L121:L126" si="22">CONCATENATE(J121,K121)</f>
        <v>201611</v>
      </c>
      <c r="M121" s="2">
        <f>SUMIFS(ExpensesDBTable[Amount],ExpensesDBTable[Week ID],"="&amp;WeeklyReportTable[[#This Row],[Week ID]],ExpensesDBTable[Exclude in WE],"=no")</f>
        <v>127.92</v>
      </c>
      <c r="N121" s="2">
        <f t="shared" ref="N121:N126" si="23">$Q$3-M121</f>
        <v>72.08</v>
      </c>
    </row>
    <row r="122" spans="10:14" x14ac:dyDescent="0.25">
      <c r="J122">
        <v>2016</v>
      </c>
      <c r="K122">
        <v>12</v>
      </c>
      <c r="L122" t="str">
        <f t="shared" si="22"/>
        <v>201612</v>
      </c>
      <c r="M122" s="2">
        <f>SUMIFS(ExpensesDBTable[Amount],ExpensesDBTable[Week ID],"="&amp;WeeklyReportTable[[#This Row],[Week ID]],ExpensesDBTable[Exclude in WE],"=no")</f>
        <v>154.93</v>
      </c>
      <c r="N122" s="2">
        <f t="shared" si="23"/>
        <v>45.069999999999993</v>
      </c>
    </row>
    <row r="123" spans="10:14" x14ac:dyDescent="0.25">
      <c r="J123">
        <v>2016</v>
      </c>
      <c r="K123">
        <v>13</v>
      </c>
      <c r="L123" t="str">
        <f t="shared" si="22"/>
        <v>201613</v>
      </c>
      <c r="M123" s="2">
        <f>SUMIFS(ExpensesDBTable[Amount],ExpensesDBTable[Week ID],"="&amp;WeeklyReportTable[[#This Row],[Week ID]],ExpensesDBTable[Exclude in WE],"=no")</f>
        <v>26.450000000000003</v>
      </c>
      <c r="N123" s="2">
        <f t="shared" si="23"/>
        <v>173.55</v>
      </c>
    </row>
    <row r="124" spans="10:14" x14ac:dyDescent="0.25">
      <c r="J124">
        <v>2016</v>
      </c>
      <c r="K124">
        <v>14</v>
      </c>
      <c r="L124" t="str">
        <f t="shared" si="22"/>
        <v>201614</v>
      </c>
      <c r="M124" s="2">
        <f>SUMIFS(ExpensesDBTable[Amount],ExpensesDBTable[Week ID],"="&amp;WeeklyReportTable[[#This Row],[Week ID]],ExpensesDBTable[Exclude in WE],"=no")</f>
        <v>150.87</v>
      </c>
      <c r="N124" s="2">
        <f t="shared" si="23"/>
        <v>49.129999999999995</v>
      </c>
    </row>
    <row r="125" spans="10:14" x14ac:dyDescent="0.25">
      <c r="J125">
        <v>2016</v>
      </c>
      <c r="K125">
        <v>15</v>
      </c>
      <c r="L125" t="str">
        <f t="shared" si="22"/>
        <v>201615</v>
      </c>
      <c r="M125" s="2">
        <f>SUMIFS(ExpensesDBTable[Amount],ExpensesDBTable[Week ID],"="&amp;WeeklyReportTable[[#This Row],[Week ID]],ExpensesDBTable[Exclude in WE],"=no")</f>
        <v>115.57999999999998</v>
      </c>
      <c r="N125" s="2">
        <f t="shared" si="23"/>
        <v>84.420000000000016</v>
      </c>
    </row>
    <row r="126" spans="10:14" x14ac:dyDescent="0.25">
      <c r="J126">
        <v>2016</v>
      </c>
      <c r="K126">
        <v>16</v>
      </c>
      <c r="L126" t="str">
        <f t="shared" si="22"/>
        <v>201616</v>
      </c>
      <c r="M126" s="2">
        <f>SUMIFS(ExpensesDBTable[Amount],ExpensesDBTable[Week ID],"="&amp;WeeklyReportTable[[#This Row],[Week ID]],ExpensesDBTable[Exclude in WE],"=no")</f>
        <v>133.76</v>
      </c>
      <c r="N126" s="2">
        <f t="shared" si="23"/>
        <v>66.240000000000009</v>
      </c>
    </row>
    <row r="127" spans="10:14" x14ac:dyDescent="0.25">
      <c r="J127">
        <v>2016</v>
      </c>
      <c r="K127">
        <v>17</v>
      </c>
      <c r="L127" t="str">
        <f t="shared" ref="L127:L132" si="24">CONCATENATE(J127,K127)</f>
        <v>201617</v>
      </c>
      <c r="M127" s="2">
        <f>SUMIFS(ExpensesDBTable[Amount],ExpensesDBTable[Week ID],"="&amp;WeeklyReportTable[[#This Row],[Week ID]],ExpensesDBTable[Exclude in WE],"=no")</f>
        <v>147.80000000000001</v>
      </c>
      <c r="N127" s="2">
        <f t="shared" ref="N127:N132" si="25">$Q$3-M127</f>
        <v>52.199999999999989</v>
      </c>
    </row>
    <row r="128" spans="10:14" x14ac:dyDescent="0.25">
      <c r="J128">
        <v>2016</v>
      </c>
      <c r="K128">
        <v>18</v>
      </c>
      <c r="L128" t="str">
        <f t="shared" si="24"/>
        <v>201618</v>
      </c>
      <c r="M128" s="2">
        <f>SUMIFS(ExpensesDBTable[Amount],ExpensesDBTable[Week ID],"="&amp;WeeklyReportTable[[#This Row],[Week ID]],ExpensesDBTable[Exclude in WE],"=no")</f>
        <v>90.59</v>
      </c>
      <c r="N128" s="2">
        <f t="shared" si="25"/>
        <v>109.41</v>
      </c>
    </row>
    <row r="129" spans="10:14" x14ac:dyDescent="0.25">
      <c r="J129">
        <v>2016</v>
      </c>
      <c r="K129">
        <v>19</v>
      </c>
      <c r="L129" t="str">
        <f t="shared" si="24"/>
        <v>201619</v>
      </c>
      <c r="M129" s="2">
        <f>SUMIFS(ExpensesDBTable[Amount],ExpensesDBTable[Week ID],"="&amp;WeeklyReportTable[[#This Row],[Week ID]],ExpensesDBTable[Exclude in WE],"=no")</f>
        <v>64.62</v>
      </c>
      <c r="N129" s="2">
        <f t="shared" si="25"/>
        <v>135.38</v>
      </c>
    </row>
    <row r="130" spans="10:14" x14ac:dyDescent="0.25">
      <c r="J130">
        <v>2016</v>
      </c>
      <c r="K130">
        <v>20</v>
      </c>
      <c r="L130" t="str">
        <f t="shared" si="24"/>
        <v>201620</v>
      </c>
      <c r="M130" s="2">
        <f>SUMIFS(ExpensesDBTable[Amount],ExpensesDBTable[Week ID],"="&amp;WeeklyReportTable[[#This Row],[Week ID]],ExpensesDBTable[Exclude in WE],"=no")</f>
        <v>123.44000000000001</v>
      </c>
      <c r="N130" s="2">
        <f t="shared" si="25"/>
        <v>76.559999999999988</v>
      </c>
    </row>
    <row r="131" spans="10:14" x14ac:dyDescent="0.25">
      <c r="J131">
        <v>2016</v>
      </c>
      <c r="K131">
        <v>21</v>
      </c>
      <c r="L131" t="str">
        <f t="shared" si="24"/>
        <v>201621</v>
      </c>
      <c r="M131" s="2">
        <f>SUMIFS(ExpensesDBTable[Amount],ExpensesDBTable[Week ID],"="&amp;WeeklyReportTable[[#This Row],[Week ID]],ExpensesDBTable[Exclude in WE],"=no")</f>
        <v>167.55</v>
      </c>
      <c r="N131" s="2">
        <f t="shared" si="25"/>
        <v>32.449999999999989</v>
      </c>
    </row>
    <row r="132" spans="10:14" x14ac:dyDescent="0.25">
      <c r="J132">
        <v>2016</v>
      </c>
      <c r="K132">
        <v>22</v>
      </c>
      <c r="L132" t="str">
        <f t="shared" si="24"/>
        <v>201622</v>
      </c>
      <c r="M132" s="2">
        <f>SUMIFS(ExpensesDBTable[Amount],ExpensesDBTable[Week ID],"="&amp;WeeklyReportTable[[#This Row],[Week ID]],ExpensesDBTable[Exclude in WE],"=no")</f>
        <v>134.25</v>
      </c>
      <c r="N132" s="2">
        <f t="shared" si="25"/>
        <v>65.75</v>
      </c>
    </row>
    <row r="133" spans="10:14" x14ac:dyDescent="0.25">
      <c r="J133">
        <v>2016</v>
      </c>
      <c r="K133">
        <v>23</v>
      </c>
      <c r="L133" t="str">
        <f t="shared" ref="L133:L138" si="26">CONCATENATE(J133,K133)</f>
        <v>201623</v>
      </c>
      <c r="M133" s="2">
        <f>SUMIFS(ExpensesDBTable[Amount],ExpensesDBTable[Week ID],"="&amp;WeeklyReportTable[[#This Row],[Week ID]],ExpensesDBTable[Exclude in WE],"=no")</f>
        <v>131.33999999999997</v>
      </c>
      <c r="N133" s="2">
        <f t="shared" ref="N133:N138" si="27">$Q$3-M133</f>
        <v>68.660000000000025</v>
      </c>
    </row>
    <row r="134" spans="10:14" x14ac:dyDescent="0.25">
      <c r="J134">
        <v>2016</v>
      </c>
      <c r="K134">
        <v>24</v>
      </c>
      <c r="L134" t="str">
        <f t="shared" si="26"/>
        <v>201624</v>
      </c>
      <c r="M134" s="2">
        <f>SUMIFS(ExpensesDBTable[Amount],ExpensesDBTable[Week ID],"="&amp;WeeklyReportTable[[#This Row],[Week ID]],ExpensesDBTable[Exclude in WE],"=no")</f>
        <v>82.83</v>
      </c>
      <c r="N134" s="2">
        <f t="shared" si="27"/>
        <v>117.17</v>
      </c>
    </row>
    <row r="135" spans="10:14" x14ac:dyDescent="0.25">
      <c r="J135">
        <v>2016</v>
      </c>
      <c r="K135">
        <v>25</v>
      </c>
      <c r="L135" t="str">
        <f t="shared" si="26"/>
        <v>201625</v>
      </c>
      <c r="M135" s="2">
        <f>SUMIFS(ExpensesDBTable[Amount],ExpensesDBTable[Week ID],"="&amp;WeeklyReportTable[[#This Row],[Week ID]],ExpensesDBTable[Exclude in WE],"=no")</f>
        <v>135.19999999999999</v>
      </c>
      <c r="N135" s="2">
        <f t="shared" si="27"/>
        <v>64.800000000000011</v>
      </c>
    </row>
    <row r="136" spans="10:14" x14ac:dyDescent="0.25">
      <c r="J136">
        <v>2016</v>
      </c>
      <c r="K136">
        <v>26</v>
      </c>
      <c r="L136" t="str">
        <f t="shared" si="26"/>
        <v>201626</v>
      </c>
      <c r="M136" s="2">
        <f>SUMIFS(ExpensesDBTable[Amount],ExpensesDBTable[Week ID],"="&amp;WeeklyReportTable[[#This Row],[Week ID]],ExpensesDBTable[Exclude in WE],"=no")</f>
        <v>142.54</v>
      </c>
      <c r="N136" s="2">
        <f t="shared" si="27"/>
        <v>57.460000000000008</v>
      </c>
    </row>
    <row r="137" spans="10:14" x14ac:dyDescent="0.25">
      <c r="J137">
        <v>2016</v>
      </c>
      <c r="K137">
        <v>27</v>
      </c>
      <c r="L137" t="str">
        <f t="shared" si="26"/>
        <v>201627</v>
      </c>
      <c r="M137" s="2">
        <f>SUMIFS(ExpensesDBTable[Amount],ExpensesDBTable[Week ID],"="&amp;WeeklyReportTable[[#This Row],[Week ID]],ExpensesDBTable[Exclude in WE],"=no")</f>
        <v>138.52999999999997</v>
      </c>
      <c r="N137" s="2">
        <f t="shared" si="27"/>
        <v>61.470000000000027</v>
      </c>
    </row>
    <row r="138" spans="10:14" x14ac:dyDescent="0.25">
      <c r="J138">
        <v>2016</v>
      </c>
      <c r="K138">
        <v>28</v>
      </c>
      <c r="L138" t="str">
        <f t="shared" si="26"/>
        <v>201628</v>
      </c>
      <c r="M138" s="2">
        <f>SUMIFS(ExpensesDBTable[Amount],ExpensesDBTable[Week ID],"="&amp;WeeklyReportTable[[#This Row],[Week ID]],ExpensesDBTable[Exclude in WE],"=no")</f>
        <v>141.76999999999998</v>
      </c>
      <c r="N138" s="2">
        <f t="shared" si="27"/>
        <v>58.230000000000018</v>
      </c>
    </row>
    <row r="139" spans="10:14" x14ac:dyDescent="0.25">
      <c r="J139">
        <v>2016</v>
      </c>
      <c r="K139">
        <v>29</v>
      </c>
      <c r="L139" t="str">
        <f t="shared" ref="L139:L144" si="28">CONCATENATE(J139,K139)</f>
        <v>201629</v>
      </c>
      <c r="M139" s="2">
        <f>SUMIFS(ExpensesDBTable[Amount],ExpensesDBTable[Week ID],"="&amp;WeeklyReportTable[[#This Row],[Week ID]],ExpensesDBTable[Exclude in WE],"=no")</f>
        <v>176.16</v>
      </c>
      <c r="N139" s="2">
        <f t="shared" ref="N139:N144" si="29">$Q$3-M139</f>
        <v>23.840000000000003</v>
      </c>
    </row>
    <row r="140" spans="10:14" x14ac:dyDescent="0.25">
      <c r="J140">
        <v>2016</v>
      </c>
      <c r="K140">
        <v>30</v>
      </c>
      <c r="L140" t="str">
        <f t="shared" si="28"/>
        <v>201630</v>
      </c>
      <c r="M140" s="2">
        <f>SUMIFS(ExpensesDBTable[Amount],ExpensesDBTable[Week ID],"="&amp;WeeklyReportTable[[#This Row],[Week ID]],ExpensesDBTable[Exclude in WE],"=no")</f>
        <v>29</v>
      </c>
      <c r="N140" s="2">
        <f t="shared" si="29"/>
        <v>171</v>
      </c>
    </row>
    <row r="141" spans="10:14" x14ac:dyDescent="0.25">
      <c r="J141">
        <v>2016</v>
      </c>
      <c r="K141">
        <v>32</v>
      </c>
      <c r="L141" t="str">
        <f t="shared" si="28"/>
        <v>201632</v>
      </c>
      <c r="M141" s="2">
        <f>SUMIFS(ExpensesDBTable[Amount],ExpensesDBTable[Week ID],"="&amp;WeeklyReportTable[[#This Row],[Week ID]],ExpensesDBTable[Exclude in WE],"=no")</f>
        <v>55.599999999999994</v>
      </c>
      <c r="N141" s="2">
        <f t="shared" si="29"/>
        <v>144.4</v>
      </c>
    </row>
    <row r="142" spans="10:14" x14ac:dyDescent="0.25">
      <c r="J142">
        <v>2016</v>
      </c>
      <c r="K142">
        <v>33</v>
      </c>
      <c r="L142" t="str">
        <f t="shared" si="28"/>
        <v>201633</v>
      </c>
      <c r="M142" s="2">
        <f>SUMIFS(ExpensesDBTable[Amount],ExpensesDBTable[Week ID],"="&amp;WeeklyReportTable[[#This Row],[Week ID]],ExpensesDBTable[Exclude in WE],"=no")</f>
        <v>143.13</v>
      </c>
      <c r="N142" s="2">
        <f t="shared" si="29"/>
        <v>56.870000000000005</v>
      </c>
    </row>
    <row r="143" spans="10:14" x14ac:dyDescent="0.25">
      <c r="J143">
        <v>2016</v>
      </c>
      <c r="K143">
        <v>34</v>
      </c>
      <c r="L143" t="str">
        <f t="shared" si="28"/>
        <v>201634</v>
      </c>
      <c r="M143" s="2">
        <f>SUMIFS(ExpensesDBTable[Amount],ExpensesDBTable[Week ID],"="&amp;WeeklyReportTable[[#This Row],[Week ID]],ExpensesDBTable[Exclude in WE],"=no")</f>
        <v>169.87</v>
      </c>
      <c r="N143" s="2">
        <f t="shared" si="29"/>
        <v>30.129999999999995</v>
      </c>
    </row>
    <row r="144" spans="10:14" x14ac:dyDescent="0.25">
      <c r="J144">
        <v>2016</v>
      </c>
      <c r="K144">
        <v>35</v>
      </c>
      <c r="L144" t="str">
        <f t="shared" si="28"/>
        <v>201635</v>
      </c>
      <c r="M144" s="2">
        <f>SUMIFS(ExpensesDBTable[Amount],ExpensesDBTable[Week ID],"="&amp;WeeklyReportTable[[#This Row],[Week ID]],ExpensesDBTable[Exclude in WE],"=no")</f>
        <v>111.37000000000002</v>
      </c>
      <c r="N144" s="2">
        <f t="shared" si="29"/>
        <v>88.629999999999981</v>
      </c>
    </row>
    <row r="145" spans="10:14" x14ac:dyDescent="0.25">
      <c r="J145">
        <v>2016</v>
      </c>
      <c r="K145">
        <v>36</v>
      </c>
      <c r="L145" t="str">
        <f t="shared" ref="L145:L150" si="30">CONCATENATE(J145,K145)</f>
        <v>201636</v>
      </c>
      <c r="M145" s="2">
        <f>SUMIFS(ExpensesDBTable[Amount],ExpensesDBTable[Week ID],"="&amp;WeeklyReportTable[[#This Row],[Week ID]],ExpensesDBTable[Exclude in WE],"=no")</f>
        <v>132.61000000000001</v>
      </c>
      <c r="N145" s="2">
        <f t="shared" ref="N145:N150" si="31">$Q$3-M145</f>
        <v>67.389999999999986</v>
      </c>
    </row>
    <row r="146" spans="10:14" x14ac:dyDescent="0.25">
      <c r="J146">
        <v>2016</v>
      </c>
      <c r="K146">
        <v>37</v>
      </c>
      <c r="L146" t="str">
        <f t="shared" si="30"/>
        <v>201637</v>
      </c>
      <c r="M146" s="2">
        <f>SUMIFS(ExpensesDBTable[Amount],ExpensesDBTable[Week ID],"="&amp;WeeklyReportTable[[#This Row],[Week ID]],ExpensesDBTable[Exclude in WE],"=no")</f>
        <v>132.68</v>
      </c>
      <c r="N146" s="2">
        <f t="shared" si="31"/>
        <v>67.319999999999993</v>
      </c>
    </row>
    <row r="147" spans="10:14" x14ac:dyDescent="0.25">
      <c r="J147">
        <v>2016</v>
      </c>
      <c r="K147">
        <v>38</v>
      </c>
      <c r="L147" t="str">
        <f t="shared" si="30"/>
        <v>201638</v>
      </c>
      <c r="M147" s="2">
        <f>SUMIFS(ExpensesDBTable[Amount],ExpensesDBTable[Week ID],"="&amp;WeeklyReportTable[[#This Row],[Week ID]],ExpensesDBTable[Exclude in WE],"=no")</f>
        <v>148.92000000000002</v>
      </c>
      <c r="N147" s="2">
        <f t="shared" si="31"/>
        <v>51.079999999999984</v>
      </c>
    </row>
    <row r="148" spans="10:14" x14ac:dyDescent="0.25">
      <c r="J148">
        <v>2016</v>
      </c>
      <c r="K148">
        <v>39</v>
      </c>
      <c r="L148" t="str">
        <f t="shared" si="30"/>
        <v>201639</v>
      </c>
      <c r="M148" s="2">
        <f>SUMIFS(ExpensesDBTable[Amount],ExpensesDBTable[Week ID],"="&amp;WeeklyReportTable[[#This Row],[Week ID]],ExpensesDBTable[Exclude in WE],"=no")</f>
        <v>118.77999999999999</v>
      </c>
      <c r="N148" s="2">
        <f t="shared" si="31"/>
        <v>81.220000000000013</v>
      </c>
    </row>
    <row r="149" spans="10:14" x14ac:dyDescent="0.25">
      <c r="J149">
        <v>2016</v>
      </c>
      <c r="K149">
        <v>40</v>
      </c>
      <c r="L149" t="str">
        <f t="shared" si="30"/>
        <v>201640</v>
      </c>
      <c r="M149" s="2">
        <f>SUMIFS(ExpensesDBTable[Amount],ExpensesDBTable[Week ID],"="&amp;WeeklyReportTable[[#This Row],[Week ID]],ExpensesDBTable[Exclude in WE],"=no")</f>
        <v>89.77</v>
      </c>
      <c r="N149" s="2">
        <f t="shared" si="31"/>
        <v>110.23</v>
      </c>
    </row>
    <row r="150" spans="10:14" x14ac:dyDescent="0.25">
      <c r="J150">
        <v>2016</v>
      </c>
      <c r="K150">
        <v>41</v>
      </c>
      <c r="L150" t="str">
        <f t="shared" si="30"/>
        <v>201641</v>
      </c>
      <c r="M150" s="2">
        <f>SUMIFS(ExpensesDBTable[Amount],ExpensesDBTable[Week ID],"="&amp;WeeklyReportTable[[#This Row],[Week ID]],ExpensesDBTable[Exclude in WE],"=no")</f>
        <v>122.46000000000001</v>
      </c>
      <c r="N150" s="2">
        <f t="shared" si="31"/>
        <v>77.539999999999992</v>
      </c>
    </row>
    <row r="151" spans="10:14" x14ac:dyDescent="0.25">
      <c r="J151">
        <v>2016</v>
      </c>
      <c r="K151">
        <v>42</v>
      </c>
      <c r="L151" t="str">
        <f t="shared" ref="L151:L156" si="32">CONCATENATE(J151,K151)</f>
        <v>201642</v>
      </c>
      <c r="M151" s="2">
        <f>SUMIFS(ExpensesDBTable[Amount],ExpensesDBTable[Week ID],"="&amp;WeeklyReportTable[[#This Row],[Week ID]],ExpensesDBTable[Exclude in WE],"=no")</f>
        <v>75.709999999999994</v>
      </c>
      <c r="N151" s="2">
        <f t="shared" ref="N151:N156" si="33">$Q$3-M151</f>
        <v>124.29</v>
      </c>
    </row>
    <row r="152" spans="10:14" x14ac:dyDescent="0.25">
      <c r="J152">
        <v>2016</v>
      </c>
      <c r="K152">
        <v>43</v>
      </c>
      <c r="L152" t="str">
        <f t="shared" si="32"/>
        <v>201643</v>
      </c>
      <c r="M152" s="2">
        <f>SUMIFS(ExpensesDBTable[Amount],ExpensesDBTable[Week ID],"="&amp;WeeklyReportTable[[#This Row],[Week ID]],ExpensesDBTable[Exclude in WE],"=no")</f>
        <v>75.61</v>
      </c>
      <c r="N152" s="2">
        <f t="shared" si="33"/>
        <v>124.39</v>
      </c>
    </row>
    <row r="153" spans="10:14" x14ac:dyDescent="0.25">
      <c r="J153">
        <v>2016</v>
      </c>
      <c r="K153">
        <v>44</v>
      </c>
      <c r="L153" t="str">
        <f t="shared" si="32"/>
        <v>201644</v>
      </c>
      <c r="M153" s="2">
        <f>SUMIFS(ExpensesDBTable[Amount],ExpensesDBTable[Week ID],"="&amp;WeeklyReportTable[[#This Row],[Week ID]],ExpensesDBTable[Exclude in WE],"=no")</f>
        <v>46.94</v>
      </c>
      <c r="N153" s="2">
        <f t="shared" si="33"/>
        <v>153.06</v>
      </c>
    </row>
    <row r="154" spans="10:14" x14ac:dyDescent="0.25">
      <c r="J154">
        <v>2016</v>
      </c>
      <c r="K154">
        <v>45</v>
      </c>
      <c r="L154" t="str">
        <f t="shared" si="32"/>
        <v>201645</v>
      </c>
      <c r="M154" s="2">
        <f>SUMIFS(ExpensesDBTable[Amount],ExpensesDBTable[Week ID],"="&amp;WeeklyReportTable[[#This Row],[Week ID]],ExpensesDBTable[Exclude in WE],"=no")</f>
        <v>98.710000000000008</v>
      </c>
      <c r="N154" s="2">
        <f t="shared" si="33"/>
        <v>101.28999999999999</v>
      </c>
    </row>
    <row r="155" spans="10:14" x14ac:dyDescent="0.25">
      <c r="J155">
        <v>2016</v>
      </c>
      <c r="K155">
        <v>46</v>
      </c>
      <c r="L155" t="str">
        <f t="shared" si="32"/>
        <v>201646</v>
      </c>
      <c r="M155" s="2">
        <f>SUMIFS(ExpensesDBTable[Amount],ExpensesDBTable[Week ID],"="&amp;WeeklyReportTable[[#This Row],[Week ID]],ExpensesDBTable[Exclude in WE],"=no")</f>
        <v>77.929999999999993</v>
      </c>
      <c r="N155" s="2">
        <f t="shared" si="33"/>
        <v>122.07000000000001</v>
      </c>
    </row>
    <row r="156" spans="10:14" x14ac:dyDescent="0.25">
      <c r="J156">
        <v>2016</v>
      </c>
      <c r="K156">
        <v>47</v>
      </c>
      <c r="L156" t="str">
        <f t="shared" si="32"/>
        <v>201647</v>
      </c>
      <c r="M156" s="2">
        <f>SUMIFS(ExpensesDBTable[Amount],ExpensesDBTable[Week ID],"="&amp;WeeklyReportTable[[#This Row],[Week ID]],ExpensesDBTable[Exclude in WE],"=no")</f>
        <v>75.900000000000006</v>
      </c>
      <c r="N156" s="2">
        <f t="shared" si="33"/>
        <v>124.1</v>
      </c>
    </row>
    <row r="157" spans="10:14" x14ac:dyDescent="0.25">
      <c r="J157">
        <v>2016</v>
      </c>
      <c r="K157">
        <v>48</v>
      </c>
      <c r="L157" t="str">
        <f t="shared" ref="L157:L162" si="34">CONCATENATE(J157,K157)</f>
        <v>201648</v>
      </c>
      <c r="M157" s="2">
        <f>SUMIFS(ExpensesDBTable[Amount],ExpensesDBTable[Week ID],"="&amp;WeeklyReportTable[[#This Row],[Week ID]],ExpensesDBTable[Exclude in WE],"=no")</f>
        <v>66.61</v>
      </c>
      <c r="N157" s="2">
        <f t="shared" ref="N157:N162" si="35">$Q$3-M157</f>
        <v>133.38999999999999</v>
      </c>
    </row>
    <row r="158" spans="10:14" x14ac:dyDescent="0.25">
      <c r="J158">
        <v>2016</v>
      </c>
      <c r="K158">
        <v>49</v>
      </c>
      <c r="L158" t="str">
        <f t="shared" si="34"/>
        <v>201649</v>
      </c>
      <c r="M158" s="2">
        <f>SUMIFS(ExpensesDBTable[Amount],ExpensesDBTable[Week ID],"="&amp;WeeklyReportTable[[#This Row],[Week ID]],ExpensesDBTable[Exclude in WE],"=no")</f>
        <v>0</v>
      </c>
      <c r="N158" s="2">
        <f t="shared" si="35"/>
        <v>200</v>
      </c>
    </row>
    <row r="159" spans="10:14" x14ac:dyDescent="0.25">
      <c r="J159">
        <v>2016</v>
      </c>
      <c r="K159">
        <v>50</v>
      </c>
      <c r="L159" t="str">
        <f t="shared" si="34"/>
        <v>201650</v>
      </c>
      <c r="M159" s="2">
        <f>SUMIFS(ExpensesDBTable[Amount],ExpensesDBTable[Week ID],"="&amp;WeeklyReportTable[[#This Row],[Week ID]],ExpensesDBTable[Exclude in WE],"=no")</f>
        <v>148.72</v>
      </c>
      <c r="N159" s="2">
        <f t="shared" si="35"/>
        <v>51.28</v>
      </c>
    </row>
    <row r="160" spans="10:14" x14ac:dyDescent="0.25">
      <c r="J160">
        <v>2016</v>
      </c>
      <c r="K160">
        <v>51</v>
      </c>
      <c r="L160" t="str">
        <f t="shared" si="34"/>
        <v>201651</v>
      </c>
      <c r="M160" s="2">
        <f>SUMIFS(ExpensesDBTable[Amount],ExpensesDBTable[Week ID],"="&amp;WeeklyReportTable[[#This Row],[Week ID]],ExpensesDBTable[Exclude in WE],"=no")</f>
        <v>226.50000000000003</v>
      </c>
      <c r="N160" s="2">
        <f t="shared" si="35"/>
        <v>-26.500000000000028</v>
      </c>
    </row>
    <row r="161" spans="10:14" x14ac:dyDescent="0.25">
      <c r="J161">
        <v>2016</v>
      </c>
      <c r="K161">
        <v>52</v>
      </c>
      <c r="L161" t="str">
        <f t="shared" si="34"/>
        <v>201652</v>
      </c>
      <c r="M161" s="2">
        <f>SUMIFS(ExpensesDBTable[Amount],ExpensesDBTable[Week ID],"="&amp;WeeklyReportTable[[#This Row],[Week ID]],ExpensesDBTable[Exclude in WE],"=no")</f>
        <v>103.74</v>
      </c>
      <c r="N161" s="2">
        <f t="shared" si="35"/>
        <v>96.26</v>
      </c>
    </row>
    <row r="162" spans="10:14" x14ac:dyDescent="0.25">
      <c r="J162">
        <v>2017</v>
      </c>
      <c r="K162">
        <v>3</v>
      </c>
      <c r="L162" t="str">
        <f t="shared" si="34"/>
        <v>20173</v>
      </c>
      <c r="M162" s="2">
        <f>SUMIFS(ExpensesDBTable[Amount],ExpensesDBTable[Week ID],"="&amp;WeeklyReportTable[[#This Row],[Week ID]],ExpensesDBTable[Exclude in WE],"=no")</f>
        <v>29.7</v>
      </c>
      <c r="N162" s="2">
        <f t="shared" si="35"/>
        <v>170.3</v>
      </c>
    </row>
    <row r="163" spans="10:14" x14ac:dyDescent="0.25">
      <c r="J163">
        <v>2017</v>
      </c>
      <c r="K163">
        <v>4</v>
      </c>
      <c r="L163" t="str">
        <f t="shared" ref="L163:L168" si="36">CONCATENATE(J163,K163)</f>
        <v>20174</v>
      </c>
      <c r="M163" s="2">
        <f>SUMIFS(ExpensesDBTable[Amount],ExpensesDBTable[Week ID],"="&amp;WeeklyReportTable[[#This Row],[Week ID]],ExpensesDBTable[Exclude in WE],"=no")</f>
        <v>215.62</v>
      </c>
      <c r="N163" s="2">
        <f t="shared" ref="N163:N168" si="37">$Q$3-M163</f>
        <v>-15.620000000000005</v>
      </c>
    </row>
    <row r="164" spans="10:14" x14ac:dyDescent="0.25">
      <c r="J164">
        <v>2017</v>
      </c>
      <c r="K164">
        <v>5</v>
      </c>
      <c r="L164" t="str">
        <f t="shared" si="36"/>
        <v>20175</v>
      </c>
      <c r="M164" s="2">
        <f>SUMIFS(ExpensesDBTable[Amount],ExpensesDBTable[Week ID],"="&amp;WeeklyReportTable[[#This Row],[Week ID]],ExpensesDBTable[Exclude in WE],"=no")</f>
        <v>149.30000000000001</v>
      </c>
      <c r="N164" s="2">
        <f t="shared" si="37"/>
        <v>50.699999999999989</v>
      </c>
    </row>
    <row r="165" spans="10:14" x14ac:dyDescent="0.25">
      <c r="J165">
        <v>2017</v>
      </c>
      <c r="K165">
        <v>6</v>
      </c>
      <c r="L165" t="str">
        <f t="shared" si="36"/>
        <v>20176</v>
      </c>
      <c r="M165" s="2">
        <f>SUMIFS(ExpensesDBTable[Amount],ExpensesDBTable[Week ID],"="&amp;WeeklyReportTable[[#This Row],[Week ID]],ExpensesDBTable[Exclude in WE],"=no")</f>
        <v>148.04</v>
      </c>
      <c r="N165" s="2">
        <f t="shared" si="37"/>
        <v>51.960000000000008</v>
      </c>
    </row>
    <row r="166" spans="10:14" x14ac:dyDescent="0.25">
      <c r="J166">
        <v>2017</v>
      </c>
      <c r="K166">
        <v>7</v>
      </c>
      <c r="L166" t="str">
        <f t="shared" si="36"/>
        <v>20177</v>
      </c>
      <c r="M166" s="2">
        <f>SUMIFS(ExpensesDBTable[Amount],ExpensesDBTable[Week ID],"="&amp;WeeklyReportTable[[#This Row],[Week ID]],ExpensesDBTable[Exclude in WE],"=no")</f>
        <v>104.93</v>
      </c>
      <c r="N166" s="2">
        <f t="shared" si="37"/>
        <v>95.07</v>
      </c>
    </row>
    <row r="167" spans="10:14" x14ac:dyDescent="0.25">
      <c r="J167">
        <v>2017</v>
      </c>
      <c r="K167">
        <v>8</v>
      </c>
      <c r="L167" t="str">
        <f t="shared" si="36"/>
        <v>20178</v>
      </c>
      <c r="M167" s="2">
        <f>SUMIFS(ExpensesDBTable[Amount],ExpensesDBTable[Week ID],"="&amp;WeeklyReportTable[[#This Row],[Week ID]],ExpensesDBTable[Exclude in WE],"=no")</f>
        <v>148.18</v>
      </c>
      <c r="N167" s="2">
        <f t="shared" si="37"/>
        <v>51.819999999999993</v>
      </c>
    </row>
    <row r="168" spans="10:14" x14ac:dyDescent="0.25">
      <c r="J168">
        <v>2017</v>
      </c>
      <c r="K168">
        <v>9</v>
      </c>
      <c r="L168" t="str">
        <f t="shared" si="36"/>
        <v>20179</v>
      </c>
      <c r="M168" s="2">
        <f>SUMIFS(ExpensesDBTable[Amount],ExpensesDBTable[Week ID],"="&amp;WeeklyReportTable[[#This Row],[Week ID]],ExpensesDBTable[Exclude in WE],"=no")</f>
        <v>164.45000000000002</v>
      </c>
      <c r="N168" s="2">
        <f t="shared" si="37"/>
        <v>35.549999999999983</v>
      </c>
    </row>
    <row r="169" spans="10:14" x14ac:dyDescent="0.25">
      <c r="J169">
        <v>2017</v>
      </c>
      <c r="K169">
        <v>10</v>
      </c>
      <c r="L169" t="str">
        <f t="shared" ref="L169:L174" si="38">CONCATENATE(J169,K169)</f>
        <v>201710</v>
      </c>
      <c r="M169" s="2">
        <f>SUMIFS(ExpensesDBTable[Amount],ExpensesDBTable[Week ID],"="&amp;WeeklyReportTable[[#This Row],[Week ID]],ExpensesDBTable[Exclude in WE],"=no")</f>
        <v>139.01</v>
      </c>
      <c r="N169" s="2">
        <f t="shared" ref="N169:N174" si="39">$Q$3-M169</f>
        <v>60.990000000000009</v>
      </c>
    </row>
    <row r="170" spans="10:14" x14ac:dyDescent="0.25">
      <c r="J170">
        <v>2017</v>
      </c>
      <c r="K170">
        <v>11</v>
      </c>
      <c r="L170" t="str">
        <f t="shared" si="38"/>
        <v>201711</v>
      </c>
      <c r="M170" s="2">
        <f>SUMIFS(ExpensesDBTable[Amount],ExpensesDBTable[Week ID],"="&amp;WeeklyReportTable[[#This Row],[Week ID]],ExpensesDBTable[Exclude in WE],"=no")</f>
        <v>126.34000000000002</v>
      </c>
      <c r="N170" s="2">
        <f t="shared" si="39"/>
        <v>73.659999999999982</v>
      </c>
    </row>
    <row r="171" spans="10:14" x14ac:dyDescent="0.25">
      <c r="J171">
        <v>2017</v>
      </c>
      <c r="K171">
        <v>12</v>
      </c>
      <c r="L171" t="str">
        <f t="shared" si="38"/>
        <v>201712</v>
      </c>
      <c r="M171" s="2">
        <f>SUMIFS(ExpensesDBTable[Amount],ExpensesDBTable[Week ID],"="&amp;WeeklyReportTable[[#This Row],[Week ID]],ExpensesDBTable[Exclude in WE],"=no")</f>
        <v>141.56</v>
      </c>
      <c r="N171" s="2">
        <f t="shared" si="39"/>
        <v>58.44</v>
      </c>
    </row>
    <row r="172" spans="10:14" x14ac:dyDescent="0.25">
      <c r="J172">
        <v>2017</v>
      </c>
      <c r="K172">
        <v>13</v>
      </c>
      <c r="L172" t="str">
        <f t="shared" si="38"/>
        <v>201713</v>
      </c>
      <c r="M172" s="2">
        <f>SUMIFS(ExpensesDBTable[Amount],ExpensesDBTable[Week ID],"="&amp;WeeklyReportTable[[#This Row],[Week ID]],ExpensesDBTable[Exclude in WE],"=no")</f>
        <v>155.82999999999998</v>
      </c>
      <c r="N172" s="2">
        <f t="shared" si="39"/>
        <v>44.170000000000016</v>
      </c>
    </row>
    <row r="173" spans="10:14" x14ac:dyDescent="0.25">
      <c r="J173">
        <v>2017</v>
      </c>
      <c r="K173">
        <v>14</v>
      </c>
      <c r="L173" t="str">
        <f t="shared" si="38"/>
        <v>201714</v>
      </c>
      <c r="M173" s="2">
        <f>SUMIFS(ExpensesDBTable[Amount],ExpensesDBTable[Week ID],"="&amp;WeeklyReportTable[[#This Row],[Week ID]],ExpensesDBTable[Exclude in WE],"=no")</f>
        <v>149.92000000000002</v>
      </c>
      <c r="N173" s="2">
        <f t="shared" si="39"/>
        <v>50.079999999999984</v>
      </c>
    </row>
    <row r="174" spans="10:14" x14ac:dyDescent="0.25">
      <c r="J174">
        <v>2017</v>
      </c>
      <c r="K174">
        <v>15</v>
      </c>
      <c r="L174" t="str">
        <f t="shared" si="38"/>
        <v>201715</v>
      </c>
      <c r="M174" s="2">
        <f>SUMIFS(ExpensesDBTable[Amount],ExpensesDBTable[Week ID],"="&amp;WeeklyReportTable[[#This Row],[Week ID]],ExpensesDBTable[Exclude in WE],"=no")</f>
        <v>146.12</v>
      </c>
      <c r="N174" s="2">
        <f t="shared" si="39"/>
        <v>53.879999999999995</v>
      </c>
    </row>
    <row r="175" spans="10:14" x14ac:dyDescent="0.25">
      <c r="J175">
        <v>2017</v>
      </c>
      <c r="K175">
        <v>16</v>
      </c>
      <c r="L175" t="str">
        <f t="shared" ref="L175:L180" si="40">CONCATENATE(J175,K175)</f>
        <v>201716</v>
      </c>
      <c r="M175" s="2">
        <f>SUMIFS(ExpensesDBTable[Amount],ExpensesDBTable[Week ID],"="&amp;WeeklyReportTable[[#This Row],[Week ID]],ExpensesDBTable[Exclude in WE],"=no")</f>
        <v>114.08000000000001</v>
      </c>
      <c r="N175" s="2">
        <f t="shared" ref="N175:N180" si="41">$Q$3-M175</f>
        <v>85.919999999999987</v>
      </c>
    </row>
    <row r="176" spans="10:14" x14ac:dyDescent="0.25">
      <c r="J176">
        <v>2017</v>
      </c>
      <c r="K176">
        <v>17</v>
      </c>
      <c r="L176" t="str">
        <f t="shared" si="40"/>
        <v>201717</v>
      </c>
      <c r="M176" s="2">
        <f>SUMIFS(ExpensesDBTable[Amount],ExpensesDBTable[Week ID],"="&amp;WeeklyReportTable[[#This Row],[Week ID]],ExpensesDBTable[Exclude in WE],"=no")</f>
        <v>86.39</v>
      </c>
      <c r="N176" s="2">
        <f t="shared" si="41"/>
        <v>113.61</v>
      </c>
    </row>
    <row r="177" spans="10:14" x14ac:dyDescent="0.25">
      <c r="J177">
        <v>2017</v>
      </c>
      <c r="K177">
        <v>18</v>
      </c>
      <c r="L177" t="str">
        <f t="shared" si="40"/>
        <v>201718</v>
      </c>
      <c r="M177" s="2">
        <f>SUMIFS(ExpensesDBTable[Amount],ExpensesDBTable[Week ID],"="&amp;WeeklyReportTable[[#This Row],[Week ID]],ExpensesDBTable[Exclude in WE],"=no")</f>
        <v>113.31</v>
      </c>
      <c r="N177" s="2">
        <f t="shared" si="41"/>
        <v>86.69</v>
      </c>
    </row>
    <row r="178" spans="10:14" x14ac:dyDescent="0.25">
      <c r="J178">
        <v>2017</v>
      </c>
      <c r="K178">
        <v>19</v>
      </c>
      <c r="L178" t="str">
        <f t="shared" si="40"/>
        <v>201719</v>
      </c>
      <c r="M178" s="2">
        <f>SUMIFS(ExpensesDBTable[Amount],ExpensesDBTable[Week ID],"="&amp;WeeklyReportTable[[#This Row],[Week ID]],ExpensesDBTable[Exclude in WE],"=no")</f>
        <v>109.19</v>
      </c>
      <c r="N178" s="2">
        <f t="shared" si="41"/>
        <v>90.81</v>
      </c>
    </row>
    <row r="179" spans="10:14" x14ac:dyDescent="0.25">
      <c r="J179">
        <v>2017</v>
      </c>
      <c r="K179">
        <v>20</v>
      </c>
      <c r="L179" t="str">
        <f t="shared" si="40"/>
        <v>201720</v>
      </c>
      <c r="M179" s="2">
        <f>SUMIFS(ExpensesDBTable[Amount],ExpensesDBTable[Week ID],"="&amp;WeeklyReportTable[[#This Row],[Week ID]],ExpensesDBTable[Exclude in WE],"=no")</f>
        <v>160.33000000000001</v>
      </c>
      <c r="N179" s="2">
        <f t="shared" si="41"/>
        <v>39.669999999999987</v>
      </c>
    </row>
    <row r="180" spans="10:14" x14ac:dyDescent="0.25">
      <c r="J180">
        <v>2017</v>
      </c>
      <c r="K180">
        <v>21</v>
      </c>
      <c r="L180" t="str">
        <f t="shared" si="40"/>
        <v>201721</v>
      </c>
      <c r="M180" s="2">
        <f>SUMIFS(ExpensesDBTable[Amount],ExpensesDBTable[Week ID],"="&amp;WeeklyReportTable[[#This Row],[Week ID]],ExpensesDBTable[Exclude in WE],"=no")</f>
        <v>206.52999999999997</v>
      </c>
      <c r="N180" s="2">
        <f t="shared" si="41"/>
        <v>-6.5299999999999727</v>
      </c>
    </row>
    <row r="181" spans="10:14" x14ac:dyDescent="0.25">
      <c r="J181">
        <v>2017</v>
      </c>
      <c r="K181">
        <v>22</v>
      </c>
      <c r="L181" t="str">
        <f t="shared" ref="L181:L186" si="42">CONCATENATE(J181,K181)</f>
        <v>201722</v>
      </c>
      <c r="M181" s="2">
        <f>SUMIFS(ExpensesDBTable[Amount],ExpensesDBTable[Week ID],"="&amp;WeeklyReportTable[[#This Row],[Week ID]],ExpensesDBTable[Exclude in WE],"=no")</f>
        <v>159.23000000000002</v>
      </c>
      <c r="N181" s="2">
        <f t="shared" ref="N181:N186" si="43">$Q$3-M181</f>
        <v>40.769999999999982</v>
      </c>
    </row>
    <row r="182" spans="10:14" x14ac:dyDescent="0.25">
      <c r="J182">
        <v>2017</v>
      </c>
      <c r="K182">
        <v>23</v>
      </c>
      <c r="L182" t="str">
        <f t="shared" si="42"/>
        <v>201723</v>
      </c>
      <c r="M182" s="2">
        <f>SUMIFS(ExpensesDBTable[Amount],ExpensesDBTable[Week ID],"="&amp;WeeklyReportTable[[#This Row],[Week ID]],ExpensesDBTable[Exclude in WE],"=no")</f>
        <v>152.67000000000002</v>
      </c>
      <c r="N182" s="2">
        <f t="shared" si="43"/>
        <v>47.329999999999984</v>
      </c>
    </row>
    <row r="183" spans="10:14" x14ac:dyDescent="0.25">
      <c r="J183">
        <v>2017</v>
      </c>
      <c r="K183">
        <v>24</v>
      </c>
      <c r="L183" t="str">
        <f t="shared" si="42"/>
        <v>201724</v>
      </c>
      <c r="M183" s="2">
        <f>SUMIFS(ExpensesDBTable[Amount],ExpensesDBTable[Week ID],"="&amp;WeeklyReportTable[[#This Row],[Week ID]],ExpensesDBTable[Exclude in WE],"=no")</f>
        <v>143.51999999999998</v>
      </c>
      <c r="N183" s="2">
        <f t="shared" si="43"/>
        <v>56.480000000000018</v>
      </c>
    </row>
    <row r="184" spans="10:14" x14ac:dyDescent="0.25">
      <c r="J184">
        <v>2017</v>
      </c>
      <c r="K184">
        <v>25</v>
      </c>
      <c r="L184" t="str">
        <f t="shared" si="42"/>
        <v>201725</v>
      </c>
      <c r="M184" s="2">
        <f>SUMIFS(ExpensesDBTable[Amount],ExpensesDBTable[Week ID],"="&amp;WeeklyReportTable[[#This Row],[Week ID]],ExpensesDBTable[Exclude in WE],"=no")</f>
        <v>170.33000000000004</v>
      </c>
      <c r="N184" s="2">
        <f t="shared" si="43"/>
        <v>29.669999999999959</v>
      </c>
    </row>
    <row r="185" spans="10:14" x14ac:dyDescent="0.25">
      <c r="J185">
        <v>2017</v>
      </c>
      <c r="K185">
        <v>26</v>
      </c>
      <c r="L185" t="str">
        <f t="shared" si="42"/>
        <v>201726</v>
      </c>
      <c r="M185" s="2">
        <f>SUMIFS(ExpensesDBTable[Amount],ExpensesDBTable[Week ID],"="&amp;WeeklyReportTable[[#This Row],[Week ID]],ExpensesDBTable[Exclude in WE],"=no")</f>
        <v>192.7</v>
      </c>
      <c r="N185" s="2">
        <f t="shared" si="43"/>
        <v>7.3000000000000114</v>
      </c>
    </row>
    <row r="186" spans="10:14" x14ac:dyDescent="0.25">
      <c r="J186">
        <v>2017</v>
      </c>
      <c r="K186">
        <v>27</v>
      </c>
      <c r="L186" t="str">
        <f t="shared" si="42"/>
        <v>201727</v>
      </c>
      <c r="M186" s="2">
        <f>SUMIFS(ExpensesDBTable[Amount],ExpensesDBTable[Week ID],"="&amp;WeeklyReportTable[[#This Row],[Week ID]],ExpensesDBTable[Exclude in WE],"=no")</f>
        <v>166.17000000000002</v>
      </c>
      <c r="N186" s="2">
        <f t="shared" si="43"/>
        <v>33.829999999999984</v>
      </c>
    </row>
    <row r="187" spans="10:14" x14ac:dyDescent="0.25">
      <c r="J187">
        <v>2017</v>
      </c>
      <c r="K187">
        <v>28</v>
      </c>
      <c r="L187" t="str">
        <f t="shared" ref="L187:L192" si="44">CONCATENATE(J187,K187)</f>
        <v>201728</v>
      </c>
      <c r="M187" s="2">
        <f>SUMIFS(ExpensesDBTable[Amount],ExpensesDBTable[Week ID],"="&amp;WeeklyReportTable[[#This Row],[Week ID]],ExpensesDBTable[Exclude in WE],"=no")</f>
        <v>156.89000000000001</v>
      </c>
      <c r="N187" s="2">
        <f t="shared" ref="N187:N192" si="45">$Q$3-M187</f>
        <v>43.109999999999985</v>
      </c>
    </row>
    <row r="188" spans="10:14" x14ac:dyDescent="0.25">
      <c r="J188">
        <v>2017</v>
      </c>
      <c r="K188">
        <v>29</v>
      </c>
      <c r="L188" t="str">
        <f t="shared" si="44"/>
        <v>201729</v>
      </c>
      <c r="M188" s="2">
        <f>SUMIFS(ExpensesDBTable[Amount],ExpensesDBTable[Week ID],"="&amp;WeeklyReportTable[[#This Row],[Week ID]],ExpensesDBTable[Exclude in WE],"=no")</f>
        <v>169.38</v>
      </c>
      <c r="N188" s="2">
        <f t="shared" si="45"/>
        <v>30.620000000000005</v>
      </c>
    </row>
    <row r="189" spans="10:14" x14ac:dyDescent="0.25">
      <c r="J189">
        <v>2017</v>
      </c>
      <c r="K189">
        <v>30</v>
      </c>
      <c r="L189" t="str">
        <f t="shared" si="44"/>
        <v>201730</v>
      </c>
      <c r="M189" s="2">
        <f>SUMIFS(ExpensesDBTable[Amount],ExpensesDBTable[Week ID],"="&amp;WeeklyReportTable[[#This Row],[Week ID]],ExpensesDBTable[Exclude in WE],"=no")</f>
        <v>185.60000000000002</v>
      </c>
      <c r="N189" s="2">
        <f t="shared" si="45"/>
        <v>14.399999999999977</v>
      </c>
    </row>
    <row r="190" spans="10:14" x14ac:dyDescent="0.25">
      <c r="J190">
        <v>2017</v>
      </c>
      <c r="K190">
        <v>31</v>
      </c>
      <c r="L190" t="str">
        <f t="shared" si="44"/>
        <v>201731</v>
      </c>
      <c r="M190" s="2">
        <f>SUMIFS(ExpensesDBTable[Amount],ExpensesDBTable[Week ID],"="&amp;WeeklyReportTable[[#This Row],[Week ID]],ExpensesDBTable[Exclude in WE],"=no")</f>
        <v>169.76</v>
      </c>
      <c r="N190" s="2">
        <f t="shared" si="45"/>
        <v>30.240000000000009</v>
      </c>
    </row>
    <row r="191" spans="10:14" x14ac:dyDescent="0.25">
      <c r="J191">
        <v>2017</v>
      </c>
      <c r="K191">
        <v>32</v>
      </c>
      <c r="L191" t="str">
        <f t="shared" si="44"/>
        <v>201732</v>
      </c>
      <c r="M191" s="2">
        <f>SUMIFS(ExpensesDBTable[Amount],ExpensesDBTable[Week ID],"="&amp;WeeklyReportTable[[#This Row],[Week ID]],ExpensesDBTable[Exclude in WE],"=no")</f>
        <v>196.83000000000004</v>
      </c>
      <c r="N191" s="2">
        <f t="shared" si="45"/>
        <v>3.1699999999999591</v>
      </c>
    </row>
    <row r="192" spans="10:14" x14ac:dyDescent="0.25">
      <c r="J192">
        <v>2017</v>
      </c>
      <c r="K192">
        <v>33</v>
      </c>
      <c r="L192" t="str">
        <f t="shared" si="44"/>
        <v>201733</v>
      </c>
      <c r="M192" s="2">
        <f>SUMIFS(ExpensesDBTable[Amount],ExpensesDBTable[Week ID],"="&amp;WeeklyReportTable[[#This Row],[Week ID]],ExpensesDBTable[Exclude in WE],"=no")</f>
        <v>162.22999999999999</v>
      </c>
      <c r="N192" s="2">
        <f t="shared" si="45"/>
        <v>37.77000000000001</v>
      </c>
    </row>
    <row r="193" spans="10:14" x14ac:dyDescent="0.25">
      <c r="J193">
        <v>2017</v>
      </c>
      <c r="K193">
        <v>34</v>
      </c>
      <c r="L193" t="str">
        <f t="shared" ref="L193:L198" si="46">CONCATENATE(J193,K193)</f>
        <v>201734</v>
      </c>
      <c r="M193" s="2">
        <f>SUMIFS(ExpensesDBTable[Amount],ExpensesDBTable[Week ID],"="&amp;WeeklyReportTable[[#This Row],[Week ID]],ExpensesDBTable[Exclude in WE],"=no")</f>
        <v>175.29999999999998</v>
      </c>
      <c r="N193" s="2">
        <f t="shared" ref="N193:N198" si="47">$Q$3-M193</f>
        <v>24.700000000000017</v>
      </c>
    </row>
    <row r="194" spans="10:14" x14ac:dyDescent="0.25">
      <c r="J194">
        <v>2017</v>
      </c>
      <c r="K194">
        <v>35</v>
      </c>
      <c r="L194" t="str">
        <f t="shared" si="46"/>
        <v>201735</v>
      </c>
      <c r="M194" s="2">
        <f>SUMIFS(ExpensesDBTable[Amount],ExpensesDBTable[Week ID],"="&amp;WeeklyReportTable[[#This Row],[Week ID]],ExpensesDBTable[Exclude in WE],"=no")</f>
        <v>212.88000000000002</v>
      </c>
      <c r="N194" s="2">
        <f t="shared" si="47"/>
        <v>-12.880000000000024</v>
      </c>
    </row>
    <row r="195" spans="10:14" x14ac:dyDescent="0.25">
      <c r="J195">
        <v>2017</v>
      </c>
      <c r="K195">
        <v>36</v>
      </c>
      <c r="L195" t="str">
        <f t="shared" si="46"/>
        <v>201736</v>
      </c>
      <c r="M195" s="2">
        <f>SUMIFS(ExpensesDBTable[Amount],ExpensesDBTable[Week ID],"="&amp;WeeklyReportTable[[#This Row],[Week ID]],ExpensesDBTable[Exclude in WE],"=no")</f>
        <v>183.70000000000002</v>
      </c>
      <c r="N195" s="2">
        <f t="shared" si="47"/>
        <v>16.299999999999983</v>
      </c>
    </row>
    <row r="196" spans="10:14" x14ac:dyDescent="0.25">
      <c r="J196">
        <v>2017</v>
      </c>
      <c r="K196">
        <v>37</v>
      </c>
      <c r="L196" t="str">
        <f t="shared" si="46"/>
        <v>201737</v>
      </c>
      <c r="M196" s="2">
        <f>SUMIFS(ExpensesDBTable[Amount],ExpensesDBTable[Week ID],"="&amp;WeeklyReportTable[[#This Row],[Week ID]],ExpensesDBTable[Exclude in WE],"=no")</f>
        <v>165.67</v>
      </c>
      <c r="N196" s="2">
        <f t="shared" si="47"/>
        <v>34.330000000000013</v>
      </c>
    </row>
    <row r="197" spans="10:14" x14ac:dyDescent="0.25">
      <c r="J197">
        <v>2017</v>
      </c>
      <c r="K197">
        <v>38</v>
      </c>
      <c r="L197" t="str">
        <f t="shared" si="46"/>
        <v>201738</v>
      </c>
      <c r="M197" s="2">
        <f>SUMIFS(ExpensesDBTable[Amount],ExpensesDBTable[Week ID],"="&amp;WeeklyReportTable[[#This Row],[Week ID]],ExpensesDBTable[Exclude in WE],"=no")</f>
        <v>162.44</v>
      </c>
      <c r="N197" s="2">
        <f t="shared" si="47"/>
        <v>37.56</v>
      </c>
    </row>
    <row r="198" spans="10:14" x14ac:dyDescent="0.25">
      <c r="J198">
        <v>2017</v>
      </c>
      <c r="K198">
        <v>39</v>
      </c>
      <c r="L198" t="str">
        <f t="shared" si="46"/>
        <v>201739</v>
      </c>
      <c r="M198" s="2">
        <f>SUMIFS(ExpensesDBTable[Amount],ExpensesDBTable[Week ID],"="&amp;WeeklyReportTable[[#This Row],[Week ID]],ExpensesDBTable[Exclude in WE],"=no")</f>
        <v>126.89000000000001</v>
      </c>
      <c r="N198" s="2">
        <f t="shared" si="47"/>
        <v>73.109999999999985</v>
      </c>
    </row>
    <row r="199" spans="10:14" x14ac:dyDescent="0.25">
      <c r="J199">
        <v>2017</v>
      </c>
      <c r="K199">
        <v>40</v>
      </c>
      <c r="L199" t="str">
        <f t="shared" ref="L199:L204" si="48">CONCATENATE(J199,K199)</f>
        <v>201740</v>
      </c>
      <c r="M199" s="2">
        <f>SUMIFS(ExpensesDBTable[Amount],ExpensesDBTable[Week ID],"="&amp;WeeklyReportTable[[#This Row],[Week ID]],ExpensesDBTable[Exclude in WE],"=no")</f>
        <v>177.99</v>
      </c>
      <c r="N199" s="2">
        <f t="shared" ref="N199:N204" si="49">$Q$3-M199</f>
        <v>22.009999999999991</v>
      </c>
    </row>
    <row r="200" spans="10:14" x14ac:dyDescent="0.25">
      <c r="J200">
        <v>2017</v>
      </c>
      <c r="K200">
        <v>41</v>
      </c>
      <c r="L200" t="str">
        <f t="shared" si="48"/>
        <v>201741</v>
      </c>
      <c r="M200" s="2">
        <f>SUMIFS(ExpensesDBTable[Amount],ExpensesDBTable[Week ID],"="&amp;WeeklyReportTable[[#This Row],[Week ID]],ExpensesDBTable[Exclude in WE],"=no")</f>
        <v>202.25</v>
      </c>
      <c r="N200" s="2">
        <f t="shared" si="49"/>
        <v>-2.25</v>
      </c>
    </row>
    <row r="201" spans="10:14" x14ac:dyDescent="0.25">
      <c r="J201">
        <v>2017</v>
      </c>
      <c r="K201">
        <v>42</v>
      </c>
      <c r="L201" t="str">
        <f t="shared" si="48"/>
        <v>201742</v>
      </c>
      <c r="M201" s="2">
        <f>SUMIFS(ExpensesDBTable[Amount],ExpensesDBTable[Week ID],"="&amp;WeeklyReportTable[[#This Row],[Week ID]],ExpensesDBTable[Exclude in WE],"=no")</f>
        <v>206.76</v>
      </c>
      <c r="N201" s="2">
        <f t="shared" si="49"/>
        <v>-6.7599999999999909</v>
      </c>
    </row>
    <row r="202" spans="10:14" x14ac:dyDescent="0.25">
      <c r="J202">
        <v>2017</v>
      </c>
      <c r="K202">
        <v>43</v>
      </c>
      <c r="L202" t="str">
        <f t="shared" si="48"/>
        <v>201743</v>
      </c>
      <c r="M202" s="2">
        <f>SUMIFS(ExpensesDBTable[Amount],ExpensesDBTable[Week ID],"="&amp;WeeklyReportTable[[#This Row],[Week ID]],ExpensesDBTable[Exclude in WE],"=no")</f>
        <v>187.36</v>
      </c>
      <c r="N202" s="2">
        <f t="shared" si="49"/>
        <v>12.639999999999986</v>
      </c>
    </row>
    <row r="203" spans="10:14" x14ac:dyDescent="0.25">
      <c r="J203">
        <v>2017</v>
      </c>
      <c r="K203">
        <v>44</v>
      </c>
      <c r="L203" t="str">
        <f t="shared" si="48"/>
        <v>201744</v>
      </c>
      <c r="M203" s="2">
        <f>SUMIFS(ExpensesDBTable[Amount],ExpensesDBTable[Week ID],"="&amp;WeeklyReportTable[[#This Row],[Week ID]],ExpensesDBTable[Exclude in WE],"=no")</f>
        <v>177.79000000000002</v>
      </c>
      <c r="N203" s="2">
        <f t="shared" si="49"/>
        <v>22.20999999999998</v>
      </c>
    </row>
    <row r="204" spans="10:14" x14ac:dyDescent="0.25">
      <c r="J204">
        <v>2017</v>
      </c>
      <c r="K204">
        <v>45</v>
      </c>
      <c r="L204" t="str">
        <f t="shared" si="48"/>
        <v>201745</v>
      </c>
      <c r="M204" s="2">
        <f>SUMIFS(ExpensesDBTable[Amount],ExpensesDBTable[Week ID],"="&amp;WeeklyReportTable[[#This Row],[Week ID]],ExpensesDBTable[Exclude in WE],"=no")</f>
        <v>126.78</v>
      </c>
      <c r="N204" s="2">
        <f t="shared" si="49"/>
        <v>73.22</v>
      </c>
    </row>
    <row r="205" spans="10:14" x14ac:dyDescent="0.25">
      <c r="J205">
        <v>2017</v>
      </c>
      <c r="K205">
        <v>46</v>
      </c>
      <c r="L205" t="str">
        <f t="shared" ref="L205:L210" si="50">CONCATENATE(J205,K205)</f>
        <v>201746</v>
      </c>
      <c r="M205" s="2">
        <f>SUMIFS(ExpensesDBTable[Amount],ExpensesDBTable[Week ID],"="&amp;WeeklyReportTable[[#This Row],[Week ID]],ExpensesDBTable[Exclude in WE],"=no")</f>
        <v>194.23000000000002</v>
      </c>
      <c r="N205" s="2">
        <f t="shared" ref="N205:N210" si="51">$Q$3-M205</f>
        <v>5.7699999999999818</v>
      </c>
    </row>
    <row r="206" spans="10:14" x14ac:dyDescent="0.25">
      <c r="J206">
        <v>2017</v>
      </c>
      <c r="K206">
        <v>47</v>
      </c>
      <c r="L206" t="str">
        <f t="shared" si="50"/>
        <v>201747</v>
      </c>
      <c r="M206" s="2">
        <f>SUMIFS(ExpensesDBTable[Amount],ExpensesDBTable[Week ID],"="&amp;WeeklyReportTable[[#This Row],[Week ID]],ExpensesDBTable[Exclude in WE],"=no")</f>
        <v>205.02</v>
      </c>
      <c r="N206" s="2">
        <f t="shared" si="51"/>
        <v>-5.0200000000000102</v>
      </c>
    </row>
    <row r="207" spans="10:14" x14ac:dyDescent="0.25">
      <c r="J207">
        <v>2017</v>
      </c>
      <c r="K207">
        <v>48</v>
      </c>
      <c r="L207" t="str">
        <f t="shared" si="50"/>
        <v>201748</v>
      </c>
      <c r="M207" s="2">
        <f>SUMIFS(ExpensesDBTable[Amount],ExpensesDBTable[Week ID],"="&amp;WeeklyReportTable[[#This Row],[Week ID]],ExpensesDBTable[Exclude in WE],"=no")</f>
        <v>136.23000000000002</v>
      </c>
      <c r="N207" s="2">
        <f t="shared" si="51"/>
        <v>63.769999999999982</v>
      </c>
    </row>
    <row r="208" spans="10:14" x14ac:dyDescent="0.25">
      <c r="J208">
        <v>2017</v>
      </c>
      <c r="K208">
        <v>49</v>
      </c>
      <c r="L208" t="str">
        <f t="shared" si="50"/>
        <v>201749</v>
      </c>
      <c r="M208" s="2">
        <f>SUMIFS(ExpensesDBTable[Amount],ExpensesDBTable[Week ID],"="&amp;WeeklyReportTable[[#This Row],[Week ID]],ExpensesDBTable[Exclude in WE],"=no")</f>
        <v>189.63000000000002</v>
      </c>
      <c r="N208" s="2">
        <f t="shared" si="51"/>
        <v>10.369999999999976</v>
      </c>
    </row>
    <row r="209" spans="10:14" x14ac:dyDescent="0.25">
      <c r="J209">
        <v>2017</v>
      </c>
      <c r="K209">
        <v>50</v>
      </c>
      <c r="L209" t="str">
        <f t="shared" si="50"/>
        <v>201750</v>
      </c>
      <c r="M209" s="2">
        <f>SUMIFS(ExpensesDBTable[Amount],ExpensesDBTable[Week ID],"="&amp;WeeklyReportTable[[#This Row],[Week ID]],ExpensesDBTable[Exclude in WE],"=no")</f>
        <v>191.12</v>
      </c>
      <c r="N209" s="2">
        <f t="shared" si="51"/>
        <v>8.8799999999999955</v>
      </c>
    </row>
    <row r="210" spans="10:14" x14ac:dyDescent="0.25">
      <c r="J210">
        <v>2017</v>
      </c>
      <c r="K210">
        <v>51</v>
      </c>
      <c r="L210" t="str">
        <f t="shared" si="50"/>
        <v>201751</v>
      </c>
      <c r="M210" s="2">
        <f>SUMIFS(ExpensesDBTable[Amount],ExpensesDBTable[Week ID],"="&amp;WeeklyReportTable[[#This Row],[Week ID]],ExpensesDBTable[Exclude in WE],"=no")</f>
        <v>199.79</v>
      </c>
      <c r="N210" s="2">
        <f t="shared" si="51"/>
        <v>0.21000000000000796</v>
      </c>
    </row>
    <row r="211" spans="10:14" x14ac:dyDescent="0.25">
      <c r="J211">
        <v>2017</v>
      </c>
      <c r="K211">
        <v>52</v>
      </c>
      <c r="L211" t="str">
        <f t="shared" ref="L211:L216" si="52">CONCATENATE(J211,K211)</f>
        <v>201752</v>
      </c>
      <c r="M211" s="2">
        <f>SUMIFS(ExpensesDBTable[Amount],ExpensesDBTable[Week ID],"="&amp;WeeklyReportTable[[#This Row],[Week ID]],ExpensesDBTable[Exclude in WE],"=no")</f>
        <v>191.53000000000003</v>
      </c>
      <c r="N211" s="2">
        <f t="shared" ref="N211:N216" si="53">$Q$3-M211</f>
        <v>8.4699999999999704</v>
      </c>
    </row>
    <row r="212" spans="10:14" x14ac:dyDescent="0.25">
      <c r="J212">
        <v>2017</v>
      </c>
      <c r="K212">
        <v>53</v>
      </c>
      <c r="L212" t="str">
        <f t="shared" si="52"/>
        <v>201753</v>
      </c>
      <c r="M212" s="2">
        <f>SUMIFS(ExpensesDBTable[Amount],ExpensesDBTable[Week ID],"="&amp;WeeklyReportTable[[#This Row],[Week ID]],ExpensesDBTable[Exclude in WE],"=no")</f>
        <v>214.00000000000003</v>
      </c>
      <c r="N212" s="2">
        <f t="shared" si="53"/>
        <v>-14.000000000000028</v>
      </c>
    </row>
    <row r="213" spans="10:14" x14ac:dyDescent="0.25">
      <c r="J213">
        <v>2018</v>
      </c>
      <c r="K213">
        <v>1</v>
      </c>
      <c r="L213" t="str">
        <f t="shared" si="52"/>
        <v>20181</v>
      </c>
      <c r="M213" s="2">
        <f>SUMIFS(ExpensesDBTable[Amount],ExpensesDBTable[Week ID],"="&amp;WeeklyReportTable[[#This Row],[Week ID]],ExpensesDBTable[Exclude in WE],"=no")</f>
        <v>169.73</v>
      </c>
      <c r="N213" s="2">
        <f t="shared" si="53"/>
        <v>30.27000000000001</v>
      </c>
    </row>
    <row r="214" spans="10:14" x14ac:dyDescent="0.25">
      <c r="J214">
        <v>2018</v>
      </c>
      <c r="K214">
        <v>2</v>
      </c>
      <c r="L214" t="str">
        <f t="shared" si="52"/>
        <v>20182</v>
      </c>
      <c r="M214" s="2">
        <f>SUMIFS(ExpensesDBTable[Amount],ExpensesDBTable[Week ID],"="&amp;WeeklyReportTable[[#This Row],[Week ID]],ExpensesDBTable[Exclude in WE],"=no")</f>
        <v>114.03</v>
      </c>
      <c r="N214" s="2">
        <f t="shared" si="53"/>
        <v>85.97</v>
      </c>
    </row>
    <row r="215" spans="10:14" x14ac:dyDescent="0.25">
      <c r="J215">
        <v>2018</v>
      </c>
      <c r="K215">
        <v>3</v>
      </c>
      <c r="L215" t="str">
        <f t="shared" si="52"/>
        <v>20183</v>
      </c>
      <c r="M215" s="2">
        <f>SUMIFS(ExpensesDBTable[Amount],ExpensesDBTable[Week ID],"="&amp;WeeklyReportTable[[#This Row],[Week ID]],ExpensesDBTable[Exclude in WE],"=no")</f>
        <v>124.88</v>
      </c>
      <c r="N215" s="2">
        <f t="shared" si="53"/>
        <v>75.12</v>
      </c>
    </row>
    <row r="216" spans="10:14" x14ac:dyDescent="0.25">
      <c r="J216">
        <v>2018</v>
      </c>
      <c r="K216">
        <v>4</v>
      </c>
      <c r="L216" t="str">
        <f t="shared" si="52"/>
        <v>20184</v>
      </c>
      <c r="M216" s="2">
        <f>SUMIFS(ExpensesDBTable[Amount],ExpensesDBTable[Week ID],"="&amp;WeeklyReportTable[[#This Row],[Week ID]],ExpensesDBTable[Exclude in WE],"=no")</f>
        <v>188.61999999999998</v>
      </c>
      <c r="N216" s="2">
        <f t="shared" si="53"/>
        <v>11.380000000000024</v>
      </c>
    </row>
    <row r="217" spans="10:14" x14ac:dyDescent="0.25">
      <c r="J217">
        <v>2018</v>
      </c>
      <c r="K217">
        <v>5</v>
      </c>
      <c r="L217" t="str">
        <f t="shared" ref="L217:L222" si="54">CONCATENATE(J217,K217)</f>
        <v>20185</v>
      </c>
      <c r="M217" s="2">
        <f>SUMIFS(ExpensesDBTable[Amount],ExpensesDBTable[Week ID],"="&amp;WeeklyReportTable[[#This Row],[Week ID]],ExpensesDBTable[Exclude in WE],"=no")</f>
        <v>141.17000000000002</v>
      </c>
      <c r="N217" s="2">
        <f t="shared" ref="N217:N222" si="55">$Q$3-M217</f>
        <v>58.829999999999984</v>
      </c>
    </row>
    <row r="218" spans="10:14" x14ac:dyDescent="0.25">
      <c r="J218">
        <v>2018</v>
      </c>
      <c r="K218">
        <v>6</v>
      </c>
      <c r="L218" t="str">
        <f t="shared" si="54"/>
        <v>20186</v>
      </c>
      <c r="M218" s="2">
        <f>SUMIFS(ExpensesDBTable[Amount],ExpensesDBTable[Week ID],"="&amp;WeeklyReportTable[[#This Row],[Week ID]],ExpensesDBTable[Exclude in WE],"=no")</f>
        <v>132.28</v>
      </c>
      <c r="N218" s="2">
        <f t="shared" si="55"/>
        <v>67.72</v>
      </c>
    </row>
    <row r="219" spans="10:14" x14ac:dyDescent="0.25">
      <c r="J219">
        <v>2018</v>
      </c>
      <c r="K219">
        <v>7</v>
      </c>
      <c r="L219" t="str">
        <f t="shared" si="54"/>
        <v>20187</v>
      </c>
      <c r="M219" s="2">
        <f>SUMIFS(ExpensesDBTable[Amount],ExpensesDBTable[Week ID],"="&amp;WeeklyReportTable[[#This Row],[Week ID]],ExpensesDBTable[Exclude in WE],"=no")</f>
        <v>191.20000000000002</v>
      </c>
      <c r="N219" s="2">
        <f t="shared" si="55"/>
        <v>8.7999999999999829</v>
      </c>
    </row>
    <row r="220" spans="10:14" x14ac:dyDescent="0.25">
      <c r="J220">
        <v>2018</v>
      </c>
      <c r="K220">
        <v>8</v>
      </c>
      <c r="L220" t="str">
        <f t="shared" si="54"/>
        <v>20188</v>
      </c>
      <c r="M220" s="2">
        <f>SUMIFS(ExpensesDBTable[Amount],ExpensesDBTable[Week ID],"="&amp;WeeklyReportTable[[#This Row],[Week ID]],ExpensesDBTable[Exclude in WE],"=no")</f>
        <v>195.6</v>
      </c>
      <c r="N220" s="2">
        <f t="shared" si="55"/>
        <v>4.4000000000000057</v>
      </c>
    </row>
    <row r="221" spans="10:14" x14ac:dyDescent="0.25">
      <c r="J221">
        <v>2018</v>
      </c>
      <c r="K221">
        <v>9</v>
      </c>
      <c r="L221" t="str">
        <f t="shared" si="54"/>
        <v>20189</v>
      </c>
      <c r="M221" s="2">
        <f>SUMIFS(ExpensesDBTable[Amount],ExpensesDBTable[Week ID],"="&amp;WeeklyReportTable[[#This Row],[Week ID]],ExpensesDBTable[Exclude in WE],"=no")</f>
        <v>192.37</v>
      </c>
      <c r="N221" s="2">
        <f t="shared" si="55"/>
        <v>7.6299999999999955</v>
      </c>
    </row>
    <row r="222" spans="10:14" x14ac:dyDescent="0.25">
      <c r="J222">
        <v>2018</v>
      </c>
      <c r="K222">
        <v>10</v>
      </c>
      <c r="L222" t="str">
        <f t="shared" si="54"/>
        <v>201810</v>
      </c>
      <c r="M222" s="2">
        <f>SUMIFS(ExpensesDBTable[Amount],ExpensesDBTable[Week ID],"="&amp;WeeklyReportTable[[#This Row],[Week ID]],ExpensesDBTable[Exclude in WE],"=no")</f>
        <v>197.86</v>
      </c>
      <c r="N222" s="2">
        <f t="shared" si="55"/>
        <v>2.1399999999999864</v>
      </c>
    </row>
    <row r="223" spans="10:14" x14ac:dyDescent="0.25">
      <c r="J223">
        <v>2018</v>
      </c>
      <c r="K223">
        <v>11</v>
      </c>
      <c r="L223" t="str">
        <f t="shared" ref="L223:L228" si="56">CONCATENATE(J223,K223)</f>
        <v>201811</v>
      </c>
      <c r="M223" s="2">
        <f>SUMIFS(ExpensesDBTable[Amount],ExpensesDBTable[Week ID],"="&amp;WeeklyReportTable[[#This Row],[Week ID]],ExpensesDBTable[Exclude in WE],"=no")</f>
        <v>165.31</v>
      </c>
      <c r="N223" s="2">
        <f t="shared" ref="N223:N228" si="57">$Q$3-M223</f>
        <v>34.69</v>
      </c>
    </row>
    <row r="224" spans="10:14" x14ac:dyDescent="0.25">
      <c r="J224">
        <v>2018</v>
      </c>
      <c r="K224">
        <v>12</v>
      </c>
      <c r="L224" t="str">
        <f t="shared" si="56"/>
        <v>201812</v>
      </c>
      <c r="M224" s="2">
        <f>SUMIFS(ExpensesDBTable[Amount],ExpensesDBTable[Week ID],"="&amp;WeeklyReportTable[[#This Row],[Week ID]],ExpensesDBTable[Exclude in WE],"=no")</f>
        <v>225.91999999999996</v>
      </c>
      <c r="N224" s="2">
        <f t="shared" si="57"/>
        <v>-25.919999999999959</v>
      </c>
    </row>
    <row r="225" spans="10:14" x14ac:dyDescent="0.25">
      <c r="J225">
        <v>2018</v>
      </c>
      <c r="K225">
        <v>13</v>
      </c>
      <c r="L225" t="str">
        <f t="shared" si="56"/>
        <v>201813</v>
      </c>
      <c r="M225" s="2">
        <f>SUMIFS(ExpensesDBTable[Amount],ExpensesDBTable[Week ID],"="&amp;WeeklyReportTable[[#This Row],[Week ID]],ExpensesDBTable[Exclude in WE],"=no")</f>
        <v>169.69</v>
      </c>
      <c r="N225" s="2">
        <f t="shared" si="57"/>
        <v>30.310000000000002</v>
      </c>
    </row>
    <row r="226" spans="10:14" x14ac:dyDescent="0.25">
      <c r="J226">
        <v>2018</v>
      </c>
      <c r="K226">
        <v>14</v>
      </c>
      <c r="L226" t="str">
        <f t="shared" si="56"/>
        <v>201814</v>
      </c>
      <c r="M226" s="2">
        <f>SUMIFS(ExpensesDBTable[Amount],ExpensesDBTable[Week ID],"="&amp;WeeklyReportTable[[#This Row],[Week ID]],ExpensesDBTable[Exclude in WE],"=no")</f>
        <v>100.97</v>
      </c>
      <c r="N226" s="2">
        <f t="shared" si="57"/>
        <v>99.03</v>
      </c>
    </row>
    <row r="227" spans="10:14" x14ac:dyDescent="0.25">
      <c r="J227">
        <v>2018</v>
      </c>
      <c r="K227">
        <v>15</v>
      </c>
      <c r="L227" t="str">
        <f t="shared" si="56"/>
        <v>201815</v>
      </c>
      <c r="M227" s="2">
        <f>SUMIFS(ExpensesDBTable[Amount],ExpensesDBTable[Week ID],"="&amp;WeeklyReportTable[[#This Row],[Week ID]],ExpensesDBTable[Exclude in WE],"=no")</f>
        <v>198.62</v>
      </c>
      <c r="N227" s="2">
        <f t="shared" si="57"/>
        <v>1.3799999999999955</v>
      </c>
    </row>
    <row r="228" spans="10:14" x14ac:dyDescent="0.25">
      <c r="J228">
        <v>2018</v>
      </c>
      <c r="K228">
        <v>16</v>
      </c>
      <c r="L228" t="str">
        <f t="shared" si="56"/>
        <v>201816</v>
      </c>
      <c r="M228" s="2">
        <f>SUMIFS(ExpensesDBTable[Amount],ExpensesDBTable[Week ID],"="&amp;WeeklyReportTable[[#This Row],[Week ID]],ExpensesDBTable[Exclude in WE],"=no")</f>
        <v>194.04000000000002</v>
      </c>
      <c r="N228" s="2">
        <f t="shared" si="57"/>
        <v>5.9599999999999795</v>
      </c>
    </row>
    <row r="229" spans="10:14" x14ac:dyDescent="0.25">
      <c r="J229">
        <v>2018</v>
      </c>
      <c r="K229">
        <v>17</v>
      </c>
      <c r="L229" t="str">
        <f t="shared" ref="L229:L234" si="58">CONCATENATE(J229,K229)</f>
        <v>201817</v>
      </c>
      <c r="M229" s="2">
        <f>SUMIFS(ExpensesDBTable[Amount],ExpensesDBTable[Week ID],"="&amp;WeeklyReportTable[[#This Row],[Week ID]],ExpensesDBTable[Exclude in WE],"=no")</f>
        <v>170.54000000000002</v>
      </c>
      <c r="N229" s="2">
        <f t="shared" ref="N229:N234" si="59">$Q$3-M229</f>
        <v>29.45999999999998</v>
      </c>
    </row>
    <row r="230" spans="10:14" x14ac:dyDescent="0.25">
      <c r="J230">
        <v>2018</v>
      </c>
      <c r="K230">
        <v>18</v>
      </c>
      <c r="L230" t="str">
        <f t="shared" si="58"/>
        <v>201818</v>
      </c>
      <c r="M230" s="2">
        <f>SUMIFS(ExpensesDBTable[Amount],ExpensesDBTable[Week ID],"="&amp;WeeklyReportTable[[#This Row],[Week ID]],ExpensesDBTable[Exclude in WE],"=no")</f>
        <v>225.81</v>
      </c>
      <c r="N230" s="2">
        <f t="shared" si="59"/>
        <v>-25.810000000000002</v>
      </c>
    </row>
    <row r="231" spans="10:14" x14ac:dyDescent="0.25">
      <c r="J231">
        <v>2018</v>
      </c>
      <c r="K231">
        <v>19</v>
      </c>
      <c r="L231" t="str">
        <f t="shared" si="58"/>
        <v>201819</v>
      </c>
      <c r="M231" s="2">
        <f>SUMIFS(ExpensesDBTable[Amount],ExpensesDBTable[Week ID],"="&amp;WeeklyReportTable[[#This Row],[Week ID]],ExpensesDBTable[Exclude in WE],"=no")</f>
        <v>177.40999999999997</v>
      </c>
      <c r="N231" s="2">
        <f t="shared" si="59"/>
        <v>22.590000000000032</v>
      </c>
    </row>
    <row r="232" spans="10:14" x14ac:dyDescent="0.25">
      <c r="J232">
        <v>2018</v>
      </c>
      <c r="K232">
        <v>20</v>
      </c>
      <c r="L232" t="str">
        <f t="shared" si="58"/>
        <v>201820</v>
      </c>
      <c r="M232" s="2">
        <f>SUMIFS(ExpensesDBTable[Amount],ExpensesDBTable[Week ID],"="&amp;WeeklyReportTable[[#This Row],[Week ID]],ExpensesDBTable[Exclude in WE],"=no")</f>
        <v>166.86</v>
      </c>
      <c r="N232" s="2">
        <f t="shared" si="59"/>
        <v>33.139999999999986</v>
      </c>
    </row>
    <row r="233" spans="10:14" x14ac:dyDescent="0.25">
      <c r="J233">
        <v>2018</v>
      </c>
      <c r="K233">
        <v>21</v>
      </c>
      <c r="L233" t="str">
        <f t="shared" si="58"/>
        <v>201821</v>
      </c>
      <c r="M233" s="2">
        <f>SUMIFS(ExpensesDBTable[Amount],ExpensesDBTable[Week ID],"="&amp;WeeklyReportTable[[#This Row],[Week ID]],ExpensesDBTable[Exclude in WE],"=no")</f>
        <v>166.07000000000002</v>
      </c>
      <c r="N233" s="2">
        <f t="shared" si="59"/>
        <v>33.929999999999978</v>
      </c>
    </row>
    <row r="234" spans="10:14" x14ac:dyDescent="0.25">
      <c r="J234">
        <v>2018</v>
      </c>
      <c r="K234">
        <v>22</v>
      </c>
      <c r="L234" t="str">
        <f t="shared" si="58"/>
        <v>201822</v>
      </c>
      <c r="M234" s="2">
        <f>SUMIFS(ExpensesDBTable[Amount],ExpensesDBTable[Week ID],"="&amp;WeeklyReportTable[[#This Row],[Week ID]],ExpensesDBTable[Exclude in WE],"=no")</f>
        <v>181.52</v>
      </c>
      <c r="N234" s="2">
        <f t="shared" si="59"/>
        <v>18.47999999999999</v>
      </c>
    </row>
    <row r="235" spans="10:14" x14ac:dyDescent="0.25">
      <c r="J235">
        <v>2018</v>
      </c>
      <c r="K235">
        <v>23</v>
      </c>
      <c r="L235" t="str">
        <f t="shared" ref="L235:L240" si="60">CONCATENATE(J235,K235)</f>
        <v>201823</v>
      </c>
      <c r="M235" s="2">
        <f>SUMIFS(ExpensesDBTable[Amount],ExpensesDBTable[Week ID],"="&amp;WeeklyReportTable[[#This Row],[Week ID]],ExpensesDBTable[Exclude in WE],"=no")</f>
        <v>169.07</v>
      </c>
      <c r="N235" s="2">
        <f t="shared" ref="N235:N240" si="61">$Q$3-M235</f>
        <v>30.930000000000007</v>
      </c>
    </row>
    <row r="236" spans="10:14" x14ac:dyDescent="0.25">
      <c r="J236">
        <v>2018</v>
      </c>
      <c r="K236">
        <v>25</v>
      </c>
      <c r="L236" t="str">
        <f t="shared" si="60"/>
        <v>201825</v>
      </c>
      <c r="M236" s="2">
        <f>SUMIFS(ExpensesDBTable[Amount],ExpensesDBTable[Week ID],"="&amp;WeeklyReportTable[[#This Row],[Week ID]],ExpensesDBTable[Exclude in WE],"=no")</f>
        <v>70.06</v>
      </c>
      <c r="N236" s="2">
        <f t="shared" si="61"/>
        <v>129.94</v>
      </c>
    </row>
    <row r="237" spans="10:14" x14ac:dyDescent="0.25">
      <c r="J237">
        <v>2018</v>
      </c>
      <c r="K237">
        <v>26</v>
      </c>
      <c r="L237" t="str">
        <f t="shared" si="60"/>
        <v>201826</v>
      </c>
      <c r="M237" s="2">
        <f>SUMIFS(ExpensesDBTable[Amount],ExpensesDBTable[Week ID],"="&amp;WeeklyReportTable[[#This Row],[Week ID]],ExpensesDBTable[Exclude in WE],"=no")</f>
        <v>135.5</v>
      </c>
      <c r="N237" s="2">
        <f t="shared" si="61"/>
        <v>64.5</v>
      </c>
    </row>
    <row r="238" spans="10:14" x14ac:dyDescent="0.25">
      <c r="J238">
        <v>2018</v>
      </c>
      <c r="K238">
        <v>27</v>
      </c>
      <c r="L238" t="str">
        <f t="shared" si="60"/>
        <v>201827</v>
      </c>
      <c r="M238" s="2">
        <f>SUMIFS(ExpensesDBTable[Amount],ExpensesDBTable[Week ID],"="&amp;WeeklyReportTable[[#This Row],[Week ID]],ExpensesDBTable[Exclude in WE],"=no")</f>
        <v>168.99</v>
      </c>
      <c r="N238" s="2">
        <f t="shared" si="61"/>
        <v>31.009999999999991</v>
      </c>
    </row>
    <row r="239" spans="10:14" x14ac:dyDescent="0.25">
      <c r="J239">
        <v>2018</v>
      </c>
      <c r="K239">
        <v>28</v>
      </c>
      <c r="L239" t="str">
        <f t="shared" si="60"/>
        <v>201828</v>
      </c>
      <c r="M239" s="2">
        <f>SUMIFS(ExpensesDBTable[Amount],ExpensesDBTable[Week ID],"="&amp;WeeklyReportTable[[#This Row],[Week ID]],ExpensesDBTable[Exclude in WE],"=no")</f>
        <v>220.26000000000002</v>
      </c>
      <c r="N239" s="2">
        <f t="shared" si="61"/>
        <v>-20.260000000000019</v>
      </c>
    </row>
    <row r="240" spans="10:14" x14ac:dyDescent="0.25">
      <c r="J240">
        <v>2018</v>
      </c>
      <c r="K240">
        <v>29</v>
      </c>
      <c r="L240" t="str">
        <f t="shared" si="60"/>
        <v>201829</v>
      </c>
      <c r="M240" s="2">
        <f>SUMIFS(ExpensesDBTable[Amount],ExpensesDBTable[Week ID],"="&amp;WeeklyReportTable[[#This Row],[Week ID]],ExpensesDBTable[Exclude in WE],"=no")</f>
        <v>210.9</v>
      </c>
      <c r="N240" s="2">
        <f t="shared" si="61"/>
        <v>-10.900000000000006</v>
      </c>
    </row>
    <row r="241" spans="10:14" x14ac:dyDescent="0.25">
      <c r="J241">
        <v>2018</v>
      </c>
      <c r="K241">
        <v>30</v>
      </c>
      <c r="L241" t="str">
        <f t="shared" ref="L241:L246" si="62">CONCATENATE(J241,K241)</f>
        <v>201830</v>
      </c>
      <c r="M241" s="2">
        <f>SUMIFS(ExpensesDBTable[Amount],ExpensesDBTable[Week ID],"="&amp;WeeklyReportTable[[#This Row],[Week ID]],ExpensesDBTable[Exclude in WE],"=no")</f>
        <v>171.95999999999998</v>
      </c>
      <c r="N241" s="2">
        <f t="shared" ref="N241:N246" si="63">$Q$3-M241</f>
        <v>28.04000000000002</v>
      </c>
    </row>
    <row r="242" spans="10:14" x14ac:dyDescent="0.25">
      <c r="J242">
        <v>2018</v>
      </c>
      <c r="K242">
        <v>31</v>
      </c>
      <c r="L242" t="str">
        <f t="shared" si="62"/>
        <v>201831</v>
      </c>
      <c r="M242" s="2">
        <f>SUMIFS(ExpensesDBTable[Amount],ExpensesDBTable[Week ID],"="&amp;WeeklyReportTable[[#This Row],[Week ID]],ExpensesDBTable[Exclude in WE],"=no")</f>
        <v>187.59000000000003</v>
      </c>
      <c r="N242" s="2">
        <f t="shared" si="63"/>
        <v>12.409999999999968</v>
      </c>
    </row>
    <row r="243" spans="10:14" x14ac:dyDescent="0.25">
      <c r="J243">
        <v>2018</v>
      </c>
      <c r="K243">
        <v>32</v>
      </c>
      <c r="L243" t="str">
        <f t="shared" si="62"/>
        <v>201832</v>
      </c>
      <c r="M243" s="2">
        <f>SUMIFS(ExpensesDBTable[Amount],ExpensesDBTable[Week ID],"="&amp;WeeklyReportTable[[#This Row],[Week ID]],ExpensesDBTable[Exclude in WE],"=no")</f>
        <v>182.33</v>
      </c>
      <c r="N243" s="2">
        <f t="shared" si="63"/>
        <v>17.669999999999987</v>
      </c>
    </row>
    <row r="244" spans="10:14" x14ac:dyDescent="0.25">
      <c r="J244">
        <v>2018</v>
      </c>
      <c r="K244">
        <v>33</v>
      </c>
      <c r="L244" t="str">
        <f t="shared" si="62"/>
        <v>201833</v>
      </c>
      <c r="M244" s="2">
        <f>SUMIFS(ExpensesDBTable[Amount],ExpensesDBTable[Week ID],"="&amp;WeeklyReportTable[[#This Row],[Week ID]],ExpensesDBTable[Exclude in WE],"=no")</f>
        <v>163.45999999999998</v>
      </c>
      <c r="N244" s="2">
        <f t="shared" si="63"/>
        <v>36.54000000000002</v>
      </c>
    </row>
    <row r="245" spans="10:14" x14ac:dyDescent="0.25">
      <c r="J245">
        <v>2018</v>
      </c>
      <c r="K245">
        <v>34</v>
      </c>
      <c r="L245" t="str">
        <f t="shared" si="62"/>
        <v>201834</v>
      </c>
      <c r="M245" s="2">
        <f>SUMIFS(ExpensesDBTable[Amount],ExpensesDBTable[Week ID],"="&amp;WeeklyReportTable[[#This Row],[Week ID]],ExpensesDBTable[Exclude in WE],"=no")</f>
        <v>196.75</v>
      </c>
      <c r="N245" s="2">
        <f t="shared" si="63"/>
        <v>3.25</v>
      </c>
    </row>
    <row r="246" spans="10:14" x14ac:dyDescent="0.25">
      <c r="J246">
        <v>2018</v>
      </c>
      <c r="K246">
        <v>35</v>
      </c>
      <c r="L246" t="str">
        <f t="shared" si="62"/>
        <v>201835</v>
      </c>
      <c r="M246" s="2">
        <f>SUMIFS(ExpensesDBTable[Amount],ExpensesDBTable[Week ID],"="&amp;WeeklyReportTable[[#This Row],[Week ID]],ExpensesDBTable[Exclude in WE],"=no")</f>
        <v>154.49</v>
      </c>
      <c r="N246" s="2">
        <f t="shared" si="63"/>
        <v>45.509999999999991</v>
      </c>
    </row>
    <row r="247" spans="10:14" x14ac:dyDescent="0.25">
      <c r="J247">
        <v>2018</v>
      </c>
      <c r="K247">
        <v>36</v>
      </c>
      <c r="L247" t="str">
        <f t="shared" ref="L247:L252" si="64">CONCATENATE(J247,K247)</f>
        <v>201836</v>
      </c>
      <c r="M247" s="2">
        <f>SUMIFS(ExpensesDBTable[Amount],ExpensesDBTable[Week ID],"="&amp;WeeklyReportTable[[#This Row],[Week ID]],ExpensesDBTable[Exclude in WE],"=no")</f>
        <v>165.32999999999996</v>
      </c>
      <c r="N247" s="2">
        <f t="shared" ref="N247:N252" si="65">$Q$3-M247</f>
        <v>34.670000000000044</v>
      </c>
    </row>
    <row r="248" spans="10:14" x14ac:dyDescent="0.25">
      <c r="J248">
        <v>2018</v>
      </c>
      <c r="K248">
        <v>37</v>
      </c>
      <c r="L248" t="str">
        <f t="shared" si="64"/>
        <v>201837</v>
      </c>
      <c r="M248" s="2">
        <f>SUMIFS(ExpensesDBTable[Amount],ExpensesDBTable[Week ID],"="&amp;WeeklyReportTable[[#This Row],[Week ID]],ExpensesDBTable[Exclude in WE],"=no")</f>
        <v>227.21</v>
      </c>
      <c r="N248" s="2">
        <f t="shared" si="65"/>
        <v>-27.210000000000008</v>
      </c>
    </row>
    <row r="249" spans="10:14" x14ac:dyDescent="0.25">
      <c r="J249">
        <v>2018</v>
      </c>
      <c r="K249">
        <v>38</v>
      </c>
      <c r="L249" t="str">
        <f t="shared" si="64"/>
        <v>201838</v>
      </c>
      <c r="M249" s="2">
        <f>SUMIFS(ExpensesDBTable[Amount],ExpensesDBTable[Week ID],"="&amp;WeeklyReportTable[[#This Row],[Week ID]],ExpensesDBTable[Exclude in WE],"=no")</f>
        <v>270.33000000000004</v>
      </c>
      <c r="N249" s="2">
        <f t="shared" si="65"/>
        <v>-70.330000000000041</v>
      </c>
    </row>
    <row r="250" spans="10:14" x14ac:dyDescent="0.25">
      <c r="J250">
        <v>2018</v>
      </c>
      <c r="K250">
        <v>39</v>
      </c>
      <c r="L250" t="str">
        <f t="shared" si="64"/>
        <v>201839</v>
      </c>
      <c r="M250" s="2">
        <f>SUMIFS(ExpensesDBTable[Amount],ExpensesDBTable[Week ID],"="&amp;WeeklyReportTable[[#This Row],[Week ID]],ExpensesDBTable[Exclude in WE],"=no")</f>
        <v>166.4</v>
      </c>
      <c r="N250" s="2">
        <f t="shared" si="65"/>
        <v>33.599999999999994</v>
      </c>
    </row>
    <row r="251" spans="10:14" x14ac:dyDescent="0.25">
      <c r="J251">
        <v>2018</v>
      </c>
      <c r="K251">
        <v>40</v>
      </c>
      <c r="L251" t="str">
        <f t="shared" si="64"/>
        <v>201840</v>
      </c>
      <c r="M251" s="2">
        <f>SUMIFS(ExpensesDBTable[Amount],ExpensesDBTable[Week ID],"="&amp;WeeklyReportTable[[#This Row],[Week ID]],ExpensesDBTable[Exclude in WE],"=no")</f>
        <v>188.57999999999998</v>
      </c>
      <c r="N251" s="2">
        <f t="shared" si="65"/>
        <v>11.420000000000016</v>
      </c>
    </row>
    <row r="252" spans="10:14" x14ac:dyDescent="0.25">
      <c r="J252">
        <v>2018</v>
      </c>
      <c r="K252">
        <v>41</v>
      </c>
      <c r="L252" t="str">
        <f t="shared" si="64"/>
        <v>201841</v>
      </c>
      <c r="M252" s="2">
        <f>SUMIFS(ExpensesDBTable[Amount],ExpensesDBTable[Week ID],"="&amp;WeeklyReportTable[[#This Row],[Week ID]],ExpensesDBTable[Exclude in WE],"=no")</f>
        <v>212.53</v>
      </c>
      <c r="N252" s="2">
        <f t="shared" si="65"/>
        <v>-12.530000000000001</v>
      </c>
    </row>
    <row r="253" spans="10:14" x14ac:dyDescent="0.25">
      <c r="J253">
        <v>2018</v>
      </c>
      <c r="K253">
        <v>42</v>
      </c>
      <c r="L253" t="str">
        <f t="shared" ref="L253:L258" si="66">CONCATENATE(J253,K253)</f>
        <v>201842</v>
      </c>
      <c r="M253" s="2">
        <f>SUMIFS(ExpensesDBTable[Amount],ExpensesDBTable[Week ID],"="&amp;WeeklyReportTable[[#This Row],[Week ID]],ExpensesDBTable[Exclude in WE],"=no")</f>
        <v>195.82</v>
      </c>
      <c r="N253" s="2">
        <f t="shared" ref="N253:N258" si="67">$Q$3-M253</f>
        <v>4.1800000000000068</v>
      </c>
    </row>
    <row r="254" spans="10:14" x14ac:dyDescent="0.25">
      <c r="J254">
        <v>2018</v>
      </c>
      <c r="K254">
        <v>43</v>
      </c>
      <c r="L254" t="str">
        <f t="shared" si="66"/>
        <v>201843</v>
      </c>
      <c r="M254" s="2">
        <f>SUMIFS(ExpensesDBTable[Amount],ExpensesDBTable[Week ID],"="&amp;WeeklyReportTable[[#This Row],[Week ID]],ExpensesDBTable[Exclude in WE],"=no")</f>
        <v>256.02</v>
      </c>
      <c r="N254" s="2">
        <f t="shared" si="67"/>
        <v>-56.019999999999982</v>
      </c>
    </row>
    <row r="255" spans="10:14" x14ac:dyDescent="0.25">
      <c r="J255">
        <v>2018</v>
      </c>
      <c r="K255">
        <v>44</v>
      </c>
      <c r="L255" t="str">
        <f t="shared" si="66"/>
        <v>201844</v>
      </c>
      <c r="M255" s="2">
        <f>SUMIFS(ExpensesDBTable[Amount],ExpensesDBTable[Week ID],"="&amp;WeeklyReportTable[[#This Row],[Week ID]],ExpensesDBTable[Exclude in WE],"=no")</f>
        <v>129.58000000000001</v>
      </c>
      <c r="N255" s="2">
        <f t="shared" si="67"/>
        <v>70.419999999999987</v>
      </c>
    </row>
    <row r="256" spans="10:14" x14ac:dyDescent="0.25">
      <c r="J256">
        <v>2018</v>
      </c>
      <c r="K256">
        <v>45</v>
      </c>
      <c r="L256" t="str">
        <f t="shared" si="66"/>
        <v>201845</v>
      </c>
      <c r="M256" s="2">
        <f>SUMIFS(ExpensesDBTable[Amount],ExpensesDBTable[Week ID],"="&amp;WeeklyReportTable[[#This Row],[Week ID]],ExpensesDBTable[Exclude in WE],"=no")</f>
        <v>203.6</v>
      </c>
      <c r="N256" s="2">
        <f t="shared" si="67"/>
        <v>-3.5999999999999943</v>
      </c>
    </row>
    <row r="257" spans="10:14" x14ac:dyDescent="0.25">
      <c r="J257">
        <v>2018</v>
      </c>
      <c r="K257">
        <v>46</v>
      </c>
      <c r="L257" t="str">
        <f t="shared" si="66"/>
        <v>201846</v>
      </c>
      <c r="M257" s="2">
        <f>SUMIFS(ExpensesDBTable[Amount],ExpensesDBTable[Week ID],"="&amp;WeeklyReportTable[[#This Row],[Week ID]],ExpensesDBTable[Exclude in WE],"=no")</f>
        <v>190.65</v>
      </c>
      <c r="N257" s="2">
        <f t="shared" si="67"/>
        <v>9.3499999999999943</v>
      </c>
    </row>
    <row r="258" spans="10:14" x14ac:dyDescent="0.25">
      <c r="J258">
        <v>2018</v>
      </c>
      <c r="K258">
        <v>47</v>
      </c>
      <c r="L258" t="str">
        <f t="shared" si="66"/>
        <v>201847</v>
      </c>
      <c r="M258" s="2">
        <f>SUMIFS(ExpensesDBTable[Amount],ExpensesDBTable[Week ID],"="&amp;WeeklyReportTable[[#This Row],[Week ID]],ExpensesDBTable[Exclude in WE],"=no")</f>
        <v>163.96</v>
      </c>
      <c r="N258" s="2">
        <f t="shared" si="67"/>
        <v>36.039999999999992</v>
      </c>
    </row>
    <row r="259" spans="10:14" x14ac:dyDescent="0.25">
      <c r="J259">
        <v>2018</v>
      </c>
      <c r="K259">
        <v>48</v>
      </c>
      <c r="L259" t="str">
        <f t="shared" ref="L259:L264" si="68">CONCATENATE(J259,K259)</f>
        <v>201848</v>
      </c>
      <c r="M259" s="2">
        <f>SUMIFS(ExpensesDBTable[Amount],ExpensesDBTable[Week ID],"="&amp;WeeklyReportTable[[#This Row],[Week ID]],ExpensesDBTable[Exclude in WE],"=no")</f>
        <v>297.56</v>
      </c>
      <c r="N259" s="2">
        <f t="shared" ref="N259:N264" si="69">$Q$3-M259</f>
        <v>-97.56</v>
      </c>
    </row>
    <row r="260" spans="10:14" x14ac:dyDescent="0.25">
      <c r="J260">
        <v>2018</v>
      </c>
      <c r="K260">
        <v>49</v>
      </c>
      <c r="L260" t="str">
        <f t="shared" si="68"/>
        <v>201849</v>
      </c>
      <c r="M260" s="2">
        <f>SUMIFS(ExpensesDBTable[Amount],ExpensesDBTable[Week ID],"="&amp;WeeklyReportTable[[#This Row],[Week ID]],ExpensesDBTable[Exclude in WE],"=no")</f>
        <v>198.95</v>
      </c>
      <c r="N260" s="2">
        <f t="shared" si="69"/>
        <v>1.0500000000000114</v>
      </c>
    </row>
    <row r="261" spans="10:14" x14ac:dyDescent="0.25">
      <c r="J261">
        <v>2018</v>
      </c>
      <c r="K261">
        <v>50</v>
      </c>
      <c r="L261" t="str">
        <f t="shared" si="68"/>
        <v>201850</v>
      </c>
      <c r="M261" s="2">
        <f>SUMIFS(ExpensesDBTable[Amount],ExpensesDBTable[Week ID],"="&amp;WeeklyReportTable[[#This Row],[Week ID]],ExpensesDBTable[Exclude in WE],"=no")</f>
        <v>8.8699999999999992</v>
      </c>
      <c r="N261" s="2">
        <f t="shared" si="69"/>
        <v>191.13</v>
      </c>
    </row>
    <row r="262" spans="10:14" x14ac:dyDescent="0.25">
      <c r="J262">
        <v>2019</v>
      </c>
      <c r="K262">
        <v>3</v>
      </c>
      <c r="L262" t="str">
        <f t="shared" si="68"/>
        <v>20193</v>
      </c>
      <c r="M262" s="2">
        <f>SUMIFS(ExpensesDBTable[Amount],ExpensesDBTable[Week ID],"="&amp;WeeklyReportTable[[#This Row],[Week ID]],ExpensesDBTable[Exclude in WE],"=no")</f>
        <v>159.97</v>
      </c>
      <c r="N262" s="2">
        <f t="shared" si="69"/>
        <v>40.03</v>
      </c>
    </row>
    <row r="263" spans="10:14" x14ac:dyDescent="0.25">
      <c r="J263">
        <v>2019</v>
      </c>
      <c r="K263">
        <v>4</v>
      </c>
      <c r="L263" t="str">
        <f t="shared" si="68"/>
        <v>20194</v>
      </c>
      <c r="M263" s="2">
        <f>SUMIFS(ExpensesDBTable[Amount],ExpensesDBTable[Week ID],"="&amp;WeeklyReportTable[[#This Row],[Week ID]],ExpensesDBTable[Exclude in WE],"=no")</f>
        <v>200.56999999999996</v>
      </c>
      <c r="N263" s="2">
        <f t="shared" si="69"/>
        <v>-0.56999999999996476</v>
      </c>
    </row>
    <row r="264" spans="10:14" x14ac:dyDescent="0.25">
      <c r="J264">
        <v>2019</v>
      </c>
      <c r="K264">
        <v>5</v>
      </c>
      <c r="L264" t="str">
        <f t="shared" si="68"/>
        <v>20195</v>
      </c>
      <c r="M264" s="2">
        <f>SUMIFS(ExpensesDBTable[Amount],ExpensesDBTable[Week ID],"="&amp;WeeklyReportTable[[#This Row],[Week ID]],ExpensesDBTable[Exclude in WE],"=no")</f>
        <v>142.94999999999999</v>
      </c>
      <c r="N264" s="2">
        <f t="shared" si="69"/>
        <v>57.050000000000011</v>
      </c>
    </row>
    <row r="265" spans="10:14" x14ac:dyDescent="0.25">
      <c r="J265">
        <v>2019</v>
      </c>
      <c r="K265">
        <v>6</v>
      </c>
      <c r="L265" t="str">
        <f t="shared" ref="L265:L270" si="70">CONCATENATE(J265,K265)</f>
        <v>20196</v>
      </c>
      <c r="M265" s="2">
        <f>SUMIFS(ExpensesDBTable[Amount],ExpensesDBTable[Week ID],"="&amp;WeeklyReportTable[[#This Row],[Week ID]],ExpensesDBTable[Exclude in WE],"=no")</f>
        <v>255.06</v>
      </c>
      <c r="N265" s="2">
        <f t="shared" ref="N265:N270" si="71">$Q$3-M265</f>
        <v>-55.06</v>
      </c>
    </row>
    <row r="266" spans="10:14" x14ac:dyDescent="0.25">
      <c r="J266">
        <v>2019</v>
      </c>
      <c r="K266">
        <v>7</v>
      </c>
      <c r="L266" t="str">
        <f t="shared" si="70"/>
        <v>20197</v>
      </c>
      <c r="M266" s="2">
        <f>SUMIFS(ExpensesDBTable[Amount],ExpensesDBTable[Week ID],"="&amp;WeeklyReportTable[[#This Row],[Week ID]],ExpensesDBTable[Exclude in WE],"=no")</f>
        <v>256.39999999999998</v>
      </c>
      <c r="N266" s="2">
        <f t="shared" si="71"/>
        <v>-56.399999999999977</v>
      </c>
    </row>
    <row r="267" spans="10:14" x14ac:dyDescent="0.25">
      <c r="J267">
        <v>2019</v>
      </c>
      <c r="K267">
        <v>8</v>
      </c>
      <c r="L267" t="str">
        <f t="shared" si="70"/>
        <v>20198</v>
      </c>
      <c r="M267" s="2">
        <f>SUMIFS(ExpensesDBTable[Amount],ExpensesDBTable[Week ID],"="&amp;WeeklyReportTable[[#This Row],[Week ID]],ExpensesDBTable[Exclude in WE],"=no")</f>
        <v>216.42000000000002</v>
      </c>
      <c r="N267" s="2">
        <f t="shared" si="71"/>
        <v>-16.420000000000016</v>
      </c>
    </row>
    <row r="268" spans="10:14" x14ac:dyDescent="0.25">
      <c r="J268">
        <v>2019</v>
      </c>
      <c r="K268">
        <v>9</v>
      </c>
      <c r="L268" t="str">
        <f t="shared" si="70"/>
        <v>20199</v>
      </c>
      <c r="M268" s="2">
        <f>SUMIFS(ExpensesDBTable[Amount],ExpensesDBTable[Week ID],"="&amp;WeeklyReportTable[[#This Row],[Week ID]],ExpensesDBTable[Exclude in WE],"=no")</f>
        <v>169.16</v>
      </c>
      <c r="N268" s="2">
        <f t="shared" si="71"/>
        <v>30.840000000000003</v>
      </c>
    </row>
    <row r="269" spans="10:14" x14ac:dyDescent="0.25">
      <c r="J269">
        <v>2019</v>
      </c>
      <c r="K269">
        <v>10</v>
      </c>
      <c r="L269" t="str">
        <f t="shared" si="70"/>
        <v>201910</v>
      </c>
      <c r="M269" s="2">
        <f>SUMIFS(ExpensesDBTable[Amount],ExpensesDBTable[Week ID],"="&amp;WeeklyReportTable[[#This Row],[Week ID]],ExpensesDBTable[Exclude in WE],"=no")</f>
        <v>221.79999999999998</v>
      </c>
      <c r="N269" s="2">
        <f t="shared" si="71"/>
        <v>-21.799999999999983</v>
      </c>
    </row>
    <row r="270" spans="10:14" x14ac:dyDescent="0.25">
      <c r="J270">
        <v>2019</v>
      </c>
      <c r="K270">
        <v>11</v>
      </c>
      <c r="L270" t="str">
        <f t="shared" si="70"/>
        <v>201911</v>
      </c>
      <c r="M270" s="2">
        <f>SUMIFS(ExpensesDBTable[Amount],ExpensesDBTable[Week ID],"="&amp;WeeklyReportTable[[#This Row],[Week ID]],ExpensesDBTable[Exclude in WE],"=no")</f>
        <v>226.49999999999997</v>
      </c>
      <c r="N270" s="2">
        <f t="shared" si="71"/>
        <v>-26.499999999999972</v>
      </c>
    </row>
    <row r="271" spans="10:14" x14ac:dyDescent="0.25">
      <c r="J271">
        <v>2019</v>
      </c>
      <c r="K271">
        <v>12</v>
      </c>
      <c r="L271" t="str">
        <f t="shared" ref="L271:L276" si="72">CONCATENATE(J271,K271)</f>
        <v>201912</v>
      </c>
      <c r="M271" s="2">
        <f>SUMIFS(ExpensesDBTable[Amount],ExpensesDBTable[Week ID],"="&amp;WeeklyReportTable[[#This Row],[Week ID]],ExpensesDBTable[Exclude in WE],"=no")</f>
        <v>230.51000000000002</v>
      </c>
      <c r="N271" s="2">
        <f t="shared" ref="N271:N276" si="73">$Q$3-M271</f>
        <v>-30.510000000000019</v>
      </c>
    </row>
    <row r="272" spans="10:14" x14ac:dyDescent="0.25">
      <c r="J272">
        <v>2019</v>
      </c>
      <c r="K272">
        <v>13</v>
      </c>
      <c r="L272" t="str">
        <f t="shared" si="72"/>
        <v>201913</v>
      </c>
      <c r="M272" s="2">
        <f>SUMIFS(ExpensesDBTable[Amount],ExpensesDBTable[Week ID],"="&amp;WeeklyReportTable[[#This Row],[Week ID]],ExpensesDBTable[Exclude in WE],"=no")</f>
        <v>145.44000000000003</v>
      </c>
      <c r="N272" s="2">
        <f t="shared" si="73"/>
        <v>54.559999999999974</v>
      </c>
    </row>
    <row r="273" spans="10:14" x14ac:dyDescent="0.25">
      <c r="J273">
        <v>2019</v>
      </c>
      <c r="K273">
        <v>14</v>
      </c>
      <c r="L273" t="str">
        <f t="shared" si="72"/>
        <v>201914</v>
      </c>
      <c r="M273" s="2">
        <f>SUMIFS(ExpensesDBTable[Amount],ExpensesDBTable[Week ID],"="&amp;WeeklyReportTable[[#This Row],[Week ID]],ExpensesDBTable[Exclude in WE],"=no")</f>
        <v>265.68</v>
      </c>
      <c r="N273" s="2">
        <f t="shared" si="73"/>
        <v>-65.680000000000007</v>
      </c>
    </row>
    <row r="274" spans="10:14" x14ac:dyDescent="0.25">
      <c r="J274">
        <v>2019</v>
      </c>
      <c r="K274">
        <v>15</v>
      </c>
      <c r="L274" t="str">
        <f t="shared" si="72"/>
        <v>201915</v>
      </c>
      <c r="M274" s="2">
        <f>SUMIFS(ExpensesDBTable[Amount],ExpensesDBTable[Week ID],"="&amp;WeeklyReportTable[[#This Row],[Week ID]],ExpensesDBTable[Exclude in WE],"=no")</f>
        <v>299.20999999999998</v>
      </c>
      <c r="N274" s="2">
        <f t="shared" si="73"/>
        <v>-99.20999999999998</v>
      </c>
    </row>
    <row r="275" spans="10:14" x14ac:dyDescent="0.25">
      <c r="J275">
        <v>2019</v>
      </c>
      <c r="K275">
        <v>16</v>
      </c>
      <c r="L275" t="str">
        <f t="shared" si="72"/>
        <v>201916</v>
      </c>
      <c r="M275" s="2">
        <f>SUMIFS(ExpensesDBTable[Amount],ExpensesDBTable[Week ID],"="&amp;WeeklyReportTable[[#This Row],[Week ID]],ExpensesDBTable[Exclude in WE],"=no")</f>
        <v>118.51</v>
      </c>
      <c r="N275" s="2">
        <f t="shared" si="73"/>
        <v>81.489999999999995</v>
      </c>
    </row>
    <row r="276" spans="10:14" x14ac:dyDescent="0.25">
      <c r="J276">
        <v>2019</v>
      </c>
      <c r="K276">
        <v>17</v>
      </c>
      <c r="L276" t="str">
        <f t="shared" si="72"/>
        <v>201917</v>
      </c>
      <c r="M276" s="2">
        <f>SUMIFS(ExpensesDBTable[Amount],ExpensesDBTable[Week ID],"="&amp;WeeklyReportTable[[#This Row],[Week ID]],ExpensesDBTable[Exclude in WE],"=no")</f>
        <v>285.01</v>
      </c>
      <c r="N276" s="2">
        <f t="shared" si="73"/>
        <v>-85.009999999999991</v>
      </c>
    </row>
    <row r="277" spans="10:14" x14ac:dyDescent="0.25">
      <c r="J277">
        <v>2019</v>
      </c>
      <c r="K277">
        <v>18</v>
      </c>
      <c r="L277" t="str">
        <f t="shared" ref="L277:L282" si="74">CONCATENATE(J277,K277)</f>
        <v>201918</v>
      </c>
      <c r="M277" s="2">
        <f>SUMIFS(ExpensesDBTable[Amount],ExpensesDBTable[Week ID],"="&amp;WeeklyReportTable[[#This Row],[Week ID]],ExpensesDBTable[Exclude in WE],"=no")</f>
        <v>166.41999999999996</v>
      </c>
      <c r="N277" s="2">
        <f t="shared" ref="N277:N282" si="75">$Q$3-M277</f>
        <v>33.580000000000041</v>
      </c>
    </row>
    <row r="278" spans="10:14" x14ac:dyDescent="0.25">
      <c r="J278">
        <v>2019</v>
      </c>
      <c r="K278">
        <v>19</v>
      </c>
      <c r="L278" t="str">
        <f t="shared" si="74"/>
        <v>201919</v>
      </c>
      <c r="M278" s="2">
        <f>SUMIFS(ExpensesDBTable[Amount],ExpensesDBTable[Week ID],"="&amp;WeeklyReportTable[[#This Row],[Week ID]],ExpensesDBTable[Exclude in WE],"=no")</f>
        <v>202.65</v>
      </c>
      <c r="N278" s="2">
        <f t="shared" si="75"/>
        <v>-2.6500000000000057</v>
      </c>
    </row>
    <row r="279" spans="10:14" x14ac:dyDescent="0.25">
      <c r="J279">
        <v>2019</v>
      </c>
      <c r="K279">
        <v>20</v>
      </c>
      <c r="L279" t="str">
        <f t="shared" si="74"/>
        <v>201920</v>
      </c>
      <c r="M279" s="2">
        <f>SUMIFS(ExpensesDBTable[Amount],ExpensesDBTable[Week ID],"="&amp;WeeklyReportTable[[#This Row],[Week ID]],ExpensesDBTable[Exclude in WE],"=no")</f>
        <v>148.97</v>
      </c>
      <c r="N279" s="2">
        <f t="shared" si="75"/>
        <v>51.03</v>
      </c>
    </row>
    <row r="280" spans="10:14" x14ac:dyDescent="0.25">
      <c r="J280">
        <v>2019</v>
      </c>
      <c r="K280">
        <v>22</v>
      </c>
      <c r="L280" t="str">
        <f t="shared" si="74"/>
        <v>201922</v>
      </c>
      <c r="M280" s="2">
        <f>SUMIFS(ExpensesDBTable[Amount],ExpensesDBTable[Week ID],"="&amp;WeeklyReportTable[[#This Row],[Week ID]],ExpensesDBTable[Exclude in WE],"=no")</f>
        <v>42.459999999999994</v>
      </c>
      <c r="N280" s="2">
        <f t="shared" si="75"/>
        <v>157.54000000000002</v>
      </c>
    </row>
    <row r="281" spans="10:14" x14ac:dyDescent="0.25">
      <c r="J281">
        <v>2019</v>
      </c>
      <c r="K281">
        <v>23</v>
      </c>
      <c r="L281" t="str">
        <f t="shared" si="74"/>
        <v>201923</v>
      </c>
      <c r="M281" s="2">
        <f>SUMIFS(ExpensesDBTable[Amount],ExpensesDBTable[Week ID],"="&amp;WeeklyReportTable[[#This Row],[Week ID]],ExpensesDBTable[Exclude in WE],"=no")</f>
        <v>232.07999999999998</v>
      </c>
      <c r="N281" s="2">
        <f t="shared" si="75"/>
        <v>-32.079999999999984</v>
      </c>
    </row>
    <row r="282" spans="10:14" x14ac:dyDescent="0.25">
      <c r="J282">
        <v>2019</v>
      </c>
      <c r="K282">
        <v>24</v>
      </c>
      <c r="L282" t="str">
        <f t="shared" si="74"/>
        <v>201924</v>
      </c>
      <c r="M282" s="2">
        <f>SUMIFS(ExpensesDBTable[Amount],ExpensesDBTable[Week ID],"="&amp;WeeklyReportTable[[#This Row],[Week ID]],ExpensesDBTable[Exclude in WE],"=no")</f>
        <v>153.88999999999999</v>
      </c>
      <c r="N282" s="2">
        <f t="shared" si="75"/>
        <v>46.110000000000014</v>
      </c>
    </row>
    <row r="283" spans="10:14" x14ac:dyDescent="0.25">
      <c r="J283">
        <v>2019</v>
      </c>
      <c r="K283">
        <v>25</v>
      </c>
      <c r="L283" t="str">
        <f t="shared" ref="L283:L288" si="76">CONCATENATE(J283,K283)</f>
        <v>201925</v>
      </c>
      <c r="M283" s="2">
        <f>SUMIFS(ExpensesDBTable[Amount],ExpensesDBTable[Week ID],"="&amp;WeeklyReportTable[[#This Row],[Week ID]],ExpensesDBTable[Exclude in WE],"=no")</f>
        <v>173.51999999999998</v>
      </c>
      <c r="N283" s="2">
        <f t="shared" ref="N283:N288" si="77">$Q$3-M283</f>
        <v>26.480000000000018</v>
      </c>
    </row>
    <row r="284" spans="10:14" x14ac:dyDescent="0.25">
      <c r="J284">
        <v>2019</v>
      </c>
      <c r="K284">
        <v>26</v>
      </c>
      <c r="L284" t="str">
        <f t="shared" si="76"/>
        <v>201926</v>
      </c>
      <c r="M284" s="2">
        <f>SUMIFS(ExpensesDBTable[Amount],ExpensesDBTable[Week ID],"="&amp;WeeklyReportTable[[#This Row],[Week ID]],ExpensesDBTable[Exclude in WE],"=no")</f>
        <v>192.65999999999997</v>
      </c>
      <c r="N284" s="2">
        <f t="shared" si="77"/>
        <v>7.3400000000000318</v>
      </c>
    </row>
    <row r="285" spans="10:14" x14ac:dyDescent="0.25">
      <c r="J285">
        <v>2019</v>
      </c>
      <c r="K285">
        <v>27</v>
      </c>
      <c r="L285" t="str">
        <f t="shared" si="76"/>
        <v>201927</v>
      </c>
      <c r="M285" s="2">
        <f>SUMIFS(ExpensesDBTable[Amount],ExpensesDBTable[Week ID],"="&amp;WeeklyReportTable[[#This Row],[Week ID]],ExpensesDBTable[Exclude in WE],"=no")</f>
        <v>214.91000000000003</v>
      </c>
      <c r="N285" s="2">
        <f t="shared" si="77"/>
        <v>-14.910000000000025</v>
      </c>
    </row>
    <row r="286" spans="10:14" x14ac:dyDescent="0.25">
      <c r="J286">
        <v>2019</v>
      </c>
      <c r="K286">
        <v>28</v>
      </c>
      <c r="L286" t="str">
        <f t="shared" si="76"/>
        <v>201928</v>
      </c>
      <c r="M286" s="2">
        <f>SUMIFS(ExpensesDBTable[Amount],ExpensesDBTable[Week ID],"="&amp;WeeklyReportTable[[#This Row],[Week ID]],ExpensesDBTable[Exclude in WE],"=no")</f>
        <v>348.89000000000004</v>
      </c>
      <c r="N286" s="2">
        <f t="shared" si="77"/>
        <v>-148.89000000000004</v>
      </c>
    </row>
    <row r="287" spans="10:14" x14ac:dyDescent="0.25">
      <c r="J287">
        <v>2019</v>
      </c>
      <c r="K287">
        <v>29</v>
      </c>
      <c r="L287" t="str">
        <f t="shared" si="76"/>
        <v>201929</v>
      </c>
      <c r="M287" s="2">
        <f>SUMIFS(ExpensesDBTable[Amount],ExpensesDBTable[Week ID],"="&amp;WeeklyReportTable[[#This Row],[Week ID]],ExpensesDBTable[Exclude in WE],"=no")</f>
        <v>213.06</v>
      </c>
      <c r="N287" s="2">
        <f t="shared" si="77"/>
        <v>-13.060000000000002</v>
      </c>
    </row>
    <row r="288" spans="10:14" x14ac:dyDescent="0.25">
      <c r="J288">
        <v>2019</v>
      </c>
      <c r="K288">
        <v>30</v>
      </c>
      <c r="L288" t="str">
        <f t="shared" si="76"/>
        <v>201930</v>
      </c>
      <c r="M288" s="2">
        <f>SUMIFS(ExpensesDBTable[Amount],ExpensesDBTable[Week ID],"="&amp;WeeklyReportTable[[#This Row],[Week ID]],ExpensesDBTable[Exclude in WE],"=no")</f>
        <v>192.92</v>
      </c>
      <c r="N288" s="2">
        <f t="shared" si="77"/>
        <v>7.0800000000000125</v>
      </c>
    </row>
    <row r="289" spans="10:14" x14ac:dyDescent="0.25">
      <c r="J289">
        <v>2019</v>
      </c>
      <c r="K289">
        <v>31</v>
      </c>
      <c r="L289" t="str">
        <f t="shared" ref="L289:L294" si="78">CONCATENATE(J289,K289)</f>
        <v>201931</v>
      </c>
      <c r="M289" s="2">
        <f>SUMIFS(ExpensesDBTable[Amount],ExpensesDBTable[Week ID],"="&amp;WeeklyReportTable[[#This Row],[Week ID]],ExpensesDBTable[Exclude in WE],"=no")</f>
        <v>281.8</v>
      </c>
      <c r="N289" s="2">
        <f t="shared" ref="N289:N294" si="79">$Q$3-M289</f>
        <v>-81.800000000000011</v>
      </c>
    </row>
    <row r="290" spans="10:14" x14ac:dyDescent="0.25">
      <c r="J290">
        <v>2019</v>
      </c>
      <c r="K290">
        <v>32</v>
      </c>
      <c r="L290" t="str">
        <f t="shared" si="78"/>
        <v>201932</v>
      </c>
      <c r="M290" s="2">
        <f>SUMIFS(ExpensesDBTable[Amount],ExpensesDBTable[Week ID],"="&amp;WeeklyReportTable[[#This Row],[Week ID]],ExpensesDBTable[Exclude in WE],"=no")</f>
        <v>233.45000000000002</v>
      </c>
      <c r="N290" s="2">
        <f t="shared" si="79"/>
        <v>-33.450000000000017</v>
      </c>
    </row>
    <row r="291" spans="10:14" x14ac:dyDescent="0.25">
      <c r="J291">
        <v>2019</v>
      </c>
      <c r="K291">
        <v>33</v>
      </c>
      <c r="L291" t="str">
        <f t="shared" si="78"/>
        <v>201933</v>
      </c>
      <c r="M291" s="2">
        <f>SUMIFS(ExpensesDBTable[Amount],ExpensesDBTable[Week ID],"="&amp;WeeklyReportTable[[#This Row],[Week ID]],ExpensesDBTable[Exclude in WE],"=no")</f>
        <v>169.89</v>
      </c>
      <c r="N291" s="2">
        <f t="shared" si="79"/>
        <v>30.110000000000014</v>
      </c>
    </row>
    <row r="292" spans="10:14" x14ac:dyDescent="0.25">
      <c r="J292">
        <v>2019</v>
      </c>
      <c r="K292">
        <v>34</v>
      </c>
      <c r="L292" t="str">
        <f t="shared" si="78"/>
        <v>201934</v>
      </c>
      <c r="M292" s="2">
        <f>SUMIFS(ExpensesDBTable[Amount],ExpensesDBTable[Week ID],"="&amp;WeeklyReportTable[[#This Row],[Week ID]],ExpensesDBTable[Exclude in WE],"=no")</f>
        <v>230.16000000000003</v>
      </c>
      <c r="N292" s="2">
        <f t="shared" si="79"/>
        <v>-30.160000000000025</v>
      </c>
    </row>
    <row r="293" spans="10:14" x14ac:dyDescent="0.25">
      <c r="J293">
        <v>2019</v>
      </c>
      <c r="K293">
        <v>35</v>
      </c>
      <c r="L293" t="str">
        <f t="shared" si="78"/>
        <v>201935</v>
      </c>
      <c r="M293" s="2">
        <f>SUMIFS(ExpensesDBTable[Amount],ExpensesDBTable[Week ID],"="&amp;WeeklyReportTable[[#This Row],[Week ID]],ExpensesDBTable[Exclude in WE],"=no")</f>
        <v>220.69</v>
      </c>
      <c r="N293" s="2">
        <f t="shared" si="79"/>
        <v>-20.689999999999998</v>
      </c>
    </row>
    <row r="294" spans="10:14" x14ac:dyDescent="0.25">
      <c r="J294">
        <v>2019</v>
      </c>
      <c r="K294">
        <v>36</v>
      </c>
      <c r="L294" t="str">
        <f t="shared" si="78"/>
        <v>201936</v>
      </c>
      <c r="M294" s="2">
        <f>SUMIFS(ExpensesDBTable[Amount],ExpensesDBTable[Week ID],"="&amp;WeeklyReportTable[[#This Row],[Week ID]],ExpensesDBTable[Exclude in WE],"=no")</f>
        <v>207.60000000000002</v>
      </c>
      <c r="N294" s="2">
        <f t="shared" si="79"/>
        <v>-7.6000000000000227</v>
      </c>
    </row>
    <row r="295" spans="10:14" x14ac:dyDescent="0.25">
      <c r="J295">
        <v>2019</v>
      </c>
      <c r="K295">
        <v>37</v>
      </c>
      <c r="L295" t="str">
        <f t="shared" ref="L295:L300" si="80">CONCATENATE(J295,K295)</f>
        <v>201937</v>
      </c>
      <c r="M295" s="2">
        <f>SUMIFS(ExpensesDBTable[Amount],ExpensesDBTable[Week ID],"="&amp;WeeklyReportTable[[#This Row],[Week ID]],ExpensesDBTable[Exclude in WE],"=no")</f>
        <v>187.48</v>
      </c>
      <c r="N295" s="2">
        <f t="shared" ref="N295:N300" si="81">$Q$3-M295</f>
        <v>12.52000000000001</v>
      </c>
    </row>
    <row r="296" spans="10:14" x14ac:dyDescent="0.25">
      <c r="J296">
        <v>2019</v>
      </c>
      <c r="K296">
        <v>38</v>
      </c>
      <c r="L296" t="str">
        <f t="shared" si="80"/>
        <v>201938</v>
      </c>
      <c r="M296" s="2">
        <f>SUMIFS(ExpensesDBTable[Amount],ExpensesDBTable[Week ID],"="&amp;WeeklyReportTable[[#This Row],[Week ID]],ExpensesDBTable[Exclude in WE],"=no")</f>
        <v>236.43</v>
      </c>
      <c r="N296" s="2">
        <f t="shared" si="81"/>
        <v>-36.430000000000007</v>
      </c>
    </row>
    <row r="297" spans="10:14" x14ac:dyDescent="0.25">
      <c r="J297">
        <v>2019</v>
      </c>
      <c r="K297">
        <v>39</v>
      </c>
      <c r="L297" t="str">
        <f t="shared" si="80"/>
        <v>201939</v>
      </c>
      <c r="M297" s="2">
        <f>SUMIFS(ExpensesDBTable[Amount],ExpensesDBTable[Week ID],"="&amp;WeeklyReportTable[[#This Row],[Week ID]],ExpensesDBTable[Exclude in WE],"=no")</f>
        <v>217.91</v>
      </c>
      <c r="N297" s="2">
        <f t="shared" si="81"/>
        <v>-17.909999999999997</v>
      </c>
    </row>
    <row r="298" spans="10:14" x14ac:dyDescent="0.25">
      <c r="J298">
        <v>2019</v>
      </c>
      <c r="K298">
        <v>40</v>
      </c>
      <c r="L298" t="str">
        <f t="shared" si="80"/>
        <v>201940</v>
      </c>
      <c r="M298" s="2">
        <f>SUMIFS(ExpensesDBTable[Amount],ExpensesDBTable[Week ID],"="&amp;WeeklyReportTable[[#This Row],[Week ID]],ExpensesDBTable[Exclude in WE],"=no")</f>
        <v>199.41999999999996</v>
      </c>
      <c r="N298" s="2">
        <f t="shared" si="81"/>
        <v>0.58000000000004093</v>
      </c>
    </row>
    <row r="299" spans="10:14" x14ac:dyDescent="0.25">
      <c r="J299">
        <v>2019</v>
      </c>
      <c r="K299">
        <v>41</v>
      </c>
      <c r="L299" t="str">
        <f t="shared" si="80"/>
        <v>201941</v>
      </c>
      <c r="M299" s="2">
        <f>SUMIFS(ExpensesDBTable[Amount],ExpensesDBTable[Week ID],"="&amp;WeeklyReportTable[[#This Row],[Week ID]],ExpensesDBTable[Exclude in WE],"=no")</f>
        <v>146.95000000000002</v>
      </c>
      <c r="N299" s="2">
        <f t="shared" si="81"/>
        <v>53.049999999999983</v>
      </c>
    </row>
    <row r="300" spans="10:14" x14ac:dyDescent="0.25">
      <c r="J300">
        <v>2019</v>
      </c>
      <c r="K300">
        <v>42</v>
      </c>
      <c r="L300" t="str">
        <f t="shared" si="80"/>
        <v>201942</v>
      </c>
      <c r="M300" s="2">
        <f>SUMIFS(ExpensesDBTable[Amount],ExpensesDBTable[Week ID],"="&amp;WeeklyReportTable[[#This Row],[Week ID]],ExpensesDBTable[Exclude in WE],"=no")</f>
        <v>196.92000000000002</v>
      </c>
      <c r="N300" s="2">
        <f t="shared" si="81"/>
        <v>3.0799999999999841</v>
      </c>
    </row>
    <row r="301" spans="10:14" x14ac:dyDescent="0.25">
      <c r="J301">
        <v>2019</v>
      </c>
      <c r="K301">
        <v>43</v>
      </c>
      <c r="L301" t="str">
        <f t="shared" ref="L301:L306" si="82">CONCATENATE(J301,K301)</f>
        <v>201943</v>
      </c>
      <c r="M301" s="2">
        <f>SUMIFS(ExpensesDBTable[Amount],ExpensesDBTable[Week ID],"="&amp;WeeklyReportTable[[#This Row],[Week ID]],ExpensesDBTable[Exclude in WE],"=no")</f>
        <v>190.12</v>
      </c>
      <c r="N301" s="2">
        <f t="shared" ref="N301:N306" si="83">$Q$3-M301</f>
        <v>9.8799999999999955</v>
      </c>
    </row>
    <row r="302" spans="10:14" x14ac:dyDescent="0.25">
      <c r="J302">
        <v>2019</v>
      </c>
      <c r="K302">
        <v>44</v>
      </c>
      <c r="L302" t="str">
        <f t="shared" si="82"/>
        <v>201944</v>
      </c>
      <c r="M302" s="2">
        <f>SUMIFS(ExpensesDBTable[Amount],ExpensesDBTable[Week ID],"="&amp;WeeklyReportTable[[#This Row],[Week ID]],ExpensesDBTable[Exclude in WE],"=no")</f>
        <v>125.49000000000001</v>
      </c>
      <c r="N302" s="2">
        <f t="shared" si="83"/>
        <v>74.509999999999991</v>
      </c>
    </row>
    <row r="303" spans="10:14" x14ac:dyDescent="0.25">
      <c r="J303">
        <v>2019</v>
      </c>
      <c r="K303">
        <v>45</v>
      </c>
      <c r="L303" t="str">
        <f t="shared" si="82"/>
        <v>201945</v>
      </c>
      <c r="M303" s="2">
        <f>SUMIFS(ExpensesDBTable[Amount],ExpensesDBTable[Week ID],"="&amp;WeeklyReportTable[[#This Row],[Week ID]],ExpensesDBTable[Exclude in WE],"=no")</f>
        <v>227.14000000000001</v>
      </c>
      <c r="N303" s="2">
        <f t="shared" si="83"/>
        <v>-27.140000000000015</v>
      </c>
    </row>
    <row r="304" spans="10:14" x14ac:dyDescent="0.25">
      <c r="J304">
        <v>2019</v>
      </c>
      <c r="K304">
        <v>46</v>
      </c>
      <c r="L304" t="str">
        <f t="shared" si="82"/>
        <v>201946</v>
      </c>
      <c r="M304" s="2">
        <f>SUMIFS(ExpensesDBTable[Amount],ExpensesDBTable[Week ID],"="&amp;WeeklyReportTable[[#This Row],[Week ID]],ExpensesDBTable[Exclude in WE],"=no")</f>
        <v>212.73999999999998</v>
      </c>
      <c r="N304" s="2">
        <f t="shared" si="83"/>
        <v>-12.739999999999981</v>
      </c>
    </row>
    <row r="305" spans="10:14" x14ac:dyDescent="0.25">
      <c r="J305">
        <v>2019</v>
      </c>
      <c r="K305">
        <v>47</v>
      </c>
      <c r="L305" t="str">
        <f t="shared" si="82"/>
        <v>201947</v>
      </c>
      <c r="M305" s="2">
        <f>SUMIFS(ExpensesDBTable[Amount],ExpensesDBTable[Week ID],"="&amp;WeeklyReportTable[[#This Row],[Week ID]],ExpensesDBTable[Exclude in WE],"=no")</f>
        <v>103.27000000000001</v>
      </c>
      <c r="N305" s="2">
        <f t="shared" si="83"/>
        <v>96.72999999999999</v>
      </c>
    </row>
    <row r="306" spans="10:14" x14ac:dyDescent="0.25">
      <c r="J306">
        <v>2019</v>
      </c>
      <c r="K306">
        <v>48</v>
      </c>
      <c r="L306" t="str">
        <f t="shared" si="82"/>
        <v>201948</v>
      </c>
      <c r="M306" s="2">
        <f>SUMIFS(ExpensesDBTable[Amount],ExpensesDBTable[Week ID],"="&amp;WeeklyReportTable[[#This Row],[Week ID]],ExpensesDBTable[Exclude in WE],"=no")</f>
        <v>120.78</v>
      </c>
      <c r="N306" s="2">
        <f t="shared" si="83"/>
        <v>79.22</v>
      </c>
    </row>
    <row r="307" spans="10:14" x14ac:dyDescent="0.25">
      <c r="J307">
        <v>2019</v>
      </c>
      <c r="K307">
        <v>49</v>
      </c>
      <c r="L307" t="str">
        <f t="shared" ref="L307:L312" si="84">CONCATENATE(J307,K307)</f>
        <v>201949</v>
      </c>
      <c r="M307" s="2">
        <f>SUMIFS(ExpensesDBTable[Amount],ExpensesDBTable[Week ID],"="&amp;WeeklyReportTable[[#This Row],[Week ID]],ExpensesDBTable[Exclude in WE],"=no")</f>
        <v>272.24999999999994</v>
      </c>
      <c r="N307" s="2">
        <f t="shared" ref="N307:N312" si="85">$Q$3-M307</f>
        <v>-72.249999999999943</v>
      </c>
    </row>
    <row r="308" spans="10:14" x14ac:dyDescent="0.25">
      <c r="J308">
        <v>2019</v>
      </c>
      <c r="K308">
        <v>50</v>
      </c>
      <c r="L308" t="str">
        <f t="shared" si="84"/>
        <v>201950</v>
      </c>
      <c r="M308" s="2">
        <f>SUMIFS(ExpensesDBTable[Amount],ExpensesDBTable[Week ID],"="&amp;WeeklyReportTable[[#This Row],[Week ID]],ExpensesDBTable[Exclude in WE],"=no")</f>
        <v>212.76999999999998</v>
      </c>
      <c r="N308" s="2">
        <f t="shared" si="85"/>
        <v>-12.769999999999982</v>
      </c>
    </row>
    <row r="309" spans="10:14" x14ac:dyDescent="0.25">
      <c r="J309">
        <v>2019</v>
      </c>
      <c r="K309">
        <v>51</v>
      </c>
      <c r="L309" t="str">
        <f t="shared" si="84"/>
        <v>201951</v>
      </c>
      <c r="M309" s="2">
        <f>SUMIFS(ExpensesDBTable[Amount],ExpensesDBTable[Week ID],"="&amp;WeeklyReportTable[[#This Row],[Week ID]],ExpensesDBTable[Exclude in WE],"=no")</f>
        <v>181.22000000000003</v>
      </c>
      <c r="N309" s="2">
        <f t="shared" si="85"/>
        <v>18.779999999999973</v>
      </c>
    </row>
    <row r="310" spans="10:14" x14ac:dyDescent="0.25">
      <c r="J310">
        <v>2020</v>
      </c>
      <c r="K310">
        <v>5</v>
      </c>
      <c r="L310" t="str">
        <f t="shared" si="84"/>
        <v>20205</v>
      </c>
      <c r="M310" s="2">
        <f>SUMIFS(ExpensesDBTable[Amount],ExpensesDBTable[Week ID],"="&amp;WeeklyReportTable[[#This Row],[Week ID]],ExpensesDBTable[Exclude in WE],"=no")</f>
        <v>203.99</v>
      </c>
      <c r="N310" s="2">
        <f t="shared" si="85"/>
        <v>-3.9900000000000091</v>
      </c>
    </row>
    <row r="311" spans="10:14" x14ac:dyDescent="0.25">
      <c r="J311">
        <v>2020</v>
      </c>
      <c r="K311">
        <v>6</v>
      </c>
      <c r="L311" t="str">
        <f t="shared" si="84"/>
        <v>20206</v>
      </c>
      <c r="M311" s="2">
        <f>SUMIFS(ExpensesDBTable[Amount],ExpensesDBTable[Week ID],"="&amp;WeeklyReportTable[[#This Row],[Week ID]],ExpensesDBTable[Exclude in WE],"=no")</f>
        <v>240.44000000000003</v>
      </c>
      <c r="N311" s="2">
        <f t="shared" si="85"/>
        <v>-40.440000000000026</v>
      </c>
    </row>
    <row r="312" spans="10:14" x14ac:dyDescent="0.25">
      <c r="J312">
        <v>2020</v>
      </c>
      <c r="K312">
        <v>7</v>
      </c>
      <c r="L312" t="str">
        <f t="shared" si="84"/>
        <v>20207</v>
      </c>
      <c r="M312" s="2">
        <f>SUMIFS(ExpensesDBTable[Amount],ExpensesDBTable[Week ID],"="&amp;WeeklyReportTable[[#This Row],[Week ID]],ExpensesDBTable[Exclude in WE],"=no")</f>
        <v>195.75</v>
      </c>
      <c r="N312" s="2">
        <f t="shared" si="85"/>
        <v>4.25</v>
      </c>
    </row>
    <row r="313" spans="10:14" x14ac:dyDescent="0.25">
      <c r="J313">
        <v>2020</v>
      </c>
      <c r="K313">
        <v>8</v>
      </c>
      <c r="L313" t="str">
        <f t="shared" ref="L313:L318" si="86">CONCATENATE(J313,K313)</f>
        <v>20208</v>
      </c>
      <c r="M313" s="2">
        <f>SUMIFS(ExpensesDBTable[Amount],ExpensesDBTable[Week ID],"="&amp;WeeklyReportTable[[#This Row],[Week ID]],ExpensesDBTable[Exclude in WE],"=no")</f>
        <v>209.48</v>
      </c>
      <c r="N313" s="2">
        <f t="shared" ref="N313:N318" si="87">$Q$3-M313</f>
        <v>-9.4799999999999898</v>
      </c>
    </row>
    <row r="314" spans="10:14" x14ac:dyDescent="0.25">
      <c r="J314">
        <v>2020</v>
      </c>
      <c r="K314">
        <v>9</v>
      </c>
      <c r="L314" t="str">
        <f t="shared" si="86"/>
        <v>20209</v>
      </c>
      <c r="M314" s="2">
        <f>SUMIFS(ExpensesDBTable[Amount],ExpensesDBTable[Week ID],"="&amp;WeeklyReportTable[[#This Row],[Week ID]],ExpensesDBTable[Exclude in WE],"=no")</f>
        <v>217.86000000000007</v>
      </c>
      <c r="N314" s="2">
        <f t="shared" si="87"/>
        <v>-17.86000000000007</v>
      </c>
    </row>
    <row r="315" spans="10:14" x14ac:dyDescent="0.25">
      <c r="J315">
        <v>2020</v>
      </c>
      <c r="K315">
        <v>10</v>
      </c>
      <c r="L315" t="str">
        <f t="shared" si="86"/>
        <v>202010</v>
      </c>
      <c r="M315" s="2">
        <f>SUMIFS(ExpensesDBTable[Amount],ExpensesDBTable[Week ID],"="&amp;WeeklyReportTable[[#This Row],[Week ID]],ExpensesDBTable[Exclude in WE],"=no")</f>
        <v>278.32</v>
      </c>
      <c r="N315" s="2">
        <f t="shared" si="87"/>
        <v>-78.319999999999993</v>
      </c>
    </row>
    <row r="316" spans="10:14" x14ac:dyDescent="0.25">
      <c r="J316">
        <v>2020</v>
      </c>
      <c r="K316">
        <v>11</v>
      </c>
      <c r="L316" t="str">
        <f t="shared" si="86"/>
        <v>202011</v>
      </c>
      <c r="M316" s="2">
        <f>SUMIFS(ExpensesDBTable[Amount],ExpensesDBTable[Week ID],"="&amp;WeeklyReportTable[[#This Row],[Week ID]],ExpensesDBTable[Exclude in WE],"=no")</f>
        <v>165.13000000000002</v>
      </c>
      <c r="N316" s="2">
        <f t="shared" si="87"/>
        <v>34.869999999999976</v>
      </c>
    </row>
    <row r="317" spans="10:14" x14ac:dyDescent="0.25">
      <c r="J317">
        <v>2020</v>
      </c>
      <c r="K317">
        <v>12</v>
      </c>
      <c r="L317" t="str">
        <f t="shared" si="86"/>
        <v>202012</v>
      </c>
      <c r="M317" s="2">
        <f>SUMIFS(ExpensesDBTable[Amount],ExpensesDBTable[Week ID],"="&amp;WeeklyReportTable[[#This Row],[Week ID]],ExpensesDBTable[Exclude in WE],"=no")</f>
        <v>171.51</v>
      </c>
      <c r="N317" s="2">
        <f t="shared" si="87"/>
        <v>28.490000000000009</v>
      </c>
    </row>
    <row r="318" spans="10:14" x14ac:dyDescent="0.25">
      <c r="J318">
        <v>2020</v>
      </c>
      <c r="K318">
        <v>13</v>
      </c>
      <c r="L318" t="str">
        <f t="shared" si="86"/>
        <v>202013</v>
      </c>
      <c r="M318" s="2">
        <f>SUMIFS(ExpensesDBTable[Amount],ExpensesDBTable[Week ID],"="&amp;WeeklyReportTable[[#This Row],[Week ID]],ExpensesDBTable[Exclude in WE],"=no")</f>
        <v>178.19000000000003</v>
      </c>
      <c r="N318" s="2">
        <f t="shared" si="87"/>
        <v>21.809999999999974</v>
      </c>
    </row>
    <row r="319" spans="10:14" x14ac:dyDescent="0.25">
      <c r="J319">
        <v>2020</v>
      </c>
      <c r="K319">
        <v>14</v>
      </c>
      <c r="L319" t="str">
        <f t="shared" ref="L319:L324" si="88">CONCATENATE(J319,K319)</f>
        <v>202014</v>
      </c>
      <c r="M319" s="2">
        <f>SUMIFS(ExpensesDBTable[Amount],ExpensesDBTable[Week ID],"="&amp;WeeklyReportTable[[#This Row],[Week ID]],ExpensesDBTable[Exclude in WE],"=no")</f>
        <v>185.5</v>
      </c>
      <c r="N319" s="2">
        <f t="shared" ref="N319:N324" si="89">$Q$3-M319</f>
        <v>14.5</v>
      </c>
    </row>
    <row r="320" spans="10:14" x14ac:dyDescent="0.25">
      <c r="J320">
        <v>2020</v>
      </c>
      <c r="K320">
        <v>15</v>
      </c>
      <c r="L320" t="str">
        <f t="shared" si="88"/>
        <v>202015</v>
      </c>
      <c r="M320" s="2">
        <f>SUMIFS(ExpensesDBTable[Amount],ExpensesDBTable[Week ID],"="&amp;WeeklyReportTable[[#This Row],[Week ID]],ExpensesDBTable[Exclude in WE],"=no")</f>
        <v>112.39</v>
      </c>
      <c r="N320" s="2">
        <f t="shared" si="89"/>
        <v>87.61</v>
      </c>
    </row>
    <row r="321" spans="10:14" x14ac:dyDescent="0.25">
      <c r="J321">
        <v>2020</v>
      </c>
      <c r="K321">
        <v>16</v>
      </c>
      <c r="L321" t="str">
        <f t="shared" si="88"/>
        <v>202016</v>
      </c>
      <c r="M321" s="2">
        <f>SUMIFS(ExpensesDBTable[Amount],ExpensesDBTable[Week ID],"="&amp;WeeklyReportTable[[#This Row],[Week ID]],ExpensesDBTable[Exclude in WE],"=no")</f>
        <v>143.82</v>
      </c>
      <c r="N321" s="2">
        <f t="shared" si="89"/>
        <v>56.180000000000007</v>
      </c>
    </row>
    <row r="322" spans="10:14" x14ac:dyDescent="0.25">
      <c r="J322">
        <v>2020</v>
      </c>
      <c r="K322">
        <v>17</v>
      </c>
      <c r="L322" t="str">
        <f t="shared" si="88"/>
        <v>202017</v>
      </c>
      <c r="M322" s="2">
        <f>SUMIFS(ExpensesDBTable[Amount],ExpensesDBTable[Week ID],"="&amp;WeeklyReportTable[[#This Row],[Week ID]],ExpensesDBTable[Exclude in WE],"=no")</f>
        <v>134.79000000000002</v>
      </c>
      <c r="N322" s="2">
        <f t="shared" si="89"/>
        <v>65.20999999999998</v>
      </c>
    </row>
    <row r="323" spans="10:14" x14ac:dyDescent="0.25">
      <c r="J323">
        <v>2020</v>
      </c>
      <c r="K323">
        <v>18</v>
      </c>
      <c r="L323" t="str">
        <f t="shared" si="88"/>
        <v>202018</v>
      </c>
      <c r="M323" s="2">
        <f>SUMIFS(ExpensesDBTable[Amount],ExpensesDBTable[Week ID],"="&amp;WeeklyReportTable[[#This Row],[Week ID]],ExpensesDBTable[Exclude in WE],"=no")</f>
        <v>105.04</v>
      </c>
      <c r="N323" s="2">
        <f t="shared" si="89"/>
        <v>94.96</v>
      </c>
    </row>
    <row r="324" spans="10:14" x14ac:dyDescent="0.25">
      <c r="J324">
        <v>2020</v>
      </c>
      <c r="K324">
        <v>19</v>
      </c>
      <c r="L324" t="str">
        <f t="shared" si="88"/>
        <v>202019</v>
      </c>
      <c r="M324" s="2">
        <f>SUMIFS(ExpensesDBTable[Amount],ExpensesDBTable[Week ID],"="&amp;WeeklyReportTable[[#This Row],[Week ID]],ExpensesDBTable[Exclude in WE],"=no")</f>
        <v>243.48</v>
      </c>
      <c r="N324" s="2">
        <f t="shared" si="89"/>
        <v>-43.47999999999999</v>
      </c>
    </row>
    <row r="325" spans="10:14" x14ac:dyDescent="0.25">
      <c r="J325">
        <v>2020</v>
      </c>
      <c r="K325">
        <v>20</v>
      </c>
      <c r="L325" t="str">
        <f t="shared" ref="L325:L330" si="90">CONCATENATE(J325,K325)</f>
        <v>202020</v>
      </c>
      <c r="M325" s="2">
        <f>SUMIFS(ExpensesDBTable[Amount],ExpensesDBTable[Week ID],"="&amp;WeeklyReportTable[[#This Row],[Week ID]],ExpensesDBTable[Exclude in WE],"=no")</f>
        <v>174.54</v>
      </c>
      <c r="N325" s="2">
        <f t="shared" ref="N325:N330" si="91">$Q$3-M325</f>
        <v>25.460000000000008</v>
      </c>
    </row>
    <row r="326" spans="10:14" x14ac:dyDescent="0.25">
      <c r="J326">
        <v>2020</v>
      </c>
      <c r="K326">
        <v>21</v>
      </c>
      <c r="L326" t="str">
        <f t="shared" si="90"/>
        <v>202021</v>
      </c>
      <c r="M326" s="2">
        <f>SUMIFS(ExpensesDBTable[Amount],ExpensesDBTable[Week ID],"="&amp;WeeklyReportTable[[#This Row],[Week ID]],ExpensesDBTable[Exclude in WE],"=no")</f>
        <v>225.24</v>
      </c>
      <c r="N326" s="2">
        <f t="shared" si="91"/>
        <v>-25.240000000000009</v>
      </c>
    </row>
    <row r="327" spans="10:14" x14ac:dyDescent="0.25">
      <c r="J327">
        <v>2020</v>
      </c>
      <c r="K327">
        <v>22</v>
      </c>
      <c r="L327" t="str">
        <f t="shared" si="90"/>
        <v>202022</v>
      </c>
      <c r="M327" s="2">
        <f>SUMIFS(ExpensesDBTable[Amount],ExpensesDBTable[Week ID],"="&amp;WeeklyReportTable[[#This Row],[Week ID]],ExpensesDBTable[Exclude in WE],"=no")</f>
        <v>152.36000000000001</v>
      </c>
      <c r="N327" s="2">
        <f t="shared" si="91"/>
        <v>47.639999999999986</v>
      </c>
    </row>
    <row r="328" spans="10:14" x14ac:dyDescent="0.25">
      <c r="J328">
        <v>2020</v>
      </c>
      <c r="K328">
        <v>23</v>
      </c>
      <c r="L328" t="str">
        <f t="shared" si="90"/>
        <v>202023</v>
      </c>
      <c r="M328" s="2">
        <f>SUMIFS(ExpensesDBTable[Amount],ExpensesDBTable[Week ID],"="&amp;WeeklyReportTable[[#This Row],[Week ID]],ExpensesDBTable[Exclude in WE],"=no")</f>
        <v>197.05</v>
      </c>
      <c r="N328" s="2">
        <f t="shared" si="91"/>
        <v>2.9499999999999886</v>
      </c>
    </row>
    <row r="329" spans="10:14" x14ac:dyDescent="0.25">
      <c r="J329">
        <v>2020</v>
      </c>
      <c r="K329">
        <v>24</v>
      </c>
      <c r="L329" t="str">
        <f t="shared" si="90"/>
        <v>202024</v>
      </c>
      <c r="M329" s="2">
        <f>SUMIFS(ExpensesDBTable[Amount],ExpensesDBTable[Week ID],"="&amp;WeeklyReportTable[[#This Row],[Week ID]],ExpensesDBTable[Exclude in WE],"=no")</f>
        <v>218.52999999999997</v>
      </c>
      <c r="N329" s="2">
        <f t="shared" si="91"/>
        <v>-18.529999999999973</v>
      </c>
    </row>
    <row r="330" spans="10:14" x14ac:dyDescent="0.25">
      <c r="J330">
        <v>2020</v>
      </c>
      <c r="K330">
        <v>25</v>
      </c>
      <c r="L330" t="str">
        <f t="shared" si="90"/>
        <v>202025</v>
      </c>
      <c r="M330" s="2">
        <f>SUMIFS(ExpensesDBTable[Amount],ExpensesDBTable[Week ID],"="&amp;WeeklyReportTable[[#This Row],[Week ID]],ExpensesDBTable[Exclude in WE],"=no")</f>
        <v>144.99</v>
      </c>
      <c r="N330" s="2">
        <f t="shared" si="91"/>
        <v>55.009999999999991</v>
      </c>
    </row>
    <row r="331" spans="10:14" x14ac:dyDescent="0.25">
      <c r="J331">
        <v>2020</v>
      </c>
      <c r="K331">
        <v>26</v>
      </c>
      <c r="L331" t="str">
        <f t="shared" ref="L331:L336" si="92">CONCATENATE(J331,K331)</f>
        <v>202026</v>
      </c>
      <c r="M331" s="2">
        <f>SUMIFS(ExpensesDBTable[Amount],ExpensesDBTable[Week ID],"="&amp;WeeklyReportTable[[#This Row],[Week ID]],ExpensesDBTable[Exclude in WE],"=no")</f>
        <v>163.81</v>
      </c>
      <c r="N331" s="2">
        <f t="shared" ref="N331:N336" si="93">$Q$3-M331</f>
        <v>36.19</v>
      </c>
    </row>
    <row r="332" spans="10:14" x14ac:dyDescent="0.25">
      <c r="J332">
        <v>2020</v>
      </c>
      <c r="K332">
        <v>27</v>
      </c>
      <c r="L332" t="str">
        <f t="shared" si="92"/>
        <v>202027</v>
      </c>
      <c r="M332" s="2">
        <f>SUMIFS(ExpensesDBTable[Amount],ExpensesDBTable[Week ID],"="&amp;WeeklyReportTable[[#This Row],[Week ID]],ExpensesDBTable[Exclude in WE],"=no")</f>
        <v>172.70000000000002</v>
      </c>
      <c r="N332" s="2">
        <f t="shared" si="93"/>
        <v>27.299999999999983</v>
      </c>
    </row>
    <row r="333" spans="10:14" x14ac:dyDescent="0.25">
      <c r="J333">
        <v>2020</v>
      </c>
      <c r="K333">
        <v>28</v>
      </c>
      <c r="L333" t="str">
        <f t="shared" si="92"/>
        <v>202028</v>
      </c>
      <c r="M333" s="2">
        <f>SUMIFS(ExpensesDBTable[Amount],ExpensesDBTable[Week ID],"="&amp;WeeklyReportTable[[#This Row],[Week ID]],ExpensesDBTable[Exclude in WE],"=no")</f>
        <v>139.93</v>
      </c>
      <c r="N333" s="2">
        <f t="shared" si="93"/>
        <v>60.069999999999993</v>
      </c>
    </row>
    <row r="334" spans="10:14" x14ac:dyDescent="0.25">
      <c r="J334">
        <v>2020</v>
      </c>
      <c r="K334">
        <v>29</v>
      </c>
      <c r="L334" t="str">
        <f t="shared" si="92"/>
        <v>202029</v>
      </c>
      <c r="M334" s="2">
        <f>SUMIFS(ExpensesDBTable[Amount],ExpensesDBTable[Week ID],"="&amp;WeeklyReportTable[[#This Row],[Week ID]],ExpensesDBTable[Exclude in WE],"=no")</f>
        <v>186.04</v>
      </c>
      <c r="N334" s="2">
        <f t="shared" si="93"/>
        <v>13.960000000000008</v>
      </c>
    </row>
    <row r="335" spans="10:14" x14ac:dyDescent="0.25">
      <c r="J335">
        <v>2020</v>
      </c>
      <c r="K335">
        <v>30</v>
      </c>
      <c r="L335" t="str">
        <f t="shared" si="92"/>
        <v>202030</v>
      </c>
      <c r="M335" s="2">
        <f>SUMIFS(ExpensesDBTable[Amount],ExpensesDBTable[Week ID],"="&amp;WeeklyReportTable[[#This Row],[Week ID]],ExpensesDBTable[Exclude in WE],"=no")</f>
        <v>110.31</v>
      </c>
      <c r="N335" s="2">
        <f t="shared" si="93"/>
        <v>89.69</v>
      </c>
    </row>
    <row r="336" spans="10:14" x14ac:dyDescent="0.25">
      <c r="J336">
        <v>2020</v>
      </c>
      <c r="K336">
        <v>31</v>
      </c>
      <c r="L336" t="str">
        <f t="shared" si="92"/>
        <v>202031</v>
      </c>
      <c r="M336" s="2">
        <f>SUMIFS(ExpensesDBTable[Amount],ExpensesDBTable[Week ID],"="&amp;WeeklyReportTable[[#This Row],[Week ID]],ExpensesDBTable[Exclude in WE],"=no")</f>
        <v>205.23</v>
      </c>
      <c r="N336" s="2">
        <f t="shared" si="93"/>
        <v>-5.2299999999999898</v>
      </c>
    </row>
    <row r="337" spans="10:14" x14ac:dyDescent="0.25">
      <c r="J337">
        <v>2020</v>
      </c>
      <c r="K337">
        <v>32</v>
      </c>
      <c r="L337" t="str">
        <f t="shared" ref="L337:L342" si="94">CONCATENATE(J337,K337)</f>
        <v>202032</v>
      </c>
      <c r="M337" s="2">
        <f>SUMIFS(ExpensesDBTable[Amount],ExpensesDBTable[Week ID],"="&amp;WeeklyReportTable[[#This Row],[Week ID]],ExpensesDBTable[Exclude in WE],"=no")</f>
        <v>260.77999999999997</v>
      </c>
      <c r="N337" s="2">
        <f t="shared" ref="N337:N342" si="95">$Q$3-M337</f>
        <v>-60.779999999999973</v>
      </c>
    </row>
    <row r="338" spans="10:14" x14ac:dyDescent="0.25">
      <c r="J338">
        <v>2020</v>
      </c>
      <c r="K338">
        <v>33</v>
      </c>
      <c r="L338" t="str">
        <f t="shared" si="94"/>
        <v>202033</v>
      </c>
      <c r="M338" s="2">
        <f>SUMIFS(ExpensesDBTable[Amount],ExpensesDBTable[Week ID],"="&amp;WeeklyReportTable[[#This Row],[Week ID]],ExpensesDBTable[Exclude in WE],"=no")</f>
        <v>94.86</v>
      </c>
      <c r="N338" s="2">
        <f t="shared" si="95"/>
        <v>105.14</v>
      </c>
    </row>
    <row r="339" spans="10:14" x14ac:dyDescent="0.25">
      <c r="J339">
        <v>2020</v>
      </c>
      <c r="K339">
        <v>34</v>
      </c>
      <c r="L339" t="str">
        <f t="shared" si="94"/>
        <v>202034</v>
      </c>
      <c r="M339" s="2">
        <f>SUMIFS(ExpensesDBTable[Amount],ExpensesDBTable[Week ID],"="&amp;WeeklyReportTable[[#This Row],[Week ID]],ExpensesDBTable[Exclude in WE],"=no")</f>
        <v>188.23000000000002</v>
      </c>
      <c r="N339" s="2">
        <f t="shared" si="95"/>
        <v>11.769999999999982</v>
      </c>
    </row>
    <row r="340" spans="10:14" x14ac:dyDescent="0.25">
      <c r="J340">
        <v>2020</v>
      </c>
      <c r="K340">
        <v>35</v>
      </c>
      <c r="L340" t="str">
        <f t="shared" si="94"/>
        <v>202035</v>
      </c>
      <c r="M340" s="2">
        <f>SUMIFS(ExpensesDBTable[Amount],ExpensesDBTable[Week ID],"="&amp;WeeklyReportTable[[#This Row],[Week ID]],ExpensesDBTable[Exclude in WE],"=no")</f>
        <v>189.34</v>
      </c>
      <c r="N340" s="2">
        <f t="shared" si="95"/>
        <v>10.659999999999997</v>
      </c>
    </row>
    <row r="341" spans="10:14" x14ac:dyDescent="0.25">
      <c r="J341">
        <v>2020</v>
      </c>
      <c r="K341">
        <v>36</v>
      </c>
      <c r="L341" t="str">
        <f t="shared" si="94"/>
        <v>202036</v>
      </c>
      <c r="M341" s="2">
        <f>SUMIFS(ExpensesDBTable[Amount],ExpensesDBTable[Week ID],"="&amp;WeeklyReportTable[[#This Row],[Week ID]],ExpensesDBTable[Exclude in WE],"=no")</f>
        <v>208.04</v>
      </c>
      <c r="N341" s="2">
        <f t="shared" si="95"/>
        <v>-8.039999999999992</v>
      </c>
    </row>
    <row r="342" spans="10:14" x14ac:dyDescent="0.25">
      <c r="J342">
        <v>2020</v>
      </c>
      <c r="K342">
        <v>37</v>
      </c>
      <c r="L342" t="str">
        <f t="shared" si="94"/>
        <v>202037</v>
      </c>
      <c r="M342" s="2">
        <f>SUMIFS(ExpensesDBTable[Amount],ExpensesDBTable[Week ID],"="&amp;WeeklyReportTable[[#This Row],[Week ID]],ExpensesDBTable[Exclude in WE],"=no")</f>
        <v>200.13</v>
      </c>
      <c r="N342" s="2">
        <f t="shared" si="95"/>
        <v>-0.12999999999999545</v>
      </c>
    </row>
    <row r="343" spans="10:14" x14ac:dyDescent="0.25">
      <c r="J343">
        <v>2020</v>
      </c>
      <c r="K343">
        <v>38</v>
      </c>
      <c r="L343" t="str">
        <f t="shared" ref="L343:L348" si="96">CONCATENATE(J343,K343)</f>
        <v>202038</v>
      </c>
      <c r="M343" s="2">
        <f>SUMIFS(ExpensesDBTable[Amount],ExpensesDBTable[Week ID],"="&amp;WeeklyReportTable[[#This Row],[Week ID]],ExpensesDBTable[Exclude in WE],"=no")</f>
        <v>229.96</v>
      </c>
      <c r="N343" s="2">
        <f t="shared" ref="N343:N348" si="97">$Q$3-M343</f>
        <v>-29.960000000000008</v>
      </c>
    </row>
    <row r="344" spans="10:14" x14ac:dyDescent="0.25">
      <c r="J344">
        <v>2020</v>
      </c>
      <c r="K344">
        <v>39</v>
      </c>
      <c r="L344" t="str">
        <f t="shared" si="96"/>
        <v>202039</v>
      </c>
      <c r="M344" s="2">
        <f>SUMIFS(ExpensesDBTable[Amount],ExpensesDBTable[Week ID],"="&amp;WeeklyReportTable[[#This Row],[Week ID]],ExpensesDBTable[Exclude in WE],"=no")</f>
        <v>263</v>
      </c>
      <c r="N344" s="2">
        <f t="shared" si="97"/>
        <v>-63</v>
      </c>
    </row>
    <row r="345" spans="10:14" x14ac:dyDescent="0.25">
      <c r="J345">
        <v>2020</v>
      </c>
      <c r="K345">
        <v>40</v>
      </c>
      <c r="L345" t="str">
        <f t="shared" si="96"/>
        <v>202040</v>
      </c>
      <c r="M345" s="2">
        <f>SUMIFS(ExpensesDBTable[Amount],ExpensesDBTable[Week ID],"="&amp;WeeklyReportTable[[#This Row],[Week ID]],ExpensesDBTable[Exclude in WE],"=no")</f>
        <v>133.41</v>
      </c>
      <c r="N345" s="2">
        <f t="shared" si="97"/>
        <v>66.59</v>
      </c>
    </row>
    <row r="346" spans="10:14" x14ac:dyDescent="0.25">
      <c r="J346">
        <v>2020</v>
      </c>
      <c r="K346">
        <v>41</v>
      </c>
      <c r="L346" t="str">
        <f t="shared" si="96"/>
        <v>202041</v>
      </c>
      <c r="M346" s="2">
        <f>SUMIFS(ExpensesDBTable[Amount],ExpensesDBTable[Week ID],"="&amp;WeeklyReportTable[[#This Row],[Week ID]],ExpensesDBTable[Exclude in WE],"=no")</f>
        <v>361.25</v>
      </c>
      <c r="N346" s="2">
        <f t="shared" si="97"/>
        <v>-161.25</v>
      </c>
    </row>
    <row r="347" spans="10:14" x14ac:dyDescent="0.25">
      <c r="J347">
        <v>2020</v>
      </c>
      <c r="K347">
        <v>42</v>
      </c>
      <c r="L347" t="str">
        <f t="shared" si="96"/>
        <v>202042</v>
      </c>
      <c r="M347" s="2">
        <f>SUMIFS(ExpensesDBTable[Amount],ExpensesDBTable[Week ID],"="&amp;WeeklyReportTable[[#This Row],[Week ID]],ExpensesDBTable[Exclude in WE],"=no")</f>
        <v>184.94000000000003</v>
      </c>
      <c r="N347" s="2">
        <f t="shared" si="97"/>
        <v>15.059999999999974</v>
      </c>
    </row>
    <row r="348" spans="10:14" x14ac:dyDescent="0.25">
      <c r="J348">
        <v>2020</v>
      </c>
      <c r="K348">
        <v>43</v>
      </c>
      <c r="L348" t="str">
        <f t="shared" si="96"/>
        <v>202043</v>
      </c>
      <c r="M348" s="2">
        <f>SUMIFS(ExpensesDBTable[Amount],ExpensesDBTable[Week ID],"="&amp;WeeklyReportTable[[#This Row],[Week ID]],ExpensesDBTable[Exclude in WE],"=no")</f>
        <v>298.14</v>
      </c>
      <c r="N348" s="2">
        <f t="shared" si="97"/>
        <v>-98.139999999999986</v>
      </c>
    </row>
    <row r="349" spans="10:14" x14ac:dyDescent="0.25">
      <c r="J349">
        <v>2020</v>
      </c>
      <c r="K349">
        <v>44</v>
      </c>
      <c r="L349" t="str">
        <f t="shared" ref="L349:L354" si="98">CONCATENATE(J349,K349)</f>
        <v>202044</v>
      </c>
      <c r="M349" s="2">
        <f>SUMIFS(ExpensesDBTable[Amount],ExpensesDBTable[Week ID],"="&amp;WeeklyReportTable[[#This Row],[Week ID]],ExpensesDBTable[Exclude in WE],"=no")</f>
        <v>223.8</v>
      </c>
      <c r="N349" s="2">
        <f t="shared" ref="N349:N354" si="99">$Q$3-M349</f>
        <v>-23.800000000000011</v>
      </c>
    </row>
    <row r="350" spans="10:14" x14ac:dyDescent="0.25">
      <c r="J350">
        <v>2020</v>
      </c>
      <c r="K350">
        <v>45</v>
      </c>
      <c r="L350" t="str">
        <f t="shared" si="98"/>
        <v>202045</v>
      </c>
      <c r="M350" s="2">
        <f>SUMIFS(ExpensesDBTable[Amount],ExpensesDBTable[Week ID],"="&amp;WeeklyReportTable[[#This Row],[Week ID]],ExpensesDBTable[Exclude in WE],"=no")</f>
        <v>241.48</v>
      </c>
      <c r="N350" s="2">
        <f t="shared" si="99"/>
        <v>-41.47999999999999</v>
      </c>
    </row>
    <row r="351" spans="10:14" x14ac:dyDescent="0.25">
      <c r="J351">
        <v>2020</v>
      </c>
      <c r="K351">
        <v>46</v>
      </c>
      <c r="L351" t="str">
        <f t="shared" si="98"/>
        <v>202046</v>
      </c>
      <c r="M351" s="2">
        <f>SUMIFS(ExpensesDBTable[Amount],ExpensesDBTable[Week ID],"="&amp;WeeklyReportTable[[#This Row],[Week ID]],ExpensesDBTable[Exclude in WE],"=no")</f>
        <v>114.52</v>
      </c>
      <c r="N351" s="2">
        <f t="shared" si="99"/>
        <v>85.48</v>
      </c>
    </row>
    <row r="352" spans="10:14" x14ac:dyDescent="0.25">
      <c r="J352">
        <v>2020</v>
      </c>
      <c r="K352">
        <v>47</v>
      </c>
      <c r="L352" t="str">
        <f t="shared" si="98"/>
        <v>202047</v>
      </c>
      <c r="M352" s="2">
        <f>SUMIFS(ExpensesDBTable[Amount],ExpensesDBTable[Week ID],"="&amp;WeeklyReportTable[[#This Row],[Week ID]],ExpensesDBTable[Exclude in WE],"=no")</f>
        <v>243.98</v>
      </c>
      <c r="N352" s="2">
        <f t="shared" si="99"/>
        <v>-43.97999999999999</v>
      </c>
    </row>
    <row r="353" spans="10:14" x14ac:dyDescent="0.25">
      <c r="J353">
        <v>2020</v>
      </c>
      <c r="K353">
        <v>48</v>
      </c>
      <c r="L353" t="str">
        <f t="shared" si="98"/>
        <v>202048</v>
      </c>
      <c r="M353" s="2">
        <f>SUMIFS(ExpensesDBTable[Amount],ExpensesDBTable[Week ID],"="&amp;WeeklyReportTable[[#This Row],[Week ID]],ExpensesDBTable[Exclude in WE],"=no")</f>
        <v>108.61</v>
      </c>
      <c r="N353" s="2">
        <f t="shared" si="99"/>
        <v>91.39</v>
      </c>
    </row>
    <row r="354" spans="10:14" x14ac:dyDescent="0.25">
      <c r="J354">
        <v>2020</v>
      </c>
      <c r="K354">
        <v>49</v>
      </c>
      <c r="L354" t="str">
        <f t="shared" si="98"/>
        <v>202049</v>
      </c>
      <c r="M354" s="2">
        <f>SUMIFS(ExpensesDBTable[Amount],ExpensesDBTable[Week ID],"="&amp;WeeklyReportTable[[#This Row],[Week ID]],ExpensesDBTable[Exclude in WE],"=no")</f>
        <v>259.95</v>
      </c>
      <c r="N354" s="2">
        <f t="shared" si="99"/>
        <v>-59.949999999999989</v>
      </c>
    </row>
    <row r="355" spans="10:14" x14ac:dyDescent="0.25">
      <c r="J355">
        <v>2020</v>
      </c>
      <c r="K355">
        <v>50</v>
      </c>
      <c r="L355" t="str">
        <f t="shared" ref="L355:L360" si="100">CONCATENATE(J355,K355)</f>
        <v>202050</v>
      </c>
      <c r="M355" s="2">
        <f>SUMIFS(ExpensesDBTable[Amount],ExpensesDBTable[Week ID],"="&amp;WeeklyReportTable[[#This Row],[Week ID]],ExpensesDBTable[Exclude in WE],"=no")</f>
        <v>190.57999999999998</v>
      </c>
      <c r="N355" s="2">
        <f t="shared" ref="N355:N360" si="101">$Q$3-M355</f>
        <v>9.4200000000000159</v>
      </c>
    </row>
    <row r="356" spans="10:14" x14ac:dyDescent="0.25">
      <c r="J356">
        <v>2020</v>
      </c>
      <c r="K356">
        <v>51</v>
      </c>
      <c r="L356" t="str">
        <f t="shared" si="100"/>
        <v>202051</v>
      </c>
      <c r="M356" s="2">
        <f>SUMIFS(ExpensesDBTable[Amount],ExpensesDBTable[Week ID],"="&amp;WeeklyReportTable[[#This Row],[Week ID]],ExpensesDBTable[Exclude in WE],"=no")</f>
        <v>134.22999999999999</v>
      </c>
      <c r="N356" s="2">
        <f t="shared" si="101"/>
        <v>65.77000000000001</v>
      </c>
    </row>
    <row r="357" spans="10:14" x14ac:dyDescent="0.25">
      <c r="J357">
        <v>2020</v>
      </c>
      <c r="K357">
        <v>52</v>
      </c>
      <c r="L357" t="str">
        <f t="shared" si="100"/>
        <v>202052</v>
      </c>
      <c r="M357" s="2">
        <f>SUMIFS(ExpensesDBTable[Amount],ExpensesDBTable[Week ID],"="&amp;WeeklyReportTable[[#This Row],[Week ID]],ExpensesDBTable[Exclude in WE],"=no")</f>
        <v>311.21000000000004</v>
      </c>
      <c r="N357" s="2">
        <f t="shared" si="101"/>
        <v>-111.21000000000004</v>
      </c>
    </row>
    <row r="358" spans="10:14" x14ac:dyDescent="0.25">
      <c r="J358">
        <v>2020</v>
      </c>
      <c r="K358">
        <v>53</v>
      </c>
      <c r="L358" t="str">
        <f t="shared" si="100"/>
        <v>202053</v>
      </c>
      <c r="M358" s="2">
        <f>SUMIFS(ExpensesDBTable[Amount],ExpensesDBTable[Week ID],"="&amp;WeeklyReportTable[[#This Row],[Week ID]],ExpensesDBTable[Exclude in WE],"=no")</f>
        <v>114.25999999999999</v>
      </c>
      <c r="N358" s="2">
        <f t="shared" si="101"/>
        <v>85.740000000000009</v>
      </c>
    </row>
    <row r="359" spans="10:14" x14ac:dyDescent="0.25">
      <c r="J359">
        <v>2021</v>
      </c>
      <c r="K359">
        <v>1</v>
      </c>
      <c r="L359" t="str">
        <f t="shared" si="100"/>
        <v>20211</v>
      </c>
      <c r="M359" s="2">
        <f>SUMIFS(ExpensesDBTable[Amount],ExpensesDBTable[Week ID],"="&amp;WeeklyReportTable[[#This Row],[Week ID]],ExpensesDBTable[Exclude in WE],"=no")</f>
        <v>55.849999999999994</v>
      </c>
      <c r="N359" s="2">
        <f t="shared" si="101"/>
        <v>144.15</v>
      </c>
    </row>
    <row r="360" spans="10:14" x14ac:dyDescent="0.25">
      <c r="J360">
        <v>2021</v>
      </c>
      <c r="K360">
        <v>2</v>
      </c>
      <c r="L360" t="str">
        <f t="shared" si="100"/>
        <v>20212</v>
      </c>
      <c r="M360" s="2">
        <f>SUMIFS(ExpensesDBTable[Amount],ExpensesDBTable[Week ID],"="&amp;WeeklyReportTable[[#This Row],[Week ID]],ExpensesDBTable[Exclude in WE],"=no")</f>
        <v>18.079999999999998</v>
      </c>
      <c r="N360" s="2">
        <f t="shared" si="101"/>
        <v>181.92000000000002</v>
      </c>
    </row>
    <row r="361" spans="10:14" x14ac:dyDescent="0.25">
      <c r="J361">
        <v>2021</v>
      </c>
      <c r="K361">
        <v>3</v>
      </c>
      <c r="L361" t="str">
        <f t="shared" ref="L361:L366" si="102">CONCATENATE(J361,K361)</f>
        <v>20213</v>
      </c>
      <c r="M361" s="2">
        <f>SUMIFS(ExpensesDBTable[Amount],ExpensesDBTable[Week ID],"="&amp;WeeklyReportTable[[#This Row],[Week ID]],ExpensesDBTable[Exclude in WE],"=no")</f>
        <v>608.78</v>
      </c>
      <c r="N361" s="2">
        <f t="shared" ref="N361:N366" si="103">$Q$3-M361</f>
        <v>-408.78</v>
      </c>
    </row>
    <row r="362" spans="10:14" x14ac:dyDescent="0.25">
      <c r="J362">
        <v>2021</v>
      </c>
      <c r="K362">
        <v>4</v>
      </c>
      <c r="L362" t="str">
        <f t="shared" si="102"/>
        <v>20214</v>
      </c>
      <c r="M362" s="2">
        <f>SUMIFS(ExpensesDBTable[Amount],ExpensesDBTable[Week ID],"="&amp;WeeklyReportTable[[#This Row],[Week ID]],ExpensesDBTable[Exclude in WE],"=no")</f>
        <v>160.47</v>
      </c>
      <c r="N362" s="2">
        <f t="shared" si="103"/>
        <v>39.53</v>
      </c>
    </row>
    <row r="363" spans="10:14" x14ac:dyDescent="0.25">
      <c r="J363">
        <v>2021</v>
      </c>
      <c r="K363">
        <v>5</v>
      </c>
      <c r="L363" t="str">
        <f t="shared" si="102"/>
        <v>20215</v>
      </c>
      <c r="M363" s="2">
        <f>SUMIFS(ExpensesDBTable[Amount],ExpensesDBTable[Week ID],"="&amp;WeeklyReportTable[[#This Row],[Week ID]],ExpensesDBTable[Exclude in WE],"=no")</f>
        <v>264.22000000000003</v>
      </c>
      <c r="N363" s="2">
        <f t="shared" si="103"/>
        <v>-64.220000000000027</v>
      </c>
    </row>
    <row r="364" spans="10:14" x14ac:dyDescent="0.25">
      <c r="J364">
        <v>2021</v>
      </c>
      <c r="K364">
        <v>6</v>
      </c>
      <c r="L364" t="str">
        <f t="shared" si="102"/>
        <v>20216</v>
      </c>
      <c r="M364" s="2">
        <f>SUMIFS(ExpensesDBTable[Amount],ExpensesDBTable[Week ID],"="&amp;WeeklyReportTable[[#This Row],[Week ID]],ExpensesDBTable[Exclude in WE],"=no")</f>
        <v>228.64</v>
      </c>
      <c r="N364" s="2">
        <f t="shared" si="103"/>
        <v>-28.639999999999986</v>
      </c>
    </row>
    <row r="365" spans="10:14" x14ac:dyDescent="0.25">
      <c r="J365">
        <v>2021</v>
      </c>
      <c r="K365">
        <v>7</v>
      </c>
      <c r="L365" t="str">
        <f t="shared" si="102"/>
        <v>20217</v>
      </c>
      <c r="M365" s="2">
        <f>SUMIFS(ExpensesDBTable[Amount],ExpensesDBTable[Week ID],"="&amp;WeeklyReportTable[[#This Row],[Week ID]],ExpensesDBTable[Exclude in WE],"=no")</f>
        <v>169.04</v>
      </c>
      <c r="N365" s="2">
        <f t="shared" si="103"/>
        <v>30.960000000000008</v>
      </c>
    </row>
    <row r="366" spans="10:14" x14ac:dyDescent="0.25">
      <c r="J366">
        <v>2021</v>
      </c>
      <c r="K366">
        <v>8</v>
      </c>
      <c r="L366" t="str">
        <f t="shared" si="102"/>
        <v>20218</v>
      </c>
      <c r="M366" s="2">
        <f>SUMIFS(ExpensesDBTable[Amount],ExpensesDBTable[Week ID],"="&amp;WeeklyReportTable[[#This Row],[Week ID]],ExpensesDBTable[Exclude in WE],"=no")</f>
        <v>238.30000000000004</v>
      </c>
      <c r="N366" s="2">
        <f t="shared" si="103"/>
        <v>-38.30000000000004</v>
      </c>
    </row>
    <row r="367" spans="10:14" x14ac:dyDescent="0.25">
      <c r="J367">
        <v>2021</v>
      </c>
      <c r="K367">
        <v>9</v>
      </c>
      <c r="L367" t="str">
        <f t="shared" ref="L367:L372" si="104">CONCATENATE(J367,K367)</f>
        <v>20219</v>
      </c>
      <c r="M367" s="2">
        <f>SUMIFS(ExpensesDBTable[Amount],ExpensesDBTable[Week ID],"="&amp;WeeklyReportTable[[#This Row],[Week ID]],ExpensesDBTable[Exclude in WE],"=no")</f>
        <v>215.66</v>
      </c>
      <c r="N367" s="2">
        <f t="shared" ref="N367:N372" si="105">$Q$3-M367</f>
        <v>-15.659999999999997</v>
      </c>
    </row>
    <row r="368" spans="10:14" x14ac:dyDescent="0.25">
      <c r="J368">
        <v>2021</v>
      </c>
      <c r="K368">
        <v>10</v>
      </c>
      <c r="L368" t="str">
        <f t="shared" si="104"/>
        <v>202110</v>
      </c>
      <c r="M368" s="2">
        <f>SUMIFS(ExpensesDBTable[Amount],ExpensesDBTable[Week ID],"="&amp;WeeklyReportTable[[#This Row],[Week ID]],ExpensesDBTable[Exclude in WE],"=no")</f>
        <v>189.8</v>
      </c>
      <c r="N368" s="2">
        <f t="shared" si="105"/>
        <v>10.199999999999989</v>
      </c>
    </row>
    <row r="369" spans="10:14" x14ac:dyDescent="0.25">
      <c r="J369">
        <v>2021</v>
      </c>
      <c r="K369">
        <v>11</v>
      </c>
      <c r="L369" t="str">
        <f t="shared" si="104"/>
        <v>202111</v>
      </c>
      <c r="M369" s="2">
        <f>SUMIFS(ExpensesDBTable[Amount],ExpensesDBTable[Week ID],"="&amp;WeeklyReportTable[[#This Row],[Week ID]],ExpensesDBTable[Exclude in WE],"=no")</f>
        <v>159.54999999999998</v>
      </c>
      <c r="N369" s="2">
        <f t="shared" si="105"/>
        <v>40.450000000000017</v>
      </c>
    </row>
    <row r="370" spans="10:14" x14ac:dyDescent="0.25">
      <c r="J370">
        <v>2021</v>
      </c>
      <c r="K370">
        <v>12</v>
      </c>
      <c r="L370" t="str">
        <f t="shared" si="104"/>
        <v>202112</v>
      </c>
      <c r="M370" s="2">
        <f>SUMIFS(ExpensesDBTable[Amount],ExpensesDBTable[Week ID],"="&amp;WeeklyReportTable[[#This Row],[Week ID]],ExpensesDBTable[Exclude in WE],"=no")</f>
        <v>14.6</v>
      </c>
      <c r="N370" s="2">
        <f t="shared" si="105"/>
        <v>185.4</v>
      </c>
    </row>
    <row r="371" spans="10:14" x14ac:dyDescent="0.25">
      <c r="J371">
        <v>2021</v>
      </c>
      <c r="K371">
        <v>14</v>
      </c>
      <c r="L371" t="str">
        <f t="shared" si="104"/>
        <v>202114</v>
      </c>
      <c r="M371" s="2">
        <f>SUMIFS(ExpensesDBTable[Amount],ExpensesDBTable[Week ID],"="&amp;WeeklyReportTable[[#This Row],[Week ID]],ExpensesDBTable[Exclude in WE],"=no")</f>
        <v>1020.9800000000001</v>
      </c>
      <c r="N371" s="2">
        <f t="shared" si="105"/>
        <v>-820.98000000000013</v>
      </c>
    </row>
    <row r="372" spans="10:14" x14ac:dyDescent="0.25">
      <c r="J372">
        <v>2021</v>
      </c>
      <c r="K372">
        <v>16</v>
      </c>
      <c r="L372" t="str">
        <f t="shared" si="104"/>
        <v>202116</v>
      </c>
      <c r="M372" s="2">
        <f>SUMIFS(ExpensesDBTable[Amount],ExpensesDBTable[Week ID],"="&amp;WeeklyReportTable[[#This Row],[Week ID]],ExpensesDBTable[Exclude in WE],"=no")</f>
        <v>87.84</v>
      </c>
      <c r="N372" s="2">
        <f t="shared" si="105"/>
        <v>112.16</v>
      </c>
    </row>
    <row r="373" spans="10:14" x14ac:dyDescent="0.25">
      <c r="J373">
        <v>2021</v>
      </c>
      <c r="K373">
        <v>17</v>
      </c>
      <c r="L373" t="str">
        <f t="shared" ref="L373:L378" si="106">CONCATENATE(J373,K373)</f>
        <v>202117</v>
      </c>
      <c r="M373" s="2">
        <f>SUMIFS(ExpensesDBTable[Amount],ExpensesDBTable[Week ID],"="&amp;WeeklyReportTable[[#This Row],[Week ID]],ExpensesDBTable[Exclude in WE],"=no")</f>
        <v>428.88</v>
      </c>
      <c r="N373" s="2">
        <f t="shared" ref="N373:N378" si="107">$Q$3-M373</f>
        <v>-228.88</v>
      </c>
    </row>
    <row r="374" spans="10:14" x14ac:dyDescent="0.25">
      <c r="J374">
        <v>2021</v>
      </c>
      <c r="K374">
        <v>18</v>
      </c>
      <c r="L374" t="str">
        <f t="shared" si="106"/>
        <v>202118</v>
      </c>
      <c r="M374" s="2">
        <f>SUMIFS(ExpensesDBTable[Amount],ExpensesDBTable[Week ID],"="&amp;WeeklyReportTable[[#This Row],[Week ID]],ExpensesDBTable[Exclude in WE],"=no")</f>
        <v>197.63</v>
      </c>
      <c r="N374" s="2">
        <f t="shared" si="107"/>
        <v>2.3700000000000045</v>
      </c>
    </row>
    <row r="375" spans="10:14" x14ac:dyDescent="0.25">
      <c r="J375">
        <v>2021</v>
      </c>
      <c r="K375">
        <v>19</v>
      </c>
      <c r="L375" t="str">
        <f t="shared" si="106"/>
        <v>202119</v>
      </c>
      <c r="M375" s="2">
        <f>SUMIFS(ExpensesDBTable[Amount],ExpensesDBTable[Week ID],"="&amp;WeeklyReportTable[[#This Row],[Week ID]],ExpensesDBTable[Exclude in WE],"=no")</f>
        <v>209.13</v>
      </c>
      <c r="N375" s="2">
        <f t="shared" si="107"/>
        <v>-9.1299999999999955</v>
      </c>
    </row>
    <row r="376" spans="10:14" x14ac:dyDescent="0.25">
      <c r="J376">
        <v>2021</v>
      </c>
      <c r="K376">
        <v>20</v>
      </c>
      <c r="L376" t="str">
        <f t="shared" si="106"/>
        <v>202120</v>
      </c>
      <c r="M376" s="2">
        <f>SUMIFS(ExpensesDBTable[Amount],ExpensesDBTable[Week ID],"="&amp;WeeklyReportTable[[#This Row],[Week ID]],ExpensesDBTable[Exclude in WE],"=no")</f>
        <v>113.75</v>
      </c>
      <c r="N376" s="2">
        <f t="shared" si="107"/>
        <v>86.25</v>
      </c>
    </row>
    <row r="377" spans="10:14" x14ac:dyDescent="0.25">
      <c r="J377">
        <v>2021</v>
      </c>
      <c r="K377">
        <v>21</v>
      </c>
      <c r="L377" t="str">
        <f t="shared" si="106"/>
        <v>202121</v>
      </c>
      <c r="M377" s="2">
        <f>SUMIFS(ExpensesDBTable[Amount],ExpensesDBTable[Week ID],"="&amp;WeeklyReportTable[[#This Row],[Week ID]],ExpensesDBTable[Exclude in WE],"=no")</f>
        <v>174.04000000000002</v>
      </c>
      <c r="N377" s="2">
        <f t="shared" si="107"/>
        <v>25.95999999999998</v>
      </c>
    </row>
    <row r="378" spans="10:14" x14ac:dyDescent="0.25">
      <c r="J378">
        <v>2021</v>
      </c>
      <c r="K378">
        <v>22</v>
      </c>
      <c r="L378" t="str">
        <f t="shared" si="106"/>
        <v>202122</v>
      </c>
      <c r="M378" s="2">
        <f>SUMIFS(ExpensesDBTable[Amount],ExpensesDBTable[Week ID],"="&amp;WeeklyReportTable[[#This Row],[Week ID]],ExpensesDBTable[Exclude in WE],"=no")</f>
        <v>251.19</v>
      </c>
      <c r="N378" s="2">
        <f t="shared" si="107"/>
        <v>-51.19</v>
      </c>
    </row>
    <row r="379" spans="10:14" x14ac:dyDescent="0.25">
      <c r="J379">
        <v>2021</v>
      </c>
      <c r="K379">
        <v>23</v>
      </c>
      <c r="L379" t="str">
        <f t="shared" ref="L379:L384" si="108">CONCATENATE(J379,K379)</f>
        <v>202123</v>
      </c>
      <c r="M379" s="2">
        <f>SUMIFS(ExpensesDBTable[Amount],ExpensesDBTable[Week ID],"="&amp;WeeklyReportTable[[#This Row],[Week ID]],ExpensesDBTable[Exclude in WE],"=no")</f>
        <v>261.02</v>
      </c>
      <c r="N379" s="2">
        <f t="shared" ref="N379:N384" si="109">$Q$3-M379</f>
        <v>-61.019999999999982</v>
      </c>
    </row>
    <row r="380" spans="10:14" x14ac:dyDescent="0.25">
      <c r="J380">
        <v>2021</v>
      </c>
      <c r="K380">
        <v>24</v>
      </c>
      <c r="L380" t="str">
        <f t="shared" si="108"/>
        <v>202124</v>
      </c>
      <c r="M380" s="2">
        <f>SUMIFS(ExpensesDBTable[Amount],ExpensesDBTable[Week ID],"="&amp;WeeklyReportTable[[#This Row],[Week ID]],ExpensesDBTable[Exclude in WE],"=no")</f>
        <v>237.57000000000002</v>
      </c>
      <c r="N380" s="2">
        <f t="shared" si="109"/>
        <v>-37.570000000000022</v>
      </c>
    </row>
    <row r="381" spans="10:14" x14ac:dyDescent="0.25">
      <c r="J381">
        <v>2021</v>
      </c>
      <c r="K381">
        <v>25</v>
      </c>
      <c r="L381" t="str">
        <f t="shared" si="108"/>
        <v>202125</v>
      </c>
      <c r="M381" s="2">
        <f>SUMIFS(ExpensesDBTable[Amount],ExpensesDBTable[Week ID],"="&amp;WeeklyReportTable[[#This Row],[Week ID]],ExpensesDBTable[Exclude in WE],"=no")</f>
        <v>262.5</v>
      </c>
      <c r="N381" s="2">
        <f t="shared" si="109"/>
        <v>-62.5</v>
      </c>
    </row>
    <row r="382" spans="10:14" x14ac:dyDescent="0.25">
      <c r="J382">
        <v>2021</v>
      </c>
      <c r="K382">
        <v>26</v>
      </c>
      <c r="L382" t="str">
        <f t="shared" si="108"/>
        <v>202126</v>
      </c>
      <c r="M382" s="2">
        <f>SUMIFS(ExpensesDBTable[Amount],ExpensesDBTable[Week ID],"="&amp;WeeklyReportTable[[#This Row],[Week ID]],ExpensesDBTable[Exclude in WE],"=no")</f>
        <v>208.43</v>
      </c>
      <c r="N382" s="2">
        <f t="shared" si="109"/>
        <v>-8.4300000000000068</v>
      </c>
    </row>
    <row r="383" spans="10:14" x14ac:dyDescent="0.25">
      <c r="J383">
        <v>2021</v>
      </c>
      <c r="K383">
        <v>27</v>
      </c>
      <c r="L383" t="str">
        <f t="shared" si="108"/>
        <v>202127</v>
      </c>
      <c r="M383" s="2">
        <f>SUMIFS(ExpensesDBTable[Amount],ExpensesDBTable[Week ID],"="&amp;WeeklyReportTable[[#This Row],[Week ID]],ExpensesDBTable[Exclude in WE],"=no")</f>
        <v>246.93000000000004</v>
      </c>
      <c r="N383" s="2">
        <f t="shared" si="109"/>
        <v>-46.930000000000035</v>
      </c>
    </row>
    <row r="384" spans="10:14" x14ac:dyDescent="0.25">
      <c r="J384">
        <v>2021</v>
      </c>
      <c r="K384">
        <v>28</v>
      </c>
      <c r="L384" t="str">
        <f t="shared" si="108"/>
        <v>202128</v>
      </c>
      <c r="M384" s="2">
        <f>SUMIFS(ExpensesDBTable[Amount],ExpensesDBTable[Week ID],"="&amp;WeeklyReportTable[[#This Row],[Week ID]],ExpensesDBTable[Exclude in WE],"=no")</f>
        <v>176.34</v>
      </c>
      <c r="N384" s="2">
        <f t="shared" si="109"/>
        <v>23.659999999999997</v>
      </c>
    </row>
    <row r="385" spans="10:14" x14ac:dyDescent="0.25">
      <c r="J385">
        <v>2021</v>
      </c>
      <c r="K385">
        <v>29</v>
      </c>
      <c r="L385" t="str">
        <f>CONCATENATE(J385,K385)</f>
        <v>202129</v>
      </c>
      <c r="M385" s="2">
        <f>SUMIFS(ExpensesDBTable[Amount],ExpensesDBTable[Week ID],"="&amp;WeeklyReportTable[[#This Row],[Week ID]],ExpensesDBTable[Exclude in WE],"=no")</f>
        <v>222.66000000000003</v>
      </c>
      <c r="N385" s="2">
        <f>$Q$3-M385</f>
        <v>-22.660000000000025</v>
      </c>
    </row>
  </sheetData>
  <mergeCells count="7">
    <mergeCell ref="P7:P8"/>
    <mergeCell ref="Q7:Q8"/>
    <mergeCell ref="J3:N7"/>
    <mergeCell ref="P3:P4"/>
    <mergeCell ref="Q3:Q4"/>
    <mergeCell ref="P5:P6"/>
    <mergeCell ref="Q5:Q6"/>
  </mergeCells>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J3:S101"/>
  <sheetViews>
    <sheetView showGridLines="0" zoomScale="85" zoomScaleNormal="85" zoomScalePageLayoutView="115" workbookViewId="0">
      <pane xSplit="18" ySplit="10" topLeftCell="S38" activePane="bottomRight" state="frozen"/>
      <selection pane="topRight" activeCell="S1" sqref="S1"/>
      <selection pane="bottomLeft" activeCell="A11" sqref="A11"/>
      <selection pane="bottomRight" activeCell="R95" sqref="R95"/>
    </sheetView>
  </sheetViews>
  <sheetFormatPr defaultColWidth="8.85546875" defaultRowHeight="15" x14ac:dyDescent="0.25"/>
  <cols>
    <col min="3" max="9" width="0" hidden="1" customWidth="1"/>
    <col min="11" max="11" width="10.85546875" bestFit="1" customWidth="1"/>
    <col min="12" max="12" width="10.85546875" customWidth="1"/>
    <col min="13" max="13" width="11.42578125" customWidth="1"/>
    <col min="14" max="14" width="13.85546875" customWidth="1"/>
    <col min="15" max="15" width="18.7109375" customWidth="1"/>
    <col min="16" max="16" width="13.140625" customWidth="1"/>
    <col min="17" max="17" width="14.42578125" customWidth="1"/>
    <col min="18" max="18" width="13.28515625" customWidth="1"/>
    <col min="19" max="19" width="13.7109375" bestFit="1" customWidth="1"/>
  </cols>
  <sheetData>
    <row r="3" spans="10:19" x14ac:dyDescent="0.25">
      <c r="J3" s="92" t="s">
        <v>4389</v>
      </c>
      <c r="K3" s="92"/>
      <c r="L3" s="92"/>
      <c r="M3" s="92"/>
      <c r="N3" s="92"/>
      <c r="O3" s="92"/>
      <c r="P3" s="92"/>
      <c r="Q3" s="92"/>
      <c r="R3" s="92"/>
    </row>
    <row r="4" spans="10:19" x14ac:dyDescent="0.25">
      <c r="J4" s="92"/>
      <c r="K4" s="92"/>
      <c r="L4" s="92"/>
      <c r="M4" s="92"/>
      <c r="N4" s="92"/>
      <c r="O4" s="92"/>
      <c r="P4" s="92"/>
      <c r="Q4" s="92"/>
      <c r="R4" s="92"/>
    </row>
    <row r="5" spans="10:19" x14ac:dyDescent="0.25">
      <c r="J5" s="92"/>
      <c r="K5" s="92"/>
      <c r="L5" s="92"/>
      <c r="M5" s="92"/>
      <c r="N5" s="92"/>
      <c r="O5" s="92"/>
      <c r="P5" s="92"/>
      <c r="Q5" s="92"/>
      <c r="R5" s="92"/>
    </row>
    <row r="6" spans="10:19" x14ac:dyDescent="0.25">
      <c r="J6" s="92"/>
      <c r="K6" s="92"/>
      <c r="L6" s="92"/>
      <c r="M6" s="92"/>
      <c r="N6" s="92"/>
      <c r="O6" s="92"/>
      <c r="P6" s="92"/>
      <c r="Q6" s="92"/>
      <c r="R6" s="92"/>
    </row>
    <row r="7" spans="10:19" x14ac:dyDescent="0.25">
      <c r="J7" s="92"/>
      <c r="K7" s="92"/>
      <c r="L7" s="92"/>
      <c r="M7" s="92"/>
      <c r="N7" s="92"/>
      <c r="O7" s="92"/>
      <c r="P7" s="92"/>
      <c r="Q7" s="92"/>
      <c r="R7" s="92"/>
    </row>
    <row r="10" spans="10:19" ht="30" x14ac:dyDescent="0.25">
      <c r="J10" t="s">
        <v>4</v>
      </c>
      <c r="K10" t="s">
        <v>89</v>
      </c>
      <c r="L10" t="s">
        <v>4390</v>
      </c>
      <c r="M10" t="s">
        <v>96</v>
      </c>
      <c r="N10" t="s">
        <v>4391</v>
      </c>
      <c r="O10" s="4" t="s">
        <v>4392</v>
      </c>
      <c r="P10" t="s">
        <v>4393</v>
      </c>
      <c r="Q10" t="s">
        <v>36</v>
      </c>
      <c r="R10" t="s">
        <v>4386</v>
      </c>
      <c r="S10" t="s">
        <v>4394</v>
      </c>
    </row>
    <row r="11" spans="10:19" x14ac:dyDescent="0.25">
      <c r="J11">
        <v>2014</v>
      </c>
      <c r="K11" t="s">
        <v>43</v>
      </c>
      <c r="L11">
        <v>1</v>
      </c>
      <c r="M11" t="str">
        <f>CONCATENATE(J11,L11)</f>
        <v>20141</v>
      </c>
      <c r="N11" s="2">
        <f>IF(SUMIFS(ExpensesDBTable[Amount],ExpensesDBTable[Month ID],"="&amp;M11,ExpensesDBTable[Exclude in WE],"=NO")=0,0,SUMIFS(ExpensesDBTable[Amount],ExpensesDBTable[Month ID],"="&amp;M11,ExpensesDBTable[Exclude in WE],"=NO"))</f>
        <v>398.8599999999999</v>
      </c>
      <c r="O11" s="2">
        <f>IF(SUMIFS(ExpensesDBTable[Amount],ExpensesDBTable[Month ID],"="&amp;M11,ExpensesDBTable[Exclude in WE],"=YES")=0,0,SUMIFS(ExpensesDBTable[Amount],ExpensesDBTable[Month ID],"="&amp;M11,ExpensesDBTable[Exclude in WE],"=YES"))</f>
        <v>1917.48</v>
      </c>
      <c r="P11" s="2">
        <f>IF(MonthlyReportTable[[#This Row],[Spent in WE]]="No Data Yet","No Data",N11+O11)</f>
        <v>2316.34</v>
      </c>
      <c r="Q11" s="2">
        <f>IF(SUMIFS(IncomeDBTable[Amount],IncomeDBTable[Month ID],"="&amp;M11)=0,0,SUMIFS(IncomeDBTable[Amount],IncomeDBTable[Month ID],"="&amp;M11))</f>
        <v>40060.720000000001</v>
      </c>
      <c r="R11" s="2">
        <f>IF(MonthlyReportTable[[#This Row],[Total Income]]="No Data Yet","No Data",Q11-P11)</f>
        <v>37744.380000000005</v>
      </c>
      <c r="S11" s="55">
        <f>(MonthlyReportTable[[#This Row],[Total Income]]-MonthlyReportTable[[#This Row],[Total Spent]])/MonthlyReportTable[[#This Row],[Total Income]]</f>
        <v>0.94217927186530859</v>
      </c>
    </row>
    <row r="12" spans="10:19" x14ac:dyDescent="0.25">
      <c r="J12">
        <v>2014</v>
      </c>
      <c r="K12" t="s">
        <v>44</v>
      </c>
      <c r="L12">
        <v>2</v>
      </c>
      <c r="M12" t="str">
        <f t="shared" ref="M12:M22" si="0">CONCATENATE(J12,L12)</f>
        <v>20142</v>
      </c>
      <c r="N12" s="2">
        <f>IF(SUMIFS(ExpensesDBTable[Amount],ExpensesDBTable[Month ID],"="&amp;M12,ExpensesDBTable[Exclude in WE],"=NO")=0,0,SUMIFS(ExpensesDBTable[Amount],ExpensesDBTable[Month ID],"="&amp;M12,ExpensesDBTable[Exclude in WE],"=NO"))</f>
        <v>515.89</v>
      </c>
      <c r="O12" s="2">
        <f>IF(SUMIFS(ExpensesDBTable[Amount],ExpensesDBTable[Month ID],"="&amp;M12,ExpensesDBTable[Exclude in WE],"=YES")=0,0,SUMIFS(ExpensesDBTable[Amount],ExpensesDBTable[Month ID],"="&amp;M12,ExpensesDBTable[Exclude in WE],"=YES"))</f>
        <v>2038.22</v>
      </c>
      <c r="P12" s="2">
        <f>IF(MonthlyReportTable[[#This Row],[Spent in WE]]="No Data Yet","No Data",N12+O12)</f>
        <v>2554.11</v>
      </c>
      <c r="Q12" s="2">
        <f>IF(SUMIFS(IncomeDBTable[Amount],IncomeDBTable[Month ID],"="&amp;M12)=0,0,SUMIFS(IncomeDBTable[Amount],IncomeDBTable[Month ID],"="&amp;M12))</f>
        <v>6800.1399999999994</v>
      </c>
      <c r="R12" s="2">
        <f>IF(MonthlyReportTable[[#This Row],[Total Income]]="No Data Yet","No Data",Q12-P12)</f>
        <v>4246.0299999999988</v>
      </c>
      <c r="S12" s="55">
        <f>(MonthlyReportTable[[#This Row],[Total Income]]-MonthlyReportTable[[#This Row],[Total Spent]])/MonthlyReportTable[[#This Row],[Total Income]]</f>
        <v>0.62440332110809471</v>
      </c>
    </row>
    <row r="13" spans="10:19" x14ac:dyDescent="0.25">
      <c r="J13">
        <v>2014</v>
      </c>
      <c r="K13" t="s">
        <v>45</v>
      </c>
      <c r="L13">
        <v>3</v>
      </c>
      <c r="M13" t="str">
        <f t="shared" si="0"/>
        <v>20143</v>
      </c>
      <c r="N13" s="2">
        <f>IF(SUMIFS(ExpensesDBTable[Amount],ExpensesDBTable[Month ID],"="&amp;M13,ExpensesDBTable[Exclude in WE],"=NO")=0,0,SUMIFS(ExpensesDBTable[Amount],ExpensesDBTable[Month ID],"="&amp;M13,ExpensesDBTable[Exclude in WE],"=NO"))</f>
        <v>582.24000000000012</v>
      </c>
      <c r="O13" s="2">
        <f>IF(SUMIFS(ExpensesDBTable[Amount],ExpensesDBTable[Month ID],"="&amp;M13,ExpensesDBTable[Exclude in WE],"=YES")=0,0,SUMIFS(ExpensesDBTable[Amount],ExpensesDBTable[Month ID],"="&amp;M13,ExpensesDBTable[Exclude in WE],"=YES"))</f>
        <v>23456.5</v>
      </c>
      <c r="P13" s="2">
        <f>IF(MonthlyReportTable[[#This Row],[Spent in WE]]="No Data Yet","No Data",N13+O13)</f>
        <v>24038.74</v>
      </c>
      <c r="Q13" s="2">
        <f>IF(SUMIFS(IncomeDBTable[Amount],IncomeDBTable[Month ID],"="&amp;M13)=0,0,SUMIFS(IncomeDBTable[Amount],IncomeDBTable[Month ID],"="&amp;M13))</f>
        <v>4026.8699999999994</v>
      </c>
      <c r="R13" s="2">
        <f>IF(MonthlyReportTable[[#This Row],[Total Income]]="No Data Yet","No Data",Q13-P13)</f>
        <v>-20011.870000000003</v>
      </c>
      <c r="S13" s="55">
        <f>(MonthlyReportTable[[#This Row],[Total Income]]-MonthlyReportTable[[#This Row],[Total Spent]])/MonthlyReportTable[[#This Row],[Total Income]]</f>
        <v>-4.9695843173482146</v>
      </c>
    </row>
    <row r="14" spans="10:19" x14ac:dyDescent="0.25">
      <c r="J14">
        <v>2014</v>
      </c>
      <c r="K14" t="s">
        <v>46</v>
      </c>
      <c r="L14">
        <v>4</v>
      </c>
      <c r="M14" t="str">
        <f t="shared" si="0"/>
        <v>20144</v>
      </c>
      <c r="N14" s="2">
        <f>IF(SUMIFS(ExpensesDBTable[Amount],ExpensesDBTable[Month ID],"="&amp;M14,ExpensesDBTable[Exclude in WE],"=NO")=0,0,SUMIFS(ExpensesDBTable[Amount],ExpensesDBTable[Month ID],"="&amp;M14,ExpensesDBTable[Exclude in WE],"=NO"))</f>
        <v>479.22</v>
      </c>
      <c r="O14" s="2">
        <f>IF(SUMIFS(ExpensesDBTable[Amount],ExpensesDBTable[Month ID],"="&amp;M14,ExpensesDBTable[Exclude in WE],"=YES")=0,0,SUMIFS(ExpensesDBTable[Amount],ExpensesDBTable[Month ID],"="&amp;M14,ExpensesDBTable[Exclude in WE],"=YES"))</f>
        <v>2048.3000000000002</v>
      </c>
      <c r="P14" s="2">
        <f>IF(MonthlyReportTable[[#This Row],[Spent in WE]]="No Data Yet","No Data",N14+O14)</f>
        <v>2527.5200000000004</v>
      </c>
      <c r="Q14" s="2">
        <f>IF(SUMIFS(IncomeDBTable[Amount],IncomeDBTable[Month ID],"="&amp;M14)=0,0,SUMIFS(IncomeDBTable[Amount],IncomeDBTable[Month ID],"="&amp;M14))</f>
        <v>3908.4399999999996</v>
      </c>
      <c r="R14" s="2">
        <f>IF(MonthlyReportTable[[#This Row],[Total Income]]="No Data Yet","No Data",Q14-P14)</f>
        <v>1380.9199999999992</v>
      </c>
      <c r="S14" s="55">
        <f>(MonthlyReportTable[[#This Row],[Total Income]]-MonthlyReportTable[[#This Row],[Total Spent]])/MonthlyReportTable[[#This Row],[Total Income]]</f>
        <v>0.35331743611261762</v>
      </c>
    </row>
    <row r="15" spans="10:19" x14ac:dyDescent="0.25">
      <c r="J15">
        <v>2014</v>
      </c>
      <c r="K15" t="s">
        <v>47</v>
      </c>
      <c r="L15">
        <v>5</v>
      </c>
      <c r="M15" t="str">
        <f t="shared" si="0"/>
        <v>20145</v>
      </c>
      <c r="N15" s="2">
        <f>IF(SUMIFS(ExpensesDBTable[Amount],ExpensesDBTable[Month ID],"="&amp;M15,ExpensesDBTable[Exclude in WE],"=NO")=0,0,SUMIFS(ExpensesDBTable[Amount],ExpensesDBTable[Month ID],"="&amp;M15,ExpensesDBTable[Exclude in WE],"=NO"))</f>
        <v>532.93000000000006</v>
      </c>
      <c r="O15" s="2">
        <f>IF(SUMIFS(ExpensesDBTable[Amount],ExpensesDBTable[Month ID],"="&amp;M15,ExpensesDBTable[Exclude in WE],"=YES")=0,0,SUMIFS(ExpensesDBTable[Amount],ExpensesDBTable[Month ID],"="&amp;M15,ExpensesDBTable[Exclude in WE],"=YES"))</f>
        <v>1848.8900000000003</v>
      </c>
      <c r="P15" s="2">
        <f>IF(MonthlyReportTable[[#This Row],[Spent in WE]]="No Data Yet","No Data",N15+O15)</f>
        <v>2381.8200000000006</v>
      </c>
      <c r="Q15" s="2">
        <f>IF(SUMIFS(IncomeDBTable[Amount],IncomeDBTable[Month ID],"="&amp;M15)=0,0,SUMIFS(IncomeDBTable[Amount],IncomeDBTable[Month ID],"="&amp;M15))</f>
        <v>4569.07</v>
      </c>
      <c r="R15" s="2">
        <f>IF(MonthlyReportTable[[#This Row],[Total Income]]="No Data Yet","No Data",Q15-P15)</f>
        <v>2187.2499999999991</v>
      </c>
      <c r="S15" s="55">
        <f>(MonthlyReportTable[[#This Row],[Total Income]]-MonthlyReportTable[[#This Row],[Total Spent]])/MonthlyReportTable[[#This Row],[Total Income]]</f>
        <v>0.47870792086792263</v>
      </c>
    </row>
    <row r="16" spans="10:19" x14ac:dyDescent="0.25">
      <c r="J16">
        <v>2014</v>
      </c>
      <c r="K16" t="s">
        <v>48</v>
      </c>
      <c r="L16">
        <v>6</v>
      </c>
      <c r="M16" t="str">
        <f t="shared" si="0"/>
        <v>20146</v>
      </c>
      <c r="N16" s="2">
        <f>IF(SUMIFS(ExpensesDBTable[Amount],ExpensesDBTable[Month ID],"="&amp;M16,ExpensesDBTable[Exclude in WE],"=NO")=0,0,SUMIFS(ExpensesDBTable[Amount],ExpensesDBTable[Month ID],"="&amp;M16,ExpensesDBTable[Exclude in WE],"=NO"))</f>
        <v>583.58000000000015</v>
      </c>
      <c r="O16" s="2">
        <f>IF(SUMIFS(ExpensesDBTable[Amount],ExpensesDBTable[Month ID],"="&amp;M16,ExpensesDBTable[Exclude in WE],"=YES")=0,0,SUMIFS(ExpensesDBTable[Amount],ExpensesDBTable[Month ID],"="&amp;M16,ExpensesDBTable[Exclude in WE],"=YES"))</f>
        <v>3355.12</v>
      </c>
      <c r="P16" s="2">
        <f>IF(MonthlyReportTable[[#This Row],[Spent in WE]]="No Data Yet","No Data",N16+O16)</f>
        <v>3938.7</v>
      </c>
      <c r="Q16" s="2">
        <f>IF(SUMIFS(IncomeDBTable[Amount],IncomeDBTable[Month ID],"="&amp;M16)=0,0,SUMIFS(IncomeDBTable[Amount],IncomeDBTable[Month ID],"="&amp;M16))</f>
        <v>3889.69</v>
      </c>
      <c r="R16" s="2">
        <f>IF(MonthlyReportTable[[#This Row],[Total Income]]="No Data Yet","No Data",Q16-P16)</f>
        <v>-49.009999999999764</v>
      </c>
      <c r="S16" s="55">
        <f>(MonthlyReportTable[[#This Row],[Total Income]]-MonthlyReportTable[[#This Row],[Total Spent]])/MonthlyReportTable[[#This Row],[Total Income]]</f>
        <v>-1.2599975833549656E-2</v>
      </c>
    </row>
    <row r="17" spans="10:19" x14ac:dyDescent="0.25">
      <c r="J17">
        <v>2014</v>
      </c>
      <c r="K17" t="s">
        <v>49</v>
      </c>
      <c r="L17">
        <v>7</v>
      </c>
      <c r="M17" t="str">
        <f t="shared" si="0"/>
        <v>20147</v>
      </c>
      <c r="N17" s="2">
        <f>IF(SUMIFS(ExpensesDBTable[Amount],ExpensesDBTable[Month ID],"="&amp;M17,ExpensesDBTable[Exclude in WE],"=NO")=0,0,SUMIFS(ExpensesDBTable[Amount],ExpensesDBTable[Month ID],"="&amp;M17,ExpensesDBTable[Exclude in WE],"=NO"))</f>
        <v>613.64</v>
      </c>
      <c r="O17" s="2">
        <f>IF(SUMIFS(ExpensesDBTable[Amount],ExpensesDBTable[Month ID],"="&amp;M17,ExpensesDBTable[Exclude in WE],"=YES")=0,0,SUMIFS(ExpensesDBTable[Amount],ExpensesDBTable[Month ID],"="&amp;M17,ExpensesDBTable[Exclude in WE],"=YES"))</f>
        <v>6223.7699999999995</v>
      </c>
      <c r="P17" s="2">
        <f>IF(MonthlyReportTable[[#This Row],[Spent in WE]]="No Data Yet","No Data",N17+O17)</f>
        <v>6837.41</v>
      </c>
      <c r="Q17" s="2">
        <f>IF(SUMIFS(IncomeDBTable[Amount],IncomeDBTable[Month ID],"="&amp;M17)=0,0,SUMIFS(IncomeDBTable[Amount],IncomeDBTable[Month ID],"="&amp;M17))</f>
        <v>4002.95</v>
      </c>
      <c r="R17" s="2">
        <f>IF(MonthlyReportTable[[#This Row],[Total Income]]="No Data Yet","No Data",Q17-P17)</f>
        <v>-2834.46</v>
      </c>
      <c r="S17" s="55">
        <f>(MonthlyReportTable[[#This Row],[Total Income]]-MonthlyReportTable[[#This Row],[Total Spent]])/MonthlyReportTable[[#This Row],[Total Income]]</f>
        <v>-0.70809278157358957</v>
      </c>
    </row>
    <row r="18" spans="10:19" x14ac:dyDescent="0.25">
      <c r="J18">
        <v>2014</v>
      </c>
      <c r="K18" t="s">
        <v>50</v>
      </c>
      <c r="L18">
        <v>8</v>
      </c>
      <c r="M18" t="str">
        <f t="shared" si="0"/>
        <v>20148</v>
      </c>
      <c r="N18" s="2">
        <f>IF(SUMIFS(ExpensesDBTable[Amount],ExpensesDBTable[Month ID],"="&amp;M18,ExpensesDBTable[Exclude in WE],"=NO")=0,0,SUMIFS(ExpensesDBTable[Amount],ExpensesDBTable[Month ID],"="&amp;M18,ExpensesDBTable[Exclude in WE],"=NO"))</f>
        <v>641.9100000000002</v>
      </c>
      <c r="O18" s="2">
        <f>IF(SUMIFS(ExpensesDBTable[Amount],ExpensesDBTable[Month ID],"="&amp;M18,ExpensesDBTable[Exclude in WE],"=YES")=0,0,SUMIFS(ExpensesDBTable[Amount],ExpensesDBTable[Month ID],"="&amp;M18,ExpensesDBTable[Exclude in WE],"=YES"))</f>
        <v>5610.02</v>
      </c>
      <c r="P18" s="2">
        <f>IF(MonthlyReportTable[[#This Row],[Spent in WE]]="No Data Yet","No Data",N18+O18)</f>
        <v>6251.93</v>
      </c>
      <c r="Q18" s="2">
        <f>IF(SUMIFS(IncomeDBTable[Amount],IncomeDBTable[Month ID],"="&amp;M18)=0,0,SUMIFS(IncomeDBTable[Amount],IncomeDBTable[Month ID],"="&amp;M18))</f>
        <v>5992.66</v>
      </c>
      <c r="R18" s="2">
        <f>IF(MonthlyReportTable[[#This Row],[Total Income]]="No Data Yet","No Data",Q18-P18)</f>
        <v>-259.27000000000044</v>
      </c>
      <c r="S18" s="55">
        <f>(MonthlyReportTable[[#This Row],[Total Income]]-MonthlyReportTable[[#This Row],[Total Spent]])/MonthlyReportTable[[#This Row],[Total Income]]</f>
        <v>-4.3264593686276283E-2</v>
      </c>
    </row>
    <row r="19" spans="10:19" x14ac:dyDescent="0.25">
      <c r="J19">
        <v>2014</v>
      </c>
      <c r="K19" t="s">
        <v>51</v>
      </c>
      <c r="L19">
        <v>9</v>
      </c>
      <c r="M19" t="str">
        <f t="shared" si="0"/>
        <v>20149</v>
      </c>
      <c r="N19" s="2">
        <f>IF(SUMIFS(ExpensesDBTable[Amount],ExpensesDBTable[Month ID],"="&amp;M19,ExpensesDBTable[Exclude in WE],"=NO")=0,0,SUMIFS(ExpensesDBTable[Amount],ExpensesDBTable[Month ID],"="&amp;M19,ExpensesDBTable[Exclude in WE],"=NO"))</f>
        <v>535.22</v>
      </c>
      <c r="O19" s="2">
        <f>IF(SUMIFS(ExpensesDBTable[Amount],ExpensesDBTable[Month ID],"="&amp;M19,ExpensesDBTable[Exclude in WE],"=YES")=0,0,SUMIFS(ExpensesDBTable[Amount],ExpensesDBTable[Month ID],"="&amp;M19,ExpensesDBTable[Exclude in WE],"=YES"))</f>
        <v>2086.81</v>
      </c>
      <c r="P19" s="2">
        <f>IF(MonthlyReportTable[[#This Row],[Spent in WE]]="No Data Yet","No Data",N19+O19)</f>
        <v>2622.0299999999997</v>
      </c>
      <c r="Q19" s="2">
        <f>IF(SUMIFS(IncomeDBTable[Amount],IncomeDBTable[Month ID],"="&amp;M19)=0,0,SUMIFS(IncomeDBTable[Amount],IncomeDBTable[Month ID],"="&amp;M19))</f>
        <v>5368.75</v>
      </c>
      <c r="R19" s="2">
        <f>IF(MonthlyReportTable[[#This Row],[Total Income]]="No Data Yet","No Data",Q19-P19)</f>
        <v>2746.7200000000003</v>
      </c>
      <c r="S19" s="55">
        <f>(MonthlyReportTable[[#This Row],[Total Income]]-MonthlyReportTable[[#This Row],[Total Spent]])/MonthlyReportTable[[#This Row],[Total Income]]</f>
        <v>0.51161257275902217</v>
      </c>
    </row>
    <row r="20" spans="10:19" x14ac:dyDescent="0.25">
      <c r="J20">
        <v>2014</v>
      </c>
      <c r="K20" t="s">
        <v>52</v>
      </c>
      <c r="L20">
        <v>10</v>
      </c>
      <c r="M20" t="str">
        <f t="shared" si="0"/>
        <v>201410</v>
      </c>
      <c r="N20" s="2">
        <f>IF(SUMIFS(ExpensesDBTable[Amount],ExpensesDBTable[Month ID],"="&amp;M20,ExpensesDBTable[Exclude in WE],"=NO")=0,0,SUMIFS(ExpensesDBTable[Amount],ExpensesDBTable[Month ID],"="&amp;M20,ExpensesDBTable[Exclude in WE],"=NO"))</f>
        <v>607.83999999999992</v>
      </c>
      <c r="O20" s="2">
        <f>IF(SUMIFS(ExpensesDBTable[Amount],ExpensesDBTable[Month ID],"="&amp;M20,ExpensesDBTable[Exclude in WE],"=YES")=0,0,SUMIFS(ExpensesDBTable[Amount],ExpensesDBTable[Month ID],"="&amp;M20,ExpensesDBTable[Exclude in WE],"=YES"))</f>
        <v>2898.4500000000003</v>
      </c>
      <c r="P20" s="2">
        <f>IF(MonthlyReportTable[[#This Row],[Spent in WE]]="No Data Yet","No Data",N20+O20)</f>
        <v>3506.29</v>
      </c>
      <c r="Q20" s="2">
        <f>IF(SUMIFS(IncomeDBTable[Amount],IncomeDBTable[Month ID],"="&amp;M20)=0,0,SUMIFS(IncomeDBTable[Amount],IncomeDBTable[Month ID],"="&amp;M20))</f>
        <v>4056.43</v>
      </c>
      <c r="R20" s="2">
        <f>IF(MonthlyReportTable[[#This Row],[Total Income]]="No Data Yet","No Data",Q20-P20)</f>
        <v>550.13999999999987</v>
      </c>
      <c r="S20" s="55">
        <f>(MonthlyReportTable[[#This Row],[Total Income]]-MonthlyReportTable[[#This Row],[Total Spent]])/MonthlyReportTable[[#This Row],[Total Income]]</f>
        <v>0.1356217166326055</v>
      </c>
    </row>
    <row r="21" spans="10:19" x14ac:dyDescent="0.25">
      <c r="J21">
        <v>2014</v>
      </c>
      <c r="K21" t="s">
        <v>53</v>
      </c>
      <c r="L21">
        <v>11</v>
      </c>
      <c r="M21" t="str">
        <f t="shared" si="0"/>
        <v>201411</v>
      </c>
      <c r="N21" s="2">
        <f>IF(SUMIFS(ExpensesDBTable[Amount],ExpensesDBTable[Month ID],"="&amp;M21,ExpensesDBTable[Exclude in WE],"=NO")=0,0,SUMIFS(ExpensesDBTable[Amount],ExpensesDBTable[Month ID],"="&amp;M21,ExpensesDBTable[Exclude in WE],"=NO"))</f>
        <v>585.91</v>
      </c>
      <c r="O21" s="2">
        <f>IF(SUMIFS(ExpensesDBTable[Amount],ExpensesDBTable[Month ID],"="&amp;M21,ExpensesDBTable[Exclude in WE],"=YES")=0,0,SUMIFS(ExpensesDBTable[Amount],ExpensesDBTable[Month ID],"="&amp;M21,ExpensesDBTable[Exclude in WE],"=YES"))</f>
        <v>2344.65</v>
      </c>
      <c r="P21" s="2">
        <f>IF(MonthlyReportTable[[#This Row],[Spent in WE]]="No Data Yet","No Data",N21+O21)</f>
        <v>2930.56</v>
      </c>
      <c r="Q21" s="2">
        <f>IF(SUMIFS(IncomeDBTable[Amount],IncomeDBTable[Month ID],"="&amp;M21)=0,0,SUMIFS(IncomeDBTable[Amount],IncomeDBTable[Month ID],"="&amp;M21))</f>
        <v>4120.8500000000004</v>
      </c>
      <c r="R21" s="2">
        <f>IF(MonthlyReportTable[[#This Row],[Total Income]]="No Data Yet","No Data",Q21-P21)</f>
        <v>1190.2900000000004</v>
      </c>
      <c r="S21" s="55">
        <f>(MonthlyReportTable[[#This Row],[Total Income]]-MonthlyReportTable[[#This Row],[Total Spent]])/MonthlyReportTable[[#This Row],[Total Income]]</f>
        <v>0.28884574784328482</v>
      </c>
    </row>
    <row r="22" spans="10:19" x14ac:dyDescent="0.25">
      <c r="J22">
        <v>2014</v>
      </c>
      <c r="K22" t="s">
        <v>54</v>
      </c>
      <c r="L22">
        <v>12</v>
      </c>
      <c r="M22" t="str">
        <f t="shared" si="0"/>
        <v>201412</v>
      </c>
      <c r="N22" s="2">
        <f>IF(SUMIFS(ExpensesDBTable[Amount],ExpensesDBTable[Month ID],"="&amp;M22,ExpensesDBTable[Exclude in WE],"=NO")=0,0,SUMIFS(ExpensesDBTable[Amount],ExpensesDBTable[Month ID],"="&amp;M22,ExpensesDBTable[Exclude in WE],"=NO"))</f>
        <v>646.82999999999993</v>
      </c>
      <c r="O22" s="2">
        <f>IF(SUMIFS(ExpensesDBTable[Amount],ExpensesDBTable[Month ID],"="&amp;M22,ExpensesDBTable[Exclude in WE],"=YES")=0,0,SUMIFS(ExpensesDBTable[Amount],ExpensesDBTable[Month ID],"="&amp;M22,ExpensesDBTable[Exclude in WE],"=YES"))</f>
        <v>4666.33</v>
      </c>
      <c r="P22" s="2">
        <f>IF(MonthlyReportTable[[#This Row],[Spent in WE]]="No Data Yet","No Data",N22+O22)</f>
        <v>5313.16</v>
      </c>
      <c r="Q22" s="2">
        <f>IF(SUMIFS(IncomeDBTable[Amount],IncomeDBTable[Month ID],"="&amp;M22)=0,0,SUMIFS(IncomeDBTable[Amount],IncomeDBTable[Month ID],"="&amp;M22))</f>
        <v>5302</v>
      </c>
      <c r="R22" s="2">
        <f>IF(MonthlyReportTable[[#This Row],[Total Income]]="No Data Yet","No Data",Q22-P22)</f>
        <v>-11.159999999999854</v>
      </c>
      <c r="S22" s="55">
        <f>(MonthlyReportTable[[#This Row],[Total Income]]-MonthlyReportTable[[#This Row],[Total Spent]])/MonthlyReportTable[[#This Row],[Total Income]]</f>
        <v>-2.1048660882685504E-3</v>
      </c>
    </row>
    <row r="23" spans="10:19" x14ac:dyDescent="0.25">
      <c r="J23">
        <v>2015</v>
      </c>
      <c r="K23" t="s">
        <v>43</v>
      </c>
      <c r="L23">
        <v>1</v>
      </c>
      <c r="M23" t="str">
        <f t="shared" ref="M23:M34" si="1">CONCATENATE(J23,L23)</f>
        <v>20151</v>
      </c>
      <c r="N23" s="2">
        <f>IF(SUMIFS(ExpensesDBTable[Amount],ExpensesDBTable[Month ID],"="&amp;M23,ExpensesDBTable[Exclude in WE],"=NO")=0,0,SUMIFS(ExpensesDBTable[Amount],ExpensesDBTable[Month ID],"="&amp;M23,ExpensesDBTable[Exclude in WE],"=NO"))</f>
        <v>490.94</v>
      </c>
      <c r="O23" s="2">
        <f>IF(SUMIFS(ExpensesDBTable[Amount],ExpensesDBTable[Month ID],"="&amp;M23,ExpensesDBTable[Exclude in WE],"=YES")=0,0,SUMIFS(ExpensesDBTable[Amount],ExpensesDBTable[Month ID],"="&amp;M23,ExpensesDBTable[Exclude in WE],"=YES"))</f>
        <v>2784.1200000000003</v>
      </c>
      <c r="P23" s="2">
        <f>IF(MonthlyReportTable[[#This Row],[Spent in WE]]="No Data Yet","No Data",N23+O23)</f>
        <v>3275.0600000000004</v>
      </c>
      <c r="Q23" s="2">
        <f>IF(SUMIFS(IncomeDBTable[Amount],IncomeDBTable[Month ID],"="&amp;M23)=0,0,SUMIFS(IncomeDBTable[Amount],IncomeDBTable[Month ID],"="&amp;M23))</f>
        <v>3966</v>
      </c>
      <c r="R23" s="2">
        <f>IF(MonthlyReportTable[[#This Row],[Total Income]]="No Data Yet","No Data",Q23-P23)</f>
        <v>690.9399999999996</v>
      </c>
      <c r="S23" s="55">
        <f>(MonthlyReportTable[[#This Row],[Total Income]]-MonthlyReportTable[[#This Row],[Total Spent]])/MonthlyReportTable[[#This Row],[Total Income]]</f>
        <v>0.17421583459404932</v>
      </c>
    </row>
    <row r="24" spans="10:19" x14ac:dyDescent="0.25">
      <c r="J24">
        <v>2015</v>
      </c>
      <c r="K24" t="s">
        <v>44</v>
      </c>
      <c r="L24">
        <v>2</v>
      </c>
      <c r="M24" t="str">
        <f t="shared" si="1"/>
        <v>20152</v>
      </c>
      <c r="N24" s="2">
        <f>IF(SUMIFS(ExpensesDBTable[Amount],ExpensesDBTable[Month ID],"="&amp;M24,ExpensesDBTable[Exclude in WE],"=NO")=0,0,SUMIFS(ExpensesDBTable[Amount],ExpensesDBTable[Month ID],"="&amp;M24,ExpensesDBTable[Exclude in WE],"=NO"))</f>
        <v>552.74</v>
      </c>
      <c r="O24" s="2">
        <f>IF(SUMIFS(ExpensesDBTable[Amount],ExpensesDBTable[Month ID],"="&amp;M24,ExpensesDBTable[Exclude in WE],"=YES")=0,0,SUMIFS(ExpensesDBTable[Amount],ExpensesDBTable[Month ID],"="&amp;M24,ExpensesDBTable[Exclude in WE],"=YES"))</f>
        <v>2091.8000000000002</v>
      </c>
      <c r="P24" s="2">
        <f>IF(MonthlyReportTable[[#This Row],[Spent in WE]]="No Data Yet","No Data",N24+O24)</f>
        <v>2644.54</v>
      </c>
      <c r="Q24" s="2">
        <f>IF(SUMIFS(IncomeDBTable[Amount],IncomeDBTable[Month ID],"="&amp;M24)=0,0,SUMIFS(IncomeDBTable[Amount],IncomeDBTable[Month ID],"="&amp;M24))</f>
        <v>5753</v>
      </c>
      <c r="R24" s="2">
        <f>IF(MonthlyReportTable[[#This Row],[Total Income]]="No Data Yet","No Data",Q24-P24)</f>
        <v>3108.46</v>
      </c>
      <c r="S24" s="55">
        <f>(MonthlyReportTable[[#This Row],[Total Income]]-MonthlyReportTable[[#This Row],[Total Spent]])/MonthlyReportTable[[#This Row],[Total Income]]</f>
        <v>0.54031983313054055</v>
      </c>
    </row>
    <row r="25" spans="10:19" x14ac:dyDescent="0.25">
      <c r="J25">
        <v>2015</v>
      </c>
      <c r="K25" t="s">
        <v>45</v>
      </c>
      <c r="L25">
        <v>3</v>
      </c>
      <c r="M25" t="str">
        <f t="shared" si="1"/>
        <v>20153</v>
      </c>
      <c r="N25" s="2">
        <f>IF(SUMIFS(ExpensesDBTable[Amount],ExpensesDBTable[Month ID],"="&amp;M25,ExpensesDBTable[Exclude in WE],"=NO")=0,0,SUMIFS(ExpensesDBTable[Amount],ExpensesDBTable[Month ID],"="&amp;M25,ExpensesDBTable[Exclude in WE],"=NO"))</f>
        <v>503.78999999999996</v>
      </c>
      <c r="O25" s="2">
        <f>IF(SUMIFS(ExpensesDBTable[Amount],ExpensesDBTable[Month ID],"="&amp;M25,ExpensesDBTable[Exclude in WE],"=YES")=0,0,SUMIFS(ExpensesDBTable[Amount],ExpensesDBTable[Month ID],"="&amp;M25,ExpensesDBTable[Exclude in WE],"=YES"))</f>
        <v>3700.5499999999997</v>
      </c>
      <c r="P25" s="2">
        <f>IF(MonthlyReportTable[[#This Row],[Spent in WE]]="No Data Yet","No Data",N25+O25)</f>
        <v>4204.34</v>
      </c>
      <c r="Q25" s="2">
        <f>IF(SUMIFS(IncomeDBTable[Amount],IncomeDBTable[Month ID],"="&amp;M25)=0,0,SUMIFS(IncomeDBTable[Amount],IncomeDBTable[Month ID],"="&amp;M25))</f>
        <v>8598.5499999999993</v>
      </c>
      <c r="R25" s="2">
        <f>IF(MonthlyReportTable[[#This Row],[Total Income]]="No Data Yet","No Data",Q25-P25)</f>
        <v>4394.2099999999991</v>
      </c>
      <c r="S25" s="55">
        <f>(MonthlyReportTable[[#This Row],[Total Income]]-MonthlyReportTable[[#This Row],[Total Spent]])/MonthlyReportTable[[#This Row],[Total Income]]</f>
        <v>0.51104081502113718</v>
      </c>
    </row>
    <row r="26" spans="10:19" x14ac:dyDescent="0.25">
      <c r="J26">
        <v>2015</v>
      </c>
      <c r="K26" t="s">
        <v>46</v>
      </c>
      <c r="L26">
        <v>4</v>
      </c>
      <c r="M26" t="str">
        <f t="shared" si="1"/>
        <v>20154</v>
      </c>
      <c r="N26" s="2">
        <f>IF(SUMIFS(ExpensesDBTable[Amount],ExpensesDBTable[Month ID],"="&amp;M26,ExpensesDBTable[Exclude in WE],"=NO")=0,0,SUMIFS(ExpensesDBTable[Amount],ExpensesDBTable[Month ID],"="&amp;M26,ExpensesDBTable[Exclude in WE],"=NO"))</f>
        <v>447.99999999999994</v>
      </c>
      <c r="O26" s="2">
        <f>IF(SUMIFS(ExpensesDBTable[Amount],ExpensesDBTable[Month ID],"="&amp;M26,ExpensesDBTable[Exclude in WE],"=YES")=0,0,SUMIFS(ExpensesDBTable[Amount],ExpensesDBTable[Month ID],"="&amp;M26,ExpensesDBTable[Exclude in WE],"=YES"))</f>
        <v>17932.740000000002</v>
      </c>
      <c r="P26" s="2">
        <f>IF(MonthlyReportTable[[#This Row],[Spent in WE]]="No Data Yet","No Data",N26+O26)</f>
        <v>18380.740000000002</v>
      </c>
      <c r="Q26" s="2">
        <f>IF(SUMIFS(IncomeDBTable[Amount],IncomeDBTable[Month ID],"="&amp;M26)=0,0,SUMIFS(IncomeDBTable[Amount],IncomeDBTable[Month ID],"="&amp;M26))</f>
        <v>7880.87</v>
      </c>
      <c r="R26" s="2">
        <f>IF(MonthlyReportTable[[#This Row],[Total Income]]="No Data Yet","No Data",Q26-P26)</f>
        <v>-10499.870000000003</v>
      </c>
      <c r="S26" s="55">
        <f>(MonthlyReportTable[[#This Row],[Total Income]]-MonthlyReportTable[[#This Row],[Total Spent]])/MonthlyReportTable[[#This Row],[Total Income]]</f>
        <v>-1.3323237155288696</v>
      </c>
    </row>
    <row r="27" spans="10:19" x14ac:dyDescent="0.25">
      <c r="J27">
        <v>2015</v>
      </c>
      <c r="K27" t="s">
        <v>47</v>
      </c>
      <c r="L27">
        <v>5</v>
      </c>
      <c r="M27" t="str">
        <f t="shared" si="1"/>
        <v>20155</v>
      </c>
      <c r="N27" s="2">
        <f>IF(SUMIFS(ExpensesDBTable[Amount],ExpensesDBTable[Month ID],"="&amp;M27,ExpensesDBTable[Exclude in WE],"=NO")=0,0,SUMIFS(ExpensesDBTable[Amount],ExpensesDBTable[Month ID],"="&amp;M27,ExpensesDBTable[Exclude in WE],"=NO"))</f>
        <v>553.17999999999995</v>
      </c>
      <c r="O27" s="2">
        <f>IF(SUMIFS(ExpensesDBTable[Amount],ExpensesDBTable[Month ID],"="&amp;M27,ExpensesDBTable[Exclude in WE],"=YES")=0,0,SUMIFS(ExpensesDBTable[Amount],ExpensesDBTable[Month ID],"="&amp;M27,ExpensesDBTable[Exclude in WE],"=YES"))</f>
        <v>4016.69</v>
      </c>
      <c r="P27" s="2">
        <f>IF(MonthlyReportTable[[#This Row],[Spent in WE]]="No Data Yet","No Data",N27+O27)</f>
        <v>4569.87</v>
      </c>
      <c r="Q27" s="2">
        <f>IF(SUMIFS(IncomeDBTable[Amount],IncomeDBTable[Month ID],"="&amp;M27)=0,0,SUMIFS(IncomeDBTable[Amount],IncomeDBTable[Month ID],"="&amp;M27))</f>
        <v>9920.5099999999984</v>
      </c>
      <c r="R27" s="2">
        <f>IF(MonthlyReportTable[[#This Row],[Total Income]]="No Data Yet","No Data",Q27-P27)</f>
        <v>5350.6399999999985</v>
      </c>
      <c r="S27" s="55">
        <f>(MonthlyReportTable[[#This Row],[Total Income]]-MonthlyReportTable[[#This Row],[Total Spent]])/MonthlyReportTable[[#This Row],[Total Income]]</f>
        <v>0.53935130351161376</v>
      </c>
    </row>
    <row r="28" spans="10:19" x14ac:dyDescent="0.25">
      <c r="J28">
        <v>2015</v>
      </c>
      <c r="K28" t="s">
        <v>48</v>
      </c>
      <c r="L28">
        <v>6</v>
      </c>
      <c r="M28" t="str">
        <f t="shared" si="1"/>
        <v>20156</v>
      </c>
      <c r="N28" s="2">
        <f>IF(SUMIFS(ExpensesDBTable[Amount],ExpensesDBTable[Month ID],"="&amp;M28,ExpensesDBTable[Exclude in WE],"=NO")=0,0,SUMIFS(ExpensesDBTable[Amount],ExpensesDBTable[Month ID],"="&amp;M28,ExpensesDBTable[Exclude in WE],"=NO"))</f>
        <v>475.54</v>
      </c>
      <c r="O28" s="2">
        <f>IF(SUMIFS(ExpensesDBTable[Amount],ExpensesDBTable[Month ID],"="&amp;M28,ExpensesDBTable[Exclude in WE],"=YES")=0,0,SUMIFS(ExpensesDBTable[Amount],ExpensesDBTable[Month ID],"="&amp;M28,ExpensesDBTable[Exclude in WE],"=YES"))</f>
        <v>5224.03</v>
      </c>
      <c r="P28" s="2">
        <f>IF(MonthlyReportTable[[#This Row],[Spent in WE]]="No Data Yet","No Data",N28+O28)</f>
        <v>5699.57</v>
      </c>
      <c r="Q28" s="2">
        <f>IF(SUMIFS(IncomeDBTable[Amount],IncomeDBTable[Month ID],"="&amp;M28)=0,0,SUMIFS(IncomeDBTable[Amount],IncomeDBTable[Month ID],"="&amp;M28))</f>
        <v>8144.33</v>
      </c>
      <c r="R28" s="2">
        <f>IF(MonthlyReportTable[[#This Row],[Total Income]]="No Data Yet","No Data",Q28-P28)</f>
        <v>2444.7600000000002</v>
      </c>
      <c r="S28" s="55">
        <f>(MonthlyReportTable[[#This Row],[Total Income]]-MonthlyReportTable[[#This Row],[Total Spent]])/MonthlyReportTable[[#This Row],[Total Income]]</f>
        <v>0.30017938860532423</v>
      </c>
    </row>
    <row r="29" spans="10:19" x14ac:dyDescent="0.25">
      <c r="J29">
        <v>2015</v>
      </c>
      <c r="K29" t="s">
        <v>49</v>
      </c>
      <c r="L29">
        <v>7</v>
      </c>
      <c r="M29" t="str">
        <f t="shared" si="1"/>
        <v>20157</v>
      </c>
      <c r="N29" s="2">
        <f>IF(SUMIFS(ExpensesDBTable[Amount],ExpensesDBTable[Month ID],"="&amp;M29,ExpensesDBTable[Exclude in WE],"=NO")=0,0,SUMIFS(ExpensesDBTable[Amount],ExpensesDBTable[Month ID],"="&amp;M29,ExpensesDBTable[Exclude in WE],"=NO"))</f>
        <v>455.02999999999992</v>
      </c>
      <c r="O29" s="2">
        <f>IF(SUMIFS(ExpensesDBTable[Amount],ExpensesDBTable[Month ID],"="&amp;M29,ExpensesDBTable[Exclude in WE],"=YES")=0,0,SUMIFS(ExpensesDBTable[Amount],ExpensesDBTable[Month ID],"="&amp;M29,ExpensesDBTable[Exclude in WE],"=YES"))</f>
        <v>11098.02</v>
      </c>
      <c r="P29" s="2">
        <f>IF(MonthlyReportTable[[#This Row],[Spent in WE]]="No Data Yet","No Data",N29+O29)</f>
        <v>11553.050000000001</v>
      </c>
      <c r="Q29" s="2">
        <f>IF(SUMIFS(IncomeDBTable[Amount],IncomeDBTable[Month ID],"="&amp;M29)=0,0,SUMIFS(IncomeDBTable[Amount],IncomeDBTable[Month ID],"="&amp;M29))</f>
        <v>11255.19</v>
      </c>
      <c r="R29" s="2">
        <f>IF(MonthlyReportTable[[#This Row],[Total Income]]="No Data Yet","No Data",Q29-P29)</f>
        <v>-297.86000000000058</v>
      </c>
      <c r="S29" s="55">
        <f>(MonthlyReportTable[[#This Row],[Total Income]]-MonthlyReportTable[[#This Row],[Total Spent]])/MonthlyReportTable[[#This Row],[Total Income]]</f>
        <v>-2.6464235610416224E-2</v>
      </c>
    </row>
    <row r="30" spans="10:19" x14ac:dyDescent="0.25">
      <c r="J30">
        <v>2015</v>
      </c>
      <c r="K30" t="s">
        <v>50</v>
      </c>
      <c r="L30">
        <v>8</v>
      </c>
      <c r="M30" t="str">
        <f t="shared" si="1"/>
        <v>20158</v>
      </c>
      <c r="N30" s="2">
        <f>IF(SUMIFS(ExpensesDBTable[Amount],ExpensesDBTable[Month ID],"="&amp;M30,ExpensesDBTable[Exclude in WE],"=NO")=0,0,SUMIFS(ExpensesDBTable[Amount],ExpensesDBTable[Month ID],"="&amp;M30,ExpensesDBTable[Exclude in WE],"=NO"))</f>
        <v>530.09</v>
      </c>
      <c r="O30" s="2">
        <f>IF(SUMIFS(ExpensesDBTable[Amount],ExpensesDBTable[Month ID],"="&amp;M30,ExpensesDBTable[Exclude in WE],"=YES")=0,0,SUMIFS(ExpensesDBTable[Amount],ExpensesDBTable[Month ID],"="&amp;M30,ExpensesDBTable[Exclude in WE],"=YES"))</f>
        <v>6340.0000000000009</v>
      </c>
      <c r="P30" s="2">
        <f>IF(MonthlyReportTable[[#This Row],[Spent in WE]]="No Data Yet","No Data",N30+O30)</f>
        <v>6870.0900000000011</v>
      </c>
      <c r="Q30" s="2">
        <f>IF(SUMIFS(IncomeDBTable[Amount],IncomeDBTable[Month ID],"="&amp;M30)=0,0,SUMIFS(IncomeDBTable[Amount],IncomeDBTable[Month ID],"="&amp;M30))</f>
        <v>8481.4599999999991</v>
      </c>
      <c r="R30" s="2">
        <f>IF(MonthlyReportTable[[#This Row],[Total Income]]="No Data Yet","No Data",Q30-P30)</f>
        <v>1611.3699999999981</v>
      </c>
      <c r="S30" s="55">
        <f>(MonthlyReportTable[[#This Row],[Total Income]]-MonthlyReportTable[[#This Row],[Total Spent]])/MonthlyReportTable[[#This Row],[Total Income]]</f>
        <v>0.18998733708583171</v>
      </c>
    </row>
    <row r="31" spans="10:19" x14ac:dyDescent="0.25">
      <c r="J31">
        <v>2015</v>
      </c>
      <c r="K31" t="s">
        <v>51</v>
      </c>
      <c r="L31">
        <v>9</v>
      </c>
      <c r="M31" t="str">
        <f t="shared" si="1"/>
        <v>20159</v>
      </c>
      <c r="N31" s="2">
        <f>IF(SUMIFS(ExpensesDBTable[Amount],ExpensesDBTable[Month ID],"="&amp;M31,ExpensesDBTable[Exclude in WE],"=NO")=0,0,SUMIFS(ExpensesDBTable[Amount],ExpensesDBTable[Month ID],"="&amp;M31,ExpensesDBTable[Exclude in WE],"=NO"))</f>
        <v>454.66999999999996</v>
      </c>
      <c r="O31" s="2">
        <f>IF(SUMIFS(ExpensesDBTable[Amount],ExpensesDBTable[Month ID],"="&amp;M31,ExpensesDBTable[Exclude in WE],"=YES")=0,0,SUMIFS(ExpensesDBTable[Amount],ExpensesDBTable[Month ID],"="&amp;M31,ExpensesDBTable[Exclude in WE],"=YES"))</f>
        <v>2885.9199999999996</v>
      </c>
      <c r="P31" s="2">
        <f>IF(MonthlyReportTable[[#This Row],[Spent in WE]]="No Data Yet","No Data",N31+O31)</f>
        <v>3340.5899999999997</v>
      </c>
      <c r="Q31" s="2">
        <f>IF(SUMIFS(IncomeDBTable[Amount],IncomeDBTable[Month ID],"="&amp;M31)=0,0,SUMIFS(IncomeDBTable[Amount],IncomeDBTable[Month ID],"="&amp;M31))</f>
        <v>12770.93</v>
      </c>
      <c r="R31" s="2">
        <f>IF(MonthlyReportTable[[#This Row],[Total Income]]="No Data Yet","No Data",Q31-P31)</f>
        <v>9430.34</v>
      </c>
      <c r="S31" s="55">
        <f>(MonthlyReportTable[[#This Row],[Total Income]]-MonthlyReportTable[[#This Row],[Total Spent]])/MonthlyReportTable[[#This Row],[Total Income]]</f>
        <v>0.73842233885864228</v>
      </c>
    </row>
    <row r="32" spans="10:19" x14ac:dyDescent="0.25">
      <c r="J32">
        <v>2015</v>
      </c>
      <c r="K32" t="s">
        <v>52</v>
      </c>
      <c r="L32">
        <v>10</v>
      </c>
      <c r="M32" t="str">
        <f t="shared" si="1"/>
        <v>201510</v>
      </c>
      <c r="N32" s="2">
        <f>IF(SUMIFS(ExpensesDBTable[Amount],ExpensesDBTable[Month ID],"="&amp;M32,ExpensesDBTable[Exclude in WE],"=NO")=0,0,SUMIFS(ExpensesDBTable[Amount],ExpensesDBTable[Month ID],"="&amp;M32,ExpensesDBTable[Exclude in WE],"=NO"))</f>
        <v>737.13</v>
      </c>
      <c r="O32" s="2">
        <f>IF(SUMIFS(ExpensesDBTable[Amount],ExpensesDBTable[Month ID],"="&amp;M32,ExpensesDBTable[Exclude in WE],"=YES")=0,0,SUMIFS(ExpensesDBTable[Amount],ExpensesDBTable[Month ID],"="&amp;M32,ExpensesDBTable[Exclude in WE],"=YES"))</f>
        <v>11315.420000000002</v>
      </c>
      <c r="P32" s="2">
        <f>IF(MonthlyReportTable[[#This Row],[Spent in WE]]="No Data Yet","No Data",N32+O32)</f>
        <v>12052.550000000001</v>
      </c>
      <c r="Q32" s="2">
        <f>IF(SUMIFS(IncomeDBTable[Amount],IncomeDBTable[Month ID],"="&amp;M32)=0,0,SUMIFS(IncomeDBTable[Amount],IncomeDBTable[Month ID],"="&amp;M32))</f>
        <v>8779.49</v>
      </c>
      <c r="R32" s="2">
        <f>IF(MonthlyReportTable[[#This Row],[Total Income]]="No Data Yet","No Data",Q32-P32)</f>
        <v>-3273.0600000000013</v>
      </c>
      <c r="S32" s="55">
        <f>(MonthlyReportTable[[#This Row],[Total Income]]-MonthlyReportTable[[#This Row],[Total Spent]])/MonthlyReportTable[[#This Row],[Total Income]]</f>
        <v>-0.37280753210038414</v>
      </c>
    </row>
    <row r="33" spans="10:19" x14ac:dyDescent="0.25">
      <c r="J33">
        <v>2015</v>
      </c>
      <c r="K33" t="s">
        <v>53</v>
      </c>
      <c r="L33">
        <v>11</v>
      </c>
      <c r="M33" t="str">
        <f t="shared" si="1"/>
        <v>201511</v>
      </c>
      <c r="N33" s="2">
        <f>IF(SUMIFS(ExpensesDBTable[Amount],ExpensesDBTable[Month ID],"="&amp;M33,ExpensesDBTable[Exclude in WE],"=NO")=0,0,SUMIFS(ExpensesDBTable[Amount],ExpensesDBTable[Month ID],"="&amp;M33,ExpensesDBTable[Exclude in WE],"=NO"))</f>
        <v>536.66999999999996</v>
      </c>
      <c r="O33" s="2">
        <f>IF(SUMIFS(ExpensesDBTable[Amount],ExpensesDBTable[Month ID],"="&amp;M33,ExpensesDBTable[Exclude in WE],"=YES")=0,0,SUMIFS(ExpensesDBTable[Amount],ExpensesDBTable[Month ID],"="&amp;M33,ExpensesDBTable[Exclude in WE],"=YES"))</f>
        <v>3262.75</v>
      </c>
      <c r="P33" s="2">
        <f>IF(MonthlyReportTable[[#This Row],[Spent in WE]]="No Data Yet","No Data",N33+O33)</f>
        <v>3799.42</v>
      </c>
      <c r="Q33" s="2">
        <f>IF(SUMIFS(IncomeDBTable[Amount],IncomeDBTable[Month ID],"="&amp;M33)=0,0,SUMIFS(IncomeDBTable[Amount],IncomeDBTable[Month ID],"="&amp;M33))</f>
        <v>8635.119999999999</v>
      </c>
      <c r="R33" s="2">
        <f>IF(MonthlyReportTable[[#This Row],[Total Income]]="No Data Yet","No Data",Q33-P33)</f>
        <v>4835.6999999999989</v>
      </c>
      <c r="S33" s="55">
        <f>(MonthlyReportTable[[#This Row],[Total Income]]-MonthlyReportTable[[#This Row],[Total Spent]])/MonthlyReportTable[[#This Row],[Total Income]]</f>
        <v>0.56000379844171244</v>
      </c>
    </row>
    <row r="34" spans="10:19" x14ac:dyDescent="0.25">
      <c r="J34">
        <v>2015</v>
      </c>
      <c r="K34" t="s">
        <v>54</v>
      </c>
      <c r="L34">
        <v>12</v>
      </c>
      <c r="M34" t="str">
        <f t="shared" si="1"/>
        <v>201512</v>
      </c>
      <c r="N34" s="2">
        <f>IF(SUMIFS(ExpensesDBTable[Amount],ExpensesDBTable[Month ID],"="&amp;M34,ExpensesDBTable[Exclude in WE],"=NO")=0,0,SUMIFS(ExpensesDBTable[Amount],ExpensesDBTable[Month ID],"="&amp;M34,ExpensesDBTable[Exclude in WE],"=NO"))</f>
        <v>309.59000000000003</v>
      </c>
      <c r="O34" s="2">
        <f>IF(SUMIFS(ExpensesDBTable[Amount],ExpensesDBTable[Month ID],"="&amp;M34,ExpensesDBTable[Exclude in WE],"=YES")=0,0,SUMIFS(ExpensesDBTable[Amount],ExpensesDBTable[Month ID],"="&amp;M34,ExpensesDBTable[Exclude in WE],"=YES"))</f>
        <v>4417.99</v>
      </c>
      <c r="P34" s="2">
        <f>IF(MonthlyReportTable[[#This Row],[Spent in WE]]="No Data Yet","No Data",N34+O34)</f>
        <v>4727.58</v>
      </c>
      <c r="Q34" s="2">
        <f>IF(SUMIFS(IncomeDBTable[Amount],IncomeDBTable[Month ID],"="&amp;M34)=0,0,SUMIFS(IncomeDBTable[Amount],IncomeDBTable[Month ID],"="&amp;M34))</f>
        <v>15252</v>
      </c>
      <c r="R34" s="2">
        <f>IF(MonthlyReportTable[[#This Row],[Total Income]]="No Data Yet","No Data",Q34-P34)</f>
        <v>10524.42</v>
      </c>
      <c r="S34" s="55">
        <f>(MonthlyReportTable[[#This Row],[Total Income]]-MonthlyReportTable[[#This Row],[Total Spent]])/MonthlyReportTable[[#This Row],[Total Income]]</f>
        <v>0.69003540519276163</v>
      </c>
    </row>
    <row r="35" spans="10:19" x14ac:dyDescent="0.25">
      <c r="J35">
        <v>2016</v>
      </c>
      <c r="K35" t="s">
        <v>43</v>
      </c>
      <c r="L35">
        <v>1</v>
      </c>
      <c r="M35" t="str">
        <f t="shared" ref="M35:M40" si="2">CONCATENATE(J35,L35)</f>
        <v>20161</v>
      </c>
      <c r="N35" s="2">
        <f>IF(SUMIFS(ExpensesDBTable[Amount],ExpensesDBTable[Month ID],"="&amp;M35,ExpensesDBTable[Exclude in WE],"=NO")=0,0,SUMIFS(ExpensesDBTable[Amount],ExpensesDBTable[Month ID],"="&amp;M35,ExpensesDBTable[Exclude in WE],"=NO"))</f>
        <v>293.15000000000003</v>
      </c>
      <c r="O35" s="2">
        <f>IF(SUMIFS(ExpensesDBTable[Amount],ExpensesDBTable[Month ID],"="&amp;M35,ExpensesDBTable[Exclude in WE],"=YES")=0,0,SUMIFS(ExpensesDBTable[Amount],ExpensesDBTable[Month ID],"="&amp;M35,ExpensesDBTable[Exclude in WE],"=YES"))</f>
        <v>2770.0800000000004</v>
      </c>
      <c r="P35" s="2">
        <f>IF(MonthlyReportTable[[#This Row],[Spent in WE]]="No Data Yet","No Data",N35+O35)</f>
        <v>3063.2300000000005</v>
      </c>
      <c r="Q35" s="2">
        <f>IF(SUMIFS(IncomeDBTable[Amount],IncomeDBTable[Month ID],"="&amp;M35)=0,0,SUMIFS(IncomeDBTable[Amount],IncomeDBTable[Month ID],"="&amp;M35))</f>
        <v>8444</v>
      </c>
      <c r="R35" s="2">
        <f>IF(MonthlyReportTable[[#This Row],[Total Income]]="No Data Yet","No Data",Q35-P35)</f>
        <v>5380.7699999999995</v>
      </c>
      <c r="S35" s="55">
        <f>(MonthlyReportTable[[#This Row],[Total Income]]-MonthlyReportTable[[#This Row],[Total Spent]])/MonthlyReportTable[[#This Row],[Total Income]]</f>
        <v>0.63722998578872569</v>
      </c>
    </row>
    <row r="36" spans="10:19" x14ac:dyDescent="0.25">
      <c r="J36">
        <v>2016</v>
      </c>
      <c r="K36" t="s">
        <v>44</v>
      </c>
      <c r="L36">
        <v>2</v>
      </c>
      <c r="M36" t="str">
        <f t="shared" si="2"/>
        <v>20162</v>
      </c>
      <c r="N36" s="2">
        <f>IF(SUMIFS(ExpensesDBTable[Amount],ExpensesDBTable[Month ID],"="&amp;M36,ExpensesDBTable[Exclude in WE],"=NO")=0,0,SUMIFS(ExpensesDBTable[Amount],ExpensesDBTable[Month ID],"="&amp;M36,ExpensesDBTable[Exclude in WE],"=NO"))</f>
        <v>610.45000000000005</v>
      </c>
      <c r="O36" s="2">
        <f>IF(SUMIFS(ExpensesDBTable[Amount],ExpensesDBTable[Month ID],"="&amp;M36,ExpensesDBTable[Exclude in WE],"=YES")=0,0,SUMIFS(ExpensesDBTable[Amount],ExpensesDBTable[Month ID],"="&amp;M36,ExpensesDBTable[Exclude in WE],"=YES"))</f>
        <v>3055.6000000000004</v>
      </c>
      <c r="P36" s="2">
        <f>IF(MonthlyReportTable[[#This Row],[Spent in WE]]="No Data Yet","No Data",N36+O36)</f>
        <v>3666.05</v>
      </c>
      <c r="Q36" s="2">
        <f>IF(SUMIFS(IncomeDBTable[Amount],IncomeDBTable[Month ID],"="&amp;M36)=0,0,SUMIFS(IncomeDBTable[Amount],IncomeDBTable[Month ID],"="&amp;M36))</f>
        <v>9023.6</v>
      </c>
      <c r="R36" s="2">
        <f>IF(MonthlyReportTable[[#This Row],[Total Income]]="No Data Yet","No Data",Q36-P36)</f>
        <v>5357.55</v>
      </c>
      <c r="S36" s="55">
        <f>(MonthlyReportTable[[#This Row],[Total Income]]-MonthlyReportTable[[#This Row],[Total Spent]])/MonthlyReportTable[[#This Row],[Total Income]]</f>
        <v>0.59372645064054252</v>
      </c>
    </row>
    <row r="37" spans="10:19" x14ac:dyDescent="0.25">
      <c r="J37">
        <v>2016</v>
      </c>
      <c r="K37" t="s">
        <v>45</v>
      </c>
      <c r="L37">
        <v>3</v>
      </c>
      <c r="M37" t="str">
        <f t="shared" si="2"/>
        <v>20163</v>
      </c>
      <c r="N37" s="2">
        <f>IF(SUMIFS(ExpensesDBTable[Amount],ExpensesDBTable[Month ID],"="&amp;M37,ExpensesDBTable[Exclude in WE],"=NO")=0,0,SUMIFS(ExpensesDBTable[Amount],ExpensesDBTable[Month ID],"="&amp;M37,ExpensesDBTable[Exclude in WE],"=NO"))</f>
        <v>472.24</v>
      </c>
      <c r="O37" s="2">
        <f>IF(SUMIFS(ExpensesDBTable[Amount],ExpensesDBTable[Month ID],"="&amp;M37,ExpensesDBTable[Exclude in WE],"=YES")=0,0,SUMIFS(ExpensesDBTable[Amount],ExpensesDBTable[Month ID],"="&amp;M37,ExpensesDBTable[Exclude in WE],"=YES"))</f>
        <v>7901.03</v>
      </c>
      <c r="P37" s="2">
        <f>IF(MonthlyReportTable[[#This Row],[Spent in WE]]="No Data Yet","No Data",N37+O37)</f>
        <v>8373.27</v>
      </c>
      <c r="Q37" s="2">
        <f>IF(SUMIFS(IncomeDBTable[Amount],IncomeDBTable[Month ID],"="&amp;M37)=0,0,SUMIFS(IncomeDBTable[Amount],IncomeDBTable[Month ID],"="&amp;M37))</f>
        <v>9367.01</v>
      </c>
      <c r="R37" s="2">
        <f>IF(MonthlyReportTable[[#This Row],[Total Income]]="No Data Yet","No Data",Q37-P37)</f>
        <v>993.73999999999978</v>
      </c>
      <c r="S37" s="55">
        <f>(MonthlyReportTable[[#This Row],[Total Income]]-MonthlyReportTable[[#This Row],[Total Spent]])/MonthlyReportTable[[#This Row],[Total Income]]</f>
        <v>0.10608934974981342</v>
      </c>
    </row>
    <row r="38" spans="10:19" x14ac:dyDescent="0.25">
      <c r="J38">
        <v>2016</v>
      </c>
      <c r="K38" t="s">
        <v>46</v>
      </c>
      <c r="L38">
        <v>4</v>
      </c>
      <c r="M38" t="str">
        <f t="shared" si="2"/>
        <v>20164</v>
      </c>
      <c r="N38" s="2">
        <f>IF(SUMIFS(ExpensesDBTable[Amount],ExpensesDBTable[Month ID],"="&amp;M38,ExpensesDBTable[Exclude in WE],"=NO")=0,0,SUMIFS(ExpensesDBTable[Amount],ExpensesDBTable[Month ID],"="&amp;M38,ExpensesDBTable[Exclude in WE],"=NO"))</f>
        <v>543.05000000000007</v>
      </c>
      <c r="O38" s="2">
        <f>IF(SUMIFS(ExpensesDBTable[Amount],ExpensesDBTable[Month ID],"="&amp;M38,ExpensesDBTable[Exclude in WE],"=YES")=0,0,SUMIFS(ExpensesDBTable[Amount],ExpensesDBTable[Month ID],"="&amp;M38,ExpensesDBTable[Exclude in WE],"=YES"))</f>
        <v>8291.8599999999988</v>
      </c>
      <c r="P38" s="2">
        <f>IF(MonthlyReportTable[[#This Row],[Spent in WE]]="No Data Yet","No Data",N38+O38)</f>
        <v>8834.909999999998</v>
      </c>
      <c r="Q38" s="2">
        <f>IF(SUMIFS(IncomeDBTable[Amount],IncomeDBTable[Month ID],"="&amp;M38)=0,0,SUMIFS(IncomeDBTable[Amount],IncomeDBTable[Month ID],"="&amp;M38))</f>
        <v>8882.5</v>
      </c>
      <c r="R38" s="2">
        <f>IF(MonthlyReportTable[[#This Row],[Total Income]]="No Data Yet","No Data",Q38-P38)</f>
        <v>47.590000000001965</v>
      </c>
      <c r="S38" s="55">
        <f>(MonthlyReportTable[[#This Row],[Total Income]]-MonthlyReportTable[[#This Row],[Total Spent]])/MonthlyReportTable[[#This Row],[Total Income]]</f>
        <v>5.357725865466025E-3</v>
      </c>
    </row>
    <row r="39" spans="10:19" x14ac:dyDescent="0.25">
      <c r="J39">
        <v>2016</v>
      </c>
      <c r="K39" t="s">
        <v>47</v>
      </c>
      <c r="L39">
        <v>5</v>
      </c>
      <c r="M39" t="str">
        <f t="shared" si="2"/>
        <v>20165</v>
      </c>
      <c r="N39" s="2">
        <f>IF(SUMIFS(ExpensesDBTable[Amount],ExpensesDBTable[Month ID],"="&amp;M39,ExpensesDBTable[Exclude in WE],"=NO")=0,0,SUMIFS(ExpensesDBTable[Amount],ExpensesDBTable[Month ID],"="&amp;M39,ExpensesDBTable[Exclude in WE],"=NO"))</f>
        <v>571.32000000000016</v>
      </c>
      <c r="O39" s="2">
        <f>IF(SUMIFS(ExpensesDBTable[Amount],ExpensesDBTable[Month ID],"="&amp;M39,ExpensesDBTable[Exclude in WE],"=YES")=0,0,SUMIFS(ExpensesDBTable[Amount],ExpensesDBTable[Month ID],"="&amp;M39,ExpensesDBTable[Exclude in WE],"=YES"))</f>
        <v>3230.34</v>
      </c>
      <c r="P39" s="2">
        <f>IF(MonthlyReportTable[[#This Row],[Spent in WE]]="No Data Yet","No Data",N39+O39)</f>
        <v>3801.6600000000003</v>
      </c>
      <c r="Q39" s="2">
        <f>IF(SUMIFS(IncomeDBTable[Amount],IncomeDBTable[Month ID],"="&amp;M39)=0,0,SUMIFS(IncomeDBTable[Amount],IncomeDBTable[Month ID],"="&amp;M39))</f>
        <v>9894.86</v>
      </c>
      <c r="R39" s="2">
        <f>IF(MonthlyReportTable[[#This Row],[Total Income]]="No Data Yet","No Data",Q39-P39)</f>
        <v>6093.2000000000007</v>
      </c>
      <c r="S39" s="55">
        <f>(MonthlyReportTable[[#This Row],[Total Income]]-MonthlyReportTable[[#This Row],[Total Spent]])/MonthlyReportTable[[#This Row],[Total Income]]</f>
        <v>0.6157944629838118</v>
      </c>
    </row>
    <row r="40" spans="10:19" x14ac:dyDescent="0.25">
      <c r="J40">
        <v>2016</v>
      </c>
      <c r="K40" t="s">
        <v>48</v>
      </c>
      <c r="L40">
        <v>6</v>
      </c>
      <c r="M40" t="str">
        <f t="shared" si="2"/>
        <v>20166</v>
      </c>
      <c r="N40" s="2">
        <f>IF(SUMIFS(ExpensesDBTable[Amount],ExpensesDBTable[Month ID],"="&amp;M40,ExpensesDBTable[Exclude in WE],"=NO")=0,0,SUMIFS(ExpensesDBTable[Amount],ExpensesDBTable[Month ID],"="&amp;M40,ExpensesDBTable[Exclude in WE],"=NO"))</f>
        <v>498.34000000000003</v>
      </c>
      <c r="O40" s="2">
        <f>IF(SUMIFS(ExpensesDBTable[Amount],ExpensesDBTable[Month ID],"="&amp;M40,ExpensesDBTable[Exclude in WE],"=YES")=0,0,SUMIFS(ExpensesDBTable[Amount],ExpensesDBTable[Month ID],"="&amp;M40,ExpensesDBTable[Exclude in WE],"=YES"))</f>
        <v>4742.45</v>
      </c>
      <c r="P40" s="2">
        <f>IF(MonthlyReportTable[[#This Row],[Spent in WE]]="No Data Yet","No Data",N40+O40)</f>
        <v>5240.79</v>
      </c>
      <c r="Q40" s="2">
        <f>IF(SUMIFS(IncomeDBTable[Amount],IncomeDBTable[Month ID],"="&amp;M40)=0,0,SUMIFS(IncomeDBTable[Amount],IncomeDBTable[Month ID],"="&amp;M40))</f>
        <v>9800.98</v>
      </c>
      <c r="R40" s="2">
        <f>IF(MonthlyReportTable[[#This Row],[Total Income]]="No Data Yet","No Data",Q40-P40)</f>
        <v>4560.1899999999996</v>
      </c>
      <c r="S40" s="55">
        <f>(MonthlyReportTable[[#This Row],[Total Income]]-MonthlyReportTable[[#This Row],[Total Spent]])/MonthlyReportTable[[#This Row],[Total Income]]</f>
        <v>0.46527898230585102</v>
      </c>
    </row>
    <row r="41" spans="10:19" x14ac:dyDescent="0.25">
      <c r="J41">
        <v>2016</v>
      </c>
      <c r="K41" t="s">
        <v>49</v>
      </c>
      <c r="L41">
        <v>7</v>
      </c>
      <c r="M41" t="str">
        <f t="shared" ref="M41:M46" si="3">CONCATENATE(J41,L41)</f>
        <v>20167</v>
      </c>
      <c r="N41" s="2">
        <f>IF(SUMIFS(ExpensesDBTable[Amount],ExpensesDBTable[Month ID],"="&amp;M41,ExpensesDBTable[Exclude in WE],"=NO")=0,0,SUMIFS(ExpensesDBTable[Amount],ExpensesDBTable[Month ID],"="&amp;M41,ExpensesDBTable[Exclude in WE],"=NO"))</f>
        <v>451.46</v>
      </c>
      <c r="O41" s="2">
        <f>IF(SUMIFS(ExpensesDBTable[Amount],ExpensesDBTable[Month ID],"="&amp;M41,ExpensesDBTable[Exclude in WE],"=YES")=0,0,SUMIFS(ExpensesDBTable[Amount],ExpensesDBTable[Month ID],"="&amp;M41,ExpensesDBTable[Exclude in WE],"=YES"))</f>
        <v>2282.41</v>
      </c>
      <c r="P41" s="2">
        <f>IF(MonthlyReportTable[[#This Row],[Spent in WE]]="No Data Yet","No Data",N41+O41)</f>
        <v>2733.87</v>
      </c>
      <c r="Q41" s="2">
        <f>IF(SUMIFS(IncomeDBTable[Amount],IncomeDBTable[Month ID],"="&amp;M41)=0,0,SUMIFS(IncomeDBTable[Amount],IncomeDBTable[Month ID],"="&amp;M41))</f>
        <v>9452.6</v>
      </c>
      <c r="R41" s="2">
        <f>IF(MonthlyReportTable[[#This Row],[Total Income]]="No Data Yet","No Data",Q41-P41)</f>
        <v>6718.7300000000005</v>
      </c>
      <c r="S41" s="55">
        <f>(MonthlyReportTable[[#This Row],[Total Income]]-MonthlyReportTable[[#This Row],[Total Spent]])/MonthlyReportTable[[#This Row],[Total Income]]</f>
        <v>0.71078116073884434</v>
      </c>
    </row>
    <row r="42" spans="10:19" x14ac:dyDescent="0.25">
      <c r="J42">
        <v>2016</v>
      </c>
      <c r="K42" t="s">
        <v>50</v>
      </c>
      <c r="L42">
        <v>8</v>
      </c>
      <c r="M42" t="str">
        <f t="shared" si="3"/>
        <v>20168</v>
      </c>
      <c r="N42" s="2">
        <f>IF(SUMIFS(ExpensesDBTable[Amount],ExpensesDBTable[Month ID],"="&amp;M42,ExpensesDBTable[Exclude in WE],"=NO")=0,0,SUMIFS(ExpensesDBTable[Amount],ExpensesDBTable[Month ID],"="&amp;M42,ExpensesDBTable[Exclude in WE],"=NO"))</f>
        <v>511.22999999999996</v>
      </c>
      <c r="O42" s="2">
        <f>IF(SUMIFS(ExpensesDBTable[Amount],ExpensesDBTable[Month ID],"="&amp;M42,ExpensesDBTable[Exclude in WE],"=YES")=0,0,SUMIFS(ExpensesDBTable[Amount],ExpensesDBTable[Month ID],"="&amp;M42,ExpensesDBTable[Exclude in WE],"=YES"))</f>
        <v>4298.66</v>
      </c>
      <c r="P42" s="2">
        <f>IF(MonthlyReportTable[[#This Row],[Spent in WE]]="No Data Yet","No Data",N42+O42)</f>
        <v>4809.8899999999994</v>
      </c>
      <c r="Q42" s="2">
        <f>IF(SUMIFS(IncomeDBTable[Amount],IncomeDBTable[Month ID],"="&amp;M42)=0,0,SUMIFS(IncomeDBTable[Amount],IncomeDBTable[Month ID],"="&amp;M42))</f>
        <v>9748.42</v>
      </c>
      <c r="R42" s="2">
        <f>IF(MonthlyReportTable[[#This Row],[Total Income]]="No Data Yet","No Data",Q42-P42)</f>
        <v>4938.5300000000007</v>
      </c>
      <c r="S42" s="55">
        <f>(MonthlyReportTable[[#This Row],[Total Income]]-MonthlyReportTable[[#This Row],[Total Spent]])/MonthlyReportTable[[#This Row],[Total Income]]</f>
        <v>0.50659799229003266</v>
      </c>
    </row>
    <row r="43" spans="10:19" x14ac:dyDescent="0.25">
      <c r="J43">
        <v>2016</v>
      </c>
      <c r="K43" t="s">
        <v>51</v>
      </c>
      <c r="L43">
        <v>9</v>
      </c>
      <c r="M43" t="str">
        <f t="shared" si="3"/>
        <v>20169</v>
      </c>
      <c r="N43" s="2">
        <f>IF(SUMIFS(ExpensesDBTable[Amount],ExpensesDBTable[Month ID],"="&amp;M43,ExpensesDBTable[Exclude in WE],"=NO")=0,0,SUMIFS(ExpensesDBTable[Amount],ExpensesDBTable[Month ID],"="&amp;M43,ExpensesDBTable[Exclude in WE],"=NO"))</f>
        <v>536.72</v>
      </c>
      <c r="O43" s="2">
        <f>IF(SUMIFS(ExpensesDBTable[Amount],ExpensesDBTable[Month ID],"="&amp;M43,ExpensesDBTable[Exclude in WE],"=YES")=0,0,SUMIFS(ExpensesDBTable[Amount],ExpensesDBTable[Month ID],"="&amp;M43,ExpensesDBTable[Exclude in WE],"=YES"))</f>
        <v>5344.4000000000005</v>
      </c>
      <c r="P43" s="2">
        <f>IF(MonthlyReportTable[[#This Row],[Spent in WE]]="No Data Yet","No Data",N43+O43)</f>
        <v>5881.1200000000008</v>
      </c>
      <c r="Q43" s="2">
        <f>IF(SUMIFS(IncomeDBTable[Amount],IncomeDBTable[Month ID],"="&amp;M43)=0,0,SUMIFS(IncomeDBTable[Amount],IncomeDBTable[Month ID],"="&amp;M43))</f>
        <v>13265.060000000001</v>
      </c>
      <c r="R43" s="2">
        <f>IF(MonthlyReportTable[[#This Row],[Total Income]]="No Data Yet","No Data",Q43-P43)</f>
        <v>7383.9400000000005</v>
      </c>
      <c r="S43" s="55">
        <f>(MonthlyReportTable[[#This Row],[Total Income]]-MonthlyReportTable[[#This Row],[Total Spent]])/MonthlyReportTable[[#This Row],[Total Income]]</f>
        <v>0.55664580484370219</v>
      </c>
    </row>
    <row r="44" spans="10:19" x14ac:dyDescent="0.25">
      <c r="J44">
        <v>2016</v>
      </c>
      <c r="K44" t="s">
        <v>52</v>
      </c>
      <c r="L44">
        <v>10</v>
      </c>
      <c r="M44" t="str">
        <f t="shared" si="3"/>
        <v>201610</v>
      </c>
      <c r="N44" s="2">
        <f>IF(SUMIFS(ExpensesDBTable[Amount],ExpensesDBTable[Month ID],"="&amp;M44,ExpensesDBTable[Exclude in WE],"=NO")=0,0,SUMIFS(ExpensesDBTable[Amount],ExpensesDBTable[Month ID],"="&amp;M44,ExpensesDBTable[Exclude in WE],"=NO"))</f>
        <v>375.5</v>
      </c>
      <c r="O44" s="2">
        <f>IF(SUMIFS(ExpensesDBTable[Amount],ExpensesDBTable[Month ID],"="&amp;M44,ExpensesDBTable[Exclude in WE],"=YES")=0,0,SUMIFS(ExpensesDBTable[Amount],ExpensesDBTable[Month ID],"="&amp;M44,ExpensesDBTable[Exclude in WE],"=YES"))</f>
        <v>2446.1800000000003</v>
      </c>
      <c r="P44" s="2">
        <f>IF(MonthlyReportTable[[#This Row],[Spent in WE]]="No Data Yet","No Data",N44+O44)</f>
        <v>2821.6800000000003</v>
      </c>
      <c r="Q44" s="2">
        <f>IF(SUMIFS(IncomeDBTable[Amount],IncomeDBTable[Month ID],"="&amp;M44)=0,0,SUMIFS(IncomeDBTable[Amount],IncomeDBTable[Month ID],"="&amp;M44))</f>
        <v>5551.03</v>
      </c>
      <c r="R44" s="2">
        <f>IF(MonthlyReportTable[[#This Row],[Total Income]]="No Data Yet","No Data",Q44-P44)</f>
        <v>2729.3499999999995</v>
      </c>
      <c r="S44" s="55">
        <f>(MonthlyReportTable[[#This Row],[Total Income]]-MonthlyReportTable[[#This Row],[Total Spent]])/MonthlyReportTable[[#This Row],[Total Income]]</f>
        <v>0.4916835253997906</v>
      </c>
    </row>
    <row r="45" spans="10:19" x14ac:dyDescent="0.25">
      <c r="J45">
        <v>2016</v>
      </c>
      <c r="K45" t="s">
        <v>53</v>
      </c>
      <c r="L45">
        <v>11</v>
      </c>
      <c r="M45" t="str">
        <f t="shared" si="3"/>
        <v>201611</v>
      </c>
      <c r="N45" s="2">
        <f>IF(SUMIFS(ExpensesDBTable[Amount],ExpensesDBTable[Month ID],"="&amp;M45,ExpensesDBTable[Exclude in WE],"=NO")=0,0,SUMIFS(ExpensesDBTable[Amount],ExpensesDBTable[Month ID],"="&amp;M45,ExpensesDBTable[Exclude in WE],"=NO"))</f>
        <v>319.15000000000003</v>
      </c>
      <c r="O45" s="2">
        <f>IF(SUMIFS(ExpensesDBTable[Amount],ExpensesDBTable[Month ID],"="&amp;M45,ExpensesDBTable[Exclude in WE],"=YES")=0,0,SUMIFS(ExpensesDBTable[Amount],ExpensesDBTable[Month ID],"="&amp;M45,ExpensesDBTable[Exclude in WE],"=YES"))</f>
        <v>3744.2799999999997</v>
      </c>
      <c r="P45" s="2">
        <f>IF(MonthlyReportTable[[#This Row],[Spent in WE]]="No Data Yet","No Data",N45+O45)</f>
        <v>4063.43</v>
      </c>
      <c r="Q45" s="2">
        <f>IF(SUMIFS(IncomeDBTable[Amount],IncomeDBTable[Month ID],"="&amp;M45)=0,0,SUMIFS(IncomeDBTable[Amount],IncomeDBTable[Month ID],"="&amp;M45))</f>
        <v>5070.67</v>
      </c>
      <c r="R45" s="2">
        <f>IF(MonthlyReportTable[[#This Row],[Total Income]]="No Data Yet","No Data",Q45-P45)</f>
        <v>1007.2400000000002</v>
      </c>
      <c r="S45" s="55">
        <f>(MonthlyReportTable[[#This Row],[Total Income]]-MonthlyReportTable[[#This Row],[Total Spent]])/MonthlyReportTable[[#This Row],[Total Income]]</f>
        <v>0.19864041635523516</v>
      </c>
    </row>
    <row r="46" spans="10:19" x14ac:dyDescent="0.25">
      <c r="J46">
        <v>2016</v>
      </c>
      <c r="K46" t="s">
        <v>54</v>
      </c>
      <c r="L46">
        <v>12</v>
      </c>
      <c r="M46" t="str">
        <f t="shared" si="3"/>
        <v>201612</v>
      </c>
      <c r="N46" s="2">
        <f>IF(SUMIFS(ExpensesDBTable[Amount],ExpensesDBTable[Month ID],"="&amp;M46,ExpensesDBTable[Exclude in WE],"=NO")=0,0,SUMIFS(ExpensesDBTable[Amount],ExpensesDBTable[Month ID],"="&amp;M46,ExpensesDBTable[Exclude in WE],"=NO"))</f>
        <v>478.95999999999992</v>
      </c>
      <c r="O46" s="2">
        <f>IF(SUMIFS(ExpensesDBTable[Amount],ExpensesDBTable[Month ID],"="&amp;M46,ExpensesDBTable[Exclude in WE],"=YES")=0,0,SUMIFS(ExpensesDBTable[Amount],ExpensesDBTable[Month ID],"="&amp;M46,ExpensesDBTable[Exclude in WE],"=YES"))</f>
        <v>3318.3399999999997</v>
      </c>
      <c r="P46" s="2">
        <f>IF(MonthlyReportTable[[#This Row],[Spent in WE]]="No Data Yet","No Data",N46+O46)</f>
        <v>3797.2999999999997</v>
      </c>
      <c r="Q46" s="2">
        <f>IF(SUMIFS(IncomeDBTable[Amount],IncomeDBTable[Month ID],"="&amp;M46)=0,0,SUMIFS(IncomeDBTable[Amount],IncomeDBTable[Month ID],"="&amp;M46))</f>
        <v>26855.82</v>
      </c>
      <c r="R46" s="2">
        <f>IF(MonthlyReportTable[[#This Row],[Total Income]]="No Data Yet","No Data",Q46-P46)</f>
        <v>23058.52</v>
      </c>
      <c r="S46" s="55">
        <f>(MonthlyReportTable[[#This Row],[Total Income]]-MonthlyReportTable[[#This Row],[Total Spent]])/MonthlyReportTable[[#This Row],[Total Income]]</f>
        <v>0.85860420571779228</v>
      </c>
    </row>
    <row r="47" spans="10:19" x14ac:dyDescent="0.25">
      <c r="J47">
        <v>2017</v>
      </c>
      <c r="K47" t="s">
        <v>43</v>
      </c>
      <c r="L47">
        <v>1</v>
      </c>
      <c r="M47" t="str">
        <f t="shared" ref="M47:M52" si="4">CONCATENATE(J47,L47)</f>
        <v>20171</v>
      </c>
      <c r="N47" s="2">
        <f>IF(SUMIFS(ExpensesDBTable[Amount],ExpensesDBTable[Month ID],"="&amp;M47,ExpensesDBTable[Exclude in WE],"=NO")=0,0,SUMIFS(ExpensesDBTable[Amount],ExpensesDBTable[Month ID],"="&amp;M47,ExpensesDBTable[Exclude in WE],"=NO"))</f>
        <v>418.23</v>
      </c>
      <c r="O47" s="2">
        <f>IF(SUMIFS(ExpensesDBTable[Amount],ExpensesDBTable[Month ID],"="&amp;M47,ExpensesDBTable[Exclude in WE],"=YES")=0,0,SUMIFS(ExpensesDBTable[Amount],ExpensesDBTable[Month ID],"="&amp;M47,ExpensesDBTable[Exclude in WE],"=YES"))</f>
        <v>5443.44</v>
      </c>
      <c r="P47" s="2">
        <f>IF(MonthlyReportTable[[#This Row],[Spent in WE]]="No Data Yet","No Data",N47+O47)</f>
        <v>5861.67</v>
      </c>
      <c r="Q47" s="2">
        <f>IF(SUMIFS(IncomeDBTable[Amount],IncomeDBTable[Month ID],"="&amp;M47)=0,0,SUMIFS(IncomeDBTable[Amount],IncomeDBTable[Month ID],"="&amp;M47))</f>
        <v>7940.07</v>
      </c>
      <c r="R47" s="2">
        <f>IF(MonthlyReportTable[[#This Row],[Total Income]]="No Data Yet","No Data",Q47-P47)</f>
        <v>2078.3999999999996</v>
      </c>
      <c r="S47" s="55">
        <f>(MonthlyReportTable[[#This Row],[Total Income]]-MonthlyReportTable[[#This Row],[Total Spent]])/MonthlyReportTable[[#This Row],[Total Income]]</f>
        <v>0.26176091646547195</v>
      </c>
    </row>
    <row r="48" spans="10:19" x14ac:dyDescent="0.25">
      <c r="J48">
        <v>2017</v>
      </c>
      <c r="K48" t="s">
        <v>44</v>
      </c>
      <c r="L48">
        <v>2</v>
      </c>
      <c r="M48" t="str">
        <f t="shared" si="4"/>
        <v>20172</v>
      </c>
      <c r="N48" s="2">
        <f>IF(SUMIFS(ExpensesDBTable[Amount],ExpensesDBTable[Month ID],"="&amp;M48,ExpensesDBTable[Exclude in WE],"=NO")=0,0,SUMIFS(ExpensesDBTable[Amount],ExpensesDBTable[Month ID],"="&amp;M48,ExpensesDBTable[Exclude in WE],"=NO"))</f>
        <v>563.80000000000007</v>
      </c>
      <c r="O48" s="2">
        <f>IF(SUMIFS(ExpensesDBTable[Amount],ExpensesDBTable[Month ID],"="&amp;M48,ExpensesDBTable[Exclude in WE],"=YES")=0,0,SUMIFS(ExpensesDBTable[Amount],ExpensesDBTable[Month ID],"="&amp;M48,ExpensesDBTable[Exclude in WE],"=YES"))</f>
        <v>31541.910000000007</v>
      </c>
      <c r="P48" s="2">
        <f>IF(MonthlyReportTable[[#This Row],[Spent in WE]]="No Data Yet","No Data",N48+O48)</f>
        <v>32105.710000000006</v>
      </c>
      <c r="Q48" s="2">
        <f>IF(SUMIFS(IncomeDBTable[Amount],IncomeDBTable[Month ID],"="&amp;M48)=0,0,SUMIFS(IncomeDBTable[Amount],IncomeDBTable[Month ID],"="&amp;M48))</f>
        <v>11280.939999999999</v>
      </c>
      <c r="R48" s="2">
        <f>IF(MonthlyReportTable[[#This Row],[Total Income]]="No Data Yet","No Data",Q48-P48)</f>
        <v>-20824.770000000008</v>
      </c>
      <c r="S48" s="55">
        <f>(MonthlyReportTable[[#This Row],[Total Income]]-MonthlyReportTable[[#This Row],[Total Spent]])/MonthlyReportTable[[#This Row],[Total Income]]</f>
        <v>-1.8460137187149306</v>
      </c>
    </row>
    <row r="49" spans="10:19" x14ac:dyDescent="0.25">
      <c r="J49">
        <v>2017</v>
      </c>
      <c r="K49" t="s">
        <v>45</v>
      </c>
      <c r="L49">
        <v>3</v>
      </c>
      <c r="M49" t="str">
        <f t="shared" si="4"/>
        <v>20173</v>
      </c>
      <c r="N49" s="2">
        <f>IF(SUMIFS(ExpensesDBTable[Amount],ExpensesDBTable[Month ID],"="&amp;M49,ExpensesDBTable[Exclude in WE],"=NO")=0,0,SUMIFS(ExpensesDBTable[Amount],ExpensesDBTable[Month ID],"="&amp;M49,ExpensesDBTable[Exclude in WE],"=NO"))</f>
        <v>553.67999999999995</v>
      </c>
      <c r="O49" s="2">
        <f>IF(SUMIFS(ExpensesDBTable[Amount],ExpensesDBTable[Month ID],"="&amp;M49,ExpensesDBTable[Exclude in WE],"=YES")=0,0,SUMIFS(ExpensesDBTable[Amount],ExpensesDBTable[Month ID],"="&amp;M49,ExpensesDBTable[Exclude in WE],"=YES"))</f>
        <v>3861.12</v>
      </c>
      <c r="P49" s="2">
        <f>IF(MonthlyReportTable[[#This Row],[Spent in WE]]="No Data Yet","No Data",N49+O49)</f>
        <v>4414.8</v>
      </c>
      <c r="Q49" s="2">
        <f>IF(SUMIFS(IncomeDBTable[Amount],IncomeDBTable[Month ID],"="&amp;M49)=0,0,SUMIFS(IncomeDBTable[Amount],IncomeDBTable[Month ID],"="&amp;M49))</f>
        <v>11370.269999999999</v>
      </c>
      <c r="R49" s="2">
        <f>IF(MonthlyReportTable[[#This Row],[Total Income]]="No Data Yet","No Data",Q49-P49)</f>
        <v>6955.4699999999984</v>
      </c>
      <c r="S49" s="55">
        <f>(MonthlyReportTable[[#This Row],[Total Income]]-MonthlyReportTable[[#This Row],[Total Spent]])/MonthlyReportTable[[#This Row],[Total Income]]</f>
        <v>0.61172425984607215</v>
      </c>
    </row>
    <row r="50" spans="10:19" x14ac:dyDescent="0.25">
      <c r="J50">
        <v>2017</v>
      </c>
      <c r="K50" t="s">
        <v>46</v>
      </c>
      <c r="L50">
        <v>4</v>
      </c>
      <c r="M50" t="str">
        <f t="shared" si="4"/>
        <v>20174</v>
      </c>
      <c r="N50" s="2">
        <f>IF(SUMIFS(ExpensesDBTable[Amount],ExpensesDBTable[Month ID],"="&amp;M50,ExpensesDBTable[Exclude in WE],"=NO")=0,0,SUMIFS(ExpensesDBTable[Amount],ExpensesDBTable[Month ID],"="&amp;M50,ExpensesDBTable[Exclude in WE],"=NO"))</f>
        <v>597.07000000000005</v>
      </c>
      <c r="O50" s="2">
        <f>IF(SUMIFS(ExpensesDBTable[Amount],ExpensesDBTable[Month ID],"="&amp;M50,ExpensesDBTable[Exclude in WE],"=YES")=0,0,SUMIFS(ExpensesDBTable[Amount],ExpensesDBTable[Month ID],"="&amp;M50,ExpensesDBTable[Exclude in WE],"=YES"))</f>
        <v>3689.6200000000003</v>
      </c>
      <c r="P50" s="2">
        <f>IF(MonthlyReportTable[[#This Row],[Spent in WE]]="No Data Yet","No Data",N50+O50)</f>
        <v>4286.6900000000005</v>
      </c>
      <c r="Q50" s="2">
        <f>IF(SUMIFS(IncomeDBTable[Amount],IncomeDBTable[Month ID],"="&amp;M50)=0,0,SUMIFS(IncomeDBTable[Amount],IncomeDBTable[Month ID],"="&amp;M50))</f>
        <v>11539.94</v>
      </c>
      <c r="R50" s="2">
        <f>IF(MonthlyReportTable[[#This Row],[Total Income]]="No Data Yet","No Data",Q50-P50)</f>
        <v>7253.25</v>
      </c>
      <c r="S50" s="55">
        <f>(MonthlyReportTable[[#This Row],[Total Income]]-MonthlyReportTable[[#This Row],[Total Spent]])/MonthlyReportTable[[#This Row],[Total Income]]</f>
        <v>0.62853446378404043</v>
      </c>
    </row>
    <row r="51" spans="10:19" x14ac:dyDescent="0.25">
      <c r="J51">
        <v>2017</v>
      </c>
      <c r="K51" t="s">
        <v>47</v>
      </c>
      <c r="L51">
        <v>5</v>
      </c>
      <c r="M51" t="str">
        <f t="shared" si="4"/>
        <v>20175</v>
      </c>
      <c r="N51" s="2">
        <f>IF(SUMIFS(ExpensesDBTable[Amount],ExpensesDBTable[Month ID],"="&amp;M51,ExpensesDBTable[Exclude in WE],"=NO")=0,0,SUMIFS(ExpensesDBTable[Amount],ExpensesDBTable[Month ID],"="&amp;M51,ExpensesDBTable[Exclude in WE],"=NO"))</f>
        <v>662.76000000000022</v>
      </c>
      <c r="O51" s="2">
        <f>IF(SUMIFS(ExpensesDBTable[Amount],ExpensesDBTable[Month ID],"="&amp;M51,ExpensesDBTable[Exclude in WE],"=YES")=0,0,SUMIFS(ExpensesDBTable[Amount],ExpensesDBTable[Month ID],"="&amp;M51,ExpensesDBTable[Exclude in WE],"=YES"))</f>
        <v>5486.3599999999988</v>
      </c>
      <c r="P51" s="2">
        <f>IF(MonthlyReportTable[[#This Row],[Spent in WE]]="No Data Yet","No Data",N51+O51)</f>
        <v>6149.119999999999</v>
      </c>
      <c r="Q51" s="2">
        <f>IF(SUMIFS(IncomeDBTable[Amount],IncomeDBTable[Month ID],"="&amp;M51)=0,0,SUMIFS(IncomeDBTable[Amount],IncomeDBTable[Month ID],"="&amp;M51))</f>
        <v>14732.179999999998</v>
      </c>
      <c r="R51" s="2">
        <f>IF(MonthlyReportTable[[#This Row],[Total Income]]="No Data Yet","No Data",Q51-P51)</f>
        <v>8583.06</v>
      </c>
      <c r="S51" s="55">
        <f>(MonthlyReportTable[[#This Row],[Total Income]]-MonthlyReportTable[[#This Row],[Total Spent]])/MonthlyReportTable[[#This Row],[Total Income]]</f>
        <v>0.58260624021699436</v>
      </c>
    </row>
    <row r="52" spans="10:19" x14ac:dyDescent="0.25">
      <c r="J52">
        <v>2017</v>
      </c>
      <c r="K52" t="s">
        <v>48</v>
      </c>
      <c r="L52">
        <v>6</v>
      </c>
      <c r="M52" t="str">
        <f t="shared" si="4"/>
        <v>20176</v>
      </c>
      <c r="N52" s="2">
        <f>IF(SUMIFS(ExpensesDBTable[Amount],ExpensesDBTable[Month ID],"="&amp;M52,ExpensesDBTable[Exclude in WE],"=NO")=0,0,SUMIFS(ExpensesDBTable[Amount],ExpensesDBTable[Month ID],"="&amp;M52,ExpensesDBTable[Exclude in WE],"=NO"))</f>
        <v>714.7</v>
      </c>
      <c r="O52" s="2">
        <f>IF(SUMIFS(ExpensesDBTable[Amount],ExpensesDBTable[Month ID],"="&amp;M52,ExpensesDBTable[Exclude in WE],"=YES")=0,0,SUMIFS(ExpensesDBTable[Amount],ExpensesDBTable[Month ID],"="&amp;M52,ExpensesDBTable[Exclude in WE],"=YES"))</f>
        <v>4358.87</v>
      </c>
      <c r="P52" s="2">
        <f>IF(MonthlyReportTable[[#This Row],[Spent in WE]]="No Data Yet","No Data",N52+O52)</f>
        <v>5073.57</v>
      </c>
      <c r="Q52" s="2">
        <f>IF(SUMIFS(IncomeDBTable[Amount],IncomeDBTable[Month ID],"="&amp;M52)=0,0,SUMIFS(IncomeDBTable[Amount],IncomeDBTable[Month ID],"="&amp;M52))</f>
        <v>11693.019999999999</v>
      </c>
      <c r="R52" s="2">
        <f>IF(MonthlyReportTable[[#This Row],[Total Income]]="No Data Yet","No Data",Q52-P52)</f>
        <v>6619.4499999999989</v>
      </c>
      <c r="S52" s="55">
        <f>(MonthlyReportTable[[#This Row],[Total Income]]-MonthlyReportTable[[#This Row],[Total Spent]])/MonthlyReportTable[[#This Row],[Total Income]]</f>
        <v>0.56610268348125636</v>
      </c>
    </row>
    <row r="53" spans="10:19" x14ac:dyDescent="0.25">
      <c r="J53">
        <v>2017</v>
      </c>
      <c r="K53" t="s">
        <v>49</v>
      </c>
      <c r="L53">
        <v>7</v>
      </c>
      <c r="M53" t="str">
        <f t="shared" ref="M53:M58" si="5">CONCATENATE(J53,L53)</f>
        <v>20177</v>
      </c>
      <c r="N53" s="2">
        <f>IF(SUMIFS(ExpensesDBTable[Amount],ExpensesDBTable[Month ID],"="&amp;M53,ExpensesDBTable[Exclude in WE],"=NO")=0,0,SUMIFS(ExpensesDBTable[Amount],ExpensesDBTable[Month ID],"="&amp;M53,ExpensesDBTable[Exclude in WE],"=NO"))</f>
        <v>783.71000000000015</v>
      </c>
      <c r="O53" s="2">
        <f>IF(SUMIFS(ExpensesDBTable[Amount],ExpensesDBTable[Month ID],"="&amp;M53,ExpensesDBTable[Exclude in WE],"=YES")=0,0,SUMIFS(ExpensesDBTable[Amount],ExpensesDBTable[Month ID],"="&amp;M53,ExpensesDBTable[Exclude in WE],"=YES"))</f>
        <v>3647.6400000000003</v>
      </c>
      <c r="P53" s="2">
        <f>IF(MonthlyReportTable[[#This Row],[Spent in WE]]="No Data Yet","No Data",N53+O53)</f>
        <v>4431.3500000000004</v>
      </c>
      <c r="Q53" s="2">
        <f>IF(SUMIFS(IncomeDBTable[Amount],IncomeDBTable[Month ID],"="&amp;M53)=0,0,SUMIFS(IncomeDBTable[Amount],IncomeDBTable[Month ID],"="&amp;M53))</f>
        <v>11685.22</v>
      </c>
      <c r="R53" s="2">
        <f>IF(MonthlyReportTable[[#This Row],[Total Income]]="No Data Yet","No Data",Q53-P53)</f>
        <v>7253.869999999999</v>
      </c>
      <c r="S53" s="55">
        <f>(MonthlyReportTable[[#This Row],[Total Income]]-MonthlyReportTable[[#This Row],[Total Spent]])/MonthlyReportTable[[#This Row],[Total Income]]</f>
        <v>0.62077307915469282</v>
      </c>
    </row>
    <row r="54" spans="10:19" x14ac:dyDescent="0.25">
      <c r="J54">
        <v>2017</v>
      </c>
      <c r="K54" t="s">
        <v>50</v>
      </c>
      <c r="L54">
        <v>8</v>
      </c>
      <c r="M54" t="str">
        <f t="shared" si="5"/>
        <v>20178</v>
      </c>
      <c r="N54" s="2">
        <f>IF(SUMIFS(ExpensesDBTable[Amount],ExpensesDBTable[Month ID],"="&amp;M54,ExpensesDBTable[Exclude in WE],"=NO")=0,0,SUMIFS(ExpensesDBTable[Amount],ExpensesDBTable[Month ID],"="&amp;M54,ExpensesDBTable[Exclude in WE],"=NO"))</f>
        <v>752.86999999999978</v>
      </c>
      <c r="O54" s="2">
        <f>IF(SUMIFS(ExpensesDBTable[Amount],ExpensesDBTable[Month ID],"="&amp;M54,ExpensesDBTable[Exclude in WE],"=YES")=0,0,SUMIFS(ExpensesDBTable[Amount],ExpensesDBTable[Month ID],"="&amp;M54,ExpensesDBTable[Exclude in WE],"=YES"))</f>
        <v>2778.0699999999997</v>
      </c>
      <c r="P54" s="2">
        <f>IF(MonthlyReportTable[[#This Row],[Spent in WE]]="No Data Yet","No Data",N54+O54)</f>
        <v>3530.9399999999996</v>
      </c>
      <c r="Q54" s="2">
        <f>IF(SUMIFS(IncomeDBTable[Amount],IncomeDBTable[Month ID],"="&amp;M54)=0,0,SUMIFS(IncomeDBTable[Amount],IncomeDBTable[Month ID],"="&amp;M54))</f>
        <v>11509.909999999998</v>
      </c>
      <c r="R54" s="2">
        <f>IF(MonthlyReportTable[[#This Row],[Total Income]]="No Data Yet","No Data",Q54-P54)</f>
        <v>7978.9699999999984</v>
      </c>
      <c r="S54" s="55">
        <f>(MonthlyReportTable[[#This Row],[Total Income]]-MonthlyReportTable[[#This Row],[Total Spent]])/MonthlyReportTable[[#This Row],[Total Income]]</f>
        <v>0.69322609820580694</v>
      </c>
    </row>
    <row r="55" spans="10:19" x14ac:dyDescent="0.25">
      <c r="J55">
        <v>2017</v>
      </c>
      <c r="K55" t="s">
        <v>51</v>
      </c>
      <c r="L55">
        <v>9</v>
      </c>
      <c r="M55" t="str">
        <f t="shared" si="5"/>
        <v>20179</v>
      </c>
      <c r="N55" s="2">
        <f>IF(SUMIFS(ExpensesDBTable[Amount],ExpensesDBTable[Month ID],"="&amp;M55,ExpensesDBTable[Exclude in WE],"=NO")=0,0,SUMIFS(ExpensesDBTable[Amount],ExpensesDBTable[Month ID],"="&amp;M55,ExpensesDBTable[Exclude in WE],"=NO"))</f>
        <v>743.5200000000001</v>
      </c>
      <c r="O55" s="2">
        <f>IF(SUMIFS(ExpensesDBTable[Amount],ExpensesDBTable[Month ID],"="&amp;M55,ExpensesDBTable[Exclude in WE],"=YES")=0,0,SUMIFS(ExpensesDBTable[Amount],ExpensesDBTable[Month ID],"="&amp;M55,ExpensesDBTable[Exclude in WE],"=YES"))</f>
        <v>8337.0999999999985</v>
      </c>
      <c r="P55" s="2">
        <f>IF(MonthlyReportTable[[#This Row],[Spent in WE]]="No Data Yet","No Data",N55+O55)</f>
        <v>9080.619999999999</v>
      </c>
      <c r="Q55" s="2">
        <f>IF(SUMIFS(IncomeDBTable[Amount],IncomeDBTable[Month ID],"="&amp;M55)=0,0,SUMIFS(IncomeDBTable[Amount],IncomeDBTable[Month ID],"="&amp;M55))</f>
        <v>11860.539999999999</v>
      </c>
      <c r="R55" s="2">
        <f>IF(MonthlyReportTable[[#This Row],[Total Income]]="No Data Yet","No Data",Q55-P55)</f>
        <v>2779.92</v>
      </c>
      <c r="S55" s="55">
        <f>(MonthlyReportTable[[#This Row],[Total Income]]-MonthlyReportTable[[#This Row],[Total Spent]])/MonthlyReportTable[[#This Row],[Total Income]]</f>
        <v>0.23438393192890039</v>
      </c>
    </row>
    <row r="56" spans="10:19" x14ac:dyDescent="0.25">
      <c r="J56">
        <v>2017</v>
      </c>
      <c r="K56" t="s">
        <v>52</v>
      </c>
      <c r="L56">
        <v>10</v>
      </c>
      <c r="M56" t="str">
        <f t="shared" si="5"/>
        <v>201710</v>
      </c>
      <c r="N56" s="2">
        <f>IF(SUMIFS(ExpensesDBTable[Amount],ExpensesDBTable[Month ID],"="&amp;M56,ExpensesDBTable[Exclude in WE],"=NO")=0,0,SUMIFS(ExpensesDBTable[Amount],ExpensesDBTable[Month ID],"="&amp;M56,ExpensesDBTable[Exclude in WE],"=NO"))</f>
        <v>875.42999999999984</v>
      </c>
      <c r="O56" s="2">
        <f>IF(SUMIFS(ExpensesDBTable[Amount],ExpensesDBTable[Month ID],"="&amp;M56,ExpensesDBTable[Exclude in WE],"=YES")=0,0,SUMIFS(ExpensesDBTable[Amount],ExpensesDBTable[Month ID],"="&amp;M56,ExpensesDBTable[Exclude in WE],"=YES"))</f>
        <v>4773.41</v>
      </c>
      <c r="P56" s="2">
        <f>IF(MonthlyReportTable[[#This Row],[Spent in WE]]="No Data Yet","No Data",N56+O56)</f>
        <v>5648.84</v>
      </c>
      <c r="Q56" s="2">
        <f>IF(SUMIFS(IncomeDBTable[Amount],IncomeDBTable[Month ID],"="&amp;M56)=0,0,SUMIFS(IncomeDBTable[Amount],IncomeDBTable[Month ID],"="&amp;M56))</f>
        <v>21696.84</v>
      </c>
      <c r="R56" s="2">
        <f>IF(MonthlyReportTable[[#This Row],[Total Income]]="No Data Yet","No Data",Q56-P56)</f>
        <v>16048</v>
      </c>
      <c r="S56" s="55">
        <f>(MonthlyReportTable[[#This Row],[Total Income]]-MonthlyReportTable[[#This Row],[Total Spent]])/MonthlyReportTable[[#This Row],[Total Income]]</f>
        <v>0.73964687945341345</v>
      </c>
    </row>
    <row r="57" spans="10:19" x14ac:dyDescent="0.25">
      <c r="J57">
        <v>2017</v>
      </c>
      <c r="K57" t="s">
        <v>53</v>
      </c>
      <c r="L57">
        <v>11</v>
      </c>
      <c r="M57" t="str">
        <f t="shared" si="5"/>
        <v>201711</v>
      </c>
      <c r="N57" s="2">
        <f>IF(SUMIFS(ExpensesDBTable[Amount],ExpensesDBTable[Month ID],"="&amp;M57,ExpensesDBTable[Exclude in WE],"=NO")=0,0,SUMIFS(ExpensesDBTable[Amount],ExpensesDBTable[Month ID],"="&amp;M57,ExpensesDBTable[Exclude in WE],"=NO"))</f>
        <v>649.75000000000011</v>
      </c>
      <c r="O57" s="2">
        <f>IF(SUMIFS(ExpensesDBTable[Amount],ExpensesDBTable[Month ID],"="&amp;M57,ExpensesDBTable[Exclude in WE],"=YES")=0,0,SUMIFS(ExpensesDBTable[Amount],ExpensesDBTable[Month ID],"="&amp;M57,ExpensesDBTable[Exclude in WE],"=YES"))</f>
        <v>6066.8199999999979</v>
      </c>
      <c r="P57" s="2">
        <f>IF(MonthlyReportTable[[#This Row],[Spent in WE]]="No Data Yet","No Data",N57+O57)</f>
        <v>6716.5699999999979</v>
      </c>
      <c r="Q57" s="2">
        <f>IF(SUMIFS(IncomeDBTable[Amount],IncomeDBTable[Month ID],"="&amp;M57)=0,0,SUMIFS(IncomeDBTable[Amount],IncomeDBTable[Month ID],"="&amp;M57))</f>
        <v>11993.529999999999</v>
      </c>
      <c r="R57" s="2">
        <f>IF(MonthlyReportTable[[#This Row],[Total Income]]="No Data Yet","No Data",Q57-P57)</f>
        <v>5276.9600000000009</v>
      </c>
      <c r="S57" s="55">
        <f>(MonthlyReportTable[[#This Row],[Total Income]]-MonthlyReportTable[[#This Row],[Total Spent]])/MonthlyReportTable[[#This Row],[Total Income]]</f>
        <v>0.43998389131473398</v>
      </c>
    </row>
    <row r="58" spans="10:19" x14ac:dyDescent="0.25">
      <c r="J58">
        <v>2017</v>
      </c>
      <c r="K58" t="s">
        <v>54</v>
      </c>
      <c r="L58">
        <v>12</v>
      </c>
      <c r="M58" t="str">
        <f t="shared" si="5"/>
        <v>201712</v>
      </c>
      <c r="N58" s="2">
        <f>IF(SUMIFS(ExpensesDBTable[Amount],ExpensesDBTable[Month ID],"="&amp;M58,ExpensesDBTable[Exclude in WE],"=NO")=0,0,SUMIFS(ExpensesDBTable[Amount],ExpensesDBTable[Month ID],"="&amp;M58,ExpensesDBTable[Exclude in WE],"=NO"))</f>
        <v>945.9799999999999</v>
      </c>
      <c r="O58" s="2">
        <f>IF(SUMIFS(ExpensesDBTable[Amount],ExpensesDBTable[Month ID],"="&amp;M58,ExpensesDBTable[Exclude in WE],"=YES")=0,0,SUMIFS(ExpensesDBTable[Amount],ExpensesDBTable[Month ID],"="&amp;M58,ExpensesDBTable[Exclude in WE],"=YES"))</f>
        <v>11735.140000000001</v>
      </c>
      <c r="P58" s="2">
        <f>IF(MonthlyReportTable[[#This Row],[Spent in WE]]="No Data Yet","No Data",N58+O58)</f>
        <v>12681.12</v>
      </c>
      <c r="Q58" s="2">
        <f>IF(SUMIFS(IncomeDBTable[Amount],IncomeDBTable[Month ID],"="&amp;M58)=0,0,SUMIFS(IncomeDBTable[Amount],IncomeDBTable[Month ID],"="&amp;M58))</f>
        <v>16706.349999999999</v>
      </c>
      <c r="R58" s="2">
        <f>IF(MonthlyReportTable[[#This Row],[Total Income]]="No Data Yet","No Data",Q58-P58)</f>
        <v>4025.2299999999977</v>
      </c>
      <c r="S58" s="55">
        <f>(MonthlyReportTable[[#This Row],[Total Income]]-MonthlyReportTable[[#This Row],[Total Spent]])/MonthlyReportTable[[#This Row],[Total Income]]</f>
        <v>0.24094012157054043</v>
      </c>
    </row>
    <row r="59" spans="10:19" x14ac:dyDescent="0.25">
      <c r="J59">
        <v>2018</v>
      </c>
      <c r="K59" t="s">
        <v>43</v>
      </c>
      <c r="L59">
        <v>1</v>
      </c>
      <c r="M59" t="str">
        <f t="shared" ref="M59:M64" si="6">CONCATENATE(J59,L59)</f>
        <v>20181</v>
      </c>
      <c r="N59" s="2">
        <f>IF(SUMIFS(ExpensesDBTable[Amount],ExpensesDBTable[Month ID],"="&amp;M59,ExpensesDBTable[Exclude in WE],"=NO")=0,0,SUMIFS(ExpensesDBTable[Amount],ExpensesDBTable[Month ID],"="&amp;M59,ExpensesDBTable[Exclude in WE],"=NO"))</f>
        <v>639.30000000000007</v>
      </c>
      <c r="O59" s="2">
        <f>IF(SUMIFS(ExpensesDBTable[Amount],ExpensesDBTable[Month ID],"="&amp;M59,ExpensesDBTable[Exclude in WE],"=YES")=0,0,SUMIFS(ExpensesDBTable[Amount],ExpensesDBTable[Month ID],"="&amp;M59,ExpensesDBTable[Exclude in WE],"=YES"))</f>
        <v>4227.4100000000008</v>
      </c>
      <c r="P59" s="2">
        <f>IF(MonthlyReportTable[[#This Row],[Spent in WE]]="No Data Yet","No Data",N59+O59)</f>
        <v>4866.7100000000009</v>
      </c>
      <c r="Q59" s="2">
        <f>IF(SUMIFS(IncomeDBTable[Amount],IncomeDBTable[Month ID],"="&amp;M59)=0,0,SUMIFS(IncomeDBTable[Amount],IncomeDBTable[Month ID],"="&amp;M59))</f>
        <v>12692.419999999998</v>
      </c>
      <c r="R59" s="2">
        <f>IF(MonthlyReportTable[[#This Row],[Total Income]]="No Data Yet","No Data",Q59-P59)</f>
        <v>7825.7099999999973</v>
      </c>
      <c r="S59" s="55">
        <f>(MonthlyReportTable[[#This Row],[Total Income]]-MonthlyReportTable[[#This Row],[Total Spent]])/MonthlyReportTable[[#This Row],[Total Income]]</f>
        <v>0.61656563523740926</v>
      </c>
    </row>
    <row r="60" spans="10:19" x14ac:dyDescent="0.25">
      <c r="J60">
        <v>2018</v>
      </c>
      <c r="K60" t="s">
        <v>44</v>
      </c>
      <c r="L60">
        <v>2</v>
      </c>
      <c r="M60" t="str">
        <f t="shared" si="6"/>
        <v>20182</v>
      </c>
      <c r="N60" s="2">
        <f>IF(SUMIFS(ExpensesDBTable[Amount],ExpensesDBTable[Month ID],"="&amp;M60,ExpensesDBTable[Exclude in WE],"=NO")=0,0,SUMIFS(ExpensesDBTable[Amount],ExpensesDBTable[Month ID],"="&amp;M60,ExpensesDBTable[Exclude in WE],"=NO"))</f>
        <v>671.70000000000016</v>
      </c>
      <c r="O60" s="2">
        <f>IF(SUMIFS(ExpensesDBTable[Amount],ExpensesDBTable[Month ID],"="&amp;M60,ExpensesDBTable[Exclude in WE],"=YES")=0,0,SUMIFS(ExpensesDBTable[Amount],ExpensesDBTable[Month ID],"="&amp;M60,ExpensesDBTable[Exclude in WE],"=YES"))</f>
        <v>5238.0599999999995</v>
      </c>
      <c r="P60" s="2">
        <f>IF(MonthlyReportTable[[#This Row],[Spent in WE]]="No Data Yet","No Data",N60+O60)</f>
        <v>5909.7599999999993</v>
      </c>
      <c r="Q60" s="2">
        <f>IF(SUMIFS(IncomeDBTable[Amount],IncomeDBTable[Month ID],"="&amp;M60)=0,0,SUMIFS(IncomeDBTable[Amount],IncomeDBTable[Month ID],"="&amp;M60))</f>
        <v>14739.03</v>
      </c>
      <c r="R60" s="2">
        <f>IF(MonthlyReportTable[[#This Row],[Total Income]]="No Data Yet","No Data",Q60-P60)</f>
        <v>8829.27</v>
      </c>
      <c r="S60" s="55">
        <f>(MonthlyReportTable[[#This Row],[Total Income]]-MonthlyReportTable[[#This Row],[Total Spent]])/MonthlyReportTable[[#This Row],[Total Income]]</f>
        <v>0.59904009965377636</v>
      </c>
    </row>
    <row r="61" spans="10:19" x14ac:dyDescent="0.25">
      <c r="J61">
        <v>2018</v>
      </c>
      <c r="K61" t="s">
        <v>45</v>
      </c>
      <c r="L61">
        <v>3</v>
      </c>
      <c r="M61" t="str">
        <f t="shared" si="6"/>
        <v>20183</v>
      </c>
      <c r="N61" s="2">
        <f>IF(SUMIFS(ExpensesDBTable[Amount],ExpensesDBTable[Month ID],"="&amp;M61,ExpensesDBTable[Exclude in WE],"=NO")=0,0,SUMIFS(ExpensesDBTable[Amount],ExpensesDBTable[Month ID],"="&amp;M61,ExpensesDBTable[Exclude in WE],"=NO"))</f>
        <v>864.16</v>
      </c>
      <c r="O61" s="2">
        <f>IF(SUMIFS(ExpensesDBTable[Amount],ExpensesDBTable[Month ID],"="&amp;M61,ExpensesDBTable[Exclude in WE],"=YES")=0,0,SUMIFS(ExpensesDBTable[Amount],ExpensesDBTable[Month ID],"="&amp;M61,ExpensesDBTable[Exclude in WE],"=YES"))</f>
        <v>3973.7</v>
      </c>
      <c r="P61" s="2">
        <f>IF(MonthlyReportTable[[#This Row],[Spent in WE]]="No Data Yet","No Data",N61+O61)</f>
        <v>4837.8599999999997</v>
      </c>
      <c r="Q61" s="2">
        <f>IF(SUMIFS(IncomeDBTable[Amount],IncomeDBTable[Month ID],"="&amp;M61)=0,0,SUMIFS(IncomeDBTable[Amount],IncomeDBTable[Month ID],"="&amp;M61))</f>
        <v>14171.919999999998</v>
      </c>
      <c r="R61" s="2">
        <f>IF(MonthlyReportTable[[#This Row],[Total Income]]="No Data Yet","No Data",Q61-P61)</f>
        <v>9334.0599999999977</v>
      </c>
      <c r="S61" s="55">
        <f>(MonthlyReportTable[[#This Row],[Total Income]]-MonthlyReportTable[[#This Row],[Total Spent]])/MonthlyReportTable[[#This Row],[Total Income]]</f>
        <v>0.65863058781026129</v>
      </c>
    </row>
    <row r="62" spans="10:19" x14ac:dyDescent="0.25">
      <c r="J62">
        <v>2018</v>
      </c>
      <c r="K62" t="s">
        <v>46</v>
      </c>
      <c r="L62">
        <v>4</v>
      </c>
      <c r="M62" t="str">
        <f t="shared" si="6"/>
        <v>20184</v>
      </c>
      <c r="N62" s="2">
        <f>IF(SUMIFS(ExpensesDBTable[Amount],ExpensesDBTable[Month ID],"="&amp;M62,ExpensesDBTable[Exclude in WE],"=NO")=0,0,SUMIFS(ExpensesDBTable[Amount],ExpensesDBTable[Month ID],"="&amp;M62,ExpensesDBTable[Exclude in WE],"=NO"))</f>
        <v>705.3399999999998</v>
      </c>
      <c r="O62" s="2">
        <f>IF(SUMIFS(ExpensesDBTable[Amount],ExpensesDBTable[Month ID],"="&amp;M62,ExpensesDBTable[Exclude in WE],"=YES")=0,0,SUMIFS(ExpensesDBTable[Amount],ExpensesDBTable[Month ID],"="&amp;M62,ExpensesDBTable[Exclude in WE],"=YES"))</f>
        <v>4066.84</v>
      </c>
      <c r="P62" s="2">
        <f>IF(MonthlyReportTable[[#This Row],[Spent in WE]]="No Data Yet","No Data",N62+O62)</f>
        <v>4772.18</v>
      </c>
      <c r="Q62" s="2">
        <f>IF(SUMIFS(IncomeDBTable[Amount],IncomeDBTable[Month ID],"="&amp;M62)=0,0,SUMIFS(IncomeDBTable[Amount],IncomeDBTable[Month ID],"="&amp;M62))</f>
        <v>13351.410000000002</v>
      </c>
      <c r="R62" s="2">
        <f>IF(MonthlyReportTable[[#This Row],[Total Income]]="No Data Yet","No Data",Q62-P62)</f>
        <v>8579.2300000000014</v>
      </c>
      <c r="S62" s="55">
        <f>(MonthlyReportTable[[#This Row],[Total Income]]-MonthlyReportTable[[#This Row],[Total Spent]])/MonthlyReportTable[[#This Row],[Total Income]]</f>
        <v>0.64257108425252463</v>
      </c>
    </row>
    <row r="63" spans="10:19" x14ac:dyDescent="0.25">
      <c r="J63">
        <v>2018</v>
      </c>
      <c r="K63" t="s">
        <v>47</v>
      </c>
      <c r="L63">
        <v>5</v>
      </c>
      <c r="M63" t="str">
        <f t="shared" si="6"/>
        <v>20185</v>
      </c>
      <c r="N63" s="2">
        <f>IF(SUMIFS(ExpensesDBTable[Amount],ExpensesDBTable[Month ID],"="&amp;M63,ExpensesDBTable[Exclude in WE],"=NO")=0,0,SUMIFS(ExpensesDBTable[Amount],ExpensesDBTable[Month ID],"="&amp;M63,ExpensesDBTable[Exclude in WE],"=NO"))</f>
        <v>817.93</v>
      </c>
      <c r="O63" s="2">
        <f>IF(SUMIFS(ExpensesDBTable[Amount],ExpensesDBTable[Month ID],"="&amp;M63,ExpensesDBTable[Exclude in WE],"=YES")=0,0,SUMIFS(ExpensesDBTable[Amount],ExpensesDBTable[Month ID],"="&amp;M63,ExpensesDBTable[Exclude in WE],"=YES"))</f>
        <v>6209.42</v>
      </c>
      <c r="P63" s="2">
        <f>IF(MonthlyReportTable[[#This Row],[Spent in WE]]="No Data Yet","No Data",N63+O63)</f>
        <v>7027.35</v>
      </c>
      <c r="Q63" s="2">
        <f>IF(SUMIFS(IncomeDBTable[Amount],IncomeDBTable[Month ID],"="&amp;M63)=0,0,SUMIFS(IncomeDBTable[Amount],IncomeDBTable[Month ID],"="&amp;M63))</f>
        <v>19762.14</v>
      </c>
      <c r="R63" s="2">
        <f>IF(MonthlyReportTable[[#This Row],[Total Income]]="No Data Yet","No Data",Q63-P63)</f>
        <v>12734.789999999999</v>
      </c>
      <c r="S63" s="55">
        <f>(MonthlyReportTable[[#This Row],[Total Income]]-MonthlyReportTable[[#This Row],[Total Spent]])/MonthlyReportTable[[#This Row],[Total Income]]</f>
        <v>0.64440338951145981</v>
      </c>
    </row>
    <row r="64" spans="10:19" x14ac:dyDescent="0.25">
      <c r="J64">
        <v>2018</v>
      </c>
      <c r="K64" t="s">
        <v>48</v>
      </c>
      <c r="L64">
        <v>6</v>
      </c>
      <c r="M64" t="str">
        <f t="shared" si="6"/>
        <v>20186</v>
      </c>
      <c r="N64" s="2">
        <f>IF(SUMIFS(ExpensesDBTable[Amount],ExpensesDBTable[Month ID],"="&amp;M64,ExpensesDBTable[Exclude in WE],"=NO")=0,0,SUMIFS(ExpensesDBTable[Amount],ExpensesDBTable[Month ID],"="&amp;M64,ExpensesDBTable[Exclude in WE],"=NO"))</f>
        <v>460.2</v>
      </c>
      <c r="O64" s="2">
        <f>IF(SUMIFS(ExpensesDBTable[Amount],ExpensesDBTable[Month ID],"="&amp;M64,ExpensesDBTable[Exclude in WE],"=YES")=0,0,SUMIFS(ExpensesDBTable[Amount],ExpensesDBTable[Month ID],"="&amp;M64,ExpensesDBTable[Exclude in WE],"=YES"))</f>
        <v>8443.2999999999975</v>
      </c>
      <c r="P64" s="2">
        <f>IF(MonthlyReportTable[[#This Row],[Spent in WE]]="No Data Yet","No Data",N64+O64)</f>
        <v>8903.4999999999982</v>
      </c>
      <c r="Q64" s="2">
        <f>IF(SUMIFS(IncomeDBTable[Amount],IncomeDBTable[Month ID],"="&amp;M64)=0,0,SUMIFS(IncomeDBTable[Amount],IncomeDBTable[Month ID],"="&amp;M64))</f>
        <v>9787.86</v>
      </c>
      <c r="R64" s="2">
        <f>IF(MonthlyReportTable[[#This Row],[Total Income]]="No Data Yet","No Data",Q64-P64)</f>
        <v>884.3600000000024</v>
      </c>
      <c r="S64" s="55">
        <f>(MonthlyReportTable[[#This Row],[Total Income]]-MonthlyReportTable[[#This Row],[Total Spent]])/MonthlyReportTable[[#This Row],[Total Income]]</f>
        <v>9.0352743091952931E-2</v>
      </c>
    </row>
    <row r="65" spans="10:19" x14ac:dyDescent="0.25">
      <c r="J65">
        <v>2018</v>
      </c>
      <c r="K65" t="s">
        <v>49</v>
      </c>
      <c r="L65">
        <v>7</v>
      </c>
      <c r="M65" t="str">
        <f t="shared" ref="M65:M70" si="7">CONCATENATE(J65,L65)</f>
        <v>20187</v>
      </c>
      <c r="N65" s="2">
        <f>IF(SUMIFS(ExpensesDBTable[Amount],ExpensesDBTable[Month ID],"="&amp;M65,ExpensesDBTable[Exclude in WE],"=NO")=0,0,SUMIFS(ExpensesDBTable[Amount],ExpensesDBTable[Month ID],"="&amp;M65,ExpensesDBTable[Exclude in WE],"=NO"))</f>
        <v>828.24000000000035</v>
      </c>
      <c r="O65" s="2">
        <f>IF(SUMIFS(ExpensesDBTable[Amount],ExpensesDBTable[Month ID],"="&amp;M65,ExpensesDBTable[Exclude in WE],"=YES")=0,0,SUMIFS(ExpensesDBTable[Amount],ExpensesDBTable[Month ID],"="&amp;M65,ExpensesDBTable[Exclude in WE],"=YES"))</f>
        <v>5549.4299999999985</v>
      </c>
      <c r="P65" s="2">
        <f>IF(MonthlyReportTable[[#This Row],[Spent in WE]]="No Data Yet","No Data",N65+O65)</f>
        <v>6377.6699999999992</v>
      </c>
      <c r="Q65" s="2">
        <f>IF(SUMIFS(IncomeDBTable[Amount],IncomeDBTable[Month ID],"="&amp;M65)=0,0,SUMIFS(IncomeDBTable[Amount],IncomeDBTable[Month ID],"="&amp;M65))</f>
        <v>11871.34</v>
      </c>
      <c r="R65" s="2">
        <f>IF(MonthlyReportTable[[#This Row],[Total Income]]="No Data Yet","No Data",Q65-P65)</f>
        <v>5493.670000000001</v>
      </c>
      <c r="S65" s="55">
        <f>(MonthlyReportTable[[#This Row],[Total Income]]-MonthlyReportTable[[#This Row],[Total Spent]])/MonthlyReportTable[[#This Row],[Total Income]]</f>
        <v>0.46276747191134288</v>
      </c>
    </row>
    <row r="66" spans="10:19" x14ac:dyDescent="0.25">
      <c r="J66">
        <v>2018</v>
      </c>
      <c r="K66" t="s">
        <v>50</v>
      </c>
      <c r="L66">
        <v>8</v>
      </c>
      <c r="M66" t="str">
        <f t="shared" si="7"/>
        <v>20188</v>
      </c>
      <c r="N66" s="2">
        <f>IF(SUMIFS(ExpensesDBTable[Amount],ExpensesDBTable[Month ID],"="&amp;M66,ExpensesDBTable[Exclude in WE],"=NO")=0,0,SUMIFS(ExpensesDBTable[Amount],ExpensesDBTable[Month ID],"="&amp;M66,ExpensesDBTable[Exclude in WE],"=NO"))</f>
        <v>807.92</v>
      </c>
      <c r="O66" s="2">
        <f>IF(SUMIFS(ExpensesDBTable[Amount],ExpensesDBTable[Month ID],"="&amp;M66,ExpensesDBTable[Exclude in WE],"=YES")=0,0,SUMIFS(ExpensesDBTable[Amount],ExpensesDBTable[Month ID],"="&amp;M66,ExpensesDBTable[Exclude in WE],"=YES"))</f>
        <v>50771.320000000007</v>
      </c>
      <c r="P66" s="2">
        <f>IF(MonthlyReportTable[[#This Row],[Spent in WE]]="No Data Yet","No Data",N66+O66)</f>
        <v>51579.240000000005</v>
      </c>
      <c r="Q66" s="2">
        <f>IF(SUMIFS(IncomeDBTable[Amount],IncomeDBTable[Month ID],"="&amp;M66)=0,0,SUMIFS(IncomeDBTable[Amount],IncomeDBTable[Month ID],"="&amp;M66))</f>
        <v>12381.2</v>
      </c>
      <c r="R66" s="2">
        <f>IF(MonthlyReportTable[[#This Row],[Total Income]]="No Data Yet","No Data",Q66-P66)</f>
        <v>-39198.040000000008</v>
      </c>
      <c r="S66" s="55">
        <f>(MonthlyReportTable[[#This Row],[Total Income]]-MonthlyReportTable[[#This Row],[Total Spent]])/MonthlyReportTable[[#This Row],[Total Income]]</f>
        <v>-3.1659322198171425</v>
      </c>
    </row>
    <row r="67" spans="10:19" x14ac:dyDescent="0.25">
      <c r="J67">
        <v>2018</v>
      </c>
      <c r="K67" t="s">
        <v>51</v>
      </c>
      <c r="L67">
        <v>9</v>
      </c>
      <c r="M67" t="str">
        <f t="shared" si="7"/>
        <v>20189</v>
      </c>
      <c r="N67" s="2">
        <f>IF(SUMIFS(ExpensesDBTable[Amount],ExpensesDBTable[Month ID],"="&amp;M67,ExpensesDBTable[Exclude in WE],"=NO")=0,0,SUMIFS(ExpensesDBTable[Amount],ExpensesDBTable[Month ID],"="&amp;M67,ExpensesDBTable[Exclude in WE],"=NO"))</f>
        <v>856.33999999999992</v>
      </c>
      <c r="O67" s="2">
        <f>IF(SUMIFS(ExpensesDBTable[Amount],ExpensesDBTable[Month ID],"="&amp;M67,ExpensesDBTable[Exclude in WE],"=YES")=0,0,SUMIFS(ExpensesDBTable[Amount],ExpensesDBTable[Month ID],"="&amp;M67,ExpensesDBTable[Exclude in WE],"=YES"))</f>
        <v>5384.0199999999977</v>
      </c>
      <c r="P67" s="2">
        <f>IF(MonthlyReportTable[[#This Row],[Spent in WE]]="No Data Yet","No Data",N67+O67)</f>
        <v>6240.3599999999979</v>
      </c>
      <c r="Q67" s="2">
        <f>IF(SUMIFS(IncomeDBTable[Amount],IncomeDBTable[Month ID],"="&amp;M67)=0,0,SUMIFS(IncomeDBTable[Amount],IncomeDBTable[Month ID],"="&amp;M67))</f>
        <v>10584.630000000001</v>
      </c>
      <c r="R67" s="2">
        <f>IF(MonthlyReportTable[[#This Row],[Total Income]]="No Data Yet","No Data",Q67-P67)</f>
        <v>4344.2700000000032</v>
      </c>
      <c r="S67" s="55">
        <f>(MonthlyReportTable[[#This Row],[Total Income]]-MonthlyReportTable[[#This Row],[Total Spent]])/MonthlyReportTable[[#This Row],[Total Income]]</f>
        <v>0.41043191873499618</v>
      </c>
    </row>
    <row r="68" spans="10:19" x14ac:dyDescent="0.25">
      <c r="J68">
        <v>2018</v>
      </c>
      <c r="K68" t="s">
        <v>52</v>
      </c>
      <c r="L68">
        <v>10</v>
      </c>
      <c r="M68" t="str">
        <f t="shared" si="7"/>
        <v>201810</v>
      </c>
      <c r="N68" s="2">
        <f>IF(SUMIFS(ExpensesDBTable[Amount],ExpensesDBTable[Month ID],"="&amp;M68,ExpensesDBTable[Exclude in WE],"=NO")=0,0,SUMIFS(ExpensesDBTable[Amount],ExpensesDBTable[Month ID],"="&amp;M68,ExpensesDBTable[Exclude in WE],"=NO"))</f>
        <v>953.84999999999991</v>
      </c>
      <c r="O68" s="2">
        <f>IF(SUMIFS(ExpensesDBTable[Amount],ExpensesDBTable[Month ID],"="&amp;M68,ExpensesDBTable[Exclude in WE],"=YES")=0,0,SUMIFS(ExpensesDBTable[Amount],ExpensesDBTable[Month ID],"="&amp;M68,ExpensesDBTable[Exclude in WE],"=YES"))</f>
        <v>48424.940000000017</v>
      </c>
      <c r="P68" s="2">
        <f>IF(MonthlyReportTable[[#This Row],[Spent in WE]]="No Data Yet","No Data",N68+O68)</f>
        <v>49378.790000000015</v>
      </c>
      <c r="Q68" s="2">
        <f>IF(SUMIFS(IncomeDBTable[Amount],IncomeDBTable[Month ID],"="&amp;M68)=0,0,SUMIFS(IncomeDBTable[Amount],IncomeDBTable[Month ID],"="&amp;M68))</f>
        <v>14051.130000000003</v>
      </c>
      <c r="R68" s="2">
        <f>IF(MonthlyReportTable[[#This Row],[Total Income]]="No Data Yet","No Data",Q68-P68)</f>
        <v>-35327.660000000011</v>
      </c>
      <c r="S68" s="55">
        <f>(MonthlyReportTable[[#This Row],[Total Income]]-MonthlyReportTable[[#This Row],[Total Spent]])/MonthlyReportTable[[#This Row],[Total Income]]</f>
        <v>-2.514221987840124</v>
      </c>
    </row>
    <row r="69" spans="10:19" x14ac:dyDescent="0.25">
      <c r="J69">
        <v>2018</v>
      </c>
      <c r="K69" t="s">
        <v>53</v>
      </c>
      <c r="L69">
        <v>11</v>
      </c>
      <c r="M69" t="str">
        <f t="shared" si="7"/>
        <v>201811</v>
      </c>
      <c r="N69" s="2">
        <f>IF(SUMIFS(ExpensesDBTable[Amount],ExpensesDBTable[Month ID],"="&amp;M69,ExpensesDBTable[Exclude in WE],"=NO")=0,0,SUMIFS(ExpensesDBTable[Amount],ExpensesDBTable[Month ID],"="&amp;M69,ExpensesDBTable[Exclude in WE],"=NO"))</f>
        <v>821.30000000000018</v>
      </c>
      <c r="O69" s="2">
        <f>IF(SUMIFS(ExpensesDBTable[Amount],ExpensesDBTable[Month ID],"="&amp;M69,ExpensesDBTable[Exclude in WE],"=YES")=0,0,SUMIFS(ExpensesDBTable[Amount],ExpensesDBTable[Month ID],"="&amp;M69,ExpensesDBTable[Exclude in WE],"=YES"))</f>
        <v>50640.999999999993</v>
      </c>
      <c r="P69" s="2">
        <f>IF(MonthlyReportTable[[#This Row],[Spent in WE]]="No Data Yet","No Data",N69+O69)</f>
        <v>51462.299999999996</v>
      </c>
      <c r="Q69" s="2">
        <f>IF(SUMIFS(IncomeDBTable[Amount],IncomeDBTable[Month ID],"="&amp;M69)=0,0,SUMIFS(IncomeDBTable[Amount],IncomeDBTable[Month ID],"="&amp;M69))</f>
        <v>5106.3899999999994</v>
      </c>
      <c r="R69" s="2">
        <f>IF(MonthlyReportTable[[#This Row],[Total Income]]="No Data Yet","No Data",Q69-P69)</f>
        <v>-46355.909999999996</v>
      </c>
      <c r="S69" s="55">
        <f>(MonthlyReportTable[[#This Row],[Total Income]]-MonthlyReportTable[[#This Row],[Total Spent]])/MonthlyReportTable[[#This Row],[Total Income]]</f>
        <v>-9.0780198927226472</v>
      </c>
    </row>
    <row r="70" spans="10:19" x14ac:dyDescent="0.25">
      <c r="J70">
        <v>2018</v>
      </c>
      <c r="K70" t="s">
        <v>54</v>
      </c>
      <c r="L70">
        <v>12</v>
      </c>
      <c r="M70" t="str">
        <f t="shared" si="7"/>
        <v>201812</v>
      </c>
      <c r="N70" s="2">
        <f>IF(SUMIFS(ExpensesDBTable[Amount],ExpensesDBTable[Month ID],"="&amp;M70,ExpensesDBTable[Exclude in WE],"=NO")=0,0,SUMIFS(ExpensesDBTable[Amount],ExpensesDBTable[Month ID],"="&amp;M70,ExpensesDBTable[Exclude in WE],"=NO"))</f>
        <v>270.96999999999991</v>
      </c>
      <c r="O70" s="2">
        <f>IF(SUMIFS(ExpensesDBTable[Amount],ExpensesDBTable[Month ID],"="&amp;M70,ExpensesDBTable[Exclude in WE],"=YES")=0,0,SUMIFS(ExpensesDBTable[Amount],ExpensesDBTable[Month ID],"="&amp;M70,ExpensesDBTable[Exclude in WE],"=YES"))</f>
        <v>1302.7899999999997</v>
      </c>
      <c r="P70" s="2">
        <f>IF(MonthlyReportTable[[#This Row],[Spent in WE]]="No Data Yet","No Data",N70+O70)</f>
        <v>1573.7599999999998</v>
      </c>
      <c r="Q70" s="2">
        <f>IF(SUMIFS(IncomeDBTable[Amount],IncomeDBTable[Month ID],"="&amp;M70)=0,0,SUMIFS(IncomeDBTable[Amount],IncomeDBTable[Month ID],"="&amp;M70))</f>
        <v>7719.84</v>
      </c>
      <c r="R70" s="2">
        <f>IF(MonthlyReportTable[[#This Row],[Total Income]]="No Data Yet","No Data",Q70-P70)</f>
        <v>6146.08</v>
      </c>
      <c r="S70" s="55">
        <f>(MonthlyReportTable[[#This Row],[Total Income]]-MonthlyReportTable[[#This Row],[Total Spent]])/MonthlyReportTable[[#This Row],[Total Income]]</f>
        <v>0.79614085266015877</v>
      </c>
    </row>
    <row r="71" spans="10:19" x14ac:dyDescent="0.25">
      <c r="J71">
        <v>2019</v>
      </c>
      <c r="K71" t="s">
        <v>43</v>
      </c>
      <c r="L71">
        <v>1</v>
      </c>
      <c r="M71" t="str">
        <f t="shared" ref="M71:M76" si="8">CONCATENATE(J71,L71)</f>
        <v>20191</v>
      </c>
      <c r="N71" s="2">
        <f>IF(SUMIFS(ExpensesDBTable[Amount],ExpensesDBTable[Month ID],"="&amp;M71,ExpensesDBTable[Exclude in WE],"=NO")=0,0,SUMIFS(ExpensesDBTable[Amount],ExpensesDBTable[Month ID],"="&amp;M71,ExpensesDBTable[Exclude in WE],"=NO"))</f>
        <v>455.59999999999997</v>
      </c>
      <c r="O71" s="2">
        <f>IF(SUMIFS(ExpensesDBTable[Amount],ExpensesDBTable[Month ID],"="&amp;M71,ExpensesDBTable[Exclude in WE],"=YES")=0,0,SUMIFS(ExpensesDBTable[Amount],ExpensesDBTable[Month ID],"="&amp;M71,ExpensesDBTable[Exclude in WE],"=YES"))</f>
        <v>4942.16</v>
      </c>
      <c r="P71" s="2">
        <f>IF(MonthlyReportTable[[#This Row],[Spent in WE]]="No Data Yet","No Data",N71+O71)</f>
        <v>5397.76</v>
      </c>
      <c r="Q71" s="2">
        <f>IF(SUMIFS(IncomeDBTable[Amount],IncomeDBTable[Month ID],"="&amp;M71)=0,0,SUMIFS(IncomeDBTable[Amount],IncomeDBTable[Month ID],"="&amp;M71))</f>
        <v>9333.2999999999993</v>
      </c>
      <c r="R71" s="2">
        <f>IF(MonthlyReportTable[[#This Row],[Total Income]]="No Data Yet","No Data",Q71-P71)</f>
        <v>3935.5399999999991</v>
      </c>
      <c r="S71" s="55">
        <f>(MonthlyReportTable[[#This Row],[Total Income]]-MonthlyReportTable[[#This Row],[Total Spent]])/MonthlyReportTable[[#This Row],[Total Income]]</f>
        <v>0.42166650595180688</v>
      </c>
    </row>
    <row r="72" spans="10:19" x14ac:dyDescent="0.25">
      <c r="J72">
        <v>2019</v>
      </c>
      <c r="K72" t="s">
        <v>44</v>
      </c>
      <c r="L72">
        <v>2</v>
      </c>
      <c r="M72" t="str">
        <f t="shared" si="8"/>
        <v>20192</v>
      </c>
      <c r="N72" s="2">
        <f>IF(SUMIFS(ExpensesDBTable[Amount],ExpensesDBTable[Month ID],"="&amp;M72,ExpensesDBTable[Exclude in WE],"=NO")=0,0,SUMIFS(ExpensesDBTable[Amount],ExpensesDBTable[Month ID],"="&amp;M72,ExpensesDBTable[Exclude in WE],"=NO"))</f>
        <v>894.86000000000035</v>
      </c>
      <c r="O72" s="2">
        <f>IF(SUMIFS(ExpensesDBTable[Amount],ExpensesDBTable[Month ID],"="&amp;M72,ExpensesDBTable[Exclude in WE],"=YES")=0,0,SUMIFS(ExpensesDBTable[Amount],ExpensesDBTable[Month ID],"="&amp;M72,ExpensesDBTable[Exclude in WE],"=YES"))</f>
        <v>10048.419999999998</v>
      </c>
      <c r="P72" s="2">
        <f>IF(MonthlyReportTable[[#This Row],[Spent in WE]]="No Data Yet","No Data",N72+O72)</f>
        <v>10943.279999999999</v>
      </c>
      <c r="Q72" s="2">
        <f>IF(SUMIFS(IncomeDBTable[Amount],IncomeDBTable[Month ID],"="&amp;M72)=0,0,SUMIFS(IncomeDBTable[Amount],IncomeDBTable[Month ID],"="&amp;M72))</f>
        <v>18530</v>
      </c>
      <c r="R72" s="2">
        <f>IF(MonthlyReportTable[[#This Row],[Total Income]]="No Data Yet","No Data",Q72-P72)</f>
        <v>7586.7200000000012</v>
      </c>
      <c r="S72" s="55">
        <f>(MonthlyReportTable[[#This Row],[Total Income]]-MonthlyReportTable[[#This Row],[Total Spent]])/MonthlyReportTable[[#This Row],[Total Income]]</f>
        <v>0.40942903399892072</v>
      </c>
    </row>
    <row r="73" spans="10:19" x14ac:dyDescent="0.25">
      <c r="J73">
        <v>2019</v>
      </c>
      <c r="K73" t="s">
        <v>45</v>
      </c>
      <c r="L73">
        <v>3</v>
      </c>
      <c r="M73" t="str">
        <f t="shared" si="8"/>
        <v>20193</v>
      </c>
      <c r="N73" s="2">
        <f>IF(SUMIFS(ExpensesDBTable[Amount],ExpensesDBTable[Month ID],"="&amp;M73,ExpensesDBTable[Exclude in WE],"=NO")=0,0,SUMIFS(ExpensesDBTable[Amount],ExpensesDBTable[Month ID],"="&amp;M73,ExpensesDBTable[Exclude in WE],"=NO"))</f>
        <v>874.32000000000028</v>
      </c>
      <c r="O73" s="2">
        <f>IF(SUMIFS(ExpensesDBTable[Amount],ExpensesDBTable[Month ID],"="&amp;M73,ExpensesDBTable[Exclude in WE],"=YES")=0,0,SUMIFS(ExpensesDBTable[Amount],ExpensesDBTable[Month ID],"="&amp;M73,ExpensesDBTable[Exclude in WE],"=YES"))</f>
        <v>5882.44</v>
      </c>
      <c r="P73" s="2">
        <f>IF(MonthlyReportTable[[#This Row],[Spent in WE]]="No Data Yet","No Data",N73+O73)</f>
        <v>6756.76</v>
      </c>
      <c r="Q73" s="2">
        <f>IF(SUMIFS(IncomeDBTable[Amount],IncomeDBTable[Month ID],"="&amp;M73)=0,0,SUMIFS(IncomeDBTable[Amount],IncomeDBTable[Month ID],"="&amp;M73))</f>
        <v>4327</v>
      </c>
      <c r="R73" s="2">
        <f>IF(MonthlyReportTable[[#This Row],[Total Income]]="No Data Yet","No Data",Q73-P73)</f>
        <v>-2429.7600000000002</v>
      </c>
      <c r="S73" s="55">
        <f>(MonthlyReportTable[[#This Row],[Total Income]]-MonthlyReportTable[[#This Row],[Total Spent]])/MonthlyReportTable[[#This Row],[Total Income]]</f>
        <v>-0.56153455049688006</v>
      </c>
    </row>
    <row r="74" spans="10:19" x14ac:dyDescent="0.25">
      <c r="J74">
        <v>2019</v>
      </c>
      <c r="K74" t="s">
        <v>46</v>
      </c>
      <c r="L74">
        <v>4</v>
      </c>
      <c r="M74" t="str">
        <f t="shared" si="8"/>
        <v>20194</v>
      </c>
      <c r="N74" s="2">
        <f>IF(SUMIFS(ExpensesDBTable[Amount],ExpensesDBTable[Month ID],"="&amp;M74,ExpensesDBTable[Exclude in WE],"=NO")=0,0,SUMIFS(ExpensesDBTable[Amount],ExpensesDBTable[Month ID],"="&amp;M74,ExpensesDBTable[Exclude in WE],"=NO"))</f>
        <v>1044.4100000000001</v>
      </c>
      <c r="O74" s="2">
        <f>IF(SUMIFS(ExpensesDBTable[Amount],ExpensesDBTable[Month ID],"="&amp;M74,ExpensesDBTable[Exclude in WE],"=YES")=0,0,SUMIFS(ExpensesDBTable[Amount],ExpensesDBTable[Month ID],"="&amp;M74,ExpensesDBTable[Exclude in WE],"=YES"))</f>
        <v>8854.3700000000008</v>
      </c>
      <c r="P74" s="2">
        <f>IF(MonthlyReportTable[[#This Row],[Spent in WE]]="No Data Yet","No Data",N74+O74)</f>
        <v>9898.7800000000007</v>
      </c>
      <c r="Q74" s="2">
        <f>IF(SUMIFS(IncomeDBTable[Amount],IncomeDBTable[Month ID],"="&amp;M74)=0,0,SUMIFS(IncomeDBTable[Amount],IncomeDBTable[Month ID],"="&amp;M74))</f>
        <v>17208.199999999997</v>
      </c>
      <c r="R74" s="2">
        <f>IF(MonthlyReportTable[[#This Row],[Total Income]]="No Data Yet","No Data",Q74-P74)</f>
        <v>7309.4199999999964</v>
      </c>
      <c r="S74" s="55">
        <f>(MonthlyReportTable[[#This Row],[Total Income]]-MonthlyReportTable[[#This Row],[Total Spent]])/MonthlyReportTable[[#This Row],[Total Income]]</f>
        <v>0.42476377540939769</v>
      </c>
    </row>
    <row r="75" spans="10:19" x14ac:dyDescent="0.25">
      <c r="J75">
        <v>2019</v>
      </c>
      <c r="K75" t="s">
        <v>47</v>
      </c>
      <c r="L75">
        <v>5</v>
      </c>
      <c r="M75" t="str">
        <f t="shared" si="8"/>
        <v>20195</v>
      </c>
      <c r="N75" s="2">
        <f>IF(SUMIFS(ExpensesDBTable[Amount],ExpensesDBTable[Month ID],"="&amp;M75,ExpensesDBTable[Exclude in WE],"=NO")=0,0,SUMIFS(ExpensesDBTable[Amount],ExpensesDBTable[Month ID],"="&amp;M75,ExpensesDBTable[Exclude in WE],"=NO"))</f>
        <v>449.73999999999995</v>
      </c>
      <c r="O75" s="2">
        <f>IF(SUMIFS(ExpensesDBTable[Amount],ExpensesDBTable[Month ID],"="&amp;M75,ExpensesDBTable[Exclude in WE],"=YES")=0,0,SUMIFS(ExpensesDBTable[Amount],ExpensesDBTable[Month ID],"="&amp;M75,ExpensesDBTable[Exclude in WE],"=YES"))</f>
        <v>11150.16</v>
      </c>
      <c r="P75" s="2">
        <f>IF(MonthlyReportTable[[#This Row],[Spent in WE]]="No Data Yet","No Data",N75+O75)</f>
        <v>11599.9</v>
      </c>
      <c r="Q75" s="2">
        <f>IF(SUMIFS(IncomeDBTable[Amount],IncomeDBTable[Month ID],"="&amp;M75)=0,0,SUMIFS(IncomeDBTable[Amount],IncomeDBTable[Month ID],"="&amp;M75))</f>
        <v>13651.35</v>
      </c>
      <c r="R75" s="2">
        <f>IF(MonthlyReportTable[[#This Row],[Total Income]]="No Data Yet","No Data",Q75-P75)</f>
        <v>2051.4500000000007</v>
      </c>
      <c r="S75" s="55">
        <f>(MonthlyReportTable[[#This Row],[Total Income]]-MonthlyReportTable[[#This Row],[Total Spent]])/MonthlyReportTable[[#This Row],[Total Income]]</f>
        <v>0.15027451497470951</v>
      </c>
    </row>
    <row r="76" spans="10:19" x14ac:dyDescent="0.25">
      <c r="J76">
        <v>2019</v>
      </c>
      <c r="K76" t="s">
        <v>48</v>
      </c>
      <c r="L76">
        <v>6</v>
      </c>
      <c r="M76" t="str">
        <f t="shared" si="8"/>
        <v>20196</v>
      </c>
      <c r="N76" s="2">
        <f>IF(SUMIFS(ExpensesDBTable[Amount],ExpensesDBTable[Month ID],"="&amp;M76,ExpensesDBTable[Exclude in WE],"=NO")=0,0,SUMIFS(ExpensesDBTable[Amount],ExpensesDBTable[Month ID],"="&amp;M76,ExpensesDBTable[Exclude in WE],"=NO"))</f>
        <v>786.9100000000002</v>
      </c>
      <c r="O76" s="2">
        <f>IF(SUMIFS(ExpensesDBTable[Amount],ExpensesDBTable[Month ID],"="&amp;M76,ExpensesDBTable[Exclude in WE],"=YES")=0,0,SUMIFS(ExpensesDBTable[Amount],ExpensesDBTable[Month ID],"="&amp;M76,ExpensesDBTable[Exclude in WE],"=YES"))</f>
        <v>13649.690000000002</v>
      </c>
      <c r="P76" s="2">
        <f>IF(MonthlyReportTable[[#This Row],[Spent in WE]]="No Data Yet","No Data",N76+O76)</f>
        <v>14436.600000000002</v>
      </c>
      <c r="Q76" s="2">
        <f>IF(SUMIFS(IncomeDBTable[Amount],IncomeDBTable[Month ID],"="&amp;M76)=0,0,SUMIFS(IncomeDBTable[Amount],IncomeDBTable[Month ID],"="&amp;M76))</f>
        <v>50898.37</v>
      </c>
      <c r="R76" s="2">
        <f>IF(MonthlyReportTable[[#This Row],[Total Income]]="No Data Yet","No Data",Q76-P76)</f>
        <v>36461.770000000004</v>
      </c>
      <c r="S76" s="55">
        <f>(MonthlyReportTable[[#This Row],[Total Income]]-MonthlyReportTable[[#This Row],[Total Spent]])/MonthlyReportTable[[#This Row],[Total Income]]</f>
        <v>0.71636419791046357</v>
      </c>
    </row>
    <row r="77" spans="10:19" x14ac:dyDescent="0.25">
      <c r="J77">
        <v>2019</v>
      </c>
      <c r="K77" t="s">
        <v>49</v>
      </c>
      <c r="L77">
        <v>7</v>
      </c>
      <c r="M77" t="str">
        <f t="shared" ref="M77:M82" si="9">CONCATENATE(J77,L77)</f>
        <v>20197</v>
      </c>
      <c r="N77" s="2">
        <f>IF(SUMIFS(ExpensesDBTable[Amount],ExpensesDBTable[Month ID],"="&amp;M77,ExpensesDBTable[Exclude in WE],"=NO")=0,0,SUMIFS(ExpensesDBTable[Amount],ExpensesDBTable[Month ID],"="&amp;M77,ExpensesDBTable[Exclude in WE],"=NO"))</f>
        <v>1016.0599999999996</v>
      </c>
      <c r="O77" s="2">
        <f>IF(SUMIFS(ExpensesDBTable[Amount],ExpensesDBTable[Month ID],"="&amp;M77,ExpensesDBTable[Exclude in WE],"=YES")=0,0,SUMIFS(ExpensesDBTable[Amount],ExpensesDBTable[Month ID],"="&amp;M77,ExpensesDBTable[Exclude in WE],"=YES"))</f>
        <v>32891.660000000003</v>
      </c>
      <c r="P77" s="2">
        <f>IF(MonthlyReportTable[[#This Row],[Spent in WE]]="No Data Yet","No Data",N77+O77)</f>
        <v>33907.72</v>
      </c>
      <c r="Q77" s="2">
        <f>IF(SUMIFS(IncomeDBTable[Amount],IncomeDBTable[Month ID],"="&amp;M77)=0,0,SUMIFS(IncomeDBTable[Amount],IncomeDBTable[Month ID],"="&amp;M77))</f>
        <v>9882.2200000000012</v>
      </c>
      <c r="R77" s="2">
        <f>IF(MonthlyReportTable[[#This Row],[Total Income]]="No Data Yet","No Data",Q77-P77)</f>
        <v>-24025.5</v>
      </c>
      <c r="S77" s="55">
        <f>(MonthlyReportTable[[#This Row],[Total Income]]-MonthlyReportTable[[#This Row],[Total Spent]])/MonthlyReportTable[[#This Row],[Total Income]]</f>
        <v>-2.4311844909342231</v>
      </c>
    </row>
    <row r="78" spans="10:19" x14ac:dyDescent="0.25">
      <c r="J78">
        <v>2019</v>
      </c>
      <c r="K78" t="s">
        <v>50</v>
      </c>
      <c r="L78">
        <v>8</v>
      </c>
      <c r="M78" t="str">
        <f t="shared" si="9"/>
        <v>20198</v>
      </c>
      <c r="N78" s="2">
        <f>IF(SUMIFS(ExpensesDBTable[Amount],ExpensesDBTable[Month ID],"="&amp;M78,ExpensesDBTable[Exclude in WE],"=NO")=0,0,SUMIFS(ExpensesDBTable[Amount],ExpensesDBTable[Month ID],"="&amp;M78,ExpensesDBTable[Exclude in WE],"=NO"))</f>
        <v>914.56999999999971</v>
      </c>
      <c r="O78" s="2">
        <f>IF(SUMIFS(ExpensesDBTable[Amount],ExpensesDBTable[Month ID],"="&amp;M78,ExpensesDBTable[Exclude in WE],"=YES")=0,0,SUMIFS(ExpensesDBTable[Amount],ExpensesDBTable[Month ID],"="&amp;M78,ExpensesDBTable[Exclude in WE],"=YES"))</f>
        <v>11342.039999999999</v>
      </c>
      <c r="P78" s="2">
        <f>IF(MonthlyReportTable[[#This Row],[Spent in WE]]="No Data Yet","No Data",N78+O78)</f>
        <v>12256.609999999999</v>
      </c>
      <c r="Q78" s="2">
        <f>IF(SUMIFS(IncomeDBTable[Amount],IncomeDBTable[Month ID],"="&amp;M78)=0,0,SUMIFS(IncomeDBTable[Amount],IncomeDBTable[Month ID],"="&amp;M78))</f>
        <v>25534.050000000003</v>
      </c>
      <c r="R78" s="2">
        <f>IF(MonthlyReportTable[[#This Row],[Total Income]]="No Data Yet","No Data",Q78-P78)</f>
        <v>13277.440000000004</v>
      </c>
      <c r="S78" s="55">
        <f>(MonthlyReportTable[[#This Row],[Total Income]]-MonthlyReportTable[[#This Row],[Total Spent]])/MonthlyReportTable[[#This Row],[Total Income]]</f>
        <v>0.51998958253782701</v>
      </c>
    </row>
    <row r="79" spans="10:19" x14ac:dyDescent="0.25">
      <c r="J79">
        <v>2019</v>
      </c>
      <c r="K79" t="s">
        <v>51</v>
      </c>
      <c r="L79">
        <v>9</v>
      </c>
      <c r="M79" t="str">
        <f t="shared" si="9"/>
        <v>20199</v>
      </c>
      <c r="N79" s="2">
        <f>IF(SUMIFS(ExpensesDBTable[Amount],ExpensesDBTable[Month ID],"="&amp;M79,ExpensesDBTable[Exclude in WE],"=NO")=0,0,SUMIFS(ExpensesDBTable[Amount],ExpensesDBTable[Month ID],"="&amp;M79,ExpensesDBTable[Exclude in WE],"=NO"))</f>
        <v>1036.6999999999998</v>
      </c>
      <c r="O79" s="2">
        <f>IF(SUMIFS(ExpensesDBTable[Amount],ExpensesDBTable[Month ID],"="&amp;M79,ExpensesDBTable[Exclude in WE],"=YES")=0,0,SUMIFS(ExpensesDBTable[Amount],ExpensesDBTable[Month ID],"="&amp;M79,ExpensesDBTable[Exclude in WE],"=YES"))</f>
        <v>8550.0399999999991</v>
      </c>
      <c r="P79" s="2">
        <f>IF(MonthlyReportTable[[#This Row],[Spent in WE]]="No Data Yet","No Data",N79+O79)</f>
        <v>9586.739999999998</v>
      </c>
      <c r="Q79" s="2">
        <f>IF(SUMIFS(IncomeDBTable[Amount],IncomeDBTable[Month ID],"="&amp;M79)=0,0,SUMIFS(IncomeDBTable[Amount],IncomeDBTable[Month ID],"="&amp;M79))</f>
        <v>22197.289999999997</v>
      </c>
      <c r="R79" s="2">
        <f>IF(MonthlyReportTable[[#This Row],[Total Income]]="No Data Yet","No Data",Q79-P79)</f>
        <v>12610.55</v>
      </c>
      <c r="S79" s="55">
        <f>(MonthlyReportTable[[#This Row],[Total Income]]-MonthlyReportTable[[#This Row],[Total Spent]])/MonthlyReportTable[[#This Row],[Total Income]]</f>
        <v>0.56811214341930938</v>
      </c>
    </row>
    <row r="80" spans="10:19" x14ac:dyDescent="0.25">
      <c r="J80">
        <v>2019</v>
      </c>
      <c r="K80" t="s">
        <v>52</v>
      </c>
      <c r="L80">
        <v>10</v>
      </c>
      <c r="M80" t="str">
        <f t="shared" si="9"/>
        <v>201910</v>
      </c>
      <c r="N80" s="2">
        <f>IF(SUMIFS(ExpensesDBTable[Amount],ExpensesDBTable[Month ID],"="&amp;M80,ExpensesDBTable[Exclude in WE],"=NO")=0,0,SUMIFS(ExpensesDBTable[Amount],ExpensesDBTable[Month ID],"="&amp;M80,ExpensesDBTable[Exclude in WE],"=NO"))</f>
        <v>846.75999999999988</v>
      </c>
      <c r="O80" s="2">
        <f>IF(SUMIFS(ExpensesDBTable[Amount],ExpensesDBTable[Month ID],"="&amp;M80,ExpensesDBTable[Exclude in WE],"=YES")=0,0,SUMIFS(ExpensesDBTable[Amount],ExpensesDBTable[Month ID],"="&amp;M80,ExpensesDBTable[Exclude in WE],"=YES"))</f>
        <v>24055.690000000006</v>
      </c>
      <c r="P80" s="2">
        <f>IF(MonthlyReportTable[[#This Row],[Spent in WE]]="No Data Yet","No Data",N80+O80)</f>
        <v>24902.450000000004</v>
      </c>
      <c r="Q80" s="2">
        <f>IF(SUMIFS(IncomeDBTable[Amount],IncomeDBTable[Month ID],"="&amp;M80)=0,0,SUMIFS(IncomeDBTable[Amount],IncomeDBTable[Month ID],"="&amp;M80))</f>
        <v>38887.020000000004</v>
      </c>
      <c r="R80" s="2">
        <f>IF(MonthlyReportTable[[#This Row],[Total Income]]="No Data Yet","No Data",Q80-P80)</f>
        <v>13984.57</v>
      </c>
      <c r="S80" s="55">
        <f>(MonthlyReportTable[[#This Row],[Total Income]]-MonthlyReportTable[[#This Row],[Total Spent]])/MonthlyReportTable[[#This Row],[Total Income]]</f>
        <v>0.35962051090569547</v>
      </c>
    </row>
    <row r="81" spans="10:19" x14ac:dyDescent="0.25">
      <c r="J81">
        <v>2019</v>
      </c>
      <c r="K81" t="s">
        <v>53</v>
      </c>
      <c r="L81">
        <v>11</v>
      </c>
      <c r="M81" t="str">
        <f t="shared" si="9"/>
        <v>201911</v>
      </c>
      <c r="N81" s="2">
        <f>IF(SUMIFS(ExpensesDBTable[Amount],ExpensesDBTable[Month ID],"="&amp;M81,ExpensesDBTable[Exclude in WE],"=NO")=0,0,SUMIFS(ExpensesDBTable[Amount],ExpensesDBTable[Month ID],"="&amp;M81,ExpensesDBTable[Exclude in WE],"=NO"))</f>
        <v>644.42999999999984</v>
      </c>
      <c r="O81" s="2">
        <f>IF(SUMIFS(ExpensesDBTable[Amount],ExpensesDBTable[Month ID],"="&amp;M81,ExpensesDBTable[Exclude in WE],"=YES")=0,0,SUMIFS(ExpensesDBTable[Amount],ExpensesDBTable[Month ID],"="&amp;M81,ExpensesDBTable[Exclude in WE],"=YES"))</f>
        <v>8539.64</v>
      </c>
      <c r="P81" s="2">
        <f>IF(MonthlyReportTable[[#This Row],[Spent in WE]]="No Data Yet","No Data",N81+O81)</f>
        <v>9184.07</v>
      </c>
      <c r="Q81" s="2">
        <f>IF(SUMIFS(IncomeDBTable[Amount],IncomeDBTable[Month ID],"="&amp;M81)=0,0,SUMIFS(IncomeDBTable[Amount],IncomeDBTable[Month ID],"="&amp;M81))</f>
        <v>9417.86</v>
      </c>
      <c r="R81" s="2">
        <f>IF(MonthlyReportTable[[#This Row],[Total Income]]="No Data Yet","No Data",Q81-P81)</f>
        <v>233.79000000000087</v>
      </c>
      <c r="S81" s="55">
        <f>(MonthlyReportTable[[#This Row],[Total Income]]-MonthlyReportTable[[#This Row],[Total Spent]])/MonthlyReportTable[[#This Row],[Total Income]]</f>
        <v>2.4824110785252793E-2</v>
      </c>
    </row>
    <row r="82" spans="10:19" x14ac:dyDescent="0.25">
      <c r="J82">
        <v>2019</v>
      </c>
      <c r="K82" t="s">
        <v>54</v>
      </c>
      <c r="L82">
        <v>12</v>
      </c>
      <c r="M82" t="str">
        <f t="shared" si="9"/>
        <v>201912</v>
      </c>
      <c r="N82" s="2">
        <f>IF(SUMIFS(ExpensesDBTable[Amount],ExpensesDBTable[Month ID],"="&amp;M82,ExpensesDBTable[Exclude in WE],"=NO")=0,0,SUMIFS(ExpensesDBTable[Amount],ExpensesDBTable[Month ID],"="&amp;M82,ExpensesDBTable[Exclude in WE],"=NO"))</f>
        <v>685.7399999999999</v>
      </c>
      <c r="O82" s="2">
        <f>IF(SUMIFS(ExpensesDBTable[Amount],ExpensesDBTable[Month ID],"="&amp;M82,ExpensesDBTable[Exclude in WE],"=YES")=0,0,SUMIFS(ExpensesDBTable[Amount],ExpensesDBTable[Month ID],"="&amp;M82,ExpensesDBTable[Exclude in WE],"=YES"))</f>
        <v>6475.9299999999994</v>
      </c>
      <c r="P82" s="2">
        <f>IF(MonthlyReportTable[[#This Row],[Spent in WE]]="No Data Yet","No Data",N82+O82)</f>
        <v>7161.6699999999992</v>
      </c>
      <c r="Q82" s="2">
        <f>IF(SUMIFS(IncomeDBTable[Amount],IncomeDBTable[Month ID],"="&amp;M82)=0,0,SUMIFS(IncomeDBTable[Amount],IncomeDBTable[Month ID],"="&amp;M82))</f>
        <v>18611.34</v>
      </c>
      <c r="R82" s="2">
        <f>IF(MonthlyReportTable[[#This Row],[Total Income]]="No Data Yet","No Data",Q82-P82)</f>
        <v>11449.670000000002</v>
      </c>
      <c r="S82" s="55">
        <f>(MonthlyReportTable[[#This Row],[Total Income]]-MonthlyReportTable[[#This Row],[Total Spent]])/MonthlyReportTable[[#This Row],[Total Income]]</f>
        <v>0.6151985832293646</v>
      </c>
    </row>
    <row r="83" spans="10:19" x14ac:dyDescent="0.25">
      <c r="J83">
        <v>2020</v>
      </c>
      <c r="K83" t="s">
        <v>43</v>
      </c>
      <c r="L83">
        <v>1</v>
      </c>
      <c r="M83" t="str">
        <f t="shared" ref="M83:M88" si="10">CONCATENATE(J83,L83)</f>
        <v>20201</v>
      </c>
      <c r="N83" s="2">
        <f>IF(SUMIFS(ExpensesDBTable[Amount],ExpensesDBTable[Month ID],"="&amp;M83,ExpensesDBTable[Exclude in WE],"=NO")=0,0,SUMIFS(ExpensesDBTable[Amount],ExpensesDBTable[Month ID],"="&amp;M83,ExpensesDBTable[Exclude in WE],"=NO"))</f>
        <v>74.02</v>
      </c>
      <c r="O83" s="2">
        <f>IF(SUMIFS(ExpensesDBTable[Amount],ExpensesDBTable[Month ID],"="&amp;M83,ExpensesDBTable[Exclude in WE],"=YES")=0,0,SUMIFS(ExpensesDBTable[Amount],ExpensesDBTable[Month ID],"="&amp;M83,ExpensesDBTable[Exclude in WE],"=YES"))</f>
        <v>681.2</v>
      </c>
      <c r="P83" s="2">
        <f>IF(MonthlyReportTable[[#This Row],[Spent in WE]]="No Data Yet","No Data",N83+O83)</f>
        <v>755.22</v>
      </c>
      <c r="Q83" s="2">
        <f>IF(SUMIFS(IncomeDBTable[Amount],IncomeDBTable[Month ID],"="&amp;M83)=0,0,SUMIFS(IncomeDBTable[Amount],IncomeDBTable[Month ID],"="&amp;M83))</f>
        <v>13202.96</v>
      </c>
      <c r="R83" s="2">
        <f>IF(MonthlyReportTable[[#This Row],[Total Income]]="No Data Yet","No Data",Q83-P83)</f>
        <v>12447.74</v>
      </c>
      <c r="S83" s="55">
        <f>(MonthlyReportTable[[#This Row],[Total Income]]-MonthlyReportTable[[#This Row],[Total Spent]])/MonthlyReportTable[[#This Row],[Total Income]]</f>
        <v>0.94279919048455807</v>
      </c>
    </row>
    <row r="84" spans="10:19" x14ac:dyDescent="0.25">
      <c r="J84">
        <v>2020</v>
      </c>
      <c r="K84" t="s">
        <v>44</v>
      </c>
      <c r="L84">
        <v>2</v>
      </c>
      <c r="M84" t="str">
        <f t="shared" si="10"/>
        <v>20202</v>
      </c>
      <c r="N84" s="2">
        <f>IF(SUMIFS(ExpensesDBTable[Amount],ExpensesDBTable[Month ID],"="&amp;M84,ExpensesDBTable[Exclude in WE],"=NO")=0,0,SUMIFS(ExpensesDBTable[Amount],ExpensesDBTable[Month ID],"="&amp;M84,ExpensesDBTable[Exclude in WE],"=NO"))</f>
        <v>993.49999999999977</v>
      </c>
      <c r="O84" s="2">
        <f>IF(SUMIFS(ExpensesDBTable[Amount],ExpensesDBTable[Month ID],"="&amp;M84,ExpensesDBTable[Exclude in WE],"=YES")=0,0,SUMIFS(ExpensesDBTable[Amount],ExpensesDBTable[Month ID],"="&amp;M84,ExpensesDBTable[Exclude in WE],"=YES"))</f>
        <v>11065.159999999998</v>
      </c>
      <c r="P84" s="2">
        <f>IF(MonthlyReportTable[[#This Row],[Spent in WE]]="No Data Yet","No Data",N84+O84)</f>
        <v>12058.659999999998</v>
      </c>
      <c r="Q84" s="2">
        <f>IF(SUMIFS(IncomeDBTable[Amount],IncomeDBTable[Month ID],"="&amp;M84)=0,0,SUMIFS(IncomeDBTable[Amount],IncomeDBTable[Month ID],"="&amp;M84))</f>
        <v>16801.260000000002</v>
      </c>
      <c r="R84" s="2">
        <f>IF(MonthlyReportTable[[#This Row],[Total Income]]="No Data Yet","No Data",Q84-P84)</f>
        <v>4742.600000000004</v>
      </c>
      <c r="S84" s="55">
        <f>(MonthlyReportTable[[#This Row],[Total Income]]-MonthlyReportTable[[#This Row],[Total Spent]])/MonthlyReportTable[[#This Row],[Total Income]]</f>
        <v>0.28227644831399568</v>
      </c>
    </row>
    <row r="85" spans="10:19" x14ac:dyDescent="0.25">
      <c r="J85">
        <v>2020</v>
      </c>
      <c r="K85" t="s">
        <v>45</v>
      </c>
      <c r="L85">
        <v>3</v>
      </c>
      <c r="M85" t="str">
        <f t="shared" si="10"/>
        <v>20203</v>
      </c>
      <c r="N85" s="2">
        <f>IF(SUMIFS(ExpensesDBTable[Amount],ExpensesDBTable[Month ID],"="&amp;M85,ExpensesDBTable[Exclude in WE],"=NO")=0,0,SUMIFS(ExpensesDBTable[Amount],ExpensesDBTable[Month ID],"="&amp;M85,ExpensesDBTable[Exclude in WE],"=NO"))</f>
        <v>793.15</v>
      </c>
      <c r="O85" s="2">
        <f>IF(SUMIFS(ExpensesDBTable[Amount],ExpensesDBTable[Month ID],"="&amp;M85,ExpensesDBTable[Exclude in WE],"=YES")=0,0,SUMIFS(ExpensesDBTable[Amount],ExpensesDBTable[Month ID],"="&amp;M85,ExpensesDBTable[Exclude in WE],"=YES"))</f>
        <v>9689.8700000000008</v>
      </c>
      <c r="P85" s="2">
        <f>IF(MonthlyReportTable[[#This Row],[Spent in WE]]="No Data Yet","No Data",N85+O85)</f>
        <v>10483.02</v>
      </c>
      <c r="Q85" s="2">
        <f>IF(SUMIFS(IncomeDBTable[Amount],IncomeDBTable[Month ID],"="&amp;M85)=0,0,SUMIFS(IncomeDBTable[Amount],IncomeDBTable[Month ID],"="&amp;M85))</f>
        <v>19956.420000000002</v>
      </c>
      <c r="R85" s="2">
        <f>IF(MonthlyReportTable[[#This Row],[Total Income]]="No Data Yet","No Data",Q85-P85)</f>
        <v>9473.4000000000015</v>
      </c>
      <c r="S85" s="55">
        <f>(MonthlyReportTable[[#This Row],[Total Income]]-MonthlyReportTable[[#This Row],[Total Spent]])/MonthlyReportTable[[#This Row],[Total Income]]</f>
        <v>0.47470438084586314</v>
      </c>
    </row>
    <row r="86" spans="10:19" x14ac:dyDescent="0.25">
      <c r="J86">
        <v>2020</v>
      </c>
      <c r="K86" t="s">
        <v>46</v>
      </c>
      <c r="L86">
        <v>4</v>
      </c>
      <c r="M86" t="str">
        <f t="shared" si="10"/>
        <v>20204</v>
      </c>
      <c r="N86" s="2">
        <f>IF(SUMIFS(ExpensesDBTable[Amount],ExpensesDBTable[Month ID],"="&amp;M86,ExpensesDBTable[Exclude in WE],"=NO")=0,0,SUMIFS(ExpensesDBTable[Amount],ExpensesDBTable[Month ID],"="&amp;M86,ExpensesDBTable[Exclude in WE],"=NO"))</f>
        <v>576.5</v>
      </c>
      <c r="O86" s="2">
        <f>IF(SUMIFS(ExpensesDBTable[Amount],ExpensesDBTable[Month ID],"="&amp;M86,ExpensesDBTable[Exclude in WE],"=YES")=0,0,SUMIFS(ExpensesDBTable[Amount],ExpensesDBTable[Month ID],"="&amp;M86,ExpensesDBTable[Exclude in WE],"=YES"))</f>
        <v>7584.26</v>
      </c>
      <c r="P86" s="2">
        <f>IF(MonthlyReportTable[[#This Row],[Spent in WE]]="No Data Yet","No Data",N86+O86)</f>
        <v>8160.76</v>
      </c>
      <c r="Q86" s="2">
        <f>IF(SUMIFS(IncomeDBTable[Amount],IncomeDBTable[Month ID],"="&amp;M86)=0,0,SUMIFS(IncomeDBTable[Amount],IncomeDBTable[Month ID],"="&amp;M86))</f>
        <v>25925.9</v>
      </c>
      <c r="R86" s="2">
        <f>IF(MonthlyReportTable[[#This Row],[Total Income]]="No Data Yet","No Data",Q86-P86)</f>
        <v>17765.14</v>
      </c>
      <c r="S86" s="55">
        <f>(MonthlyReportTable[[#This Row],[Total Income]]-MonthlyReportTable[[#This Row],[Total Spent]])/MonthlyReportTable[[#This Row],[Total Income]]</f>
        <v>0.68522751379894231</v>
      </c>
    </row>
    <row r="87" spans="10:19" x14ac:dyDescent="0.25">
      <c r="J87">
        <v>2020</v>
      </c>
      <c r="K87" t="s">
        <v>47</v>
      </c>
      <c r="L87">
        <v>5</v>
      </c>
      <c r="M87" t="str">
        <f t="shared" si="10"/>
        <v>20205</v>
      </c>
      <c r="N87" s="2">
        <f>IF(SUMIFS(ExpensesDBTable[Amount],ExpensesDBTable[Month ID],"="&amp;M87,ExpensesDBTable[Exclude in WE],"=NO")=0,0,SUMIFS(ExpensesDBTable[Amount],ExpensesDBTable[Month ID],"="&amp;M87,ExpensesDBTable[Exclude in WE],"=NO"))</f>
        <v>900.66000000000008</v>
      </c>
      <c r="O87" s="2">
        <f>IF(SUMIFS(ExpensesDBTable[Amount],ExpensesDBTable[Month ID],"="&amp;M87,ExpensesDBTable[Exclude in WE],"=YES")=0,0,SUMIFS(ExpensesDBTable[Amount],ExpensesDBTable[Month ID],"="&amp;M87,ExpensesDBTable[Exclude in WE],"=YES"))</f>
        <v>8122.3600000000006</v>
      </c>
      <c r="P87" s="2">
        <f>IF(MonthlyReportTable[[#This Row],[Spent in WE]]="No Data Yet","No Data",N87+O87)</f>
        <v>9023.02</v>
      </c>
      <c r="Q87" s="2">
        <f>IF(SUMIFS(IncomeDBTable[Amount],IncomeDBTable[Month ID],"="&amp;M87)=0,0,SUMIFS(IncomeDBTable[Amount],IncomeDBTable[Month ID],"="&amp;M87))</f>
        <v>18078.22</v>
      </c>
      <c r="R87" s="2">
        <f>IF(MonthlyReportTable[[#This Row],[Total Income]]="No Data Yet","No Data",Q87-P87)</f>
        <v>9055.2000000000007</v>
      </c>
      <c r="S87" s="55">
        <f>(MonthlyReportTable[[#This Row],[Total Income]]-MonthlyReportTable[[#This Row],[Total Spent]])/MonthlyReportTable[[#This Row],[Total Income]]</f>
        <v>0.50089002125209225</v>
      </c>
    </row>
    <row r="88" spans="10:19" x14ac:dyDescent="0.25">
      <c r="J88">
        <v>2020</v>
      </c>
      <c r="K88" t="s">
        <v>48</v>
      </c>
      <c r="L88">
        <v>6</v>
      </c>
      <c r="M88" t="str">
        <f t="shared" si="10"/>
        <v>20206</v>
      </c>
      <c r="N88" s="2">
        <f>IF(SUMIFS(ExpensesDBTable[Amount],ExpensesDBTable[Month ID],"="&amp;M88,ExpensesDBTable[Exclude in WE],"=NO")=0,0,SUMIFS(ExpensesDBTable[Amount],ExpensesDBTable[Month ID],"="&amp;M88,ExpensesDBTable[Exclude in WE],"=NO"))</f>
        <v>734.82000000000016</v>
      </c>
      <c r="O88" s="2">
        <f>IF(SUMIFS(ExpensesDBTable[Amount],ExpensesDBTable[Month ID],"="&amp;M88,ExpensesDBTable[Exclude in WE],"=YES")=0,0,SUMIFS(ExpensesDBTable[Amount],ExpensesDBTable[Month ID],"="&amp;M88,ExpensesDBTable[Exclude in WE],"=YES"))</f>
        <v>4543.95</v>
      </c>
      <c r="P88" s="2">
        <f>IF(MonthlyReportTable[[#This Row],[Spent in WE]]="No Data Yet","No Data",N88+O88)</f>
        <v>5278.77</v>
      </c>
      <c r="Q88" s="2">
        <f>IF(SUMIFS(IncomeDBTable[Amount],IncomeDBTable[Month ID],"="&amp;M88)=0,0,SUMIFS(IncomeDBTable[Amount],IncomeDBTable[Month ID],"="&amp;M88))</f>
        <v>15078.220000000001</v>
      </c>
      <c r="R88" s="2">
        <f>IF(MonthlyReportTable[[#This Row],[Total Income]]="No Data Yet","No Data",Q88-P88)</f>
        <v>9799.4500000000007</v>
      </c>
      <c r="S88" s="55">
        <f>(MonthlyReportTable[[#This Row],[Total Income]]-MonthlyReportTable[[#This Row],[Total Spent]])/MonthlyReportTable[[#This Row],[Total Income]]</f>
        <v>0.64990761508984485</v>
      </c>
    </row>
    <row r="89" spans="10:19" x14ac:dyDescent="0.25">
      <c r="J89">
        <v>2020</v>
      </c>
      <c r="K89" t="s">
        <v>49</v>
      </c>
      <c r="L89">
        <v>7</v>
      </c>
      <c r="M89" t="str">
        <f t="shared" ref="M89:M94" si="11">CONCATENATE(J89,L89)</f>
        <v>20207</v>
      </c>
      <c r="N89" s="2">
        <f>IF(SUMIFS(ExpensesDBTable[Amount],ExpensesDBTable[Month ID],"="&amp;M89,ExpensesDBTable[Exclude in WE],"=NO")=0,0,SUMIFS(ExpensesDBTable[Amount],ExpensesDBTable[Month ID],"="&amp;M89,ExpensesDBTable[Exclude in WE],"=NO"))</f>
        <v>598.54</v>
      </c>
      <c r="O89" s="2">
        <f>IF(SUMIFS(ExpensesDBTable[Amount],ExpensesDBTable[Month ID],"="&amp;M89,ExpensesDBTable[Exclude in WE],"=YES")=0,0,SUMIFS(ExpensesDBTable[Amount],ExpensesDBTable[Month ID],"="&amp;M89,ExpensesDBTable[Exclude in WE],"=YES"))</f>
        <v>7126.12</v>
      </c>
      <c r="P89" s="2">
        <f>IF(MonthlyReportTable[[#This Row],[Spent in WE]]="No Data Yet","No Data",N89+O89)</f>
        <v>7724.66</v>
      </c>
      <c r="Q89" s="2">
        <f>IF(SUMIFS(IncomeDBTable[Amount],IncomeDBTable[Month ID],"="&amp;M89)=0,0,SUMIFS(IncomeDBTable[Amount],IncomeDBTable[Month ID],"="&amp;M89))</f>
        <v>25078.22</v>
      </c>
      <c r="R89" s="2">
        <f>IF(MonthlyReportTable[[#This Row],[Total Income]]="No Data Yet","No Data",Q89-P89)</f>
        <v>17353.560000000001</v>
      </c>
      <c r="S89" s="55">
        <f>(MonthlyReportTable[[#This Row],[Total Income]]-MonthlyReportTable[[#This Row],[Total Spent]])/MonthlyReportTable[[#This Row],[Total Income]]</f>
        <v>0.69197734129455757</v>
      </c>
    </row>
    <row r="90" spans="10:19" x14ac:dyDescent="0.25">
      <c r="J90">
        <v>2020</v>
      </c>
      <c r="K90" t="s">
        <v>50</v>
      </c>
      <c r="L90">
        <v>8</v>
      </c>
      <c r="M90" t="str">
        <f t="shared" si="11"/>
        <v>20208</v>
      </c>
      <c r="N90" s="2">
        <f>IF(SUMIFS(ExpensesDBTable[Amount],ExpensesDBTable[Month ID],"="&amp;M90,ExpensesDBTable[Exclude in WE],"=NO")=0,0,SUMIFS(ExpensesDBTable[Amount],ExpensesDBTable[Month ID],"="&amp;M90,ExpensesDBTable[Exclude in WE],"=NO"))</f>
        <v>955.6400000000001</v>
      </c>
      <c r="O90" s="2">
        <f>IF(SUMIFS(ExpensesDBTable[Amount],ExpensesDBTable[Month ID],"="&amp;M90,ExpensesDBTable[Exclude in WE],"=YES")=0,0,SUMIFS(ExpensesDBTable[Amount],ExpensesDBTable[Month ID],"="&amp;M90,ExpensesDBTable[Exclude in WE],"=YES"))</f>
        <v>5404.5699999999979</v>
      </c>
      <c r="P90" s="2">
        <f>IF(MonthlyReportTable[[#This Row],[Spent in WE]]="No Data Yet","No Data",N90+O90)</f>
        <v>6360.2099999999982</v>
      </c>
      <c r="Q90" s="2">
        <f>IF(SUMIFS(IncomeDBTable[Amount],IncomeDBTable[Month ID],"="&amp;M90)=0,0,SUMIFS(IncomeDBTable[Amount],IncomeDBTable[Month ID],"="&amp;M90))</f>
        <v>15078.220000000001</v>
      </c>
      <c r="R90" s="2">
        <f>IF(MonthlyReportTable[[#This Row],[Total Income]]="No Data Yet","No Data",Q90-P90)</f>
        <v>8718.010000000002</v>
      </c>
      <c r="S90" s="55">
        <f>(MonthlyReportTable[[#This Row],[Total Income]]-MonthlyReportTable[[#This Row],[Total Spent]])/MonthlyReportTable[[#This Row],[Total Income]]</f>
        <v>0.57818562137971197</v>
      </c>
    </row>
    <row r="91" spans="10:19" x14ac:dyDescent="0.25">
      <c r="J91">
        <v>2020</v>
      </c>
      <c r="K91" t="s">
        <v>51</v>
      </c>
      <c r="L91">
        <v>9</v>
      </c>
      <c r="M91" t="str">
        <f t="shared" si="11"/>
        <v>20209</v>
      </c>
      <c r="N91" s="2">
        <f>IF(SUMIFS(ExpensesDBTable[Amount],ExpensesDBTable[Month ID],"="&amp;M91,ExpensesDBTable[Exclude in WE],"=NO")=0,0,SUMIFS(ExpensesDBTable[Amount],ExpensesDBTable[Month ID],"="&amp;M91,ExpensesDBTable[Exclude in WE],"=NO"))</f>
        <v>908.93000000000006</v>
      </c>
      <c r="O91" s="2">
        <f>IF(SUMIFS(ExpensesDBTable[Amount],ExpensesDBTable[Month ID],"="&amp;M91,ExpensesDBTable[Exclude in WE],"=YES")=0,0,SUMIFS(ExpensesDBTable[Amount],ExpensesDBTable[Month ID],"="&amp;M91,ExpensesDBTable[Exclude in WE],"=YES"))</f>
        <v>3675.3900000000003</v>
      </c>
      <c r="P91" s="2">
        <f>IF(MonthlyReportTable[[#This Row],[Spent in WE]]="No Data Yet","No Data",N91+O91)</f>
        <v>4584.3200000000006</v>
      </c>
      <c r="Q91" s="2">
        <f>IF(SUMIFS(IncomeDBTable[Amount],IncomeDBTable[Month ID],"="&amp;M91)=0,0,SUMIFS(IncomeDBTable[Amount],IncomeDBTable[Month ID],"="&amp;M91))</f>
        <v>15352.369999999999</v>
      </c>
      <c r="R91" s="2">
        <f>IF(MonthlyReportTable[[#This Row],[Total Income]]="No Data Yet","No Data",Q91-P91)</f>
        <v>10768.05</v>
      </c>
      <c r="S91" s="55">
        <f>(MonthlyReportTable[[#This Row],[Total Income]]-MonthlyReportTable[[#This Row],[Total Spent]])/MonthlyReportTable[[#This Row],[Total Income]]</f>
        <v>0.70139333536125037</v>
      </c>
    </row>
    <row r="92" spans="10:19" x14ac:dyDescent="0.25">
      <c r="J92">
        <v>2020</v>
      </c>
      <c r="K92" t="s">
        <v>52</v>
      </c>
      <c r="L92">
        <v>10</v>
      </c>
      <c r="M92" t="str">
        <f t="shared" si="11"/>
        <v>202010</v>
      </c>
      <c r="N92" s="2">
        <f>IF(SUMIFS(ExpensesDBTable[Amount],ExpensesDBTable[Month ID],"="&amp;M92,ExpensesDBTable[Exclude in WE],"=NO")=0,0,SUMIFS(ExpensesDBTable[Amount],ExpensesDBTable[Month ID],"="&amp;M92,ExpensesDBTable[Exclude in WE],"=NO"))</f>
        <v>1165.28</v>
      </c>
      <c r="O92" s="2">
        <f>IF(SUMIFS(ExpensesDBTable[Amount],ExpensesDBTable[Month ID],"="&amp;M92,ExpensesDBTable[Exclude in WE],"=YES")=0,0,SUMIFS(ExpensesDBTable[Amount],ExpensesDBTable[Month ID],"="&amp;M92,ExpensesDBTable[Exclude in WE],"=YES"))</f>
        <v>6290.26</v>
      </c>
      <c r="P92" s="2">
        <f>IF(MonthlyReportTable[[#This Row],[Spent in WE]]="No Data Yet","No Data",N92+O92)</f>
        <v>7455.54</v>
      </c>
      <c r="Q92" s="2">
        <f>IF(SUMIFS(IncomeDBTable[Amount],IncomeDBTable[Month ID],"="&amp;M92)=0,0,SUMIFS(IncomeDBTable[Amount],IncomeDBTable[Month ID],"="&amp;M92))</f>
        <v>15511.52</v>
      </c>
      <c r="R92" s="2">
        <f>IF(MonthlyReportTable[[#This Row],[Total Income]]="No Data Yet","No Data",Q92-P92)</f>
        <v>8055.9800000000005</v>
      </c>
      <c r="S92" s="55">
        <f>(MonthlyReportTable[[#This Row],[Total Income]]-MonthlyReportTable[[#This Row],[Total Spent]])/MonthlyReportTable[[#This Row],[Total Income]]</f>
        <v>0.51935464738465353</v>
      </c>
    </row>
    <row r="93" spans="10:19" x14ac:dyDescent="0.25">
      <c r="J93">
        <v>2020</v>
      </c>
      <c r="K93" t="s">
        <v>53</v>
      </c>
      <c r="L93">
        <v>11</v>
      </c>
      <c r="M93" t="str">
        <f t="shared" si="11"/>
        <v>202011</v>
      </c>
      <c r="N93" s="2">
        <f>IF(SUMIFS(ExpensesDBTable[Amount],ExpensesDBTable[Month ID],"="&amp;M93,ExpensesDBTable[Exclude in WE],"=NO")=0,0,SUMIFS(ExpensesDBTable[Amount],ExpensesDBTable[Month ID],"="&amp;M93,ExpensesDBTable[Exclude in WE],"=NO"))</f>
        <v>833.73</v>
      </c>
      <c r="O93" s="2">
        <f>IF(SUMIFS(ExpensesDBTable[Amount],ExpensesDBTable[Month ID],"="&amp;M93,ExpensesDBTable[Exclude in WE],"=YES")=0,0,SUMIFS(ExpensesDBTable[Amount],ExpensesDBTable[Month ID],"="&amp;M93,ExpensesDBTable[Exclude in WE],"=YES"))</f>
        <v>11734.660000000002</v>
      </c>
      <c r="P93" s="2">
        <f>IF(MonthlyReportTable[[#This Row],[Spent in WE]]="No Data Yet","No Data",N93+O93)</f>
        <v>12568.390000000001</v>
      </c>
      <c r="Q93" s="2">
        <f>IF(SUMIFS(IncomeDBTable[Amount],IncomeDBTable[Month ID],"="&amp;M93)=0,0,SUMIFS(IncomeDBTable[Amount],IncomeDBTable[Month ID],"="&amp;M93))</f>
        <v>15750.220000000001</v>
      </c>
      <c r="R93" s="2">
        <f>IF(MonthlyReportTable[[#This Row],[Total Income]]="No Data Yet","No Data",Q93-P93)</f>
        <v>3181.83</v>
      </c>
      <c r="S93" s="55">
        <f>(MonthlyReportTable[[#This Row],[Total Income]]-MonthlyReportTable[[#This Row],[Total Spent]])/MonthlyReportTable[[#This Row],[Total Income]]</f>
        <v>0.20201813054039877</v>
      </c>
    </row>
    <row r="94" spans="10:19" x14ac:dyDescent="0.25">
      <c r="J94">
        <v>2020</v>
      </c>
      <c r="K94" t="s">
        <v>54</v>
      </c>
      <c r="L94">
        <v>12</v>
      </c>
      <c r="M94" t="str">
        <f t="shared" si="11"/>
        <v>202012</v>
      </c>
      <c r="N94" s="2">
        <f>IF(SUMIFS(ExpensesDBTable[Amount],ExpensesDBTable[Month ID],"="&amp;M94,ExpensesDBTable[Exclude in WE],"=NO")=0,0,SUMIFS(ExpensesDBTable[Amount],ExpensesDBTable[Month ID],"="&amp;M94,ExpensesDBTable[Exclude in WE],"=NO"))</f>
        <v>896.35000000000014</v>
      </c>
      <c r="O94" s="2">
        <f>IF(SUMIFS(ExpensesDBTable[Amount],ExpensesDBTable[Month ID],"="&amp;M94,ExpensesDBTable[Exclude in WE],"=YES")=0,0,SUMIFS(ExpensesDBTable[Amount],ExpensesDBTable[Month ID],"="&amp;M94,ExpensesDBTable[Exclude in WE],"=YES"))</f>
        <v>11854.59</v>
      </c>
      <c r="P94" s="2">
        <f>IF(MonthlyReportTable[[#This Row],[Spent in WE]]="No Data Yet","No Data",N94+O94)</f>
        <v>12750.94</v>
      </c>
      <c r="Q94" s="2">
        <f>IF(SUMIFS(IncomeDBTable[Amount],IncomeDBTable[Month ID],"="&amp;M94)=0,0,SUMIFS(IncomeDBTable[Amount],IncomeDBTable[Month ID],"="&amp;M94))</f>
        <v>20522.22</v>
      </c>
      <c r="R94" s="2">
        <f>IF(MonthlyReportTable[[#This Row],[Total Income]]="No Data Yet","No Data",Q94-P94)</f>
        <v>7771.2800000000007</v>
      </c>
      <c r="S94" s="55">
        <f>(MonthlyReportTable[[#This Row],[Total Income]]-MonthlyReportTable[[#This Row],[Total Spent]])/MonthlyReportTable[[#This Row],[Total Income]]</f>
        <v>0.37867638101530926</v>
      </c>
    </row>
    <row r="95" spans="10:19" x14ac:dyDescent="0.25">
      <c r="J95">
        <v>2021</v>
      </c>
      <c r="K95" t="s">
        <v>43</v>
      </c>
      <c r="L95">
        <v>1</v>
      </c>
      <c r="M95" t="str">
        <f t="shared" ref="M95:M100" si="12">CONCATENATE(J95,L95)</f>
        <v>20211</v>
      </c>
      <c r="N95" s="2">
        <f>IF(SUMIFS(ExpensesDBTable[Amount],ExpensesDBTable[Month ID],"="&amp;M95,ExpensesDBTable[Exclude in WE],"=NO")=0,0,SUMIFS(ExpensesDBTable[Amount],ExpensesDBTable[Month ID],"="&amp;M95,ExpensesDBTable[Exclude in WE],"=NO"))</f>
        <v>1107.4000000000001</v>
      </c>
      <c r="O95" s="2">
        <f>IF(SUMIFS(ExpensesDBTable[Amount],ExpensesDBTable[Month ID],"="&amp;M95,ExpensesDBTable[Exclude in WE],"=YES")=0,0,SUMIFS(ExpensesDBTable[Amount],ExpensesDBTable[Month ID],"="&amp;M95,ExpensesDBTable[Exclude in WE],"=YES"))</f>
        <v>8617.35</v>
      </c>
      <c r="P95" s="2">
        <f>IF(MonthlyReportTable[[#This Row],[Spent in WE]]="No Data Yet","No Data",N95+O95)</f>
        <v>9724.75</v>
      </c>
      <c r="Q95" s="2">
        <f>IF(SUMIFS(IncomeDBTable[Amount],IncomeDBTable[Month ID],"="&amp;M95)=0,0,SUMIFS(IncomeDBTable[Amount],IncomeDBTable[Month ID],"="&amp;M95))</f>
        <v>60700.68</v>
      </c>
      <c r="R95" s="2">
        <f>IF(MonthlyReportTable[[#This Row],[Total Income]]="No Data Yet","No Data",Q95-P95)</f>
        <v>50975.93</v>
      </c>
      <c r="S95" s="55">
        <f>(MonthlyReportTable[[#This Row],[Total Income]]-MonthlyReportTable[[#This Row],[Total Spent]])/MonthlyReportTable[[#This Row],[Total Income]]</f>
        <v>0.83979174533135381</v>
      </c>
    </row>
    <row r="96" spans="10:19" x14ac:dyDescent="0.25">
      <c r="J96">
        <v>2021</v>
      </c>
      <c r="K96" t="s">
        <v>44</v>
      </c>
      <c r="L96">
        <v>2</v>
      </c>
      <c r="M96" t="str">
        <f t="shared" si="12"/>
        <v>20212</v>
      </c>
      <c r="N96" s="2">
        <f>IF(SUMIFS(ExpensesDBTable[Amount],ExpensesDBTable[Month ID],"="&amp;M96,ExpensesDBTable[Exclude in WE],"=NO")=0,0,SUMIFS(ExpensesDBTable[Amount],ExpensesDBTable[Month ID],"="&amp;M96,ExpensesDBTable[Exclude in WE],"=NO"))</f>
        <v>851.64000000000021</v>
      </c>
      <c r="O96" s="2">
        <f>IF(SUMIFS(ExpensesDBTable[Amount],ExpensesDBTable[Month ID],"="&amp;M96,ExpensesDBTable[Exclude in WE],"=YES")=0,0,SUMIFS(ExpensesDBTable[Amount],ExpensesDBTable[Month ID],"="&amp;M96,ExpensesDBTable[Exclude in WE],"=YES"))</f>
        <v>11813.450000000003</v>
      </c>
      <c r="P96" s="2">
        <f>IF(MonthlyReportTable[[#This Row],[Spent in WE]]="No Data Yet","No Data",N96+O96)</f>
        <v>12665.090000000002</v>
      </c>
      <c r="Q96" s="2">
        <f>IF(SUMIFS(IncomeDBTable[Amount],IncomeDBTable[Month ID],"="&amp;M96)=0,0,SUMIFS(IncomeDBTable[Amount],IncomeDBTable[Month ID],"="&amp;M96))</f>
        <v>20310.629999999997</v>
      </c>
      <c r="R96" s="2">
        <f>IF(MonthlyReportTable[[#This Row],[Total Income]]="No Data Yet","No Data",Q96-P96)</f>
        <v>7645.5399999999954</v>
      </c>
      <c r="S96" s="55">
        <f>(MonthlyReportTable[[#This Row],[Total Income]]-MonthlyReportTable[[#This Row],[Total Spent]])/MonthlyReportTable[[#This Row],[Total Income]]</f>
        <v>0.37643047015282127</v>
      </c>
    </row>
    <row r="97" spans="10:19" x14ac:dyDescent="0.25">
      <c r="J97">
        <v>2021</v>
      </c>
      <c r="K97" t="s">
        <v>45</v>
      </c>
      <c r="L97">
        <v>3</v>
      </c>
      <c r="M97" t="str">
        <f t="shared" si="12"/>
        <v>20213</v>
      </c>
      <c r="N97" s="2">
        <f>IF(SUMIFS(ExpensesDBTable[Amount],ExpensesDBTable[Month ID],"="&amp;M97,ExpensesDBTable[Exclude in WE],"=NO")=0,0,SUMIFS(ExpensesDBTable[Amount],ExpensesDBTable[Month ID],"="&amp;M97,ExpensesDBTable[Exclude in WE],"=NO"))</f>
        <v>905.05000000000018</v>
      </c>
      <c r="O97" s="2">
        <f>IF(SUMIFS(ExpensesDBTable[Amount],ExpensesDBTable[Month ID],"="&amp;M97,ExpensesDBTable[Exclude in WE],"=YES")=0,0,SUMIFS(ExpensesDBTable[Amount],ExpensesDBTable[Month ID],"="&amp;M97,ExpensesDBTable[Exclude in WE],"=YES"))</f>
        <v>34638.050000000003</v>
      </c>
      <c r="P97" s="2">
        <f>IF(MonthlyReportTable[[#This Row],[Spent in WE]]="No Data Yet","No Data",N97+O97)</f>
        <v>35543.100000000006</v>
      </c>
      <c r="Q97" s="2">
        <f>IF(SUMIFS(IncomeDBTable[Amount],IncomeDBTable[Month ID],"="&amp;M97)=0,0,SUMIFS(IncomeDBTable[Amount],IncomeDBTable[Month ID],"="&amp;M97))</f>
        <v>19880.530000000002</v>
      </c>
      <c r="R97" s="2">
        <f>IF(MonthlyReportTable[[#This Row],[Total Income]]="No Data Yet","No Data",Q97-P97)</f>
        <v>-15662.570000000003</v>
      </c>
      <c r="S97" s="55">
        <f>(MonthlyReportTable[[#This Row],[Total Income]]-MonthlyReportTable[[#This Row],[Total Spent]])/MonthlyReportTable[[#This Row],[Total Income]]</f>
        <v>-0.78783463016328048</v>
      </c>
    </row>
    <row r="98" spans="10:19" x14ac:dyDescent="0.25">
      <c r="J98">
        <v>2021</v>
      </c>
      <c r="K98" t="s">
        <v>46</v>
      </c>
      <c r="L98">
        <v>4</v>
      </c>
      <c r="M98" t="str">
        <f t="shared" si="12"/>
        <v>20214</v>
      </c>
      <c r="N98" s="2">
        <f>IF(SUMIFS(ExpensesDBTable[Amount],ExpensesDBTable[Month ID],"="&amp;M98,ExpensesDBTable[Exclude in WE],"=NO")=0,0,SUMIFS(ExpensesDBTable[Amount],ExpensesDBTable[Month ID],"="&amp;M98,ExpensesDBTable[Exclude in WE],"=NO"))</f>
        <v>1014.3500000000001</v>
      </c>
      <c r="O98" s="2">
        <f>IF(SUMIFS(ExpensesDBTable[Amount],ExpensesDBTable[Month ID],"="&amp;M98,ExpensesDBTable[Exclude in WE],"=YES")=0,0,SUMIFS(ExpensesDBTable[Amount],ExpensesDBTable[Month ID],"="&amp;M98,ExpensesDBTable[Exclude in WE],"=YES"))</f>
        <v>8877.33</v>
      </c>
      <c r="P98" s="2">
        <f>IF(MonthlyReportTable[[#This Row],[Spent in WE]]="No Data Yet","No Data",N98+O98)</f>
        <v>9891.68</v>
      </c>
      <c r="Q98" s="2">
        <f>IF(SUMIFS(IncomeDBTable[Amount],IncomeDBTable[Month ID],"="&amp;M98)=0,0,SUMIFS(IncomeDBTable[Amount],IncomeDBTable[Month ID],"="&amp;M98))</f>
        <v>19874.57</v>
      </c>
      <c r="R98" s="2">
        <f>IF(MonthlyReportTable[[#This Row],[Total Income]]="No Data Yet","No Data",Q98-P98)</f>
        <v>9982.89</v>
      </c>
      <c r="S98" s="55">
        <f>(MonthlyReportTable[[#This Row],[Total Income]]-MonthlyReportTable[[#This Row],[Total Spent]])/MonthlyReportTable[[#This Row],[Total Income]]</f>
        <v>0.50229464084002817</v>
      </c>
    </row>
    <row r="99" spans="10:19" x14ac:dyDescent="0.25">
      <c r="J99">
        <v>2021</v>
      </c>
      <c r="K99" t="s">
        <v>47</v>
      </c>
      <c r="L99">
        <v>5</v>
      </c>
      <c r="M99" t="str">
        <f t="shared" si="12"/>
        <v>20215</v>
      </c>
      <c r="N99" s="2">
        <f>IF(SUMIFS(ExpensesDBTable[Amount],ExpensesDBTable[Month ID],"="&amp;M99,ExpensesDBTable[Exclude in WE],"=NO")=0,0,SUMIFS(ExpensesDBTable[Amount],ExpensesDBTable[Month ID],"="&amp;M99,ExpensesDBTable[Exclude in WE],"=NO"))</f>
        <v>942.56</v>
      </c>
      <c r="O99" s="2">
        <f>IF(SUMIFS(ExpensesDBTable[Amount],ExpensesDBTable[Month ID],"="&amp;M99,ExpensesDBTable[Exclude in WE],"=YES")=0,0,SUMIFS(ExpensesDBTable[Amount],ExpensesDBTable[Month ID],"="&amp;M99,ExpensesDBTable[Exclude in WE],"=YES"))</f>
        <v>10884.199999999997</v>
      </c>
      <c r="P99" s="2">
        <f>IF(MonthlyReportTable[[#This Row],[Spent in WE]]="No Data Yet","No Data",N99+O99)</f>
        <v>11826.759999999997</v>
      </c>
      <c r="Q99" s="2">
        <f>IF(SUMIFS(IncomeDBTable[Amount],IncomeDBTable[Month ID],"="&amp;M99)=0,0,SUMIFS(IncomeDBTable[Amount],IncomeDBTable[Month ID],"="&amp;M99))</f>
        <v>18447.879999999997</v>
      </c>
      <c r="R99" s="2">
        <f>IF(MonthlyReportTable[[#This Row],[Total Income]]="No Data Yet","No Data",Q99-P99)</f>
        <v>6621.1200000000008</v>
      </c>
      <c r="S99" s="55">
        <f>(MonthlyReportTable[[#This Row],[Total Income]]-MonthlyReportTable[[#This Row],[Total Spent]])/MonthlyReportTable[[#This Row],[Total Income]]</f>
        <v>0.35890953323633945</v>
      </c>
    </row>
    <row r="100" spans="10:19" x14ac:dyDescent="0.25">
      <c r="J100">
        <v>2021</v>
      </c>
      <c r="K100" t="s">
        <v>48</v>
      </c>
      <c r="L100">
        <v>6</v>
      </c>
      <c r="M100" t="str">
        <f t="shared" si="12"/>
        <v>20216</v>
      </c>
      <c r="N100" s="2">
        <f>IF(SUMIFS(ExpensesDBTable[Amount],ExpensesDBTable[Month ID],"="&amp;M100,ExpensesDBTable[Exclude in WE],"=NO")=0,0,SUMIFS(ExpensesDBTable[Amount],ExpensesDBTable[Month ID],"="&amp;M100,ExpensesDBTable[Exclude in WE],"=NO"))</f>
        <v>1102.3099999999997</v>
      </c>
      <c r="O100" s="2">
        <f>IF(SUMIFS(ExpensesDBTable[Amount],ExpensesDBTable[Month ID],"="&amp;M100,ExpensesDBTable[Exclude in WE],"=YES")=0,0,SUMIFS(ExpensesDBTable[Amount],ExpensesDBTable[Month ID],"="&amp;M100,ExpensesDBTable[Exclude in WE],"=YES"))</f>
        <v>11430.749999999998</v>
      </c>
      <c r="P100" s="2">
        <f>IF(MonthlyReportTable[[#This Row],[Spent in WE]]="No Data Yet","No Data",N100+O100)</f>
        <v>12533.059999999998</v>
      </c>
      <c r="Q100" s="2">
        <f>IF(SUMIFS(IncomeDBTable[Amount],IncomeDBTable[Month ID],"="&amp;M100)=0,0,SUMIFS(IncomeDBTable[Amount],IncomeDBTable[Month ID],"="&amp;M100))</f>
        <v>14222.45</v>
      </c>
      <c r="R100" s="2">
        <f>IF(MonthlyReportTable[[#This Row],[Total Income]]="No Data Yet","No Data",Q100-P100)</f>
        <v>1689.3900000000031</v>
      </c>
      <c r="S100" s="55">
        <f>(MonthlyReportTable[[#This Row],[Total Income]]-MonthlyReportTable[[#This Row],[Total Spent]])/MonthlyReportTable[[#This Row],[Total Income]]</f>
        <v>0.11878333198569888</v>
      </c>
    </row>
    <row r="101" spans="10:19" x14ac:dyDescent="0.25">
      <c r="J101">
        <v>2021</v>
      </c>
      <c r="K101" t="s">
        <v>49</v>
      </c>
      <c r="L101">
        <v>7</v>
      </c>
      <c r="M101" t="str">
        <f>CONCATENATE(J101,L101)</f>
        <v>20217</v>
      </c>
      <c r="N101" s="2">
        <f>IF(SUMIFS(ExpensesDBTable[Amount],ExpensesDBTable[Month ID],"="&amp;M101,ExpensesDBTable[Exclude in WE],"=NO")=0,0,SUMIFS(ExpensesDBTable[Amount],ExpensesDBTable[Month ID],"="&amp;M101,ExpensesDBTable[Exclude in WE],"=NO"))</f>
        <v>498.57</v>
      </c>
      <c r="O101" s="2">
        <f>IF(SUMIFS(ExpensesDBTable[Amount],ExpensesDBTable[Month ID],"="&amp;M101,ExpensesDBTable[Exclude in WE],"=YES")=0,0,SUMIFS(ExpensesDBTable[Amount],ExpensesDBTable[Month ID],"="&amp;M101,ExpensesDBTable[Exclude in WE],"=YES"))</f>
        <v>3011.6899999999996</v>
      </c>
      <c r="P101" s="2">
        <f>IF(MonthlyReportTable[[#This Row],[Spent in WE]]="No Data Yet","No Data",N101+O101)</f>
        <v>3510.2599999999998</v>
      </c>
      <c r="Q101" s="2">
        <f>IF(SUMIFS(IncomeDBTable[Amount],IncomeDBTable[Month ID],"="&amp;M101)=0,0,SUMIFS(IncomeDBTable[Amount],IncomeDBTable[Month ID],"="&amp;M101))</f>
        <v>10132</v>
      </c>
      <c r="R101" s="2">
        <f>IF(MonthlyReportTable[[#This Row],[Total Income]]="No Data Yet","No Data",Q101-P101)</f>
        <v>6621.74</v>
      </c>
      <c r="S101" s="55">
        <f>(MonthlyReportTable[[#This Row],[Total Income]]-MonthlyReportTable[[#This Row],[Total Spent]])/MonthlyReportTable[[#This Row],[Total Income]]</f>
        <v>0.65354717726016576</v>
      </c>
    </row>
  </sheetData>
  <mergeCells count="1">
    <mergeCell ref="J3:R7"/>
  </mergeCells>
  <pageMargins left="0.7" right="0.7" top="0.75" bottom="0.75" header="0.3" footer="0.3"/>
  <pageSetup paperSize="9"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1:Y139"/>
  <sheetViews>
    <sheetView showGridLines="0" showRowColHeaders="0" zoomScale="85" zoomScaleNormal="85" zoomScalePageLayoutView="55" workbookViewId="0">
      <pane xSplit="13" ySplit="10" topLeftCell="N11" activePane="bottomRight" state="frozen"/>
      <selection pane="topRight" activeCell="N1" sqref="N1"/>
      <selection pane="bottomLeft" activeCell="A11" sqref="A11"/>
      <selection pane="bottomRight" activeCell="G47" sqref="G47"/>
    </sheetView>
  </sheetViews>
  <sheetFormatPr defaultColWidth="8.85546875" defaultRowHeight="15" x14ac:dyDescent="0.25"/>
  <cols>
    <col min="3" max="5" width="9.140625" customWidth="1"/>
    <col min="6" max="6" width="3.42578125" customWidth="1"/>
    <col min="7" max="7" width="26" customWidth="1"/>
    <col min="8" max="8" width="26.28515625" customWidth="1"/>
    <col min="9" max="9" width="18" customWidth="1"/>
    <col min="10" max="11" width="9.140625" customWidth="1"/>
    <col min="12" max="12" width="18" customWidth="1"/>
  </cols>
  <sheetData>
    <row r="1" spans="1:25" ht="18.75" x14ac:dyDescent="0.25">
      <c r="F1" s="8"/>
    </row>
    <row r="2" spans="1:25" ht="39.75" customHeight="1" x14ac:dyDescent="0.25">
      <c r="A2" s="87">
        <f ca="1">TODAY()</f>
        <v>44395</v>
      </c>
      <c r="B2" s="87"/>
      <c r="C2" s="87"/>
      <c r="D2" s="87"/>
      <c r="E2" s="87"/>
      <c r="F2" s="10"/>
      <c r="G2" s="9" t="s">
        <v>4395</v>
      </c>
    </row>
    <row r="3" spans="1:25" ht="8.25" customHeight="1" x14ac:dyDescent="0.25"/>
    <row r="4" spans="1:25" ht="15" customHeight="1" x14ac:dyDescent="0.25">
      <c r="A4" s="97" t="s">
        <v>4396</v>
      </c>
      <c r="B4" s="97"/>
      <c r="C4" s="97"/>
      <c r="D4" s="97"/>
      <c r="F4" s="6"/>
    </row>
    <row r="5" spans="1:25" ht="15" customHeight="1" x14ac:dyDescent="0.25">
      <c r="A5" s="97"/>
      <c r="B5" s="97"/>
      <c r="C5" s="97"/>
      <c r="D5" s="97"/>
      <c r="F5" s="6"/>
    </row>
    <row r="6" spans="1:25" ht="6" customHeight="1" x14ac:dyDescent="0.25">
      <c r="A6" s="97"/>
      <c r="B6" s="97"/>
      <c r="C6" s="97"/>
      <c r="D6" s="97"/>
      <c r="E6" s="19"/>
      <c r="F6" s="20"/>
      <c r="G6" s="19"/>
      <c r="H6" s="19"/>
      <c r="I6" s="19"/>
      <c r="J6" s="19"/>
      <c r="K6" s="19"/>
      <c r="L6" s="19"/>
      <c r="M6" s="19"/>
      <c r="N6" s="19"/>
      <c r="O6" s="19"/>
      <c r="P6" s="19"/>
      <c r="Q6" s="19"/>
      <c r="R6" s="19"/>
      <c r="S6" s="19"/>
      <c r="T6" s="19"/>
      <c r="U6" s="19"/>
      <c r="V6" s="19"/>
      <c r="W6" s="19"/>
      <c r="X6" s="19"/>
      <c r="Y6" s="19"/>
    </row>
    <row r="7" spans="1:25" ht="15" customHeight="1" x14ac:dyDescent="0.25">
      <c r="A7" s="97"/>
      <c r="B7" s="97"/>
      <c r="C7" s="97"/>
      <c r="D7" s="97"/>
      <c r="E7" s="19"/>
      <c r="F7" s="21"/>
      <c r="G7" s="22"/>
      <c r="H7" s="19"/>
      <c r="I7" s="19"/>
      <c r="J7" s="19"/>
      <c r="K7" s="19"/>
      <c r="L7" s="19"/>
      <c r="M7" s="19"/>
      <c r="N7" s="19"/>
      <c r="O7" s="19"/>
      <c r="P7" s="19"/>
      <c r="Q7" s="19"/>
      <c r="R7" s="19"/>
      <c r="S7" s="19"/>
      <c r="T7" s="19"/>
      <c r="U7" s="19"/>
      <c r="V7" s="19"/>
      <c r="W7" s="19"/>
      <c r="X7" s="19"/>
      <c r="Y7" s="19"/>
    </row>
    <row r="9" spans="1:25" ht="6" customHeight="1" x14ac:dyDescent="0.25"/>
    <row r="10" spans="1:25" x14ac:dyDescent="0.25">
      <c r="G10" t="s">
        <v>4397</v>
      </c>
      <c r="H10" t="s">
        <v>4398</v>
      </c>
      <c r="I10" t="s">
        <v>4399</v>
      </c>
    </row>
    <row r="11" spans="1:25" x14ac:dyDescent="0.25">
      <c r="G11" t="s">
        <v>169</v>
      </c>
      <c r="H11" t="s">
        <v>11</v>
      </c>
      <c r="I11" t="s">
        <v>4250</v>
      </c>
    </row>
    <row r="12" spans="1:25" x14ac:dyDescent="0.25">
      <c r="G12" t="s">
        <v>3579</v>
      </c>
      <c r="H12" t="s">
        <v>4639</v>
      </c>
      <c r="I12" t="s">
        <v>1059</v>
      </c>
    </row>
    <row r="13" spans="1:25" x14ac:dyDescent="0.25">
      <c r="G13" t="s">
        <v>1051</v>
      </c>
      <c r="H13" t="s">
        <v>12</v>
      </c>
      <c r="I13" t="s">
        <v>4253</v>
      </c>
    </row>
    <row r="14" spans="1:25" x14ac:dyDescent="0.25">
      <c r="G14" t="s">
        <v>4649</v>
      </c>
      <c r="H14" t="s">
        <v>26</v>
      </c>
      <c r="I14" t="s">
        <v>1371</v>
      </c>
    </row>
    <row r="15" spans="1:25" x14ac:dyDescent="0.25">
      <c r="G15" t="s">
        <v>5131</v>
      </c>
      <c r="H15" t="s">
        <v>3999</v>
      </c>
      <c r="I15" t="s">
        <v>4088</v>
      </c>
    </row>
    <row r="16" spans="1:25" x14ac:dyDescent="0.25">
      <c r="G16" t="s">
        <v>2939</v>
      </c>
      <c r="H16" t="s">
        <v>13</v>
      </c>
      <c r="I16" t="s">
        <v>182</v>
      </c>
    </row>
    <row r="17" spans="7:9" x14ac:dyDescent="0.25">
      <c r="G17" t="s">
        <v>1297</v>
      </c>
      <c r="H17" t="s">
        <v>28</v>
      </c>
      <c r="I17" t="s">
        <v>4255</v>
      </c>
    </row>
    <row r="18" spans="7:9" x14ac:dyDescent="0.25">
      <c r="G18" t="s">
        <v>1075</v>
      </c>
      <c r="H18" t="s">
        <v>14</v>
      </c>
      <c r="I18" t="s">
        <v>56</v>
      </c>
    </row>
    <row r="19" spans="7:9" x14ac:dyDescent="0.25">
      <c r="G19" t="s">
        <v>2066</v>
      </c>
      <c r="H19" t="s">
        <v>5061</v>
      </c>
      <c r="I19" t="s">
        <v>4249</v>
      </c>
    </row>
    <row r="20" spans="7:9" x14ac:dyDescent="0.25">
      <c r="G20" t="s">
        <v>5049</v>
      </c>
      <c r="H20" t="s">
        <v>27</v>
      </c>
      <c r="I20" t="s">
        <v>4639</v>
      </c>
    </row>
    <row r="21" spans="7:9" x14ac:dyDescent="0.25">
      <c r="G21" t="s">
        <v>4639</v>
      </c>
      <c r="H21" t="s">
        <v>16</v>
      </c>
    </row>
    <row r="22" spans="7:9" x14ac:dyDescent="0.25">
      <c r="G22" t="s">
        <v>3109</v>
      </c>
      <c r="H22" t="s">
        <v>17</v>
      </c>
    </row>
    <row r="23" spans="7:9" x14ac:dyDescent="0.25">
      <c r="G23" t="s">
        <v>2848</v>
      </c>
      <c r="H23" t="s">
        <v>18</v>
      </c>
    </row>
    <row r="24" spans="7:9" x14ac:dyDescent="0.25">
      <c r="G24" t="s">
        <v>12</v>
      </c>
      <c r="H24" t="s">
        <v>25</v>
      </c>
    </row>
    <row r="25" spans="7:9" x14ac:dyDescent="0.25">
      <c r="G25" t="s">
        <v>841</v>
      </c>
      <c r="H25" t="s">
        <v>4644</v>
      </c>
    </row>
    <row r="26" spans="7:9" x14ac:dyDescent="0.25">
      <c r="G26" t="s">
        <v>2768</v>
      </c>
      <c r="H26" t="s">
        <v>29</v>
      </c>
    </row>
    <row r="27" spans="7:9" x14ac:dyDescent="0.25">
      <c r="G27" t="s">
        <v>141</v>
      </c>
      <c r="H27" t="s">
        <v>19</v>
      </c>
    </row>
    <row r="28" spans="7:9" x14ac:dyDescent="0.25">
      <c r="G28" t="s">
        <v>4892</v>
      </c>
      <c r="H28" t="s">
        <v>21</v>
      </c>
    </row>
    <row r="29" spans="7:9" x14ac:dyDescent="0.25">
      <c r="G29" t="s">
        <v>1015</v>
      </c>
      <c r="H29" t="s">
        <v>22</v>
      </c>
    </row>
    <row r="30" spans="7:9" x14ac:dyDescent="0.25">
      <c r="G30" t="s">
        <v>1192</v>
      </c>
      <c r="H30" t="s">
        <v>23</v>
      </c>
    </row>
    <row r="31" spans="7:9" x14ac:dyDescent="0.25">
      <c r="G31" t="s">
        <v>2050</v>
      </c>
      <c r="H31" t="s">
        <v>24</v>
      </c>
    </row>
    <row r="32" spans="7:9" x14ac:dyDescent="0.25">
      <c r="G32" t="s">
        <v>171</v>
      </c>
    </row>
    <row r="33" spans="7:7" x14ac:dyDescent="0.25">
      <c r="G33" t="s">
        <v>2892</v>
      </c>
    </row>
    <row r="34" spans="7:7" x14ac:dyDescent="0.25">
      <c r="G34" t="s">
        <v>1292</v>
      </c>
    </row>
    <row r="35" spans="7:7" x14ac:dyDescent="0.25">
      <c r="G35" t="s">
        <v>1117</v>
      </c>
    </row>
    <row r="36" spans="7:7" x14ac:dyDescent="0.25">
      <c r="G36" t="s">
        <v>1308</v>
      </c>
    </row>
    <row r="37" spans="7:7" x14ac:dyDescent="0.25">
      <c r="G37" t="s">
        <v>3379</v>
      </c>
    </row>
    <row r="38" spans="7:7" x14ac:dyDescent="0.25">
      <c r="G38" t="s">
        <v>2470</v>
      </c>
    </row>
    <row r="39" spans="7:7" x14ac:dyDescent="0.25">
      <c r="G39" t="s">
        <v>4535</v>
      </c>
    </row>
    <row r="40" spans="7:7" x14ac:dyDescent="0.25">
      <c r="G40" t="s">
        <v>130</v>
      </c>
    </row>
    <row r="41" spans="7:7" x14ac:dyDescent="0.25">
      <c r="G41" t="s">
        <v>3603</v>
      </c>
    </row>
    <row r="42" spans="7:7" x14ac:dyDescent="0.25">
      <c r="G42" t="s">
        <v>1188</v>
      </c>
    </row>
    <row r="43" spans="7:7" x14ac:dyDescent="0.25">
      <c r="G43" t="s">
        <v>145</v>
      </c>
    </row>
    <row r="44" spans="7:7" x14ac:dyDescent="0.25">
      <c r="G44" t="s">
        <v>119</v>
      </c>
    </row>
    <row r="45" spans="7:7" x14ac:dyDescent="0.25">
      <c r="G45" t="s">
        <v>4788</v>
      </c>
    </row>
    <row r="46" spans="7:7" x14ac:dyDescent="0.25">
      <c r="G46" t="s">
        <v>3472</v>
      </c>
    </row>
    <row r="47" spans="7:7" x14ac:dyDescent="0.25">
      <c r="G47" t="s">
        <v>5050</v>
      </c>
    </row>
    <row r="48" spans="7:7" x14ac:dyDescent="0.25">
      <c r="G48" t="s">
        <v>122</v>
      </c>
    </row>
    <row r="49" spans="7:7" x14ac:dyDescent="0.25">
      <c r="G49" t="s">
        <v>2071</v>
      </c>
    </row>
    <row r="50" spans="7:7" x14ac:dyDescent="0.25">
      <c r="G50" t="s">
        <v>1067</v>
      </c>
    </row>
    <row r="51" spans="7:7" x14ac:dyDescent="0.25">
      <c r="G51" t="s">
        <v>4400</v>
      </c>
    </row>
    <row r="52" spans="7:7" x14ac:dyDescent="0.25">
      <c r="G52" t="s">
        <v>1567</v>
      </c>
    </row>
    <row r="53" spans="7:7" x14ac:dyDescent="0.25">
      <c r="G53" t="s">
        <v>552</v>
      </c>
    </row>
    <row r="54" spans="7:7" x14ac:dyDescent="0.25">
      <c r="G54" t="s">
        <v>177</v>
      </c>
    </row>
    <row r="55" spans="7:7" x14ac:dyDescent="0.25">
      <c r="G55" t="s">
        <v>4865</v>
      </c>
    </row>
    <row r="56" spans="7:7" x14ac:dyDescent="0.25">
      <c r="G56" t="s">
        <v>2507</v>
      </c>
    </row>
    <row r="57" spans="7:7" x14ac:dyDescent="0.25">
      <c r="G57" t="s">
        <v>105</v>
      </c>
    </row>
    <row r="58" spans="7:7" x14ac:dyDescent="0.25">
      <c r="G58" t="s">
        <v>2253</v>
      </c>
    </row>
    <row r="59" spans="7:7" x14ac:dyDescent="0.25">
      <c r="G59" t="s">
        <v>3201</v>
      </c>
    </row>
    <row r="60" spans="7:7" x14ac:dyDescent="0.25">
      <c r="G60" t="s">
        <v>415</v>
      </c>
    </row>
    <row r="61" spans="7:7" x14ac:dyDescent="0.25">
      <c r="G61" t="s">
        <v>479</v>
      </c>
    </row>
    <row r="62" spans="7:7" x14ac:dyDescent="0.25">
      <c r="G62" t="s">
        <v>1238</v>
      </c>
    </row>
    <row r="63" spans="7:7" x14ac:dyDescent="0.25">
      <c r="G63" t="s">
        <v>989</v>
      </c>
    </row>
    <row r="64" spans="7:7" x14ac:dyDescent="0.25">
      <c r="G64" t="s">
        <v>1059</v>
      </c>
    </row>
    <row r="65" spans="7:7" x14ac:dyDescent="0.25">
      <c r="G65" t="s">
        <v>265</v>
      </c>
    </row>
    <row r="66" spans="7:7" x14ac:dyDescent="0.25">
      <c r="G66" t="s">
        <v>199</v>
      </c>
    </row>
    <row r="67" spans="7:7" x14ac:dyDescent="0.25">
      <c r="G67" t="s">
        <v>3443</v>
      </c>
    </row>
    <row r="68" spans="7:7" x14ac:dyDescent="0.25">
      <c r="G68" t="s">
        <v>3111</v>
      </c>
    </row>
    <row r="69" spans="7:7" x14ac:dyDescent="0.25">
      <c r="G69" t="s">
        <v>2251</v>
      </c>
    </row>
    <row r="70" spans="7:7" x14ac:dyDescent="0.25">
      <c r="G70" t="s">
        <v>148</v>
      </c>
    </row>
    <row r="71" spans="7:7" x14ac:dyDescent="0.25">
      <c r="G71" t="s">
        <v>3638</v>
      </c>
    </row>
    <row r="72" spans="7:7" x14ac:dyDescent="0.25">
      <c r="G72" t="s">
        <v>526</v>
      </c>
    </row>
    <row r="73" spans="7:7" x14ac:dyDescent="0.25">
      <c r="G73" t="s">
        <v>456</v>
      </c>
    </row>
    <row r="74" spans="7:7" x14ac:dyDescent="0.25">
      <c r="G74" t="s">
        <v>143</v>
      </c>
    </row>
    <row r="75" spans="7:7" x14ac:dyDescent="0.25">
      <c r="G75" t="s">
        <v>2302</v>
      </c>
    </row>
    <row r="76" spans="7:7" x14ac:dyDescent="0.25">
      <c r="G76" t="s">
        <v>3577</v>
      </c>
    </row>
    <row r="77" spans="7:7" x14ac:dyDescent="0.25">
      <c r="G77" t="s">
        <v>352</v>
      </c>
    </row>
    <row r="78" spans="7:7" x14ac:dyDescent="0.25">
      <c r="G78" t="s">
        <v>4084</v>
      </c>
    </row>
    <row r="79" spans="7:7" x14ac:dyDescent="0.25">
      <c r="G79" t="s">
        <v>620</v>
      </c>
    </row>
    <row r="80" spans="7:7" x14ac:dyDescent="0.25">
      <c r="G80" t="s">
        <v>3715</v>
      </c>
    </row>
    <row r="81" spans="7:7" x14ac:dyDescent="0.25">
      <c r="G81" t="s">
        <v>3480</v>
      </c>
    </row>
    <row r="82" spans="7:7" x14ac:dyDescent="0.25">
      <c r="G82" t="s">
        <v>253</v>
      </c>
    </row>
    <row r="83" spans="7:7" x14ac:dyDescent="0.25">
      <c r="G83" t="s">
        <v>718</v>
      </c>
    </row>
    <row r="84" spans="7:7" x14ac:dyDescent="0.25">
      <c r="G84" t="s">
        <v>4773</v>
      </c>
    </row>
    <row r="85" spans="7:7" x14ac:dyDescent="0.25">
      <c r="G85" t="s">
        <v>4792</v>
      </c>
    </row>
    <row r="86" spans="7:7" x14ac:dyDescent="0.25">
      <c r="G86" t="s">
        <v>446</v>
      </c>
    </row>
    <row r="87" spans="7:7" x14ac:dyDescent="0.25">
      <c r="G87" t="s">
        <v>517</v>
      </c>
    </row>
    <row r="88" spans="7:7" x14ac:dyDescent="0.25">
      <c r="G88" t="s">
        <v>4049</v>
      </c>
    </row>
    <row r="89" spans="7:7" x14ac:dyDescent="0.25">
      <c r="G89" t="s">
        <v>554</v>
      </c>
    </row>
    <row r="90" spans="7:7" x14ac:dyDescent="0.25">
      <c r="G90" t="s">
        <v>297</v>
      </c>
    </row>
    <row r="91" spans="7:7" x14ac:dyDescent="0.25">
      <c r="G91" t="s">
        <v>1371</v>
      </c>
    </row>
    <row r="92" spans="7:7" x14ac:dyDescent="0.25">
      <c r="G92" t="s">
        <v>1756</v>
      </c>
    </row>
    <row r="93" spans="7:7" x14ac:dyDescent="0.25">
      <c r="G93" t="s">
        <v>1026</v>
      </c>
    </row>
    <row r="94" spans="7:7" x14ac:dyDescent="0.25">
      <c r="G94" t="s">
        <v>4410</v>
      </c>
    </row>
    <row r="95" spans="7:7" x14ac:dyDescent="0.25">
      <c r="G95" t="s">
        <v>558</v>
      </c>
    </row>
    <row r="96" spans="7:7" x14ac:dyDescent="0.25">
      <c r="G96" t="s">
        <v>1013</v>
      </c>
    </row>
    <row r="97" spans="7:7" x14ac:dyDescent="0.25">
      <c r="G97" t="s">
        <v>128</v>
      </c>
    </row>
    <row r="98" spans="7:7" x14ac:dyDescent="0.25">
      <c r="G98" t="s">
        <v>1476</v>
      </c>
    </row>
    <row r="99" spans="7:7" x14ac:dyDescent="0.25">
      <c r="G99" t="s">
        <v>3636</v>
      </c>
    </row>
    <row r="100" spans="7:7" x14ac:dyDescent="0.25">
      <c r="G100" t="s">
        <v>592</v>
      </c>
    </row>
    <row r="101" spans="7:7" x14ac:dyDescent="0.25">
      <c r="G101" t="s">
        <v>319</v>
      </c>
    </row>
    <row r="102" spans="7:7" x14ac:dyDescent="0.25">
      <c r="G102" t="s">
        <v>3477</v>
      </c>
    </row>
    <row r="103" spans="7:7" x14ac:dyDescent="0.25">
      <c r="G103" t="s">
        <v>648</v>
      </c>
    </row>
    <row r="104" spans="7:7" x14ac:dyDescent="0.25">
      <c r="G104" t="s">
        <v>182</v>
      </c>
    </row>
    <row r="105" spans="7:7" x14ac:dyDescent="0.25">
      <c r="G105" t="s">
        <v>550</v>
      </c>
    </row>
    <row r="106" spans="7:7" x14ac:dyDescent="0.25">
      <c r="G106" t="s">
        <v>604</v>
      </c>
    </row>
    <row r="107" spans="7:7" x14ac:dyDescent="0.25">
      <c r="G107" t="s">
        <v>2141</v>
      </c>
    </row>
    <row r="108" spans="7:7" x14ac:dyDescent="0.25">
      <c r="G108" t="s">
        <v>3601</v>
      </c>
    </row>
    <row r="109" spans="7:7" x14ac:dyDescent="0.25">
      <c r="G109" t="s">
        <v>1225</v>
      </c>
    </row>
    <row r="110" spans="7:7" x14ac:dyDescent="0.25">
      <c r="G110" t="s">
        <v>4081</v>
      </c>
    </row>
    <row r="111" spans="7:7" x14ac:dyDescent="0.25">
      <c r="G111" t="s">
        <v>515</v>
      </c>
    </row>
    <row r="112" spans="7:7" x14ac:dyDescent="0.25">
      <c r="G112" t="s">
        <v>1335</v>
      </c>
    </row>
    <row r="113" spans="7:7" x14ac:dyDescent="0.25">
      <c r="G113" t="s">
        <v>583</v>
      </c>
    </row>
    <row r="114" spans="7:7" x14ac:dyDescent="0.25">
      <c r="G114" t="s">
        <v>1693</v>
      </c>
    </row>
    <row r="115" spans="7:7" x14ac:dyDescent="0.25">
      <c r="G115" t="s">
        <v>5029</v>
      </c>
    </row>
    <row r="116" spans="7:7" x14ac:dyDescent="0.25">
      <c r="G116" t="s">
        <v>3022</v>
      </c>
    </row>
    <row r="117" spans="7:7" x14ac:dyDescent="0.25">
      <c r="G117" t="s">
        <v>1416</v>
      </c>
    </row>
    <row r="118" spans="7:7" x14ac:dyDescent="0.25">
      <c r="G118" t="s">
        <v>4088</v>
      </c>
    </row>
    <row r="119" spans="7:7" x14ac:dyDescent="0.25">
      <c r="G119" t="s">
        <v>2833</v>
      </c>
    </row>
    <row r="120" spans="7:7" x14ac:dyDescent="0.25">
      <c r="G120" t="s">
        <v>155</v>
      </c>
    </row>
    <row r="121" spans="7:7" x14ac:dyDescent="0.25">
      <c r="G121" t="s">
        <v>1204</v>
      </c>
    </row>
    <row r="122" spans="7:7" x14ac:dyDescent="0.25">
      <c r="G122" t="s">
        <v>569</v>
      </c>
    </row>
    <row r="123" spans="7:7" x14ac:dyDescent="0.25">
      <c r="G123" t="s">
        <v>2185</v>
      </c>
    </row>
    <row r="124" spans="7:7" x14ac:dyDescent="0.25">
      <c r="G124" t="s">
        <v>533</v>
      </c>
    </row>
    <row r="125" spans="7:7" x14ac:dyDescent="0.25">
      <c r="G125" t="s">
        <v>3509</v>
      </c>
    </row>
    <row r="126" spans="7:7" x14ac:dyDescent="0.25">
      <c r="G126" t="s">
        <v>113</v>
      </c>
    </row>
    <row r="127" spans="7:7" x14ac:dyDescent="0.25">
      <c r="G127" t="s">
        <v>222</v>
      </c>
    </row>
    <row r="128" spans="7:7" x14ac:dyDescent="0.25">
      <c r="G128" t="s">
        <v>348</v>
      </c>
    </row>
    <row r="129" spans="7:7" x14ac:dyDescent="0.25">
      <c r="G129" t="s">
        <v>167</v>
      </c>
    </row>
    <row r="130" spans="7:7" x14ac:dyDescent="0.25">
      <c r="G130" t="s">
        <v>853</v>
      </c>
    </row>
    <row r="131" spans="7:7" x14ac:dyDescent="0.25">
      <c r="G131" t="s">
        <v>102</v>
      </c>
    </row>
    <row r="132" spans="7:7" x14ac:dyDescent="0.25">
      <c r="G132" t="s">
        <v>4911</v>
      </c>
    </row>
    <row r="133" spans="7:7" x14ac:dyDescent="0.25">
      <c r="G133" t="s">
        <v>3754</v>
      </c>
    </row>
    <row r="134" spans="7:7" x14ac:dyDescent="0.25">
      <c r="G134" t="s">
        <v>2799</v>
      </c>
    </row>
    <row r="135" spans="7:7" x14ac:dyDescent="0.25">
      <c r="G135" t="s">
        <v>108</v>
      </c>
    </row>
    <row r="136" spans="7:7" x14ac:dyDescent="0.25">
      <c r="G136" t="s">
        <v>3651</v>
      </c>
    </row>
    <row r="137" spans="7:7" x14ac:dyDescent="0.25">
      <c r="G137" t="s">
        <v>3948</v>
      </c>
    </row>
    <row r="138" spans="7:7" x14ac:dyDescent="0.25">
      <c r="G138" t="s">
        <v>704</v>
      </c>
    </row>
    <row r="139" spans="7:7" x14ac:dyDescent="0.25">
      <c r="G139" t="s">
        <v>735</v>
      </c>
    </row>
  </sheetData>
  <mergeCells count="2">
    <mergeCell ref="A2:E2"/>
    <mergeCell ref="A4:D7"/>
  </mergeCells>
  <pageMargins left="0.7" right="0.7" top="0.75" bottom="0.75" header="0.3" footer="0.3"/>
  <pageSetup paperSize="9" orientation="portrait" r:id="rId1"/>
  <drawing r:id="rId2"/>
  <tableParts count="3">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Y9"/>
  <sheetViews>
    <sheetView showGridLines="0" showRowColHeaders="0" zoomScale="85" zoomScaleNormal="85" zoomScalePageLayoutView="70" workbookViewId="0">
      <pane xSplit="16" ySplit="25" topLeftCell="Q30" activePane="bottomRight" state="frozen"/>
      <selection pane="topRight" activeCell="Q1" sqref="Q1"/>
      <selection pane="bottomLeft" activeCell="A26" sqref="A26"/>
      <selection pane="bottomRight"/>
    </sheetView>
  </sheetViews>
  <sheetFormatPr defaultColWidth="8.85546875" defaultRowHeight="15" x14ac:dyDescent="0.25"/>
  <cols>
    <col min="3" max="5" width="9.140625" customWidth="1"/>
    <col min="6" max="6" width="3.42578125" customWidth="1"/>
    <col min="7" max="7" width="26" customWidth="1"/>
    <col min="8" max="8" width="26.28515625" customWidth="1"/>
    <col min="9" max="9" width="18" customWidth="1"/>
    <col min="10" max="11" width="9.140625" customWidth="1"/>
    <col min="12" max="12" width="18" customWidth="1"/>
  </cols>
  <sheetData>
    <row r="1" spans="1:25" ht="18.75" x14ac:dyDescent="0.25">
      <c r="A1" t="s">
        <v>4401</v>
      </c>
      <c r="F1" s="8"/>
    </row>
    <row r="2" spans="1:25" ht="39.75" customHeight="1" x14ac:dyDescent="0.25">
      <c r="A2" s="87">
        <f ca="1">TODAY()</f>
        <v>44395</v>
      </c>
      <c r="B2" s="87"/>
      <c r="C2" s="87"/>
      <c r="D2" s="87"/>
      <c r="E2" s="87"/>
      <c r="F2" s="10"/>
      <c r="G2" s="9" t="s">
        <v>4395</v>
      </c>
    </row>
    <row r="3" spans="1:25" ht="8.25" customHeight="1" x14ac:dyDescent="0.25"/>
    <row r="4" spans="1:25" ht="15" customHeight="1" x14ac:dyDescent="0.25">
      <c r="A4" s="98" t="s">
        <v>4402</v>
      </c>
      <c r="B4" s="98"/>
      <c r="C4" s="98"/>
      <c r="D4" s="98"/>
      <c r="F4" s="6"/>
    </row>
    <row r="5" spans="1:25" ht="15" customHeight="1" x14ac:dyDescent="0.25">
      <c r="A5" s="98"/>
      <c r="B5" s="98"/>
      <c r="C5" s="98"/>
      <c r="D5" s="98"/>
      <c r="F5" s="6"/>
    </row>
    <row r="6" spans="1:25" ht="6" customHeight="1" x14ac:dyDescent="0.25">
      <c r="A6" s="98"/>
      <c r="B6" s="98"/>
      <c r="C6" s="98"/>
      <c r="D6" s="98"/>
      <c r="E6" s="29"/>
      <c r="F6" s="30"/>
      <c r="G6" s="29"/>
      <c r="H6" s="29"/>
      <c r="I6" s="29"/>
      <c r="J6" s="29"/>
      <c r="K6" s="29"/>
      <c r="L6" s="29"/>
      <c r="M6" s="29"/>
      <c r="N6" s="29"/>
      <c r="O6" s="29"/>
      <c r="P6" s="29"/>
      <c r="Q6" s="29"/>
      <c r="R6" s="29"/>
      <c r="S6" s="29"/>
      <c r="T6" s="29"/>
      <c r="U6" s="29"/>
      <c r="V6" s="29"/>
      <c r="W6" s="29"/>
      <c r="X6" s="29"/>
      <c r="Y6" s="29"/>
    </row>
    <row r="7" spans="1:25" ht="15" customHeight="1" x14ac:dyDescent="0.25">
      <c r="A7" s="98"/>
      <c r="B7" s="98"/>
      <c r="C7" s="98"/>
      <c r="D7" s="98"/>
      <c r="E7" s="29"/>
      <c r="F7" s="31"/>
      <c r="G7" s="32"/>
      <c r="H7" s="29"/>
      <c r="I7" s="29"/>
      <c r="J7" s="29"/>
      <c r="K7" s="29"/>
      <c r="L7" s="29"/>
      <c r="M7" s="29"/>
      <c r="N7" s="29"/>
      <c r="O7" s="29"/>
      <c r="P7" s="29"/>
      <c r="Q7" s="29"/>
      <c r="R7" s="29"/>
      <c r="S7" s="29"/>
      <c r="T7" s="29"/>
      <c r="U7" s="29"/>
      <c r="V7" s="29"/>
      <c r="W7" s="29"/>
      <c r="X7" s="29"/>
      <c r="Y7" s="29"/>
    </row>
    <row r="9" spans="1:25" ht="6" customHeight="1" x14ac:dyDescent="0.25"/>
  </sheetData>
  <mergeCells count="2">
    <mergeCell ref="A2:E2"/>
    <mergeCell ref="A4:D7"/>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Home</vt:lpstr>
      <vt:lpstr>ExpensesGraph</vt:lpstr>
      <vt:lpstr>IncomeGraph</vt:lpstr>
      <vt:lpstr>WeeklyGraph</vt:lpstr>
      <vt:lpstr>MonthlyGraph</vt:lpstr>
      <vt:lpstr>SalaryGraph</vt:lpstr>
      <vt:lpstr>SavingRatio</vt:lpstr>
      <vt:lpstr>DailyReportDataBaseReport</vt:lpstr>
      <vt:lpstr>DailyExpensesDataBaseReport</vt:lpstr>
      <vt:lpstr>DailyIncomeDataBaseReport</vt:lpstr>
      <vt:lpstr>DailyWeeklyDataBaseReport</vt:lpstr>
      <vt:lpstr>DailyMonthlyDataBaseReport</vt:lpstr>
      <vt:lpstr>Daily Report DB</vt:lpstr>
      <vt:lpstr>Expenses DB</vt:lpstr>
      <vt:lpstr>Income DB</vt:lpstr>
      <vt:lpstr>Weekly Report</vt:lpstr>
      <vt:lpstr>Monthly Report</vt:lpstr>
      <vt:lpstr>ShopsAndCategories</vt:lpstr>
      <vt:lpstr>Databases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Family Budget</dc:title>
  <dc:subject/>
  <dc:creator>a.smirnova@avanade.com;juan.burckhardt@avanade.com</dc:creator>
  <cp:keywords>budget</cp:keywords>
  <dc:description/>
  <cp:lastModifiedBy>Juan Burckhardt</cp:lastModifiedBy>
  <cp:revision/>
  <dcterms:created xsi:type="dcterms:W3CDTF">2014-12-14T02:51:27Z</dcterms:created>
  <dcterms:modified xsi:type="dcterms:W3CDTF">2021-07-18T12:21:31Z</dcterms:modified>
  <cp:category>Family</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MSIP_Label_f42aa342-8706-4288-bd11-ebb85995028c_Enabled">
    <vt:lpwstr>true</vt:lpwstr>
  </property>
  <property fmtid="{D5CDD505-2E9C-101B-9397-08002B2CF9AE}" pid="4" name="MSIP_Label_f42aa342-8706-4288-bd11-ebb85995028c_SetDate">
    <vt:lpwstr>2021-02-11T06:26:47Z</vt:lpwstr>
  </property>
  <property fmtid="{D5CDD505-2E9C-101B-9397-08002B2CF9AE}" pid="5" name="MSIP_Label_f42aa342-8706-4288-bd11-ebb85995028c_Method">
    <vt:lpwstr>Standard</vt:lpwstr>
  </property>
  <property fmtid="{D5CDD505-2E9C-101B-9397-08002B2CF9AE}" pid="6" name="MSIP_Label_f42aa342-8706-4288-bd11-ebb85995028c_Name">
    <vt:lpwstr>Internal</vt:lpwstr>
  </property>
  <property fmtid="{D5CDD505-2E9C-101B-9397-08002B2CF9AE}" pid="7" name="MSIP_Label_f42aa342-8706-4288-bd11-ebb85995028c_SiteId">
    <vt:lpwstr>72f988bf-86f1-41af-91ab-2d7cd011db47</vt:lpwstr>
  </property>
  <property fmtid="{D5CDD505-2E9C-101B-9397-08002B2CF9AE}" pid="8" name="MSIP_Label_f42aa342-8706-4288-bd11-ebb85995028c_ActionId">
    <vt:lpwstr>a3bee2bc-8d2f-48e8-830e-dde2bde00b64</vt:lpwstr>
  </property>
  <property fmtid="{D5CDD505-2E9C-101B-9397-08002B2CF9AE}" pid="9" name="MSIP_Label_f42aa342-8706-4288-bd11-ebb85995028c_ContentBits">
    <vt:lpwstr>0</vt:lpwstr>
  </property>
</Properties>
</file>